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pivotTables/pivotTable1.xml" ContentType="application/vnd.openxmlformats-officedocument.spreadsheetml.pivotTable+xml"/>
  <Override PartName="/xl/drawings/drawing3.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defaultThemeVersion="166925"/>
  <mc:AlternateContent xmlns:mc="http://schemas.openxmlformats.org/markup-compatibility/2006">
    <mc:Choice Requires="x15">
      <x15ac:absPath xmlns:x15ac="http://schemas.microsoft.com/office/spreadsheetml/2010/11/ac" url="C:\Users\Usuario 96\Desktop\SAN LUIS ACATLAN\2025\SEVAC\1ER TRIMESTRE\"/>
    </mc:Choice>
  </mc:AlternateContent>
  <xr:revisionPtr revIDLastSave="0" documentId="8_{2D61B6A6-7665-4682-9EB8-C4F7F740BE24}" xr6:coauthVersionLast="47" xr6:coauthVersionMax="47" xr10:uidLastSave="{00000000-0000-0000-0000-000000000000}"/>
  <bookViews>
    <workbookView xWindow="-120" yWindow="-120" windowWidth="20730" windowHeight="11160" tabRatio="599" firstSheet="9" activeTab="10" xr2:uid="{00000000-000D-0000-FFFF-FFFF00000000}"/>
  </bookViews>
  <sheets>
    <sheet name="DATOS" sheetId="1" r:id="rId1"/>
    <sheet name="CATALOGOS" sheetId="2" r:id="rId2"/>
    <sheet name="CALCULOS" sheetId="105" r:id="rId3"/>
    <sheet name="CUENTACATALOGO" sheetId="36" r:id="rId4"/>
    <sheet name="REPORTES" sheetId="102" r:id="rId5"/>
    <sheet name="Hoja4" sheetId="180" state="hidden" r:id="rId6"/>
    <sheet name="CONTROLPRESUPUESTO" sheetId="35" r:id="rId7"/>
    <sheet name="Hoja4 (2)" sheetId="176" state="hidden" r:id="rId8"/>
    <sheet name="RESULTADO DE EGRESOS" sheetId="185" r:id="rId9"/>
    <sheet name="PROYECION EGRESOS" sheetId="182" r:id="rId10"/>
    <sheet name="Propuesta egresos proyectados" sheetId="183" r:id="rId11"/>
    <sheet name="CALENDARIO" sheetId="184" r:id="rId12"/>
    <sheet name="CADMTUA" sheetId="32" r:id="rId13"/>
    <sheet name="CPROG" sheetId="33" r:id="rId14"/>
    <sheet name="CFUNCIONAL" sheetId="30" r:id="rId15"/>
    <sheet name="CECONOMICO" sheetId="174" r:id="rId16"/>
    <sheet name="CFUENTE" sheetId="172" r:id="rId17"/>
    <sheet name="CTG" sheetId="29" r:id="rId18"/>
    <sheet name="FPE-02" sheetId="28" r:id="rId19"/>
    <sheet name="UNIDAD-CAPITULO " sheetId="187" r:id="rId20"/>
    <sheet name="DETALLADAS" sheetId="178" state="hidden" r:id="rId21"/>
    <sheet name="Hoja3" sheetId="170" state="hidden" r:id="rId22"/>
    <sheet name="Hoja1" sheetId="106" state="hidden" r:id="rId23"/>
    <sheet name="AUXCAL" sheetId="168" state="hidden" r:id="rId24"/>
    <sheet name="Hoja2" sheetId="169" state="hidden" r:id="rId25"/>
  </sheets>
  <externalReferences>
    <externalReference r:id="rId26"/>
    <externalReference r:id="rId27"/>
    <externalReference r:id="rId28"/>
    <externalReference r:id="rId29"/>
  </externalReferences>
  <definedNames>
    <definedName name="_xlnm._FilterDatabase" localSheetId="12" hidden="1">CADMTUA!$F$8:$O$200</definedName>
    <definedName name="_xlnm._FilterDatabase" localSheetId="2" hidden="1">CALCULOS!$A$1:$J$3753</definedName>
    <definedName name="_xlnm._FilterDatabase" localSheetId="1" hidden="1">CATALOGOS!$AQ$1:$AT$962</definedName>
    <definedName name="_xlnm._FilterDatabase" localSheetId="15" hidden="1">CECONOMICO!$A$7:$D$205</definedName>
    <definedName name="_xlnm._FilterDatabase" localSheetId="3" hidden="1">CUENTACATALOGO!$A$1:$B$357</definedName>
    <definedName name="_xlnm._FilterDatabase" localSheetId="0" hidden="1">DATOS!$A$3:$AC$2551</definedName>
    <definedName name="_xlnm._FilterDatabase" localSheetId="22" hidden="1">Hoja1!$A$1:$J$1864</definedName>
    <definedName name="_xlnm._FilterDatabase" localSheetId="21" hidden="1">Hoja3!$A$6:$D$28</definedName>
    <definedName name="_xlnm._FilterDatabase" localSheetId="5" hidden="1">Hoja4!$A$2:$C$783</definedName>
    <definedName name="_xlnm._FilterDatabase" localSheetId="4" hidden="1">REPORTES!$A$7:$G$3871</definedName>
    <definedName name="ADMI">CATALOGOS!$U$2:$U$150</definedName>
    <definedName name="_xlnm.Print_Area" localSheetId="12">CADMTUA!$A$1:$N$200</definedName>
    <definedName name="_xlnm.Print_Area" localSheetId="15">CECONOMICO!$A$7:$C$211</definedName>
    <definedName name="_xlnm.Print_Area" localSheetId="14">CFUNCIONAL!$A$1:$F$164</definedName>
    <definedName name="_xlnm.Print_Area" localSheetId="6">CONTROLPRESUPUESTO!$A$1:$E$16</definedName>
    <definedName name="_xlnm.Print_Area" localSheetId="18">'FPE-02'!$A$1:$F$26</definedName>
    <definedName name="_xlnm.Print_Area" localSheetId="5">Hoja4!$H$2:$H$22</definedName>
    <definedName name="_xlnm.Print_Area" localSheetId="4">REPORTES!$A$1:$F$1557</definedName>
    <definedName name="AREANUM">CATALOGOS!$D$109:$D$200</definedName>
    <definedName name="AREANUMERO">CATALOGOS!$D$2:$D$214</definedName>
    <definedName name="CALCULO" localSheetId="11">#REF!</definedName>
    <definedName name="CALCULO" localSheetId="15">#REF!</definedName>
    <definedName name="CALCULO" localSheetId="16">#REF!</definedName>
    <definedName name="CALCULO" localSheetId="7">#REF!</definedName>
    <definedName name="CALCULO" localSheetId="10">#REF!</definedName>
    <definedName name="CALCULO" localSheetId="9">#REF!</definedName>
    <definedName name="CALCULO">#REF!</definedName>
    <definedName name="CATAREPORTE">CATALOGOS!$AF$2:$AF$954</definedName>
    <definedName name="Clave_unidades_Fun">[1]Hoja5!$A$4:$D$192</definedName>
    <definedName name="CLAVSUM" localSheetId="11">#REF!</definedName>
    <definedName name="CLAVSUM" localSheetId="15">#REF!</definedName>
    <definedName name="CLAVSUM" localSheetId="16">#REF!</definedName>
    <definedName name="CLAVSUM" localSheetId="7">#REF!</definedName>
    <definedName name="CLAVSUM" localSheetId="10">#REF!</definedName>
    <definedName name="CLAVSUM" localSheetId="9">#REF!</definedName>
    <definedName name="CLAVSUM">#REF!</definedName>
    <definedName name="CUENTANUM">CUENTACATALOGO!$A$2:$A$1549</definedName>
    <definedName name="DDIGITO">DATOS!$G$3:$G$2776</definedName>
    <definedName name="DIMPORTE">DATOS!$F$3:$F$2776</definedName>
    <definedName name="DNUMAREA">DATOS!$E$3:$E$3</definedName>
    <definedName name="DNUMCUENTA">DATOS!$A$3:$A$3</definedName>
    <definedName name="DPUB" localSheetId="11">#REF!</definedName>
    <definedName name="DPUB" localSheetId="15">#REF!</definedName>
    <definedName name="DPUB" localSheetId="16">#REF!</definedName>
    <definedName name="DPUB" localSheetId="7">#REF!</definedName>
    <definedName name="DPUB" localSheetId="10">#REF!</definedName>
    <definedName name="DPUB" localSheetId="9">#REF!</definedName>
    <definedName name="DPUB">#REF!</definedName>
    <definedName name="ECONOMICO" localSheetId="10">[2]CATALOGOS!$DB$2:$DC$86</definedName>
    <definedName name="ECONOMICO">[2]CATALOGOS!$DB$2:$DC$86</definedName>
    <definedName name="GCAP" localSheetId="11">#REF!</definedName>
    <definedName name="GCAP" localSheetId="15">#REF!</definedName>
    <definedName name="GCAP" localSheetId="16">#REF!</definedName>
    <definedName name="GCAP" localSheetId="7">#REF!</definedName>
    <definedName name="GCAP" localSheetId="10">#REF!</definedName>
    <definedName name="GCAP" localSheetId="9">#REF!</definedName>
    <definedName name="GCAP">#REF!</definedName>
    <definedName name="GCON" localSheetId="11">#REF!</definedName>
    <definedName name="GCON" localSheetId="15">#REF!</definedName>
    <definedName name="GCON" localSheetId="16">#REF!</definedName>
    <definedName name="GCON" localSheetId="7">#REF!</definedName>
    <definedName name="GCON" localSheetId="10">#REF!</definedName>
    <definedName name="GCON" localSheetId="9">#REF!</definedName>
    <definedName name="GCON">#REF!</definedName>
    <definedName name="ing_mpios">[3]Ingresos!$D$2:$S$22</definedName>
    <definedName name="municipios">#REF!</definedName>
    <definedName name="municipios1">[3]Egresos!$E$3:$T$430</definedName>
    <definedName name="NAR">CATALOGOS!$E$109:$E$150</definedName>
    <definedName name="PROG">CATALOGOS!$B$2:$B$25</definedName>
    <definedName name="QWER" localSheetId="11">#REF!</definedName>
    <definedName name="QWER" localSheetId="7">#REF!</definedName>
    <definedName name="QWER" localSheetId="10">#REF!</definedName>
    <definedName name="QWER" localSheetId="9">#REF!</definedName>
    <definedName name="QWER">#REF!</definedName>
    <definedName name="REPORTE">CATALOGOS!$AF$2:$AF$498</definedName>
    <definedName name="RRR" localSheetId="11">#REF!</definedName>
    <definedName name="RRR" localSheetId="7">#REF!</definedName>
    <definedName name="RRR" localSheetId="10">#REF!</definedName>
    <definedName name="RRR" localSheetId="9">#REF!</definedName>
    <definedName name="RRR">#REF!</definedName>
    <definedName name="RRRR1" localSheetId="11">#REF!</definedName>
    <definedName name="RRRR1" localSheetId="7">#REF!</definedName>
    <definedName name="RRRR1" localSheetId="10">#REF!</definedName>
    <definedName name="RRRR1" localSheetId="9">#REF!</definedName>
    <definedName name="RRRR1">#REF!</definedName>
    <definedName name="_xlnm.Print_Titles" localSheetId="12">CADMTUA!$1:$8</definedName>
    <definedName name="_xlnm.Print_Titles" localSheetId="11">CALENDARIO!$1:$3</definedName>
    <definedName name="_xlnm.Print_Titles" localSheetId="15">CECONOMICO!$7:$7</definedName>
    <definedName name="_xlnm.Print_Titles" localSheetId="14">CFUNCIONAL!$1:$9</definedName>
    <definedName name="_xlnm.Print_Titles" localSheetId="13">CPROG!$1:$7</definedName>
    <definedName name="_xlnm.Print_Titles" localSheetId="4">REPORTES!$1:$7</definedName>
    <definedName name="VALOR">[4]Hoja4!$D$12:$F$151</definedName>
  </definedNames>
  <calcPr calcId="191029"/>
  <pivotCaches>
    <pivotCache cacheId="0" r:id="rId30"/>
    <pivotCache cacheId="1" r:id="rId31"/>
  </pivotCaches>
</workbook>
</file>

<file path=xl/calcChain.xml><?xml version="1.0" encoding="utf-8"?>
<calcChain xmlns="http://schemas.openxmlformats.org/spreadsheetml/2006/main">
  <c r="A3" i="187" l="1"/>
  <c r="A2" i="187"/>
  <c r="A1" i="187"/>
  <c r="E3755" i="105" l="1"/>
  <c r="F3755" i="105"/>
  <c r="G3755" i="105"/>
  <c r="I3755" i="105"/>
  <c r="J3755" i="105" s="1"/>
  <c r="E3756" i="105"/>
  <c r="F3756" i="105"/>
  <c r="H3756" i="105" s="1"/>
  <c r="G3756" i="105"/>
  <c r="I3756" i="105"/>
  <c r="J3756" i="105" s="1"/>
  <c r="E3757" i="105"/>
  <c r="F3757" i="105"/>
  <c r="G3757" i="105"/>
  <c r="I3757" i="105"/>
  <c r="J3757" i="105" s="1"/>
  <c r="E3758" i="105"/>
  <c r="F3758" i="105"/>
  <c r="G3758" i="105"/>
  <c r="I3758" i="105"/>
  <c r="J3758" i="105" s="1"/>
  <c r="E3759" i="105"/>
  <c r="F3759" i="105"/>
  <c r="G3759" i="105"/>
  <c r="I3759" i="105"/>
  <c r="J3759" i="105" s="1"/>
  <c r="E3760" i="105"/>
  <c r="F3760" i="105"/>
  <c r="G3760" i="105"/>
  <c r="I3760" i="105"/>
  <c r="J3760" i="105" s="1"/>
  <c r="E3761" i="105"/>
  <c r="F3761" i="105"/>
  <c r="H3761" i="105" s="1"/>
  <c r="G3761" i="105"/>
  <c r="I3761" i="105"/>
  <c r="J3761" i="105" s="1"/>
  <c r="E3762" i="105"/>
  <c r="F3762" i="105"/>
  <c r="G3762" i="105"/>
  <c r="I3762" i="105"/>
  <c r="J3762" i="105" s="1"/>
  <c r="E3763" i="105"/>
  <c r="F3763" i="105"/>
  <c r="G3763" i="105"/>
  <c r="I3763" i="105"/>
  <c r="E3764" i="105"/>
  <c r="F3764" i="105"/>
  <c r="G3764" i="105"/>
  <c r="I3764" i="105"/>
  <c r="E3765" i="105"/>
  <c r="F3765" i="105"/>
  <c r="G3765" i="105"/>
  <c r="I3765" i="105"/>
  <c r="E3766" i="105"/>
  <c r="F3766" i="105"/>
  <c r="G3766" i="105"/>
  <c r="I3766" i="105"/>
  <c r="J3766" i="105" s="1"/>
  <c r="E3767" i="105"/>
  <c r="F3767" i="105"/>
  <c r="G3767" i="105"/>
  <c r="I3767" i="105"/>
  <c r="J3767" i="105" s="1"/>
  <c r="E3768" i="105"/>
  <c r="F3768" i="105"/>
  <c r="G3768" i="105"/>
  <c r="I3768" i="105"/>
  <c r="E3769" i="105"/>
  <c r="F3769" i="105"/>
  <c r="H3769" i="105" s="1"/>
  <c r="G3769" i="105"/>
  <c r="I3769" i="105"/>
  <c r="J3769" i="105" s="1"/>
  <c r="E3770" i="105"/>
  <c r="F3770" i="105"/>
  <c r="G3770" i="105"/>
  <c r="I3770" i="105"/>
  <c r="B3770" i="105" s="1"/>
  <c r="E3771" i="105"/>
  <c r="F3771" i="105"/>
  <c r="G3771" i="105"/>
  <c r="I3771" i="105"/>
  <c r="E3772" i="105"/>
  <c r="F3772" i="105"/>
  <c r="G3772" i="105"/>
  <c r="I3772" i="105"/>
  <c r="E3773" i="105"/>
  <c r="F3773" i="105"/>
  <c r="G3773" i="105"/>
  <c r="I3773" i="105"/>
  <c r="E3774" i="105"/>
  <c r="F3774" i="105"/>
  <c r="G3774" i="105"/>
  <c r="I3774" i="105"/>
  <c r="J3774" i="105" s="1"/>
  <c r="E3775" i="105"/>
  <c r="F3775" i="105"/>
  <c r="G3775" i="105"/>
  <c r="I3775" i="105"/>
  <c r="J3775" i="105" s="1"/>
  <c r="E3776" i="105"/>
  <c r="F3776" i="105"/>
  <c r="G3776" i="105"/>
  <c r="I3776" i="105"/>
  <c r="E3777" i="105"/>
  <c r="F3777" i="105"/>
  <c r="H3777" i="105" s="1"/>
  <c r="G3777" i="105"/>
  <c r="I3777" i="105"/>
  <c r="J3777" i="105" s="1"/>
  <c r="E3778" i="105"/>
  <c r="F3778" i="105"/>
  <c r="G3778" i="105"/>
  <c r="I3778" i="105"/>
  <c r="J3778" i="105" s="1"/>
  <c r="E3779" i="105"/>
  <c r="F3779" i="105"/>
  <c r="G3779" i="105"/>
  <c r="I3779" i="105"/>
  <c r="E3780" i="105"/>
  <c r="F3780" i="105"/>
  <c r="G3780" i="105"/>
  <c r="I3780" i="105"/>
  <c r="E3781" i="105"/>
  <c r="F3781" i="105"/>
  <c r="G3781" i="105"/>
  <c r="I3781" i="105"/>
  <c r="E3782" i="105"/>
  <c r="F3782" i="105"/>
  <c r="G3782" i="105"/>
  <c r="I3782" i="105"/>
  <c r="J3782" i="105" s="1"/>
  <c r="E3783" i="105"/>
  <c r="F3783" i="105"/>
  <c r="G3783" i="105"/>
  <c r="I3783" i="105"/>
  <c r="J3783" i="105" s="1"/>
  <c r="E3784" i="105"/>
  <c r="F3784" i="105"/>
  <c r="G3784" i="105"/>
  <c r="I3784" i="105"/>
  <c r="E3785" i="105"/>
  <c r="F3785" i="105"/>
  <c r="H3785" i="105" s="1"/>
  <c r="G3785" i="105"/>
  <c r="I3785" i="105"/>
  <c r="J3785" i="105" s="1"/>
  <c r="E3786" i="105"/>
  <c r="F3786" i="105"/>
  <c r="G3786" i="105"/>
  <c r="I3786" i="105"/>
  <c r="J3786" i="105" s="1"/>
  <c r="E3787" i="105"/>
  <c r="F3787" i="105"/>
  <c r="G3787" i="105"/>
  <c r="I3787" i="105"/>
  <c r="E3788" i="105"/>
  <c r="F3788" i="105"/>
  <c r="G3788" i="105"/>
  <c r="I3788" i="105"/>
  <c r="E3789" i="105"/>
  <c r="F3789" i="105"/>
  <c r="G3789" i="105"/>
  <c r="I3789" i="105"/>
  <c r="E3790" i="105"/>
  <c r="F3790" i="105"/>
  <c r="G3790" i="105"/>
  <c r="I3790" i="105"/>
  <c r="J3790" i="105" s="1"/>
  <c r="E3791" i="105"/>
  <c r="F3791" i="105"/>
  <c r="G3791" i="105"/>
  <c r="I3791" i="105"/>
  <c r="J3791" i="105" s="1"/>
  <c r="E3792" i="105"/>
  <c r="F3792" i="105"/>
  <c r="G3792" i="105"/>
  <c r="I3792" i="105"/>
  <c r="E3793" i="105"/>
  <c r="F3793" i="105"/>
  <c r="H3793" i="105" s="1"/>
  <c r="G3793" i="105"/>
  <c r="I3793" i="105"/>
  <c r="J3793" i="105" s="1"/>
  <c r="E3794" i="105"/>
  <c r="F3794" i="105"/>
  <c r="G3794" i="105"/>
  <c r="I3794" i="105"/>
  <c r="B3794" i="105" s="1"/>
  <c r="E3795" i="105"/>
  <c r="F3795" i="105"/>
  <c r="G3795" i="105"/>
  <c r="I3795" i="105"/>
  <c r="E3796" i="105"/>
  <c r="F3796" i="105"/>
  <c r="G3796" i="105"/>
  <c r="I3796" i="105"/>
  <c r="E3797" i="105"/>
  <c r="F3797" i="105"/>
  <c r="G3797" i="105"/>
  <c r="I3797" i="105"/>
  <c r="E3798" i="105"/>
  <c r="F3798" i="105"/>
  <c r="G3798" i="105"/>
  <c r="I3798" i="105"/>
  <c r="J3798" i="105" s="1"/>
  <c r="E3799" i="105"/>
  <c r="F3799" i="105"/>
  <c r="G3799" i="105"/>
  <c r="I3799" i="105"/>
  <c r="J3799" i="105" s="1"/>
  <c r="E3800" i="105"/>
  <c r="F3800" i="105"/>
  <c r="G3800" i="105"/>
  <c r="I3800" i="105"/>
  <c r="E3801" i="105"/>
  <c r="F3801" i="105"/>
  <c r="H3801" i="105" s="1"/>
  <c r="G3801" i="105"/>
  <c r="I3801" i="105"/>
  <c r="J3801" i="105" s="1"/>
  <c r="E3802" i="105"/>
  <c r="F3802" i="105"/>
  <c r="G3802" i="105"/>
  <c r="I3802" i="105"/>
  <c r="J3802" i="105" s="1"/>
  <c r="E3803" i="105"/>
  <c r="F3803" i="105"/>
  <c r="G3803" i="105"/>
  <c r="I3803" i="105"/>
  <c r="E3804" i="105"/>
  <c r="F3804" i="105"/>
  <c r="G3804" i="105"/>
  <c r="I3804" i="105"/>
  <c r="E3805" i="105"/>
  <c r="F3805" i="105"/>
  <c r="G3805" i="105"/>
  <c r="I3805" i="105"/>
  <c r="E3806" i="105"/>
  <c r="F3806" i="105"/>
  <c r="G3806" i="105"/>
  <c r="I3806" i="105"/>
  <c r="J3806" i="105" s="1"/>
  <c r="E3807" i="105"/>
  <c r="F3807" i="105"/>
  <c r="G3807" i="105"/>
  <c r="I3807" i="105"/>
  <c r="J3807" i="105" s="1"/>
  <c r="E3808" i="105"/>
  <c r="F3808" i="105"/>
  <c r="G3808" i="105"/>
  <c r="I3808" i="105"/>
  <c r="E3809" i="105"/>
  <c r="F3809" i="105"/>
  <c r="H3809" i="105" s="1"/>
  <c r="G3809" i="105"/>
  <c r="I3809" i="105"/>
  <c r="J3809" i="105" s="1"/>
  <c r="E3810" i="105"/>
  <c r="F3810" i="105"/>
  <c r="G3810" i="105"/>
  <c r="I3810" i="105"/>
  <c r="J3810" i="105" s="1"/>
  <c r="E3811" i="105"/>
  <c r="F3811" i="105"/>
  <c r="G3811" i="105"/>
  <c r="I3811" i="105"/>
  <c r="E3812" i="105"/>
  <c r="F3812" i="105"/>
  <c r="G3812" i="105"/>
  <c r="I3812" i="105"/>
  <c r="E3813" i="105"/>
  <c r="F3813" i="105"/>
  <c r="G3813" i="105"/>
  <c r="I3813" i="105"/>
  <c r="E3814" i="105"/>
  <c r="F3814" i="105"/>
  <c r="G3814" i="105"/>
  <c r="I3814" i="105"/>
  <c r="J3814" i="105" s="1"/>
  <c r="E3815" i="105"/>
  <c r="F3815" i="105"/>
  <c r="G3815" i="105"/>
  <c r="I3815" i="105"/>
  <c r="J3815" i="105" s="1"/>
  <c r="E3816" i="105"/>
  <c r="F3816" i="105"/>
  <c r="G3816" i="105"/>
  <c r="I3816" i="105"/>
  <c r="E3817" i="105"/>
  <c r="F3817" i="105"/>
  <c r="H3817" i="105" s="1"/>
  <c r="G3817" i="105"/>
  <c r="I3817" i="105"/>
  <c r="J3817" i="105" s="1"/>
  <c r="E3818" i="105"/>
  <c r="F3818" i="105"/>
  <c r="G3818" i="105"/>
  <c r="I3818" i="105"/>
  <c r="B3818" i="105" s="1"/>
  <c r="E3819" i="105"/>
  <c r="F3819" i="105"/>
  <c r="G3819" i="105"/>
  <c r="I3819" i="105"/>
  <c r="E3820" i="105"/>
  <c r="F3820" i="105"/>
  <c r="G3820" i="105"/>
  <c r="I3820" i="105"/>
  <c r="E3821" i="105"/>
  <c r="F3821" i="105"/>
  <c r="G3821" i="105"/>
  <c r="I3821" i="105"/>
  <c r="E3822" i="105"/>
  <c r="F3822" i="105"/>
  <c r="G3822" i="105"/>
  <c r="I3822" i="105"/>
  <c r="J3822" i="105" s="1"/>
  <c r="E3823" i="105"/>
  <c r="F3823" i="105"/>
  <c r="G3823" i="105"/>
  <c r="I3823" i="105"/>
  <c r="J3823" i="105" s="1"/>
  <c r="E3824" i="105"/>
  <c r="F3824" i="105"/>
  <c r="G3824" i="105"/>
  <c r="I3824" i="105"/>
  <c r="E3825" i="105"/>
  <c r="F3825" i="105"/>
  <c r="H3825" i="105" s="1"/>
  <c r="G3825" i="105"/>
  <c r="I3825" i="105"/>
  <c r="J3825" i="105" s="1"/>
  <c r="E3826" i="105"/>
  <c r="F3826" i="105"/>
  <c r="G3826" i="105"/>
  <c r="I3826" i="105"/>
  <c r="J3826" i="105" s="1"/>
  <c r="E3827" i="105"/>
  <c r="F3827" i="105"/>
  <c r="G3827" i="105"/>
  <c r="I3827" i="105"/>
  <c r="E3828" i="105"/>
  <c r="F3828" i="105"/>
  <c r="G3828" i="105"/>
  <c r="I3828" i="105"/>
  <c r="E3829" i="105"/>
  <c r="F3829" i="105"/>
  <c r="G3829" i="105"/>
  <c r="I3829" i="105"/>
  <c r="E3830" i="105"/>
  <c r="F3830" i="105"/>
  <c r="G3830" i="105"/>
  <c r="I3830" i="105"/>
  <c r="J3830" i="105" s="1"/>
  <c r="E3831" i="105"/>
  <c r="F3831" i="105"/>
  <c r="G3831" i="105"/>
  <c r="I3831" i="105"/>
  <c r="J3831" i="105" s="1"/>
  <c r="E3832" i="105"/>
  <c r="F3832" i="105"/>
  <c r="G3832" i="105"/>
  <c r="I3832" i="105"/>
  <c r="E3833" i="105"/>
  <c r="F3833" i="105"/>
  <c r="H3833" i="105" s="1"/>
  <c r="G3833" i="105"/>
  <c r="I3833" i="105"/>
  <c r="J3833" i="105" s="1"/>
  <c r="E3834" i="105"/>
  <c r="F3834" i="105"/>
  <c r="G3834" i="105"/>
  <c r="I3834" i="105"/>
  <c r="J3834" i="105" s="1"/>
  <c r="E3835" i="105"/>
  <c r="F3835" i="105"/>
  <c r="G3835" i="105"/>
  <c r="I3835" i="105"/>
  <c r="E3836" i="105"/>
  <c r="F3836" i="105"/>
  <c r="G3836" i="105"/>
  <c r="I3836" i="105"/>
  <c r="E3837" i="105"/>
  <c r="F3837" i="105"/>
  <c r="G3837" i="105"/>
  <c r="I3837" i="105"/>
  <c r="E3838" i="105"/>
  <c r="F3838" i="105"/>
  <c r="G3838" i="105"/>
  <c r="I3838" i="105"/>
  <c r="J3838" i="105" s="1"/>
  <c r="E3839" i="105"/>
  <c r="F3839" i="105"/>
  <c r="G3839" i="105"/>
  <c r="I3839" i="105"/>
  <c r="J3839" i="105" s="1"/>
  <c r="E3840" i="105"/>
  <c r="F3840" i="105"/>
  <c r="G3840" i="105"/>
  <c r="I3840" i="105"/>
  <c r="E3841" i="105"/>
  <c r="F3841" i="105"/>
  <c r="H3841" i="105" s="1"/>
  <c r="G3841" i="105"/>
  <c r="I3841" i="105"/>
  <c r="J3841" i="105" s="1"/>
  <c r="E3842" i="105"/>
  <c r="F3842" i="105"/>
  <c r="G3842" i="105"/>
  <c r="I3842" i="105"/>
  <c r="B3842" i="105" s="1"/>
  <c r="E3843" i="105"/>
  <c r="F3843" i="105"/>
  <c r="G3843" i="105"/>
  <c r="I3843" i="105"/>
  <c r="E3844" i="105"/>
  <c r="F3844" i="105"/>
  <c r="G3844" i="105"/>
  <c r="I3844" i="105"/>
  <c r="E3845" i="105"/>
  <c r="F3845" i="105"/>
  <c r="G3845" i="105"/>
  <c r="I3845" i="105"/>
  <c r="E3846" i="105"/>
  <c r="H3846" i="105" s="1"/>
  <c r="F3846" i="105"/>
  <c r="G3846" i="105"/>
  <c r="I3846" i="105"/>
  <c r="J3846" i="105" s="1"/>
  <c r="E3847" i="105"/>
  <c r="F3847" i="105"/>
  <c r="G3847" i="105"/>
  <c r="I3847" i="105"/>
  <c r="J3847" i="105" s="1"/>
  <c r="E3848" i="105"/>
  <c r="F3848" i="105"/>
  <c r="G3848" i="105"/>
  <c r="I3848" i="105"/>
  <c r="E3849" i="105"/>
  <c r="F3849" i="105"/>
  <c r="G3849" i="105"/>
  <c r="I3849" i="105"/>
  <c r="J3849" i="105" s="1"/>
  <c r="E3850" i="105"/>
  <c r="F3850" i="105"/>
  <c r="G3850" i="105"/>
  <c r="I3850" i="105"/>
  <c r="J3850" i="105" s="1"/>
  <c r="E3851" i="105"/>
  <c r="F3851" i="105"/>
  <c r="G3851" i="105"/>
  <c r="I3851" i="105"/>
  <c r="E3852" i="105"/>
  <c r="F3852" i="105"/>
  <c r="G3852" i="105"/>
  <c r="I3852" i="105"/>
  <c r="E3853" i="105"/>
  <c r="F3853" i="105"/>
  <c r="G3853" i="105"/>
  <c r="I3853" i="105"/>
  <c r="E3854" i="105"/>
  <c r="F3854" i="105"/>
  <c r="G3854" i="105"/>
  <c r="I3854" i="105"/>
  <c r="J3854" i="105" s="1"/>
  <c r="E3855" i="105"/>
  <c r="F3855" i="105"/>
  <c r="G3855" i="105"/>
  <c r="I3855" i="105"/>
  <c r="J3855" i="105" s="1"/>
  <c r="E3856" i="105"/>
  <c r="F3856" i="105"/>
  <c r="G3856" i="105"/>
  <c r="I3856" i="105"/>
  <c r="E3857" i="105"/>
  <c r="F3857" i="105"/>
  <c r="H3857" i="105" s="1"/>
  <c r="G3857" i="105"/>
  <c r="I3857" i="105"/>
  <c r="J3857" i="105" s="1"/>
  <c r="E3858" i="105"/>
  <c r="F3858" i="105"/>
  <c r="G3858" i="105"/>
  <c r="I3858" i="105"/>
  <c r="J3858" i="105" s="1"/>
  <c r="E3859" i="105"/>
  <c r="F3859" i="105"/>
  <c r="G3859" i="105"/>
  <c r="I3859" i="105"/>
  <c r="E3860" i="105"/>
  <c r="F3860" i="105"/>
  <c r="G3860" i="105"/>
  <c r="I3860" i="105"/>
  <c r="E3861" i="105"/>
  <c r="F3861" i="105"/>
  <c r="G3861" i="105"/>
  <c r="I3861" i="105"/>
  <c r="E3862" i="105"/>
  <c r="F3862" i="105"/>
  <c r="G3862" i="105"/>
  <c r="I3862" i="105"/>
  <c r="J3862" i="105" s="1"/>
  <c r="E3863" i="105"/>
  <c r="F3863" i="105"/>
  <c r="G3863" i="105"/>
  <c r="I3863" i="105"/>
  <c r="J3863" i="105" s="1"/>
  <c r="E3864" i="105"/>
  <c r="F3864" i="105"/>
  <c r="G3864" i="105"/>
  <c r="I3864" i="105"/>
  <c r="E3865" i="105"/>
  <c r="F3865" i="105"/>
  <c r="H3865" i="105" s="1"/>
  <c r="G3865" i="105"/>
  <c r="I3865" i="105"/>
  <c r="J3865" i="105" s="1"/>
  <c r="E3866" i="105"/>
  <c r="F3866" i="105"/>
  <c r="G3866" i="105"/>
  <c r="I3866" i="105"/>
  <c r="B3866" i="105" s="1"/>
  <c r="E3867" i="105"/>
  <c r="F3867" i="105"/>
  <c r="G3867" i="105"/>
  <c r="I3867" i="105"/>
  <c r="E3868" i="105"/>
  <c r="F3868" i="105"/>
  <c r="G3868" i="105"/>
  <c r="I3868" i="105"/>
  <c r="E3869" i="105"/>
  <c r="F3869" i="105"/>
  <c r="G3869" i="105"/>
  <c r="I3869" i="105"/>
  <c r="J3869" i="105" s="1"/>
  <c r="E3870" i="105"/>
  <c r="F3870" i="105"/>
  <c r="G3870" i="105"/>
  <c r="I3870" i="105"/>
  <c r="E3871" i="105"/>
  <c r="F3871" i="105"/>
  <c r="G3871" i="105"/>
  <c r="I3871" i="105"/>
  <c r="J3871" i="105" s="1"/>
  <c r="E3872" i="105"/>
  <c r="F3872" i="105"/>
  <c r="G3872" i="105"/>
  <c r="I3872" i="105"/>
  <c r="E3873" i="105"/>
  <c r="F3873" i="105"/>
  <c r="G3873" i="105"/>
  <c r="I3873" i="105"/>
  <c r="J3873" i="105" s="1"/>
  <c r="E3874" i="105"/>
  <c r="F3874" i="105"/>
  <c r="G3874" i="105"/>
  <c r="I3874" i="105"/>
  <c r="J3874" i="105" s="1"/>
  <c r="E3875" i="105"/>
  <c r="F3875" i="105"/>
  <c r="G3875" i="105"/>
  <c r="I3875" i="105"/>
  <c r="J3875" i="105" s="1"/>
  <c r="E3876" i="105"/>
  <c r="F3876" i="105"/>
  <c r="G3876" i="105"/>
  <c r="I3876" i="105"/>
  <c r="J3876" i="105" s="1"/>
  <c r="E3877" i="105"/>
  <c r="F3877" i="105"/>
  <c r="G3877" i="105"/>
  <c r="I3877" i="105"/>
  <c r="J3877" i="105" s="1"/>
  <c r="E3878" i="105"/>
  <c r="F3878" i="105"/>
  <c r="G3878" i="105"/>
  <c r="I3878" i="105"/>
  <c r="E3879" i="105"/>
  <c r="F3879" i="105"/>
  <c r="G3879" i="105"/>
  <c r="I3879" i="105"/>
  <c r="E3880" i="105"/>
  <c r="F3880" i="105"/>
  <c r="G3880" i="105"/>
  <c r="I3880" i="105"/>
  <c r="E3881" i="105"/>
  <c r="F3881" i="105"/>
  <c r="G3881" i="105"/>
  <c r="I3881" i="105"/>
  <c r="J3881" i="105" s="1"/>
  <c r="E3882" i="105"/>
  <c r="F3882" i="105"/>
  <c r="G3882" i="105"/>
  <c r="I3882" i="105"/>
  <c r="E3883" i="105"/>
  <c r="F3883" i="105"/>
  <c r="G3883" i="105"/>
  <c r="I3883" i="105"/>
  <c r="E3884" i="105"/>
  <c r="F3884" i="105"/>
  <c r="G3884" i="105"/>
  <c r="I3884" i="105"/>
  <c r="E3885" i="105"/>
  <c r="F3885" i="105"/>
  <c r="G3885" i="105"/>
  <c r="I3885" i="105"/>
  <c r="J3885" i="105" s="1"/>
  <c r="E3886" i="105"/>
  <c r="F3886" i="105"/>
  <c r="G3886" i="105"/>
  <c r="I3886" i="105"/>
  <c r="E3887" i="105"/>
  <c r="F3887" i="105"/>
  <c r="G3887" i="105"/>
  <c r="I3887" i="105"/>
  <c r="J3887" i="105" s="1"/>
  <c r="E3888" i="105"/>
  <c r="F3888" i="105"/>
  <c r="G3888" i="105"/>
  <c r="I3888" i="105"/>
  <c r="J3888" i="105" s="1"/>
  <c r="E3889" i="105"/>
  <c r="F3889" i="105"/>
  <c r="H3889" i="105" s="1"/>
  <c r="G3889" i="105"/>
  <c r="I3889" i="105"/>
  <c r="E3890" i="105"/>
  <c r="F3890" i="105"/>
  <c r="G3890" i="105"/>
  <c r="I3890" i="105"/>
  <c r="E3891" i="105"/>
  <c r="F3891" i="105"/>
  <c r="G3891" i="105"/>
  <c r="I3891" i="105"/>
  <c r="E3892" i="105"/>
  <c r="F3892" i="105"/>
  <c r="G3892" i="105"/>
  <c r="I3892" i="105"/>
  <c r="E3893" i="105"/>
  <c r="F3893" i="105"/>
  <c r="G3893" i="105"/>
  <c r="I3893" i="105"/>
  <c r="J3893" i="105" s="1"/>
  <c r="E3894" i="105"/>
  <c r="F3894" i="105"/>
  <c r="G3894" i="105"/>
  <c r="I3894" i="105"/>
  <c r="E3895" i="105"/>
  <c r="F3895" i="105"/>
  <c r="G3895" i="105"/>
  <c r="I3895" i="105"/>
  <c r="E3896" i="105"/>
  <c r="F3896" i="105"/>
  <c r="G3896" i="105"/>
  <c r="I3896" i="105"/>
  <c r="J3896" i="105" s="1"/>
  <c r="E3897" i="105"/>
  <c r="F3897" i="105"/>
  <c r="G3897" i="105"/>
  <c r="I3897" i="105"/>
  <c r="E3898" i="105"/>
  <c r="F3898" i="105"/>
  <c r="G3898" i="105"/>
  <c r="I3898" i="105"/>
  <c r="E3899" i="105"/>
  <c r="F3899" i="105"/>
  <c r="G3899" i="105"/>
  <c r="I3899" i="105"/>
  <c r="J3899" i="105" s="1"/>
  <c r="E3900" i="105"/>
  <c r="F3900" i="105"/>
  <c r="G3900" i="105"/>
  <c r="I3900" i="105"/>
  <c r="E3901" i="105"/>
  <c r="F3901" i="105"/>
  <c r="G3901" i="105"/>
  <c r="I3901" i="105"/>
  <c r="E3902" i="105"/>
  <c r="F3902" i="105"/>
  <c r="G3902" i="105"/>
  <c r="I3902" i="105"/>
  <c r="J3902" i="105" s="1"/>
  <c r="E3903" i="105"/>
  <c r="F3903" i="105"/>
  <c r="G3903" i="105"/>
  <c r="I3903" i="105"/>
  <c r="E3904" i="105"/>
  <c r="F3904" i="105"/>
  <c r="G3904" i="105"/>
  <c r="I3904" i="105"/>
  <c r="E3905" i="105"/>
  <c r="F3905" i="105"/>
  <c r="G3905" i="105"/>
  <c r="I3905" i="105"/>
  <c r="J3905" i="105" s="1"/>
  <c r="E3906" i="105"/>
  <c r="F3906" i="105"/>
  <c r="G3906" i="105"/>
  <c r="I3906" i="105"/>
  <c r="B3906" i="105" s="1"/>
  <c r="E3907" i="105"/>
  <c r="F3907" i="105"/>
  <c r="G3907" i="105"/>
  <c r="I3907" i="105"/>
  <c r="E3908" i="105"/>
  <c r="F3908" i="105"/>
  <c r="G3908" i="105"/>
  <c r="I3908" i="105"/>
  <c r="E3909" i="105"/>
  <c r="F3909" i="105"/>
  <c r="G3909" i="105"/>
  <c r="I3909" i="105"/>
  <c r="E3910" i="105"/>
  <c r="F3910" i="105"/>
  <c r="G3910" i="105"/>
  <c r="I3910" i="105"/>
  <c r="E3911" i="105"/>
  <c r="F3911" i="105"/>
  <c r="G3911" i="105"/>
  <c r="I3911" i="105"/>
  <c r="E3912" i="105"/>
  <c r="F3912" i="105"/>
  <c r="G3912" i="105"/>
  <c r="I3912" i="105"/>
  <c r="E3913" i="105"/>
  <c r="F3913" i="105"/>
  <c r="G3913" i="105"/>
  <c r="I3913" i="105"/>
  <c r="J3913" i="105" s="1"/>
  <c r="E3914" i="105"/>
  <c r="F3914" i="105"/>
  <c r="G3914" i="105"/>
  <c r="I3914" i="105"/>
  <c r="E3915" i="105"/>
  <c r="F3915" i="105"/>
  <c r="G3915" i="105"/>
  <c r="I3915" i="105"/>
  <c r="E3916" i="105"/>
  <c r="F3916" i="105"/>
  <c r="G3916" i="105"/>
  <c r="I3916" i="105"/>
  <c r="J3916" i="105" s="1"/>
  <c r="E3917" i="105"/>
  <c r="F3917" i="105"/>
  <c r="G3917" i="105"/>
  <c r="I3917" i="105"/>
  <c r="E3918" i="105"/>
  <c r="F3918" i="105"/>
  <c r="G3918" i="105"/>
  <c r="I3918" i="105"/>
  <c r="E3919" i="105"/>
  <c r="F3919" i="105"/>
  <c r="G3919" i="105"/>
  <c r="I3919" i="105"/>
  <c r="J3919" i="105" s="1"/>
  <c r="E3920" i="105"/>
  <c r="F3920" i="105"/>
  <c r="G3920" i="105"/>
  <c r="I3920" i="105"/>
  <c r="E3921" i="105"/>
  <c r="F3921" i="105"/>
  <c r="G3921" i="105"/>
  <c r="I3921" i="105"/>
  <c r="E3922" i="105"/>
  <c r="F3922" i="105"/>
  <c r="G3922" i="105"/>
  <c r="I3922" i="105"/>
  <c r="J3922" i="105" s="1"/>
  <c r="E3923" i="105"/>
  <c r="F3923" i="105"/>
  <c r="G3923" i="105"/>
  <c r="I3923" i="105"/>
  <c r="E3924" i="105"/>
  <c r="F3924" i="105"/>
  <c r="G3924" i="105"/>
  <c r="I3924" i="105"/>
  <c r="B3924" i="105" s="1"/>
  <c r="E3925" i="105"/>
  <c r="F3925" i="105"/>
  <c r="G3925" i="105"/>
  <c r="I3925" i="105"/>
  <c r="B3925" i="105" s="1"/>
  <c r="E3926" i="105"/>
  <c r="F3926" i="105"/>
  <c r="G3926" i="105"/>
  <c r="I3926" i="105"/>
  <c r="E3927" i="105"/>
  <c r="F3927" i="105"/>
  <c r="G3927" i="105"/>
  <c r="I3927" i="105"/>
  <c r="J3927" i="105" s="1"/>
  <c r="E3928" i="105"/>
  <c r="F3928" i="105"/>
  <c r="G3928" i="105"/>
  <c r="I3928" i="105"/>
  <c r="E3929" i="105"/>
  <c r="H3929" i="105" s="1"/>
  <c r="F3929" i="105"/>
  <c r="G3929" i="105"/>
  <c r="I3929" i="105"/>
  <c r="B3929" i="105" s="1"/>
  <c r="J3929" i="105"/>
  <c r="E3930" i="105"/>
  <c r="F3930" i="105"/>
  <c r="G3930" i="105"/>
  <c r="I3930" i="105"/>
  <c r="E3931" i="105"/>
  <c r="F3931" i="105"/>
  <c r="G3931" i="105"/>
  <c r="H3931" i="105"/>
  <c r="I3931" i="105"/>
  <c r="E3932" i="105"/>
  <c r="F3932" i="105"/>
  <c r="G3932" i="105"/>
  <c r="I3932" i="105"/>
  <c r="J3932" i="105" s="1"/>
  <c r="E3933" i="105"/>
  <c r="F3933" i="105"/>
  <c r="G3933" i="105"/>
  <c r="I3933" i="105"/>
  <c r="B3933" i="105" s="1"/>
  <c r="J3933" i="105"/>
  <c r="E3934" i="105"/>
  <c r="F3934" i="105"/>
  <c r="H3934" i="105" s="1"/>
  <c r="G3934" i="105"/>
  <c r="I3934" i="105"/>
  <c r="E3935" i="105"/>
  <c r="F3935" i="105"/>
  <c r="G3935" i="105"/>
  <c r="I3935" i="105"/>
  <c r="E3936" i="105"/>
  <c r="F3936" i="105"/>
  <c r="G3936" i="105"/>
  <c r="I3936" i="105"/>
  <c r="E3937" i="105"/>
  <c r="F3937" i="105"/>
  <c r="G3937" i="105"/>
  <c r="I3937" i="105"/>
  <c r="B3937" i="105" s="1"/>
  <c r="E3938" i="105"/>
  <c r="F3938" i="105"/>
  <c r="G3938" i="105"/>
  <c r="I3938" i="105"/>
  <c r="E3939" i="105"/>
  <c r="F3939" i="105"/>
  <c r="G3939" i="105"/>
  <c r="I3939" i="105"/>
  <c r="E3940" i="105"/>
  <c r="F3940" i="105"/>
  <c r="G3940" i="105"/>
  <c r="I3940" i="105"/>
  <c r="B3940" i="105" s="1"/>
  <c r="E3941" i="105"/>
  <c r="H3941" i="105" s="1"/>
  <c r="F3941" i="105"/>
  <c r="G3941" i="105"/>
  <c r="I3941" i="105"/>
  <c r="B3941" i="105" s="1"/>
  <c r="J3941" i="105"/>
  <c r="J495" i="105"/>
  <c r="J522" i="105"/>
  <c r="J547" i="105"/>
  <c r="J620" i="105"/>
  <c r="J789" i="105"/>
  <c r="J933" i="105"/>
  <c r="J1122" i="105"/>
  <c r="J1186" i="105"/>
  <c r="J1534" i="105"/>
  <c r="J1938" i="105"/>
  <c r="J2001" i="105"/>
  <c r="J2110" i="105"/>
  <c r="J2198" i="105"/>
  <c r="J2253" i="105"/>
  <c r="J2254" i="105"/>
  <c r="J2255" i="105"/>
  <c r="J2256" i="105"/>
  <c r="J2257" i="105"/>
  <c r="J2258" i="105"/>
  <c r="J2259" i="105"/>
  <c r="J2260" i="105"/>
  <c r="J2261" i="105"/>
  <c r="J2262" i="105"/>
  <c r="J2263" i="105"/>
  <c r="J2264" i="105"/>
  <c r="J2265" i="105"/>
  <c r="J2266" i="105"/>
  <c r="J2267" i="105"/>
  <c r="J2268" i="105"/>
  <c r="J2269" i="105"/>
  <c r="J2270" i="105"/>
  <c r="J2271" i="105"/>
  <c r="J2272" i="105"/>
  <c r="J2273" i="105"/>
  <c r="J2274" i="105"/>
  <c r="J2275" i="105"/>
  <c r="J2276" i="105"/>
  <c r="J2277" i="105"/>
  <c r="J2278" i="105"/>
  <c r="J2279" i="105"/>
  <c r="J2280" i="105"/>
  <c r="J2281" i="105"/>
  <c r="J2282" i="105"/>
  <c r="J2283" i="105"/>
  <c r="J2284" i="105"/>
  <c r="J2285" i="105"/>
  <c r="J2286" i="105"/>
  <c r="J2287" i="105"/>
  <c r="J2288" i="105"/>
  <c r="J2289" i="105"/>
  <c r="J2290" i="105"/>
  <c r="J2291" i="105"/>
  <c r="J2292" i="105"/>
  <c r="J2293" i="105"/>
  <c r="J2294" i="105"/>
  <c r="J2295" i="105"/>
  <c r="J2296" i="105"/>
  <c r="J2297" i="105"/>
  <c r="J2298" i="105"/>
  <c r="J2299" i="105"/>
  <c r="J2300" i="105"/>
  <c r="J2301" i="105"/>
  <c r="J2302" i="105"/>
  <c r="J2303" i="105"/>
  <c r="J2304" i="105"/>
  <c r="J2305" i="105"/>
  <c r="J2306" i="105"/>
  <c r="J2307" i="105"/>
  <c r="J2308" i="105"/>
  <c r="J2309" i="105"/>
  <c r="J2310" i="105"/>
  <c r="J2311" i="105"/>
  <c r="J2312" i="105"/>
  <c r="J2313" i="105"/>
  <c r="J2314" i="105"/>
  <c r="J2315" i="105"/>
  <c r="J2316" i="105"/>
  <c r="J2317" i="105"/>
  <c r="J2318" i="105"/>
  <c r="J2319" i="105"/>
  <c r="J2320" i="105"/>
  <c r="J2321" i="105"/>
  <c r="J2322" i="105"/>
  <c r="J2323" i="105"/>
  <c r="J2324" i="105"/>
  <c r="J2325" i="105"/>
  <c r="J2326" i="105"/>
  <c r="J2327" i="105"/>
  <c r="J2328" i="105"/>
  <c r="J2329" i="105"/>
  <c r="J2330" i="105"/>
  <c r="I433" i="105"/>
  <c r="J433" i="105" s="1"/>
  <c r="I434" i="105"/>
  <c r="J434" i="105" s="1"/>
  <c r="I435" i="105"/>
  <c r="J435" i="105" s="1"/>
  <c r="I436" i="105"/>
  <c r="J436" i="105" s="1"/>
  <c r="I437" i="105"/>
  <c r="J437" i="105" s="1"/>
  <c r="I438" i="105"/>
  <c r="J438" i="105" s="1"/>
  <c r="I439" i="105"/>
  <c r="J439" i="105" s="1"/>
  <c r="I440" i="105"/>
  <c r="J440" i="105" s="1"/>
  <c r="I441" i="105"/>
  <c r="J441" i="105" s="1"/>
  <c r="I442" i="105"/>
  <c r="J442" i="105" s="1"/>
  <c r="I443" i="105"/>
  <c r="J443" i="105" s="1"/>
  <c r="I444" i="105"/>
  <c r="I445" i="105"/>
  <c r="J445" i="105" s="1"/>
  <c r="I446" i="105"/>
  <c r="J446" i="105" s="1"/>
  <c r="I447" i="105"/>
  <c r="J447" i="105" s="1"/>
  <c r="I448" i="105"/>
  <c r="I449" i="105"/>
  <c r="J449" i="105" s="1"/>
  <c r="I450" i="105"/>
  <c r="J450" i="105" s="1"/>
  <c r="I451" i="105"/>
  <c r="J451" i="105" s="1"/>
  <c r="I452" i="105"/>
  <c r="I453" i="105"/>
  <c r="J453" i="105" s="1"/>
  <c r="I454" i="105"/>
  <c r="J454" i="105" s="1"/>
  <c r="I455" i="105"/>
  <c r="J455" i="105" s="1"/>
  <c r="I456" i="105"/>
  <c r="I457" i="105"/>
  <c r="J457" i="105" s="1"/>
  <c r="I458" i="105"/>
  <c r="J458" i="105" s="1"/>
  <c r="I459" i="105"/>
  <c r="J459" i="105" s="1"/>
  <c r="I460" i="105"/>
  <c r="I461" i="105"/>
  <c r="J461" i="105" s="1"/>
  <c r="I462" i="105"/>
  <c r="J462" i="105" s="1"/>
  <c r="I463" i="105"/>
  <c r="J463" i="105" s="1"/>
  <c r="I464" i="105"/>
  <c r="I465" i="105"/>
  <c r="J465" i="105" s="1"/>
  <c r="I466" i="105"/>
  <c r="J466" i="105" s="1"/>
  <c r="I467" i="105"/>
  <c r="J467" i="105" s="1"/>
  <c r="I468" i="105"/>
  <c r="I469" i="105"/>
  <c r="J469" i="105" s="1"/>
  <c r="I470" i="105"/>
  <c r="J470" i="105" s="1"/>
  <c r="I471" i="105"/>
  <c r="J471" i="105" s="1"/>
  <c r="I472" i="105"/>
  <c r="I473" i="105"/>
  <c r="J473" i="105" s="1"/>
  <c r="I474" i="105"/>
  <c r="J474" i="105" s="1"/>
  <c r="I475" i="105"/>
  <c r="J475" i="105" s="1"/>
  <c r="I476" i="105"/>
  <c r="I477" i="105"/>
  <c r="J477" i="105" s="1"/>
  <c r="I478" i="105"/>
  <c r="J478" i="105" s="1"/>
  <c r="I479" i="105"/>
  <c r="J479" i="105" s="1"/>
  <c r="I480" i="105"/>
  <c r="J480" i="105" s="1"/>
  <c r="I481" i="105"/>
  <c r="J481" i="105" s="1"/>
  <c r="I482" i="105"/>
  <c r="J482" i="105" s="1"/>
  <c r="I483" i="105"/>
  <c r="J483" i="105" s="1"/>
  <c r="I484" i="105"/>
  <c r="J484" i="105" s="1"/>
  <c r="I485" i="105"/>
  <c r="J485" i="105" s="1"/>
  <c r="I486" i="105"/>
  <c r="J486" i="105" s="1"/>
  <c r="I487" i="105"/>
  <c r="J487" i="105" s="1"/>
  <c r="I488" i="105"/>
  <c r="J488" i="105" s="1"/>
  <c r="I489" i="105"/>
  <c r="J489" i="105" s="1"/>
  <c r="I490" i="105"/>
  <c r="J490" i="105" s="1"/>
  <c r="I491" i="105"/>
  <c r="J491" i="105" s="1"/>
  <c r="I492" i="105"/>
  <c r="I493" i="105"/>
  <c r="J493" i="105" s="1"/>
  <c r="I494" i="105"/>
  <c r="J494" i="105" s="1"/>
  <c r="I495" i="105"/>
  <c r="I496" i="105"/>
  <c r="I497" i="105"/>
  <c r="J497" i="105" s="1"/>
  <c r="I498" i="105"/>
  <c r="J498" i="105" s="1"/>
  <c r="I499" i="105"/>
  <c r="J499" i="105" s="1"/>
  <c r="I500" i="105"/>
  <c r="I501" i="105"/>
  <c r="J501" i="105" s="1"/>
  <c r="I502" i="105"/>
  <c r="J502" i="105" s="1"/>
  <c r="I503" i="105"/>
  <c r="J503" i="105" s="1"/>
  <c r="I504" i="105"/>
  <c r="I505" i="105"/>
  <c r="J505" i="105" s="1"/>
  <c r="I506" i="105"/>
  <c r="J506" i="105" s="1"/>
  <c r="I507" i="105"/>
  <c r="J507" i="105" s="1"/>
  <c r="I508" i="105"/>
  <c r="I509" i="105"/>
  <c r="J509" i="105" s="1"/>
  <c r="I510" i="105"/>
  <c r="J510" i="105" s="1"/>
  <c r="I511" i="105"/>
  <c r="J511" i="105" s="1"/>
  <c r="I512" i="105"/>
  <c r="I513" i="105"/>
  <c r="J513" i="105" s="1"/>
  <c r="I514" i="105"/>
  <c r="J514" i="105" s="1"/>
  <c r="I515" i="105"/>
  <c r="J515" i="105" s="1"/>
  <c r="I516" i="105"/>
  <c r="I517" i="105"/>
  <c r="J517" i="105" s="1"/>
  <c r="I518" i="105"/>
  <c r="J518" i="105" s="1"/>
  <c r="I519" i="105"/>
  <c r="J519" i="105" s="1"/>
  <c r="I520" i="105"/>
  <c r="I521" i="105"/>
  <c r="J521" i="105" s="1"/>
  <c r="I522" i="105"/>
  <c r="I523" i="105"/>
  <c r="J523" i="105" s="1"/>
  <c r="I524" i="105"/>
  <c r="I525" i="105"/>
  <c r="J525" i="105" s="1"/>
  <c r="I526" i="105"/>
  <c r="J526" i="105" s="1"/>
  <c r="I527" i="105"/>
  <c r="J527" i="105" s="1"/>
  <c r="I528" i="105"/>
  <c r="J528" i="105" s="1"/>
  <c r="I529" i="105"/>
  <c r="J529" i="105" s="1"/>
  <c r="I530" i="105"/>
  <c r="J530" i="105" s="1"/>
  <c r="I531" i="105"/>
  <c r="J531" i="105" s="1"/>
  <c r="I532" i="105"/>
  <c r="J532" i="105" s="1"/>
  <c r="I533" i="105"/>
  <c r="J533" i="105" s="1"/>
  <c r="I534" i="105"/>
  <c r="J534" i="105" s="1"/>
  <c r="I535" i="105"/>
  <c r="J535" i="105" s="1"/>
  <c r="I536" i="105"/>
  <c r="J536" i="105" s="1"/>
  <c r="I537" i="105"/>
  <c r="J537" i="105" s="1"/>
  <c r="I538" i="105"/>
  <c r="J538" i="105" s="1"/>
  <c r="I539" i="105"/>
  <c r="J539" i="105" s="1"/>
  <c r="I540" i="105"/>
  <c r="I541" i="105"/>
  <c r="J541" i="105" s="1"/>
  <c r="I542" i="105"/>
  <c r="J542" i="105" s="1"/>
  <c r="I543" i="105"/>
  <c r="J543" i="105" s="1"/>
  <c r="I544" i="105"/>
  <c r="I545" i="105"/>
  <c r="J545" i="105" s="1"/>
  <c r="I546" i="105"/>
  <c r="J546" i="105" s="1"/>
  <c r="I547" i="105"/>
  <c r="I548" i="105"/>
  <c r="I549" i="105"/>
  <c r="J549" i="105" s="1"/>
  <c r="I550" i="105"/>
  <c r="J550" i="105" s="1"/>
  <c r="I551" i="105"/>
  <c r="J551" i="105" s="1"/>
  <c r="I552" i="105"/>
  <c r="I553" i="105"/>
  <c r="J553" i="105" s="1"/>
  <c r="I554" i="105"/>
  <c r="J554" i="105" s="1"/>
  <c r="I555" i="105"/>
  <c r="J555" i="105" s="1"/>
  <c r="I556" i="105"/>
  <c r="I557" i="105"/>
  <c r="J557" i="105" s="1"/>
  <c r="I558" i="105"/>
  <c r="J558" i="105" s="1"/>
  <c r="I559" i="105"/>
  <c r="J559" i="105" s="1"/>
  <c r="I560" i="105"/>
  <c r="I561" i="105"/>
  <c r="J561" i="105" s="1"/>
  <c r="I562" i="105"/>
  <c r="J562" i="105" s="1"/>
  <c r="I563" i="105"/>
  <c r="J563" i="105" s="1"/>
  <c r="I564" i="105"/>
  <c r="I565" i="105"/>
  <c r="J565" i="105" s="1"/>
  <c r="I566" i="105"/>
  <c r="J566" i="105" s="1"/>
  <c r="I567" i="105"/>
  <c r="J567" i="105" s="1"/>
  <c r="I568" i="105"/>
  <c r="I569" i="105"/>
  <c r="J569" i="105" s="1"/>
  <c r="I570" i="105"/>
  <c r="J570" i="105" s="1"/>
  <c r="I571" i="105"/>
  <c r="J571" i="105" s="1"/>
  <c r="I572" i="105"/>
  <c r="I573" i="105"/>
  <c r="J573" i="105" s="1"/>
  <c r="I574" i="105"/>
  <c r="I575" i="105"/>
  <c r="J575" i="105" s="1"/>
  <c r="I576" i="105"/>
  <c r="J576" i="105" s="1"/>
  <c r="I577" i="105"/>
  <c r="J577" i="105" s="1"/>
  <c r="I578" i="105"/>
  <c r="J578" i="105" s="1"/>
  <c r="I579" i="105"/>
  <c r="J579" i="105" s="1"/>
  <c r="I580" i="105"/>
  <c r="J580" i="105" s="1"/>
  <c r="I581" i="105"/>
  <c r="J581" i="105" s="1"/>
  <c r="I582" i="105"/>
  <c r="J582" i="105" s="1"/>
  <c r="I583" i="105"/>
  <c r="J583" i="105" s="1"/>
  <c r="I584" i="105"/>
  <c r="J584" i="105" s="1"/>
  <c r="I585" i="105"/>
  <c r="J585" i="105" s="1"/>
  <c r="I586" i="105"/>
  <c r="I587" i="105"/>
  <c r="J587" i="105" s="1"/>
  <c r="I588" i="105"/>
  <c r="I589" i="105"/>
  <c r="J589" i="105" s="1"/>
  <c r="I590" i="105"/>
  <c r="J590" i="105" s="1"/>
  <c r="I591" i="105"/>
  <c r="J591" i="105" s="1"/>
  <c r="I592" i="105"/>
  <c r="I593" i="105"/>
  <c r="J593" i="105" s="1"/>
  <c r="I594" i="105"/>
  <c r="J594" i="105" s="1"/>
  <c r="I595" i="105"/>
  <c r="J595" i="105" s="1"/>
  <c r="I596" i="105"/>
  <c r="I597" i="105"/>
  <c r="J597" i="105" s="1"/>
  <c r="I598" i="105"/>
  <c r="I599" i="105"/>
  <c r="J599" i="105" s="1"/>
  <c r="I600" i="105"/>
  <c r="J600" i="105" s="1"/>
  <c r="I601" i="105"/>
  <c r="J601" i="105" s="1"/>
  <c r="I602" i="105"/>
  <c r="J602" i="105" s="1"/>
  <c r="I603" i="105"/>
  <c r="J603" i="105" s="1"/>
  <c r="I604" i="105"/>
  <c r="J604" i="105" s="1"/>
  <c r="I605" i="105"/>
  <c r="J605" i="105" s="1"/>
  <c r="I606" i="105"/>
  <c r="J606" i="105" s="1"/>
  <c r="I607" i="105"/>
  <c r="J607" i="105" s="1"/>
  <c r="I608" i="105"/>
  <c r="J608" i="105" s="1"/>
  <c r="I609" i="105"/>
  <c r="J609" i="105" s="1"/>
  <c r="I610" i="105"/>
  <c r="B610" i="105" s="1"/>
  <c r="I611" i="105"/>
  <c r="J611" i="105" s="1"/>
  <c r="I612" i="105"/>
  <c r="I613" i="105"/>
  <c r="J613" i="105" s="1"/>
  <c r="I614" i="105"/>
  <c r="J614" i="105" s="1"/>
  <c r="I615" i="105"/>
  <c r="J615" i="105" s="1"/>
  <c r="I616" i="105"/>
  <c r="I617" i="105"/>
  <c r="J617" i="105" s="1"/>
  <c r="I618" i="105"/>
  <c r="J618" i="105" s="1"/>
  <c r="I619" i="105"/>
  <c r="J619" i="105" s="1"/>
  <c r="I620" i="105"/>
  <c r="B620" i="105" s="1"/>
  <c r="I621" i="105"/>
  <c r="J621" i="105" s="1"/>
  <c r="I622" i="105"/>
  <c r="I623" i="105"/>
  <c r="J623" i="105" s="1"/>
  <c r="I624" i="105"/>
  <c r="J624" i="105" s="1"/>
  <c r="I625" i="105"/>
  <c r="J625" i="105" s="1"/>
  <c r="I626" i="105"/>
  <c r="J626" i="105" s="1"/>
  <c r="I627" i="105"/>
  <c r="J627" i="105" s="1"/>
  <c r="I628" i="105"/>
  <c r="J628" i="105" s="1"/>
  <c r="I629" i="105"/>
  <c r="J629" i="105" s="1"/>
  <c r="I630" i="105"/>
  <c r="J630" i="105" s="1"/>
  <c r="I631" i="105"/>
  <c r="J631" i="105" s="1"/>
  <c r="I632" i="105"/>
  <c r="J632" i="105" s="1"/>
  <c r="I633" i="105"/>
  <c r="J633" i="105" s="1"/>
  <c r="I634" i="105"/>
  <c r="I635" i="105"/>
  <c r="J635" i="105" s="1"/>
  <c r="I636" i="105"/>
  <c r="I637" i="105"/>
  <c r="J637" i="105" s="1"/>
  <c r="I638" i="105"/>
  <c r="J638" i="105" s="1"/>
  <c r="I639" i="105"/>
  <c r="J639" i="105" s="1"/>
  <c r="I640" i="105"/>
  <c r="I641" i="105"/>
  <c r="J641" i="105" s="1"/>
  <c r="I642" i="105"/>
  <c r="J642" i="105" s="1"/>
  <c r="I643" i="105"/>
  <c r="J643" i="105" s="1"/>
  <c r="I644" i="105"/>
  <c r="I645" i="105"/>
  <c r="J645" i="105" s="1"/>
  <c r="I646" i="105"/>
  <c r="I647" i="105"/>
  <c r="J647" i="105" s="1"/>
  <c r="I648" i="105"/>
  <c r="J648" i="105" s="1"/>
  <c r="I649" i="105"/>
  <c r="J649" i="105" s="1"/>
  <c r="I650" i="105"/>
  <c r="J650" i="105" s="1"/>
  <c r="I651" i="105"/>
  <c r="J651" i="105" s="1"/>
  <c r="I652" i="105"/>
  <c r="J652" i="105" s="1"/>
  <c r="I653" i="105"/>
  <c r="J653" i="105" s="1"/>
  <c r="I654" i="105"/>
  <c r="J654" i="105" s="1"/>
  <c r="I655" i="105"/>
  <c r="J655" i="105" s="1"/>
  <c r="I656" i="105"/>
  <c r="J656" i="105" s="1"/>
  <c r="I657" i="105"/>
  <c r="J657" i="105" s="1"/>
  <c r="I658" i="105"/>
  <c r="I659" i="105"/>
  <c r="J659" i="105" s="1"/>
  <c r="I660" i="105"/>
  <c r="I661" i="105"/>
  <c r="J661" i="105" s="1"/>
  <c r="I662" i="105"/>
  <c r="J662" i="105" s="1"/>
  <c r="I663" i="105"/>
  <c r="J663" i="105" s="1"/>
  <c r="I664" i="105"/>
  <c r="I665" i="105"/>
  <c r="J665" i="105" s="1"/>
  <c r="I666" i="105"/>
  <c r="J666" i="105" s="1"/>
  <c r="I667" i="105"/>
  <c r="J667" i="105" s="1"/>
  <c r="I668" i="105"/>
  <c r="I669" i="105"/>
  <c r="J669" i="105" s="1"/>
  <c r="I670" i="105"/>
  <c r="I671" i="105"/>
  <c r="J671" i="105" s="1"/>
  <c r="I672" i="105"/>
  <c r="J672" i="105" s="1"/>
  <c r="I673" i="105"/>
  <c r="J673" i="105" s="1"/>
  <c r="I674" i="105"/>
  <c r="J674" i="105" s="1"/>
  <c r="I675" i="105"/>
  <c r="J675" i="105" s="1"/>
  <c r="I676" i="105"/>
  <c r="J676" i="105" s="1"/>
  <c r="I677" i="105"/>
  <c r="J677" i="105" s="1"/>
  <c r="I678" i="105"/>
  <c r="J678" i="105" s="1"/>
  <c r="I679" i="105"/>
  <c r="J679" i="105" s="1"/>
  <c r="I680" i="105"/>
  <c r="J680" i="105" s="1"/>
  <c r="I681" i="105"/>
  <c r="J681" i="105" s="1"/>
  <c r="I682" i="105"/>
  <c r="I683" i="105"/>
  <c r="J683" i="105" s="1"/>
  <c r="I684" i="105"/>
  <c r="J684" i="105" s="1"/>
  <c r="I685" i="105"/>
  <c r="J685" i="105" s="1"/>
  <c r="I686" i="105"/>
  <c r="J686" i="105" s="1"/>
  <c r="I687" i="105"/>
  <c r="J687" i="105" s="1"/>
  <c r="I688" i="105"/>
  <c r="J688" i="105" s="1"/>
  <c r="I689" i="105"/>
  <c r="J689" i="105" s="1"/>
  <c r="I690" i="105"/>
  <c r="J690" i="105" s="1"/>
  <c r="I691" i="105"/>
  <c r="J691" i="105" s="1"/>
  <c r="I692" i="105"/>
  <c r="J692" i="105" s="1"/>
  <c r="I693" i="105"/>
  <c r="J693" i="105" s="1"/>
  <c r="I694" i="105"/>
  <c r="I695" i="105"/>
  <c r="J695" i="105" s="1"/>
  <c r="I696" i="105"/>
  <c r="J696" i="105" s="1"/>
  <c r="I697" i="105"/>
  <c r="J697" i="105" s="1"/>
  <c r="I698" i="105"/>
  <c r="J698" i="105" s="1"/>
  <c r="I699" i="105"/>
  <c r="J699" i="105" s="1"/>
  <c r="I700" i="105"/>
  <c r="J700" i="105" s="1"/>
  <c r="I701" i="105"/>
  <c r="J701" i="105" s="1"/>
  <c r="I702" i="105"/>
  <c r="J702" i="105" s="1"/>
  <c r="I703" i="105"/>
  <c r="J703" i="105" s="1"/>
  <c r="I704" i="105"/>
  <c r="J704" i="105" s="1"/>
  <c r="I705" i="105"/>
  <c r="J705" i="105" s="1"/>
  <c r="I706" i="105"/>
  <c r="I707" i="105"/>
  <c r="J707" i="105" s="1"/>
  <c r="I708" i="105"/>
  <c r="J708" i="105" s="1"/>
  <c r="I709" i="105"/>
  <c r="J709" i="105" s="1"/>
  <c r="I710" i="105"/>
  <c r="J710" i="105" s="1"/>
  <c r="I711" i="105"/>
  <c r="J711" i="105" s="1"/>
  <c r="I712" i="105"/>
  <c r="J712" i="105" s="1"/>
  <c r="I713" i="105"/>
  <c r="J713" i="105" s="1"/>
  <c r="I714" i="105"/>
  <c r="J714" i="105" s="1"/>
  <c r="I715" i="105"/>
  <c r="J715" i="105" s="1"/>
  <c r="I716" i="105"/>
  <c r="J716" i="105" s="1"/>
  <c r="I717" i="105"/>
  <c r="J717" i="105" s="1"/>
  <c r="I718" i="105"/>
  <c r="I719" i="105"/>
  <c r="J719" i="105" s="1"/>
  <c r="I720" i="105"/>
  <c r="B720" i="105" s="1"/>
  <c r="I721" i="105"/>
  <c r="J721" i="105" s="1"/>
  <c r="I722" i="105"/>
  <c r="J722" i="105" s="1"/>
  <c r="I723" i="105"/>
  <c r="J723" i="105" s="1"/>
  <c r="I724" i="105"/>
  <c r="I725" i="105"/>
  <c r="J725" i="105" s="1"/>
  <c r="I726" i="105"/>
  <c r="J726" i="105" s="1"/>
  <c r="I727" i="105"/>
  <c r="J727" i="105" s="1"/>
  <c r="I728" i="105"/>
  <c r="I729" i="105"/>
  <c r="J729" i="105" s="1"/>
  <c r="I730" i="105"/>
  <c r="I731" i="105"/>
  <c r="J731" i="105" s="1"/>
  <c r="I732" i="105"/>
  <c r="J732" i="105" s="1"/>
  <c r="I733" i="105"/>
  <c r="J733" i="105" s="1"/>
  <c r="I734" i="105"/>
  <c r="J734" i="105" s="1"/>
  <c r="I735" i="105"/>
  <c r="J735" i="105" s="1"/>
  <c r="I736" i="105"/>
  <c r="J736" i="105" s="1"/>
  <c r="I737" i="105"/>
  <c r="J737" i="105" s="1"/>
  <c r="I738" i="105"/>
  <c r="J738" i="105" s="1"/>
  <c r="I739" i="105"/>
  <c r="J739" i="105" s="1"/>
  <c r="I740" i="105"/>
  <c r="J740" i="105" s="1"/>
  <c r="I741" i="105"/>
  <c r="J741" i="105" s="1"/>
  <c r="I742" i="105"/>
  <c r="I743" i="105"/>
  <c r="J743" i="105" s="1"/>
  <c r="I744" i="105"/>
  <c r="J744" i="105" s="1"/>
  <c r="I745" i="105"/>
  <c r="J745" i="105" s="1"/>
  <c r="I746" i="105"/>
  <c r="J746" i="105" s="1"/>
  <c r="I747" i="105"/>
  <c r="J747" i="105" s="1"/>
  <c r="I748" i="105"/>
  <c r="J748" i="105" s="1"/>
  <c r="I749" i="105"/>
  <c r="J749" i="105" s="1"/>
  <c r="I750" i="105"/>
  <c r="J750" i="105" s="1"/>
  <c r="I751" i="105"/>
  <c r="J751" i="105" s="1"/>
  <c r="I752" i="105"/>
  <c r="J752" i="105" s="1"/>
  <c r="I753" i="105"/>
  <c r="J753" i="105" s="1"/>
  <c r="I754" i="105"/>
  <c r="B754" i="105" s="1"/>
  <c r="I755" i="105"/>
  <c r="J755" i="105" s="1"/>
  <c r="I756" i="105"/>
  <c r="J756" i="105" s="1"/>
  <c r="I757" i="105"/>
  <c r="J757" i="105" s="1"/>
  <c r="I758" i="105"/>
  <c r="J758" i="105" s="1"/>
  <c r="I759" i="105"/>
  <c r="J759" i="105" s="1"/>
  <c r="I760" i="105"/>
  <c r="J760" i="105" s="1"/>
  <c r="I761" i="105"/>
  <c r="J761" i="105" s="1"/>
  <c r="I762" i="105"/>
  <c r="J762" i="105" s="1"/>
  <c r="I763" i="105"/>
  <c r="J763" i="105" s="1"/>
  <c r="I764" i="105"/>
  <c r="J764" i="105" s="1"/>
  <c r="I765" i="105"/>
  <c r="J765" i="105" s="1"/>
  <c r="I766" i="105"/>
  <c r="I767" i="105"/>
  <c r="J767" i="105" s="1"/>
  <c r="I768" i="105"/>
  <c r="J768" i="105" s="1"/>
  <c r="I769" i="105"/>
  <c r="J769" i="105" s="1"/>
  <c r="I770" i="105"/>
  <c r="J770" i="105" s="1"/>
  <c r="I771" i="105"/>
  <c r="J771" i="105" s="1"/>
  <c r="I772" i="105"/>
  <c r="J772" i="105" s="1"/>
  <c r="I773" i="105"/>
  <c r="J773" i="105" s="1"/>
  <c r="I774" i="105"/>
  <c r="J774" i="105" s="1"/>
  <c r="I775" i="105"/>
  <c r="J775" i="105" s="1"/>
  <c r="I776" i="105"/>
  <c r="J776" i="105" s="1"/>
  <c r="I777" i="105"/>
  <c r="J777" i="105" s="1"/>
  <c r="I778" i="105"/>
  <c r="I779" i="105"/>
  <c r="J779" i="105" s="1"/>
  <c r="I780" i="105"/>
  <c r="J780" i="105" s="1"/>
  <c r="I781" i="105"/>
  <c r="J781" i="105" s="1"/>
  <c r="I782" i="105"/>
  <c r="J782" i="105" s="1"/>
  <c r="I783" i="105"/>
  <c r="J783" i="105" s="1"/>
  <c r="I784" i="105"/>
  <c r="J784" i="105" s="1"/>
  <c r="I785" i="105"/>
  <c r="J785" i="105" s="1"/>
  <c r="I786" i="105"/>
  <c r="J786" i="105" s="1"/>
  <c r="I787" i="105"/>
  <c r="J787" i="105" s="1"/>
  <c r="I788" i="105"/>
  <c r="J788" i="105" s="1"/>
  <c r="I789" i="105"/>
  <c r="I790" i="105"/>
  <c r="B790" i="105" s="1"/>
  <c r="I791" i="105"/>
  <c r="J791" i="105" s="1"/>
  <c r="I792" i="105"/>
  <c r="J792" i="105" s="1"/>
  <c r="I793" i="105"/>
  <c r="J793" i="105" s="1"/>
  <c r="I794" i="105"/>
  <c r="J794" i="105" s="1"/>
  <c r="I795" i="105"/>
  <c r="J795" i="105" s="1"/>
  <c r="I796" i="105"/>
  <c r="J796" i="105" s="1"/>
  <c r="I797" i="105"/>
  <c r="J797" i="105" s="1"/>
  <c r="I798" i="105"/>
  <c r="J798" i="105" s="1"/>
  <c r="I799" i="105"/>
  <c r="J799" i="105" s="1"/>
  <c r="I800" i="105"/>
  <c r="J800" i="105" s="1"/>
  <c r="I801" i="105"/>
  <c r="J801" i="105" s="1"/>
  <c r="I802" i="105"/>
  <c r="I803" i="105"/>
  <c r="J803" i="105" s="1"/>
  <c r="I804" i="105"/>
  <c r="J804" i="105" s="1"/>
  <c r="I805" i="105"/>
  <c r="J805" i="105" s="1"/>
  <c r="I806" i="105"/>
  <c r="J806" i="105" s="1"/>
  <c r="I807" i="105"/>
  <c r="J807" i="105" s="1"/>
  <c r="I808" i="105"/>
  <c r="J808" i="105" s="1"/>
  <c r="I809" i="105"/>
  <c r="J809" i="105" s="1"/>
  <c r="I810" i="105"/>
  <c r="J810" i="105" s="1"/>
  <c r="I811" i="105"/>
  <c r="J811" i="105" s="1"/>
  <c r="I812" i="105"/>
  <c r="J812" i="105" s="1"/>
  <c r="I813" i="105"/>
  <c r="J813" i="105" s="1"/>
  <c r="I814" i="105"/>
  <c r="I815" i="105"/>
  <c r="J815" i="105" s="1"/>
  <c r="I816" i="105"/>
  <c r="J816" i="105" s="1"/>
  <c r="I817" i="105"/>
  <c r="J817" i="105" s="1"/>
  <c r="I818" i="105"/>
  <c r="J818" i="105" s="1"/>
  <c r="I819" i="105"/>
  <c r="J819" i="105" s="1"/>
  <c r="I820" i="105"/>
  <c r="J820" i="105" s="1"/>
  <c r="I821" i="105"/>
  <c r="J821" i="105" s="1"/>
  <c r="I822" i="105"/>
  <c r="J822" i="105" s="1"/>
  <c r="I823" i="105"/>
  <c r="J823" i="105" s="1"/>
  <c r="I824" i="105"/>
  <c r="J824" i="105" s="1"/>
  <c r="I825" i="105"/>
  <c r="J825" i="105" s="1"/>
  <c r="I826" i="105"/>
  <c r="I827" i="105"/>
  <c r="J827" i="105" s="1"/>
  <c r="I828" i="105"/>
  <c r="I829" i="105"/>
  <c r="J829" i="105" s="1"/>
  <c r="I830" i="105"/>
  <c r="J830" i="105" s="1"/>
  <c r="I831" i="105"/>
  <c r="J831" i="105" s="1"/>
  <c r="I832" i="105"/>
  <c r="I833" i="105"/>
  <c r="J833" i="105" s="1"/>
  <c r="I834" i="105"/>
  <c r="J834" i="105" s="1"/>
  <c r="I835" i="105"/>
  <c r="J835" i="105" s="1"/>
  <c r="I836" i="105"/>
  <c r="I837" i="105"/>
  <c r="J837" i="105" s="1"/>
  <c r="I838" i="105"/>
  <c r="I839" i="105"/>
  <c r="J839" i="105" s="1"/>
  <c r="I840" i="105"/>
  <c r="J840" i="105" s="1"/>
  <c r="I841" i="105"/>
  <c r="J841" i="105" s="1"/>
  <c r="I842" i="105"/>
  <c r="J842" i="105" s="1"/>
  <c r="I843" i="105"/>
  <c r="J843" i="105" s="1"/>
  <c r="I844" i="105"/>
  <c r="J844" i="105" s="1"/>
  <c r="I845" i="105"/>
  <c r="J845" i="105" s="1"/>
  <c r="I846" i="105"/>
  <c r="J846" i="105" s="1"/>
  <c r="I847" i="105"/>
  <c r="J847" i="105" s="1"/>
  <c r="I848" i="105"/>
  <c r="J848" i="105" s="1"/>
  <c r="I849" i="105"/>
  <c r="J849" i="105" s="1"/>
  <c r="I850" i="105"/>
  <c r="I851" i="105"/>
  <c r="B851" i="105" s="1"/>
  <c r="I852" i="105"/>
  <c r="I853" i="105"/>
  <c r="J853" i="105" s="1"/>
  <c r="I854" i="105"/>
  <c r="J854" i="105" s="1"/>
  <c r="I855" i="105"/>
  <c r="J855" i="105" s="1"/>
  <c r="I856" i="105"/>
  <c r="I857" i="105"/>
  <c r="J857" i="105" s="1"/>
  <c r="I858" i="105"/>
  <c r="J858" i="105" s="1"/>
  <c r="I859" i="105"/>
  <c r="J859" i="105" s="1"/>
  <c r="I860" i="105"/>
  <c r="I861" i="105"/>
  <c r="J861" i="105" s="1"/>
  <c r="I862" i="105"/>
  <c r="I863" i="105"/>
  <c r="J863" i="105" s="1"/>
  <c r="I864" i="105"/>
  <c r="B864" i="105" s="1"/>
  <c r="I865" i="105"/>
  <c r="J865" i="105" s="1"/>
  <c r="I866" i="105"/>
  <c r="J866" i="105" s="1"/>
  <c r="I867" i="105"/>
  <c r="J867" i="105" s="1"/>
  <c r="I868" i="105"/>
  <c r="J868" i="105" s="1"/>
  <c r="I869" i="105"/>
  <c r="J869" i="105" s="1"/>
  <c r="I870" i="105"/>
  <c r="J870" i="105" s="1"/>
  <c r="I871" i="105"/>
  <c r="J871" i="105" s="1"/>
  <c r="I872" i="105"/>
  <c r="J872" i="105" s="1"/>
  <c r="I873" i="105"/>
  <c r="J873" i="105" s="1"/>
  <c r="I874" i="105"/>
  <c r="I875" i="105"/>
  <c r="J875" i="105" s="1"/>
  <c r="I876" i="105"/>
  <c r="J876" i="105" s="1"/>
  <c r="I877" i="105"/>
  <c r="J877" i="105" s="1"/>
  <c r="I878" i="105"/>
  <c r="J878" i="105" s="1"/>
  <c r="I879" i="105"/>
  <c r="J879" i="105" s="1"/>
  <c r="I880" i="105"/>
  <c r="J880" i="105" s="1"/>
  <c r="I881" i="105"/>
  <c r="J881" i="105" s="1"/>
  <c r="I882" i="105"/>
  <c r="J882" i="105" s="1"/>
  <c r="I883" i="105"/>
  <c r="J883" i="105" s="1"/>
  <c r="I884" i="105"/>
  <c r="J884" i="105" s="1"/>
  <c r="I885" i="105"/>
  <c r="J885" i="105" s="1"/>
  <c r="I886" i="105"/>
  <c r="I887" i="105"/>
  <c r="J887" i="105" s="1"/>
  <c r="I888" i="105"/>
  <c r="I889" i="105"/>
  <c r="J889" i="105" s="1"/>
  <c r="I890" i="105"/>
  <c r="J890" i="105" s="1"/>
  <c r="I891" i="105"/>
  <c r="J891" i="105" s="1"/>
  <c r="I892" i="105"/>
  <c r="I893" i="105"/>
  <c r="J893" i="105" s="1"/>
  <c r="I894" i="105"/>
  <c r="J894" i="105" s="1"/>
  <c r="I895" i="105"/>
  <c r="J895" i="105" s="1"/>
  <c r="I896" i="105"/>
  <c r="I897" i="105"/>
  <c r="J897" i="105" s="1"/>
  <c r="I898" i="105"/>
  <c r="I899" i="105"/>
  <c r="J899" i="105" s="1"/>
  <c r="I900" i="105"/>
  <c r="J900" i="105" s="1"/>
  <c r="I901" i="105"/>
  <c r="J901" i="105" s="1"/>
  <c r="I902" i="105"/>
  <c r="J902" i="105" s="1"/>
  <c r="I903" i="105"/>
  <c r="J903" i="105" s="1"/>
  <c r="I904" i="105"/>
  <c r="J904" i="105" s="1"/>
  <c r="I905" i="105"/>
  <c r="J905" i="105" s="1"/>
  <c r="I906" i="105"/>
  <c r="J906" i="105" s="1"/>
  <c r="I907" i="105"/>
  <c r="J907" i="105" s="1"/>
  <c r="I908" i="105"/>
  <c r="J908" i="105" s="1"/>
  <c r="I909" i="105"/>
  <c r="J909" i="105" s="1"/>
  <c r="I910" i="105"/>
  <c r="I911" i="105"/>
  <c r="J911" i="105" s="1"/>
  <c r="I912" i="105"/>
  <c r="I913" i="105"/>
  <c r="J913" i="105" s="1"/>
  <c r="I914" i="105"/>
  <c r="J914" i="105" s="1"/>
  <c r="I915" i="105"/>
  <c r="J915" i="105" s="1"/>
  <c r="I916" i="105"/>
  <c r="I917" i="105"/>
  <c r="J917" i="105" s="1"/>
  <c r="I918" i="105"/>
  <c r="J918" i="105" s="1"/>
  <c r="I919" i="105"/>
  <c r="J919" i="105" s="1"/>
  <c r="I920" i="105"/>
  <c r="I921" i="105"/>
  <c r="J921" i="105" s="1"/>
  <c r="I922" i="105"/>
  <c r="I923" i="105"/>
  <c r="J923" i="105" s="1"/>
  <c r="I924" i="105"/>
  <c r="J924" i="105" s="1"/>
  <c r="I925" i="105"/>
  <c r="J925" i="105" s="1"/>
  <c r="I926" i="105"/>
  <c r="J926" i="105" s="1"/>
  <c r="I927" i="105"/>
  <c r="J927" i="105" s="1"/>
  <c r="I928" i="105"/>
  <c r="J928" i="105" s="1"/>
  <c r="I929" i="105"/>
  <c r="J929" i="105" s="1"/>
  <c r="I930" i="105"/>
  <c r="J930" i="105" s="1"/>
  <c r="I931" i="105"/>
  <c r="J931" i="105" s="1"/>
  <c r="I932" i="105"/>
  <c r="J932" i="105" s="1"/>
  <c r="I933" i="105"/>
  <c r="I934" i="105"/>
  <c r="B934" i="105" s="1"/>
  <c r="I935" i="105"/>
  <c r="J935" i="105" s="1"/>
  <c r="I936" i="105"/>
  <c r="I937" i="105"/>
  <c r="J937" i="105" s="1"/>
  <c r="I938" i="105"/>
  <c r="J938" i="105" s="1"/>
  <c r="I939" i="105"/>
  <c r="J939" i="105" s="1"/>
  <c r="I940" i="105"/>
  <c r="I941" i="105"/>
  <c r="J941" i="105" s="1"/>
  <c r="I942" i="105"/>
  <c r="J942" i="105" s="1"/>
  <c r="I943" i="105"/>
  <c r="J943" i="105" s="1"/>
  <c r="I944" i="105"/>
  <c r="I945" i="105"/>
  <c r="J945" i="105" s="1"/>
  <c r="I946" i="105"/>
  <c r="I947" i="105"/>
  <c r="J947" i="105" s="1"/>
  <c r="I948" i="105"/>
  <c r="J948" i="105" s="1"/>
  <c r="I949" i="105"/>
  <c r="J949" i="105" s="1"/>
  <c r="I950" i="105"/>
  <c r="J950" i="105" s="1"/>
  <c r="I951" i="105"/>
  <c r="J951" i="105" s="1"/>
  <c r="I952" i="105"/>
  <c r="J952" i="105" s="1"/>
  <c r="I953" i="105"/>
  <c r="J953" i="105" s="1"/>
  <c r="I954" i="105"/>
  <c r="J954" i="105" s="1"/>
  <c r="I955" i="105"/>
  <c r="J955" i="105" s="1"/>
  <c r="I956" i="105"/>
  <c r="J956" i="105" s="1"/>
  <c r="I957" i="105"/>
  <c r="J957" i="105" s="1"/>
  <c r="I958" i="105"/>
  <c r="I959" i="105"/>
  <c r="J959" i="105" s="1"/>
  <c r="I960" i="105"/>
  <c r="I961" i="105"/>
  <c r="J961" i="105" s="1"/>
  <c r="I962" i="105"/>
  <c r="J962" i="105" s="1"/>
  <c r="I963" i="105"/>
  <c r="J963" i="105" s="1"/>
  <c r="I964" i="105"/>
  <c r="I965" i="105"/>
  <c r="J965" i="105" s="1"/>
  <c r="I966" i="105"/>
  <c r="J966" i="105" s="1"/>
  <c r="I967" i="105"/>
  <c r="J967" i="105" s="1"/>
  <c r="I968" i="105"/>
  <c r="I969" i="105"/>
  <c r="J969" i="105" s="1"/>
  <c r="I970" i="105"/>
  <c r="I971" i="105"/>
  <c r="J971" i="105" s="1"/>
  <c r="I972" i="105"/>
  <c r="J972" i="105" s="1"/>
  <c r="I973" i="105"/>
  <c r="J973" i="105" s="1"/>
  <c r="I974" i="105"/>
  <c r="J974" i="105" s="1"/>
  <c r="I975" i="105"/>
  <c r="J975" i="105" s="1"/>
  <c r="I976" i="105"/>
  <c r="J976" i="105" s="1"/>
  <c r="I977" i="105"/>
  <c r="J977" i="105" s="1"/>
  <c r="I978" i="105"/>
  <c r="J978" i="105" s="1"/>
  <c r="I979" i="105"/>
  <c r="J979" i="105" s="1"/>
  <c r="I980" i="105"/>
  <c r="J980" i="105" s="1"/>
  <c r="I981" i="105"/>
  <c r="J981" i="105" s="1"/>
  <c r="I982" i="105"/>
  <c r="I983" i="105"/>
  <c r="J983" i="105" s="1"/>
  <c r="I984" i="105"/>
  <c r="J984" i="105" s="1"/>
  <c r="I985" i="105"/>
  <c r="J985" i="105" s="1"/>
  <c r="I986" i="105"/>
  <c r="J986" i="105" s="1"/>
  <c r="I987" i="105"/>
  <c r="J987" i="105" s="1"/>
  <c r="I988" i="105"/>
  <c r="J988" i="105" s="1"/>
  <c r="I989" i="105"/>
  <c r="J989" i="105" s="1"/>
  <c r="I990" i="105"/>
  <c r="J990" i="105" s="1"/>
  <c r="I991" i="105"/>
  <c r="J991" i="105" s="1"/>
  <c r="I992" i="105"/>
  <c r="J992" i="105" s="1"/>
  <c r="I993" i="105"/>
  <c r="J993" i="105" s="1"/>
  <c r="I994" i="105"/>
  <c r="I995" i="105"/>
  <c r="B995" i="105" s="1"/>
  <c r="I996" i="105"/>
  <c r="J996" i="105" s="1"/>
  <c r="I997" i="105"/>
  <c r="J997" i="105" s="1"/>
  <c r="I998" i="105"/>
  <c r="J998" i="105" s="1"/>
  <c r="I999" i="105"/>
  <c r="J999" i="105" s="1"/>
  <c r="I1000" i="105"/>
  <c r="J1000" i="105" s="1"/>
  <c r="I1001" i="105"/>
  <c r="J1001" i="105" s="1"/>
  <c r="I1002" i="105"/>
  <c r="J1002" i="105" s="1"/>
  <c r="I1003" i="105"/>
  <c r="J1003" i="105" s="1"/>
  <c r="I1004" i="105"/>
  <c r="J1004" i="105" s="1"/>
  <c r="I1005" i="105"/>
  <c r="J1005" i="105" s="1"/>
  <c r="I1006" i="105"/>
  <c r="I1007" i="105"/>
  <c r="J1007" i="105" s="1"/>
  <c r="I1008" i="105"/>
  <c r="J1008" i="105" s="1"/>
  <c r="I1009" i="105"/>
  <c r="J1009" i="105" s="1"/>
  <c r="I1010" i="105"/>
  <c r="J1010" i="105" s="1"/>
  <c r="I1011" i="105"/>
  <c r="J1011" i="105" s="1"/>
  <c r="I1012" i="105"/>
  <c r="J1012" i="105" s="1"/>
  <c r="I1013" i="105"/>
  <c r="J1013" i="105" s="1"/>
  <c r="I1014" i="105"/>
  <c r="J1014" i="105" s="1"/>
  <c r="I1015" i="105"/>
  <c r="J1015" i="105" s="1"/>
  <c r="I1016" i="105"/>
  <c r="J1016" i="105" s="1"/>
  <c r="I1017" i="105"/>
  <c r="J1017" i="105" s="1"/>
  <c r="I1018" i="105"/>
  <c r="I1019" i="105"/>
  <c r="J1019" i="105" s="1"/>
  <c r="I1020" i="105"/>
  <c r="J1020" i="105" s="1"/>
  <c r="I1021" i="105"/>
  <c r="J1021" i="105" s="1"/>
  <c r="I1022" i="105"/>
  <c r="J1022" i="105" s="1"/>
  <c r="I1023" i="105"/>
  <c r="J1023" i="105" s="1"/>
  <c r="I1024" i="105"/>
  <c r="J1024" i="105" s="1"/>
  <c r="I1025" i="105"/>
  <c r="J1025" i="105" s="1"/>
  <c r="I1026" i="105"/>
  <c r="J1026" i="105" s="1"/>
  <c r="I1027" i="105"/>
  <c r="J1027" i="105" s="1"/>
  <c r="I1028" i="105"/>
  <c r="J1028" i="105" s="1"/>
  <c r="I1029" i="105"/>
  <c r="J1029" i="105" s="1"/>
  <c r="I1030" i="105"/>
  <c r="I1031" i="105"/>
  <c r="J1031" i="105" s="1"/>
  <c r="I1032" i="105"/>
  <c r="J1032" i="105" s="1"/>
  <c r="I1033" i="105"/>
  <c r="J1033" i="105" s="1"/>
  <c r="I1034" i="105"/>
  <c r="J1034" i="105" s="1"/>
  <c r="I1035" i="105"/>
  <c r="J1035" i="105" s="1"/>
  <c r="I1036" i="105"/>
  <c r="J1036" i="105" s="1"/>
  <c r="I1037" i="105"/>
  <c r="J1037" i="105" s="1"/>
  <c r="I1038" i="105"/>
  <c r="J1038" i="105" s="1"/>
  <c r="I1039" i="105"/>
  <c r="J1039" i="105" s="1"/>
  <c r="I1040" i="105"/>
  <c r="J1040" i="105" s="1"/>
  <c r="I1041" i="105"/>
  <c r="J1041" i="105" s="1"/>
  <c r="I1042" i="105"/>
  <c r="B1042" i="105" s="1"/>
  <c r="I1043" i="105"/>
  <c r="J1043" i="105" s="1"/>
  <c r="I1044" i="105"/>
  <c r="J1044" i="105" s="1"/>
  <c r="I1045" i="105"/>
  <c r="J1045" i="105" s="1"/>
  <c r="I1046" i="105"/>
  <c r="J1046" i="105" s="1"/>
  <c r="I1047" i="105"/>
  <c r="J1047" i="105" s="1"/>
  <c r="I1048" i="105"/>
  <c r="J1048" i="105" s="1"/>
  <c r="I1049" i="105"/>
  <c r="J1049" i="105" s="1"/>
  <c r="I1050" i="105"/>
  <c r="J1050" i="105" s="1"/>
  <c r="I1051" i="105"/>
  <c r="J1051" i="105" s="1"/>
  <c r="I1052" i="105"/>
  <c r="J1052" i="105" s="1"/>
  <c r="I1053" i="105"/>
  <c r="J1053" i="105" s="1"/>
  <c r="I1054" i="105"/>
  <c r="I1055" i="105"/>
  <c r="J1055" i="105" s="1"/>
  <c r="I1056" i="105"/>
  <c r="J1056" i="105" s="1"/>
  <c r="I1057" i="105"/>
  <c r="J1057" i="105" s="1"/>
  <c r="I1058" i="105"/>
  <c r="J1058" i="105" s="1"/>
  <c r="I1059" i="105"/>
  <c r="J1059" i="105" s="1"/>
  <c r="I1060" i="105"/>
  <c r="J1060" i="105" s="1"/>
  <c r="I1061" i="105"/>
  <c r="J1061" i="105" s="1"/>
  <c r="I1062" i="105"/>
  <c r="J1062" i="105" s="1"/>
  <c r="I1063" i="105"/>
  <c r="J1063" i="105" s="1"/>
  <c r="I1064" i="105"/>
  <c r="J1064" i="105" s="1"/>
  <c r="I1065" i="105"/>
  <c r="J1065" i="105" s="1"/>
  <c r="I1066" i="105"/>
  <c r="I1067" i="105"/>
  <c r="J1067" i="105" s="1"/>
  <c r="I1068" i="105"/>
  <c r="J1068" i="105" s="1"/>
  <c r="I1069" i="105"/>
  <c r="J1069" i="105" s="1"/>
  <c r="I1070" i="105"/>
  <c r="J1070" i="105" s="1"/>
  <c r="I1071" i="105"/>
  <c r="J1071" i="105" s="1"/>
  <c r="I1072" i="105"/>
  <c r="J1072" i="105" s="1"/>
  <c r="I1073" i="105"/>
  <c r="J1073" i="105" s="1"/>
  <c r="I1074" i="105"/>
  <c r="J1074" i="105" s="1"/>
  <c r="I1075" i="105"/>
  <c r="J1075" i="105" s="1"/>
  <c r="I1076" i="105"/>
  <c r="J1076" i="105" s="1"/>
  <c r="I1077" i="105"/>
  <c r="J1077" i="105" s="1"/>
  <c r="I1078" i="105"/>
  <c r="I1079" i="105"/>
  <c r="J1079" i="105" s="1"/>
  <c r="I1080" i="105"/>
  <c r="I1081" i="105"/>
  <c r="J1081" i="105" s="1"/>
  <c r="I1082" i="105"/>
  <c r="J1082" i="105" s="1"/>
  <c r="I1083" i="105"/>
  <c r="J1083" i="105" s="1"/>
  <c r="I1084" i="105"/>
  <c r="I1085" i="105"/>
  <c r="J1085" i="105" s="1"/>
  <c r="I1086" i="105"/>
  <c r="J1086" i="105" s="1"/>
  <c r="I1087" i="105"/>
  <c r="J1087" i="105" s="1"/>
  <c r="I1088" i="105"/>
  <c r="I1089" i="105"/>
  <c r="J1089" i="105" s="1"/>
  <c r="I1090" i="105"/>
  <c r="I1091" i="105"/>
  <c r="J1091" i="105" s="1"/>
  <c r="I1092" i="105"/>
  <c r="J1092" i="105" s="1"/>
  <c r="I1093" i="105"/>
  <c r="J1093" i="105" s="1"/>
  <c r="I1094" i="105"/>
  <c r="J1094" i="105" s="1"/>
  <c r="I1095" i="105"/>
  <c r="J1095" i="105" s="1"/>
  <c r="I1096" i="105"/>
  <c r="J1096" i="105" s="1"/>
  <c r="I1097" i="105"/>
  <c r="J1097" i="105" s="1"/>
  <c r="I1098" i="105"/>
  <c r="J1098" i="105" s="1"/>
  <c r="I1099" i="105"/>
  <c r="J1099" i="105" s="1"/>
  <c r="I1100" i="105"/>
  <c r="J1100" i="105" s="1"/>
  <c r="I1101" i="105"/>
  <c r="J1101" i="105" s="1"/>
  <c r="I1102" i="105"/>
  <c r="I1103" i="105"/>
  <c r="J1103" i="105" s="1"/>
  <c r="I1104" i="105"/>
  <c r="I1105" i="105"/>
  <c r="J1105" i="105" s="1"/>
  <c r="I1106" i="105"/>
  <c r="J1106" i="105" s="1"/>
  <c r="I1107" i="105"/>
  <c r="J1107" i="105" s="1"/>
  <c r="I1108" i="105"/>
  <c r="I1109" i="105"/>
  <c r="J1109" i="105" s="1"/>
  <c r="I1110" i="105"/>
  <c r="J1110" i="105" s="1"/>
  <c r="I1111" i="105"/>
  <c r="J1111" i="105" s="1"/>
  <c r="I1112" i="105"/>
  <c r="I1113" i="105"/>
  <c r="J1113" i="105" s="1"/>
  <c r="I1114" i="105"/>
  <c r="I1115" i="105"/>
  <c r="J1115" i="105" s="1"/>
  <c r="I1116" i="105"/>
  <c r="J1116" i="105" s="1"/>
  <c r="I1117" i="105"/>
  <c r="J1117" i="105" s="1"/>
  <c r="I1118" i="105"/>
  <c r="J1118" i="105" s="1"/>
  <c r="I1119" i="105"/>
  <c r="J1119" i="105" s="1"/>
  <c r="I1120" i="105"/>
  <c r="J1120" i="105" s="1"/>
  <c r="I1121" i="105"/>
  <c r="J1121" i="105" s="1"/>
  <c r="I1122" i="105"/>
  <c r="I1123" i="105"/>
  <c r="J1123" i="105" s="1"/>
  <c r="I1124" i="105"/>
  <c r="J1124" i="105" s="1"/>
  <c r="I1125" i="105"/>
  <c r="J1125" i="105" s="1"/>
  <c r="I1126" i="105"/>
  <c r="I1127" i="105"/>
  <c r="J1127" i="105" s="1"/>
  <c r="I1128" i="105"/>
  <c r="I1129" i="105"/>
  <c r="J1129" i="105" s="1"/>
  <c r="I1130" i="105"/>
  <c r="J1130" i="105" s="1"/>
  <c r="I1131" i="105"/>
  <c r="J1131" i="105" s="1"/>
  <c r="I1132" i="105"/>
  <c r="I1133" i="105"/>
  <c r="J1133" i="105" s="1"/>
  <c r="I1134" i="105"/>
  <c r="J1134" i="105" s="1"/>
  <c r="I1135" i="105"/>
  <c r="J1135" i="105" s="1"/>
  <c r="I1136" i="105"/>
  <c r="I1137" i="105"/>
  <c r="J1137" i="105" s="1"/>
  <c r="I1138" i="105"/>
  <c r="I1139" i="105"/>
  <c r="J1139" i="105" s="1"/>
  <c r="I1140" i="105"/>
  <c r="I1141" i="105"/>
  <c r="J1141" i="105" s="1"/>
  <c r="I1142" i="105"/>
  <c r="J1142" i="105" s="1"/>
  <c r="I1143" i="105"/>
  <c r="J1143" i="105" s="1"/>
  <c r="I1144" i="105"/>
  <c r="I1145" i="105"/>
  <c r="J1145" i="105" s="1"/>
  <c r="I1146" i="105"/>
  <c r="J1146" i="105" s="1"/>
  <c r="I1147" i="105"/>
  <c r="J1147" i="105" s="1"/>
  <c r="I1148" i="105"/>
  <c r="I1149" i="105"/>
  <c r="J1149" i="105" s="1"/>
  <c r="I1150" i="105"/>
  <c r="I1151" i="105"/>
  <c r="J1151" i="105" s="1"/>
  <c r="I1152" i="105"/>
  <c r="J1152" i="105" s="1"/>
  <c r="I1153" i="105"/>
  <c r="J1153" i="105" s="1"/>
  <c r="I1154" i="105"/>
  <c r="J1154" i="105" s="1"/>
  <c r="I1155" i="105"/>
  <c r="J1155" i="105" s="1"/>
  <c r="I1156" i="105"/>
  <c r="J1156" i="105" s="1"/>
  <c r="I1157" i="105"/>
  <c r="J1157" i="105" s="1"/>
  <c r="I1158" i="105"/>
  <c r="J1158" i="105" s="1"/>
  <c r="I1159" i="105"/>
  <c r="J1159" i="105" s="1"/>
  <c r="I1160" i="105"/>
  <c r="J1160" i="105" s="1"/>
  <c r="I1161" i="105"/>
  <c r="J1161" i="105" s="1"/>
  <c r="I1162" i="105"/>
  <c r="I1163" i="105"/>
  <c r="J1163" i="105" s="1"/>
  <c r="I1164" i="105"/>
  <c r="I1165" i="105"/>
  <c r="J1165" i="105" s="1"/>
  <c r="I1166" i="105"/>
  <c r="J1166" i="105" s="1"/>
  <c r="I1167" i="105"/>
  <c r="J1167" i="105" s="1"/>
  <c r="I1168" i="105"/>
  <c r="I1169" i="105"/>
  <c r="J1169" i="105" s="1"/>
  <c r="I1170" i="105"/>
  <c r="J1170" i="105" s="1"/>
  <c r="I1171" i="105"/>
  <c r="J1171" i="105" s="1"/>
  <c r="I1172" i="105"/>
  <c r="I1173" i="105"/>
  <c r="J1173" i="105" s="1"/>
  <c r="I1174" i="105"/>
  <c r="I1175" i="105"/>
  <c r="J1175" i="105" s="1"/>
  <c r="I1176" i="105"/>
  <c r="I1177" i="105"/>
  <c r="J1177" i="105" s="1"/>
  <c r="I1178" i="105"/>
  <c r="J1178" i="105" s="1"/>
  <c r="I1179" i="105"/>
  <c r="J1179" i="105" s="1"/>
  <c r="I1180" i="105"/>
  <c r="J1180" i="105" s="1"/>
  <c r="I1181" i="105"/>
  <c r="J1181" i="105" s="1"/>
  <c r="I1182" i="105"/>
  <c r="J1182" i="105" s="1"/>
  <c r="I1183" i="105"/>
  <c r="J1183" i="105" s="1"/>
  <c r="I1184" i="105"/>
  <c r="J1184" i="105" s="1"/>
  <c r="I1185" i="105"/>
  <c r="J1185" i="105" s="1"/>
  <c r="I1186" i="105"/>
  <c r="B1186" i="105" s="1"/>
  <c r="I1187" i="105"/>
  <c r="J1187" i="105" s="1"/>
  <c r="I1188" i="105"/>
  <c r="I1189" i="105"/>
  <c r="J1189" i="105" s="1"/>
  <c r="I1190" i="105"/>
  <c r="J1190" i="105" s="1"/>
  <c r="I1191" i="105"/>
  <c r="J1191" i="105" s="1"/>
  <c r="I1192" i="105"/>
  <c r="J1192" i="105" s="1"/>
  <c r="I1193" i="105"/>
  <c r="J1193" i="105" s="1"/>
  <c r="I1194" i="105"/>
  <c r="J1194" i="105" s="1"/>
  <c r="I1195" i="105"/>
  <c r="J1195" i="105" s="1"/>
  <c r="I1196" i="105"/>
  <c r="J1196" i="105" s="1"/>
  <c r="I1197" i="105"/>
  <c r="J1197" i="105" s="1"/>
  <c r="I1198" i="105"/>
  <c r="I1199" i="105"/>
  <c r="J1199" i="105" s="1"/>
  <c r="I1200" i="105"/>
  <c r="I1201" i="105"/>
  <c r="J1201" i="105" s="1"/>
  <c r="I1202" i="105"/>
  <c r="J1202" i="105" s="1"/>
  <c r="I1203" i="105"/>
  <c r="J1203" i="105" s="1"/>
  <c r="I1204" i="105"/>
  <c r="I1205" i="105"/>
  <c r="J1205" i="105" s="1"/>
  <c r="I1206" i="105"/>
  <c r="J1206" i="105" s="1"/>
  <c r="I1207" i="105"/>
  <c r="J1207" i="105" s="1"/>
  <c r="I1208" i="105"/>
  <c r="I1209" i="105"/>
  <c r="J1209" i="105" s="1"/>
  <c r="I1210" i="105"/>
  <c r="I1211" i="105"/>
  <c r="J1211" i="105" s="1"/>
  <c r="I1212" i="105"/>
  <c r="J1212" i="105" s="1"/>
  <c r="I1213" i="105"/>
  <c r="J1213" i="105" s="1"/>
  <c r="I1214" i="105"/>
  <c r="J1214" i="105" s="1"/>
  <c r="I1215" i="105"/>
  <c r="J1215" i="105" s="1"/>
  <c r="I1216" i="105"/>
  <c r="J1216" i="105" s="1"/>
  <c r="I1217" i="105"/>
  <c r="J1217" i="105" s="1"/>
  <c r="I1218" i="105"/>
  <c r="J1218" i="105" s="1"/>
  <c r="I1219" i="105"/>
  <c r="J1219" i="105" s="1"/>
  <c r="I1220" i="105"/>
  <c r="J1220" i="105" s="1"/>
  <c r="I1221" i="105"/>
  <c r="J1221" i="105" s="1"/>
  <c r="I1222" i="105"/>
  <c r="I1223" i="105"/>
  <c r="J1223" i="105" s="1"/>
  <c r="I1224" i="105"/>
  <c r="I1225" i="105"/>
  <c r="J1225" i="105" s="1"/>
  <c r="I1226" i="105"/>
  <c r="J1226" i="105" s="1"/>
  <c r="I1227" i="105"/>
  <c r="J1227" i="105" s="1"/>
  <c r="I1228" i="105"/>
  <c r="I1229" i="105"/>
  <c r="J1229" i="105" s="1"/>
  <c r="I1230" i="105"/>
  <c r="J1230" i="105" s="1"/>
  <c r="I1231" i="105"/>
  <c r="J1231" i="105" s="1"/>
  <c r="I1232" i="105"/>
  <c r="I1233" i="105"/>
  <c r="J1233" i="105" s="1"/>
  <c r="I1234" i="105"/>
  <c r="B1234" i="105" s="1"/>
  <c r="I1235" i="105"/>
  <c r="B1235" i="105" s="1"/>
  <c r="I1236" i="105"/>
  <c r="J1236" i="105" s="1"/>
  <c r="I1237" i="105"/>
  <c r="J1237" i="105" s="1"/>
  <c r="I1238" i="105"/>
  <c r="J1238" i="105" s="1"/>
  <c r="I1239" i="105"/>
  <c r="J1239" i="105" s="1"/>
  <c r="I1240" i="105"/>
  <c r="J1240" i="105" s="1"/>
  <c r="I1241" i="105"/>
  <c r="J1241" i="105" s="1"/>
  <c r="I1242" i="105"/>
  <c r="J1242" i="105" s="1"/>
  <c r="I1243" i="105"/>
  <c r="J1243" i="105" s="1"/>
  <c r="I1244" i="105"/>
  <c r="J1244" i="105" s="1"/>
  <c r="I1245" i="105"/>
  <c r="J1245" i="105" s="1"/>
  <c r="I1246" i="105"/>
  <c r="I1247" i="105"/>
  <c r="J1247" i="105" s="1"/>
  <c r="I1248" i="105"/>
  <c r="I1249" i="105"/>
  <c r="J1249" i="105" s="1"/>
  <c r="I1250" i="105"/>
  <c r="J1250" i="105" s="1"/>
  <c r="I1251" i="105"/>
  <c r="J1251" i="105" s="1"/>
  <c r="I1252" i="105"/>
  <c r="I1253" i="105"/>
  <c r="J1253" i="105" s="1"/>
  <c r="I1254" i="105"/>
  <c r="J1254" i="105" s="1"/>
  <c r="I1255" i="105"/>
  <c r="J1255" i="105" s="1"/>
  <c r="I1256" i="105"/>
  <c r="I1257" i="105"/>
  <c r="J1257" i="105" s="1"/>
  <c r="I1258" i="105"/>
  <c r="I1259" i="105"/>
  <c r="J1259" i="105" s="1"/>
  <c r="I1260" i="105"/>
  <c r="J1260" i="105" s="1"/>
  <c r="I1261" i="105"/>
  <c r="J1261" i="105" s="1"/>
  <c r="I1262" i="105"/>
  <c r="J1262" i="105" s="1"/>
  <c r="I1263" i="105"/>
  <c r="J1263" i="105" s="1"/>
  <c r="I1264" i="105"/>
  <c r="J1264" i="105" s="1"/>
  <c r="I1265" i="105"/>
  <c r="J1265" i="105" s="1"/>
  <c r="I1266" i="105"/>
  <c r="J1266" i="105" s="1"/>
  <c r="I1267" i="105"/>
  <c r="J1267" i="105" s="1"/>
  <c r="I1268" i="105"/>
  <c r="J1268" i="105" s="1"/>
  <c r="I1269" i="105"/>
  <c r="J1269" i="105" s="1"/>
  <c r="I1270" i="105"/>
  <c r="J1270" i="105" s="1"/>
  <c r="I1271" i="105"/>
  <c r="J1271" i="105" s="1"/>
  <c r="I1272" i="105"/>
  <c r="J1272" i="105" s="1"/>
  <c r="I1273" i="105"/>
  <c r="J1273" i="105" s="1"/>
  <c r="I1274" i="105"/>
  <c r="J1274" i="105" s="1"/>
  <c r="I1275" i="105"/>
  <c r="J1275" i="105" s="1"/>
  <c r="I1276" i="105"/>
  <c r="J1276" i="105" s="1"/>
  <c r="I1277" i="105"/>
  <c r="J1277" i="105" s="1"/>
  <c r="I1278" i="105"/>
  <c r="J1278" i="105" s="1"/>
  <c r="I1279" i="105"/>
  <c r="J1279" i="105" s="1"/>
  <c r="I1280" i="105"/>
  <c r="J1280" i="105" s="1"/>
  <c r="I1281" i="105"/>
  <c r="J1281" i="105" s="1"/>
  <c r="I1282" i="105"/>
  <c r="J1282" i="105" s="1"/>
  <c r="I1283" i="105"/>
  <c r="J1283" i="105" s="1"/>
  <c r="I1284" i="105"/>
  <c r="J1284" i="105" s="1"/>
  <c r="I1285" i="105"/>
  <c r="J1285" i="105" s="1"/>
  <c r="I1286" i="105"/>
  <c r="J1286" i="105" s="1"/>
  <c r="I1287" i="105"/>
  <c r="J1287" i="105" s="1"/>
  <c r="I1288" i="105"/>
  <c r="J1288" i="105" s="1"/>
  <c r="I1289" i="105"/>
  <c r="J1289" i="105" s="1"/>
  <c r="I1290" i="105"/>
  <c r="J1290" i="105" s="1"/>
  <c r="I1291" i="105"/>
  <c r="J1291" i="105" s="1"/>
  <c r="I1292" i="105"/>
  <c r="J1292" i="105" s="1"/>
  <c r="I1293" i="105"/>
  <c r="J1293" i="105" s="1"/>
  <c r="I1294" i="105"/>
  <c r="J1294" i="105" s="1"/>
  <c r="I1295" i="105"/>
  <c r="J1295" i="105" s="1"/>
  <c r="I1296" i="105"/>
  <c r="J1296" i="105" s="1"/>
  <c r="I1297" i="105"/>
  <c r="J1297" i="105" s="1"/>
  <c r="I1298" i="105"/>
  <c r="J1298" i="105" s="1"/>
  <c r="I1299" i="105"/>
  <c r="J1299" i="105" s="1"/>
  <c r="I1300" i="105"/>
  <c r="J1300" i="105" s="1"/>
  <c r="I1301" i="105"/>
  <c r="J1301" i="105" s="1"/>
  <c r="I1302" i="105"/>
  <c r="J1302" i="105" s="1"/>
  <c r="I1303" i="105"/>
  <c r="J1303" i="105" s="1"/>
  <c r="I1304" i="105"/>
  <c r="J1304" i="105" s="1"/>
  <c r="I1305" i="105"/>
  <c r="J1305" i="105" s="1"/>
  <c r="I1306" i="105"/>
  <c r="J1306" i="105" s="1"/>
  <c r="I1307" i="105"/>
  <c r="J1307" i="105" s="1"/>
  <c r="I1308" i="105"/>
  <c r="J1308" i="105" s="1"/>
  <c r="I1309" i="105"/>
  <c r="J1309" i="105" s="1"/>
  <c r="I1310" i="105"/>
  <c r="J1310" i="105" s="1"/>
  <c r="I1311" i="105"/>
  <c r="J1311" i="105" s="1"/>
  <c r="I1312" i="105"/>
  <c r="J1312" i="105" s="1"/>
  <c r="I1313" i="105"/>
  <c r="J1313" i="105" s="1"/>
  <c r="I1314" i="105"/>
  <c r="J1314" i="105" s="1"/>
  <c r="I1315" i="105"/>
  <c r="J1315" i="105" s="1"/>
  <c r="I1316" i="105"/>
  <c r="J1316" i="105" s="1"/>
  <c r="I1317" i="105"/>
  <c r="J1317" i="105" s="1"/>
  <c r="I1318" i="105"/>
  <c r="J1318" i="105" s="1"/>
  <c r="I1319" i="105"/>
  <c r="J1319" i="105" s="1"/>
  <c r="I1320" i="105"/>
  <c r="J1320" i="105" s="1"/>
  <c r="I1321" i="105"/>
  <c r="J1321" i="105" s="1"/>
  <c r="I1322" i="105"/>
  <c r="J1322" i="105" s="1"/>
  <c r="I1323" i="105"/>
  <c r="J1323" i="105" s="1"/>
  <c r="I1324" i="105"/>
  <c r="J1324" i="105" s="1"/>
  <c r="I1325" i="105"/>
  <c r="J1325" i="105" s="1"/>
  <c r="I1326" i="105"/>
  <c r="J1326" i="105" s="1"/>
  <c r="I1327" i="105"/>
  <c r="J1327" i="105" s="1"/>
  <c r="I1328" i="105"/>
  <c r="J1328" i="105" s="1"/>
  <c r="I1329" i="105"/>
  <c r="J1329" i="105" s="1"/>
  <c r="I1330" i="105"/>
  <c r="J1330" i="105" s="1"/>
  <c r="I1331" i="105"/>
  <c r="J1331" i="105" s="1"/>
  <c r="I1332" i="105"/>
  <c r="J1332" i="105" s="1"/>
  <c r="I1333" i="105"/>
  <c r="J1333" i="105" s="1"/>
  <c r="I1334" i="105"/>
  <c r="J1334" i="105" s="1"/>
  <c r="I1335" i="105"/>
  <c r="J1335" i="105" s="1"/>
  <c r="I1336" i="105"/>
  <c r="J1336" i="105" s="1"/>
  <c r="I1337" i="105"/>
  <c r="J1337" i="105" s="1"/>
  <c r="I1338" i="105"/>
  <c r="J1338" i="105" s="1"/>
  <c r="I1339" i="105"/>
  <c r="J1339" i="105" s="1"/>
  <c r="I1340" i="105"/>
  <c r="J1340" i="105" s="1"/>
  <c r="I1341" i="105"/>
  <c r="J1341" i="105" s="1"/>
  <c r="I1342" i="105"/>
  <c r="J1342" i="105" s="1"/>
  <c r="I1343" i="105"/>
  <c r="J1343" i="105" s="1"/>
  <c r="I1344" i="105"/>
  <c r="J1344" i="105" s="1"/>
  <c r="I1345" i="105"/>
  <c r="J1345" i="105" s="1"/>
  <c r="I1346" i="105"/>
  <c r="J1346" i="105" s="1"/>
  <c r="I1347" i="105"/>
  <c r="J1347" i="105" s="1"/>
  <c r="I1348" i="105"/>
  <c r="J1348" i="105" s="1"/>
  <c r="I1349" i="105"/>
  <c r="J1349" i="105" s="1"/>
  <c r="I1350" i="105"/>
  <c r="J1350" i="105" s="1"/>
  <c r="I1351" i="105"/>
  <c r="J1351" i="105" s="1"/>
  <c r="I1352" i="105"/>
  <c r="J1352" i="105" s="1"/>
  <c r="I1353" i="105"/>
  <c r="J1353" i="105" s="1"/>
  <c r="I1354" i="105"/>
  <c r="J1354" i="105" s="1"/>
  <c r="I1355" i="105"/>
  <c r="J1355" i="105" s="1"/>
  <c r="I1356" i="105"/>
  <c r="J1356" i="105" s="1"/>
  <c r="I1357" i="105"/>
  <c r="J1357" i="105" s="1"/>
  <c r="I1358" i="105"/>
  <c r="J1358" i="105" s="1"/>
  <c r="I1359" i="105"/>
  <c r="J1359" i="105" s="1"/>
  <c r="I1360" i="105"/>
  <c r="J1360" i="105" s="1"/>
  <c r="I1361" i="105"/>
  <c r="J1361" i="105" s="1"/>
  <c r="I1362" i="105"/>
  <c r="J1362" i="105" s="1"/>
  <c r="I1363" i="105"/>
  <c r="J1363" i="105" s="1"/>
  <c r="I1364" i="105"/>
  <c r="J1364" i="105" s="1"/>
  <c r="I1365" i="105"/>
  <c r="J1365" i="105" s="1"/>
  <c r="I1366" i="105"/>
  <c r="J1366" i="105" s="1"/>
  <c r="I1367" i="105"/>
  <c r="J1367" i="105" s="1"/>
  <c r="I1368" i="105"/>
  <c r="J1368" i="105" s="1"/>
  <c r="I1369" i="105"/>
  <c r="J1369" i="105" s="1"/>
  <c r="I1370" i="105"/>
  <c r="J1370" i="105" s="1"/>
  <c r="I1371" i="105"/>
  <c r="J1371" i="105" s="1"/>
  <c r="I1372" i="105"/>
  <c r="J1372" i="105" s="1"/>
  <c r="I1373" i="105"/>
  <c r="J1373" i="105" s="1"/>
  <c r="I1374" i="105"/>
  <c r="J1374" i="105" s="1"/>
  <c r="I1375" i="105"/>
  <c r="J1375" i="105" s="1"/>
  <c r="I1376" i="105"/>
  <c r="J1376" i="105" s="1"/>
  <c r="I1377" i="105"/>
  <c r="J1377" i="105" s="1"/>
  <c r="I1378" i="105"/>
  <c r="J1378" i="105" s="1"/>
  <c r="I1379" i="105"/>
  <c r="J1379" i="105" s="1"/>
  <c r="I1380" i="105"/>
  <c r="J1380" i="105" s="1"/>
  <c r="I1381" i="105"/>
  <c r="J1381" i="105" s="1"/>
  <c r="I1382" i="105"/>
  <c r="J1382" i="105" s="1"/>
  <c r="I1383" i="105"/>
  <c r="J1383" i="105" s="1"/>
  <c r="I1384" i="105"/>
  <c r="J1384" i="105" s="1"/>
  <c r="I1385" i="105"/>
  <c r="J1385" i="105" s="1"/>
  <c r="I1386" i="105"/>
  <c r="J1386" i="105" s="1"/>
  <c r="I1387" i="105"/>
  <c r="J1387" i="105" s="1"/>
  <c r="I1388" i="105"/>
  <c r="J1388" i="105" s="1"/>
  <c r="I1389" i="105"/>
  <c r="J1389" i="105" s="1"/>
  <c r="I1390" i="105"/>
  <c r="J1390" i="105" s="1"/>
  <c r="I1391" i="105"/>
  <c r="J1391" i="105" s="1"/>
  <c r="I1392" i="105"/>
  <c r="J1392" i="105" s="1"/>
  <c r="I1393" i="105"/>
  <c r="J1393" i="105" s="1"/>
  <c r="I1394" i="105"/>
  <c r="J1394" i="105" s="1"/>
  <c r="I1395" i="105"/>
  <c r="J1395" i="105" s="1"/>
  <c r="I1396" i="105"/>
  <c r="J1396" i="105" s="1"/>
  <c r="I1397" i="105"/>
  <c r="J1397" i="105" s="1"/>
  <c r="I1398" i="105"/>
  <c r="J1398" i="105" s="1"/>
  <c r="I1399" i="105"/>
  <c r="J1399" i="105" s="1"/>
  <c r="I1400" i="105"/>
  <c r="J1400" i="105" s="1"/>
  <c r="I1401" i="105"/>
  <c r="J1401" i="105" s="1"/>
  <c r="I1402" i="105"/>
  <c r="J1402" i="105" s="1"/>
  <c r="I1403" i="105"/>
  <c r="J1403" i="105" s="1"/>
  <c r="I1404" i="105"/>
  <c r="J1404" i="105" s="1"/>
  <c r="I1405" i="105"/>
  <c r="J1405" i="105" s="1"/>
  <c r="I1406" i="105"/>
  <c r="J1406" i="105" s="1"/>
  <c r="I1407" i="105"/>
  <c r="J1407" i="105" s="1"/>
  <c r="I1408" i="105"/>
  <c r="J1408" i="105" s="1"/>
  <c r="I1409" i="105"/>
  <c r="J1409" i="105" s="1"/>
  <c r="I1410" i="105"/>
  <c r="J1410" i="105" s="1"/>
  <c r="I1411" i="105"/>
  <c r="J1411" i="105" s="1"/>
  <c r="I1412" i="105"/>
  <c r="J1412" i="105" s="1"/>
  <c r="I1413" i="105"/>
  <c r="J1413" i="105" s="1"/>
  <c r="I1414" i="105"/>
  <c r="J1414" i="105" s="1"/>
  <c r="I1415" i="105"/>
  <c r="J1415" i="105" s="1"/>
  <c r="I1416" i="105"/>
  <c r="J1416" i="105" s="1"/>
  <c r="I1417" i="105"/>
  <c r="J1417" i="105" s="1"/>
  <c r="I1418" i="105"/>
  <c r="J1418" i="105" s="1"/>
  <c r="I1419" i="105"/>
  <c r="J1419" i="105" s="1"/>
  <c r="I1420" i="105"/>
  <c r="J1420" i="105" s="1"/>
  <c r="I1421" i="105"/>
  <c r="J1421" i="105" s="1"/>
  <c r="I1422" i="105"/>
  <c r="J1422" i="105" s="1"/>
  <c r="I1423" i="105"/>
  <c r="J1423" i="105" s="1"/>
  <c r="I1424" i="105"/>
  <c r="J1424" i="105" s="1"/>
  <c r="I1425" i="105"/>
  <c r="J1425" i="105" s="1"/>
  <c r="I1426" i="105"/>
  <c r="J1426" i="105" s="1"/>
  <c r="I1427" i="105"/>
  <c r="J1427" i="105" s="1"/>
  <c r="I1428" i="105"/>
  <c r="J1428" i="105" s="1"/>
  <c r="I1429" i="105"/>
  <c r="J1429" i="105" s="1"/>
  <c r="I1430" i="105"/>
  <c r="J1430" i="105" s="1"/>
  <c r="I1431" i="105"/>
  <c r="J1431" i="105" s="1"/>
  <c r="I1432" i="105"/>
  <c r="J1432" i="105" s="1"/>
  <c r="I1433" i="105"/>
  <c r="J1433" i="105" s="1"/>
  <c r="I1434" i="105"/>
  <c r="J1434" i="105" s="1"/>
  <c r="I1435" i="105"/>
  <c r="J1435" i="105" s="1"/>
  <c r="I1436" i="105"/>
  <c r="J1436" i="105" s="1"/>
  <c r="I1437" i="105"/>
  <c r="J1437" i="105" s="1"/>
  <c r="I1438" i="105"/>
  <c r="J1438" i="105" s="1"/>
  <c r="I1439" i="105"/>
  <c r="J1439" i="105" s="1"/>
  <c r="I1440" i="105"/>
  <c r="J1440" i="105" s="1"/>
  <c r="I1441" i="105"/>
  <c r="J1441" i="105" s="1"/>
  <c r="I1442" i="105"/>
  <c r="J1442" i="105" s="1"/>
  <c r="I1443" i="105"/>
  <c r="J1443" i="105" s="1"/>
  <c r="I1444" i="105"/>
  <c r="J1444" i="105" s="1"/>
  <c r="I1445" i="105"/>
  <c r="J1445" i="105" s="1"/>
  <c r="I1446" i="105"/>
  <c r="J1446" i="105" s="1"/>
  <c r="I1447" i="105"/>
  <c r="J1447" i="105" s="1"/>
  <c r="I1448" i="105"/>
  <c r="J1448" i="105" s="1"/>
  <c r="I1449" i="105"/>
  <c r="J1449" i="105" s="1"/>
  <c r="I1450" i="105"/>
  <c r="J1450" i="105" s="1"/>
  <c r="I1451" i="105"/>
  <c r="J1451" i="105" s="1"/>
  <c r="I1452" i="105"/>
  <c r="J1452" i="105" s="1"/>
  <c r="I1453" i="105"/>
  <c r="J1453" i="105" s="1"/>
  <c r="I1454" i="105"/>
  <c r="J1454" i="105" s="1"/>
  <c r="I1455" i="105"/>
  <c r="J1455" i="105" s="1"/>
  <c r="I1456" i="105"/>
  <c r="J1456" i="105" s="1"/>
  <c r="I1457" i="105"/>
  <c r="J1457" i="105" s="1"/>
  <c r="I1458" i="105"/>
  <c r="J1458" i="105" s="1"/>
  <c r="I1459" i="105"/>
  <c r="J1459" i="105" s="1"/>
  <c r="I1460" i="105"/>
  <c r="J1460" i="105" s="1"/>
  <c r="I1461" i="105"/>
  <c r="J1461" i="105" s="1"/>
  <c r="I1462" i="105"/>
  <c r="J1462" i="105" s="1"/>
  <c r="I1463" i="105"/>
  <c r="J1463" i="105" s="1"/>
  <c r="I1464" i="105"/>
  <c r="J1464" i="105" s="1"/>
  <c r="I1465" i="105"/>
  <c r="J1465" i="105" s="1"/>
  <c r="I1466" i="105"/>
  <c r="J1466" i="105" s="1"/>
  <c r="I1467" i="105"/>
  <c r="J1467" i="105" s="1"/>
  <c r="I1468" i="105"/>
  <c r="J1468" i="105" s="1"/>
  <c r="I1469" i="105"/>
  <c r="J1469" i="105" s="1"/>
  <c r="I1470" i="105"/>
  <c r="J1470" i="105" s="1"/>
  <c r="I1471" i="105"/>
  <c r="J1471" i="105" s="1"/>
  <c r="I1472" i="105"/>
  <c r="J1472" i="105" s="1"/>
  <c r="I1473" i="105"/>
  <c r="J1473" i="105" s="1"/>
  <c r="I1474" i="105"/>
  <c r="J1474" i="105" s="1"/>
  <c r="I1475" i="105"/>
  <c r="J1475" i="105" s="1"/>
  <c r="I1476" i="105"/>
  <c r="J1476" i="105" s="1"/>
  <c r="I1477" i="105"/>
  <c r="J1477" i="105" s="1"/>
  <c r="I1478" i="105"/>
  <c r="J1478" i="105" s="1"/>
  <c r="I1479" i="105"/>
  <c r="J1479" i="105" s="1"/>
  <c r="I1480" i="105"/>
  <c r="J1480" i="105" s="1"/>
  <c r="I1481" i="105"/>
  <c r="J1481" i="105" s="1"/>
  <c r="I1482" i="105"/>
  <c r="J1482" i="105" s="1"/>
  <c r="I1483" i="105"/>
  <c r="J1483" i="105" s="1"/>
  <c r="I1484" i="105"/>
  <c r="J1484" i="105" s="1"/>
  <c r="I1485" i="105"/>
  <c r="J1485" i="105" s="1"/>
  <c r="I1486" i="105"/>
  <c r="J1486" i="105" s="1"/>
  <c r="I1487" i="105"/>
  <c r="J1487" i="105" s="1"/>
  <c r="I1488" i="105"/>
  <c r="J1488" i="105" s="1"/>
  <c r="I1489" i="105"/>
  <c r="J1489" i="105" s="1"/>
  <c r="I1490" i="105"/>
  <c r="J1490" i="105" s="1"/>
  <c r="I1491" i="105"/>
  <c r="J1491" i="105" s="1"/>
  <c r="I1492" i="105"/>
  <c r="J1492" i="105" s="1"/>
  <c r="I1493" i="105"/>
  <c r="J1493" i="105" s="1"/>
  <c r="I1494" i="105"/>
  <c r="J1494" i="105" s="1"/>
  <c r="I1495" i="105"/>
  <c r="J1495" i="105" s="1"/>
  <c r="I1496" i="105"/>
  <c r="J1496" i="105" s="1"/>
  <c r="I1497" i="105"/>
  <c r="J1497" i="105" s="1"/>
  <c r="I1498" i="105"/>
  <c r="J1498" i="105" s="1"/>
  <c r="I1499" i="105"/>
  <c r="J1499" i="105" s="1"/>
  <c r="I1500" i="105"/>
  <c r="J1500" i="105" s="1"/>
  <c r="I1501" i="105"/>
  <c r="J1501" i="105" s="1"/>
  <c r="I1502" i="105"/>
  <c r="J1502" i="105" s="1"/>
  <c r="I1503" i="105"/>
  <c r="J1503" i="105" s="1"/>
  <c r="I1504" i="105"/>
  <c r="J1504" i="105" s="1"/>
  <c r="I1505" i="105"/>
  <c r="J1505" i="105" s="1"/>
  <c r="I1506" i="105"/>
  <c r="J1506" i="105" s="1"/>
  <c r="I1507" i="105"/>
  <c r="J1507" i="105" s="1"/>
  <c r="I1508" i="105"/>
  <c r="J1508" i="105" s="1"/>
  <c r="I1509" i="105"/>
  <c r="J1509" i="105" s="1"/>
  <c r="I1510" i="105"/>
  <c r="J1510" i="105" s="1"/>
  <c r="I1511" i="105"/>
  <c r="J1511" i="105" s="1"/>
  <c r="I1512" i="105"/>
  <c r="J1512" i="105" s="1"/>
  <c r="I1513" i="105"/>
  <c r="J1513" i="105" s="1"/>
  <c r="I1514" i="105"/>
  <c r="J1514" i="105" s="1"/>
  <c r="I1515" i="105"/>
  <c r="I1516" i="105"/>
  <c r="J1516" i="105" s="1"/>
  <c r="I1517" i="105"/>
  <c r="J1517" i="105" s="1"/>
  <c r="I1518" i="105"/>
  <c r="J1518" i="105" s="1"/>
  <c r="I1519" i="105"/>
  <c r="J1519" i="105" s="1"/>
  <c r="I1520" i="105"/>
  <c r="J1520" i="105" s="1"/>
  <c r="I1521" i="105"/>
  <c r="J1521" i="105" s="1"/>
  <c r="I1522" i="105"/>
  <c r="J1522" i="105" s="1"/>
  <c r="I1523" i="105"/>
  <c r="J1523" i="105" s="1"/>
  <c r="I1524" i="105"/>
  <c r="J1524" i="105" s="1"/>
  <c r="I1525" i="105"/>
  <c r="J1525" i="105" s="1"/>
  <c r="I1526" i="105"/>
  <c r="J1526" i="105" s="1"/>
  <c r="I1527" i="105"/>
  <c r="I1528" i="105"/>
  <c r="J1528" i="105" s="1"/>
  <c r="I1529" i="105"/>
  <c r="J1529" i="105" s="1"/>
  <c r="I1530" i="105"/>
  <c r="J1530" i="105" s="1"/>
  <c r="I1531" i="105"/>
  <c r="J1531" i="105" s="1"/>
  <c r="I1532" i="105"/>
  <c r="J1532" i="105" s="1"/>
  <c r="I1533" i="105"/>
  <c r="J1533" i="105" s="1"/>
  <c r="I1534" i="105"/>
  <c r="I1535" i="105"/>
  <c r="J1535" i="105" s="1"/>
  <c r="I1536" i="105"/>
  <c r="J1536" i="105" s="1"/>
  <c r="I1537" i="105"/>
  <c r="J1537" i="105" s="1"/>
  <c r="I1538" i="105"/>
  <c r="J1538" i="105" s="1"/>
  <c r="I1539" i="105"/>
  <c r="I1540" i="105"/>
  <c r="I1541" i="105"/>
  <c r="J1541" i="105" s="1"/>
  <c r="I1542" i="105"/>
  <c r="J1542" i="105" s="1"/>
  <c r="I1543" i="105"/>
  <c r="J1543" i="105" s="1"/>
  <c r="I1544" i="105"/>
  <c r="I1545" i="105"/>
  <c r="J1545" i="105" s="1"/>
  <c r="I1546" i="105"/>
  <c r="J1546" i="105" s="1"/>
  <c r="I1547" i="105"/>
  <c r="J1547" i="105" s="1"/>
  <c r="I1548" i="105"/>
  <c r="I1549" i="105"/>
  <c r="J1549" i="105" s="1"/>
  <c r="I1550" i="105"/>
  <c r="J1550" i="105" s="1"/>
  <c r="I1551" i="105"/>
  <c r="I1552" i="105"/>
  <c r="J1552" i="105" s="1"/>
  <c r="I1553" i="105"/>
  <c r="J1553" i="105" s="1"/>
  <c r="I1554" i="105"/>
  <c r="J1554" i="105" s="1"/>
  <c r="I1555" i="105"/>
  <c r="J1555" i="105" s="1"/>
  <c r="I1556" i="105"/>
  <c r="J1556" i="105" s="1"/>
  <c r="I1557" i="105"/>
  <c r="J1557" i="105" s="1"/>
  <c r="I1558" i="105"/>
  <c r="J1558" i="105" s="1"/>
  <c r="I1559" i="105"/>
  <c r="J1559" i="105" s="1"/>
  <c r="I1560" i="105"/>
  <c r="J1560" i="105" s="1"/>
  <c r="I1561" i="105"/>
  <c r="J1561" i="105" s="1"/>
  <c r="I1562" i="105"/>
  <c r="J1562" i="105" s="1"/>
  <c r="I1563" i="105"/>
  <c r="I1564" i="105"/>
  <c r="J1564" i="105" s="1"/>
  <c r="I1565" i="105"/>
  <c r="J1565" i="105" s="1"/>
  <c r="I1566" i="105"/>
  <c r="J1566" i="105" s="1"/>
  <c r="I1567" i="105"/>
  <c r="J1567" i="105" s="1"/>
  <c r="I1568" i="105"/>
  <c r="J1568" i="105" s="1"/>
  <c r="I1569" i="105"/>
  <c r="J1569" i="105" s="1"/>
  <c r="I1570" i="105"/>
  <c r="J1570" i="105" s="1"/>
  <c r="I1571" i="105"/>
  <c r="J1571" i="105" s="1"/>
  <c r="I1572" i="105"/>
  <c r="J1572" i="105" s="1"/>
  <c r="I1573" i="105"/>
  <c r="J1573" i="105" s="1"/>
  <c r="I1574" i="105"/>
  <c r="J1574" i="105" s="1"/>
  <c r="I1575" i="105"/>
  <c r="I1576" i="105"/>
  <c r="J1576" i="105" s="1"/>
  <c r="I1577" i="105"/>
  <c r="J1577" i="105" s="1"/>
  <c r="I1578" i="105"/>
  <c r="J1578" i="105" s="1"/>
  <c r="I1579" i="105"/>
  <c r="J1579" i="105" s="1"/>
  <c r="I1580" i="105"/>
  <c r="J1580" i="105" s="1"/>
  <c r="I1581" i="105"/>
  <c r="J1581" i="105" s="1"/>
  <c r="I1582" i="105"/>
  <c r="J1582" i="105" s="1"/>
  <c r="I1583" i="105"/>
  <c r="J1583" i="105" s="1"/>
  <c r="I1584" i="105"/>
  <c r="J1584" i="105" s="1"/>
  <c r="I1585" i="105"/>
  <c r="J1585" i="105" s="1"/>
  <c r="I1586" i="105"/>
  <c r="J1586" i="105" s="1"/>
  <c r="I1587" i="105"/>
  <c r="I1588" i="105"/>
  <c r="I1589" i="105"/>
  <c r="J1589" i="105" s="1"/>
  <c r="I1590" i="105"/>
  <c r="J1590" i="105" s="1"/>
  <c r="I1591" i="105"/>
  <c r="J1591" i="105" s="1"/>
  <c r="I1592" i="105"/>
  <c r="I1593" i="105"/>
  <c r="J1593" i="105" s="1"/>
  <c r="I1594" i="105"/>
  <c r="J1594" i="105" s="1"/>
  <c r="I1595" i="105"/>
  <c r="J1595" i="105" s="1"/>
  <c r="I1596" i="105"/>
  <c r="I1597" i="105"/>
  <c r="J1597" i="105" s="1"/>
  <c r="I1598" i="105"/>
  <c r="J1598" i="105" s="1"/>
  <c r="I1599" i="105"/>
  <c r="I1600" i="105"/>
  <c r="J1600" i="105" s="1"/>
  <c r="I1601" i="105"/>
  <c r="J1601" i="105" s="1"/>
  <c r="I1602" i="105"/>
  <c r="J1602" i="105" s="1"/>
  <c r="I1603" i="105"/>
  <c r="J1603" i="105" s="1"/>
  <c r="I1604" i="105"/>
  <c r="J1604" i="105" s="1"/>
  <c r="I1605" i="105"/>
  <c r="J1605" i="105" s="1"/>
  <c r="I1606" i="105"/>
  <c r="J1606" i="105" s="1"/>
  <c r="I1607" i="105"/>
  <c r="J1607" i="105" s="1"/>
  <c r="I1608" i="105"/>
  <c r="J1608" i="105" s="1"/>
  <c r="I1609" i="105"/>
  <c r="J1609" i="105" s="1"/>
  <c r="I1610" i="105"/>
  <c r="J1610" i="105" s="1"/>
  <c r="I1611" i="105"/>
  <c r="I1612" i="105"/>
  <c r="J1612" i="105" s="1"/>
  <c r="I1613" i="105"/>
  <c r="J1613" i="105" s="1"/>
  <c r="I1614" i="105"/>
  <c r="J1614" i="105" s="1"/>
  <c r="I1615" i="105"/>
  <c r="J1615" i="105" s="1"/>
  <c r="I1616" i="105"/>
  <c r="J1616" i="105" s="1"/>
  <c r="I1617" i="105"/>
  <c r="J1617" i="105" s="1"/>
  <c r="I1618" i="105"/>
  <c r="J1618" i="105" s="1"/>
  <c r="I1619" i="105"/>
  <c r="J1619" i="105" s="1"/>
  <c r="I1620" i="105"/>
  <c r="J1620" i="105" s="1"/>
  <c r="I1621" i="105"/>
  <c r="J1621" i="105" s="1"/>
  <c r="I1622" i="105"/>
  <c r="J1622" i="105" s="1"/>
  <c r="I1623" i="105"/>
  <c r="I1624" i="105"/>
  <c r="J1624" i="105" s="1"/>
  <c r="I1625" i="105"/>
  <c r="J1625" i="105" s="1"/>
  <c r="I1626" i="105"/>
  <c r="J1626" i="105" s="1"/>
  <c r="I1627" i="105"/>
  <c r="J1627" i="105" s="1"/>
  <c r="I1628" i="105"/>
  <c r="J1628" i="105" s="1"/>
  <c r="I1629" i="105"/>
  <c r="J1629" i="105" s="1"/>
  <c r="I1630" i="105"/>
  <c r="J1630" i="105" s="1"/>
  <c r="I1631" i="105"/>
  <c r="J1631" i="105" s="1"/>
  <c r="I1632" i="105"/>
  <c r="J1632" i="105" s="1"/>
  <c r="I1633" i="105"/>
  <c r="J1633" i="105" s="1"/>
  <c r="I1634" i="105"/>
  <c r="J1634" i="105" s="1"/>
  <c r="I1635" i="105"/>
  <c r="I1636" i="105"/>
  <c r="I1637" i="105"/>
  <c r="J1637" i="105" s="1"/>
  <c r="I1638" i="105"/>
  <c r="J1638" i="105" s="1"/>
  <c r="I1639" i="105"/>
  <c r="J1639" i="105" s="1"/>
  <c r="I1640" i="105"/>
  <c r="I1641" i="105"/>
  <c r="J1641" i="105" s="1"/>
  <c r="I1642" i="105"/>
  <c r="J1642" i="105" s="1"/>
  <c r="I1643" i="105"/>
  <c r="J1643" i="105" s="1"/>
  <c r="I1644" i="105"/>
  <c r="I1645" i="105"/>
  <c r="J1645" i="105" s="1"/>
  <c r="I1646" i="105"/>
  <c r="J1646" i="105" s="1"/>
  <c r="I1647" i="105"/>
  <c r="I1648" i="105"/>
  <c r="J1648" i="105" s="1"/>
  <c r="I1649" i="105"/>
  <c r="J1649" i="105" s="1"/>
  <c r="I1650" i="105"/>
  <c r="J1650" i="105" s="1"/>
  <c r="I1651" i="105"/>
  <c r="J1651" i="105" s="1"/>
  <c r="I1652" i="105"/>
  <c r="J1652" i="105" s="1"/>
  <c r="I1653" i="105"/>
  <c r="J1653" i="105" s="1"/>
  <c r="I1654" i="105"/>
  <c r="J1654" i="105" s="1"/>
  <c r="I1655" i="105"/>
  <c r="J1655" i="105" s="1"/>
  <c r="I1656" i="105"/>
  <c r="J1656" i="105" s="1"/>
  <c r="I1657" i="105"/>
  <c r="J1657" i="105" s="1"/>
  <c r="I1658" i="105"/>
  <c r="J1658" i="105" s="1"/>
  <c r="I1659" i="105"/>
  <c r="I1660" i="105"/>
  <c r="J1660" i="105" s="1"/>
  <c r="I1661" i="105"/>
  <c r="J1661" i="105" s="1"/>
  <c r="I1662" i="105"/>
  <c r="J1662" i="105" s="1"/>
  <c r="I1663" i="105"/>
  <c r="J1663" i="105" s="1"/>
  <c r="I1664" i="105"/>
  <c r="J1664" i="105" s="1"/>
  <c r="I1665" i="105"/>
  <c r="J1665" i="105" s="1"/>
  <c r="I1666" i="105"/>
  <c r="J1666" i="105" s="1"/>
  <c r="I1667" i="105"/>
  <c r="J1667" i="105" s="1"/>
  <c r="I1668" i="105"/>
  <c r="J1668" i="105" s="1"/>
  <c r="I1669" i="105"/>
  <c r="J1669" i="105" s="1"/>
  <c r="I1670" i="105"/>
  <c r="J1670" i="105" s="1"/>
  <c r="I1671" i="105"/>
  <c r="I1672" i="105"/>
  <c r="J1672" i="105" s="1"/>
  <c r="I1673" i="105"/>
  <c r="J1673" i="105" s="1"/>
  <c r="I1674" i="105"/>
  <c r="J1674" i="105" s="1"/>
  <c r="I1675" i="105"/>
  <c r="J1675" i="105" s="1"/>
  <c r="I1676" i="105"/>
  <c r="J1676" i="105" s="1"/>
  <c r="I1677" i="105"/>
  <c r="J1677" i="105" s="1"/>
  <c r="I1678" i="105"/>
  <c r="J1678" i="105" s="1"/>
  <c r="I1679" i="105"/>
  <c r="J1679" i="105" s="1"/>
  <c r="I1680" i="105"/>
  <c r="J1680" i="105" s="1"/>
  <c r="I1681" i="105"/>
  <c r="J1681" i="105" s="1"/>
  <c r="I1682" i="105"/>
  <c r="J1682" i="105" s="1"/>
  <c r="I1683" i="105"/>
  <c r="I1684" i="105"/>
  <c r="I1685" i="105"/>
  <c r="J1685" i="105" s="1"/>
  <c r="I1686" i="105"/>
  <c r="J1686" i="105" s="1"/>
  <c r="I1687" i="105"/>
  <c r="J1687" i="105" s="1"/>
  <c r="I1688" i="105"/>
  <c r="I1689" i="105"/>
  <c r="J1689" i="105" s="1"/>
  <c r="I1690" i="105"/>
  <c r="J1690" i="105" s="1"/>
  <c r="I1691" i="105"/>
  <c r="J1691" i="105" s="1"/>
  <c r="I1692" i="105"/>
  <c r="I1693" i="105"/>
  <c r="J1693" i="105" s="1"/>
  <c r="I1694" i="105"/>
  <c r="J1694" i="105" s="1"/>
  <c r="I1695" i="105"/>
  <c r="I1696" i="105"/>
  <c r="J1696" i="105" s="1"/>
  <c r="I1697" i="105"/>
  <c r="J1697" i="105" s="1"/>
  <c r="I1698" i="105"/>
  <c r="J1698" i="105" s="1"/>
  <c r="I1699" i="105"/>
  <c r="J1699" i="105" s="1"/>
  <c r="I1700" i="105"/>
  <c r="J1700" i="105" s="1"/>
  <c r="I1701" i="105"/>
  <c r="J1701" i="105" s="1"/>
  <c r="I1702" i="105"/>
  <c r="J1702" i="105" s="1"/>
  <c r="I1703" i="105"/>
  <c r="J1703" i="105" s="1"/>
  <c r="I1704" i="105"/>
  <c r="J1704" i="105" s="1"/>
  <c r="I1705" i="105"/>
  <c r="J1705" i="105" s="1"/>
  <c r="I1706" i="105"/>
  <c r="J1706" i="105" s="1"/>
  <c r="I1707" i="105"/>
  <c r="I1708" i="105"/>
  <c r="J1708" i="105" s="1"/>
  <c r="I1709" i="105"/>
  <c r="J1709" i="105" s="1"/>
  <c r="I1710" i="105"/>
  <c r="J1710" i="105" s="1"/>
  <c r="I1711" i="105"/>
  <c r="J1711" i="105" s="1"/>
  <c r="I1712" i="105"/>
  <c r="J1712" i="105" s="1"/>
  <c r="I1713" i="105"/>
  <c r="J1713" i="105" s="1"/>
  <c r="I1714" i="105"/>
  <c r="J1714" i="105" s="1"/>
  <c r="I1715" i="105"/>
  <c r="J1715" i="105" s="1"/>
  <c r="I1716" i="105"/>
  <c r="J1716" i="105" s="1"/>
  <c r="I1717" i="105"/>
  <c r="J1717" i="105" s="1"/>
  <c r="I1718" i="105"/>
  <c r="J1718" i="105" s="1"/>
  <c r="I1719" i="105"/>
  <c r="I1720" i="105"/>
  <c r="J1720" i="105" s="1"/>
  <c r="I1721" i="105"/>
  <c r="J1721" i="105" s="1"/>
  <c r="I1722" i="105"/>
  <c r="J1722" i="105" s="1"/>
  <c r="I1723" i="105"/>
  <c r="J1723" i="105" s="1"/>
  <c r="I1724" i="105"/>
  <c r="J1724" i="105" s="1"/>
  <c r="I1725" i="105"/>
  <c r="J1725" i="105" s="1"/>
  <c r="I1726" i="105"/>
  <c r="J1726" i="105" s="1"/>
  <c r="I1727" i="105"/>
  <c r="J1727" i="105" s="1"/>
  <c r="I1728" i="105"/>
  <c r="J1728" i="105" s="1"/>
  <c r="I1729" i="105"/>
  <c r="J1729" i="105" s="1"/>
  <c r="I1730" i="105"/>
  <c r="J1730" i="105" s="1"/>
  <c r="I1731" i="105"/>
  <c r="I1732" i="105"/>
  <c r="I1733" i="105"/>
  <c r="J1733" i="105" s="1"/>
  <c r="I1734" i="105"/>
  <c r="J1734" i="105" s="1"/>
  <c r="I1735" i="105"/>
  <c r="J1735" i="105" s="1"/>
  <c r="I1736" i="105"/>
  <c r="I1737" i="105"/>
  <c r="J1737" i="105" s="1"/>
  <c r="I1738" i="105"/>
  <c r="J1738" i="105" s="1"/>
  <c r="I1739" i="105"/>
  <c r="J1739" i="105" s="1"/>
  <c r="I1740" i="105"/>
  <c r="I1741" i="105"/>
  <c r="J1741" i="105" s="1"/>
  <c r="I1742" i="105"/>
  <c r="J1742" i="105" s="1"/>
  <c r="I1743" i="105"/>
  <c r="I1744" i="105"/>
  <c r="J1744" i="105" s="1"/>
  <c r="I1745" i="105"/>
  <c r="J1745" i="105" s="1"/>
  <c r="I1746" i="105"/>
  <c r="J1746" i="105" s="1"/>
  <c r="I1747" i="105"/>
  <c r="J1747" i="105" s="1"/>
  <c r="I1748" i="105"/>
  <c r="J1748" i="105" s="1"/>
  <c r="I1749" i="105"/>
  <c r="J1749" i="105" s="1"/>
  <c r="I1750" i="105"/>
  <c r="J1750" i="105" s="1"/>
  <c r="I1751" i="105"/>
  <c r="J1751" i="105" s="1"/>
  <c r="I1752" i="105"/>
  <c r="J1752" i="105" s="1"/>
  <c r="I1753" i="105"/>
  <c r="J1753" i="105" s="1"/>
  <c r="I1754" i="105"/>
  <c r="J1754" i="105" s="1"/>
  <c r="I1755" i="105"/>
  <c r="I1756" i="105"/>
  <c r="J1756" i="105" s="1"/>
  <c r="I1757" i="105"/>
  <c r="J1757" i="105" s="1"/>
  <c r="I1758" i="105"/>
  <c r="J1758" i="105" s="1"/>
  <c r="I1759" i="105"/>
  <c r="J1759" i="105" s="1"/>
  <c r="I1760" i="105"/>
  <c r="J1760" i="105" s="1"/>
  <c r="I1761" i="105"/>
  <c r="J1761" i="105" s="1"/>
  <c r="I1762" i="105"/>
  <c r="J1762" i="105" s="1"/>
  <c r="I1763" i="105"/>
  <c r="J1763" i="105" s="1"/>
  <c r="I1764" i="105"/>
  <c r="J1764" i="105" s="1"/>
  <c r="I1765" i="105"/>
  <c r="J1765" i="105" s="1"/>
  <c r="I1766" i="105"/>
  <c r="J1766" i="105" s="1"/>
  <c r="I1767" i="105"/>
  <c r="I1768" i="105"/>
  <c r="J1768" i="105" s="1"/>
  <c r="I1769" i="105"/>
  <c r="J1769" i="105" s="1"/>
  <c r="I1770" i="105"/>
  <c r="J1770" i="105" s="1"/>
  <c r="I1771" i="105"/>
  <c r="J1771" i="105" s="1"/>
  <c r="I1772" i="105"/>
  <c r="J1772" i="105" s="1"/>
  <c r="I1773" i="105"/>
  <c r="J1773" i="105" s="1"/>
  <c r="I1774" i="105"/>
  <c r="J1774" i="105" s="1"/>
  <c r="I1775" i="105"/>
  <c r="J1775" i="105" s="1"/>
  <c r="I1776" i="105"/>
  <c r="J1776" i="105" s="1"/>
  <c r="I1777" i="105"/>
  <c r="J1777" i="105" s="1"/>
  <c r="I1778" i="105"/>
  <c r="J1778" i="105" s="1"/>
  <c r="I1779" i="105"/>
  <c r="I1780" i="105"/>
  <c r="I1781" i="105"/>
  <c r="J1781" i="105" s="1"/>
  <c r="I1782" i="105"/>
  <c r="J1782" i="105" s="1"/>
  <c r="I1783" i="105"/>
  <c r="J1783" i="105" s="1"/>
  <c r="I1784" i="105"/>
  <c r="I1785" i="105"/>
  <c r="J1785" i="105" s="1"/>
  <c r="I1786" i="105"/>
  <c r="J1786" i="105" s="1"/>
  <c r="I1787" i="105"/>
  <c r="J1787" i="105" s="1"/>
  <c r="I1788" i="105"/>
  <c r="I1789" i="105"/>
  <c r="J1789" i="105" s="1"/>
  <c r="I1790" i="105"/>
  <c r="J1790" i="105" s="1"/>
  <c r="I1791" i="105"/>
  <c r="I1792" i="105"/>
  <c r="J1792" i="105" s="1"/>
  <c r="I1793" i="105"/>
  <c r="J1793" i="105" s="1"/>
  <c r="I1794" i="105"/>
  <c r="J1794" i="105" s="1"/>
  <c r="I1795" i="105"/>
  <c r="J1795" i="105" s="1"/>
  <c r="I1796" i="105"/>
  <c r="J1796" i="105" s="1"/>
  <c r="I1797" i="105"/>
  <c r="J1797" i="105" s="1"/>
  <c r="I1798" i="105"/>
  <c r="J1798" i="105" s="1"/>
  <c r="I1799" i="105"/>
  <c r="J1799" i="105" s="1"/>
  <c r="I1800" i="105"/>
  <c r="J1800" i="105" s="1"/>
  <c r="I1801" i="105"/>
  <c r="J1801" i="105" s="1"/>
  <c r="I1802" i="105"/>
  <c r="J1802" i="105" s="1"/>
  <c r="I1803" i="105"/>
  <c r="I1804" i="105"/>
  <c r="J1804" i="105" s="1"/>
  <c r="I1805" i="105"/>
  <c r="J1805" i="105" s="1"/>
  <c r="I1806" i="105"/>
  <c r="J1806" i="105" s="1"/>
  <c r="I1807" i="105"/>
  <c r="J1807" i="105" s="1"/>
  <c r="I1808" i="105"/>
  <c r="J1808" i="105" s="1"/>
  <c r="I1809" i="105"/>
  <c r="J1809" i="105" s="1"/>
  <c r="I1810" i="105"/>
  <c r="J1810" i="105" s="1"/>
  <c r="I1811" i="105"/>
  <c r="J1811" i="105" s="1"/>
  <c r="I1812" i="105"/>
  <c r="J1812" i="105" s="1"/>
  <c r="I1813" i="105"/>
  <c r="J1813" i="105" s="1"/>
  <c r="I1814" i="105"/>
  <c r="J1814" i="105" s="1"/>
  <c r="I1815" i="105"/>
  <c r="I1816" i="105"/>
  <c r="J1816" i="105" s="1"/>
  <c r="I1817" i="105"/>
  <c r="J1817" i="105" s="1"/>
  <c r="I1818" i="105"/>
  <c r="J1818" i="105" s="1"/>
  <c r="I1819" i="105"/>
  <c r="J1819" i="105" s="1"/>
  <c r="I1820" i="105"/>
  <c r="J1820" i="105" s="1"/>
  <c r="I1821" i="105"/>
  <c r="J1821" i="105" s="1"/>
  <c r="I1822" i="105"/>
  <c r="J1822" i="105" s="1"/>
  <c r="I1823" i="105"/>
  <c r="J1823" i="105" s="1"/>
  <c r="I1824" i="105"/>
  <c r="J1824" i="105" s="1"/>
  <c r="I1825" i="105"/>
  <c r="J1825" i="105" s="1"/>
  <c r="I1826" i="105"/>
  <c r="J1826" i="105" s="1"/>
  <c r="I1827" i="105"/>
  <c r="I1828" i="105"/>
  <c r="I1829" i="105"/>
  <c r="J1829" i="105" s="1"/>
  <c r="I1830" i="105"/>
  <c r="J1830" i="105" s="1"/>
  <c r="I1831" i="105"/>
  <c r="J1831" i="105" s="1"/>
  <c r="I1832" i="105"/>
  <c r="I1833" i="105"/>
  <c r="J1833" i="105" s="1"/>
  <c r="I1834" i="105"/>
  <c r="J1834" i="105" s="1"/>
  <c r="I1835" i="105"/>
  <c r="J1835" i="105" s="1"/>
  <c r="I1836" i="105"/>
  <c r="I1837" i="105"/>
  <c r="J1837" i="105" s="1"/>
  <c r="I1838" i="105"/>
  <c r="J1838" i="105" s="1"/>
  <c r="I1839" i="105"/>
  <c r="I1840" i="105"/>
  <c r="J1840" i="105" s="1"/>
  <c r="I1841" i="105"/>
  <c r="J1841" i="105" s="1"/>
  <c r="I1842" i="105"/>
  <c r="J1842" i="105" s="1"/>
  <c r="I1843" i="105"/>
  <c r="J1843" i="105" s="1"/>
  <c r="I1844" i="105"/>
  <c r="J1844" i="105" s="1"/>
  <c r="I1845" i="105"/>
  <c r="J1845" i="105" s="1"/>
  <c r="I1846" i="105"/>
  <c r="J1846" i="105" s="1"/>
  <c r="I1847" i="105"/>
  <c r="J1847" i="105" s="1"/>
  <c r="I1848" i="105"/>
  <c r="J1848" i="105" s="1"/>
  <c r="I1849" i="105"/>
  <c r="J1849" i="105" s="1"/>
  <c r="I1850" i="105"/>
  <c r="J1850" i="105" s="1"/>
  <c r="I1851" i="105"/>
  <c r="I1852" i="105"/>
  <c r="J1852" i="105" s="1"/>
  <c r="I1853" i="105"/>
  <c r="J1853" i="105" s="1"/>
  <c r="I1854" i="105"/>
  <c r="J1854" i="105" s="1"/>
  <c r="I1855" i="105"/>
  <c r="J1855" i="105" s="1"/>
  <c r="I1856" i="105"/>
  <c r="J1856" i="105" s="1"/>
  <c r="I1857" i="105"/>
  <c r="J1857" i="105" s="1"/>
  <c r="I1858" i="105"/>
  <c r="J1858" i="105" s="1"/>
  <c r="I1859" i="105"/>
  <c r="J1859" i="105" s="1"/>
  <c r="I1860" i="105"/>
  <c r="J1860" i="105" s="1"/>
  <c r="I1861" i="105"/>
  <c r="J1861" i="105" s="1"/>
  <c r="I1862" i="105"/>
  <c r="J1862" i="105" s="1"/>
  <c r="I1863" i="105"/>
  <c r="I1864" i="105"/>
  <c r="J1864" i="105" s="1"/>
  <c r="I1865" i="105"/>
  <c r="J1865" i="105" s="1"/>
  <c r="I1866" i="105"/>
  <c r="J1866" i="105" s="1"/>
  <c r="I1867" i="105"/>
  <c r="J1867" i="105" s="1"/>
  <c r="I1868" i="105"/>
  <c r="J1868" i="105" s="1"/>
  <c r="I1869" i="105"/>
  <c r="J1869" i="105" s="1"/>
  <c r="I1870" i="105"/>
  <c r="J1870" i="105" s="1"/>
  <c r="I1871" i="105"/>
  <c r="J1871" i="105" s="1"/>
  <c r="I1872" i="105"/>
  <c r="J1872" i="105" s="1"/>
  <c r="I1873" i="105"/>
  <c r="J1873" i="105" s="1"/>
  <c r="I1874" i="105"/>
  <c r="J1874" i="105" s="1"/>
  <c r="I1875" i="105"/>
  <c r="I1876" i="105"/>
  <c r="I1877" i="105"/>
  <c r="J1877" i="105" s="1"/>
  <c r="I1878" i="105"/>
  <c r="J1878" i="105" s="1"/>
  <c r="I1879" i="105"/>
  <c r="J1879" i="105" s="1"/>
  <c r="I1880" i="105"/>
  <c r="I1881" i="105"/>
  <c r="J1881" i="105" s="1"/>
  <c r="I1882" i="105"/>
  <c r="J1882" i="105" s="1"/>
  <c r="I1883" i="105"/>
  <c r="J1883" i="105" s="1"/>
  <c r="I1884" i="105"/>
  <c r="I1885" i="105"/>
  <c r="J1885" i="105" s="1"/>
  <c r="I1886" i="105"/>
  <c r="J1886" i="105" s="1"/>
  <c r="I1887" i="105"/>
  <c r="I1888" i="105"/>
  <c r="J1888" i="105" s="1"/>
  <c r="I1889" i="105"/>
  <c r="J1889" i="105" s="1"/>
  <c r="I1890" i="105"/>
  <c r="J1890" i="105" s="1"/>
  <c r="I1891" i="105"/>
  <c r="J1891" i="105" s="1"/>
  <c r="I1892" i="105"/>
  <c r="J1892" i="105" s="1"/>
  <c r="I1893" i="105"/>
  <c r="J1893" i="105" s="1"/>
  <c r="I1894" i="105"/>
  <c r="J1894" i="105" s="1"/>
  <c r="I1895" i="105"/>
  <c r="J1895" i="105" s="1"/>
  <c r="I1896" i="105"/>
  <c r="J1896" i="105" s="1"/>
  <c r="I1897" i="105"/>
  <c r="J1897" i="105" s="1"/>
  <c r="I1898" i="105"/>
  <c r="J1898" i="105" s="1"/>
  <c r="I1899" i="105"/>
  <c r="I1900" i="105"/>
  <c r="J1900" i="105" s="1"/>
  <c r="I1901" i="105"/>
  <c r="J1901" i="105" s="1"/>
  <c r="I1902" i="105"/>
  <c r="J1902" i="105" s="1"/>
  <c r="I1903" i="105"/>
  <c r="J1903" i="105" s="1"/>
  <c r="I1904" i="105"/>
  <c r="J1904" i="105" s="1"/>
  <c r="I1905" i="105"/>
  <c r="J1905" i="105" s="1"/>
  <c r="I1906" i="105"/>
  <c r="J1906" i="105" s="1"/>
  <c r="I1907" i="105"/>
  <c r="J1907" i="105" s="1"/>
  <c r="I1908" i="105"/>
  <c r="J1908" i="105" s="1"/>
  <c r="I1909" i="105"/>
  <c r="J1909" i="105" s="1"/>
  <c r="I1910" i="105"/>
  <c r="J1910" i="105" s="1"/>
  <c r="I1911" i="105"/>
  <c r="I1912" i="105"/>
  <c r="J1912" i="105" s="1"/>
  <c r="I1913" i="105"/>
  <c r="J1913" i="105" s="1"/>
  <c r="I1914" i="105"/>
  <c r="J1914" i="105" s="1"/>
  <c r="I1915" i="105"/>
  <c r="J1915" i="105" s="1"/>
  <c r="I1916" i="105"/>
  <c r="J1916" i="105" s="1"/>
  <c r="I1917" i="105"/>
  <c r="J1917" i="105" s="1"/>
  <c r="I1918" i="105"/>
  <c r="J1918" i="105" s="1"/>
  <c r="I1919" i="105"/>
  <c r="J1919" i="105" s="1"/>
  <c r="I1920" i="105"/>
  <c r="J1920" i="105" s="1"/>
  <c r="I1921" i="105"/>
  <c r="J1921" i="105" s="1"/>
  <c r="I1922" i="105"/>
  <c r="J1922" i="105" s="1"/>
  <c r="I1923" i="105"/>
  <c r="B1923" i="105" s="1"/>
  <c r="I1924" i="105"/>
  <c r="I1925" i="105"/>
  <c r="J1925" i="105" s="1"/>
  <c r="I1926" i="105"/>
  <c r="J1926" i="105" s="1"/>
  <c r="I1927" i="105"/>
  <c r="J1927" i="105" s="1"/>
  <c r="I1928" i="105"/>
  <c r="I1929" i="105"/>
  <c r="J1929" i="105" s="1"/>
  <c r="I1930" i="105"/>
  <c r="J1930" i="105" s="1"/>
  <c r="I1931" i="105"/>
  <c r="J1931" i="105" s="1"/>
  <c r="I1932" i="105"/>
  <c r="I1933" i="105"/>
  <c r="J1933" i="105" s="1"/>
  <c r="I1934" i="105"/>
  <c r="J1934" i="105" s="1"/>
  <c r="I1935" i="105"/>
  <c r="I1936" i="105"/>
  <c r="J1936" i="105" s="1"/>
  <c r="I1937" i="105"/>
  <c r="J1937" i="105" s="1"/>
  <c r="I1938" i="105"/>
  <c r="I1939" i="105"/>
  <c r="J1939" i="105" s="1"/>
  <c r="I1940" i="105"/>
  <c r="J1940" i="105" s="1"/>
  <c r="I1941" i="105"/>
  <c r="J1941" i="105" s="1"/>
  <c r="I1942" i="105"/>
  <c r="J1942" i="105" s="1"/>
  <c r="I1943" i="105"/>
  <c r="J1943" i="105" s="1"/>
  <c r="I1944" i="105"/>
  <c r="J1944" i="105" s="1"/>
  <c r="I1945" i="105"/>
  <c r="J1945" i="105" s="1"/>
  <c r="I1946" i="105"/>
  <c r="J1946" i="105" s="1"/>
  <c r="I1947" i="105"/>
  <c r="I1948" i="105"/>
  <c r="J1948" i="105" s="1"/>
  <c r="I1949" i="105"/>
  <c r="J1949" i="105" s="1"/>
  <c r="I1950" i="105"/>
  <c r="J1950" i="105" s="1"/>
  <c r="I1951" i="105"/>
  <c r="J1951" i="105" s="1"/>
  <c r="I1952" i="105"/>
  <c r="J1952" i="105" s="1"/>
  <c r="I1953" i="105"/>
  <c r="J1953" i="105" s="1"/>
  <c r="I1954" i="105"/>
  <c r="J1954" i="105" s="1"/>
  <c r="I1955" i="105"/>
  <c r="J1955" i="105" s="1"/>
  <c r="I1956" i="105"/>
  <c r="J1956" i="105" s="1"/>
  <c r="I1957" i="105"/>
  <c r="J1957" i="105" s="1"/>
  <c r="I1958" i="105"/>
  <c r="J1958" i="105" s="1"/>
  <c r="I1959" i="105"/>
  <c r="I1960" i="105"/>
  <c r="J1960" i="105" s="1"/>
  <c r="I1961" i="105"/>
  <c r="J1961" i="105" s="1"/>
  <c r="I1962" i="105"/>
  <c r="J1962" i="105" s="1"/>
  <c r="I1963" i="105"/>
  <c r="J1963" i="105" s="1"/>
  <c r="I1964" i="105"/>
  <c r="J1964" i="105" s="1"/>
  <c r="I1965" i="105"/>
  <c r="J1965" i="105" s="1"/>
  <c r="I1966" i="105"/>
  <c r="J1966" i="105" s="1"/>
  <c r="I1967" i="105"/>
  <c r="J1967" i="105" s="1"/>
  <c r="I1968" i="105"/>
  <c r="J1968" i="105" s="1"/>
  <c r="I1969" i="105"/>
  <c r="J1969" i="105" s="1"/>
  <c r="I1970" i="105"/>
  <c r="J1970" i="105" s="1"/>
  <c r="I1971" i="105"/>
  <c r="I1972" i="105"/>
  <c r="J1972" i="105" s="1"/>
  <c r="I1973" i="105"/>
  <c r="J1973" i="105" s="1"/>
  <c r="I1974" i="105"/>
  <c r="J1974" i="105" s="1"/>
  <c r="I1975" i="105"/>
  <c r="J1975" i="105" s="1"/>
  <c r="I1976" i="105"/>
  <c r="J1976" i="105" s="1"/>
  <c r="I1977" i="105"/>
  <c r="J1977" i="105" s="1"/>
  <c r="I1978" i="105"/>
  <c r="J1978" i="105" s="1"/>
  <c r="I1979" i="105"/>
  <c r="J1979" i="105" s="1"/>
  <c r="I1980" i="105"/>
  <c r="J1980" i="105" s="1"/>
  <c r="I1981" i="105"/>
  <c r="J1981" i="105" s="1"/>
  <c r="I1982" i="105"/>
  <c r="J1982" i="105" s="1"/>
  <c r="I1983" i="105"/>
  <c r="I1984" i="105"/>
  <c r="J1984" i="105" s="1"/>
  <c r="I1985" i="105"/>
  <c r="J1985" i="105" s="1"/>
  <c r="I1986" i="105"/>
  <c r="J1986" i="105" s="1"/>
  <c r="I1987" i="105"/>
  <c r="J1987" i="105" s="1"/>
  <c r="I1988" i="105"/>
  <c r="J1988" i="105" s="1"/>
  <c r="I1989" i="105"/>
  <c r="J1989" i="105" s="1"/>
  <c r="I1990" i="105"/>
  <c r="J1990" i="105" s="1"/>
  <c r="I1991" i="105"/>
  <c r="J1991" i="105" s="1"/>
  <c r="I1992" i="105"/>
  <c r="J1992" i="105" s="1"/>
  <c r="I1993" i="105"/>
  <c r="J1993" i="105" s="1"/>
  <c r="I1994" i="105"/>
  <c r="J1994" i="105" s="1"/>
  <c r="I1995" i="105"/>
  <c r="I1996" i="105"/>
  <c r="J1996" i="105" s="1"/>
  <c r="I1997" i="105"/>
  <c r="J1997" i="105" s="1"/>
  <c r="I1998" i="105"/>
  <c r="J1998" i="105" s="1"/>
  <c r="I1999" i="105"/>
  <c r="J1999" i="105" s="1"/>
  <c r="I2000" i="105"/>
  <c r="J2000" i="105" s="1"/>
  <c r="I2001" i="105"/>
  <c r="I2002" i="105"/>
  <c r="J2002" i="105" s="1"/>
  <c r="I2003" i="105"/>
  <c r="J2003" i="105" s="1"/>
  <c r="I2004" i="105"/>
  <c r="J2004" i="105" s="1"/>
  <c r="I2005" i="105"/>
  <c r="J2005" i="105" s="1"/>
  <c r="I2006" i="105"/>
  <c r="J2006" i="105" s="1"/>
  <c r="I2007" i="105"/>
  <c r="I2008" i="105"/>
  <c r="J2008" i="105" s="1"/>
  <c r="I2009" i="105"/>
  <c r="J2009" i="105" s="1"/>
  <c r="I2010" i="105"/>
  <c r="J2010" i="105" s="1"/>
  <c r="I2011" i="105"/>
  <c r="J2011" i="105" s="1"/>
  <c r="I2012" i="105"/>
  <c r="J2012" i="105" s="1"/>
  <c r="I2013" i="105"/>
  <c r="J2013" i="105" s="1"/>
  <c r="I2014" i="105"/>
  <c r="J2014" i="105" s="1"/>
  <c r="I2015" i="105"/>
  <c r="J2015" i="105" s="1"/>
  <c r="I2016" i="105"/>
  <c r="J2016" i="105" s="1"/>
  <c r="I2017" i="105"/>
  <c r="J2017" i="105" s="1"/>
  <c r="I2018" i="105"/>
  <c r="J2018" i="105" s="1"/>
  <c r="I2019" i="105"/>
  <c r="I2020" i="105"/>
  <c r="J2020" i="105" s="1"/>
  <c r="I2021" i="105"/>
  <c r="J2021" i="105" s="1"/>
  <c r="I2022" i="105"/>
  <c r="J2022" i="105" s="1"/>
  <c r="I2023" i="105"/>
  <c r="J2023" i="105" s="1"/>
  <c r="I2024" i="105"/>
  <c r="J2024" i="105" s="1"/>
  <c r="I2025" i="105"/>
  <c r="J2025" i="105" s="1"/>
  <c r="I2026" i="105"/>
  <c r="J2026" i="105" s="1"/>
  <c r="I2027" i="105"/>
  <c r="J2027" i="105" s="1"/>
  <c r="I2028" i="105"/>
  <c r="J2028" i="105" s="1"/>
  <c r="I2029" i="105"/>
  <c r="J2029" i="105" s="1"/>
  <c r="I2030" i="105"/>
  <c r="J2030" i="105" s="1"/>
  <c r="I2031" i="105"/>
  <c r="I2032" i="105"/>
  <c r="J2032" i="105" s="1"/>
  <c r="I2033" i="105"/>
  <c r="J2033" i="105" s="1"/>
  <c r="I2034" i="105"/>
  <c r="J2034" i="105" s="1"/>
  <c r="I2035" i="105"/>
  <c r="J2035" i="105" s="1"/>
  <c r="I2036" i="105"/>
  <c r="J2036" i="105" s="1"/>
  <c r="I2037" i="105"/>
  <c r="J2037" i="105" s="1"/>
  <c r="I2038" i="105"/>
  <c r="J2038" i="105" s="1"/>
  <c r="I2039" i="105"/>
  <c r="J2039" i="105" s="1"/>
  <c r="I2040" i="105"/>
  <c r="J2040" i="105" s="1"/>
  <c r="I2041" i="105"/>
  <c r="J2041" i="105" s="1"/>
  <c r="I2042" i="105"/>
  <c r="J2042" i="105" s="1"/>
  <c r="I2043" i="105"/>
  <c r="I2044" i="105"/>
  <c r="J2044" i="105" s="1"/>
  <c r="I2045" i="105"/>
  <c r="J2045" i="105" s="1"/>
  <c r="I2046" i="105"/>
  <c r="J2046" i="105" s="1"/>
  <c r="I2047" i="105"/>
  <c r="J2047" i="105" s="1"/>
  <c r="I2048" i="105"/>
  <c r="J2048" i="105" s="1"/>
  <c r="I2049" i="105"/>
  <c r="J2049" i="105" s="1"/>
  <c r="I2050" i="105"/>
  <c r="J2050" i="105" s="1"/>
  <c r="I2051" i="105"/>
  <c r="J2051" i="105" s="1"/>
  <c r="I2052" i="105"/>
  <c r="J2052" i="105" s="1"/>
  <c r="I2053" i="105"/>
  <c r="J2053" i="105" s="1"/>
  <c r="I2054" i="105"/>
  <c r="J2054" i="105" s="1"/>
  <c r="I2055" i="105"/>
  <c r="I2056" i="105"/>
  <c r="J2056" i="105" s="1"/>
  <c r="I2057" i="105"/>
  <c r="J2057" i="105" s="1"/>
  <c r="I2058" i="105"/>
  <c r="J2058" i="105" s="1"/>
  <c r="I2059" i="105"/>
  <c r="J2059" i="105" s="1"/>
  <c r="I2060" i="105"/>
  <c r="J2060" i="105" s="1"/>
  <c r="I2061" i="105"/>
  <c r="J2061" i="105" s="1"/>
  <c r="I2062" i="105"/>
  <c r="J2062" i="105" s="1"/>
  <c r="I2063" i="105"/>
  <c r="J2063" i="105" s="1"/>
  <c r="I2064" i="105"/>
  <c r="J2064" i="105" s="1"/>
  <c r="I2065" i="105"/>
  <c r="J2065" i="105" s="1"/>
  <c r="I2066" i="105"/>
  <c r="J2066" i="105" s="1"/>
  <c r="I2067" i="105"/>
  <c r="I2068" i="105"/>
  <c r="J2068" i="105" s="1"/>
  <c r="I2069" i="105"/>
  <c r="J2069" i="105" s="1"/>
  <c r="I2070" i="105"/>
  <c r="J2070" i="105" s="1"/>
  <c r="I2071" i="105"/>
  <c r="J2071" i="105" s="1"/>
  <c r="I2072" i="105"/>
  <c r="J2072" i="105" s="1"/>
  <c r="I2073" i="105"/>
  <c r="J2073" i="105" s="1"/>
  <c r="I2074" i="105"/>
  <c r="J2074" i="105" s="1"/>
  <c r="I2075" i="105"/>
  <c r="J2075" i="105" s="1"/>
  <c r="I2076" i="105"/>
  <c r="J2076" i="105" s="1"/>
  <c r="I2077" i="105"/>
  <c r="J2077" i="105" s="1"/>
  <c r="I2078" i="105"/>
  <c r="J2078" i="105" s="1"/>
  <c r="I2079" i="105"/>
  <c r="I2080" i="105"/>
  <c r="J2080" i="105" s="1"/>
  <c r="I2081" i="105"/>
  <c r="J2081" i="105" s="1"/>
  <c r="I2082" i="105"/>
  <c r="J2082" i="105" s="1"/>
  <c r="I2083" i="105"/>
  <c r="J2083" i="105" s="1"/>
  <c r="I2084" i="105"/>
  <c r="J2084" i="105" s="1"/>
  <c r="I2085" i="105"/>
  <c r="J2085" i="105" s="1"/>
  <c r="I2086" i="105"/>
  <c r="J2086" i="105" s="1"/>
  <c r="I2087" i="105"/>
  <c r="J2087" i="105" s="1"/>
  <c r="I2088" i="105"/>
  <c r="J2088" i="105" s="1"/>
  <c r="I2089" i="105"/>
  <c r="J2089" i="105" s="1"/>
  <c r="I2090" i="105"/>
  <c r="J2090" i="105" s="1"/>
  <c r="I2091" i="105"/>
  <c r="I2092" i="105"/>
  <c r="J2092" i="105" s="1"/>
  <c r="I2093" i="105"/>
  <c r="J2093" i="105" s="1"/>
  <c r="I2094" i="105"/>
  <c r="J2094" i="105" s="1"/>
  <c r="I2095" i="105"/>
  <c r="J2095" i="105" s="1"/>
  <c r="I2096" i="105"/>
  <c r="J2096" i="105" s="1"/>
  <c r="I2097" i="105"/>
  <c r="J2097" i="105" s="1"/>
  <c r="I2098" i="105"/>
  <c r="J2098" i="105" s="1"/>
  <c r="I2099" i="105"/>
  <c r="J2099" i="105" s="1"/>
  <c r="I2100" i="105"/>
  <c r="J2100" i="105" s="1"/>
  <c r="I2101" i="105"/>
  <c r="J2101" i="105" s="1"/>
  <c r="I2102" i="105"/>
  <c r="J2102" i="105" s="1"/>
  <c r="I2103" i="105"/>
  <c r="I2104" i="105"/>
  <c r="J2104" i="105" s="1"/>
  <c r="I2105" i="105"/>
  <c r="J2105" i="105" s="1"/>
  <c r="I2106" i="105"/>
  <c r="J2106" i="105" s="1"/>
  <c r="I2107" i="105"/>
  <c r="J2107" i="105" s="1"/>
  <c r="I2108" i="105"/>
  <c r="J2108" i="105" s="1"/>
  <c r="I2109" i="105"/>
  <c r="J2109" i="105" s="1"/>
  <c r="I2110" i="105"/>
  <c r="I2111" i="105"/>
  <c r="J2111" i="105" s="1"/>
  <c r="I2112" i="105"/>
  <c r="J2112" i="105" s="1"/>
  <c r="I2113" i="105"/>
  <c r="J2113" i="105" s="1"/>
  <c r="I2114" i="105"/>
  <c r="J2114" i="105" s="1"/>
  <c r="I2115" i="105"/>
  <c r="I2116" i="105"/>
  <c r="J2116" i="105" s="1"/>
  <c r="I2117" i="105"/>
  <c r="J2117" i="105" s="1"/>
  <c r="I2118" i="105"/>
  <c r="J2118" i="105" s="1"/>
  <c r="I2119" i="105"/>
  <c r="J2119" i="105" s="1"/>
  <c r="I2120" i="105"/>
  <c r="J2120" i="105" s="1"/>
  <c r="I2121" i="105"/>
  <c r="J2121" i="105" s="1"/>
  <c r="I2122" i="105"/>
  <c r="J2122" i="105" s="1"/>
  <c r="I2123" i="105"/>
  <c r="J2123" i="105" s="1"/>
  <c r="I2124" i="105"/>
  <c r="J2124" i="105" s="1"/>
  <c r="I2125" i="105"/>
  <c r="J2125" i="105" s="1"/>
  <c r="I2126" i="105"/>
  <c r="J2126" i="105" s="1"/>
  <c r="I2127" i="105"/>
  <c r="I2128" i="105"/>
  <c r="J2128" i="105" s="1"/>
  <c r="I2129" i="105"/>
  <c r="J2129" i="105" s="1"/>
  <c r="I2130" i="105"/>
  <c r="J2130" i="105" s="1"/>
  <c r="I2131" i="105"/>
  <c r="J2131" i="105" s="1"/>
  <c r="I2132" i="105"/>
  <c r="J2132" i="105" s="1"/>
  <c r="I2133" i="105"/>
  <c r="J2133" i="105" s="1"/>
  <c r="I2134" i="105"/>
  <c r="J2134" i="105" s="1"/>
  <c r="I2135" i="105"/>
  <c r="J2135" i="105" s="1"/>
  <c r="I2136" i="105"/>
  <c r="J2136" i="105" s="1"/>
  <c r="I2137" i="105"/>
  <c r="J2137" i="105" s="1"/>
  <c r="I2138" i="105"/>
  <c r="J2138" i="105" s="1"/>
  <c r="I2139" i="105"/>
  <c r="I2140" i="105"/>
  <c r="J2140" i="105" s="1"/>
  <c r="I2141" i="105"/>
  <c r="J2141" i="105" s="1"/>
  <c r="I2142" i="105"/>
  <c r="J2142" i="105" s="1"/>
  <c r="I2143" i="105"/>
  <c r="J2143" i="105" s="1"/>
  <c r="I2144" i="105"/>
  <c r="J2144" i="105" s="1"/>
  <c r="I2145" i="105"/>
  <c r="J2145" i="105" s="1"/>
  <c r="I2146" i="105"/>
  <c r="J2146" i="105" s="1"/>
  <c r="I2147" i="105"/>
  <c r="J2147" i="105" s="1"/>
  <c r="I2148" i="105"/>
  <c r="J2148" i="105" s="1"/>
  <c r="I2149" i="105"/>
  <c r="J2149" i="105" s="1"/>
  <c r="I2150" i="105"/>
  <c r="J2150" i="105" s="1"/>
  <c r="I2151" i="105"/>
  <c r="I2152" i="105"/>
  <c r="J2152" i="105" s="1"/>
  <c r="I2153" i="105"/>
  <c r="J2153" i="105" s="1"/>
  <c r="I2154" i="105"/>
  <c r="J2154" i="105" s="1"/>
  <c r="I2155" i="105"/>
  <c r="J2155" i="105" s="1"/>
  <c r="I2156" i="105"/>
  <c r="J2156" i="105" s="1"/>
  <c r="I2157" i="105"/>
  <c r="J2157" i="105" s="1"/>
  <c r="I2158" i="105"/>
  <c r="J2158" i="105" s="1"/>
  <c r="I2159" i="105"/>
  <c r="J2159" i="105" s="1"/>
  <c r="I2160" i="105"/>
  <c r="J2160" i="105" s="1"/>
  <c r="I2161" i="105"/>
  <c r="J2161" i="105" s="1"/>
  <c r="I2162" i="105"/>
  <c r="J2162" i="105" s="1"/>
  <c r="I2163" i="105"/>
  <c r="I2164" i="105"/>
  <c r="J2164" i="105" s="1"/>
  <c r="I2165" i="105"/>
  <c r="J2165" i="105" s="1"/>
  <c r="I2166" i="105"/>
  <c r="J2166" i="105" s="1"/>
  <c r="I2167" i="105"/>
  <c r="J2167" i="105" s="1"/>
  <c r="I2168" i="105"/>
  <c r="J2168" i="105" s="1"/>
  <c r="I2169" i="105"/>
  <c r="J2169" i="105" s="1"/>
  <c r="I2170" i="105"/>
  <c r="J2170" i="105" s="1"/>
  <c r="I2171" i="105"/>
  <c r="J2171" i="105" s="1"/>
  <c r="I2172" i="105"/>
  <c r="J2172" i="105" s="1"/>
  <c r="I2173" i="105"/>
  <c r="J2173" i="105" s="1"/>
  <c r="I2174" i="105"/>
  <c r="J2174" i="105" s="1"/>
  <c r="I2175" i="105"/>
  <c r="I2176" i="105"/>
  <c r="J2176" i="105" s="1"/>
  <c r="I2177" i="105"/>
  <c r="J2177" i="105" s="1"/>
  <c r="I2178" i="105"/>
  <c r="J2178" i="105" s="1"/>
  <c r="I2179" i="105"/>
  <c r="J2179" i="105" s="1"/>
  <c r="I2180" i="105"/>
  <c r="J2180" i="105" s="1"/>
  <c r="I2181" i="105"/>
  <c r="J2181" i="105" s="1"/>
  <c r="I2182" i="105"/>
  <c r="J2182" i="105" s="1"/>
  <c r="I2183" i="105"/>
  <c r="J2183" i="105" s="1"/>
  <c r="I2184" i="105"/>
  <c r="J2184" i="105" s="1"/>
  <c r="I2185" i="105"/>
  <c r="J2185" i="105" s="1"/>
  <c r="I2186" i="105"/>
  <c r="J2186" i="105" s="1"/>
  <c r="I2187" i="105"/>
  <c r="I2188" i="105"/>
  <c r="J2188" i="105" s="1"/>
  <c r="I2189" i="105"/>
  <c r="J2189" i="105" s="1"/>
  <c r="I2190" i="105"/>
  <c r="J2190" i="105" s="1"/>
  <c r="I2191" i="105"/>
  <c r="I2192" i="105"/>
  <c r="J2192" i="105" s="1"/>
  <c r="I2193" i="105"/>
  <c r="J2193" i="105" s="1"/>
  <c r="I2194" i="105"/>
  <c r="I2195" i="105"/>
  <c r="J2195" i="105" s="1"/>
  <c r="I2196" i="105"/>
  <c r="J2196" i="105" s="1"/>
  <c r="I2197" i="105"/>
  <c r="J2197" i="105" s="1"/>
  <c r="I2198" i="105"/>
  <c r="I2199" i="105"/>
  <c r="I2200" i="105"/>
  <c r="J2200" i="105" s="1"/>
  <c r="I2201" i="105"/>
  <c r="J2201" i="105" s="1"/>
  <c r="I2202" i="105"/>
  <c r="J2202" i="105" s="1"/>
  <c r="I2203" i="105"/>
  <c r="J2203" i="105" s="1"/>
  <c r="I2204" i="105"/>
  <c r="J2204" i="105" s="1"/>
  <c r="I2205" i="105"/>
  <c r="J2205" i="105" s="1"/>
  <c r="I2206" i="105"/>
  <c r="J2206" i="105" s="1"/>
  <c r="I2207" i="105"/>
  <c r="I2208" i="105"/>
  <c r="J2208" i="105" s="1"/>
  <c r="I2209" i="105"/>
  <c r="J2209" i="105" s="1"/>
  <c r="I2210" i="105"/>
  <c r="J2210" i="105" s="1"/>
  <c r="I2211" i="105"/>
  <c r="J2211" i="105" s="1"/>
  <c r="I2212" i="105"/>
  <c r="J2212" i="105" s="1"/>
  <c r="I2213" i="105"/>
  <c r="J2213" i="105" s="1"/>
  <c r="I2214" i="105"/>
  <c r="J2214" i="105" s="1"/>
  <c r="I2215" i="105"/>
  <c r="B2215" i="105" s="1"/>
  <c r="I2216" i="105"/>
  <c r="J2216" i="105" s="1"/>
  <c r="I2217" i="105"/>
  <c r="J2217" i="105" s="1"/>
  <c r="I2218" i="105"/>
  <c r="I2219" i="105"/>
  <c r="I2220" i="105"/>
  <c r="J2220" i="105" s="1"/>
  <c r="I2221" i="105"/>
  <c r="J2221" i="105" s="1"/>
  <c r="I2222" i="105"/>
  <c r="J2222" i="105" s="1"/>
  <c r="I2223" i="105"/>
  <c r="I2224" i="105"/>
  <c r="J2224" i="105" s="1"/>
  <c r="I2225" i="105"/>
  <c r="J2225" i="105" s="1"/>
  <c r="I2226" i="105"/>
  <c r="I2227" i="105"/>
  <c r="I2228" i="105"/>
  <c r="J2228" i="105" s="1"/>
  <c r="I2229" i="105"/>
  <c r="J2229" i="105" s="1"/>
  <c r="I2230" i="105"/>
  <c r="J2230" i="105" s="1"/>
  <c r="I2231" i="105"/>
  <c r="I2232" i="105"/>
  <c r="J2232" i="105" s="1"/>
  <c r="I2233" i="105"/>
  <c r="J2233" i="105" s="1"/>
  <c r="I2234" i="105"/>
  <c r="I2235" i="105"/>
  <c r="I2236" i="105"/>
  <c r="J2236" i="105" s="1"/>
  <c r="I2237" i="105"/>
  <c r="J2237" i="105" s="1"/>
  <c r="I2238" i="105"/>
  <c r="J2238" i="105" s="1"/>
  <c r="I2239" i="105"/>
  <c r="I2240" i="105"/>
  <c r="J2240" i="105" s="1"/>
  <c r="I2241" i="105"/>
  <c r="J2241" i="105" s="1"/>
  <c r="I2242" i="105"/>
  <c r="B2242" i="105" s="1"/>
  <c r="I2243" i="105"/>
  <c r="I2244" i="105"/>
  <c r="J2244" i="105" s="1"/>
  <c r="I2245" i="105"/>
  <c r="J2245" i="105" s="1"/>
  <c r="I2246" i="105"/>
  <c r="J2246" i="105" s="1"/>
  <c r="I2247" i="105"/>
  <c r="I2248" i="105"/>
  <c r="J2248" i="105" s="1"/>
  <c r="I2249" i="105"/>
  <c r="J2249" i="105" s="1"/>
  <c r="I2250" i="105"/>
  <c r="I2251" i="105"/>
  <c r="I2252" i="105"/>
  <c r="B433" i="105"/>
  <c r="B434" i="105"/>
  <c r="B435" i="105"/>
  <c r="B436" i="105"/>
  <c r="B437" i="105"/>
  <c r="B438" i="105"/>
  <c r="B439" i="105"/>
  <c r="B440" i="105"/>
  <c r="B441" i="105"/>
  <c r="B442" i="105"/>
  <c r="B445" i="105"/>
  <c r="B446" i="105"/>
  <c r="B447" i="105"/>
  <c r="B449" i="105"/>
  <c r="B450" i="105"/>
  <c r="B451" i="105"/>
  <c r="B453" i="105"/>
  <c r="B454" i="105"/>
  <c r="B457" i="105"/>
  <c r="B458" i="105"/>
  <c r="B459" i="105"/>
  <c r="B461" i="105"/>
  <c r="B462" i="105"/>
  <c r="B463" i="105"/>
  <c r="B465" i="105"/>
  <c r="B466" i="105"/>
  <c r="B469" i="105"/>
  <c r="B470" i="105"/>
  <c r="B471" i="105"/>
  <c r="B473" i="105"/>
  <c r="B474" i="105"/>
  <c r="B475" i="105"/>
  <c r="B477" i="105"/>
  <c r="B478" i="105"/>
  <c r="B480" i="105"/>
  <c r="B481" i="105"/>
  <c r="B482" i="105"/>
  <c r="B483" i="105"/>
  <c r="B484" i="105"/>
  <c r="B485" i="105"/>
  <c r="B486" i="105"/>
  <c r="B487" i="105"/>
  <c r="B488" i="105"/>
  <c r="B489" i="105"/>
  <c r="B490" i="105"/>
  <c r="B493" i="105"/>
  <c r="B494" i="105"/>
  <c r="B495" i="105"/>
  <c r="B497" i="105"/>
  <c r="B498" i="105"/>
  <c r="B499" i="105"/>
  <c r="B501" i="105"/>
  <c r="B502" i="105"/>
  <c r="B505" i="105"/>
  <c r="B506" i="105"/>
  <c r="B507" i="105"/>
  <c r="B509" i="105"/>
  <c r="B510" i="105"/>
  <c r="B511" i="105"/>
  <c r="B513" i="105"/>
  <c r="B514" i="105"/>
  <c r="B517" i="105"/>
  <c r="B518" i="105"/>
  <c r="B519" i="105"/>
  <c r="B521" i="105"/>
  <c r="B522" i="105"/>
  <c r="B523" i="105"/>
  <c r="B525" i="105"/>
  <c r="B526" i="105"/>
  <c r="B529" i="105"/>
  <c r="B530" i="105"/>
  <c r="B531" i="105"/>
  <c r="B533" i="105"/>
  <c r="B534" i="105"/>
  <c r="B535" i="105"/>
  <c r="B537" i="105"/>
  <c r="B538" i="105"/>
  <c r="B541" i="105"/>
  <c r="B542" i="105"/>
  <c r="B543" i="105"/>
  <c r="B545" i="105"/>
  <c r="B546" i="105"/>
  <c r="B547" i="105"/>
  <c r="B549" i="105"/>
  <c r="B550" i="105"/>
  <c r="B553" i="105"/>
  <c r="B554" i="105"/>
  <c r="B555" i="105"/>
  <c r="B557" i="105"/>
  <c r="B558" i="105"/>
  <c r="B559" i="105"/>
  <c r="B561" i="105"/>
  <c r="B562" i="105"/>
  <c r="B565" i="105"/>
  <c r="B566" i="105"/>
  <c r="B567" i="105"/>
  <c r="B569" i="105"/>
  <c r="B570" i="105"/>
  <c r="B571" i="105"/>
  <c r="B573" i="105"/>
  <c r="B575" i="105"/>
  <c r="B576" i="105"/>
  <c r="B577" i="105"/>
  <c r="B578" i="105"/>
  <c r="B579" i="105"/>
  <c r="B580" i="105"/>
  <c r="B581" i="105"/>
  <c r="B582" i="105"/>
  <c r="B583" i="105"/>
  <c r="B584" i="105"/>
  <c r="B585" i="105"/>
  <c r="B587" i="105"/>
  <c r="B589" i="105"/>
  <c r="B590" i="105"/>
  <c r="B591" i="105"/>
  <c r="B593" i="105"/>
  <c r="B594" i="105"/>
  <c r="B595" i="105"/>
  <c r="B597" i="105"/>
  <c r="B600" i="105"/>
  <c r="B601" i="105"/>
  <c r="B602" i="105"/>
  <c r="B603" i="105"/>
  <c r="B604" i="105"/>
  <c r="B605" i="105"/>
  <c r="B606" i="105"/>
  <c r="B607" i="105"/>
  <c r="B608" i="105"/>
  <c r="B609" i="105"/>
  <c r="B613" i="105"/>
  <c r="B614" i="105"/>
  <c r="B615" i="105"/>
  <c r="B617" i="105"/>
  <c r="B618" i="105"/>
  <c r="B619" i="105"/>
  <c r="B621" i="105"/>
  <c r="B624" i="105"/>
  <c r="B625" i="105"/>
  <c r="B626" i="105"/>
  <c r="B627" i="105"/>
  <c r="B628" i="105"/>
  <c r="B629" i="105"/>
  <c r="B630" i="105"/>
  <c r="B631" i="105"/>
  <c r="B632" i="105"/>
  <c r="B633" i="105"/>
  <c r="B637" i="105"/>
  <c r="B638" i="105"/>
  <c r="B639" i="105"/>
  <c r="B641" i="105"/>
  <c r="B642" i="105"/>
  <c r="B643" i="105"/>
  <c r="B645" i="105"/>
  <c r="B648" i="105"/>
  <c r="B649" i="105"/>
  <c r="B650" i="105"/>
  <c r="B651" i="105"/>
  <c r="B652" i="105"/>
  <c r="B653" i="105"/>
  <c r="B654" i="105"/>
  <c r="B655" i="105"/>
  <c r="B656" i="105"/>
  <c r="B657" i="105"/>
  <c r="B661" i="105"/>
  <c r="B662" i="105"/>
  <c r="B663" i="105"/>
  <c r="B665" i="105"/>
  <c r="B666" i="105"/>
  <c r="B667" i="105"/>
  <c r="B669" i="105"/>
  <c r="B673" i="105"/>
  <c r="B674" i="105"/>
  <c r="B675" i="105"/>
  <c r="B677" i="105"/>
  <c r="B678" i="105"/>
  <c r="B679" i="105"/>
  <c r="B681" i="105"/>
  <c r="B683" i="105"/>
  <c r="B684" i="105"/>
  <c r="B685" i="105"/>
  <c r="B686" i="105"/>
  <c r="B687" i="105"/>
  <c r="B688" i="105"/>
  <c r="B689" i="105"/>
  <c r="B690" i="105"/>
  <c r="B691" i="105"/>
  <c r="B692" i="105"/>
  <c r="B693" i="105"/>
  <c r="B696" i="105"/>
  <c r="B697" i="105"/>
  <c r="B698" i="105"/>
  <c r="B699" i="105"/>
  <c r="B700" i="105"/>
  <c r="B701" i="105"/>
  <c r="B702" i="105"/>
  <c r="B703" i="105"/>
  <c r="B704" i="105"/>
  <c r="B705" i="105"/>
  <c r="B708" i="105"/>
  <c r="B709" i="105"/>
  <c r="B710" i="105"/>
  <c r="B711" i="105"/>
  <c r="B712" i="105"/>
  <c r="B713" i="105"/>
  <c r="B714" i="105"/>
  <c r="B715" i="105"/>
  <c r="B716" i="105"/>
  <c r="B717" i="105"/>
  <c r="B719" i="105"/>
  <c r="B721" i="105"/>
  <c r="B722" i="105"/>
  <c r="B723" i="105"/>
  <c r="B725" i="105"/>
  <c r="B726" i="105"/>
  <c r="B727" i="105"/>
  <c r="B729" i="105"/>
  <c r="B731" i="105"/>
  <c r="B732" i="105"/>
  <c r="B733" i="105"/>
  <c r="B734" i="105"/>
  <c r="B735" i="105"/>
  <c r="B736" i="105"/>
  <c r="B737" i="105"/>
  <c r="B738" i="105"/>
  <c r="B739" i="105"/>
  <c r="B740" i="105"/>
  <c r="B741" i="105"/>
  <c r="B745" i="105"/>
  <c r="B746" i="105"/>
  <c r="B747" i="105"/>
  <c r="B749" i="105"/>
  <c r="B750" i="105"/>
  <c r="B751" i="105"/>
  <c r="B753" i="105"/>
  <c r="B756" i="105"/>
  <c r="B757" i="105"/>
  <c r="B758" i="105"/>
  <c r="B759" i="105"/>
  <c r="B760" i="105"/>
  <c r="B761" i="105"/>
  <c r="B762" i="105"/>
  <c r="B763" i="105"/>
  <c r="B764" i="105"/>
  <c r="B765" i="105"/>
  <c r="B769" i="105"/>
  <c r="B770" i="105"/>
  <c r="B771" i="105"/>
  <c r="B773" i="105"/>
  <c r="B774" i="105"/>
  <c r="B775" i="105"/>
  <c r="B777" i="105"/>
  <c r="B780" i="105"/>
  <c r="B781" i="105"/>
  <c r="B782" i="105"/>
  <c r="B783" i="105"/>
  <c r="B784" i="105"/>
  <c r="B785" i="105"/>
  <c r="B786" i="105"/>
  <c r="B787" i="105"/>
  <c r="B788" i="105"/>
  <c r="B789" i="105"/>
  <c r="B793" i="105"/>
  <c r="B794" i="105"/>
  <c r="B795" i="105"/>
  <c r="B797" i="105"/>
  <c r="B798" i="105"/>
  <c r="B799" i="105"/>
  <c r="B801" i="105"/>
  <c r="B804" i="105"/>
  <c r="B805" i="105"/>
  <c r="B806" i="105"/>
  <c r="B807" i="105"/>
  <c r="B808" i="105"/>
  <c r="B809" i="105"/>
  <c r="B810" i="105"/>
  <c r="B811" i="105"/>
  <c r="B812" i="105"/>
  <c r="B813" i="105"/>
  <c r="B817" i="105"/>
  <c r="B818" i="105"/>
  <c r="B819" i="105"/>
  <c r="B821" i="105"/>
  <c r="B822" i="105"/>
  <c r="B823" i="105"/>
  <c r="B825" i="105"/>
  <c r="B827" i="105"/>
  <c r="B829" i="105"/>
  <c r="B830" i="105"/>
  <c r="B831" i="105"/>
  <c r="B833" i="105"/>
  <c r="B834" i="105"/>
  <c r="B835" i="105"/>
  <c r="B837" i="105"/>
  <c r="B840" i="105"/>
  <c r="B841" i="105"/>
  <c r="B842" i="105"/>
  <c r="B843" i="105"/>
  <c r="B844" i="105"/>
  <c r="B845" i="105"/>
  <c r="B846" i="105"/>
  <c r="B847" i="105"/>
  <c r="B848" i="105"/>
  <c r="B849" i="105"/>
  <c r="B853" i="105"/>
  <c r="B854" i="105"/>
  <c r="B855" i="105"/>
  <c r="B857" i="105"/>
  <c r="B858" i="105"/>
  <c r="B859" i="105"/>
  <c r="B861" i="105"/>
  <c r="B863" i="105"/>
  <c r="B865" i="105"/>
  <c r="B866" i="105"/>
  <c r="B867" i="105"/>
  <c r="B869" i="105"/>
  <c r="B870" i="105"/>
  <c r="B871" i="105"/>
  <c r="B873" i="105"/>
  <c r="B875" i="105"/>
  <c r="B876" i="105"/>
  <c r="B877" i="105"/>
  <c r="B878" i="105"/>
  <c r="B879" i="105"/>
  <c r="B880" i="105"/>
  <c r="B881" i="105"/>
  <c r="B882" i="105"/>
  <c r="B883" i="105"/>
  <c r="B884" i="105"/>
  <c r="B885" i="105"/>
  <c r="B889" i="105"/>
  <c r="B890" i="105"/>
  <c r="B891" i="105"/>
  <c r="B893" i="105"/>
  <c r="B894" i="105"/>
  <c r="B895" i="105"/>
  <c r="B897" i="105"/>
  <c r="B901" i="105"/>
  <c r="B902" i="105"/>
  <c r="B903" i="105"/>
  <c r="B905" i="105"/>
  <c r="B906" i="105"/>
  <c r="B907" i="105"/>
  <c r="B909" i="105"/>
  <c r="B913" i="105"/>
  <c r="B914" i="105"/>
  <c r="B915" i="105"/>
  <c r="B917" i="105"/>
  <c r="B918" i="105"/>
  <c r="B919" i="105"/>
  <c r="B921" i="105"/>
  <c r="B924" i="105"/>
  <c r="B925" i="105"/>
  <c r="B926" i="105"/>
  <c r="B927" i="105"/>
  <c r="B928" i="105"/>
  <c r="B929" i="105"/>
  <c r="B930" i="105"/>
  <c r="B931" i="105"/>
  <c r="B932" i="105"/>
  <c r="B933" i="105"/>
  <c r="B937" i="105"/>
  <c r="B938" i="105"/>
  <c r="B939" i="105"/>
  <c r="B941" i="105"/>
  <c r="B942" i="105"/>
  <c r="B943" i="105"/>
  <c r="B945" i="105"/>
  <c r="B948" i="105"/>
  <c r="B949" i="105"/>
  <c r="B950" i="105"/>
  <c r="B951" i="105"/>
  <c r="B952" i="105"/>
  <c r="B953" i="105"/>
  <c r="B954" i="105"/>
  <c r="B955" i="105"/>
  <c r="B956" i="105"/>
  <c r="B957" i="105"/>
  <c r="B961" i="105"/>
  <c r="B962" i="105"/>
  <c r="B963" i="105"/>
  <c r="B965" i="105"/>
  <c r="B966" i="105"/>
  <c r="B967" i="105"/>
  <c r="B969" i="105"/>
  <c r="B971" i="105"/>
  <c r="B973" i="105"/>
  <c r="B974" i="105"/>
  <c r="B975" i="105"/>
  <c r="B977" i="105"/>
  <c r="B978" i="105"/>
  <c r="B979" i="105"/>
  <c r="B981" i="105"/>
  <c r="B984" i="105"/>
  <c r="B985" i="105"/>
  <c r="B986" i="105"/>
  <c r="B987" i="105"/>
  <c r="B988" i="105"/>
  <c r="B989" i="105"/>
  <c r="B990" i="105"/>
  <c r="B991" i="105"/>
  <c r="B992" i="105"/>
  <c r="B993" i="105"/>
  <c r="B997" i="105"/>
  <c r="B998" i="105"/>
  <c r="B999" i="105"/>
  <c r="B1001" i="105"/>
  <c r="B1002" i="105"/>
  <c r="B1003" i="105"/>
  <c r="B1005" i="105"/>
  <c r="B1007" i="105"/>
  <c r="B1008" i="105"/>
  <c r="B1009" i="105"/>
  <c r="B1010" i="105"/>
  <c r="B1011" i="105"/>
  <c r="B1012" i="105"/>
  <c r="B1013" i="105"/>
  <c r="B1014" i="105"/>
  <c r="B1015" i="105"/>
  <c r="B1016" i="105"/>
  <c r="B1017" i="105"/>
  <c r="B1019" i="105"/>
  <c r="B1020" i="105"/>
  <c r="B1021" i="105"/>
  <c r="B1022" i="105"/>
  <c r="B1023" i="105"/>
  <c r="B1024" i="105"/>
  <c r="B1025" i="105"/>
  <c r="B1026" i="105"/>
  <c r="B1027" i="105"/>
  <c r="B1028" i="105"/>
  <c r="B1029" i="105"/>
  <c r="B1033" i="105"/>
  <c r="B1034" i="105"/>
  <c r="B1035" i="105"/>
  <c r="B1037" i="105"/>
  <c r="B1038" i="105"/>
  <c r="B1039" i="105"/>
  <c r="B1041" i="105"/>
  <c r="B1044" i="105"/>
  <c r="B1045" i="105"/>
  <c r="B1046" i="105"/>
  <c r="B1047" i="105"/>
  <c r="B1048" i="105"/>
  <c r="B1049" i="105"/>
  <c r="B1050" i="105"/>
  <c r="B1051" i="105"/>
  <c r="B1052" i="105"/>
  <c r="B1053" i="105"/>
  <c r="B1057" i="105"/>
  <c r="B1058" i="105"/>
  <c r="B1059" i="105"/>
  <c r="B1061" i="105"/>
  <c r="B1062" i="105"/>
  <c r="B1063" i="105"/>
  <c r="B1065" i="105"/>
  <c r="B1068" i="105"/>
  <c r="B1069" i="105"/>
  <c r="B1070" i="105"/>
  <c r="B1071" i="105"/>
  <c r="B1072" i="105"/>
  <c r="B1073" i="105"/>
  <c r="B1074" i="105"/>
  <c r="B1075" i="105"/>
  <c r="B1076" i="105"/>
  <c r="B1077" i="105"/>
  <c r="B1081" i="105"/>
  <c r="B1082" i="105"/>
  <c r="B1083" i="105"/>
  <c r="B1085" i="105"/>
  <c r="B1086" i="105"/>
  <c r="B1087" i="105"/>
  <c r="B1089" i="105"/>
  <c r="B1092" i="105"/>
  <c r="B1093" i="105"/>
  <c r="B1094" i="105"/>
  <c r="B1095" i="105"/>
  <c r="B1096" i="105"/>
  <c r="B1097" i="105"/>
  <c r="B1098" i="105"/>
  <c r="B1099" i="105"/>
  <c r="B1100" i="105"/>
  <c r="B1101" i="105"/>
  <c r="B1105" i="105"/>
  <c r="B1106" i="105"/>
  <c r="B1107" i="105"/>
  <c r="B1109" i="105"/>
  <c r="B1110" i="105"/>
  <c r="B1111" i="105"/>
  <c r="B1113" i="105"/>
  <c r="B1115" i="105"/>
  <c r="B1116" i="105"/>
  <c r="B1117" i="105"/>
  <c r="B1118" i="105"/>
  <c r="B1119" i="105"/>
  <c r="B1120" i="105"/>
  <c r="B1121" i="105"/>
  <c r="B1122" i="105"/>
  <c r="B1123" i="105"/>
  <c r="B1124" i="105"/>
  <c r="B1125" i="105"/>
  <c r="B1129" i="105"/>
  <c r="B1130" i="105"/>
  <c r="B1131" i="105"/>
  <c r="B1133" i="105"/>
  <c r="B1134" i="105"/>
  <c r="B1135" i="105"/>
  <c r="B1137" i="105"/>
  <c r="B1141" i="105"/>
  <c r="B1142" i="105"/>
  <c r="B1143" i="105"/>
  <c r="B1145" i="105"/>
  <c r="B1146" i="105"/>
  <c r="B1147" i="105"/>
  <c r="B1149" i="105"/>
  <c r="B1151" i="105"/>
  <c r="B1152" i="105"/>
  <c r="B1153" i="105"/>
  <c r="B1154" i="105"/>
  <c r="B1155" i="105"/>
  <c r="B1156" i="105"/>
  <c r="B1157" i="105"/>
  <c r="B1158" i="105"/>
  <c r="B1159" i="105"/>
  <c r="B1160" i="105"/>
  <c r="B1161" i="105"/>
  <c r="B1163" i="105"/>
  <c r="B1165" i="105"/>
  <c r="B1166" i="105"/>
  <c r="B1167" i="105"/>
  <c r="B1169" i="105"/>
  <c r="B1170" i="105"/>
  <c r="B1171" i="105"/>
  <c r="B1173" i="105"/>
  <c r="B1177" i="105"/>
  <c r="B1178" i="105"/>
  <c r="B1179" i="105"/>
  <c r="B1180" i="105"/>
  <c r="B1181" i="105"/>
  <c r="B1182" i="105"/>
  <c r="B1183" i="105"/>
  <c r="B1184" i="105"/>
  <c r="B1185" i="105"/>
  <c r="B1189" i="105"/>
  <c r="B1190" i="105"/>
  <c r="B1191" i="105"/>
  <c r="B1192" i="105"/>
  <c r="B1193" i="105"/>
  <c r="B1194" i="105"/>
  <c r="B1195" i="105"/>
  <c r="B1196" i="105"/>
  <c r="B1197" i="105"/>
  <c r="B1201" i="105"/>
  <c r="B1202" i="105"/>
  <c r="B1203" i="105"/>
  <c r="B1205" i="105"/>
  <c r="B1206" i="105"/>
  <c r="B1207" i="105"/>
  <c r="B1209" i="105"/>
  <c r="B1212" i="105"/>
  <c r="B1213" i="105"/>
  <c r="B1214" i="105"/>
  <c r="B1215" i="105"/>
  <c r="B1216" i="105"/>
  <c r="B1217" i="105"/>
  <c r="B1218" i="105"/>
  <c r="B1219" i="105"/>
  <c r="B1220" i="105"/>
  <c r="B1221" i="105"/>
  <c r="B1225" i="105"/>
  <c r="B1226" i="105"/>
  <c r="B1227" i="105"/>
  <c r="B1229" i="105"/>
  <c r="B1230" i="105"/>
  <c r="B1231" i="105"/>
  <c r="B1233" i="105"/>
  <c r="B1236" i="105"/>
  <c r="B1237" i="105"/>
  <c r="B1238" i="105"/>
  <c r="B1239" i="105"/>
  <c r="B1240" i="105"/>
  <c r="B1241" i="105"/>
  <c r="B1242" i="105"/>
  <c r="B1243" i="105"/>
  <c r="B1244" i="105"/>
  <c r="B1245" i="105"/>
  <c r="B1249" i="105"/>
  <c r="B1250" i="105"/>
  <c r="B1251" i="105"/>
  <c r="B1253" i="105"/>
  <c r="B1254" i="105"/>
  <c r="B1255" i="105"/>
  <c r="B1257" i="105"/>
  <c r="B1259" i="105"/>
  <c r="B1260" i="105"/>
  <c r="B1261" i="105"/>
  <c r="B1262" i="105"/>
  <c r="B1263" i="105"/>
  <c r="B1264" i="105"/>
  <c r="B1265" i="105"/>
  <c r="B1266" i="105"/>
  <c r="B1267" i="105"/>
  <c r="B1268" i="105"/>
  <c r="B1269" i="105"/>
  <c r="B1270" i="105"/>
  <c r="B1271" i="105"/>
  <c r="B1272" i="105"/>
  <c r="B1273" i="105"/>
  <c r="B1274" i="105"/>
  <c r="B1275" i="105"/>
  <c r="B1276" i="105"/>
  <c r="B1277" i="105"/>
  <c r="B1278" i="105"/>
  <c r="B1279" i="105"/>
  <c r="B1280" i="105"/>
  <c r="B1281" i="105"/>
  <c r="B1282" i="105"/>
  <c r="B1283" i="105"/>
  <c r="B1284" i="105"/>
  <c r="B1285" i="105"/>
  <c r="B1286" i="105"/>
  <c r="B1287" i="105"/>
  <c r="B1288" i="105"/>
  <c r="B1289" i="105"/>
  <c r="B1290" i="105"/>
  <c r="B1291" i="105"/>
  <c r="B1292" i="105"/>
  <c r="B1293" i="105"/>
  <c r="B1294" i="105"/>
  <c r="B1295" i="105"/>
  <c r="B1296" i="105"/>
  <c r="B1297" i="105"/>
  <c r="B1298" i="105"/>
  <c r="B1299" i="105"/>
  <c r="B1300" i="105"/>
  <c r="B1301" i="105"/>
  <c r="B1302" i="105"/>
  <c r="B1303" i="105"/>
  <c r="B1304" i="105"/>
  <c r="B1305" i="105"/>
  <c r="B1306" i="105"/>
  <c r="B1307" i="105"/>
  <c r="B1309" i="105"/>
  <c r="B1310" i="105"/>
  <c r="B1311" i="105"/>
  <c r="B1313" i="105"/>
  <c r="B1314" i="105"/>
  <c r="B1315" i="105"/>
  <c r="B1317" i="105"/>
  <c r="B1318" i="105"/>
  <c r="B1319" i="105"/>
  <c r="B1321" i="105"/>
  <c r="B1322" i="105"/>
  <c r="B1323" i="105"/>
  <c r="B1325" i="105"/>
  <c r="B1326" i="105"/>
  <c r="B1327" i="105"/>
  <c r="B1329" i="105"/>
  <c r="B1330" i="105"/>
  <c r="B1331" i="105"/>
  <c r="B1333" i="105"/>
  <c r="B1334" i="105"/>
  <c r="B1335" i="105"/>
  <c r="B1337" i="105"/>
  <c r="B1338" i="105"/>
  <c r="B1339" i="105"/>
  <c r="B1341" i="105"/>
  <c r="B1342" i="105"/>
  <c r="B1343" i="105"/>
  <c r="B1345" i="105"/>
  <c r="B1346" i="105"/>
  <c r="B1347" i="105"/>
  <c r="B1349" i="105"/>
  <c r="B1350" i="105"/>
  <c r="B1351" i="105"/>
  <c r="B1353" i="105"/>
  <c r="B1354" i="105"/>
  <c r="B1355" i="105"/>
  <c r="B1357" i="105"/>
  <c r="B1358" i="105"/>
  <c r="B1359" i="105"/>
  <c r="B1361" i="105"/>
  <c r="B1362" i="105"/>
  <c r="B1363" i="105"/>
  <c r="B1365" i="105"/>
  <c r="B1366" i="105"/>
  <c r="B1367" i="105"/>
  <c r="B1369" i="105"/>
  <c r="B1370" i="105"/>
  <c r="B1371" i="105"/>
  <c r="B1373" i="105"/>
  <c r="B1374" i="105"/>
  <c r="B1375" i="105"/>
  <c r="B1377" i="105"/>
  <c r="B1378" i="105"/>
  <c r="B1379" i="105"/>
  <c r="B1381" i="105"/>
  <c r="B1382" i="105"/>
  <c r="B1383" i="105"/>
  <c r="B1385" i="105"/>
  <c r="B1386" i="105"/>
  <c r="B1387" i="105"/>
  <c r="B1389" i="105"/>
  <c r="B1390" i="105"/>
  <c r="B1391" i="105"/>
  <c r="B1393" i="105"/>
  <c r="B1394" i="105"/>
  <c r="B1395" i="105"/>
  <c r="B1397" i="105"/>
  <c r="B1398" i="105"/>
  <c r="B1399" i="105"/>
  <c r="B1401" i="105"/>
  <c r="B1402" i="105"/>
  <c r="B1403" i="105"/>
  <c r="B1405" i="105"/>
  <c r="B1406" i="105"/>
  <c r="B1407" i="105"/>
  <c r="B1409" i="105"/>
  <c r="B1410" i="105"/>
  <c r="B1411" i="105"/>
  <c r="B1413" i="105"/>
  <c r="B1414" i="105"/>
  <c r="B1415" i="105"/>
  <c r="B1417" i="105"/>
  <c r="B1418" i="105"/>
  <c r="B1419" i="105"/>
  <c r="B1421" i="105"/>
  <c r="B1422" i="105"/>
  <c r="B1423" i="105"/>
  <c r="B1425" i="105"/>
  <c r="B1426" i="105"/>
  <c r="B1427" i="105"/>
  <c r="B1429" i="105"/>
  <c r="B1430" i="105"/>
  <c r="B1431" i="105"/>
  <c r="B1433" i="105"/>
  <c r="B1434" i="105"/>
  <c r="B1435" i="105"/>
  <c r="B1437" i="105"/>
  <c r="B1438" i="105"/>
  <c r="B1439" i="105"/>
  <c r="B1441" i="105"/>
  <c r="B1442" i="105"/>
  <c r="B1443" i="105"/>
  <c r="B1445" i="105"/>
  <c r="B1446" i="105"/>
  <c r="B1447" i="105"/>
  <c r="B1449" i="105"/>
  <c r="B1450" i="105"/>
  <c r="B1451" i="105"/>
  <c r="B1453" i="105"/>
  <c r="B1454" i="105"/>
  <c r="B1455" i="105"/>
  <c r="B1457" i="105"/>
  <c r="B1458" i="105"/>
  <c r="B1459" i="105"/>
  <c r="B1461" i="105"/>
  <c r="B1462" i="105"/>
  <c r="B1463" i="105"/>
  <c r="B1465" i="105"/>
  <c r="B1466" i="105"/>
  <c r="B1467" i="105"/>
  <c r="B1469" i="105"/>
  <c r="B1470" i="105"/>
  <c r="B1471" i="105"/>
  <c r="B1473" i="105"/>
  <c r="B1474" i="105"/>
  <c r="B1475" i="105"/>
  <c r="B1477" i="105"/>
  <c r="B1478" i="105"/>
  <c r="B1479" i="105"/>
  <c r="B1481" i="105"/>
  <c r="B1482" i="105"/>
  <c r="B1483" i="105"/>
  <c r="B1485" i="105"/>
  <c r="B1486" i="105"/>
  <c r="B1487" i="105"/>
  <c r="B1489" i="105"/>
  <c r="B1490" i="105"/>
  <c r="B1491" i="105"/>
  <c r="B1493" i="105"/>
  <c r="B1494" i="105"/>
  <c r="B1495" i="105"/>
  <c r="B1497" i="105"/>
  <c r="B1498" i="105"/>
  <c r="B1499" i="105"/>
  <c r="B1501" i="105"/>
  <c r="B1502" i="105"/>
  <c r="B1503" i="105"/>
  <c r="B1505" i="105"/>
  <c r="B1506" i="105"/>
  <c r="B1507" i="105"/>
  <c r="B1509" i="105"/>
  <c r="B1510" i="105"/>
  <c r="B1511" i="105"/>
  <c r="B1513" i="105"/>
  <c r="B1514" i="105"/>
  <c r="B1517" i="105"/>
  <c r="B1518" i="105"/>
  <c r="B1519" i="105"/>
  <c r="B1521" i="105"/>
  <c r="B1522" i="105"/>
  <c r="B1523" i="105"/>
  <c r="B1525" i="105"/>
  <c r="B1526" i="105"/>
  <c r="B1528" i="105"/>
  <c r="B1529" i="105"/>
  <c r="B1530" i="105"/>
  <c r="B1531" i="105"/>
  <c r="B1532" i="105"/>
  <c r="B1533" i="105"/>
  <c r="B1534" i="105"/>
  <c r="B1535" i="105"/>
  <c r="B1536" i="105"/>
  <c r="B1537" i="105"/>
  <c r="B1538" i="105"/>
  <c r="B1541" i="105"/>
  <c r="B1542" i="105"/>
  <c r="B1543" i="105"/>
  <c r="B1545" i="105"/>
  <c r="B1546" i="105"/>
  <c r="B1547" i="105"/>
  <c r="B1549" i="105"/>
  <c r="B1550" i="105"/>
  <c r="B1552" i="105"/>
  <c r="B1553" i="105"/>
  <c r="B1554" i="105"/>
  <c r="B1555" i="105"/>
  <c r="B1556" i="105"/>
  <c r="B1557" i="105"/>
  <c r="B1558" i="105"/>
  <c r="B1559" i="105"/>
  <c r="B1560" i="105"/>
  <c r="B1561" i="105"/>
  <c r="B1562" i="105"/>
  <c r="B1565" i="105"/>
  <c r="B1566" i="105"/>
  <c r="B1567" i="105"/>
  <c r="B1569" i="105"/>
  <c r="B1570" i="105"/>
  <c r="B1571" i="105"/>
  <c r="B1573" i="105"/>
  <c r="B1574" i="105"/>
  <c r="B1577" i="105"/>
  <c r="B1578" i="105"/>
  <c r="B1579" i="105"/>
  <c r="B1581" i="105"/>
  <c r="B1582" i="105"/>
  <c r="B1583" i="105"/>
  <c r="B1585" i="105"/>
  <c r="B1586" i="105"/>
  <c r="B1589" i="105"/>
  <c r="B1590" i="105"/>
  <c r="B1591" i="105"/>
  <c r="B1593" i="105"/>
  <c r="B1594" i="105"/>
  <c r="B1595" i="105"/>
  <c r="B1597" i="105"/>
  <c r="B1598" i="105"/>
  <c r="B1600" i="105"/>
  <c r="B1601" i="105"/>
  <c r="B1602" i="105"/>
  <c r="B1603" i="105"/>
  <c r="B1604" i="105"/>
  <c r="B1605" i="105"/>
  <c r="B1606" i="105"/>
  <c r="B1607" i="105"/>
  <c r="B1608" i="105"/>
  <c r="B1609" i="105"/>
  <c r="B1610" i="105"/>
  <c r="B1612" i="105"/>
  <c r="B1613" i="105"/>
  <c r="B1614" i="105"/>
  <c r="B1615" i="105"/>
  <c r="B1616" i="105"/>
  <c r="B1617" i="105"/>
  <c r="B1618" i="105"/>
  <c r="B1619" i="105"/>
  <c r="B1620" i="105"/>
  <c r="B1621" i="105"/>
  <c r="B1622" i="105"/>
  <c r="B1625" i="105"/>
  <c r="B1626" i="105"/>
  <c r="B1627" i="105"/>
  <c r="B1629" i="105"/>
  <c r="B1630" i="105"/>
  <c r="B1631" i="105"/>
  <c r="B1633" i="105"/>
  <c r="B1634" i="105"/>
  <c r="B1637" i="105"/>
  <c r="B1638" i="105"/>
  <c r="B1639" i="105"/>
  <c r="B1641" i="105"/>
  <c r="B1642" i="105"/>
  <c r="B1643" i="105"/>
  <c r="B1645" i="105"/>
  <c r="B1646" i="105"/>
  <c r="B1649" i="105"/>
  <c r="B1650" i="105"/>
  <c r="B1651" i="105"/>
  <c r="B1653" i="105"/>
  <c r="B1654" i="105"/>
  <c r="B1655" i="105"/>
  <c r="B1657" i="105"/>
  <c r="B1658" i="105"/>
  <c r="B1660" i="105"/>
  <c r="B1661" i="105"/>
  <c r="B1662" i="105"/>
  <c r="B1663" i="105"/>
  <c r="B1664" i="105"/>
  <c r="B1665" i="105"/>
  <c r="B1666" i="105"/>
  <c r="B1667" i="105"/>
  <c r="B1668" i="105"/>
  <c r="B1669" i="105"/>
  <c r="B1670" i="105"/>
  <c r="B1672" i="105"/>
  <c r="B1673" i="105"/>
  <c r="B1674" i="105"/>
  <c r="B1675" i="105"/>
  <c r="B1676" i="105"/>
  <c r="B1677" i="105"/>
  <c r="B1678" i="105"/>
  <c r="B1679" i="105"/>
  <c r="B1680" i="105"/>
  <c r="B1681" i="105"/>
  <c r="B1682" i="105"/>
  <c r="B1685" i="105"/>
  <c r="B1686" i="105"/>
  <c r="B1687" i="105"/>
  <c r="B1689" i="105"/>
  <c r="B1690" i="105"/>
  <c r="B1691" i="105"/>
  <c r="B1693" i="105"/>
  <c r="B1694" i="105"/>
  <c r="B1697" i="105"/>
  <c r="B1698" i="105"/>
  <c r="B1699" i="105"/>
  <c r="B1701" i="105"/>
  <c r="B1702" i="105"/>
  <c r="B1703" i="105"/>
  <c r="B1705" i="105"/>
  <c r="B1706" i="105"/>
  <c r="B1709" i="105"/>
  <c r="B1710" i="105"/>
  <c r="B1711" i="105"/>
  <c r="B1713" i="105"/>
  <c r="B1714" i="105"/>
  <c r="B1715" i="105"/>
  <c r="B1717" i="105"/>
  <c r="B1718" i="105"/>
  <c r="B1720" i="105"/>
  <c r="B1721" i="105"/>
  <c r="B1722" i="105"/>
  <c r="B1723" i="105"/>
  <c r="B1724" i="105"/>
  <c r="B1725" i="105"/>
  <c r="B1726" i="105"/>
  <c r="B1727" i="105"/>
  <c r="B1728" i="105"/>
  <c r="B1729" i="105"/>
  <c r="B1730" i="105"/>
  <c r="B1733" i="105"/>
  <c r="B1734" i="105"/>
  <c r="B1735" i="105"/>
  <c r="B1737" i="105"/>
  <c r="B1738" i="105"/>
  <c r="B1739" i="105"/>
  <c r="B1741" i="105"/>
  <c r="B1742" i="105"/>
  <c r="B1744" i="105"/>
  <c r="B1745" i="105"/>
  <c r="B1746" i="105"/>
  <c r="B1747" i="105"/>
  <c r="B1748" i="105"/>
  <c r="B1749" i="105"/>
  <c r="B1750" i="105"/>
  <c r="B1751" i="105"/>
  <c r="B1752" i="105"/>
  <c r="B1753" i="105"/>
  <c r="B1754" i="105"/>
  <c r="B1757" i="105"/>
  <c r="B1758" i="105"/>
  <c r="B1759" i="105"/>
  <c r="B1761" i="105"/>
  <c r="B1762" i="105"/>
  <c r="B1763" i="105"/>
  <c r="B1765" i="105"/>
  <c r="B1766" i="105"/>
  <c r="B1769" i="105"/>
  <c r="B1770" i="105"/>
  <c r="B1771" i="105"/>
  <c r="B1773" i="105"/>
  <c r="B1774" i="105"/>
  <c r="B1775" i="105"/>
  <c r="B1777" i="105"/>
  <c r="B1778" i="105"/>
  <c r="B1781" i="105"/>
  <c r="B1782" i="105"/>
  <c r="B1783" i="105"/>
  <c r="B1785" i="105"/>
  <c r="B1786" i="105"/>
  <c r="B1787" i="105"/>
  <c r="B1789" i="105"/>
  <c r="B1790" i="105"/>
  <c r="B1792" i="105"/>
  <c r="B1793" i="105"/>
  <c r="B1794" i="105"/>
  <c r="B1795" i="105"/>
  <c r="B1796" i="105"/>
  <c r="B1797" i="105"/>
  <c r="B1798" i="105"/>
  <c r="B1799" i="105"/>
  <c r="B1800" i="105"/>
  <c r="B1801" i="105"/>
  <c r="B1802" i="105"/>
  <c r="B1804" i="105"/>
  <c r="B1805" i="105"/>
  <c r="B1806" i="105"/>
  <c r="B1807" i="105"/>
  <c r="B1808" i="105"/>
  <c r="B1809" i="105"/>
  <c r="B1810" i="105"/>
  <c r="B1811" i="105"/>
  <c r="B1812" i="105"/>
  <c r="B1813" i="105"/>
  <c r="B1814" i="105"/>
  <c r="B1817" i="105"/>
  <c r="B1818" i="105"/>
  <c r="B1819" i="105"/>
  <c r="B1821" i="105"/>
  <c r="B1822" i="105"/>
  <c r="B1823" i="105"/>
  <c r="B1825" i="105"/>
  <c r="B1826" i="105"/>
  <c r="B1829" i="105"/>
  <c r="B1830" i="105"/>
  <c r="B1831" i="105"/>
  <c r="B1833" i="105"/>
  <c r="B1834" i="105"/>
  <c r="B1835" i="105"/>
  <c r="B1837" i="105"/>
  <c r="B1838" i="105"/>
  <c r="B1841" i="105"/>
  <c r="B1842" i="105"/>
  <c r="B1843" i="105"/>
  <c r="B1845" i="105"/>
  <c r="B1846" i="105"/>
  <c r="B1847" i="105"/>
  <c r="B1849" i="105"/>
  <c r="B1850" i="105"/>
  <c r="B1852" i="105"/>
  <c r="B1853" i="105"/>
  <c r="B1854" i="105"/>
  <c r="B1855" i="105"/>
  <c r="B1856" i="105"/>
  <c r="B1857" i="105"/>
  <c r="B1858" i="105"/>
  <c r="B1859" i="105"/>
  <c r="B1860" i="105"/>
  <c r="B1861" i="105"/>
  <c r="B1862" i="105"/>
  <c r="B1864" i="105"/>
  <c r="B1865" i="105"/>
  <c r="B1866" i="105"/>
  <c r="B1867" i="105"/>
  <c r="B1868" i="105"/>
  <c r="B1869" i="105"/>
  <c r="B1870" i="105"/>
  <c r="B1871" i="105"/>
  <c r="B1872" i="105"/>
  <c r="B1873" i="105"/>
  <c r="B1874" i="105"/>
  <c r="B1877" i="105"/>
  <c r="B1878" i="105"/>
  <c r="B1879" i="105"/>
  <c r="B1881" i="105"/>
  <c r="B1882" i="105"/>
  <c r="B1883" i="105"/>
  <c r="B1885" i="105"/>
  <c r="B1886" i="105"/>
  <c r="B1889" i="105"/>
  <c r="B1890" i="105"/>
  <c r="B1891" i="105"/>
  <c r="B1893" i="105"/>
  <c r="B1894" i="105"/>
  <c r="B1895" i="105"/>
  <c r="B1897" i="105"/>
  <c r="B1898" i="105"/>
  <c r="B1901" i="105"/>
  <c r="B1902" i="105"/>
  <c r="B1903" i="105"/>
  <c r="B1905" i="105"/>
  <c r="B1906" i="105"/>
  <c r="B1907" i="105"/>
  <c r="B1909" i="105"/>
  <c r="B1910" i="105"/>
  <c r="B1912" i="105"/>
  <c r="B1913" i="105"/>
  <c r="B1914" i="105"/>
  <c r="B1915" i="105"/>
  <c r="B1916" i="105"/>
  <c r="B1917" i="105"/>
  <c r="B1918" i="105"/>
  <c r="B1919" i="105"/>
  <c r="B1920" i="105"/>
  <c r="B1921" i="105"/>
  <c r="B1922" i="105"/>
  <c r="B1925" i="105"/>
  <c r="B1926" i="105"/>
  <c r="B1927" i="105"/>
  <c r="B1929" i="105"/>
  <c r="B1930" i="105"/>
  <c r="B1931" i="105"/>
  <c r="B1933" i="105"/>
  <c r="B1934" i="105"/>
  <c r="B1936" i="105"/>
  <c r="B1937" i="105"/>
  <c r="B1938" i="105"/>
  <c r="B1939" i="105"/>
  <c r="B1940" i="105"/>
  <c r="B1941" i="105"/>
  <c r="B1942" i="105"/>
  <c r="B1943" i="105"/>
  <c r="B1944" i="105"/>
  <c r="B1945" i="105"/>
  <c r="B1946" i="105"/>
  <c r="B1949" i="105"/>
  <c r="B1950" i="105"/>
  <c r="B1951" i="105"/>
  <c r="B1953" i="105"/>
  <c r="B1954" i="105"/>
  <c r="B1955" i="105"/>
  <c r="B1957" i="105"/>
  <c r="B1958" i="105"/>
  <c r="B1961" i="105"/>
  <c r="B1962" i="105"/>
  <c r="B1963" i="105"/>
  <c r="B1965" i="105"/>
  <c r="B1966" i="105"/>
  <c r="B1967" i="105"/>
  <c r="B1969" i="105"/>
  <c r="B1970" i="105"/>
  <c r="B1972" i="105"/>
  <c r="B1973" i="105"/>
  <c r="B1974" i="105"/>
  <c r="B1975" i="105"/>
  <c r="B1976" i="105"/>
  <c r="B1977" i="105"/>
  <c r="B1978" i="105"/>
  <c r="B1979" i="105"/>
  <c r="B1980" i="105"/>
  <c r="B1981" i="105"/>
  <c r="B1982" i="105"/>
  <c r="B1985" i="105"/>
  <c r="B1986" i="105"/>
  <c r="B1987" i="105"/>
  <c r="B1989" i="105"/>
  <c r="B1990" i="105"/>
  <c r="B1991" i="105"/>
  <c r="B1993" i="105"/>
  <c r="B1994" i="105"/>
  <c r="B1997" i="105"/>
  <c r="B1998" i="105"/>
  <c r="B1999" i="105"/>
  <c r="B2001" i="105"/>
  <c r="B2002" i="105"/>
  <c r="B2003" i="105"/>
  <c r="B2005" i="105"/>
  <c r="B2006" i="105"/>
  <c r="B2009" i="105"/>
  <c r="B2010" i="105"/>
  <c r="B2011" i="105"/>
  <c r="B2013" i="105"/>
  <c r="B2014" i="105"/>
  <c r="B2015" i="105"/>
  <c r="B2017" i="105"/>
  <c r="B2018" i="105"/>
  <c r="B2020" i="105"/>
  <c r="B2021" i="105"/>
  <c r="B2022" i="105"/>
  <c r="B2023" i="105"/>
  <c r="B2024" i="105"/>
  <c r="B2025" i="105"/>
  <c r="B2026" i="105"/>
  <c r="B2027" i="105"/>
  <c r="B2028" i="105"/>
  <c r="B2029" i="105"/>
  <c r="B2030" i="105"/>
  <c r="B2033" i="105"/>
  <c r="B2034" i="105"/>
  <c r="B2035" i="105"/>
  <c r="B2037" i="105"/>
  <c r="B2038" i="105"/>
  <c r="B2039" i="105"/>
  <c r="B2041" i="105"/>
  <c r="B2042" i="105"/>
  <c r="B2045" i="105"/>
  <c r="B2046" i="105"/>
  <c r="B2047" i="105"/>
  <c r="B2049" i="105"/>
  <c r="B2050" i="105"/>
  <c r="B2051" i="105"/>
  <c r="B2053" i="105"/>
  <c r="B2054" i="105"/>
  <c r="B2057" i="105"/>
  <c r="B2058" i="105"/>
  <c r="B2059" i="105"/>
  <c r="B2061" i="105"/>
  <c r="B2062" i="105"/>
  <c r="B2063" i="105"/>
  <c r="B2065" i="105"/>
  <c r="B2066" i="105"/>
  <c r="B2068" i="105"/>
  <c r="B2069" i="105"/>
  <c r="B2070" i="105"/>
  <c r="B2071" i="105"/>
  <c r="B2072" i="105"/>
  <c r="B2073" i="105"/>
  <c r="B2074" i="105"/>
  <c r="B2075" i="105"/>
  <c r="B2076" i="105"/>
  <c r="B2077" i="105"/>
  <c r="B2078" i="105"/>
  <c r="B2081" i="105"/>
  <c r="B2082" i="105"/>
  <c r="B2083" i="105"/>
  <c r="B2085" i="105"/>
  <c r="B2086" i="105"/>
  <c r="B2087" i="105"/>
  <c r="B2089" i="105"/>
  <c r="B2090" i="105"/>
  <c r="B2093" i="105"/>
  <c r="B2094" i="105"/>
  <c r="B2095" i="105"/>
  <c r="B2097" i="105"/>
  <c r="B2098" i="105"/>
  <c r="B2099" i="105"/>
  <c r="B2101" i="105"/>
  <c r="B2102" i="105"/>
  <c r="B2105" i="105"/>
  <c r="B2106" i="105"/>
  <c r="B2107" i="105"/>
  <c r="B2109" i="105"/>
  <c r="B2110" i="105"/>
  <c r="B2111" i="105"/>
  <c r="B2113" i="105"/>
  <c r="B2114" i="105"/>
  <c r="B2116" i="105"/>
  <c r="B2117" i="105"/>
  <c r="B2118" i="105"/>
  <c r="B2119" i="105"/>
  <c r="B2120" i="105"/>
  <c r="B2121" i="105"/>
  <c r="B2122" i="105"/>
  <c r="B2123" i="105"/>
  <c r="B2124" i="105"/>
  <c r="B2125" i="105"/>
  <c r="B2126" i="105"/>
  <c r="B2129" i="105"/>
  <c r="B2130" i="105"/>
  <c r="B2131" i="105"/>
  <c r="B2133" i="105"/>
  <c r="B2134" i="105"/>
  <c r="B2135" i="105"/>
  <c r="B2137" i="105"/>
  <c r="B2138" i="105"/>
  <c r="B2141" i="105"/>
  <c r="B2142" i="105"/>
  <c r="B2143" i="105"/>
  <c r="B2145" i="105"/>
  <c r="B2146" i="105"/>
  <c r="B2147" i="105"/>
  <c r="B2149" i="105"/>
  <c r="B2150" i="105"/>
  <c r="B2153" i="105"/>
  <c r="B2154" i="105"/>
  <c r="B2155" i="105"/>
  <c r="B2157" i="105"/>
  <c r="B2158" i="105"/>
  <c r="B2159" i="105"/>
  <c r="B2161" i="105"/>
  <c r="B2162" i="105"/>
  <c r="B2164" i="105"/>
  <c r="B2165" i="105"/>
  <c r="B2166" i="105"/>
  <c r="B2167" i="105"/>
  <c r="B2168" i="105"/>
  <c r="B2169" i="105"/>
  <c r="B2170" i="105"/>
  <c r="B2171" i="105"/>
  <c r="B2172" i="105"/>
  <c r="B2173" i="105"/>
  <c r="B2174" i="105"/>
  <c r="B2177" i="105"/>
  <c r="B2178" i="105"/>
  <c r="B2179" i="105"/>
  <c r="B2181" i="105"/>
  <c r="B2182" i="105"/>
  <c r="B2183" i="105"/>
  <c r="B2185" i="105"/>
  <c r="B2186" i="105"/>
  <c r="B2189" i="105"/>
  <c r="B2190" i="105"/>
  <c r="B2193" i="105"/>
  <c r="B2197" i="105"/>
  <c r="B2198" i="105"/>
  <c r="B2201" i="105"/>
  <c r="B2202" i="105"/>
  <c r="B2203" i="105"/>
  <c r="B2205" i="105"/>
  <c r="B2206" i="105"/>
  <c r="B2208" i="105"/>
  <c r="B2209" i="105"/>
  <c r="B2210" i="105"/>
  <c r="B2211" i="105"/>
  <c r="B2212" i="105"/>
  <c r="B2213" i="105"/>
  <c r="B2214" i="105"/>
  <c r="B2217" i="105"/>
  <c r="B2221" i="105"/>
  <c r="B2222" i="105"/>
  <c r="B2224" i="105"/>
  <c r="B2225" i="105"/>
  <c r="B2229" i="105"/>
  <c r="B2230" i="105"/>
  <c r="B2233" i="105"/>
  <c r="B2237" i="105"/>
  <c r="B2241" i="105"/>
  <c r="B2245" i="105"/>
  <c r="B2246" i="105"/>
  <c r="B2249" i="105"/>
  <c r="B2236" i="105" l="1"/>
  <c r="B2216" i="105"/>
  <c r="B2180" i="105"/>
  <c r="B2132" i="105"/>
  <c r="B2088" i="105"/>
  <c r="B2080" i="105"/>
  <c r="B2036" i="105"/>
  <c r="B1992" i="105"/>
  <c r="B1984" i="105"/>
  <c r="B3890" i="105"/>
  <c r="J3890" i="105"/>
  <c r="B2248" i="105"/>
  <c r="B2228" i="105"/>
  <c r="B2200" i="105"/>
  <c r="B2188" i="105"/>
  <c r="B2148" i="105"/>
  <c r="B2144" i="105"/>
  <c r="B2140" i="105"/>
  <c r="B2100" i="105"/>
  <c r="B2096" i="105"/>
  <c r="B2092" i="105"/>
  <c r="B2052" i="105"/>
  <c r="B2048" i="105"/>
  <c r="B2044" i="105"/>
  <c r="B2004" i="105"/>
  <c r="B2000" i="105"/>
  <c r="B1996" i="105"/>
  <c r="B1956" i="105"/>
  <c r="B1952" i="105"/>
  <c r="B1948" i="105"/>
  <c r="B1896" i="105"/>
  <c r="B1892" i="105"/>
  <c r="B1888" i="105"/>
  <c r="B1824" i="105"/>
  <c r="B1820" i="105"/>
  <c r="B1816" i="105"/>
  <c r="B1764" i="105"/>
  <c r="B1760" i="105"/>
  <c r="B1756" i="105"/>
  <c r="B1704" i="105"/>
  <c r="B1700" i="105"/>
  <c r="B1696" i="105"/>
  <c r="B1632" i="105"/>
  <c r="B1628" i="105"/>
  <c r="B1624" i="105"/>
  <c r="B1572" i="105"/>
  <c r="B1568" i="105"/>
  <c r="B1564" i="105"/>
  <c r="B1512" i="105"/>
  <c r="B1508" i="105"/>
  <c r="B1504" i="105"/>
  <c r="B1500" i="105"/>
  <c r="B1496" i="105"/>
  <c r="B1492" i="105"/>
  <c r="B1488" i="105"/>
  <c r="B1484" i="105"/>
  <c r="B1480" i="105"/>
  <c r="B1476" i="105"/>
  <c r="B1472" i="105"/>
  <c r="B1468" i="105"/>
  <c r="B1464" i="105"/>
  <c r="B1460" i="105"/>
  <c r="B1456" i="105"/>
  <c r="B1452" i="105"/>
  <c r="B1448" i="105"/>
  <c r="B1444" i="105"/>
  <c r="B1440" i="105"/>
  <c r="B1436" i="105"/>
  <c r="B1432" i="105"/>
  <c r="B1428" i="105"/>
  <c r="B1424" i="105"/>
  <c r="B1420" i="105"/>
  <c r="B1416" i="105"/>
  <c r="B1412" i="105"/>
  <c r="B1408" i="105"/>
  <c r="B1404" i="105"/>
  <c r="B1400" i="105"/>
  <c r="B1396" i="105"/>
  <c r="B1392" i="105"/>
  <c r="B1388" i="105"/>
  <c r="B1384" i="105"/>
  <c r="B1380" i="105"/>
  <c r="B1376" i="105"/>
  <c r="B1372" i="105"/>
  <c r="B1368" i="105"/>
  <c r="B1364" i="105"/>
  <c r="B1360" i="105"/>
  <c r="B1356" i="105"/>
  <c r="B1352" i="105"/>
  <c r="B1348" i="105"/>
  <c r="B1344" i="105"/>
  <c r="B1340" i="105"/>
  <c r="B1336" i="105"/>
  <c r="B1332" i="105"/>
  <c r="B1328" i="105"/>
  <c r="B1324" i="105"/>
  <c r="B1320" i="105"/>
  <c r="B1316" i="105"/>
  <c r="B1312" i="105"/>
  <c r="B1308" i="105"/>
  <c r="B2244" i="105"/>
  <c r="B2196" i="105"/>
  <c r="B2184" i="105"/>
  <c r="B2176" i="105"/>
  <c r="B2136" i="105"/>
  <c r="B2128" i="105"/>
  <c r="B2084" i="105"/>
  <c r="B2040" i="105"/>
  <c r="B2032" i="105"/>
  <c r="B1988" i="105"/>
  <c r="B2240" i="105"/>
  <c r="B2232" i="105"/>
  <c r="B2220" i="105"/>
  <c r="B2192" i="105"/>
  <c r="B2160" i="105"/>
  <c r="B2156" i="105"/>
  <c r="B2152" i="105"/>
  <c r="B2112" i="105"/>
  <c r="B2108" i="105"/>
  <c r="B2104" i="105"/>
  <c r="B2064" i="105"/>
  <c r="B2060" i="105"/>
  <c r="B2056" i="105"/>
  <c r="B2016" i="105"/>
  <c r="B2012" i="105"/>
  <c r="B2008" i="105"/>
  <c r="B1968" i="105"/>
  <c r="B1964" i="105"/>
  <c r="B1960" i="105"/>
  <c r="B1908" i="105"/>
  <c r="B1904" i="105"/>
  <c r="B1900" i="105"/>
  <c r="B1848" i="105"/>
  <c r="B1844" i="105"/>
  <c r="B1840" i="105"/>
  <c r="B1776" i="105"/>
  <c r="B1772" i="105"/>
  <c r="B1768" i="105"/>
  <c r="B1716" i="105"/>
  <c r="B1712" i="105"/>
  <c r="B1708" i="105"/>
  <c r="B1656" i="105"/>
  <c r="B1652" i="105"/>
  <c r="B1648" i="105"/>
  <c r="B1584" i="105"/>
  <c r="B1580" i="105"/>
  <c r="B1576" i="105"/>
  <c r="B1524" i="105"/>
  <c r="B1520" i="105"/>
  <c r="B1516" i="105"/>
  <c r="J1932" i="105"/>
  <c r="B1932" i="105"/>
  <c r="J1928" i="105"/>
  <c r="B1928" i="105"/>
  <c r="J1924" i="105"/>
  <c r="B1924" i="105"/>
  <c r="J1884" i="105"/>
  <c r="B1884" i="105"/>
  <c r="J1880" i="105"/>
  <c r="B1880" i="105"/>
  <c r="J1876" i="105"/>
  <c r="B1876" i="105"/>
  <c r="J1836" i="105"/>
  <c r="B1836" i="105"/>
  <c r="J1832" i="105"/>
  <c r="B1832" i="105"/>
  <c r="J1828" i="105"/>
  <c r="B1828" i="105"/>
  <c r="J1788" i="105"/>
  <c r="B1788" i="105"/>
  <c r="J1784" i="105"/>
  <c r="B1784" i="105"/>
  <c r="J1780" i="105"/>
  <c r="B1780" i="105"/>
  <c r="J1740" i="105"/>
  <c r="B1740" i="105"/>
  <c r="J1736" i="105"/>
  <c r="B1736" i="105"/>
  <c r="J1732" i="105"/>
  <c r="B1732" i="105"/>
  <c r="J1692" i="105"/>
  <c r="B1692" i="105"/>
  <c r="J1688" i="105"/>
  <c r="B1688" i="105"/>
  <c r="J1684" i="105"/>
  <c r="B1684" i="105"/>
  <c r="J1644" i="105"/>
  <c r="B1644" i="105"/>
  <c r="J1640" i="105"/>
  <c r="B1640" i="105"/>
  <c r="J1636" i="105"/>
  <c r="B1636" i="105"/>
  <c r="J1596" i="105"/>
  <c r="B1596" i="105"/>
  <c r="J1592" i="105"/>
  <c r="B1592" i="105"/>
  <c r="J1588" i="105"/>
  <c r="B1588" i="105"/>
  <c r="J1548" i="105"/>
  <c r="B1548" i="105"/>
  <c r="J1544" i="105"/>
  <c r="B1544" i="105"/>
  <c r="J1540" i="105"/>
  <c r="B1540" i="105"/>
  <c r="J1256" i="105"/>
  <c r="B1256" i="105"/>
  <c r="J1252" i="105"/>
  <c r="B1252" i="105"/>
  <c r="J1248" i="105"/>
  <c r="B1248" i="105"/>
  <c r="J1232" i="105"/>
  <c r="B1232" i="105"/>
  <c r="J1228" i="105"/>
  <c r="B1228" i="105"/>
  <c r="J1224" i="105"/>
  <c r="B1224" i="105"/>
  <c r="J1208" i="105"/>
  <c r="B1208" i="105"/>
  <c r="J1204" i="105"/>
  <c r="B1204" i="105"/>
  <c r="J1200" i="105"/>
  <c r="B1200" i="105"/>
  <c r="J1188" i="105"/>
  <c r="B1188" i="105"/>
  <c r="J1176" i="105"/>
  <c r="B1176" i="105"/>
  <c r="J1172" i="105"/>
  <c r="B1172" i="105"/>
  <c r="J1168" i="105"/>
  <c r="B1168" i="105"/>
  <c r="J1164" i="105"/>
  <c r="B1164" i="105"/>
  <c r="J1148" i="105"/>
  <c r="B1148" i="105"/>
  <c r="J1144" i="105"/>
  <c r="B1144" i="105"/>
  <c r="J1140" i="105"/>
  <c r="B1140" i="105"/>
  <c r="J1136" i="105"/>
  <c r="B1136" i="105"/>
  <c r="J1132" i="105"/>
  <c r="B1132" i="105"/>
  <c r="J1128" i="105"/>
  <c r="B1128" i="105"/>
  <c r="J1112" i="105"/>
  <c r="B1112" i="105"/>
  <c r="J1108" i="105"/>
  <c r="B1108" i="105"/>
  <c r="J1104" i="105"/>
  <c r="B1104" i="105"/>
  <c r="J1088" i="105"/>
  <c r="B1088" i="105"/>
  <c r="J1084" i="105"/>
  <c r="B1084" i="105"/>
  <c r="J1080" i="105"/>
  <c r="B1080" i="105"/>
  <c r="J968" i="105"/>
  <c r="B968" i="105"/>
  <c r="J964" i="105"/>
  <c r="B964" i="105"/>
  <c r="J960" i="105"/>
  <c r="B960" i="105"/>
  <c r="J944" i="105"/>
  <c r="B944" i="105"/>
  <c r="J940" i="105"/>
  <c r="B940" i="105"/>
  <c r="J936" i="105"/>
  <c r="B936" i="105"/>
  <c r="J920" i="105"/>
  <c r="B920" i="105"/>
  <c r="J916" i="105"/>
  <c r="B916" i="105"/>
  <c r="J912" i="105"/>
  <c r="B912" i="105"/>
  <c r="J896" i="105"/>
  <c r="B896" i="105"/>
  <c r="J892" i="105"/>
  <c r="B892" i="105"/>
  <c r="J888" i="105"/>
  <c r="B888" i="105"/>
  <c r="J860" i="105"/>
  <c r="B860" i="105"/>
  <c r="J856" i="105"/>
  <c r="B856" i="105"/>
  <c r="J852" i="105"/>
  <c r="B852" i="105"/>
  <c r="J836" i="105"/>
  <c r="B836" i="105"/>
  <c r="J832" i="105"/>
  <c r="B832" i="105"/>
  <c r="J828" i="105"/>
  <c r="B828" i="105"/>
  <c r="J728" i="105"/>
  <c r="B728" i="105"/>
  <c r="J724" i="105"/>
  <c r="B724" i="105"/>
  <c r="J668" i="105"/>
  <c r="B668" i="105"/>
  <c r="J664" i="105"/>
  <c r="B664" i="105"/>
  <c r="J660" i="105"/>
  <c r="B660" i="105"/>
  <c r="J644" i="105"/>
  <c r="B644" i="105"/>
  <c r="J640" i="105"/>
  <c r="B640" i="105"/>
  <c r="J636" i="105"/>
  <c r="B636" i="105"/>
  <c r="J616" i="105"/>
  <c r="B616" i="105"/>
  <c r="J612" i="105"/>
  <c r="B612" i="105"/>
  <c r="J596" i="105"/>
  <c r="B596" i="105"/>
  <c r="J592" i="105"/>
  <c r="B592" i="105"/>
  <c r="J588" i="105"/>
  <c r="B588" i="105"/>
  <c r="J572" i="105"/>
  <c r="B572" i="105"/>
  <c r="J568" i="105"/>
  <c r="B568" i="105"/>
  <c r="J564" i="105"/>
  <c r="B564" i="105"/>
  <c r="J560" i="105"/>
  <c r="B560" i="105"/>
  <c r="J556" i="105"/>
  <c r="B556" i="105"/>
  <c r="J552" i="105"/>
  <c r="B552" i="105"/>
  <c r="J548" i="105"/>
  <c r="B548" i="105"/>
  <c r="J544" i="105"/>
  <c r="B544" i="105"/>
  <c r="J540" i="105"/>
  <c r="B540" i="105"/>
  <c r="J524" i="105"/>
  <c r="B524" i="105"/>
  <c r="J520" i="105"/>
  <c r="B520" i="105"/>
  <c r="J516" i="105"/>
  <c r="B516" i="105"/>
  <c r="J512" i="105"/>
  <c r="B512" i="105"/>
  <c r="J508" i="105"/>
  <c r="B508" i="105"/>
  <c r="J504" i="105"/>
  <c r="B504" i="105"/>
  <c r="J500" i="105"/>
  <c r="B500" i="105"/>
  <c r="J496" i="105"/>
  <c r="B496" i="105"/>
  <c r="J492" i="105"/>
  <c r="B492" i="105"/>
  <c r="J476" i="105"/>
  <c r="B476" i="105"/>
  <c r="J472" i="105"/>
  <c r="B472" i="105"/>
  <c r="J468" i="105"/>
  <c r="B468" i="105"/>
  <c r="J464" i="105"/>
  <c r="B464" i="105"/>
  <c r="J460" i="105"/>
  <c r="B460" i="105"/>
  <c r="J456" i="105"/>
  <c r="B456" i="105"/>
  <c r="J452" i="105"/>
  <c r="B452" i="105"/>
  <c r="J448" i="105"/>
  <c r="B448" i="105"/>
  <c r="J444" i="105"/>
  <c r="B444" i="105"/>
  <c r="J864" i="105"/>
  <c r="B1064" i="105"/>
  <c r="B1060" i="105"/>
  <c r="B1056" i="105"/>
  <c r="B1040" i="105"/>
  <c r="B1036" i="105"/>
  <c r="B1032" i="105"/>
  <c r="B1004" i="105"/>
  <c r="B1000" i="105"/>
  <c r="B996" i="105"/>
  <c r="B980" i="105"/>
  <c r="B976" i="105"/>
  <c r="B972" i="105"/>
  <c r="B908" i="105"/>
  <c r="B904" i="105"/>
  <c r="B900" i="105"/>
  <c r="B872" i="105"/>
  <c r="B868" i="105"/>
  <c r="B824" i="105"/>
  <c r="B820" i="105"/>
  <c r="B816" i="105"/>
  <c r="B800" i="105"/>
  <c r="B796" i="105"/>
  <c r="B792" i="105"/>
  <c r="B776" i="105"/>
  <c r="B772" i="105"/>
  <c r="B768" i="105"/>
  <c r="B752" i="105"/>
  <c r="B748" i="105"/>
  <c r="B744" i="105"/>
  <c r="B680" i="105"/>
  <c r="B676" i="105"/>
  <c r="B672" i="105"/>
  <c r="B536" i="105"/>
  <c r="B532" i="105"/>
  <c r="B528" i="105"/>
  <c r="J720" i="105"/>
  <c r="J851" i="105"/>
  <c r="J754" i="105"/>
  <c r="J3940" i="105"/>
  <c r="H3940" i="105"/>
  <c r="H3935" i="105"/>
  <c r="J3925" i="105"/>
  <c r="H3925" i="105"/>
  <c r="H3924" i="105"/>
  <c r="H3921" i="105"/>
  <c r="H3918" i="105"/>
  <c r="H3915" i="105"/>
  <c r="H3908" i="105"/>
  <c r="H3893" i="105"/>
  <c r="H3830" i="105"/>
  <c r="H3806" i="105"/>
  <c r="H3782" i="105"/>
  <c r="H3758" i="105"/>
  <c r="J610" i="105"/>
  <c r="J3906" i="105"/>
  <c r="H3892" i="105"/>
  <c r="H3891" i="105"/>
  <c r="H3849" i="105"/>
  <c r="H3879" i="105"/>
  <c r="H3877" i="105"/>
  <c r="H3876" i="105"/>
  <c r="H3873" i="105"/>
  <c r="H3870" i="105"/>
  <c r="H3867" i="105"/>
  <c r="H3866" i="105"/>
  <c r="H3862" i="105"/>
  <c r="H3861" i="105"/>
  <c r="H3859" i="105"/>
  <c r="H3858" i="105"/>
  <c r="H3853" i="105"/>
  <c r="H3850" i="105"/>
  <c r="H3845" i="105"/>
  <c r="H3843" i="105"/>
  <c r="H3842" i="105"/>
  <c r="H3838" i="105"/>
  <c r="H3837" i="105"/>
  <c r="H3835" i="105"/>
  <c r="H3829" i="105"/>
  <c r="H3821" i="105"/>
  <c r="H3819" i="105"/>
  <c r="H3813" i="105"/>
  <c r="H3811" i="105"/>
  <c r="H3805" i="105"/>
  <c r="H3797" i="105"/>
  <c r="H3795" i="105"/>
  <c r="H3789" i="105"/>
  <c r="H3787" i="105"/>
  <c r="H3781" i="105"/>
  <c r="H3773" i="105"/>
  <c r="H3771" i="105"/>
  <c r="H3765" i="105"/>
  <c r="H3763" i="105"/>
  <c r="H3757" i="105"/>
  <c r="B2247" i="105"/>
  <c r="J2247" i="105"/>
  <c r="B2235" i="105"/>
  <c r="J2235" i="105"/>
  <c r="B2223" i="105"/>
  <c r="J2223" i="105"/>
  <c r="B2199" i="105"/>
  <c r="J2199" i="105"/>
  <c r="J2187" i="105"/>
  <c r="B2187" i="105"/>
  <c r="B2175" i="105"/>
  <c r="J2175" i="105"/>
  <c r="J2163" i="105"/>
  <c r="B2163" i="105"/>
  <c r="J2151" i="105"/>
  <c r="B2151" i="105"/>
  <c r="J2139" i="105"/>
  <c r="B2139" i="105"/>
  <c r="J2127" i="105"/>
  <c r="B2127" i="105"/>
  <c r="J2115" i="105"/>
  <c r="B2115" i="105"/>
  <c r="J2103" i="105"/>
  <c r="B2103" i="105"/>
  <c r="J2091" i="105"/>
  <c r="B2091" i="105"/>
  <c r="J2079" i="105"/>
  <c r="B2079" i="105"/>
  <c r="B2067" i="105"/>
  <c r="J2067" i="105"/>
  <c r="J2055" i="105"/>
  <c r="B2055" i="105"/>
  <c r="J2043" i="105"/>
  <c r="B2043" i="105"/>
  <c r="B2031" i="105"/>
  <c r="J2031" i="105"/>
  <c r="J2019" i="105"/>
  <c r="B2019" i="105"/>
  <c r="J2007" i="105"/>
  <c r="B2007" i="105"/>
  <c r="J1995" i="105"/>
  <c r="B1995" i="105"/>
  <c r="J1983" i="105"/>
  <c r="B1983" i="105"/>
  <c r="J1971" i="105"/>
  <c r="B1971" i="105"/>
  <c r="B1959" i="105"/>
  <c r="J1959" i="105"/>
  <c r="J1947" i="105"/>
  <c r="B1947" i="105"/>
  <c r="J1935" i="105"/>
  <c r="B1935" i="105"/>
  <c r="J1911" i="105"/>
  <c r="B1911" i="105"/>
  <c r="J1899" i="105"/>
  <c r="B1899" i="105"/>
  <c r="J1887" i="105"/>
  <c r="B1887" i="105"/>
  <c r="J1875" i="105"/>
  <c r="B1875" i="105"/>
  <c r="J1863" i="105"/>
  <c r="B1863" i="105"/>
  <c r="J1851" i="105"/>
  <c r="B1851" i="105"/>
  <c r="J1839" i="105"/>
  <c r="B1839" i="105"/>
  <c r="J1827" i="105"/>
  <c r="B1827" i="105"/>
  <c r="J1815" i="105"/>
  <c r="B1815" i="105"/>
  <c r="J1803" i="105"/>
  <c r="B1803" i="105"/>
  <c r="J1791" i="105"/>
  <c r="B1791" i="105"/>
  <c r="J1779" i="105"/>
  <c r="B1779" i="105"/>
  <c r="J1767" i="105"/>
  <c r="B1767" i="105"/>
  <c r="J1755" i="105"/>
  <c r="B1755" i="105"/>
  <c r="J1743" i="105"/>
  <c r="B1743" i="105"/>
  <c r="J1731" i="105"/>
  <c r="B1731" i="105"/>
  <c r="J1719" i="105"/>
  <c r="B1719" i="105"/>
  <c r="J1707" i="105"/>
  <c r="B1707" i="105"/>
  <c r="J1695" i="105"/>
  <c r="B1695" i="105"/>
  <c r="J1683" i="105"/>
  <c r="B1683" i="105"/>
  <c r="J1671" i="105"/>
  <c r="B1671" i="105"/>
  <c r="J1659" i="105"/>
  <c r="B1659" i="105"/>
  <c r="J1647" i="105"/>
  <c r="B1647" i="105"/>
  <c r="J1635" i="105"/>
  <c r="B1635" i="105"/>
  <c r="J1623" i="105"/>
  <c r="B1623" i="105"/>
  <c r="J1611" i="105"/>
  <c r="B1611" i="105"/>
  <c r="J1599" i="105"/>
  <c r="B1599" i="105"/>
  <c r="J1587" i="105"/>
  <c r="B1587" i="105"/>
  <c r="J1575" i="105"/>
  <c r="B1575" i="105"/>
  <c r="J1563" i="105"/>
  <c r="B1563" i="105"/>
  <c r="J1551" i="105"/>
  <c r="B1551" i="105"/>
  <c r="J1539" i="105"/>
  <c r="B1539" i="105"/>
  <c r="J1527" i="105"/>
  <c r="B1527" i="105"/>
  <c r="J1515" i="105"/>
  <c r="B1515" i="105"/>
  <c r="J1923" i="105"/>
  <c r="B2207" i="105"/>
  <c r="J2207" i="105"/>
  <c r="B1127" i="105"/>
  <c r="B983" i="105"/>
  <c r="B839" i="105"/>
  <c r="B695" i="105"/>
  <c r="B2234" i="105"/>
  <c r="J2234" i="105"/>
  <c r="J995" i="105"/>
  <c r="B2195" i="105"/>
  <c r="B1139" i="105"/>
  <c r="B707" i="105"/>
  <c r="B563" i="105"/>
  <c r="B551" i="105"/>
  <c r="B539" i="105"/>
  <c r="B527" i="105"/>
  <c r="B515" i="105"/>
  <c r="B503" i="105"/>
  <c r="B491" i="105"/>
  <c r="B479" i="105"/>
  <c r="B467" i="105"/>
  <c r="B455" i="105"/>
  <c r="B443" i="105"/>
  <c r="J2242" i="105"/>
  <c r="B2231" i="105"/>
  <c r="J2231" i="105"/>
  <c r="B743" i="105"/>
  <c r="B599" i="105"/>
  <c r="B2218" i="105"/>
  <c r="J2218" i="105"/>
  <c r="B2194" i="105"/>
  <c r="J2194" i="105"/>
  <c r="B1258" i="105"/>
  <c r="J1258" i="105"/>
  <c r="J1246" i="105"/>
  <c r="B1246" i="105"/>
  <c r="J1222" i="105"/>
  <c r="B1222" i="105"/>
  <c r="J1210" i="105"/>
  <c r="B1210" i="105"/>
  <c r="J1198" i="105"/>
  <c r="B1198" i="105"/>
  <c r="J1174" i="105"/>
  <c r="B1174" i="105"/>
  <c r="J1162" i="105"/>
  <c r="B1162" i="105"/>
  <c r="B1150" i="105"/>
  <c r="J1150" i="105"/>
  <c r="J1138" i="105"/>
  <c r="B1138" i="105"/>
  <c r="J1126" i="105"/>
  <c r="B1126" i="105"/>
  <c r="B1114" i="105"/>
  <c r="J1114" i="105"/>
  <c r="J1102" i="105"/>
  <c r="B1102" i="105"/>
  <c r="J1090" i="105"/>
  <c r="B1090" i="105"/>
  <c r="B1078" i="105"/>
  <c r="J1078" i="105"/>
  <c r="J1066" i="105"/>
  <c r="B1066" i="105"/>
  <c r="J1054" i="105"/>
  <c r="B1054" i="105"/>
  <c r="J1030" i="105"/>
  <c r="B1030" i="105"/>
  <c r="J1018" i="105"/>
  <c r="B1018" i="105"/>
  <c r="B1006" i="105"/>
  <c r="J1006" i="105"/>
  <c r="J994" i="105"/>
  <c r="B994" i="105"/>
  <c r="J982" i="105"/>
  <c r="B982" i="105"/>
  <c r="B970" i="105"/>
  <c r="J970" i="105"/>
  <c r="J958" i="105"/>
  <c r="B958" i="105"/>
  <c r="J946" i="105"/>
  <c r="B946" i="105"/>
  <c r="J922" i="105"/>
  <c r="B922" i="105"/>
  <c r="J910" i="105"/>
  <c r="B910" i="105"/>
  <c r="B898" i="105"/>
  <c r="J898" i="105"/>
  <c r="J886" i="105"/>
  <c r="B886" i="105"/>
  <c r="J874" i="105"/>
  <c r="B874" i="105"/>
  <c r="B862" i="105"/>
  <c r="J862" i="105"/>
  <c r="J850" i="105"/>
  <c r="B850" i="105"/>
  <c r="J838" i="105"/>
  <c r="B838" i="105"/>
  <c r="B826" i="105"/>
  <c r="J826" i="105"/>
  <c r="J814" i="105"/>
  <c r="B814" i="105"/>
  <c r="J802" i="105"/>
  <c r="B802" i="105"/>
  <c r="J778" i="105"/>
  <c r="B778" i="105"/>
  <c r="J766" i="105"/>
  <c r="B766" i="105"/>
  <c r="J742" i="105"/>
  <c r="B742" i="105"/>
  <c r="J730" i="105"/>
  <c r="B730" i="105"/>
  <c r="B718" i="105"/>
  <c r="J718" i="105"/>
  <c r="J706" i="105"/>
  <c r="B706" i="105"/>
  <c r="J694" i="105"/>
  <c r="B694" i="105"/>
  <c r="B682" i="105"/>
  <c r="J682" i="105"/>
  <c r="J670" i="105"/>
  <c r="B670" i="105"/>
  <c r="J658" i="105"/>
  <c r="B658" i="105"/>
  <c r="B646" i="105"/>
  <c r="J646" i="105"/>
  <c r="J634" i="105"/>
  <c r="B634" i="105"/>
  <c r="J622" i="105"/>
  <c r="B622" i="105"/>
  <c r="J598" i="105"/>
  <c r="B598" i="105"/>
  <c r="J586" i="105"/>
  <c r="B586" i="105"/>
  <c r="B574" i="105"/>
  <c r="J574" i="105"/>
  <c r="J934" i="105"/>
  <c r="J790" i="105"/>
  <c r="B2243" i="105"/>
  <c r="J2243" i="105"/>
  <c r="B1175" i="105"/>
  <c r="B1031" i="105"/>
  <c r="B887" i="105"/>
  <c r="B2238" i="105"/>
  <c r="B2204" i="105"/>
  <c r="B1187" i="105"/>
  <c r="B1043" i="105"/>
  <c r="B899" i="105"/>
  <c r="B755" i="105"/>
  <c r="B611" i="105"/>
  <c r="B2219" i="105"/>
  <c r="J2219" i="105"/>
  <c r="B1055" i="105"/>
  <c r="B911" i="105"/>
  <c r="B767" i="105"/>
  <c r="B623" i="105"/>
  <c r="B2252" i="105"/>
  <c r="J2252" i="105"/>
  <c r="B1211" i="105"/>
  <c r="B779" i="105"/>
  <c r="B635" i="105"/>
  <c r="B2251" i="105"/>
  <c r="J2251" i="105"/>
  <c r="B2239" i="105"/>
  <c r="J2239" i="105"/>
  <c r="B2227" i="105"/>
  <c r="J2227" i="105"/>
  <c r="B2191" i="105"/>
  <c r="J2191" i="105"/>
  <c r="J1235" i="105"/>
  <c r="B923" i="105"/>
  <c r="B2250" i="105"/>
  <c r="J2250" i="105"/>
  <c r="J2215" i="105"/>
  <c r="J1234" i="105"/>
  <c r="B1079" i="105"/>
  <c r="B791" i="105"/>
  <c r="B647" i="105"/>
  <c r="B1091" i="105"/>
  <c r="B947" i="105"/>
  <c r="B803" i="105"/>
  <c r="B659" i="105"/>
  <c r="B1199" i="105"/>
  <c r="B1067" i="105"/>
  <c r="B1223" i="105"/>
  <c r="B935" i="105"/>
  <c r="B2226" i="105"/>
  <c r="J2226" i="105"/>
  <c r="B1247" i="105"/>
  <c r="B1103" i="105"/>
  <c r="B959" i="105"/>
  <c r="B815" i="105"/>
  <c r="B671" i="105"/>
  <c r="J1042" i="105"/>
  <c r="B3894" i="105"/>
  <c r="J3894" i="105"/>
  <c r="J3891" i="105"/>
  <c r="B3891" i="105"/>
  <c r="J3882" i="105"/>
  <c r="B3882" i="105"/>
  <c r="J3879" i="105"/>
  <c r="B3879" i="105"/>
  <c r="B3870" i="105"/>
  <c r="J3870" i="105"/>
  <c r="J3867" i="105"/>
  <c r="B3867" i="105"/>
  <c r="J3864" i="105"/>
  <c r="B3864" i="105"/>
  <c r="J3861" i="105"/>
  <c r="B3861" i="105"/>
  <c r="J3852" i="105"/>
  <c r="B3852" i="105"/>
  <c r="J3843" i="105"/>
  <c r="B3843" i="105"/>
  <c r="J3840" i="105"/>
  <c r="B3840" i="105"/>
  <c r="J3837" i="105"/>
  <c r="B3837" i="105"/>
  <c r="B3886" i="105"/>
  <c r="J3886" i="105"/>
  <c r="J3883" i="105"/>
  <c r="B3883" i="105"/>
  <c r="J3880" i="105"/>
  <c r="B3880" i="105"/>
  <c r="J3868" i="105"/>
  <c r="B3868" i="105"/>
  <c r="J3859" i="105"/>
  <c r="B3859" i="105"/>
  <c r="J3856" i="105"/>
  <c r="B3856" i="105"/>
  <c r="J3853" i="105"/>
  <c r="B3853" i="105"/>
  <c r="J3844" i="105"/>
  <c r="B3844" i="105"/>
  <c r="J3835" i="105"/>
  <c r="B3835" i="105"/>
  <c r="J3832" i="105"/>
  <c r="B3832" i="105"/>
  <c r="J3829" i="105"/>
  <c r="B3829" i="105"/>
  <c r="J3820" i="105"/>
  <c r="B3820" i="105"/>
  <c r="J3811" i="105"/>
  <c r="B3811" i="105"/>
  <c r="J3808" i="105"/>
  <c r="B3808" i="105"/>
  <c r="J3805" i="105"/>
  <c r="B3805" i="105"/>
  <c r="J3796" i="105"/>
  <c r="B3796" i="105"/>
  <c r="J3787" i="105"/>
  <c r="B3787" i="105"/>
  <c r="J3784" i="105"/>
  <c r="B3784" i="105"/>
  <c r="J3781" i="105"/>
  <c r="B3781" i="105"/>
  <c r="J3772" i="105"/>
  <c r="B3772" i="105"/>
  <c r="J3763" i="105"/>
  <c r="B3763" i="105"/>
  <c r="J3828" i="105"/>
  <c r="B3828" i="105"/>
  <c r="J3819" i="105"/>
  <c r="B3819" i="105"/>
  <c r="J3816" i="105"/>
  <c r="B3816" i="105"/>
  <c r="J3813" i="105"/>
  <c r="B3813" i="105"/>
  <c r="J3804" i="105"/>
  <c r="B3804" i="105"/>
  <c r="J3795" i="105"/>
  <c r="B3795" i="105"/>
  <c r="J3792" i="105"/>
  <c r="B3792" i="105"/>
  <c r="J3789" i="105"/>
  <c r="B3789" i="105"/>
  <c r="J3780" i="105"/>
  <c r="B3780" i="105"/>
  <c r="J3771" i="105"/>
  <c r="B3771" i="105"/>
  <c r="J3768" i="105"/>
  <c r="B3768" i="105"/>
  <c r="J3765" i="105"/>
  <c r="B3765" i="105"/>
  <c r="H3939" i="105"/>
  <c r="H3814" i="105"/>
  <c r="H3790" i="105"/>
  <c r="H3766" i="105"/>
  <c r="J3923" i="105"/>
  <c r="B3923" i="105"/>
  <c r="J3931" i="105"/>
  <c r="B3931" i="105"/>
  <c r="H3926" i="105"/>
  <c r="H3937" i="105"/>
  <c r="B3928" i="105"/>
  <c r="J3928" i="105"/>
  <c r="J3939" i="105"/>
  <c r="B3939" i="105"/>
  <c r="B3936" i="105"/>
  <c r="J3936" i="105"/>
  <c r="H3923" i="105"/>
  <c r="J3920" i="105"/>
  <c r="B3920" i="105"/>
  <c r="J3917" i="105"/>
  <c r="B3917" i="105"/>
  <c r="J3914" i="105"/>
  <c r="B3914" i="105"/>
  <c r="J3911" i="105"/>
  <c r="B3911" i="105"/>
  <c r="J3908" i="105"/>
  <c r="B3908" i="105"/>
  <c r="J3930" i="105"/>
  <c r="B3930" i="105"/>
  <c r="H3822" i="105"/>
  <c r="H3798" i="105"/>
  <c r="H3774" i="105"/>
  <c r="J3938" i="105"/>
  <c r="B3938" i="105"/>
  <c r="H3936" i="105"/>
  <c r="J3910" i="105"/>
  <c r="B3910" i="105"/>
  <c r="J3907" i="105"/>
  <c r="B3907" i="105"/>
  <c r="H3905" i="105"/>
  <c r="H3902" i="105"/>
  <c r="H3899" i="105"/>
  <c r="J3935" i="105"/>
  <c r="B3935" i="105"/>
  <c r="J3904" i="105"/>
  <c r="B3904" i="105"/>
  <c r="J3901" i="105"/>
  <c r="B3901" i="105"/>
  <c r="J3898" i="105"/>
  <c r="B3898" i="105"/>
  <c r="J3895" i="105"/>
  <c r="B3895" i="105"/>
  <c r="H3938" i="105"/>
  <c r="J3924" i="105"/>
  <c r="J3884" i="105"/>
  <c r="B3884" i="105"/>
  <c r="B3878" i="105"/>
  <c r="J3878" i="105"/>
  <c r="J3872" i="105"/>
  <c r="B3872" i="105"/>
  <c r="J3860" i="105"/>
  <c r="B3860" i="105"/>
  <c r="J3851" i="105"/>
  <c r="B3851" i="105"/>
  <c r="J3848" i="105"/>
  <c r="B3848" i="105"/>
  <c r="J3845" i="105"/>
  <c r="B3845" i="105"/>
  <c r="J3836" i="105"/>
  <c r="B3836" i="105"/>
  <c r="J3827" i="105"/>
  <c r="B3827" i="105"/>
  <c r="J3824" i="105"/>
  <c r="B3824" i="105"/>
  <c r="J3821" i="105"/>
  <c r="B3821" i="105"/>
  <c r="J3812" i="105"/>
  <c r="B3812" i="105"/>
  <c r="J3803" i="105"/>
  <c r="B3803" i="105"/>
  <c r="J3800" i="105"/>
  <c r="B3800" i="105"/>
  <c r="J3797" i="105"/>
  <c r="B3797" i="105"/>
  <c r="J3788" i="105"/>
  <c r="B3788" i="105"/>
  <c r="J3779" i="105"/>
  <c r="B3779" i="105"/>
  <c r="J3776" i="105"/>
  <c r="B3776" i="105"/>
  <c r="J3773" i="105"/>
  <c r="B3773" i="105"/>
  <c r="J3764" i="105"/>
  <c r="B3764" i="105"/>
  <c r="J3921" i="105"/>
  <c r="B3921" i="105"/>
  <c r="H3919" i="105"/>
  <c r="H3913" i="105"/>
  <c r="H3910" i="105"/>
  <c r="J3892" i="105"/>
  <c r="B3892" i="105"/>
  <c r="H3927" i="105"/>
  <c r="J3918" i="105"/>
  <c r="B3918" i="105"/>
  <c r="J3915" i="105"/>
  <c r="B3915" i="105"/>
  <c r="J3912" i="105"/>
  <c r="B3912" i="105"/>
  <c r="J3909" i="105"/>
  <c r="B3909" i="105"/>
  <c r="H3901" i="105"/>
  <c r="H3895" i="105"/>
  <c r="J3889" i="105"/>
  <c r="B3889" i="105"/>
  <c r="H3887" i="105"/>
  <c r="J3934" i="105"/>
  <c r="B3934" i="105"/>
  <c r="H3932" i="105"/>
  <c r="J3926" i="105"/>
  <c r="B3926" i="105"/>
  <c r="H3909" i="105"/>
  <c r="J3903" i="105"/>
  <c r="B3903" i="105"/>
  <c r="J3900" i="105"/>
  <c r="B3900" i="105"/>
  <c r="J3897" i="105"/>
  <c r="B3897" i="105"/>
  <c r="H3881" i="105"/>
  <c r="H3878" i="105"/>
  <c r="H3854" i="105"/>
  <c r="H3851" i="105"/>
  <c r="H3827" i="105"/>
  <c r="H3803" i="105"/>
  <c r="H3779" i="105"/>
  <c r="H3860" i="105"/>
  <c r="H3844" i="105"/>
  <c r="B3922" i="105"/>
  <c r="B3874" i="105"/>
  <c r="B3862" i="105"/>
  <c r="B3850" i="105"/>
  <c r="B3838" i="105"/>
  <c r="B3826" i="105"/>
  <c r="B3814" i="105"/>
  <c r="B3802" i="105"/>
  <c r="B3790" i="105"/>
  <c r="B3778" i="105"/>
  <c r="B3766" i="105"/>
  <c r="B3885" i="105"/>
  <c r="B3873" i="105"/>
  <c r="B3849" i="105"/>
  <c r="B3825" i="105"/>
  <c r="B3801" i="105"/>
  <c r="B3777" i="105"/>
  <c r="B3932" i="105"/>
  <c r="B3896" i="105"/>
  <c r="B3919" i="105"/>
  <c r="B3871" i="105"/>
  <c r="B3847" i="105"/>
  <c r="B3823" i="105"/>
  <c r="B3799" i="105"/>
  <c r="B3775" i="105"/>
  <c r="H3755" i="105"/>
  <c r="B3858" i="105"/>
  <c r="B3846" i="105"/>
  <c r="B3834" i="105"/>
  <c r="B3822" i="105"/>
  <c r="B3810" i="105"/>
  <c r="B3798" i="105"/>
  <c r="B3786" i="105"/>
  <c r="B3774" i="105"/>
  <c r="B3762" i="105"/>
  <c r="H3933" i="105"/>
  <c r="H3928" i="105"/>
  <c r="H3903" i="105"/>
  <c r="H3897" i="105"/>
  <c r="H3875" i="105"/>
  <c r="J3866" i="105"/>
  <c r="J3842" i="105"/>
  <c r="H3840" i="105"/>
  <c r="H3832" i="105"/>
  <c r="H3824" i="105"/>
  <c r="J3818" i="105"/>
  <c r="H3816" i="105"/>
  <c r="H3808" i="105"/>
  <c r="H3800" i="105"/>
  <c r="J3794" i="105"/>
  <c r="H3792" i="105"/>
  <c r="H3784" i="105"/>
  <c r="H3776" i="105"/>
  <c r="J3770" i="105"/>
  <c r="H3768" i="105"/>
  <c r="H3760" i="105"/>
  <c r="B3905" i="105"/>
  <c r="B3893" i="105"/>
  <c r="B3881" i="105"/>
  <c r="B3869" i="105"/>
  <c r="B3857" i="105"/>
  <c r="B3833" i="105"/>
  <c r="B3809" i="105"/>
  <c r="B3785" i="105"/>
  <c r="B3761" i="105"/>
  <c r="J3937" i="105"/>
  <c r="H3930" i="105"/>
  <c r="H3917" i="105"/>
  <c r="H3894" i="105"/>
  <c r="H3886" i="105"/>
  <c r="H3883" i="105"/>
  <c r="H3856" i="105"/>
  <c r="B3916" i="105"/>
  <c r="B3760" i="105"/>
  <c r="H3834" i="105"/>
  <c r="H3826" i="105"/>
  <c r="H3818" i="105"/>
  <c r="H3810" i="105"/>
  <c r="H3802" i="105"/>
  <c r="H3794" i="105"/>
  <c r="H3786" i="105"/>
  <c r="H3778" i="105"/>
  <c r="H3770" i="105"/>
  <c r="H3762" i="105"/>
  <c r="B3927" i="105"/>
  <c r="B3855" i="105"/>
  <c r="B3831" i="105"/>
  <c r="B3807" i="105"/>
  <c r="B3783" i="105"/>
  <c r="B3759" i="105"/>
  <c r="H3869" i="105"/>
  <c r="B3902" i="105"/>
  <c r="B3854" i="105"/>
  <c r="B3830" i="105"/>
  <c r="B3806" i="105"/>
  <c r="B3782" i="105"/>
  <c r="B3758" i="105"/>
  <c r="B3913" i="105"/>
  <c r="B3877" i="105"/>
  <c r="B3865" i="105"/>
  <c r="B3841" i="105"/>
  <c r="B3817" i="105"/>
  <c r="B3793" i="105"/>
  <c r="B3769" i="105"/>
  <c r="B3757" i="105"/>
  <c r="H3885" i="105"/>
  <c r="H3863" i="105"/>
  <c r="H3855" i="105"/>
  <c r="H3847" i="105"/>
  <c r="H3839" i="105"/>
  <c r="H3831" i="105"/>
  <c r="H3823" i="105"/>
  <c r="H3815" i="105"/>
  <c r="H3807" i="105"/>
  <c r="H3799" i="105"/>
  <c r="H3791" i="105"/>
  <c r="H3783" i="105"/>
  <c r="H3775" i="105"/>
  <c r="H3767" i="105"/>
  <c r="H3759" i="105"/>
  <c r="B3888" i="105"/>
  <c r="B3876" i="105"/>
  <c r="B3756" i="105"/>
  <c r="H3871" i="105"/>
  <c r="H3836" i="105"/>
  <c r="H3828" i="105"/>
  <c r="H3820" i="105"/>
  <c r="H3812" i="105"/>
  <c r="H3804" i="105"/>
  <c r="H3796" i="105"/>
  <c r="H3788" i="105"/>
  <c r="H3780" i="105"/>
  <c r="H3772" i="105"/>
  <c r="H3764" i="105"/>
  <c r="B3899" i="105"/>
  <c r="B3887" i="105"/>
  <c r="B3875" i="105"/>
  <c r="B3863" i="105"/>
  <c r="B3839" i="105"/>
  <c r="B3815" i="105"/>
  <c r="B3791" i="105"/>
  <c r="B3767" i="105"/>
  <c r="B3755" i="105"/>
  <c r="H3922" i="105"/>
  <c r="H3906" i="105"/>
  <c r="H3890" i="105"/>
  <c r="H3874" i="105"/>
  <c r="H3920" i="105"/>
  <c r="H3911" i="105"/>
  <c r="H3904" i="105"/>
  <c r="H3888" i="105"/>
  <c r="H3872" i="105"/>
  <c r="H3916" i="105"/>
  <c r="H3907" i="105"/>
  <c r="H3900" i="105"/>
  <c r="H3884" i="105"/>
  <c r="H3868" i="105"/>
  <c r="H3852" i="105"/>
  <c r="H3914" i="105"/>
  <c r="H3898" i="105"/>
  <c r="H3882" i="105"/>
  <c r="H3912" i="105"/>
  <c r="H3896" i="105"/>
  <c r="H3880" i="105"/>
  <c r="H3864" i="105"/>
  <c r="H3848" i="105"/>
  <c r="I432" i="105" l="1"/>
  <c r="F1" i="1"/>
  <c r="J432" i="105" l="1"/>
  <c r="B432" i="105"/>
  <c r="N2" i="1"/>
  <c r="AR360" i="2"/>
  <c r="AR361" i="2"/>
  <c r="AR362" i="2"/>
  <c r="AR363" i="2"/>
  <c r="AR364" i="2"/>
  <c r="AR365" i="2"/>
  <c r="AR366" i="2"/>
  <c r="AR367" i="2"/>
  <c r="AR368" i="2"/>
  <c r="AR369" i="2"/>
  <c r="AR370" i="2"/>
  <c r="AR371" i="2"/>
  <c r="AR372" i="2"/>
  <c r="AR373" i="2"/>
  <c r="AR374" i="2"/>
  <c r="AR375" i="2"/>
  <c r="AR376" i="2"/>
  <c r="AR377" i="2"/>
  <c r="AR378" i="2"/>
  <c r="AR379" i="2"/>
  <c r="AR380" i="2"/>
  <c r="AR381" i="2"/>
  <c r="AR382" i="2"/>
  <c r="AR383" i="2"/>
  <c r="AR384" i="2"/>
  <c r="AR385" i="2"/>
  <c r="AR386" i="2"/>
  <c r="AR387" i="2"/>
  <c r="AR388" i="2"/>
  <c r="AR389" i="2"/>
  <c r="AR390" i="2"/>
  <c r="AR391" i="2"/>
  <c r="AR392" i="2"/>
  <c r="AR393" i="2"/>
  <c r="AR394" i="2"/>
  <c r="AR395" i="2"/>
  <c r="AR396" i="2"/>
  <c r="AR397" i="2"/>
  <c r="AR398" i="2"/>
  <c r="AR399" i="2"/>
  <c r="AR400" i="2"/>
  <c r="AR401" i="2"/>
  <c r="AR402" i="2"/>
  <c r="AR403" i="2"/>
  <c r="AR404" i="2"/>
  <c r="AR405" i="2"/>
  <c r="AR406" i="2"/>
  <c r="AR407" i="2"/>
  <c r="AR408" i="2"/>
  <c r="AR409" i="2"/>
  <c r="AR410" i="2"/>
  <c r="AR411" i="2"/>
  <c r="AR412" i="2"/>
  <c r="AR413" i="2"/>
  <c r="AR414" i="2"/>
  <c r="AR415" i="2"/>
  <c r="AR416" i="2"/>
  <c r="AR417" i="2"/>
  <c r="AR418" i="2"/>
  <c r="AR419" i="2"/>
  <c r="AR420" i="2"/>
  <c r="AR421" i="2"/>
  <c r="AR422" i="2"/>
  <c r="AR423" i="2"/>
  <c r="AR424" i="2"/>
  <c r="AR425" i="2"/>
  <c r="AR426" i="2"/>
  <c r="AR427" i="2"/>
  <c r="AR428" i="2"/>
  <c r="AR429" i="2"/>
  <c r="AR430" i="2"/>
  <c r="AR431" i="2"/>
  <c r="AR432" i="2"/>
  <c r="AR433" i="2"/>
  <c r="AR434" i="2"/>
  <c r="AR435" i="2"/>
  <c r="AR436" i="2"/>
  <c r="AR437" i="2"/>
  <c r="AR438" i="2"/>
  <c r="AR439" i="2"/>
  <c r="AR440" i="2"/>
  <c r="AR441" i="2"/>
  <c r="AR442" i="2"/>
  <c r="AR443" i="2"/>
  <c r="AR444" i="2"/>
  <c r="AR445" i="2"/>
  <c r="AR446" i="2"/>
  <c r="AR447" i="2"/>
  <c r="AR448" i="2"/>
  <c r="AR449" i="2"/>
  <c r="AR450" i="2"/>
  <c r="AR451" i="2"/>
  <c r="AR452" i="2"/>
  <c r="AR453" i="2"/>
  <c r="AR454" i="2"/>
  <c r="AR455" i="2"/>
  <c r="AR456" i="2"/>
  <c r="AR457" i="2"/>
  <c r="AR458" i="2"/>
  <c r="AR459" i="2"/>
  <c r="AR460" i="2"/>
  <c r="AR461" i="2"/>
  <c r="AR462" i="2"/>
  <c r="AR463" i="2"/>
  <c r="AR464" i="2"/>
  <c r="AR465" i="2"/>
  <c r="AR466" i="2"/>
  <c r="AR467" i="2"/>
  <c r="AR468" i="2"/>
  <c r="AR469" i="2"/>
  <c r="AR470" i="2"/>
  <c r="AR471" i="2"/>
  <c r="AR472" i="2"/>
  <c r="AR473" i="2"/>
  <c r="AR474" i="2"/>
  <c r="AR475" i="2"/>
  <c r="AR476" i="2"/>
  <c r="AR477" i="2"/>
  <c r="AR478" i="2"/>
  <c r="AR479" i="2"/>
  <c r="AR480" i="2"/>
  <c r="AR481" i="2"/>
  <c r="AR482" i="2"/>
  <c r="AR483" i="2"/>
  <c r="AR484" i="2"/>
  <c r="AR485" i="2"/>
  <c r="AR486" i="2"/>
  <c r="AR487" i="2"/>
  <c r="AR488" i="2"/>
  <c r="AR489" i="2"/>
  <c r="AR490" i="2"/>
  <c r="AR491" i="2"/>
  <c r="AR492" i="2"/>
  <c r="AR493" i="2"/>
  <c r="AR494" i="2"/>
  <c r="AR495" i="2"/>
  <c r="AR496" i="2"/>
  <c r="AR497" i="2"/>
  <c r="AR498" i="2"/>
  <c r="AR499" i="2"/>
  <c r="AR500" i="2"/>
  <c r="AR501" i="2"/>
  <c r="AR502" i="2"/>
  <c r="AR503" i="2"/>
  <c r="AR504" i="2"/>
  <c r="AR505" i="2"/>
  <c r="AR506" i="2"/>
  <c r="AR507" i="2"/>
  <c r="AR508" i="2"/>
  <c r="AR509" i="2"/>
  <c r="AR510" i="2"/>
  <c r="AR511" i="2"/>
  <c r="AR512" i="2"/>
  <c r="AR513" i="2"/>
  <c r="AR514" i="2"/>
  <c r="AR515" i="2"/>
  <c r="AR516" i="2"/>
  <c r="AR517" i="2"/>
  <c r="AR518" i="2"/>
  <c r="AR519" i="2"/>
  <c r="AR520" i="2"/>
  <c r="AR521" i="2"/>
  <c r="AR522" i="2"/>
  <c r="AR523" i="2"/>
  <c r="AR524" i="2"/>
  <c r="AR525" i="2"/>
  <c r="AR526" i="2"/>
  <c r="AR527" i="2"/>
  <c r="AR528" i="2"/>
  <c r="AR529" i="2"/>
  <c r="AR530" i="2"/>
  <c r="AR531" i="2"/>
  <c r="AR532" i="2"/>
  <c r="AR533" i="2"/>
  <c r="AR534" i="2"/>
  <c r="AR535" i="2"/>
  <c r="AR536" i="2"/>
  <c r="AR537" i="2"/>
  <c r="AR538" i="2"/>
  <c r="AR539" i="2"/>
  <c r="AR540" i="2"/>
  <c r="AR541" i="2"/>
  <c r="AR542" i="2"/>
  <c r="AR543" i="2"/>
  <c r="AR544" i="2"/>
  <c r="AR545" i="2"/>
  <c r="AR546" i="2"/>
  <c r="AR547" i="2"/>
  <c r="AR548" i="2"/>
  <c r="AR549" i="2"/>
  <c r="AR550" i="2"/>
  <c r="AR551" i="2"/>
  <c r="AR552" i="2"/>
  <c r="AR553" i="2"/>
  <c r="AR554" i="2"/>
  <c r="AR555" i="2"/>
  <c r="AR556" i="2"/>
  <c r="AR557" i="2"/>
  <c r="AR558" i="2"/>
  <c r="AR559" i="2"/>
  <c r="AR560" i="2"/>
  <c r="AR561" i="2"/>
  <c r="AR562" i="2"/>
  <c r="AR563" i="2"/>
  <c r="AR564" i="2"/>
  <c r="AR565" i="2"/>
  <c r="AR566" i="2"/>
  <c r="AR567" i="2"/>
  <c r="AR568" i="2"/>
  <c r="AR569" i="2"/>
  <c r="AR570" i="2"/>
  <c r="AR571" i="2"/>
  <c r="AR572" i="2"/>
  <c r="AR573" i="2"/>
  <c r="AR574" i="2"/>
  <c r="AR575" i="2"/>
  <c r="AR576" i="2"/>
  <c r="AR577" i="2"/>
  <c r="AR578" i="2"/>
  <c r="AR579" i="2"/>
  <c r="AR580" i="2"/>
  <c r="AR581" i="2"/>
  <c r="AR582" i="2"/>
  <c r="AR583" i="2"/>
  <c r="AR584" i="2"/>
  <c r="AR585" i="2"/>
  <c r="AR586" i="2"/>
  <c r="AR587" i="2"/>
  <c r="AR588" i="2"/>
  <c r="AR589" i="2"/>
  <c r="AR590" i="2"/>
  <c r="AR591" i="2"/>
  <c r="AR592" i="2"/>
  <c r="AR593" i="2"/>
  <c r="AR594" i="2"/>
  <c r="AR595" i="2"/>
  <c r="AR596" i="2"/>
  <c r="AR597" i="2"/>
  <c r="AR598" i="2"/>
  <c r="AR599" i="2"/>
  <c r="AR600" i="2"/>
  <c r="AR601" i="2"/>
  <c r="AR602" i="2"/>
  <c r="AR603" i="2"/>
  <c r="AR604" i="2"/>
  <c r="AR605" i="2"/>
  <c r="AR606" i="2"/>
  <c r="AR607" i="2"/>
  <c r="AR608" i="2"/>
  <c r="AR609" i="2"/>
  <c r="AR610" i="2"/>
  <c r="AR611" i="2"/>
  <c r="AR612" i="2"/>
  <c r="AR613" i="2"/>
  <c r="AR614" i="2"/>
  <c r="AR615" i="2"/>
  <c r="AR616" i="2"/>
  <c r="AR617" i="2"/>
  <c r="AR618" i="2"/>
  <c r="AR619" i="2"/>
  <c r="AR620" i="2"/>
  <c r="AR621" i="2"/>
  <c r="AR622" i="2"/>
  <c r="AR623" i="2"/>
  <c r="AR624" i="2"/>
  <c r="AR625" i="2"/>
  <c r="AR626" i="2"/>
  <c r="AR627" i="2"/>
  <c r="AR628" i="2"/>
  <c r="AR629" i="2"/>
  <c r="AR630" i="2"/>
  <c r="AR631" i="2"/>
  <c r="AR632" i="2"/>
  <c r="AR633" i="2"/>
  <c r="AR634" i="2"/>
  <c r="AR635" i="2"/>
  <c r="AR636" i="2"/>
  <c r="AR637" i="2"/>
  <c r="AR638" i="2"/>
  <c r="AR639" i="2"/>
  <c r="AR640" i="2"/>
  <c r="AR641" i="2"/>
  <c r="AR642" i="2"/>
  <c r="AR643" i="2"/>
  <c r="AR644" i="2"/>
  <c r="AR645" i="2"/>
  <c r="AR646" i="2"/>
  <c r="AR647" i="2"/>
  <c r="AR648" i="2"/>
  <c r="AR649" i="2"/>
  <c r="AR650" i="2"/>
  <c r="AR651" i="2"/>
  <c r="AR652" i="2"/>
  <c r="AR653" i="2"/>
  <c r="AR654" i="2"/>
  <c r="AR655" i="2"/>
  <c r="AR656" i="2"/>
  <c r="AR657" i="2"/>
  <c r="AR658" i="2"/>
  <c r="AR659" i="2"/>
  <c r="AR660" i="2"/>
  <c r="AR661" i="2"/>
  <c r="AR662" i="2"/>
  <c r="AR663" i="2"/>
  <c r="AR664" i="2"/>
  <c r="AR665" i="2"/>
  <c r="AR666" i="2"/>
  <c r="AR667" i="2"/>
  <c r="AR668" i="2"/>
  <c r="AR669" i="2"/>
  <c r="AR670" i="2"/>
  <c r="AR671" i="2"/>
  <c r="AR672" i="2"/>
  <c r="AR673" i="2"/>
  <c r="AR674" i="2"/>
  <c r="AR675" i="2"/>
  <c r="AR676" i="2"/>
  <c r="AR677" i="2"/>
  <c r="AR678" i="2"/>
  <c r="AR679" i="2"/>
  <c r="AR680" i="2"/>
  <c r="AR681" i="2"/>
  <c r="AR682" i="2"/>
  <c r="AR683" i="2"/>
  <c r="AR684" i="2"/>
  <c r="AR685" i="2"/>
  <c r="AR686" i="2"/>
  <c r="AR687" i="2"/>
  <c r="AR688" i="2"/>
  <c r="AR689" i="2"/>
  <c r="AR690" i="2"/>
  <c r="AR691" i="2"/>
  <c r="AR692" i="2"/>
  <c r="AR693" i="2"/>
  <c r="AR694" i="2"/>
  <c r="AR695" i="2"/>
  <c r="AR696" i="2"/>
  <c r="AR697" i="2"/>
  <c r="AR698" i="2"/>
  <c r="AR699" i="2"/>
  <c r="AR700" i="2"/>
  <c r="AR701" i="2"/>
  <c r="AR702" i="2"/>
  <c r="AR703" i="2"/>
  <c r="AR704" i="2"/>
  <c r="AR705" i="2"/>
  <c r="AR706" i="2"/>
  <c r="AR707" i="2"/>
  <c r="AR708" i="2"/>
  <c r="AR709" i="2"/>
  <c r="AR710" i="2"/>
  <c r="AR711" i="2"/>
  <c r="AR712" i="2"/>
  <c r="AR713" i="2"/>
  <c r="AR714" i="2"/>
  <c r="AR715" i="2"/>
  <c r="AR716" i="2"/>
  <c r="AR717" i="2"/>
  <c r="AR718" i="2"/>
  <c r="AR719" i="2"/>
  <c r="AR720" i="2"/>
  <c r="AR721" i="2"/>
  <c r="AR722" i="2"/>
  <c r="AR723" i="2"/>
  <c r="AR724" i="2"/>
  <c r="AR725" i="2"/>
  <c r="AR726" i="2"/>
  <c r="AR727" i="2"/>
  <c r="AR728" i="2"/>
  <c r="AR729" i="2"/>
  <c r="AR730" i="2"/>
  <c r="AR731" i="2"/>
  <c r="AR732" i="2"/>
  <c r="AR733" i="2"/>
  <c r="AR734" i="2"/>
  <c r="AR735" i="2"/>
  <c r="AR736" i="2"/>
  <c r="AR737" i="2"/>
  <c r="AR738" i="2"/>
  <c r="AR739" i="2"/>
  <c r="AR740" i="2"/>
  <c r="AR741" i="2"/>
  <c r="AR742" i="2"/>
  <c r="AR743" i="2"/>
  <c r="AR744" i="2"/>
  <c r="AR745" i="2"/>
  <c r="AR746" i="2"/>
  <c r="AR747" i="2"/>
  <c r="AR748" i="2"/>
  <c r="AR749" i="2"/>
  <c r="AR750" i="2"/>
  <c r="AR751" i="2"/>
  <c r="AR752" i="2"/>
  <c r="AR753" i="2"/>
  <c r="AR754" i="2"/>
  <c r="AR755" i="2"/>
  <c r="AR756" i="2"/>
  <c r="AR757" i="2"/>
  <c r="AR758" i="2"/>
  <c r="AR759" i="2"/>
  <c r="AR760" i="2"/>
  <c r="AR761" i="2"/>
  <c r="AR762" i="2"/>
  <c r="AR763" i="2"/>
  <c r="AR764" i="2"/>
  <c r="AR765" i="2"/>
  <c r="AR766" i="2"/>
  <c r="AR767" i="2"/>
  <c r="AR768" i="2"/>
  <c r="AR769" i="2"/>
  <c r="AR770" i="2"/>
  <c r="AR771" i="2"/>
  <c r="AR772" i="2"/>
  <c r="AR773" i="2"/>
  <c r="AR774" i="2"/>
  <c r="AR775" i="2"/>
  <c r="AR776" i="2"/>
  <c r="AR777" i="2"/>
  <c r="AR778" i="2"/>
  <c r="AR779" i="2"/>
  <c r="AR780" i="2"/>
  <c r="AR781" i="2"/>
  <c r="AR782" i="2"/>
  <c r="AR783" i="2"/>
  <c r="AR784" i="2"/>
  <c r="AR785" i="2"/>
  <c r="AR786" i="2"/>
  <c r="AR787" i="2"/>
  <c r="AR788" i="2"/>
  <c r="AR789" i="2"/>
  <c r="AR790" i="2"/>
  <c r="AR791" i="2"/>
  <c r="AR792" i="2"/>
  <c r="AR793" i="2"/>
  <c r="AR794" i="2"/>
  <c r="AR795" i="2"/>
  <c r="AR796" i="2"/>
  <c r="AR797" i="2"/>
  <c r="AR798" i="2"/>
  <c r="AR799" i="2"/>
  <c r="AR800" i="2"/>
  <c r="AR801" i="2"/>
  <c r="AR802" i="2"/>
  <c r="AR803" i="2"/>
  <c r="AR804" i="2"/>
  <c r="AR805" i="2"/>
  <c r="AR806" i="2"/>
  <c r="AR807" i="2"/>
  <c r="AR808" i="2"/>
  <c r="AR809" i="2"/>
  <c r="AR810" i="2"/>
  <c r="AR811" i="2"/>
  <c r="AR812" i="2"/>
  <c r="AR813" i="2"/>
  <c r="AR814" i="2"/>
  <c r="AR815" i="2"/>
  <c r="AR816" i="2"/>
  <c r="AR817" i="2"/>
  <c r="AR818" i="2"/>
  <c r="AR819" i="2"/>
  <c r="AR820" i="2"/>
  <c r="AR821" i="2"/>
  <c r="AR822" i="2"/>
  <c r="AR823" i="2"/>
  <c r="AR824" i="2"/>
  <c r="AR825" i="2"/>
  <c r="AR826" i="2"/>
  <c r="AR827" i="2"/>
  <c r="AR828" i="2"/>
  <c r="AR829" i="2"/>
  <c r="AR830" i="2"/>
  <c r="AR831" i="2"/>
  <c r="AR832" i="2"/>
  <c r="AR833" i="2"/>
  <c r="AR834" i="2"/>
  <c r="AR835" i="2"/>
  <c r="AR836" i="2"/>
  <c r="AR837" i="2"/>
  <c r="AR838" i="2"/>
  <c r="AR839" i="2"/>
  <c r="AR840" i="2"/>
  <c r="AR841" i="2"/>
  <c r="AR842" i="2"/>
  <c r="AR843" i="2"/>
  <c r="AR844" i="2"/>
  <c r="AR845" i="2"/>
  <c r="AR846" i="2"/>
  <c r="AR847" i="2"/>
  <c r="AR848" i="2"/>
  <c r="AR849" i="2"/>
  <c r="AR850" i="2"/>
  <c r="AR851" i="2"/>
  <c r="AR852" i="2"/>
  <c r="AR853" i="2"/>
  <c r="AR854" i="2"/>
  <c r="AR855" i="2"/>
  <c r="AR856" i="2"/>
  <c r="AR857" i="2"/>
  <c r="AR858" i="2"/>
  <c r="AR859" i="2"/>
  <c r="AR860" i="2"/>
  <c r="AR861" i="2"/>
  <c r="AR862" i="2"/>
  <c r="AR863" i="2"/>
  <c r="AR864" i="2"/>
  <c r="AR865" i="2"/>
  <c r="AR866" i="2"/>
  <c r="AR867" i="2"/>
  <c r="AR868" i="2"/>
  <c r="AR869" i="2"/>
  <c r="AR870" i="2"/>
  <c r="AR871" i="2"/>
  <c r="AR872" i="2"/>
  <c r="AR873" i="2"/>
  <c r="AR874" i="2"/>
  <c r="AR875" i="2"/>
  <c r="AR876" i="2"/>
  <c r="AR877" i="2"/>
  <c r="AR878" i="2"/>
  <c r="AR879" i="2"/>
  <c r="AR880" i="2"/>
  <c r="AR881" i="2"/>
  <c r="AR882" i="2"/>
  <c r="AR883" i="2"/>
  <c r="AR884" i="2"/>
  <c r="AR885" i="2"/>
  <c r="AR886" i="2"/>
  <c r="AR887" i="2"/>
  <c r="AR888" i="2"/>
  <c r="AR889" i="2"/>
  <c r="AR890" i="2"/>
  <c r="AR891" i="2"/>
  <c r="AR892" i="2"/>
  <c r="AR893" i="2"/>
  <c r="AR894" i="2"/>
  <c r="AR895" i="2"/>
  <c r="AR896" i="2"/>
  <c r="AR897" i="2"/>
  <c r="AR898" i="2"/>
  <c r="AR899" i="2"/>
  <c r="AR900" i="2"/>
  <c r="AR901" i="2"/>
  <c r="AR902" i="2"/>
  <c r="AR903" i="2"/>
  <c r="AR904" i="2"/>
  <c r="AR905" i="2"/>
  <c r="AR906" i="2"/>
  <c r="AR907" i="2"/>
  <c r="AR908" i="2"/>
  <c r="AR909" i="2"/>
  <c r="AR910" i="2"/>
  <c r="AR911" i="2"/>
  <c r="AR912" i="2"/>
  <c r="AR913" i="2"/>
  <c r="AR914" i="2"/>
  <c r="AR915" i="2"/>
  <c r="AR916" i="2"/>
  <c r="AR917" i="2"/>
  <c r="AR918" i="2"/>
  <c r="AR919" i="2"/>
  <c r="AR920" i="2"/>
  <c r="AR921" i="2"/>
  <c r="AR922" i="2"/>
  <c r="AR923" i="2"/>
  <c r="AR924" i="2"/>
  <c r="AR925" i="2"/>
  <c r="AR926" i="2"/>
  <c r="AR927" i="2"/>
  <c r="AR928" i="2"/>
  <c r="AR929" i="2"/>
  <c r="AR930" i="2"/>
  <c r="AR931" i="2"/>
  <c r="AR932" i="2"/>
  <c r="AR933" i="2"/>
  <c r="AR934" i="2"/>
  <c r="AR935" i="2"/>
  <c r="AR936" i="2"/>
  <c r="AR937" i="2"/>
  <c r="AR938" i="2"/>
  <c r="AR939" i="2"/>
  <c r="AR940" i="2"/>
  <c r="AR941" i="2"/>
  <c r="AR942" i="2"/>
  <c r="AR943" i="2"/>
  <c r="AR944" i="2"/>
  <c r="AR945" i="2"/>
  <c r="AR946" i="2"/>
  <c r="AR947" i="2"/>
  <c r="AR948" i="2"/>
  <c r="AR949" i="2"/>
  <c r="AR950" i="2"/>
  <c r="AR951" i="2"/>
  <c r="AR952" i="2"/>
  <c r="AR953" i="2"/>
  <c r="AR954" i="2"/>
  <c r="AR955" i="2"/>
  <c r="AR956" i="2"/>
  <c r="AR957" i="2"/>
  <c r="AR958" i="2"/>
  <c r="AR959" i="2"/>
  <c r="AR960" i="2"/>
  <c r="AR961" i="2"/>
  <c r="AR962" i="2"/>
  <c r="I431" i="105"/>
  <c r="B431" i="105" l="1"/>
  <c r="J431" i="105"/>
  <c r="B2" i="1"/>
  <c r="I265" i="105"/>
  <c r="I266" i="105"/>
  <c r="I267" i="105"/>
  <c r="I268" i="105"/>
  <c r="I269" i="105"/>
  <c r="I270" i="105"/>
  <c r="I271" i="105"/>
  <c r="I272" i="105"/>
  <c r="I273" i="105"/>
  <c r="I274" i="105"/>
  <c r="I275" i="105"/>
  <c r="I276" i="105"/>
  <c r="I277" i="105"/>
  <c r="I278" i="105"/>
  <c r="I279" i="105"/>
  <c r="I280" i="105"/>
  <c r="I281" i="105"/>
  <c r="I282" i="105"/>
  <c r="I283" i="105"/>
  <c r="I284" i="105"/>
  <c r="I285" i="105"/>
  <c r="I286" i="105"/>
  <c r="I287" i="105"/>
  <c r="I288" i="105"/>
  <c r="I289" i="105"/>
  <c r="I290" i="105"/>
  <c r="I291" i="105"/>
  <c r="I292" i="105"/>
  <c r="I293" i="105"/>
  <c r="I294" i="105"/>
  <c r="I295" i="105"/>
  <c r="I296" i="105"/>
  <c r="I297" i="105"/>
  <c r="I298" i="105"/>
  <c r="I299" i="105"/>
  <c r="I300" i="105"/>
  <c r="I301" i="105"/>
  <c r="I302" i="105"/>
  <c r="I303" i="105"/>
  <c r="I304" i="105"/>
  <c r="I305" i="105"/>
  <c r="I306" i="105"/>
  <c r="I307" i="105"/>
  <c r="I308" i="105"/>
  <c r="I309" i="105"/>
  <c r="I310" i="105"/>
  <c r="I311" i="105"/>
  <c r="I312" i="105"/>
  <c r="I313" i="105"/>
  <c r="I314" i="105"/>
  <c r="I315" i="105"/>
  <c r="I316" i="105"/>
  <c r="I317" i="105"/>
  <c r="I318" i="105"/>
  <c r="I319" i="105"/>
  <c r="I320" i="105"/>
  <c r="I321" i="105"/>
  <c r="I322" i="105"/>
  <c r="I323" i="105"/>
  <c r="I324" i="105"/>
  <c r="I325" i="105"/>
  <c r="I326" i="105"/>
  <c r="I327" i="105"/>
  <c r="I328" i="105"/>
  <c r="I329" i="105"/>
  <c r="I330" i="105"/>
  <c r="I331" i="105"/>
  <c r="I332" i="105"/>
  <c r="I333" i="105"/>
  <c r="I334" i="105"/>
  <c r="I335" i="105"/>
  <c r="I336" i="105"/>
  <c r="I337" i="105"/>
  <c r="I338" i="105"/>
  <c r="I339" i="105"/>
  <c r="I340" i="105"/>
  <c r="I341" i="105"/>
  <c r="I342" i="105"/>
  <c r="I343" i="105"/>
  <c r="I344" i="105"/>
  <c r="I345" i="105"/>
  <c r="I346" i="105"/>
  <c r="I347" i="105"/>
  <c r="I348" i="105"/>
  <c r="I349" i="105"/>
  <c r="I350" i="105"/>
  <c r="I351" i="105"/>
  <c r="I352" i="105"/>
  <c r="I353" i="105"/>
  <c r="I354" i="105"/>
  <c r="I355" i="105"/>
  <c r="I356" i="105"/>
  <c r="I357" i="105"/>
  <c r="I358" i="105"/>
  <c r="I359" i="105"/>
  <c r="I360" i="105"/>
  <c r="I361" i="105"/>
  <c r="I362" i="105"/>
  <c r="I363" i="105"/>
  <c r="I364" i="105"/>
  <c r="I365" i="105"/>
  <c r="I366" i="105"/>
  <c r="I367" i="105"/>
  <c r="I368" i="105"/>
  <c r="I369" i="105"/>
  <c r="I370" i="105"/>
  <c r="I371" i="105"/>
  <c r="I372" i="105"/>
  <c r="I373" i="105"/>
  <c r="I374" i="105"/>
  <c r="I375" i="105"/>
  <c r="I376" i="105"/>
  <c r="I377" i="105"/>
  <c r="I378" i="105"/>
  <c r="I379" i="105"/>
  <c r="I380" i="105"/>
  <c r="I381" i="105"/>
  <c r="I382" i="105"/>
  <c r="I383" i="105"/>
  <c r="I384" i="105"/>
  <c r="I385" i="105"/>
  <c r="I386" i="105"/>
  <c r="I387" i="105"/>
  <c r="I388" i="105"/>
  <c r="I389" i="105"/>
  <c r="I390" i="105"/>
  <c r="I391" i="105"/>
  <c r="I392" i="105"/>
  <c r="I393" i="105"/>
  <c r="I394" i="105"/>
  <c r="I395" i="105"/>
  <c r="I396" i="105"/>
  <c r="I397" i="105"/>
  <c r="I398" i="105"/>
  <c r="I399" i="105"/>
  <c r="I400" i="105"/>
  <c r="I401" i="105"/>
  <c r="I402" i="105"/>
  <c r="I403" i="105"/>
  <c r="I404" i="105"/>
  <c r="I405" i="105"/>
  <c r="I406" i="105"/>
  <c r="I407" i="105"/>
  <c r="I408" i="105"/>
  <c r="I409" i="105"/>
  <c r="I410" i="105"/>
  <c r="I411" i="105"/>
  <c r="I412" i="105"/>
  <c r="I413" i="105"/>
  <c r="I414" i="105"/>
  <c r="I415" i="105"/>
  <c r="I416" i="105"/>
  <c r="I417" i="105"/>
  <c r="I418" i="105"/>
  <c r="I419" i="105"/>
  <c r="I420" i="105"/>
  <c r="I421" i="105"/>
  <c r="I422" i="105"/>
  <c r="I423" i="105"/>
  <c r="I424" i="105"/>
  <c r="I425" i="105"/>
  <c r="I426" i="105"/>
  <c r="I427" i="105"/>
  <c r="I428" i="105"/>
  <c r="I429" i="105"/>
  <c r="I430" i="105"/>
  <c r="J429" i="105" l="1"/>
  <c r="B429" i="105"/>
  <c r="J405" i="105"/>
  <c r="B405" i="105"/>
  <c r="J393" i="105"/>
  <c r="B393" i="105"/>
  <c r="J381" i="105"/>
  <c r="B381" i="105"/>
  <c r="J345" i="105"/>
  <c r="B345" i="105"/>
  <c r="B333" i="105"/>
  <c r="J333" i="105"/>
  <c r="J321" i="105"/>
  <c r="B321" i="105"/>
  <c r="J273" i="105"/>
  <c r="B273" i="105"/>
  <c r="J428" i="105"/>
  <c r="B428" i="105"/>
  <c r="J404" i="105"/>
  <c r="B404" i="105"/>
  <c r="J380" i="105"/>
  <c r="B380" i="105"/>
  <c r="J344" i="105"/>
  <c r="B344" i="105"/>
  <c r="J320" i="105"/>
  <c r="B320" i="105"/>
  <c r="J272" i="105"/>
  <c r="B272" i="105"/>
  <c r="J415" i="105"/>
  <c r="B415" i="105"/>
  <c r="B391" i="105"/>
  <c r="J391" i="105"/>
  <c r="J343" i="105"/>
  <c r="B343" i="105"/>
  <c r="J331" i="105"/>
  <c r="B331" i="105"/>
  <c r="B307" i="105"/>
  <c r="J307" i="105"/>
  <c r="B271" i="105"/>
  <c r="J271" i="105"/>
  <c r="J414" i="105"/>
  <c r="B414" i="105"/>
  <c r="J390" i="105"/>
  <c r="B390" i="105"/>
  <c r="J378" i="105"/>
  <c r="B378" i="105"/>
  <c r="J354" i="105"/>
  <c r="B354" i="105"/>
  <c r="J330" i="105"/>
  <c r="B330" i="105"/>
  <c r="J318" i="105"/>
  <c r="B318" i="105"/>
  <c r="J294" i="105"/>
  <c r="B294" i="105"/>
  <c r="B270" i="105"/>
  <c r="J270" i="105"/>
  <c r="J425" i="105"/>
  <c r="B425" i="105"/>
  <c r="J401" i="105"/>
  <c r="B401" i="105"/>
  <c r="J377" i="105"/>
  <c r="B377" i="105"/>
  <c r="J353" i="105"/>
  <c r="B353" i="105"/>
  <c r="B317" i="105"/>
  <c r="J317" i="105"/>
  <c r="J328" i="105"/>
  <c r="B328" i="105"/>
  <c r="J369" i="105"/>
  <c r="B369" i="105"/>
  <c r="J285" i="105"/>
  <c r="B285" i="105"/>
  <c r="J368" i="105"/>
  <c r="B368" i="105"/>
  <c r="B308" i="105"/>
  <c r="J308" i="105"/>
  <c r="J427" i="105"/>
  <c r="B427" i="105"/>
  <c r="J367" i="105"/>
  <c r="B367" i="105"/>
  <c r="J283" i="105"/>
  <c r="B283" i="105"/>
  <c r="J426" i="105"/>
  <c r="B426" i="105"/>
  <c r="J402" i="105"/>
  <c r="B402" i="105"/>
  <c r="J366" i="105"/>
  <c r="B366" i="105"/>
  <c r="J342" i="105"/>
  <c r="B342" i="105"/>
  <c r="J306" i="105"/>
  <c r="B306" i="105"/>
  <c r="J282" i="105"/>
  <c r="B282" i="105"/>
  <c r="J413" i="105"/>
  <c r="B413" i="105"/>
  <c r="J389" i="105"/>
  <c r="B389" i="105"/>
  <c r="J365" i="105"/>
  <c r="B365" i="105"/>
  <c r="J341" i="105"/>
  <c r="B341" i="105"/>
  <c r="B329" i="105"/>
  <c r="J329" i="105"/>
  <c r="J305" i="105"/>
  <c r="B305" i="105"/>
  <c r="J293" i="105"/>
  <c r="B293" i="105"/>
  <c r="J281" i="105"/>
  <c r="B281" i="105"/>
  <c r="J269" i="105"/>
  <c r="B269" i="105"/>
  <c r="J424" i="105"/>
  <c r="B424" i="105"/>
  <c r="J412" i="105"/>
  <c r="B412" i="105"/>
  <c r="J400" i="105"/>
  <c r="B400" i="105"/>
  <c r="J388" i="105"/>
  <c r="B388" i="105"/>
  <c r="J376" i="105"/>
  <c r="B376" i="105"/>
  <c r="J364" i="105"/>
  <c r="B364" i="105"/>
  <c r="J352" i="105"/>
  <c r="B352" i="105"/>
  <c r="J340" i="105"/>
  <c r="B340" i="105"/>
  <c r="J316" i="105"/>
  <c r="B316" i="105"/>
  <c r="J304" i="105"/>
  <c r="B304" i="105"/>
  <c r="J292" i="105"/>
  <c r="B292" i="105"/>
  <c r="J280" i="105"/>
  <c r="B280" i="105"/>
  <c r="J268" i="105"/>
  <c r="B268" i="105"/>
  <c r="J423" i="105"/>
  <c r="B423" i="105"/>
  <c r="J411" i="105"/>
  <c r="B411" i="105"/>
  <c r="J399" i="105"/>
  <c r="B399" i="105"/>
  <c r="J387" i="105"/>
  <c r="B387" i="105"/>
  <c r="J375" i="105"/>
  <c r="B375" i="105"/>
  <c r="J363" i="105"/>
  <c r="B363" i="105"/>
  <c r="J351" i="105"/>
  <c r="B351" i="105"/>
  <c r="J339" i="105"/>
  <c r="B339" i="105"/>
  <c r="J327" i="105"/>
  <c r="B327" i="105"/>
  <c r="J315" i="105"/>
  <c r="B315" i="105"/>
  <c r="J303" i="105"/>
  <c r="B303" i="105"/>
  <c r="J291" i="105"/>
  <c r="B291" i="105"/>
  <c r="J279" i="105"/>
  <c r="B279" i="105"/>
  <c r="J267" i="105"/>
  <c r="B267" i="105"/>
  <c r="J297" i="105"/>
  <c r="B297" i="105"/>
  <c r="J392" i="105"/>
  <c r="B392" i="105"/>
  <c r="J332" i="105"/>
  <c r="B332" i="105"/>
  <c r="J284" i="105"/>
  <c r="B284" i="105"/>
  <c r="J403" i="105"/>
  <c r="B403" i="105"/>
  <c r="J355" i="105"/>
  <c r="B355" i="105"/>
  <c r="J295" i="105"/>
  <c r="B295" i="105"/>
  <c r="J410" i="105"/>
  <c r="B410" i="105"/>
  <c r="J386" i="105"/>
  <c r="B386" i="105"/>
  <c r="J362" i="105"/>
  <c r="B362" i="105"/>
  <c r="J338" i="105"/>
  <c r="B338" i="105"/>
  <c r="J314" i="105"/>
  <c r="B314" i="105"/>
  <c r="J302" i="105"/>
  <c r="B302" i="105"/>
  <c r="J278" i="105"/>
  <c r="B278" i="105"/>
  <c r="J266" i="105"/>
  <c r="B266" i="105"/>
  <c r="J417" i="105"/>
  <c r="B417" i="105"/>
  <c r="J357" i="105"/>
  <c r="B357" i="105"/>
  <c r="J309" i="105"/>
  <c r="B309" i="105"/>
  <c r="J416" i="105"/>
  <c r="B416" i="105"/>
  <c r="J356" i="105"/>
  <c r="B356" i="105"/>
  <c r="J296" i="105"/>
  <c r="B296" i="105"/>
  <c r="J379" i="105"/>
  <c r="B379" i="105"/>
  <c r="J319" i="105"/>
  <c r="B319" i="105"/>
  <c r="B422" i="105"/>
  <c r="J422" i="105"/>
  <c r="J398" i="105"/>
  <c r="B398" i="105"/>
  <c r="J374" i="105"/>
  <c r="B374" i="105"/>
  <c r="J350" i="105"/>
  <c r="B350" i="105"/>
  <c r="J326" i="105"/>
  <c r="B326" i="105"/>
  <c r="J290" i="105"/>
  <c r="B290" i="105"/>
  <c r="B421" i="105"/>
  <c r="J421" i="105"/>
  <c r="B409" i="105"/>
  <c r="J409" i="105"/>
  <c r="J397" i="105"/>
  <c r="B397" i="105"/>
  <c r="B385" i="105"/>
  <c r="J385" i="105"/>
  <c r="B373" i="105"/>
  <c r="J373" i="105"/>
  <c r="J361" i="105"/>
  <c r="B361" i="105"/>
  <c r="J349" i="105"/>
  <c r="B349" i="105"/>
  <c r="J337" i="105"/>
  <c r="B337" i="105"/>
  <c r="J325" i="105"/>
  <c r="B325" i="105"/>
  <c r="J313" i="105"/>
  <c r="B313" i="105"/>
  <c r="J301" i="105"/>
  <c r="B301" i="105"/>
  <c r="J289" i="105"/>
  <c r="B289" i="105"/>
  <c r="J277" i="105"/>
  <c r="B277" i="105"/>
  <c r="J265" i="105"/>
  <c r="B265" i="105"/>
  <c r="J420" i="105"/>
  <c r="B420" i="105"/>
  <c r="B408" i="105"/>
  <c r="J408" i="105"/>
  <c r="J396" i="105"/>
  <c r="B396" i="105"/>
  <c r="B384" i="105"/>
  <c r="J384" i="105"/>
  <c r="J372" i="105"/>
  <c r="B372" i="105"/>
  <c r="J360" i="105"/>
  <c r="B360" i="105"/>
  <c r="J348" i="105"/>
  <c r="B348" i="105"/>
  <c r="J336" i="105"/>
  <c r="B336" i="105"/>
  <c r="J324" i="105"/>
  <c r="B324" i="105"/>
  <c r="J312" i="105"/>
  <c r="B312" i="105"/>
  <c r="J300" i="105"/>
  <c r="B300" i="105"/>
  <c r="J288" i="105"/>
  <c r="B288" i="105"/>
  <c r="J276" i="105"/>
  <c r="B276" i="105"/>
  <c r="J419" i="105"/>
  <c r="B419" i="105"/>
  <c r="J407" i="105"/>
  <c r="B407" i="105"/>
  <c r="J395" i="105"/>
  <c r="B395" i="105"/>
  <c r="J383" i="105"/>
  <c r="B383" i="105"/>
  <c r="B371" i="105"/>
  <c r="J371" i="105"/>
  <c r="J359" i="105"/>
  <c r="B359" i="105"/>
  <c r="J347" i="105"/>
  <c r="B347" i="105"/>
  <c r="J335" i="105"/>
  <c r="B335" i="105"/>
  <c r="J323" i="105"/>
  <c r="B323" i="105"/>
  <c r="J311" i="105"/>
  <c r="B311" i="105"/>
  <c r="J299" i="105"/>
  <c r="B299" i="105"/>
  <c r="J287" i="105"/>
  <c r="B287" i="105"/>
  <c r="B275" i="105"/>
  <c r="J275" i="105"/>
  <c r="J430" i="105"/>
  <c r="B430" i="105"/>
  <c r="B418" i="105"/>
  <c r="J418" i="105"/>
  <c r="B406" i="105"/>
  <c r="J406" i="105"/>
  <c r="B394" i="105"/>
  <c r="J394" i="105"/>
  <c r="J382" i="105"/>
  <c r="B382" i="105"/>
  <c r="B370" i="105"/>
  <c r="J370" i="105"/>
  <c r="J358" i="105"/>
  <c r="B358" i="105"/>
  <c r="B346" i="105"/>
  <c r="J346" i="105"/>
  <c r="B334" i="105"/>
  <c r="J334" i="105"/>
  <c r="B322" i="105"/>
  <c r="J322" i="105"/>
  <c r="J310" i="105"/>
  <c r="B310" i="105"/>
  <c r="J298" i="105"/>
  <c r="B298" i="105"/>
  <c r="J286" i="105"/>
  <c r="B286" i="105"/>
  <c r="B274" i="105"/>
  <c r="J274" i="105"/>
  <c r="I7" i="105"/>
  <c r="I8" i="105"/>
  <c r="I9" i="105"/>
  <c r="I10" i="105"/>
  <c r="I11" i="105"/>
  <c r="I12" i="105"/>
  <c r="I13" i="105"/>
  <c r="I14"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I262" i="105"/>
  <c r="I263" i="105"/>
  <c r="I264" i="105"/>
  <c r="B118" i="105" l="1"/>
  <c r="J118" i="105"/>
  <c r="J261" i="105"/>
  <c r="B261" i="105"/>
  <c r="B237" i="105"/>
  <c r="J237" i="105"/>
  <c r="B213" i="105"/>
  <c r="J213" i="105"/>
  <c r="J189" i="105"/>
  <c r="B189" i="105"/>
  <c r="J177" i="105"/>
  <c r="B177" i="105"/>
  <c r="J153" i="105"/>
  <c r="B153" i="105"/>
  <c r="J141" i="105"/>
  <c r="B141" i="105"/>
  <c r="J129" i="105"/>
  <c r="B129" i="105"/>
  <c r="J117" i="105"/>
  <c r="B117" i="105"/>
  <c r="J105" i="105"/>
  <c r="B105" i="105"/>
  <c r="J93" i="105"/>
  <c r="B93" i="105"/>
  <c r="J81" i="105"/>
  <c r="B81" i="105"/>
  <c r="J69" i="105"/>
  <c r="B69" i="105"/>
  <c r="J57" i="105"/>
  <c r="B57" i="105"/>
  <c r="B45" i="105"/>
  <c r="J45" i="105"/>
  <c r="J33" i="105"/>
  <c r="B33" i="105"/>
  <c r="J21" i="105"/>
  <c r="B21" i="105"/>
  <c r="J9" i="105"/>
  <c r="B9" i="105"/>
  <c r="J202" i="105"/>
  <c r="B202" i="105"/>
  <c r="J10" i="105"/>
  <c r="B10" i="105"/>
  <c r="J249" i="105"/>
  <c r="B249" i="105"/>
  <c r="J225" i="105"/>
  <c r="B225" i="105"/>
  <c r="B201" i="105"/>
  <c r="J201" i="105"/>
  <c r="J165" i="105"/>
  <c r="B165" i="105"/>
  <c r="J260" i="105"/>
  <c r="B260" i="105"/>
  <c r="J248" i="105"/>
  <c r="B248" i="105"/>
  <c r="J236" i="105"/>
  <c r="B236" i="105"/>
  <c r="J224" i="105"/>
  <c r="B224" i="105"/>
  <c r="B212" i="105"/>
  <c r="J212" i="105"/>
  <c r="J200" i="105"/>
  <c r="B200" i="105"/>
  <c r="J188" i="105"/>
  <c r="B188" i="105"/>
  <c r="J176" i="105"/>
  <c r="B176" i="105"/>
  <c r="J164" i="105"/>
  <c r="B164" i="105"/>
  <c r="J152" i="105"/>
  <c r="B152" i="105"/>
  <c r="J140" i="105"/>
  <c r="B140" i="105"/>
  <c r="J128" i="105"/>
  <c r="B128" i="105"/>
  <c r="J116" i="105"/>
  <c r="B116" i="105"/>
  <c r="J104" i="105"/>
  <c r="B104" i="105"/>
  <c r="J92" i="105"/>
  <c r="B92" i="105"/>
  <c r="J80" i="105"/>
  <c r="B80" i="105"/>
  <c r="J68" i="105"/>
  <c r="B68" i="105"/>
  <c r="J56" i="105"/>
  <c r="B56" i="105"/>
  <c r="J44" i="105"/>
  <c r="B44" i="105"/>
  <c r="J32" i="105"/>
  <c r="B32" i="105"/>
  <c r="B20" i="105"/>
  <c r="J20" i="105"/>
  <c r="J8" i="105"/>
  <c r="B8" i="105"/>
  <c r="J142" i="105"/>
  <c r="B142" i="105"/>
  <c r="B199" i="105"/>
  <c r="J199" i="105"/>
  <c r="J67" i="105"/>
  <c r="B67" i="105"/>
  <c r="J162" i="105"/>
  <c r="B162" i="105"/>
  <c r="J149" i="105"/>
  <c r="B149" i="105"/>
  <c r="J53" i="105"/>
  <c r="B53" i="105"/>
  <c r="B262" i="105"/>
  <c r="J262" i="105"/>
  <c r="J238" i="105"/>
  <c r="B238" i="105"/>
  <c r="B178" i="105"/>
  <c r="J178" i="105"/>
  <c r="B106" i="105"/>
  <c r="J106" i="105"/>
  <c r="B58" i="105"/>
  <c r="J58" i="105"/>
  <c r="J223" i="105"/>
  <c r="B223" i="105"/>
  <c r="J187" i="105"/>
  <c r="B187" i="105"/>
  <c r="J163" i="105"/>
  <c r="B163" i="105"/>
  <c r="J115" i="105"/>
  <c r="B115" i="105"/>
  <c r="J79" i="105"/>
  <c r="B79" i="105"/>
  <c r="J31" i="105"/>
  <c r="B31" i="105"/>
  <c r="B19" i="105"/>
  <c r="J19" i="105"/>
  <c r="J234" i="105"/>
  <c r="B234" i="105"/>
  <c r="J210" i="105"/>
  <c r="B210" i="105"/>
  <c r="J150" i="105"/>
  <c r="B150" i="105"/>
  <c r="J114" i="105"/>
  <c r="B114" i="105"/>
  <c r="J42" i="105"/>
  <c r="B42" i="105"/>
  <c r="J209" i="105"/>
  <c r="B209" i="105"/>
  <c r="B161" i="105"/>
  <c r="J161" i="105"/>
  <c r="J137" i="105"/>
  <c r="B137" i="105"/>
  <c r="J113" i="105"/>
  <c r="B113" i="105"/>
  <c r="J101" i="105"/>
  <c r="B101" i="105"/>
  <c r="J89" i="105"/>
  <c r="B89" i="105"/>
  <c r="J77" i="105"/>
  <c r="B77" i="105"/>
  <c r="J65" i="105"/>
  <c r="B65" i="105"/>
  <c r="B41" i="105"/>
  <c r="J41" i="105"/>
  <c r="B29" i="105"/>
  <c r="J29" i="105"/>
  <c r="J17" i="105"/>
  <c r="B17" i="105"/>
  <c r="J256" i="105"/>
  <c r="B256" i="105"/>
  <c r="J244" i="105"/>
  <c r="B244" i="105"/>
  <c r="J232" i="105"/>
  <c r="B232" i="105"/>
  <c r="J220" i="105"/>
  <c r="B220" i="105"/>
  <c r="J208" i="105"/>
  <c r="B208" i="105"/>
  <c r="J196" i="105"/>
  <c r="B196" i="105"/>
  <c r="J184" i="105"/>
  <c r="B184" i="105"/>
  <c r="J172" i="105"/>
  <c r="B172" i="105"/>
  <c r="J160" i="105"/>
  <c r="B160" i="105"/>
  <c r="J148" i="105"/>
  <c r="B148" i="105"/>
  <c r="J136" i="105"/>
  <c r="B136" i="105"/>
  <c r="J124" i="105"/>
  <c r="B124" i="105"/>
  <c r="J112" i="105"/>
  <c r="B112" i="105"/>
  <c r="J100" i="105"/>
  <c r="B100" i="105"/>
  <c r="J88" i="105"/>
  <c r="B88" i="105"/>
  <c r="J76" i="105"/>
  <c r="B76" i="105"/>
  <c r="J64" i="105"/>
  <c r="B64" i="105"/>
  <c r="J52" i="105"/>
  <c r="B52" i="105"/>
  <c r="J40" i="105"/>
  <c r="B40" i="105"/>
  <c r="J28" i="105"/>
  <c r="B28" i="105"/>
  <c r="J16" i="105"/>
  <c r="B16" i="105"/>
  <c r="J214" i="105"/>
  <c r="B214" i="105"/>
  <c r="B34" i="105"/>
  <c r="J34" i="105"/>
  <c r="J235" i="105"/>
  <c r="B235" i="105"/>
  <c r="J43" i="105"/>
  <c r="B43" i="105"/>
  <c r="J198" i="105"/>
  <c r="B198" i="105"/>
  <c r="J54" i="105"/>
  <c r="B54" i="105"/>
  <c r="J257" i="105"/>
  <c r="B257" i="105"/>
  <c r="J135" i="105"/>
  <c r="B135" i="105"/>
  <c r="J39" i="105"/>
  <c r="B39" i="105"/>
  <c r="J15" i="105"/>
  <c r="B15" i="105"/>
  <c r="B154" i="105"/>
  <c r="J154" i="105"/>
  <c r="B259" i="105"/>
  <c r="J259" i="105"/>
  <c r="J151" i="105"/>
  <c r="B151" i="105"/>
  <c r="J7" i="105"/>
  <c r="B7" i="105"/>
  <c r="J186" i="105"/>
  <c r="B186" i="105"/>
  <c r="J30" i="105"/>
  <c r="B30" i="105"/>
  <c r="J221" i="105"/>
  <c r="B221" i="105"/>
  <c r="J171" i="105"/>
  <c r="B171" i="105"/>
  <c r="J75" i="105"/>
  <c r="B75" i="105"/>
  <c r="J230" i="105"/>
  <c r="B230" i="105"/>
  <c r="B134" i="105"/>
  <c r="J134" i="105"/>
  <c r="J86" i="105"/>
  <c r="B86" i="105"/>
  <c r="J62" i="105"/>
  <c r="B62" i="105"/>
  <c r="J38" i="105"/>
  <c r="B38" i="105"/>
  <c r="J26" i="105"/>
  <c r="B26" i="105"/>
  <c r="J14" i="105"/>
  <c r="B14" i="105"/>
  <c r="J166" i="105"/>
  <c r="B166" i="105"/>
  <c r="J127" i="105"/>
  <c r="B127" i="105"/>
  <c r="J258" i="105"/>
  <c r="B258" i="105"/>
  <c r="J245" i="105"/>
  <c r="B245" i="105"/>
  <c r="J99" i="105"/>
  <c r="B99" i="105"/>
  <c r="J218" i="105"/>
  <c r="B218" i="105"/>
  <c r="J193" i="105"/>
  <c r="B193" i="105"/>
  <c r="J61" i="105"/>
  <c r="B61" i="105"/>
  <c r="B82" i="105"/>
  <c r="J82" i="105"/>
  <c r="B103" i="105"/>
  <c r="J103" i="105"/>
  <c r="J246" i="105"/>
  <c r="B246" i="105"/>
  <c r="J78" i="105"/>
  <c r="B78" i="105"/>
  <c r="J197" i="105"/>
  <c r="B197" i="105"/>
  <c r="J183" i="105"/>
  <c r="B183" i="105"/>
  <c r="J63" i="105"/>
  <c r="B63" i="105"/>
  <c r="J194" i="105"/>
  <c r="B194" i="105"/>
  <c r="J146" i="105"/>
  <c r="B146" i="105"/>
  <c r="J74" i="105"/>
  <c r="B74" i="105"/>
  <c r="B217" i="105"/>
  <c r="J217" i="105"/>
  <c r="J145" i="105"/>
  <c r="B145" i="105"/>
  <c r="B97" i="105"/>
  <c r="J97" i="105"/>
  <c r="J49" i="105"/>
  <c r="B49" i="105"/>
  <c r="J252" i="105"/>
  <c r="B252" i="105"/>
  <c r="J24" i="105"/>
  <c r="B24" i="105"/>
  <c r="B250" i="105"/>
  <c r="J250" i="105"/>
  <c r="B226" i="105"/>
  <c r="J226" i="105"/>
  <c r="B190" i="105"/>
  <c r="J190" i="105"/>
  <c r="B130" i="105"/>
  <c r="J130" i="105"/>
  <c r="J94" i="105"/>
  <c r="B94" i="105"/>
  <c r="J70" i="105"/>
  <c r="B70" i="105"/>
  <c r="B46" i="105"/>
  <c r="J46" i="105"/>
  <c r="J22" i="105"/>
  <c r="B22" i="105"/>
  <c r="J247" i="105"/>
  <c r="B247" i="105"/>
  <c r="J211" i="105"/>
  <c r="B211" i="105"/>
  <c r="J175" i="105"/>
  <c r="B175" i="105"/>
  <c r="J139" i="105"/>
  <c r="B139" i="105"/>
  <c r="J91" i="105"/>
  <c r="B91" i="105"/>
  <c r="J55" i="105"/>
  <c r="B55" i="105"/>
  <c r="J222" i="105"/>
  <c r="B222" i="105"/>
  <c r="J174" i="105"/>
  <c r="B174" i="105"/>
  <c r="J138" i="105"/>
  <c r="B138" i="105"/>
  <c r="J126" i="105"/>
  <c r="B126" i="105"/>
  <c r="J102" i="105"/>
  <c r="B102" i="105"/>
  <c r="J90" i="105"/>
  <c r="B90" i="105"/>
  <c r="J66" i="105"/>
  <c r="B66" i="105"/>
  <c r="J18" i="105"/>
  <c r="B18" i="105"/>
  <c r="J233" i="105"/>
  <c r="B233" i="105"/>
  <c r="J185" i="105"/>
  <c r="B185" i="105"/>
  <c r="J173" i="105"/>
  <c r="B173" i="105"/>
  <c r="J125" i="105"/>
  <c r="B125" i="105"/>
  <c r="J255" i="105"/>
  <c r="B255" i="105"/>
  <c r="J243" i="105"/>
  <c r="B243" i="105"/>
  <c r="J231" i="105"/>
  <c r="B231" i="105"/>
  <c r="J219" i="105"/>
  <c r="B219" i="105"/>
  <c r="J207" i="105"/>
  <c r="B207" i="105"/>
  <c r="J195" i="105"/>
  <c r="B195" i="105"/>
  <c r="J159" i="105"/>
  <c r="B159" i="105"/>
  <c r="J147" i="105"/>
  <c r="B147" i="105"/>
  <c r="J123" i="105"/>
  <c r="B123" i="105"/>
  <c r="J111" i="105"/>
  <c r="B111" i="105"/>
  <c r="J87" i="105"/>
  <c r="B87" i="105"/>
  <c r="J51" i="105"/>
  <c r="B51" i="105"/>
  <c r="J27" i="105"/>
  <c r="B27" i="105"/>
  <c r="J254" i="105"/>
  <c r="B254" i="105"/>
  <c r="J242" i="105"/>
  <c r="B242" i="105"/>
  <c r="J206" i="105"/>
  <c r="B206" i="105"/>
  <c r="J182" i="105"/>
  <c r="B182" i="105"/>
  <c r="J170" i="105"/>
  <c r="B170" i="105"/>
  <c r="J158" i="105"/>
  <c r="B158" i="105"/>
  <c r="J122" i="105"/>
  <c r="B122" i="105"/>
  <c r="J110" i="105"/>
  <c r="B110" i="105"/>
  <c r="J98" i="105"/>
  <c r="B98" i="105"/>
  <c r="J50" i="105"/>
  <c r="B50" i="105"/>
  <c r="J253" i="105"/>
  <c r="B253" i="105"/>
  <c r="J241" i="105"/>
  <c r="B241" i="105"/>
  <c r="J229" i="105"/>
  <c r="B229" i="105"/>
  <c r="J205" i="105"/>
  <c r="B205" i="105"/>
  <c r="J181" i="105"/>
  <c r="B181" i="105"/>
  <c r="J169" i="105"/>
  <c r="B169" i="105"/>
  <c r="J157" i="105"/>
  <c r="B157" i="105"/>
  <c r="B133" i="105"/>
  <c r="J133" i="105"/>
  <c r="B121" i="105"/>
  <c r="J121" i="105"/>
  <c r="J109" i="105"/>
  <c r="B109" i="105"/>
  <c r="B85" i="105"/>
  <c r="J85" i="105"/>
  <c r="J73" i="105"/>
  <c r="B73" i="105"/>
  <c r="J37" i="105"/>
  <c r="B37" i="105"/>
  <c r="J25" i="105"/>
  <c r="B25" i="105"/>
  <c r="J13" i="105"/>
  <c r="B13" i="105"/>
  <c r="J264" i="105"/>
  <c r="B264" i="105"/>
  <c r="J240" i="105"/>
  <c r="B240" i="105"/>
  <c r="J228" i="105"/>
  <c r="B228" i="105"/>
  <c r="J216" i="105"/>
  <c r="B216" i="105"/>
  <c r="J204" i="105"/>
  <c r="B204" i="105"/>
  <c r="J192" i="105"/>
  <c r="B192" i="105"/>
  <c r="J180" i="105"/>
  <c r="B180" i="105"/>
  <c r="J168" i="105"/>
  <c r="B168" i="105"/>
  <c r="J156" i="105"/>
  <c r="B156" i="105"/>
  <c r="J144" i="105"/>
  <c r="B144" i="105"/>
  <c r="J132" i="105"/>
  <c r="B132" i="105"/>
  <c r="B120" i="105"/>
  <c r="J120" i="105"/>
  <c r="J108" i="105"/>
  <c r="B108" i="105"/>
  <c r="B96" i="105"/>
  <c r="J96" i="105"/>
  <c r="J84" i="105"/>
  <c r="B84" i="105"/>
  <c r="J72" i="105"/>
  <c r="B72" i="105"/>
  <c r="J60" i="105"/>
  <c r="B60" i="105"/>
  <c r="J48" i="105"/>
  <c r="B48" i="105"/>
  <c r="J36" i="105"/>
  <c r="B36" i="105"/>
  <c r="J12" i="105"/>
  <c r="B12" i="105"/>
  <c r="J263" i="105"/>
  <c r="B263" i="105"/>
  <c r="J251" i="105"/>
  <c r="B251" i="105"/>
  <c r="J239" i="105"/>
  <c r="B239" i="105"/>
  <c r="J227" i="105"/>
  <c r="B227" i="105"/>
  <c r="J215" i="105"/>
  <c r="B215" i="105"/>
  <c r="J203" i="105"/>
  <c r="B203" i="105"/>
  <c r="J191" i="105"/>
  <c r="B191" i="105"/>
  <c r="J179" i="105"/>
  <c r="B179" i="105"/>
  <c r="J167" i="105"/>
  <c r="B167" i="105"/>
  <c r="J155" i="105"/>
  <c r="B155" i="105"/>
  <c r="B143" i="105"/>
  <c r="J143" i="105"/>
  <c r="J131" i="105"/>
  <c r="B131" i="105"/>
  <c r="J119" i="105"/>
  <c r="B119" i="105"/>
  <c r="J107" i="105"/>
  <c r="B107" i="105"/>
  <c r="J95" i="105"/>
  <c r="B95" i="105"/>
  <c r="B83" i="105"/>
  <c r="J83" i="105"/>
  <c r="J71" i="105"/>
  <c r="B71" i="105"/>
  <c r="J59" i="105"/>
  <c r="B59" i="105"/>
  <c r="J47" i="105"/>
  <c r="B47" i="105"/>
  <c r="J35" i="105"/>
  <c r="B35" i="105"/>
  <c r="J23" i="105"/>
  <c r="B23" i="105"/>
  <c r="J11" i="105"/>
  <c r="B11" i="105"/>
  <c r="D2" i="1"/>
  <c r="M3" i="180" l="1"/>
  <c r="M4" i="180"/>
  <c r="M5" i="180"/>
  <c r="M6" i="180"/>
  <c r="M7" i="180"/>
  <c r="M8" i="180"/>
  <c r="M9" i="180"/>
  <c r="M10" i="180"/>
  <c r="M11" i="180"/>
  <c r="M12" i="180"/>
  <c r="M13" i="180"/>
  <c r="M14" i="180"/>
  <c r="M15" i="180"/>
  <c r="M16" i="180"/>
  <c r="M17" i="180"/>
  <c r="M18" i="180"/>
  <c r="M19" i="180"/>
  <c r="M20" i="180"/>
  <c r="M21" i="180"/>
  <c r="M22" i="180"/>
  <c r="M23" i="180"/>
  <c r="M24" i="180"/>
  <c r="M25" i="180"/>
  <c r="M26" i="180"/>
  <c r="M27" i="180"/>
  <c r="M28" i="180"/>
  <c r="M29" i="180"/>
  <c r="M30" i="180"/>
  <c r="M31" i="180"/>
  <c r="M32" i="180"/>
  <c r="M33" i="180"/>
  <c r="M34" i="180"/>
  <c r="M35" i="180"/>
  <c r="M36" i="180"/>
  <c r="M37" i="180"/>
  <c r="M38" i="180"/>
  <c r="M39" i="180"/>
  <c r="M40" i="180"/>
  <c r="M41" i="180"/>
  <c r="M42" i="180"/>
  <c r="M43" i="180"/>
  <c r="M44" i="180"/>
  <c r="M45" i="180"/>
  <c r="M46" i="180"/>
  <c r="M47" i="180"/>
  <c r="M48" i="180"/>
  <c r="M49" i="180"/>
  <c r="M50" i="180"/>
  <c r="M51" i="180"/>
  <c r="M52" i="180"/>
  <c r="M53" i="180"/>
  <c r="M54" i="180"/>
  <c r="M55" i="180"/>
  <c r="M56" i="180"/>
  <c r="M57" i="180"/>
  <c r="M58" i="180"/>
  <c r="M59" i="180"/>
  <c r="M60" i="180"/>
  <c r="M61" i="180"/>
  <c r="M62" i="180"/>
  <c r="M63" i="180"/>
  <c r="M64" i="180"/>
  <c r="M65" i="180"/>
  <c r="M66" i="180"/>
  <c r="M67" i="180"/>
  <c r="M68" i="180"/>
  <c r="M69" i="180"/>
  <c r="M70" i="180"/>
  <c r="M71" i="180"/>
  <c r="M72" i="180"/>
  <c r="M73" i="180"/>
  <c r="M74" i="180"/>
  <c r="M75" i="180"/>
  <c r="M76" i="180"/>
  <c r="M77" i="180"/>
  <c r="M78" i="180"/>
  <c r="M79" i="180"/>
  <c r="M80" i="180"/>
  <c r="M81" i="180"/>
  <c r="M82" i="180"/>
  <c r="M83" i="180"/>
  <c r="M84" i="180"/>
  <c r="M85" i="180"/>
  <c r="M86" i="180"/>
  <c r="M87" i="180"/>
  <c r="M88" i="180"/>
  <c r="M89" i="180"/>
  <c r="M90" i="180"/>
  <c r="M91" i="180"/>
  <c r="M92" i="180"/>
  <c r="M93" i="180"/>
  <c r="M94" i="180"/>
  <c r="M95" i="180"/>
  <c r="M96" i="180"/>
  <c r="M97" i="180"/>
  <c r="M98" i="180"/>
  <c r="M99" i="180"/>
  <c r="M100" i="180"/>
  <c r="M101" i="180"/>
  <c r="M102" i="180"/>
  <c r="M103" i="180"/>
  <c r="M104" i="180"/>
  <c r="M105" i="180"/>
  <c r="M106" i="180"/>
  <c r="M107" i="180"/>
  <c r="M108" i="180"/>
  <c r="M109" i="180"/>
  <c r="M110" i="180"/>
  <c r="M111" i="180"/>
  <c r="M112" i="180"/>
  <c r="M113" i="180"/>
  <c r="M114" i="180"/>
  <c r="M115" i="180"/>
  <c r="M116" i="180"/>
  <c r="M117" i="180"/>
  <c r="M118" i="180"/>
  <c r="M119" i="180"/>
  <c r="M120" i="180"/>
  <c r="M121" i="180"/>
  <c r="M122" i="180"/>
  <c r="M123" i="180"/>
  <c r="M124" i="180"/>
  <c r="M125" i="180"/>
  <c r="M126" i="180"/>
  <c r="M127" i="180"/>
  <c r="M128" i="180"/>
  <c r="M129" i="180"/>
  <c r="M130" i="180"/>
  <c r="M131" i="180"/>
  <c r="M132" i="180"/>
  <c r="M133" i="180"/>
  <c r="M134" i="180"/>
  <c r="M135" i="180"/>
  <c r="M136" i="180"/>
  <c r="M137" i="180"/>
  <c r="M138" i="180"/>
  <c r="M139" i="180"/>
  <c r="M140" i="180"/>
  <c r="M141" i="180"/>
  <c r="M142" i="180"/>
  <c r="M143" i="180"/>
  <c r="M144" i="180"/>
  <c r="M145" i="180"/>
  <c r="M146" i="180"/>
  <c r="M147" i="180"/>
  <c r="M148" i="180"/>
  <c r="M149" i="180"/>
  <c r="M150" i="180"/>
  <c r="M151" i="180"/>
  <c r="M152" i="180"/>
  <c r="M153" i="180"/>
  <c r="M154" i="180"/>
  <c r="M155" i="180"/>
  <c r="M156" i="180"/>
  <c r="M157" i="180"/>
  <c r="M158" i="180"/>
  <c r="M159" i="180"/>
  <c r="M160" i="180"/>
  <c r="M161" i="180"/>
  <c r="M162" i="180"/>
  <c r="M163" i="180"/>
  <c r="M164" i="180"/>
  <c r="M165" i="180"/>
  <c r="M166" i="180"/>
  <c r="M167" i="180"/>
  <c r="M168" i="180"/>
  <c r="M169" i="180"/>
  <c r="M170" i="180"/>
  <c r="M171" i="180"/>
  <c r="M172" i="180"/>
  <c r="M173" i="180"/>
  <c r="M174" i="180"/>
  <c r="M175" i="180"/>
  <c r="M176" i="180"/>
  <c r="M177" i="180"/>
  <c r="M178" i="180"/>
  <c r="M179" i="180"/>
  <c r="M180" i="180"/>
  <c r="M181" i="180"/>
  <c r="M182" i="180"/>
  <c r="M183" i="180"/>
  <c r="M184" i="180"/>
  <c r="M185" i="180"/>
  <c r="M186" i="180"/>
  <c r="M187" i="180"/>
  <c r="M188" i="180"/>
  <c r="M189" i="180"/>
  <c r="M190" i="180"/>
  <c r="M191" i="180"/>
  <c r="M192" i="180"/>
  <c r="M193" i="180"/>
  <c r="M194" i="180"/>
  <c r="M195" i="180"/>
  <c r="M196" i="180"/>
  <c r="M197" i="180"/>
  <c r="M198" i="180"/>
  <c r="M199" i="180"/>
  <c r="M200" i="180"/>
  <c r="M201" i="180"/>
  <c r="M202" i="180"/>
  <c r="M203" i="180"/>
  <c r="M204" i="180"/>
  <c r="M205" i="180"/>
  <c r="M206" i="180"/>
  <c r="M207" i="180"/>
  <c r="M208" i="180"/>
  <c r="M209" i="180"/>
  <c r="M210" i="180"/>
  <c r="M211" i="180"/>
  <c r="M212" i="180"/>
  <c r="M213" i="180"/>
  <c r="M214" i="180"/>
  <c r="M215" i="180"/>
  <c r="M216" i="180"/>
  <c r="M217" i="180"/>
  <c r="M218" i="180"/>
  <c r="M219" i="180"/>
  <c r="M220" i="180"/>
  <c r="M221" i="180"/>
  <c r="M222" i="180"/>
  <c r="M223" i="180"/>
  <c r="M224" i="180"/>
  <c r="M225" i="180"/>
  <c r="M226" i="180"/>
  <c r="M227" i="180"/>
  <c r="M228" i="180"/>
  <c r="M229" i="180"/>
  <c r="M230" i="180"/>
  <c r="M231" i="180"/>
  <c r="M232" i="180"/>
  <c r="M233" i="180"/>
  <c r="M234" i="180"/>
  <c r="M235" i="180"/>
  <c r="M236" i="180"/>
  <c r="M237" i="180"/>
  <c r="M238" i="180"/>
  <c r="M239" i="180"/>
  <c r="M240" i="180"/>
  <c r="M241" i="180"/>
  <c r="M242" i="180"/>
  <c r="M243" i="180"/>
  <c r="M244" i="180"/>
  <c r="M245" i="180"/>
  <c r="M246" i="180"/>
  <c r="M247" i="180"/>
  <c r="M248" i="180"/>
  <c r="M249" i="180"/>
  <c r="M250" i="180"/>
  <c r="M251" i="180"/>
  <c r="M252" i="180"/>
  <c r="M253" i="180"/>
  <c r="M254" i="180"/>
  <c r="M255" i="180"/>
  <c r="M256" i="180"/>
  <c r="M257" i="180"/>
  <c r="M258" i="180"/>
  <c r="M259" i="180"/>
  <c r="M260" i="180"/>
  <c r="M261" i="180"/>
  <c r="M262" i="180"/>
  <c r="M263" i="180"/>
  <c r="M264" i="180"/>
  <c r="M265" i="180"/>
  <c r="M266" i="180"/>
  <c r="M267" i="180"/>
  <c r="M268" i="180"/>
  <c r="M269" i="180"/>
  <c r="M270" i="180"/>
  <c r="M2" i="180"/>
  <c r="I2331" i="105" l="1"/>
  <c r="J2331" i="105" s="1"/>
  <c r="D17" i="185" l="1"/>
  <c r="D28" i="185" s="1"/>
  <c r="C17" i="185"/>
  <c r="C28" i="185" s="1"/>
  <c r="B17" i="185"/>
  <c r="B28" i="185" s="1"/>
  <c r="D6" i="185"/>
  <c r="C6" i="185"/>
  <c r="B6" i="185"/>
  <c r="C61" i="184" l="1"/>
  <c r="C40" i="184"/>
  <c r="C71" i="184"/>
  <c r="C68" i="184"/>
  <c r="C66" i="184"/>
  <c r="C52" i="184"/>
  <c r="C50" i="184"/>
  <c r="C48" i="184"/>
  <c r="C39" i="184"/>
  <c r="C35" i="184"/>
  <c r="C49" i="184" l="1"/>
  <c r="C67" i="184"/>
  <c r="C56" i="184"/>
  <c r="C75" i="184"/>
  <c r="C41" i="184"/>
  <c r="C58" i="184"/>
  <c r="C76" i="184"/>
  <c r="C44" i="184"/>
  <c r="C59" i="184"/>
  <c r="C74" i="184"/>
  <c r="C45" i="184"/>
  <c r="C34" i="184"/>
  <c r="C42" i="184"/>
  <c r="C51" i="184"/>
  <c r="C60" i="184"/>
  <c r="C70" i="184"/>
  <c r="C36" i="184"/>
  <c r="C62" i="184"/>
  <c r="C46" i="184"/>
  <c r="C63" i="184"/>
  <c r="C53" i="184"/>
  <c r="C72" i="184"/>
  <c r="C37" i="184"/>
  <c r="C54" i="184"/>
  <c r="C73" i="184"/>
  <c r="C38" i="184"/>
  <c r="C47" i="184"/>
  <c r="C55" i="184"/>
  <c r="C64" i="184"/>
  <c r="H2" i="1"/>
  <c r="G2" i="1"/>
  <c r="R2" i="1" l="1"/>
  <c r="U2" i="1" s="1"/>
  <c r="P2" i="1"/>
  <c r="Q2" i="1" s="1"/>
  <c r="O2" i="1"/>
  <c r="L2" i="1"/>
  <c r="J2" i="1"/>
  <c r="V2" i="1" s="1"/>
  <c r="I2" i="1"/>
  <c r="S2" i="1" l="1"/>
  <c r="C21" i="184"/>
  <c r="C24" i="184"/>
  <c r="C7" i="184"/>
  <c r="C26" i="184"/>
  <c r="D28" i="182"/>
  <c r="D27" i="182"/>
  <c r="D26" i="182"/>
  <c r="D25" i="182"/>
  <c r="D24" i="182"/>
  <c r="D23" i="182"/>
  <c r="D22" i="182"/>
  <c r="D21" i="182"/>
  <c r="D20" i="182"/>
  <c r="D10" i="182"/>
  <c r="D11" i="182"/>
  <c r="D12" i="182"/>
  <c r="D13" i="182"/>
  <c r="D14" i="182"/>
  <c r="D15" i="182"/>
  <c r="D16" i="182"/>
  <c r="D17" i="182"/>
  <c r="D9" i="182"/>
  <c r="C8" i="183" l="1"/>
  <c r="E10" i="182"/>
  <c r="F10" i="182" s="1"/>
  <c r="G10" i="182" s="1"/>
  <c r="C9" i="183"/>
  <c r="E11" i="182"/>
  <c r="F11" i="182" s="1"/>
  <c r="G11" i="182" s="1"/>
  <c r="C23" i="183"/>
  <c r="E26" i="182"/>
  <c r="F26" i="182" s="1"/>
  <c r="G26" i="182" s="1"/>
  <c r="C15" i="183"/>
  <c r="E17" i="182"/>
  <c r="F17" i="182" s="1"/>
  <c r="G17" i="182" s="1"/>
  <c r="C17" i="183"/>
  <c r="E20" i="182"/>
  <c r="F20" i="182" s="1"/>
  <c r="G20" i="182" s="1"/>
  <c r="C25" i="183"/>
  <c r="E28" i="182"/>
  <c r="F28" i="182" s="1"/>
  <c r="G28" i="182" s="1"/>
  <c r="C14" i="183"/>
  <c r="E16" i="182"/>
  <c r="F16" i="182" s="1"/>
  <c r="G16" i="182" s="1"/>
  <c r="C18" i="183"/>
  <c r="E21" i="182"/>
  <c r="F21" i="182" s="1"/>
  <c r="G21" i="182" s="1"/>
  <c r="C13" i="183"/>
  <c r="E15" i="182"/>
  <c r="F15" i="182" s="1"/>
  <c r="G15" i="182" s="1"/>
  <c r="C19" i="183"/>
  <c r="E22" i="182"/>
  <c r="F22" i="182" s="1"/>
  <c r="G22" i="182" s="1"/>
  <c r="C12" i="183"/>
  <c r="E14" i="182"/>
  <c r="F14" i="182" s="1"/>
  <c r="G14" i="182" s="1"/>
  <c r="C20" i="183"/>
  <c r="E23" i="182"/>
  <c r="F23" i="182" s="1"/>
  <c r="G23" i="182" s="1"/>
  <c r="C7" i="183"/>
  <c r="E9" i="182"/>
  <c r="F9" i="182" s="1"/>
  <c r="G9" i="182" s="1"/>
  <c r="C11" i="183"/>
  <c r="E13" i="182"/>
  <c r="F13" i="182" s="1"/>
  <c r="G13" i="182" s="1"/>
  <c r="C21" i="183"/>
  <c r="E24" i="182"/>
  <c r="F24" i="182" s="1"/>
  <c r="G24" i="182" s="1"/>
  <c r="C24" i="183"/>
  <c r="E27" i="182"/>
  <c r="F27" i="182" s="1"/>
  <c r="G27" i="182" s="1"/>
  <c r="C10" i="183"/>
  <c r="E12" i="182"/>
  <c r="F12" i="182" s="1"/>
  <c r="G12" i="182" s="1"/>
  <c r="C22" i="183"/>
  <c r="E25" i="182"/>
  <c r="F25" i="182" s="1"/>
  <c r="G25" i="182" s="1"/>
  <c r="C15" i="184"/>
  <c r="L15" i="184" s="1"/>
  <c r="C30" i="184"/>
  <c r="M30" i="184" s="1"/>
  <c r="C14" i="184"/>
  <c r="C27" i="184"/>
  <c r="L27" i="184" s="1"/>
  <c r="C22" i="184"/>
  <c r="J22" i="184" s="1"/>
  <c r="C9" i="184"/>
  <c r="J9" i="184" s="1"/>
  <c r="C31" i="184"/>
  <c r="E31" i="184" s="1"/>
  <c r="C28" i="184"/>
  <c r="M28" i="184" s="1"/>
  <c r="C16" i="184"/>
  <c r="H16" i="184" s="1"/>
  <c r="C32" i="184"/>
  <c r="O32" i="184" s="1"/>
  <c r="C25" i="184"/>
  <c r="J25" i="184" s="1"/>
  <c r="C8" i="184"/>
  <c r="N8" i="184" s="1"/>
  <c r="C17" i="184"/>
  <c r="N17" i="184" s="1"/>
  <c r="C6" i="184"/>
  <c r="J6" i="184" s="1"/>
  <c r="C10" i="184"/>
  <c r="J10" i="184" s="1"/>
  <c r="C20" i="184"/>
  <c r="L20" i="184" s="1"/>
  <c r="C12" i="184"/>
  <c r="L12" i="184" s="1"/>
  <c r="C18" i="184"/>
  <c r="L18" i="184" s="1"/>
  <c r="C29" i="184"/>
  <c r="O29" i="184" s="1"/>
  <c r="C11" i="184"/>
  <c r="H11" i="184" s="1"/>
  <c r="C19" i="184"/>
  <c r="O19" i="184" s="1"/>
  <c r="O56" i="184"/>
  <c r="L55" i="184"/>
  <c r="J54" i="184"/>
  <c r="E54" i="184"/>
  <c r="I54" i="184"/>
  <c r="G52" i="184"/>
  <c r="K52" i="184"/>
  <c r="H51" i="184"/>
  <c r="N51" i="184"/>
  <c r="I50" i="184"/>
  <c r="F50" i="184"/>
  <c r="K50" i="184"/>
  <c r="J49" i="184"/>
  <c r="H48" i="184"/>
  <c r="O48" i="184"/>
  <c r="H47" i="184"/>
  <c r="L47" i="184"/>
  <c r="M46" i="184"/>
  <c r="E46" i="184"/>
  <c r="I46" i="184"/>
  <c r="N45" i="184"/>
  <c r="H45" i="184"/>
  <c r="E45" i="184"/>
  <c r="K45" i="184"/>
  <c r="K44" i="184"/>
  <c r="L42" i="184"/>
  <c r="J41" i="184"/>
  <c r="O40" i="184"/>
  <c r="H39" i="184"/>
  <c r="E39" i="184"/>
  <c r="L39" i="184"/>
  <c r="M38" i="184"/>
  <c r="I38" i="184"/>
  <c r="J37" i="184"/>
  <c r="F37" i="184"/>
  <c r="K37" i="184"/>
  <c r="L36" i="184"/>
  <c r="K36" i="184"/>
  <c r="H35" i="184"/>
  <c r="N35" i="184"/>
  <c r="E34" i="184"/>
  <c r="L34" i="184"/>
  <c r="O26" i="184"/>
  <c r="M26" i="184"/>
  <c r="I26" i="184"/>
  <c r="G26" i="184"/>
  <c r="E26" i="184"/>
  <c r="L26" i="184"/>
  <c r="O24" i="184"/>
  <c r="N21" i="184"/>
  <c r="I7" i="184"/>
  <c r="D19" i="182"/>
  <c r="D8" i="182"/>
  <c r="C16" i="183" l="1"/>
  <c r="C6" i="183"/>
  <c r="H27" i="184"/>
  <c r="N27" i="184"/>
  <c r="K15" i="184"/>
  <c r="F15" i="184"/>
  <c r="E30" i="184"/>
  <c r="I30" i="184"/>
  <c r="L31" i="184"/>
  <c r="K28" i="184"/>
  <c r="I22" i="184"/>
  <c r="K20" i="184"/>
  <c r="I11" i="184"/>
  <c r="O11" i="184"/>
  <c r="L11" i="184"/>
  <c r="M11" i="184"/>
  <c r="D11" i="184"/>
  <c r="F11" i="184"/>
  <c r="N29" i="184"/>
  <c r="G11" i="184"/>
  <c r="E29" i="184"/>
  <c r="M15" i="184"/>
  <c r="I18" i="184"/>
  <c r="I19" i="184"/>
  <c r="M20" i="184"/>
  <c r="O27" i="184"/>
  <c r="G29" i="184"/>
  <c r="F34" i="184"/>
  <c r="I35" i="184"/>
  <c r="O36" i="184"/>
  <c r="L37" i="184"/>
  <c r="E42" i="184"/>
  <c r="D44" i="184"/>
  <c r="I45" i="184"/>
  <c r="J46" i="184"/>
  <c r="L50" i="184"/>
  <c r="I51" i="184"/>
  <c r="J52" i="184"/>
  <c r="M54" i="184"/>
  <c r="H24" i="184"/>
  <c r="H29" i="184"/>
  <c r="I34" i="184"/>
  <c r="J35" i="184"/>
  <c r="M37" i="184"/>
  <c r="F42" i="184"/>
  <c r="L44" i="184"/>
  <c r="J45" i="184"/>
  <c r="M50" i="184"/>
  <c r="J51" i="184"/>
  <c r="L52" i="184"/>
  <c r="G18" i="184"/>
  <c r="H19" i="184"/>
  <c r="I9" i="184"/>
  <c r="N15" i="184"/>
  <c r="M18" i="184"/>
  <c r="J19" i="184"/>
  <c r="E10" i="184"/>
  <c r="D15" i="184"/>
  <c r="D27" i="184"/>
  <c r="E28" i="184"/>
  <c r="J29" i="184"/>
  <c r="H31" i="184"/>
  <c r="M34" i="184"/>
  <c r="L35" i="184"/>
  <c r="D37" i="184"/>
  <c r="N37" i="184"/>
  <c r="G42" i="184"/>
  <c r="L45" i="184"/>
  <c r="D50" i="184"/>
  <c r="N50" i="184"/>
  <c r="L51" i="184"/>
  <c r="M52" i="184"/>
  <c r="E55" i="184"/>
  <c r="N18" i="184"/>
  <c r="L19" i="184"/>
  <c r="G21" i="184"/>
  <c r="G10" i="184"/>
  <c r="J11" i="184"/>
  <c r="E15" i="184"/>
  <c r="O18" i="184"/>
  <c r="M19" i="184"/>
  <c r="H21" i="184"/>
  <c r="G27" i="184"/>
  <c r="G28" i="184"/>
  <c r="M29" i="184"/>
  <c r="M31" i="184"/>
  <c r="N34" i="184"/>
  <c r="O35" i="184"/>
  <c r="E37" i="184"/>
  <c r="O37" i="184"/>
  <c r="M39" i="184"/>
  <c r="I42" i="184"/>
  <c r="D45" i="184"/>
  <c r="M45" i="184"/>
  <c r="E47" i="184"/>
  <c r="E50" i="184"/>
  <c r="O50" i="184"/>
  <c r="O51" i="184"/>
  <c r="O52" i="184"/>
  <c r="H55" i="184"/>
  <c r="J21" i="184"/>
  <c r="M42" i="184"/>
  <c r="M55" i="184"/>
  <c r="N11" i="184"/>
  <c r="H15" i="184"/>
  <c r="E18" i="184"/>
  <c r="D19" i="184"/>
  <c r="D20" i="184"/>
  <c r="O21" i="184"/>
  <c r="I27" i="184"/>
  <c r="O28" i="184"/>
  <c r="C33" i="184"/>
  <c r="D35" i="184"/>
  <c r="D36" i="184"/>
  <c r="G37" i="184"/>
  <c r="E38" i="184"/>
  <c r="H40" i="184"/>
  <c r="N42" i="184"/>
  <c r="F45" i="184"/>
  <c r="O45" i="184"/>
  <c r="M47" i="184"/>
  <c r="G50" i="184"/>
  <c r="D51" i="184"/>
  <c r="D52" i="184"/>
  <c r="N10" i="184"/>
  <c r="J15" i="184"/>
  <c r="F18" i="184"/>
  <c r="E19" i="184"/>
  <c r="E20" i="184"/>
  <c r="J27" i="184"/>
  <c r="G35" i="184"/>
  <c r="G36" i="184"/>
  <c r="H37" i="184"/>
  <c r="J38" i="184"/>
  <c r="O42" i="184"/>
  <c r="G45" i="184"/>
  <c r="H50" i="184"/>
  <c r="G51" i="184"/>
  <c r="E52" i="184"/>
  <c r="H54" i="184"/>
  <c r="H56" i="184"/>
  <c r="D30" i="182"/>
  <c r="N14" i="184"/>
  <c r="F14" i="184"/>
  <c r="C13" i="184"/>
  <c r="L14" i="184"/>
  <c r="D14" i="184"/>
  <c r="O14" i="184"/>
  <c r="M16" i="184"/>
  <c r="L17" i="184"/>
  <c r="D6" i="184"/>
  <c r="M6" i="184"/>
  <c r="J7" i="184"/>
  <c r="F8" i="184"/>
  <c r="O8" i="184"/>
  <c r="K9" i="184"/>
  <c r="K12" i="184"/>
  <c r="G14" i="184"/>
  <c r="L10" i="184"/>
  <c r="E12" i="184"/>
  <c r="K14" i="184"/>
  <c r="I16" i="184"/>
  <c r="J17" i="184"/>
  <c r="F7" i="184"/>
  <c r="O7" i="184"/>
  <c r="K8" i="184"/>
  <c r="H9" i="184"/>
  <c r="D10" i="184"/>
  <c r="M10" i="184"/>
  <c r="G12" i="184"/>
  <c r="M14" i="184"/>
  <c r="K16" i="184"/>
  <c r="K17" i="184"/>
  <c r="N6" i="184"/>
  <c r="F6" i="184"/>
  <c r="C5" i="184"/>
  <c r="L6" i="184"/>
  <c r="H7" i="184"/>
  <c r="E8" i="184"/>
  <c r="F10" i="184"/>
  <c r="O10" i="184"/>
  <c r="J12" i="184"/>
  <c r="E14" i="184"/>
  <c r="O16" i="184"/>
  <c r="L8" i="184"/>
  <c r="D8" i="184"/>
  <c r="I12" i="184"/>
  <c r="I17" i="184"/>
  <c r="O17" i="184"/>
  <c r="G17" i="184"/>
  <c r="M17" i="184"/>
  <c r="E17" i="184"/>
  <c r="K6" i="184"/>
  <c r="G7" i="184"/>
  <c r="M8" i="184"/>
  <c r="O9" i="184"/>
  <c r="G9" i="184"/>
  <c r="L9" i="184"/>
  <c r="H10" i="184"/>
  <c r="H14" i="184"/>
  <c r="E16" i="184"/>
  <c r="D17" i="184"/>
  <c r="H12" i="184"/>
  <c r="N12" i="184"/>
  <c r="F12" i="184"/>
  <c r="M12" i="184"/>
  <c r="I14" i="184"/>
  <c r="G16" i="184"/>
  <c r="F17" i="184"/>
  <c r="L7" i="184"/>
  <c r="H8" i="184"/>
  <c r="D9" i="184"/>
  <c r="M9" i="184"/>
  <c r="I10" i="184"/>
  <c r="H6" i="184"/>
  <c r="D7" i="184"/>
  <c r="M7" i="184"/>
  <c r="I8" i="184"/>
  <c r="E9" i="184"/>
  <c r="N9" i="184"/>
  <c r="K10" i="184"/>
  <c r="D12" i="184"/>
  <c r="O12" i="184"/>
  <c r="J14" i="184"/>
  <c r="H17" i="184"/>
  <c r="N16" i="184"/>
  <c r="F16" i="184"/>
  <c r="L16" i="184"/>
  <c r="D16" i="184"/>
  <c r="J16" i="184"/>
  <c r="E6" i="184"/>
  <c r="O6" i="184"/>
  <c r="K7" i="184"/>
  <c r="G8" i="184"/>
  <c r="G6" i="184"/>
  <c r="I6" i="184"/>
  <c r="E7" i="184"/>
  <c r="N7" i="184"/>
  <c r="J8" i="184"/>
  <c r="F9" i="184"/>
  <c r="K25" i="184"/>
  <c r="F26" i="184"/>
  <c r="N26" i="184"/>
  <c r="D28" i="184"/>
  <c r="L28" i="184"/>
  <c r="J30" i="184"/>
  <c r="H32" i="184"/>
  <c r="K41" i="184"/>
  <c r="K49" i="184"/>
  <c r="K22" i="184"/>
  <c r="I24" i="184"/>
  <c r="D25" i="184"/>
  <c r="L25" i="184"/>
  <c r="K30" i="184"/>
  <c r="F31" i="184"/>
  <c r="N31" i="184"/>
  <c r="I32" i="184"/>
  <c r="G34" i="184"/>
  <c r="O34" i="184"/>
  <c r="E36" i="184"/>
  <c r="M36" i="184"/>
  <c r="K38" i="184"/>
  <c r="F39" i="184"/>
  <c r="N39" i="184"/>
  <c r="I40" i="184"/>
  <c r="D41" i="184"/>
  <c r="L41" i="184"/>
  <c r="E44" i="184"/>
  <c r="M44" i="184"/>
  <c r="K46" i="184"/>
  <c r="F47" i="184"/>
  <c r="N47" i="184"/>
  <c r="I48" i="184"/>
  <c r="D49" i="184"/>
  <c r="L49" i="184"/>
  <c r="K54" i="184"/>
  <c r="F55" i="184"/>
  <c r="N55" i="184"/>
  <c r="I56" i="184"/>
  <c r="K11" i="184"/>
  <c r="G15" i="184"/>
  <c r="O15" i="184"/>
  <c r="H18" i="184"/>
  <c r="K19" i="184"/>
  <c r="F20" i="184"/>
  <c r="N20" i="184"/>
  <c r="I21" i="184"/>
  <c r="D22" i="184"/>
  <c r="L22" i="184"/>
  <c r="J24" i="184"/>
  <c r="E25" i="184"/>
  <c r="M25" i="184"/>
  <c r="H26" i="184"/>
  <c r="K27" i="184"/>
  <c r="F28" i="184"/>
  <c r="N28" i="184"/>
  <c r="I29" i="184"/>
  <c r="D30" i="184"/>
  <c r="L30" i="184"/>
  <c r="G31" i="184"/>
  <c r="O31" i="184"/>
  <c r="J32" i="184"/>
  <c r="H34" i="184"/>
  <c r="K35" i="184"/>
  <c r="F36" i="184"/>
  <c r="N36" i="184"/>
  <c r="I37" i="184"/>
  <c r="D38" i="184"/>
  <c r="L38" i="184"/>
  <c r="G39" i="184"/>
  <c r="O39" i="184"/>
  <c r="J40" i="184"/>
  <c r="E41" i="184"/>
  <c r="M41" i="184"/>
  <c r="H42" i="184"/>
  <c r="C43" i="184"/>
  <c r="F44" i="184"/>
  <c r="N44" i="184"/>
  <c r="D46" i="184"/>
  <c r="L46" i="184"/>
  <c r="G47" i="184"/>
  <c r="O47" i="184"/>
  <c r="J48" i="184"/>
  <c r="E49" i="184"/>
  <c r="M49" i="184"/>
  <c r="K51" i="184"/>
  <c r="F52" i="184"/>
  <c r="N52" i="184"/>
  <c r="D54" i="184"/>
  <c r="L54" i="184"/>
  <c r="G55" i="184"/>
  <c r="O55" i="184"/>
  <c r="J56" i="184"/>
  <c r="K24" i="184"/>
  <c r="F25" i="184"/>
  <c r="N25" i="184"/>
  <c r="K32" i="184"/>
  <c r="K40" i="184"/>
  <c r="F41" i="184"/>
  <c r="N41" i="184"/>
  <c r="G44" i="184"/>
  <c r="O44" i="184"/>
  <c r="K48" i="184"/>
  <c r="F49" i="184"/>
  <c r="N49" i="184"/>
  <c r="K56" i="184"/>
  <c r="G20" i="184"/>
  <c r="O20" i="184"/>
  <c r="E22" i="184"/>
  <c r="M22" i="184"/>
  <c r="E11" i="184"/>
  <c r="I15" i="184"/>
  <c r="J18" i="184"/>
  <c r="H20" i="184"/>
  <c r="K21" i="184"/>
  <c r="F22" i="184"/>
  <c r="N22" i="184"/>
  <c r="D24" i="184"/>
  <c r="L24" i="184"/>
  <c r="G25" i="184"/>
  <c r="O25" i="184"/>
  <c r="J26" i="184"/>
  <c r="E27" i="184"/>
  <c r="M27" i="184"/>
  <c r="H28" i="184"/>
  <c r="K29" i="184"/>
  <c r="F30" i="184"/>
  <c r="N30" i="184"/>
  <c r="I31" i="184"/>
  <c r="D32" i="184"/>
  <c r="L32" i="184"/>
  <c r="J34" i="184"/>
  <c r="E35" i="184"/>
  <c r="M35" i="184"/>
  <c r="H36" i="184"/>
  <c r="F38" i="184"/>
  <c r="N38" i="184"/>
  <c r="I39" i="184"/>
  <c r="D40" i="184"/>
  <c r="L40" i="184"/>
  <c r="G41" i="184"/>
  <c r="O41" i="184"/>
  <c r="J42" i="184"/>
  <c r="H44" i="184"/>
  <c r="F46" i="184"/>
  <c r="N46" i="184"/>
  <c r="I47" i="184"/>
  <c r="D48" i="184"/>
  <c r="L48" i="184"/>
  <c r="G49" i="184"/>
  <c r="O49" i="184"/>
  <c r="J50" i="184"/>
  <c r="E51" i="184"/>
  <c r="M51" i="184"/>
  <c r="H52" i="184"/>
  <c r="F54" i="184"/>
  <c r="N54" i="184"/>
  <c r="I55" i="184"/>
  <c r="D56" i="184"/>
  <c r="L56" i="184"/>
  <c r="K18" i="184"/>
  <c r="F19" i="184"/>
  <c r="N19" i="184"/>
  <c r="I20" i="184"/>
  <c r="D21" i="184"/>
  <c r="L21" i="184"/>
  <c r="G22" i="184"/>
  <c r="O22" i="184"/>
  <c r="E24" i="184"/>
  <c r="M24" i="184"/>
  <c r="H25" i="184"/>
  <c r="K26" i="184"/>
  <c r="F27" i="184"/>
  <c r="I28" i="184"/>
  <c r="D29" i="184"/>
  <c r="L29" i="184"/>
  <c r="G30" i="184"/>
  <c r="O30" i="184"/>
  <c r="J31" i="184"/>
  <c r="E32" i="184"/>
  <c r="M32" i="184"/>
  <c r="K34" i="184"/>
  <c r="F35" i="184"/>
  <c r="I36" i="184"/>
  <c r="G38" i="184"/>
  <c r="O38" i="184"/>
  <c r="J39" i="184"/>
  <c r="E40" i="184"/>
  <c r="M40" i="184"/>
  <c r="H41" i="184"/>
  <c r="K42" i="184"/>
  <c r="I44" i="184"/>
  <c r="G46" i="184"/>
  <c r="O46" i="184"/>
  <c r="J47" i="184"/>
  <c r="E48" i="184"/>
  <c r="M48" i="184"/>
  <c r="H49" i="184"/>
  <c r="F51" i="184"/>
  <c r="I52" i="184"/>
  <c r="G54" i="184"/>
  <c r="O54" i="184"/>
  <c r="J55" i="184"/>
  <c r="E56" i="184"/>
  <c r="M56" i="184"/>
  <c r="D18" i="184"/>
  <c r="G19" i="184"/>
  <c r="J20" i="184"/>
  <c r="E21" i="184"/>
  <c r="M21" i="184"/>
  <c r="H22" i="184"/>
  <c r="C23" i="184"/>
  <c r="F24" i="184"/>
  <c r="N24" i="184"/>
  <c r="I25" i="184"/>
  <c r="D26" i="184"/>
  <c r="J28" i="184"/>
  <c r="H30" i="184"/>
  <c r="K31" i="184"/>
  <c r="F32" i="184"/>
  <c r="N32" i="184"/>
  <c r="D34" i="184"/>
  <c r="J36" i="184"/>
  <c r="H38" i="184"/>
  <c r="K39" i="184"/>
  <c r="F40" i="184"/>
  <c r="N40" i="184"/>
  <c r="I41" i="184"/>
  <c r="D42" i="184"/>
  <c r="J44" i="184"/>
  <c r="H46" i="184"/>
  <c r="K47" i="184"/>
  <c r="F48" i="184"/>
  <c r="N48" i="184"/>
  <c r="I49" i="184"/>
  <c r="K55" i="184"/>
  <c r="F56" i="184"/>
  <c r="N56" i="184"/>
  <c r="F21" i="184"/>
  <c r="G24" i="184"/>
  <c r="F29" i="184"/>
  <c r="D31" i="184"/>
  <c r="G32" i="184"/>
  <c r="D39" i="184"/>
  <c r="G40" i="184"/>
  <c r="D47" i="184"/>
  <c r="G48" i="184"/>
  <c r="D55" i="184"/>
  <c r="G56" i="184"/>
  <c r="C27" i="183" l="1"/>
  <c r="M53" i="184"/>
  <c r="I53" i="184"/>
  <c r="H53" i="184"/>
  <c r="E53" i="184"/>
  <c r="J5" i="184"/>
  <c r="O53" i="184"/>
  <c r="J43" i="184"/>
  <c r="H23" i="184"/>
  <c r="L33" i="184"/>
  <c r="J53" i="184"/>
  <c r="E23" i="184"/>
  <c r="L53" i="184"/>
  <c r="N33" i="184"/>
  <c r="I33" i="184"/>
  <c r="O23" i="184"/>
  <c r="K5" i="184"/>
  <c r="F33" i="184"/>
  <c r="L43" i="184"/>
  <c r="D33" i="184"/>
  <c r="N23" i="184"/>
  <c r="K33" i="184"/>
  <c r="L23" i="184"/>
  <c r="D43" i="184"/>
  <c r="E5" i="184"/>
  <c r="H5" i="184"/>
  <c r="E33" i="184"/>
  <c r="M33" i="184"/>
  <c r="D23" i="184"/>
  <c r="N43" i="184"/>
  <c r="K43" i="184"/>
  <c r="F23" i="184"/>
  <c r="K23" i="184"/>
  <c r="F53" i="184"/>
  <c r="G43" i="184"/>
  <c r="F43" i="184"/>
  <c r="M43" i="184"/>
  <c r="I13" i="184"/>
  <c r="H13" i="184"/>
  <c r="K13" i="184"/>
  <c r="O13" i="184"/>
  <c r="N53" i="184"/>
  <c r="O43" i="184"/>
  <c r="N5" i="184"/>
  <c r="J33" i="184"/>
  <c r="K53" i="184"/>
  <c r="E43" i="184"/>
  <c r="I5" i="184"/>
  <c r="M5" i="184"/>
  <c r="D13" i="184"/>
  <c r="M23" i="184"/>
  <c r="O33" i="184"/>
  <c r="I23" i="184"/>
  <c r="G5" i="184"/>
  <c r="D5" i="184"/>
  <c r="L13" i="184"/>
  <c r="G53" i="184"/>
  <c r="J23" i="184"/>
  <c r="G33" i="184"/>
  <c r="G13" i="184"/>
  <c r="H33" i="184"/>
  <c r="G23" i="184"/>
  <c r="I43" i="184"/>
  <c r="D53" i="184"/>
  <c r="L5" i="184"/>
  <c r="F13" i="184"/>
  <c r="H43" i="184"/>
  <c r="O5" i="184"/>
  <c r="J13" i="184"/>
  <c r="C4" i="184"/>
  <c r="M13" i="184"/>
  <c r="N13" i="184"/>
  <c r="E13" i="184"/>
  <c r="F5" i="184"/>
  <c r="E19" i="182"/>
  <c r="E8" i="182"/>
  <c r="E30" i="182" l="1"/>
  <c r="K4" i="184"/>
  <c r="E4" i="184"/>
  <c r="H4" i="184"/>
  <c r="O4" i="184"/>
  <c r="N4" i="184"/>
  <c r="J4" i="184"/>
  <c r="F4" i="184"/>
  <c r="L4" i="184"/>
  <c r="M4" i="184"/>
  <c r="I4" i="184"/>
  <c r="D4" i="184"/>
  <c r="G4" i="184"/>
  <c r="F8" i="182"/>
  <c r="G8" i="182"/>
  <c r="F19" i="182"/>
  <c r="G19" i="182"/>
  <c r="G30" i="182" l="1"/>
  <c r="F30" i="182"/>
  <c r="E1" i="36" l="1"/>
  <c r="E22" i="28" l="1"/>
  <c r="E21" i="28"/>
  <c r="D19" i="28"/>
  <c r="D18" i="28"/>
  <c r="C15" i="28"/>
  <c r="C16" i="28"/>
  <c r="C17" i="28"/>
  <c r="C14" i="28"/>
  <c r="D16" i="29"/>
  <c r="D15" i="29"/>
  <c r="D14" i="29"/>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11" i="33"/>
  <c r="G9" i="102"/>
  <c r="G10" i="102"/>
  <c r="G11" i="102"/>
  <c r="G12" i="102"/>
  <c r="G13" i="102"/>
  <c r="G14" i="102"/>
  <c r="G15" i="102"/>
  <c r="G16" i="102"/>
  <c r="G17" i="102"/>
  <c r="G18" i="102"/>
  <c r="G19" i="102"/>
  <c r="G20" i="102"/>
  <c r="G21" i="102"/>
  <c r="G22" i="102"/>
  <c r="G23" i="102"/>
  <c r="G24" i="102"/>
  <c r="G25" i="102"/>
  <c r="G26" i="102"/>
  <c r="G27" i="102"/>
  <c r="G28" i="102"/>
  <c r="G29" i="102"/>
  <c r="G30" i="102"/>
  <c r="G31" i="102"/>
  <c r="G32" i="102"/>
  <c r="G33" i="102"/>
  <c r="G34" i="102"/>
  <c r="G35" i="102"/>
  <c r="G36" i="102"/>
  <c r="G37" i="102"/>
  <c r="G38" i="102"/>
  <c r="G39" i="102"/>
  <c r="G40" i="102"/>
  <c r="G41" i="102"/>
  <c r="G42" i="102"/>
  <c r="G43" i="102"/>
  <c r="G44" i="102"/>
  <c r="G45" i="102"/>
  <c r="G46" i="102"/>
  <c r="G47" i="102"/>
  <c r="G48" i="102"/>
  <c r="G49" i="102"/>
  <c r="G50" i="102"/>
  <c r="G51" i="102"/>
  <c r="G52" i="102"/>
  <c r="G53" i="102"/>
  <c r="G54" i="102"/>
  <c r="G55" i="102"/>
  <c r="G56" i="102"/>
  <c r="G57" i="102"/>
  <c r="G58" i="102"/>
  <c r="G59" i="102"/>
  <c r="G60" i="102"/>
  <c r="G61" i="102"/>
  <c r="G62" i="102"/>
  <c r="G63" i="102"/>
  <c r="G64" i="102"/>
  <c r="G65" i="102"/>
  <c r="G66" i="102"/>
  <c r="G67" i="102"/>
  <c r="G68" i="102"/>
  <c r="G69" i="102"/>
  <c r="G70" i="102"/>
  <c r="G71" i="102"/>
  <c r="G72" i="102"/>
  <c r="G73" i="102"/>
  <c r="G74" i="102"/>
  <c r="G75" i="102"/>
  <c r="G76" i="102"/>
  <c r="G77" i="102"/>
  <c r="G78" i="102"/>
  <c r="G79" i="102"/>
  <c r="G80" i="102"/>
  <c r="G81" i="102"/>
  <c r="G82" i="102"/>
  <c r="G83" i="102"/>
  <c r="G84" i="102"/>
  <c r="G85" i="102"/>
  <c r="G86" i="102"/>
  <c r="G87" i="102"/>
  <c r="G88" i="102"/>
  <c r="G89" i="102"/>
  <c r="G90" i="102"/>
  <c r="G91" i="102"/>
  <c r="G92" i="102"/>
  <c r="G93" i="102"/>
  <c r="G94" i="102"/>
  <c r="G95" i="102"/>
  <c r="G96" i="102"/>
  <c r="G97" i="102"/>
  <c r="G98" i="102"/>
  <c r="G99" i="102"/>
  <c r="G100" i="102"/>
  <c r="G101" i="102"/>
  <c r="G102" i="102"/>
  <c r="G103" i="102"/>
  <c r="G104" i="102"/>
  <c r="G105" i="102"/>
  <c r="G106" i="102"/>
  <c r="G107" i="102"/>
  <c r="G108" i="102"/>
  <c r="G109" i="102"/>
  <c r="G110" i="102"/>
  <c r="G111" i="102"/>
  <c r="G112" i="102"/>
  <c r="G113" i="102"/>
  <c r="G114" i="102"/>
  <c r="G115" i="102"/>
  <c r="G116" i="102"/>
  <c r="G117" i="102"/>
  <c r="G118" i="102"/>
  <c r="G119" i="102"/>
  <c r="G120" i="102"/>
  <c r="G121" i="102"/>
  <c r="G122" i="102"/>
  <c r="G123" i="102"/>
  <c r="G124" i="102"/>
  <c r="G125" i="102"/>
  <c r="G126" i="102"/>
  <c r="G127" i="102"/>
  <c r="G128" i="102"/>
  <c r="G129" i="102"/>
  <c r="G130" i="102"/>
  <c r="G131" i="102"/>
  <c r="G132" i="102"/>
  <c r="G133" i="102"/>
  <c r="G134" i="102"/>
  <c r="G135" i="102"/>
  <c r="G136" i="102"/>
  <c r="G137" i="102"/>
  <c r="G138" i="102"/>
  <c r="G139" i="102"/>
  <c r="G140" i="102"/>
  <c r="G141" i="102"/>
  <c r="G142" i="102"/>
  <c r="G143" i="102"/>
  <c r="G144" i="102"/>
  <c r="G145" i="102"/>
  <c r="G146" i="102"/>
  <c r="G147" i="102"/>
  <c r="G148" i="102"/>
  <c r="G149" i="102"/>
  <c r="G150" i="102"/>
  <c r="G151" i="102"/>
  <c r="G152" i="102"/>
  <c r="G153" i="102"/>
  <c r="G154" i="102"/>
  <c r="G155" i="102"/>
  <c r="G156" i="102"/>
  <c r="G157" i="102"/>
  <c r="G158" i="102"/>
  <c r="G159" i="102"/>
  <c r="G160" i="102"/>
  <c r="G161" i="102"/>
  <c r="G162" i="102"/>
  <c r="G163" i="102"/>
  <c r="G164" i="102"/>
  <c r="G165" i="102"/>
  <c r="G166" i="102"/>
  <c r="G167" i="102"/>
  <c r="G168" i="102"/>
  <c r="G169" i="102"/>
  <c r="G170" i="102"/>
  <c r="G171" i="102"/>
  <c r="G172" i="102"/>
  <c r="G173" i="102"/>
  <c r="G174" i="102"/>
  <c r="G175" i="102"/>
  <c r="G176" i="102"/>
  <c r="G177" i="102"/>
  <c r="G178" i="102"/>
  <c r="G179" i="102"/>
  <c r="G180" i="102"/>
  <c r="G181" i="102"/>
  <c r="G182" i="102"/>
  <c r="G183" i="102"/>
  <c r="G184" i="102"/>
  <c r="G185" i="102"/>
  <c r="G186" i="102"/>
  <c r="G187" i="102"/>
  <c r="G188" i="102"/>
  <c r="G189" i="102"/>
  <c r="G190" i="102"/>
  <c r="G191" i="102"/>
  <c r="G192" i="102"/>
  <c r="G193" i="102"/>
  <c r="G194" i="102"/>
  <c r="G195" i="102"/>
  <c r="G196" i="102"/>
  <c r="G197" i="102"/>
  <c r="G198" i="102"/>
  <c r="G199" i="102"/>
  <c r="G200" i="102"/>
  <c r="G201" i="102"/>
  <c r="G202" i="102"/>
  <c r="G203" i="102"/>
  <c r="G204" i="102"/>
  <c r="G205" i="102"/>
  <c r="G206" i="102"/>
  <c r="G207" i="102"/>
  <c r="G208" i="102"/>
  <c r="G209" i="102"/>
  <c r="G210" i="102"/>
  <c r="G211" i="102"/>
  <c r="G212" i="102"/>
  <c r="G213" i="102"/>
  <c r="G214" i="102"/>
  <c r="G215" i="102"/>
  <c r="G216" i="102"/>
  <c r="G217" i="102"/>
  <c r="G218" i="102"/>
  <c r="G219" i="102"/>
  <c r="G220" i="102"/>
  <c r="G221" i="102"/>
  <c r="G222" i="102"/>
  <c r="G223" i="102"/>
  <c r="G224" i="102"/>
  <c r="G225" i="102"/>
  <c r="G226" i="102"/>
  <c r="G227" i="102"/>
  <c r="G228" i="102"/>
  <c r="G229" i="102"/>
  <c r="G230" i="102"/>
  <c r="G231" i="102"/>
  <c r="G232" i="102"/>
  <c r="G233" i="102"/>
  <c r="G234" i="102"/>
  <c r="G235" i="102"/>
  <c r="G236" i="102"/>
  <c r="G237" i="102"/>
  <c r="G238" i="102"/>
  <c r="G239" i="102"/>
  <c r="G240" i="102"/>
  <c r="G241" i="102"/>
  <c r="G242" i="102"/>
  <c r="G243" i="102"/>
  <c r="G244" i="102"/>
  <c r="G245" i="102"/>
  <c r="G246" i="102"/>
  <c r="G247" i="102"/>
  <c r="G248" i="102"/>
  <c r="G249" i="102"/>
  <c r="G250" i="102"/>
  <c r="G251" i="102"/>
  <c r="G252" i="102"/>
  <c r="G253" i="102"/>
  <c r="G254" i="102"/>
  <c r="G255" i="102"/>
  <c r="G256" i="102"/>
  <c r="G257" i="102"/>
  <c r="G258" i="102"/>
  <c r="G259" i="102"/>
  <c r="G260" i="102"/>
  <c r="G261" i="102"/>
  <c r="G262" i="102"/>
  <c r="G263" i="102"/>
  <c r="G264" i="102"/>
  <c r="G265" i="102"/>
  <c r="G266" i="102"/>
  <c r="G267" i="102"/>
  <c r="G268" i="102"/>
  <c r="G269" i="102"/>
  <c r="G270" i="102"/>
  <c r="G271" i="102"/>
  <c r="G272" i="102"/>
  <c r="G273" i="102"/>
  <c r="G274" i="102"/>
  <c r="G275" i="102"/>
  <c r="G276" i="102"/>
  <c r="G277" i="102"/>
  <c r="G278" i="102"/>
  <c r="G279" i="102"/>
  <c r="G280" i="102"/>
  <c r="G281" i="102"/>
  <c r="G282" i="102"/>
  <c r="G283" i="102"/>
  <c r="G284" i="102"/>
  <c r="G285" i="102"/>
  <c r="G286" i="102"/>
  <c r="G287" i="102"/>
  <c r="G288" i="102"/>
  <c r="G289" i="102"/>
  <c r="G290" i="102"/>
  <c r="G291" i="102"/>
  <c r="G292" i="102"/>
  <c r="G293" i="102"/>
  <c r="G294" i="102"/>
  <c r="G295" i="102"/>
  <c r="G296" i="102"/>
  <c r="G297" i="102"/>
  <c r="G298" i="102"/>
  <c r="G299" i="102"/>
  <c r="G300" i="102"/>
  <c r="G301" i="102"/>
  <c r="G302" i="102"/>
  <c r="G303" i="102"/>
  <c r="G304" i="102"/>
  <c r="G305" i="102"/>
  <c r="G306" i="102"/>
  <c r="G307" i="102"/>
  <c r="G308" i="102"/>
  <c r="G309" i="102"/>
  <c r="G310" i="102"/>
  <c r="G311" i="102"/>
  <c r="G312" i="102"/>
  <c r="G313" i="102"/>
  <c r="G314" i="102"/>
  <c r="G315" i="102"/>
  <c r="G316" i="102"/>
  <c r="G317" i="102"/>
  <c r="G318" i="102"/>
  <c r="G319" i="102"/>
  <c r="G320" i="102"/>
  <c r="G321" i="102"/>
  <c r="G322" i="102"/>
  <c r="G323" i="102"/>
  <c r="G324" i="102"/>
  <c r="G325" i="102"/>
  <c r="G326" i="102"/>
  <c r="G327" i="102"/>
  <c r="G328" i="102"/>
  <c r="G329" i="102"/>
  <c r="G330" i="102"/>
  <c r="G331" i="102"/>
  <c r="G332" i="102"/>
  <c r="G333" i="102"/>
  <c r="G334" i="102"/>
  <c r="G335" i="102"/>
  <c r="G336" i="102"/>
  <c r="G337" i="102"/>
  <c r="G338" i="102"/>
  <c r="G339" i="102"/>
  <c r="G340" i="102"/>
  <c r="G341" i="102"/>
  <c r="G342" i="102"/>
  <c r="G343" i="102"/>
  <c r="G344" i="102"/>
  <c r="G345" i="102"/>
  <c r="G346" i="102"/>
  <c r="G347" i="102"/>
  <c r="G348" i="102"/>
  <c r="G349" i="102"/>
  <c r="G350" i="102"/>
  <c r="G351" i="102"/>
  <c r="G352" i="102"/>
  <c r="G353" i="102"/>
  <c r="G354" i="102"/>
  <c r="G355" i="102"/>
  <c r="G356" i="102"/>
  <c r="G357" i="102"/>
  <c r="G358" i="102"/>
  <c r="G359" i="102"/>
  <c r="G360" i="102"/>
  <c r="G361" i="102"/>
  <c r="G362" i="102"/>
  <c r="G363" i="102"/>
  <c r="G364" i="102"/>
  <c r="G365" i="102"/>
  <c r="G366" i="102"/>
  <c r="G367" i="102"/>
  <c r="G368" i="102"/>
  <c r="G369" i="102"/>
  <c r="G370" i="102"/>
  <c r="G371" i="102"/>
  <c r="G372" i="102"/>
  <c r="G373" i="102"/>
  <c r="G374" i="102"/>
  <c r="G375" i="102"/>
  <c r="G376" i="102"/>
  <c r="G377" i="102"/>
  <c r="G378" i="102"/>
  <c r="G379" i="102"/>
  <c r="G380" i="102"/>
  <c r="G381" i="102"/>
  <c r="G382" i="102"/>
  <c r="G383" i="102"/>
  <c r="G384" i="102"/>
  <c r="G385" i="102"/>
  <c r="G386" i="102"/>
  <c r="G387" i="102"/>
  <c r="G388" i="102"/>
  <c r="G389" i="102"/>
  <c r="G390" i="102"/>
  <c r="G391" i="102"/>
  <c r="G392" i="102"/>
  <c r="G393" i="102"/>
  <c r="G394" i="102"/>
  <c r="G395" i="102"/>
  <c r="G396" i="102"/>
  <c r="G397" i="102"/>
  <c r="G398" i="102"/>
  <c r="G399" i="102"/>
  <c r="G400" i="102"/>
  <c r="G401" i="102"/>
  <c r="G402" i="102"/>
  <c r="G403" i="102"/>
  <c r="G404" i="102"/>
  <c r="G405" i="102"/>
  <c r="G406" i="102"/>
  <c r="G407" i="102"/>
  <c r="G408" i="102"/>
  <c r="G409" i="102"/>
  <c r="G410" i="102"/>
  <c r="G411" i="102"/>
  <c r="G412" i="102"/>
  <c r="G413" i="102"/>
  <c r="G414" i="102"/>
  <c r="G415" i="102"/>
  <c r="G416" i="102"/>
  <c r="G417" i="102"/>
  <c r="G418" i="102"/>
  <c r="G419" i="102"/>
  <c r="G420" i="102"/>
  <c r="G421" i="102"/>
  <c r="G422" i="102"/>
  <c r="G423" i="102"/>
  <c r="G424" i="102"/>
  <c r="G425" i="102"/>
  <c r="G426" i="102"/>
  <c r="G427" i="102"/>
  <c r="G428" i="102"/>
  <c r="G429" i="102"/>
  <c r="G430" i="102"/>
  <c r="G431" i="102"/>
  <c r="G432" i="102"/>
  <c r="G433" i="102"/>
  <c r="G434" i="102"/>
  <c r="G435" i="102"/>
  <c r="G436" i="102"/>
  <c r="G437" i="102"/>
  <c r="G438" i="102"/>
  <c r="G439" i="102"/>
  <c r="G440" i="102"/>
  <c r="G441" i="102"/>
  <c r="G442" i="102"/>
  <c r="G443" i="102"/>
  <c r="G444" i="102"/>
  <c r="G445" i="102"/>
  <c r="G446" i="102"/>
  <c r="G447" i="102"/>
  <c r="G448" i="102"/>
  <c r="G449" i="102"/>
  <c r="G450" i="102"/>
  <c r="G451" i="102"/>
  <c r="G452" i="102"/>
  <c r="G453" i="102"/>
  <c r="G454" i="102"/>
  <c r="G455" i="102"/>
  <c r="G456" i="102"/>
  <c r="G457" i="102"/>
  <c r="G458" i="102"/>
  <c r="G459" i="102"/>
  <c r="G460" i="102"/>
  <c r="G461" i="102"/>
  <c r="G462" i="102"/>
  <c r="G463" i="102"/>
  <c r="G464" i="102"/>
  <c r="G465" i="102"/>
  <c r="G466" i="102"/>
  <c r="G467" i="102"/>
  <c r="G468" i="102"/>
  <c r="G469" i="102"/>
  <c r="G470" i="102"/>
  <c r="G471" i="102"/>
  <c r="G472" i="102"/>
  <c r="G473" i="102"/>
  <c r="G474" i="102"/>
  <c r="G475" i="102"/>
  <c r="G476" i="102"/>
  <c r="G477" i="102"/>
  <c r="G478" i="102"/>
  <c r="G479" i="102"/>
  <c r="G480" i="102"/>
  <c r="G481" i="102"/>
  <c r="G482" i="102"/>
  <c r="G483" i="102"/>
  <c r="G484" i="102"/>
  <c r="G485" i="102"/>
  <c r="G486" i="102"/>
  <c r="G487" i="102"/>
  <c r="G488" i="102"/>
  <c r="G489" i="102"/>
  <c r="G490" i="102"/>
  <c r="G491" i="102"/>
  <c r="G492" i="102"/>
  <c r="G493" i="102"/>
  <c r="G494" i="102"/>
  <c r="G495" i="102"/>
  <c r="G496" i="102"/>
  <c r="G497" i="102"/>
  <c r="G498" i="102"/>
  <c r="G499" i="102"/>
  <c r="G500" i="102"/>
  <c r="G501" i="102"/>
  <c r="G502" i="102"/>
  <c r="G503" i="102"/>
  <c r="G504" i="102"/>
  <c r="G505" i="102"/>
  <c r="G506" i="102"/>
  <c r="G507" i="102"/>
  <c r="G508" i="102"/>
  <c r="G509" i="102"/>
  <c r="G510" i="102"/>
  <c r="G511" i="102"/>
  <c r="G512" i="102"/>
  <c r="G513" i="102"/>
  <c r="G514" i="102"/>
  <c r="G515" i="102"/>
  <c r="G516" i="102"/>
  <c r="G517" i="102"/>
  <c r="G518" i="102"/>
  <c r="G519" i="102"/>
  <c r="G520" i="102"/>
  <c r="G521" i="102"/>
  <c r="G522" i="102"/>
  <c r="G523" i="102"/>
  <c r="G524" i="102"/>
  <c r="G525" i="102"/>
  <c r="G526" i="102"/>
  <c r="G527" i="102"/>
  <c r="G528" i="102"/>
  <c r="G529" i="102"/>
  <c r="G530" i="102"/>
  <c r="G531" i="102"/>
  <c r="G532" i="102"/>
  <c r="G533" i="102"/>
  <c r="G534" i="102"/>
  <c r="G535" i="102"/>
  <c r="G536" i="102"/>
  <c r="G537" i="102"/>
  <c r="G538" i="102"/>
  <c r="G539" i="102"/>
  <c r="G540" i="102"/>
  <c r="G541" i="102"/>
  <c r="G542" i="102"/>
  <c r="G543" i="102"/>
  <c r="G544" i="102"/>
  <c r="G545" i="102"/>
  <c r="G546" i="102"/>
  <c r="G547" i="102"/>
  <c r="G548" i="102"/>
  <c r="G549" i="102"/>
  <c r="G550" i="102"/>
  <c r="G551" i="102"/>
  <c r="G552" i="102"/>
  <c r="G553" i="102"/>
  <c r="G554" i="102"/>
  <c r="G555" i="102"/>
  <c r="G556" i="102"/>
  <c r="G557" i="102"/>
  <c r="G558" i="102"/>
  <c r="G559" i="102"/>
  <c r="G560" i="102"/>
  <c r="G561" i="102"/>
  <c r="G562" i="102"/>
  <c r="G563" i="102"/>
  <c r="G564" i="102"/>
  <c r="G565" i="102"/>
  <c r="G566" i="102"/>
  <c r="G567" i="102"/>
  <c r="G568" i="102"/>
  <c r="G569" i="102"/>
  <c r="G570" i="102"/>
  <c r="G571" i="102"/>
  <c r="G572" i="102"/>
  <c r="G573" i="102"/>
  <c r="G574" i="102"/>
  <c r="G575" i="102"/>
  <c r="G576" i="102"/>
  <c r="G577" i="102"/>
  <c r="G578" i="102"/>
  <c r="G579" i="102"/>
  <c r="G580" i="102"/>
  <c r="G581" i="102"/>
  <c r="G582" i="102"/>
  <c r="G583" i="102"/>
  <c r="G584" i="102"/>
  <c r="G585" i="102"/>
  <c r="G586" i="102"/>
  <c r="G587" i="102"/>
  <c r="G588" i="102"/>
  <c r="G589" i="102"/>
  <c r="G590" i="102"/>
  <c r="G591" i="102"/>
  <c r="G592" i="102"/>
  <c r="G593" i="102"/>
  <c r="G594" i="102"/>
  <c r="G595" i="102"/>
  <c r="G596" i="102"/>
  <c r="G597" i="102"/>
  <c r="G598" i="102"/>
  <c r="G599" i="102"/>
  <c r="G600" i="102"/>
  <c r="G601" i="102"/>
  <c r="G602" i="102"/>
  <c r="G603" i="102"/>
  <c r="G604" i="102"/>
  <c r="G605" i="102"/>
  <c r="G606" i="102"/>
  <c r="G607" i="102"/>
  <c r="G608" i="102"/>
  <c r="G609" i="102"/>
  <c r="G610" i="102"/>
  <c r="G611" i="102"/>
  <c r="G612" i="102"/>
  <c r="G613" i="102"/>
  <c r="G614" i="102"/>
  <c r="G615" i="102"/>
  <c r="G616" i="102"/>
  <c r="G617" i="102"/>
  <c r="G618" i="102"/>
  <c r="G619" i="102"/>
  <c r="G620" i="102"/>
  <c r="G621" i="102"/>
  <c r="G622" i="102"/>
  <c r="G623" i="102"/>
  <c r="G624" i="102"/>
  <c r="G625" i="102"/>
  <c r="G626" i="102"/>
  <c r="G627" i="102"/>
  <c r="G628" i="102"/>
  <c r="G629" i="102"/>
  <c r="G630" i="102"/>
  <c r="G631" i="102"/>
  <c r="G632" i="102"/>
  <c r="G633" i="102"/>
  <c r="G634" i="102"/>
  <c r="G635" i="102"/>
  <c r="G636" i="102"/>
  <c r="G637" i="102"/>
  <c r="G638" i="102"/>
  <c r="G639" i="102"/>
  <c r="G640" i="102"/>
  <c r="G641" i="102"/>
  <c r="G642" i="102"/>
  <c r="G643" i="102"/>
  <c r="G644" i="102"/>
  <c r="G645" i="102"/>
  <c r="G646" i="102"/>
  <c r="G647" i="102"/>
  <c r="G648" i="102"/>
  <c r="G649" i="102"/>
  <c r="G650" i="102"/>
  <c r="G651" i="102"/>
  <c r="G652" i="102"/>
  <c r="G653" i="102"/>
  <c r="G654" i="102"/>
  <c r="G655" i="102"/>
  <c r="G656" i="102"/>
  <c r="G657" i="102"/>
  <c r="G658" i="102"/>
  <c r="G659" i="102"/>
  <c r="G660" i="102"/>
  <c r="G661" i="102"/>
  <c r="G662" i="102"/>
  <c r="G663" i="102"/>
  <c r="G664" i="102"/>
  <c r="G665" i="102"/>
  <c r="G666" i="102"/>
  <c r="G667" i="102"/>
  <c r="G668" i="102"/>
  <c r="G669" i="102"/>
  <c r="G670" i="102"/>
  <c r="G671" i="102"/>
  <c r="G672" i="102"/>
  <c r="G673" i="102"/>
  <c r="G674" i="102"/>
  <c r="G675" i="102"/>
  <c r="G676" i="102"/>
  <c r="G677" i="102"/>
  <c r="G678" i="102"/>
  <c r="G679" i="102"/>
  <c r="G680" i="102"/>
  <c r="G681" i="102"/>
  <c r="G682" i="102"/>
  <c r="G683" i="102"/>
  <c r="G684" i="102"/>
  <c r="G685" i="102"/>
  <c r="G686" i="102"/>
  <c r="G687" i="102"/>
  <c r="G688" i="102"/>
  <c r="G689" i="102"/>
  <c r="G690" i="102"/>
  <c r="G691" i="102"/>
  <c r="G692" i="102"/>
  <c r="G693" i="102"/>
  <c r="G694" i="102"/>
  <c r="G695" i="102"/>
  <c r="G696" i="102"/>
  <c r="G697" i="102"/>
  <c r="G698" i="102"/>
  <c r="G699" i="102"/>
  <c r="G700" i="102"/>
  <c r="G701" i="102"/>
  <c r="G702" i="102"/>
  <c r="G703" i="102"/>
  <c r="G704" i="102"/>
  <c r="G705" i="102"/>
  <c r="G706" i="102"/>
  <c r="G707" i="102"/>
  <c r="G708" i="102"/>
  <c r="G709" i="102"/>
  <c r="G710" i="102"/>
  <c r="G711" i="102"/>
  <c r="G712" i="102"/>
  <c r="G713" i="102"/>
  <c r="G714" i="102"/>
  <c r="G715" i="102"/>
  <c r="G716" i="102"/>
  <c r="G717" i="102"/>
  <c r="G718" i="102"/>
  <c r="G719" i="102"/>
  <c r="G720" i="102"/>
  <c r="G721" i="102"/>
  <c r="G722" i="102"/>
  <c r="G723" i="102"/>
  <c r="G724" i="102"/>
  <c r="G725" i="102"/>
  <c r="G726" i="102"/>
  <c r="G727" i="102"/>
  <c r="G728" i="102"/>
  <c r="G729" i="102"/>
  <c r="G730" i="102"/>
  <c r="G731" i="102"/>
  <c r="G732" i="102"/>
  <c r="G733" i="102"/>
  <c r="G734" i="102"/>
  <c r="G735" i="102"/>
  <c r="G736" i="102"/>
  <c r="G737" i="102"/>
  <c r="G738" i="102"/>
  <c r="G739" i="102"/>
  <c r="G740" i="102"/>
  <c r="G741" i="102"/>
  <c r="G742" i="102"/>
  <c r="G743" i="102"/>
  <c r="G744" i="102"/>
  <c r="G745" i="102"/>
  <c r="G746" i="102"/>
  <c r="G747" i="102"/>
  <c r="G748" i="102"/>
  <c r="G749" i="102"/>
  <c r="G750" i="102"/>
  <c r="G751" i="102"/>
  <c r="G752" i="102"/>
  <c r="G753" i="102"/>
  <c r="G754" i="102"/>
  <c r="G755" i="102"/>
  <c r="G756" i="102"/>
  <c r="G757" i="102"/>
  <c r="G758" i="102"/>
  <c r="G759" i="102"/>
  <c r="G760" i="102"/>
  <c r="G761" i="102"/>
  <c r="G762" i="102"/>
  <c r="G763" i="102"/>
  <c r="G764" i="102"/>
  <c r="G765" i="102"/>
  <c r="G766" i="102"/>
  <c r="G767" i="102"/>
  <c r="G768" i="102"/>
  <c r="G769" i="102"/>
  <c r="G770" i="102"/>
  <c r="G771" i="102"/>
  <c r="G772" i="102"/>
  <c r="G773" i="102"/>
  <c r="G774" i="102"/>
  <c r="G775" i="102"/>
  <c r="G776" i="102"/>
  <c r="G777" i="102"/>
  <c r="G778" i="102"/>
  <c r="G779" i="102"/>
  <c r="G780" i="102"/>
  <c r="G781" i="102"/>
  <c r="G782" i="102"/>
  <c r="G783" i="102"/>
  <c r="G784" i="102"/>
  <c r="G785" i="102"/>
  <c r="G786" i="102"/>
  <c r="G787" i="102"/>
  <c r="G788" i="102"/>
  <c r="G789" i="102"/>
  <c r="G790" i="102"/>
  <c r="G791" i="102"/>
  <c r="G792" i="102"/>
  <c r="G793" i="102"/>
  <c r="G794" i="102"/>
  <c r="G795" i="102"/>
  <c r="G796" i="102"/>
  <c r="G797" i="102"/>
  <c r="G798" i="102"/>
  <c r="G799" i="102"/>
  <c r="G800" i="102"/>
  <c r="G801" i="102"/>
  <c r="G802" i="102"/>
  <c r="G803" i="102"/>
  <c r="G804" i="102"/>
  <c r="G805" i="102"/>
  <c r="G806" i="102"/>
  <c r="G807" i="102"/>
  <c r="G808" i="102"/>
  <c r="G809" i="102"/>
  <c r="G810" i="102"/>
  <c r="G811" i="102"/>
  <c r="G812" i="102"/>
  <c r="G813" i="102"/>
  <c r="G814" i="102"/>
  <c r="G815" i="102"/>
  <c r="G816" i="102"/>
  <c r="G817" i="102"/>
  <c r="G818" i="102"/>
  <c r="G819" i="102"/>
  <c r="G820" i="102"/>
  <c r="G821" i="102"/>
  <c r="G822" i="102"/>
  <c r="G823" i="102"/>
  <c r="G824" i="102"/>
  <c r="G825" i="102"/>
  <c r="G826" i="102"/>
  <c r="G827" i="102"/>
  <c r="G828" i="102"/>
  <c r="G829" i="102"/>
  <c r="G830" i="102"/>
  <c r="G831" i="102"/>
  <c r="G832" i="102"/>
  <c r="G833" i="102"/>
  <c r="G834" i="102"/>
  <c r="G835" i="102"/>
  <c r="G836" i="102"/>
  <c r="G837" i="102"/>
  <c r="G838" i="102"/>
  <c r="G839" i="102"/>
  <c r="G840" i="102"/>
  <c r="G841" i="102"/>
  <c r="G842" i="102"/>
  <c r="G843" i="102"/>
  <c r="G844" i="102"/>
  <c r="G845" i="102"/>
  <c r="G846" i="102"/>
  <c r="G847" i="102"/>
  <c r="G848" i="102"/>
  <c r="G849" i="102"/>
  <c r="G850" i="102"/>
  <c r="G851" i="102"/>
  <c r="G852" i="102"/>
  <c r="G853" i="102"/>
  <c r="G854" i="102"/>
  <c r="G855" i="102"/>
  <c r="G856" i="102"/>
  <c r="G857" i="102"/>
  <c r="G858" i="102"/>
  <c r="G859" i="102"/>
  <c r="G860" i="102"/>
  <c r="G861" i="102"/>
  <c r="G862" i="102"/>
  <c r="G863" i="102"/>
  <c r="G864" i="102"/>
  <c r="G865" i="102"/>
  <c r="G866" i="102"/>
  <c r="G867" i="102"/>
  <c r="G868" i="102"/>
  <c r="G869" i="102"/>
  <c r="G870" i="102"/>
  <c r="G871" i="102"/>
  <c r="G872" i="102"/>
  <c r="G873" i="102"/>
  <c r="G874" i="102"/>
  <c r="G875" i="102"/>
  <c r="G876" i="102"/>
  <c r="G877" i="102"/>
  <c r="G878" i="102"/>
  <c r="G879" i="102"/>
  <c r="G880" i="102"/>
  <c r="G881" i="102"/>
  <c r="G882" i="102"/>
  <c r="G883" i="102"/>
  <c r="G884" i="102"/>
  <c r="G885" i="102"/>
  <c r="G886" i="102"/>
  <c r="G887" i="102"/>
  <c r="G888" i="102"/>
  <c r="G889" i="102"/>
  <c r="G890" i="102"/>
  <c r="G891" i="102"/>
  <c r="G892" i="102"/>
  <c r="G893" i="102"/>
  <c r="G894" i="102"/>
  <c r="G895" i="102"/>
  <c r="G896" i="102"/>
  <c r="G897" i="102"/>
  <c r="G898" i="102"/>
  <c r="G899" i="102"/>
  <c r="G900" i="102"/>
  <c r="G901" i="102"/>
  <c r="G902" i="102"/>
  <c r="G903" i="102"/>
  <c r="G904" i="102"/>
  <c r="G905" i="102"/>
  <c r="G906" i="102"/>
  <c r="G907" i="102"/>
  <c r="G908" i="102"/>
  <c r="G909" i="102"/>
  <c r="G910" i="102"/>
  <c r="G911" i="102"/>
  <c r="G912" i="102"/>
  <c r="G913" i="102"/>
  <c r="G914" i="102"/>
  <c r="G915" i="102"/>
  <c r="G916" i="102"/>
  <c r="G917" i="102"/>
  <c r="G918" i="102"/>
  <c r="G919" i="102"/>
  <c r="G920" i="102"/>
  <c r="G921" i="102"/>
  <c r="G922" i="102"/>
  <c r="G923" i="102"/>
  <c r="G924" i="102"/>
  <c r="G925" i="102"/>
  <c r="G926" i="102"/>
  <c r="G927" i="102"/>
  <c r="G928" i="102"/>
  <c r="G929" i="102"/>
  <c r="G930" i="102"/>
  <c r="G931" i="102"/>
  <c r="G932" i="102"/>
  <c r="G933" i="102"/>
  <c r="G934" i="102"/>
  <c r="G935" i="102"/>
  <c r="G936" i="102"/>
  <c r="G937" i="102"/>
  <c r="G938" i="102"/>
  <c r="G939" i="102"/>
  <c r="G940" i="102"/>
  <c r="G941" i="102"/>
  <c r="G942" i="102"/>
  <c r="G943" i="102"/>
  <c r="G944" i="102"/>
  <c r="G945" i="102"/>
  <c r="G946" i="102"/>
  <c r="G947" i="102"/>
  <c r="G948" i="102"/>
  <c r="G949" i="102"/>
  <c r="G950" i="102"/>
  <c r="G951" i="102"/>
  <c r="G952" i="102"/>
  <c r="G953" i="102"/>
  <c r="G954" i="102"/>
  <c r="G955" i="102"/>
  <c r="G956" i="102"/>
  <c r="G957" i="102"/>
  <c r="G958" i="102"/>
  <c r="G959" i="102"/>
  <c r="G960" i="102"/>
  <c r="G961" i="102"/>
  <c r="G962" i="102"/>
  <c r="G963" i="102"/>
  <c r="G964" i="102"/>
  <c r="G965" i="102"/>
  <c r="G966" i="102"/>
  <c r="G967" i="102"/>
  <c r="G968" i="102"/>
  <c r="G969" i="102"/>
  <c r="G970" i="102"/>
  <c r="G971" i="102"/>
  <c r="G972" i="102"/>
  <c r="G973" i="102"/>
  <c r="G974" i="102"/>
  <c r="G975" i="102"/>
  <c r="G976" i="102"/>
  <c r="G977" i="102"/>
  <c r="G978" i="102"/>
  <c r="G979" i="102"/>
  <c r="G980" i="102"/>
  <c r="G981" i="102"/>
  <c r="G982" i="102"/>
  <c r="G983" i="102"/>
  <c r="G984" i="102"/>
  <c r="G985" i="102"/>
  <c r="G986" i="102"/>
  <c r="G987" i="102"/>
  <c r="G988" i="102"/>
  <c r="G989" i="102"/>
  <c r="G990" i="102"/>
  <c r="G991" i="102"/>
  <c r="G992" i="102"/>
  <c r="G993" i="102"/>
  <c r="G994" i="102"/>
  <c r="G995" i="102"/>
  <c r="G996" i="102"/>
  <c r="G997" i="102"/>
  <c r="G998" i="102"/>
  <c r="G999" i="102"/>
  <c r="G1000" i="102"/>
  <c r="G1001" i="102"/>
  <c r="G1002" i="102"/>
  <c r="G1003" i="102"/>
  <c r="G1004" i="102"/>
  <c r="G1005" i="102"/>
  <c r="G1006" i="102"/>
  <c r="G1007" i="102"/>
  <c r="G1008" i="102"/>
  <c r="G1009" i="102"/>
  <c r="G1010" i="102"/>
  <c r="G1011" i="102"/>
  <c r="G1012" i="102"/>
  <c r="G1013" i="102"/>
  <c r="G1014" i="102"/>
  <c r="G1015" i="102"/>
  <c r="G1016" i="102"/>
  <c r="G1017" i="102"/>
  <c r="G1018" i="102"/>
  <c r="G1019" i="102"/>
  <c r="G1020" i="102"/>
  <c r="G1021" i="102"/>
  <c r="G1022" i="102"/>
  <c r="G1023" i="102"/>
  <c r="G1024" i="102"/>
  <c r="G1025" i="102"/>
  <c r="G1026" i="102"/>
  <c r="G1027" i="102"/>
  <c r="G1028" i="102"/>
  <c r="G1029" i="102"/>
  <c r="G1030" i="102"/>
  <c r="G1031" i="102"/>
  <c r="G1032" i="102"/>
  <c r="G1033" i="102"/>
  <c r="G1034" i="102"/>
  <c r="G1035" i="102"/>
  <c r="G1036" i="102"/>
  <c r="G1037" i="102"/>
  <c r="G1038" i="102"/>
  <c r="G1039" i="102"/>
  <c r="G1040" i="102"/>
  <c r="G1041" i="102"/>
  <c r="G1042" i="102"/>
  <c r="G1043" i="102"/>
  <c r="G1044" i="102"/>
  <c r="G1045" i="102"/>
  <c r="G1046" i="102"/>
  <c r="G1047" i="102"/>
  <c r="G1048" i="102"/>
  <c r="G1049" i="102"/>
  <c r="G1050" i="102"/>
  <c r="G1051" i="102"/>
  <c r="G1052" i="102"/>
  <c r="G1053" i="102"/>
  <c r="G1054" i="102"/>
  <c r="G1055" i="102"/>
  <c r="G1056" i="102"/>
  <c r="G1057" i="102"/>
  <c r="G1058" i="102"/>
  <c r="G1059" i="102"/>
  <c r="G1060" i="102"/>
  <c r="G1061" i="102"/>
  <c r="G1062" i="102"/>
  <c r="G1063" i="102"/>
  <c r="G1064" i="102"/>
  <c r="G1065" i="102"/>
  <c r="G1066" i="102"/>
  <c r="G1067" i="102"/>
  <c r="G1068" i="102"/>
  <c r="G1069" i="102"/>
  <c r="G1070" i="102"/>
  <c r="G1071" i="102"/>
  <c r="G1072" i="102"/>
  <c r="G1073" i="102"/>
  <c r="G1074" i="102"/>
  <c r="G1075" i="102"/>
  <c r="G1076" i="102"/>
  <c r="G1077" i="102"/>
  <c r="G1078" i="102"/>
  <c r="G1079" i="102"/>
  <c r="G1080" i="102"/>
  <c r="G1081" i="102"/>
  <c r="G1082" i="102"/>
  <c r="G1083" i="102"/>
  <c r="G1084" i="102"/>
  <c r="G1085" i="102"/>
  <c r="G1086" i="102"/>
  <c r="G1087" i="102"/>
  <c r="G1088" i="102"/>
  <c r="G1089" i="102"/>
  <c r="G1090" i="102"/>
  <c r="G1091" i="102"/>
  <c r="G1092" i="102"/>
  <c r="G1093" i="102"/>
  <c r="G1094" i="102"/>
  <c r="G1095" i="102"/>
  <c r="G1096" i="102"/>
  <c r="G1097" i="102"/>
  <c r="G1098" i="102"/>
  <c r="G1099" i="102"/>
  <c r="G1100" i="102"/>
  <c r="G1101" i="102"/>
  <c r="G1102" i="102"/>
  <c r="G1103" i="102"/>
  <c r="G1104" i="102"/>
  <c r="G1105" i="102"/>
  <c r="G1106" i="102"/>
  <c r="G1107" i="102"/>
  <c r="G1108" i="102"/>
  <c r="G1109" i="102"/>
  <c r="G1110" i="102"/>
  <c r="G1111" i="102"/>
  <c r="G1112" i="102"/>
  <c r="G1113" i="102"/>
  <c r="G1114" i="102"/>
  <c r="G1115" i="102"/>
  <c r="G1116" i="102"/>
  <c r="G1117" i="102"/>
  <c r="G1118" i="102"/>
  <c r="G1119" i="102"/>
  <c r="G1120" i="102"/>
  <c r="G1121" i="102"/>
  <c r="G1122" i="102"/>
  <c r="G1123" i="102"/>
  <c r="G1124" i="102"/>
  <c r="G1125" i="102"/>
  <c r="G1126" i="102"/>
  <c r="G1127" i="102"/>
  <c r="G1128" i="102"/>
  <c r="G1129" i="102"/>
  <c r="G1130" i="102"/>
  <c r="G1131" i="102"/>
  <c r="G1132" i="102"/>
  <c r="G1133" i="102"/>
  <c r="G1134" i="102"/>
  <c r="G1135" i="102"/>
  <c r="G1136" i="102"/>
  <c r="G1137" i="102"/>
  <c r="G1138" i="102"/>
  <c r="G1139" i="102"/>
  <c r="G1140" i="102"/>
  <c r="G1141" i="102"/>
  <c r="G1142" i="102"/>
  <c r="G1143" i="102"/>
  <c r="G1144" i="102"/>
  <c r="G1145" i="102"/>
  <c r="G1146" i="102"/>
  <c r="G1147" i="102"/>
  <c r="G1148" i="102"/>
  <c r="G1149" i="102"/>
  <c r="G1150" i="102"/>
  <c r="G1151" i="102"/>
  <c r="G1152" i="102"/>
  <c r="G1153" i="102"/>
  <c r="G1154" i="102"/>
  <c r="G1155" i="102"/>
  <c r="G1156" i="102"/>
  <c r="G1157" i="102"/>
  <c r="G1158" i="102"/>
  <c r="G1159" i="102"/>
  <c r="G1160" i="102"/>
  <c r="G1161" i="102"/>
  <c r="G1162" i="102"/>
  <c r="G1163" i="102"/>
  <c r="G1164" i="102"/>
  <c r="G1165" i="102"/>
  <c r="G1166" i="102"/>
  <c r="G1167" i="102"/>
  <c r="G1168" i="102"/>
  <c r="G1169" i="102"/>
  <c r="G1170" i="102"/>
  <c r="G1171" i="102"/>
  <c r="G1172" i="102"/>
  <c r="G1173" i="102"/>
  <c r="G1174" i="102"/>
  <c r="G1175" i="102"/>
  <c r="G1176" i="102"/>
  <c r="G1177" i="102"/>
  <c r="G1178" i="102"/>
  <c r="G1179" i="102"/>
  <c r="G1180" i="102"/>
  <c r="G1181" i="102"/>
  <c r="G1182" i="102"/>
  <c r="G1183" i="102"/>
  <c r="G1184" i="102"/>
  <c r="G1185" i="102"/>
  <c r="G1186" i="102"/>
  <c r="G1187" i="102"/>
  <c r="G1188" i="102"/>
  <c r="G1189" i="102"/>
  <c r="G1190" i="102"/>
  <c r="G1191" i="102"/>
  <c r="G1192" i="102"/>
  <c r="G1193" i="102"/>
  <c r="G1194" i="102"/>
  <c r="G1195" i="102"/>
  <c r="G1196" i="102"/>
  <c r="G1197" i="102"/>
  <c r="G1198" i="102"/>
  <c r="G1199" i="102"/>
  <c r="G1200" i="102"/>
  <c r="G1201" i="102"/>
  <c r="G1202" i="102"/>
  <c r="G1203" i="102"/>
  <c r="G1204" i="102"/>
  <c r="G1205" i="102"/>
  <c r="G1206" i="102"/>
  <c r="G1207" i="102"/>
  <c r="G1208" i="102"/>
  <c r="G1209" i="102"/>
  <c r="G1210" i="102"/>
  <c r="G1211" i="102"/>
  <c r="G1212" i="102"/>
  <c r="G1213" i="102"/>
  <c r="G1214" i="102"/>
  <c r="G1215" i="102"/>
  <c r="G1216" i="102"/>
  <c r="G1217" i="102"/>
  <c r="G1218" i="102"/>
  <c r="G1219" i="102"/>
  <c r="G1220" i="102"/>
  <c r="G1221" i="102"/>
  <c r="G1222" i="102"/>
  <c r="G1223" i="102"/>
  <c r="G1224" i="102"/>
  <c r="G1225" i="102"/>
  <c r="G1226" i="102"/>
  <c r="G1227" i="102"/>
  <c r="G1228" i="102"/>
  <c r="G1229" i="102"/>
  <c r="G1230" i="102"/>
  <c r="G1231" i="102"/>
  <c r="G1232" i="102"/>
  <c r="G1233" i="102"/>
  <c r="G1234" i="102"/>
  <c r="G1235" i="102"/>
  <c r="G1236" i="102"/>
  <c r="G1237" i="102"/>
  <c r="G1238" i="102"/>
  <c r="G1239" i="102"/>
  <c r="G1240" i="102"/>
  <c r="G1241" i="102"/>
  <c r="G1242" i="102"/>
  <c r="G1243" i="102"/>
  <c r="G1244" i="102"/>
  <c r="G1245" i="102"/>
  <c r="G1246" i="102"/>
  <c r="G1247" i="102"/>
  <c r="G1248" i="102"/>
  <c r="G1249" i="102"/>
  <c r="G1250" i="102"/>
  <c r="G1251" i="102"/>
  <c r="G1252" i="102"/>
  <c r="G1253" i="102"/>
  <c r="G1254" i="102"/>
  <c r="G1255" i="102"/>
  <c r="G1256" i="102"/>
  <c r="G1257" i="102"/>
  <c r="G1258" i="102"/>
  <c r="G1259" i="102"/>
  <c r="G1260" i="102"/>
  <c r="G1261" i="102"/>
  <c r="G1262" i="102"/>
  <c r="G1263" i="102"/>
  <c r="G1264" i="102"/>
  <c r="G1265" i="102"/>
  <c r="G1266" i="102"/>
  <c r="G1267" i="102"/>
  <c r="G1268" i="102"/>
  <c r="G1269" i="102"/>
  <c r="G1270" i="102"/>
  <c r="G1271" i="102"/>
  <c r="G1272" i="102"/>
  <c r="G1273" i="102"/>
  <c r="G1274" i="102"/>
  <c r="G1275" i="102"/>
  <c r="G1276" i="102"/>
  <c r="G1277" i="102"/>
  <c r="G1278" i="102"/>
  <c r="G1279" i="102"/>
  <c r="G1280" i="102"/>
  <c r="G1281" i="102"/>
  <c r="G1282" i="102"/>
  <c r="G1283" i="102"/>
  <c r="G1284" i="102"/>
  <c r="G1285" i="102"/>
  <c r="G1286" i="102"/>
  <c r="G1287" i="102"/>
  <c r="G1288" i="102"/>
  <c r="G1289" i="102"/>
  <c r="G1290" i="102"/>
  <c r="G1291" i="102"/>
  <c r="G1292" i="102"/>
  <c r="G1293" i="102"/>
  <c r="G1294" i="102"/>
  <c r="G1295" i="102"/>
  <c r="G1296" i="102"/>
  <c r="G1297" i="102"/>
  <c r="G1298" i="102"/>
  <c r="G1299" i="102"/>
  <c r="G1300" i="102"/>
  <c r="G1301" i="102"/>
  <c r="G1302" i="102"/>
  <c r="G1303" i="102"/>
  <c r="G1304" i="102"/>
  <c r="G1305" i="102"/>
  <c r="G1306" i="102"/>
  <c r="G1307" i="102"/>
  <c r="G1308" i="102"/>
  <c r="G1309" i="102"/>
  <c r="G1310" i="102"/>
  <c r="G1311" i="102"/>
  <c r="G1312" i="102"/>
  <c r="G1313" i="102"/>
  <c r="G1314" i="102"/>
  <c r="G1315" i="102"/>
  <c r="G1316" i="102"/>
  <c r="G1317" i="102"/>
  <c r="G1318" i="102"/>
  <c r="G1319" i="102"/>
  <c r="G1320" i="102"/>
  <c r="G1321" i="102"/>
  <c r="G1322" i="102"/>
  <c r="G1323" i="102"/>
  <c r="G1324" i="102"/>
  <c r="G1325" i="102"/>
  <c r="G1326" i="102"/>
  <c r="G1327" i="102"/>
  <c r="G1328" i="102"/>
  <c r="G1329" i="102"/>
  <c r="G1330" i="102"/>
  <c r="G1331" i="102"/>
  <c r="G1332" i="102"/>
  <c r="G1333" i="102"/>
  <c r="G1334" i="102"/>
  <c r="G1335" i="102"/>
  <c r="G1336" i="102"/>
  <c r="G1337" i="102"/>
  <c r="G1338" i="102"/>
  <c r="G1339" i="102"/>
  <c r="G1340" i="102"/>
  <c r="G1341" i="102"/>
  <c r="G1342" i="102"/>
  <c r="G1343" i="102"/>
  <c r="G1344" i="102"/>
  <c r="G1345" i="102"/>
  <c r="G1346" i="102"/>
  <c r="G1347" i="102"/>
  <c r="G1348" i="102"/>
  <c r="G1349" i="102"/>
  <c r="G1350" i="102"/>
  <c r="G1351" i="102"/>
  <c r="G1352" i="102"/>
  <c r="G1353" i="102"/>
  <c r="G1354" i="102"/>
  <c r="G1355" i="102"/>
  <c r="G1356" i="102"/>
  <c r="G1357" i="102"/>
  <c r="G1358" i="102"/>
  <c r="G1359" i="102"/>
  <c r="G1360" i="102"/>
  <c r="G1361" i="102"/>
  <c r="G1362" i="102"/>
  <c r="G1363" i="102"/>
  <c r="G1364" i="102"/>
  <c r="G1365" i="102"/>
  <c r="G1366" i="102"/>
  <c r="G1367" i="102"/>
  <c r="G1368" i="102"/>
  <c r="G1369" i="102"/>
  <c r="G1370" i="102"/>
  <c r="G1371" i="102"/>
  <c r="G1372" i="102"/>
  <c r="G1373" i="102"/>
  <c r="G1374" i="102"/>
  <c r="G1375" i="102"/>
  <c r="G1376" i="102"/>
  <c r="G1377" i="102"/>
  <c r="G1378" i="102"/>
  <c r="G1379" i="102"/>
  <c r="G1380" i="102"/>
  <c r="G1381" i="102"/>
  <c r="G1382" i="102"/>
  <c r="G1383" i="102"/>
  <c r="G1384" i="102"/>
  <c r="G1385" i="102"/>
  <c r="G1386" i="102"/>
  <c r="G1387" i="102"/>
  <c r="G1388" i="102"/>
  <c r="G1389" i="102"/>
  <c r="G1390" i="102"/>
  <c r="G1391" i="102"/>
  <c r="G1392" i="102"/>
  <c r="G1393" i="102"/>
  <c r="G1394" i="102"/>
  <c r="G1395" i="102"/>
  <c r="G1396" i="102"/>
  <c r="G1397" i="102"/>
  <c r="G1398" i="102"/>
  <c r="G1399" i="102"/>
  <c r="G1400" i="102"/>
  <c r="G1401" i="102"/>
  <c r="G1402" i="102"/>
  <c r="G1403" i="102"/>
  <c r="G1404" i="102"/>
  <c r="G1405" i="102"/>
  <c r="G1406" i="102"/>
  <c r="G1407" i="102"/>
  <c r="G1408" i="102"/>
  <c r="G1409" i="102"/>
  <c r="G1410" i="102"/>
  <c r="G1411" i="102"/>
  <c r="G1412" i="102"/>
  <c r="G1413" i="102"/>
  <c r="G1414" i="102"/>
  <c r="G1415" i="102"/>
  <c r="G1416" i="102"/>
  <c r="G1417" i="102"/>
  <c r="G1418" i="102"/>
  <c r="G1419" i="102"/>
  <c r="G1420" i="102"/>
  <c r="G1421" i="102"/>
  <c r="G1422" i="102"/>
  <c r="G1423" i="102"/>
  <c r="G1424" i="102"/>
  <c r="G1425" i="102"/>
  <c r="G1426" i="102"/>
  <c r="G1427" i="102"/>
  <c r="G1428" i="102"/>
  <c r="G1429" i="102"/>
  <c r="G1430" i="102"/>
  <c r="G1431" i="102"/>
  <c r="G1432" i="102"/>
  <c r="G1433" i="102"/>
  <c r="G1434" i="102"/>
  <c r="G1435" i="102"/>
  <c r="G1436" i="102"/>
  <c r="G1437" i="102"/>
  <c r="G1438" i="102"/>
  <c r="G1439" i="102"/>
  <c r="G1440" i="102"/>
  <c r="G1441" i="102"/>
  <c r="G1442" i="102"/>
  <c r="G1443" i="102"/>
  <c r="G1444" i="102"/>
  <c r="G1445" i="102"/>
  <c r="G1446" i="102"/>
  <c r="G1447" i="102"/>
  <c r="G1448" i="102"/>
  <c r="G1449" i="102"/>
  <c r="G1450" i="102"/>
  <c r="G1451" i="102"/>
  <c r="G1452" i="102"/>
  <c r="G1453" i="102"/>
  <c r="G1454" i="102"/>
  <c r="G1455" i="102"/>
  <c r="G1456" i="102"/>
  <c r="G1457" i="102"/>
  <c r="G1458" i="102"/>
  <c r="G1459" i="102"/>
  <c r="G1460" i="102"/>
  <c r="G1461" i="102"/>
  <c r="G1462" i="102"/>
  <c r="G1463" i="102"/>
  <c r="G1464" i="102"/>
  <c r="G1465" i="102"/>
  <c r="G1466" i="102"/>
  <c r="G1467" i="102"/>
  <c r="G1468" i="102"/>
  <c r="G1469" i="102"/>
  <c r="G1470" i="102"/>
  <c r="G1471" i="102"/>
  <c r="G1472" i="102"/>
  <c r="G1473" i="102"/>
  <c r="G1474" i="102"/>
  <c r="G1475" i="102"/>
  <c r="G1476" i="102"/>
  <c r="G1477" i="102"/>
  <c r="G1478" i="102"/>
  <c r="G1479" i="102"/>
  <c r="G1480" i="102"/>
  <c r="G1481" i="102"/>
  <c r="G1482" i="102"/>
  <c r="G1483" i="102"/>
  <c r="G1484" i="102"/>
  <c r="G1485" i="102"/>
  <c r="G1486" i="102"/>
  <c r="G1487" i="102"/>
  <c r="G1488" i="102"/>
  <c r="G1489" i="102"/>
  <c r="G1490" i="102"/>
  <c r="G1491" i="102"/>
  <c r="G1492" i="102"/>
  <c r="G1493" i="102"/>
  <c r="G1494" i="102"/>
  <c r="G1495" i="102"/>
  <c r="G1496" i="102"/>
  <c r="G1497" i="102"/>
  <c r="G1498" i="102"/>
  <c r="G1499" i="102"/>
  <c r="G1500" i="102"/>
  <c r="G1501" i="102"/>
  <c r="G1502" i="102"/>
  <c r="G1503" i="102"/>
  <c r="G1504" i="102"/>
  <c r="G1505" i="102"/>
  <c r="G1506" i="102"/>
  <c r="G1507" i="102"/>
  <c r="G1508" i="102"/>
  <c r="G1509" i="102"/>
  <c r="G1510" i="102"/>
  <c r="G1511" i="102"/>
  <c r="G1512" i="102"/>
  <c r="G1513" i="102"/>
  <c r="G1514" i="102"/>
  <c r="G1515" i="102"/>
  <c r="G1516" i="102"/>
  <c r="G1517" i="102"/>
  <c r="G1518" i="102"/>
  <c r="G1519" i="102"/>
  <c r="G1520" i="102"/>
  <c r="G1521" i="102"/>
  <c r="G1522" i="102"/>
  <c r="G1523" i="102"/>
  <c r="G1524" i="102"/>
  <c r="G1525" i="102"/>
  <c r="G1526" i="102"/>
  <c r="G1527" i="102"/>
  <c r="G1528" i="102"/>
  <c r="G1529" i="102"/>
  <c r="G1530" i="102"/>
  <c r="G1531" i="102"/>
  <c r="G1532" i="102"/>
  <c r="G1533" i="102"/>
  <c r="G1534" i="102"/>
  <c r="G1535" i="102"/>
  <c r="G1536" i="102"/>
  <c r="G1537" i="102"/>
  <c r="G1538" i="102"/>
  <c r="G1539" i="102"/>
  <c r="G1540" i="102"/>
  <c r="G1541" i="102"/>
  <c r="G1542" i="102"/>
  <c r="G1543" i="102"/>
  <c r="G1544" i="102"/>
  <c r="G1545" i="102"/>
  <c r="G1546" i="102"/>
  <c r="G1547" i="102"/>
  <c r="G1548" i="102"/>
  <c r="G1549" i="102"/>
  <c r="G1550" i="102"/>
  <c r="G1551" i="102"/>
  <c r="G1552" i="102"/>
  <c r="G1553" i="102"/>
  <c r="G1554" i="102"/>
  <c r="G1555" i="102"/>
  <c r="G1556" i="102"/>
  <c r="G1557" i="102"/>
  <c r="G1558" i="102"/>
  <c r="G1559" i="102"/>
  <c r="G1560" i="102"/>
  <c r="G1561" i="102"/>
  <c r="G1562" i="102"/>
  <c r="G1563" i="102"/>
  <c r="G1564" i="102"/>
  <c r="G1565" i="102"/>
  <c r="G1566" i="102"/>
  <c r="G1567" i="102"/>
  <c r="G1568" i="102"/>
  <c r="G1569" i="102"/>
  <c r="G1570" i="102"/>
  <c r="G1571" i="102"/>
  <c r="G1572" i="102"/>
  <c r="G1573" i="102"/>
  <c r="G1574" i="102"/>
  <c r="G1575" i="102"/>
  <c r="G1576" i="102"/>
  <c r="G1577" i="102"/>
  <c r="G1578" i="102"/>
  <c r="G1579" i="102"/>
  <c r="G1580" i="102"/>
  <c r="G1581" i="102"/>
  <c r="G1582" i="102"/>
  <c r="G1583" i="102"/>
  <c r="G1584" i="102"/>
  <c r="G1585" i="102"/>
  <c r="G1586" i="102"/>
  <c r="G1587" i="102"/>
  <c r="G1588" i="102"/>
  <c r="G1589" i="102"/>
  <c r="G1590" i="102"/>
  <c r="G1591" i="102"/>
  <c r="G1592" i="102"/>
  <c r="G1593" i="102"/>
  <c r="G1594" i="102"/>
  <c r="G1595" i="102"/>
  <c r="G1596" i="102"/>
  <c r="G1597" i="102"/>
  <c r="G1598" i="102"/>
  <c r="G1599" i="102"/>
  <c r="G1600" i="102"/>
  <c r="G1601" i="102"/>
  <c r="G1602" i="102"/>
  <c r="G1603" i="102"/>
  <c r="G1604" i="102"/>
  <c r="G1605" i="102"/>
  <c r="G1606" i="102"/>
  <c r="G1607" i="102"/>
  <c r="G1608" i="102"/>
  <c r="G1609" i="102"/>
  <c r="G1610" i="102"/>
  <c r="G1611" i="102"/>
  <c r="G1612" i="102"/>
  <c r="G1613" i="102"/>
  <c r="G1614" i="102"/>
  <c r="G1615" i="102"/>
  <c r="G1616" i="102"/>
  <c r="G1617" i="102"/>
  <c r="G1618" i="102"/>
  <c r="G1619" i="102"/>
  <c r="G1620" i="102"/>
  <c r="G1621" i="102"/>
  <c r="G1622" i="102"/>
  <c r="G1623" i="102"/>
  <c r="G1624" i="102"/>
  <c r="G1625" i="102"/>
  <c r="G1626" i="102"/>
  <c r="G1627" i="102"/>
  <c r="G1628" i="102"/>
  <c r="G1629" i="102"/>
  <c r="G1630" i="102"/>
  <c r="G1631" i="102"/>
  <c r="G1632" i="102"/>
  <c r="G1633" i="102"/>
  <c r="G1634" i="102"/>
  <c r="G1635" i="102"/>
  <c r="G1636" i="102"/>
  <c r="G1637" i="102"/>
  <c r="G1638" i="102"/>
  <c r="G1639" i="102"/>
  <c r="G1640" i="102"/>
  <c r="G1641" i="102"/>
  <c r="G1642" i="102"/>
  <c r="G1643" i="102"/>
  <c r="G1644" i="102"/>
  <c r="G1645" i="102"/>
  <c r="G1646" i="102"/>
  <c r="G1647" i="102"/>
  <c r="G1648" i="102"/>
  <c r="G1649" i="102"/>
  <c r="G1650" i="102"/>
  <c r="G1651" i="102"/>
  <c r="G1652" i="102"/>
  <c r="G1653" i="102"/>
  <c r="G1654" i="102"/>
  <c r="G1655" i="102"/>
  <c r="G1656" i="102"/>
  <c r="G1657" i="102"/>
  <c r="G1658" i="102"/>
  <c r="G1659" i="102"/>
  <c r="G1660" i="102"/>
  <c r="G1661" i="102"/>
  <c r="G1662" i="102"/>
  <c r="G1663" i="102"/>
  <c r="G1664" i="102"/>
  <c r="G1665" i="102"/>
  <c r="G1666" i="102"/>
  <c r="G1667" i="102"/>
  <c r="G1668" i="102"/>
  <c r="G1669" i="102"/>
  <c r="G1670" i="102"/>
  <c r="G1671" i="102"/>
  <c r="G1672" i="102"/>
  <c r="G1673" i="102"/>
  <c r="G1674" i="102"/>
  <c r="G1675" i="102"/>
  <c r="G1676" i="102"/>
  <c r="G1677" i="102"/>
  <c r="G1678" i="102"/>
  <c r="G1679" i="102"/>
  <c r="G1680" i="102"/>
  <c r="G1681" i="102"/>
  <c r="G1682" i="102"/>
  <c r="G1683" i="102"/>
  <c r="G1684" i="102"/>
  <c r="G1685" i="102"/>
  <c r="G1686" i="102"/>
  <c r="G1687" i="102"/>
  <c r="G1688" i="102"/>
  <c r="G1689" i="102"/>
  <c r="G1690" i="102"/>
  <c r="G1691" i="102"/>
  <c r="G1692" i="102"/>
  <c r="G1693" i="102"/>
  <c r="G1694" i="102"/>
  <c r="G1695" i="102"/>
  <c r="G1696" i="102"/>
  <c r="G1697" i="102"/>
  <c r="G1698" i="102"/>
  <c r="G1699" i="102"/>
  <c r="G1700" i="102"/>
  <c r="G1701" i="102"/>
  <c r="G1702" i="102"/>
  <c r="G1703" i="102"/>
  <c r="G1704" i="102"/>
  <c r="G1705" i="102"/>
  <c r="G1706" i="102"/>
  <c r="G1707" i="102"/>
  <c r="G1708" i="102"/>
  <c r="G1709" i="102"/>
  <c r="G1710" i="102"/>
  <c r="G1711" i="102"/>
  <c r="G1712" i="102"/>
  <c r="G1713" i="102"/>
  <c r="G1714" i="102"/>
  <c r="G1715" i="102"/>
  <c r="G1716" i="102"/>
  <c r="G1717" i="102"/>
  <c r="G1718" i="102"/>
  <c r="G1719" i="102"/>
  <c r="G1720" i="102"/>
  <c r="G1721" i="102"/>
  <c r="G1722" i="102"/>
  <c r="G1723" i="102"/>
  <c r="G1724" i="102"/>
  <c r="G1725" i="102"/>
  <c r="G1726" i="102"/>
  <c r="G1727" i="102"/>
  <c r="G1728" i="102"/>
  <c r="G1729" i="102"/>
  <c r="G1730" i="102"/>
  <c r="G1731" i="102"/>
  <c r="G1732" i="102"/>
  <c r="G1733" i="102"/>
  <c r="G1734" i="102"/>
  <c r="G1735" i="102"/>
  <c r="G1736" i="102"/>
  <c r="G1737" i="102"/>
  <c r="G1738" i="102"/>
  <c r="G1739" i="102"/>
  <c r="G1740" i="102"/>
  <c r="G1741" i="102"/>
  <c r="G1742" i="102"/>
  <c r="G1743" i="102"/>
  <c r="G1744" i="102"/>
  <c r="G1745" i="102"/>
  <c r="G1746" i="102"/>
  <c r="G1747" i="102"/>
  <c r="G1748" i="102"/>
  <c r="G1749" i="102"/>
  <c r="G1750" i="102"/>
  <c r="G1751" i="102"/>
  <c r="G1752" i="102"/>
  <c r="G1753" i="102"/>
  <c r="G1754" i="102"/>
  <c r="G1755" i="102"/>
  <c r="G1756" i="102"/>
  <c r="G1757" i="102"/>
  <c r="G1758" i="102"/>
  <c r="G1759" i="102"/>
  <c r="G1760" i="102"/>
  <c r="G1761" i="102"/>
  <c r="G1762" i="102"/>
  <c r="G1763" i="102"/>
  <c r="G1764" i="102"/>
  <c r="G1765" i="102"/>
  <c r="G1766" i="102"/>
  <c r="G1767" i="102"/>
  <c r="G1768" i="102"/>
  <c r="G1769" i="102"/>
  <c r="G1770" i="102"/>
  <c r="G1771" i="102"/>
  <c r="G1772" i="102"/>
  <c r="G1773" i="102"/>
  <c r="G1774" i="102"/>
  <c r="G1775" i="102"/>
  <c r="G1776" i="102"/>
  <c r="G1777" i="102"/>
  <c r="G1778" i="102"/>
  <c r="G1779" i="102"/>
  <c r="G1780" i="102"/>
  <c r="G1781" i="102"/>
  <c r="G1782" i="102"/>
  <c r="G1783" i="102"/>
  <c r="G1784" i="102"/>
  <c r="G1785" i="102"/>
  <c r="G1786" i="102"/>
  <c r="G1787" i="102"/>
  <c r="G1788" i="102"/>
  <c r="G1789" i="102"/>
  <c r="G1790" i="102"/>
  <c r="G1791" i="102"/>
  <c r="G1792" i="102"/>
  <c r="G1793" i="102"/>
  <c r="G1794" i="102"/>
  <c r="G1795" i="102"/>
  <c r="G1796" i="102"/>
  <c r="G1797" i="102"/>
  <c r="G1798" i="102"/>
  <c r="G1799" i="102"/>
  <c r="G1800" i="102"/>
  <c r="G1801" i="102"/>
  <c r="G1802" i="102"/>
  <c r="G1803" i="102"/>
  <c r="G1804" i="102"/>
  <c r="G1805" i="102"/>
  <c r="G1806" i="102"/>
  <c r="G1807" i="102"/>
  <c r="G1808" i="102"/>
  <c r="G1809" i="102"/>
  <c r="G1810" i="102"/>
  <c r="G1811" i="102"/>
  <c r="G1812" i="102"/>
  <c r="G1813" i="102"/>
  <c r="G1814" i="102"/>
  <c r="G1815" i="102"/>
  <c r="G1816" i="102"/>
  <c r="G1817" i="102"/>
  <c r="G1818" i="102"/>
  <c r="G1819" i="102"/>
  <c r="G1820" i="102"/>
  <c r="G1821" i="102"/>
  <c r="G1822" i="102"/>
  <c r="G1823" i="102"/>
  <c r="G1824" i="102"/>
  <c r="G1825" i="102"/>
  <c r="G1826" i="102"/>
  <c r="G1827" i="102"/>
  <c r="G1828" i="102"/>
  <c r="G1829" i="102"/>
  <c r="G1830" i="102"/>
  <c r="G1831" i="102"/>
  <c r="G1832" i="102"/>
  <c r="G1833" i="102"/>
  <c r="G1834" i="102"/>
  <c r="G1835" i="102"/>
  <c r="G1836" i="102"/>
  <c r="G1837" i="102"/>
  <c r="G1838" i="102"/>
  <c r="G1839" i="102"/>
  <c r="G1840" i="102"/>
  <c r="G1841" i="102"/>
  <c r="G1842" i="102"/>
  <c r="G1843" i="102"/>
  <c r="G1844" i="102"/>
  <c r="G1845" i="102"/>
  <c r="G1846" i="102"/>
  <c r="G1847" i="102"/>
  <c r="G1848" i="102"/>
  <c r="G1849" i="102"/>
  <c r="G1850" i="102"/>
  <c r="G1851" i="102"/>
  <c r="G1852" i="102"/>
  <c r="G1853" i="102"/>
  <c r="G1854" i="102"/>
  <c r="G1855" i="102"/>
  <c r="G1856" i="102"/>
  <c r="G1857" i="102"/>
  <c r="G1858" i="102"/>
  <c r="G1859" i="102"/>
  <c r="G1860" i="102"/>
  <c r="G1861" i="102"/>
  <c r="G1862" i="102"/>
  <c r="G1863" i="102"/>
  <c r="G1864" i="102"/>
  <c r="G1865" i="102"/>
  <c r="G1866" i="102"/>
  <c r="G1867" i="102"/>
  <c r="G1868" i="102"/>
  <c r="G1869" i="102"/>
  <c r="G1870" i="102"/>
  <c r="G1871" i="102"/>
  <c r="G1872" i="102"/>
  <c r="G1873" i="102"/>
  <c r="G1874" i="102"/>
  <c r="G1875" i="102"/>
  <c r="G1876" i="102"/>
  <c r="G1877" i="102"/>
  <c r="G1878" i="102"/>
  <c r="G1879" i="102"/>
  <c r="G1880" i="102"/>
  <c r="G1881" i="102"/>
  <c r="G1882" i="102"/>
  <c r="G1883" i="102"/>
  <c r="G1884" i="102"/>
  <c r="G1885" i="102"/>
  <c r="G1886" i="102"/>
  <c r="G1887" i="102"/>
  <c r="G1888" i="102"/>
  <c r="G1889" i="102"/>
  <c r="G1890" i="102"/>
  <c r="G1891" i="102"/>
  <c r="G1892" i="102"/>
  <c r="G1893" i="102"/>
  <c r="G1894" i="102"/>
  <c r="G1895" i="102"/>
  <c r="G1896" i="102"/>
  <c r="G1897" i="102"/>
  <c r="G1898" i="102"/>
  <c r="G1899" i="102"/>
  <c r="G1900" i="102"/>
  <c r="G1901" i="102"/>
  <c r="G1902" i="102"/>
  <c r="G1903" i="102"/>
  <c r="G1904" i="102"/>
  <c r="G1905" i="102"/>
  <c r="G1906" i="102"/>
  <c r="G1907" i="102"/>
  <c r="G1908" i="102"/>
  <c r="G1909" i="102"/>
  <c r="G1910" i="102"/>
  <c r="G1911" i="102"/>
  <c r="G1912" i="102"/>
  <c r="G1913" i="102"/>
  <c r="G1914" i="102"/>
  <c r="G1915" i="102"/>
  <c r="G1916" i="102"/>
  <c r="G1917" i="102"/>
  <c r="G1918" i="102"/>
  <c r="G1919" i="102"/>
  <c r="G1920" i="102"/>
  <c r="G1921" i="102"/>
  <c r="G1922" i="102"/>
  <c r="G1923" i="102"/>
  <c r="G1924" i="102"/>
  <c r="G1925" i="102"/>
  <c r="G1926" i="102"/>
  <c r="G1927" i="102"/>
  <c r="G1928" i="102"/>
  <c r="G1929" i="102"/>
  <c r="G1930" i="102"/>
  <c r="G1931" i="102"/>
  <c r="G1932" i="102"/>
  <c r="G1933" i="102"/>
  <c r="G1934" i="102"/>
  <c r="G1935" i="102"/>
  <c r="G1936" i="102"/>
  <c r="G1937" i="102"/>
  <c r="G1938" i="102"/>
  <c r="G1939" i="102"/>
  <c r="G1940" i="102"/>
  <c r="G1941" i="102"/>
  <c r="G1942" i="102"/>
  <c r="G1943" i="102"/>
  <c r="G1944" i="102"/>
  <c r="G1945" i="102"/>
  <c r="G1946" i="102"/>
  <c r="G1947" i="102"/>
  <c r="G1948" i="102"/>
  <c r="G1949" i="102"/>
  <c r="G1950" i="102"/>
  <c r="G1951" i="102"/>
  <c r="G1952" i="102"/>
  <c r="G1953" i="102"/>
  <c r="G1954" i="102"/>
  <c r="G1955" i="102"/>
  <c r="G1956" i="102"/>
  <c r="G1957" i="102"/>
  <c r="G1958" i="102"/>
  <c r="G1959" i="102"/>
  <c r="G1960" i="102"/>
  <c r="G1961" i="102"/>
  <c r="G1962" i="102"/>
  <c r="G1963" i="102"/>
  <c r="G1964" i="102"/>
  <c r="G1965" i="102"/>
  <c r="G1966" i="102"/>
  <c r="G1967" i="102"/>
  <c r="G1968" i="102"/>
  <c r="G1969" i="102"/>
  <c r="G1970" i="102"/>
  <c r="G1971" i="102"/>
  <c r="G1972" i="102"/>
  <c r="G1973" i="102"/>
  <c r="G1974" i="102"/>
  <c r="G1975" i="102"/>
  <c r="G1976" i="102"/>
  <c r="G1977" i="102"/>
  <c r="G1978" i="102"/>
  <c r="G1979" i="102"/>
  <c r="G1980" i="102"/>
  <c r="G1981" i="102"/>
  <c r="G1982" i="102"/>
  <c r="G1983" i="102"/>
  <c r="G1984" i="102"/>
  <c r="G1985" i="102"/>
  <c r="G1986" i="102"/>
  <c r="G1987" i="102"/>
  <c r="G1988" i="102"/>
  <c r="G1989" i="102"/>
  <c r="G1990" i="102"/>
  <c r="G1991" i="102"/>
  <c r="G1992" i="102"/>
  <c r="G1993" i="102"/>
  <c r="G1994" i="102"/>
  <c r="G1995" i="102"/>
  <c r="G1996" i="102"/>
  <c r="G1997" i="102"/>
  <c r="G1998" i="102"/>
  <c r="G1999" i="102"/>
  <c r="G2000" i="102"/>
  <c r="G2001" i="102"/>
  <c r="G2002" i="102"/>
  <c r="G2003" i="102"/>
  <c r="G2004" i="102"/>
  <c r="G2005" i="102"/>
  <c r="G2006" i="102"/>
  <c r="G2007" i="102"/>
  <c r="G2008" i="102"/>
  <c r="G2009" i="102"/>
  <c r="G2010" i="102"/>
  <c r="G2011" i="102"/>
  <c r="G2012" i="102"/>
  <c r="G2013" i="102"/>
  <c r="G2014" i="102"/>
  <c r="G2015" i="102"/>
  <c r="G2016" i="102"/>
  <c r="G2017" i="102"/>
  <c r="G2018" i="102"/>
  <c r="G2019" i="102"/>
  <c r="G2020" i="102"/>
  <c r="G2021" i="102"/>
  <c r="G2022" i="102"/>
  <c r="G2023" i="102"/>
  <c r="G2024" i="102"/>
  <c r="G2025" i="102"/>
  <c r="G2026" i="102"/>
  <c r="G2027" i="102"/>
  <c r="G2028" i="102"/>
  <c r="G2029" i="102"/>
  <c r="G2030" i="102"/>
  <c r="G2031" i="102"/>
  <c r="G2032" i="102"/>
  <c r="G2033" i="102"/>
  <c r="G2034" i="102"/>
  <c r="G2035" i="102"/>
  <c r="G2036" i="102"/>
  <c r="G2037" i="102"/>
  <c r="G2038" i="102"/>
  <c r="G2039" i="102"/>
  <c r="G2040" i="102"/>
  <c r="G2041" i="102"/>
  <c r="G2042" i="102"/>
  <c r="G2043" i="102"/>
  <c r="G2044" i="102"/>
  <c r="G2045" i="102"/>
  <c r="G2046" i="102"/>
  <c r="G2047" i="102"/>
  <c r="G2048" i="102"/>
  <c r="G2049" i="102"/>
  <c r="G2050" i="102"/>
  <c r="G2051" i="102"/>
  <c r="G2052" i="102"/>
  <c r="G2053" i="102"/>
  <c r="G2054" i="102"/>
  <c r="G2055" i="102"/>
  <c r="G2056" i="102"/>
  <c r="G2057" i="102"/>
  <c r="G2058" i="102"/>
  <c r="G2059" i="102"/>
  <c r="G2060" i="102"/>
  <c r="G2061" i="102"/>
  <c r="G2062" i="102"/>
  <c r="G2063" i="102"/>
  <c r="G2064" i="102"/>
  <c r="G2065" i="102"/>
  <c r="G2066" i="102"/>
  <c r="G2067" i="102"/>
  <c r="G2068" i="102"/>
  <c r="G2069" i="102"/>
  <c r="G2070" i="102"/>
  <c r="G2071" i="102"/>
  <c r="G2072" i="102"/>
  <c r="G2073" i="102"/>
  <c r="G2074" i="102"/>
  <c r="G2075" i="102"/>
  <c r="G2076" i="102"/>
  <c r="G2077" i="102"/>
  <c r="G2078" i="102"/>
  <c r="G2079" i="102"/>
  <c r="G2080" i="102"/>
  <c r="G2081" i="102"/>
  <c r="G2082" i="102"/>
  <c r="G2083" i="102"/>
  <c r="G2084" i="102"/>
  <c r="G2085" i="102"/>
  <c r="G2086" i="102"/>
  <c r="G2087" i="102"/>
  <c r="G2088" i="102"/>
  <c r="G2089" i="102"/>
  <c r="G2090" i="102"/>
  <c r="G2091" i="102"/>
  <c r="G2092" i="102"/>
  <c r="G2093" i="102"/>
  <c r="G2094" i="102"/>
  <c r="G2095" i="102"/>
  <c r="G2096" i="102"/>
  <c r="G2097" i="102"/>
  <c r="G2098" i="102"/>
  <c r="G2099" i="102"/>
  <c r="G2100" i="102"/>
  <c r="G2101" i="102"/>
  <c r="G2102" i="102"/>
  <c r="G2103" i="102"/>
  <c r="G2104" i="102"/>
  <c r="G2105" i="102"/>
  <c r="G2106" i="102"/>
  <c r="G2107" i="102"/>
  <c r="G2108" i="102"/>
  <c r="G2109" i="102"/>
  <c r="G2110" i="102"/>
  <c r="G2111" i="102"/>
  <c r="G2112" i="102"/>
  <c r="G2113" i="102"/>
  <c r="G2114" i="102"/>
  <c r="G2115" i="102"/>
  <c r="G2116" i="102"/>
  <c r="G2117" i="102"/>
  <c r="G2118" i="102"/>
  <c r="G2119" i="102"/>
  <c r="G2120" i="102"/>
  <c r="G2121" i="102"/>
  <c r="G2122" i="102"/>
  <c r="G2123" i="102"/>
  <c r="G2124" i="102"/>
  <c r="G2125" i="102"/>
  <c r="G2126" i="102"/>
  <c r="G2127" i="102"/>
  <c r="G2128" i="102"/>
  <c r="G2129" i="102"/>
  <c r="G2130" i="102"/>
  <c r="G2131" i="102"/>
  <c r="G2132" i="102"/>
  <c r="G2133" i="102"/>
  <c r="G2134" i="102"/>
  <c r="G2135" i="102"/>
  <c r="G2136" i="102"/>
  <c r="G2137" i="102"/>
  <c r="G2138" i="102"/>
  <c r="G2139" i="102"/>
  <c r="G2140" i="102"/>
  <c r="G2141" i="102"/>
  <c r="G2142" i="102"/>
  <c r="G2143" i="102"/>
  <c r="G2144" i="102"/>
  <c r="G2145" i="102"/>
  <c r="G2146" i="102"/>
  <c r="G2147" i="102"/>
  <c r="G2148" i="102"/>
  <c r="G2149" i="102"/>
  <c r="G2150" i="102"/>
  <c r="G2151" i="102"/>
  <c r="G2152" i="102"/>
  <c r="G2153" i="102"/>
  <c r="G2154" i="102"/>
  <c r="G2155" i="102"/>
  <c r="G2156" i="102"/>
  <c r="G2157" i="102"/>
  <c r="G2158" i="102"/>
  <c r="G2159" i="102"/>
  <c r="G2160" i="102"/>
  <c r="G2161" i="102"/>
  <c r="G2162" i="102"/>
  <c r="G2163" i="102"/>
  <c r="G2164" i="102"/>
  <c r="G2165" i="102"/>
  <c r="G2166" i="102"/>
  <c r="G2167" i="102"/>
  <c r="G2168" i="102"/>
  <c r="G2169" i="102"/>
  <c r="G2170" i="102"/>
  <c r="G2171" i="102"/>
  <c r="G2172" i="102"/>
  <c r="G2173" i="102"/>
  <c r="G2174" i="102"/>
  <c r="G2175" i="102"/>
  <c r="G2176" i="102"/>
  <c r="G2177" i="102"/>
  <c r="G2178" i="102"/>
  <c r="G2179" i="102"/>
  <c r="G2180" i="102"/>
  <c r="G2181" i="102"/>
  <c r="G2182" i="102"/>
  <c r="G2183" i="102"/>
  <c r="G2184" i="102"/>
  <c r="G2185" i="102"/>
  <c r="G2186" i="102"/>
  <c r="G2187" i="102"/>
  <c r="G2188" i="102"/>
  <c r="G2189" i="102"/>
  <c r="G2190" i="102"/>
  <c r="G2191" i="102"/>
  <c r="G2192" i="102"/>
  <c r="G2193" i="102"/>
  <c r="G2194" i="102"/>
  <c r="G2195" i="102"/>
  <c r="G2196" i="102"/>
  <c r="G2197" i="102"/>
  <c r="G2198" i="102"/>
  <c r="G2199" i="102"/>
  <c r="G2200" i="102"/>
  <c r="G2201" i="102"/>
  <c r="G2202" i="102"/>
  <c r="G2203" i="102"/>
  <c r="G2204" i="102"/>
  <c r="G2205" i="102"/>
  <c r="G2206" i="102"/>
  <c r="G2207" i="102"/>
  <c r="G2208" i="102"/>
  <c r="G2209" i="102"/>
  <c r="G2210" i="102"/>
  <c r="G2211" i="102"/>
  <c r="G2212" i="102"/>
  <c r="G2213" i="102"/>
  <c r="G2214" i="102"/>
  <c r="G2215" i="102"/>
  <c r="G2216" i="102"/>
  <c r="G2217" i="102"/>
  <c r="G2218" i="102"/>
  <c r="G2219" i="102"/>
  <c r="G8" i="102"/>
  <c r="D7" i="35" l="1"/>
  <c r="D8" i="35"/>
  <c r="D9" i="35"/>
  <c r="D10" i="35"/>
  <c r="D11" i="35"/>
  <c r="D12" i="35"/>
  <c r="D13" i="35"/>
  <c r="D14" i="35"/>
  <c r="D6" i="35"/>
  <c r="D16" i="35" l="1"/>
  <c r="C203" i="174"/>
  <c r="C202" i="174"/>
  <c r="C201" i="174"/>
  <c r="C200" i="174"/>
  <c r="C198" i="174"/>
  <c r="C197" i="174"/>
  <c r="C194" i="174"/>
  <c r="C193" i="174"/>
  <c r="C191" i="174"/>
  <c r="C190" i="174"/>
  <c r="C189" i="174"/>
  <c r="C187" i="174"/>
  <c r="C186" i="174"/>
  <c r="C183" i="174"/>
  <c r="C182" i="174"/>
  <c r="C179" i="174"/>
  <c r="C178" i="174"/>
  <c r="C177" i="174"/>
  <c r="C176" i="174"/>
  <c r="C175" i="174"/>
  <c r="C172" i="174"/>
  <c r="C171" i="174"/>
  <c r="C170" i="174"/>
  <c r="C169" i="174"/>
  <c r="C168" i="174"/>
  <c r="C167" i="174"/>
  <c r="C162" i="174"/>
  <c r="C161" i="174"/>
  <c r="C160" i="174"/>
  <c r="C159" i="174"/>
  <c r="C157" i="174"/>
  <c r="C156" i="174"/>
  <c r="C154" i="174"/>
  <c r="C153" i="174"/>
  <c r="C151" i="174"/>
  <c r="C150" i="174"/>
  <c r="C149" i="174"/>
  <c r="C147" i="174"/>
  <c r="C146" i="174"/>
  <c r="C143" i="174"/>
  <c r="C142" i="174"/>
  <c r="C139" i="174"/>
  <c r="C138" i="174"/>
  <c r="C137" i="174"/>
  <c r="C136" i="174"/>
  <c r="C135" i="174"/>
  <c r="C132" i="174"/>
  <c r="C131" i="174"/>
  <c r="C130" i="174"/>
  <c r="C129" i="174"/>
  <c r="C128" i="174"/>
  <c r="C127" i="174"/>
  <c r="C121" i="174"/>
  <c r="C120" i="174"/>
  <c r="C119" i="174"/>
  <c r="C118" i="174"/>
  <c r="C116" i="174"/>
  <c r="C115" i="174"/>
  <c r="C114" i="174"/>
  <c r="C112" i="174"/>
  <c r="C111" i="174"/>
  <c r="C110" i="174"/>
  <c r="C108" i="174"/>
  <c r="C106" i="174"/>
  <c r="C105" i="174"/>
  <c r="C104" i="174"/>
  <c r="C103" i="174"/>
  <c r="C101" i="174"/>
  <c r="C100" i="174"/>
  <c r="C99" i="174"/>
  <c r="C98" i="174"/>
  <c r="C97" i="174"/>
  <c r="C94" i="174"/>
  <c r="C93" i="174"/>
  <c r="C92" i="174"/>
  <c r="C90" i="174"/>
  <c r="C89" i="174"/>
  <c r="C88" i="174"/>
  <c r="C87" i="174"/>
  <c r="C86" i="174"/>
  <c r="C85" i="174"/>
  <c r="C84" i="174"/>
  <c r="C82" i="174"/>
  <c r="C81" i="174"/>
  <c r="C80" i="174"/>
  <c r="C79" i="174"/>
  <c r="C78" i="174"/>
  <c r="C76" i="174"/>
  <c r="C75" i="174"/>
  <c r="C73" i="174"/>
  <c r="C72" i="174"/>
  <c r="C71" i="174"/>
  <c r="C70" i="174"/>
  <c r="C68" i="174"/>
  <c r="C67" i="174"/>
  <c r="C66" i="174"/>
  <c r="C63" i="174"/>
  <c r="C61" i="174"/>
  <c r="C60" i="174"/>
  <c r="C59" i="174"/>
  <c r="C58" i="174"/>
  <c r="C54" i="174"/>
  <c r="C53" i="174"/>
  <c r="C52" i="174"/>
  <c r="C50" i="174"/>
  <c r="C49" i="174"/>
  <c r="C48" i="174"/>
  <c r="C47" i="174"/>
  <c r="C46" i="174"/>
  <c r="C43" i="174"/>
  <c r="C42" i="174"/>
  <c r="C41" i="174"/>
  <c r="C40" i="174"/>
  <c r="C39" i="174"/>
  <c r="C38" i="174"/>
  <c r="C37" i="174"/>
  <c r="C34" i="174"/>
  <c r="C33" i="174"/>
  <c r="C31" i="174"/>
  <c r="C30" i="174"/>
  <c r="C27" i="174"/>
  <c r="C26" i="174"/>
  <c r="C24" i="174"/>
  <c r="C23" i="174"/>
  <c r="C20" i="174"/>
  <c r="C19" i="174"/>
  <c r="C18" i="174"/>
  <c r="C17" i="174"/>
  <c r="C16" i="174"/>
  <c r="C15" i="174"/>
  <c r="C14" i="174"/>
  <c r="C13" i="174"/>
  <c r="C12" i="174"/>
  <c r="E203" i="174"/>
  <c r="F203" i="174" s="1"/>
  <c r="E202" i="174"/>
  <c r="F202" i="174" s="1"/>
  <c r="E201" i="174"/>
  <c r="F201" i="174" s="1"/>
  <c r="E200" i="174"/>
  <c r="F200" i="174" s="1"/>
  <c r="E199" i="174"/>
  <c r="F199" i="174" s="1"/>
  <c r="E198" i="174"/>
  <c r="F198" i="174" s="1"/>
  <c r="E197" i="174"/>
  <c r="F197" i="174" s="1"/>
  <c r="E196" i="174"/>
  <c r="F196" i="174" s="1"/>
  <c r="E195" i="174"/>
  <c r="F195" i="174" s="1"/>
  <c r="E194" i="174"/>
  <c r="F194" i="174" s="1"/>
  <c r="E193" i="174"/>
  <c r="E192" i="174"/>
  <c r="F192" i="174" s="1"/>
  <c r="E191" i="174"/>
  <c r="F191" i="174" s="1"/>
  <c r="E190" i="174"/>
  <c r="F190" i="174" s="1"/>
  <c r="E189" i="174"/>
  <c r="F189" i="174" s="1"/>
  <c r="E188" i="174"/>
  <c r="F188" i="174" s="1"/>
  <c r="E187" i="174"/>
  <c r="F187" i="174" s="1"/>
  <c r="E186" i="174"/>
  <c r="F186" i="174" s="1"/>
  <c r="E185" i="174"/>
  <c r="F185" i="174" s="1"/>
  <c r="E184" i="174"/>
  <c r="F184" i="174" s="1"/>
  <c r="E183" i="174"/>
  <c r="F183" i="174" s="1"/>
  <c r="E182" i="174"/>
  <c r="F182" i="174" s="1"/>
  <c r="E181" i="174"/>
  <c r="F181" i="174" s="1"/>
  <c r="E180" i="174"/>
  <c r="F180" i="174" s="1"/>
  <c r="E179" i="174"/>
  <c r="F179" i="174" s="1"/>
  <c r="E178" i="174"/>
  <c r="F178" i="174" s="1"/>
  <c r="E177" i="174"/>
  <c r="F177" i="174" s="1"/>
  <c r="E176" i="174"/>
  <c r="F176" i="174" s="1"/>
  <c r="E175" i="174"/>
  <c r="E174" i="174"/>
  <c r="F174" i="174" s="1"/>
  <c r="E173" i="174"/>
  <c r="F173" i="174" s="1"/>
  <c r="E172" i="174"/>
  <c r="F172" i="174" s="1"/>
  <c r="E171" i="174"/>
  <c r="F171" i="174" s="1"/>
  <c r="E170" i="174"/>
  <c r="F170" i="174" s="1"/>
  <c r="E169" i="174"/>
  <c r="F169" i="174" s="1"/>
  <c r="E168" i="174"/>
  <c r="F168" i="174" s="1"/>
  <c r="E167" i="174"/>
  <c r="F167" i="174" s="1"/>
  <c r="E166" i="174"/>
  <c r="F166" i="174" s="1"/>
  <c r="E165" i="174"/>
  <c r="F165" i="174" s="1"/>
  <c r="E164" i="174"/>
  <c r="F164" i="174" s="1"/>
  <c r="F163" i="174"/>
  <c r="E162" i="174"/>
  <c r="F162" i="174" s="1"/>
  <c r="E161" i="174"/>
  <c r="F161" i="174" s="1"/>
  <c r="E160" i="174"/>
  <c r="F160" i="174" s="1"/>
  <c r="E159" i="174"/>
  <c r="F159" i="174" s="1"/>
  <c r="E158" i="174"/>
  <c r="F158" i="174" s="1"/>
  <c r="E157" i="174"/>
  <c r="F157" i="174" s="1"/>
  <c r="E156" i="174"/>
  <c r="F156" i="174" s="1"/>
  <c r="E155" i="174"/>
  <c r="F155" i="174" s="1"/>
  <c r="E154" i="174"/>
  <c r="E153" i="174"/>
  <c r="E152" i="174"/>
  <c r="F152" i="174" s="1"/>
  <c r="E151" i="174"/>
  <c r="F151" i="174" s="1"/>
  <c r="E150" i="174"/>
  <c r="F150" i="174" s="1"/>
  <c r="E149" i="174"/>
  <c r="F149" i="174" s="1"/>
  <c r="E148" i="174"/>
  <c r="F148" i="174" s="1"/>
  <c r="E147" i="174"/>
  <c r="F147" i="174" s="1"/>
  <c r="E146" i="174"/>
  <c r="F146" i="174" s="1"/>
  <c r="E145" i="174"/>
  <c r="F145" i="174" s="1"/>
  <c r="E144" i="174"/>
  <c r="F144" i="174" s="1"/>
  <c r="E143" i="174"/>
  <c r="F143" i="174" s="1"/>
  <c r="E142" i="174"/>
  <c r="F142" i="174" s="1"/>
  <c r="E141" i="174"/>
  <c r="F141" i="174" s="1"/>
  <c r="E140" i="174"/>
  <c r="F140" i="174" s="1"/>
  <c r="E139" i="174"/>
  <c r="F139" i="174" s="1"/>
  <c r="E138" i="174"/>
  <c r="F138" i="174" s="1"/>
  <c r="E137" i="174"/>
  <c r="E136" i="174"/>
  <c r="F136" i="174" s="1"/>
  <c r="E135" i="174"/>
  <c r="F135" i="174" s="1"/>
  <c r="E134" i="174"/>
  <c r="F134" i="174" s="1"/>
  <c r="E133" i="174"/>
  <c r="F133" i="174" s="1"/>
  <c r="E132" i="174"/>
  <c r="F132" i="174" s="1"/>
  <c r="E131" i="174"/>
  <c r="F131" i="174" s="1"/>
  <c r="E130" i="174"/>
  <c r="F130" i="174" s="1"/>
  <c r="E129" i="174"/>
  <c r="F129" i="174" s="1"/>
  <c r="E128" i="174"/>
  <c r="F128" i="174" s="1"/>
  <c r="E127" i="174"/>
  <c r="F127" i="174" s="1"/>
  <c r="E126" i="174"/>
  <c r="F126" i="174" s="1"/>
  <c r="E125" i="174"/>
  <c r="F125" i="174" s="1"/>
  <c r="E124" i="174"/>
  <c r="F124" i="174" s="1"/>
  <c r="E123" i="174"/>
  <c r="F123" i="174" s="1"/>
  <c r="F122" i="174"/>
  <c r="E121" i="174"/>
  <c r="F121" i="174" s="1"/>
  <c r="E120" i="174"/>
  <c r="F120" i="174" s="1"/>
  <c r="E119" i="174"/>
  <c r="F119" i="174" s="1"/>
  <c r="E118" i="174"/>
  <c r="F118" i="174" s="1"/>
  <c r="E117" i="174"/>
  <c r="F117" i="174" s="1"/>
  <c r="E116" i="174"/>
  <c r="F116" i="174" s="1"/>
  <c r="E115" i="174"/>
  <c r="E114" i="174"/>
  <c r="F114" i="174" s="1"/>
  <c r="E113" i="174"/>
  <c r="F113" i="174" s="1"/>
  <c r="E112" i="174"/>
  <c r="F112" i="174" s="1"/>
  <c r="E111" i="174"/>
  <c r="E110" i="174"/>
  <c r="E109" i="174"/>
  <c r="F109" i="174" s="1"/>
  <c r="E108" i="174"/>
  <c r="F108" i="174" s="1"/>
  <c r="E107" i="174"/>
  <c r="F107" i="174" s="1"/>
  <c r="E106" i="174"/>
  <c r="F106" i="174" s="1"/>
  <c r="E105" i="174"/>
  <c r="F105" i="174" s="1"/>
  <c r="E104" i="174"/>
  <c r="E103" i="174"/>
  <c r="F103" i="174" s="1"/>
  <c r="E102" i="174"/>
  <c r="F102" i="174" s="1"/>
  <c r="E101" i="174"/>
  <c r="F101" i="174" s="1"/>
  <c r="E100" i="174"/>
  <c r="F100" i="174" s="1"/>
  <c r="E99" i="174"/>
  <c r="F99" i="174" s="1"/>
  <c r="E98" i="174"/>
  <c r="F98" i="174" s="1"/>
  <c r="E97" i="174"/>
  <c r="F97" i="174" s="1"/>
  <c r="E96" i="174"/>
  <c r="F96" i="174" s="1"/>
  <c r="E95" i="174"/>
  <c r="F95" i="174" s="1"/>
  <c r="E94" i="174"/>
  <c r="F94" i="174" s="1"/>
  <c r="E93" i="174"/>
  <c r="F93" i="174" s="1"/>
  <c r="E92" i="174"/>
  <c r="F92" i="174" s="1"/>
  <c r="E91" i="174"/>
  <c r="F91" i="174" s="1"/>
  <c r="E90" i="174"/>
  <c r="F90" i="174" s="1"/>
  <c r="E89" i="174"/>
  <c r="F89" i="174" s="1"/>
  <c r="E88" i="174"/>
  <c r="E87" i="174"/>
  <c r="F87" i="174" s="1"/>
  <c r="E86" i="174"/>
  <c r="F86" i="174" s="1"/>
  <c r="E85" i="174"/>
  <c r="F85" i="174" s="1"/>
  <c r="E84" i="174"/>
  <c r="F84" i="174" s="1"/>
  <c r="E83" i="174"/>
  <c r="F83" i="174" s="1"/>
  <c r="E82" i="174"/>
  <c r="F82" i="174" s="1"/>
  <c r="E81" i="174"/>
  <c r="F81" i="174" s="1"/>
  <c r="E80" i="174"/>
  <c r="F80" i="174" s="1"/>
  <c r="E79" i="174"/>
  <c r="F79" i="174" s="1"/>
  <c r="E78" i="174"/>
  <c r="F78" i="174" s="1"/>
  <c r="E77" i="174"/>
  <c r="F77" i="174" s="1"/>
  <c r="E76" i="174"/>
  <c r="F76" i="174" s="1"/>
  <c r="E75" i="174"/>
  <c r="F75" i="174" s="1"/>
  <c r="E74" i="174"/>
  <c r="F74" i="174" s="1"/>
  <c r="E73" i="174"/>
  <c r="F73" i="174" s="1"/>
  <c r="E72" i="174"/>
  <c r="E71" i="174"/>
  <c r="F71" i="174" s="1"/>
  <c r="E70" i="174"/>
  <c r="E69" i="174"/>
  <c r="F69" i="174" s="1"/>
  <c r="E68" i="174"/>
  <c r="F68" i="174" s="1"/>
  <c r="E67" i="174"/>
  <c r="F67" i="174" s="1"/>
  <c r="E66" i="174"/>
  <c r="F66" i="174" s="1"/>
  <c r="E65" i="174"/>
  <c r="F65" i="174" s="1"/>
  <c r="E64" i="174"/>
  <c r="F64" i="174" s="1"/>
  <c r="E63" i="174"/>
  <c r="F63" i="174" s="1"/>
  <c r="E62" i="174"/>
  <c r="F62" i="174" s="1"/>
  <c r="E61" i="174"/>
  <c r="F61" i="174" s="1"/>
  <c r="E60" i="174"/>
  <c r="F60" i="174" s="1"/>
  <c r="E59" i="174"/>
  <c r="F59" i="174" s="1"/>
  <c r="E58" i="174"/>
  <c r="F58" i="174" s="1"/>
  <c r="E57" i="174"/>
  <c r="F57" i="174" s="1"/>
  <c r="E56" i="174"/>
  <c r="F56" i="174" s="1"/>
  <c r="E55" i="174"/>
  <c r="F55" i="174" s="1"/>
  <c r="E54" i="174"/>
  <c r="E53" i="174"/>
  <c r="F53" i="174" s="1"/>
  <c r="E52" i="174"/>
  <c r="F52" i="174" s="1"/>
  <c r="E51" i="174"/>
  <c r="F51" i="174" s="1"/>
  <c r="E50" i="174"/>
  <c r="F50" i="174" s="1"/>
  <c r="E49" i="174"/>
  <c r="F49" i="174" s="1"/>
  <c r="E48" i="174"/>
  <c r="F48" i="174" s="1"/>
  <c r="E47" i="174"/>
  <c r="F47" i="174" s="1"/>
  <c r="E46" i="174"/>
  <c r="F46" i="174" s="1"/>
  <c r="E45" i="174"/>
  <c r="F45" i="174" s="1"/>
  <c r="E44" i="174"/>
  <c r="F44" i="174" s="1"/>
  <c r="E43" i="174"/>
  <c r="E42" i="174"/>
  <c r="F42" i="174" s="1"/>
  <c r="E41" i="174"/>
  <c r="F41" i="174" s="1"/>
  <c r="E40" i="174"/>
  <c r="F40" i="174" s="1"/>
  <c r="E39" i="174"/>
  <c r="F39" i="174" s="1"/>
  <c r="E38" i="174"/>
  <c r="E37" i="174"/>
  <c r="F37" i="174" s="1"/>
  <c r="E36" i="174"/>
  <c r="F36" i="174" s="1"/>
  <c r="E35" i="174"/>
  <c r="F35" i="174" s="1"/>
  <c r="E34" i="174"/>
  <c r="F34" i="174" s="1"/>
  <c r="E33" i="174"/>
  <c r="F33" i="174" s="1"/>
  <c r="E32" i="174"/>
  <c r="F32" i="174" s="1"/>
  <c r="E31" i="174"/>
  <c r="F31" i="174" s="1"/>
  <c r="E30" i="174"/>
  <c r="F30" i="174" s="1"/>
  <c r="E29" i="174"/>
  <c r="F29" i="174" s="1"/>
  <c r="E28" i="174"/>
  <c r="F28" i="174" s="1"/>
  <c r="E27" i="174"/>
  <c r="F27" i="174" s="1"/>
  <c r="E26" i="174"/>
  <c r="F26" i="174" s="1"/>
  <c r="E25" i="174"/>
  <c r="F25" i="174" s="1"/>
  <c r="E24" i="174"/>
  <c r="F24" i="174" s="1"/>
  <c r="E23" i="174"/>
  <c r="F23" i="174" s="1"/>
  <c r="E22" i="174"/>
  <c r="F22" i="174" s="1"/>
  <c r="E21" i="174"/>
  <c r="F21" i="174" s="1"/>
  <c r="E20" i="174"/>
  <c r="F20" i="174" s="1"/>
  <c r="E19" i="174"/>
  <c r="F19" i="174" s="1"/>
  <c r="E18" i="174"/>
  <c r="F18" i="174" s="1"/>
  <c r="E17" i="174"/>
  <c r="F17" i="174" s="1"/>
  <c r="E16" i="174"/>
  <c r="F16" i="174" s="1"/>
  <c r="E15" i="174"/>
  <c r="F15" i="174" s="1"/>
  <c r="E14" i="174"/>
  <c r="F14" i="174" s="1"/>
  <c r="E13" i="174"/>
  <c r="F13" i="174" s="1"/>
  <c r="E12" i="174"/>
  <c r="F12" i="174" s="1"/>
  <c r="E11" i="174"/>
  <c r="F11" i="174" s="1"/>
  <c r="E10" i="174"/>
  <c r="F10" i="174" s="1"/>
  <c r="E9" i="174"/>
  <c r="F9" i="174" s="1"/>
  <c r="F38" i="174" l="1"/>
  <c r="F153" i="174"/>
  <c r="F70" i="174"/>
  <c r="F72" i="174"/>
  <c r="F110" i="174"/>
  <c r="F154" i="174"/>
  <c r="F54" i="174"/>
  <c r="C22" i="174" s="1"/>
  <c r="F88" i="174"/>
  <c r="F193" i="174"/>
  <c r="F115" i="174"/>
  <c r="F175" i="174"/>
  <c r="C29" i="174"/>
  <c r="F104" i="174"/>
  <c r="F43" i="174"/>
  <c r="F137" i="174"/>
  <c r="F111" i="174"/>
  <c r="C32" i="174"/>
  <c r="C28" i="174" l="1"/>
  <c r="C166" i="174"/>
  <c r="C11" i="174"/>
  <c r="C10" i="174" s="1"/>
  <c r="C57" i="174"/>
  <c r="C36" i="174"/>
  <c r="C77" i="174"/>
  <c r="C45" i="174"/>
  <c r="C44" i="174" s="1"/>
  <c r="C109" i="174"/>
  <c r="C117" i="174"/>
  <c r="C96" i="174"/>
  <c r="C158" i="174"/>
  <c r="C74" i="174"/>
  <c r="C25" i="174"/>
  <c r="C21" i="174" s="1"/>
  <c r="C51" i="174"/>
  <c r="C174" i="174"/>
  <c r="C173" i="174" s="1"/>
  <c r="C185" i="174"/>
  <c r="C65" i="174"/>
  <c r="C113" i="174"/>
  <c r="C55" i="174"/>
  <c r="C102" i="174"/>
  <c r="C148" i="174"/>
  <c r="C83" i="174"/>
  <c r="C145" i="174"/>
  <c r="C199" i="174"/>
  <c r="C69" i="174"/>
  <c r="C56" i="174"/>
  <c r="C91" i="174"/>
  <c r="C188" i="174"/>
  <c r="C126" i="174"/>
  <c r="C196" i="174"/>
  <c r="C155" i="174"/>
  <c r="C134" i="174"/>
  <c r="C133" i="174" s="1"/>
  <c r="C165" i="174" l="1"/>
  <c r="C107" i="174"/>
  <c r="C184" i="174"/>
  <c r="C181" i="174" s="1"/>
  <c r="C35" i="174"/>
  <c r="C9" i="174" s="1"/>
  <c r="C125" i="174"/>
  <c r="C144" i="174"/>
  <c r="C141" i="174" s="1"/>
  <c r="C95" i="174"/>
  <c r="C152" i="174"/>
  <c r="C64" i="174"/>
  <c r="C195" i="174"/>
  <c r="C192" i="174" s="1"/>
  <c r="C62" i="174" l="1"/>
  <c r="C8" i="174" s="1"/>
  <c r="C122" i="174" s="1"/>
  <c r="C180" i="174"/>
  <c r="C204" i="174" s="1"/>
  <c r="C140" i="174"/>
  <c r="C124" i="174" s="1"/>
  <c r="C163" i="174" s="1"/>
  <c r="C164" i="174" l="1"/>
  <c r="C123" i="174" s="1"/>
  <c r="C205" i="174"/>
  <c r="G1" i="36" l="1"/>
  <c r="C18" i="172"/>
  <c r="C17" i="172"/>
  <c r="C16" i="172"/>
  <c r="C14" i="172"/>
  <c r="C13" i="172"/>
  <c r="C12" i="172"/>
  <c r="C11" i="172"/>
  <c r="C10" i="172"/>
  <c r="C9" i="172"/>
  <c r="C8" i="172"/>
  <c r="G3" i="178"/>
  <c r="H3" i="178" s="1"/>
  <c r="AJ2" i="2"/>
  <c r="H1" i="178" s="1"/>
  <c r="F1" i="36" l="1"/>
  <c r="AE1"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I3310" i="105" l="1"/>
  <c r="J3310" i="105" s="1"/>
  <c r="I3311" i="105"/>
  <c r="J3311" i="105" s="1"/>
  <c r="I3312" i="105"/>
  <c r="J3312" i="105" s="1"/>
  <c r="I3313" i="105"/>
  <c r="J3313" i="105" s="1"/>
  <c r="I3314" i="105"/>
  <c r="J3314" i="105" s="1"/>
  <c r="I3315" i="105"/>
  <c r="J3315" i="105" s="1"/>
  <c r="I3316" i="105"/>
  <c r="J3316" i="105" s="1"/>
  <c r="I3317" i="105"/>
  <c r="J3317" i="105" s="1"/>
  <c r="I3318" i="105"/>
  <c r="J3318" i="105" s="1"/>
  <c r="I3319" i="105"/>
  <c r="J3319" i="105" s="1"/>
  <c r="I3320" i="105"/>
  <c r="J3320" i="105" s="1"/>
  <c r="I3321" i="105"/>
  <c r="J3321" i="105" s="1"/>
  <c r="I3322" i="105"/>
  <c r="J3322" i="105" s="1"/>
  <c r="I3323" i="105"/>
  <c r="J3323" i="105" s="1"/>
  <c r="I3324" i="105"/>
  <c r="J3324" i="105" s="1"/>
  <c r="I3325" i="105"/>
  <c r="J3325" i="105" s="1"/>
  <c r="I3326" i="105"/>
  <c r="J3326" i="105" s="1"/>
  <c r="I3327" i="105"/>
  <c r="J3327" i="105" s="1"/>
  <c r="I3328" i="105"/>
  <c r="J3328" i="105" s="1"/>
  <c r="I3329" i="105"/>
  <c r="J3329" i="105" s="1"/>
  <c r="I3330" i="105"/>
  <c r="J3330" i="105" s="1"/>
  <c r="I3331" i="105"/>
  <c r="J3331" i="105" s="1"/>
  <c r="I3332" i="105"/>
  <c r="J3332" i="105" s="1"/>
  <c r="I3333" i="105"/>
  <c r="J3333" i="105" s="1"/>
  <c r="I3334" i="105"/>
  <c r="J3334" i="105" s="1"/>
  <c r="I3335" i="105"/>
  <c r="J3335" i="105" s="1"/>
  <c r="I3336" i="105"/>
  <c r="J3336" i="105" s="1"/>
  <c r="I3337" i="105"/>
  <c r="J3337" i="105" s="1"/>
  <c r="I3338" i="105"/>
  <c r="J3338" i="105" s="1"/>
  <c r="I3339" i="105"/>
  <c r="J3339" i="105" s="1"/>
  <c r="I3340" i="105"/>
  <c r="J3340" i="105" s="1"/>
  <c r="I3341" i="105"/>
  <c r="J3341" i="105" s="1"/>
  <c r="I3342" i="105"/>
  <c r="J3342" i="105" s="1"/>
  <c r="I3343" i="105"/>
  <c r="J3343" i="105" s="1"/>
  <c r="I3344" i="105"/>
  <c r="J3344" i="105" s="1"/>
  <c r="I3345" i="105"/>
  <c r="J3345" i="105" s="1"/>
  <c r="I3346" i="105"/>
  <c r="J3346" i="105" s="1"/>
  <c r="I3347" i="105"/>
  <c r="J3347" i="105" s="1"/>
  <c r="I3348" i="105"/>
  <c r="J3348" i="105" s="1"/>
  <c r="I3349" i="105"/>
  <c r="J3349" i="105" s="1"/>
  <c r="I3350" i="105"/>
  <c r="J3350" i="105" s="1"/>
  <c r="I3351" i="105"/>
  <c r="J3351" i="105" s="1"/>
  <c r="I3352" i="105"/>
  <c r="J3352" i="105" s="1"/>
  <c r="I3353" i="105"/>
  <c r="J3353" i="105" s="1"/>
  <c r="I3354" i="105"/>
  <c r="J3354" i="105" s="1"/>
  <c r="I3355" i="105"/>
  <c r="J3355" i="105" s="1"/>
  <c r="I3356" i="105"/>
  <c r="J3356" i="105" s="1"/>
  <c r="I3357" i="105"/>
  <c r="J3357" i="105" s="1"/>
  <c r="I3358" i="105"/>
  <c r="J3358" i="105" s="1"/>
  <c r="I3359" i="105"/>
  <c r="J3359" i="105" s="1"/>
  <c r="I3360" i="105"/>
  <c r="J3360" i="105" s="1"/>
  <c r="I3361" i="105"/>
  <c r="J3361" i="105" s="1"/>
  <c r="I3362" i="105"/>
  <c r="J3362" i="105" s="1"/>
  <c r="I3363" i="105"/>
  <c r="J3363" i="105" s="1"/>
  <c r="I3364" i="105"/>
  <c r="J3364" i="105" s="1"/>
  <c r="I3365" i="105"/>
  <c r="J3365" i="105" s="1"/>
  <c r="I3366" i="105"/>
  <c r="J3366" i="105" s="1"/>
  <c r="I3367" i="105"/>
  <c r="J3367" i="105" s="1"/>
  <c r="I3368" i="105"/>
  <c r="J3368" i="105" s="1"/>
  <c r="I3369" i="105"/>
  <c r="J3369" i="105" s="1"/>
  <c r="I3370" i="105"/>
  <c r="J3370" i="105" s="1"/>
  <c r="I3371" i="105"/>
  <c r="J3371" i="105" s="1"/>
  <c r="I3372" i="105"/>
  <c r="J3372" i="105" s="1"/>
  <c r="I3373" i="105"/>
  <c r="J3373" i="105" s="1"/>
  <c r="I3374" i="105"/>
  <c r="J3374" i="105" s="1"/>
  <c r="I3375" i="105"/>
  <c r="J3375" i="105" s="1"/>
  <c r="I3376" i="105"/>
  <c r="J3376" i="105" s="1"/>
  <c r="I3377" i="105"/>
  <c r="J3377" i="105" s="1"/>
  <c r="I3378" i="105"/>
  <c r="J3378" i="105" s="1"/>
  <c r="I3379" i="105"/>
  <c r="J3379" i="105" s="1"/>
  <c r="I3380" i="105"/>
  <c r="J3380" i="105" s="1"/>
  <c r="I3381" i="105"/>
  <c r="J3381" i="105" s="1"/>
  <c r="I3382" i="105"/>
  <c r="J3382" i="105" s="1"/>
  <c r="I3383" i="105"/>
  <c r="J3383" i="105" s="1"/>
  <c r="I3384" i="105"/>
  <c r="J3384" i="105" s="1"/>
  <c r="I3385" i="105"/>
  <c r="J3385" i="105" s="1"/>
  <c r="I3386" i="105"/>
  <c r="J3386" i="105" s="1"/>
  <c r="I3387" i="105"/>
  <c r="J3387" i="105" s="1"/>
  <c r="I3388" i="105"/>
  <c r="J3388" i="105" s="1"/>
  <c r="I3389" i="105"/>
  <c r="J3389" i="105" s="1"/>
  <c r="I3390" i="105"/>
  <c r="J3390" i="105" s="1"/>
  <c r="I3391" i="105"/>
  <c r="J3391" i="105" s="1"/>
  <c r="I3392" i="105"/>
  <c r="J3392" i="105" s="1"/>
  <c r="I3393" i="105"/>
  <c r="J3393" i="105" s="1"/>
  <c r="I3394" i="105"/>
  <c r="J3394" i="105" s="1"/>
  <c r="I3395" i="105"/>
  <c r="J3395" i="105" s="1"/>
  <c r="I3396" i="105"/>
  <c r="J3396" i="105" s="1"/>
  <c r="I3397" i="105"/>
  <c r="J3397" i="105" s="1"/>
  <c r="I3398" i="105"/>
  <c r="J3398" i="105" s="1"/>
  <c r="I3399" i="105"/>
  <c r="J3399" i="105" s="1"/>
  <c r="I3400" i="105"/>
  <c r="J3400" i="105" s="1"/>
  <c r="I3401" i="105"/>
  <c r="J3401" i="105" s="1"/>
  <c r="I3402" i="105"/>
  <c r="J3402" i="105" s="1"/>
  <c r="I3403" i="105"/>
  <c r="J3403" i="105" s="1"/>
  <c r="I3404" i="105"/>
  <c r="J3404" i="105" s="1"/>
  <c r="I3405" i="105"/>
  <c r="J3405" i="105" s="1"/>
  <c r="I3406" i="105"/>
  <c r="J3406" i="105" s="1"/>
  <c r="I3407" i="105"/>
  <c r="J3407" i="105" s="1"/>
  <c r="I3408" i="105"/>
  <c r="J3408" i="105" s="1"/>
  <c r="I3409" i="105"/>
  <c r="J3409" i="105" s="1"/>
  <c r="I3410" i="105"/>
  <c r="J3410" i="105" s="1"/>
  <c r="I3411" i="105"/>
  <c r="J3411" i="105" s="1"/>
  <c r="I3412" i="105"/>
  <c r="J3412" i="105" s="1"/>
  <c r="I3413" i="105"/>
  <c r="J3413" i="105" s="1"/>
  <c r="I3414" i="105"/>
  <c r="J3414" i="105" s="1"/>
  <c r="I3415" i="105"/>
  <c r="J3415" i="105" s="1"/>
  <c r="I3416" i="105"/>
  <c r="J3416" i="105" s="1"/>
  <c r="I3417" i="105"/>
  <c r="J3417" i="105" s="1"/>
  <c r="I3418" i="105"/>
  <c r="J3418" i="105" s="1"/>
  <c r="I3419" i="105"/>
  <c r="J3419" i="105" s="1"/>
  <c r="I3420" i="105"/>
  <c r="J3420" i="105" s="1"/>
  <c r="I3421" i="105"/>
  <c r="J3421" i="105" s="1"/>
  <c r="I3422" i="105"/>
  <c r="J3422" i="105" s="1"/>
  <c r="I3423" i="105"/>
  <c r="J3423" i="105" s="1"/>
  <c r="I3424" i="105"/>
  <c r="J3424" i="105" s="1"/>
  <c r="I3425" i="105"/>
  <c r="J3425" i="105" s="1"/>
  <c r="I3426" i="105"/>
  <c r="J3426" i="105" s="1"/>
  <c r="I3427" i="105"/>
  <c r="J3427" i="105" s="1"/>
  <c r="I3428" i="105"/>
  <c r="J3428" i="105" s="1"/>
  <c r="I3429" i="105"/>
  <c r="J3429" i="105" s="1"/>
  <c r="I3430" i="105"/>
  <c r="J3430" i="105" s="1"/>
  <c r="I3431" i="105"/>
  <c r="J3431" i="105" s="1"/>
  <c r="I3432" i="105"/>
  <c r="J3432" i="105" s="1"/>
  <c r="I3433" i="105"/>
  <c r="J3433" i="105" s="1"/>
  <c r="I3434" i="105"/>
  <c r="J3434" i="105" s="1"/>
  <c r="I3435" i="105"/>
  <c r="J3435" i="105" s="1"/>
  <c r="I3436" i="105"/>
  <c r="J3436" i="105" s="1"/>
  <c r="I3437" i="105"/>
  <c r="J3437" i="105" s="1"/>
  <c r="I3438" i="105"/>
  <c r="J3438" i="105" s="1"/>
  <c r="I3439" i="105"/>
  <c r="J3439" i="105" s="1"/>
  <c r="I3440" i="105"/>
  <c r="J3440" i="105" s="1"/>
  <c r="I3441" i="105"/>
  <c r="J3441" i="105" s="1"/>
  <c r="I3442" i="105"/>
  <c r="J3442" i="105" s="1"/>
  <c r="I3443" i="105"/>
  <c r="J3443" i="105" s="1"/>
  <c r="I3444" i="105"/>
  <c r="J3444" i="105" s="1"/>
  <c r="I3445" i="105"/>
  <c r="J3445" i="105" s="1"/>
  <c r="I3446" i="105"/>
  <c r="J3446" i="105" s="1"/>
  <c r="I3447" i="105"/>
  <c r="J3447" i="105" s="1"/>
  <c r="I3448" i="105"/>
  <c r="J3448" i="105" s="1"/>
  <c r="I3449" i="105"/>
  <c r="J3449" i="105" s="1"/>
  <c r="I3450" i="105"/>
  <c r="J3450" i="105" s="1"/>
  <c r="I3451" i="105"/>
  <c r="J3451" i="105" s="1"/>
  <c r="I3452" i="105"/>
  <c r="J3452" i="105" s="1"/>
  <c r="I3453" i="105"/>
  <c r="J3453" i="105" s="1"/>
  <c r="I3454" i="105"/>
  <c r="J3454" i="105" s="1"/>
  <c r="I3455" i="105"/>
  <c r="J3455" i="105" s="1"/>
  <c r="I3456" i="105"/>
  <c r="J3456" i="105" s="1"/>
  <c r="I3457" i="105"/>
  <c r="J3457" i="105" s="1"/>
  <c r="I3458" i="105"/>
  <c r="J3458" i="105" s="1"/>
  <c r="I3459" i="105"/>
  <c r="J3459" i="105" s="1"/>
  <c r="I3460" i="105"/>
  <c r="J3460" i="105" s="1"/>
  <c r="I3461" i="105"/>
  <c r="J3461" i="105" s="1"/>
  <c r="I3462" i="105"/>
  <c r="J3462" i="105" s="1"/>
  <c r="I3463" i="105"/>
  <c r="J3463" i="105" s="1"/>
  <c r="I3464" i="105"/>
  <c r="J3464" i="105" s="1"/>
  <c r="I3465" i="105"/>
  <c r="J3465" i="105" s="1"/>
  <c r="I3466" i="105"/>
  <c r="J3466" i="105" s="1"/>
  <c r="I3467" i="105"/>
  <c r="J3467" i="105" s="1"/>
  <c r="I3468" i="105"/>
  <c r="J3468" i="105" s="1"/>
  <c r="I3469" i="105"/>
  <c r="J3469" i="105" s="1"/>
  <c r="I3470" i="105"/>
  <c r="J3470" i="105" s="1"/>
  <c r="I3471" i="105"/>
  <c r="J3471" i="105" s="1"/>
  <c r="I3472" i="105"/>
  <c r="J3472" i="105" s="1"/>
  <c r="I3473" i="105"/>
  <c r="J3473" i="105" s="1"/>
  <c r="I3474" i="105"/>
  <c r="J3474" i="105" s="1"/>
  <c r="I3475" i="105"/>
  <c r="J3475" i="105" s="1"/>
  <c r="I3476" i="105"/>
  <c r="J3476" i="105" s="1"/>
  <c r="I3477" i="105"/>
  <c r="J3477" i="105" s="1"/>
  <c r="I3478" i="105"/>
  <c r="J3478" i="105" s="1"/>
  <c r="I3479" i="105"/>
  <c r="J3479" i="105" s="1"/>
  <c r="I3480" i="105"/>
  <c r="J3480" i="105" s="1"/>
  <c r="I3481" i="105"/>
  <c r="J3481" i="105" s="1"/>
  <c r="I3482" i="105"/>
  <c r="J3482" i="105" s="1"/>
  <c r="I3483" i="105"/>
  <c r="J3483" i="105" s="1"/>
  <c r="I3484" i="105"/>
  <c r="J3484" i="105" s="1"/>
  <c r="I3485" i="105"/>
  <c r="J3485" i="105" s="1"/>
  <c r="I3486" i="105"/>
  <c r="J3486" i="105" s="1"/>
  <c r="I3487" i="105"/>
  <c r="J3487" i="105" s="1"/>
  <c r="I3488" i="105"/>
  <c r="J3488" i="105" s="1"/>
  <c r="I3489" i="105"/>
  <c r="J3489" i="105" s="1"/>
  <c r="I3490" i="105"/>
  <c r="J3490" i="105" s="1"/>
  <c r="I3491" i="105"/>
  <c r="J3491" i="105" s="1"/>
  <c r="I3492" i="105"/>
  <c r="J3492" i="105" s="1"/>
  <c r="I3493" i="105"/>
  <c r="J3493" i="105" s="1"/>
  <c r="I3494" i="105"/>
  <c r="J3494" i="105" s="1"/>
  <c r="I3495" i="105"/>
  <c r="J3495" i="105" s="1"/>
  <c r="I3496" i="105"/>
  <c r="J3496" i="105" s="1"/>
  <c r="I3497" i="105"/>
  <c r="J3497" i="105" s="1"/>
  <c r="I3498" i="105"/>
  <c r="J3498" i="105" s="1"/>
  <c r="I3499" i="105"/>
  <c r="J3499" i="105" s="1"/>
  <c r="I3500" i="105"/>
  <c r="J3500" i="105" s="1"/>
  <c r="I3501" i="105"/>
  <c r="J3501" i="105" s="1"/>
  <c r="I3502" i="105"/>
  <c r="J3502" i="105" s="1"/>
  <c r="I3503" i="105"/>
  <c r="J3503" i="105" s="1"/>
  <c r="I3504" i="105"/>
  <c r="J3504" i="105" s="1"/>
  <c r="I3505" i="105"/>
  <c r="J3505" i="105" s="1"/>
  <c r="I3506" i="105"/>
  <c r="J3506" i="105" s="1"/>
  <c r="I3507" i="105"/>
  <c r="J3507" i="105" s="1"/>
  <c r="I3508" i="105"/>
  <c r="J3508" i="105" s="1"/>
  <c r="I3509" i="105"/>
  <c r="J3509" i="105" s="1"/>
  <c r="I3510" i="105"/>
  <c r="J3510" i="105" s="1"/>
  <c r="I3511" i="105"/>
  <c r="J3511" i="105" s="1"/>
  <c r="I3512" i="105"/>
  <c r="J3512" i="105" s="1"/>
  <c r="I3513" i="105"/>
  <c r="J3513" i="105" s="1"/>
  <c r="I3514" i="105"/>
  <c r="J3514" i="105" s="1"/>
  <c r="I3515" i="105"/>
  <c r="J3515" i="105" s="1"/>
  <c r="I3516" i="105"/>
  <c r="J3516" i="105" s="1"/>
  <c r="I3517" i="105"/>
  <c r="J3517" i="105" s="1"/>
  <c r="I3518" i="105"/>
  <c r="J3518" i="105" s="1"/>
  <c r="I3519" i="105"/>
  <c r="J3519" i="105" s="1"/>
  <c r="I3520" i="105"/>
  <c r="J3520" i="105" s="1"/>
  <c r="I3521" i="105"/>
  <c r="J3521" i="105" s="1"/>
  <c r="I3522" i="105"/>
  <c r="J3522" i="105" s="1"/>
  <c r="I3523" i="105"/>
  <c r="J3523" i="105" s="1"/>
  <c r="I3524" i="105"/>
  <c r="J3524" i="105" s="1"/>
  <c r="I3525" i="105"/>
  <c r="J3525" i="105" s="1"/>
  <c r="I3526" i="105"/>
  <c r="J3526" i="105" s="1"/>
  <c r="I3527" i="105"/>
  <c r="J3527" i="105" s="1"/>
  <c r="I3528" i="105"/>
  <c r="J3528" i="105" s="1"/>
  <c r="I3529" i="105"/>
  <c r="J3529" i="105" s="1"/>
  <c r="I3530" i="105"/>
  <c r="J3530" i="105" s="1"/>
  <c r="I3531" i="105"/>
  <c r="J3531" i="105" s="1"/>
  <c r="I3532" i="105"/>
  <c r="J3532" i="105" s="1"/>
  <c r="I3533" i="105"/>
  <c r="J3533" i="105" s="1"/>
  <c r="I3534" i="105"/>
  <c r="J3534" i="105" s="1"/>
  <c r="I3535" i="105"/>
  <c r="J3535" i="105" s="1"/>
  <c r="I3536" i="105"/>
  <c r="J3536" i="105" s="1"/>
  <c r="I3537" i="105"/>
  <c r="J3537" i="105" s="1"/>
  <c r="I3538" i="105"/>
  <c r="J3538" i="105" s="1"/>
  <c r="I3539" i="105"/>
  <c r="J3539" i="105" s="1"/>
  <c r="I3540" i="105"/>
  <c r="J3540" i="105" s="1"/>
  <c r="I3541" i="105"/>
  <c r="J3541" i="105" s="1"/>
  <c r="I3542" i="105"/>
  <c r="J3542" i="105" s="1"/>
  <c r="I3543" i="105"/>
  <c r="J3543" i="105" s="1"/>
  <c r="I3544" i="105"/>
  <c r="J3544" i="105" s="1"/>
  <c r="I3545" i="105"/>
  <c r="J3545" i="105" s="1"/>
  <c r="I3546" i="105"/>
  <c r="J3546" i="105" s="1"/>
  <c r="I3547" i="105"/>
  <c r="J3547" i="105" s="1"/>
  <c r="I3548" i="105"/>
  <c r="J3548" i="105" s="1"/>
  <c r="I3549" i="105"/>
  <c r="J3549" i="105" s="1"/>
  <c r="I3550" i="105"/>
  <c r="J3550" i="105" s="1"/>
  <c r="I3551" i="105"/>
  <c r="J3551" i="105" s="1"/>
  <c r="I3552" i="105"/>
  <c r="J3552" i="105" s="1"/>
  <c r="I3553" i="105"/>
  <c r="J3553" i="105" s="1"/>
  <c r="I3554" i="105"/>
  <c r="J3554" i="105" s="1"/>
  <c r="I3555" i="105"/>
  <c r="J3555" i="105" s="1"/>
  <c r="I3556" i="105"/>
  <c r="J3556" i="105" s="1"/>
  <c r="I3557" i="105"/>
  <c r="J3557" i="105" s="1"/>
  <c r="I3558" i="105"/>
  <c r="J3558" i="105" s="1"/>
  <c r="I3559" i="105"/>
  <c r="J3559" i="105" s="1"/>
  <c r="I3560" i="105"/>
  <c r="J3560" i="105" s="1"/>
  <c r="I3561" i="105"/>
  <c r="J3561" i="105" s="1"/>
  <c r="I3562" i="105"/>
  <c r="J3562" i="105" s="1"/>
  <c r="I3563" i="105"/>
  <c r="J3563" i="105" s="1"/>
  <c r="I3564" i="105"/>
  <c r="J3564" i="105" s="1"/>
  <c r="I3565" i="105"/>
  <c r="J3565" i="105" s="1"/>
  <c r="I3566" i="105"/>
  <c r="J3566" i="105" s="1"/>
  <c r="I3567" i="105"/>
  <c r="J3567" i="105" s="1"/>
  <c r="I3568" i="105"/>
  <c r="J3568" i="105" s="1"/>
  <c r="I3569" i="105"/>
  <c r="J3569" i="105" s="1"/>
  <c r="I3570" i="105"/>
  <c r="J3570" i="105" s="1"/>
  <c r="I3571" i="105"/>
  <c r="J3571" i="105" s="1"/>
  <c r="I3572" i="105"/>
  <c r="J3572" i="105" s="1"/>
  <c r="I3573" i="105"/>
  <c r="J3573" i="105" s="1"/>
  <c r="I3574" i="105"/>
  <c r="J3574" i="105" s="1"/>
  <c r="I3575" i="105"/>
  <c r="J3575" i="105" s="1"/>
  <c r="I3576" i="105"/>
  <c r="J3576" i="105" s="1"/>
  <c r="I3577" i="105"/>
  <c r="J3577" i="105" s="1"/>
  <c r="I3578" i="105"/>
  <c r="J3578" i="105" s="1"/>
  <c r="I3579" i="105"/>
  <c r="J3579" i="105" s="1"/>
  <c r="I3580" i="105"/>
  <c r="J3580" i="105" s="1"/>
  <c r="I3581" i="105"/>
  <c r="J3581" i="105" s="1"/>
  <c r="I3582" i="105"/>
  <c r="J3582" i="105" s="1"/>
  <c r="I3583" i="105"/>
  <c r="J3583" i="105" s="1"/>
  <c r="I3584" i="105"/>
  <c r="J3584" i="105" s="1"/>
  <c r="I3585" i="105"/>
  <c r="J3585" i="105" s="1"/>
  <c r="I3586" i="105"/>
  <c r="J3586" i="105" s="1"/>
  <c r="I3587" i="105"/>
  <c r="J3587" i="105" s="1"/>
  <c r="I3588" i="105"/>
  <c r="J3588" i="105" s="1"/>
  <c r="I3589" i="105"/>
  <c r="J3589" i="105" s="1"/>
  <c r="I3590" i="105"/>
  <c r="J3590" i="105" s="1"/>
  <c r="I3591" i="105"/>
  <c r="J3591" i="105" s="1"/>
  <c r="I3592" i="105"/>
  <c r="J3592" i="105" s="1"/>
  <c r="I3593" i="105"/>
  <c r="J3593" i="105" s="1"/>
  <c r="I3594" i="105"/>
  <c r="J3594" i="105" s="1"/>
  <c r="I3595" i="105"/>
  <c r="J3595" i="105" s="1"/>
  <c r="I3596" i="105"/>
  <c r="J3596" i="105" s="1"/>
  <c r="I3597" i="105"/>
  <c r="J3597" i="105" s="1"/>
  <c r="I3598" i="105"/>
  <c r="J3598" i="105" s="1"/>
  <c r="I3599" i="105"/>
  <c r="J3599" i="105" s="1"/>
  <c r="I3600" i="105"/>
  <c r="J3600" i="105" s="1"/>
  <c r="I3601" i="105"/>
  <c r="J3601" i="105" s="1"/>
  <c r="I3602" i="105"/>
  <c r="J3602" i="105" s="1"/>
  <c r="I3603" i="105"/>
  <c r="J3603" i="105" s="1"/>
  <c r="I3604" i="105"/>
  <c r="J3604" i="105" s="1"/>
  <c r="I3605" i="105"/>
  <c r="J3605" i="105" s="1"/>
  <c r="I3606" i="105"/>
  <c r="J3606" i="105" s="1"/>
  <c r="I3607" i="105"/>
  <c r="J3607" i="105" s="1"/>
  <c r="I3608" i="105"/>
  <c r="J3608" i="105" s="1"/>
  <c r="I3609" i="105"/>
  <c r="J3609" i="105" s="1"/>
  <c r="I3610" i="105"/>
  <c r="J3610" i="105" s="1"/>
  <c r="I3611" i="105"/>
  <c r="J3611" i="105" s="1"/>
  <c r="I3612" i="105"/>
  <c r="J3612" i="105" s="1"/>
  <c r="I3613" i="105"/>
  <c r="J3613" i="105" s="1"/>
  <c r="I3614" i="105"/>
  <c r="J3614" i="105" s="1"/>
  <c r="I3615" i="105"/>
  <c r="J3615" i="105" s="1"/>
  <c r="I3616" i="105"/>
  <c r="J3616" i="105" s="1"/>
  <c r="I3617" i="105"/>
  <c r="J3617" i="105" s="1"/>
  <c r="I3618" i="105"/>
  <c r="J3618" i="105" s="1"/>
  <c r="I3619" i="105"/>
  <c r="J3619" i="105" s="1"/>
  <c r="I3620" i="105"/>
  <c r="J3620" i="105" s="1"/>
  <c r="I3621" i="105"/>
  <c r="J3621" i="105" s="1"/>
  <c r="I3622" i="105"/>
  <c r="J3622" i="105" s="1"/>
  <c r="I3623" i="105"/>
  <c r="J3623" i="105" s="1"/>
  <c r="I3624" i="105"/>
  <c r="J3624" i="105" s="1"/>
  <c r="I3625" i="105"/>
  <c r="J3625" i="105" s="1"/>
  <c r="I3626" i="105"/>
  <c r="J3626" i="105" s="1"/>
  <c r="I3627" i="105"/>
  <c r="J3627" i="105" s="1"/>
  <c r="I3628" i="105"/>
  <c r="J3628" i="105" s="1"/>
  <c r="I3629" i="105"/>
  <c r="J3629" i="105" s="1"/>
  <c r="I3630" i="105"/>
  <c r="J3630" i="105" s="1"/>
  <c r="I3631" i="105"/>
  <c r="J3631" i="105" s="1"/>
  <c r="I3632" i="105"/>
  <c r="J3632" i="105" s="1"/>
  <c r="I3633" i="105"/>
  <c r="J3633" i="105" s="1"/>
  <c r="I3634" i="105"/>
  <c r="J3634" i="105" s="1"/>
  <c r="I3635" i="105"/>
  <c r="J3635" i="105" s="1"/>
  <c r="I3636" i="105"/>
  <c r="J3636" i="105" s="1"/>
  <c r="I3637" i="105"/>
  <c r="J3637" i="105" s="1"/>
  <c r="I3638" i="105"/>
  <c r="J3638" i="105" s="1"/>
  <c r="I3639" i="105"/>
  <c r="J3639" i="105" s="1"/>
  <c r="I3640" i="105"/>
  <c r="J3640" i="105" s="1"/>
  <c r="I3641" i="105"/>
  <c r="J3641" i="105" s="1"/>
  <c r="I3642" i="105"/>
  <c r="J3642" i="105" s="1"/>
  <c r="I3643" i="105"/>
  <c r="J3643" i="105" s="1"/>
  <c r="I3644" i="105"/>
  <c r="J3644" i="105" s="1"/>
  <c r="I3645" i="105"/>
  <c r="J3645" i="105" s="1"/>
  <c r="I3646" i="105"/>
  <c r="J3646" i="105" s="1"/>
  <c r="I3647" i="105"/>
  <c r="J3647" i="105" s="1"/>
  <c r="I3648" i="105"/>
  <c r="J3648" i="105" s="1"/>
  <c r="I3649" i="105"/>
  <c r="J3649" i="105" s="1"/>
  <c r="I3650" i="105"/>
  <c r="J3650" i="105" s="1"/>
  <c r="I3651" i="105"/>
  <c r="J3651" i="105" s="1"/>
  <c r="I3652" i="105"/>
  <c r="J3652" i="105" s="1"/>
  <c r="I3653" i="105"/>
  <c r="J3653" i="105" s="1"/>
  <c r="I3654" i="105"/>
  <c r="J3654" i="105" s="1"/>
  <c r="I3655" i="105"/>
  <c r="J3655" i="105" s="1"/>
  <c r="I3656" i="105"/>
  <c r="J3656" i="105" s="1"/>
  <c r="I3657" i="105"/>
  <c r="J3657" i="105" s="1"/>
  <c r="I3658" i="105"/>
  <c r="J3658" i="105" s="1"/>
  <c r="I3659" i="105"/>
  <c r="J3659" i="105" s="1"/>
  <c r="I3660" i="105"/>
  <c r="J3660" i="105" s="1"/>
  <c r="I3661" i="105"/>
  <c r="J3661" i="105" s="1"/>
  <c r="I3662" i="105"/>
  <c r="J3662" i="105" s="1"/>
  <c r="I3663" i="105"/>
  <c r="J3663" i="105" s="1"/>
  <c r="I3664" i="105"/>
  <c r="J3664" i="105" s="1"/>
  <c r="I3665" i="105"/>
  <c r="J3665" i="105" s="1"/>
  <c r="I3666" i="105"/>
  <c r="J3666" i="105" s="1"/>
  <c r="I3667" i="105"/>
  <c r="J3667" i="105" s="1"/>
  <c r="I3668" i="105"/>
  <c r="J3668" i="105" s="1"/>
  <c r="I3669" i="105"/>
  <c r="J3669" i="105" s="1"/>
  <c r="I3670" i="105"/>
  <c r="J3670" i="105" s="1"/>
  <c r="I3671" i="105"/>
  <c r="J3671" i="105" s="1"/>
  <c r="I3672" i="105"/>
  <c r="J3672" i="105" s="1"/>
  <c r="I3673" i="105"/>
  <c r="J3673" i="105" s="1"/>
  <c r="I3674" i="105"/>
  <c r="J3674" i="105" s="1"/>
  <c r="I3675" i="105"/>
  <c r="J3675" i="105" s="1"/>
  <c r="I3676" i="105"/>
  <c r="J3676" i="105" s="1"/>
  <c r="I3677" i="105"/>
  <c r="J3677" i="105" s="1"/>
  <c r="I3678" i="105"/>
  <c r="J3678" i="105" s="1"/>
  <c r="I3679" i="105"/>
  <c r="J3679" i="105" s="1"/>
  <c r="I3680" i="105"/>
  <c r="J3680" i="105" s="1"/>
  <c r="I3681" i="105"/>
  <c r="J3681" i="105" s="1"/>
  <c r="I3682" i="105"/>
  <c r="J3682" i="105" s="1"/>
  <c r="I3683" i="105"/>
  <c r="J3683" i="105" s="1"/>
  <c r="I3684" i="105"/>
  <c r="J3684" i="105" s="1"/>
  <c r="I3685" i="105"/>
  <c r="J3685" i="105" s="1"/>
  <c r="I3686" i="105"/>
  <c r="J3686" i="105" s="1"/>
  <c r="I3687" i="105"/>
  <c r="J3687" i="105" s="1"/>
  <c r="I3688" i="105"/>
  <c r="J3688" i="105" s="1"/>
  <c r="I3689" i="105"/>
  <c r="J3689" i="105" s="1"/>
  <c r="I3690" i="105"/>
  <c r="J3690" i="105" s="1"/>
  <c r="I3691" i="105"/>
  <c r="J3691" i="105" s="1"/>
  <c r="I3692" i="105"/>
  <c r="J3692" i="105" s="1"/>
  <c r="I3693" i="105"/>
  <c r="J3693" i="105" s="1"/>
  <c r="I3694" i="105"/>
  <c r="J3694" i="105" s="1"/>
  <c r="I3695" i="105"/>
  <c r="J3695" i="105" s="1"/>
  <c r="I3696" i="105"/>
  <c r="J3696" i="105" s="1"/>
  <c r="I3697" i="105"/>
  <c r="J3697" i="105" s="1"/>
  <c r="I3698" i="105"/>
  <c r="J3698" i="105" s="1"/>
  <c r="I3699" i="105"/>
  <c r="J3699" i="105" s="1"/>
  <c r="I3700" i="105"/>
  <c r="J3700" i="105" s="1"/>
  <c r="I3701" i="105"/>
  <c r="J3701" i="105" s="1"/>
  <c r="I3702" i="105"/>
  <c r="J3702" i="105" s="1"/>
  <c r="I3703" i="105"/>
  <c r="J3703" i="105" s="1"/>
  <c r="I3704" i="105"/>
  <c r="J3704" i="105" s="1"/>
  <c r="I3705" i="105"/>
  <c r="J3705" i="105" s="1"/>
  <c r="I3706" i="105"/>
  <c r="J3706" i="105" s="1"/>
  <c r="I3707" i="105"/>
  <c r="J3707" i="105" s="1"/>
  <c r="I3708" i="105"/>
  <c r="J3708" i="105" s="1"/>
  <c r="I3709" i="105"/>
  <c r="J3709" i="105" s="1"/>
  <c r="I3710" i="105"/>
  <c r="J3710" i="105" s="1"/>
  <c r="I3711" i="105"/>
  <c r="J3711" i="105" s="1"/>
  <c r="I3712" i="105"/>
  <c r="J3712" i="105" s="1"/>
  <c r="I3713" i="105"/>
  <c r="J3713" i="105" s="1"/>
  <c r="I3714" i="105"/>
  <c r="J3714" i="105" s="1"/>
  <c r="I3715" i="105"/>
  <c r="J3715" i="105" s="1"/>
  <c r="I3716" i="105"/>
  <c r="J3716" i="105" s="1"/>
  <c r="I3717" i="105"/>
  <c r="J3717" i="105" s="1"/>
  <c r="I3718" i="105"/>
  <c r="J3718" i="105" s="1"/>
  <c r="I3719" i="105"/>
  <c r="J3719" i="105" s="1"/>
  <c r="I3720" i="105"/>
  <c r="J3720" i="105" s="1"/>
  <c r="I3721" i="105"/>
  <c r="J3721" i="105" s="1"/>
  <c r="I3722" i="105"/>
  <c r="J3722" i="105" s="1"/>
  <c r="I3723" i="105"/>
  <c r="J3723" i="105" s="1"/>
  <c r="I3724" i="105"/>
  <c r="J3724" i="105" s="1"/>
  <c r="I3725" i="105"/>
  <c r="J3725" i="105" s="1"/>
  <c r="I3726" i="105"/>
  <c r="J3726" i="105" s="1"/>
  <c r="I3727" i="105"/>
  <c r="J3727" i="105" s="1"/>
  <c r="I3728" i="105"/>
  <c r="J3728" i="105" s="1"/>
  <c r="I3729" i="105"/>
  <c r="J3729" i="105" s="1"/>
  <c r="I3730" i="105"/>
  <c r="J3730" i="105" s="1"/>
  <c r="I3731" i="105"/>
  <c r="J3731" i="105" s="1"/>
  <c r="I3732" i="105"/>
  <c r="J3732" i="105" s="1"/>
  <c r="I3733" i="105"/>
  <c r="J3733" i="105" s="1"/>
  <c r="I3734" i="105"/>
  <c r="J3734" i="105" s="1"/>
  <c r="I3735" i="105"/>
  <c r="J3735" i="105" s="1"/>
  <c r="I3736" i="105"/>
  <c r="J3736" i="105" s="1"/>
  <c r="I3737" i="105"/>
  <c r="J3737" i="105" s="1"/>
  <c r="I3738" i="105"/>
  <c r="J3738" i="105" s="1"/>
  <c r="I3739" i="105"/>
  <c r="J3739" i="105" s="1"/>
  <c r="I3740" i="105"/>
  <c r="J3740" i="105" s="1"/>
  <c r="I3741" i="105"/>
  <c r="J3741" i="105" s="1"/>
  <c r="I3742" i="105"/>
  <c r="J3742" i="105" s="1"/>
  <c r="I3743" i="105"/>
  <c r="J3743" i="105" s="1"/>
  <c r="I3744" i="105"/>
  <c r="J3744" i="105" s="1"/>
  <c r="I3745" i="105"/>
  <c r="J3745" i="105" s="1"/>
  <c r="I3746" i="105"/>
  <c r="J3746" i="105" s="1"/>
  <c r="I3747" i="105"/>
  <c r="J3747" i="105" s="1"/>
  <c r="I3748" i="105"/>
  <c r="J3748" i="105" s="1"/>
  <c r="I3749" i="105"/>
  <c r="J3749" i="105" s="1"/>
  <c r="I3750" i="105"/>
  <c r="J3750" i="105" s="1"/>
  <c r="I3751" i="105"/>
  <c r="J3751" i="105" s="1"/>
  <c r="I3752" i="105"/>
  <c r="J3752" i="105" s="1"/>
  <c r="I3753" i="105"/>
  <c r="J3753" i="105" s="1"/>
  <c r="I3754" i="105"/>
  <c r="J3754" i="105" s="1"/>
  <c r="I3051" i="105"/>
  <c r="J3051" i="105" s="1"/>
  <c r="I3052" i="105"/>
  <c r="J3052" i="105" s="1"/>
  <c r="I3053" i="105"/>
  <c r="J3053" i="105" s="1"/>
  <c r="I3054" i="105"/>
  <c r="J3054" i="105" s="1"/>
  <c r="I3055" i="105"/>
  <c r="J3055" i="105" s="1"/>
  <c r="I3056" i="105"/>
  <c r="J3056" i="105" s="1"/>
  <c r="I3057" i="105"/>
  <c r="J3057" i="105" s="1"/>
  <c r="I3058" i="105"/>
  <c r="J3058" i="105" s="1"/>
  <c r="I3059" i="105"/>
  <c r="J3059" i="105" s="1"/>
  <c r="I3060" i="105"/>
  <c r="J3060" i="105" s="1"/>
  <c r="I3061" i="105"/>
  <c r="J3061" i="105" s="1"/>
  <c r="I3062" i="105"/>
  <c r="J3062" i="105" s="1"/>
  <c r="I3063" i="105"/>
  <c r="J3063" i="105" s="1"/>
  <c r="I3064" i="105"/>
  <c r="J3064" i="105" s="1"/>
  <c r="I3065" i="105"/>
  <c r="J3065" i="105" s="1"/>
  <c r="I3066" i="105"/>
  <c r="J3066" i="105" s="1"/>
  <c r="I3067" i="105"/>
  <c r="J3067" i="105" s="1"/>
  <c r="I3068" i="105"/>
  <c r="J3068" i="105" s="1"/>
  <c r="I3069" i="105"/>
  <c r="J3069" i="105" s="1"/>
  <c r="I3070" i="105"/>
  <c r="J3070" i="105" s="1"/>
  <c r="I3071" i="105"/>
  <c r="J3071" i="105" s="1"/>
  <c r="I3072" i="105"/>
  <c r="J3072" i="105" s="1"/>
  <c r="I3073" i="105"/>
  <c r="J3073" i="105" s="1"/>
  <c r="I3074" i="105"/>
  <c r="J3074" i="105" s="1"/>
  <c r="I3075" i="105"/>
  <c r="J3075" i="105" s="1"/>
  <c r="I3076" i="105"/>
  <c r="J3076" i="105" s="1"/>
  <c r="I3077" i="105"/>
  <c r="J3077" i="105" s="1"/>
  <c r="I3078" i="105"/>
  <c r="J3078" i="105" s="1"/>
  <c r="I3079" i="105"/>
  <c r="J3079" i="105" s="1"/>
  <c r="I3080" i="105"/>
  <c r="J3080" i="105" s="1"/>
  <c r="I3081" i="105"/>
  <c r="J3081" i="105" s="1"/>
  <c r="I3082" i="105"/>
  <c r="J3082" i="105" s="1"/>
  <c r="I3083" i="105"/>
  <c r="J3083" i="105" s="1"/>
  <c r="I3084" i="105"/>
  <c r="J3084" i="105" s="1"/>
  <c r="I3085" i="105"/>
  <c r="J3085" i="105" s="1"/>
  <c r="I3086" i="105"/>
  <c r="J3086" i="105" s="1"/>
  <c r="I3087" i="105"/>
  <c r="J3087" i="105" s="1"/>
  <c r="I3088" i="105"/>
  <c r="J3088" i="105" s="1"/>
  <c r="I3089" i="105"/>
  <c r="J3089" i="105" s="1"/>
  <c r="I3090" i="105"/>
  <c r="J3090" i="105" s="1"/>
  <c r="I3091" i="105"/>
  <c r="J3091" i="105" s="1"/>
  <c r="I3092" i="105"/>
  <c r="J3092" i="105" s="1"/>
  <c r="I3093" i="105"/>
  <c r="J3093" i="105" s="1"/>
  <c r="I3094" i="105"/>
  <c r="J3094" i="105" s="1"/>
  <c r="I3095" i="105"/>
  <c r="J3095" i="105" s="1"/>
  <c r="I3096" i="105"/>
  <c r="J3096" i="105" s="1"/>
  <c r="I3097" i="105"/>
  <c r="J3097" i="105" s="1"/>
  <c r="I3098" i="105"/>
  <c r="J3098" i="105" s="1"/>
  <c r="I3099" i="105"/>
  <c r="J3099" i="105" s="1"/>
  <c r="I3100" i="105"/>
  <c r="J3100" i="105" s="1"/>
  <c r="I3101" i="105"/>
  <c r="J3101" i="105" s="1"/>
  <c r="I3102" i="105"/>
  <c r="J3102" i="105" s="1"/>
  <c r="I3103" i="105"/>
  <c r="J3103" i="105" s="1"/>
  <c r="I3104" i="105"/>
  <c r="J3104" i="105" s="1"/>
  <c r="I3105" i="105"/>
  <c r="J3105" i="105" s="1"/>
  <c r="I3106" i="105"/>
  <c r="J3106" i="105" s="1"/>
  <c r="I3107" i="105"/>
  <c r="J3107" i="105" s="1"/>
  <c r="I3108" i="105"/>
  <c r="J3108" i="105" s="1"/>
  <c r="I3109" i="105"/>
  <c r="J3109" i="105" s="1"/>
  <c r="I3110" i="105"/>
  <c r="J3110" i="105" s="1"/>
  <c r="I3111" i="105"/>
  <c r="J3111" i="105" s="1"/>
  <c r="I3112" i="105"/>
  <c r="J3112" i="105" s="1"/>
  <c r="I3113" i="105"/>
  <c r="J3113" i="105" s="1"/>
  <c r="I3114" i="105"/>
  <c r="J3114" i="105" s="1"/>
  <c r="I3115" i="105"/>
  <c r="J3115" i="105" s="1"/>
  <c r="I3116" i="105"/>
  <c r="J3116" i="105" s="1"/>
  <c r="I3117" i="105"/>
  <c r="J3117" i="105" s="1"/>
  <c r="I3118" i="105"/>
  <c r="J3118" i="105" s="1"/>
  <c r="I3119" i="105"/>
  <c r="J3119" i="105" s="1"/>
  <c r="I3120" i="105"/>
  <c r="J3120" i="105" s="1"/>
  <c r="I3121" i="105"/>
  <c r="J3121" i="105" s="1"/>
  <c r="I3122" i="105"/>
  <c r="J3122" i="105" s="1"/>
  <c r="I3123" i="105"/>
  <c r="J3123" i="105" s="1"/>
  <c r="I3124" i="105"/>
  <c r="J3124" i="105" s="1"/>
  <c r="I3125" i="105"/>
  <c r="J3125" i="105" s="1"/>
  <c r="I3126" i="105"/>
  <c r="J3126" i="105" s="1"/>
  <c r="I3127" i="105"/>
  <c r="J3127" i="105" s="1"/>
  <c r="I3128" i="105"/>
  <c r="J3128" i="105" s="1"/>
  <c r="I3129" i="105"/>
  <c r="J3129" i="105" s="1"/>
  <c r="I3130" i="105"/>
  <c r="J3130" i="105" s="1"/>
  <c r="I3131" i="105"/>
  <c r="J3131" i="105" s="1"/>
  <c r="I3132" i="105"/>
  <c r="J3132" i="105" s="1"/>
  <c r="I3133" i="105"/>
  <c r="J3133" i="105" s="1"/>
  <c r="I3134" i="105"/>
  <c r="J3134" i="105" s="1"/>
  <c r="I3135" i="105"/>
  <c r="J3135" i="105" s="1"/>
  <c r="I3136" i="105"/>
  <c r="J3136" i="105" s="1"/>
  <c r="I3137" i="105"/>
  <c r="J3137" i="105" s="1"/>
  <c r="I3138" i="105"/>
  <c r="J3138" i="105" s="1"/>
  <c r="I3139" i="105"/>
  <c r="J3139" i="105" s="1"/>
  <c r="I3140" i="105"/>
  <c r="J3140" i="105" s="1"/>
  <c r="I3141" i="105"/>
  <c r="J3141" i="105" s="1"/>
  <c r="I3142" i="105"/>
  <c r="J3142" i="105" s="1"/>
  <c r="I3143" i="105"/>
  <c r="J3143" i="105" s="1"/>
  <c r="I3144" i="105"/>
  <c r="J3144" i="105" s="1"/>
  <c r="I3145" i="105"/>
  <c r="J3145" i="105" s="1"/>
  <c r="I3146" i="105"/>
  <c r="J3146" i="105" s="1"/>
  <c r="I3147" i="105"/>
  <c r="J3147" i="105" s="1"/>
  <c r="I3148" i="105"/>
  <c r="J3148" i="105" s="1"/>
  <c r="I3149" i="105"/>
  <c r="J3149" i="105" s="1"/>
  <c r="I3150" i="105"/>
  <c r="J3150" i="105" s="1"/>
  <c r="I3151" i="105"/>
  <c r="J3151" i="105" s="1"/>
  <c r="I3152" i="105"/>
  <c r="J3152" i="105" s="1"/>
  <c r="I3153" i="105"/>
  <c r="J3153" i="105" s="1"/>
  <c r="I3154" i="105"/>
  <c r="J3154" i="105" s="1"/>
  <c r="I3155" i="105"/>
  <c r="J3155" i="105" s="1"/>
  <c r="I3156" i="105"/>
  <c r="J3156" i="105" s="1"/>
  <c r="I3157" i="105"/>
  <c r="J3157" i="105" s="1"/>
  <c r="I3158" i="105"/>
  <c r="J3158" i="105" s="1"/>
  <c r="I3159" i="105"/>
  <c r="J3159" i="105" s="1"/>
  <c r="I3160" i="105"/>
  <c r="J3160" i="105" s="1"/>
  <c r="I3161" i="105"/>
  <c r="J3161" i="105" s="1"/>
  <c r="I3162" i="105"/>
  <c r="J3162" i="105" s="1"/>
  <c r="I3163" i="105"/>
  <c r="J3163" i="105" s="1"/>
  <c r="I3164" i="105"/>
  <c r="J3164" i="105" s="1"/>
  <c r="I3165" i="105"/>
  <c r="J3165" i="105" s="1"/>
  <c r="I3166" i="105"/>
  <c r="J3166" i="105" s="1"/>
  <c r="I3167" i="105"/>
  <c r="J3167" i="105" s="1"/>
  <c r="I3168" i="105"/>
  <c r="J3168" i="105" s="1"/>
  <c r="I3169" i="105"/>
  <c r="J3169" i="105" s="1"/>
  <c r="I3170" i="105"/>
  <c r="J3170" i="105" s="1"/>
  <c r="I3171" i="105"/>
  <c r="J3171" i="105" s="1"/>
  <c r="I3172" i="105"/>
  <c r="J3172" i="105" s="1"/>
  <c r="I3173" i="105"/>
  <c r="J3173" i="105" s="1"/>
  <c r="I3174" i="105"/>
  <c r="J3174" i="105" s="1"/>
  <c r="I3175" i="105"/>
  <c r="J3175" i="105" s="1"/>
  <c r="I3176" i="105"/>
  <c r="J3176" i="105" s="1"/>
  <c r="I3177" i="105"/>
  <c r="J3177" i="105" s="1"/>
  <c r="I3178" i="105"/>
  <c r="J3178" i="105" s="1"/>
  <c r="I3179" i="105"/>
  <c r="J3179" i="105" s="1"/>
  <c r="I3180" i="105"/>
  <c r="J3180" i="105" s="1"/>
  <c r="I3181" i="105"/>
  <c r="J3181" i="105" s="1"/>
  <c r="I3182" i="105"/>
  <c r="J3182" i="105" s="1"/>
  <c r="I3183" i="105"/>
  <c r="J3183" i="105" s="1"/>
  <c r="I3184" i="105"/>
  <c r="J3184" i="105" s="1"/>
  <c r="I3185" i="105"/>
  <c r="J3185" i="105" s="1"/>
  <c r="I3186" i="105"/>
  <c r="J3186" i="105" s="1"/>
  <c r="I3187" i="105"/>
  <c r="J3187" i="105" s="1"/>
  <c r="I3188" i="105"/>
  <c r="J3188" i="105" s="1"/>
  <c r="I3189" i="105"/>
  <c r="J3189" i="105" s="1"/>
  <c r="I3190" i="105"/>
  <c r="J3190" i="105" s="1"/>
  <c r="I3191" i="105"/>
  <c r="J3191" i="105" s="1"/>
  <c r="I3192" i="105"/>
  <c r="J3192" i="105" s="1"/>
  <c r="I3193" i="105"/>
  <c r="J3193" i="105" s="1"/>
  <c r="I3194" i="105"/>
  <c r="J3194" i="105" s="1"/>
  <c r="I3195" i="105"/>
  <c r="J3195" i="105" s="1"/>
  <c r="I3196" i="105"/>
  <c r="J3196" i="105" s="1"/>
  <c r="I3197" i="105"/>
  <c r="J3197" i="105" s="1"/>
  <c r="I3198" i="105"/>
  <c r="J3198" i="105" s="1"/>
  <c r="I3199" i="105"/>
  <c r="J3199" i="105" s="1"/>
  <c r="I3200" i="105"/>
  <c r="J3200" i="105" s="1"/>
  <c r="I3201" i="105"/>
  <c r="J3201" i="105" s="1"/>
  <c r="I3202" i="105"/>
  <c r="J3202" i="105" s="1"/>
  <c r="I3203" i="105"/>
  <c r="J3203" i="105" s="1"/>
  <c r="I3204" i="105"/>
  <c r="J3204" i="105" s="1"/>
  <c r="I3205" i="105"/>
  <c r="J3205" i="105" s="1"/>
  <c r="I3206" i="105"/>
  <c r="J3206" i="105" s="1"/>
  <c r="I3207" i="105"/>
  <c r="J3207" i="105" s="1"/>
  <c r="I3208" i="105"/>
  <c r="J3208" i="105" s="1"/>
  <c r="I3209" i="105"/>
  <c r="J3209" i="105" s="1"/>
  <c r="I3210" i="105"/>
  <c r="J3210" i="105" s="1"/>
  <c r="I3211" i="105"/>
  <c r="J3211" i="105" s="1"/>
  <c r="I3212" i="105"/>
  <c r="J3212" i="105" s="1"/>
  <c r="I3213" i="105"/>
  <c r="J3213" i="105" s="1"/>
  <c r="I3214" i="105"/>
  <c r="J3214" i="105" s="1"/>
  <c r="I3215" i="105"/>
  <c r="J3215" i="105" s="1"/>
  <c r="I3216" i="105"/>
  <c r="J3216" i="105" s="1"/>
  <c r="I3217" i="105"/>
  <c r="J3217" i="105" s="1"/>
  <c r="I3218" i="105"/>
  <c r="J3218" i="105" s="1"/>
  <c r="I3219" i="105"/>
  <c r="J3219" i="105" s="1"/>
  <c r="I3220" i="105"/>
  <c r="J3220" i="105" s="1"/>
  <c r="I3221" i="105"/>
  <c r="J3221" i="105" s="1"/>
  <c r="I3222" i="105"/>
  <c r="J3222" i="105" s="1"/>
  <c r="I3223" i="105"/>
  <c r="J3223" i="105" s="1"/>
  <c r="I3224" i="105"/>
  <c r="J3224" i="105" s="1"/>
  <c r="I3225" i="105"/>
  <c r="J3225" i="105" s="1"/>
  <c r="I3226" i="105"/>
  <c r="J3226" i="105" s="1"/>
  <c r="I3227" i="105"/>
  <c r="J3227" i="105" s="1"/>
  <c r="I3228" i="105"/>
  <c r="J3228" i="105" s="1"/>
  <c r="I3229" i="105"/>
  <c r="J3229" i="105" s="1"/>
  <c r="I3230" i="105"/>
  <c r="J3230" i="105" s="1"/>
  <c r="I3231" i="105"/>
  <c r="J3231" i="105" s="1"/>
  <c r="I3232" i="105"/>
  <c r="J3232" i="105" s="1"/>
  <c r="I3233" i="105"/>
  <c r="J3233" i="105" s="1"/>
  <c r="I3234" i="105"/>
  <c r="J3234" i="105" s="1"/>
  <c r="I3235" i="105"/>
  <c r="J3235" i="105" s="1"/>
  <c r="I3236" i="105"/>
  <c r="J3236" i="105" s="1"/>
  <c r="I3237" i="105"/>
  <c r="J3237" i="105" s="1"/>
  <c r="I3238" i="105"/>
  <c r="J3238" i="105" s="1"/>
  <c r="I3239" i="105"/>
  <c r="J3239" i="105" s="1"/>
  <c r="I3240" i="105"/>
  <c r="J3240" i="105" s="1"/>
  <c r="I3241" i="105"/>
  <c r="J3241" i="105" s="1"/>
  <c r="I3242" i="105"/>
  <c r="J3242" i="105" s="1"/>
  <c r="I3243" i="105"/>
  <c r="J3243" i="105" s="1"/>
  <c r="I3244" i="105"/>
  <c r="J3244" i="105" s="1"/>
  <c r="I3245" i="105"/>
  <c r="J3245" i="105" s="1"/>
  <c r="I3246" i="105"/>
  <c r="J3246" i="105" s="1"/>
  <c r="I3247" i="105"/>
  <c r="J3247" i="105" s="1"/>
  <c r="I3248" i="105"/>
  <c r="J3248" i="105" s="1"/>
  <c r="I3249" i="105"/>
  <c r="J3249" i="105" s="1"/>
  <c r="I3250" i="105"/>
  <c r="J3250" i="105" s="1"/>
  <c r="I3251" i="105"/>
  <c r="J3251" i="105" s="1"/>
  <c r="I3252" i="105"/>
  <c r="J3252" i="105" s="1"/>
  <c r="I3253" i="105"/>
  <c r="J3253" i="105" s="1"/>
  <c r="I3254" i="105"/>
  <c r="J3254" i="105" s="1"/>
  <c r="I3255" i="105"/>
  <c r="J3255" i="105" s="1"/>
  <c r="I3256" i="105"/>
  <c r="J3256" i="105" s="1"/>
  <c r="I3257" i="105"/>
  <c r="J3257" i="105" s="1"/>
  <c r="I3258" i="105"/>
  <c r="J3258" i="105" s="1"/>
  <c r="I3259" i="105"/>
  <c r="J3259" i="105" s="1"/>
  <c r="I3260" i="105"/>
  <c r="J3260" i="105" s="1"/>
  <c r="I3261" i="105"/>
  <c r="J3261" i="105" s="1"/>
  <c r="I3262" i="105"/>
  <c r="J3262" i="105" s="1"/>
  <c r="I3263" i="105"/>
  <c r="J3263" i="105" s="1"/>
  <c r="I3264" i="105"/>
  <c r="J3264" i="105" s="1"/>
  <c r="I3265" i="105"/>
  <c r="J3265" i="105" s="1"/>
  <c r="I3266" i="105"/>
  <c r="J3266" i="105" s="1"/>
  <c r="I3267" i="105"/>
  <c r="J3267" i="105" s="1"/>
  <c r="I3268" i="105"/>
  <c r="J3268" i="105" s="1"/>
  <c r="I3269" i="105"/>
  <c r="J3269" i="105" s="1"/>
  <c r="I3270" i="105"/>
  <c r="J3270" i="105" s="1"/>
  <c r="I3271" i="105"/>
  <c r="J3271" i="105" s="1"/>
  <c r="I3272" i="105"/>
  <c r="J3272" i="105" s="1"/>
  <c r="I3273" i="105"/>
  <c r="J3273" i="105" s="1"/>
  <c r="I3274" i="105"/>
  <c r="J3274" i="105" s="1"/>
  <c r="I3275" i="105"/>
  <c r="J3275" i="105" s="1"/>
  <c r="I3276" i="105"/>
  <c r="J3276" i="105" s="1"/>
  <c r="I3277" i="105"/>
  <c r="J3277" i="105" s="1"/>
  <c r="I3278" i="105"/>
  <c r="J3278" i="105" s="1"/>
  <c r="I3279" i="105"/>
  <c r="J3279" i="105" s="1"/>
  <c r="I3280" i="105"/>
  <c r="J3280" i="105" s="1"/>
  <c r="I3281" i="105"/>
  <c r="J3281" i="105" s="1"/>
  <c r="I3282" i="105"/>
  <c r="J3282" i="105" s="1"/>
  <c r="I3283" i="105"/>
  <c r="J3283" i="105" s="1"/>
  <c r="I3284" i="105"/>
  <c r="J3284" i="105" s="1"/>
  <c r="I3285" i="105"/>
  <c r="J3285" i="105" s="1"/>
  <c r="I3286" i="105"/>
  <c r="J3286" i="105" s="1"/>
  <c r="I3287" i="105"/>
  <c r="J3287" i="105" s="1"/>
  <c r="I3288" i="105"/>
  <c r="J3288" i="105" s="1"/>
  <c r="I3289" i="105"/>
  <c r="J3289" i="105" s="1"/>
  <c r="I3290" i="105"/>
  <c r="J3290" i="105" s="1"/>
  <c r="I3291" i="105"/>
  <c r="J3291" i="105" s="1"/>
  <c r="I3292" i="105"/>
  <c r="J3292" i="105" s="1"/>
  <c r="I3293" i="105"/>
  <c r="J3293" i="105" s="1"/>
  <c r="I3294" i="105"/>
  <c r="J3294" i="105" s="1"/>
  <c r="I3295" i="105"/>
  <c r="J3295" i="105" s="1"/>
  <c r="I3296" i="105"/>
  <c r="J3296" i="105" s="1"/>
  <c r="I3297" i="105"/>
  <c r="J3297" i="105" s="1"/>
  <c r="I3298" i="105"/>
  <c r="J3298" i="105" s="1"/>
  <c r="I3299" i="105"/>
  <c r="J3299" i="105" s="1"/>
  <c r="I3300" i="105"/>
  <c r="J3300" i="105" s="1"/>
  <c r="I3301" i="105"/>
  <c r="J3301" i="105" s="1"/>
  <c r="I3302" i="105"/>
  <c r="J3302" i="105" s="1"/>
  <c r="I3303" i="105"/>
  <c r="J3303" i="105" s="1"/>
  <c r="I3304" i="105"/>
  <c r="J3304" i="105" s="1"/>
  <c r="I3305" i="105"/>
  <c r="J3305" i="105" s="1"/>
  <c r="I3306" i="105"/>
  <c r="J3306" i="105" s="1"/>
  <c r="I3307" i="105"/>
  <c r="J3307" i="105" s="1"/>
  <c r="I3308" i="105"/>
  <c r="J3308" i="105" s="1"/>
  <c r="I3309" i="105"/>
  <c r="J3309" i="105" s="1"/>
  <c r="I3013" i="105"/>
  <c r="J3013" i="105" s="1"/>
  <c r="I3014" i="105"/>
  <c r="J3014" i="105" s="1"/>
  <c r="I3015" i="105"/>
  <c r="J3015" i="105" s="1"/>
  <c r="I3016" i="105"/>
  <c r="J3016" i="105" s="1"/>
  <c r="I3017" i="105"/>
  <c r="J3017" i="105" s="1"/>
  <c r="I3018" i="105"/>
  <c r="J3018" i="105" s="1"/>
  <c r="I3019" i="105"/>
  <c r="J3019" i="105" s="1"/>
  <c r="I3020" i="105"/>
  <c r="J3020" i="105" s="1"/>
  <c r="I3021" i="105"/>
  <c r="J3021" i="105" s="1"/>
  <c r="I3022" i="105"/>
  <c r="J3022" i="105" s="1"/>
  <c r="I3023" i="105"/>
  <c r="J3023" i="105" s="1"/>
  <c r="I3024" i="105"/>
  <c r="J3024" i="105" s="1"/>
  <c r="I3025" i="105"/>
  <c r="J3025" i="105" s="1"/>
  <c r="I3026" i="105"/>
  <c r="J3026" i="105" s="1"/>
  <c r="I3027" i="105"/>
  <c r="J3027" i="105" s="1"/>
  <c r="I3028" i="105"/>
  <c r="J3028" i="105" s="1"/>
  <c r="I3029" i="105"/>
  <c r="J3029" i="105" s="1"/>
  <c r="I3030" i="105"/>
  <c r="J3030" i="105" s="1"/>
  <c r="I3031" i="105"/>
  <c r="J3031" i="105" s="1"/>
  <c r="I3032" i="105"/>
  <c r="J3032" i="105" s="1"/>
  <c r="I3033" i="105"/>
  <c r="J3033" i="105" s="1"/>
  <c r="I3034" i="105"/>
  <c r="J3034" i="105" s="1"/>
  <c r="I3035" i="105"/>
  <c r="J3035" i="105" s="1"/>
  <c r="I3036" i="105"/>
  <c r="J3036" i="105" s="1"/>
  <c r="I3037" i="105"/>
  <c r="J3037" i="105" s="1"/>
  <c r="I3038" i="105"/>
  <c r="J3038" i="105" s="1"/>
  <c r="I3039" i="105"/>
  <c r="J3039" i="105" s="1"/>
  <c r="I3040" i="105"/>
  <c r="J3040" i="105" s="1"/>
  <c r="I3041" i="105"/>
  <c r="J3041" i="105" s="1"/>
  <c r="I3042" i="105"/>
  <c r="J3042" i="105" s="1"/>
  <c r="I3043" i="105"/>
  <c r="J3043" i="105" s="1"/>
  <c r="I3044" i="105"/>
  <c r="J3044" i="105" s="1"/>
  <c r="I3045" i="105"/>
  <c r="J3045" i="105" s="1"/>
  <c r="I3046" i="105"/>
  <c r="J3046" i="105" s="1"/>
  <c r="I3047" i="105"/>
  <c r="J3047" i="105" s="1"/>
  <c r="I3048" i="105"/>
  <c r="J3048" i="105" s="1"/>
  <c r="I3049" i="105"/>
  <c r="J3049" i="105" s="1"/>
  <c r="I3050" i="105"/>
  <c r="J3050" i="105" s="1"/>
  <c r="B3014" i="105"/>
  <c r="B3022" i="105"/>
  <c r="B3030" i="105"/>
  <c r="B3046" i="105"/>
  <c r="B3051" i="105"/>
  <c r="B3055" i="105"/>
  <c r="B3063" i="105"/>
  <c r="B3064" i="105"/>
  <c r="B3066" i="105"/>
  <c r="B3067" i="105"/>
  <c r="B3071" i="105"/>
  <c r="B3074" i="105"/>
  <c r="B3079" i="105"/>
  <c r="B3080" i="105"/>
  <c r="B3087" i="105"/>
  <c r="B3088" i="105"/>
  <c r="B3090" i="105"/>
  <c r="B3095" i="105"/>
  <c r="B3096" i="105"/>
  <c r="B3098" i="105"/>
  <c r="B3103" i="105"/>
  <c r="B3104" i="105"/>
  <c r="B3111" i="105"/>
  <c r="B3112" i="105"/>
  <c r="B3114" i="105"/>
  <c r="B3115" i="105"/>
  <c r="B3119" i="105"/>
  <c r="B3120" i="105"/>
  <c r="B3122" i="105"/>
  <c r="B3127" i="105"/>
  <c r="B3131" i="105"/>
  <c r="B3135" i="105"/>
  <c r="B3136" i="105"/>
  <c r="B3143" i="105"/>
  <c r="B3144" i="105"/>
  <c r="B3146" i="105"/>
  <c r="B3147" i="105"/>
  <c r="B3151" i="105"/>
  <c r="B3152" i="105"/>
  <c r="B3159" i="105"/>
  <c r="B3160" i="105"/>
  <c r="B3162" i="105"/>
  <c r="B3163" i="105"/>
  <c r="B3168" i="105"/>
  <c r="B3170" i="105"/>
  <c r="B3175" i="105"/>
  <c r="B3176" i="105"/>
  <c r="B3179" i="105"/>
  <c r="B3184" i="105"/>
  <c r="B3186" i="105"/>
  <c r="B3191" i="105"/>
  <c r="B3192" i="105"/>
  <c r="B3194" i="105"/>
  <c r="B3195" i="105"/>
  <c r="B3199" i="105"/>
  <c r="B3200" i="105"/>
  <c r="B3207" i="105"/>
  <c r="B3208" i="105"/>
  <c r="B3211" i="105"/>
  <c r="B3215" i="105"/>
  <c r="B3218" i="105"/>
  <c r="B3223" i="105"/>
  <c r="B3231" i="105"/>
  <c r="B3234" i="105"/>
  <c r="B3235" i="105"/>
  <c r="B3239" i="105"/>
  <c r="B3242" i="105"/>
  <c r="B3247" i="105"/>
  <c r="B3255" i="105"/>
  <c r="B3258" i="105"/>
  <c r="B3263" i="105"/>
  <c r="B3266" i="105"/>
  <c r="B3272" i="105"/>
  <c r="B3274" i="105"/>
  <c r="B3279" i="105"/>
  <c r="B3282" i="105"/>
  <c r="B3295" i="105"/>
  <c r="B3311" i="105"/>
  <c r="B3312" i="105"/>
  <c r="B3313" i="105"/>
  <c r="B3314" i="105"/>
  <c r="B3315" i="105"/>
  <c r="B3319" i="105"/>
  <c r="B3320" i="105"/>
  <c r="B3322" i="105"/>
  <c r="B3323" i="105"/>
  <c r="B3327" i="105"/>
  <c r="B3328" i="105"/>
  <c r="B3331" i="105"/>
  <c r="B3335" i="105"/>
  <c r="B3336" i="105"/>
  <c r="B3338" i="105"/>
  <c r="B3339" i="105"/>
  <c r="B3343" i="105"/>
  <c r="B3344" i="105"/>
  <c r="B3346" i="105"/>
  <c r="B3347" i="105"/>
  <c r="B3351" i="105"/>
  <c r="B3352" i="105"/>
  <c r="B3355" i="105"/>
  <c r="B3359" i="105"/>
  <c r="B3360" i="105"/>
  <c r="B3362" i="105"/>
  <c r="B3363" i="105"/>
  <c r="B3367" i="105"/>
  <c r="B3368" i="105"/>
  <c r="B3370" i="105"/>
  <c r="B3371" i="105"/>
  <c r="B3375" i="105"/>
  <c r="B3376" i="105"/>
  <c r="B3379" i="105"/>
  <c r="B3383" i="105"/>
  <c r="B3384" i="105"/>
  <c r="B3386" i="105"/>
  <c r="B3387" i="105"/>
  <c r="B3391" i="105"/>
  <c r="B3392" i="105"/>
  <c r="B3394" i="105"/>
  <c r="B3395" i="105"/>
  <c r="B3399" i="105"/>
  <c r="B3400" i="105"/>
  <c r="B3403" i="105"/>
  <c r="B3407" i="105"/>
  <c r="B3408" i="105"/>
  <c r="B3409" i="105"/>
  <c r="B3410" i="105"/>
  <c r="B3411" i="105"/>
  <c r="B3415" i="105"/>
  <c r="B3416" i="105"/>
  <c r="B3418" i="105"/>
  <c r="B3419" i="105"/>
  <c r="B3423" i="105"/>
  <c r="B3424" i="105"/>
  <c r="B3427" i="105"/>
  <c r="B3431" i="105"/>
  <c r="B3432" i="105"/>
  <c r="B3434" i="105"/>
  <c r="B3435" i="105"/>
  <c r="B3439" i="105"/>
  <c r="B3440" i="105"/>
  <c r="B3442" i="105"/>
  <c r="B3443" i="105"/>
  <c r="B3447" i="105"/>
  <c r="B3448" i="105"/>
  <c r="B3451" i="105"/>
  <c r="B3455" i="105"/>
  <c r="B3456" i="105"/>
  <c r="B3458" i="105"/>
  <c r="B3459" i="105"/>
  <c r="B3463" i="105"/>
  <c r="B3464" i="105"/>
  <c r="B3466" i="105"/>
  <c r="B3467" i="105"/>
  <c r="B3471" i="105"/>
  <c r="B3472" i="105"/>
  <c r="B3475" i="105"/>
  <c r="B3479" i="105"/>
  <c r="B3480" i="105"/>
  <c r="B3482" i="105"/>
  <c r="B3483" i="105"/>
  <c r="B3487" i="105"/>
  <c r="B3488" i="105"/>
  <c r="B3490" i="105"/>
  <c r="B3491" i="105"/>
  <c r="B3495" i="105"/>
  <c r="B3496" i="105"/>
  <c r="B3499" i="105"/>
  <c r="B3503" i="105"/>
  <c r="B3504" i="105"/>
  <c r="B3505" i="105"/>
  <c r="B3506" i="105"/>
  <c r="B3507" i="105"/>
  <c r="B3511" i="105"/>
  <c r="B3512" i="105"/>
  <c r="B3514" i="105"/>
  <c r="B3515" i="105"/>
  <c r="B3519" i="105"/>
  <c r="B3520" i="105"/>
  <c r="B3523" i="105"/>
  <c r="B3527" i="105"/>
  <c r="B3528" i="105"/>
  <c r="B3530" i="105"/>
  <c r="B3531" i="105"/>
  <c r="B3535" i="105"/>
  <c r="B3536" i="105"/>
  <c r="B3538" i="105"/>
  <c r="B3539" i="105"/>
  <c r="B3543" i="105"/>
  <c r="B3544" i="105"/>
  <c r="B3546" i="105"/>
  <c r="B3547" i="105"/>
  <c r="B3551" i="105"/>
  <c r="B3552" i="105"/>
  <c r="B3554" i="105"/>
  <c r="B3555" i="105"/>
  <c r="B3559" i="105"/>
  <c r="B3560" i="105"/>
  <c r="B3562" i="105"/>
  <c r="B3563" i="105"/>
  <c r="B3567" i="105"/>
  <c r="B3568" i="105"/>
  <c r="B3569" i="105"/>
  <c r="B3571" i="105"/>
  <c r="B3575" i="105"/>
  <c r="B3576" i="105"/>
  <c r="B3578" i="105"/>
  <c r="B3579" i="105"/>
  <c r="B3583" i="105"/>
  <c r="B3584" i="105"/>
  <c r="B3586" i="105"/>
  <c r="B3587" i="105"/>
  <c r="B3591" i="105"/>
  <c r="B3592" i="105"/>
  <c r="B3595" i="105"/>
  <c r="B3599" i="105"/>
  <c r="B3600" i="105"/>
  <c r="B3602" i="105"/>
  <c r="B3603" i="105"/>
  <c r="B3607" i="105"/>
  <c r="B3608" i="105"/>
  <c r="B3610" i="105"/>
  <c r="B3611" i="105"/>
  <c r="B3615" i="105"/>
  <c r="B3616" i="105"/>
  <c r="B3619" i="105"/>
  <c r="B3623" i="105"/>
  <c r="B3624" i="105"/>
  <c r="B3626" i="105"/>
  <c r="B3627" i="105"/>
  <c r="B3631" i="105"/>
  <c r="B3632" i="105"/>
  <c r="B3634" i="105"/>
  <c r="B3635" i="105"/>
  <c r="B3639" i="105"/>
  <c r="B3640" i="105"/>
  <c r="B3642" i="105"/>
  <c r="B3643" i="105"/>
  <c r="B3647" i="105"/>
  <c r="B3648" i="105"/>
  <c r="B3650" i="105"/>
  <c r="B3651" i="105"/>
  <c r="B3655" i="105"/>
  <c r="B3656" i="105"/>
  <c r="B3658" i="105"/>
  <c r="B3659" i="105"/>
  <c r="B3663" i="105"/>
  <c r="B3664" i="105"/>
  <c r="B3667" i="105"/>
  <c r="B3671" i="105"/>
  <c r="B3672" i="105"/>
  <c r="B3674" i="105"/>
  <c r="B3675" i="105"/>
  <c r="B3680" i="105"/>
  <c r="B3682" i="105"/>
  <c r="B3688" i="105"/>
  <c r="B3689" i="105"/>
  <c r="B3694" i="105"/>
  <c r="B3696" i="105"/>
  <c r="B3698" i="105"/>
  <c r="B3704" i="105"/>
  <c r="B3706" i="105"/>
  <c r="B3712" i="105"/>
  <c r="B3720" i="105"/>
  <c r="B3722" i="105"/>
  <c r="B3728" i="105"/>
  <c r="B3730" i="105"/>
  <c r="B3736" i="105"/>
  <c r="B3744" i="105"/>
  <c r="B3746" i="105"/>
  <c r="B3752" i="105"/>
  <c r="B3754" i="105"/>
  <c r="B3665" i="105" l="1"/>
  <c r="B3601" i="105"/>
  <c r="B3697" i="105"/>
  <c r="B3690" i="105"/>
  <c r="B3618" i="105"/>
  <c r="B3178" i="105"/>
  <c r="B3726" i="105"/>
  <c r="B3594" i="105"/>
  <c r="B3570" i="105"/>
  <c r="B3345" i="105"/>
  <c r="B3202" i="105"/>
  <c r="B3498" i="105"/>
  <c r="B3714" i="105"/>
  <c r="B3633" i="105"/>
  <c r="B3474" i="105"/>
  <c r="B3058" i="105"/>
  <c r="B3473" i="105"/>
  <c r="B3450" i="105"/>
  <c r="B3264" i="105"/>
  <c r="B3226" i="105"/>
  <c r="B3167" i="105"/>
  <c r="B3138" i="105"/>
  <c r="B3083" i="105"/>
  <c r="B3056" i="105"/>
  <c r="B3082" i="105"/>
  <c r="B3106" i="105"/>
  <c r="B3522" i="105"/>
  <c r="B3378" i="105"/>
  <c r="B3377" i="105"/>
  <c r="B3016" i="105"/>
  <c r="B3426" i="105"/>
  <c r="B3537" i="105"/>
  <c r="B3402" i="105"/>
  <c r="B3738" i="105"/>
  <c r="B3354" i="105"/>
  <c r="B3737" i="105"/>
  <c r="B3330" i="105"/>
  <c r="B3299" i="105"/>
  <c r="B3251" i="105"/>
  <c r="B3130" i="105"/>
  <c r="B3666" i="105"/>
  <c r="B3441" i="105"/>
  <c r="B3298" i="105"/>
  <c r="B3250" i="105"/>
  <c r="B3210" i="105"/>
  <c r="B3183" i="105"/>
  <c r="B3154" i="105"/>
  <c r="B3128" i="105"/>
  <c r="B3099" i="105"/>
  <c r="B3072" i="105"/>
  <c r="B3745" i="105"/>
  <c r="B3529" i="105"/>
  <c r="B3401" i="105"/>
  <c r="B3369" i="105"/>
  <c r="B3337" i="105"/>
  <c r="B3265" i="105"/>
  <c r="B3625" i="105"/>
  <c r="B3561" i="105"/>
  <c r="B3497" i="105"/>
  <c r="B3465" i="105"/>
  <c r="B3753" i="105"/>
  <c r="B3713" i="105"/>
  <c r="B3649" i="105"/>
  <c r="B3617" i="105"/>
  <c r="B3585" i="105"/>
  <c r="B3553" i="105"/>
  <c r="B3521" i="105"/>
  <c r="B3489" i="105"/>
  <c r="B3457" i="105"/>
  <c r="B3425" i="105"/>
  <c r="B3393" i="105"/>
  <c r="B3361" i="105"/>
  <c r="B3329" i="105"/>
  <c r="B3297" i="105"/>
  <c r="B3705" i="105"/>
  <c r="B3657" i="105"/>
  <c r="B3593" i="105"/>
  <c r="B3433" i="105"/>
  <c r="B3729" i="105"/>
  <c r="B3721" i="105"/>
  <c r="B3681" i="105"/>
  <c r="B3673" i="105"/>
  <c r="B3641" i="105"/>
  <c r="B3609" i="105"/>
  <c r="B3577" i="105"/>
  <c r="B3545" i="105"/>
  <c r="B3513" i="105"/>
  <c r="B3481" i="105"/>
  <c r="B3449" i="105"/>
  <c r="B3417" i="105"/>
  <c r="B3385" i="105"/>
  <c r="B3353" i="105"/>
  <c r="B3321" i="105"/>
  <c r="B3305" i="105"/>
  <c r="B3050" i="105"/>
  <c r="B3267" i="105"/>
  <c r="B3227" i="105"/>
  <c r="B3041" i="105"/>
  <c r="B3290" i="105"/>
  <c r="B3243" i="105"/>
  <c r="B3203" i="105"/>
  <c r="B3187" i="105"/>
  <c r="B3171" i="105"/>
  <c r="B3155" i="105"/>
  <c r="B3139" i="105"/>
  <c r="B3123" i="105"/>
  <c r="B3107" i="105"/>
  <c r="B3091" i="105"/>
  <c r="B3075" i="105"/>
  <c r="B3059" i="105"/>
  <c r="B3283" i="105"/>
  <c r="B3219" i="105"/>
  <c r="B3307" i="105"/>
  <c r="B3018" i="105"/>
  <c r="B3296" i="105"/>
  <c r="B3256" i="105"/>
  <c r="B3240" i="105"/>
  <c r="B3224" i="105"/>
  <c r="B3084" i="105"/>
  <c r="B3700" i="105"/>
  <c r="B3716" i="105"/>
  <c r="B3288" i="105"/>
  <c r="B3248" i="105"/>
  <c r="B3232" i="105"/>
  <c r="B3216" i="105"/>
  <c r="B3280" i="105"/>
  <c r="B3212" i="105"/>
  <c r="B3148" i="105"/>
  <c r="B3026" i="105"/>
  <c r="B3748" i="105"/>
  <c r="B3732" i="105"/>
  <c r="B3652" i="105"/>
  <c r="B3620" i="105"/>
  <c r="B3588" i="105"/>
  <c r="B3556" i="105"/>
  <c r="B3524" i="105"/>
  <c r="B3492" i="105"/>
  <c r="B3460" i="105"/>
  <c r="B3428" i="105"/>
  <c r="B3396" i="105"/>
  <c r="B3364" i="105"/>
  <c r="B3332" i="105"/>
  <c r="B3252" i="105"/>
  <c r="B3188" i="105"/>
  <c r="B3124" i="105"/>
  <c r="B3060" i="105"/>
  <c r="B3684" i="105"/>
  <c r="B3660" i="105"/>
  <c r="B3628" i="105"/>
  <c r="B3596" i="105"/>
  <c r="B3564" i="105"/>
  <c r="B3532" i="105"/>
  <c r="B3500" i="105"/>
  <c r="B3468" i="105"/>
  <c r="B3436" i="105"/>
  <c r="B3404" i="105"/>
  <c r="B3372" i="105"/>
  <c r="B3340" i="105"/>
  <c r="B3308" i="105"/>
  <c r="B3236" i="105"/>
  <c r="B3172" i="105"/>
  <c r="B3108" i="105"/>
  <c r="B3040" i="105"/>
  <c r="B3292" i="105"/>
  <c r="B3276" i="105"/>
  <c r="B3196" i="105"/>
  <c r="B3132" i="105"/>
  <c r="B3068" i="105"/>
  <c r="B3038" i="105"/>
  <c r="B3740" i="105"/>
  <c r="B3668" i="105"/>
  <c r="B3636" i="105"/>
  <c r="B3604" i="105"/>
  <c r="B3572" i="105"/>
  <c r="B3540" i="105"/>
  <c r="B3508" i="105"/>
  <c r="B3476" i="105"/>
  <c r="B3444" i="105"/>
  <c r="B3412" i="105"/>
  <c r="B3380" i="105"/>
  <c r="B3348" i="105"/>
  <c r="B3316" i="105"/>
  <c r="B3260" i="105"/>
  <c r="B3220" i="105"/>
  <c r="B3156" i="105"/>
  <c r="B3092" i="105"/>
  <c r="B3724" i="105"/>
  <c r="B3708" i="105"/>
  <c r="B3300" i="105"/>
  <c r="B3244" i="105"/>
  <c r="B3180" i="105"/>
  <c r="B3116" i="105"/>
  <c r="B3052" i="105"/>
  <c r="B3692" i="105"/>
  <c r="B3676" i="105"/>
  <c r="B3644" i="105"/>
  <c r="B3612" i="105"/>
  <c r="B3580" i="105"/>
  <c r="B3548" i="105"/>
  <c r="B3516" i="105"/>
  <c r="B3484" i="105"/>
  <c r="B3452" i="105"/>
  <c r="B3420" i="105"/>
  <c r="B3388" i="105"/>
  <c r="B3356" i="105"/>
  <c r="B3324" i="105"/>
  <c r="B3284" i="105"/>
  <c r="B3268" i="105"/>
  <c r="B3204" i="105"/>
  <c r="B3140" i="105"/>
  <c r="B3076" i="105"/>
  <c r="B3228" i="105"/>
  <c r="B3164" i="105"/>
  <c r="B3100" i="105"/>
  <c r="B3257" i="105"/>
  <c r="B3225" i="105"/>
  <c r="B3193" i="105"/>
  <c r="B3161" i="105"/>
  <c r="B3129" i="105"/>
  <c r="B3097" i="105"/>
  <c r="B3065" i="105"/>
  <c r="B3281" i="105"/>
  <c r="B3032" i="105"/>
  <c r="B3725" i="105"/>
  <c r="B3233" i="105"/>
  <c r="B3201" i="105"/>
  <c r="B3169" i="105"/>
  <c r="B3137" i="105"/>
  <c r="B3105" i="105"/>
  <c r="B3073" i="105"/>
  <c r="B3693" i="105"/>
  <c r="B3289" i="105"/>
  <c r="B3241" i="105"/>
  <c r="B3209" i="105"/>
  <c r="B3177" i="105"/>
  <c r="B3145" i="105"/>
  <c r="B3113" i="105"/>
  <c r="B3081" i="105"/>
  <c r="B3048" i="105"/>
  <c r="B3024" i="105"/>
  <c r="B3273" i="105"/>
  <c r="B3249" i="105"/>
  <c r="B3217" i="105"/>
  <c r="B3185" i="105"/>
  <c r="B3153" i="105"/>
  <c r="B3121" i="105"/>
  <c r="B3089" i="105"/>
  <c r="B3057" i="105"/>
  <c r="B3287" i="105"/>
  <c r="B3275" i="105"/>
  <c r="B3034" i="105"/>
  <c r="B3303" i="105"/>
  <c r="B3291" i="105"/>
  <c r="B3271" i="105"/>
  <c r="B3259" i="105"/>
  <c r="B3042" i="105"/>
  <c r="B3025" i="105"/>
  <c r="B3047" i="105"/>
  <c r="B3035" i="105"/>
  <c r="B3015" i="105"/>
  <c r="B3043" i="105"/>
  <c r="B3033" i="105"/>
  <c r="B3023" i="105"/>
  <c r="B3031" i="105"/>
  <c r="B3019" i="105"/>
  <c r="B3049" i="105"/>
  <c r="B3039" i="105"/>
  <c r="B3027" i="105"/>
  <c r="B3017" i="105"/>
  <c r="B3294" i="105"/>
  <c r="B3246" i="105"/>
  <c r="B3214" i="105"/>
  <c r="B3174" i="105"/>
  <c r="B3126" i="105"/>
  <c r="B3102" i="105"/>
  <c r="B3062" i="105"/>
  <c r="B3734" i="105"/>
  <c r="B3702" i="105"/>
  <c r="B3301" i="105"/>
  <c r="B3293" i="105"/>
  <c r="B3285" i="105"/>
  <c r="B3277" i="105"/>
  <c r="B3269" i="105"/>
  <c r="B3261" i="105"/>
  <c r="B3253" i="105"/>
  <c r="B3245" i="105"/>
  <c r="B3237" i="105"/>
  <c r="B3229" i="105"/>
  <c r="B3221" i="105"/>
  <c r="B3213" i="105"/>
  <c r="B3205" i="105"/>
  <c r="B3197" i="105"/>
  <c r="B3189" i="105"/>
  <c r="B3181" i="105"/>
  <c r="B3173" i="105"/>
  <c r="B3165" i="105"/>
  <c r="B3157" i="105"/>
  <c r="B3149" i="105"/>
  <c r="B3141" i="105"/>
  <c r="B3133" i="105"/>
  <c r="B3125" i="105"/>
  <c r="B3117" i="105"/>
  <c r="B3109" i="105"/>
  <c r="B3101" i="105"/>
  <c r="B3093" i="105"/>
  <c r="B3085" i="105"/>
  <c r="B3077" i="105"/>
  <c r="B3069" i="105"/>
  <c r="B3061" i="105"/>
  <c r="B3053" i="105"/>
  <c r="B3045" i="105"/>
  <c r="B3037" i="105"/>
  <c r="B3029" i="105"/>
  <c r="B3021" i="105"/>
  <c r="B3013" i="105"/>
  <c r="B3270" i="105"/>
  <c r="B3206" i="105"/>
  <c r="B3142" i="105"/>
  <c r="B3078" i="105"/>
  <c r="B3733" i="105"/>
  <c r="B3701" i="105"/>
  <c r="B3670" i="105"/>
  <c r="B3662" i="105"/>
  <c r="B3654" i="105"/>
  <c r="B3646" i="105"/>
  <c r="B3638" i="105"/>
  <c r="B3630" i="105"/>
  <c r="B3622" i="105"/>
  <c r="B3614" i="105"/>
  <c r="B3606" i="105"/>
  <c r="B3598" i="105"/>
  <c r="B3590" i="105"/>
  <c r="B3582" i="105"/>
  <c r="B3574" i="105"/>
  <c r="B3566" i="105"/>
  <c r="B3558" i="105"/>
  <c r="B3550" i="105"/>
  <c r="B3542" i="105"/>
  <c r="B3534" i="105"/>
  <c r="B3526" i="105"/>
  <c r="B3518" i="105"/>
  <c r="B3510" i="105"/>
  <c r="B3502" i="105"/>
  <c r="B3494" i="105"/>
  <c r="B3486" i="105"/>
  <c r="B3478" i="105"/>
  <c r="B3470" i="105"/>
  <c r="B3462" i="105"/>
  <c r="B3454" i="105"/>
  <c r="B3446" i="105"/>
  <c r="B3438" i="105"/>
  <c r="B3430" i="105"/>
  <c r="B3422" i="105"/>
  <c r="B3414" i="105"/>
  <c r="B3406" i="105"/>
  <c r="B3398" i="105"/>
  <c r="B3390" i="105"/>
  <c r="B3382" i="105"/>
  <c r="B3374" i="105"/>
  <c r="B3366" i="105"/>
  <c r="B3358" i="105"/>
  <c r="B3350" i="105"/>
  <c r="B3342" i="105"/>
  <c r="B3334" i="105"/>
  <c r="B3326" i="105"/>
  <c r="B3318" i="105"/>
  <c r="B3310" i="105"/>
  <c r="B3044" i="105"/>
  <c r="B3036" i="105"/>
  <c r="B3028" i="105"/>
  <c r="B3020" i="105"/>
  <c r="B3747" i="105"/>
  <c r="B3739" i="105"/>
  <c r="B3731" i="105"/>
  <c r="B3723" i="105"/>
  <c r="B3715" i="105"/>
  <c r="B3707" i="105"/>
  <c r="B3699" i="105"/>
  <c r="B3691" i="105"/>
  <c r="B3683" i="105"/>
  <c r="B3278" i="105"/>
  <c r="B3158" i="105"/>
  <c r="B3742" i="105"/>
  <c r="B3710" i="105"/>
  <c r="B3677" i="105"/>
  <c r="B3669" i="105"/>
  <c r="B3661" i="105"/>
  <c r="B3653" i="105"/>
  <c r="B3645" i="105"/>
  <c r="B3637" i="105"/>
  <c r="B3629" i="105"/>
  <c r="B3621" i="105"/>
  <c r="B3613" i="105"/>
  <c r="B3605" i="105"/>
  <c r="B3597" i="105"/>
  <c r="B3589" i="105"/>
  <c r="B3581" i="105"/>
  <c r="B3573" i="105"/>
  <c r="B3565" i="105"/>
  <c r="B3557" i="105"/>
  <c r="B3549" i="105"/>
  <c r="B3541" i="105"/>
  <c r="B3533" i="105"/>
  <c r="B3525" i="105"/>
  <c r="B3517" i="105"/>
  <c r="B3509" i="105"/>
  <c r="B3501" i="105"/>
  <c r="B3493" i="105"/>
  <c r="B3485" i="105"/>
  <c r="B3477" i="105"/>
  <c r="B3469" i="105"/>
  <c r="B3461" i="105"/>
  <c r="B3453" i="105"/>
  <c r="B3445" i="105"/>
  <c r="B3437" i="105"/>
  <c r="B3429" i="105"/>
  <c r="B3421" i="105"/>
  <c r="B3413" i="105"/>
  <c r="B3405" i="105"/>
  <c r="B3397" i="105"/>
  <c r="B3389" i="105"/>
  <c r="B3381" i="105"/>
  <c r="B3373" i="105"/>
  <c r="B3365" i="105"/>
  <c r="B3357" i="105"/>
  <c r="B3349" i="105"/>
  <c r="B3341" i="105"/>
  <c r="B3333" i="105"/>
  <c r="B3325" i="105"/>
  <c r="B3317" i="105"/>
  <c r="B3309" i="105"/>
  <c r="B3302" i="105"/>
  <c r="B3254" i="105"/>
  <c r="B3222" i="105"/>
  <c r="B3182" i="105"/>
  <c r="B3134" i="105"/>
  <c r="B3094" i="105"/>
  <c r="B3741" i="105"/>
  <c r="B3709" i="105"/>
  <c r="B3286" i="105"/>
  <c r="B3238" i="105"/>
  <c r="B3198" i="105"/>
  <c r="B3166" i="105"/>
  <c r="B3118" i="105"/>
  <c r="B3086" i="105"/>
  <c r="B3054" i="105"/>
  <c r="B3750" i="105"/>
  <c r="B3718" i="105"/>
  <c r="B3686" i="105"/>
  <c r="B3304" i="105"/>
  <c r="B3262" i="105"/>
  <c r="B3230" i="105"/>
  <c r="B3190" i="105"/>
  <c r="B3150" i="105"/>
  <c r="B3110" i="105"/>
  <c r="B3070" i="105"/>
  <c r="B3749" i="105"/>
  <c r="B3717" i="105"/>
  <c r="B3685" i="105"/>
  <c r="B3751" i="105"/>
  <c r="B3743" i="105"/>
  <c r="B3735" i="105"/>
  <c r="B3727" i="105"/>
  <c r="B3719" i="105"/>
  <c r="B3711" i="105"/>
  <c r="B3703" i="105"/>
  <c r="B3695" i="105"/>
  <c r="B3687" i="105"/>
  <c r="B3679" i="105"/>
  <c r="B3678" i="105"/>
  <c r="B3306" i="105"/>
  <c r="B25" i="176" l="1"/>
  <c r="B27" i="176" s="1"/>
  <c r="B14" i="176"/>
  <c r="B12" i="176" s="1"/>
  <c r="B4" i="176"/>
  <c r="I9" i="102"/>
  <c r="B21" i="176" l="1"/>
  <c r="F16" i="32"/>
  <c r="H16" i="32"/>
  <c r="F17" i="32"/>
  <c r="H17" i="32"/>
  <c r="F18" i="32"/>
  <c r="H18" i="32"/>
  <c r="F19" i="32"/>
  <c r="H19" i="32"/>
  <c r="F20" i="32"/>
  <c r="H20" i="32"/>
  <c r="F21" i="32"/>
  <c r="H21" i="32"/>
  <c r="F22" i="32"/>
  <c r="H22" i="32"/>
  <c r="F23" i="32"/>
  <c r="H23" i="32"/>
  <c r="F24" i="32"/>
  <c r="H24" i="32"/>
  <c r="F25" i="32"/>
  <c r="H25" i="32"/>
  <c r="F26" i="32"/>
  <c r="H26" i="32"/>
  <c r="F27" i="32"/>
  <c r="H27" i="32"/>
  <c r="F28" i="32"/>
  <c r="H28" i="32"/>
  <c r="F29" i="32"/>
  <c r="H29" i="32"/>
  <c r="F30" i="32"/>
  <c r="H30" i="32"/>
  <c r="F31" i="32"/>
  <c r="H31" i="32"/>
  <c r="F32" i="32"/>
  <c r="H32" i="32"/>
  <c r="F33" i="32"/>
  <c r="H33" i="32"/>
  <c r="F34" i="32"/>
  <c r="H34" i="32"/>
  <c r="F35" i="32"/>
  <c r="H35" i="32"/>
  <c r="F36" i="32"/>
  <c r="H36" i="32"/>
  <c r="F37" i="32"/>
  <c r="H37" i="32"/>
  <c r="F38" i="32"/>
  <c r="H38" i="32"/>
  <c r="F39" i="32"/>
  <c r="H39" i="32"/>
  <c r="F40" i="32"/>
  <c r="H40" i="32"/>
  <c r="F41" i="32"/>
  <c r="H41" i="32"/>
  <c r="F42" i="32"/>
  <c r="H42" i="32"/>
  <c r="F43" i="32"/>
  <c r="H43" i="32"/>
  <c r="F44" i="32"/>
  <c r="H44" i="32"/>
  <c r="F45" i="32"/>
  <c r="H45" i="32"/>
  <c r="F46" i="32"/>
  <c r="H46" i="32"/>
  <c r="F47" i="32"/>
  <c r="H47" i="32"/>
  <c r="F48" i="32"/>
  <c r="H48" i="32"/>
  <c r="F49" i="32"/>
  <c r="H49" i="32"/>
  <c r="F50" i="32"/>
  <c r="H50" i="32"/>
  <c r="F51" i="32"/>
  <c r="H51" i="32"/>
  <c r="F52" i="32"/>
  <c r="H52" i="32"/>
  <c r="F53" i="32"/>
  <c r="H53" i="32"/>
  <c r="F54" i="32"/>
  <c r="H54" i="32"/>
  <c r="F55" i="32"/>
  <c r="H55" i="32"/>
  <c r="F56" i="32"/>
  <c r="H56" i="32"/>
  <c r="F57" i="32"/>
  <c r="H57" i="32"/>
  <c r="F58" i="32"/>
  <c r="H58" i="32"/>
  <c r="F59" i="32"/>
  <c r="H59" i="32"/>
  <c r="F60" i="32"/>
  <c r="H60" i="32"/>
  <c r="F61" i="32"/>
  <c r="H61" i="32"/>
  <c r="F62" i="32"/>
  <c r="H62" i="32"/>
  <c r="F63" i="32"/>
  <c r="H63" i="32"/>
  <c r="F64" i="32"/>
  <c r="H64" i="32"/>
  <c r="F65" i="32"/>
  <c r="H65" i="32"/>
  <c r="F66" i="32"/>
  <c r="H66" i="32"/>
  <c r="F67" i="32"/>
  <c r="H67" i="32"/>
  <c r="F68" i="32"/>
  <c r="H68" i="32"/>
  <c r="F69" i="32"/>
  <c r="H69" i="32"/>
  <c r="F70" i="32"/>
  <c r="H70" i="32"/>
  <c r="F71" i="32"/>
  <c r="H71" i="32"/>
  <c r="F72" i="32"/>
  <c r="H72" i="32"/>
  <c r="F73" i="32"/>
  <c r="H73" i="32"/>
  <c r="F74" i="32"/>
  <c r="H74" i="32"/>
  <c r="F75" i="32"/>
  <c r="H75" i="32"/>
  <c r="F76" i="32"/>
  <c r="H76" i="32"/>
  <c r="F77" i="32"/>
  <c r="H77" i="32"/>
  <c r="F78" i="32"/>
  <c r="H78" i="32"/>
  <c r="F79" i="32"/>
  <c r="H79" i="32"/>
  <c r="F80" i="32"/>
  <c r="H80" i="32"/>
  <c r="F81" i="32"/>
  <c r="H81" i="32"/>
  <c r="F82" i="32"/>
  <c r="H82" i="32"/>
  <c r="F83" i="32"/>
  <c r="H83" i="32"/>
  <c r="F84" i="32"/>
  <c r="H84" i="32"/>
  <c r="F85" i="32"/>
  <c r="H85" i="32"/>
  <c r="F86" i="32"/>
  <c r="H86" i="32"/>
  <c r="F87" i="32"/>
  <c r="H87" i="32"/>
  <c r="F88" i="32"/>
  <c r="H88" i="32"/>
  <c r="F89" i="32"/>
  <c r="H89" i="32"/>
  <c r="F90" i="32"/>
  <c r="H90" i="32"/>
  <c r="F91" i="32"/>
  <c r="H91" i="32"/>
  <c r="F92" i="32"/>
  <c r="H92" i="32"/>
  <c r="F93" i="32"/>
  <c r="H93" i="32"/>
  <c r="F94" i="32"/>
  <c r="H94" i="32"/>
  <c r="F95" i="32"/>
  <c r="H95" i="32"/>
  <c r="F96" i="32"/>
  <c r="H96" i="32"/>
  <c r="F97" i="32"/>
  <c r="H97" i="32"/>
  <c r="F98" i="32"/>
  <c r="H98" i="32"/>
  <c r="F99" i="32"/>
  <c r="H99" i="32"/>
  <c r="F100" i="32"/>
  <c r="H100" i="32"/>
  <c r="F101" i="32"/>
  <c r="H101" i="32"/>
  <c r="F102" i="32"/>
  <c r="H102" i="32"/>
  <c r="F103" i="32"/>
  <c r="H103" i="32"/>
  <c r="F104" i="32"/>
  <c r="H104" i="32"/>
  <c r="F105" i="32"/>
  <c r="H105" i="32"/>
  <c r="F106" i="32"/>
  <c r="H106" i="32"/>
  <c r="F107" i="32"/>
  <c r="H107" i="32"/>
  <c r="F108" i="32"/>
  <c r="H108" i="32"/>
  <c r="F109" i="32"/>
  <c r="H109" i="32"/>
  <c r="F110" i="32"/>
  <c r="H110" i="32"/>
  <c r="F111" i="32"/>
  <c r="H111" i="32"/>
  <c r="F112" i="32"/>
  <c r="H112" i="32"/>
  <c r="F113" i="32"/>
  <c r="H113" i="32"/>
  <c r="F114" i="32"/>
  <c r="H114" i="32"/>
  <c r="F115" i="32"/>
  <c r="H115" i="32"/>
  <c r="F116" i="32"/>
  <c r="H116" i="32"/>
  <c r="F117" i="32"/>
  <c r="H117" i="32"/>
  <c r="F118" i="32"/>
  <c r="H118" i="32"/>
  <c r="F119" i="32"/>
  <c r="H119" i="32"/>
  <c r="F120" i="32"/>
  <c r="H120" i="32"/>
  <c r="F121" i="32"/>
  <c r="H121" i="32"/>
  <c r="F122" i="32"/>
  <c r="H122" i="32"/>
  <c r="F123" i="32"/>
  <c r="H123" i="32"/>
  <c r="F124" i="32"/>
  <c r="H124" i="32"/>
  <c r="F125" i="32"/>
  <c r="H125" i="32"/>
  <c r="F126" i="32"/>
  <c r="H126" i="32"/>
  <c r="F127" i="32"/>
  <c r="H127" i="32"/>
  <c r="F128" i="32"/>
  <c r="H128" i="32"/>
  <c r="F129" i="32"/>
  <c r="H129" i="32"/>
  <c r="F130" i="32"/>
  <c r="H130" i="32"/>
  <c r="F131" i="32"/>
  <c r="H131" i="32"/>
  <c r="F132" i="32"/>
  <c r="H132" i="32"/>
  <c r="F133" i="32"/>
  <c r="H133" i="32"/>
  <c r="F134" i="32"/>
  <c r="H134" i="32"/>
  <c r="F135" i="32"/>
  <c r="H135" i="32"/>
  <c r="F136" i="32"/>
  <c r="H136" i="32"/>
  <c r="F137" i="32"/>
  <c r="H137" i="32"/>
  <c r="F138" i="32"/>
  <c r="H138" i="32"/>
  <c r="F139" i="32"/>
  <c r="H139" i="32"/>
  <c r="F140" i="32"/>
  <c r="H140" i="32"/>
  <c r="F141" i="32"/>
  <c r="H141" i="32"/>
  <c r="F142" i="32"/>
  <c r="H142" i="32"/>
  <c r="F143" i="32"/>
  <c r="H143" i="32"/>
  <c r="F144" i="32"/>
  <c r="H144" i="32"/>
  <c r="F145" i="32"/>
  <c r="H145" i="32"/>
  <c r="F146" i="32"/>
  <c r="H146" i="32"/>
  <c r="F147" i="32"/>
  <c r="H147" i="32"/>
  <c r="F148" i="32"/>
  <c r="H148" i="32"/>
  <c r="F149" i="32"/>
  <c r="H149" i="32"/>
  <c r="F150" i="32"/>
  <c r="H150" i="32"/>
  <c r="F151" i="32"/>
  <c r="H151" i="32"/>
  <c r="F152" i="32"/>
  <c r="H152" i="32"/>
  <c r="F153" i="32"/>
  <c r="H153" i="32"/>
  <c r="F154" i="32"/>
  <c r="H154" i="32"/>
  <c r="F155" i="32"/>
  <c r="H155" i="32"/>
  <c r="F156" i="32"/>
  <c r="H156" i="32"/>
  <c r="F157" i="32"/>
  <c r="H157" i="32"/>
  <c r="F158" i="32"/>
  <c r="H158" i="32"/>
  <c r="F159" i="32"/>
  <c r="H159" i="32"/>
  <c r="F160" i="32"/>
  <c r="H160" i="32"/>
  <c r="F161" i="32"/>
  <c r="H161" i="32"/>
  <c r="F162" i="32"/>
  <c r="H162" i="32"/>
  <c r="F163" i="32"/>
  <c r="H163" i="32"/>
  <c r="F164" i="32"/>
  <c r="H164" i="32"/>
  <c r="F165" i="32"/>
  <c r="H165" i="32"/>
  <c r="F166" i="32"/>
  <c r="H166" i="32"/>
  <c r="F167" i="32"/>
  <c r="H167" i="32"/>
  <c r="F168" i="32"/>
  <c r="H168" i="32"/>
  <c r="F169" i="32"/>
  <c r="H169" i="32"/>
  <c r="F170" i="32"/>
  <c r="H170" i="32"/>
  <c r="F171" i="32"/>
  <c r="H171" i="32"/>
  <c r="F172" i="32"/>
  <c r="H172" i="32"/>
  <c r="F173" i="32"/>
  <c r="H173" i="32"/>
  <c r="F174" i="32"/>
  <c r="H174" i="32"/>
  <c r="F175" i="32"/>
  <c r="H175" i="32"/>
  <c r="F176" i="32"/>
  <c r="H176" i="32"/>
  <c r="F177" i="32"/>
  <c r="H177" i="32"/>
  <c r="F178" i="32"/>
  <c r="H178" i="32"/>
  <c r="F179" i="32"/>
  <c r="H179" i="32"/>
  <c r="F180" i="32"/>
  <c r="H180" i="32"/>
  <c r="F181" i="32"/>
  <c r="H181" i="32"/>
  <c r="F182" i="32"/>
  <c r="H182" i="32"/>
  <c r="F183" i="32"/>
  <c r="H183" i="32"/>
  <c r="F184" i="32"/>
  <c r="H184" i="32"/>
  <c r="F185" i="32"/>
  <c r="H185" i="32"/>
  <c r="F186" i="32"/>
  <c r="H186" i="32"/>
  <c r="F187" i="32"/>
  <c r="H187" i="32"/>
  <c r="F188" i="32"/>
  <c r="H188" i="32"/>
  <c r="F189" i="32"/>
  <c r="H189" i="32"/>
  <c r="F190" i="32"/>
  <c r="H190" i="32"/>
  <c r="F191" i="32"/>
  <c r="H191" i="32"/>
  <c r="F192" i="32"/>
  <c r="H192" i="32"/>
  <c r="F193" i="32"/>
  <c r="H193" i="32"/>
  <c r="F194" i="32"/>
  <c r="H194" i="32"/>
  <c r="F195" i="32"/>
  <c r="H195" i="32"/>
  <c r="F196" i="32"/>
  <c r="H196" i="32"/>
  <c r="F197" i="32"/>
  <c r="H197" i="32"/>
  <c r="F198" i="32"/>
  <c r="H198" i="32"/>
  <c r="F199" i="32"/>
  <c r="H199" i="32"/>
  <c r="F200" i="32"/>
  <c r="H200" i="32"/>
  <c r="H15" i="32"/>
  <c r="F15" i="32"/>
  <c r="U3" i="2"/>
  <c r="V3" i="2"/>
  <c r="U4" i="2"/>
  <c r="V4" i="2"/>
  <c r="U5" i="2"/>
  <c r="V5" i="2"/>
  <c r="U6" i="2"/>
  <c r="V6" i="2"/>
  <c r="U7" i="2"/>
  <c r="V7" i="2"/>
  <c r="U8" i="2"/>
  <c r="V8" i="2"/>
  <c r="U9" i="2"/>
  <c r="V9" i="2"/>
  <c r="U10" i="2"/>
  <c r="V10" i="2"/>
  <c r="U11" i="2"/>
  <c r="V11" i="2"/>
  <c r="U12" i="2"/>
  <c r="V12" i="2"/>
  <c r="U13" i="2"/>
  <c r="V13" i="2"/>
  <c r="U14" i="2"/>
  <c r="V14" i="2"/>
  <c r="U15" i="2"/>
  <c r="V15" i="2"/>
  <c r="U16" i="2"/>
  <c r="V16" i="2"/>
  <c r="U17" i="2"/>
  <c r="V17" i="2"/>
  <c r="U18" i="2"/>
  <c r="V18" i="2"/>
  <c r="U19" i="2"/>
  <c r="V19" i="2"/>
  <c r="U20" i="2"/>
  <c r="V20" i="2"/>
  <c r="U21" i="2"/>
  <c r="V21" i="2"/>
  <c r="U22" i="2"/>
  <c r="V22" i="2"/>
  <c r="U23" i="2"/>
  <c r="V23" i="2"/>
  <c r="U24" i="2"/>
  <c r="V24" i="2"/>
  <c r="U25" i="2"/>
  <c r="V25" i="2"/>
  <c r="U26" i="2"/>
  <c r="V26" i="2"/>
  <c r="U27" i="2"/>
  <c r="V27" i="2"/>
  <c r="U28" i="2"/>
  <c r="V28" i="2"/>
  <c r="U29" i="2"/>
  <c r="V29" i="2"/>
  <c r="U30" i="2"/>
  <c r="V30" i="2"/>
  <c r="U31" i="2"/>
  <c r="V31" i="2"/>
  <c r="U32" i="2"/>
  <c r="V32" i="2"/>
  <c r="U33" i="2"/>
  <c r="V33" i="2"/>
  <c r="U34" i="2"/>
  <c r="V34" i="2"/>
  <c r="U35" i="2"/>
  <c r="V35" i="2"/>
  <c r="U36" i="2"/>
  <c r="V36" i="2"/>
  <c r="U37" i="2"/>
  <c r="V37" i="2"/>
  <c r="U38" i="2"/>
  <c r="V38" i="2"/>
  <c r="U39" i="2"/>
  <c r="V39" i="2"/>
  <c r="U40" i="2"/>
  <c r="V40" i="2"/>
  <c r="U41" i="2"/>
  <c r="V41" i="2"/>
  <c r="U42" i="2"/>
  <c r="V42" i="2"/>
  <c r="U43" i="2"/>
  <c r="V43" i="2"/>
  <c r="U44" i="2"/>
  <c r="V44" i="2"/>
  <c r="U45" i="2"/>
  <c r="V45" i="2"/>
  <c r="U46" i="2"/>
  <c r="V46" i="2"/>
  <c r="U47" i="2"/>
  <c r="V47" i="2"/>
  <c r="U48" i="2"/>
  <c r="V48" i="2"/>
  <c r="U49" i="2"/>
  <c r="V49" i="2"/>
  <c r="U50" i="2"/>
  <c r="V50" i="2"/>
  <c r="U51" i="2"/>
  <c r="V51" i="2"/>
  <c r="U52" i="2"/>
  <c r="V52" i="2"/>
  <c r="U53" i="2"/>
  <c r="V53" i="2"/>
  <c r="U54" i="2"/>
  <c r="V54" i="2"/>
  <c r="U55" i="2"/>
  <c r="V55" i="2"/>
  <c r="U56" i="2"/>
  <c r="V56" i="2"/>
  <c r="U57" i="2"/>
  <c r="V57" i="2"/>
  <c r="U58" i="2"/>
  <c r="V58" i="2"/>
  <c r="U59" i="2"/>
  <c r="V59" i="2"/>
  <c r="U60" i="2"/>
  <c r="V60" i="2"/>
  <c r="U61" i="2"/>
  <c r="V61" i="2"/>
  <c r="U62" i="2"/>
  <c r="V62" i="2"/>
  <c r="U63" i="2"/>
  <c r="V63" i="2"/>
  <c r="U64" i="2"/>
  <c r="V64" i="2"/>
  <c r="U65" i="2"/>
  <c r="V65" i="2"/>
  <c r="U66" i="2"/>
  <c r="V66" i="2"/>
  <c r="U67" i="2"/>
  <c r="V67" i="2"/>
  <c r="U68" i="2"/>
  <c r="V68" i="2"/>
  <c r="U69" i="2"/>
  <c r="V69" i="2"/>
  <c r="U70" i="2"/>
  <c r="V70" i="2"/>
  <c r="U71" i="2"/>
  <c r="V71" i="2"/>
  <c r="U72" i="2"/>
  <c r="V72" i="2"/>
  <c r="U73" i="2"/>
  <c r="V73" i="2"/>
  <c r="U74" i="2"/>
  <c r="V74" i="2"/>
  <c r="U75" i="2"/>
  <c r="V75" i="2"/>
  <c r="U76" i="2"/>
  <c r="V76" i="2"/>
  <c r="U77" i="2"/>
  <c r="V77" i="2"/>
  <c r="U78" i="2"/>
  <c r="V78" i="2"/>
  <c r="U79" i="2"/>
  <c r="V79" i="2"/>
  <c r="U80" i="2"/>
  <c r="V80" i="2"/>
  <c r="U81" i="2"/>
  <c r="V81" i="2"/>
  <c r="U82" i="2"/>
  <c r="V82" i="2"/>
  <c r="U83" i="2"/>
  <c r="V83" i="2"/>
  <c r="U84" i="2"/>
  <c r="V84" i="2"/>
  <c r="U85" i="2"/>
  <c r="V85" i="2"/>
  <c r="U86" i="2"/>
  <c r="V86" i="2"/>
  <c r="U87" i="2"/>
  <c r="V87" i="2"/>
  <c r="U88" i="2"/>
  <c r="V88" i="2"/>
  <c r="U89" i="2"/>
  <c r="V89" i="2"/>
  <c r="U90" i="2"/>
  <c r="V90" i="2"/>
  <c r="U91" i="2"/>
  <c r="V91" i="2"/>
  <c r="U92" i="2"/>
  <c r="V92" i="2"/>
  <c r="U93" i="2"/>
  <c r="V93" i="2"/>
  <c r="U94" i="2"/>
  <c r="V94" i="2"/>
  <c r="U95" i="2"/>
  <c r="V95" i="2"/>
  <c r="U96" i="2"/>
  <c r="V96" i="2"/>
  <c r="U97" i="2"/>
  <c r="V97" i="2"/>
  <c r="U98" i="2"/>
  <c r="V98" i="2"/>
  <c r="U99" i="2"/>
  <c r="V99" i="2"/>
  <c r="U100" i="2"/>
  <c r="V100" i="2"/>
  <c r="U101" i="2"/>
  <c r="V101" i="2"/>
  <c r="U102" i="2"/>
  <c r="V102" i="2"/>
  <c r="U103" i="2"/>
  <c r="V103" i="2"/>
  <c r="U104" i="2"/>
  <c r="V104" i="2"/>
  <c r="U105" i="2"/>
  <c r="V105" i="2"/>
  <c r="U106" i="2"/>
  <c r="V106" i="2"/>
  <c r="U107" i="2"/>
  <c r="V107" i="2"/>
  <c r="U108" i="2"/>
  <c r="V108" i="2"/>
  <c r="U109" i="2"/>
  <c r="V109" i="2"/>
  <c r="U110" i="2"/>
  <c r="V110" i="2"/>
  <c r="U111" i="2"/>
  <c r="V111" i="2"/>
  <c r="U112" i="2"/>
  <c r="V112" i="2"/>
  <c r="U113" i="2"/>
  <c r="V113" i="2"/>
  <c r="U114" i="2"/>
  <c r="V114" i="2"/>
  <c r="U115" i="2"/>
  <c r="V115" i="2"/>
  <c r="U116" i="2"/>
  <c r="V116" i="2"/>
  <c r="U117" i="2"/>
  <c r="V117" i="2"/>
  <c r="U118" i="2"/>
  <c r="V118" i="2"/>
  <c r="U119" i="2"/>
  <c r="V119" i="2"/>
  <c r="U120" i="2"/>
  <c r="V120" i="2"/>
  <c r="U121" i="2"/>
  <c r="V121" i="2"/>
  <c r="U122" i="2"/>
  <c r="V122" i="2"/>
  <c r="U123" i="2"/>
  <c r="V123" i="2"/>
  <c r="U124" i="2"/>
  <c r="V124" i="2"/>
  <c r="U125" i="2"/>
  <c r="V125" i="2"/>
  <c r="U126" i="2"/>
  <c r="V126" i="2"/>
  <c r="U127" i="2"/>
  <c r="V127" i="2"/>
  <c r="U128" i="2"/>
  <c r="V128" i="2"/>
  <c r="U129" i="2"/>
  <c r="V129" i="2"/>
  <c r="U130" i="2"/>
  <c r="V130" i="2"/>
  <c r="U131" i="2"/>
  <c r="V131" i="2"/>
  <c r="U132" i="2"/>
  <c r="V132" i="2"/>
  <c r="U133" i="2"/>
  <c r="V133" i="2"/>
  <c r="U134" i="2"/>
  <c r="V134" i="2"/>
  <c r="U135" i="2"/>
  <c r="V135" i="2"/>
  <c r="U136" i="2"/>
  <c r="V136" i="2"/>
  <c r="U137" i="2"/>
  <c r="V137" i="2"/>
  <c r="U138" i="2"/>
  <c r="V138" i="2"/>
  <c r="U139" i="2"/>
  <c r="V139" i="2"/>
  <c r="U140" i="2"/>
  <c r="V140" i="2"/>
  <c r="U141" i="2"/>
  <c r="V141" i="2"/>
  <c r="U142" i="2"/>
  <c r="V142" i="2"/>
  <c r="U143" i="2"/>
  <c r="V143" i="2"/>
  <c r="U144" i="2"/>
  <c r="V144" i="2"/>
  <c r="U145" i="2"/>
  <c r="V145" i="2"/>
  <c r="U146" i="2"/>
  <c r="V146" i="2"/>
  <c r="U147" i="2"/>
  <c r="V147" i="2"/>
  <c r="U148" i="2"/>
  <c r="V148" i="2"/>
  <c r="U149" i="2"/>
  <c r="V149" i="2"/>
  <c r="U150" i="2"/>
  <c r="V150" i="2"/>
  <c r="U151" i="2"/>
  <c r="V151" i="2"/>
  <c r="U152" i="2"/>
  <c r="V152" i="2"/>
  <c r="U153" i="2"/>
  <c r="V153" i="2"/>
  <c r="U154" i="2"/>
  <c r="V154" i="2"/>
  <c r="U155" i="2"/>
  <c r="V155" i="2"/>
  <c r="U156" i="2"/>
  <c r="V156" i="2"/>
  <c r="U157" i="2"/>
  <c r="V157" i="2"/>
  <c r="U158" i="2"/>
  <c r="V158" i="2"/>
  <c r="U159" i="2"/>
  <c r="V159" i="2"/>
  <c r="U160" i="2"/>
  <c r="V160" i="2"/>
  <c r="U161" i="2"/>
  <c r="V161" i="2"/>
  <c r="U162" i="2"/>
  <c r="V162" i="2"/>
  <c r="U163" i="2"/>
  <c r="V163" i="2"/>
  <c r="U164" i="2"/>
  <c r="V164" i="2"/>
  <c r="U165" i="2"/>
  <c r="V165" i="2"/>
  <c r="U166" i="2"/>
  <c r="V166" i="2"/>
  <c r="U167" i="2"/>
  <c r="V167" i="2"/>
  <c r="U168" i="2"/>
  <c r="V168" i="2"/>
  <c r="U169" i="2"/>
  <c r="V169" i="2"/>
  <c r="U170" i="2"/>
  <c r="V170" i="2"/>
  <c r="U171" i="2"/>
  <c r="V171" i="2"/>
  <c r="U172" i="2"/>
  <c r="V172" i="2"/>
  <c r="U173" i="2"/>
  <c r="V173" i="2"/>
  <c r="U174" i="2"/>
  <c r="V174" i="2"/>
  <c r="U175" i="2"/>
  <c r="V175" i="2"/>
  <c r="U176" i="2"/>
  <c r="V176" i="2"/>
  <c r="U177" i="2"/>
  <c r="V177" i="2"/>
  <c r="U178" i="2"/>
  <c r="V178" i="2"/>
  <c r="U179" i="2"/>
  <c r="V179" i="2"/>
  <c r="U180" i="2"/>
  <c r="V180" i="2"/>
  <c r="U181" i="2"/>
  <c r="V181" i="2"/>
  <c r="U182" i="2"/>
  <c r="V182" i="2"/>
  <c r="U183" i="2"/>
  <c r="V183" i="2"/>
  <c r="U184" i="2"/>
  <c r="V184" i="2"/>
  <c r="U185" i="2"/>
  <c r="V185" i="2"/>
  <c r="U186" i="2"/>
  <c r="V186" i="2"/>
  <c r="U187" i="2"/>
  <c r="V187" i="2"/>
  <c r="U188" i="2"/>
  <c r="V188" i="2"/>
  <c r="U189" i="2"/>
  <c r="V189" i="2"/>
  <c r="U190" i="2"/>
  <c r="V190" i="2"/>
  <c r="V2" i="2"/>
  <c r="U2" i="2"/>
  <c r="G34" i="32" l="1"/>
  <c r="G162" i="32"/>
  <c r="G50" i="32"/>
  <c r="G53" i="32"/>
  <c r="G26" i="32"/>
  <c r="G102" i="32"/>
  <c r="G66" i="32"/>
  <c r="G38" i="32"/>
  <c r="G117" i="32"/>
  <c r="G130" i="32"/>
  <c r="G106" i="32"/>
  <c r="G74" i="32"/>
  <c r="G132" i="32"/>
  <c r="G138" i="32"/>
  <c r="G98" i="32"/>
  <c r="G42" i="32"/>
  <c r="G196" i="32"/>
  <c r="G68" i="32"/>
  <c r="G181" i="32"/>
  <c r="G194" i="32"/>
  <c r="G170" i="32"/>
  <c r="G166" i="32"/>
  <c r="G188" i="32"/>
  <c r="G94" i="32"/>
  <c r="G60" i="32"/>
  <c r="G180" i="32"/>
  <c r="G165" i="32"/>
  <c r="G150" i="32"/>
  <c r="G146" i="32"/>
  <c r="G116" i="32"/>
  <c r="G101" i="32"/>
  <c r="G86" i="32"/>
  <c r="G82" i="32"/>
  <c r="G56" i="32"/>
  <c r="G52" i="32"/>
  <c r="G37" i="32"/>
  <c r="G22" i="32"/>
  <c r="G18" i="32"/>
  <c r="G158" i="32"/>
  <c r="G90" i="32"/>
  <c r="G172" i="32"/>
  <c r="G157" i="32"/>
  <c r="G142" i="32"/>
  <c r="G108" i="32"/>
  <c r="G93" i="32"/>
  <c r="G78" i="32"/>
  <c r="G48" i="32"/>
  <c r="G44" i="32"/>
  <c r="G33" i="32"/>
  <c r="G29" i="32"/>
  <c r="G72" i="32"/>
  <c r="G109" i="32"/>
  <c r="G64" i="32"/>
  <c r="G198" i="32"/>
  <c r="G164" i="32"/>
  <c r="G149" i="32"/>
  <c r="G134" i="32"/>
  <c r="G100" i="32"/>
  <c r="G85" i="32"/>
  <c r="G70" i="32"/>
  <c r="G40" i="32"/>
  <c r="G36" i="32"/>
  <c r="G25" i="32"/>
  <c r="G21" i="32"/>
  <c r="G154" i="32"/>
  <c r="G190" i="32"/>
  <c r="G186" i="32"/>
  <c r="G156" i="32"/>
  <c r="G141" i="32"/>
  <c r="G126" i="32"/>
  <c r="G122" i="32"/>
  <c r="G92" i="32"/>
  <c r="G77" i="32"/>
  <c r="G62" i="32"/>
  <c r="G58" i="32"/>
  <c r="G32" i="32"/>
  <c r="G28" i="32"/>
  <c r="G17" i="32"/>
  <c r="G124" i="32"/>
  <c r="G45" i="32"/>
  <c r="G197" i="32"/>
  <c r="G182" i="32"/>
  <c r="G178" i="32"/>
  <c r="G148" i="32"/>
  <c r="G133" i="32"/>
  <c r="G118" i="32"/>
  <c r="G114" i="32"/>
  <c r="G84" i="32"/>
  <c r="G69" i="32"/>
  <c r="G54" i="32"/>
  <c r="G24" i="32"/>
  <c r="G20" i="32"/>
  <c r="G173" i="32"/>
  <c r="G30" i="32"/>
  <c r="G189" i="32"/>
  <c r="G174" i="32"/>
  <c r="G140" i="32"/>
  <c r="G125" i="32"/>
  <c r="G110" i="32"/>
  <c r="G76" i="32"/>
  <c r="G61" i="32"/>
  <c r="G46" i="32"/>
  <c r="G16" i="32"/>
  <c r="G199" i="32"/>
  <c r="G167" i="32"/>
  <c r="G119" i="32"/>
  <c r="G103" i="32"/>
  <c r="G95" i="32"/>
  <c r="G87" i="32"/>
  <c r="G79" i="32"/>
  <c r="G71" i="32"/>
  <c r="G63" i="32"/>
  <c r="G55" i="32"/>
  <c r="G47" i="32"/>
  <c r="G39" i="32"/>
  <c r="G31" i="32"/>
  <c r="G23" i="32"/>
  <c r="G135" i="32"/>
  <c r="G193" i="32"/>
  <c r="G177" i="32"/>
  <c r="G161" i="32"/>
  <c r="G145" i="32"/>
  <c r="G129" i="32"/>
  <c r="G121" i="32"/>
  <c r="G97" i="32"/>
  <c r="G89" i="32"/>
  <c r="G73" i="32"/>
  <c r="G57" i="32"/>
  <c r="G41" i="32"/>
  <c r="G175" i="32"/>
  <c r="G143" i="32"/>
  <c r="G111" i="32"/>
  <c r="G185" i="32"/>
  <c r="G169" i="32"/>
  <c r="G153" i="32"/>
  <c r="G137" i="32"/>
  <c r="G113" i="32"/>
  <c r="G105" i="32"/>
  <c r="G81" i="32"/>
  <c r="G65" i="32"/>
  <c r="G49" i="32"/>
  <c r="G191" i="32"/>
  <c r="G127" i="32"/>
  <c r="G171" i="32"/>
  <c r="G155" i="32"/>
  <c r="G131" i="32"/>
  <c r="G107" i="32"/>
  <c r="G99" i="32"/>
  <c r="G91" i="32"/>
  <c r="G83" i="32"/>
  <c r="G75" i="32"/>
  <c r="G67" i="32"/>
  <c r="G59" i="32"/>
  <c r="G51" i="32"/>
  <c r="G43" i="32"/>
  <c r="G35" i="32"/>
  <c r="G27" i="32"/>
  <c r="G19" i="32"/>
  <c r="G159" i="32"/>
  <c r="G195" i="32"/>
  <c r="G179" i="32"/>
  <c r="G147" i="32"/>
  <c r="G123" i="32"/>
  <c r="G200" i="32"/>
  <c r="G184" i="32"/>
  <c r="G168" i="32"/>
  <c r="G152" i="32"/>
  <c r="G136" i="32"/>
  <c r="G120" i="32"/>
  <c r="G112" i="32"/>
  <c r="G96" i="32"/>
  <c r="G88" i="32"/>
  <c r="G80" i="32"/>
  <c r="G183" i="32"/>
  <c r="G151" i="32"/>
  <c r="G187" i="32"/>
  <c r="G163" i="32"/>
  <c r="G139" i="32"/>
  <c r="G115" i="32"/>
  <c r="G192" i="32"/>
  <c r="G176" i="32"/>
  <c r="G160" i="32"/>
  <c r="G144" i="32"/>
  <c r="G128" i="32"/>
  <c r="G104" i="32"/>
  <c r="E7" i="174" l="1"/>
  <c r="F161" i="30" l="1"/>
  <c r="F159" i="30"/>
  <c r="F158" i="30"/>
  <c r="F157" i="30"/>
  <c r="F156" i="30"/>
  <c r="F154" i="30"/>
  <c r="F153" i="30"/>
  <c r="F152" i="30"/>
  <c r="F150" i="30"/>
  <c r="F149" i="30"/>
  <c r="F144" i="30"/>
  <c r="F143" i="30"/>
  <c r="F142" i="30"/>
  <c r="F140" i="30"/>
  <c r="F139" i="30"/>
  <c r="F138" i="30"/>
  <c r="F137" i="30"/>
  <c r="F135" i="30"/>
  <c r="F134" i="30"/>
  <c r="F132" i="30"/>
  <c r="F130" i="30"/>
  <c r="F129" i="30"/>
  <c r="F128" i="30"/>
  <c r="F127" i="30"/>
  <c r="F126" i="30"/>
  <c r="F125" i="30"/>
  <c r="F123" i="30"/>
  <c r="F122" i="30"/>
  <c r="F121" i="30"/>
  <c r="F119" i="30"/>
  <c r="F118" i="30"/>
  <c r="F117" i="30"/>
  <c r="F116" i="30"/>
  <c r="F115" i="30"/>
  <c r="F114" i="30"/>
  <c r="F112" i="30"/>
  <c r="F111" i="30"/>
  <c r="F110" i="30"/>
  <c r="F109" i="30"/>
  <c r="F108" i="30"/>
  <c r="F107" i="30"/>
  <c r="F105" i="30"/>
  <c r="F104" i="30"/>
  <c r="F99" i="30"/>
  <c r="F97" i="30"/>
  <c r="F96" i="30"/>
  <c r="F95" i="30"/>
  <c r="F94" i="30"/>
  <c r="F93" i="30"/>
  <c r="F92" i="30"/>
  <c r="F91" i="30"/>
  <c r="F90" i="30"/>
  <c r="F89" i="30"/>
  <c r="F87" i="30"/>
  <c r="F86" i="30"/>
  <c r="F85" i="30"/>
  <c r="F84" i="30"/>
  <c r="F83" i="30"/>
  <c r="F82" i="30"/>
  <c r="F80" i="30"/>
  <c r="F79" i="30"/>
  <c r="F78" i="30"/>
  <c r="F77" i="30"/>
  <c r="F75" i="30"/>
  <c r="F74" i="30"/>
  <c r="F73" i="30"/>
  <c r="F72" i="30"/>
  <c r="F71" i="30"/>
  <c r="F69" i="30"/>
  <c r="F68" i="30"/>
  <c r="F67" i="30"/>
  <c r="F66" i="30"/>
  <c r="F65" i="30"/>
  <c r="F64" i="30"/>
  <c r="F63" i="30"/>
  <c r="F61" i="30"/>
  <c r="F60" i="30"/>
  <c r="F59" i="30"/>
  <c r="F58" i="30"/>
  <c r="F57" i="30"/>
  <c r="F56" i="30"/>
  <c r="F51" i="30"/>
  <c r="F50" i="30"/>
  <c r="F49" i="30"/>
  <c r="F48" i="30"/>
  <c r="F47" i="30"/>
  <c r="F45" i="30"/>
  <c r="F44" i="30"/>
  <c r="F43" i="30"/>
  <c r="F42" i="30"/>
  <c r="F40" i="30"/>
  <c r="F39" i="30"/>
  <c r="F38" i="30"/>
  <c r="F36" i="30"/>
  <c r="F35" i="30"/>
  <c r="F33" i="30"/>
  <c r="F31" i="30"/>
  <c r="F30" i="30"/>
  <c r="F29" i="30"/>
  <c r="F28" i="30"/>
  <c r="F27" i="30"/>
  <c r="F26" i="30"/>
  <c r="F25" i="30"/>
  <c r="F24" i="30"/>
  <c r="F23" i="30"/>
  <c r="F21" i="30"/>
  <c r="F20" i="30"/>
  <c r="F19" i="30"/>
  <c r="F18" i="30"/>
  <c r="F16" i="30"/>
  <c r="F15" i="30"/>
  <c r="E10" i="33" l="1"/>
  <c r="E34" i="33"/>
  <c r="E13" i="33"/>
  <c r="G15" i="32" l="1"/>
  <c r="I15" i="32" s="1"/>
  <c r="I23" i="32" l="1"/>
  <c r="I19" i="32"/>
  <c r="I196" i="32"/>
  <c r="I192" i="32"/>
  <c r="I188" i="32"/>
  <c r="I184" i="32"/>
  <c r="I120" i="32"/>
  <c r="I116" i="32"/>
  <c r="I112" i="32"/>
  <c r="I108" i="32"/>
  <c r="I104" i="32"/>
  <c r="I100" i="32"/>
  <c r="I96" i="32"/>
  <c r="I92" i="32"/>
  <c r="I88" i="32"/>
  <c r="I84" i="32"/>
  <c r="I80" i="32"/>
  <c r="I76" i="32"/>
  <c r="I72" i="32"/>
  <c r="I68" i="32"/>
  <c r="I64" i="32"/>
  <c r="I60" i="32"/>
  <c r="I56" i="32"/>
  <c r="I52" i="32"/>
  <c r="I48" i="32"/>
  <c r="I44" i="32"/>
  <c r="I40" i="32"/>
  <c r="I36" i="32"/>
  <c r="I32" i="32"/>
  <c r="I28" i="32"/>
  <c r="I24" i="32"/>
  <c r="I20" i="32"/>
  <c r="I16" i="32"/>
  <c r="I172" i="32"/>
  <c r="I152" i="32"/>
  <c r="I136" i="32"/>
  <c r="I168" i="32"/>
  <c r="I156" i="32"/>
  <c r="I140" i="32"/>
  <c r="I124" i="32"/>
  <c r="I200" i="32"/>
  <c r="I195" i="32"/>
  <c r="I187" i="32"/>
  <c r="I175" i="32"/>
  <c r="I167" i="32"/>
  <c r="I159" i="32"/>
  <c r="I155" i="32"/>
  <c r="I147" i="32"/>
  <c r="I139" i="32"/>
  <c r="I131" i="32"/>
  <c r="I123" i="32"/>
  <c r="I115" i="32"/>
  <c r="I107" i="32"/>
  <c r="I99" i="32"/>
  <c r="I91" i="32"/>
  <c r="I83" i="32"/>
  <c r="I75" i="32"/>
  <c r="I67" i="32"/>
  <c r="I59" i="32"/>
  <c r="I55" i="32"/>
  <c r="I47" i="32"/>
  <c r="I39" i="32"/>
  <c r="I31" i="32"/>
  <c r="I194" i="32"/>
  <c r="I182" i="32"/>
  <c r="I170" i="32"/>
  <c r="I158" i="32"/>
  <c r="I146" i="32"/>
  <c r="I134" i="32"/>
  <c r="I122" i="32"/>
  <c r="I110" i="32"/>
  <c r="I106" i="32"/>
  <c r="I102" i="32"/>
  <c r="I98" i="32"/>
  <c r="I94" i="32"/>
  <c r="I90" i="32"/>
  <c r="I86" i="32"/>
  <c r="I82" i="32"/>
  <c r="I78" i="32"/>
  <c r="I74" i="32"/>
  <c r="I70" i="32"/>
  <c r="I66" i="32"/>
  <c r="I62" i="32"/>
  <c r="I58" i="32"/>
  <c r="I54" i="32"/>
  <c r="I50" i="32"/>
  <c r="I46" i="32"/>
  <c r="I42" i="32"/>
  <c r="I38" i="32"/>
  <c r="I34" i="32"/>
  <c r="I30" i="32"/>
  <c r="I26" i="32"/>
  <c r="I22" i="32"/>
  <c r="I18" i="32"/>
  <c r="I199" i="32"/>
  <c r="I191" i="32"/>
  <c r="I183" i="32"/>
  <c r="I179" i="32"/>
  <c r="I171" i="32"/>
  <c r="I163" i="32"/>
  <c r="I151" i="32"/>
  <c r="I143" i="32"/>
  <c r="I135" i="32"/>
  <c r="I127" i="32"/>
  <c r="I119" i="32"/>
  <c r="I111" i="32"/>
  <c r="I103" i="32"/>
  <c r="I95" i="32"/>
  <c r="I87" i="32"/>
  <c r="I79" i="32"/>
  <c r="I71" i="32"/>
  <c r="I63" i="32"/>
  <c r="I51" i="32"/>
  <c r="I43" i="32"/>
  <c r="I35" i="32"/>
  <c r="I27" i="32"/>
  <c r="I190" i="32"/>
  <c r="I174" i="32"/>
  <c r="I162" i="32"/>
  <c r="I150" i="32"/>
  <c r="I142" i="32"/>
  <c r="I130" i="32"/>
  <c r="I118" i="32"/>
  <c r="I189" i="32"/>
  <c r="I181" i="32"/>
  <c r="I173" i="32"/>
  <c r="I165" i="32"/>
  <c r="I157" i="32"/>
  <c r="I149" i="32"/>
  <c r="I141" i="32"/>
  <c r="I133" i="32"/>
  <c r="I121" i="32"/>
  <c r="I113" i="32"/>
  <c r="I105" i="32"/>
  <c r="I97" i="32"/>
  <c r="I89" i="32"/>
  <c r="I81" i="32"/>
  <c r="I73" i="32"/>
  <c r="I65" i="32"/>
  <c r="I53" i="32"/>
  <c r="I45" i="32"/>
  <c r="I37" i="32"/>
  <c r="I33" i="32"/>
  <c r="I25" i="32"/>
  <c r="I17" i="32"/>
  <c r="I180" i="32"/>
  <c r="I164" i="32"/>
  <c r="I148" i="32"/>
  <c r="I132" i="32"/>
  <c r="I186" i="32"/>
  <c r="I178" i="32"/>
  <c r="I166" i="32"/>
  <c r="I154" i="32"/>
  <c r="I138" i="32"/>
  <c r="I126" i="32"/>
  <c r="I114" i="32"/>
  <c r="I193" i="32"/>
  <c r="I185" i="32"/>
  <c r="I177" i="32"/>
  <c r="I169" i="32"/>
  <c r="I161" i="32"/>
  <c r="I153" i="32"/>
  <c r="I145" i="32"/>
  <c r="I137" i="32"/>
  <c r="I129" i="32"/>
  <c r="I125" i="32"/>
  <c r="I117" i="32"/>
  <c r="I109" i="32"/>
  <c r="I101" i="32"/>
  <c r="I93" i="32"/>
  <c r="I85" i="32"/>
  <c r="I77" i="32"/>
  <c r="I69" i="32"/>
  <c r="I61" i="32"/>
  <c r="I57" i="32"/>
  <c r="I49" i="32"/>
  <c r="I41" i="32"/>
  <c r="I29" i="32"/>
  <c r="I21" i="32"/>
  <c r="I198" i="32"/>
  <c r="I176" i="32"/>
  <c r="I160" i="32"/>
  <c r="I144" i="32"/>
  <c r="I128" i="32"/>
  <c r="I197" i="32"/>
  <c r="I2" i="2" l="1"/>
  <c r="AC2" i="2"/>
  <c r="B28" i="170" l="1"/>
  <c r="B27" i="170"/>
  <c r="B26" i="170"/>
  <c r="B25" i="170"/>
  <c r="B24" i="170"/>
  <c r="B23" i="170"/>
  <c r="B22" i="170"/>
  <c r="B21" i="170"/>
  <c r="B20" i="170"/>
  <c r="B19" i="170"/>
  <c r="B18" i="170"/>
  <c r="B17" i="170"/>
  <c r="B16" i="170"/>
  <c r="B15" i="170"/>
  <c r="B14" i="170"/>
  <c r="B13" i="170"/>
  <c r="B12" i="170"/>
  <c r="B11" i="170"/>
  <c r="B10" i="170"/>
  <c r="B9" i="170"/>
  <c r="B8" i="170"/>
  <c r="B7" i="170"/>
  <c r="B6" i="170"/>
  <c r="C15" i="172" l="1"/>
  <c r="C7" i="172" l="1"/>
  <c r="C19" i="172" s="1"/>
  <c r="I10" i="30"/>
  <c r="I7" i="102"/>
  <c r="I8" i="102" s="1"/>
  <c r="F131" i="30"/>
  <c r="F98" i="30"/>
  <c r="F148" i="30" l="1"/>
  <c r="F34" i="30"/>
  <c r="F41" i="30"/>
  <c r="F62" i="30"/>
  <c r="F103" i="30"/>
  <c r="F133" i="30"/>
  <c r="F46" i="30"/>
  <c r="F155" i="30"/>
  <c r="F151" i="30"/>
  <c r="F124" i="30"/>
  <c r="F120" i="30"/>
  <c r="F113" i="30"/>
  <c r="F106" i="30"/>
  <c r="F88" i="30"/>
  <c r="F81" i="30"/>
  <c r="F76" i="30"/>
  <c r="F70" i="30"/>
  <c r="F55" i="30"/>
  <c r="F53" i="30" l="1"/>
  <c r="F146" i="30"/>
  <c r="I2861" i="105" l="1"/>
  <c r="J2861" i="105" s="1"/>
  <c r="I2862" i="105"/>
  <c r="J2862" i="105" s="1"/>
  <c r="I2863" i="105"/>
  <c r="J2863" i="105" s="1"/>
  <c r="I2864" i="105"/>
  <c r="J2864" i="105" s="1"/>
  <c r="I2865" i="105"/>
  <c r="J2865" i="105" s="1"/>
  <c r="I2866" i="105"/>
  <c r="J2866" i="105" s="1"/>
  <c r="I2867" i="105"/>
  <c r="J2867" i="105" s="1"/>
  <c r="I2868" i="105"/>
  <c r="J2868" i="105" s="1"/>
  <c r="I2869" i="105"/>
  <c r="J2869" i="105" s="1"/>
  <c r="I2870" i="105"/>
  <c r="J2870" i="105" s="1"/>
  <c r="I2871" i="105"/>
  <c r="J2871" i="105" s="1"/>
  <c r="I2872" i="105"/>
  <c r="J2872" i="105" s="1"/>
  <c r="I2873" i="105"/>
  <c r="J2873" i="105" s="1"/>
  <c r="I2874" i="105"/>
  <c r="J2874" i="105" s="1"/>
  <c r="I2875" i="105"/>
  <c r="J2875" i="105" s="1"/>
  <c r="I2876" i="105"/>
  <c r="J2876" i="105" s="1"/>
  <c r="I2877" i="105"/>
  <c r="J2877" i="105" s="1"/>
  <c r="I2878" i="105"/>
  <c r="J2878" i="105" s="1"/>
  <c r="I2879" i="105"/>
  <c r="J2879" i="105" s="1"/>
  <c r="I2880" i="105"/>
  <c r="J2880" i="105" s="1"/>
  <c r="I2881" i="105"/>
  <c r="J2881" i="105" s="1"/>
  <c r="I2882" i="105"/>
  <c r="J2882" i="105" s="1"/>
  <c r="I2883" i="105"/>
  <c r="J2883" i="105" s="1"/>
  <c r="I2884" i="105"/>
  <c r="J2884" i="105" s="1"/>
  <c r="I2885" i="105"/>
  <c r="J2885" i="105" s="1"/>
  <c r="I2886" i="105"/>
  <c r="J2886" i="105" s="1"/>
  <c r="I2887" i="105"/>
  <c r="J2887" i="105" s="1"/>
  <c r="I2888" i="105"/>
  <c r="J2888" i="105" s="1"/>
  <c r="I2889" i="105"/>
  <c r="J2889" i="105" s="1"/>
  <c r="I2890" i="105"/>
  <c r="J2890" i="105" s="1"/>
  <c r="I2891" i="105"/>
  <c r="J2891" i="105" s="1"/>
  <c r="I2892" i="105"/>
  <c r="J2892" i="105" s="1"/>
  <c r="I2893" i="105"/>
  <c r="J2893" i="105" s="1"/>
  <c r="I2894" i="105"/>
  <c r="J2894" i="105" s="1"/>
  <c r="I2895" i="105"/>
  <c r="J2895" i="105" s="1"/>
  <c r="I2896" i="105"/>
  <c r="J2896" i="105" s="1"/>
  <c r="I2897" i="105"/>
  <c r="J2897" i="105" s="1"/>
  <c r="I2898" i="105"/>
  <c r="J2898" i="105" s="1"/>
  <c r="I2899" i="105"/>
  <c r="J2899" i="105" s="1"/>
  <c r="I2900" i="105"/>
  <c r="J2900" i="105" s="1"/>
  <c r="I2901" i="105"/>
  <c r="J2901" i="105" s="1"/>
  <c r="I2902" i="105"/>
  <c r="J2902" i="105" s="1"/>
  <c r="I2903" i="105"/>
  <c r="J2903" i="105" s="1"/>
  <c r="I2904" i="105"/>
  <c r="J2904" i="105" s="1"/>
  <c r="I2905" i="105"/>
  <c r="J2905" i="105" s="1"/>
  <c r="I2906" i="105"/>
  <c r="J2906" i="105" s="1"/>
  <c r="I2907" i="105"/>
  <c r="J2907" i="105" s="1"/>
  <c r="I2908" i="105"/>
  <c r="J2908" i="105" s="1"/>
  <c r="I2909" i="105"/>
  <c r="J2909" i="105" s="1"/>
  <c r="I2910" i="105"/>
  <c r="J2910" i="105" s="1"/>
  <c r="I2911" i="105"/>
  <c r="J2911" i="105" s="1"/>
  <c r="I2912" i="105"/>
  <c r="J2912" i="105" s="1"/>
  <c r="I2913" i="105"/>
  <c r="J2913" i="105" s="1"/>
  <c r="I2914" i="105"/>
  <c r="J2914" i="105" s="1"/>
  <c r="I2915" i="105"/>
  <c r="J2915" i="105" s="1"/>
  <c r="I2916" i="105"/>
  <c r="J2916" i="105" s="1"/>
  <c r="I2917" i="105"/>
  <c r="J2917" i="105" s="1"/>
  <c r="I2918" i="105"/>
  <c r="J2918" i="105" s="1"/>
  <c r="I2919" i="105"/>
  <c r="J2919" i="105" s="1"/>
  <c r="I2920" i="105"/>
  <c r="J2920" i="105" s="1"/>
  <c r="I2921" i="105"/>
  <c r="J2921" i="105" s="1"/>
  <c r="I2922" i="105"/>
  <c r="J2922" i="105" s="1"/>
  <c r="I2923" i="105"/>
  <c r="J2923" i="105" s="1"/>
  <c r="I2924" i="105"/>
  <c r="J2924" i="105" s="1"/>
  <c r="I2925" i="105"/>
  <c r="J2925" i="105" s="1"/>
  <c r="I2926" i="105"/>
  <c r="J2926" i="105" s="1"/>
  <c r="I2927" i="105"/>
  <c r="J2927" i="105" s="1"/>
  <c r="I2928" i="105"/>
  <c r="J2928" i="105" s="1"/>
  <c r="I2929" i="105"/>
  <c r="J2929" i="105" s="1"/>
  <c r="I2930" i="105"/>
  <c r="J2930" i="105" s="1"/>
  <c r="I2931" i="105"/>
  <c r="J2931" i="105" s="1"/>
  <c r="I2932" i="105"/>
  <c r="J2932" i="105" s="1"/>
  <c r="I2933" i="105"/>
  <c r="J2933" i="105" s="1"/>
  <c r="I2934" i="105"/>
  <c r="J2934" i="105" s="1"/>
  <c r="I2935" i="105"/>
  <c r="J2935" i="105" s="1"/>
  <c r="I2936" i="105"/>
  <c r="J2936" i="105" s="1"/>
  <c r="I2937" i="105"/>
  <c r="J2937" i="105" s="1"/>
  <c r="I2938" i="105"/>
  <c r="J2938" i="105" s="1"/>
  <c r="I2939" i="105"/>
  <c r="J2939" i="105" s="1"/>
  <c r="I2940" i="105"/>
  <c r="J2940" i="105" s="1"/>
  <c r="I2941" i="105"/>
  <c r="J2941" i="105" s="1"/>
  <c r="I2942" i="105"/>
  <c r="J2942" i="105" s="1"/>
  <c r="I2943" i="105"/>
  <c r="J2943" i="105" s="1"/>
  <c r="I2944" i="105"/>
  <c r="J2944" i="105" s="1"/>
  <c r="I2945" i="105"/>
  <c r="J2945" i="105" s="1"/>
  <c r="I2946" i="105"/>
  <c r="J2946" i="105" s="1"/>
  <c r="I2947" i="105"/>
  <c r="J2947" i="105" s="1"/>
  <c r="I2948" i="105"/>
  <c r="J2948" i="105" s="1"/>
  <c r="I2949" i="105"/>
  <c r="J2949" i="105" s="1"/>
  <c r="I2950" i="105"/>
  <c r="J2950" i="105" s="1"/>
  <c r="I2951" i="105"/>
  <c r="J2951" i="105" s="1"/>
  <c r="I2952" i="105"/>
  <c r="J2952" i="105" s="1"/>
  <c r="I2953" i="105"/>
  <c r="J2953" i="105" s="1"/>
  <c r="I2954" i="105"/>
  <c r="J2954" i="105" s="1"/>
  <c r="I2955" i="105"/>
  <c r="J2955" i="105" s="1"/>
  <c r="I2956" i="105"/>
  <c r="J2956" i="105" s="1"/>
  <c r="I2957" i="105"/>
  <c r="J2957" i="105" s="1"/>
  <c r="I2958" i="105"/>
  <c r="J2958" i="105" s="1"/>
  <c r="I2959" i="105"/>
  <c r="J2959" i="105" s="1"/>
  <c r="I2960" i="105"/>
  <c r="J2960" i="105" s="1"/>
  <c r="I2961" i="105"/>
  <c r="J2961" i="105" s="1"/>
  <c r="I2962" i="105"/>
  <c r="J2962" i="105" s="1"/>
  <c r="I2963" i="105"/>
  <c r="J2963" i="105" s="1"/>
  <c r="I2964" i="105"/>
  <c r="J2964" i="105" s="1"/>
  <c r="I2965" i="105"/>
  <c r="J2965" i="105" s="1"/>
  <c r="I2966" i="105"/>
  <c r="J2966" i="105" s="1"/>
  <c r="I2967" i="105"/>
  <c r="J2967" i="105" s="1"/>
  <c r="I2968" i="105"/>
  <c r="J2968" i="105" s="1"/>
  <c r="I2969" i="105"/>
  <c r="J2969" i="105" s="1"/>
  <c r="I2970" i="105"/>
  <c r="J2970" i="105" s="1"/>
  <c r="I2971" i="105"/>
  <c r="J2971" i="105" s="1"/>
  <c r="I2972" i="105"/>
  <c r="J2972" i="105" s="1"/>
  <c r="I2973" i="105"/>
  <c r="J2973" i="105" s="1"/>
  <c r="I2974" i="105"/>
  <c r="J2974" i="105" s="1"/>
  <c r="I2975" i="105"/>
  <c r="J2975" i="105" s="1"/>
  <c r="I2976" i="105"/>
  <c r="J2976" i="105" s="1"/>
  <c r="I2977" i="105"/>
  <c r="J2977" i="105" s="1"/>
  <c r="I2978" i="105"/>
  <c r="J2978" i="105" s="1"/>
  <c r="I2979" i="105"/>
  <c r="J2979" i="105" s="1"/>
  <c r="I2980" i="105"/>
  <c r="J2980" i="105" s="1"/>
  <c r="I2981" i="105"/>
  <c r="J2981" i="105" s="1"/>
  <c r="I2982" i="105"/>
  <c r="J2982" i="105" s="1"/>
  <c r="I2983" i="105"/>
  <c r="J2983" i="105" s="1"/>
  <c r="I2984" i="105"/>
  <c r="J2984" i="105" s="1"/>
  <c r="I2985" i="105"/>
  <c r="J2985" i="105" s="1"/>
  <c r="I2986" i="105"/>
  <c r="J2986" i="105" s="1"/>
  <c r="I2987" i="105"/>
  <c r="J2987" i="105" s="1"/>
  <c r="I2988" i="105"/>
  <c r="J2988" i="105" s="1"/>
  <c r="I2989" i="105"/>
  <c r="J2989" i="105" s="1"/>
  <c r="I2990" i="105"/>
  <c r="J2990" i="105" s="1"/>
  <c r="I2991" i="105"/>
  <c r="J2991" i="105" s="1"/>
  <c r="I2992" i="105"/>
  <c r="J2992" i="105" s="1"/>
  <c r="I2993" i="105"/>
  <c r="J2993" i="105" s="1"/>
  <c r="I2994" i="105"/>
  <c r="J2994" i="105" s="1"/>
  <c r="I2995" i="105"/>
  <c r="J2995" i="105" s="1"/>
  <c r="I2996" i="105"/>
  <c r="J2996" i="105" s="1"/>
  <c r="I2997" i="105"/>
  <c r="J2997" i="105" s="1"/>
  <c r="I2998" i="105"/>
  <c r="J2998" i="105" s="1"/>
  <c r="I2999" i="105"/>
  <c r="J2999" i="105" s="1"/>
  <c r="I3000" i="105"/>
  <c r="J3000" i="105" s="1"/>
  <c r="I3001" i="105"/>
  <c r="J3001" i="105" s="1"/>
  <c r="I3002" i="105"/>
  <c r="J3002" i="105" s="1"/>
  <c r="I3003" i="105"/>
  <c r="J3003" i="105" s="1"/>
  <c r="I3004" i="105"/>
  <c r="J3004" i="105" s="1"/>
  <c r="I3005" i="105"/>
  <c r="J3005" i="105" s="1"/>
  <c r="I3006" i="105"/>
  <c r="J3006" i="105" s="1"/>
  <c r="I3007" i="105"/>
  <c r="J3007" i="105" s="1"/>
  <c r="I3008" i="105"/>
  <c r="J3008" i="105" s="1"/>
  <c r="I3009" i="105"/>
  <c r="J3009" i="105" s="1"/>
  <c r="I3010" i="105"/>
  <c r="J3010" i="105" s="1"/>
  <c r="I3011" i="105"/>
  <c r="J3011" i="105" s="1"/>
  <c r="I3012" i="105"/>
  <c r="J3012" i="105" s="1"/>
  <c r="B2982" i="105" l="1"/>
  <c r="B2988" i="105"/>
  <c r="B2980" i="105"/>
  <c r="B2972" i="105"/>
  <c r="B2964" i="105"/>
  <c r="B2956" i="105"/>
  <c r="B2948" i="105"/>
  <c r="B2940" i="105"/>
  <c r="B2924" i="105"/>
  <c r="B2995" i="105"/>
  <c r="B2907" i="105"/>
  <c r="B2899" i="105"/>
  <c r="B2891" i="105"/>
  <c r="B2883" i="105"/>
  <c r="B2875" i="105"/>
  <c r="B2867" i="105"/>
  <c r="B2986" i="105"/>
  <c r="B2970" i="105"/>
  <c r="B2962" i="105"/>
  <c r="B2954" i="105"/>
  <c r="B2946" i="105"/>
  <c r="B2938" i="105"/>
  <c r="B2922" i="105"/>
  <c r="B3003" i="105"/>
  <c r="B2989" i="105"/>
  <c r="B3011" i="105"/>
  <c r="B3009" i="105"/>
  <c r="B2913" i="105"/>
  <c r="B2905" i="105"/>
  <c r="B2889" i="105"/>
  <c r="B2881" i="105"/>
  <c r="B2873" i="105"/>
  <c r="B2865" i="105"/>
  <c r="B2984" i="105"/>
  <c r="B2968" i="105"/>
  <c r="B2960" i="105"/>
  <c r="B2952" i="105"/>
  <c r="B2944" i="105"/>
  <c r="B2936" i="105"/>
  <c r="B2973" i="105"/>
  <c r="B3001" i="105"/>
  <c r="B2993" i="105"/>
  <c r="B2897" i="105"/>
  <c r="B3007" i="105"/>
  <c r="B2999" i="105"/>
  <c r="B2911" i="105"/>
  <c r="B2903" i="105"/>
  <c r="B2895" i="105"/>
  <c r="B2887" i="105"/>
  <c r="B2879" i="105"/>
  <c r="B2871" i="105"/>
  <c r="B2863" i="105"/>
  <c r="B2914" i="105"/>
  <c r="B2874" i="105"/>
  <c r="B3006" i="105"/>
  <c r="B2977" i="105"/>
  <c r="B2894" i="105"/>
  <c r="B2893" i="105"/>
  <c r="B2877" i="105"/>
  <c r="B2870" i="105"/>
  <c r="B2901" i="105"/>
  <c r="B2878" i="105"/>
  <c r="B2981" i="105"/>
  <c r="B2953" i="105"/>
  <c r="B2921" i="105"/>
  <c r="B2898" i="105"/>
  <c r="B2974" i="105"/>
  <c r="B2945" i="105"/>
  <c r="B2918" i="105"/>
  <c r="B2998" i="105"/>
  <c r="B2910" i="105"/>
  <c r="B2890" i="105"/>
  <c r="B2869" i="105"/>
  <c r="B2969" i="105"/>
  <c r="B2937" i="105"/>
  <c r="B2909" i="105"/>
  <c r="B2886" i="105"/>
  <c r="B2866" i="105"/>
  <c r="B2990" i="105"/>
  <c r="B2934" i="105"/>
  <c r="B2906" i="105"/>
  <c r="B2885" i="105"/>
  <c r="B2862" i="105"/>
  <c r="B2961" i="105"/>
  <c r="B2930" i="105"/>
  <c r="B2902" i="105"/>
  <c r="B2882" i="105"/>
  <c r="B2861" i="105"/>
  <c r="B3002" i="105"/>
  <c r="B2958" i="105"/>
  <c r="B2942" i="105"/>
  <c r="B3005" i="105"/>
  <c r="B2985" i="105"/>
  <c r="B2957" i="105"/>
  <c r="B2941" i="105"/>
  <c r="B2933" i="105"/>
  <c r="B2917" i="105"/>
  <c r="B3008" i="105"/>
  <c r="B3004" i="105"/>
  <c r="B3000" i="105"/>
  <c r="B2996" i="105"/>
  <c r="B2992" i="105"/>
  <c r="B2976" i="105"/>
  <c r="B2932" i="105"/>
  <c r="B2928" i="105"/>
  <c r="B2920" i="105"/>
  <c r="B2916" i="105"/>
  <c r="B2912" i="105"/>
  <c r="B2908" i="105"/>
  <c r="B2904" i="105"/>
  <c r="B2900" i="105"/>
  <c r="B2896" i="105"/>
  <c r="B2892" i="105"/>
  <c r="B2888" i="105"/>
  <c r="B2884" i="105"/>
  <c r="B2880" i="105"/>
  <c r="B2876" i="105"/>
  <c r="B2872" i="105"/>
  <c r="B2868" i="105"/>
  <c r="B2864" i="105"/>
  <c r="B3012" i="105"/>
  <c r="B3010" i="105"/>
  <c r="B2994" i="105"/>
  <c r="B2978" i="105"/>
  <c r="B2966" i="105"/>
  <c r="B2950" i="105"/>
  <c r="B2926" i="105"/>
  <c r="B2997" i="105"/>
  <c r="B2965" i="105"/>
  <c r="B2949" i="105"/>
  <c r="B2929" i="105"/>
  <c r="B2925" i="105"/>
  <c r="B2991" i="105"/>
  <c r="B2987" i="105"/>
  <c r="B2983" i="105"/>
  <c r="B2979" i="105"/>
  <c r="B2975" i="105"/>
  <c r="B2971" i="105"/>
  <c r="B2967" i="105"/>
  <c r="B2963" i="105"/>
  <c r="B2959" i="105"/>
  <c r="B2955" i="105"/>
  <c r="B2951" i="105"/>
  <c r="B2947" i="105"/>
  <c r="B2943" i="105"/>
  <c r="B2939" i="105"/>
  <c r="B2935" i="105"/>
  <c r="B2931" i="105"/>
  <c r="B2927" i="105"/>
  <c r="B2923" i="105"/>
  <c r="B2919" i="105"/>
  <c r="B2915" i="105"/>
  <c r="H3" i="168" l="1"/>
  <c r="H4" i="168"/>
  <c r="H5" i="168"/>
  <c r="H6" i="168"/>
  <c r="H7" i="168"/>
  <c r="H8" i="168"/>
  <c r="H9" i="168"/>
  <c r="H10" i="168"/>
  <c r="H11" i="168"/>
  <c r="H12" i="168"/>
  <c r="H13" i="168"/>
  <c r="H14" i="168"/>
  <c r="H15" i="168"/>
  <c r="H16" i="168"/>
  <c r="H17" i="168"/>
  <c r="H18" i="168"/>
  <c r="H19" i="168"/>
  <c r="H20" i="168"/>
  <c r="H21" i="168"/>
  <c r="H22" i="168"/>
  <c r="H23" i="168"/>
  <c r="H24" i="168"/>
  <c r="H25" i="168"/>
  <c r="H26" i="168"/>
  <c r="H27" i="168"/>
  <c r="H28" i="168"/>
  <c r="H29" i="168"/>
  <c r="H30" i="168"/>
  <c r="H31" i="168"/>
  <c r="H32" i="168"/>
  <c r="H33" i="168"/>
  <c r="H34" i="168"/>
  <c r="H35" i="168"/>
  <c r="H36" i="168"/>
  <c r="H37" i="168"/>
  <c r="H38" i="168"/>
  <c r="H39" i="168"/>
  <c r="H40" i="168"/>
  <c r="H41" i="168"/>
  <c r="H42" i="168"/>
  <c r="H43" i="168"/>
  <c r="H44" i="168"/>
  <c r="H45" i="168"/>
  <c r="H46" i="168"/>
  <c r="H47" i="168"/>
  <c r="H48" i="168"/>
  <c r="H49" i="168"/>
  <c r="H50" i="168"/>
  <c r="H51" i="168"/>
  <c r="H52" i="168"/>
  <c r="H53" i="168"/>
  <c r="H54" i="168"/>
  <c r="H55" i="168"/>
  <c r="H56" i="168"/>
  <c r="H57" i="168"/>
  <c r="H58" i="168"/>
  <c r="H59" i="168"/>
  <c r="H60" i="168"/>
  <c r="H61" i="168"/>
  <c r="H62" i="168"/>
  <c r="H63" i="168"/>
  <c r="H64" i="168"/>
  <c r="H65" i="168"/>
  <c r="H66" i="168"/>
  <c r="H67" i="168"/>
  <c r="H68" i="168"/>
  <c r="H69" i="168"/>
  <c r="H70" i="168"/>
  <c r="H2" i="168"/>
  <c r="G3" i="168"/>
  <c r="G4" i="168"/>
  <c r="G5" i="168"/>
  <c r="G6" i="168"/>
  <c r="G7" i="168"/>
  <c r="G8" i="168"/>
  <c r="G9" i="168"/>
  <c r="G10" i="168"/>
  <c r="G11" i="168"/>
  <c r="G12" i="168"/>
  <c r="G13" i="168"/>
  <c r="G14" i="168"/>
  <c r="G15" i="168"/>
  <c r="G16" i="168"/>
  <c r="G17" i="168"/>
  <c r="G18" i="168"/>
  <c r="G19" i="168"/>
  <c r="G20" i="168"/>
  <c r="G21" i="168"/>
  <c r="G22" i="168"/>
  <c r="G23" i="168"/>
  <c r="G24" i="168"/>
  <c r="G25" i="168"/>
  <c r="G26" i="168"/>
  <c r="G27" i="168"/>
  <c r="G28" i="168"/>
  <c r="G29" i="168"/>
  <c r="G30" i="168"/>
  <c r="G31" i="168"/>
  <c r="G32" i="168"/>
  <c r="G33" i="168"/>
  <c r="G34" i="168"/>
  <c r="G35" i="168"/>
  <c r="G36" i="168"/>
  <c r="G37" i="168"/>
  <c r="G38" i="168"/>
  <c r="G39" i="168"/>
  <c r="G40" i="168"/>
  <c r="G41" i="168"/>
  <c r="G42" i="168"/>
  <c r="G43" i="168"/>
  <c r="G44" i="168"/>
  <c r="G45" i="168"/>
  <c r="G46" i="168"/>
  <c r="G47" i="168"/>
  <c r="G48" i="168"/>
  <c r="G49" i="168"/>
  <c r="G50" i="168"/>
  <c r="G51" i="168"/>
  <c r="G52" i="168"/>
  <c r="G53" i="168"/>
  <c r="G54" i="168"/>
  <c r="G55" i="168"/>
  <c r="G56" i="168"/>
  <c r="G57" i="168"/>
  <c r="G58" i="168"/>
  <c r="G59" i="168"/>
  <c r="G60" i="168"/>
  <c r="G61" i="168"/>
  <c r="G62" i="168"/>
  <c r="G63" i="168"/>
  <c r="G64" i="168"/>
  <c r="G65" i="168"/>
  <c r="G66" i="168"/>
  <c r="G67" i="168"/>
  <c r="G68" i="168"/>
  <c r="G69" i="168"/>
  <c r="G70" i="168"/>
  <c r="G2" i="168"/>
  <c r="F3" i="168"/>
  <c r="F4" i="168"/>
  <c r="F5" i="168"/>
  <c r="F6" i="168"/>
  <c r="F7" i="168"/>
  <c r="F8" i="168"/>
  <c r="F9" i="168"/>
  <c r="F10" i="168"/>
  <c r="F11" i="168"/>
  <c r="F12" i="168"/>
  <c r="F13" i="168"/>
  <c r="F14" i="168"/>
  <c r="F15" i="168"/>
  <c r="F16" i="168"/>
  <c r="F17" i="168"/>
  <c r="F18" i="168"/>
  <c r="F19" i="168"/>
  <c r="F20" i="168"/>
  <c r="F21" i="168"/>
  <c r="F22" i="168"/>
  <c r="F23" i="168"/>
  <c r="F24" i="168"/>
  <c r="F25" i="168"/>
  <c r="F26" i="168"/>
  <c r="F27" i="168"/>
  <c r="F28" i="168"/>
  <c r="F29" i="168"/>
  <c r="F30" i="168"/>
  <c r="F31" i="168"/>
  <c r="F32" i="168"/>
  <c r="F33" i="168"/>
  <c r="F34" i="168"/>
  <c r="F35" i="168"/>
  <c r="F36" i="168"/>
  <c r="F37" i="168"/>
  <c r="F38" i="168"/>
  <c r="F39" i="168"/>
  <c r="F40" i="168"/>
  <c r="F41" i="168"/>
  <c r="F42" i="168"/>
  <c r="F43" i="168"/>
  <c r="F44" i="168"/>
  <c r="F45" i="168"/>
  <c r="F46" i="168"/>
  <c r="F47" i="168"/>
  <c r="F48" i="168"/>
  <c r="F49" i="168"/>
  <c r="F50" i="168"/>
  <c r="F51" i="168"/>
  <c r="F52" i="168"/>
  <c r="F53" i="168"/>
  <c r="F54" i="168"/>
  <c r="F55" i="168"/>
  <c r="F56" i="168"/>
  <c r="F57" i="168"/>
  <c r="F58" i="168"/>
  <c r="F59" i="168"/>
  <c r="F60" i="168"/>
  <c r="F61" i="168"/>
  <c r="F62" i="168"/>
  <c r="F63" i="168"/>
  <c r="F64" i="168"/>
  <c r="F65" i="168"/>
  <c r="F66" i="168"/>
  <c r="F67" i="168"/>
  <c r="F68" i="168"/>
  <c r="F69" i="168"/>
  <c r="F70" i="168"/>
  <c r="F2" i="168"/>
  <c r="E3" i="168"/>
  <c r="E4" i="168"/>
  <c r="E5" i="168"/>
  <c r="E6" i="168"/>
  <c r="E7" i="168"/>
  <c r="E8" i="168"/>
  <c r="E9" i="168"/>
  <c r="E10" i="168"/>
  <c r="E11" i="168"/>
  <c r="E12" i="168"/>
  <c r="E13" i="168"/>
  <c r="E14" i="168"/>
  <c r="E15" i="168"/>
  <c r="E16" i="168"/>
  <c r="E17" i="168"/>
  <c r="E18" i="168"/>
  <c r="E19" i="168"/>
  <c r="E20" i="168"/>
  <c r="E21" i="168"/>
  <c r="E22" i="168"/>
  <c r="E23" i="168"/>
  <c r="E24" i="168"/>
  <c r="E25" i="168"/>
  <c r="E26" i="168"/>
  <c r="E27" i="168"/>
  <c r="E28" i="168"/>
  <c r="E29" i="168"/>
  <c r="E30" i="168"/>
  <c r="E31" i="168"/>
  <c r="E32" i="168"/>
  <c r="E33" i="168"/>
  <c r="E34" i="168"/>
  <c r="E35" i="168"/>
  <c r="E36" i="168"/>
  <c r="E37" i="168"/>
  <c r="E38" i="168"/>
  <c r="E39" i="168"/>
  <c r="E40" i="168"/>
  <c r="E41" i="168"/>
  <c r="E42" i="168"/>
  <c r="E43" i="168"/>
  <c r="E44" i="168"/>
  <c r="E45" i="168"/>
  <c r="E46" i="168"/>
  <c r="E47" i="168"/>
  <c r="E48" i="168"/>
  <c r="E49" i="168"/>
  <c r="E50" i="168"/>
  <c r="E51" i="168"/>
  <c r="E52" i="168"/>
  <c r="E53" i="168"/>
  <c r="E54" i="168"/>
  <c r="E55" i="168"/>
  <c r="E56" i="168"/>
  <c r="E57" i="168"/>
  <c r="E58" i="168"/>
  <c r="E59" i="168"/>
  <c r="E60" i="168"/>
  <c r="E61" i="168"/>
  <c r="E62" i="168"/>
  <c r="E63" i="168"/>
  <c r="E64" i="168"/>
  <c r="E65" i="168"/>
  <c r="E66" i="168"/>
  <c r="E67" i="168"/>
  <c r="E68" i="168"/>
  <c r="E69" i="168"/>
  <c r="E70" i="168"/>
  <c r="E2" i="168"/>
  <c r="M1" i="36" l="1"/>
  <c r="H190" i="2" l="1"/>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C3" i="102" l="1"/>
  <c r="C2" i="102"/>
  <c r="C1" i="102"/>
  <c r="A3" i="28"/>
  <c r="A2" i="28"/>
  <c r="A1" i="28"/>
  <c r="B3" i="29"/>
  <c r="B2" i="29"/>
  <c r="B1" i="29"/>
  <c r="A4" i="30"/>
  <c r="A3" i="30"/>
  <c r="A1" i="30"/>
  <c r="A3" i="33"/>
  <c r="A2" i="33"/>
  <c r="A1" i="33"/>
  <c r="A2" i="32"/>
  <c r="A3" i="32"/>
  <c r="A1" i="32"/>
  <c r="N4" i="35"/>
  <c r="K1" i="2" l="1"/>
  <c r="J1" i="2"/>
  <c r="B2331" i="105" l="1"/>
  <c r="L1" i="36" l="1"/>
  <c r="AF153" i="2" l="1"/>
  <c r="AG153" i="2"/>
  <c r="AF154" i="2"/>
  <c r="AG154" i="2"/>
  <c r="AF155" i="2"/>
  <c r="AG155" i="2"/>
  <c r="AF156" i="2"/>
  <c r="AG156" i="2"/>
  <c r="AF157" i="2"/>
  <c r="AG157" i="2"/>
  <c r="AF158" i="2"/>
  <c r="AG158" i="2"/>
  <c r="AF159" i="2"/>
  <c r="AG159" i="2"/>
  <c r="AF160" i="2"/>
  <c r="AG160" i="2"/>
  <c r="AF161" i="2"/>
  <c r="AG161" i="2"/>
  <c r="AF162" i="2"/>
  <c r="AG162" i="2"/>
  <c r="AF163" i="2"/>
  <c r="AG163" i="2"/>
  <c r="AF164" i="2"/>
  <c r="AG164" i="2"/>
  <c r="AF165" i="2"/>
  <c r="AG165" i="2"/>
  <c r="AF166" i="2"/>
  <c r="AG166" i="2"/>
  <c r="AF167" i="2"/>
  <c r="AG167" i="2"/>
  <c r="AF168" i="2"/>
  <c r="AG168" i="2"/>
  <c r="AF169" i="2"/>
  <c r="AG169" i="2"/>
  <c r="AF170" i="2"/>
  <c r="AG170" i="2"/>
  <c r="AF171" i="2"/>
  <c r="AG171" i="2"/>
  <c r="AF172" i="2"/>
  <c r="AG172" i="2"/>
  <c r="AF173" i="2"/>
  <c r="AG173" i="2"/>
  <c r="AF174" i="2"/>
  <c r="AG174" i="2"/>
  <c r="AF175" i="2"/>
  <c r="AG175" i="2"/>
  <c r="AF176" i="2"/>
  <c r="AG176" i="2"/>
  <c r="AF177" i="2"/>
  <c r="AG177" i="2"/>
  <c r="AF178" i="2"/>
  <c r="AG178" i="2"/>
  <c r="AF179" i="2"/>
  <c r="AG179" i="2"/>
  <c r="AF180" i="2"/>
  <c r="AG180" i="2"/>
  <c r="AF181" i="2"/>
  <c r="AG181" i="2"/>
  <c r="AF182" i="2"/>
  <c r="AG182" i="2"/>
  <c r="AF183" i="2"/>
  <c r="AG183" i="2"/>
  <c r="AF184" i="2"/>
  <c r="AG184" i="2"/>
  <c r="AF185" i="2"/>
  <c r="AG185" i="2"/>
  <c r="AF186" i="2"/>
  <c r="AG186" i="2"/>
  <c r="AF187" i="2"/>
  <c r="AG187" i="2"/>
  <c r="AF188" i="2"/>
  <c r="AG188" i="2"/>
  <c r="AF189" i="2"/>
  <c r="AG189" i="2"/>
  <c r="AF190" i="2"/>
  <c r="AG190" i="2"/>
  <c r="AF191" i="2"/>
  <c r="AG191" i="2"/>
  <c r="AF192" i="2"/>
  <c r="AG192" i="2"/>
  <c r="AF193" i="2"/>
  <c r="AG193" i="2"/>
  <c r="AF194" i="2"/>
  <c r="AG194" i="2"/>
  <c r="AF195" i="2"/>
  <c r="AG195" i="2"/>
  <c r="AF196" i="2"/>
  <c r="AG196" i="2"/>
  <c r="AF197" i="2"/>
  <c r="AG197" i="2"/>
  <c r="AF198" i="2"/>
  <c r="AG198" i="2"/>
  <c r="AF199" i="2"/>
  <c r="AG199" i="2"/>
  <c r="AF200" i="2"/>
  <c r="AG200" i="2"/>
  <c r="AF201" i="2"/>
  <c r="AG201" i="2"/>
  <c r="AF202" i="2"/>
  <c r="AG202" i="2"/>
  <c r="AF203" i="2"/>
  <c r="AG203" i="2"/>
  <c r="AF204" i="2"/>
  <c r="AG204" i="2"/>
  <c r="AF205" i="2"/>
  <c r="AG205" i="2"/>
  <c r="AF206" i="2"/>
  <c r="AG206" i="2"/>
  <c r="AF207" i="2"/>
  <c r="AG207" i="2"/>
  <c r="AF208" i="2"/>
  <c r="AG208" i="2"/>
  <c r="AF209" i="2"/>
  <c r="AG209" i="2"/>
  <c r="AF210" i="2"/>
  <c r="AG210" i="2"/>
  <c r="AF211" i="2"/>
  <c r="AG211" i="2"/>
  <c r="AF212" i="2"/>
  <c r="AG212" i="2"/>
  <c r="AF213" i="2"/>
  <c r="AG213" i="2"/>
  <c r="AF214" i="2"/>
  <c r="AG214" i="2"/>
  <c r="AF215" i="2"/>
  <c r="AG215" i="2"/>
  <c r="AF216" i="2"/>
  <c r="AG216" i="2"/>
  <c r="AF217" i="2"/>
  <c r="AG217" i="2"/>
  <c r="AF218" i="2"/>
  <c r="AG218" i="2"/>
  <c r="AF219" i="2"/>
  <c r="AG219" i="2"/>
  <c r="AF220" i="2"/>
  <c r="AG220" i="2"/>
  <c r="AF221" i="2"/>
  <c r="AG221" i="2"/>
  <c r="AF222" i="2"/>
  <c r="AG222" i="2"/>
  <c r="AF223" i="2"/>
  <c r="AG223" i="2"/>
  <c r="AF224" i="2"/>
  <c r="AG224" i="2"/>
  <c r="AF225" i="2"/>
  <c r="AG225" i="2"/>
  <c r="AF226" i="2"/>
  <c r="AG226" i="2"/>
  <c r="AF227" i="2"/>
  <c r="AG227" i="2"/>
  <c r="AF228" i="2"/>
  <c r="AG228" i="2"/>
  <c r="AF229" i="2"/>
  <c r="AG229" i="2"/>
  <c r="AF230" i="2"/>
  <c r="AG230" i="2"/>
  <c r="AF231" i="2"/>
  <c r="AG231" i="2"/>
  <c r="AF232" i="2"/>
  <c r="AG232" i="2"/>
  <c r="AF233" i="2"/>
  <c r="AG233" i="2"/>
  <c r="AF234" i="2"/>
  <c r="AG234" i="2"/>
  <c r="AF235" i="2"/>
  <c r="AG235" i="2"/>
  <c r="AF236" i="2"/>
  <c r="AG236" i="2"/>
  <c r="AF237" i="2"/>
  <c r="AG237" i="2"/>
  <c r="AF238" i="2"/>
  <c r="AG238" i="2"/>
  <c r="AF239" i="2"/>
  <c r="AG239" i="2"/>
  <c r="AF240" i="2"/>
  <c r="AG240" i="2"/>
  <c r="AF241" i="2"/>
  <c r="AG241" i="2"/>
  <c r="AF242" i="2"/>
  <c r="AG242" i="2"/>
  <c r="AF243" i="2"/>
  <c r="AG243" i="2"/>
  <c r="AF244" i="2"/>
  <c r="AG244" i="2"/>
  <c r="AF245" i="2"/>
  <c r="AG245" i="2"/>
  <c r="AF246" i="2"/>
  <c r="AG246" i="2"/>
  <c r="AF247" i="2"/>
  <c r="AG247" i="2"/>
  <c r="AF248" i="2"/>
  <c r="AG248" i="2"/>
  <c r="AF249" i="2"/>
  <c r="AG249" i="2"/>
  <c r="AF250" i="2"/>
  <c r="AG250" i="2"/>
  <c r="AF251" i="2"/>
  <c r="AG251" i="2"/>
  <c r="AF252" i="2"/>
  <c r="AG252" i="2"/>
  <c r="AF253" i="2"/>
  <c r="AG253" i="2"/>
  <c r="AF254" i="2"/>
  <c r="AG254" i="2"/>
  <c r="AF255" i="2"/>
  <c r="AG255" i="2"/>
  <c r="AF256" i="2"/>
  <c r="AG256" i="2"/>
  <c r="AF257" i="2"/>
  <c r="AG257" i="2"/>
  <c r="AF258" i="2"/>
  <c r="AG258" i="2"/>
  <c r="AF259" i="2"/>
  <c r="AG259" i="2"/>
  <c r="AF260" i="2"/>
  <c r="AG260" i="2"/>
  <c r="AF261" i="2"/>
  <c r="AG261" i="2"/>
  <c r="AF262" i="2"/>
  <c r="AG262" i="2"/>
  <c r="AF263" i="2"/>
  <c r="AG263" i="2"/>
  <c r="AF264" i="2"/>
  <c r="AG264" i="2"/>
  <c r="AF265" i="2"/>
  <c r="AG265" i="2"/>
  <c r="AF266" i="2"/>
  <c r="AG266" i="2"/>
  <c r="AF267" i="2"/>
  <c r="AG267" i="2"/>
  <c r="AF268" i="2"/>
  <c r="AG268" i="2"/>
  <c r="AF269" i="2"/>
  <c r="AG269" i="2"/>
  <c r="AF270" i="2"/>
  <c r="AG270" i="2"/>
  <c r="AF271" i="2"/>
  <c r="AG271" i="2"/>
  <c r="AF272" i="2"/>
  <c r="AG272" i="2"/>
  <c r="AF273" i="2"/>
  <c r="AG273" i="2"/>
  <c r="AF274" i="2"/>
  <c r="AG274" i="2"/>
  <c r="AF275" i="2"/>
  <c r="AG275" i="2"/>
  <c r="AF276" i="2"/>
  <c r="AG276" i="2"/>
  <c r="AF277" i="2"/>
  <c r="AG277" i="2"/>
  <c r="AF278" i="2"/>
  <c r="AG278" i="2"/>
  <c r="AF279" i="2"/>
  <c r="AG279" i="2"/>
  <c r="AF280" i="2"/>
  <c r="AG280" i="2"/>
  <c r="AF281" i="2"/>
  <c r="AG281" i="2"/>
  <c r="AF282" i="2"/>
  <c r="AG282" i="2"/>
  <c r="AF283" i="2"/>
  <c r="AG283" i="2"/>
  <c r="AF284" i="2"/>
  <c r="AG284" i="2"/>
  <c r="AF285" i="2"/>
  <c r="AG285" i="2"/>
  <c r="AF286" i="2"/>
  <c r="AG286" i="2"/>
  <c r="AF287" i="2"/>
  <c r="AG287" i="2"/>
  <c r="AF288" i="2"/>
  <c r="AG288" i="2"/>
  <c r="AF289" i="2"/>
  <c r="AG289" i="2"/>
  <c r="AF290" i="2"/>
  <c r="AG290" i="2"/>
  <c r="AF291" i="2"/>
  <c r="AG291" i="2"/>
  <c r="AF292" i="2"/>
  <c r="AG292" i="2"/>
  <c r="AF293" i="2"/>
  <c r="AG293" i="2"/>
  <c r="AF294" i="2"/>
  <c r="AG294" i="2"/>
  <c r="AF295" i="2"/>
  <c r="AG295" i="2"/>
  <c r="AF296" i="2"/>
  <c r="AG296" i="2"/>
  <c r="AF297" i="2"/>
  <c r="AG297" i="2"/>
  <c r="AF298" i="2"/>
  <c r="AG298" i="2"/>
  <c r="AF299" i="2"/>
  <c r="AG299" i="2"/>
  <c r="AF300" i="2"/>
  <c r="AG300" i="2"/>
  <c r="AF301" i="2"/>
  <c r="AG301" i="2"/>
  <c r="AF302" i="2"/>
  <c r="AG302" i="2"/>
  <c r="AF303" i="2"/>
  <c r="AG303" i="2"/>
  <c r="AF304" i="2"/>
  <c r="AG304" i="2"/>
  <c r="AF305" i="2"/>
  <c r="AG305" i="2"/>
  <c r="AF306" i="2"/>
  <c r="AG306" i="2"/>
  <c r="AF307" i="2"/>
  <c r="AG307" i="2"/>
  <c r="AF308" i="2"/>
  <c r="AG308" i="2"/>
  <c r="AF309" i="2"/>
  <c r="AG309" i="2"/>
  <c r="AF310" i="2"/>
  <c r="AG310" i="2"/>
  <c r="AF311" i="2"/>
  <c r="AG311" i="2"/>
  <c r="AF312" i="2"/>
  <c r="AG312" i="2"/>
  <c r="AF313" i="2"/>
  <c r="AG313" i="2"/>
  <c r="AF314" i="2"/>
  <c r="AG314" i="2"/>
  <c r="AF315" i="2"/>
  <c r="AG315" i="2"/>
  <c r="AF316" i="2"/>
  <c r="AG316" i="2"/>
  <c r="AF317" i="2"/>
  <c r="AG317" i="2"/>
  <c r="AF318" i="2"/>
  <c r="AG318" i="2"/>
  <c r="AF319" i="2"/>
  <c r="AG319" i="2"/>
  <c r="AF320" i="2"/>
  <c r="AG320" i="2"/>
  <c r="AF321" i="2"/>
  <c r="AG321" i="2"/>
  <c r="AF322" i="2"/>
  <c r="AG322" i="2"/>
  <c r="AF323" i="2"/>
  <c r="AG323" i="2"/>
  <c r="AF324" i="2"/>
  <c r="AG324" i="2"/>
  <c r="AF325" i="2"/>
  <c r="AG325" i="2"/>
  <c r="AF326" i="2"/>
  <c r="AG326" i="2"/>
  <c r="AF327" i="2"/>
  <c r="AG327" i="2"/>
  <c r="AF328" i="2"/>
  <c r="AG328" i="2"/>
  <c r="AF329" i="2"/>
  <c r="AG329" i="2"/>
  <c r="AF330" i="2"/>
  <c r="AG330" i="2"/>
  <c r="AF331" i="2"/>
  <c r="AG331" i="2"/>
  <c r="AF332" i="2"/>
  <c r="AG332" i="2"/>
  <c r="AF333" i="2"/>
  <c r="AG333" i="2"/>
  <c r="AF334" i="2"/>
  <c r="AG334" i="2"/>
  <c r="AF335" i="2"/>
  <c r="AG335" i="2"/>
  <c r="AF336" i="2"/>
  <c r="AG336" i="2"/>
  <c r="AF337" i="2"/>
  <c r="AG337" i="2"/>
  <c r="AF338" i="2"/>
  <c r="AG338" i="2"/>
  <c r="AF339" i="2"/>
  <c r="AG339" i="2"/>
  <c r="AF340" i="2"/>
  <c r="AG340" i="2"/>
  <c r="AF341" i="2"/>
  <c r="AG341" i="2"/>
  <c r="AF342" i="2"/>
  <c r="AG342" i="2"/>
  <c r="AF343" i="2"/>
  <c r="AG343" i="2"/>
  <c r="AF344" i="2"/>
  <c r="AG344" i="2"/>
  <c r="AF345" i="2"/>
  <c r="AG345" i="2"/>
  <c r="AF346" i="2"/>
  <c r="AG346" i="2"/>
  <c r="AF347" i="2"/>
  <c r="AG347" i="2"/>
  <c r="AF348" i="2"/>
  <c r="AG348" i="2"/>
  <c r="AF349" i="2"/>
  <c r="AG349" i="2"/>
  <c r="AF350" i="2"/>
  <c r="AG350" i="2"/>
  <c r="AF351" i="2"/>
  <c r="AG351" i="2"/>
  <c r="AF352" i="2"/>
  <c r="AG352" i="2"/>
  <c r="AF353" i="2"/>
  <c r="AG353" i="2"/>
  <c r="AF354" i="2"/>
  <c r="AG354" i="2"/>
  <c r="AF355" i="2"/>
  <c r="AG355" i="2"/>
  <c r="AF356" i="2"/>
  <c r="AG356" i="2"/>
  <c r="AF357" i="2"/>
  <c r="AG357" i="2"/>
  <c r="AF358" i="2"/>
  <c r="AG358" i="2"/>
  <c r="AF359" i="2"/>
  <c r="AG359" i="2"/>
  <c r="AF360" i="2"/>
  <c r="AG360" i="2"/>
  <c r="AF361" i="2"/>
  <c r="AG361" i="2"/>
  <c r="AF362" i="2"/>
  <c r="AG362" i="2"/>
  <c r="AF363" i="2"/>
  <c r="AG363" i="2"/>
  <c r="AF364" i="2"/>
  <c r="AG364" i="2"/>
  <c r="AF365" i="2"/>
  <c r="AG365" i="2"/>
  <c r="AF366" i="2"/>
  <c r="AG366" i="2"/>
  <c r="AF367" i="2"/>
  <c r="AG367" i="2"/>
  <c r="AF368" i="2"/>
  <c r="AG368" i="2"/>
  <c r="AF369" i="2"/>
  <c r="AG369" i="2"/>
  <c r="AF370" i="2"/>
  <c r="AG370" i="2"/>
  <c r="AF371" i="2"/>
  <c r="AG371" i="2"/>
  <c r="AF372" i="2"/>
  <c r="AG372" i="2"/>
  <c r="AF373" i="2"/>
  <c r="AG373" i="2"/>
  <c r="AF374" i="2"/>
  <c r="AG374" i="2"/>
  <c r="AF375" i="2"/>
  <c r="AG375" i="2"/>
  <c r="AF376" i="2"/>
  <c r="AG376" i="2"/>
  <c r="AF377" i="2"/>
  <c r="AG377" i="2"/>
  <c r="AF378" i="2"/>
  <c r="AG378" i="2"/>
  <c r="AF379" i="2"/>
  <c r="AG379" i="2"/>
  <c r="AF380" i="2"/>
  <c r="AG380" i="2"/>
  <c r="AF381" i="2"/>
  <c r="AG381" i="2"/>
  <c r="AF382" i="2"/>
  <c r="AG382" i="2"/>
  <c r="AF383" i="2"/>
  <c r="AG383" i="2"/>
  <c r="AF384" i="2"/>
  <c r="AG384" i="2"/>
  <c r="AF385" i="2"/>
  <c r="AG385" i="2"/>
  <c r="AF386" i="2"/>
  <c r="AG386" i="2"/>
  <c r="AF387" i="2"/>
  <c r="AG387" i="2"/>
  <c r="AF388" i="2"/>
  <c r="AG388" i="2"/>
  <c r="AF389" i="2"/>
  <c r="AG389" i="2"/>
  <c r="AF390" i="2"/>
  <c r="AG390" i="2"/>
  <c r="AF391" i="2"/>
  <c r="AG391" i="2"/>
  <c r="AF392" i="2"/>
  <c r="AG392" i="2"/>
  <c r="AF393" i="2"/>
  <c r="AG393" i="2"/>
  <c r="AF394" i="2"/>
  <c r="AG394" i="2"/>
  <c r="AF395" i="2"/>
  <c r="AG395" i="2"/>
  <c r="AF396" i="2"/>
  <c r="AG396" i="2"/>
  <c r="AF397" i="2"/>
  <c r="AG397" i="2"/>
  <c r="AF398" i="2"/>
  <c r="AG398" i="2"/>
  <c r="AF399" i="2"/>
  <c r="AG399" i="2"/>
  <c r="AF400" i="2"/>
  <c r="AG400" i="2"/>
  <c r="AF401" i="2"/>
  <c r="AG401" i="2"/>
  <c r="AF402" i="2"/>
  <c r="AG402" i="2"/>
  <c r="AF403" i="2"/>
  <c r="AG403" i="2"/>
  <c r="AF404" i="2"/>
  <c r="AG404" i="2"/>
  <c r="AF405" i="2"/>
  <c r="AG405" i="2"/>
  <c r="AF406" i="2"/>
  <c r="AG406" i="2"/>
  <c r="AF407" i="2"/>
  <c r="AG407" i="2"/>
  <c r="AF408" i="2"/>
  <c r="AG408" i="2"/>
  <c r="AF409" i="2"/>
  <c r="AG409" i="2"/>
  <c r="AF410" i="2"/>
  <c r="AG410" i="2"/>
  <c r="AF411" i="2"/>
  <c r="AG411" i="2"/>
  <c r="AF412" i="2"/>
  <c r="AG412" i="2"/>
  <c r="AF413" i="2"/>
  <c r="AG413" i="2"/>
  <c r="AF414" i="2"/>
  <c r="AG414" i="2"/>
  <c r="AF415" i="2"/>
  <c r="AG415" i="2"/>
  <c r="AF416" i="2"/>
  <c r="AG416" i="2"/>
  <c r="AF417" i="2"/>
  <c r="AG417" i="2"/>
  <c r="AF418" i="2"/>
  <c r="AG418" i="2"/>
  <c r="AF419" i="2"/>
  <c r="AG419" i="2"/>
  <c r="AF420" i="2"/>
  <c r="AG420" i="2"/>
  <c r="AF421" i="2"/>
  <c r="AG421" i="2"/>
  <c r="AF422" i="2"/>
  <c r="AG422" i="2"/>
  <c r="AF423" i="2"/>
  <c r="AG423" i="2"/>
  <c r="AF424" i="2"/>
  <c r="AG424" i="2"/>
  <c r="AF425" i="2"/>
  <c r="AG425" i="2"/>
  <c r="AF426" i="2"/>
  <c r="AG426" i="2"/>
  <c r="AF427" i="2"/>
  <c r="AG427" i="2"/>
  <c r="AF428" i="2"/>
  <c r="AG428" i="2"/>
  <c r="AF429" i="2"/>
  <c r="AG429" i="2"/>
  <c r="AF430" i="2"/>
  <c r="AG430" i="2"/>
  <c r="AF431" i="2"/>
  <c r="AG431" i="2"/>
  <c r="AF432" i="2"/>
  <c r="AG432" i="2"/>
  <c r="AF433" i="2"/>
  <c r="AG433" i="2"/>
  <c r="AF434" i="2"/>
  <c r="AG434" i="2"/>
  <c r="AF435" i="2"/>
  <c r="AG435" i="2"/>
  <c r="AF436" i="2"/>
  <c r="AG436" i="2"/>
  <c r="AF437" i="2"/>
  <c r="AG437" i="2"/>
  <c r="AF438" i="2"/>
  <c r="AG438" i="2"/>
  <c r="AF439" i="2"/>
  <c r="AG439" i="2"/>
  <c r="AF440" i="2"/>
  <c r="AG440" i="2"/>
  <c r="AF441" i="2"/>
  <c r="AG441" i="2"/>
  <c r="AF442" i="2"/>
  <c r="AG442" i="2"/>
  <c r="AF443" i="2"/>
  <c r="AG443" i="2"/>
  <c r="AF444" i="2"/>
  <c r="AG444" i="2"/>
  <c r="AF445" i="2"/>
  <c r="AG445" i="2"/>
  <c r="AF446" i="2"/>
  <c r="AG446" i="2"/>
  <c r="AF447" i="2"/>
  <c r="AG447" i="2"/>
  <c r="AF448" i="2"/>
  <c r="AG448" i="2"/>
  <c r="AF449" i="2"/>
  <c r="AG449" i="2"/>
  <c r="AF450" i="2"/>
  <c r="AG450" i="2"/>
  <c r="AF451" i="2"/>
  <c r="AG451" i="2"/>
  <c r="AF452" i="2"/>
  <c r="AG452" i="2"/>
  <c r="AF453" i="2"/>
  <c r="AG453" i="2"/>
  <c r="AF454" i="2"/>
  <c r="AG454" i="2"/>
  <c r="AF455" i="2"/>
  <c r="AG455" i="2"/>
  <c r="AF456" i="2"/>
  <c r="AG456" i="2"/>
  <c r="AF457" i="2"/>
  <c r="AG457" i="2"/>
  <c r="AF458" i="2"/>
  <c r="AG458" i="2"/>
  <c r="AF459" i="2"/>
  <c r="AG459" i="2"/>
  <c r="AF460" i="2"/>
  <c r="AG460" i="2"/>
  <c r="AF461" i="2"/>
  <c r="AG461" i="2"/>
  <c r="AF462" i="2"/>
  <c r="AG462" i="2"/>
  <c r="AF463" i="2"/>
  <c r="AG463" i="2"/>
  <c r="AF464" i="2"/>
  <c r="AG464" i="2"/>
  <c r="AF465" i="2"/>
  <c r="AG465" i="2"/>
  <c r="AF466" i="2"/>
  <c r="AG466" i="2"/>
  <c r="AF467" i="2"/>
  <c r="AG467" i="2"/>
  <c r="AF468" i="2"/>
  <c r="AG468" i="2"/>
  <c r="AF469" i="2"/>
  <c r="AG469" i="2"/>
  <c r="AF470" i="2"/>
  <c r="AG470" i="2"/>
  <c r="AF471" i="2"/>
  <c r="AG471" i="2"/>
  <c r="AF472" i="2"/>
  <c r="AG472" i="2"/>
  <c r="AF473" i="2"/>
  <c r="AG473" i="2"/>
  <c r="AF474" i="2"/>
  <c r="AG474" i="2"/>
  <c r="AF475" i="2"/>
  <c r="AG475" i="2"/>
  <c r="AF476" i="2"/>
  <c r="AG476" i="2"/>
  <c r="AF477" i="2"/>
  <c r="AG477" i="2"/>
  <c r="AF478" i="2"/>
  <c r="AG478" i="2"/>
  <c r="AF479" i="2"/>
  <c r="AG479" i="2"/>
  <c r="AF480" i="2"/>
  <c r="AG480" i="2"/>
  <c r="AF481" i="2"/>
  <c r="AG481" i="2"/>
  <c r="AF482" i="2"/>
  <c r="AG482" i="2"/>
  <c r="AF483" i="2"/>
  <c r="AG483" i="2"/>
  <c r="AF484" i="2"/>
  <c r="AG484" i="2"/>
  <c r="AF485" i="2"/>
  <c r="AG485" i="2"/>
  <c r="AF486" i="2"/>
  <c r="AG486" i="2"/>
  <c r="AF487" i="2"/>
  <c r="AG487" i="2"/>
  <c r="AF488" i="2"/>
  <c r="AG488" i="2"/>
  <c r="AF489" i="2"/>
  <c r="AG489" i="2"/>
  <c r="AF490" i="2"/>
  <c r="AG490" i="2"/>
  <c r="AF491" i="2"/>
  <c r="AG491" i="2"/>
  <c r="AF492" i="2"/>
  <c r="AG492" i="2"/>
  <c r="AF493" i="2"/>
  <c r="AG493" i="2"/>
  <c r="AF494" i="2"/>
  <c r="AG494" i="2"/>
  <c r="AF495" i="2"/>
  <c r="AG495" i="2"/>
  <c r="AF496" i="2"/>
  <c r="AG496" i="2"/>
  <c r="AF497" i="2"/>
  <c r="AG497" i="2"/>
  <c r="AF498" i="2"/>
  <c r="AG498" i="2"/>
  <c r="I2860" i="105" l="1"/>
  <c r="J2860" i="105" s="1"/>
  <c r="I2859" i="105"/>
  <c r="J2859" i="105" s="1"/>
  <c r="I2858" i="105"/>
  <c r="J2858" i="105" s="1"/>
  <c r="I2857" i="105"/>
  <c r="J2857" i="105" s="1"/>
  <c r="I2856" i="105"/>
  <c r="J2856" i="105" s="1"/>
  <c r="I2855" i="105"/>
  <c r="J2855" i="105" s="1"/>
  <c r="I2854" i="105"/>
  <c r="J2854" i="105" s="1"/>
  <c r="I2853" i="105"/>
  <c r="J2853" i="105" s="1"/>
  <c r="I2852" i="105"/>
  <c r="J2852" i="105" s="1"/>
  <c r="I2851" i="105"/>
  <c r="J2851" i="105" s="1"/>
  <c r="I2850" i="105"/>
  <c r="J2850" i="105" s="1"/>
  <c r="I2849" i="105"/>
  <c r="J2849" i="105" s="1"/>
  <c r="I2848" i="105"/>
  <c r="J2848" i="105" s="1"/>
  <c r="I2847" i="105"/>
  <c r="J2847" i="105" s="1"/>
  <c r="I2846" i="105"/>
  <c r="J2846" i="105" s="1"/>
  <c r="I2845" i="105"/>
  <c r="J2845" i="105" s="1"/>
  <c r="I2844" i="105"/>
  <c r="J2844" i="105" s="1"/>
  <c r="I2843" i="105"/>
  <c r="J2843" i="105" s="1"/>
  <c r="I2842" i="105"/>
  <c r="J2842" i="105" s="1"/>
  <c r="I2841" i="105"/>
  <c r="J2841" i="105" s="1"/>
  <c r="I2840" i="105"/>
  <c r="J2840" i="105" s="1"/>
  <c r="I2839" i="105"/>
  <c r="J2839" i="105" s="1"/>
  <c r="I2838" i="105"/>
  <c r="J2838" i="105" s="1"/>
  <c r="I2837" i="105"/>
  <c r="J2837" i="105" s="1"/>
  <c r="I2836" i="105"/>
  <c r="J2836" i="105" s="1"/>
  <c r="I2835" i="105"/>
  <c r="J2835" i="105" s="1"/>
  <c r="I2834" i="105"/>
  <c r="J2834" i="105" s="1"/>
  <c r="I2833" i="105"/>
  <c r="J2833" i="105" s="1"/>
  <c r="I2832" i="105"/>
  <c r="J2832" i="105" s="1"/>
  <c r="I2831" i="105"/>
  <c r="J2831" i="105" s="1"/>
  <c r="I2830" i="105"/>
  <c r="J2830" i="105" s="1"/>
  <c r="I2829" i="105"/>
  <c r="J2829" i="105" s="1"/>
  <c r="I2828" i="105"/>
  <c r="J2828" i="105" s="1"/>
  <c r="I2827" i="105"/>
  <c r="J2827" i="105" s="1"/>
  <c r="I2826" i="105"/>
  <c r="J2826" i="105" s="1"/>
  <c r="I2825" i="105"/>
  <c r="J2825" i="105" s="1"/>
  <c r="I2824" i="105"/>
  <c r="J2824" i="105" s="1"/>
  <c r="I2823" i="105"/>
  <c r="J2823" i="105" s="1"/>
  <c r="I2822" i="105"/>
  <c r="J2822" i="105" s="1"/>
  <c r="I2821" i="105"/>
  <c r="J2821" i="105" s="1"/>
  <c r="I2820" i="105"/>
  <c r="J2820" i="105" s="1"/>
  <c r="I2819" i="105"/>
  <c r="J2819" i="105" s="1"/>
  <c r="I2818" i="105"/>
  <c r="J2818" i="105" s="1"/>
  <c r="I2817" i="105"/>
  <c r="J2817" i="105" s="1"/>
  <c r="I2816" i="105"/>
  <c r="J2816" i="105" s="1"/>
  <c r="I2815" i="105"/>
  <c r="J2815" i="105" s="1"/>
  <c r="I2814" i="105"/>
  <c r="J2814" i="105" s="1"/>
  <c r="I2813" i="105"/>
  <c r="J2813" i="105" s="1"/>
  <c r="I2812" i="105"/>
  <c r="J2812" i="105" s="1"/>
  <c r="I2811" i="105"/>
  <c r="J2811" i="105" s="1"/>
  <c r="I2810" i="105"/>
  <c r="J2810" i="105" s="1"/>
  <c r="I2809" i="105"/>
  <c r="J2809" i="105" s="1"/>
  <c r="I2808" i="105"/>
  <c r="J2808" i="105" s="1"/>
  <c r="I2807" i="105"/>
  <c r="J2807" i="105" s="1"/>
  <c r="I2806" i="105"/>
  <c r="J2806" i="105" s="1"/>
  <c r="I2805" i="105"/>
  <c r="J2805" i="105" s="1"/>
  <c r="I2804" i="105"/>
  <c r="J2804" i="105" s="1"/>
  <c r="I2803" i="105"/>
  <c r="J2803" i="105" s="1"/>
  <c r="I2802" i="105"/>
  <c r="J2802" i="105" s="1"/>
  <c r="I2801" i="105"/>
  <c r="J2801" i="105" s="1"/>
  <c r="I2800" i="105"/>
  <c r="J2800" i="105" s="1"/>
  <c r="I2799" i="105"/>
  <c r="J2799" i="105" s="1"/>
  <c r="I2798" i="105"/>
  <c r="J2798" i="105" s="1"/>
  <c r="I2797" i="105"/>
  <c r="J2797" i="105" s="1"/>
  <c r="I2796" i="105"/>
  <c r="J2796" i="105" s="1"/>
  <c r="I2795" i="105"/>
  <c r="J2795" i="105" s="1"/>
  <c r="I2794" i="105"/>
  <c r="J2794" i="105" s="1"/>
  <c r="I2793" i="105"/>
  <c r="J2793" i="105" s="1"/>
  <c r="I2792" i="105"/>
  <c r="J2792" i="105" s="1"/>
  <c r="I2791" i="105"/>
  <c r="J2791" i="105" s="1"/>
  <c r="I2790" i="105"/>
  <c r="J2790" i="105" s="1"/>
  <c r="I2789" i="105"/>
  <c r="J2789" i="105" s="1"/>
  <c r="I2788" i="105"/>
  <c r="J2788" i="105" s="1"/>
  <c r="I2787" i="105"/>
  <c r="J2787" i="105" s="1"/>
  <c r="I2786" i="105"/>
  <c r="J2786" i="105" s="1"/>
  <c r="I2785" i="105"/>
  <c r="J2785" i="105" s="1"/>
  <c r="I2784" i="105"/>
  <c r="J2784" i="105" s="1"/>
  <c r="I2783" i="105"/>
  <c r="J2783" i="105" s="1"/>
  <c r="I2782" i="105"/>
  <c r="J2782" i="105" s="1"/>
  <c r="I2781" i="105"/>
  <c r="J2781" i="105" s="1"/>
  <c r="I2780" i="105"/>
  <c r="J2780" i="105" s="1"/>
  <c r="I2779" i="105"/>
  <c r="J2779" i="105" s="1"/>
  <c r="I2778" i="105"/>
  <c r="J2778" i="105" s="1"/>
  <c r="I2777" i="105"/>
  <c r="J2777" i="105" s="1"/>
  <c r="I2776" i="105"/>
  <c r="J2776" i="105" s="1"/>
  <c r="I2775" i="105"/>
  <c r="J2775" i="105" s="1"/>
  <c r="I2774" i="105"/>
  <c r="J2774" i="105" s="1"/>
  <c r="I2773" i="105"/>
  <c r="J2773" i="105" s="1"/>
  <c r="I2772" i="105"/>
  <c r="J2772" i="105" s="1"/>
  <c r="I2771" i="105"/>
  <c r="J2771" i="105" s="1"/>
  <c r="I2770" i="105"/>
  <c r="J2770" i="105" s="1"/>
  <c r="I2769" i="105"/>
  <c r="J2769" i="105" s="1"/>
  <c r="I2768" i="105"/>
  <c r="J2768" i="105" s="1"/>
  <c r="I2767" i="105"/>
  <c r="J2767" i="105" s="1"/>
  <c r="I2766" i="105"/>
  <c r="J2766" i="105" s="1"/>
  <c r="I2765" i="105"/>
  <c r="J2765" i="105" s="1"/>
  <c r="I2764" i="105"/>
  <c r="J2764" i="105" s="1"/>
  <c r="I2763" i="105"/>
  <c r="J2763" i="105" s="1"/>
  <c r="I2762" i="105"/>
  <c r="J2762" i="105" s="1"/>
  <c r="I2761" i="105"/>
  <c r="J2761" i="105" s="1"/>
  <c r="I2760" i="105"/>
  <c r="J2760" i="105" s="1"/>
  <c r="I2759" i="105"/>
  <c r="J2759" i="105" s="1"/>
  <c r="I2758" i="105"/>
  <c r="J2758" i="105" s="1"/>
  <c r="I2757" i="105"/>
  <c r="J2757" i="105" s="1"/>
  <c r="I2756" i="105"/>
  <c r="J2756" i="105" s="1"/>
  <c r="I2755" i="105"/>
  <c r="J2755" i="105" s="1"/>
  <c r="I2754" i="105"/>
  <c r="J2754" i="105" s="1"/>
  <c r="I2753" i="105"/>
  <c r="J2753" i="105" s="1"/>
  <c r="I2752" i="105"/>
  <c r="J2752" i="105" s="1"/>
  <c r="I2751" i="105"/>
  <c r="J2751" i="105" s="1"/>
  <c r="I2750" i="105"/>
  <c r="J2750" i="105" s="1"/>
  <c r="I2749" i="105"/>
  <c r="J2749" i="105" s="1"/>
  <c r="I2748" i="105"/>
  <c r="J2748" i="105" s="1"/>
  <c r="I2747" i="105"/>
  <c r="J2747" i="105" s="1"/>
  <c r="I2746" i="105"/>
  <c r="J2746" i="105" s="1"/>
  <c r="I2745" i="105"/>
  <c r="J2745" i="105" s="1"/>
  <c r="I2744" i="105"/>
  <c r="J2744" i="105" s="1"/>
  <c r="I2743" i="105"/>
  <c r="J2743" i="105" s="1"/>
  <c r="I2742" i="105"/>
  <c r="J2742" i="105" s="1"/>
  <c r="I2741" i="105"/>
  <c r="J2741" i="105" s="1"/>
  <c r="I2740" i="105"/>
  <c r="J2740" i="105" s="1"/>
  <c r="I2739" i="105"/>
  <c r="J2739" i="105" s="1"/>
  <c r="I2738" i="105"/>
  <c r="J2738" i="105" s="1"/>
  <c r="I2737" i="105"/>
  <c r="J2737" i="105" s="1"/>
  <c r="I2736" i="105"/>
  <c r="J2736" i="105" s="1"/>
  <c r="I2735" i="105"/>
  <c r="J2735" i="105" s="1"/>
  <c r="I2734" i="105"/>
  <c r="J2734" i="105" s="1"/>
  <c r="I2733" i="105"/>
  <c r="J2733" i="105" s="1"/>
  <c r="I2732" i="105"/>
  <c r="J2732" i="105" s="1"/>
  <c r="I2731" i="105"/>
  <c r="J2731" i="105" s="1"/>
  <c r="I2730" i="105"/>
  <c r="J2730" i="105" s="1"/>
  <c r="I2729" i="105"/>
  <c r="J2729" i="105" s="1"/>
  <c r="I2728" i="105"/>
  <c r="J2728" i="105" s="1"/>
  <c r="I2727" i="105"/>
  <c r="J2727" i="105" s="1"/>
  <c r="I2726" i="105"/>
  <c r="J2726" i="105" s="1"/>
  <c r="I2725" i="105"/>
  <c r="J2725" i="105" s="1"/>
  <c r="I2724" i="105"/>
  <c r="J2724" i="105" s="1"/>
  <c r="I2723" i="105"/>
  <c r="J2723" i="105" s="1"/>
  <c r="I2722" i="105"/>
  <c r="J2722" i="105" s="1"/>
  <c r="I2721" i="105"/>
  <c r="J2721" i="105" s="1"/>
  <c r="I2720" i="105"/>
  <c r="J2720" i="105" s="1"/>
  <c r="I2719" i="105"/>
  <c r="J2719" i="105" s="1"/>
  <c r="I2718" i="105"/>
  <c r="J2718" i="105" s="1"/>
  <c r="I2717" i="105"/>
  <c r="J2717" i="105" s="1"/>
  <c r="I2716" i="105"/>
  <c r="J2716" i="105" s="1"/>
  <c r="I2715" i="105"/>
  <c r="J2715" i="105" s="1"/>
  <c r="I2714" i="105"/>
  <c r="J2714" i="105" s="1"/>
  <c r="I2713" i="105"/>
  <c r="J2713" i="105" s="1"/>
  <c r="I2712" i="105"/>
  <c r="J2712" i="105" s="1"/>
  <c r="I2711" i="105"/>
  <c r="J2711" i="105" s="1"/>
  <c r="I2710" i="105"/>
  <c r="J2710" i="105" s="1"/>
  <c r="I2709" i="105"/>
  <c r="J2709" i="105" s="1"/>
  <c r="I2708" i="105"/>
  <c r="J2708" i="105" s="1"/>
  <c r="I2707" i="105"/>
  <c r="J2707" i="105" s="1"/>
  <c r="I2706" i="105"/>
  <c r="J2706" i="105" s="1"/>
  <c r="I2705" i="105"/>
  <c r="J2705" i="105" s="1"/>
  <c r="I2704" i="105"/>
  <c r="J2704" i="105" s="1"/>
  <c r="I2703" i="105"/>
  <c r="J2703" i="105" s="1"/>
  <c r="I2702" i="105"/>
  <c r="J2702" i="105" s="1"/>
  <c r="I2701" i="105"/>
  <c r="J2701" i="105" s="1"/>
  <c r="I2700" i="105"/>
  <c r="J2700" i="105" s="1"/>
  <c r="I2699" i="105"/>
  <c r="J2699" i="105" s="1"/>
  <c r="I2698" i="105"/>
  <c r="J2698" i="105" s="1"/>
  <c r="I2697" i="105"/>
  <c r="J2697" i="105" s="1"/>
  <c r="I2696" i="105"/>
  <c r="J2696" i="105" s="1"/>
  <c r="I2695" i="105"/>
  <c r="J2695" i="105" s="1"/>
  <c r="I2694" i="105"/>
  <c r="J2694" i="105" s="1"/>
  <c r="I2693" i="105"/>
  <c r="J2693" i="105" s="1"/>
  <c r="I2692" i="105"/>
  <c r="J2692" i="105" s="1"/>
  <c r="I2691" i="105"/>
  <c r="J2691" i="105" s="1"/>
  <c r="I2690" i="105"/>
  <c r="J2690" i="105" s="1"/>
  <c r="I2689" i="105"/>
  <c r="J2689" i="105" s="1"/>
  <c r="I2688" i="105"/>
  <c r="J2688" i="105" s="1"/>
  <c r="I2687" i="105"/>
  <c r="J2687" i="105" s="1"/>
  <c r="I2686" i="105"/>
  <c r="J2686" i="105" s="1"/>
  <c r="I2685" i="105"/>
  <c r="J2685" i="105" s="1"/>
  <c r="I2684" i="105"/>
  <c r="J2684" i="105" s="1"/>
  <c r="I2683" i="105"/>
  <c r="J2683" i="105" s="1"/>
  <c r="I2682" i="105"/>
  <c r="J2682" i="105" s="1"/>
  <c r="I2681" i="105"/>
  <c r="J2681" i="105" s="1"/>
  <c r="I2680" i="105"/>
  <c r="J2680" i="105" s="1"/>
  <c r="I2679" i="105"/>
  <c r="J2679" i="105" s="1"/>
  <c r="I2678" i="105"/>
  <c r="J2678" i="105" s="1"/>
  <c r="I2677" i="105"/>
  <c r="J2677" i="105" s="1"/>
  <c r="I2676" i="105"/>
  <c r="J2676" i="105" s="1"/>
  <c r="I2675" i="105"/>
  <c r="J2675" i="105" s="1"/>
  <c r="I2674" i="105"/>
  <c r="J2674" i="105" s="1"/>
  <c r="I2673" i="105"/>
  <c r="J2673" i="105" s="1"/>
  <c r="I2672" i="105"/>
  <c r="J2672" i="105" s="1"/>
  <c r="I2671" i="105"/>
  <c r="J2671" i="105" s="1"/>
  <c r="I2670" i="105"/>
  <c r="J2670" i="105" s="1"/>
  <c r="I2669" i="105"/>
  <c r="J2669" i="105" s="1"/>
  <c r="I2668" i="105"/>
  <c r="J2668" i="105" s="1"/>
  <c r="I2667" i="105"/>
  <c r="J2667" i="105" s="1"/>
  <c r="I2666" i="105"/>
  <c r="J2666" i="105" s="1"/>
  <c r="I2665" i="105"/>
  <c r="J2665" i="105" s="1"/>
  <c r="I2664" i="105"/>
  <c r="J2664" i="105" s="1"/>
  <c r="I2663" i="105"/>
  <c r="J2663" i="105" s="1"/>
  <c r="I2662" i="105"/>
  <c r="J2662" i="105" s="1"/>
  <c r="I2661" i="105"/>
  <c r="J2661" i="105" s="1"/>
  <c r="I2660" i="105"/>
  <c r="J2660" i="105" s="1"/>
  <c r="I2659" i="105"/>
  <c r="J2659" i="105" s="1"/>
  <c r="I2658" i="105"/>
  <c r="J2658" i="105" s="1"/>
  <c r="I2657" i="105"/>
  <c r="J2657" i="105" s="1"/>
  <c r="I2656" i="105"/>
  <c r="J2656" i="105" s="1"/>
  <c r="I2655" i="105"/>
  <c r="J2655" i="105" s="1"/>
  <c r="I2654" i="105"/>
  <c r="J2654" i="105" s="1"/>
  <c r="I2653" i="105"/>
  <c r="J2653" i="105" s="1"/>
  <c r="I2652" i="105"/>
  <c r="J2652" i="105" s="1"/>
  <c r="I2651" i="105"/>
  <c r="J2651" i="105" s="1"/>
  <c r="I2650" i="105"/>
  <c r="J2650" i="105" s="1"/>
  <c r="I2649" i="105"/>
  <c r="J2649" i="105" s="1"/>
  <c r="I2648" i="105"/>
  <c r="J2648" i="105" s="1"/>
  <c r="I2647" i="105"/>
  <c r="J2647" i="105" s="1"/>
  <c r="I2646" i="105"/>
  <c r="J2646" i="105" s="1"/>
  <c r="I2645" i="105"/>
  <c r="J2645" i="105" s="1"/>
  <c r="I2644" i="105"/>
  <c r="J2644" i="105" s="1"/>
  <c r="I2643" i="105"/>
  <c r="J2643" i="105" s="1"/>
  <c r="I2642" i="105"/>
  <c r="J2642" i="105" s="1"/>
  <c r="I2641" i="105"/>
  <c r="J2641" i="105" s="1"/>
  <c r="I2640" i="105"/>
  <c r="J2640" i="105" s="1"/>
  <c r="I2639" i="105"/>
  <c r="J2639" i="105" s="1"/>
  <c r="I2638" i="105"/>
  <c r="J2638" i="105" s="1"/>
  <c r="I2637" i="105"/>
  <c r="J2637" i="105" s="1"/>
  <c r="I2636" i="105"/>
  <c r="J2636" i="105" s="1"/>
  <c r="I2635" i="105"/>
  <c r="J2635" i="105" s="1"/>
  <c r="I2634" i="105"/>
  <c r="J2634" i="105" s="1"/>
  <c r="I2633" i="105"/>
  <c r="J2633" i="105" s="1"/>
  <c r="I2632" i="105"/>
  <c r="J2632" i="105" s="1"/>
  <c r="I2631" i="105"/>
  <c r="J2631" i="105" s="1"/>
  <c r="I2630" i="105"/>
  <c r="J2630" i="105" s="1"/>
  <c r="I2629" i="105"/>
  <c r="J2629" i="105" s="1"/>
  <c r="I2628" i="105"/>
  <c r="J2628" i="105" s="1"/>
  <c r="I2627" i="105"/>
  <c r="J2627" i="105" s="1"/>
  <c r="I2626" i="105"/>
  <c r="J2626" i="105" s="1"/>
  <c r="I2625" i="105"/>
  <c r="J2625" i="105" s="1"/>
  <c r="I2624" i="105"/>
  <c r="J2624" i="105" s="1"/>
  <c r="I2623" i="105"/>
  <c r="J2623" i="105" s="1"/>
  <c r="I2622" i="105"/>
  <c r="J2622" i="105" s="1"/>
  <c r="I2621" i="105"/>
  <c r="J2621" i="105" s="1"/>
  <c r="I2620" i="105"/>
  <c r="J2620" i="105" s="1"/>
  <c r="I2619" i="105"/>
  <c r="J2619" i="105" s="1"/>
  <c r="I2618" i="105"/>
  <c r="J2618" i="105" s="1"/>
  <c r="I2617" i="105"/>
  <c r="J2617" i="105" s="1"/>
  <c r="I2616" i="105"/>
  <c r="J2616" i="105" s="1"/>
  <c r="I2615" i="105"/>
  <c r="J2615" i="105" s="1"/>
  <c r="I2614" i="105"/>
  <c r="J2614" i="105" s="1"/>
  <c r="I2613" i="105"/>
  <c r="J2613" i="105" s="1"/>
  <c r="I2612" i="105"/>
  <c r="J2612" i="105" s="1"/>
  <c r="I2611" i="105"/>
  <c r="J2611" i="105" s="1"/>
  <c r="I2610" i="105"/>
  <c r="J2610" i="105" s="1"/>
  <c r="I2609" i="105"/>
  <c r="J2609" i="105" s="1"/>
  <c r="I2608" i="105"/>
  <c r="J2608" i="105" s="1"/>
  <c r="I2607" i="105"/>
  <c r="J2607" i="105" s="1"/>
  <c r="I2606" i="105"/>
  <c r="J2606" i="105" s="1"/>
  <c r="I2605" i="105"/>
  <c r="J2605" i="105" s="1"/>
  <c r="I2604" i="105"/>
  <c r="J2604" i="105" s="1"/>
  <c r="I2603" i="105"/>
  <c r="J2603" i="105" s="1"/>
  <c r="I2602" i="105"/>
  <c r="J2602" i="105" s="1"/>
  <c r="I2601" i="105"/>
  <c r="J2601" i="105" s="1"/>
  <c r="I2600" i="105"/>
  <c r="J2600" i="105" s="1"/>
  <c r="I2599" i="105"/>
  <c r="J2599" i="105" s="1"/>
  <c r="I2598" i="105"/>
  <c r="J2598" i="105" s="1"/>
  <c r="I2597" i="105"/>
  <c r="J2597" i="105" s="1"/>
  <c r="I2596" i="105"/>
  <c r="J2596" i="105" s="1"/>
  <c r="I2595" i="105"/>
  <c r="J2595" i="105" s="1"/>
  <c r="I2594" i="105"/>
  <c r="J2594" i="105" s="1"/>
  <c r="I2593" i="105"/>
  <c r="J2593" i="105" s="1"/>
  <c r="I2592" i="105"/>
  <c r="J2592" i="105" s="1"/>
  <c r="I2591" i="105"/>
  <c r="J2591" i="105" s="1"/>
  <c r="I2590" i="105"/>
  <c r="J2590" i="105" s="1"/>
  <c r="I2589" i="105"/>
  <c r="J2589" i="105" s="1"/>
  <c r="I2588" i="105"/>
  <c r="J2588" i="105" s="1"/>
  <c r="I2587" i="105"/>
  <c r="J2587" i="105" s="1"/>
  <c r="I2586" i="105"/>
  <c r="J2586" i="105" s="1"/>
  <c r="I2585" i="105"/>
  <c r="J2585" i="105" s="1"/>
  <c r="I2584" i="105"/>
  <c r="J2584" i="105" s="1"/>
  <c r="I2583" i="105"/>
  <c r="J2583" i="105" s="1"/>
  <c r="I2582" i="105"/>
  <c r="J2582" i="105" s="1"/>
  <c r="I2581" i="105"/>
  <c r="J2581" i="105" s="1"/>
  <c r="I2580" i="105"/>
  <c r="J2580" i="105" s="1"/>
  <c r="I2579" i="105"/>
  <c r="J2579" i="105" s="1"/>
  <c r="I2578" i="105"/>
  <c r="J2578" i="105" s="1"/>
  <c r="I2577" i="105"/>
  <c r="J2577" i="105" s="1"/>
  <c r="I2576" i="105"/>
  <c r="J2576" i="105" s="1"/>
  <c r="I2575" i="105"/>
  <c r="J2575" i="105" s="1"/>
  <c r="I2574" i="105"/>
  <c r="J2574" i="105" s="1"/>
  <c r="I2573" i="105"/>
  <c r="J2573" i="105" s="1"/>
  <c r="I2572" i="105"/>
  <c r="J2572" i="105" s="1"/>
  <c r="I2571" i="105"/>
  <c r="J2571" i="105" s="1"/>
  <c r="I2570" i="105"/>
  <c r="J2570" i="105" s="1"/>
  <c r="I2569" i="105"/>
  <c r="J2569" i="105" s="1"/>
  <c r="I2568" i="105"/>
  <c r="J2568" i="105" s="1"/>
  <c r="I2567" i="105"/>
  <c r="J2567" i="105" s="1"/>
  <c r="I2566" i="105"/>
  <c r="J2566" i="105" s="1"/>
  <c r="I2565" i="105"/>
  <c r="J2565" i="105" s="1"/>
  <c r="I2564" i="105"/>
  <c r="J2564" i="105" s="1"/>
  <c r="I2563" i="105"/>
  <c r="J2563" i="105" s="1"/>
  <c r="I2562" i="105"/>
  <c r="J2562" i="105" s="1"/>
  <c r="I2561" i="105"/>
  <c r="J2561" i="105" s="1"/>
  <c r="I2560" i="105"/>
  <c r="J2560" i="105" s="1"/>
  <c r="I2559" i="105"/>
  <c r="J2559" i="105" s="1"/>
  <c r="I2558" i="105"/>
  <c r="J2558" i="105" s="1"/>
  <c r="I2557" i="105"/>
  <c r="J2557" i="105" s="1"/>
  <c r="I2556" i="105"/>
  <c r="J2556" i="105" s="1"/>
  <c r="I2555" i="105"/>
  <c r="J2555" i="105" s="1"/>
  <c r="I2554" i="105"/>
  <c r="J2554" i="105" s="1"/>
  <c r="I2553" i="105"/>
  <c r="J2553" i="105" s="1"/>
  <c r="I2552" i="105"/>
  <c r="J2552" i="105" s="1"/>
  <c r="I2551" i="105"/>
  <c r="J2551" i="105" s="1"/>
  <c r="I2550" i="105"/>
  <c r="J2550" i="105" s="1"/>
  <c r="I2549" i="105"/>
  <c r="J2549" i="105" s="1"/>
  <c r="I2548" i="105"/>
  <c r="J2548" i="105" s="1"/>
  <c r="I2547" i="105"/>
  <c r="J2547" i="105" s="1"/>
  <c r="I2546" i="105"/>
  <c r="J2546" i="105" s="1"/>
  <c r="I2545" i="105"/>
  <c r="J2545" i="105" s="1"/>
  <c r="I2544" i="105"/>
  <c r="J2544" i="105" s="1"/>
  <c r="I2543" i="105"/>
  <c r="J2543" i="105" s="1"/>
  <c r="I2542" i="105"/>
  <c r="J2542" i="105" s="1"/>
  <c r="I2541" i="105"/>
  <c r="J2541" i="105" s="1"/>
  <c r="I2540" i="105"/>
  <c r="J2540" i="105" s="1"/>
  <c r="I2539" i="105"/>
  <c r="J2539" i="105" s="1"/>
  <c r="I2538" i="105"/>
  <c r="J2538" i="105" s="1"/>
  <c r="I2537" i="105"/>
  <c r="J2537" i="105" s="1"/>
  <c r="I2536" i="105"/>
  <c r="J2536" i="105" s="1"/>
  <c r="I2535" i="105"/>
  <c r="J2535" i="105" s="1"/>
  <c r="I2534" i="105"/>
  <c r="J2534" i="105" s="1"/>
  <c r="I2533" i="105"/>
  <c r="J2533" i="105" s="1"/>
  <c r="I2532" i="105"/>
  <c r="J2532" i="105" s="1"/>
  <c r="I2531" i="105"/>
  <c r="J2531" i="105" s="1"/>
  <c r="I2530" i="105"/>
  <c r="J2530" i="105" s="1"/>
  <c r="I2529" i="105"/>
  <c r="J2529" i="105" s="1"/>
  <c r="I2528" i="105"/>
  <c r="J2528" i="105" s="1"/>
  <c r="I2527" i="105"/>
  <c r="J2527" i="105" s="1"/>
  <c r="I2526" i="105"/>
  <c r="J2526" i="105" s="1"/>
  <c r="I2525" i="105"/>
  <c r="J2525" i="105" s="1"/>
  <c r="I2524" i="105"/>
  <c r="J2524" i="105" s="1"/>
  <c r="I2523" i="105"/>
  <c r="J2523" i="105" s="1"/>
  <c r="I2522" i="105"/>
  <c r="J2522" i="105" s="1"/>
  <c r="I2521" i="105"/>
  <c r="J2521" i="105" s="1"/>
  <c r="I2520" i="105"/>
  <c r="J2520" i="105" s="1"/>
  <c r="I2519" i="105"/>
  <c r="J2519" i="105" s="1"/>
  <c r="I2518" i="105"/>
  <c r="J2518" i="105" s="1"/>
  <c r="I2517" i="105"/>
  <c r="J2517" i="105" s="1"/>
  <c r="I2516" i="105"/>
  <c r="J2516" i="105" s="1"/>
  <c r="I2515" i="105"/>
  <c r="J2515" i="105" s="1"/>
  <c r="I2514" i="105"/>
  <c r="J2514" i="105" s="1"/>
  <c r="I2513" i="105"/>
  <c r="J2513" i="105" s="1"/>
  <c r="I2512" i="105"/>
  <c r="J2512" i="105" s="1"/>
  <c r="I2511" i="105"/>
  <c r="J2511" i="105" s="1"/>
  <c r="I2510" i="105"/>
  <c r="J2510" i="105" s="1"/>
  <c r="I2509" i="105"/>
  <c r="J2509" i="105" s="1"/>
  <c r="I2508" i="105"/>
  <c r="J2508" i="105" s="1"/>
  <c r="I2507" i="105"/>
  <c r="J2507" i="105" s="1"/>
  <c r="I2506" i="105"/>
  <c r="J2506" i="105" s="1"/>
  <c r="I2505" i="105"/>
  <c r="J2505" i="105" s="1"/>
  <c r="I2504" i="105"/>
  <c r="J2504" i="105" s="1"/>
  <c r="I2503" i="105"/>
  <c r="J2503" i="105" s="1"/>
  <c r="I2502" i="105"/>
  <c r="J2502" i="105" s="1"/>
  <c r="I2501" i="105"/>
  <c r="J2501" i="105" s="1"/>
  <c r="I2500" i="105"/>
  <c r="J2500" i="105" s="1"/>
  <c r="I2499" i="105"/>
  <c r="J2499" i="105" s="1"/>
  <c r="I2498" i="105"/>
  <c r="J2498" i="105" s="1"/>
  <c r="I2497" i="105"/>
  <c r="J2497" i="105" s="1"/>
  <c r="I2496" i="105"/>
  <c r="J2496" i="105" s="1"/>
  <c r="I2495" i="105"/>
  <c r="J2495" i="105" s="1"/>
  <c r="I2494" i="105"/>
  <c r="J2494" i="105" s="1"/>
  <c r="I2493" i="105"/>
  <c r="J2493" i="105" s="1"/>
  <c r="I2492" i="105"/>
  <c r="J2492" i="105" s="1"/>
  <c r="I2491" i="105"/>
  <c r="J2491" i="105" s="1"/>
  <c r="I2490" i="105"/>
  <c r="J2490" i="105" s="1"/>
  <c r="I2489" i="105"/>
  <c r="J2489" i="105" s="1"/>
  <c r="I2488" i="105"/>
  <c r="J2488" i="105" s="1"/>
  <c r="I2487" i="105"/>
  <c r="J2487" i="105" s="1"/>
  <c r="I2486" i="105"/>
  <c r="J2486" i="105" s="1"/>
  <c r="I2485" i="105"/>
  <c r="J2485" i="105" s="1"/>
  <c r="I2484" i="105"/>
  <c r="J2484" i="105" s="1"/>
  <c r="I2483" i="105"/>
  <c r="J2483" i="105" s="1"/>
  <c r="I2482" i="105"/>
  <c r="J2482" i="105" s="1"/>
  <c r="I2481" i="105"/>
  <c r="J2481" i="105" s="1"/>
  <c r="I2480" i="105"/>
  <c r="J2480" i="105" s="1"/>
  <c r="I2479" i="105"/>
  <c r="J2479" i="105" s="1"/>
  <c r="I2478" i="105"/>
  <c r="J2478" i="105" s="1"/>
  <c r="I2477" i="105"/>
  <c r="J2477" i="105" s="1"/>
  <c r="I2476" i="105"/>
  <c r="J2476" i="105" s="1"/>
  <c r="I2475" i="105"/>
  <c r="J2475" i="105" s="1"/>
  <c r="I2474" i="105"/>
  <c r="J2474" i="105" s="1"/>
  <c r="I2473" i="105"/>
  <c r="J2473" i="105" s="1"/>
  <c r="I2472" i="105"/>
  <c r="J2472" i="105" s="1"/>
  <c r="I2471" i="105"/>
  <c r="J2471" i="105" s="1"/>
  <c r="I2470" i="105"/>
  <c r="J2470" i="105" s="1"/>
  <c r="I2469" i="105"/>
  <c r="J2469" i="105" s="1"/>
  <c r="I2468" i="105"/>
  <c r="J2468" i="105" s="1"/>
  <c r="I2467" i="105"/>
  <c r="J2467" i="105" s="1"/>
  <c r="I2466" i="105"/>
  <c r="J2466" i="105" s="1"/>
  <c r="I2465" i="105"/>
  <c r="J2465" i="105" s="1"/>
  <c r="I2464" i="105"/>
  <c r="J2464" i="105" s="1"/>
  <c r="I2463" i="105"/>
  <c r="J2463" i="105" s="1"/>
  <c r="I2462" i="105"/>
  <c r="J2462" i="105" s="1"/>
  <c r="I2461" i="105"/>
  <c r="J2461" i="105" s="1"/>
  <c r="I2460" i="105"/>
  <c r="J2460" i="105" s="1"/>
  <c r="I2459" i="105"/>
  <c r="J2459" i="105" s="1"/>
  <c r="I2458" i="105"/>
  <c r="J2458" i="105" s="1"/>
  <c r="I2457" i="105"/>
  <c r="J2457" i="105" s="1"/>
  <c r="I2456" i="105"/>
  <c r="J2456" i="105" s="1"/>
  <c r="I2455" i="105"/>
  <c r="J2455" i="105" s="1"/>
  <c r="I2454" i="105"/>
  <c r="J2454" i="105" s="1"/>
  <c r="I2453" i="105"/>
  <c r="J2453" i="105" s="1"/>
  <c r="I2452" i="105"/>
  <c r="J2452" i="105" s="1"/>
  <c r="I2451" i="105"/>
  <c r="J2451" i="105" s="1"/>
  <c r="I2450" i="105"/>
  <c r="J2450" i="105" s="1"/>
  <c r="I2449" i="105"/>
  <c r="J2449" i="105" s="1"/>
  <c r="I2448" i="105"/>
  <c r="J2448" i="105" s="1"/>
  <c r="I2447" i="105"/>
  <c r="J2447" i="105" s="1"/>
  <c r="I2446" i="105"/>
  <c r="J2446" i="105" s="1"/>
  <c r="I2445" i="105"/>
  <c r="J2445" i="105" s="1"/>
  <c r="I2444" i="105"/>
  <c r="J2444" i="105" s="1"/>
  <c r="I2443" i="105"/>
  <c r="J2443" i="105" s="1"/>
  <c r="I2442" i="105"/>
  <c r="J2442" i="105" s="1"/>
  <c r="I2441" i="105"/>
  <c r="J2441" i="105" s="1"/>
  <c r="I2440" i="105"/>
  <c r="J2440" i="105" s="1"/>
  <c r="I2439" i="105"/>
  <c r="J2439" i="105" s="1"/>
  <c r="I2438" i="105"/>
  <c r="J2438" i="105" s="1"/>
  <c r="I2437" i="105"/>
  <c r="J2437" i="105" s="1"/>
  <c r="I2436" i="105"/>
  <c r="J2436" i="105" s="1"/>
  <c r="I2435" i="105"/>
  <c r="J2435" i="105" s="1"/>
  <c r="I2434" i="105"/>
  <c r="J2434" i="105" s="1"/>
  <c r="I2433" i="105"/>
  <c r="J2433" i="105" s="1"/>
  <c r="I2432" i="105"/>
  <c r="J2432" i="105" s="1"/>
  <c r="I2431" i="105"/>
  <c r="J2431" i="105" s="1"/>
  <c r="I2430" i="105"/>
  <c r="J2430" i="105" s="1"/>
  <c r="I2429" i="105"/>
  <c r="J2429" i="105" s="1"/>
  <c r="I2428" i="105"/>
  <c r="J2428" i="105" s="1"/>
  <c r="I2427" i="105"/>
  <c r="J2427" i="105" s="1"/>
  <c r="I2426" i="105"/>
  <c r="J2426" i="105" s="1"/>
  <c r="I2425" i="105"/>
  <c r="J2425" i="105" s="1"/>
  <c r="I2424" i="105"/>
  <c r="J2424" i="105" s="1"/>
  <c r="I2423" i="105"/>
  <c r="J2423" i="105" s="1"/>
  <c r="I2422" i="105"/>
  <c r="J2422" i="105" s="1"/>
  <c r="I2421" i="105"/>
  <c r="J2421" i="105" s="1"/>
  <c r="I2420" i="105"/>
  <c r="J2420" i="105" s="1"/>
  <c r="I2419" i="105"/>
  <c r="J2419" i="105" s="1"/>
  <c r="I2418" i="105"/>
  <c r="J2418" i="105" s="1"/>
  <c r="I2417" i="105"/>
  <c r="J2417" i="105" s="1"/>
  <c r="I2416" i="105"/>
  <c r="J2416" i="105" s="1"/>
  <c r="I2415" i="105"/>
  <c r="J2415" i="105" s="1"/>
  <c r="I2414" i="105"/>
  <c r="J2414" i="105" s="1"/>
  <c r="I2413" i="105"/>
  <c r="J2413" i="105" s="1"/>
  <c r="I2412" i="105"/>
  <c r="J2412" i="105" s="1"/>
  <c r="I2411" i="105"/>
  <c r="J2411" i="105" s="1"/>
  <c r="I2410" i="105"/>
  <c r="J2410" i="105" s="1"/>
  <c r="I2409" i="105"/>
  <c r="J2409" i="105" s="1"/>
  <c r="I2408" i="105"/>
  <c r="J2408" i="105" s="1"/>
  <c r="I2407" i="105"/>
  <c r="J2407" i="105" s="1"/>
  <c r="I2406" i="105"/>
  <c r="J2406" i="105" s="1"/>
  <c r="I2405" i="105"/>
  <c r="J2405" i="105" s="1"/>
  <c r="I2404" i="105"/>
  <c r="J2404" i="105" s="1"/>
  <c r="I2403" i="105"/>
  <c r="J2403" i="105" s="1"/>
  <c r="I2402" i="105"/>
  <c r="J2402" i="105" s="1"/>
  <c r="I2401" i="105"/>
  <c r="J2401" i="105" s="1"/>
  <c r="I2400" i="105"/>
  <c r="J2400" i="105" s="1"/>
  <c r="I2399" i="105"/>
  <c r="J2399" i="105" s="1"/>
  <c r="I2398" i="105"/>
  <c r="J2398" i="105" s="1"/>
  <c r="I2397" i="105"/>
  <c r="J2397" i="105" s="1"/>
  <c r="I2396" i="105"/>
  <c r="J2396" i="105" s="1"/>
  <c r="I2395" i="105"/>
  <c r="J2395" i="105" s="1"/>
  <c r="I2394" i="105"/>
  <c r="J2394" i="105" s="1"/>
  <c r="I2393" i="105"/>
  <c r="J2393" i="105" s="1"/>
  <c r="I2392" i="105"/>
  <c r="J2392" i="105" s="1"/>
  <c r="I2391" i="105"/>
  <c r="J2391" i="105" s="1"/>
  <c r="I2390" i="105"/>
  <c r="J2390" i="105" s="1"/>
  <c r="I2389" i="105"/>
  <c r="J2389" i="105" s="1"/>
  <c r="I2388" i="105"/>
  <c r="J2388" i="105" s="1"/>
  <c r="I2387" i="105"/>
  <c r="J2387" i="105" s="1"/>
  <c r="I2386" i="105"/>
  <c r="J2386" i="105" s="1"/>
  <c r="I2385" i="105"/>
  <c r="J2385" i="105" s="1"/>
  <c r="I2384" i="105"/>
  <c r="J2384" i="105" s="1"/>
  <c r="I2383" i="105"/>
  <c r="J2383" i="105" s="1"/>
  <c r="I2382" i="105"/>
  <c r="J2382" i="105" s="1"/>
  <c r="I2381" i="105"/>
  <c r="J2381" i="105" s="1"/>
  <c r="I2380" i="105"/>
  <c r="J2380" i="105" s="1"/>
  <c r="I2379" i="105"/>
  <c r="J2379" i="105" s="1"/>
  <c r="I2378" i="105"/>
  <c r="J2378" i="105" s="1"/>
  <c r="I2377" i="105"/>
  <c r="J2377" i="105" s="1"/>
  <c r="I2376" i="105"/>
  <c r="J2376" i="105" s="1"/>
  <c r="I2375" i="105"/>
  <c r="J2375" i="105" s="1"/>
  <c r="I2374" i="105"/>
  <c r="J2374" i="105" s="1"/>
  <c r="I2373" i="105"/>
  <c r="J2373" i="105" s="1"/>
  <c r="I2372" i="105"/>
  <c r="J2372" i="105" s="1"/>
  <c r="I2371" i="105"/>
  <c r="J2371" i="105" s="1"/>
  <c r="I2370" i="105"/>
  <c r="J2370" i="105" s="1"/>
  <c r="I2369" i="105"/>
  <c r="J2369" i="105" s="1"/>
  <c r="I2368" i="105"/>
  <c r="J2368" i="105" s="1"/>
  <c r="I2367" i="105"/>
  <c r="J2367" i="105" s="1"/>
  <c r="I2366" i="105"/>
  <c r="J2366" i="105" s="1"/>
  <c r="I2365" i="105"/>
  <c r="J2365" i="105" s="1"/>
  <c r="I2364" i="105"/>
  <c r="J2364" i="105" s="1"/>
  <c r="I2363" i="105"/>
  <c r="J2363" i="105" s="1"/>
  <c r="I2362" i="105"/>
  <c r="J2362" i="105" s="1"/>
  <c r="I2361" i="105"/>
  <c r="J2361" i="105" s="1"/>
  <c r="I2360" i="105"/>
  <c r="J2360" i="105" s="1"/>
  <c r="I2359" i="105"/>
  <c r="J2359" i="105" s="1"/>
  <c r="I2358" i="105"/>
  <c r="J2358" i="105" s="1"/>
  <c r="I2357" i="105"/>
  <c r="J2357" i="105" s="1"/>
  <c r="I2356" i="105"/>
  <c r="J2356" i="105" s="1"/>
  <c r="I2355" i="105"/>
  <c r="J2355" i="105" s="1"/>
  <c r="I2354" i="105"/>
  <c r="J2354" i="105" s="1"/>
  <c r="I2353" i="105"/>
  <c r="J2353" i="105" s="1"/>
  <c r="I2352" i="105"/>
  <c r="J2352" i="105" s="1"/>
  <c r="I2351" i="105"/>
  <c r="J2351" i="105" s="1"/>
  <c r="I2350" i="105"/>
  <c r="J2350" i="105" s="1"/>
  <c r="I2349" i="105"/>
  <c r="J2349" i="105" s="1"/>
  <c r="I2348" i="105"/>
  <c r="J2348" i="105" s="1"/>
  <c r="I2347" i="105"/>
  <c r="J2347" i="105" s="1"/>
  <c r="I2346" i="105"/>
  <c r="J2346" i="105" s="1"/>
  <c r="I2345" i="105"/>
  <c r="J2345" i="105" s="1"/>
  <c r="I2344" i="105"/>
  <c r="J2344" i="105" s="1"/>
  <c r="I2343" i="105"/>
  <c r="J2343" i="105" s="1"/>
  <c r="I2342" i="105"/>
  <c r="J2342" i="105" s="1"/>
  <c r="I2341" i="105"/>
  <c r="J2341" i="105" s="1"/>
  <c r="I2340" i="105"/>
  <c r="J2340" i="105" s="1"/>
  <c r="I2339" i="105"/>
  <c r="J2339" i="105" s="1"/>
  <c r="I2338" i="105"/>
  <c r="J2338" i="105" s="1"/>
  <c r="I2337" i="105"/>
  <c r="J2337" i="105" s="1"/>
  <c r="I2336" i="105"/>
  <c r="J2336" i="105" s="1"/>
  <c r="I2335" i="105"/>
  <c r="J2335" i="105" s="1"/>
  <c r="I2334" i="105"/>
  <c r="J2334" i="105" s="1"/>
  <c r="I2333" i="105"/>
  <c r="J2333" i="105" s="1"/>
  <c r="I2332" i="105"/>
  <c r="J2332" i="105" s="1"/>
  <c r="B2406" i="105" l="1"/>
  <c r="B2442" i="105"/>
  <c r="B2462" i="105"/>
  <c r="B2470" i="105"/>
  <c r="B2478" i="105"/>
  <c r="B2486" i="105"/>
  <c r="B2494" i="105"/>
  <c r="B2502" i="105"/>
  <c r="B2510" i="105"/>
  <c r="B2518" i="105"/>
  <c r="B2526" i="105"/>
  <c r="B2534" i="105"/>
  <c r="B2682" i="105"/>
  <c r="B2698" i="105"/>
  <c r="B2706" i="105"/>
  <c r="B2718" i="105"/>
  <c r="B2726" i="105"/>
  <c r="B2790" i="105"/>
  <c r="B2339" i="105"/>
  <c r="B2347" i="105"/>
  <c r="B2355" i="105"/>
  <c r="B2363" i="105"/>
  <c r="B2371" i="105"/>
  <c r="B2375" i="105"/>
  <c r="B2383" i="105"/>
  <c r="B2391" i="105"/>
  <c r="B2415" i="105"/>
  <c r="B2431" i="105"/>
  <c r="B2447" i="105"/>
  <c r="B2451" i="105"/>
  <c r="B2543" i="105"/>
  <c r="B2547" i="105"/>
  <c r="B2563" i="105"/>
  <c r="B2567" i="105"/>
  <c r="B2575" i="105"/>
  <c r="B2683" i="105"/>
  <c r="B2691" i="105"/>
  <c r="B2707" i="105"/>
  <c r="B2727" i="105"/>
  <c r="B2731" i="105"/>
  <c r="B2763" i="105"/>
  <c r="B2779" i="105"/>
  <c r="B2787" i="105"/>
  <c r="B2795" i="105"/>
  <c r="B2803" i="105"/>
  <c r="B2337" i="105"/>
  <c r="B2341" i="105"/>
  <c r="B2345" i="105"/>
  <c r="B2349" i="105"/>
  <c r="B2353" i="105"/>
  <c r="B2357" i="105"/>
  <c r="B2361" i="105"/>
  <c r="B2365" i="105"/>
  <c r="B2369" i="105"/>
  <c r="B2373" i="105"/>
  <c r="B2377" i="105"/>
  <c r="B2381" i="105"/>
  <c r="B2385" i="105"/>
  <c r="B2389" i="105"/>
  <c r="B2393" i="105"/>
  <c r="B2397" i="105"/>
  <c r="B2401" i="105"/>
  <c r="B2405" i="105"/>
  <c r="B2409" i="105"/>
  <c r="B2413" i="105"/>
  <c r="B2417" i="105"/>
  <c r="B2421" i="105"/>
  <c r="B2425" i="105"/>
  <c r="B2429" i="105"/>
  <c r="B2433" i="105"/>
  <c r="B2441" i="105"/>
  <c r="B2445" i="105"/>
  <c r="B2449" i="105"/>
  <c r="B2453" i="105"/>
  <c r="B2545" i="105"/>
  <c r="B2549" i="105"/>
  <c r="B2565" i="105"/>
  <c r="B2569" i="105"/>
  <c r="B2577" i="105"/>
  <c r="B2581" i="105"/>
  <c r="B2585" i="105"/>
  <c r="B2589" i="105"/>
  <c r="B2593" i="105"/>
  <c r="B2597" i="105"/>
  <c r="B2601" i="105"/>
  <c r="B2605" i="105"/>
  <c r="B2609" i="105"/>
  <c r="B2613" i="105"/>
  <c r="B2617" i="105"/>
  <c r="B2621" i="105"/>
  <c r="B2625" i="105"/>
  <c r="B2629" i="105"/>
  <c r="B2633" i="105"/>
  <c r="B2637" i="105"/>
  <c r="B2641" i="105"/>
  <c r="B2645" i="105"/>
  <c r="B2649" i="105"/>
  <c r="B2653" i="105"/>
  <c r="B2657" i="105"/>
  <c r="B2661" i="105"/>
  <c r="B2665" i="105"/>
  <c r="B2669" i="105"/>
  <c r="B2673" i="105"/>
  <c r="B2713" i="105"/>
  <c r="B2721" i="105"/>
  <c r="B2729" i="105"/>
  <c r="B2805" i="105"/>
  <c r="B2825" i="105"/>
  <c r="B2829" i="105"/>
  <c r="B2446" i="105"/>
  <c r="B2458" i="105"/>
  <c r="B2466" i="105"/>
  <c r="B2474" i="105"/>
  <c r="B2482" i="105"/>
  <c r="B2490" i="105"/>
  <c r="B2498" i="105"/>
  <c r="B2506" i="105"/>
  <c r="B2514" i="105"/>
  <c r="B2522" i="105"/>
  <c r="B2530" i="105"/>
  <c r="B2678" i="105"/>
  <c r="B2702" i="105"/>
  <c r="B2710" i="105"/>
  <c r="B2734" i="105"/>
  <c r="B2806" i="105"/>
  <c r="B2814" i="105"/>
  <c r="B2826" i="105"/>
  <c r="B2335" i="105"/>
  <c r="B2343" i="105"/>
  <c r="B2351" i="105"/>
  <c r="B2359" i="105"/>
  <c r="B2367" i="105"/>
  <c r="B2379" i="105"/>
  <c r="B2387" i="105"/>
  <c r="B2395" i="105"/>
  <c r="B2407" i="105"/>
  <c r="B2423" i="105"/>
  <c r="B2579" i="105"/>
  <c r="B2675" i="105"/>
  <c r="B2699" i="105"/>
  <c r="B2715" i="105"/>
  <c r="B2723" i="105"/>
  <c r="B2735" i="105"/>
  <c r="B2755" i="105"/>
  <c r="B2336" i="105"/>
  <c r="B2340" i="105"/>
  <c r="B2344" i="105"/>
  <c r="B2348" i="105"/>
  <c r="B2352" i="105"/>
  <c r="B2356" i="105"/>
  <c r="B2360" i="105"/>
  <c r="B2364" i="105"/>
  <c r="B2368" i="105"/>
  <c r="B2372" i="105"/>
  <c r="B2376" i="105"/>
  <c r="B2380" i="105"/>
  <c r="B2384" i="105"/>
  <c r="B2388" i="105"/>
  <c r="B2392" i="105"/>
  <c r="B2396" i="105"/>
  <c r="B2400" i="105"/>
  <c r="B2404" i="105"/>
  <c r="B2408" i="105"/>
  <c r="B2412" i="105"/>
  <c r="B2416" i="105"/>
  <c r="B2420" i="105"/>
  <c r="B2424" i="105"/>
  <c r="B2428" i="105"/>
  <c r="B2432" i="105"/>
  <c r="B2436" i="105"/>
  <c r="B2440" i="105"/>
  <c r="B2444" i="105"/>
  <c r="B2448" i="105"/>
  <c r="B2452" i="105"/>
  <c r="B2456" i="105"/>
  <c r="B2460" i="105"/>
  <c r="B2464" i="105"/>
  <c r="B2468" i="105"/>
  <c r="B2472" i="105"/>
  <c r="B2476" i="105"/>
  <c r="B2480" i="105"/>
  <c r="B2484" i="105"/>
  <c r="B2488" i="105"/>
  <c r="B2492" i="105"/>
  <c r="B2496" i="105"/>
  <c r="B2500" i="105"/>
  <c r="B2504" i="105"/>
  <c r="B2508" i="105"/>
  <c r="B2512" i="105"/>
  <c r="B2516" i="105"/>
  <c r="B2520" i="105"/>
  <c r="B2524" i="105"/>
  <c r="B2528" i="105"/>
  <c r="B2532" i="105"/>
  <c r="B2536" i="105"/>
  <c r="B2540" i="105"/>
  <c r="B2544" i="105"/>
  <c r="B2548" i="105"/>
  <c r="B2552" i="105"/>
  <c r="B2556" i="105"/>
  <c r="B2560" i="105"/>
  <c r="B2564" i="105"/>
  <c r="B2568" i="105"/>
  <c r="B2572" i="105"/>
  <c r="B2576" i="105"/>
  <c r="B2580" i="105"/>
  <c r="B2584" i="105"/>
  <c r="B2680" i="105"/>
  <c r="B2684" i="105"/>
  <c r="B2700" i="105"/>
  <c r="B2704" i="105"/>
  <c r="B2708" i="105"/>
  <c r="B2748" i="105"/>
  <c r="B2752" i="105"/>
  <c r="B2760" i="105"/>
  <c r="B2772" i="105"/>
  <c r="B2780" i="105"/>
  <c r="B2792" i="105"/>
  <c r="B2796" i="105"/>
  <c r="B2800" i="105"/>
  <c r="B2808" i="105"/>
  <c r="B2824" i="105"/>
  <c r="B2457" i="105"/>
  <c r="B2465" i="105"/>
  <c r="B2473" i="105"/>
  <c r="B2481" i="105"/>
  <c r="B2489" i="105"/>
  <c r="B2497" i="105"/>
  <c r="B2505" i="105"/>
  <c r="B2513" i="105"/>
  <c r="B2521" i="105"/>
  <c r="B2525" i="105"/>
  <c r="B2533" i="105"/>
  <c r="B2342" i="105"/>
  <c r="B2350" i="105"/>
  <c r="B2358" i="105"/>
  <c r="B2366" i="105"/>
  <c r="B2378" i="105"/>
  <c r="B2386" i="105"/>
  <c r="B2414" i="105"/>
  <c r="B2422" i="105"/>
  <c r="B2426" i="105"/>
  <c r="B2434" i="105"/>
  <c r="B2438" i="105"/>
  <c r="B2450" i="105"/>
  <c r="B2332" i="105"/>
  <c r="B2399" i="105"/>
  <c r="B2403" i="105"/>
  <c r="B2411" i="105"/>
  <c r="B2419" i="105"/>
  <c r="B2427" i="105"/>
  <c r="B2435" i="105"/>
  <c r="B2439" i="105"/>
  <c r="B2443" i="105"/>
  <c r="B2455" i="105"/>
  <c r="B2459" i="105"/>
  <c r="B2463" i="105"/>
  <c r="B2467" i="105"/>
  <c r="B2471" i="105"/>
  <c r="B2475" i="105"/>
  <c r="B2479" i="105"/>
  <c r="B2483" i="105"/>
  <c r="B2487" i="105"/>
  <c r="B2491" i="105"/>
  <c r="B2495" i="105"/>
  <c r="B2499" i="105"/>
  <c r="B2503" i="105"/>
  <c r="B2507" i="105"/>
  <c r="B2511" i="105"/>
  <c r="B2515" i="105"/>
  <c r="B2519" i="105"/>
  <c r="B2523" i="105"/>
  <c r="B2527" i="105"/>
  <c r="B2531" i="105"/>
  <c r="B2334" i="105"/>
  <c r="B2437" i="105"/>
  <c r="B2461" i="105"/>
  <c r="B2469" i="105"/>
  <c r="B2477" i="105"/>
  <c r="B2485" i="105"/>
  <c r="B2493" i="105"/>
  <c r="B2501" i="105"/>
  <c r="B2509" i="105"/>
  <c r="B2517" i="105"/>
  <c r="B2529" i="105"/>
  <c r="B2338" i="105"/>
  <c r="B2346" i="105"/>
  <c r="B2354" i="105"/>
  <c r="B2362" i="105"/>
  <c r="B2370" i="105"/>
  <c r="B2374" i="105"/>
  <c r="B2382" i="105"/>
  <c r="B2390" i="105"/>
  <c r="B2394" i="105"/>
  <c r="B2398" i="105"/>
  <c r="B2402" i="105"/>
  <c r="B2410" i="105"/>
  <c r="B2418" i="105"/>
  <c r="B2430" i="105"/>
  <c r="B2454" i="105"/>
  <c r="B2333" i="105"/>
  <c r="B2720" i="105"/>
  <c r="B2582" i="105"/>
  <c r="B2711" i="105"/>
  <c r="B2566" i="105"/>
  <c r="B2852" i="105"/>
  <c r="B2541" i="105"/>
  <c r="B2858" i="105"/>
  <c r="B2842" i="105"/>
  <c r="B2692" i="105"/>
  <c r="B2836" i="105"/>
  <c r="B2846" i="105"/>
  <c r="B2830" i="105"/>
  <c r="B2535" i="105"/>
  <c r="B2537" i="105"/>
  <c r="B2539" i="105"/>
  <c r="B2574" i="105"/>
  <c r="B2594" i="105"/>
  <c r="B2610" i="105"/>
  <c r="B2642" i="105"/>
  <c r="B2658" i="105"/>
  <c r="B2674" i="105"/>
  <c r="B2690" i="105"/>
  <c r="B2740" i="105"/>
  <c r="B2781" i="105"/>
  <c r="B2784" i="105"/>
  <c r="B2807" i="105"/>
  <c r="B2838" i="105"/>
  <c r="B2844" i="105"/>
  <c r="B2850" i="105"/>
  <c r="B2559" i="105"/>
  <c r="B2587" i="105"/>
  <c r="B2590" i="105"/>
  <c r="B2603" i="105"/>
  <c r="B2606" i="105"/>
  <c r="B2619" i="105"/>
  <c r="B2622" i="105"/>
  <c r="B2635" i="105"/>
  <c r="B2638" i="105"/>
  <c r="B2651" i="105"/>
  <c r="B2654" i="105"/>
  <c r="B2667" i="105"/>
  <c r="B2670" i="105"/>
  <c r="B2685" i="105"/>
  <c r="B2770" i="105"/>
  <c r="B2777" i="105"/>
  <c r="B2823" i="105"/>
  <c r="B2834" i="105"/>
  <c r="B2854" i="105"/>
  <c r="B2860" i="105"/>
  <c r="B2618" i="105"/>
  <c r="B2745" i="105"/>
  <c r="B2797" i="105"/>
  <c r="B2551" i="105"/>
  <c r="B2561" i="105"/>
  <c r="B2602" i="105"/>
  <c r="B2623" i="105"/>
  <c r="B2626" i="105"/>
  <c r="B2666" i="105"/>
  <c r="B2697" i="105"/>
  <c r="B2725" i="105"/>
  <c r="B2744" i="105"/>
  <c r="B2751" i="105"/>
  <c r="B2786" i="105"/>
  <c r="B2788" i="105"/>
  <c r="B2815" i="105"/>
  <c r="B2818" i="105"/>
  <c r="B2821" i="105"/>
  <c r="B2832" i="105"/>
  <c r="B2840" i="105"/>
  <c r="B2848" i="105"/>
  <c r="B2856" i="105"/>
  <c r="B2639" i="105"/>
  <c r="B2694" i="105"/>
  <c r="B2778" i="105"/>
  <c r="B2591" i="105"/>
  <c r="B2634" i="105"/>
  <c r="B2655" i="105"/>
  <c r="B2676" i="105"/>
  <c r="B2813" i="105"/>
  <c r="B2553" i="105"/>
  <c r="B2586" i="105"/>
  <c r="B2607" i="105"/>
  <c r="B2650" i="105"/>
  <c r="B2671" i="105"/>
  <c r="B2686" i="105"/>
  <c r="B2750" i="105"/>
  <c r="B2802" i="105"/>
  <c r="B2810" i="105"/>
  <c r="B2550" i="105"/>
  <c r="B2555" i="105"/>
  <c r="B2558" i="105"/>
  <c r="B2578" i="105"/>
  <c r="B2598" i="105"/>
  <c r="B2614" i="105"/>
  <c r="B2630" i="105"/>
  <c r="B2646" i="105"/>
  <c r="B2662" i="105"/>
  <c r="B2688" i="105"/>
  <c r="B2709" i="105"/>
  <c r="B2756" i="105"/>
  <c r="B2765" i="105"/>
  <c r="B2768" i="105"/>
  <c r="B2804" i="105"/>
  <c r="B2538" i="105"/>
  <c r="B2747" i="105"/>
  <c r="B2749" i="105"/>
  <c r="B2761" i="105"/>
  <c r="B2794" i="105"/>
  <c r="B2809" i="105"/>
  <c r="B2542" i="105"/>
  <c r="B2562" i="105"/>
  <c r="B2570" i="105"/>
  <c r="B2573" i="105"/>
  <c r="B2599" i="105"/>
  <c r="B2615" i="105"/>
  <c r="B2631" i="105"/>
  <c r="B2647" i="105"/>
  <c r="B2663" i="105"/>
  <c r="B2677" i="105"/>
  <c r="B2701" i="105"/>
  <c r="B2712" i="105"/>
  <c r="B2714" i="105"/>
  <c r="B2716" i="105"/>
  <c r="B2728" i="105"/>
  <c r="B2733" i="105"/>
  <c r="B2746" i="105"/>
  <c r="B2757" i="105"/>
  <c r="B2762" i="105"/>
  <c r="B2764" i="105"/>
  <c r="B2771" i="105"/>
  <c r="B2773" i="105"/>
  <c r="B2776" i="105"/>
  <c r="B2789" i="105"/>
  <c r="B2822" i="105"/>
  <c r="B2546" i="105"/>
  <c r="B2554" i="105"/>
  <c r="B2557" i="105"/>
  <c r="B2571" i="105"/>
  <c r="B2595" i="105"/>
  <c r="B2611" i="105"/>
  <c r="B2627" i="105"/>
  <c r="B2643" i="105"/>
  <c r="B2659" i="105"/>
  <c r="B2681" i="105"/>
  <c r="B2693" i="105"/>
  <c r="B2696" i="105"/>
  <c r="B2717" i="105"/>
  <c r="B2719" i="105"/>
  <c r="B2736" i="105"/>
  <c r="B2739" i="105"/>
  <c r="B2741" i="105"/>
  <c r="B2774" i="105"/>
  <c r="B2793" i="105"/>
  <c r="B2583" i="105"/>
  <c r="B2689" i="105"/>
  <c r="B2705" i="105"/>
  <c r="B2679" i="105"/>
  <c r="B2695" i="105"/>
  <c r="B2743" i="105"/>
  <c r="B2766" i="105"/>
  <c r="B2588" i="105"/>
  <c r="B2592" i="105"/>
  <c r="B2596" i="105"/>
  <c r="B2600" i="105"/>
  <c r="B2604" i="105"/>
  <c r="B2608" i="105"/>
  <c r="B2612" i="105"/>
  <c r="B2616" i="105"/>
  <c r="B2620" i="105"/>
  <c r="B2624" i="105"/>
  <c r="B2628" i="105"/>
  <c r="B2632" i="105"/>
  <c r="B2636" i="105"/>
  <c r="B2640" i="105"/>
  <c r="B2644" i="105"/>
  <c r="B2648" i="105"/>
  <c r="B2652" i="105"/>
  <c r="B2656" i="105"/>
  <c r="B2660" i="105"/>
  <c r="B2664" i="105"/>
  <c r="B2668" i="105"/>
  <c r="B2672" i="105"/>
  <c r="B2687" i="105"/>
  <c r="B2703" i="105"/>
  <c r="B2722" i="105"/>
  <c r="B2730" i="105"/>
  <c r="B2742" i="105"/>
  <c r="B2759" i="105"/>
  <c r="B2845" i="105"/>
  <c r="B2724" i="105"/>
  <c r="B2732" i="105"/>
  <c r="B2782" i="105"/>
  <c r="B2819" i="105"/>
  <c r="B2758" i="105"/>
  <c r="B2798" i="105"/>
  <c r="B2767" i="105"/>
  <c r="B2783" i="105"/>
  <c r="B2799" i="105"/>
  <c r="B2816" i="105"/>
  <c r="B2833" i="105"/>
  <c r="B2849" i="105"/>
  <c r="B2769" i="105"/>
  <c r="B2775" i="105"/>
  <c r="B2785" i="105"/>
  <c r="B2791" i="105"/>
  <c r="B2801" i="105"/>
  <c r="B2817" i="105"/>
  <c r="B2820" i="105"/>
  <c r="B2841" i="105"/>
  <c r="B2857" i="105"/>
  <c r="B2737" i="105"/>
  <c r="B2738" i="105"/>
  <c r="B2753" i="105"/>
  <c r="B2754" i="105"/>
  <c r="B2837" i="105"/>
  <c r="B2853" i="105"/>
  <c r="B2811" i="105"/>
  <c r="B2812" i="105"/>
  <c r="B2827" i="105"/>
  <c r="B2828" i="105"/>
  <c r="B2831" i="105"/>
  <c r="B2835" i="105"/>
  <c r="B2839" i="105"/>
  <c r="B2843" i="105"/>
  <c r="B2847" i="105"/>
  <c r="B2851" i="105"/>
  <c r="B2855" i="105"/>
  <c r="B2859" i="105"/>
  <c r="I6" i="105"/>
  <c r="I5" i="105"/>
  <c r="B5" i="105" s="1"/>
  <c r="I4" i="105"/>
  <c r="B4" i="105" s="1"/>
  <c r="I3" i="105"/>
  <c r="B3" i="105" s="1"/>
  <c r="B2" i="105"/>
  <c r="J6" i="105" l="1"/>
  <c r="B6" i="105"/>
  <c r="B2267" i="105"/>
  <c r="B2328" i="105"/>
  <c r="B2256" i="105"/>
  <c r="B2264" i="105"/>
  <c r="B2327" i="105"/>
  <c r="B2325" i="105"/>
  <c r="B2329" i="105"/>
  <c r="B2253" i="105"/>
  <c r="B2330" i="105"/>
  <c r="B2258" i="105"/>
  <c r="B2261" i="105"/>
  <c r="B2263" i="105"/>
  <c r="B2265" i="105"/>
  <c r="B2262" i="105"/>
  <c r="B2255" i="105"/>
  <c r="B2257" i="105"/>
  <c r="B2266" i="105"/>
  <c r="B2259" i="105"/>
  <c r="B2254" i="105"/>
  <c r="B2260" i="105"/>
  <c r="B2326" i="105"/>
  <c r="B2268" i="105"/>
  <c r="G1620" i="105" l="1"/>
  <c r="F1691" i="105"/>
  <c r="G1690" i="105"/>
  <c r="G1666" i="105"/>
  <c r="E1610" i="105"/>
  <c r="E1667" i="105"/>
  <c r="F1621" i="105"/>
  <c r="E1670" i="105"/>
  <c r="E1640" i="105"/>
  <c r="G1682" i="105"/>
  <c r="G1658" i="105"/>
  <c r="F1674" i="105"/>
  <c r="F1684" i="105"/>
  <c r="E1646" i="105"/>
  <c r="G1826" i="105"/>
  <c r="F1981" i="105"/>
  <c r="G1878" i="105"/>
  <c r="E1821" i="105"/>
  <c r="F1973" i="105"/>
  <c r="F2104" i="105"/>
  <c r="F2136" i="105"/>
  <c r="E2229" i="105"/>
  <c r="F2004" i="105"/>
  <c r="G2078" i="105"/>
  <c r="E2218" i="105"/>
  <c r="G2231" i="105"/>
  <c r="G1937" i="105"/>
  <c r="F1829" i="105"/>
  <c r="G1954" i="105"/>
  <c r="F1925" i="105"/>
  <c r="F2079" i="105"/>
  <c r="F2113" i="105"/>
  <c r="E2203" i="105"/>
  <c r="E1964" i="105"/>
  <c r="G2055" i="105"/>
  <c r="E2202" i="105"/>
  <c r="E2225" i="105"/>
  <c r="E1907" i="105"/>
  <c r="G1832" i="105"/>
  <c r="G1956" i="105"/>
  <c r="F1927" i="105"/>
  <c r="F2081" i="105"/>
  <c r="E2116" i="105"/>
  <c r="E2205" i="105"/>
  <c r="G1985" i="105"/>
  <c r="G2057" i="105"/>
  <c r="E2204" i="105"/>
  <c r="F2232" i="105"/>
  <c r="E1909" i="105"/>
  <c r="G1834" i="105"/>
  <c r="G1958" i="105"/>
  <c r="E1930" i="105"/>
  <c r="G2091" i="105"/>
  <c r="E2118" i="105"/>
  <c r="G2209" i="105"/>
  <c r="G1989" i="105"/>
  <c r="F2060" i="105"/>
  <c r="E2206" i="105"/>
  <c r="G2244" i="105"/>
  <c r="G1918" i="105"/>
  <c r="G1836" i="105"/>
  <c r="F1961" i="105"/>
  <c r="F1879" i="105"/>
  <c r="F2035" i="105"/>
  <c r="E2068" i="105"/>
  <c r="E2153" i="105"/>
  <c r="F2203" i="105"/>
  <c r="F2023" i="105"/>
  <c r="E2144" i="105"/>
  <c r="E2177" i="105"/>
  <c r="E1857" i="105"/>
  <c r="F1951" i="105"/>
  <c r="F1888" i="105"/>
  <c r="F1835" i="105"/>
  <c r="G1948" i="105"/>
  <c r="E2029" i="105"/>
  <c r="G2096" i="105"/>
  <c r="F2157" i="105"/>
  <c r="E2198" i="105"/>
  <c r="E2093" i="105"/>
  <c r="F2140" i="105"/>
  <c r="E1983" i="105"/>
  <c r="E1903" i="105"/>
  <c r="G1839" i="105"/>
  <c r="E1985" i="105"/>
  <c r="G1877" i="105"/>
  <c r="E2209" i="105"/>
  <c r="G2022" i="105"/>
  <c r="E2080" i="105"/>
  <c r="E2135" i="105"/>
  <c r="G1994" i="105"/>
  <c r="G2065" i="105"/>
  <c r="G1902" i="105"/>
  <c r="F1836" i="105"/>
  <c r="F1637" i="105"/>
  <c r="G1636" i="105"/>
  <c r="E1608" i="105"/>
  <c r="G1685" i="105"/>
  <c r="G1643" i="105"/>
  <c r="E1633" i="105"/>
  <c r="F1654" i="105"/>
  <c r="F1694" i="105"/>
  <c r="G1623" i="105"/>
  <c r="G1633" i="105"/>
  <c r="G1693" i="105"/>
  <c r="F1608" i="105"/>
  <c r="G1808" i="105"/>
  <c r="F1662" i="105"/>
  <c r="E1852" i="105"/>
  <c r="F1820" i="105"/>
  <c r="F1903" i="105"/>
  <c r="F1853" i="105"/>
  <c r="G2001" i="105"/>
  <c r="F2129" i="105"/>
  <c r="E2168" i="105"/>
  <c r="G2243" i="105"/>
  <c r="F2034" i="105"/>
  <c r="G2107" i="105"/>
  <c r="F2244" i="105"/>
  <c r="F2210" i="105"/>
  <c r="G1962" i="105"/>
  <c r="E1848" i="105"/>
  <c r="G1976" i="105"/>
  <c r="F1950" i="105"/>
  <c r="F2106" i="105"/>
  <c r="F2138" i="105"/>
  <c r="E2231" i="105"/>
  <c r="F2006" i="105"/>
  <c r="G2080" i="105"/>
  <c r="E2228" i="105"/>
  <c r="F2212" i="105"/>
  <c r="G1939" i="105"/>
  <c r="G1857" i="105"/>
  <c r="E1980" i="105"/>
  <c r="F1952" i="105"/>
  <c r="F2108" i="105"/>
  <c r="G2147" i="105"/>
  <c r="G2236" i="105"/>
  <c r="F2008" i="105"/>
  <c r="E2084" i="105"/>
  <c r="E2230" i="105"/>
  <c r="F2239" i="105"/>
  <c r="F1942" i="105"/>
  <c r="G1859" i="105"/>
  <c r="E1982" i="105"/>
  <c r="E1955" i="105"/>
  <c r="E2111" i="105"/>
  <c r="G2149" i="105"/>
  <c r="G2238" i="105"/>
  <c r="F2016" i="105"/>
  <c r="E2086" i="105"/>
  <c r="E2232" i="105"/>
  <c r="G2222" i="105"/>
  <c r="F1944" i="105"/>
  <c r="F1862" i="105"/>
  <c r="F1992" i="105"/>
  <c r="F1906" i="105"/>
  <c r="E2061" i="105"/>
  <c r="F2100" i="105"/>
  <c r="E2184" i="105"/>
  <c r="G2245" i="105"/>
  <c r="F2043" i="105"/>
  <c r="F2183" i="105"/>
  <c r="F2202" i="105"/>
  <c r="G1889" i="105"/>
  <c r="E1976" i="105"/>
  <c r="G1912" i="105"/>
  <c r="F1860" i="105"/>
  <c r="F2007" i="105"/>
  <c r="E2049" i="105"/>
  <c r="E2123" i="105"/>
  <c r="E2178" i="105"/>
  <c r="F1999" i="105"/>
  <c r="E2122" i="105"/>
  <c r="E2161" i="105"/>
  <c r="E1834" i="105"/>
  <c r="F1928" i="105"/>
  <c r="G1864" i="105"/>
  <c r="E1810" i="105"/>
  <c r="F1902" i="105"/>
  <c r="F2250" i="105"/>
  <c r="F2047" i="105"/>
  <c r="G2116" i="105"/>
  <c r="G2155" i="105"/>
  <c r="G2043" i="105"/>
  <c r="G2084" i="105"/>
  <c r="G1934" i="105"/>
  <c r="E1862" i="105"/>
  <c r="E1963" i="105"/>
  <c r="G1940" i="105"/>
  <c r="G1655" i="105"/>
  <c r="F1707" i="105"/>
  <c r="F1614" i="105"/>
  <c r="E1649" i="105"/>
  <c r="E1617" i="105"/>
  <c r="F1651" i="105"/>
  <c r="F1681" i="105"/>
  <c r="F1645" i="105"/>
  <c r="F1640" i="105"/>
  <c r="F1672" i="105"/>
  <c r="G1646" i="105"/>
  <c r="E1658" i="105"/>
  <c r="G1618" i="105"/>
  <c r="G1629" i="105"/>
  <c r="G1884" i="105"/>
  <c r="E1839" i="105"/>
  <c r="E1921" i="105"/>
  <c r="E1879" i="105"/>
  <c r="F1810" i="105"/>
  <c r="F2147" i="105"/>
  <c r="F2199" i="105"/>
  <c r="E2004" i="105"/>
  <c r="E2060" i="105"/>
  <c r="G2132" i="105"/>
  <c r="G2232" i="105"/>
  <c r="G1828" i="105"/>
  <c r="F1983" i="105"/>
  <c r="F1881" i="105"/>
  <c r="E1823" i="105"/>
  <c r="F1975" i="105"/>
  <c r="F2131" i="105"/>
  <c r="G2177" i="105"/>
  <c r="E2251" i="105"/>
  <c r="F2036" i="105"/>
  <c r="F2110" i="105"/>
  <c r="F2218" i="105"/>
  <c r="F2237" i="105"/>
  <c r="G1964" i="105"/>
  <c r="F1883" i="105"/>
  <c r="E1833" i="105"/>
  <c r="G1980" i="105"/>
  <c r="E2134" i="105"/>
  <c r="G2179" i="105"/>
  <c r="G2215" i="105"/>
  <c r="F2038" i="105"/>
  <c r="F2112" i="105"/>
  <c r="E2223" i="105"/>
  <c r="E2244" i="105"/>
  <c r="F1967" i="105"/>
  <c r="F1885" i="105"/>
  <c r="E1835" i="105"/>
  <c r="G1982" i="105"/>
  <c r="E2136" i="105"/>
  <c r="G2181" i="105"/>
  <c r="F2249" i="105"/>
  <c r="E2041" i="105"/>
  <c r="F2114" i="105"/>
  <c r="F2228" i="105"/>
  <c r="G2251" i="105"/>
  <c r="F1969" i="105"/>
  <c r="E1888" i="105"/>
  <c r="E1805" i="105"/>
  <c r="E1932" i="105"/>
  <c r="G2093" i="105"/>
  <c r="E2120" i="105"/>
  <c r="G2211" i="105"/>
  <c r="E1994" i="105"/>
  <c r="F2062" i="105"/>
  <c r="G2208" i="105"/>
  <c r="E2250" i="105"/>
  <c r="G1920" i="105"/>
  <c r="G1820" i="105"/>
  <c r="F1938" i="105"/>
  <c r="E1882" i="105"/>
  <c r="F2037" i="105"/>
  <c r="G2077" i="105"/>
  <c r="E2155" i="105"/>
  <c r="F2205" i="105"/>
  <c r="F2025" i="105"/>
  <c r="E2154" i="105"/>
  <c r="E2179" i="105"/>
  <c r="E1859" i="105"/>
  <c r="E1954" i="105"/>
  <c r="F1890" i="105"/>
  <c r="E1838" i="105"/>
  <c r="G1925" i="105"/>
  <c r="G2005" i="105"/>
  <c r="E2073" i="105"/>
  <c r="F2141" i="105"/>
  <c r="F2180" i="105"/>
  <c r="F2069" i="105"/>
  <c r="G2117" i="105"/>
  <c r="E1672" i="105"/>
  <c r="E1630" i="105"/>
  <c r="E1685" i="105"/>
  <c r="E1665" i="105"/>
  <c r="E1650" i="105"/>
  <c r="F1667" i="105"/>
  <c r="G1621" i="105"/>
  <c r="G1663" i="105"/>
  <c r="G1691" i="105"/>
  <c r="F1606" i="105"/>
  <c r="E1624" i="105"/>
  <c r="G1678" i="105"/>
  <c r="G1653" i="105"/>
  <c r="F1646" i="105"/>
  <c r="G1911" i="105"/>
  <c r="E1864" i="105"/>
  <c r="E1940" i="105"/>
  <c r="G1917" i="105"/>
  <c r="F1828" i="105"/>
  <c r="G2174" i="105"/>
  <c r="E2241" i="105"/>
  <c r="E2034" i="105"/>
  <c r="G2092" i="105"/>
  <c r="E2165" i="105"/>
  <c r="E2005" i="105"/>
  <c r="E1854" i="105"/>
  <c r="F1822" i="105"/>
  <c r="G1905" i="105"/>
  <c r="E1856" i="105"/>
  <c r="E1813" i="105"/>
  <c r="F2149" i="105"/>
  <c r="F2209" i="105"/>
  <c r="E2006" i="105"/>
  <c r="E2062" i="105"/>
  <c r="F2135" i="105"/>
  <c r="E2238" i="105"/>
  <c r="G1838" i="105"/>
  <c r="E1986" i="105"/>
  <c r="G1907" i="105"/>
  <c r="E1858" i="105"/>
  <c r="E1815" i="105"/>
  <c r="G2154" i="105"/>
  <c r="F2211" i="105"/>
  <c r="E2008" i="105"/>
  <c r="G2071" i="105"/>
  <c r="F2137" i="105"/>
  <c r="F2252" i="105"/>
  <c r="G1840" i="105"/>
  <c r="E1988" i="105"/>
  <c r="G1909" i="105"/>
  <c r="E1860" i="105"/>
  <c r="E1817" i="105"/>
  <c r="G2156" i="105"/>
  <c r="G2221" i="105"/>
  <c r="E2016" i="105"/>
  <c r="G2073" i="105"/>
  <c r="G2146" i="105"/>
  <c r="F2251" i="105"/>
  <c r="G1842" i="105"/>
  <c r="G1993" i="105"/>
  <c r="F1912" i="105"/>
  <c r="G1844" i="105"/>
  <c r="E1957" i="105"/>
  <c r="E2113" i="105"/>
  <c r="G2159" i="105"/>
  <c r="F2241" i="105"/>
  <c r="F2018" i="105"/>
  <c r="E2088" i="105"/>
  <c r="G2235" i="105"/>
  <c r="F2235" i="105"/>
  <c r="F1946" i="105"/>
  <c r="F1839" i="105"/>
  <c r="F1963" i="105"/>
  <c r="F1908" i="105"/>
  <c r="E2063" i="105"/>
  <c r="G2104" i="105"/>
  <c r="E2186" i="105"/>
  <c r="E2208" i="105"/>
  <c r="E2046" i="105"/>
  <c r="E2185" i="105"/>
  <c r="F2204" i="105"/>
  <c r="G1891" i="105"/>
  <c r="G1979" i="105"/>
  <c r="G1914" i="105"/>
  <c r="E1863" i="105"/>
  <c r="G1950" i="105"/>
  <c r="E2031" i="105"/>
  <c r="G2098" i="105"/>
  <c r="E2160" i="105"/>
  <c r="G2203" i="105"/>
  <c r="G2097" i="105"/>
  <c r="F2142" i="105"/>
  <c r="F1993" i="105"/>
  <c r="F1905" i="105"/>
  <c r="G1841" i="105"/>
  <c r="E1987" i="105"/>
  <c r="G1688" i="105"/>
  <c r="E1663" i="105"/>
  <c r="F1617" i="105"/>
  <c r="E1684" i="105"/>
  <c r="E1666" i="105"/>
  <c r="G1626" i="105"/>
  <c r="G1654" i="105"/>
  <c r="E1614" i="105"/>
  <c r="E1655" i="105"/>
  <c r="E1623" i="105"/>
  <c r="E1657" i="105"/>
  <c r="G1610" i="105"/>
  <c r="F1670" i="105"/>
  <c r="G1662" i="105"/>
  <c r="F1937" i="105"/>
  <c r="E1883" i="105"/>
  <c r="G1972" i="105"/>
  <c r="F1943" i="105"/>
  <c r="G1856" i="105"/>
  <c r="E2195" i="105"/>
  <c r="E2210" i="105"/>
  <c r="G2066" i="105"/>
  <c r="E2114" i="105"/>
  <c r="G2193" i="105"/>
  <c r="E2037" i="105"/>
  <c r="F1887" i="105"/>
  <c r="E1841" i="105"/>
  <c r="G1924" i="105"/>
  <c r="G1888" i="105"/>
  <c r="G1833" i="105"/>
  <c r="F2177" i="105"/>
  <c r="E2243" i="105"/>
  <c r="E2036" i="105"/>
  <c r="G2094" i="105"/>
  <c r="E2167" i="105"/>
  <c r="E2007" i="105"/>
  <c r="G1863" i="105"/>
  <c r="E1825" i="105"/>
  <c r="G1926" i="105"/>
  <c r="G1890" i="105"/>
  <c r="G1835" i="105"/>
  <c r="F2179" i="105"/>
  <c r="E2245" i="105"/>
  <c r="E2038" i="105"/>
  <c r="E2097" i="105"/>
  <c r="E2169" i="105"/>
  <c r="E2017" i="105"/>
  <c r="G1865" i="105"/>
  <c r="E1827" i="105"/>
  <c r="G1928" i="105"/>
  <c r="F1893" i="105"/>
  <c r="F1838" i="105"/>
  <c r="F2181" i="105"/>
  <c r="G2248" i="105"/>
  <c r="G2047" i="105"/>
  <c r="E2099" i="105"/>
  <c r="G2178" i="105"/>
  <c r="E2019" i="105"/>
  <c r="E1869" i="105"/>
  <c r="E1829" i="105"/>
  <c r="F1931" i="105"/>
  <c r="F1870" i="105"/>
  <c r="F1985" i="105"/>
  <c r="E2138" i="105"/>
  <c r="G2190" i="105"/>
  <c r="G1952" i="105"/>
  <c r="E2043" i="105"/>
  <c r="E2117" i="105"/>
  <c r="F2230" i="105"/>
  <c r="F1813" i="105"/>
  <c r="E1972" i="105"/>
  <c r="F1864" i="105"/>
  <c r="G1814" i="105"/>
  <c r="E1934" i="105"/>
  <c r="E2096" i="105"/>
  <c r="G2129" i="105"/>
  <c r="E2215" i="105"/>
  <c r="F1996" i="105"/>
  <c r="E2065" i="105"/>
  <c r="G2210" i="105"/>
  <c r="E2252" i="105"/>
  <c r="E1924" i="105"/>
  <c r="G1822" i="105"/>
  <c r="F1940" i="105"/>
  <c r="E1884" i="105"/>
  <c r="F2017" i="105"/>
  <c r="G2054" i="105"/>
  <c r="E2125" i="105"/>
  <c r="E2180" i="105"/>
  <c r="G2004" i="105"/>
  <c r="E2124" i="105"/>
  <c r="E2163" i="105"/>
  <c r="E1836" i="105"/>
  <c r="H1836" i="105" s="1"/>
  <c r="E1931" i="105"/>
  <c r="G1866" i="105"/>
  <c r="F1819" i="105"/>
  <c r="G1906" i="105"/>
  <c r="E2235" i="105"/>
  <c r="F2049" i="105"/>
  <c r="G2118" i="105"/>
  <c r="G2157" i="105"/>
  <c r="F2046" i="105"/>
  <c r="G2086" i="105"/>
  <c r="E1606" i="105"/>
  <c r="E1682" i="105"/>
  <c r="E1634" i="105"/>
  <c r="F1630" i="105"/>
  <c r="E1687" i="105"/>
  <c r="F1643" i="105"/>
  <c r="E1707" i="105"/>
  <c r="G1670" i="105"/>
  <c r="E1690" i="105"/>
  <c r="G1676" i="105"/>
  <c r="E1639" i="105"/>
  <c r="F1627" i="105"/>
  <c r="G1637" i="105"/>
  <c r="G1681" i="105"/>
  <c r="F1962" i="105"/>
  <c r="F1907" i="105"/>
  <c r="G1811" i="105"/>
  <c r="F1968" i="105"/>
  <c r="F1882" i="105"/>
  <c r="G2216" i="105"/>
  <c r="G2026" i="105"/>
  <c r="G2087" i="105"/>
  <c r="G2141" i="105"/>
  <c r="G2023" i="105"/>
  <c r="G2069" i="105"/>
  <c r="G1913" i="105"/>
  <c r="E1866" i="105"/>
  <c r="G1949" i="105"/>
  <c r="G1919" i="105"/>
  <c r="G1858" i="105"/>
  <c r="E2197" i="105"/>
  <c r="G2219" i="105"/>
  <c r="G2068" i="105"/>
  <c r="G2123" i="105"/>
  <c r="F2196" i="105"/>
  <c r="G2046" i="105"/>
  <c r="F1889" i="105"/>
  <c r="G1850" i="105"/>
  <c r="G1951" i="105"/>
  <c r="G1921" i="105"/>
  <c r="G1860" i="105"/>
  <c r="E2199" i="105"/>
  <c r="G2229" i="105"/>
  <c r="F2071" i="105"/>
  <c r="G2125" i="105"/>
  <c r="F2198" i="105"/>
  <c r="G2048" i="105"/>
  <c r="F1891" i="105"/>
  <c r="G1852" i="105"/>
  <c r="F1954" i="105"/>
  <c r="E1925" i="105"/>
  <c r="H1925" i="105" s="1"/>
  <c r="F1863" i="105"/>
  <c r="G2202" i="105"/>
  <c r="F1957" i="105"/>
  <c r="F2073" i="105"/>
  <c r="F2128" i="105"/>
  <c r="F2208" i="105"/>
  <c r="F2207" i="105" s="1"/>
  <c r="G2050" i="105"/>
  <c r="E1894" i="105"/>
  <c r="G1854" i="105"/>
  <c r="F1956" i="105"/>
  <c r="F1895" i="105"/>
  <c r="G1819" i="105"/>
  <c r="F2159" i="105"/>
  <c r="G2223" i="105"/>
  <c r="E2018" i="105"/>
  <c r="G2075" i="105"/>
  <c r="G2148" i="105"/>
  <c r="F1955" i="105"/>
  <c r="F1845" i="105"/>
  <c r="G1995" i="105"/>
  <c r="E1890" i="105"/>
  <c r="H1890" i="105" s="1"/>
  <c r="G1846" i="105"/>
  <c r="G1966" i="105"/>
  <c r="G2122" i="105"/>
  <c r="G2161" i="105"/>
  <c r="F2243" i="105"/>
  <c r="F2020" i="105"/>
  <c r="F2097" i="105"/>
  <c r="G2237" i="105"/>
  <c r="G2224" i="105"/>
  <c r="E1949" i="105"/>
  <c r="F1841" i="105"/>
  <c r="E1966" i="105"/>
  <c r="E1911" i="105"/>
  <c r="E2040" i="105"/>
  <c r="G2079" i="105"/>
  <c r="E2157" i="105"/>
  <c r="H2157" i="105" s="1"/>
  <c r="F2215" i="105"/>
  <c r="E2028" i="105"/>
  <c r="E2156" i="105"/>
  <c r="E2181" i="105"/>
  <c r="H2181" i="105" s="1"/>
  <c r="F1869" i="105"/>
  <c r="E1956" i="105"/>
  <c r="H1956" i="105" s="1"/>
  <c r="E1893" i="105"/>
  <c r="E1840" i="105"/>
  <c r="G1927" i="105"/>
  <c r="G2007" i="105"/>
  <c r="E2075" i="105"/>
  <c r="F2143" i="105"/>
  <c r="G2184" i="105"/>
  <c r="E2072" i="105"/>
  <c r="G2119" i="105"/>
  <c r="G1639" i="105"/>
  <c r="E1645" i="105"/>
  <c r="F1650" i="105"/>
  <c r="F1649" i="105"/>
  <c r="E1636" i="105"/>
  <c r="G1661" i="105"/>
  <c r="G1642" i="105"/>
  <c r="E1621" i="105"/>
  <c r="H1621" i="105" s="1"/>
  <c r="F1620" i="105"/>
  <c r="E1693" i="105"/>
  <c r="F1657" i="105"/>
  <c r="F1687" i="105"/>
  <c r="F1676" i="105"/>
  <c r="G1634" i="105"/>
  <c r="G1813" i="105"/>
  <c r="E1933" i="105"/>
  <c r="F1844" i="105"/>
  <c r="F1821" i="105"/>
  <c r="G1908" i="105"/>
  <c r="E1962" i="105"/>
  <c r="H1962" i="105" s="1"/>
  <c r="G2059" i="105"/>
  <c r="G2120" i="105"/>
  <c r="F2160" i="105"/>
  <c r="F2048" i="105"/>
  <c r="G2088" i="105"/>
  <c r="F1939" i="105"/>
  <c r="E1885" i="105"/>
  <c r="G1974" i="105"/>
  <c r="F1945" i="105"/>
  <c r="F1884" i="105"/>
  <c r="G2218" i="105"/>
  <c r="F2029" i="105"/>
  <c r="F2090" i="105"/>
  <c r="G2143" i="105"/>
  <c r="G2025" i="105"/>
  <c r="F2072" i="105"/>
  <c r="G1915" i="105"/>
  <c r="G1869" i="105"/>
  <c r="F1976" i="105"/>
  <c r="E1948" i="105"/>
  <c r="E1887" i="105"/>
  <c r="F2221" i="105"/>
  <c r="F2031" i="105"/>
  <c r="F2092" i="105"/>
  <c r="F2146" i="105"/>
  <c r="F2028" i="105"/>
  <c r="F2074" i="105"/>
  <c r="F1918" i="105"/>
  <c r="G1871" i="105"/>
  <c r="G1986" i="105"/>
  <c r="E1950" i="105"/>
  <c r="H1950" i="105" s="1"/>
  <c r="E1889" i="105"/>
  <c r="H1889" i="105" s="1"/>
  <c r="F2223" i="105"/>
  <c r="G2040" i="105"/>
  <c r="F2094" i="105"/>
  <c r="F2148" i="105"/>
  <c r="F2030" i="105"/>
  <c r="E2077" i="105"/>
  <c r="F1920" i="105"/>
  <c r="G1873" i="105"/>
  <c r="G1988" i="105"/>
  <c r="E1927" i="105"/>
  <c r="H1927" i="105" s="1"/>
  <c r="F1840" i="105"/>
  <c r="G2185" i="105"/>
  <c r="G2250" i="105"/>
  <c r="G2049" i="105"/>
  <c r="F2105" i="105"/>
  <c r="G2180" i="105"/>
  <c r="G2028" i="105"/>
  <c r="E1871" i="105"/>
  <c r="E1807" i="105"/>
  <c r="F1914" i="105"/>
  <c r="F1678" i="105"/>
  <c r="F1663" i="105"/>
  <c r="F1666" i="105"/>
  <c r="F1665" i="105"/>
  <c r="F1636" i="105"/>
  <c r="E1678" i="105"/>
  <c r="E1620" i="105"/>
  <c r="E1654" i="105"/>
  <c r="E1637" i="105"/>
  <c r="H1637" i="105" s="1"/>
  <c r="G1608" i="105"/>
  <c r="F1682" i="105"/>
  <c r="G1627" i="105"/>
  <c r="F1610" i="105"/>
  <c r="E1661" i="105"/>
  <c r="G1845" i="105"/>
  <c r="E1958" i="105"/>
  <c r="E1870" i="105"/>
  <c r="E1842" i="105"/>
  <c r="F1930" i="105"/>
  <c r="G2017" i="105"/>
  <c r="F2085" i="105"/>
  <c r="E2146" i="105"/>
  <c r="G2186" i="105"/>
  <c r="E2074" i="105"/>
  <c r="F2122" i="105"/>
  <c r="F1964" i="105"/>
  <c r="F1909" i="105"/>
  <c r="F1814" i="105"/>
  <c r="F1970" i="105"/>
  <c r="F1911" i="105"/>
  <c r="G1975" i="105"/>
  <c r="G2061" i="105"/>
  <c r="F2123" i="105"/>
  <c r="F2162" i="105"/>
  <c r="F2050" i="105"/>
  <c r="F2091" i="105"/>
  <c r="E1942" i="105"/>
  <c r="G1894" i="105"/>
  <c r="F1816" i="105"/>
  <c r="E1973" i="105"/>
  <c r="F1913" i="105"/>
  <c r="F1988" i="105"/>
  <c r="G2063" i="105"/>
  <c r="F2125" i="105"/>
  <c r="G2171" i="105"/>
  <c r="G2060" i="105"/>
  <c r="F2093" i="105"/>
  <c r="E1944" i="105"/>
  <c r="G1896" i="105"/>
  <c r="G1825" i="105"/>
  <c r="E1975" i="105"/>
  <c r="F1915" i="105"/>
  <c r="F1995" i="105"/>
  <c r="F2066" i="105"/>
  <c r="E2128" i="105"/>
  <c r="G2173" i="105"/>
  <c r="G2062" i="105"/>
  <c r="E2104" i="105"/>
  <c r="H2104" i="105" s="1"/>
  <c r="E1946" i="105"/>
  <c r="E1899" i="105"/>
  <c r="G1827" i="105"/>
  <c r="E1952" i="105"/>
  <c r="H1952" i="105" s="1"/>
  <c r="F1865" i="105"/>
  <c r="G2204" i="105"/>
  <c r="E1993" i="105"/>
  <c r="F2075" i="105"/>
  <c r="F2130" i="105"/>
  <c r="E1960" i="105"/>
  <c r="E2054" i="105"/>
  <c r="E1896" i="105"/>
  <c r="F1832" i="105"/>
  <c r="F1933" i="105"/>
  <c r="F1897" i="105"/>
  <c r="G1821" i="105"/>
  <c r="F2161" i="105"/>
  <c r="G2225" i="105"/>
  <c r="E2020" i="105"/>
  <c r="F2078" i="105"/>
  <c r="G2150" i="105"/>
  <c r="G1987" i="105"/>
  <c r="G1984" i="105" s="1"/>
  <c r="F1847" i="105"/>
  <c r="E1694" i="105"/>
  <c r="F1899" i="105"/>
  <c r="G1848" i="105"/>
  <c r="G1968" i="105"/>
  <c r="E2098" i="105"/>
  <c r="G2131" i="105"/>
  <c r="E2217" i="105"/>
  <c r="E1999" i="105"/>
  <c r="E2067" i="105"/>
  <c r="G2212" i="105"/>
  <c r="G2230" i="105"/>
  <c r="E1926" i="105"/>
  <c r="F1825" i="105"/>
  <c r="E1943" i="105"/>
  <c r="G1893" i="105"/>
  <c r="F2019" i="105"/>
  <c r="G2056" i="105"/>
  <c r="G2134" i="105"/>
  <c r="F2184" i="105"/>
  <c r="G2006" i="105"/>
  <c r="E2126" i="105"/>
  <c r="G2165" i="105"/>
  <c r="F1612" i="105"/>
  <c r="F1688" i="105"/>
  <c r="F1693" i="105"/>
  <c r="F1690" i="105"/>
  <c r="G1687" i="105"/>
  <c r="G1694" i="105"/>
  <c r="E1653" i="105"/>
  <c r="G1674" i="105"/>
  <c r="F1655" i="105"/>
  <c r="E1642" i="105"/>
  <c r="F1633" i="105"/>
  <c r="E1626" i="105"/>
  <c r="E1627" i="105"/>
  <c r="H1627" i="105" s="1"/>
  <c r="F1626" i="105"/>
  <c r="F1871" i="105"/>
  <c r="G1983" i="105"/>
  <c r="E1895" i="105"/>
  <c r="G1870" i="105"/>
  <c r="E1995" i="105"/>
  <c r="H1995" i="105" s="1"/>
  <c r="G2037" i="105"/>
  <c r="G2111" i="105"/>
  <c r="G2166" i="105"/>
  <c r="E2212" i="105"/>
  <c r="G2110" i="105"/>
  <c r="E2147" i="105"/>
  <c r="G1815" i="105"/>
  <c r="G1942" i="105"/>
  <c r="F1846" i="105"/>
  <c r="F1823" i="105"/>
  <c r="F1932" i="105"/>
  <c r="G2019" i="105"/>
  <c r="F2087" i="105"/>
  <c r="E2148" i="105"/>
  <c r="F2189" i="105"/>
  <c r="F2084" i="105"/>
  <c r="F2124" i="105"/>
  <c r="E1967" i="105"/>
  <c r="E1912" i="105"/>
  <c r="H1912" i="105" s="1"/>
  <c r="F1848" i="105"/>
  <c r="E1826" i="105"/>
  <c r="F1934" i="105"/>
  <c r="F2022" i="105"/>
  <c r="E2090" i="105"/>
  <c r="E2150" i="105"/>
  <c r="F2191" i="105"/>
  <c r="F2086" i="105"/>
  <c r="F2126" i="105"/>
  <c r="E1969" i="105"/>
  <c r="E1914" i="105"/>
  <c r="H1914" i="105" s="1"/>
  <c r="E1851" i="105"/>
  <c r="E1828" i="105"/>
  <c r="H1828" i="105" s="1"/>
  <c r="E1937" i="105"/>
  <c r="H1937" i="105" s="1"/>
  <c r="F2024" i="105"/>
  <c r="E2092" i="105"/>
  <c r="F2153" i="105"/>
  <c r="F2193" i="105"/>
  <c r="F2088" i="105"/>
  <c r="E2129" i="105"/>
  <c r="H2129" i="105" s="1"/>
  <c r="E1979" i="105"/>
  <c r="F1924" i="105"/>
  <c r="E1853" i="105"/>
  <c r="F1980" i="105"/>
  <c r="E1891" i="105"/>
  <c r="H1891" i="105" s="1"/>
  <c r="G2228" i="105"/>
  <c r="G2042" i="105"/>
  <c r="E2105" i="105"/>
  <c r="F2150" i="105"/>
  <c r="E2032" i="105"/>
  <c r="E2079" i="105"/>
  <c r="G1930" i="105"/>
  <c r="F1857" i="105"/>
  <c r="F1958" i="105"/>
  <c r="G1936" i="105"/>
  <c r="F1842" i="105"/>
  <c r="F1837" i="105" s="1"/>
  <c r="G2187" i="105"/>
  <c r="G2252" i="105"/>
  <c r="E2053" i="105"/>
  <c r="F2107" i="105"/>
  <c r="E2183" i="105"/>
  <c r="G2030" i="105"/>
  <c r="E1873" i="105"/>
  <c r="E1809" i="105"/>
  <c r="E1917" i="105"/>
  <c r="E1875" i="105"/>
  <c r="F1989" i="105"/>
  <c r="E1629" i="105"/>
  <c r="G1640" i="105"/>
  <c r="G1630" i="105"/>
  <c r="E1681" i="105"/>
  <c r="H1681" i="105" s="1"/>
  <c r="F1919" i="105"/>
  <c r="G2136" i="105"/>
  <c r="G2167" i="105"/>
  <c r="G1851" i="105"/>
  <c r="G2168" i="105"/>
  <c r="G1817" i="105"/>
  <c r="F2000" i="105"/>
  <c r="E2237" i="105"/>
  <c r="H2237" i="105" s="1"/>
  <c r="G1946" i="105"/>
  <c r="F2044" i="105"/>
  <c r="F2117" i="105"/>
  <c r="G1885" i="105"/>
  <c r="F2068" i="105"/>
  <c r="E2106" i="105"/>
  <c r="F1872" i="105"/>
  <c r="G2192" i="105"/>
  <c r="E2119" i="105"/>
  <c r="E1974" i="105"/>
  <c r="G1943" i="105"/>
  <c r="F2236" i="105"/>
  <c r="E2048" i="105"/>
  <c r="H2048" i="105" s="1"/>
  <c r="F1817" i="105"/>
  <c r="G1876" i="105"/>
  <c r="E1865" i="105"/>
  <c r="E2100" i="105"/>
  <c r="F2238" i="105"/>
  <c r="E2162" i="105"/>
  <c r="E2069" i="105"/>
  <c r="F2002" i="105"/>
  <c r="F1921" i="105"/>
  <c r="G2085" i="105"/>
  <c r="E1662" i="105"/>
  <c r="H1662" i="105" s="1"/>
  <c r="E1618" i="105"/>
  <c r="G1649" i="105"/>
  <c r="G1612" i="105"/>
  <c r="E1945" i="105"/>
  <c r="F2168" i="105"/>
  <c r="F2185" i="105"/>
  <c r="G1872" i="105"/>
  <c r="E2189" i="105"/>
  <c r="F1850" i="105"/>
  <c r="E2026" i="105"/>
  <c r="G2018" i="105"/>
  <c r="F1972" i="105"/>
  <c r="E2066" i="105"/>
  <c r="H2066" i="105" s="1"/>
  <c r="E2142" i="105"/>
  <c r="G1903" i="105"/>
  <c r="E2094" i="105"/>
  <c r="E2131" i="105"/>
  <c r="H2131" i="105" s="1"/>
  <c r="G1961" i="105"/>
  <c r="G1998" i="105"/>
  <c r="G1973" i="105"/>
  <c r="F1834" i="105"/>
  <c r="G1805" i="105"/>
  <c r="G2241" i="105"/>
  <c r="F2099" i="105"/>
  <c r="E1850" i="105"/>
  <c r="H1850" i="105" s="1"/>
  <c r="F1901" i="105"/>
  <c r="E1913" i="105"/>
  <c r="H1913" i="105" s="1"/>
  <c r="G2126" i="105"/>
  <c r="E2249" i="105"/>
  <c r="F2217" i="105"/>
  <c r="G2105" i="105"/>
  <c r="E2035" i="105"/>
  <c r="E2171" i="105"/>
  <c r="F2197" i="105"/>
  <c r="G1614" i="105"/>
  <c r="E1651" i="105"/>
  <c r="G1665" i="105"/>
  <c r="F1629" i="105"/>
  <c r="E1970" i="105"/>
  <c r="G2199" i="105"/>
  <c r="E2221" i="105"/>
  <c r="H2221" i="105" s="1"/>
  <c r="G1897" i="105"/>
  <c r="E2222" i="105"/>
  <c r="E1876" i="105"/>
  <c r="F2056" i="105"/>
  <c r="G2038" i="105"/>
  <c r="E1814" i="105"/>
  <c r="H1814" i="105" s="1"/>
  <c r="F2098" i="105"/>
  <c r="E2174" i="105"/>
  <c r="F1936" i="105"/>
  <c r="F2120" i="105"/>
  <c r="E2159" i="105"/>
  <c r="F1982" i="105"/>
  <c r="G2044" i="105"/>
  <c r="G2041" i="105"/>
  <c r="F1859" i="105"/>
  <c r="G1823" i="105"/>
  <c r="G2195" i="105"/>
  <c r="G2128" i="105"/>
  <c r="G1882" i="105"/>
  <c r="E1919" i="105"/>
  <c r="H1919" i="105" s="1"/>
  <c r="G1945" i="105"/>
  <c r="G2144" i="105"/>
  <c r="G2024" i="105"/>
  <c r="F2224" i="105"/>
  <c r="G2130" i="105"/>
  <c r="G2067" i="105"/>
  <c r="E1900" i="105"/>
  <c r="G2074" i="105"/>
  <c r="F1639" i="105"/>
  <c r="E1612" i="105"/>
  <c r="F1658" i="105"/>
  <c r="E1643" i="105"/>
  <c r="H1643" i="105" s="1"/>
  <c r="G1895" i="105"/>
  <c r="F2186" i="105"/>
  <c r="G1847" i="105"/>
  <c r="E1998" i="105"/>
  <c r="F2222" i="105"/>
  <c r="G1944" i="105"/>
  <c r="F2042" i="105"/>
  <c r="G2114" i="105"/>
  <c r="G1883" i="105"/>
  <c r="F2118" i="105"/>
  <c r="F2156" i="105"/>
  <c r="F1805" i="105"/>
  <c r="E2130" i="105"/>
  <c r="G1955" i="105"/>
  <c r="E1808" i="105"/>
  <c r="E2071" i="105"/>
  <c r="H2071" i="105" s="1"/>
  <c r="F2067" i="105"/>
  <c r="F1878" i="105"/>
  <c r="E1845" i="105"/>
  <c r="H1845" i="105" s="1"/>
  <c r="F2245" i="105"/>
  <c r="G2160" i="105"/>
  <c r="F1960" i="105"/>
  <c r="E1938" i="105"/>
  <c r="G1970" i="105"/>
  <c r="G2172" i="105"/>
  <c r="G2100" i="105"/>
  <c r="F2001" i="105"/>
  <c r="G2162" i="105"/>
  <c r="F2144" i="105"/>
  <c r="E2078" i="105"/>
  <c r="H2078" i="105" s="1"/>
  <c r="E1951" i="105"/>
  <c r="E2211" i="105"/>
  <c r="H2211" i="105" s="1"/>
  <c r="E2002" i="105"/>
  <c r="E1918" i="105"/>
  <c r="H1918" i="105" s="1"/>
  <c r="E2107" i="105"/>
  <c r="H2107" i="105" s="1"/>
  <c r="G2142" i="105"/>
  <c r="G2239" i="105"/>
  <c r="F1826" i="105"/>
  <c r="G2090" i="105"/>
  <c r="G2089" i="105" s="1"/>
  <c r="F1623" i="105"/>
  <c r="E2047" i="105"/>
  <c r="H2047" i="105" s="1"/>
  <c r="G1957" i="105"/>
  <c r="F1966" i="105"/>
  <c r="G1657" i="105"/>
  <c r="G1645" i="105"/>
  <c r="F1685" i="105"/>
  <c r="F1661" i="105"/>
  <c r="E1915" i="105"/>
  <c r="H1915" i="105" s="1"/>
  <c r="F2219" i="105"/>
  <c r="F1873" i="105"/>
  <c r="E2024" i="105"/>
  <c r="H2024" i="105" s="1"/>
  <c r="G2016" i="105"/>
  <c r="G1969" i="105"/>
  <c r="F2063" i="105"/>
  <c r="E2140" i="105"/>
  <c r="G1901" i="105"/>
  <c r="E2143" i="105"/>
  <c r="F2174" i="105"/>
  <c r="F1833" i="105"/>
  <c r="F1831" i="105" s="1"/>
  <c r="F2155" i="105"/>
  <c r="E1981" i="105"/>
  <c r="F1987" i="105"/>
  <c r="E1989" i="105"/>
  <c r="G2242" i="105"/>
  <c r="F1866" i="105"/>
  <c r="G2072" i="105"/>
  <c r="E1996" i="105"/>
  <c r="G2189" i="105"/>
  <c r="F1894" i="105"/>
  <c r="G1809" i="105"/>
  <c r="G1999" i="105"/>
  <c r="F2192" i="105"/>
  <c r="F2166" i="105"/>
  <c r="E2025" i="105"/>
  <c r="H2025" i="105" s="1"/>
  <c r="G2191" i="105"/>
  <c r="G2183" i="105"/>
  <c r="G2182" i="105" s="1"/>
  <c r="E1936" i="105"/>
  <c r="E2187" i="105"/>
  <c r="F1808" i="105"/>
  <c r="G2197" i="105"/>
  <c r="F2216" i="105"/>
  <c r="E1822" i="105"/>
  <c r="E2081" i="105"/>
  <c r="E2055" i="105"/>
  <c r="E1968" i="105"/>
  <c r="H1968" i="105" s="1"/>
  <c r="G2035" i="105"/>
  <c r="F2248" i="105"/>
  <c r="F2247" i="105" s="1"/>
  <c r="F2246" i="105" s="1"/>
  <c r="E1846" i="105"/>
  <c r="H1846" i="105" s="1"/>
  <c r="E2059" i="105"/>
  <c r="G1862" i="105"/>
  <c r="E2242" i="105"/>
  <c r="E2240" i="105" s="1"/>
  <c r="F2225" i="105"/>
  <c r="E1674" i="105"/>
  <c r="H1674" i="105" s="1"/>
  <c r="G1672" i="105"/>
  <c r="F1642" i="105"/>
  <c r="G1810" i="105"/>
  <c r="F1948" i="105"/>
  <c r="E2239" i="105"/>
  <c r="H2239" i="105" s="1"/>
  <c r="E1905" i="105"/>
  <c r="H1905" i="105" s="1"/>
  <c r="F2054" i="105"/>
  <c r="G2036" i="105"/>
  <c r="F1811" i="105"/>
  <c r="F2096" i="105"/>
  <c r="E2172" i="105"/>
  <c r="G1933" i="105"/>
  <c r="E2175" i="105"/>
  <c r="E2192" i="105"/>
  <c r="F1858" i="105"/>
  <c r="F2175" i="105"/>
  <c r="E1832" i="105"/>
  <c r="G1875" i="105"/>
  <c r="E2056" i="105"/>
  <c r="H2056" i="105" s="1"/>
  <c r="G2124" i="105"/>
  <c r="G2029" i="105"/>
  <c r="F1917" i="105"/>
  <c r="F1916" i="105" s="1"/>
  <c r="F2057" i="105"/>
  <c r="F1876" i="105"/>
  <c r="E2219" i="105"/>
  <c r="H2219" i="105" s="1"/>
  <c r="E1676" i="105"/>
  <c r="H1676" i="105" s="1"/>
  <c r="G1963" i="105"/>
  <c r="G1617" i="105"/>
  <c r="E1688" i="105"/>
  <c r="G1651" i="105"/>
  <c r="F1896" i="105"/>
  <c r="E2022" i="105"/>
  <c r="H2022" i="105" s="1"/>
  <c r="G2008" i="105"/>
  <c r="G1967" i="105"/>
  <c r="F2040" i="105"/>
  <c r="G2112" i="105"/>
  <c r="G1881" i="105"/>
  <c r="F2116" i="105"/>
  <c r="F2154" i="105"/>
  <c r="F1856" i="105"/>
  <c r="F2173" i="105"/>
  <c r="G2175" i="105"/>
  <c r="F1900" i="105"/>
  <c r="E1961" i="105"/>
  <c r="H1961" i="105" s="1"/>
  <c r="F1979" i="105"/>
  <c r="G2099" i="105"/>
  <c r="F1659" i="105"/>
  <c r="F1634" i="105"/>
  <c r="F1618" i="105"/>
  <c r="G1667" i="105"/>
  <c r="E1928" i="105"/>
  <c r="H1928" i="105" s="1"/>
  <c r="E2044" i="105"/>
  <c r="H2044" i="105" s="1"/>
  <c r="G2034" i="105"/>
  <c r="F1986" i="105"/>
  <c r="F2061" i="105"/>
  <c r="G2137" i="105"/>
  <c r="G1899" i="105"/>
  <c r="E2141" i="105"/>
  <c r="H2141" i="105" s="1"/>
  <c r="F2172" i="105"/>
  <c r="F1877" i="105"/>
  <c r="E2193" i="105"/>
  <c r="H2193" i="105" s="1"/>
  <c r="F1854" i="105"/>
  <c r="E1939" i="105"/>
  <c r="H1939" i="105" s="1"/>
  <c r="E2196" i="105"/>
  <c r="E1901" i="105"/>
  <c r="H1901" i="105" s="1"/>
  <c r="E1920" i="105"/>
  <c r="H1920" i="105" s="1"/>
  <c r="E2132" i="105"/>
  <c r="E2108" i="105"/>
  <c r="G1807" i="105"/>
  <c r="F2163" i="105"/>
  <c r="G2217" i="105"/>
  <c r="E2248" i="105"/>
  <c r="G1707" i="105"/>
  <c r="E1819" i="105"/>
  <c r="H1819" i="105" s="1"/>
  <c r="E1847" i="105"/>
  <c r="H1847" i="105" s="1"/>
  <c r="G2081" i="105"/>
  <c r="F2229" i="105"/>
  <c r="E2112" i="105"/>
  <c r="H2112" i="105" s="1"/>
  <c r="F2165" i="105"/>
  <c r="G2249" i="105"/>
  <c r="F2111" i="105"/>
  <c r="F2041" i="105"/>
  <c r="F2039" i="105" s="1"/>
  <c r="F2119" i="105"/>
  <c r="E2110" i="105"/>
  <c r="E2050" i="105"/>
  <c r="H2050" i="105" s="1"/>
  <c r="G1650" i="105"/>
  <c r="F1653" i="105"/>
  <c r="G1684" i="105"/>
  <c r="G1960" i="105"/>
  <c r="F2077" i="105"/>
  <c r="G2053" i="105"/>
  <c r="G2052" i="105" s="1"/>
  <c r="F1809" i="105"/>
  <c r="E2087" i="105"/>
  <c r="H2087" i="105" s="1"/>
  <c r="F2169" i="105"/>
  <c r="G1931" i="105"/>
  <c r="E2173" i="105"/>
  <c r="E2190" i="105"/>
  <c r="E1902" i="105"/>
  <c r="H1902" i="105" s="1"/>
  <c r="F2231" i="105"/>
  <c r="F2227" i="105" s="1"/>
  <c r="G1887" i="105"/>
  <c r="F2005" i="105"/>
  <c r="G1996" i="105"/>
  <c r="F1926" i="105"/>
  <c r="G2140" i="105"/>
  <c r="F2053" i="105"/>
  <c r="F1815" i="105"/>
  <c r="F1812" i="105" s="1"/>
  <c r="G1816" i="105"/>
  <c r="F2190" i="105"/>
  <c r="E2023" i="105"/>
  <c r="H2023" i="105" s="1"/>
  <c r="E2000" i="105"/>
  <c r="E1811" i="105"/>
  <c r="H1811" i="105" s="1"/>
  <c r="F1851" i="105"/>
  <c r="G1879" i="105"/>
  <c r="G2108" i="105"/>
  <c r="E2001" i="105"/>
  <c r="H2001" i="105" s="1"/>
  <c r="E2137" i="105"/>
  <c r="H2137" i="105" s="1"/>
  <c r="G2196" i="105"/>
  <c r="E2216" i="105"/>
  <c r="H2216" i="105" s="1"/>
  <c r="E2224" i="105"/>
  <c r="H2224" i="105" s="1"/>
  <c r="E1878" i="105"/>
  <c r="H1878" i="105" s="1"/>
  <c r="E1816" i="105"/>
  <c r="G2000" i="105"/>
  <c r="E1844" i="105"/>
  <c r="H1844" i="105" s="1"/>
  <c r="G1624" i="105"/>
  <c r="E1691" i="105"/>
  <c r="H1691" i="105" s="1"/>
  <c r="E1659" i="105"/>
  <c r="F1807" i="105"/>
  <c r="F2059" i="105"/>
  <c r="G2135" i="105"/>
  <c r="E1872" i="105"/>
  <c r="H1872" i="105" s="1"/>
  <c r="G2113" i="105"/>
  <c r="E2149" i="105"/>
  <c r="H2149" i="105" s="1"/>
  <c r="G1853" i="105"/>
  <c r="G1849" i="105" s="1"/>
  <c r="F2171" i="105"/>
  <c r="F2170" i="105" s="1"/>
  <c r="E1820" i="105"/>
  <c r="H1820" i="105" s="1"/>
  <c r="G2002" i="105"/>
  <c r="F1994" i="105"/>
  <c r="F1949" i="105"/>
  <c r="F1998" i="105"/>
  <c r="F2065" i="105"/>
  <c r="E1992" i="105"/>
  <c r="G2206" i="105"/>
  <c r="F2132" i="105"/>
  <c r="G1900" i="105"/>
  <c r="E1906" i="105"/>
  <c r="H1906" i="105" s="1"/>
  <c r="G2106" i="105"/>
  <c r="G2103" i="105" s="1"/>
  <c r="F2055" i="105"/>
  <c r="F2032" i="105"/>
  <c r="E1881" i="105"/>
  <c r="E1877" i="105"/>
  <c r="H1877" i="105" s="1"/>
  <c r="G1992" i="105"/>
  <c r="F2134" i="105"/>
  <c r="F2133" i="105" s="1"/>
  <c r="G2031" i="105"/>
  <c r="G2205" i="105"/>
  <c r="G2201" i="105" s="1"/>
  <c r="G2198" i="105"/>
  <c r="F2195" i="105"/>
  <c r="F2194" i="105" s="1"/>
  <c r="G1659" i="105"/>
  <c r="G1606" i="105"/>
  <c r="F1624" i="105"/>
  <c r="F1827" i="105"/>
  <c r="F1824" i="105" s="1"/>
  <c r="E2085" i="105"/>
  <c r="F2167" i="105"/>
  <c r="E1897" i="105"/>
  <c r="H1897" i="105" s="1"/>
  <c r="G2138" i="105"/>
  <c r="G2169" i="105"/>
  <c r="F1875" i="105"/>
  <c r="F1874" i="105" s="1"/>
  <c r="E2191" i="105"/>
  <c r="H2191" i="105" s="1"/>
  <c r="F1852" i="105"/>
  <c r="G2032" i="105"/>
  <c r="G2020" i="105"/>
  <c r="F1974" i="105"/>
  <c r="F2026" i="105"/>
  <c r="E2091" i="105"/>
  <c r="H2091" i="105" s="1"/>
  <c r="G1829" i="105"/>
  <c r="G1824" i="105" s="1"/>
  <c r="E2236" i="105"/>
  <c r="G2153" i="105"/>
  <c r="G2152" i="105" s="1"/>
  <c r="G1932" i="105"/>
  <c r="G1938" i="105"/>
  <c r="G1935" i="105" s="1"/>
  <c r="G2163" i="105"/>
  <c r="F2080" i="105"/>
  <c r="F2206" i="105"/>
  <c r="G1981" i="105"/>
  <c r="G1978" i="105" s="1"/>
  <c r="E1908" i="105"/>
  <c r="H1908" i="105" s="1"/>
  <c r="E2042" i="105"/>
  <c r="H2042" i="105" s="1"/>
  <c r="E2166" i="105"/>
  <c r="H2166" i="105" s="1"/>
  <c r="E2057" i="105"/>
  <c r="H2057" i="105" s="1"/>
  <c r="E2030" i="105"/>
  <c r="H2030" i="105" s="1"/>
  <c r="F2242" i="105"/>
  <c r="F2187" i="105"/>
  <c r="F2182" i="105" s="1"/>
  <c r="F2178" i="105"/>
  <c r="F2176" i="105" s="1"/>
  <c r="E2058" i="105"/>
  <c r="E2070" i="105"/>
  <c r="G1831" i="105"/>
  <c r="G2115" i="105"/>
  <c r="E2089" i="105"/>
  <c r="F2070" i="105"/>
  <c r="F2003" i="105"/>
  <c r="E2127" i="105"/>
  <c r="F1886" i="105"/>
  <c r="F2045" i="105"/>
  <c r="E1947" i="105"/>
  <c r="E2227" i="105"/>
  <c r="E2226" i="105" s="1"/>
  <c r="G1843" i="105"/>
  <c r="G2070" i="105"/>
  <c r="F2214" i="105"/>
  <c r="E2176" i="105"/>
  <c r="F1861" i="105"/>
  <c r="E2027" i="105"/>
  <c r="E2033" i="105"/>
  <c r="E2220" i="105"/>
  <c r="E1824" i="105"/>
  <c r="F2014" i="105"/>
  <c r="F1843" i="105"/>
  <c r="E2021" i="105"/>
  <c r="G1886" i="105"/>
  <c r="G2095" i="105"/>
  <c r="G2127" i="105"/>
  <c r="F1941" i="105"/>
  <c r="F1935" i="105"/>
  <c r="E2013" i="105"/>
  <c r="G1953" i="105"/>
  <c r="E1886" i="105"/>
  <c r="E1929" i="105"/>
  <c r="G2039" i="105"/>
  <c r="F1880" i="105"/>
  <c r="E2003" i="105"/>
  <c r="G1806" i="105"/>
  <c r="G1898" i="105"/>
  <c r="F2013" i="105"/>
  <c r="G2214" i="105"/>
  <c r="E1941" i="105"/>
  <c r="E1984" i="105"/>
  <c r="F1868" i="105"/>
  <c r="G2083" i="105"/>
  <c r="E2095" i="105"/>
  <c r="F2033" i="105"/>
  <c r="G1861" i="105"/>
  <c r="F1991" i="105"/>
  <c r="E2014" i="105"/>
  <c r="F1929" i="105"/>
  <c r="G1855" i="105"/>
  <c r="F2127" i="105"/>
  <c r="G2240" i="105"/>
  <c r="F2058" i="105"/>
  <c r="G2045" i="105"/>
  <c r="G1910" i="105"/>
  <c r="F2012" i="105"/>
  <c r="G2207" i="105"/>
  <c r="G2176" i="105"/>
  <c r="G1874" i="105"/>
  <c r="F2076" i="105"/>
  <c r="E1971" i="105"/>
  <c r="F2220" i="105"/>
  <c r="F2103" i="105"/>
  <c r="F1923" i="105"/>
  <c r="E2247" i="105"/>
  <c r="E2246" i="105" s="1"/>
  <c r="E2164" i="105"/>
  <c r="F2015" i="105"/>
  <c r="E2158" i="105"/>
  <c r="G2021" i="105"/>
  <c r="E2182" i="105"/>
  <c r="F1965" i="105"/>
  <c r="E1978" i="105"/>
  <c r="F1910" i="105"/>
  <c r="E1997" i="105"/>
  <c r="F1959" i="105"/>
  <c r="G2003" i="105"/>
  <c r="F2064" i="105"/>
  <c r="E1880" i="105"/>
  <c r="E2064" i="105"/>
  <c r="E2115" i="105"/>
  <c r="G2145" i="105"/>
  <c r="F2011" i="105"/>
  <c r="G1916" i="105"/>
  <c r="G1892" i="105"/>
  <c r="E2152" i="105"/>
  <c r="C16" i="35"/>
  <c r="E1977" i="105" l="1"/>
  <c r="F1849" i="105"/>
  <c r="G2188" i="105"/>
  <c r="F2234" i="105"/>
  <c r="E1965" i="105"/>
  <c r="G2227" i="105"/>
  <c r="G2226" i="105" s="1"/>
  <c r="F2121" i="105"/>
  <c r="G1947" i="105"/>
  <c r="G1997" i="105"/>
  <c r="F2095" i="105"/>
  <c r="H2095" i="105" s="1"/>
  <c r="F1984" i="105"/>
  <c r="H1984" i="105" s="1"/>
  <c r="E2145" i="105"/>
  <c r="E1959" i="105"/>
  <c r="G2014" i="105"/>
  <c r="F2145" i="105"/>
  <c r="F2089" i="105"/>
  <c r="G2076" i="105"/>
  <c r="G2121" i="105"/>
  <c r="G1818" i="105"/>
  <c r="E1861" i="105"/>
  <c r="H1861" i="105" s="1"/>
  <c r="E2012" i="105"/>
  <c r="E2201" i="105"/>
  <c r="E1868" i="105"/>
  <c r="G2082" i="105"/>
  <c r="H2003" i="105"/>
  <c r="E1874" i="105"/>
  <c r="H1816" i="105"/>
  <c r="G2194" i="105"/>
  <c r="E2188" i="105"/>
  <c r="E2170" i="105"/>
  <c r="G2109" i="105"/>
  <c r="H2127" i="105"/>
  <c r="H2070" i="105"/>
  <c r="H2248" i="105"/>
  <c r="E2139" i="105"/>
  <c r="G1991" i="105"/>
  <c r="G1959" i="105"/>
  <c r="F1855" i="105"/>
  <c r="H1629" i="105"/>
  <c r="H1951" i="105"/>
  <c r="H2079" i="105"/>
  <c r="H2148" i="105"/>
  <c r="G2247" i="105"/>
  <c r="G2246" i="105" s="1"/>
  <c r="E2207" i="105"/>
  <c r="H2207" i="105" s="1"/>
  <c r="F2240" i="105"/>
  <c r="F2233" i="105" s="1"/>
  <c r="F2213" i="105"/>
  <c r="G2013" i="105"/>
  <c r="E2045" i="105"/>
  <c r="H2045" i="105" s="1"/>
  <c r="H1874" i="105"/>
  <c r="H2182" i="105"/>
  <c r="F2052" i="105"/>
  <c r="F2051" i="105" s="1"/>
  <c r="H2222" i="105"/>
  <c r="H2150" i="105"/>
  <c r="H1975" i="105"/>
  <c r="G1971" i="105"/>
  <c r="G2158" i="105"/>
  <c r="E1855" i="105"/>
  <c r="H1855" i="105" s="1"/>
  <c r="E1837" i="105"/>
  <c r="H2013" i="105"/>
  <c r="H2089" i="105"/>
  <c r="H1936" i="105"/>
  <c r="F2152" i="105"/>
  <c r="G1904" i="105"/>
  <c r="G2015" i="105"/>
  <c r="E2011" i="105"/>
  <c r="H2236" i="105"/>
  <c r="F1997" i="105"/>
  <c r="H1997" i="105" s="1"/>
  <c r="F2164" i="105"/>
  <c r="H2132" i="105"/>
  <c r="H2100" i="105"/>
  <c r="F2021" i="105"/>
  <c r="F2109" i="105"/>
  <c r="H1886" i="105"/>
  <c r="H1659" i="105"/>
  <c r="H1989" i="105"/>
  <c r="H2094" i="105"/>
  <c r="G2064" i="105"/>
  <c r="H2064" i="105" s="1"/>
  <c r="E2214" i="105"/>
  <c r="H2214" i="105" s="1"/>
  <c r="E2052" i="105"/>
  <c r="H2052" i="105" s="1"/>
  <c r="E1806" i="105"/>
  <c r="H1881" i="105"/>
  <c r="F1898" i="105"/>
  <c r="G1990" i="105"/>
  <c r="E1812" i="105"/>
  <c r="H2176" i="105"/>
  <c r="H2130" i="105"/>
  <c r="F1971" i="105"/>
  <c r="F2188" i="105"/>
  <c r="G2139" i="105"/>
  <c r="G1965" i="105"/>
  <c r="H2174" i="105"/>
  <c r="H1618" i="105"/>
  <c r="G1941" i="105"/>
  <c r="H1941" i="105" s="1"/>
  <c r="F1978" i="105"/>
  <c r="H1978" i="105" s="1"/>
  <c r="H1851" i="105"/>
  <c r="G1812" i="105"/>
  <c r="H1926" i="105"/>
  <c r="H2054" i="105"/>
  <c r="F2083" i="105"/>
  <c r="F2082" i="105" s="1"/>
  <c r="G2027" i="105"/>
  <c r="F2027" i="105"/>
  <c r="G2058" i="105"/>
  <c r="H2058" i="105" s="1"/>
  <c r="F2158" i="105"/>
  <c r="F2151" i="105" s="1"/>
  <c r="H1972" i="105"/>
  <c r="H1869" i="105"/>
  <c r="H2017" i="105"/>
  <c r="H2114" i="105"/>
  <c r="H1657" i="105"/>
  <c r="H1612" i="105"/>
  <c r="H2173" i="105"/>
  <c r="H2212" i="105"/>
  <c r="E1910" i="105"/>
  <c r="H1910" i="105" s="1"/>
  <c r="E2194" i="105"/>
  <c r="H2194" i="105" s="1"/>
  <c r="E1916" i="105"/>
  <c r="H1916" i="105" s="1"/>
  <c r="H1824" i="105"/>
  <c r="G2011" i="105"/>
  <c r="H1993" i="105"/>
  <c r="E2015" i="105"/>
  <c r="H2015" i="105" s="1"/>
  <c r="E2200" i="105"/>
  <c r="H1959" i="105"/>
  <c r="H2152" i="105"/>
  <c r="F2226" i="105"/>
  <c r="H2226" i="105" s="1"/>
  <c r="H2227" i="105"/>
  <c r="H1812" i="105"/>
  <c r="H2240" i="105"/>
  <c r="F1830" i="105"/>
  <c r="H2188" i="105"/>
  <c r="F1977" i="105"/>
  <c r="G2012" i="105"/>
  <c r="H2012" i="105" s="1"/>
  <c r="H1998" i="105"/>
  <c r="H2249" i="105"/>
  <c r="H2105" i="105"/>
  <c r="H2092" i="105"/>
  <c r="H1942" i="105"/>
  <c r="H2096" i="105"/>
  <c r="H1841" i="105"/>
  <c r="H2031" i="105"/>
  <c r="H2063" i="105"/>
  <c r="H1957" i="105"/>
  <c r="H1860" i="105"/>
  <c r="H1685" i="105"/>
  <c r="H1954" i="105"/>
  <c r="H2223" i="105"/>
  <c r="H2060" i="105"/>
  <c r="H1963" i="105"/>
  <c r="H2230" i="105"/>
  <c r="F2139" i="105"/>
  <c r="H2144" i="105"/>
  <c r="H2203" i="105"/>
  <c r="H1640" i="105"/>
  <c r="E1818" i="105"/>
  <c r="H1965" i="105"/>
  <c r="H1808" i="105"/>
  <c r="H2159" i="105"/>
  <c r="H1945" i="105"/>
  <c r="H1865" i="105"/>
  <c r="H2053" i="105"/>
  <c r="H1895" i="105"/>
  <c r="H1848" i="105"/>
  <c r="H1899" i="105"/>
  <c r="H1944" i="105"/>
  <c r="H2074" i="105"/>
  <c r="H2156" i="105"/>
  <c r="H2197" i="105"/>
  <c r="H1707" i="105"/>
  <c r="E2234" i="105"/>
  <c r="H2235" i="105"/>
  <c r="H1934" i="105"/>
  <c r="H1825" i="105"/>
  <c r="H1663" i="105"/>
  <c r="H1986" i="105"/>
  <c r="H1854" i="105"/>
  <c r="H1630" i="105"/>
  <c r="H1859" i="105"/>
  <c r="H2250" i="105"/>
  <c r="H2004" i="105"/>
  <c r="H1862" i="105"/>
  <c r="H1834" i="105"/>
  <c r="F2201" i="105"/>
  <c r="F2200" i="105" s="1"/>
  <c r="H2232" i="105"/>
  <c r="H2084" i="105"/>
  <c r="H2093" i="105"/>
  <c r="H2205" i="105"/>
  <c r="H1670" i="105"/>
  <c r="E1904" i="105"/>
  <c r="G2200" i="105"/>
  <c r="H2085" i="105"/>
  <c r="H1688" i="105"/>
  <c r="H1832" i="105"/>
  <c r="E1831" i="105"/>
  <c r="G2033" i="105"/>
  <c r="H2033" i="105" s="1"/>
  <c r="H1970" i="105"/>
  <c r="H1826" i="105"/>
  <c r="H1943" i="105"/>
  <c r="H1946" i="105"/>
  <c r="H1807" i="105"/>
  <c r="H2072" i="105"/>
  <c r="H2028" i="105"/>
  <c r="H2018" i="105"/>
  <c r="H2199" i="105"/>
  <c r="H1884" i="105"/>
  <c r="H1827" i="105"/>
  <c r="H2037" i="105"/>
  <c r="H1863" i="105"/>
  <c r="H1988" i="105"/>
  <c r="G1837" i="105"/>
  <c r="G1830" i="105" s="1"/>
  <c r="H2005" i="105"/>
  <c r="H1672" i="105"/>
  <c r="H2179" i="105"/>
  <c r="H2251" i="105"/>
  <c r="H2161" i="105"/>
  <c r="H2086" i="105"/>
  <c r="H2231" i="105"/>
  <c r="H2168" i="105"/>
  <c r="H2198" i="105"/>
  <c r="H2116" i="105"/>
  <c r="E1923" i="105"/>
  <c r="H2196" i="105"/>
  <c r="F1947" i="105"/>
  <c r="H1947" i="105" s="1"/>
  <c r="H1981" i="105"/>
  <c r="G2170" i="105"/>
  <c r="H2170" i="105" s="1"/>
  <c r="H2142" i="105"/>
  <c r="H1694" i="105"/>
  <c r="H1896" i="105"/>
  <c r="H2146" i="105"/>
  <c r="H1871" i="105"/>
  <c r="H2077" i="105"/>
  <c r="H1693" i="105"/>
  <c r="H1687" i="105"/>
  <c r="F1818" i="105"/>
  <c r="H1829" i="105"/>
  <c r="H2007" i="105"/>
  <c r="H1987" i="105"/>
  <c r="H2238" i="105"/>
  <c r="H2165" i="105"/>
  <c r="H2154" i="105"/>
  <c r="H2041" i="105"/>
  <c r="H2122" i="105"/>
  <c r="E2121" i="105"/>
  <c r="H2121" i="105" s="1"/>
  <c r="H2135" i="105"/>
  <c r="H2153" i="105"/>
  <c r="H2118" i="105"/>
  <c r="H1821" i="105"/>
  <c r="H1667" i="105"/>
  <c r="H2167" i="105"/>
  <c r="H1624" i="105"/>
  <c r="H1994" i="105"/>
  <c r="H2080" i="105"/>
  <c r="H2068" i="105"/>
  <c r="H1610" i="105"/>
  <c r="E2039" i="105"/>
  <c r="H2039" i="105" s="1"/>
  <c r="E1849" i="105"/>
  <c r="H1849" i="105" s="1"/>
  <c r="H2000" i="105"/>
  <c r="F2115" i="105"/>
  <c r="H2115" i="105" s="1"/>
  <c r="H2192" i="105"/>
  <c r="H2081" i="105"/>
  <c r="H1938" i="105"/>
  <c r="G1880" i="105"/>
  <c r="H1880" i="105" s="1"/>
  <c r="H1651" i="105"/>
  <c r="H1853" i="105"/>
  <c r="H1967" i="105"/>
  <c r="H2147" i="105"/>
  <c r="H1960" i="105"/>
  <c r="H1654" i="105"/>
  <c r="H2075" i="105"/>
  <c r="H1866" i="105"/>
  <c r="H1634" i="105"/>
  <c r="H1931" i="105"/>
  <c r="H1924" i="105"/>
  <c r="H2019" i="105"/>
  <c r="H2169" i="105"/>
  <c r="H1623" i="105"/>
  <c r="F1904" i="105"/>
  <c r="H2062" i="105"/>
  <c r="H2034" i="105"/>
  <c r="H1606" i="105"/>
  <c r="H2134" i="105"/>
  <c r="H1879" i="105"/>
  <c r="H2178" i="105"/>
  <c r="H2184" i="105"/>
  <c r="H1633" i="105"/>
  <c r="H2029" i="105"/>
  <c r="H1930" i="105"/>
  <c r="G1977" i="105"/>
  <c r="E1935" i="105"/>
  <c r="H1935" i="105" s="1"/>
  <c r="H2190" i="105"/>
  <c r="H2175" i="105"/>
  <c r="H1822" i="105"/>
  <c r="H1875" i="105"/>
  <c r="H1969" i="105"/>
  <c r="H1626" i="105"/>
  <c r="G2164" i="105"/>
  <c r="H2164" i="105" s="1"/>
  <c r="H2128" i="105"/>
  <c r="H1620" i="105"/>
  <c r="H2040" i="105"/>
  <c r="F1953" i="105"/>
  <c r="H1682" i="105"/>
  <c r="H2252" i="105"/>
  <c r="H2097" i="105"/>
  <c r="H2036" i="105"/>
  <c r="H2210" i="105"/>
  <c r="H1655" i="105"/>
  <c r="G2234" i="105"/>
  <c r="G2233" i="105" s="1"/>
  <c r="H2006" i="105"/>
  <c r="H2241" i="105"/>
  <c r="H2155" i="105"/>
  <c r="H2120" i="105"/>
  <c r="H2136" i="105"/>
  <c r="H1823" i="105"/>
  <c r="H1921" i="105"/>
  <c r="H1617" i="105"/>
  <c r="H2123" i="105"/>
  <c r="H2111" i="105"/>
  <c r="H2209" i="105"/>
  <c r="H2246" i="105"/>
  <c r="H2110" i="105"/>
  <c r="E2109" i="105"/>
  <c r="H2109" i="105" s="1"/>
  <c r="F1892" i="105"/>
  <c r="F1867" i="105" s="1"/>
  <c r="H2143" i="105"/>
  <c r="H2002" i="105"/>
  <c r="H2026" i="105"/>
  <c r="H1974" i="105"/>
  <c r="H1917" i="105"/>
  <c r="H1979" i="105"/>
  <c r="H2126" i="105"/>
  <c r="H2067" i="105"/>
  <c r="H1842" i="105"/>
  <c r="H1678" i="105"/>
  <c r="H1911" i="105"/>
  <c r="H2163" i="105"/>
  <c r="H2117" i="105"/>
  <c r="H2099" i="105"/>
  <c r="H2038" i="105"/>
  <c r="H2243" i="105"/>
  <c r="H2195" i="105"/>
  <c r="H1614" i="105"/>
  <c r="H2185" i="105"/>
  <c r="H2088" i="105"/>
  <c r="H2008" i="105"/>
  <c r="H2073" i="105"/>
  <c r="H1833" i="105"/>
  <c r="H1839" i="105"/>
  <c r="H1649" i="105"/>
  <c r="H2049" i="105"/>
  <c r="H2061" i="105"/>
  <c r="H1955" i="105"/>
  <c r="H1980" i="105"/>
  <c r="H1907" i="105"/>
  <c r="H1646" i="105"/>
  <c r="H2055" i="105"/>
  <c r="E2083" i="105"/>
  <c r="E2076" i="105"/>
  <c r="H2076" i="105" s="1"/>
  <c r="H2172" i="105"/>
  <c r="H2171" i="105"/>
  <c r="H2119" i="105"/>
  <c r="H1809" i="105"/>
  <c r="G1929" i="105"/>
  <c r="H1929" i="105" s="1"/>
  <c r="H1642" i="105"/>
  <c r="H1999" i="105"/>
  <c r="H2020" i="105"/>
  <c r="H1870" i="105"/>
  <c r="H1887" i="105"/>
  <c r="H1636" i="105"/>
  <c r="H1840" i="105"/>
  <c r="H1966" i="105"/>
  <c r="H2124" i="105"/>
  <c r="H2065" i="105"/>
  <c r="H2043" i="105"/>
  <c r="H2245" i="105"/>
  <c r="H2046" i="105"/>
  <c r="H2016" i="105"/>
  <c r="H1932" i="105"/>
  <c r="H1835" i="105"/>
  <c r="H1982" i="105"/>
  <c r="H1852" i="105"/>
  <c r="H1608" i="105"/>
  <c r="H1985" i="105"/>
  <c r="H1909" i="105"/>
  <c r="H2225" i="105"/>
  <c r="H2218" i="105"/>
  <c r="E1898" i="105"/>
  <c r="H1898" i="105" s="1"/>
  <c r="E2103" i="105"/>
  <c r="H2014" i="105"/>
  <c r="E1892" i="105"/>
  <c r="H2242" i="105"/>
  <c r="F1806" i="105"/>
  <c r="H1806" i="105" s="1"/>
  <c r="H1996" i="105"/>
  <c r="H2140" i="105"/>
  <c r="H1900" i="105"/>
  <c r="H1876" i="105"/>
  <c r="H2035" i="105"/>
  <c r="H2189" i="105"/>
  <c r="H2069" i="105"/>
  <c r="H1873" i="105"/>
  <c r="H2217" i="105"/>
  <c r="H1973" i="105"/>
  <c r="H1958" i="105"/>
  <c r="H1948" i="105"/>
  <c r="H1933" i="105"/>
  <c r="H1893" i="105"/>
  <c r="H1894" i="105"/>
  <c r="H1639" i="105"/>
  <c r="H2208" i="105"/>
  <c r="G2220" i="105"/>
  <c r="G2213" i="105" s="1"/>
  <c r="H1813" i="105"/>
  <c r="H1882" i="105"/>
  <c r="H1805" i="105"/>
  <c r="H2202" i="105"/>
  <c r="E2133" i="105"/>
  <c r="E1991" i="105"/>
  <c r="H1992" i="105"/>
  <c r="H2187" i="105"/>
  <c r="H2162" i="105"/>
  <c r="H2032" i="105"/>
  <c r="G2133" i="105"/>
  <c r="G2102" i="105" s="1"/>
  <c r="H1885" i="105"/>
  <c r="H1949" i="105"/>
  <c r="H2180" i="105"/>
  <c r="H2215" i="105"/>
  <c r="H1666" i="105"/>
  <c r="H2160" i="105"/>
  <c r="H2186" i="105"/>
  <c r="H1815" i="105"/>
  <c r="H1856" i="105"/>
  <c r="H1940" i="105"/>
  <c r="H1650" i="105"/>
  <c r="H1838" i="105"/>
  <c r="H1888" i="105"/>
  <c r="H1810" i="105"/>
  <c r="H1903" i="105"/>
  <c r="H1857" i="105"/>
  <c r="H2244" i="105"/>
  <c r="H2204" i="105"/>
  <c r="E1843" i="105"/>
  <c r="H1843" i="105" s="1"/>
  <c r="H2108" i="105"/>
  <c r="H2059" i="105"/>
  <c r="H2106" i="105"/>
  <c r="H2183" i="105"/>
  <c r="H2090" i="105"/>
  <c r="H1653" i="105"/>
  <c r="H2098" i="105"/>
  <c r="H1661" i="105"/>
  <c r="G1868" i="105"/>
  <c r="H1868" i="105" s="1"/>
  <c r="H1645" i="105"/>
  <c r="H1690" i="105"/>
  <c r="H2125" i="105"/>
  <c r="H2138" i="105"/>
  <c r="G1923" i="105"/>
  <c r="H1883" i="105"/>
  <c r="H1684" i="105"/>
  <c r="H2113" i="105"/>
  <c r="H1817" i="105"/>
  <c r="H1858" i="105"/>
  <c r="H1665" i="105"/>
  <c r="H1658" i="105"/>
  <c r="H1864" i="105"/>
  <c r="H1976" i="105"/>
  <c r="H2228" i="105"/>
  <c r="H1983" i="105"/>
  <c r="H2177" i="105"/>
  <c r="H2206" i="105"/>
  <c r="H1964" i="105"/>
  <c r="H2229" i="105"/>
  <c r="E1953" i="105"/>
  <c r="E6" i="35"/>
  <c r="F2010" i="105" l="1"/>
  <c r="H1977" i="105"/>
  <c r="G1922" i="105"/>
  <c r="H1818" i="105"/>
  <c r="H1953" i="105"/>
  <c r="H2145" i="105"/>
  <c r="F2009" i="105"/>
  <c r="H2247" i="105"/>
  <c r="H2027" i="105"/>
  <c r="H2158" i="105"/>
  <c r="E2151" i="105"/>
  <c r="H2021" i="105"/>
  <c r="G2051" i="105"/>
  <c r="H2011" i="105"/>
  <c r="H2133" i="105"/>
  <c r="H1971" i="105"/>
  <c r="G1867" i="105"/>
  <c r="H2139" i="105"/>
  <c r="F1990" i="105"/>
  <c r="E2213" i="105"/>
  <c r="H2213" i="105" s="1"/>
  <c r="H1831" i="105"/>
  <c r="E1830" i="105"/>
  <c r="H1830" i="105" s="1"/>
  <c r="F2102" i="105"/>
  <c r="F2101" i="105" s="1"/>
  <c r="H2234" i="105"/>
  <c r="E2233" i="105"/>
  <c r="H2233" i="105" s="1"/>
  <c r="H1991" i="105"/>
  <c r="E1990" i="105"/>
  <c r="H1990" i="105" s="1"/>
  <c r="H1892" i="105"/>
  <c r="E1867" i="105"/>
  <c r="H1867" i="105" s="1"/>
  <c r="G2010" i="105"/>
  <c r="F1922" i="105"/>
  <c r="E2010" i="105"/>
  <c r="E2082" i="105"/>
  <c r="H2082" i="105" s="1"/>
  <c r="H2083" i="105"/>
  <c r="H1904" i="105"/>
  <c r="H2220" i="105"/>
  <c r="E2051" i="105"/>
  <c r="H2051" i="105" s="1"/>
  <c r="G2151" i="105"/>
  <c r="H2151" i="105" s="1"/>
  <c r="E1922" i="105"/>
  <c r="H1923" i="105"/>
  <c r="H1837" i="105"/>
  <c r="H2103" i="105"/>
  <c r="E2102" i="105"/>
  <c r="H2201" i="105"/>
  <c r="H2200" i="105"/>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AG102" i="2"/>
  <c r="AG103" i="2"/>
  <c r="AG104" i="2"/>
  <c r="AG105" i="2"/>
  <c r="AG106" i="2"/>
  <c r="AG107" i="2"/>
  <c r="AG108" i="2"/>
  <c r="AG109" i="2"/>
  <c r="AG110" i="2"/>
  <c r="AG111" i="2"/>
  <c r="AG112" i="2"/>
  <c r="AG113" i="2"/>
  <c r="AG114" i="2"/>
  <c r="AG115" i="2"/>
  <c r="AG116" i="2"/>
  <c r="AG117" i="2"/>
  <c r="AG118" i="2"/>
  <c r="AG119" i="2"/>
  <c r="AG120" i="2"/>
  <c r="AG121" i="2"/>
  <c r="AG122" i="2"/>
  <c r="AG123" i="2"/>
  <c r="AG124" i="2"/>
  <c r="AG125" i="2"/>
  <c r="AG126" i="2"/>
  <c r="AG127" i="2"/>
  <c r="AG128" i="2"/>
  <c r="AG129" i="2"/>
  <c r="AG130" i="2"/>
  <c r="AG131" i="2"/>
  <c r="AG132" i="2"/>
  <c r="AG133" i="2"/>
  <c r="AG134" i="2"/>
  <c r="AG135" i="2"/>
  <c r="AG136" i="2"/>
  <c r="AG137" i="2"/>
  <c r="AG138" i="2"/>
  <c r="AG139" i="2"/>
  <c r="AG140" i="2"/>
  <c r="AG141" i="2"/>
  <c r="AG142" i="2"/>
  <c r="AG143" i="2"/>
  <c r="AG144" i="2"/>
  <c r="AG145" i="2"/>
  <c r="AG146" i="2"/>
  <c r="AG147" i="2"/>
  <c r="AG148" i="2"/>
  <c r="AG149" i="2"/>
  <c r="AG150" i="2"/>
  <c r="AG151" i="2"/>
  <c r="AG152" i="2"/>
  <c r="AG13" i="2"/>
  <c r="AF14" i="2"/>
  <c r="AF15" i="2"/>
  <c r="AF16" i="2"/>
  <c r="AF17" i="2"/>
  <c r="AF18" i="2"/>
  <c r="AF19" i="2"/>
  <c r="AF20" i="2"/>
  <c r="AF21" i="2"/>
  <c r="AF22" i="2"/>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50" i="2"/>
  <c r="AF51" i="2"/>
  <c r="AF52" i="2"/>
  <c r="AF53" i="2"/>
  <c r="AF54" i="2"/>
  <c r="AF55" i="2"/>
  <c r="AF56" i="2"/>
  <c r="AF57" i="2"/>
  <c r="AF58" i="2"/>
  <c r="AF59" i="2"/>
  <c r="AF60" i="2"/>
  <c r="AF61" i="2"/>
  <c r="AF62" i="2"/>
  <c r="AF63" i="2"/>
  <c r="AF64" i="2"/>
  <c r="AF65" i="2"/>
  <c r="AF66" i="2"/>
  <c r="AF67" i="2"/>
  <c r="AF68" i="2"/>
  <c r="AF69" i="2"/>
  <c r="AF70" i="2"/>
  <c r="AF71" i="2"/>
  <c r="AF72" i="2"/>
  <c r="AF73" i="2"/>
  <c r="AF74" i="2"/>
  <c r="AF75" i="2"/>
  <c r="AF76" i="2"/>
  <c r="AF77" i="2"/>
  <c r="AF78" i="2"/>
  <c r="AF79" i="2"/>
  <c r="AF80" i="2"/>
  <c r="AF81" i="2"/>
  <c r="AF82" i="2"/>
  <c r="AF83" i="2"/>
  <c r="AF84" i="2"/>
  <c r="AF85" i="2"/>
  <c r="AF86"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3" i="2"/>
  <c r="G2009" i="105" l="1"/>
  <c r="H1922" i="105"/>
  <c r="H2102" i="105"/>
  <c r="E2101" i="105"/>
  <c r="H2010" i="105"/>
  <c r="E2009" i="105"/>
  <c r="H2009" i="105" s="1"/>
  <c r="G2101" i="105"/>
  <c r="F5" i="102"/>
  <c r="Q1" i="105" s="1"/>
  <c r="J14" i="32"/>
  <c r="K13" i="32" s="1"/>
  <c r="H2101" i="105" l="1"/>
  <c r="M3311" i="105"/>
  <c r="K3313" i="105"/>
  <c r="L3316" i="105"/>
  <c r="M3319" i="105"/>
  <c r="K3321" i="105"/>
  <c r="L3324" i="105"/>
  <c r="M3327" i="105"/>
  <c r="K3329" i="105"/>
  <c r="L3332" i="105"/>
  <c r="M3335" i="105"/>
  <c r="K3337" i="105"/>
  <c r="L3340" i="105"/>
  <c r="M3343" i="105"/>
  <c r="K3345" i="105"/>
  <c r="L3348" i="105"/>
  <c r="M3351" i="105"/>
  <c r="K3353" i="105"/>
  <c r="L3356" i="105"/>
  <c r="M3359" i="105"/>
  <c r="K3361" i="105"/>
  <c r="L3364" i="105"/>
  <c r="K3310" i="105"/>
  <c r="L3313" i="105"/>
  <c r="M3316" i="105"/>
  <c r="K3318" i="105"/>
  <c r="L3321" i="105"/>
  <c r="M3324" i="105"/>
  <c r="K3326" i="105"/>
  <c r="L3329" i="105"/>
  <c r="M3332" i="105"/>
  <c r="K3334" i="105"/>
  <c r="L3337" i="105"/>
  <c r="M3340" i="105"/>
  <c r="K3342" i="105"/>
  <c r="L3345" i="105"/>
  <c r="M3348" i="105"/>
  <c r="K3350" i="105"/>
  <c r="L3353" i="105"/>
  <c r="M3356" i="105"/>
  <c r="K3358" i="105"/>
  <c r="L3361" i="105"/>
  <c r="M3364" i="105"/>
  <c r="K3366" i="105"/>
  <c r="L3310" i="105"/>
  <c r="M3313" i="105"/>
  <c r="K3315" i="105"/>
  <c r="L3318" i="105"/>
  <c r="M3321" i="105"/>
  <c r="K3323" i="105"/>
  <c r="L3326" i="105"/>
  <c r="M3329" i="105"/>
  <c r="K3331" i="105"/>
  <c r="L3334" i="105"/>
  <c r="M3337" i="105"/>
  <c r="K3339" i="105"/>
  <c r="L3342" i="105"/>
  <c r="M3345" i="105"/>
  <c r="K3347" i="105"/>
  <c r="L3350" i="105"/>
  <c r="M3353" i="105"/>
  <c r="K3355" i="105"/>
  <c r="L3358" i="105"/>
  <c r="M3361" i="105"/>
  <c r="K3363" i="105"/>
  <c r="L3366" i="105"/>
  <c r="M3310" i="105"/>
  <c r="K3312" i="105"/>
  <c r="L3315" i="105"/>
  <c r="M3318" i="105"/>
  <c r="K3320" i="105"/>
  <c r="L3323" i="105"/>
  <c r="M3326" i="105"/>
  <c r="K3328" i="105"/>
  <c r="L3331" i="105"/>
  <c r="M3334" i="105"/>
  <c r="K3336" i="105"/>
  <c r="L3339" i="105"/>
  <c r="M3342" i="105"/>
  <c r="K3344" i="105"/>
  <c r="L3347" i="105"/>
  <c r="M3350" i="105"/>
  <c r="K3352" i="105"/>
  <c r="L3355" i="105"/>
  <c r="M3358" i="105"/>
  <c r="K3360" i="105"/>
  <c r="L3363" i="105"/>
  <c r="M3366" i="105"/>
  <c r="L3312" i="105"/>
  <c r="M3315" i="105"/>
  <c r="K3317" i="105"/>
  <c r="L3320" i="105"/>
  <c r="M3323" i="105"/>
  <c r="K3325" i="105"/>
  <c r="L3328" i="105"/>
  <c r="M3331" i="105"/>
  <c r="K3333" i="105"/>
  <c r="L3336" i="105"/>
  <c r="M3339" i="105"/>
  <c r="K3341" i="105"/>
  <c r="L3344" i="105"/>
  <c r="M3347" i="105"/>
  <c r="K3349" i="105"/>
  <c r="L3352" i="105"/>
  <c r="M3355" i="105"/>
  <c r="K3357" i="105"/>
  <c r="L3360" i="105"/>
  <c r="M3363" i="105"/>
  <c r="K3365" i="105"/>
  <c r="K3311" i="105"/>
  <c r="K3314" i="105"/>
  <c r="K3324" i="105"/>
  <c r="K3327" i="105"/>
  <c r="K3330" i="105"/>
  <c r="K3340" i="105"/>
  <c r="K3343" i="105"/>
  <c r="K3346" i="105"/>
  <c r="K3356" i="105"/>
  <c r="K3359" i="105"/>
  <c r="K3362" i="105"/>
  <c r="K3367" i="105"/>
  <c r="L3370" i="105"/>
  <c r="M3373" i="105"/>
  <c r="K3375" i="105"/>
  <c r="L3378" i="105"/>
  <c r="M3381" i="105"/>
  <c r="K3383" i="105"/>
  <c r="L3386" i="105"/>
  <c r="M3389" i="105"/>
  <c r="K3391" i="105"/>
  <c r="L3394" i="105"/>
  <c r="M3397" i="105"/>
  <c r="K3399" i="105"/>
  <c r="M3314" i="105"/>
  <c r="M3317" i="105"/>
  <c r="M3320" i="105"/>
  <c r="M3330" i="105"/>
  <c r="M3333" i="105"/>
  <c r="M3336" i="105"/>
  <c r="M3346" i="105"/>
  <c r="M3349" i="105"/>
  <c r="M3352" i="105"/>
  <c r="M3362" i="105"/>
  <c r="M3365" i="105"/>
  <c r="M3367" i="105"/>
  <c r="K3369" i="105"/>
  <c r="L3372" i="105"/>
  <c r="M3375" i="105"/>
  <c r="K3377" i="105"/>
  <c r="L3380" i="105"/>
  <c r="M3383" i="105"/>
  <c r="K3385" i="105"/>
  <c r="L3388" i="105"/>
  <c r="M3391" i="105"/>
  <c r="K3393" i="105"/>
  <c r="L3396" i="105"/>
  <c r="L3369" i="105"/>
  <c r="M3372" i="105"/>
  <c r="K3374" i="105"/>
  <c r="L3377" i="105"/>
  <c r="M3380" i="105"/>
  <c r="K3382" i="105"/>
  <c r="L3385" i="105"/>
  <c r="M3388" i="105"/>
  <c r="K3390" i="105"/>
  <c r="L3393" i="105"/>
  <c r="M3396" i="105"/>
  <c r="K3398" i="105"/>
  <c r="K3316" i="105"/>
  <c r="K3319" i="105"/>
  <c r="K3322" i="105"/>
  <c r="K3332" i="105"/>
  <c r="K3335" i="105"/>
  <c r="K3338" i="105"/>
  <c r="K3348" i="105"/>
  <c r="K3351" i="105"/>
  <c r="K3354" i="105"/>
  <c r="K3364" i="105"/>
  <c r="M3369" i="105"/>
  <c r="K3371" i="105"/>
  <c r="L3374" i="105"/>
  <c r="M3377" i="105"/>
  <c r="K3379" i="105"/>
  <c r="L3382" i="105"/>
  <c r="M3385" i="105"/>
  <c r="K3387" i="105"/>
  <c r="L3390" i="105"/>
  <c r="M3393" i="105"/>
  <c r="K3395" i="105"/>
  <c r="L3398" i="105"/>
  <c r="L3319" i="105"/>
  <c r="L3322" i="105"/>
  <c r="L3325" i="105"/>
  <c r="L3335" i="105"/>
  <c r="L3338" i="105"/>
  <c r="L3341" i="105"/>
  <c r="L3351" i="105"/>
  <c r="L3354" i="105"/>
  <c r="L3357" i="105"/>
  <c r="K3368" i="105"/>
  <c r="L3371" i="105"/>
  <c r="M3374" i="105"/>
  <c r="K3376" i="105"/>
  <c r="L3379" i="105"/>
  <c r="M3382" i="105"/>
  <c r="K3384" i="105"/>
  <c r="L3387" i="105"/>
  <c r="M3390" i="105"/>
  <c r="K3392" i="105"/>
  <c r="L3395" i="105"/>
  <c r="M3398" i="105"/>
  <c r="M3312" i="105"/>
  <c r="M3322" i="105"/>
  <c r="M3325" i="105"/>
  <c r="M3328" i="105"/>
  <c r="M3338" i="105"/>
  <c r="M3341" i="105"/>
  <c r="M3344" i="105"/>
  <c r="M3354" i="105"/>
  <c r="M3357" i="105"/>
  <c r="M3360" i="105"/>
  <c r="L3368" i="105"/>
  <c r="M3371" i="105"/>
  <c r="K3373" i="105"/>
  <c r="L3376" i="105"/>
  <c r="M3379" i="105"/>
  <c r="K3381" i="105"/>
  <c r="L3384" i="105"/>
  <c r="M3387" i="105"/>
  <c r="K3389" i="105"/>
  <c r="L3392" i="105"/>
  <c r="M3395" i="105"/>
  <c r="K3397" i="105"/>
  <c r="M3368" i="105"/>
  <c r="K3370" i="105"/>
  <c r="L3373" i="105"/>
  <c r="M3376" i="105"/>
  <c r="K3378" i="105"/>
  <c r="L3381" i="105"/>
  <c r="M3384" i="105"/>
  <c r="K3386" i="105"/>
  <c r="L3389" i="105"/>
  <c r="M3392" i="105"/>
  <c r="K3394" i="105"/>
  <c r="L3397" i="105"/>
  <c r="L3362" i="105"/>
  <c r="M3370" i="105"/>
  <c r="M3386" i="105"/>
  <c r="L3402" i="105"/>
  <c r="M3405" i="105"/>
  <c r="K3407" i="105"/>
  <c r="L3410" i="105"/>
  <c r="M3413" i="105"/>
  <c r="K3415" i="105"/>
  <c r="L3418" i="105"/>
  <c r="M3421" i="105"/>
  <c r="K3423" i="105"/>
  <c r="L3426" i="105"/>
  <c r="M3429" i="105"/>
  <c r="K3431" i="105"/>
  <c r="L3434" i="105"/>
  <c r="M3437" i="105"/>
  <c r="K3439" i="105"/>
  <c r="L3442" i="105"/>
  <c r="M3445" i="105"/>
  <c r="K3447" i="105"/>
  <c r="L3333" i="105"/>
  <c r="L3343" i="105"/>
  <c r="L3367" i="105"/>
  <c r="K3380" i="105"/>
  <c r="L3383" i="105"/>
  <c r="K3396" i="105"/>
  <c r="M3402" i="105"/>
  <c r="K3404" i="105"/>
  <c r="L3407" i="105"/>
  <c r="M3410" i="105"/>
  <c r="K3412" i="105"/>
  <c r="L3415" i="105"/>
  <c r="M3418" i="105"/>
  <c r="K3420" i="105"/>
  <c r="L3423" i="105"/>
  <c r="M3426" i="105"/>
  <c r="K3428" i="105"/>
  <c r="L3431" i="105"/>
  <c r="M3434" i="105"/>
  <c r="K3436" i="105"/>
  <c r="L3439" i="105"/>
  <c r="M3442" i="105"/>
  <c r="K3444" i="105"/>
  <c r="L3314" i="105"/>
  <c r="L3399" i="105"/>
  <c r="K3401" i="105"/>
  <c r="L3404" i="105"/>
  <c r="M3407" i="105"/>
  <c r="K3409" i="105"/>
  <c r="L3412" i="105"/>
  <c r="M3415" i="105"/>
  <c r="K3417" i="105"/>
  <c r="L3420" i="105"/>
  <c r="M3423" i="105"/>
  <c r="K3425" i="105"/>
  <c r="L3428" i="105"/>
  <c r="M3431" i="105"/>
  <c r="K3433" i="105"/>
  <c r="L3436" i="105"/>
  <c r="M3439" i="105"/>
  <c r="K3441" i="105"/>
  <c r="L3444" i="105"/>
  <c r="M3447" i="105"/>
  <c r="L3349" i="105"/>
  <c r="L3359" i="105"/>
  <c r="M3399" i="105"/>
  <c r="L3401" i="105"/>
  <c r="M3404" i="105"/>
  <c r="K3406" i="105"/>
  <c r="L3409" i="105"/>
  <c r="M3412" i="105"/>
  <c r="K3414" i="105"/>
  <c r="L3417" i="105"/>
  <c r="M3420" i="105"/>
  <c r="K3422" i="105"/>
  <c r="L3425" i="105"/>
  <c r="M3428" i="105"/>
  <c r="K3430" i="105"/>
  <c r="L3433" i="105"/>
  <c r="M3436" i="105"/>
  <c r="K3438" i="105"/>
  <c r="L3441" i="105"/>
  <c r="M3444" i="105"/>
  <c r="K3446" i="105"/>
  <c r="L3330" i="105"/>
  <c r="M3378" i="105"/>
  <c r="M3394" i="105"/>
  <c r="M3401" i="105"/>
  <c r="K3403" i="105"/>
  <c r="L3406" i="105"/>
  <c r="M3409" i="105"/>
  <c r="K3411" i="105"/>
  <c r="L3414" i="105"/>
  <c r="M3417" i="105"/>
  <c r="K3419" i="105"/>
  <c r="L3422" i="105"/>
  <c r="M3425" i="105"/>
  <c r="K3427" i="105"/>
  <c r="L3430" i="105"/>
  <c r="M3433" i="105"/>
  <c r="K3435" i="105"/>
  <c r="L3438" i="105"/>
  <c r="M3441" i="105"/>
  <c r="K3443" i="105"/>
  <c r="L3446" i="105"/>
  <c r="L3311" i="105"/>
  <c r="L3365" i="105"/>
  <c r="K3372" i="105"/>
  <c r="L3375" i="105"/>
  <c r="K3388" i="105"/>
  <c r="L3391" i="105"/>
  <c r="K3400" i="105"/>
  <c r="L3403" i="105"/>
  <c r="M3406" i="105"/>
  <c r="K3408" i="105"/>
  <c r="L3411" i="105"/>
  <c r="M3414" i="105"/>
  <c r="K3416" i="105"/>
  <c r="L3419" i="105"/>
  <c r="M3422" i="105"/>
  <c r="K3424" i="105"/>
  <c r="L3427" i="105"/>
  <c r="M3430" i="105"/>
  <c r="K3432" i="105"/>
  <c r="L3435" i="105"/>
  <c r="M3438" i="105"/>
  <c r="K3440" i="105"/>
  <c r="L3443" i="105"/>
  <c r="M3446" i="105"/>
  <c r="L3346" i="105"/>
  <c r="L3400" i="105"/>
  <c r="M3403" i="105"/>
  <c r="K3405" i="105"/>
  <c r="L3408" i="105"/>
  <c r="M3411" i="105"/>
  <c r="K3413" i="105"/>
  <c r="L3416" i="105"/>
  <c r="M3419" i="105"/>
  <c r="K3421" i="105"/>
  <c r="L3424" i="105"/>
  <c r="M3427" i="105"/>
  <c r="K3429" i="105"/>
  <c r="L3432" i="105"/>
  <c r="M3435" i="105"/>
  <c r="K3437" i="105"/>
  <c r="L3440" i="105"/>
  <c r="M3443" i="105"/>
  <c r="K3445" i="105"/>
  <c r="L3327" i="105"/>
  <c r="L3448" i="105"/>
  <c r="M3451" i="105"/>
  <c r="K3453" i="105"/>
  <c r="L3456" i="105"/>
  <c r="M3459" i="105"/>
  <c r="K3461" i="105"/>
  <c r="L3464" i="105"/>
  <c r="M3467" i="105"/>
  <c r="K3469" i="105"/>
  <c r="L3472" i="105"/>
  <c r="M3475" i="105"/>
  <c r="K3477" i="105"/>
  <c r="L3480" i="105"/>
  <c r="M3483" i="105"/>
  <c r="K3485" i="105"/>
  <c r="L3488" i="105"/>
  <c r="M3491" i="105"/>
  <c r="K3493" i="105"/>
  <c r="M3400" i="105"/>
  <c r="M3416" i="105"/>
  <c r="M3432" i="105"/>
  <c r="M3448" i="105"/>
  <c r="K3450" i="105"/>
  <c r="L3453" i="105"/>
  <c r="M3456" i="105"/>
  <c r="K3458" i="105"/>
  <c r="L3461" i="105"/>
  <c r="M3464" i="105"/>
  <c r="K3466" i="105"/>
  <c r="L3469" i="105"/>
  <c r="M3472" i="105"/>
  <c r="K3474" i="105"/>
  <c r="L3477" i="105"/>
  <c r="M3480" i="105"/>
  <c r="K3482" i="105"/>
  <c r="L3485" i="105"/>
  <c r="M3488" i="105"/>
  <c r="K3490" i="105"/>
  <c r="L3493" i="105"/>
  <c r="K3410" i="105"/>
  <c r="L3413" i="105"/>
  <c r="K3426" i="105"/>
  <c r="L3429" i="105"/>
  <c r="K3442" i="105"/>
  <c r="L3445" i="105"/>
  <c r="L3450" i="105"/>
  <c r="M3453" i="105"/>
  <c r="K3455" i="105"/>
  <c r="L3458" i="105"/>
  <c r="M3461" i="105"/>
  <c r="K3463" i="105"/>
  <c r="L3466" i="105"/>
  <c r="M3469" i="105"/>
  <c r="K3471" i="105"/>
  <c r="L3474" i="105"/>
  <c r="M3477" i="105"/>
  <c r="K3479" i="105"/>
  <c r="L3482" i="105"/>
  <c r="M3485" i="105"/>
  <c r="K3487" i="105"/>
  <c r="L3490" i="105"/>
  <c r="M3493" i="105"/>
  <c r="K3495" i="105"/>
  <c r="M3450" i="105"/>
  <c r="K3452" i="105"/>
  <c r="L3455" i="105"/>
  <c r="M3458" i="105"/>
  <c r="K3460" i="105"/>
  <c r="L3463" i="105"/>
  <c r="M3466" i="105"/>
  <c r="K3468" i="105"/>
  <c r="L3471" i="105"/>
  <c r="M3474" i="105"/>
  <c r="K3476" i="105"/>
  <c r="L3479" i="105"/>
  <c r="M3482" i="105"/>
  <c r="K3484" i="105"/>
  <c r="L3487" i="105"/>
  <c r="M3490" i="105"/>
  <c r="K3492" i="105"/>
  <c r="L3495" i="105"/>
  <c r="L3317" i="105"/>
  <c r="K3449" i="105"/>
  <c r="L3452" i="105"/>
  <c r="M3455" i="105"/>
  <c r="K3457" i="105"/>
  <c r="L3460" i="105"/>
  <c r="M3463" i="105"/>
  <c r="K3465" i="105"/>
  <c r="L3468" i="105"/>
  <c r="M3471" i="105"/>
  <c r="K3473" i="105"/>
  <c r="L3476" i="105"/>
  <c r="M3479" i="105"/>
  <c r="K3481" i="105"/>
  <c r="L3484" i="105"/>
  <c r="M3487" i="105"/>
  <c r="K3489" i="105"/>
  <c r="L3492" i="105"/>
  <c r="M3495" i="105"/>
  <c r="M3408" i="105"/>
  <c r="M3424" i="105"/>
  <c r="M3440" i="105"/>
  <c r="L3449" i="105"/>
  <c r="M3452" i="105"/>
  <c r="K3454" i="105"/>
  <c r="L3457" i="105"/>
  <c r="M3460" i="105"/>
  <c r="K3462" i="105"/>
  <c r="L3465" i="105"/>
  <c r="M3468" i="105"/>
  <c r="K3470" i="105"/>
  <c r="L3473" i="105"/>
  <c r="M3476" i="105"/>
  <c r="K3478" i="105"/>
  <c r="L3481" i="105"/>
  <c r="M3484" i="105"/>
  <c r="K3486" i="105"/>
  <c r="L3489" i="105"/>
  <c r="M3492" i="105"/>
  <c r="K3494" i="105"/>
  <c r="L3447" i="105"/>
  <c r="K3448" i="105"/>
  <c r="L3451" i="105"/>
  <c r="M3454" i="105"/>
  <c r="K3456" i="105"/>
  <c r="L3459" i="105"/>
  <c r="M3462" i="105"/>
  <c r="K3464" i="105"/>
  <c r="L3467" i="105"/>
  <c r="M3470" i="105"/>
  <c r="K3472" i="105"/>
  <c r="L3475" i="105"/>
  <c r="M3478" i="105"/>
  <c r="K3480" i="105"/>
  <c r="L3483" i="105"/>
  <c r="M3486" i="105"/>
  <c r="K3488" i="105"/>
  <c r="L3491" i="105"/>
  <c r="M3494" i="105"/>
  <c r="M3498" i="105"/>
  <c r="K3500" i="105"/>
  <c r="L3503" i="105"/>
  <c r="M3506" i="105"/>
  <c r="K3508" i="105"/>
  <c r="L3511" i="105"/>
  <c r="M3514" i="105"/>
  <c r="K3516" i="105"/>
  <c r="L3519" i="105"/>
  <c r="M3522" i="105"/>
  <c r="K3524" i="105"/>
  <c r="K3402" i="105"/>
  <c r="L3421" i="105"/>
  <c r="K3434" i="105"/>
  <c r="M3457" i="105"/>
  <c r="M3473" i="105"/>
  <c r="M3489" i="105"/>
  <c r="K3497" i="105"/>
  <c r="L3500" i="105"/>
  <c r="M3503" i="105"/>
  <c r="K3505" i="105"/>
  <c r="L3508" i="105"/>
  <c r="M3511" i="105"/>
  <c r="K3513" i="105"/>
  <c r="L3516" i="105"/>
  <c r="M3519" i="105"/>
  <c r="K3521" i="105"/>
  <c r="L3524" i="105"/>
  <c r="M3527" i="105"/>
  <c r="K3529" i="105"/>
  <c r="L3532" i="105"/>
  <c r="M3535" i="105"/>
  <c r="K3537" i="105"/>
  <c r="L3540" i="105"/>
  <c r="M3543" i="105"/>
  <c r="K3545" i="105"/>
  <c r="K3451" i="105"/>
  <c r="L3454" i="105"/>
  <c r="K3467" i="105"/>
  <c r="L3470" i="105"/>
  <c r="K3483" i="105"/>
  <c r="L3486" i="105"/>
  <c r="L3497" i="105"/>
  <c r="M3500" i="105"/>
  <c r="K3502" i="105"/>
  <c r="L3505" i="105"/>
  <c r="M3508" i="105"/>
  <c r="K3510" i="105"/>
  <c r="L3513" i="105"/>
  <c r="M3516" i="105"/>
  <c r="K3518" i="105"/>
  <c r="L3521" i="105"/>
  <c r="M3524" i="105"/>
  <c r="K3526" i="105"/>
  <c r="L3529" i="105"/>
  <c r="M3532" i="105"/>
  <c r="K3534" i="105"/>
  <c r="L3537" i="105"/>
  <c r="M3540" i="105"/>
  <c r="K3542" i="105"/>
  <c r="L3545" i="105"/>
  <c r="M3497" i="105"/>
  <c r="K3499" i="105"/>
  <c r="L3502" i="105"/>
  <c r="M3505" i="105"/>
  <c r="K3507" i="105"/>
  <c r="L3510" i="105"/>
  <c r="M3513" i="105"/>
  <c r="K3515" i="105"/>
  <c r="L3518" i="105"/>
  <c r="M3521" i="105"/>
  <c r="K3523" i="105"/>
  <c r="L3526" i="105"/>
  <c r="M3529" i="105"/>
  <c r="K3531" i="105"/>
  <c r="L3534" i="105"/>
  <c r="M3537" i="105"/>
  <c r="K3539" i="105"/>
  <c r="L3542" i="105"/>
  <c r="M3545" i="105"/>
  <c r="L3499" i="105"/>
  <c r="M3502" i="105"/>
  <c r="K3504" i="105"/>
  <c r="L3507" i="105"/>
  <c r="M3510" i="105"/>
  <c r="K3512" i="105"/>
  <c r="L3515" i="105"/>
  <c r="M3518" i="105"/>
  <c r="K3520" i="105"/>
  <c r="L3523" i="105"/>
  <c r="M3526" i="105"/>
  <c r="K3528" i="105"/>
  <c r="L3531" i="105"/>
  <c r="M3534" i="105"/>
  <c r="K3536" i="105"/>
  <c r="L3539" i="105"/>
  <c r="M3542" i="105"/>
  <c r="K3544" i="105"/>
  <c r="L3405" i="105"/>
  <c r="K3418" i="105"/>
  <c r="L3437" i="105"/>
  <c r="M3449" i="105"/>
  <c r="M3465" i="105"/>
  <c r="M3481" i="105"/>
  <c r="K3496" i="105"/>
  <c r="M3499" i="105"/>
  <c r="K3501" i="105"/>
  <c r="L3504" i="105"/>
  <c r="M3507" i="105"/>
  <c r="K3509" i="105"/>
  <c r="L3512" i="105"/>
  <c r="M3515" i="105"/>
  <c r="K3517" i="105"/>
  <c r="L3520" i="105"/>
  <c r="M3523" i="105"/>
  <c r="K3525" i="105"/>
  <c r="L3528" i="105"/>
  <c r="M3531" i="105"/>
  <c r="K3533" i="105"/>
  <c r="L3536" i="105"/>
  <c r="M3539" i="105"/>
  <c r="K3541" i="105"/>
  <c r="L3544" i="105"/>
  <c r="K3459" i="105"/>
  <c r="L3462" i="105"/>
  <c r="K3475" i="105"/>
  <c r="L3478" i="105"/>
  <c r="K3491" i="105"/>
  <c r="L3494" i="105"/>
  <c r="L3496" i="105"/>
  <c r="K3498" i="105"/>
  <c r="L3501" i="105"/>
  <c r="M3504" i="105"/>
  <c r="K3506" i="105"/>
  <c r="L3509" i="105"/>
  <c r="M3512" i="105"/>
  <c r="K3514" i="105"/>
  <c r="L3517" i="105"/>
  <c r="M3520" i="105"/>
  <c r="K3522" i="105"/>
  <c r="L3525" i="105"/>
  <c r="M3528" i="105"/>
  <c r="K3530" i="105"/>
  <c r="L3533" i="105"/>
  <c r="M3536" i="105"/>
  <c r="K3538" i="105"/>
  <c r="L3541" i="105"/>
  <c r="M3544" i="105"/>
  <c r="K3546" i="105"/>
  <c r="L3527" i="105"/>
  <c r="L3535" i="105"/>
  <c r="L3543" i="105"/>
  <c r="K3547" i="105"/>
  <c r="L3550" i="105"/>
  <c r="M3553" i="105"/>
  <c r="K3555" i="105"/>
  <c r="L3558" i="105"/>
  <c r="M3561" i="105"/>
  <c r="K3563" i="105"/>
  <c r="L3566" i="105"/>
  <c r="M3569" i="105"/>
  <c r="K3571" i="105"/>
  <c r="L3574" i="105"/>
  <c r="M3577" i="105"/>
  <c r="K3579" i="105"/>
  <c r="L3582" i="105"/>
  <c r="M3585" i="105"/>
  <c r="K3587" i="105"/>
  <c r="L3590" i="105"/>
  <c r="M3593" i="105"/>
  <c r="K3595" i="105"/>
  <c r="L3598" i="105"/>
  <c r="M3601" i="105"/>
  <c r="K3603" i="105"/>
  <c r="L3606" i="105"/>
  <c r="M3609" i="105"/>
  <c r="L3547" i="105"/>
  <c r="M3550" i="105"/>
  <c r="K3552" i="105"/>
  <c r="L3555" i="105"/>
  <c r="M3558" i="105"/>
  <c r="K3560" i="105"/>
  <c r="L3563" i="105"/>
  <c r="M3566" i="105"/>
  <c r="K3568" i="105"/>
  <c r="L3571" i="105"/>
  <c r="M3574" i="105"/>
  <c r="K3576" i="105"/>
  <c r="L3579" i="105"/>
  <c r="M3582" i="105"/>
  <c r="K3584" i="105"/>
  <c r="L3587" i="105"/>
  <c r="M3590" i="105"/>
  <c r="K3592" i="105"/>
  <c r="L3595" i="105"/>
  <c r="M3598" i="105"/>
  <c r="K3600" i="105"/>
  <c r="L3603" i="105"/>
  <c r="M3606" i="105"/>
  <c r="K3608" i="105"/>
  <c r="L3611" i="105"/>
  <c r="M3614" i="105"/>
  <c r="K3616" i="105"/>
  <c r="L3619" i="105"/>
  <c r="M3622" i="105"/>
  <c r="K3624" i="105"/>
  <c r="L3627" i="105"/>
  <c r="M3630" i="105"/>
  <c r="K3632" i="105"/>
  <c r="L3635" i="105"/>
  <c r="M3638" i="105"/>
  <c r="K3640" i="105"/>
  <c r="L3643" i="105"/>
  <c r="M3646" i="105"/>
  <c r="M3501" i="105"/>
  <c r="M3517" i="105"/>
  <c r="M3547" i="105"/>
  <c r="K3549" i="105"/>
  <c r="L3552" i="105"/>
  <c r="M3555" i="105"/>
  <c r="K3557" i="105"/>
  <c r="L3560" i="105"/>
  <c r="M3563" i="105"/>
  <c r="K3565" i="105"/>
  <c r="L3568" i="105"/>
  <c r="M3571" i="105"/>
  <c r="K3573" i="105"/>
  <c r="L3576" i="105"/>
  <c r="M3579" i="105"/>
  <c r="K3581" i="105"/>
  <c r="L3584" i="105"/>
  <c r="M3587" i="105"/>
  <c r="K3589" i="105"/>
  <c r="L3592" i="105"/>
  <c r="M3595" i="105"/>
  <c r="K3597" i="105"/>
  <c r="L3600" i="105"/>
  <c r="M3603" i="105"/>
  <c r="K3605" i="105"/>
  <c r="L3608" i="105"/>
  <c r="M3611" i="105"/>
  <c r="K3613" i="105"/>
  <c r="L3616" i="105"/>
  <c r="M3619" i="105"/>
  <c r="K3621" i="105"/>
  <c r="L3624" i="105"/>
  <c r="M3627" i="105"/>
  <c r="K3629" i="105"/>
  <c r="L3632" i="105"/>
  <c r="M3635" i="105"/>
  <c r="K3637" i="105"/>
  <c r="L3640" i="105"/>
  <c r="M3643" i="105"/>
  <c r="K3645" i="105"/>
  <c r="L3498" i="105"/>
  <c r="K3511" i="105"/>
  <c r="L3514" i="105"/>
  <c r="L3530" i="105"/>
  <c r="K3532" i="105"/>
  <c r="L3538" i="105"/>
  <c r="K3540" i="105"/>
  <c r="L3549" i="105"/>
  <c r="M3552" i="105"/>
  <c r="K3554" i="105"/>
  <c r="L3557" i="105"/>
  <c r="M3560" i="105"/>
  <c r="K3562" i="105"/>
  <c r="L3565" i="105"/>
  <c r="M3568" i="105"/>
  <c r="K3570" i="105"/>
  <c r="L3573" i="105"/>
  <c r="M3576" i="105"/>
  <c r="K3578" i="105"/>
  <c r="L3581" i="105"/>
  <c r="M3584" i="105"/>
  <c r="K3586" i="105"/>
  <c r="L3589" i="105"/>
  <c r="M3592" i="105"/>
  <c r="K3594" i="105"/>
  <c r="L3597" i="105"/>
  <c r="M3600" i="105"/>
  <c r="K3602" i="105"/>
  <c r="L3605" i="105"/>
  <c r="M3608" i="105"/>
  <c r="K3610" i="105"/>
  <c r="L3613" i="105"/>
  <c r="M3616" i="105"/>
  <c r="K3618" i="105"/>
  <c r="L3621" i="105"/>
  <c r="M3624" i="105"/>
  <c r="K3626" i="105"/>
  <c r="L3629" i="105"/>
  <c r="M3632" i="105"/>
  <c r="K3634" i="105"/>
  <c r="L3637" i="105"/>
  <c r="M3640" i="105"/>
  <c r="K3642" i="105"/>
  <c r="L3645" i="105"/>
  <c r="M3530" i="105"/>
  <c r="M3538" i="105"/>
  <c r="L3546" i="105"/>
  <c r="M3549" i="105"/>
  <c r="K3551" i="105"/>
  <c r="L3554" i="105"/>
  <c r="M3557" i="105"/>
  <c r="K3559" i="105"/>
  <c r="L3562" i="105"/>
  <c r="M3565" i="105"/>
  <c r="K3567" i="105"/>
  <c r="L3570" i="105"/>
  <c r="M3573" i="105"/>
  <c r="K3575" i="105"/>
  <c r="L3578" i="105"/>
  <c r="M3581" i="105"/>
  <c r="K3583" i="105"/>
  <c r="L3586" i="105"/>
  <c r="M3589" i="105"/>
  <c r="K3591" i="105"/>
  <c r="L3594" i="105"/>
  <c r="M3597" i="105"/>
  <c r="K3599" i="105"/>
  <c r="L3602" i="105"/>
  <c r="M3605" i="105"/>
  <c r="K3607" i="105"/>
  <c r="L3610" i="105"/>
  <c r="M3613" i="105"/>
  <c r="K3615" i="105"/>
  <c r="L3618" i="105"/>
  <c r="M3621" i="105"/>
  <c r="K3623" i="105"/>
  <c r="L3626" i="105"/>
  <c r="M3629" i="105"/>
  <c r="K3631" i="105"/>
  <c r="L3634" i="105"/>
  <c r="M3637" i="105"/>
  <c r="K3639" i="105"/>
  <c r="L3642" i="105"/>
  <c r="M3645" i="105"/>
  <c r="K3647" i="105"/>
  <c r="M3546" i="105"/>
  <c r="K3548" i="105"/>
  <c r="L3551" i="105"/>
  <c r="M3554" i="105"/>
  <c r="K3556" i="105"/>
  <c r="L3559" i="105"/>
  <c r="M3562" i="105"/>
  <c r="K3564" i="105"/>
  <c r="L3567" i="105"/>
  <c r="M3570" i="105"/>
  <c r="K3572" i="105"/>
  <c r="L3575" i="105"/>
  <c r="M3578" i="105"/>
  <c r="K3580" i="105"/>
  <c r="L3583" i="105"/>
  <c r="M3586" i="105"/>
  <c r="K3588" i="105"/>
  <c r="L3591" i="105"/>
  <c r="M3594" i="105"/>
  <c r="K3596" i="105"/>
  <c r="L3599" i="105"/>
  <c r="M3602" i="105"/>
  <c r="K3604" i="105"/>
  <c r="L3607" i="105"/>
  <c r="M3610" i="105"/>
  <c r="K3612" i="105"/>
  <c r="L3615" i="105"/>
  <c r="M3618" i="105"/>
  <c r="K3620" i="105"/>
  <c r="L3623" i="105"/>
  <c r="M3626" i="105"/>
  <c r="K3628" i="105"/>
  <c r="L3631" i="105"/>
  <c r="M3634" i="105"/>
  <c r="K3636" i="105"/>
  <c r="L3639" i="105"/>
  <c r="M3642" i="105"/>
  <c r="K3644" i="105"/>
  <c r="L3647" i="105"/>
  <c r="K3519" i="105"/>
  <c r="M3525" i="105"/>
  <c r="M3541" i="105"/>
  <c r="M3548" i="105"/>
  <c r="M3556" i="105"/>
  <c r="M3564" i="105"/>
  <c r="M3572" i="105"/>
  <c r="M3580" i="105"/>
  <c r="M3588" i="105"/>
  <c r="M3596" i="105"/>
  <c r="M3604" i="105"/>
  <c r="K3649" i="105"/>
  <c r="L3652" i="105"/>
  <c r="M3655" i="105"/>
  <c r="K3657" i="105"/>
  <c r="L3660" i="105"/>
  <c r="M3663" i="105"/>
  <c r="K3665" i="105"/>
  <c r="L3668" i="105"/>
  <c r="K3503" i="105"/>
  <c r="M3509" i="105"/>
  <c r="K3619" i="105"/>
  <c r="K3622" i="105"/>
  <c r="K3625" i="105"/>
  <c r="K3635" i="105"/>
  <c r="K3638" i="105"/>
  <c r="K3641" i="105"/>
  <c r="L3649" i="105"/>
  <c r="L3612" i="105"/>
  <c r="L3622" i="105"/>
  <c r="L3625" i="105"/>
  <c r="L3628" i="105"/>
  <c r="L3638" i="105"/>
  <c r="L3641" i="105"/>
  <c r="L3644" i="105"/>
  <c r="M3649" i="105"/>
  <c r="K3651" i="105"/>
  <c r="L3654" i="105"/>
  <c r="M3657" i="105"/>
  <c r="K3659" i="105"/>
  <c r="L3662" i="105"/>
  <c r="M3665" i="105"/>
  <c r="K3667" i="105"/>
  <c r="K3527" i="105"/>
  <c r="K3543" i="105"/>
  <c r="M3551" i="105"/>
  <c r="K3553" i="105"/>
  <c r="M3559" i="105"/>
  <c r="K3561" i="105"/>
  <c r="M3567" i="105"/>
  <c r="K3569" i="105"/>
  <c r="M3575" i="105"/>
  <c r="K3577" i="105"/>
  <c r="M3583" i="105"/>
  <c r="K3585" i="105"/>
  <c r="M3591" i="105"/>
  <c r="K3593" i="105"/>
  <c r="M3599" i="105"/>
  <c r="K3601" i="105"/>
  <c r="M3607" i="105"/>
  <c r="K3609" i="105"/>
  <c r="M3612" i="105"/>
  <c r="M3615" i="105"/>
  <c r="M3625" i="105"/>
  <c r="M3628" i="105"/>
  <c r="M3631" i="105"/>
  <c r="M3641" i="105"/>
  <c r="M3644" i="105"/>
  <c r="M3647" i="105"/>
  <c r="K3648" i="105"/>
  <c r="L3651" i="105"/>
  <c r="M3654" i="105"/>
  <c r="K3656" i="105"/>
  <c r="L3659" i="105"/>
  <c r="M3662" i="105"/>
  <c r="K3664" i="105"/>
  <c r="L3667" i="105"/>
  <c r="L3522" i="105"/>
  <c r="M3533" i="105"/>
  <c r="L3553" i="105"/>
  <c r="L3561" i="105"/>
  <c r="L3569" i="105"/>
  <c r="L3577" i="105"/>
  <c r="L3585" i="105"/>
  <c r="L3593" i="105"/>
  <c r="L3601" i="105"/>
  <c r="L3609" i="105"/>
  <c r="L3648" i="105"/>
  <c r="M3651" i="105"/>
  <c r="K3653" i="105"/>
  <c r="L3656" i="105"/>
  <c r="M3659" i="105"/>
  <c r="K3661" i="105"/>
  <c r="L3664" i="105"/>
  <c r="M3667" i="105"/>
  <c r="K3669" i="105"/>
  <c r="L3506" i="105"/>
  <c r="K3611" i="105"/>
  <c r="K3614" i="105"/>
  <c r="K3617" i="105"/>
  <c r="K3627" i="105"/>
  <c r="K3630" i="105"/>
  <c r="K3633" i="105"/>
  <c r="K3643" i="105"/>
  <c r="K3646" i="105"/>
  <c r="M3648" i="105"/>
  <c r="K3650" i="105"/>
  <c r="L3653" i="105"/>
  <c r="M3656" i="105"/>
  <c r="K3658" i="105"/>
  <c r="L3661" i="105"/>
  <c r="M3664" i="105"/>
  <c r="K3666" i="105"/>
  <c r="L3669" i="105"/>
  <c r="K3535" i="105"/>
  <c r="L3630" i="105"/>
  <c r="M3633" i="105"/>
  <c r="M3653" i="105"/>
  <c r="L3663" i="105"/>
  <c r="L3666" i="105"/>
  <c r="M3669" i="105"/>
  <c r="L3671" i="105"/>
  <c r="M3674" i="105"/>
  <c r="K3676" i="105"/>
  <c r="L3679" i="105"/>
  <c r="M3682" i="105"/>
  <c r="K3684" i="105"/>
  <c r="L3687" i="105"/>
  <c r="M3690" i="105"/>
  <c r="K3692" i="105"/>
  <c r="L3695" i="105"/>
  <c r="M3698" i="105"/>
  <c r="K3700" i="105"/>
  <c r="L3703" i="105"/>
  <c r="M3706" i="105"/>
  <c r="K3708" i="105"/>
  <c r="L3711" i="105"/>
  <c r="L3714" i="105"/>
  <c r="L3717" i="105"/>
  <c r="L3720" i="105"/>
  <c r="M3723" i="105"/>
  <c r="M3726" i="105"/>
  <c r="M3729" i="105"/>
  <c r="K3731" i="105"/>
  <c r="M3732" i="105"/>
  <c r="K3734" i="105"/>
  <c r="K3737" i="105"/>
  <c r="K3740" i="105"/>
  <c r="L3743" i="105"/>
  <c r="L3746" i="105"/>
  <c r="L3749" i="105"/>
  <c r="L3752" i="105"/>
  <c r="M3051" i="105"/>
  <c r="K3053" i="105"/>
  <c r="L3056" i="105"/>
  <c r="M3059" i="105"/>
  <c r="K3061" i="105"/>
  <c r="L3064" i="105"/>
  <c r="K3550" i="105"/>
  <c r="K3566" i="105"/>
  <c r="K3582" i="105"/>
  <c r="K3598" i="105"/>
  <c r="M3623" i="105"/>
  <c r="L3650" i="105"/>
  <c r="M3666" i="105"/>
  <c r="M3671" i="105"/>
  <c r="K3673" i="105"/>
  <c r="L3676" i="105"/>
  <c r="M3679" i="105"/>
  <c r="K3681" i="105"/>
  <c r="L3684" i="105"/>
  <c r="M3687" i="105"/>
  <c r="K3689" i="105"/>
  <c r="L3692" i="105"/>
  <c r="M3695" i="105"/>
  <c r="K3697" i="105"/>
  <c r="L3700" i="105"/>
  <c r="M3703" i="105"/>
  <c r="K3705" i="105"/>
  <c r="L3708" i="105"/>
  <c r="M3711" i="105"/>
  <c r="M3714" i="105"/>
  <c r="M3717" i="105"/>
  <c r="K3719" i="105"/>
  <c r="M3720" i="105"/>
  <c r="K3722" i="105"/>
  <c r="K3725" i="105"/>
  <c r="K3728" i="105"/>
  <c r="L3731" i="105"/>
  <c r="L3734" i="105"/>
  <c r="L3737" i="105"/>
  <c r="L3740" i="105"/>
  <c r="M3743" i="105"/>
  <c r="M3746" i="105"/>
  <c r="M3749" i="105"/>
  <c r="K3751" i="105"/>
  <c r="M3752" i="105"/>
  <c r="K3754" i="105"/>
  <c r="L3053" i="105"/>
  <c r="M3056" i="105"/>
  <c r="K3058" i="105"/>
  <c r="L3061" i="105"/>
  <c r="M3064" i="105"/>
  <c r="L3556" i="105"/>
  <c r="L3572" i="105"/>
  <c r="L3588" i="105"/>
  <c r="L3604" i="105"/>
  <c r="L3620" i="105"/>
  <c r="M3650" i="105"/>
  <c r="K3652" i="105"/>
  <c r="K3662" i="105"/>
  <c r="K3668" i="105"/>
  <c r="K3670" i="105"/>
  <c r="L3673" i="105"/>
  <c r="M3676" i="105"/>
  <c r="K3678" i="105"/>
  <c r="L3681" i="105"/>
  <c r="M3684" i="105"/>
  <c r="K3686" i="105"/>
  <c r="L3689" i="105"/>
  <c r="M3692" i="105"/>
  <c r="K3694" i="105"/>
  <c r="L3697" i="105"/>
  <c r="M3700" i="105"/>
  <c r="K3702" i="105"/>
  <c r="L3705" i="105"/>
  <c r="M3708" i="105"/>
  <c r="K3710" i="105"/>
  <c r="K3713" i="105"/>
  <c r="K3716" i="105"/>
  <c r="L3719" i="105"/>
  <c r="L3722" i="105"/>
  <c r="L3725" i="105"/>
  <c r="L3728" i="105"/>
  <c r="M3731" i="105"/>
  <c r="M3734" i="105"/>
  <c r="M3737" i="105"/>
  <c r="K3739" i="105"/>
  <c r="M3740" i="105"/>
  <c r="K3742" i="105"/>
  <c r="K3745" i="105"/>
  <c r="K3748" i="105"/>
  <c r="L3751" i="105"/>
  <c r="L3754" i="105"/>
  <c r="M3053" i="105"/>
  <c r="K3055" i="105"/>
  <c r="L3058" i="105"/>
  <c r="L3617" i="105"/>
  <c r="M3620" i="105"/>
  <c r="M3652" i="105"/>
  <c r="K3655" i="105"/>
  <c r="L3665" i="105"/>
  <c r="M3668" i="105"/>
  <c r="L3670" i="105"/>
  <c r="M3673" i="105"/>
  <c r="K3675" i="105"/>
  <c r="L3678" i="105"/>
  <c r="M3681" i="105"/>
  <c r="K3683" i="105"/>
  <c r="L3686" i="105"/>
  <c r="M3689" i="105"/>
  <c r="K3691" i="105"/>
  <c r="L3694" i="105"/>
  <c r="M3697" i="105"/>
  <c r="K3699" i="105"/>
  <c r="L3702" i="105"/>
  <c r="M3705" i="105"/>
  <c r="K3707" i="105"/>
  <c r="L3710" i="105"/>
  <c r="L3713" i="105"/>
  <c r="L3716" i="105"/>
  <c r="M3719" i="105"/>
  <c r="M3722" i="105"/>
  <c r="M3725" i="105"/>
  <c r="K3727" i="105"/>
  <c r="M3728" i="105"/>
  <c r="K3730" i="105"/>
  <c r="K3733" i="105"/>
  <c r="K3736" i="105"/>
  <c r="L3739" i="105"/>
  <c r="L3742" i="105"/>
  <c r="L3745" i="105"/>
  <c r="L3748" i="105"/>
  <c r="M3751" i="105"/>
  <c r="M3754" i="105"/>
  <c r="K3052" i="105"/>
  <c r="L3055" i="105"/>
  <c r="M3058" i="105"/>
  <c r="K3060" i="105"/>
  <c r="L3063" i="105"/>
  <c r="L3614" i="105"/>
  <c r="M3617" i="105"/>
  <c r="L3646" i="105"/>
  <c r="L3655" i="105"/>
  <c r="L3658" i="105"/>
  <c r="M3661" i="105"/>
  <c r="M3670" i="105"/>
  <c r="K3672" i="105"/>
  <c r="L3675" i="105"/>
  <c r="M3678" i="105"/>
  <c r="K3680" i="105"/>
  <c r="L3683" i="105"/>
  <c r="M3686" i="105"/>
  <c r="K3688" i="105"/>
  <c r="L3691" i="105"/>
  <c r="M3694" i="105"/>
  <c r="K3696" i="105"/>
  <c r="L3699" i="105"/>
  <c r="M3702" i="105"/>
  <c r="K3704" i="105"/>
  <c r="L3707" i="105"/>
  <c r="M3710" i="105"/>
  <c r="M3713" i="105"/>
  <c r="K3715" i="105"/>
  <c r="M3716" i="105"/>
  <c r="K3718" i="105"/>
  <c r="K3721" i="105"/>
  <c r="K3724" i="105"/>
  <c r="L3727" i="105"/>
  <c r="L3730" i="105"/>
  <c r="L3733" i="105"/>
  <c r="L3736" i="105"/>
  <c r="M3739" i="105"/>
  <c r="M3742" i="105"/>
  <c r="M3745" i="105"/>
  <c r="K3747" i="105"/>
  <c r="M3748" i="105"/>
  <c r="K3750" i="105"/>
  <c r="K3753" i="105"/>
  <c r="L3052" i="105"/>
  <c r="M3055" i="105"/>
  <c r="K3057" i="105"/>
  <c r="L3060" i="105"/>
  <c r="M3063" i="105"/>
  <c r="K3558" i="105"/>
  <c r="K3574" i="105"/>
  <c r="K3590" i="105"/>
  <c r="K3606" i="105"/>
  <c r="M3639" i="105"/>
  <c r="M3658" i="105"/>
  <c r="L3672" i="105"/>
  <c r="M3675" i="105"/>
  <c r="K3677" i="105"/>
  <c r="L3680" i="105"/>
  <c r="M3683" i="105"/>
  <c r="K3685" i="105"/>
  <c r="L3688" i="105"/>
  <c r="M3691" i="105"/>
  <c r="K3693" i="105"/>
  <c r="L3696" i="105"/>
  <c r="M3699" i="105"/>
  <c r="K3701" i="105"/>
  <c r="L3704" i="105"/>
  <c r="M3707" i="105"/>
  <c r="K3709" i="105"/>
  <c r="K3712" i="105"/>
  <c r="L3715" i="105"/>
  <c r="L3718" i="105"/>
  <c r="L3721" i="105"/>
  <c r="L3724" i="105"/>
  <c r="M3727" i="105"/>
  <c r="M3730" i="105"/>
  <c r="M3733" i="105"/>
  <c r="K3735" i="105"/>
  <c r="M3736" i="105"/>
  <c r="K3738" i="105"/>
  <c r="K3741" i="105"/>
  <c r="K3744" i="105"/>
  <c r="L3747" i="105"/>
  <c r="L3750" i="105"/>
  <c r="L3753" i="105"/>
  <c r="M3052" i="105"/>
  <c r="K3054" i="105"/>
  <c r="L3057" i="105"/>
  <c r="M3060" i="105"/>
  <c r="K3062" i="105"/>
  <c r="L3633" i="105"/>
  <c r="M3636" i="105"/>
  <c r="L3657" i="105"/>
  <c r="M3660" i="105"/>
  <c r="K3663" i="105"/>
  <c r="K3671" i="105"/>
  <c r="L3674" i="105"/>
  <c r="M3677" i="105"/>
  <c r="K3679" i="105"/>
  <c r="L3682" i="105"/>
  <c r="M3685" i="105"/>
  <c r="K3687" i="105"/>
  <c r="L3690" i="105"/>
  <c r="M3693" i="105"/>
  <c r="K3695" i="105"/>
  <c r="L3698" i="105"/>
  <c r="M3701" i="105"/>
  <c r="K3703" i="105"/>
  <c r="L3706" i="105"/>
  <c r="M3680" i="105"/>
  <c r="M3696" i="105"/>
  <c r="M3712" i="105"/>
  <c r="M3718" i="105"/>
  <c r="L3596" i="105"/>
  <c r="K3674" i="105"/>
  <c r="L3677" i="105"/>
  <c r="K3690" i="105"/>
  <c r="L3693" i="105"/>
  <c r="K3706" i="105"/>
  <c r="K3720" i="105"/>
  <c r="L3729" i="105"/>
  <c r="L3735" i="105"/>
  <c r="K3752" i="105"/>
  <c r="L3054" i="105"/>
  <c r="K3056" i="105"/>
  <c r="L3065" i="105"/>
  <c r="M3068" i="105"/>
  <c r="K3070" i="105"/>
  <c r="L3073" i="105"/>
  <c r="M3076" i="105"/>
  <c r="K3078" i="105"/>
  <c r="L3081" i="105"/>
  <c r="M3084" i="105"/>
  <c r="K3086" i="105"/>
  <c r="L3089" i="105"/>
  <c r="M3092" i="105"/>
  <c r="K3094" i="105"/>
  <c r="L3097" i="105"/>
  <c r="L3709" i="105"/>
  <c r="K3711" i="105"/>
  <c r="M3735" i="105"/>
  <c r="L3741" i="105"/>
  <c r="K3743" i="105"/>
  <c r="M3054" i="105"/>
  <c r="M3065" i="105"/>
  <c r="K3067" i="105"/>
  <c r="L3070" i="105"/>
  <c r="M3073" i="105"/>
  <c r="K3075" i="105"/>
  <c r="L3078" i="105"/>
  <c r="M3081" i="105"/>
  <c r="K3083" i="105"/>
  <c r="L3086" i="105"/>
  <c r="M3089" i="105"/>
  <c r="K3091" i="105"/>
  <c r="L3094" i="105"/>
  <c r="M3097" i="105"/>
  <c r="K3099" i="105"/>
  <c r="L3548" i="105"/>
  <c r="M3709" i="105"/>
  <c r="M3715" i="105"/>
  <c r="M3724" i="105"/>
  <c r="K3726" i="105"/>
  <c r="M3741" i="105"/>
  <c r="M3747" i="105"/>
  <c r="K3063" i="105"/>
  <c r="L3067" i="105"/>
  <c r="M3070" i="105"/>
  <c r="K3072" i="105"/>
  <c r="L3075" i="105"/>
  <c r="M3078" i="105"/>
  <c r="K3080" i="105"/>
  <c r="L3083" i="105"/>
  <c r="M3086" i="105"/>
  <c r="K3088" i="105"/>
  <c r="L3091" i="105"/>
  <c r="M3094" i="105"/>
  <c r="K3096" i="105"/>
  <c r="M3672" i="105"/>
  <c r="M3688" i="105"/>
  <c r="M3704" i="105"/>
  <c r="K3717" i="105"/>
  <c r="L3726" i="105"/>
  <c r="K3749" i="105"/>
  <c r="M3067" i="105"/>
  <c r="K3069" i="105"/>
  <c r="L3072" i="105"/>
  <c r="M3075" i="105"/>
  <c r="K3077" i="105"/>
  <c r="L3080" i="105"/>
  <c r="M3083" i="105"/>
  <c r="K3085" i="105"/>
  <c r="L3088" i="105"/>
  <c r="M3091" i="105"/>
  <c r="L3564" i="105"/>
  <c r="K3682" i="105"/>
  <c r="L3685" i="105"/>
  <c r="K3698" i="105"/>
  <c r="L3701" i="105"/>
  <c r="M3721" i="105"/>
  <c r="K3723" i="105"/>
  <c r="K3732" i="105"/>
  <c r="M3753" i="105"/>
  <c r="K3051" i="105"/>
  <c r="M3057" i="105"/>
  <c r="K3059" i="105"/>
  <c r="L3062" i="105"/>
  <c r="K3066" i="105"/>
  <c r="L3069" i="105"/>
  <c r="M3072" i="105"/>
  <c r="K3074" i="105"/>
  <c r="L3077" i="105"/>
  <c r="M3080" i="105"/>
  <c r="K3082" i="105"/>
  <c r="L3085" i="105"/>
  <c r="M3088" i="105"/>
  <c r="K3090" i="105"/>
  <c r="L3093" i="105"/>
  <c r="M3096" i="105"/>
  <c r="K3098" i="105"/>
  <c r="L3580" i="105"/>
  <c r="L3636" i="105"/>
  <c r="K3660" i="105"/>
  <c r="L3712" i="105"/>
  <c r="K3714" i="105"/>
  <c r="M3738" i="105"/>
  <c r="L3744" i="105"/>
  <c r="K3746" i="105"/>
  <c r="M3066" i="105"/>
  <c r="K3068" i="105"/>
  <c r="L3071" i="105"/>
  <c r="M3074" i="105"/>
  <c r="K3076" i="105"/>
  <c r="L3079" i="105"/>
  <c r="M3082" i="105"/>
  <c r="K3084" i="105"/>
  <c r="L3087" i="105"/>
  <c r="M3090" i="105"/>
  <c r="K3092" i="105"/>
  <c r="L3095" i="105"/>
  <c r="M3098" i="105"/>
  <c r="L3738" i="105"/>
  <c r="M3093" i="105"/>
  <c r="L3096" i="105"/>
  <c r="M3101" i="105"/>
  <c r="K3103" i="105"/>
  <c r="L3106" i="105"/>
  <c r="M3109" i="105"/>
  <c r="K3111" i="105"/>
  <c r="L3114" i="105"/>
  <c r="M3117" i="105"/>
  <c r="K3119" i="105"/>
  <c r="L3122" i="105"/>
  <c r="M3125" i="105"/>
  <c r="K3127" i="105"/>
  <c r="L3130" i="105"/>
  <c r="L3051" i="105"/>
  <c r="L3099" i="105"/>
  <c r="K3100" i="105"/>
  <c r="L3103" i="105"/>
  <c r="M3106" i="105"/>
  <c r="K3108" i="105"/>
  <c r="L3111" i="105"/>
  <c r="M3114" i="105"/>
  <c r="K3116" i="105"/>
  <c r="L3119" i="105"/>
  <c r="M3122" i="105"/>
  <c r="K3124" i="105"/>
  <c r="L3127" i="105"/>
  <c r="M3130" i="105"/>
  <c r="K3132" i="105"/>
  <c r="L3135" i="105"/>
  <c r="M3138" i="105"/>
  <c r="K3140" i="105"/>
  <c r="L3143" i="105"/>
  <c r="M3146" i="105"/>
  <c r="K3148" i="105"/>
  <c r="L3151" i="105"/>
  <c r="M3154" i="105"/>
  <c r="K3156" i="105"/>
  <c r="L3159" i="105"/>
  <c r="M3162" i="105"/>
  <c r="K3164" i="105"/>
  <c r="L3167" i="105"/>
  <c r="M3170" i="105"/>
  <c r="K3172" i="105"/>
  <c r="L3175" i="105"/>
  <c r="M3178" i="105"/>
  <c r="K3180" i="105"/>
  <c r="L3183" i="105"/>
  <c r="M3186" i="105"/>
  <c r="K3188" i="105"/>
  <c r="L3191" i="105"/>
  <c r="M3194" i="105"/>
  <c r="K3196" i="105"/>
  <c r="L3066" i="105"/>
  <c r="L3068" i="105"/>
  <c r="L3074" i="105"/>
  <c r="L3076" i="105"/>
  <c r="L3082" i="105"/>
  <c r="L3084" i="105"/>
  <c r="L3090" i="105"/>
  <c r="L3092" i="105"/>
  <c r="K3095" i="105"/>
  <c r="M3099" i="105"/>
  <c r="L3100" i="105"/>
  <c r="M3103" i="105"/>
  <c r="K3105" i="105"/>
  <c r="L3108" i="105"/>
  <c r="M3111" i="105"/>
  <c r="K3113" i="105"/>
  <c r="L3116" i="105"/>
  <c r="M3119" i="105"/>
  <c r="K3121" i="105"/>
  <c r="L3124" i="105"/>
  <c r="M3127" i="105"/>
  <c r="K3129" i="105"/>
  <c r="L3132" i="105"/>
  <c r="M3135" i="105"/>
  <c r="K3137" i="105"/>
  <c r="L3140" i="105"/>
  <c r="M3143" i="105"/>
  <c r="K3145" i="105"/>
  <c r="L3148" i="105"/>
  <c r="M3151" i="105"/>
  <c r="K3153" i="105"/>
  <c r="L3156" i="105"/>
  <c r="M3159" i="105"/>
  <c r="K3161" i="105"/>
  <c r="L3164" i="105"/>
  <c r="M3167" i="105"/>
  <c r="K3169" i="105"/>
  <c r="L3172" i="105"/>
  <c r="M3175" i="105"/>
  <c r="K3177" i="105"/>
  <c r="L3180" i="105"/>
  <c r="M3183" i="105"/>
  <c r="K3185" i="105"/>
  <c r="L3188" i="105"/>
  <c r="M3191" i="105"/>
  <c r="K3193" i="105"/>
  <c r="L3723" i="105"/>
  <c r="K3064" i="105"/>
  <c r="M3095" i="105"/>
  <c r="L3098" i="105"/>
  <c r="M3100" i="105"/>
  <c r="K3102" i="105"/>
  <c r="L3105" i="105"/>
  <c r="M3108" i="105"/>
  <c r="K3110" i="105"/>
  <c r="L3113" i="105"/>
  <c r="M3116" i="105"/>
  <c r="K3118" i="105"/>
  <c r="L3121" i="105"/>
  <c r="M3124" i="105"/>
  <c r="K3126" i="105"/>
  <c r="L3129" i="105"/>
  <c r="M3132" i="105"/>
  <c r="K3134" i="105"/>
  <c r="L3137" i="105"/>
  <c r="M3140" i="105"/>
  <c r="K3142" i="105"/>
  <c r="L3145" i="105"/>
  <c r="M3148" i="105"/>
  <c r="K3150" i="105"/>
  <c r="L3153" i="105"/>
  <c r="M3156" i="105"/>
  <c r="K3158" i="105"/>
  <c r="L3161" i="105"/>
  <c r="M3164" i="105"/>
  <c r="K3166" i="105"/>
  <c r="L3169" i="105"/>
  <c r="M3172" i="105"/>
  <c r="K3174" i="105"/>
  <c r="L3177" i="105"/>
  <c r="M3180" i="105"/>
  <c r="K3182" i="105"/>
  <c r="L3185" i="105"/>
  <c r="M3188" i="105"/>
  <c r="K3190" i="105"/>
  <c r="L3193" i="105"/>
  <c r="M3196" i="105"/>
  <c r="M3744" i="105"/>
  <c r="M3061" i="105"/>
  <c r="L3102" i="105"/>
  <c r="M3105" i="105"/>
  <c r="K3107" i="105"/>
  <c r="L3110" i="105"/>
  <c r="M3113" i="105"/>
  <c r="K3115" i="105"/>
  <c r="L3118" i="105"/>
  <c r="M3121" i="105"/>
  <c r="K3123" i="105"/>
  <c r="L3126" i="105"/>
  <c r="M3129" i="105"/>
  <c r="K3131" i="105"/>
  <c r="L3134" i="105"/>
  <c r="M3137" i="105"/>
  <c r="K3139" i="105"/>
  <c r="L3142" i="105"/>
  <c r="M3145" i="105"/>
  <c r="K3147" i="105"/>
  <c r="L3150" i="105"/>
  <c r="M3153" i="105"/>
  <c r="K3155" i="105"/>
  <c r="L3158" i="105"/>
  <c r="M3161" i="105"/>
  <c r="K3163" i="105"/>
  <c r="L3166" i="105"/>
  <c r="M3169" i="105"/>
  <c r="K3171" i="105"/>
  <c r="L3174" i="105"/>
  <c r="M3177" i="105"/>
  <c r="K3179" i="105"/>
  <c r="L3182" i="105"/>
  <c r="M3185" i="105"/>
  <c r="K3187" i="105"/>
  <c r="L3190" i="105"/>
  <c r="M3193" i="105"/>
  <c r="K3195" i="105"/>
  <c r="L3732" i="105"/>
  <c r="K3071" i="105"/>
  <c r="K3079" i="105"/>
  <c r="K3087" i="105"/>
  <c r="M3102" i="105"/>
  <c r="K3104" i="105"/>
  <c r="L3107" i="105"/>
  <c r="M3110" i="105"/>
  <c r="K3112" i="105"/>
  <c r="L3115" i="105"/>
  <c r="M3118" i="105"/>
  <c r="K3120" i="105"/>
  <c r="L3123" i="105"/>
  <c r="M3126" i="105"/>
  <c r="K3128" i="105"/>
  <c r="L3131" i="105"/>
  <c r="M3134" i="105"/>
  <c r="K3136" i="105"/>
  <c r="L3139" i="105"/>
  <c r="M3142" i="105"/>
  <c r="K3144" i="105"/>
  <c r="L3147" i="105"/>
  <c r="M3150" i="105"/>
  <c r="K3152" i="105"/>
  <c r="L3155" i="105"/>
  <c r="M3158" i="105"/>
  <c r="K3160" i="105"/>
  <c r="L3163" i="105"/>
  <c r="M3166" i="105"/>
  <c r="K3168" i="105"/>
  <c r="L3171" i="105"/>
  <c r="M3174" i="105"/>
  <c r="K3176" i="105"/>
  <c r="L3179" i="105"/>
  <c r="M3182" i="105"/>
  <c r="K3184" i="105"/>
  <c r="L3187" i="105"/>
  <c r="M3190" i="105"/>
  <c r="K3192" i="105"/>
  <c r="L3195" i="105"/>
  <c r="K3654" i="105"/>
  <c r="K3729" i="105"/>
  <c r="M3750" i="105"/>
  <c r="L3059" i="105"/>
  <c r="K3093" i="105"/>
  <c r="L3101" i="105"/>
  <c r="M3104" i="105"/>
  <c r="K3106" i="105"/>
  <c r="L3109" i="105"/>
  <c r="M3112" i="105"/>
  <c r="K3114" i="105"/>
  <c r="L3117" i="105"/>
  <c r="M3120" i="105"/>
  <c r="K3122" i="105"/>
  <c r="L3125" i="105"/>
  <c r="M3128" i="105"/>
  <c r="K3130" i="105"/>
  <c r="L3133" i="105"/>
  <c r="M3136" i="105"/>
  <c r="K3138" i="105"/>
  <c r="L3141" i="105"/>
  <c r="M3144" i="105"/>
  <c r="K3146" i="105"/>
  <c r="L3149" i="105"/>
  <c r="M3152" i="105"/>
  <c r="K3154" i="105"/>
  <c r="L3157" i="105"/>
  <c r="M3160" i="105"/>
  <c r="K3162" i="105"/>
  <c r="L3165" i="105"/>
  <c r="M3168" i="105"/>
  <c r="K3170" i="105"/>
  <c r="L3173" i="105"/>
  <c r="M3176" i="105"/>
  <c r="K3178" i="105"/>
  <c r="L3181" i="105"/>
  <c r="M3184" i="105"/>
  <c r="K3186" i="105"/>
  <c r="L3189" i="105"/>
  <c r="M3192" i="105"/>
  <c r="K3194" i="105"/>
  <c r="K3065" i="105"/>
  <c r="M3071" i="105"/>
  <c r="M3077" i="105"/>
  <c r="K3109" i="105"/>
  <c r="L3112" i="105"/>
  <c r="K3125" i="105"/>
  <c r="L3128" i="105"/>
  <c r="M3199" i="105"/>
  <c r="K3201" i="105"/>
  <c r="L3204" i="105"/>
  <c r="M3207" i="105"/>
  <c r="K3209" i="105"/>
  <c r="L3212" i="105"/>
  <c r="K3089" i="105"/>
  <c r="K3198" i="105"/>
  <c r="L3201" i="105"/>
  <c r="M3204" i="105"/>
  <c r="K3206" i="105"/>
  <c r="L3209" i="105"/>
  <c r="M3212" i="105"/>
  <c r="K3214" i="105"/>
  <c r="L3217" i="105"/>
  <c r="M3220" i="105"/>
  <c r="K3222" i="105"/>
  <c r="L3225" i="105"/>
  <c r="M3228" i="105"/>
  <c r="K3230" i="105"/>
  <c r="L3233" i="105"/>
  <c r="M3236" i="105"/>
  <c r="K3238" i="105"/>
  <c r="L3241" i="105"/>
  <c r="M3244" i="105"/>
  <c r="K3246" i="105"/>
  <c r="L3249" i="105"/>
  <c r="M3252" i="105"/>
  <c r="K3254" i="105"/>
  <c r="L3257" i="105"/>
  <c r="M3260" i="105"/>
  <c r="K3262" i="105"/>
  <c r="L3265" i="105"/>
  <c r="M3268" i="105"/>
  <c r="K3270" i="105"/>
  <c r="L3273" i="105"/>
  <c r="M3276" i="105"/>
  <c r="K3278" i="105"/>
  <c r="L3281" i="105"/>
  <c r="L3198" i="105"/>
  <c r="M3201" i="105"/>
  <c r="K3203" i="105"/>
  <c r="L3206" i="105"/>
  <c r="M3209" i="105"/>
  <c r="K3211" i="105"/>
  <c r="L3214" i="105"/>
  <c r="M3217" i="105"/>
  <c r="K3219" i="105"/>
  <c r="L3222" i="105"/>
  <c r="M3225" i="105"/>
  <c r="K3227" i="105"/>
  <c r="L3230" i="105"/>
  <c r="M3233" i="105"/>
  <c r="K3235" i="105"/>
  <c r="L3238" i="105"/>
  <c r="M3241" i="105"/>
  <c r="K3243" i="105"/>
  <c r="L3246" i="105"/>
  <c r="M3249" i="105"/>
  <c r="K3251" i="105"/>
  <c r="L3254" i="105"/>
  <c r="M3257" i="105"/>
  <c r="K3259" i="105"/>
  <c r="L3262" i="105"/>
  <c r="M3265" i="105"/>
  <c r="K3267" i="105"/>
  <c r="L3270" i="105"/>
  <c r="M3273" i="105"/>
  <c r="K3275" i="105"/>
  <c r="L3278" i="105"/>
  <c r="M3281" i="105"/>
  <c r="K3283" i="105"/>
  <c r="K3073" i="105"/>
  <c r="M3079" i="105"/>
  <c r="M3085" i="105"/>
  <c r="M3107" i="105"/>
  <c r="M3123" i="105"/>
  <c r="L3136" i="105"/>
  <c r="L3138" i="105"/>
  <c r="L3144" i="105"/>
  <c r="L3146" i="105"/>
  <c r="L3152" i="105"/>
  <c r="L3154" i="105"/>
  <c r="L3160" i="105"/>
  <c r="L3162" i="105"/>
  <c r="L3168" i="105"/>
  <c r="L3170" i="105"/>
  <c r="L3176" i="105"/>
  <c r="L3178" i="105"/>
  <c r="L3184" i="105"/>
  <c r="L3186" i="105"/>
  <c r="L3192" i="105"/>
  <c r="L3194" i="105"/>
  <c r="M3198" i="105"/>
  <c r="K3200" i="105"/>
  <c r="L3203" i="105"/>
  <c r="M3206" i="105"/>
  <c r="K3208" i="105"/>
  <c r="L3211" i="105"/>
  <c r="M3214" i="105"/>
  <c r="K3216" i="105"/>
  <c r="L3219" i="105"/>
  <c r="M3222" i="105"/>
  <c r="K3224" i="105"/>
  <c r="L3227" i="105"/>
  <c r="M3230" i="105"/>
  <c r="K3232" i="105"/>
  <c r="L3235" i="105"/>
  <c r="M3238" i="105"/>
  <c r="K3240" i="105"/>
  <c r="L3243" i="105"/>
  <c r="M3246" i="105"/>
  <c r="K3248" i="105"/>
  <c r="L3251" i="105"/>
  <c r="M3254" i="105"/>
  <c r="K3256" i="105"/>
  <c r="L3259" i="105"/>
  <c r="M3262" i="105"/>
  <c r="K3264" i="105"/>
  <c r="L3267" i="105"/>
  <c r="M3270" i="105"/>
  <c r="K3272" i="105"/>
  <c r="L3275" i="105"/>
  <c r="M3278" i="105"/>
  <c r="K3280" i="105"/>
  <c r="M3062" i="105"/>
  <c r="K3097" i="105"/>
  <c r="K3101" i="105"/>
  <c r="L3104" i="105"/>
  <c r="K3117" i="105"/>
  <c r="L3120" i="105"/>
  <c r="L3196" i="105"/>
  <c r="K3197" i="105"/>
  <c r="L3200" i="105"/>
  <c r="M3203" i="105"/>
  <c r="K3205" i="105"/>
  <c r="L3208" i="105"/>
  <c r="M3211" i="105"/>
  <c r="K3213" i="105"/>
  <c r="L3216" i="105"/>
  <c r="M3219" i="105"/>
  <c r="K3221" i="105"/>
  <c r="L3224" i="105"/>
  <c r="M3227" i="105"/>
  <c r="K3229" i="105"/>
  <c r="L3232" i="105"/>
  <c r="M3235" i="105"/>
  <c r="K3237" i="105"/>
  <c r="L3240" i="105"/>
  <c r="M3243" i="105"/>
  <c r="K3245" i="105"/>
  <c r="L3248" i="105"/>
  <c r="M3251" i="105"/>
  <c r="K3253" i="105"/>
  <c r="L3256" i="105"/>
  <c r="M3259" i="105"/>
  <c r="K3261" i="105"/>
  <c r="L3264" i="105"/>
  <c r="M3267" i="105"/>
  <c r="K3269" i="105"/>
  <c r="L3272" i="105"/>
  <c r="M3275" i="105"/>
  <c r="K3277" i="105"/>
  <c r="L3280" i="105"/>
  <c r="M3069" i="105"/>
  <c r="L3197" i="105"/>
  <c r="M3200" i="105"/>
  <c r="K3202" i="105"/>
  <c r="L3205" i="105"/>
  <c r="M3208" i="105"/>
  <c r="K3210" i="105"/>
  <c r="L3213" i="105"/>
  <c r="M3496" i="105"/>
  <c r="K3081" i="105"/>
  <c r="M3087" i="105"/>
  <c r="K3133" i="105"/>
  <c r="K3141" i="105"/>
  <c r="K3149" i="105"/>
  <c r="K3157" i="105"/>
  <c r="K3165" i="105"/>
  <c r="K3173" i="105"/>
  <c r="K3181" i="105"/>
  <c r="K3189" i="105"/>
  <c r="M3197" i="105"/>
  <c r="K3199" i="105"/>
  <c r="L3202" i="105"/>
  <c r="M3205" i="105"/>
  <c r="K3207" i="105"/>
  <c r="L3210" i="105"/>
  <c r="M3213" i="105"/>
  <c r="K3215" i="105"/>
  <c r="L3218" i="105"/>
  <c r="M3221" i="105"/>
  <c r="K3223" i="105"/>
  <c r="L3226" i="105"/>
  <c r="M3229" i="105"/>
  <c r="K3231" i="105"/>
  <c r="L3234" i="105"/>
  <c r="M3237" i="105"/>
  <c r="K3239" i="105"/>
  <c r="L3242" i="105"/>
  <c r="M3245" i="105"/>
  <c r="K3247" i="105"/>
  <c r="L3250" i="105"/>
  <c r="M3253" i="105"/>
  <c r="K3255" i="105"/>
  <c r="L3258" i="105"/>
  <c r="M3261" i="105"/>
  <c r="K3263" i="105"/>
  <c r="L3266" i="105"/>
  <c r="M3269" i="105"/>
  <c r="K3271" i="105"/>
  <c r="L3274" i="105"/>
  <c r="M3277" i="105"/>
  <c r="K3279" i="105"/>
  <c r="L3282" i="105"/>
  <c r="M3285" i="105"/>
  <c r="M3115" i="105"/>
  <c r="M3131" i="105"/>
  <c r="M3133" i="105"/>
  <c r="K3135" i="105"/>
  <c r="M3139" i="105"/>
  <c r="M3141" i="105"/>
  <c r="K3143" i="105"/>
  <c r="M3147" i="105"/>
  <c r="M3149" i="105"/>
  <c r="K3151" i="105"/>
  <c r="M3155" i="105"/>
  <c r="M3157" i="105"/>
  <c r="K3159" i="105"/>
  <c r="M3163" i="105"/>
  <c r="M3165" i="105"/>
  <c r="K3167" i="105"/>
  <c r="M3171" i="105"/>
  <c r="M3173" i="105"/>
  <c r="K3175" i="105"/>
  <c r="M3179" i="105"/>
  <c r="M3181" i="105"/>
  <c r="K3183" i="105"/>
  <c r="M3187" i="105"/>
  <c r="M3189" i="105"/>
  <c r="K3191" i="105"/>
  <c r="M3195" i="105"/>
  <c r="L3199" i="105"/>
  <c r="M3202" i="105"/>
  <c r="K3204" i="105"/>
  <c r="L3207" i="105"/>
  <c r="M3210" i="105"/>
  <c r="K3212" i="105"/>
  <c r="L3215" i="105"/>
  <c r="M3218" i="105"/>
  <c r="K3220" i="105"/>
  <c r="L3223" i="105"/>
  <c r="M3226" i="105"/>
  <c r="K3228" i="105"/>
  <c r="L3231" i="105"/>
  <c r="M3234" i="105"/>
  <c r="K3236" i="105"/>
  <c r="L3239" i="105"/>
  <c r="M3242" i="105"/>
  <c r="K3244" i="105"/>
  <c r="L3247" i="105"/>
  <c r="M3250" i="105"/>
  <c r="K3252" i="105"/>
  <c r="L3255" i="105"/>
  <c r="M3258" i="105"/>
  <c r="K3260" i="105"/>
  <c r="L3263" i="105"/>
  <c r="M3266" i="105"/>
  <c r="K3268" i="105"/>
  <c r="L3271" i="105"/>
  <c r="M3274" i="105"/>
  <c r="K3276" i="105"/>
  <c r="L3279" i="105"/>
  <c r="M3216" i="105"/>
  <c r="K3218" i="105"/>
  <c r="M3224" i="105"/>
  <c r="K3226" i="105"/>
  <c r="M3232" i="105"/>
  <c r="K3234" i="105"/>
  <c r="M3240" i="105"/>
  <c r="K3242" i="105"/>
  <c r="M3248" i="105"/>
  <c r="K3250" i="105"/>
  <c r="M3256" i="105"/>
  <c r="K3258" i="105"/>
  <c r="M3264" i="105"/>
  <c r="K3266" i="105"/>
  <c r="M3272" i="105"/>
  <c r="K3274" i="105"/>
  <c r="M3280" i="105"/>
  <c r="L3284" i="105"/>
  <c r="K3287" i="105"/>
  <c r="L3290" i="105"/>
  <c r="M3293" i="105"/>
  <c r="K3295" i="105"/>
  <c r="L3298" i="105"/>
  <c r="M3301" i="105"/>
  <c r="K3303" i="105"/>
  <c r="L3306" i="105"/>
  <c r="M3309" i="105"/>
  <c r="K3014" i="105"/>
  <c r="L3017" i="105"/>
  <c r="M3020" i="105"/>
  <c r="K3022" i="105"/>
  <c r="M3028" i="105"/>
  <c r="K3030" i="105"/>
  <c r="L3033" i="105"/>
  <c r="M3036" i="105"/>
  <c r="K3038" i="105"/>
  <c r="K3046" i="105"/>
  <c r="L3220" i="105"/>
  <c r="L3228" i="105"/>
  <c r="L3236" i="105"/>
  <c r="L3244" i="105"/>
  <c r="L3252" i="105"/>
  <c r="L3260" i="105"/>
  <c r="L3268" i="105"/>
  <c r="L3276" i="105"/>
  <c r="M3284" i="105"/>
  <c r="K3285" i="105"/>
  <c r="L3287" i="105"/>
  <c r="M3290" i="105"/>
  <c r="K3292" i="105"/>
  <c r="L3295" i="105"/>
  <c r="M3298" i="105"/>
  <c r="K3300" i="105"/>
  <c r="L3303" i="105"/>
  <c r="M3306" i="105"/>
  <c r="K3308" i="105"/>
  <c r="L3014" i="105"/>
  <c r="M3017" i="105"/>
  <c r="K3019" i="105"/>
  <c r="L3022" i="105"/>
  <c r="M3025" i="105"/>
  <c r="K3027" i="105"/>
  <c r="L3030" i="105"/>
  <c r="M3033" i="105"/>
  <c r="K3035" i="105"/>
  <c r="L3038" i="105"/>
  <c r="M3041" i="105"/>
  <c r="K3043" i="105"/>
  <c r="L3046" i="105"/>
  <c r="M3049" i="105"/>
  <c r="L3285" i="105"/>
  <c r="M3287" i="105"/>
  <c r="K3289" i="105"/>
  <c r="L3292" i="105"/>
  <c r="M3295" i="105"/>
  <c r="K3297" i="105"/>
  <c r="L3300" i="105"/>
  <c r="M3303" i="105"/>
  <c r="K3305" i="105"/>
  <c r="L3308" i="105"/>
  <c r="M3014" i="105"/>
  <c r="K3016" i="105"/>
  <c r="L3019" i="105"/>
  <c r="M3022" i="105"/>
  <c r="K3024" i="105"/>
  <c r="L3027" i="105"/>
  <c r="M3030" i="105"/>
  <c r="K3032" i="105"/>
  <c r="L3035" i="105"/>
  <c r="M3038" i="105"/>
  <c r="K3040" i="105"/>
  <c r="L3043" i="105"/>
  <c r="M3046" i="105"/>
  <c r="K3048" i="105"/>
  <c r="L3026" i="105"/>
  <c r="K3282" i="105"/>
  <c r="K3286" i="105"/>
  <c r="L3289" i="105"/>
  <c r="M3292" i="105"/>
  <c r="K3294" i="105"/>
  <c r="L3297" i="105"/>
  <c r="M3300" i="105"/>
  <c r="K3302" i="105"/>
  <c r="L3305" i="105"/>
  <c r="M3308" i="105"/>
  <c r="K3013" i="105"/>
  <c r="L3016" i="105"/>
  <c r="M3019" i="105"/>
  <c r="K3021" i="105"/>
  <c r="L3024" i="105"/>
  <c r="M3027" i="105"/>
  <c r="K3029" i="105"/>
  <c r="L3032" i="105"/>
  <c r="M3035" i="105"/>
  <c r="K3037" i="105"/>
  <c r="L3040" i="105"/>
  <c r="M3043" i="105"/>
  <c r="K3045" i="105"/>
  <c r="L3048" i="105"/>
  <c r="M3215" i="105"/>
  <c r="K3217" i="105"/>
  <c r="M3223" i="105"/>
  <c r="K3225" i="105"/>
  <c r="M3231" i="105"/>
  <c r="K3233" i="105"/>
  <c r="M3239" i="105"/>
  <c r="K3241" i="105"/>
  <c r="M3247" i="105"/>
  <c r="K3249" i="105"/>
  <c r="M3255" i="105"/>
  <c r="K3257" i="105"/>
  <c r="M3263" i="105"/>
  <c r="K3265" i="105"/>
  <c r="M3271" i="105"/>
  <c r="K3273" i="105"/>
  <c r="M3279" i="105"/>
  <c r="K3281" i="105"/>
  <c r="M3282" i="105"/>
  <c r="L3286" i="105"/>
  <c r="M3289" i="105"/>
  <c r="K3291" i="105"/>
  <c r="L3294" i="105"/>
  <c r="M3297" i="105"/>
  <c r="K3299" i="105"/>
  <c r="L3302" i="105"/>
  <c r="M3305" i="105"/>
  <c r="K3307" i="105"/>
  <c r="L3013" i="105"/>
  <c r="M3016" i="105"/>
  <c r="K3018" i="105"/>
  <c r="L3021" i="105"/>
  <c r="M3024" i="105"/>
  <c r="K3026" i="105"/>
  <c r="L3029" i="105"/>
  <c r="M3032" i="105"/>
  <c r="K3034" i="105"/>
  <c r="L3037" i="105"/>
  <c r="M3040" i="105"/>
  <c r="K3042" i="105"/>
  <c r="L3045" i="105"/>
  <c r="M3048" i="105"/>
  <c r="K3050" i="105"/>
  <c r="L3221" i="105"/>
  <c r="L3229" i="105"/>
  <c r="L3237" i="105"/>
  <c r="L3245" i="105"/>
  <c r="L3253" i="105"/>
  <c r="L3261" i="105"/>
  <c r="L3269" i="105"/>
  <c r="L3277" i="105"/>
  <c r="L3283" i="105"/>
  <c r="M3286" i="105"/>
  <c r="K3288" i="105"/>
  <c r="L3291" i="105"/>
  <c r="M3294" i="105"/>
  <c r="K3296" i="105"/>
  <c r="L3299" i="105"/>
  <c r="M3302" i="105"/>
  <c r="K3304" i="105"/>
  <c r="L3307" i="105"/>
  <c r="M3013" i="105"/>
  <c r="K3015" i="105"/>
  <c r="L3018" i="105"/>
  <c r="M3021" i="105"/>
  <c r="K3023" i="105"/>
  <c r="M3029" i="105"/>
  <c r="K3031" i="105"/>
  <c r="L3034" i="105"/>
  <c r="M3037" i="105"/>
  <c r="K3039" i="105"/>
  <c r="L3042" i="105"/>
  <c r="M3045" i="105"/>
  <c r="K3047" i="105"/>
  <c r="L3050" i="105"/>
  <c r="M3283" i="105"/>
  <c r="L3288" i="105"/>
  <c r="M3291" i="105"/>
  <c r="K3293" i="105"/>
  <c r="L3296" i="105"/>
  <c r="M3299" i="105"/>
  <c r="K3301" i="105"/>
  <c r="L3304" i="105"/>
  <c r="M3307" i="105"/>
  <c r="K3309" i="105"/>
  <c r="L3015" i="105"/>
  <c r="M3018" i="105"/>
  <c r="K3020" i="105"/>
  <c r="L3023" i="105"/>
  <c r="M3026" i="105"/>
  <c r="K3028" i="105"/>
  <c r="L3031" i="105"/>
  <c r="M3034" i="105"/>
  <c r="K3036" i="105"/>
  <c r="L3039" i="105"/>
  <c r="M3042" i="105"/>
  <c r="K3044" i="105"/>
  <c r="L3047" i="105"/>
  <c r="M3050" i="105"/>
  <c r="L3025" i="105"/>
  <c r="L3041" i="105"/>
  <c r="M3044" i="105"/>
  <c r="L3049" i="105"/>
  <c r="K3284" i="105"/>
  <c r="M3288" i="105"/>
  <c r="K3290" i="105"/>
  <c r="L3293" i="105"/>
  <c r="M3296" i="105"/>
  <c r="K3298" i="105"/>
  <c r="L3301" i="105"/>
  <c r="M3304" i="105"/>
  <c r="K3306" i="105"/>
  <c r="L3309" i="105"/>
  <c r="M3015" i="105"/>
  <c r="K3017" i="105"/>
  <c r="L3020" i="105"/>
  <c r="M3023" i="105"/>
  <c r="K3025" i="105"/>
  <c r="L3028" i="105"/>
  <c r="M3031" i="105"/>
  <c r="K3033" i="105"/>
  <c r="L3036" i="105"/>
  <c r="M3039" i="105"/>
  <c r="K3041" i="105"/>
  <c r="L3044" i="105"/>
  <c r="M3047" i="105"/>
  <c r="K3049" i="105"/>
  <c r="M2861" i="105"/>
  <c r="L2862" i="105"/>
  <c r="M2864" i="105"/>
  <c r="K2865" i="105"/>
  <c r="L2867" i="105"/>
  <c r="K2868" i="105"/>
  <c r="M2869" i="105"/>
  <c r="L2870" i="105"/>
  <c r="M2872" i="105"/>
  <c r="K2873" i="105"/>
  <c r="L2875" i="105"/>
  <c r="K2876" i="105"/>
  <c r="M2877" i="105"/>
  <c r="L2878" i="105"/>
  <c r="M2880" i="105"/>
  <c r="K2881" i="105"/>
  <c r="L2883" i="105"/>
  <c r="K2884" i="105"/>
  <c r="M2885" i="105"/>
  <c r="L2886" i="105"/>
  <c r="M2888" i="105"/>
  <c r="K2889" i="105"/>
  <c r="M2862" i="105"/>
  <c r="K2863" i="105"/>
  <c r="L2865" i="105"/>
  <c r="K2866" i="105"/>
  <c r="M2867" i="105"/>
  <c r="L2868" i="105"/>
  <c r="M2870" i="105"/>
  <c r="K2871" i="105"/>
  <c r="L2873" i="105"/>
  <c r="K2874" i="105"/>
  <c r="M2875" i="105"/>
  <c r="L2876" i="105"/>
  <c r="K2864" i="105"/>
  <c r="M2865" i="105"/>
  <c r="M2866" i="105"/>
  <c r="K2872" i="105"/>
  <c r="M2873" i="105"/>
  <c r="M2874" i="105"/>
  <c r="K2879" i="105"/>
  <c r="L2882" i="105"/>
  <c r="L2884" i="105"/>
  <c r="K2862" i="105"/>
  <c r="L2863" i="105"/>
  <c r="L2864" i="105"/>
  <c r="K2870" i="105"/>
  <c r="L2871" i="105"/>
  <c r="L2872" i="105"/>
  <c r="K2878" i="105"/>
  <c r="L2879" i="105"/>
  <c r="L2881" i="105"/>
  <c r="M2882" i="105"/>
  <c r="M2884" i="105"/>
  <c r="K2886" i="105"/>
  <c r="L2887" i="105"/>
  <c r="L2889" i="105"/>
  <c r="K2890" i="105"/>
  <c r="M2891" i="105"/>
  <c r="L2892" i="105"/>
  <c r="M2894" i="105"/>
  <c r="K2895" i="105"/>
  <c r="L2897" i="105"/>
  <c r="K2898" i="105"/>
  <c r="M2899" i="105"/>
  <c r="L2900" i="105"/>
  <c r="M2863" i="105"/>
  <c r="K2867" i="105"/>
  <c r="M2868" i="105"/>
  <c r="M2871" i="105"/>
  <c r="K2875" i="105"/>
  <c r="M2876" i="105"/>
  <c r="L2885" i="105"/>
  <c r="M2887" i="105"/>
  <c r="L2888" i="105"/>
  <c r="M2889" i="105"/>
  <c r="K2891" i="105"/>
  <c r="L2894" i="105"/>
  <c r="K2896" i="105"/>
  <c r="M2897" i="105"/>
  <c r="K2899" i="105"/>
  <c r="M2901" i="105"/>
  <c r="L2902" i="105"/>
  <c r="M2904" i="105"/>
  <c r="K2905" i="105"/>
  <c r="L2907" i="105"/>
  <c r="K2908" i="105"/>
  <c r="M2909" i="105"/>
  <c r="L2910" i="105"/>
  <c r="M2912" i="105"/>
  <c r="K2913" i="105"/>
  <c r="M2915" i="105"/>
  <c r="L2916" i="105"/>
  <c r="K2917" i="105"/>
  <c r="M2918" i="105"/>
  <c r="L2919" i="105"/>
  <c r="K2920" i="105"/>
  <c r="L2922" i="105"/>
  <c r="K2923" i="105"/>
  <c r="M2924" i="105"/>
  <c r="M2879" i="105"/>
  <c r="M2881" i="105"/>
  <c r="K2883" i="105"/>
  <c r="L2890" i="105"/>
  <c r="L2891" i="105"/>
  <c r="K2893" i="105"/>
  <c r="L2896" i="105"/>
  <c r="L2898" i="105"/>
  <c r="L2899" i="105"/>
  <c r="M2902" i="105"/>
  <c r="K2903" i="105"/>
  <c r="L2905" i="105"/>
  <c r="K2906" i="105"/>
  <c r="M2907" i="105"/>
  <c r="L2908" i="105"/>
  <c r="M2910" i="105"/>
  <c r="K2911" i="105"/>
  <c r="L2913" i="105"/>
  <c r="K2914" i="105"/>
  <c r="M2916" i="105"/>
  <c r="L2917" i="105"/>
  <c r="M2919" i="105"/>
  <c r="L2920" i="105"/>
  <c r="K2921" i="105"/>
  <c r="M2922" i="105"/>
  <c r="L2923" i="105"/>
  <c r="M2925" i="105"/>
  <c r="K2926" i="105"/>
  <c r="M2928" i="105"/>
  <c r="L2929" i="105"/>
  <c r="K2930" i="105"/>
  <c r="M2932" i="105"/>
  <c r="L2933" i="105"/>
  <c r="K2934" i="105"/>
  <c r="L2936" i="105"/>
  <c r="K2937" i="105"/>
  <c r="K2880" i="105"/>
  <c r="K2882" i="105"/>
  <c r="M2890" i="105"/>
  <c r="M2892" i="105"/>
  <c r="M2896" i="105"/>
  <c r="M2898" i="105"/>
  <c r="M2900" i="105"/>
  <c r="L2901" i="105"/>
  <c r="L2906" i="105"/>
  <c r="K2907" i="105"/>
  <c r="L2909" i="105"/>
  <c r="L2914" i="105"/>
  <c r="L2915" i="105"/>
  <c r="K2919" i="105"/>
  <c r="L2927" i="105"/>
  <c r="M2929" i="105"/>
  <c r="L2931" i="105"/>
  <c r="M2933" i="105"/>
  <c r="L2935" i="105"/>
  <c r="L2937" i="105"/>
  <c r="L2938" i="105"/>
  <c r="K2939" i="105"/>
  <c r="M2940" i="105"/>
  <c r="L2941" i="105"/>
  <c r="M2943" i="105"/>
  <c r="K2944" i="105"/>
  <c r="L2946" i="105"/>
  <c r="K2947" i="105"/>
  <c r="M2948" i="105"/>
  <c r="L2949" i="105"/>
  <c r="M2951" i="105"/>
  <c r="K2952" i="105"/>
  <c r="L2954" i="105"/>
  <c r="K2955" i="105"/>
  <c r="M2956" i="105"/>
  <c r="L2957" i="105"/>
  <c r="M2959" i="105"/>
  <c r="K2960" i="105"/>
  <c r="L2962" i="105"/>
  <c r="K2963" i="105"/>
  <c r="M2964" i="105"/>
  <c r="L2965" i="105"/>
  <c r="L2866" i="105"/>
  <c r="L2874" i="105"/>
  <c r="M2878" i="105"/>
  <c r="L2880" i="105"/>
  <c r="M2883" i="105"/>
  <c r="K2885" i="105"/>
  <c r="M2886" i="105"/>
  <c r="K2904" i="105"/>
  <c r="M2905" i="105"/>
  <c r="M2906" i="105"/>
  <c r="K2912" i="105"/>
  <c r="M2913" i="105"/>
  <c r="M2914" i="105"/>
  <c r="M2917" i="105"/>
  <c r="K2918" i="105"/>
  <c r="M2923" i="105"/>
  <c r="K2924" i="105"/>
  <c r="L2926" i="105"/>
  <c r="M2927" i="105"/>
  <c r="K2928" i="105"/>
  <c r="L2930" i="105"/>
  <c r="M2931" i="105"/>
  <c r="K2932" i="105"/>
  <c r="L2934" i="105"/>
  <c r="M2935" i="105"/>
  <c r="M2937" i="105"/>
  <c r="M2938" i="105"/>
  <c r="L2939" i="105"/>
  <c r="M2941" i="105"/>
  <c r="K2942" i="105"/>
  <c r="L2944" i="105"/>
  <c r="K2945" i="105"/>
  <c r="M2946" i="105"/>
  <c r="L2947" i="105"/>
  <c r="M2949" i="105"/>
  <c r="K2950" i="105"/>
  <c r="L2952" i="105"/>
  <c r="K2953" i="105"/>
  <c r="M2954" i="105"/>
  <c r="L2955" i="105"/>
  <c r="M2957" i="105"/>
  <c r="K2958" i="105"/>
  <c r="L2960" i="105"/>
  <c r="K2961" i="105"/>
  <c r="M2962" i="105"/>
  <c r="L2963" i="105"/>
  <c r="M2965" i="105"/>
  <c r="K2966" i="105"/>
  <c r="L2968" i="105"/>
  <c r="K2969" i="105"/>
  <c r="M2970" i="105"/>
  <c r="L2971" i="105"/>
  <c r="L2973" i="105"/>
  <c r="M2975" i="105"/>
  <c r="K2976" i="105"/>
  <c r="M2977" i="105"/>
  <c r="K2978" i="105"/>
  <c r="L2893" i="105"/>
  <c r="L2895" i="105"/>
  <c r="K2897" i="105"/>
  <c r="K2901" i="105"/>
  <c r="K2902" i="105"/>
  <c r="K2909" i="105"/>
  <c r="K2910" i="105"/>
  <c r="M2920" i="105"/>
  <c r="L2921" i="105"/>
  <c r="L2924" i="105"/>
  <c r="M2926" i="105"/>
  <c r="K2929" i="105"/>
  <c r="M2934" i="105"/>
  <c r="K2936" i="105"/>
  <c r="K2938" i="105"/>
  <c r="L2940" i="105"/>
  <c r="L2945" i="105"/>
  <c r="K2946" i="105"/>
  <c r="L2948" i="105"/>
  <c r="L2953" i="105"/>
  <c r="K2954" i="105"/>
  <c r="L2956" i="105"/>
  <c r="L2961" i="105"/>
  <c r="K2962" i="105"/>
  <c r="L2964" i="105"/>
  <c r="K2968" i="105"/>
  <c r="M2971" i="105"/>
  <c r="M2972" i="105"/>
  <c r="K2974" i="105"/>
  <c r="K2977" i="105"/>
  <c r="M2978" i="105"/>
  <c r="M2979" i="105"/>
  <c r="K2980" i="105"/>
  <c r="M2981" i="105"/>
  <c r="K2982" i="105"/>
  <c r="L2984" i="105"/>
  <c r="L2986" i="105"/>
  <c r="K2987" i="105"/>
  <c r="M2988" i="105"/>
  <c r="K2989" i="105"/>
  <c r="M2990" i="105"/>
  <c r="L2991" i="105"/>
  <c r="L2993" i="105"/>
  <c r="K2994" i="105"/>
  <c r="M2995" i="105"/>
  <c r="L2996" i="105"/>
  <c r="M2998" i="105"/>
  <c r="K2999" i="105"/>
  <c r="L3001" i="105"/>
  <c r="K3002" i="105"/>
  <c r="M3003" i="105"/>
  <c r="L3004" i="105"/>
  <c r="M3006" i="105"/>
  <c r="K3007" i="105"/>
  <c r="L3009" i="105"/>
  <c r="K3010" i="105"/>
  <c r="M3011" i="105"/>
  <c r="L3012" i="105"/>
  <c r="L2942" i="105"/>
  <c r="L2943" i="105"/>
  <c r="K2949" i="105"/>
  <c r="L2950" i="105"/>
  <c r="L2951" i="105"/>
  <c r="K2957" i="105"/>
  <c r="L2958" i="105"/>
  <c r="L2959" i="105"/>
  <c r="K2965" i="105"/>
  <c r="L2966" i="105"/>
  <c r="L2967" i="105"/>
  <c r="L2969" i="105"/>
  <c r="M2973" i="105"/>
  <c r="M2974" i="105"/>
  <c r="K2975" i="105"/>
  <c r="M2980" i="105"/>
  <c r="M2982" i="105"/>
  <c r="K2988" i="105"/>
  <c r="K2990" i="105"/>
  <c r="L2992" i="105"/>
  <c r="M2994" i="105"/>
  <c r="K2998" i="105"/>
  <c r="L3000" i="105"/>
  <c r="M3002" i="105"/>
  <c r="K2888" i="105"/>
  <c r="M2893" i="105"/>
  <c r="M2895" i="105"/>
  <c r="L2918" i="105"/>
  <c r="M2921" i="105"/>
  <c r="K2925" i="105"/>
  <c r="K2927" i="105"/>
  <c r="L2932" i="105"/>
  <c r="K2935" i="105"/>
  <c r="M2936" i="105"/>
  <c r="K2943" i="105"/>
  <c r="M2944" i="105"/>
  <c r="M2945" i="105"/>
  <c r="K2951" i="105"/>
  <c r="M2952" i="105"/>
  <c r="M2953" i="105"/>
  <c r="K2959" i="105"/>
  <c r="M2960" i="105"/>
  <c r="M2961" i="105"/>
  <c r="K2967" i="105"/>
  <c r="M2968" i="105"/>
  <c r="K2970" i="105"/>
  <c r="K2973" i="105"/>
  <c r="L2974" i="105"/>
  <c r="L2976" i="105"/>
  <c r="L2977" i="105"/>
  <c r="L2980" i="105"/>
  <c r="L2982" i="105"/>
  <c r="K2983" i="105"/>
  <c r="M2984" i="105"/>
  <c r="K2985" i="105"/>
  <c r="M2986" i="105"/>
  <c r="L2987" i="105"/>
  <c r="L2989" i="105"/>
  <c r="M2991" i="105"/>
  <c r="K2992" i="105"/>
  <c r="M2993" i="105"/>
  <c r="L2994" i="105"/>
  <c r="M2996" i="105"/>
  <c r="K2997" i="105"/>
  <c r="L2999" i="105"/>
  <c r="K3000" i="105"/>
  <c r="M3001" i="105"/>
  <c r="L3002" i="105"/>
  <c r="M3004" i="105"/>
  <c r="K3005" i="105"/>
  <c r="L3007" i="105"/>
  <c r="K3008" i="105"/>
  <c r="M3009" i="105"/>
  <c r="L3010" i="105"/>
  <c r="M3012" i="105"/>
  <c r="K2861" i="105"/>
  <c r="K2869" i="105"/>
  <c r="K2877" i="105"/>
  <c r="K2887" i="105"/>
  <c r="L2903" i="105"/>
  <c r="L2911" i="105"/>
  <c r="K2922" i="105"/>
  <c r="L2925" i="105"/>
  <c r="M2930" i="105"/>
  <c r="K2933" i="105"/>
  <c r="K2941" i="105"/>
  <c r="L2970" i="105"/>
  <c r="K2972" i="105"/>
  <c r="M2976" i="105"/>
  <c r="K2979" i="105"/>
  <c r="K2981" i="105"/>
  <c r="L2983" i="105"/>
  <c r="L2985" i="105"/>
  <c r="M2987" i="105"/>
  <c r="M2989" i="105"/>
  <c r="K2995" i="105"/>
  <c r="L2997" i="105"/>
  <c r="M2999" i="105"/>
  <c r="L2869" i="105"/>
  <c r="L2904" i="105"/>
  <c r="L2912" i="105"/>
  <c r="L2928" i="105"/>
  <c r="M2942" i="105"/>
  <c r="M2950" i="105"/>
  <c r="M2958" i="105"/>
  <c r="M2966" i="105"/>
  <c r="M2983" i="105"/>
  <c r="L2988" i="105"/>
  <c r="K2993" i="105"/>
  <c r="K3001" i="105"/>
  <c r="L3003" i="105"/>
  <c r="L3008" i="105"/>
  <c r="K3009" i="105"/>
  <c r="L3011" i="105"/>
  <c r="M2997" i="105"/>
  <c r="K3004" i="105"/>
  <c r="L2981" i="105"/>
  <c r="M2992" i="105"/>
  <c r="M3000" i="105"/>
  <c r="K3003" i="105"/>
  <c r="M3005" i="105"/>
  <c r="K2892" i="105"/>
  <c r="K2894" i="105"/>
  <c r="K2915" i="105"/>
  <c r="M2939" i="105"/>
  <c r="K2940" i="105"/>
  <c r="M2947" i="105"/>
  <c r="K2948" i="105"/>
  <c r="M2955" i="105"/>
  <c r="K2956" i="105"/>
  <c r="M2963" i="105"/>
  <c r="K2964" i="105"/>
  <c r="K2971" i="105"/>
  <c r="L2975" i="105"/>
  <c r="L2978" i="105"/>
  <c r="L2979" i="105"/>
  <c r="K2984" i="105"/>
  <c r="L2995" i="105"/>
  <c r="K2996" i="105"/>
  <c r="K3006" i="105"/>
  <c r="M3007" i="105"/>
  <c r="M3008" i="105"/>
  <c r="L2861" i="105"/>
  <c r="L2877" i="105"/>
  <c r="M2903" i="105"/>
  <c r="M2911" i="105"/>
  <c r="K2931" i="105"/>
  <c r="M2969" i="105"/>
  <c r="L2972" i="105"/>
  <c r="M2985" i="105"/>
  <c r="L2990" i="105"/>
  <c r="K2991" i="105"/>
  <c r="L2998" i="105"/>
  <c r="L3005" i="105"/>
  <c r="L3006" i="105"/>
  <c r="K3012" i="105"/>
  <c r="K2900" i="105"/>
  <c r="M2908" i="105"/>
  <c r="K2916" i="105"/>
  <c r="M2967" i="105"/>
  <c r="K2986" i="105"/>
  <c r="M3010" i="105"/>
  <c r="K3011" i="105"/>
  <c r="M2741" i="105"/>
  <c r="K2331" i="105"/>
  <c r="M2331" i="105"/>
  <c r="L2331" i="105"/>
  <c r="K2364" i="105"/>
  <c r="M2538" i="105"/>
  <c r="K2425" i="105"/>
  <c r="L2364" i="105"/>
  <c r="L2345" i="105"/>
  <c r="L2338" i="105"/>
  <c r="M2453" i="105"/>
  <c r="L2374" i="105"/>
  <c r="L2406" i="105"/>
  <c r="L2378" i="105"/>
  <c r="M2360" i="105"/>
  <c r="K2527" i="105"/>
  <c r="M2432" i="105"/>
  <c r="M2465" i="105"/>
  <c r="L2429" i="105"/>
  <c r="M2391" i="105"/>
  <c r="M2420" i="105"/>
  <c r="K2370" i="105"/>
  <c r="M2456" i="105"/>
  <c r="M2335" i="105"/>
  <c r="K2384" i="105"/>
  <c r="K2445" i="105"/>
  <c r="K2544" i="105"/>
  <c r="M2428" i="105"/>
  <c r="K2344" i="105"/>
  <c r="M2458" i="105"/>
  <c r="K2343" i="105"/>
  <c r="M2422" i="105"/>
  <c r="L2385" i="105"/>
  <c r="L2448" i="105"/>
  <c r="M2523" i="105"/>
  <c r="L2532" i="105"/>
  <c r="K2506" i="105"/>
  <c r="M2402" i="105"/>
  <c r="M2571" i="105"/>
  <c r="L2608" i="105"/>
  <c r="M2481" i="105"/>
  <c r="L2445" i="105"/>
  <c r="K2392" i="105"/>
  <c r="K2450" i="105"/>
  <c r="L2375" i="105"/>
  <c r="M2415" i="105"/>
  <c r="K2494" i="105"/>
  <c r="M2334" i="105"/>
  <c r="L2352" i="105"/>
  <c r="L2398" i="105"/>
  <c r="K2439" i="105"/>
  <c r="M2342" i="105"/>
  <c r="K2367" i="105"/>
  <c r="M2398" i="105"/>
  <c r="M2429" i="105"/>
  <c r="K2469" i="105"/>
  <c r="M2539" i="105"/>
  <c r="K2342" i="105"/>
  <c r="K2380" i="105"/>
  <c r="M2498" i="105"/>
  <c r="M2353" i="105"/>
  <c r="L2447" i="105"/>
  <c r="L2343" i="105"/>
  <c r="L2400" i="105"/>
  <c r="K2474" i="105"/>
  <c r="M2526" i="105"/>
  <c r="L2469" i="105"/>
  <c r="M2382" i="105"/>
  <c r="K2500" i="105"/>
  <c r="K2358" i="105"/>
  <c r="L2332" i="105"/>
  <c r="K2348" i="105"/>
  <c r="K2401" i="105"/>
  <c r="L2475" i="105"/>
  <c r="L2334" i="105"/>
  <c r="T1" i="105"/>
  <c r="M2367" i="105"/>
  <c r="K2360" i="105"/>
  <c r="K2492" i="105"/>
  <c r="L2382" i="105"/>
  <c r="M2472" i="105"/>
  <c r="L2365" i="105"/>
  <c r="M2364" i="105"/>
  <c r="L2337" i="105"/>
  <c r="K2427" i="105"/>
  <c r="M2406" i="105"/>
  <c r="M2350" i="105"/>
  <c r="K2376" i="105"/>
  <c r="L2437" i="105"/>
  <c r="K2493" i="105"/>
  <c r="K2579" i="105"/>
  <c r="S1" i="105"/>
  <c r="M2392" i="105"/>
  <c r="M2638" i="105"/>
  <c r="L2369" i="105"/>
  <c r="K2357" i="105"/>
  <c r="L2418" i="105"/>
  <c r="M2517" i="105"/>
  <c r="K2590" i="105"/>
  <c r="M2366" i="105"/>
  <c r="L2527" i="105"/>
  <c r="L2393" i="105"/>
  <c r="K2332" i="105"/>
  <c r="L2371" i="105"/>
  <c r="L2333" i="105"/>
  <c r="L2358" i="105"/>
  <c r="M2423" i="105"/>
  <c r="M2520" i="105"/>
  <c r="M2722" i="105"/>
  <c r="K2355" i="105"/>
  <c r="K2408" i="105"/>
  <c r="M2374" i="105"/>
  <c r="L2472" i="105"/>
  <c r="M2615" i="105"/>
  <c r="K2503" i="105"/>
  <c r="K2573" i="105"/>
  <c r="R1" i="105"/>
  <c r="L2409" i="105"/>
  <c r="L2488" i="105"/>
  <c r="M2384" i="105"/>
  <c r="K2524" i="105"/>
  <c r="K2361" i="105"/>
  <c r="M2405" i="105"/>
  <c r="M2358" i="105"/>
  <c r="L2424" i="105"/>
  <c r="K2518" i="105"/>
  <c r="L2336" i="105"/>
  <c r="K2391" i="105"/>
  <c r="K2451" i="105"/>
  <c r="K2565" i="105"/>
  <c r="K2368" i="105"/>
  <c r="K2418" i="105"/>
  <c r="L2356" i="105"/>
  <c r="M2381" i="105"/>
  <c r="K2417" i="105"/>
  <c r="L2443" i="105"/>
  <c r="L2514" i="105"/>
  <c r="K2413" i="105"/>
  <c r="K2419" i="105"/>
  <c r="L2399" i="105"/>
  <c r="L2368" i="105"/>
  <c r="M2430" i="105"/>
  <c r="M2552" i="105"/>
  <c r="L2395" i="105"/>
  <c r="K2403" i="105"/>
  <c r="K2420" i="105"/>
  <c r="K2400" i="105"/>
  <c r="M2369" i="105"/>
  <c r="L2431" i="105"/>
  <c r="K2561" i="105"/>
  <c r="L2377" i="105"/>
  <c r="L2449" i="105"/>
  <c r="L2413" i="105"/>
  <c r="K2349" i="105"/>
  <c r="K2422" i="105"/>
  <c r="K2471" i="105"/>
  <c r="L2477" i="105"/>
  <c r="L2383" i="105"/>
  <c r="M2533" i="105"/>
  <c r="K2675" i="105"/>
  <c r="K2465" i="105"/>
  <c r="L2349" i="105"/>
  <c r="K2371" i="105"/>
  <c r="K2407" i="105"/>
  <c r="L2476" i="105"/>
  <c r="M2347" i="105"/>
  <c r="L2381" i="105"/>
  <c r="K2430" i="105"/>
  <c r="K2339" i="105"/>
  <c r="L2361" i="105"/>
  <c r="L2394" i="105"/>
  <c r="L2426" i="105"/>
  <c r="K2458" i="105"/>
  <c r="M2530" i="105"/>
  <c r="K2383" i="105"/>
  <c r="K2382" i="105"/>
  <c r="M2446" i="105"/>
  <c r="L2553" i="105"/>
  <c r="M2372" i="105"/>
  <c r="M2412" i="105"/>
  <c r="L2482" i="105"/>
  <c r="K2350" i="105"/>
  <c r="M2389" i="105"/>
  <c r="M2434" i="105"/>
  <c r="M2340" i="105"/>
  <c r="M2363" i="105"/>
  <c r="L2396" i="105"/>
  <c r="M2427" i="105"/>
  <c r="K2461" i="105"/>
  <c r="K2532" i="105"/>
  <c r="M2397" i="105"/>
  <c r="M2337" i="105"/>
  <c r="M2356" i="105"/>
  <c r="M2431" i="105"/>
  <c r="M2383" i="105"/>
  <c r="M2435" i="105"/>
  <c r="L2346" i="105"/>
  <c r="M2394" i="105"/>
  <c r="K2457" i="105"/>
  <c r="M2345" i="105"/>
  <c r="M2557" i="105"/>
  <c r="M2459" i="105"/>
  <c r="K2346" i="105"/>
  <c r="K2459" i="105"/>
  <c r="K2363" i="105"/>
  <c r="L2515" i="105"/>
  <c r="L2546" i="105"/>
  <c r="L2535" i="105"/>
  <c r="M2490" i="105"/>
  <c r="K2386" i="105"/>
  <c r="M2433" i="105"/>
  <c r="M2529" i="105"/>
  <c r="M2362" i="105"/>
  <c r="M2407" i="105"/>
  <c r="M2351" i="105"/>
  <c r="K2377" i="105"/>
  <c r="L2410" i="105"/>
  <c r="L2438" i="105"/>
  <c r="M2497" i="105"/>
  <c r="K2690" i="105"/>
  <c r="L2362" i="105"/>
  <c r="M2462" i="105"/>
  <c r="M2416" i="105"/>
  <c r="M2502" i="105"/>
  <c r="L2388" i="105"/>
  <c r="K2444" i="105"/>
  <c r="L2537" i="105"/>
  <c r="L2363" i="105"/>
  <c r="K2410" i="105"/>
  <c r="M2352" i="105"/>
  <c r="M2378" i="105"/>
  <c r="L2414" i="105"/>
  <c r="M2439" i="105"/>
  <c r="L2508" i="105"/>
  <c r="K2741" i="105"/>
  <c r="K2399" i="105"/>
  <c r="M2426" i="105"/>
  <c r="M2385" i="105"/>
  <c r="K2482" i="105"/>
  <c r="L2353" i="105"/>
  <c r="K2423" i="105"/>
  <c r="L2404" i="105"/>
  <c r="K2374" i="105"/>
  <c r="K2572" i="105"/>
  <c r="L2471" i="105"/>
  <c r="M2510" i="105"/>
  <c r="L2412" i="105"/>
  <c r="K2460" i="105"/>
  <c r="L2523" i="105"/>
  <c r="L2417" i="105"/>
  <c r="K2390" i="105"/>
  <c r="L2576" i="105"/>
  <c r="K2712" i="105"/>
  <c r="M2417" i="105"/>
  <c r="L2512" i="105"/>
  <c r="K2389" i="105"/>
  <c r="M2445" i="105"/>
  <c r="K2541" i="105"/>
  <c r="M2365" i="105"/>
  <c r="M2411" i="105"/>
  <c r="K2354" i="105"/>
  <c r="L2379" i="105"/>
  <c r="K2416" i="105"/>
  <c r="M2442" i="105"/>
  <c r="M2509" i="105"/>
  <c r="M2425" i="105"/>
  <c r="M2368" i="105"/>
  <c r="M2461" i="105"/>
  <c r="L2355" i="105"/>
  <c r="K2636" i="105"/>
  <c r="K2436" i="105"/>
  <c r="M2359" i="105"/>
  <c r="K2501" i="105"/>
  <c r="L2340" i="105"/>
  <c r="L2480" i="105"/>
  <c r="K2476" i="105"/>
  <c r="K2529" i="105"/>
  <c r="M2651" i="105"/>
  <c r="L2350" i="105"/>
  <c r="M2387" i="105"/>
  <c r="L2430" i="105"/>
  <c r="M2486" i="105"/>
  <c r="L2781" i="105"/>
  <c r="M2477" i="105"/>
  <c r="K2387" i="105"/>
  <c r="M2494" i="105"/>
  <c r="K2477" i="105"/>
  <c r="L2530" i="105"/>
  <c r="K2684" i="105"/>
  <c r="K2356" i="105"/>
  <c r="K2388" i="105"/>
  <c r="K2431" i="105"/>
  <c r="L2487" i="105"/>
  <c r="K2375" i="105"/>
  <c r="L2402" i="105"/>
  <c r="M2531" i="105"/>
  <c r="M2404" i="105"/>
  <c r="K2440" i="105"/>
  <c r="K2604" i="105"/>
  <c r="M2488" i="105"/>
  <c r="M2474" i="105"/>
  <c r="K2406" i="105"/>
  <c r="M2500" i="105"/>
  <c r="L2636" i="105"/>
  <c r="M2691" i="105"/>
  <c r="K2735" i="105"/>
  <c r="L2684" i="105"/>
  <c r="K2405" i="105"/>
  <c r="K2463" i="105"/>
  <c r="M2344" i="105"/>
  <c r="M2375" i="105"/>
  <c r="L2423" i="105"/>
  <c r="K2359" i="105"/>
  <c r="L2387" i="105"/>
  <c r="K2424" i="105"/>
  <c r="K2452" i="105"/>
  <c r="M2521" i="105"/>
  <c r="L2354" i="105"/>
  <c r="M2376" i="105"/>
  <c r="K2519" i="105"/>
  <c r="M2373" i="105"/>
  <c r="M2333" i="105"/>
  <c r="L2533" i="105"/>
  <c r="L2403" i="105"/>
  <c r="M2408" i="105"/>
  <c r="L2501" i="105"/>
  <c r="L2484" i="105"/>
  <c r="K2546" i="105"/>
  <c r="L2727" i="105"/>
  <c r="M2361" i="105"/>
  <c r="K2402" i="105"/>
  <c r="L2434" i="105"/>
  <c r="L2499" i="105"/>
  <c r="M2357" i="105"/>
  <c r="K2345" i="105"/>
  <c r="L2507" i="105"/>
  <c r="M2419" i="105"/>
  <c r="L2509" i="105"/>
  <c r="L2496" i="105"/>
  <c r="K2577" i="105"/>
  <c r="M2730" i="105"/>
  <c r="K2362" i="105"/>
  <c r="M2403" i="105"/>
  <c r="K2449" i="105"/>
  <c r="M2501" i="105"/>
  <c r="K2412" i="105"/>
  <c r="K2551" i="105"/>
  <c r="L2463" i="105"/>
  <c r="K2702" i="105"/>
  <c r="K2426" i="105"/>
  <c r="L2490" i="105"/>
  <c r="K2609" i="105"/>
  <c r="M2504" i="105"/>
  <c r="L2542" i="105"/>
  <c r="M2545" i="105"/>
  <c r="M2575" i="105"/>
  <c r="K2447" i="105"/>
  <c r="K2488" i="105"/>
  <c r="L2772" i="105"/>
  <c r="M2489" i="105"/>
  <c r="K2333" i="105"/>
  <c r="K2351" i="105"/>
  <c r="K2397" i="105"/>
  <c r="K2437" i="105"/>
  <c r="M2341" i="105"/>
  <c r="K2366" i="105"/>
  <c r="L2397" i="105"/>
  <c r="L2428" i="105"/>
  <c r="K2462" i="105"/>
  <c r="L2538" i="105"/>
  <c r="L2425" i="105"/>
  <c r="K2393" i="105"/>
  <c r="L2411" i="105"/>
  <c r="L2348" i="105"/>
  <c r="K2434" i="105"/>
  <c r="K2428" i="105"/>
  <c r="L2520" i="105"/>
  <c r="M2505" i="105"/>
  <c r="L2593" i="105"/>
  <c r="M2371" i="105"/>
  <c r="L2407" i="105"/>
  <c r="L2452" i="105"/>
  <c r="L2525" i="105"/>
  <c r="L2401" i="105"/>
  <c r="K2381" i="105"/>
  <c r="L2451" i="105"/>
  <c r="K2521" i="105"/>
  <c r="M2506" i="105"/>
  <c r="M2594" i="105"/>
  <c r="L2335" i="105"/>
  <c r="K2378" i="105"/>
  <c r="K2409" i="105"/>
  <c r="K2453" i="105"/>
  <c r="M2584" i="105"/>
  <c r="L2583" i="105"/>
  <c r="L2390" i="105"/>
  <c r="M2473" i="105"/>
  <c r="L2341" i="105"/>
  <c r="M2454" i="105"/>
  <c r="M2379" i="105"/>
  <c r="L2405" i="105"/>
  <c r="L2709" i="105"/>
  <c r="L2493" i="105"/>
  <c r="K2608" i="105"/>
  <c r="K2576" i="105"/>
  <c r="M2535" i="105"/>
  <c r="L2679" i="105"/>
  <c r="K2674" i="105"/>
  <c r="L2391" i="105"/>
  <c r="M2466" i="105"/>
  <c r="M2534" i="105"/>
  <c r="M2499" i="105"/>
  <c r="K2535" i="105"/>
  <c r="K2627" i="105"/>
  <c r="M2339" i="105"/>
  <c r="L2366" i="105"/>
  <c r="M2393" i="105"/>
  <c r="L2421" i="105"/>
  <c r="L2460" i="105"/>
  <c r="M2507" i="105"/>
  <c r="K2537" i="105"/>
  <c r="L2408" i="105"/>
  <c r="K2396" i="105"/>
  <c r="M2467" i="105"/>
  <c r="L2705" i="105"/>
  <c r="K2502" i="105"/>
  <c r="M2536" i="105"/>
  <c r="L2673" i="105"/>
  <c r="K2340" i="105"/>
  <c r="L2367" i="105"/>
  <c r="M2399" i="105"/>
  <c r="M2424" i="105"/>
  <c r="L2461" i="105"/>
  <c r="K2517" i="105"/>
  <c r="L2372" i="105"/>
  <c r="M2591" i="105"/>
  <c r="M2483" i="105"/>
  <c r="K2514" i="105"/>
  <c r="K2600" i="105"/>
  <c r="K2385" i="105"/>
  <c r="L2492" i="105"/>
  <c r="K2533" i="105"/>
  <c r="L2370" i="105"/>
  <c r="M2395" i="105"/>
  <c r="L2464" i="105"/>
  <c r="K2567" i="105"/>
  <c r="L2455" i="105"/>
  <c r="L2457" i="105"/>
  <c r="K2718" i="105"/>
  <c r="K2475" i="105"/>
  <c r="K2679" i="105"/>
  <c r="K2634" i="105"/>
  <c r="K2598" i="105"/>
  <c r="L2715" i="105"/>
  <c r="K2831" i="105"/>
  <c r="M2856" i="105"/>
  <c r="M2705" i="105"/>
  <c r="K2749" i="105"/>
  <c r="K2671" i="105"/>
  <c r="M2560" i="105"/>
  <c r="K2581" i="105"/>
  <c r="M2597" i="105"/>
  <c r="L2547" i="105"/>
  <c r="M2600" i="105"/>
  <c r="L2518" i="105"/>
  <c r="K2713" i="105"/>
  <c r="L2550" i="105"/>
  <c r="M2581" i="105"/>
  <c r="M2479" i="105"/>
  <c r="L2519" i="105"/>
  <c r="K2498" i="105"/>
  <c r="M2386" i="105"/>
  <c r="K2607" i="105"/>
  <c r="L2491" i="105"/>
  <c r="K2487" i="105"/>
  <c r="L2380" i="105"/>
  <c r="M2449" i="105"/>
  <c r="M2452" i="105"/>
  <c r="K2495" i="105"/>
  <c r="L2458" i="105"/>
  <c r="M2592" i="105"/>
  <c r="M2457" i="105"/>
  <c r="M2512" i="105"/>
  <c r="K2443" i="105"/>
  <c r="K2395" i="105"/>
  <c r="K2353" i="105"/>
  <c r="M2640" i="105"/>
  <c r="L2516" i="105"/>
  <c r="L2578" i="105"/>
  <c r="L2441" i="105"/>
  <c r="L2384" i="105"/>
  <c r="K2530" i="105"/>
  <c r="K2563" i="105"/>
  <c r="K2587" i="105"/>
  <c r="K2597" i="105"/>
  <c r="K2623" i="105"/>
  <c r="L2670" i="105"/>
  <c r="M2566" i="105"/>
  <c r="M2492" i="105"/>
  <c r="M2587" i="105"/>
  <c r="L2640" i="105"/>
  <c r="L2660" i="105"/>
  <c r="K2605" i="105"/>
  <c r="K2646" i="105"/>
  <c r="L2521" i="105"/>
  <c r="L2435" i="105"/>
  <c r="L2467" i="105"/>
  <c r="K2429" i="105"/>
  <c r="L2344" i="105"/>
  <c r="L2528" i="105"/>
  <c r="K2601" i="105"/>
  <c r="L2442" i="105"/>
  <c r="K2365" i="105"/>
  <c r="M2515" i="105"/>
  <c r="M2441" i="105"/>
  <c r="M2475" i="105"/>
  <c r="K2414" i="105"/>
  <c r="L2373" i="105"/>
  <c r="L2564" i="105"/>
  <c r="K2490" i="105"/>
  <c r="K2486" i="105"/>
  <c r="L2342" i="105"/>
  <c r="K2441" i="105"/>
  <c r="M2440" i="105"/>
  <c r="M2485" i="105"/>
  <c r="L2456" i="105"/>
  <c r="L2359" i="105"/>
  <c r="L2436" i="105"/>
  <c r="K2511" i="105"/>
  <c r="K2473" i="105"/>
  <c r="L2439" i="105"/>
  <c r="M2413" i="105"/>
  <c r="K2394" i="105"/>
  <c r="K2372" i="105"/>
  <c r="L2351" i="105"/>
  <c r="K2632" i="105"/>
  <c r="L2559" i="105"/>
  <c r="L2511" i="105"/>
  <c r="L2485" i="105"/>
  <c r="L2541" i="105"/>
  <c r="K2481" i="105"/>
  <c r="K2435" i="105"/>
  <c r="K2341" i="105"/>
  <c r="M2436" i="105"/>
  <c r="M2438" i="105"/>
  <c r="L2454" i="105"/>
  <c r="K2516" i="105"/>
  <c r="K2479" i="105"/>
  <c r="K2448" i="105"/>
  <c r="L2416" i="105"/>
  <c r="K2398" i="105"/>
  <c r="M2377" i="105"/>
  <c r="M2355" i="105"/>
  <c r="M2672" i="105"/>
  <c r="L2568" i="105"/>
  <c r="K2522" i="105"/>
  <c r="M2493" i="105"/>
  <c r="K2621" i="105"/>
  <c r="M2491" i="105"/>
  <c r="L2444" i="105"/>
  <c r="L2386" i="105"/>
  <c r="L2459" i="105"/>
  <c r="K2455" i="105"/>
  <c r="K2525" i="105"/>
  <c r="K2335" i="105"/>
  <c r="K2404" i="105"/>
  <c r="M2332" i="105"/>
  <c r="M2414" i="105"/>
  <c r="K2421" i="105"/>
  <c r="L2522" i="105"/>
  <c r="M2336" i="105"/>
  <c r="M2421" i="105"/>
  <c r="L2468" i="105"/>
  <c r="M2522" i="105"/>
  <c r="M2478" i="105"/>
  <c r="K2508" i="105"/>
  <c r="L2539" i="105"/>
  <c r="M2625" i="105"/>
  <c r="K2347" i="105"/>
  <c r="K2369" i="105"/>
  <c r="L2389" i="105"/>
  <c r="M2410" i="105"/>
  <c r="L2432" i="105"/>
  <c r="K2466" i="105"/>
  <c r="K2505" i="105"/>
  <c r="M2628" i="105"/>
  <c r="M2447" i="105"/>
  <c r="L2503" i="105"/>
  <c r="K2555" i="105"/>
  <c r="L2339" i="105"/>
  <c r="L2415" i="105"/>
  <c r="M2409" i="105"/>
  <c r="M2418" i="105"/>
  <c r="L2422" i="105"/>
  <c r="K2338" i="105"/>
  <c r="L2427" i="105"/>
  <c r="M2470" i="105"/>
  <c r="M2528" i="105"/>
  <c r="L2479" i="105"/>
  <c r="L2517" i="105"/>
  <c r="K2589" i="105"/>
  <c r="L2376" i="105"/>
  <c r="K2415" i="105"/>
  <c r="K2478" i="105"/>
  <c r="L2446" i="105"/>
  <c r="K2510" i="105"/>
  <c r="K2659" i="105"/>
  <c r="M2468" i="105"/>
  <c r="M2511" i="105"/>
  <c r="K2564" i="105"/>
  <c r="L2620" i="105"/>
  <c r="K2763" i="105"/>
  <c r="L2589" i="105"/>
  <c r="L2677" i="105"/>
  <c r="M2609" i="105"/>
  <c r="K2496" i="105"/>
  <c r="K2602" i="105"/>
  <c r="K2569" i="105"/>
  <c r="M2551" i="105"/>
  <c r="M2616" i="105"/>
  <c r="M2471" i="105"/>
  <c r="M2570" i="105"/>
  <c r="M2542" i="105"/>
  <c r="M2541" i="105"/>
  <c r="M2537" i="105"/>
  <c r="K2515" i="105"/>
  <c r="M2567" i="105"/>
  <c r="L2667" i="105"/>
  <c r="L2555" i="105"/>
  <c r="L2696" i="105"/>
  <c r="M2547" i="105"/>
  <c r="M2707" i="105"/>
  <c r="L2697" i="105"/>
  <c r="L2855" i="105"/>
  <c r="M2496" i="105"/>
  <c r="L2347" i="105"/>
  <c r="M2543" i="105"/>
  <c r="K2336" i="105"/>
  <c r="L2483" i="105"/>
  <c r="M2346" i="105"/>
  <c r="L2466" i="105"/>
  <c r="M2388" i="105"/>
  <c r="L2453" i="105"/>
  <c r="L2495" i="105"/>
  <c r="L2718" i="105"/>
  <c r="K2497" i="105"/>
  <c r="M2525" i="105"/>
  <c r="M2585" i="105"/>
  <c r="K2734" i="105"/>
  <c r="K2337" i="105"/>
  <c r="L2357" i="105"/>
  <c r="K2379" i="105"/>
  <c r="M2400" i="105"/>
  <c r="L2419" i="105"/>
  <c r="M2450" i="105"/>
  <c r="M2482" i="105"/>
  <c r="M2518" i="105"/>
  <c r="K2464" i="105"/>
  <c r="M2464" i="105"/>
  <c r="K2526" i="105"/>
  <c r="K2334" i="105"/>
  <c r="K2373" i="105"/>
  <c r="K2513" i="105"/>
  <c r="K2352" i="105"/>
  <c r="L2566" i="105"/>
  <c r="M2343" i="105"/>
  <c r="K2489" i="105"/>
  <c r="M2349" i="105"/>
  <c r="K2468" i="105"/>
  <c r="M2390" i="105"/>
  <c r="K2454" i="105"/>
  <c r="L2500" i="105"/>
  <c r="K2470" i="105"/>
  <c r="L2498" i="105"/>
  <c r="K2534" i="105"/>
  <c r="K2663" i="105"/>
  <c r="M2354" i="105"/>
  <c r="M2396" i="105"/>
  <c r="K2446" i="105"/>
  <c r="M2513" i="105"/>
  <c r="M2480" i="105"/>
  <c r="K2540" i="105"/>
  <c r="M2444" i="105"/>
  <c r="L2489" i="105"/>
  <c r="M2532" i="105"/>
  <c r="L2594" i="105"/>
  <c r="M2664" i="105"/>
  <c r="M2564" i="105"/>
  <c r="L2624" i="105"/>
  <c r="M2544" i="105"/>
  <c r="K2756" i="105"/>
  <c r="K2539" i="105"/>
  <c r="M2706" i="105"/>
  <c r="K2633" i="105"/>
  <c r="K2620" i="105"/>
  <c r="K2669" i="105"/>
  <c r="L2513" i="105"/>
  <c r="L2637" i="105"/>
  <c r="M2593" i="105"/>
  <c r="M2622" i="105"/>
  <c r="L2462" i="105"/>
  <c r="K2614" i="105"/>
  <c r="L2753" i="105"/>
  <c r="M2658" i="105"/>
  <c r="M2634" i="105"/>
  <c r="M2690" i="105"/>
  <c r="K2642" i="105"/>
  <c r="L2717" i="105"/>
  <c r="M2716" i="105"/>
  <c r="K2848" i="105"/>
  <c r="K2509" i="105"/>
  <c r="L2540" i="105"/>
  <c r="M2626" i="105"/>
  <c r="M2348" i="105"/>
  <c r="M2370" i="105"/>
  <c r="L2392" i="105"/>
  <c r="K2411" i="105"/>
  <c r="K2433" i="105"/>
  <c r="M2469" i="105"/>
  <c r="L2506" i="105"/>
  <c r="L2668" i="105"/>
  <c r="L2474" i="105"/>
  <c r="L2504" i="105"/>
  <c r="L2531" i="105"/>
  <c r="L2618" i="105"/>
  <c r="L2440" i="105"/>
  <c r="M2463" i="105"/>
  <c r="M2484" i="105"/>
  <c r="L2505" i="105"/>
  <c r="M2527" i="105"/>
  <c r="L2557" i="105"/>
  <c r="K2588" i="105"/>
  <c r="L2615" i="105"/>
  <c r="L2651" i="105"/>
  <c r="M2733" i="105"/>
  <c r="M2555" i="105"/>
  <c r="L2579" i="105"/>
  <c r="L2609" i="105"/>
  <c r="K2662" i="105"/>
  <c r="M2778" i="105"/>
  <c r="K2595" i="105"/>
  <c r="L2698" i="105"/>
  <c r="L2486" i="105"/>
  <c r="K2528" i="105"/>
  <c r="K2591" i="105"/>
  <c r="K2656" i="105"/>
  <c r="L2561" i="105"/>
  <c r="L2621" i="105"/>
  <c r="M2540" i="105"/>
  <c r="L2603" i="105"/>
  <c r="K2733" i="105"/>
  <c r="L2588" i="105"/>
  <c r="M2460" i="105"/>
  <c r="M2503" i="105"/>
  <c r="K2552" i="105"/>
  <c r="M2613" i="105"/>
  <c r="M2723" i="105"/>
  <c r="L2575" i="105"/>
  <c r="K2682" i="105"/>
  <c r="L2605" i="105"/>
  <c r="M2617" i="105"/>
  <c r="M2443" i="105"/>
  <c r="K2504" i="105"/>
  <c r="L2586" i="105"/>
  <c r="L2544" i="105"/>
  <c r="M2673" i="105"/>
  <c r="M2612" i="105"/>
  <c r="M2639" i="105"/>
  <c r="M2805" i="105"/>
  <c r="K2613" i="105"/>
  <c r="K2740" i="105"/>
  <c r="L2665" i="105"/>
  <c r="M2700" i="105"/>
  <c r="L2614" i="105"/>
  <c r="K2683" i="105"/>
  <c r="M2614" i="105"/>
  <c r="K2715" i="105"/>
  <c r="M2679" i="105"/>
  <c r="L2817" i="105"/>
  <c r="L2779" i="105"/>
  <c r="L2650" i="105"/>
  <c r="M2338" i="105"/>
  <c r="L2360" i="105"/>
  <c r="M2380" i="105"/>
  <c r="M2401" i="105"/>
  <c r="L2420" i="105"/>
  <c r="M2451" i="105"/>
  <c r="K2484" i="105"/>
  <c r="L2524" i="105"/>
  <c r="L2470" i="105"/>
  <c r="K2485" i="105"/>
  <c r="M2514" i="105"/>
  <c r="K2554" i="105"/>
  <c r="K2736" i="105"/>
  <c r="L2450" i="105"/>
  <c r="L2473" i="105"/>
  <c r="M2495" i="105"/>
  <c r="M2516" i="105"/>
  <c r="K2538" i="105"/>
  <c r="M2574" i="105"/>
  <c r="M2599" i="105"/>
  <c r="K2639" i="105"/>
  <c r="M2704" i="105"/>
  <c r="K2545" i="105"/>
  <c r="M2568" i="105"/>
  <c r="K2599" i="105"/>
  <c r="L2631" i="105"/>
  <c r="L2690" i="105"/>
  <c r="M2561" i="105"/>
  <c r="M2631" i="105"/>
  <c r="L2629" i="105"/>
  <c r="K2507" i="105"/>
  <c r="K2558" i="105"/>
  <c r="K2617" i="105"/>
  <c r="L2735" i="105"/>
  <c r="K2582" i="105"/>
  <c r="L2663" i="105"/>
  <c r="K2571" i="105"/>
  <c r="K2643" i="105"/>
  <c r="M2655" i="105"/>
  <c r="M2437" i="105"/>
  <c r="L2481" i="105"/>
  <c r="M2524" i="105"/>
  <c r="K2585" i="105"/>
  <c r="K2649" i="105"/>
  <c r="M2553" i="105"/>
  <c r="L2622" i="105"/>
  <c r="L2556" i="105"/>
  <c r="M2665" i="105"/>
  <c r="L2602" i="105"/>
  <c r="K2472" i="105"/>
  <c r="K2531" i="105"/>
  <c r="K2650" i="105"/>
  <c r="L2587" i="105"/>
  <c r="L2569" i="105"/>
  <c r="L2612" i="105"/>
  <c r="M2683" i="105"/>
  <c r="M2578" i="105"/>
  <c r="M2662" i="105"/>
  <c r="M2712" i="105"/>
  <c r="M2714" i="105"/>
  <c r="K2575" i="105"/>
  <c r="M2663" i="105"/>
  <c r="K2774" i="105"/>
  <c r="M2611" i="105"/>
  <c r="L2626" i="105"/>
  <c r="L2726" i="105"/>
  <c r="L2852" i="105"/>
  <c r="M2776" i="105"/>
  <c r="M2549" i="105"/>
  <c r="K2586" i="105"/>
  <c r="K2616" i="105"/>
  <c r="M2671" i="105"/>
  <c r="L2613" i="105"/>
  <c r="K2480" i="105"/>
  <c r="L2502" i="105"/>
  <c r="K2523" i="105"/>
  <c r="K2547" i="105"/>
  <c r="K2584" i="105"/>
  <c r="L2611" i="105"/>
  <c r="L2647" i="105"/>
  <c r="K2720" i="105"/>
  <c r="L2551" i="105"/>
  <c r="K2574" i="105"/>
  <c r="K2606" i="105"/>
  <c r="L2641" i="105"/>
  <c r="K2732" i="105"/>
  <c r="M2563" i="105"/>
  <c r="M2596" i="105"/>
  <c r="L2634" i="105"/>
  <c r="M2699" i="105"/>
  <c r="M2633" i="105"/>
  <c r="M2558" i="105"/>
  <c r="K2432" i="105"/>
  <c r="M2455" i="105"/>
  <c r="M2476" i="105"/>
  <c r="L2497" i="105"/>
  <c r="M2519" i="105"/>
  <c r="K2542" i="105"/>
  <c r="K2578" i="105"/>
  <c r="M2603" i="105"/>
  <c r="L2643" i="105"/>
  <c r="K2709" i="105"/>
  <c r="K2548" i="105"/>
  <c r="K2570" i="105"/>
  <c r="M2601" i="105"/>
  <c r="L2669" i="105"/>
  <c r="M2546" i="105"/>
  <c r="M2590" i="105"/>
  <c r="M2644" i="105"/>
  <c r="L2610" i="105"/>
  <c r="K2550" i="105"/>
  <c r="K2438" i="105"/>
  <c r="K2467" i="105"/>
  <c r="L2494" i="105"/>
  <c r="L2526" i="105"/>
  <c r="L2571" i="105"/>
  <c r="M2619" i="105"/>
  <c r="M2752" i="105"/>
  <c r="M2577" i="105"/>
  <c r="K2630" i="105"/>
  <c r="M2548" i="105"/>
  <c r="L2606" i="105"/>
  <c r="M2711" i="105"/>
  <c r="M2632" i="105"/>
  <c r="K2668" i="105"/>
  <c r="L2724" i="105"/>
  <c r="M2573" i="105"/>
  <c r="L2607" i="105"/>
  <c r="L2639" i="105"/>
  <c r="L2714" i="105"/>
  <c r="K2706" i="105"/>
  <c r="M2809" i="105"/>
  <c r="M2709" i="105"/>
  <c r="M2685" i="105"/>
  <c r="L2552" i="105"/>
  <c r="K2610" i="105"/>
  <c r="L2658" i="105"/>
  <c r="K2721" i="105"/>
  <c r="K2730" i="105"/>
  <c r="K2722" i="105"/>
  <c r="K2553" i="105"/>
  <c r="K2685" i="105"/>
  <c r="K2725" i="105"/>
  <c r="M2605" i="105"/>
  <c r="L2694" i="105"/>
  <c r="M2761" i="105"/>
  <c r="M2774" i="105"/>
  <c r="L2759" i="105"/>
  <c r="M2734" i="105"/>
  <c r="L2570" i="105"/>
  <c r="L2599" i="105"/>
  <c r="M2642" i="105"/>
  <c r="L2719" i="105"/>
  <c r="M2649" i="105"/>
  <c r="K2491" i="105"/>
  <c r="K2512" i="105"/>
  <c r="L2534" i="105"/>
  <c r="K2568" i="105"/>
  <c r="L2595" i="105"/>
  <c r="L2625" i="105"/>
  <c r="K2670" i="105"/>
  <c r="L2765" i="105"/>
  <c r="L2565" i="105"/>
  <c r="L2590" i="105"/>
  <c r="L2627" i="105"/>
  <c r="L2681" i="105"/>
  <c r="L2545" i="105"/>
  <c r="K2580" i="105"/>
  <c r="M2610" i="105"/>
  <c r="L2661" i="105"/>
  <c r="M2777" i="105"/>
  <c r="L2536" i="105"/>
  <c r="M2647" i="105"/>
  <c r="K2442" i="105"/>
  <c r="L2465" i="105"/>
  <c r="M2487" i="105"/>
  <c r="M2508" i="105"/>
  <c r="L2529" i="105"/>
  <c r="K2559" i="105"/>
  <c r="L2592" i="105"/>
  <c r="K2618" i="105"/>
  <c r="M2657" i="105"/>
  <c r="K2750" i="105"/>
  <c r="M2562" i="105"/>
  <c r="M2583" i="105"/>
  <c r="M2629" i="105"/>
  <c r="K2698" i="105"/>
  <c r="L2573" i="105"/>
  <c r="K2611" i="105"/>
  <c r="K2680" i="105"/>
  <c r="K2664" i="105"/>
  <c r="L2654" i="105"/>
  <c r="M2448" i="105"/>
  <c r="K2483" i="105"/>
  <c r="L2510" i="105"/>
  <c r="K2536" i="105"/>
  <c r="M2598" i="105"/>
  <c r="M2660" i="105"/>
  <c r="M2554" i="105"/>
  <c r="M2608" i="105"/>
  <c r="L2688" i="105"/>
  <c r="L2574" i="105"/>
  <c r="K2648" i="105"/>
  <c r="L2645" i="105"/>
  <c r="L2644" i="105"/>
  <c r="K2697" i="105"/>
  <c r="M2550" i="105"/>
  <c r="M2586" i="105"/>
  <c r="K2629" i="105"/>
  <c r="M2670" i="105"/>
  <c r="K2757" i="105"/>
  <c r="K2737" i="105"/>
  <c r="M2676" i="105"/>
  <c r="L2721" i="105"/>
  <c r="K2727" i="105"/>
  <c r="M2579" i="105"/>
  <c r="L2630" i="105"/>
  <c r="L2685" i="105"/>
  <c r="M2697" i="105"/>
  <c r="K2661" i="105"/>
  <c r="M2678" i="105"/>
  <c r="M2636" i="105"/>
  <c r="K2753" i="105"/>
  <c r="L2723" i="105"/>
  <c r="L2769" i="105"/>
  <c r="K2728" i="105"/>
  <c r="L2828" i="105"/>
  <c r="L2820" i="105"/>
  <c r="M2798" i="105"/>
  <c r="L2808" i="105"/>
  <c r="M2556" i="105"/>
  <c r="K2593" i="105"/>
  <c r="L2638" i="105"/>
  <c r="M2729" i="105"/>
  <c r="L2563" i="105"/>
  <c r="L2596" i="105"/>
  <c r="M2654" i="105"/>
  <c r="K2543" i="105"/>
  <c r="L2582" i="105"/>
  <c r="M2641" i="105"/>
  <c r="L2752" i="105"/>
  <c r="M2623" i="105"/>
  <c r="K2654" i="105"/>
  <c r="K2689" i="105"/>
  <c r="L2731" i="105"/>
  <c r="K2566" i="105"/>
  <c r="L2591" i="105"/>
  <c r="M2618" i="105"/>
  <c r="M2650" i="105"/>
  <c r="K2693" i="105"/>
  <c r="K2687" i="105"/>
  <c r="L2729" i="105"/>
  <c r="M2653" i="105"/>
  <c r="K2695" i="105"/>
  <c r="M2745" i="105"/>
  <c r="M2715" i="105"/>
  <c r="K2556" i="105"/>
  <c r="L2598" i="105"/>
  <c r="K2635" i="105"/>
  <c r="M2677" i="105"/>
  <c r="K2759" i="105"/>
  <c r="L2725" i="105"/>
  <c r="M2684" i="105"/>
  <c r="K2641" i="105"/>
  <c r="L2584" i="105"/>
  <c r="K2716" i="105"/>
  <c r="L2662" i="105"/>
  <c r="K2673" i="105"/>
  <c r="K2644" i="105"/>
  <c r="L2797" i="105"/>
  <c r="M2756" i="105"/>
  <c r="M2810" i="105"/>
  <c r="K2851" i="105"/>
  <c r="M2784" i="105"/>
  <c r="M2848" i="105"/>
  <c r="L2793" i="105"/>
  <c r="K2847" i="105"/>
  <c r="K2860" i="105"/>
  <c r="L2829" i="105"/>
  <c r="K2766" i="105"/>
  <c r="L2842" i="105"/>
  <c r="K2808" i="105"/>
  <c r="L2748" i="105"/>
  <c r="M2851" i="105"/>
  <c r="L2803" i="105"/>
  <c r="K2856" i="105"/>
  <c r="L2800" i="105"/>
  <c r="M2791" i="105"/>
  <c r="K2781" i="105"/>
  <c r="K2850" i="105"/>
  <c r="M2668" i="105"/>
  <c r="L2695" i="105"/>
  <c r="M2667" i="105"/>
  <c r="L2585" i="105"/>
  <c r="M2687" i="105"/>
  <c r="L2788" i="105"/>
  <c r="K2678" i="105"/>
  <c r="M2726" i="105"/>
  <c r="K2742" i="105"/>
  <c r="K2655" i="105"/>
  <c r="M2595" i="105"/>
  <c r="L2792" i="105"/>
  <c r="M2656" i="105"/>
  <c r="L2750" i="105"/>
  <c r="K2691" i="105"/>
  <c r="L2655" i="105"/>
  <c r="K2838" i="105"/>
  <c r="M2802" i="105"/>
  <c r="L2743" i="105"/>
  <c r="K2822" i="105"/>
  <c r="K2797" i="105"/>
  <c r="L2751" i="105"/>
  <c r="L2806" i="105"/>
  <c r="L2784" i="105"/>
  <c r="M2823" i="105"/>
  <c r="K2794" i="105"/>
  <c r="M2773" i="105"/>
  <c r="K2762" i="105"/>
  <c r="K2703" i="105"/>
  <c r="K2748" i="105"/>
  <c r="K2717" i="105"/>
  <c r="M2621" i="105"/>
  <c r="L2549" i="105"/>
  <c r="K2647" i="105"/>
  <c r="L2707" i="105"/>
  <c r="K2651" i="105"/>
  <c r="L2699" i="105"/>
  <c r="M2682" i="105"/>
  <c r="M2627" i="105"/>
  <c r="M2569" i="105"/>
  <c r="K2694" i="105"/>
  <c r="M2630" i="105"/>
  <c r="M2710" i="105"/>
  <c r="K2677" i="105"/>
  <c r="M2751" i="105"/>
  <c r="M2702" i="105"/>
  <c r="K2731" i="105"/>
  <c r="M2681" i="105"/>
  <c r="K2652" i="105"/>
  <c r="K2619" i="105"/>
  <c r="K2594" i="105"/>
  <c r="L2567" i="105"/>
  <c r="K2738" i="105"/>
  <c r="M2692" i="105"/>
  <c r="L2744" i="105"/>
  <c r="K2699" i="105"/>
  <c r="M2669" i="105"/>
  <c r="L2773" i="105"/>
  <c r="K2719" i="105"/>
  <c r="K2692" i="105"/>
  <c r="K2726" i="105"/>
  <c r="K2676" i="105"/>
  <c r="K2645" i="105"/>
  <c r="L2623" i="105"/>
  <c r="M2602" i="105"/>
  <c r="M2582" i="105"/>
  <c r="M2559" i="105"/>
  <c r="K2765" i="105"/>
  <c r="K2705" i="105"/>
  <c r="M2674" i="105"/>
  <c r="M2648" i="105"/>
  <c r="L2628" i="105"/>
  <c r="K2624" i="105"/>
  <c r="M2688" i="105"/>
  <c r="M2624" i="105"/>
  <c r="K2592" i="105"/>
  <c r="L2560" i="105"/>
  <c r="M2708" i="105"/>
  <c r="M2635" i="105"/>
  <c r="L2604" i="105"/>
  <c r="L2572" i="105"/>
  <c r="K2549" i="105"/>
  <c r="K2714" i="105"/>
  <c r="M2645" i="105"/>
  <c r="M2606" i="105"/>
  <c r="M2580" i="105"/>
  <c r="L2543" i="105"/>
  <c r="K2520" i="105"/>
  <c r="K2499" i="105"/>
  <c r="L2478" i="105"/>
  <c r="K2456" i="105"/>
  <c r="L2433" i="105"/>
  <c r="L2562" i="105"/>
  <c r="K2640" i="105"/>
  <c r="L2706" i="105"/>
  <c r="K2637" i="105"/>
  <c r="L2597" i="105"/>
  <c r="M2565" i="105"/>
  <c r="L2734" i="105"/>
  <c r="L2653" i="105"/>
  <c r="M2607" i="105"/>
  <c r="K2688" i="105"/>
  <c r="M2720" i="105"/>
  <c r="K2761" i="105"/>
  <c r="M2666" i="105"/>
  <c r="K2701" i="105"/>
  <c r="K2729" i="105"/>
  <c r="L2619" i="105"/>
  <c r="L2652" i="105"/>
  <c r="M2686" i="105"/>
  <c r="M2728" i="105"/>
  <c r="K2562" i="105"/>
  <c r="M2588" i="105"/>
  <c r="L2616" i="105"/>
  <c r="L2648" i="105"/>
  <c r="L2678" i="105"/>
  <c r="K2724" i="105"/>
  <c r="M2694" i="105"/>
  <c r="M2721" i="105"/>
  <c r="K2767" i="105"/>
  <c r="L2674" i="105"/>
  <c r="L2702" i="105"/>
  <c r="M2731" i="105"/>
  <c r="K2638" i="105"/>
  <c r="M2680" i="105"/>
  <c r="L2757" i="105"/>
  <c r="L2581" i="105"/>
  <c r="K2612" i="105"/>
  <c r="L2649" i="105"/>
  <c r="K2710" i="105"/>
  <c r="L2691" i="105"/>
  <c r="L2722" i="105"/>
  <c r="M2659" i="105"/>
  <c r="M2698" i="105"/>
  <c r="K2779" i="105"/>
  <c r="M2747" i="105"/>
  <c r="M2766" i="105"/>
  <c r="M2750" i="105"/>
  <c r="K2783" i="105"/>
  <c r="M2781" i="105"/>
  <c r="L2845" i="105"/>
  <c r="M2830" i="105"/>
  <c r="K2840" i="105"/>
  <c r="M2845" i="105"/>
  <c r="K2790" i="105"/>
  <c r="L2790" i="105"/>
  <c r="L2831" i="105"/>
  <c r="M2857" i="105"/>
  <c r="L2739" i="105"/>
  <c r="L2774" i="105"/>
  <c r="M2817" i="105"/>
  <c r="L2807" i="105"/>
  <c r="M2839" i="105"/>
  <c r="K2754" i="105"/>
  <c r="M2749" i="105"/>
  <c r="L2786" i="105"/>
  <c r="L2805" i="105"/>
  <c r="L2823" i="105"/>
  <c r="L2858" i="105"/>
  <c r="M2783" i="105"/>
  <c r="L2635" i="105"/>
  <c r="K2665" i="105"/>
  <c r="L2710" i="105"/>
  <c r="L2548" i="105"/>
  <c r="M2576" i="105"/>
  <c r="M2604" i="105"/>
  <c r="L2632" i="105"/>
  <c r="L2659" i="105"/>
  <c r="L2700" i="105"/>
  <c r="K2764" i="105"/>
  <c r="L2703" i="105"/>
  <c r="L2746" i="105"/>
  <c r="K2658" i="105"/>
  <c r="K2686" i="105"/>
  <c r="M2717" i="105"/>
  <c r="K2615" i="105"/>
  <c r="K2653" i="105"/>
  <c r="L2711" i="105"/>
  <c r="L2558" i="105"/>
  <c r="M2589" i="105"/>
  <c r="L2633" i="105"/>
  <c r="L2675" i="105"/>
  <c r="K2739" i="105"/>
  <c r="K2711" i="105"/>
  <c r="K2755" i="105"/>
  <c r="M2675" i="105"/>
  <c r="L2720" i="105"/>
  <c r="M2724" i="105"/>
  <c r="L2775" i="105"/>
  <c r="L2827" i="105"/>
  <c r="M2787" i="105"/>
  <c r="L2804" i="105"/>
  <c r="K2802" i="105"/>
  <c r="L2814" i="105"/>
  <c r="K2841" i="105"/>
  <c r="M2757" i="105"/>
  <c r="L2796" i="105"/>
  <c r="K2803" i="105"/>
  <c r="K2830" i="105"/>
  <c r="M2833" i="105"/>
  <c r="L2747" i="105"/>
  <c r="L2783" i="105"/>
  <c r="M2800" i="105"/>
  <c r="K2827" i="105"/>
  <c r="M2821" i="105"/>
  <c r="K2837" i="105"/>
  <c r="M2762" i="105"/>
  <c r="K2760" i="105"/>
  <c r="K2843" i="105"/>
  <c r="L2849" i="105"/>
  <c r="M2853" i="105"/>
  <c r="M2849" i="105"/>
  <c r="K2657" i="105"/>
  <c r="L2680" i="105"/>
  <c r="M2719" i="105"/>
  <c r="M2770" i="105"/>
  <c r="L2701" i="105"/>
  <c r="K2723" i="105"/>
  <c r="K2758" i="105"/>
  <c r="K2660" i="105"/>
  <c r="L2682" i="105"/>
  <c r="K2704" i="105"/>
  <c r="M2727" i="105"/>
  <c r="L2676" i="105"/>
  <c r="K2707" i="105"/>
  <c r="K2775" i="105"/>
  <c r="K2560" i="105"/>
  <c r="K2583" i="105"/>
  <c r="K2603" i="105"/>
  <c r="K2626" i="105"/>
  <c r="L2646" i="105"/>
  <c r="K2672" i="105"/>
  <c r="M2695" i="105"/>
  <c r="L2741" i="105"/>
  <c r="M2693" i="105"/>
  <c r="M2713" i="105"/>
  <c r="M2744" i="105"/>
  <c r="M2829" i="105"/>
  <c r="L2671" i="105"/>
  <c r="K2696" i="105"/>
  <c r="L2716" i="105"/>
  <c r="K2752" i="105"/>
  <c r="K2625" i="105"/>
  <c r="M2646" i="105"/>
  <c r="L2672" i="105"/>
  <c r="M2701" i="105"/>
  <c r="L2749" i="105"/>
  <c r="K2557" i="105"/>
  <c r="L2580" i="105"/>
  <c r="L2600" i="105"/>
  <c r="M2620" i="105"/>
  <c r="M2643" i="105"/>
  <c r="K2666" i="105"/>
  <c r="L2687" i="105"/>
  <c r="L2737" i="105"/>
  <c r="M2689" i="105"/>
  <c r="L2708" i="105"/>
  <c r="M2732" i="105"/>
  <c r="L2777" i="105"/>
  <c r="K2667" i="105"/>
  <c r="L2693" i="105"/>
  <c r="L2712" i="105"/>
  <c r="M2758" i="105"/>
  <c r="K2631" i="105"/>
  <c r="L2657" i="105"/>
  <c r="M2703" i="105"/>
  <c r="M2804" i="105"/>
  <c r="M2572" i="105"/>
  <c r="L2601" i="105"/>
  <c r="K2628" i="105"/>
  <c r="L2656" i="105"/>
  <c r="L2692" i="105"/>
  <c r="M2743" i="105"/>
  <c r="K2700" i="105"/>
  <c r="M2736" i="105"/>
  <c r="M2652" i="105"/>
  <c r="K2681" i="105"/>
  <c r="L2713" i="105"/>
  <c r="M2767" i="105"/>
  <c r="M2735" i="105"/>
  <c r="K2751" i="105"/>
  <c r="M2786" i="105"/>
  <c r="L2760" i="105"/>
  <c r="M2772" i="105"/>
  <c r="M2797" i="105"/>
  <c r="K2813" i="105"/>
  <c r="K2789" i="105"/>
  <c r="M2814" i="105"/>
  <c r="K2832" i="105"/>
  <c r="K2747" i="105"/>
  <c r="K2768" i="105"/>
  <c r="M2832" i="105"/>
  <c r="M2825" i="105"/>
  <c r="L2816" i="105"/>
  <c r="M2824" i="105"/>
  <c r="L2846" i="105"/>
  <c r="M2760" i="105"/>
  <c r="L2762" i="105"/>
  <c r="M2789" i="105"/>
  <c r="L2791" i="105"/>
  <c r="M2847" i="105"/>
  <c r="L2850" i="105"/>
  <c r="M2855" i="105"/>
  <c r="L2732" i="105"/>
  <c r="M2785" i="105"/>
  <c r="K2776" i="105"/>
  <c r="M2799" i="105"/>
  <c r="M2820" i="105"/>
  <c r="K2793" i="105"/>
  <c r="M2822" i="105"/>
  <c r="M2860" i="105"/>
  <c r="L2854" i="105"/>
  <c r="K2854" i="105"/>
  <c r="L2847" i="105"/>
  <c r="M2828" i="105"/>
  <c r="M2827" i="105"/>
  <c r="M2803" i="105"/>
  <c r="L2844" i="105"/>
  <c r="L2801" i="105"/>
  <c r="K2786" i="105"/>
  <c r="K2816" i="105"/>
  <c r="M2782" i="105"/>
  <c r="L2818" i="105"/>
  <c r="L2755" i="105"/>
  <c r="K2800" i="105"/>
  <c r="M2755" i="105"/>
  <c r="M2739" i="105"/>
  <c r="L2843" i="105"/>
  <c r="K2834" i="105"/>
  <c r="K2821" i="105"/>
  <c r="M2816" i="105"/>
  <c r="M2818" i="105"/>
  <c r="L2787" i="105"/>
  <c r="M2813" i="105"/>
  <c r="M2807" i="105"/>
  <c r="K2811" i="105"/>
  <c r="M2793" i="105"/>
  <c r="K2770" i="105"/>
  <c r="K2771" i="105"/>
  <c r="K2743" i="105"/>
  <c r="L2776" i="105"/>
  <c r="L2764" i="105"/>
  <c r="M2852" i="105"/>
  <c r="M2850" i="105"/>
  <c r="M2837" i="105"/>
  <c r="L2825" i="105"/>
  <c r="K2825" i="105"/>
  <c r="M2795" i="105"/>
  <c r="K2836" i="105"/>
  <c r="M2840" i="105"/>
  <c r="K2778" i="105"/>
  <c r="M2808" i="105"/>
  <c r="L2778" i="105"/>
  <c r="K2782" i="105"/>
  <c r="M2753" i="105"/>
  <c r="L2851" i="105"/>
  <c r="L2836" i="105"/>
  <c r="L2832" i="105"/>
  <c r="L2824" i="105"/>
  <c r="K2820" i="105"/>
  <c r="L2794" i="105"/>
  <c r="M2831" i="105"/>
  <c r="K2823" i="105"/>
  <c r="L2789" i="105"/>
  <c r="M2806" i="105"/>
  <c r="L2795" i="105"/>
  <c r="K2777" i="105"/>
  <c r="L2834" i="105"/>
  <c r="L2767" i="105"/>
  <c r="M2746" i="105"/>
  <c r="M2844" i="105"/>
  <c r="L2830" i="105"/>
  <c r="L2822" i="105"/>
  <c r="K2817" i="105"/>
  <c r="L2813" i="105"/>
  <c r="M2788" i="105"/>
  <c r="M2815" i="105"/>
  <c r="L2798" i="105"/>
  <c r="K2812" i="105"/>
  <c r="M2794" i="105"/>
  <c r="M2765" i="105"/>
  <c r="K2772" i="105"/>
  <c r="L2745" i="105"/>
  <c r="L2770" i="105"/>
  <c r="M2769" i="105"/>
  <c r="L2859" i="105"/>
  <c r="L2853" i="105"/>
  <c r="M2846" i="105"/>
  <c r="K2833" i="105"/>
  <c r="L2826" i="105"/>
  <c r="L2802" i="105"/>
  <c r="K2855" i="105"/>
  <c r="K2858" i="105"/>
  <c r="K2784" i="105"/>
  <c r="L2856" i="105"/>
  <c r="M2779" i="105"/>
  <c r="K2814" i="105"/>
  <c r="L2758" i="105"/>
  <c r="M2796" i="105"/>
  <c r="M2754" i="105"/>
  <c r="K2745" i="105"/>
  <c r="M2836" i="105"/>
  <c r="K2828" i="105"/>
  <c r="L2860" i="105"/>
  <c r="M2843" i="105"/>
  <c r="M2811" i="105"/>
  <c r="L2857" i="105"/>
  <c r="K2807" i="105"/>
  <c r="K2795" i="105"/>
  <c r="L2810" i="105"/>
  <c r="K2788" i="105"/>
  <c r="L2763" i="105"/>
  <c r="M2768" i="105"/>
  <c r="L2738" i="105"/>
  <c r="L2835" i="105"/>
  <c r="M2859" i="105"/>
  <c r="M2838" i="105"/>
  <c r="L2839" i="105"/>
  <c r="K2810" i="105"/>
  <c r="M2842" i="105"/>
  <c r="K2806" i="105"/>
  <c r="L2799" i="105"/>
  <c r="K2857" i="105"/>
  <c r="K2818" i="105"/>
  <c r="K2787" i="105"/>
  <c r="L2766" i="105"/>
  <c r="K2780" i="105"/>
  <c r="L2756" i="105"/>
  <c r="M2737" i="105"/>
  <c r="M2771" i="105"/>
  <c r="K2744" i="105"/>
  <c r="M2740" i="105"/>
  <c r="M2718" i="105"/>
  <c r="L2736" i="105"/>
  <c r="K2708" i="105"/>
  <c r="L2689" i="105"/>
  <c r="L2664" i="105"/>
  <c r="L2768" i="105"/>
  <c r="L2728" i="105"/>
  <c r="L2704" i="105"/>
  <c r="L2686" i="105"/>
  <c r="M2725" i="105"/>
  <c r="L2683" i="105"/>
  <c r="M2661" i="105"/>
  <c r="M2637" i="105"/>
  <c r="L2617" i="105"/>
  <c r="K2596" i="105"/>
  <c r="L2577" i="105"/>
  <c r="L2554" i="105"/>
  <c r="L2730" i="105"/>
  <c r="M2696" i="105"/>
  <c r="L2666" i="105"/>
  <c r="L2642" i="105"/>
  <c r="K2622" i="105"/>
  <c r="M2763" i="105"/>
  <c r="K2819" i="105"/>
  <c r="K2852" i="105"/>
  <c r="K2805" i="105"/>
  <c r="K2824" i="105"/>
  <c r="M2819" i="105"/>
  <c r="M2854" i="105"/>
  <c r="K2849" i="105"/>
  <c r="L2848" i="105"/>
  <c r="K2845" i="105"/>
  <c r="L2742" i="105"/>
  <c r="L2761" i="105"/>
  <c r="M2801" i="105"/>
  <c r="K2773" i="105"/>
  <c r="K2792" i="105"/>
  <c r="K2798" i="105"/>
  <c r="L2782" i="105"/>
  <c r="L2815" i="105"/>
  <c r="M2812" i="105"/>
  <c r="K2846" i="105"/>
  <c r="K2801" i="105"/>
  <c r="L2821" i="105"/>
  <c r="K2815" i="105"/>
  <c r="K2842" i="105"/>
  <c r="K2844" i="105"/>
  <c r="L2841" i="105"/>
  <c r="M2841" i="105"/>
  <c r="M2738" i="105"/>
  <c r="M2742" i="105"/>
  <c r="K2769" i="105"/>
  <c r="L2733" i="105"/>
  <c r="L2754" i="105"/>
  <c r="M2775" i="105"/>
  <c r="M2764" i="105"/>
  <c r="K2785" i="105"/>
  <c r="K2809" i="105"/>
  <c r="M2834" i="105"/>
  <c r="K2796" i="105"/>
  <c r="K2804" i="105"/>
  <c r="K2839" i="105"/>
  <c r="M2792" i="105"/>
  <c r="L2812" i="105"/>
  <c r="L2837" i="105"/>
  <c r="M2826" i="105"/>
  <c r="K2826" i="105"/>
  <c r="K2829" i="105"/>
  <c r="K2859" i="105"/>
  <c r="K2853" i="105"/>
  <c r="K2746" i="105"/>
  <c r="M2748" i="105"/>
  <c r="L2780" i="105"/>
  <c r="L2740" i="105"/>
  <c r="M2759" i="105"/>
  <c r="L2785" i="105"/>
  <c r="L2771" i="105"/>
  <c r="M2790" i="105"/>
  <c r="K2791" i="105"/>
  <c r="M2780" i="105"/>
  <c r="L2811" i="105"/>
  <c r="L2809" i="105"/>
  <c r="L2833" i="105"/>
  <c r="K2799" i="105"/>
  <c r="L2819" i="105"/>
  <c r="M2858" i="105"/>
  <c r="K2835" i="105"/>
  <c r="L2840" i="105"/>
  <c r="M2835" i="105"/>
  <c r="L2838" i="105"/>
  <c r="D1" i="36"/>
  <c r="K1" i="36"/>
  <c r="P3312" i="105" l="1"/>
  <c r="N3314" i="105"/>
  <c r="V3314" i="105"/>
  <c r="O3317" i="105"/>
  <c r="P3320" i="105"/>
  <c r="N3322" i="105"/>
  <c r="V3322" i="105"/>
  <c r="O3325" i="105"/>
  <c r="P3328" i="105"/>
  <c r="N3330" i="105"/>
  <c r="V3330" i="105"/>
  <c r="O3333" i="105"/>
  <c r="P3336" i="105"/>
  <c r="N3338" i="105"/>
  <c r="V3338" i="105"/>
  <c r="O3341" i="105"/>
  <c r="P3344" i="105"/>
  <c r="N3346" i="105"/>
  <c r="V3346" i="105"/>
  <c r="O3349" i="105"/>
  <c r="P3352" i="105"/>
  <c r="N3354" i="105"/>
  <c r="V3354" i="105"/>
  <c r="O3357" i="105"/>
  <c r="P3360" i="105"/>
  <c r="N3362" i="105"/>
  <c r="V3362" i="105"/>
  <c r="O3365" i="105"/>
  <c r="N3311" i="105"/>
  <c r="V3311" i="105"/>
  <c r="O3314" i="105"/>
  <c r="P3317" i="105"/>
  <c r="N3319" i="105"/>
  <c r="V3319" i="105"/>
  <c r="O3322" i="105"/>
  <c r="P3325" i="105"/>
  <c r="N3327" i="105"/>
  <c r="V3327" i="105"/>
  <c r="O3330" i="105"/>
  <c r="P3333" i="105"/>
  <c r="N3335" i="105"/>
  <c r="V3335" i="105"/>
  <c r="O3338" i="105"/>
  <c r="P3341" i="105"/>
  <c r="N3343" i="105"/>
  <c r="V3343" i="105"/>
  <c r="O3346" i="105"/>
  <c r="P3349" i="105"/>
  <c r="N3351" i="105"/>
  <c r="V3351" i="105"/>
  <c r="O3354" i="105"/>
  <c r="P3357" i="105"/>
  <c r="N3359" i="105"/>
  <c r="V3359" i="105"/>
  <c r="O3362" i="105"/>
  <c r="P3365" i="105"/>
  <c r="O3311" i="105"/>
  <c r="P3314" i="105"/>
  <c r="N3316" i="105"/>
  <c r="V3316" i="105"/>
  <c r="O3319" i="105"/>
  <c r="P3322" i="105"/>
  <c r="N3324" i="105"/>
  <c r="V3324" i="105"/>
  <c r="O3327" i="105"/>
  <c r="P3330" i="105"/>
  <c r="N3332" i="105"/>
  <c r="V3332" i="105"/>
  <c r="O3335" i="105"/>
  <c r="P3338" i="105"/>
  <c r="N3340" i="105"/>
  <c r="V3340" i="105"/>
  <c r="O3343" i="105"/>
  <c r="P3346" i="105"/>
  <c r="N3348" i="105"/>
  <c r="V3348" i="105"/>
  <c r="O3351" i="105"/>
  <c r="P3354" i="105"/>
  <c r="N3356" i="105"/>
  <c r="V3356" i="105"/>
  <c r="O3359" i="105"/>
  <c r="P3362" i="105"/>
  <c r="N3364" i="105"/>
  <c r="V3364" i="105"/>
  <c r="P3311" i="105"/>
  <c r="N3313" i="105"/>
  <c r="V3313" i="105"/>
  <c r="O3316" i="105"/>
  <c r="P3319" i="105"/>
  <c r="N3321" i="105"/>
  <c r="V3321" i="105"/>
  <c r="O3324" i="105"/>
  <c r="P3327" i="105"/>
  <c r="N3329" i="105"/>
  <c r="V3329" i="105"/>
  <c r="O3332" i="105"/>
  <c r="P3335" i="105"/>
  <c r="N3337" i="105"/>
  <c r="V3337" i="105"/>
  <c r="O3340" i="105"/>
  <c r="P3343" i="105"/>
  <c r="N3345" i="105"/>
  <c r="V3345" i="105"/>
  <c r="O3348" i="105"/>
  <c r="P3351" i="105"/>
  <c r="N3353" i="105"/>
  <c r="V3353" i="105"/>
  <c r="O3356" i="105"/>
  <c r="P3359" i="105"/>
  <c r="N3361" i="105"/>
  <c r="V3361" i="105"/>
  <c r="O3364" i="105"/>
  <c r="N3310" i="105"/>
  <c r="V3310" i="105"/>
  <c r="O3313" i="105"/>
  <c r="P3316" i="105"/>
  <c r="N3318" i="105"/>
  <c r="V3318" i="105"/>
  <c r="O3321" i="105"/>
  <c r="P3324" i="105"/>
  <c r="N3326" i="105"/>
  <c r="V3326" i="105"/>
  <c r="O3329" i="105"/>
  <c r="P3332" i="105"/>
  <c r="N3334" i="105"/>
  <c r="V3334" i="105"/>
  <c r="O3337" i="105"/>
  <c r="P3340" i="105"/>
  <c r="N3342" i="105"/>
  <c r="V3342" i="105"/>
  <c r="O3345" i="105"/>
  <c r="P3348" i="105"/>
  <c r="N3350" i="105"/>
  <c r="V3350" i="105"/>
  <c r="O3353" i="105"/>
  <c r="P3356" i="105"/>
  <c r="N3358" i="105"/>
  <c r="V3358" i="105"/>
  <c r="O3361" i="105"/>
  <c r="P3364" i="105"/>
  <c r="N3366" i="105"/>
  <c r="O3312" i="105"/>
  <c r="O3315" i="105"/>
  <c r="O3318" i="105"/>
  <c r="P3321" i="105"/>
  <c r="O3328" i="105"/>
  <c r="O3331" i="105"/>
  <c r="O3334" i="105"/>
  <c r="P3337" i="105"/>
  <c r="O3344" i="105"/>
  <c r="O3347" i="105"/>
  <c r="O3350" i="105"/>
  <c r="P3353" i="105"/>
  <c r="O3360" i="105"/>
  <c r="O3363" i="105"/>
  <c r="O3366" i="105"/>
  <c r="N3368" i="105"/>
  <c r="V3368" i="105"/>
  <c r="O3371" i="105"/>
  <c r="P3374" i="105"/>
  <c r="N3376" i="105"/>
  <c r="V3376" i="105"/>
  <c r="O3379" i="105"/>
  <c r="P3382" i="105"/>
  <c r="N3384" i="105"/>
  <c r="V3384" i="105"/>
  <c r="O3387" i="105"/>
  <c r="P3390" i="105"/>
  <c r="N3392" i="105"/>
  <c r="V3392" i="105"/>
  <c r="O3395" i="105"/>
  <c r="P3398" i="105"/>
  <c r="V3312" i="105"/>
  <c r="V3315" i="105"/>
  <c r="V3325" i="105"/>
  <c r="V3328" i="105"/>
  <c r="V3331" i="105"/>
  <c r="V3341" i="105"/>
  <c r="V3344" i="105"/>
  <c r="V3347" i="105"/>
  <c r="V3357" i="105"/>
  <c r="V3360" i="105"/>
  <c r="V3363" i="105"/>
  <c r="P3368" i="105"/>
  <c r="N3370" i="105"/>
  <c r="V3370" i="105"/>
  <c r="O3373" i="105"/>
  <c r="P3376" i="105"/>
  <c r="N3378" i="105"/>
  <c r="V3378" i="105"/>
  <c r="O3381" i="105"/>
  <c r="P3384" i="105"/>
  <c r="N3386" i="105"/>
  <c r="V3386" i="105"/>
  <c r="O3389" i="105"/>
  <c r="P3392" i="105"/>
  <c r="N3394" i="105"/>
  <c r="V3394" i="105"/>
  <c r="O3397" i="105"/>
  <c r="N3317" i="105"/>
  <c r="N3320" i="105"/>
  <c r="N3323" i="105"/>
  <c r="N3333" i="105"/>
  <c r="N3336" i="105"/>
  <c r="N3339" i="105"/>
  <c r="N3349" i="105"/>
  <c r="N3352" i="105"/>
  <c r="N3355" i="105"/>
  <c r="N3365" i="105"/>
  <c r="N3367" i="105"/>
  <c r="V3367" i="105"/>
  <c r="O3370" i="105"/>
  <c r="P3373" i="105"/>
  <c r="N3375" i="105"/>
  <c r="V3375" i="105"/>
  <c r="O3378" i="105"/>
  <c r="P3381" i="105"/>
  <c r="N3383" i="105"/>
  <c r="V3383" i="105"/>
  <c r="O3386" i="105"/>
  <c r="P3389" i="105"/>
  <c r="N3391" i="105"/>
  <c r="V3391" i="105"/>
  <c r="O3394" i="105"/>
  <c r="P3397" i="105"/>
  <c r="O3310" i="105"/>
  <c r="P3313" i="105"/>
  <c r="O3320" i="105"/>
  <c r="O3323" i="105"/>
  <c r="O3326" i="105"/>
  <c r="P3329" i="105"/>
  <c r="O3336" i="105"/>
  <c r="O3339" i="105"/>
  <c r="O3342" i="105"/>
  <c r="P3345" i="105"/>
  <c r="O3352" i="105"/>
  <c r="O3355" i="105"/>
  <c r="O3358" i="105"/>
  <c r="P3361" i="105"/>
  <c r="O3367" i="105"/>
  <c r="P3370" i="105"/>
  <c r="N3372" i="105"/>
  <c r="V3372" i="105"/>
  <c r="O3375" i="105"/>
  <c r="P3378" i="105"/>
  <c r="N3380" i="105"/>
  <c r="V3380" i="105"/>
  <c r="O3383" i="105"/>
  <c r="P3386" i="105"/>
  <c r="N3388" i="105"/>
  <c r="V3388" i="105"/>
  <c r="O3391" i="105"/>
  <c r="P3394" i="105"/>
  <c r="N3396" i="105"/>
  <c r="V3396" i="105"/>
  <c r="P3310" i="105"/>
  <c r="P3323" i="105"/>
  <c r="P3326" i="105"/>
  <c r="P3339" i="105"/>
  <c r="P3342" i="105"/>
  <c r="P3355" i="105"/>
  <c r="P3358" i="105"/>
  <c r="P3367" i="105"/>
  <c r="N3369" i="105"/>
  <c r="V3369" i="105"/>
  <c r="O3372" i="105"/>
  <c r="P3375" i="105"/>
  <c r="N3377" i="105"/>
  <c r="V3377" i="105"/>
  <c r="O3380" i="105"/>
  <c r="P3383" i="105"/>
  <c r="N3385" i="105"/>
  <c r="V3385" i="105"/>
  <c r="O3388" i="105"/>
  <c r="P3391" i="105"/>
  <c r="N3393" i="105"/>
  <c r="V3393" i="105"/>
  <c r="O3396" i="105"/>
  <c r="P3399" i="105"/>
  <c r="V3317" i="105"/>
  <c r="V3320" i="105"/>
  <c r="V3323" i="105"/>
  <c r="V3333" i="105"/>
  <c r="V3336" i="105"/>
  <c r="V3339" i="105"/>
  <c r="V3349" i="105"/>
  <c r="V3352" i="105"/>
  <c r="V3355" i="105"/>
  <c r="V3365" i="105"/>
  <c r="V3366" i="105"/>
  <c r="O3369" i="105"/>
  <c r="P3372" i="105"/>
  <c r="N3374" i="105"/>
  <c r="V3374" i="105"/>
  <c r="O3377" i="105"/>
  <c r="P3380" i="105"/>
  <c r="N3382" i="105"/>
  <c r="V3382" i="105"/>
  <c r="O3385" i="105"/>
  <c r="P3388" i="105"/>
  <c r="N3390" i="105"/>
  <c r="V3390" i="105"/>
  <c r="O3393" i="105"/>
  <c r="P3396" i="105"/>
  <c r="N3398" i="105"/>
  <c r="N3312" i="105"/>
  <c r="N3315" i="105"/>
  <c r="N3325" i="105"/>
  <c r="N3328" i="105"/>
  <c r="N3331" i="105"/>
  <c r="N3341" i="105"/>
  <c r="N3344" i="105"/>
  <c r="N3347" i="105"/>
  <c r="N3357" i="105"/>
  <c r="N3360" i="105"/>
  <c r="N3363" i="105"/>
  <c r="P3369" i="105"/>
  <c r="N3371" i="105"/>
  <c r="V3371" i="105"/>
  <c r="O3374" i="105"/>
  <c r="P3377" i="105"/>
  <c r="N3379" i="105"/>
  <c r="V3379" i="105"/>
  <c r="O3382" i="105"/>
  <c r="P3385" i="105"/>
  <c r="N3387" i="105"/>
  <c r="V3387" i="105"/>
  <c r="O3390" i="105"/>
  <c r="P3393" i="105"/>
  <c r="N3395" i="105"/>
  <c r="V3395" i="105"/>
  <c r="O3398" i="105"/>
  <c r="P3347" i="105"/>
  <c r="N3373" i="105"/>
  <c r="O3376" i="105"/>
  <c r="N3389" i="105"/>
  <c r="O3392" i="105"/>
  <c r="V3398" i="105"/>
  <c r="N3400" i="105"/>
  <c r="V3400" i="105"/>
  <c r="O3403" i="105"/>
  <c r="P3406" i="105"/>
  <c r="N3408" i="105"/>
  <c r="V3408" i="105"/>
  <c r="O3411" i="105"/>
  <c r="P3414" i="105"/>
  <c r="N3416" i="105"/>
  <c r="V3416" i="105"/>
  <c r="O3419" i="105"/>
  <c r="P3422" i="105"/>
  <c r="N3424" i="105"/>
  <c r="V3424" i="105"/>
  <c r="O3427" i="105"/>
  <c r="P3430" i="105"/>
  <c r="N3432" i="105"/>
  <c r="V3432" i="105"/>
  <c r="O3435" i="105"/>
  <c r="P3438" i="105"/>
  <c r="N3440" i="105"/>
  <c r="V3440" i="105"/>
  <c r="O3443" i="105"/>
  <c r="P3446" i="105"/>
  <c r="P3318" i="105"/>
  <c r="V3373" i="105"/>
  <c r="V3389" i="105"/>
  <c r="O3400" i="105"/>
  <c r="P3403" i="105"/>
  <c r="N3405" i="105"/>
  <c r="V3405" i="105"/>
  <c r="O3408" i="105"/>
  <c r="P3411" i="105"/>
  <c r="N3413" i="105"/>
  <c r="V3413" i="105"/>
  <c r="O3416" i="105"/>
  <c r="P3419" i="105"/>
  <c r="N3421" i="105"/>
  <c r="V3421" i="105"/>
  <c r="O3424" i="105"/>
  <c r="P3427" i="105"/>
  <c r="N3429" i="105"/>
  <c r="V3429" i="105"/>
  <c r="O3432" i="105"/>
  <c r="P3435" i="105"/>
  <c r="N3437" i="105"/>
  <c r="V3437" i="105"/>
  <c r="O3440" i="105"/>
  <c r="P3443" i="105"/>
  <c r="N3445" i="105"/>
  <c r="V3445" i="105"/>
  <c r="P3363" i="105"/>
  <c r="P3400" i="105"/>
  <c r="N3402" i="105"/>
  <c r="V3402" i="105"/>
  <c r="O3405" i="105"/>
  <c r="P3408" i="105"/>
  <c r="N3410" i="105"/>
  <c r="V3410" i="105"/>
  <c r="O3413" i="105"/>
  <c r="P3416" i="105"/>
  <c r="N3418" i="105"/>
  <c r="V3418" i="105"/>
  <c r="O3421" i="105"/>
  <c r="P3424" i="105"/>
  <c r="N3426" i="105"/>
  <c r="V3426" i="105"/>
  <c r="O3429" i="105"/>
  <c r="P3432" i="105"/>
  <c r="N3434" i="105"/>
  <c r="V3434" i="105"/>
  <c r="O3437" i="105"/>
  <c r="P3440" i="105"/>
  <c r="N3442" i="105"/>
  <c r="V3442" i="105"/>
  <c r="O3445" i="105"/>
  <c r="P3334" i="105"/>
  <c r="P3371" i="105"/>
  <c r="P3387" i="105"/>
  <c r="V3399" i="105"/>
  <c r="O3402" i="105"/>
  <c r="P3405" i="105"/>
  <c r="N3407" i="105"/>
  <c r="V3407" i="105"/>
  <c r="O3410" i="105"/>
  <c r="P3413" i="105"/>
  <c r="N3415" i="105"/>
  <c r="V3415" i="105"/>
  <c r="O3418" i="105"/>
  <c r="P3421" i="105"/>
  <c r="N3423" i="105"/>
  <c r="V3423" i="105"/>
  <c r="O3426" i="105"/>
  <c r="P3429" i="105"/>
  <c r="N3431" i="105"/>
  <c r="V3431" i="105"/>
  <c r="O3434" i="105"/>
  <c r="P3437" i="105"/>
  <c r="N3439" i="105"/>
  <c r="V3439" i="105"/>
  <c r="O3442" i="105"/>
  <c r="P3445" i="105"/>
  <c r="N3447" i="105"/>
  <c r="P3315" i="105"/>
  <c r="O3368" i="105"/>
  <c r="N3381" i="105"/>
  <c r="O3384" i="105"/>
  <c r="N3397" i="105"/>
  <c r="N3399" i="105"/>
  <c r="P3402" i="105"/>
  <c r="N3404" i="105"/>
  <c r="V3404" i="105"/>
  <c r="O3407" i="105"/>
  <c r="P3410" i="105"/>
  <c r="N3412" i="105"/>
  <c r="V3412" i="105"/>
  <c r="O3415" i="105"/>
  <c r="P3418" i="105"/>
  <c r="N3420" i="105"/>
  <c r="V3420" i="105"/>
  <c r="O3423" i="105"/>
  <c r="P3426" i="105"/>
  <c r="N3428" i="105"/>
  <c r="V3428" i="105"/>
  <c r="O3431" i="105"/>
  <c r="P3434" i="105"/>
  <c r="N3436" i="105"/>
  <c r="V3436" i="105"/>
  <c r="O3439" i="105"/>
  <c r="P3442" i="105"/>
  <c r="N3444" i="105"/>
  <c r="V3444" i="105"/>
  <c r="O3447" i="105"/>
  <c r="P3350" i="105"/>
  <c r="V3381" i="105"/>
  <c r="V3397" i="105"/>
  <c r="O3399" i="105"/>
  <c r="N3401" i="105"/>
  <c r="V3401" i="105"/>
  <c r="O3404" i="105"/>
  <c r="P3407" i="105"/>
  <c r="N3409" i="105"/>
  <c r="V3409" i="105"/>
  <c r="O3412" i="105"/>
  <c r="P3415" i="105"/>
  <c r="N3417" i="105"/>
  <c r="V3417" i="105"/>
  <c r="O3420" i="105"/>
  <c r="P3423" i="105"/>
  <c r="N3425" i="105"/>
  <c r="V3425" i="105"/>
  <c r="O3428" i="105"/>
  <c r="P3431" i="105"/>
  <c r="N3433" i="105"/>
  <c r="V3433" i="105"/>
  <c r="O3436" i="105"/>
  <c r="P3439" i="105"/>
  <c r="N3441" i="105"/>
  <c r="V3441" i="105"/>
  <c r="O3444" i="105"/>
  <c r="P3447" i="105"/>
  <c r="P3331" i="105"/>
  <c r="O3401" i="105"/>
  <c r="P3404" i="105"/>
  <c r="N3406" i="105"/>
  <c r="V3406" i="105"/>
  <c r="O3409" i="105"/>
  <c r="P3412" i="105"/>
  <c r="N3414" i="105"/>
  <c r="V3414" i="105"/>
  <c r="O3417" i="105"/>
  <c r="P3420" i="105"/>
  <c r="N3422" i="105"/>
  <c r="V3422" i="105"/>
  <c r="O3425" i="105"/>
  <c r="P3428" i="105"/>
  <c r="N3430" i="105"/>
  <c r="V3430" i="105"/>
  <c r="O3433" i="105"/>
  <c r="P3436" i="105"/>
  <c r="N3438" i="105"/>
  <c r="V3438" i="105"/>
  <c r="O3441" i="105"/>
  <c r="P3444" i="105"/>
  <c r="N3446" i="105"/>
  <c r="V3446" i="105"/>
  <c r="P3409" i="105"/>
  <c r="P3425" i="105"/>
  <c r="P3441" i="105"/>
  <c r="O3449" i="105"/>
  <c r="P3452" i="105"/>
  <c r="N3454" i="105"/>
  <c r="V3454" i="105"/>
  <c r="O3457" i="105"/>
  <c r="P3460" i="105"/>
  <c r="N3462" i="105"/>
  <c r="V3462" i="105"/>
  <c r="O3465" i="105"/>
  <c r="P3468" i="105"/>
  <c r="N3470" i="105"/>
  <c r="V3470" i="105"/>
  <c r="O3473" i="105"/>
  <c r="P3476" i="105"/>
  <c r="N3478" i="105"/>
  <c r="V3478" i="105"/>
  <c r="O3481" i="105"/>
  <c r="P3484" i="105"/>
  <c r="N3486" i="105"/>
  <c r="V3486" i="105"/>
  <c r="O3489" i="105"/>
  <c r="P3492" i="105"/>
  <c r="N3494" i="105"/>
  <c r="V3494" i="105"/>
  <c r="P3366" i="105"/>
  <c r="P3395" i="105"/>
  <c r="N3403" i="105"/>
  <c r="O3406" i="105"/>
  <c r="N3419" i="105"/>
  <c r="O3422" i="105"/>
  <c r="N3435" i="105"/>
  <c r="O3438" i="105"/>
  <c r="P3449" i="105"/>
  <c r="N3451" i="105"/>
  <c r="V3451" i="105"/>
  <c r="O3454" i="105"/>
  <c r="P3457" i="105"/>
  <c r="N3459" i="105"/>
  <c r="V3459" i="105"/>
  <c r="O3462" i="105"/>
  <c r="P3465" i="105"/>
  <c r="N3467" i="105"/>
  <c r="V3467" i="105"/>
  <c r="O3470" i="105"/>
  <c r="P3473" i="105"/>
  <c r="N3475" i="105"/>
  <c r="V3475" i="105"/>
  <c r="O3478" i="105"/>
  <c r="P3481" i="105"/>
  <c r="N3483" i="105"/>
  <c r="V3483" i="105"/>
  <c r="O3486" i="105"/>
  <c r="P3489" i="105"/>
  <c r="N3491" i="105"/>
  <c r="V3491" i="105"/>
  <c r="O3494" i="105"/>
  <c r="V3403" i="105"/>
  <c r="V3419" i="105"/>
  <c r="V3435" i="105"/>
  <c r="N3448" i="105"/>
  <c r="V3448" i="105"/>
  <c r="O3451" i="105"/>
  <c r="P3454" i="105"/>
  <c r="N3456" i="105"/>
  <c r="V3456" i="105"/>
  <c r="O3459" i="105"/>
  <c r="P3462" i="105"/>
  <c r="N3464" i="105"/>
  <c r="V3464" i="105"/>
  <c r="O3467" i="105"/>
  <c r="P3470" i="105"/>
  <c r="N3472" i="105"/>
  <c r="V3472" i="105"/>
  <c r="O3475" i="105"/>
  <c r="P3478" i="105"/>
  <c r="N3480" i="105"/>
  <c r="V3480" i="105"/>
  <c r="O3483" i="105"/>
  <c r="P3486" i="105"/>
  <c r="N3488" i="105"/>
  <c r="V3488" i="105"/>
  <c r="O3491" i="105"/>
  <c r="P3494" i="105"/>
  <c r="O3448" i="105"/>
  <c r="P3451" i="105"/>
  <c r="N3453" i="105"/>
  <c r="V3453" i="105"/>
  <c r="O3456" i="105"/>
  <c r="P3459" i="105"/>
  <c r="N3461" i="105"/>
  <c r="V3461" i="105"/>
  <c r="O3464" i="105"/>
  <c r="P3467" i="105"/>
  <c r="N3469" i="105"/>
  <c r="V3469" i="105"/>
  <c r="O3472" i="105"/>
  <c r="P3475" i="105"/>
  <c r="N3477" i="105"/>
  <c r="V3477" i="105"/>
  <c r="O3480" i="105"/>
  <c r="P3483" i="105"/>
  <c r="N3485" i="105"/>
  <c r="V3485" i="105"/>
  <c r="O3488" i="105"/>
  <c r="P3491" i="105"/>
  <c r="N3493" i="105"/>
  <c r="V3493" i="105"/>
  <c r="O3496" i="105"/>
  <c r="P3401" i="105"/>
  <c r="P3417" i="105"/>
  <c r="P3433" i="105"/>
  <c r="P3448" i="105"/>
  <c r="N3450" i="105"/>
  <c r="V3450" i="105"/>
  <c r="O3453" i="105"/>
  <c r="P3456" i="105"/>
  <c r="N3458" i="105"/>
  <c r="V3458" i="105"/>
  <c r="O3461" i="105"/>
  <c r="P3464" i="105"/>
  <c r="N3466" i="105"/>
  <c r="V3466" i="105"/>
  <c r="O3469" i="105"/>
  <c r="P3472" i="105"/>
  <c r="N3474" i="105"/>
  <c r="V3474" i="105"/>
  <c r="O3477" i="105"/>
  <c r="P3480" i="105"/>
  <c r="N3482" i="105"/>
  <c r="V3482" i="105"/>
  <c r="O3485" i="105"/>
  <c r="P3488" i="105"/>
  <c r="N3490" i="105"/>
  <c r="V3490" i="105"/>
  <c r="O3493" i="105"/>
  <c r="N3411" i="105"/>
  <c r="O3414" i="105"/>
  <c r="N3427" i="105"/>
  <c r="O3430" i="105"/>
  <c r="N3443" i="105"/>
  <c r="O3446" i="105"/>
  <c r="V3447" i="105"/>
  <c r="O3450" i="105"/>
  <c r="P3453" i="105"/>
  <c r="N3455" i="105"/>
  <c r="V3455" i="105"/>
  <c r="O3458" i="105"/>
  <c r="P3461" i="105"/>
  <c r="N3463" i="105"/>
  <c r="V3463" i="105"/>
  <c r="O3466" i="105"/>
  <c r="P3469" i="105"/>
  <c r="N3471" i="105"/>
  <c r="V3471" i="105"/>
  <c r="O3474" i="105"/>
  <c r="P3477" i="105"/>
  <c r="N3479" i="105"/>
  <c r="V3479" i="105"/>
  <c r="O3482" i="105"/>
  <c r="P3485" i="105"/>
  <c r="N3487" i="105"/>
  <c r="V3487" i="105"/>
  <c r="O3490" i="105"/>
  <c r="P3493" i="105"/>
  <c r="N3495" i="105"/>
  <c r="P3379" i="105"/>
  <c r="N3449" i="105"/>
  <c r="V3449" i="105"/>
  <c r="O3452" i="105"/>
  <c r="P3455" i="105"/>
  <c r="N3457" i="105"/>
  <c r="V3457" i="105"/>
  <c r="O3460" i="105"/>
  <c r="P3463" i="105"/>
  <c r="N3465" i="105"/>
  <c r="V3465" i="105"/>
  <c r="O3468" i="105"/>
  <c r="P3471" i="105"/>
  <c r="N3473" i="105"/>
  <c r="V3473" i="105"/>
  <c r="O3476" i="105"/>
  <c r="P3479" i="105"/>
  <c r="N3481" i="105"/>
  <c r="V3481" i="105"/>
  <c r="O3484" i="105"/>
  <c r="P3487" i="105"/>
  <c r="N3489" i="105"/>
  <c r="V3489" i="105"/>
  <c r="O3492" i="105"/>
  <c r="P3495" i="105"/>
  <c r="P3450" i="105"/>
  <c r="P3466" i="105"/>
  <c r="P3482" i="105"/>
  <c r="N3496" i="105"/>
  <c r="P3499" i="105"/>
  <c r="N3501" i="105"/>
  <c r="V3501" i="105"/>
  <c r="O3504" i="105"/>
  <c r="P3507" i="105"/>
  <c r="N3509" i="105"/>
  <c r="V3509" i="105"/>
  <c r="O3512" i="105"/>
  <c r="P3515" i="105"/>
  <c r="N3517" i="105"/>
  <c r="V3517" i="105"/>
  <c r="O3520" i="105"/>
  <c r="P3523" i="105"/>
  <c r="V3427" i="105"/>
  <c r="N3460" i="105"/>
  <c r="O3463" i="105"/>
  <c r="N3476" i="105"/>
  <c r="O3479" i="105"/>
  <c r="N3492" i="105"/>
  <c r="O3495" i="105"/>
  <c r="P3496" i="105"/>
  <c r="N3498" i="105"/>
  <c r="V3498" i="105"/>
  <c r="O3501" i="105"/>
  <c r="P3504" i="105"/>
  <c r="N3506" i="105"/>
  <c r="V3506" i="105"/>
  <c r="O3509" i="105"/>
  <c r="P3512" i="105"/>
  <c r="N3514" i="105"/>
  <c r="V3514" i="105"/>
  <c r="O3517" i="105"/>
  <c r="P3520" i="105"/>
  <c r="N3522" i="105"/>
  <c r="V3522" i="105"/>
  <c r="O3525" i="105"/>
  <c r="P3528" i="105"/>
  <c r="N3530" i="105"/>
  <c r="V3530" i="105"/>
  <c r="O3533" i="105"/>
  <c r="P3536" i="105"/>
  <c r="N3538" i="105"/>
  <c r="V3538" i="105"/>
  <c r="O3541" i="105"/>
  <c r="P3544" i="105"/>
  <c r="V3460" i="105"/>
  <c r="V3476" i="105"/>
  <c r="V3492" i="105"/>
  <c r="O3498" i="105"/>
  <c r="P3501" i="105"/>
  <c r="N3503" i="105"/>
  <c r="V3503" i="105"/>
  <c r="O3506" i="105"/>
  <c r="P3509" i="105"/>
  <c r="N3511" i="105"/>
  <c r="V3511" i="105"/>
  <c r="O3514" i="105"/>
  <c r="P3517" i="105"/>
  <c r="N3519" i="105"/>
  <c r="V3519" i="105"/>
  <c r="O3522" i="105"/>
  <c r="P3525" i="105"/>
  <c r="N3527" i="105"/>
  <c r="V3527" i="105"/>
  <c r="O3530" i="105"/>
  <c r="P3533" i="105"/>
  <c r="N3535" i="105"/>
  <c r="V3535" i="105"/>
  <c r="O3538" i="105"/>
  <c r="P3541" i="105"/>
  <c r="N3543" i="105"/>
  <c r="V3543" i="105"/>
  <c r="V3495" i="105"/>
  <c r="P3498" i="105"/>
  <c r="N3500" i="105"/>
  <c r="V3500" i="105"/>
  <c r="O3503" i="105"/>
  <c r="P3506" i="105"/>
  <c r="N3508" i="105"/>
  <c r="V3508" i="105"/>
  <c r="O3511" i="105"/>
  <c r="P3514" i="105"/>
  <c r="N3516" i="105"/>
  <c r="V3516" i="105"/>
  <c r="O3519" i="105"/>
  <c r="P3522" i="105"/>
  <c r="N3524" i="105"/>
  <c r="V3524" i="105"/>
  <c r="O3527" i="105"/>
  <c r="P3530" i="105"/>
  <c r="N3532" i="105"/>
  <c r="V3532" i="105"/>
  <c r="O3535" i="105"/>
  <c r="P3538" i="105"/>
  <c r="N3540" i="105"/>
  <c r="V3540" i="105"/>
  <c r="O3543" i="105"/>
  <c r="P3458" i="105"/>
  <c r="P3474" i="105"/>
  <c r="P3490" i="105"/>
  <c r="N3497" i="105"/>
  <c r="V3497" i="105"/>
  <c r="O3500" i="105"/>
  <c r="P3503" i="105"/>
  <c r="N3505" i="105"/>
  <c r="V3505" i="105"/>
  <c r="O3508" i="105"/>
  <c r="P3511" i="105"/>
  <c r="N3513" i="105"/>
  <c r="V3513" i="105"/>
  <c r="O3516" i="105"/>
  <c r="P3519" i="105"/>
  <c r="N3521" i="105"/>
  <c r="V3521" i="105"/>
  <c r="O3524" i="105"/>
  <c r="P3527" i="105"/>
  <c r="N3529" i="105"/>
  <c r="V3529" i="105"/>
  <c r="O3532" i="105"/>
  <c r="P3535" i="105"/>
  <c r="N3537" i="105"/>
  <c r="V3537" i="105"/>
  <c r="O3540" i="105"/>
  <c r="P3543" i="105"/>
  <c r="N3545" i="105"/>
  <c r="V3545" i="105"/>
  <c r="V3411" i="105"/>
  <c r="V3443" i="105"/>
  <c r="N3452" i="105"/>
  <c r="O3455" i="105"/>
  <c r="N3468" i="105"/>
  <c r="O3471" i="105"/>
  <c r="N3484" i="105"/>
  <c r="O3487" i="105"/>
  <c r="O3497" i="105"/>
  <c r="P3500" i="105"/>
  <c r="N3502" i="105"/>
  <c r="V3502" i="105"/>
  <c r="O3505" i="105"/>
  <c r="P3508" i="105"/>
  <c r="N3510" i="105"/>
  <c r="V3510" i="105"/>
  <c r="O3513" i="105"/>
  <c r="P3516" i="105"/>
  <c r="N3518" i="105"/>
  <c r="V3518" i="105"/>
  <c r="O3521" i="105"/>
  <c r="P3524" i="105"/>
  <c r="N3526" i="105"/>
  <c r="V3526" i="105"/>
  <c r="O3529" i="105"/>
  <c r="P3532" i="105"/>
  <c r="N3534" i="105"/>
  <c r="V3534" i="105"/>
  <c r="O3537" i="105"/>
  <c r="P3540" i="105"/>
  <c r="N3542" i="105"/>
  <c r="V3542" i="105"/>
  <c r="V3452" i="105"/>
  <c r="V3468" i="105"/>
  <c r="V3484" i="105"/>
  <c r="P3497" i="105"/>
  <c r="N3499" i="105"/>
  <c r="V3499" i="105"/>
  <c r="O3502" i="105"/>
  <c r="P3505" i="105"/>
  <c r="N3507" i="105"/>
  <c r="V3507" i="105"/>
  <c r="O3510" i="105"/>
  <c r="P3513" i="105"/>
  <c r="N3515" i="105"/>
  <c r="V3515" i="105"/>
  <c r="O3518" i="105"/>
  <c r="P3521" i="105"/>
  <c r="N3523" i="105"/>
  <c r="V3523" i="105"/>
  <c r="O3526" i="105"/>
  <c r="P3529" i="105"/>
  <c r="N3531" i="105"/>
  <c r="V3531" i="105"/>
  <c r="O3534" i="105"/>
  <c r="P3537" i="105"/>
  <c r="N3539" i="105"/>
  <c r="V3539" i="105"/>
  <c r="O3542" i="105"/>
  <c r="P3545" i="105"/>
  <c r="N3525" i="105"/>
  <c r="O3531" i="105"/>
  <c r="N3533" i="105"/>
  <c r="O3539" i="105"/>
  <c r="N3541" i="105"/>
  <c r="O3545" i="105"/>
  <c r="P3546" i="105"/>
  <c r="N3548" i="105"/>
  <c r="V3548" i="105"/>
  <c r="O3551" i="105"/>
  <c r="P3554" i="105"/>
  <c r="N3556" i="105"/>
  <c r="V3556" i="105"/>
  <c r="O3559" i="105"/>
  <c r="P3562" i="105"/>
  <c r="N3564" i="105"/>
  <c r="V3564" i="105"/>
  <c r="O3567" i="105"/>
  <c r="P3570" i="105"/>
  <c r="N3572" i="105"/>
  <c r="V3572" i="105"/>
  <c r="O3575" i="105"/>
  <c r="P3578" i="105"/>
  <c r="N3580" i="105"/>
  <c r="V3580" i="105"/>
  <c r="O3583" i="105"/>
  <c r="P3586" i="105"/>
  <c r="N3588" i="105"/>
  <c r="V3588" i="105"/>
  <c r="O3591" i="105"/>
  <c r="P3594" i="105"/>
  <c r="N3596" i="105"/>
  <c r="V3596" i="105"/>
  <c r="O3599" i="105"/>
  <c r="P3602" i="105"/>
  <c r="N3604" i="105"/>
  <c r="V3604" i="105"/>
  <c r="O3607" i="105"/>
  <c r="P3510" i="105"/>
  <c r="P3531" i="105"/>
  <c r="P3539" i="105"/>
  <c r="O3548" i="105"/>
  <c r="P3551" i="105"/>
  <c r="N3553" i="105"/>
  <c r="V3553" i="105"/>
  <c r="O3556" i="105"/>
  <c r="P3559" i="105"/>
  <c r="N3561" i="105"/>
  <c r="V3561" i="105"/>
  <c r="O3564" i="105"/>
  <c r="P3567" i="105"/>
  <c r="N3569" i="105"/>
  <c r="V3569" i="105"/>
  <c r="O3572" i="105"/>
  <c r="P3575" i="105"/>
  <c r="N3577" i="105"/>
  <c r="V3577" i="105"/>
  <c r="O3580" i="105"/>
  <c r="P3583" i="105"/>
  <c r="N3585" i="105"/>
  <c r="V3585" i="105"/>
  <c r="O3588" i="105"/>
  <c r="P3591" i="105"/>
  <c r="N3593" i="105"/>
  <c r="V3593" i="105"/>
  <c r="O3596" i="105"/>
  <c r="P3599" i="105"/>
  <c r="N3601" i="105"/>
  <c r="V3601" i="105"/>
  <c r="O3604" i="105"/>
  <c r="P3607" i="105"/>
  <c r="N3609" i="105"/>
  <c r="V3609" i="105"/>
  <c r="O3612" i="105"/>
  <c r="P3615" i="105"/>
  <c r="N3617" i="105"/>
  <c r="V3617" i="105"/>
  <c r="O3620" i="105"/>
  <c r="P3623" i="105"/>
  <c r="N3625" i="105"/>
  <c r="V3625" i="105"/>
  <c r="O3628" i="105"/>
  <c r="P3631" i="105"/>
  <c r="N3633" i="105"/>
  <c r="V3633" i="105"/>
  <c r="O3636" i="105"/>
  <c r="P3639" i="105"/>
  <c r="N3641" i="105"/>
  <c r="V3641" i="105"/>
  <c r="O3644" i="105"/>
  <c r="P3647" i="105"/>
  <c r="N3504" i="105"/>
  <c r="O3507" i="105"/>
  <c r="N3520" i="105"/>
  <c r="O3523" i="105"/>
  <c r="V3525" i="105"/>
  <c r="V3533" i="105"/>
  <c r="V3541" i="105"/>
  <c r="P3548" i="105"/>
  <c r="N3550" i="105"/>
  <c r="V3550" i="105"/>
  <c r="O3553" i="105"/>
  <c r="P3556" i="105"/>
  <c r="N3558" i="105"/>
  <c r="V3558" i="105"/>
  <c r="O3561" i="105"/>
  <c r="P3564" i="105"/>
  <c r="N3566" i="105"/>
  <c r="V3566" i="105"/>
  <c r="O3569" i="105"/>
  <c r="P3572" i="105"/>
  <c r="N3574" i="105"/>
  <c r="V3574" i="105"/>
  <c r="O3577" i="105"/>
  <c r="P3580" i="105"/>
  <c r="N3582" i="105"/>
  <c r="V3582" i="105"/>
  <c r="O3585" i="105"/>
  <c r="P3588" i="105"/>
  <c r="N3590" i="105"/>
  <c r="V3590" i="105"/>
  <c r="O3593" i="105"/>
  <c r="P3596" i="105"/>
  <c r="N3598" i="105"/>
  <c r="V3598" i="105"/>
  <c r="O3601" i="105"/>
  <c r="P3604" i="105"/>
  <c r="N3606" i="105"/>
  <c r="V3606" i="105"/>
  <c r="O3609" i="105"/>
  <c r="P3612" i="105"/>
  <c r="N3614" i="105"/>
  <c r="V3614" i="105"/>
  <c r="O3617" i="105"/>
  <c r="P3620" i="105"/>
  <c r="N3622" i="105"/>
  <c r="V3622" i="105"/>
  <c r="O3625" i="105"/>
  <c r="P3628" i="105"/>
  <c r="N3630" i="105"/>
  <c r="V3630" i="105"/>
  <c r="O3633" i="105"/>
  <c r="P3636" i="105"/>
  <c r="N3638" i="105"/>
  <c r="V3638" i="105"/>
  <c r="O3641" i="105"/>
  <c r="P3644" i="105"/>
  <c r="N3646" i="105"/>
  <c r="V3646" i="105"/>
  <c r="V3504" i="105"/>
  <c r="V3520" i="105"/>
  <c r="N3547" i="105"/>
  <c r="V3547" i="105"/>
  <c r="O3550" i="105"/>
  <c r="P3553" i="105"/>
  <c r="N3555" i="105"/>
  <c r="V3555" i="105"/>
  <c r="O3558" i="105"/>
  <c r="P3561" i="105"/>
  <c r="N3563" i="105"/>
  <c r="V3563" i="105"/>
  <c r="O3566" i="105"/>
  <c r="P3569" i="105"/>
  <c r="N3571" i="105"/>
  <c r="V3571" i="105"/>
  <c r="O3574" i="105"/>
  <c r="P3577" i="105"/>
  <c r="N3579" i="105"/>
  <c r="V3579" i="105"/>
  <c r="O3582" i="105"/>
  <c r="P3585" i="105"/>
  <c r="N3587" i="105"/>
  <c r="V3587" i="105"/>
  <c r="O3590" i="105"/>
  <c r="P3593" i="105"/>
  <c r="N3595" i="105"/>
  <c r="V3595" i="105"/>
  <c r="O3598" i="105"/>
  <c r="P3601" i="105"/>
  <c r="N3603" i="105"/>
  <c r="V3603" i="105"/>
  <c r="O3606" i="105"/>
  <c r="P3609" i="105"/>
  <c r="N3611" i="105"/>
  <c r="V3611" i="105"/>
  <c r="O3614" i="105"/>
  <c r="P3617" i="105"/>
  <c r="N3619" i="105"/>
  <c r="V3619" i="105"/>
  <c r="O3622" i="105"/>
  <c r="P3625" i="105"/>
  <c r="N3627" i="105"/>
  <c r="V3627" i="105"/>
  <c r="O3630" i="105"/>
  <c r="P3633" i="105"/>
  <c r="N3635" i="105"/>
  <c r="V3635" i="105"/>
  <c r="O3638" i="105"/>
  <c r="P3641" i="105"/>
  <c r="N3643" i="105"/>
  <c r="V3643" i="105"/>
  <c r="O3646" i="105"/>
  <c r="P3526" i="105"/>
  <c r="N3528" i="105"/>
  <c r="P3534" i="105"/>
  <c r="N3536" i="105"/>
  <c r="P3542" i="105"/>
  <c r="N3544" i="105"/>
  <c r="O3547" i="105"/>
  <c r="P3550" i="105"/>
  <c r="N3552" i="105"/>
  <c r="V3552" i="105"/>
  <c r="O3555" i="105"/>
  <c r="P3558" i="105"/>
  <c r="N3560" i="105"/>
  <c r="V3560" i="105"/>
  <c r="O3563" i="105"/>
  <c r="P3566" i="105"/>
  <c r="N3568" i="105"/>
  <c r="V3568" i="105"/>
  <c r="O3571" i="105"/>
  <c r="P3574" i="105"/>
  <c r="N3576" i="105"/>
  <c r="V3576" i="105"/>
  <c r="O3579" i="105"/>
  <c r="P3582" i="105"/>
  <c r="N3584" i="105"/>
  <c r="V3584" i="105"/>
  <c r="O3587" i="105"/>
  <c r="P3590" i="105"/>
  <c r="N3592" i="105"/>
  <c r="V3592" i="105"/>
  <c r="O3595" i="105"/>
  <c r="P3598" i="105"/>
  <c r="N3600" i="105"/>
  <c r="V3600" i="105"/>
  <c r="O3603" i="105"/>
  <c r="P3606" i="105"/>
  <c r="N3608" i="105"/>
  <c r="V3608" i="105"/>
  <c r="O3611" i="105"/>
  <c r="P3614" i="105"/>
  <c r="N3616" i="105"/>
  <c r="V3616" i="105"/>
  <c r="O3619" i="105"/>
  <c r="P3622" i="105"/>
  <c r="N3624" i="105"/>
  <c r="V3624" i="105"/>
  <c r="O3627" i="105"/>
  <c r="P3630" i="105"/>
  <c r="N3632" i="105"/>
  <c r="V3632" i="105"/>
  <c r="O3635" i="105"/>
  <c r="P3638" i="105"/>
  <c r="N3640" i="105"/>
  <c r="V3640" i="105"/>
  <c r="O3643" i="105"/>
  <c r="P3646" i="105"/>
  <c r="P3502" i="105"/>
  <c r="P3518" i="105"/>
  <c r="O3528" i="105"/>
  <c r="O3536" i="105"/>
  <c r="O3544" i="105"/>
  <c r="P3547" i="105"/>
  <c r="N3549" i="105"/>
  <c r="V3549" i="105"/>
  <c r="O3552" i="105"/>
  <c r="P3555" i="105"/>
  <c r="N3557" i="105"/>
  <c r="V3557" i="105"/>
  <c r="O3560" i="105"/>
  <c r="P3563" i="105"/>
  <c r="N3565" i="105"/>
  <c r="V3565" i="105"/>
  <c r="O3568" i="105"/>
  <c r="P3571" i="105"/>
  <c r="N3573" i="105"/>
  <c r="V3573" i="105"/>
  <c r="O3576" i="105"/>
  <c r="P3579" i="105"/>
  <c r="N3581" i="105"/>
  <c r="V3581" i="105"/>
  <c r="O3584" i="105"/>
  <c r="P3587" i="105"/>
  <c r="N3589" i="105"/>
  <c r="V3589" i="105"/>
  <c r="O3592" i="105"/>
  <c r="P3595" i="105"/>
  <c r="N3597" i="105"/>
  <c r="V3597" i="105"/>
  <c r="O3600" i="105"/>
  <c r="P3603" i="105"/>
  <c r="N3605" i="105"/>
  <c r="V3605" i="105"/>
  <c r="O3608" i="105"/>
  <c r="P3611" i="105"/>
  <c r="N3613" i="105"/>
  <c r="V3613" i="105"/>
  <c r="O3616" i="105"/>
  <c r="P3619" i="105"/>
  <c r="N3621" i="105"/>
  <c r="V3621" i="105"/>
  <c r="O3624" i="105"/>
  <c r="P3627" i="105"/>
  <c r="N3629" i="105"/>
  <c r="V3629" i="105"/>
  <c r="O3632" i="105"/>
  <c r="P3635" i="105"/>
  <c r="N3637" i="105"/>
  <c r="V3637" i="105"/>
  <c r="O3640" i="105"/>
  <c r="P3643" i="105"/>
  <c r="N3645" i="105"/>
  <c r="V3645" i="105"/>
  <c r="V3496" i="105"/>
  <c r="N3546" i="105"/>
  <c r="P3552" i="105"/>
  <c r="N3554" i="105"/>
  <c r="P3560" i="105"/>
  <c r="N3562" i="105"/>
  <c r="P3568" i="105"/>
  <c r="N3570" i="105"/>
  <c r="P3576" i="105"/>
  <c r="N3578" i="105"/>
  <c r="P3584" i="105"/>
  <c r="N3586" i="105"/>
  <c r="P3592" i="105"/>
  <c r="N3594" i="105"/>
  <c r="P3600" i="105"/>
  <c r="N3602" i="105"/>
  <c r="P3608" i="105"/>
  <c r="N3610" i="105"/>
  <c r="N3620" i="105"/>
  <c r="N3623" i="105"/>
  <c r="N3626" i="105"/>
  <c r="N3636" i="105"/>
  <c r="N3639" i="105"/>
  <c r="N3642" i="105"/>
  <c r="P3648" i="105"/>
  <c r="N3650" i="105"/>
  <c r="V3650" i="105"/>
  <c r="O3653" i="105"/>
  <c r="P3656" i="105"/>
  <c r="N3658" i="105"/>
  <c r="V3658" i="105"/>
  <c r="O3661" i="105"/>
  <c r="P3664" i="105"/>
  <c r="N3666" i="105"/>
  <c r="V3666" i="105"/>
  <c r="V3536" i="105"/>
  <c r="O3546" i="105"/>
  <c r="O3554" i="105"/>
  <c r="O3562" i="105"/>
  <c r="O3570" i="105"/>
  <c r="O3578" i="105"/>
  <c r="O3586" i="105"/>
  <c r="O3594" i="105"/>
  <c r="O3602" i="105"/>
  <c r="O3610" i="105"/>
  <c r="O3613" i="105"/>
  <c r="P3616" i="105"/>
  <c r="O3623" i="105"/>
  <c r="O3626" i="105"/>
  <c r="O3629" i="105"/>
  <c r="P3632" i="105"/>
  <c r="O3639" i="105"/>
  <c r="O3642" i="105"/>
  <c r="O3645" i="105"/>
  <c r="V3647" i="105"/>
  <c r="O3650" i="105"/>
  <c r="V3546" i="105"/>
  <c r="V3554" i="105"/>
  <c r="V3562" i="105"/>
  <c r="V3570" i="105"/>
  <c r="V3578" i="105"/>
  <c r="V3586" i="105"/>
  <c r="V3594" i="105"/>
  <c r="V3602" i="105"/>
  <c r="P3610" i="105"/>
  <c r="P3613" i="105"/>
  <c r="P3626" i="105"/>
  <c r="P3629" i="105"/>
  <c r="P3642" i="105"/>
  <c r="P3645" i="105"/>
  <c r="P3650" i="105"/>
  <c r="N3652" i="105"/>
  <c r="V3652" i="105"/>
  <c r="O3655" i="105"/>
  <c r="P3658" i="105"/>
  <c r="N3660" i="105"/>
  <c r="V3660" i="105"/>
  <c r="O3663" i="105"/>
  <c r="P3666" i="105"/>
  <c r="N3668" i="105"/>
  <c r="V3668" i="105"/>
  <c r="O3515" i="105"/>
  <c r="V3610" i="105"/>
  <c r="V3620" i="105"/>
  <c r="V3623" i="105"/>
  <c r="V3626" i="105"/>
  <c r="V3636" i="105"/>
  <c r="V3639" i="105"/>
  <c r="V3642" i="105"/>
  <c r="N3649" i="105"/>
  <c r="V3649" i="105"/>
  <c r="O3652" i="105"/>
  <c r="P3655" i="105"/>
  <c r="N3657" i="105"/>
  <c r="V3657" i="105"/>
  <c r="O3660" i="105"/>
  <c r="P3663" i="105"/>
  <c r="N3665" i="105"/>
  <c r="V3665" i="105"/>
  <c r="O3668" i="105"/>
  <c r="O3499" i="105"/>
  <c r="O3549" i="105"/>
  <c r="N3551" i="105"/>
  <c r="O3557" i="105"/>
  <c r="N3559" i="105"/>
  <c r="O3565" i="105"/>
  <c r="N3567" i="105"/>
  <c r="O3573" i="105"/>
  <c r="N3575" i="105"/>
  <c r="O3581" i="105"/>
  <c r="N3583" i="105"/>
  <c r="O3589" i="105"/>
  <c r="N3591" i="105"/>
  <c r="O3597" i="105"/>
  <c r="N3599" i="105"/>
  <c r="O3605" i="105"/>
  <c r="N3607" i="105"/>
  <c r="N3612" i="105"/>
  <c r="N3615" i="105"/>
  <c r="N3618" i="105"/>
  <c r="N3628" i="105"/>
  <c r="N3631" i="105"/>
  <c r="N3634" i="105"/>
  <c r="N3644" i="105"/>
  <c r="N3647" i="105"/>
  <c r="O3649" i="105"/>
  <c r="P3652" i="105"/>
  <c r="N3654" i="105"/>
  <c r="V3654" i="105"/>
  <c r="O3657" i="105"/>
  <c r="P3660" i="105"/>
  <c r="N3662" i="105"/>
  <c r="V3662" i="105"/>
  <c r="O3665" i="105"/>
  <c r="P3668" i="105"/>
  <c r="V3528" i="105"/>
  <c r="V3544" i="105"/>
  <c r="P3549" i="105"/>
  <c r="P3557" i="105"/>
  <c r="P3565" i="105"/>
  <c r="P3573" i="105"/>
  <c r="P3581" i="105"/>
  <c r="P3589" i="105"/>
  <c r="P3597" i="105"/>
  <c r="P3605" i="105"/>
  <c r="O3615" i="105"/>
  <c r="O3618" i="105"/>
  <c r="O3621" i="105"/>
  <c r="P3624" i="105"/>
  <c r="O3631" i="105"/>
  <c r="O3634" i="105"/>
  <c r="O3637" i="105"/>
  <c r="P3640" i="105"/>
  <c r="O3647" i="105"/>
  <c r="P3649" i="105"/>
  <c r="N3651" i="105"/>
  <c r="V3651" i="105"/>
  <c r="O3654" i="105"/>
  <c r="P3657" i="105"/>
  <c r="N3659" i="105"/>
  <c r="V3659" i="105"/>
  <c r="O3662" i="105"/>
  <c r="P3665" i="105"/>
  <c r="N3667" i="105"/>
  <c r="V3667" i="105"/>
  <c r="V3512" i="105"/>
  <c r="V3615" i="105"/>
  <c r="V3655" i="105"/>
  <c r="V3661" i="105"/>
  <c r="V3669" i="105"/>
  <c r="O3672" i="105"/>
  <c r="P3675" i="105"/>
  <c r="N3677" i="105"/>
  <c r="V3677" i="105"/>
  <c r="O3680" i="105"/>
  <c r="P3683" i="105"/>
  <c r="N3685" i="105"/>
  <c r="V3685" i="105"/>
  <c r="O3688" i="105"/>
  <c r="P3691" i="105"/>
  <c r="N3693" i="105"/>
  <c r="V3693" i="105"/>
  <c r="O3696" i="105"/>
  <c r="P3699" i="105"/>
  <c r="N3701" i="105"/>
  <c r="V3701" i="105"/>
  <c r="O3704" i="105"/>
  <c r="P3707" i="105"/>
  <c r="N3709" i="105"/>
  <c r="V3709" i="105"/>
  <c r="N3712" i="105"/>
  <c r="V3712" i="105"/>
  <c r="O3715" i="105"/>
  <c r="O3718" i="105"/>
  <c r="O3721" i="105"/>
  <c r="O3724" i="105"/>
  <c r="P3727" i="105"/>
  <c r="P3730" i="105"/>
  <c r="P3733" i="105"/>
  <c r="N3735" i="105"/>
  <c r="V3735" i="105"/>
  <c r="P3736" i="105"/>
  <c r="N3738" i="105"/>
  <c r="V3738" i="105"/>
  <c r="N3741" i="105"/>
  <c r="V3741" i="105"/>
  <c r="N3744" i="105"/>
  <c r="V3744" i="105"/>
  <c r="O3747" i="105"/>
  <c r="O3750" i="105"/>
  <c r="O3753" i="105"/>
  <c r="P3052" i="105"/>
  <c r="N3054" i="105"/>
  <c r="V3054" i="105"/>
  <c r="O3057" i="105"/>
  <c r="P3060" i="105"/>
  <c r="N3062" i="105"/>
  <c r="V3062" i="105"/>
  <c r="V3612" i="105"/>
  <c r="P3637" i="105"/>
  <c r="V3644" i="105"/>
  <c r="N3653" i="105"/>
  <c r="N3663" i="105"/>
  <c r="V3664" i="105"/>
  <c r="N3669" i="105"/>
  <c r="P3672" i="105"/>
  <c r="N3674" i="105"/>
  <c r="V3674" i="105"/>
  <c r="O3677" i="105"/>
  <c r="P3680" i="105"/>
  <c r="N3682" i="105"/>
  <c r="V3682" i="105"/>
  <c r="O3685" i="105"/>
  <c r="P3688" i="105"/>
  <c r="N3690" i="105"/>
  <c r="V3690" i="105"/>
  <c r="O3693" i="105"/>
  <c r="P3696" i="105"/>
  <c r="N3698" i="105"/>
  <c r="V3698" i="105"/>
  <c r="O3701" i="105"/>
  <c r="P3704" i="105"/>
  <c r="N3706" i="105"/>
  <c r="V3706" i="105"/>
  <c r="O3709" i="105"/>
  <c r="O3712" i="105"/>
  <c r="P3715" i="105"/>
  <c r="P3718" i="105"/>
  <c r="P3721" i="105"/>
  <c r="N3723" i="105"/>
  <c r="V3723" i="105"/>
  <c r="P3724" i="105"/>
  <c r="N3726" i="105"/>
  <c r="V3726" i="105"/>
  <c r="N3729" i="105"/>
  <c r="V3729" i="105"/>
  <c r="N3732" i="105"/>
  <c r="V3732" i="105"/>
  <c r="O3735" i="105"/>
  <c r="O3738" i="105"/>
  <c r="O3741" i="105"/>
  <c r="O3744" i="105"/>
  <c r="P3747" i="105"/>
  <c r="P3750" i="105"/>
  <c r="P3753" i="105"/>
  <c r="N3051" i="105"/>
  <c r="V3051" i="105"/>
  <c r="O3054" i="105"/>
  <c r="P3057" i="105"/>
  <c r="N3059" i="105"/>
  <c r="V3059" i="105"/>
  <c r="O3062" i="105"/>
  <c r="P3634" i="105"/>
  <c r="N3648" i="105"/>
  <c r="P3653" i="105"/>
  <c r="N3656" i="105"/>
  <c r="O3659" i="105"/>
  <c r="O3666" i="105"/>
  <c r="O3669" i="105"/>
  <c r="N3671" i="105"/>
  <c r="V3671" i="105"/>
  <c r="O3674" i="105"/>
  <c r="P3677" i="105"/>
  <c r="N3679" i="105"/>
  <c r="V3679" i="105"/>
  <c r="O3682" i="105"/>
  <c r="P3685" i="105"/>
  <c r="N3687" i="105"/>
  <c r="V3687" i="105"/>
  <c r="O3690" i="105"/>
  <c r="P3693" i="105"/>
  <c r="N3695" i="105"/>
  <c r="V3695" i="105"/>
  <c r="O3698" i="105"/>
  <c r="P3701" i="105"/>
  <c r="N3703" i="105"/>
  <c r="V3703" i="105"/>
  <c r="O3706" i="105"/>
  <c r="P3709" i="105"/>
  <c r="N3711" i="105"/>
  <c r="V3711" i="105"/>
  <c r="P3712" i="105"/>
  <c r="N3714" i="105"/>
  <c r="V3714" i="105"/>
  <c r="N3717" i="105"/>
  <c r="V3717" i="105"/>
  <c r="N3720" i="105"/>
  <c r="V3720" i="105"/>
  <c r="O3723" i="105"/>
  <c r="O3726" i="105"/>
  <c r="O3729" i="105"/>
  <c r="O3732" i="105"/>
  <c r="P3735" i="105"/>
  <c r="P3738" i="105"/>
  <c r="P3741" i="105"/>
  <c r="N3743" i="105"/>
  <c r="V3743" i="105"/>
  <c r="P3744" i="105"/>
  <c r="N3746" i="105"/>
  <c r="V3746" i="105"/>
  <c r="N3749" i="105"/>
  <c r="V3749" i="105"/>
  <c r="N3752" i="105"/>
  <c r="V3752" i="105"/>
  <c r="O3051" i="105"/>
  <c r="P3054" i="105"/>
  <c r="N3056" i="105"/>
  <c r="V3056" i="105"/>
  <c r="V3551" i="105"/>
  <c r="V3567" i="105"/>
  <c r="V3583" i="105"/>
  <c r="V3599" i="105"/>
  <c r="V3634" i="105"/>
  <c r="O3648" i="105"/>
  <c r="O3656" i="105"/>
  <c r="P3659" i="105"/>
  <c r="P3662" i="105"/>
  <c r="P3669" i="105"/>
  <c r="O3671" i="105"/>
  <c r="P3674" i="105"/>
  <c r="N3676" i="105"/>
  <c r="V3676" i="105"/>
  <c r="O3679" i="105"/>
  <c r="P3682" i="105"/>
  <c r="N3684" i="105"/>
  <c r="V3684" i="105"/>
  <c r="O3687" i="105"/>
  <c r="P3690" i="105"/>
  <c r="N3692" i="105"/>
  <c r="V3692" i="105"/>
  <c r="O3695" i="105"/>
  <c r="P3698" i="105"/>
  <c r="N3700" i="105"/>
  <c r="V3700" i="105"/>
  <c r="O3703" i="105"/>
  <c r="P3706" i="105"/>
  <c r="N3708" i="105"/>
  <c r="V3708" i="105"/>
  <c r="O3711" i="105"/>
  <c r="O3714" i="105"/>
  <c r="O3717" i="105"/>
  <c r="O3720" i="105"/>
  <c r="P3723" i="105"/>
  <c r="P3726" i="105"/>
  <c r="P3729" i="105"/>
  <c r="N3731" i="105"/>
  <c r="V3731" i="105"/>
  <c r="P3732" i="105"/>
  <c r="N3734" i="105"/>
  <c r="V3734" i="105"/>
  <c r="N3737" i="105"/>
  <c r="V3737" i="105"/>
  <c r="N3740" i="105"/>
  <c r="V3740" i="105"/>
  <c r="O3743" i="105"/>
  <c r="O3746" i="105"/>
  <c r="O3749" i="105"/>
  <c r="O3752" i="105"/>
  <c r="P3051" i="105"/>
  <c r="N3053" i="105"/>
  <c r="V3053" i="105"/>
  <c r="O3056" i="105"/>
  <c r="P3059" i="105"/>
  <c r="N3061" i="105"/>
  <c r="V3061" i="105"/>
  <c r="O3064" i="105"/>
  <c r="V3631" i="105"/>
  <c r="V3648" i="105"/>
  <c r="V3653" i="105"/>
  <c r="V3663" i="105"/>
  <c r="P3671" i="105"/>
  <c r="N3673" i="105"/>
  <c r="V3673" i="105"/>
  <c r="O3676" i="105"/>
  <c r="P3679" i="105"/>
  <c r="N3681" i="105"/>
  <c r="V3681" i="105"/>
  <c r="O3684" i="105"/>
  <c r="P3687" i="105"/>
  <c r="N3689" i="105"/>
  <c r="V3689" i="105"/>
  <c r="O3692" i="105"/>
  <c r="P3695" i="105"/>
  <c r="N3697" i="105"/>
  <c r="V3697" i="105"/>
  <c r="O3700" i="105"/>
  <c r="P3703" i="105"/>
  <c r="N3705" i="105"/>
  <c r="V3705" i="105"/>
  <c r="O3708" i="105"/>
  <c r="P3711" i="105"/>
  <c r="P3714" i="105"/>
  <c r="P3717" i="105"/>
  <c r="N3719" i="105"/>
  <c r="V3719" i="105"/>
  <c r="P3720" i="105"/>
  <c r="N3722" i="105"/>
  <c r="V3722" i="105"/>
  <c r="N3725" i="105"/>
  <c r="V3725" i="105"/>
  <c r="N3728" i="105"/>
  <c r="V3728" i="105"/>
  <c r="O3731" i="105"/>
  <c r="O3734" i="105"/>
  <c r="O3737" i="105"/>
  <c r="O3740" i="105"/>
  <c r="P3743" i="105"/>
  <c r="P3746" i="105"/>
  <c r="P3749" i="105"/>
  <c r="N3751" i="105"/>
  <c r="V3751" i="105"/>
  <c r="P3752" i="105"/>
  <c r="N3754" i="105"/>
  <c r="V3754" i="105"/>
  <c r="O3053" i="105"/>
  <c r="P3056" i="105"/>
  <c r="N3058" i="105"/>
  <c r="V3058" i="105"/>
  <c r="O3061" i="105"/>
  <c r="P3621" i="105"/>
  <c r="V3628" i="105"/>
  <c r="N3655" i="105"/>
  <c r="V3656" i="105"/>
  <c r="N3661" i="105"/>
  <c r="N3670" i="105"/>
  <c r="V3670" i="105"/>
  <c r="O3673" i="105"/>
  <c r="P3676" i="105"/>
  <c r="N3678" i="105"/>
  <c r="V3678" i="105"/>
  <c r="O3681" i="105"/>
  <c r="P3684" i="105"/>
  <c r="N3686" i="105"/>
  <c r="V3686" i="105"/>
  <c r="O3689" i="105"/>
  <c r="P3692" i="105"/>
  <c r="N3694" i="105"/>
  <c r="V3694" i="105"/>
  <c r="O3697" i="105"/>
  <c r="P3700" i="105"/>
  <c r="N3702" i="105"/>
  <c r="V3702" i="105"/>
  <c r="O3705" i="105"/>
  <c r="P3708" i="105"/>
  <c r="N3710" i="105"/>
  <c r="V3710" i="105"/>
  <c r="N3713" i="105"/>
  <c r="V3713" i="105"/>
  <c r="N3716" i="105"/>
  <c r="V3716" i="105"/>
  <c r="O3719" i="105"/>
  <c r="O3722" i="105"/>
  <c r="O3725" i="105"/>
  <c r="O3728" i="105"/>
  <c r="P3731" i="105"/>
  <c r="P3734" i="105"/>
  <c r="P3737" i="105"/>
  <c r="N3739" i="105"/>
  <c r="V3739" i="105"/>
  <c r="P3740" i="105"/>
  <c r="N3742" i="105"/>
  <c r="V3742" i="105"/>
  <c r="N3745" i="105"/>
  <c r="V3745" i="105"/>
  <c r="N3748" i="105"/>
  <c r="V3748" i="105"/>
  <c r="O3751" i="105"/>
  <c r="O3754" i="105"/>
  <c r="P3053" i="105"/>
  <c r="N3055" i="105"/>
  <c r="V3055" i="105"/>
  <c r="O3058" i="105"/>
  <c r="P3061" i="105"/>
  <c r="N3063" i="105"/>
  <c r="V3063" i="105"/>
  <c r="N3512" i="105"/>
  <c r="V3559" i="105"/>
  <c r="V3575" i="105"/>
  <c r="V3591" i="105"/>
  <c r="V3607" i="105"/>
  <c r="V3618" i="105"/>
  <c r="P3651" i="105"/>
  <c r="P3654" i="105"/>
  <c r="O3664" i="105"/>
  <c r="P3667" i="105"/>
  <c r="P3670" i="105"/>
  <c r="N3672" i="105"/>
  <c r="V3672" i="105"/>
  <c r="O3675" i="105"/>
  <c r="P3678" i="105"/>
  <c r="N3680" i="105"/>
  <c r="V3680" i="105"/>
  <c r="O3683" i="105"/>
  <c r="P3686" i="105"/>
  <c r="N3688" i="105"/>
  <c r="V3688" i="105"/>
  <c r="O3691" i="105"/>
  <c r="P3694" i="105"/>
  <c r="N3696" i="105"/>
  <c r="V3696" i="105"/>
  <c r="O3699" i="105"/>
  <c r="P3702" i="105"/>
  <c r="N3704" i="105"/>
  <c r="V3704" i="105"/>
  <c r="O3707" i="105"/>
  <c r="O3670" i="105"/>
  <c r="N3683" i="105"/>
  <c r="O3686" i="105"/>
  <c r="N3699" i="105"/>
  <c r="O3702" i="105"/>
  <c r="P3710" i="105"/>
  <c r="V3721" i="105"/>
  <c r="P3725" i="105"/>
  <c r="N3727" i="105"/>
  <c r="O3651" i="105"/>
  <c r="P3661" i="105"/>
  <c r="V3683" i="105"/>
  <c r="V3699" i="105"/>
  <c r="O3716" i="105"/>
  <c r="N3718" i="105"/>
  <c r="O3727" i="105"/>
  <c r="V3736" i="105"/>
  <c r="O3748" i="105"/>
  <c r="N3750" i="105"/>
  <c r="N3064" i="105"/>
  <c r="O3066" i="105"/>
  <c r="P3069" i="105"/>
  <c r="N3071" i="105"/>
  <c r="V3071" i="105"/>
  <c r="O3074" i="105"/>
  <c r="P3077" i="105"/>
  <c r="N3079" i="105"/>
  <c r="V3079" i="105"/>
  <c r="O3082" i="105"/>
  <c r="P3085" i="105"/>
  <c r="N3087" i="105"/>
  <c r="V3087" i="105"/>
  <c r="O3090" i="105"/>
  <c r="P3093" i="105"/>
  <c r="N3095" i="105"/>
  <c r="V3095" i="105"/>
  <c r="O3098" i="105"/>
  <c r="P3618" i="105"/>
  <c r="O3667" i="105"/>
  <c r="P3716" i="105"/>
  <c r="P3722" i="105"/>
  <c r="V3727" i="105"/>
  <c r="N3733" i="105"/>
  <c r="P3748" i="105"/>
  <c r="P3754" i="105"/>
  <c r="N3052" i="105"/>
  <c r="P3058" i="105"/>
  <c r="P3064" i="105"/>
  <c r="P3066" i="105"/>
  <c r="N3068" i="105"/>
  <c r="V3068" i="105"/>
  <c r="O3071" i="105"/>
  <c r="P3074" i="105"/>
  <c r="N3076" i="105"/>
  <c r="V3076" i="105"/>
  <c r="O3079" i="105"/>
  <c r="P3082" i="105"/>
  <c r="N3084" i="105"/>
  <c r="V3084" i="105"/>
  <c r="O3087" i="105"/>
  <c r="P3090" i="105"/>
  <c r="N3092" i="105"/>
  <c r="V3092" i="105"/>
  <c r="O3095" i="105"/>
  <c r="P3098" i="105"/>
  <c r="P3681" i="105"/>
  <c r="P3697" i="105"/>
  <c r="V3718" i="105"/>
  <c r="O3733" i="105"/>
  <c r="O3739" i="105"/>
  <c r="V3750" i="105"/>
  <c r="O3052" i="105"/>
  <c r="N3060" i="105"/>
  <c r="N3065" i="105"/>
  <c r="V3065" i="105"/>
  <c r="O3068" i="105"/>
  <c r="P3071" i="105"/>
  <c r="N3073" i="105"/>
  <c r="V3073" i="105"/>
  <c r="O3076" i="105"/>
  <c r="P3079" i="105"/>
  <c r="N3081" i="105"/>
  <c r="V3081" i="105"/>
  <c r="O3084" i="105"/>
  <c r="P3087" i="105"/>
  <c r="N3089" i="105"/>
  <c r="V3089" i="105"/>
  <c r="O3092" i="105"/>
  <c r="P3095" i="105"/>
  <c r="N3097" i="105"/>
  <c r="V3097" i="105"/>
  <c r="O3658" i="105"/>
  <c r="N3675" i="105"/>
  <c r="O3678" i="105"/>
  <c r="N3691" i="105"/>
  <c r="O3694" i="105"/>
  <c r="N3707" i="105"/>
  <c r="O3713" i="105"/>
  <c r="N3715" i="105"/>
  <c r="N3724" i="105"/>
  <c r="V3733" i="105"/>
  <c r="P3739" i="105"/>
  <c r="O3745" i="105"/>
  <c r="N3747" i="105"/>
  <c r="V3052" i="105"/>
  <c r="O3060" i="105"/>
  <c r="O3063" i="105"/>
  <c r="O3065" i="105"/>
  <c r="P3068" i="105"/>
  <c r="N3070" i="105"/>
  <c r="V3070" i="105"/>
  <c r="O3073" i="105"/>
  <c r="P3076" i="105"/>
  <c r="N3078" i="105"/>
  <c r="V3078" i="105"/>
  <c r="O3081" i="105"/>
  <c r="P3084" i="105"/>
  <c r="N3086" i="105"/>
  <c r="V3086" i="105"/>
  <c r="O3089" i="105"/>
  <c r="N3664" i="105"/>
  <c r="V3675" i="105"/>
  <c r="V3691" i="105"/>
  <c r="V3707" i="105"/>
  <c r="P3713" i="105"/>
  <c r="P3719" i="105"/>
  <c r="P3728" i="105"/>
  <c r="N3730" i="105"/>
  <c r="P3745" i="105"/>
  <c r="P3751" i="105"/>
  <c r="P3063" i="105"/>
  <c r="P3065" i="105"/>
  <c r="N3067" i="105"/>
  <c r="V3067" i="105"/>
  <c r="O3070" i="105"/>
  <c r="P3073" i="105"/>
  <c r="N3075" i="105"/>
  <c r="V3075" i="105"/>
  <c r="O3078" i="105"/>
  <c r="P3081" i="105"/>
  <c r="N3083" i="105"/>
  <c r="V3083" i="105"/>
  <c r="O3086" i="105"/>
  <c r="P3089" i="105"/>
  <c r="N3091" i="105"/>
  <c r="V3091" i="105"/>
  <c r="O3094" i="105"/>
  <c r="P3097" i="105"/>
  <c r="N3099" i="105"/>
  <c r="P3673" i="105"/>
  <c r="P3689" i="105"/>
  <c r="P3705" i="105"/>
  <c r="O3710" i="105"/>
  <c r="V3730" i="105"/>
  <c r="N3736" i="105"/>
  <c r="O3742" i="105"/>
  <c r="P3055" i="105"/>
  <c r="O3059" i="105"/>
  <c r="P3062" i="105"/>
  <c r="P3067" i="105"/>
  <c r="N3069" i="105"/>
  <c r="V3069" i="105"/>
  <c r="O3072" i="105"/>
  <c r="P3075" i="105"/>
  <c r="N3077" i="105"/>
  <c r="V3077" i="105"/>
  <c r="O3080" i="105"/>
  <c r="P3083" i="105"/>
  <c r="N3085" i="105"/>
  <c r="V3085" i="105"/>
  <c r="O3088" i="105"/>
  <c r="P3091" i="105"/>
  <c r="N3093" i="105"/>
  <c r="V3093" i="105"/>
  <c r="O3096" i="105"/>
  <c r="P3099" i="105"/>
  <c r="N3721" i="105"/>
  <c r="P3742" i="105"/>
  <c r="O3055" i="105"/>
  <c r="V3094" i="105"/>
  <c r="P3102" i="105"/>
  <c r="N3104" i="105"/>
  <c r="V3104" i="105"/>
  <c r="O3107" i="105"/>
  <c r="P3110" i="105"/>
  <c r="N3112" i="105"/>
  <c r="V3112" i="105"/>
  <c r="O3115" i="105"/>
  <c r="P3118" i="105"/>
  <c r="N3120" i="105"/>
  <c r="V3120" i="105"/>
  <c r="O3123" i="105"/>
  <c r="P3126" i="105"/>
  <c r="N3128" i="105"/>
  <c r="V3128" i="105"/>
  <c r="O3730" i="105"/>
  <c r="V3747" i="105"/>
  <c r="O3093" i="105"/>
  <c r="N3096" i="105"/>
  <c r="N3101" i="105"/>
  <c r="V3101" i="105"/>
  <c r="O3104" i="105"/>
  <c r="P3107" i="105"/>
  <c r="N3109" i="105"/>
  <c r="V3109" i="105"/>
  <c r="O3112" i="105"/>
  <c r="P3115" i="105"/>
  <c r="N3117" i="105"/>
  <c r="V3117" i="105"/>
  <c r="O3120" i="105"/>
  <c r="P3123" i="105"/>
  <c r="N3125" i="105"/>
  <c r="V3125" i="105"/>
  <c r="O3128" i="105"/>
  <c r="P3131" i="105"/>
  <c r="N3133" i="105"/>
  <c r="V3133" i="105"/>
  <c r="O3136" i="105"/>
  <c r="P3139" i="105"/>
  <c r="N3141" i="105"/>
  <c r="V3141" i="105"/>
  <c r="O3144" i="105"/>
  <c r="P3147" i="105"/>
  <c r="N3149" i="105"/>
  <c r="V3149" i="105"/>
  <c r="O3152" i="105"/>
  <c r="P3155" i="105"/>
  <c r="N3157" i="105"/>
  <c r="V3157" i="105"/>
  <c r="O3160" i="105"/>
  <c r="P3163" i="105"/>
  <c r="N3165" i="105"/>
  <c r="V3165" i="105"/>
  <c r="O3168" i="105"/>
  <c r="P3171" i="105"/>
  <c r="N3173" i="105"/>
  <c r="V3173" i="105"/>
  <c r="O3176" i="105"/>
  <c r="P3179" i="105"/>
  <c r="N3181" i="105"/>
  <c r="V3181" i="105"/>
  <c r="O3184" i="105"/>
  <c r="P3187" i="105"/>
  <c r="N3189" i="105"/>
  <c r="V3189" i="105"/>
  <c r="O3192" i="105"/>
  <c r="P3195" i="105"/>
  <c r="V3060" i="105"/>
  <c r="P3070" i="105"/>
  <c r="N3072" i="105"/>
  <c r="P3078" i="105"/>
  <c r="N3080" i="105"/>
  <c r="P3086" i="105"/>
  <c r="N3088" i="105"/>
  <c r="P3096" i="105"/>
  <c r="O3101" i="105"/>
  <c r="P3104" i="105"/>
  <c r="N3106" i="105"/>
  <c r="V3106" i="105"/>
  <c r="O3109" i="105"/>
  <c r="P3112" i="105"/>
  <c r="N3114" i="105"/>
  <c r="V3114" i="105"/>
  <c r="O3117" i="105"/>
  <c r="P3120" i="105"/>
  <c r="N3122" i="105"/>
  <c r="V3122" i="105"/>
  <c r="O3125" i="105"/>
  <c r="P3128" i="105"/>
  <c r="N3130" i="105"/>
  <c r="V3130" i="105"/>
  <c r="O3133" i="105"/>
  <c r="P3136" i="105"/>
  <c r="N3138" i="105"/>
  <c r="V3138" i="105"/>
  <c r="O3141" i="105"/>
  <c r="P3144" i="105"/>
  <c r="N3146" i="105"/>
  <c r="V3146" i="105"/>
  <c r="O3149" i="105"/>
  <c r="P3152" i="105"/>
  <c r="N3154" i="105"/>
  <c r="V3154" i="105"/>
  <c r="O3157" i="105"/>
  <c r="P3160" i="105"/>
  <c r="N3162" i="105"/>
  <c r="V3162" i="105"/>
  <c r="O3165" i="105"/>
  <c r="P3168" i="105"/>
  <c r="N3170" i="105"/>
  <c r="V3170" i="105"/>
  <c r="O3173" i="105"/>
  <c r="P3176" i="105"/>
  <c r="N3178" i="105"/>
  <c r="V3178" i="105"/>
  <c r="O3181" i="105"/>
  <c r="P3184" i="105"/>
  <c r="N3186" i="105"/>
  <c r="V3186" i="105"/>
  <c r="O3189" i="105"/>
  <c r="P3192" i="105"/>
  <c r="N3194" i="105"/>
  <c r="V3194" i="105"/>
  <c r="N3057" i="105"/>
  <c r="N3066" i="105"/>
  <c r="P3072" i="105"/>
  <c r="N3074" i="105"/>
  <c r="P3080" i="105"/>
  <c r="N3082" i="105"/>
  <c r="P3088" i="105"/>
  <c r="N3090" i="105"/>
  <c r="P3092" i="105"/>
  <c r="O3099" i="105"/>
  <c r="P3101" i="105"/>
  <c r="N3103" i="105"/>
  <c r="V3103" i="105"/>
  <c r="O3106" i="105"/>
  <c r="P3109" i="105"/>
  <c r="N3111" i="105"/>
  <c r="V3111" i="105"/>
  <c r="O3114" i="105"/>
  <c r="P3117" i="105"/>
  <c r="N3119" i="105"/>
  <c r="V3119" i="105"/>
  <c r="O3122" i="105"/>
  <c r="P3125" i="105"/>
  <c r="N3127" i="105"/>
  <c r="V3127" i="105"/>
  <c r="O3130" i="105"/>
  <c r="P3133" i="105"/>
  <c r="N3135" i="105"/>
  <c r="V3135" i="105"/>
  <c r="O3138" i="105"/>
  <c r="P3141" i="105"/>
  <c r="N3143" i="105"/>
  <c r="V3143" i="105"/>
  <c r="O3146" i="105"/>
  <c r="P3149" i="105"/>
  <c r="N3151" i="105"/>
  <c r="V3151" i="105"/>
  <c r="O3154" i="105"/>
  <c r="P3157" i="105"/>
  <c r="N3159" i="105"/>
  <c r="V3159" i="105"/>
  <c r="O3162" i="105"/>
  <c r="P3165" i="105"/>
  <c r="N3167" i="105"/>
  <c r="V3167" i="105"/>
  <c r="O3170" i="105"/>
  <c r="P3173" i="105"/>
  <c r="N3175" i="105"/>
  <c r="V3175" i="105"/>
  <c r="O3178" i="105"/>
  <c r="P3181" i="105"/>
  <c r="N3183" i="105"/>
  <c r="V3183" i="105"/>
  <c r="O3186" i="105"/>
  <c r="P3189" i="105"/>
  <c r="N3191" i="105"/>
  <c r="V3191" i="105"/>
  <c r="O3194" i="105"/>
  <c r="V3057" i="105"/>
  <c r="V3064" i="105"/>
  <c r="V3072" i="105"/>
  <c r="V3080" i="105"/>
  <c r="V3088" i="105"/>
  <c r="V3096" i="105"/>
  <c r="N3098" i="105"/>
  <c r="N3100" i="105"/>
  <c r="V3100" i="105"/>
  <c r="O3103" i="105"/>
  <c r="P3106" i="105"/>
  <c r="N3108" i="105"/>
  <c r="V3108" i="105"/>
  <c r="O3111" i="105"/>
  <c r="P3114" i="105"/>
  <c r="N3116" i="105"/>
  <c r="V3116" i="105"/>
  <c r="O3119" i="105"/>
  <c r="P3122" i="105"/>
  <c r="N3124" i="105"/>
  <c r="V3124" i="105"/>
  <c r="O3127" i="105"/>
  <c r="P3130" i="105"/>
  <c r="N3132" i="105"/>
  <c r="V3132" i="105"/>
  <c r="O3135" i="105"/>
  <c r="P3138" i="105"/>
  <c r="N3140" i="105"/>
  <c r="V3140" i="105"/>
  <c r="O3143" i="105"/>
  <c r="P3146" i="105"/>
  <c r="N3148" i="105"/>
  <c r="V3148" i="105"/>
  <c r="O3151" i="105"/>
  <c r="P3154" i="105"/>
  <c r="N3156" i="105"/>
  <c r="V3156" i="105"/>
  <c r="O3159" i="105"/>
  <c r="P3162" i="105"/>
  <c r="N3164" i="105"/>
  <c r="V3164" i="105"/>
  <c r="O3167" i="105"/>
  <c r="P3170" i="105"/>
  <c r="N3172" i="105"/>
  <c r="V3172" i="105"/>
  <c r="O3175" i="105"/>
  <c r="P3178" i="105"/>
  <c r="N3180" i="105"/>
  <c r="V3180" i="105"/>
  <c r="O3183" i="105"/>
  <c r="P3186" i="105"/>
  <c r="N3188" i="105"/>
  <c r="V3188" i="105"/>
  <c r="O3191" i="105"/>
  <c r="P3194" i="105"/>
  <c r="N3196" i="105"/>
  <c r="V3715" i="105"/>
  <c r="O3736" i="105"/>
  <c r="N3753" i="105"/>
  <c r="V3066" i="105"/>
  <c r="V3074" i="105"/>
  <c r="V3082" i="105"/>
  <c r="V3090" i="105"/>
  <c r="N3094" i="105"/>
  <c r="O3100" i="105"/>
  <c r="P3103" i="105"/>
  <c r="N3105" i="105"/>
  <c r="V3105" i="105"/>
  <c r="O3108" i="105"/>
  <c r="P3111" i="105"/>
  <c r="N3113" i="105"/>
  <c r="V3113" i="105"/>
  <c r="O3116" i="105"/>
  <c r="P3119" i="105"/>
  <c r="N3121" i="105"/>
  <c r="V3121" i="105"/>
  <c r="O3124" i="105"/>
  <c r="P3127" i="105"/>
  <c r="N3129" i="105"/>
  <c r="V3129" i="105"/>
  <c r="O3132" i="105"/>
  <c r="P3135" i="105"/>
  <c r="N3137" i="105"/>
  <c r="V3137" i="105"/>
  <c r="O3140" i="105"/>
  <c r="P3143" i="105"/>
  <c r="N3145" i="105"/>
  <c r="V3145" i="105"/>
  <c r="O3148" i="105"/>
  <c r="P3151" i="105"/>
  <c r="N3153" i="105"/>
  <c r="V3153" i="105"/>
  <c r="O3156" i="105"/>
  <c r="P3159" i="105"/>
  <c r="N3161" i="105"/>
  <c r="V3161" i="105"/>
  <c r="O3164" i="105"/>
  <c r="P3167" i="105"/>
  <c r="N3169" i="105"/>
  <c r="V3169" i="105"/>
  <c r="O3172" i="105"/>
  <c r="P3175" i="105"/>
  <c r="N3177" i="105"/>
  <c r="V3177" i="105"/>
  <c r="O3180" i="105"/>
  <c r="P3183" i="105"/>
  <c r="N3185" i="105"/>
  <c r="V3185" i="105"/>
  <c r="O3188" i="105"/>
  <c r="P3191" i="105"/>
  <c r="N3193" i="105"/>
  <c r="V3193" i="105"/>
  <c r="O3196" i="105"/>
  <c r="O3067" i="105"/>
  <c r="O3069" i="105"/>
  <c r="O3075" i="105"/>
  <c r="O3077" i="105"/>
  <c r="O3083" i="105"/>
  <c r="O3085" i="105"/>
  <c r="O3091" i="105"/>
  <c r="O3097" i="105"/>
  <c r="V3098" i="105"/>
  <c r="V3099" i="105"/>
  <c r="O3102" i="105"/>
  <c r="P3105" i="105"/>
  <c r="N3107" i="105"/>
  <c r="V3107" i="105"/>
  <c r="O3110" i="105"/>
  <c r="P3113" i="105"/>
  <c r="N3115" i="105"/>
  <c r="V3115" i="105"/>
  <c r="O3118" i="105"/>
  <c r="P3121" i="105"/>
  <c r="N3123" i="105"/>
  <c r="V3123" i="105"/>
  <c r="O3126" i="105"/>
  <c r="P3129" i="105"/>
  <c r="N3131" i="105"/>
  <c r="V3131" i="105"/>
  <c r="O3134" i="105"/>
  <c r="P3137" i="105"/>
  <c r="N3139" i="105"/>
  <c r="V3139" i="105"/>
  <c r="O3142" i="105"/>
  <c r="P3145" i="105"/>
  <c r="N3147" i="105"/>
  <c r="V3147" i="105"/>
  <c r="O3150" i="105"/>
  <c r="P3153" i="105"/>
  <c r="N3155" i="105"/>
  <c r="V3155" i="105"/>
  <c r="O3158" i="105"/>
  <c r="P3161" i="105"/>
  <c r="N3163" i="105"/>
  <c r="V3163" i="105"/>
  <c r="O3166" i="105"/>
  <c r="P3169" i="105"/>
  <c r="N3171" i="105"/>
  <c r="V3171" i="105"/>
  <c r="O3174" i="105"/>
  <c r="P3177" i="105"/>
  <c r="N3179" i="105"/>
  <c r="V3179" i="105"/>
  <c r="O3182" i="105"/>
  <c r="P3185" i="105"/>
  <c r="N3187" i="105"/>
  <c r="V3187" i="105"/>
  <c r="O3190" i="105"/>
  <c r="P3193" i="105"/>
  <c r="N3195" i="105"/>
  <c r="V3195" i="105"/>
  <c r="V3724" i="105"/>
  <c r="V3102" i="105"/>
  <c r="V3118" i="105"/>
  <c r="O3131" i="105"/>
  <c r="O3137" i="105"/>
  <c r="O3139" i="105"/>
  <c r="O3145" i="105"/>
  <c r="O3147" i="105"/>
  <c r="O3153" i="105"/>
  <c r="O3155" i="105"/>
  <c r="O3161" i="105"/>
  <c r="O3163" i="105"/>
  <c r="O3169" i="105"/>
  <c r="O3171" i="105"/>
  <c r="O3177" i="105"/>
  <c r="O3179" i="105"/>
  <c r="O3185" i="105"/>
  <c r="O3187" i="105"/>
  <c r="O3193" i="105"/>
  <c r="O3195" i="105"/>
  <c r="O3197" i="105"/>
  <c r="P3200" i="105"/>
  <c r="N3202" i="105"/>
  <c r="V3202" i="105"/>
  <c r="O3205" i="105"/>
  <c r="P3208" i="105"/>
  <c r="N3210" i="105"/>
  <c r="V3210" i="105"/>
  <c r="P3197" i="105"/>
  <c r="N3199" i="105"/>
  <c r="V3199" i="105"/>
  <c r="O3202" i="105"/>
  <c r="P3205" i="105"/>
  <c r="N3207" i="105"/>
  <c r="V3207" i="105"/>
  <c r="O3210" i="105"/>
  <c r="P3213" i="105"/>
  <c r="N3215" i="105"/>
  <c r="V3215" i="105"/>
  <c r="O3218" i="105"/>
  <c r="P3221" i="105"/>
  <c r="N3223" i="105"/>
  <c r="V3223" i="105"/>
  <c r="O3226" i="105"/>
  <c r="P3229" i="105"/>
  <c r="N3231" i="105"/>
  <c r="V3231" i="105"/>
  <c r="O3234" i="105"/>
  <c r="P3237" i="105"/>
  <c r="N3239" i="105"/>
  <c r="V3239" i="105"/>
  <c r="O3242" i="105"/>
  <c r="P3245" i="105"/>
  <c r="N3247" i="105"/>
  <c r="V3247" i="105"/>
  <c r="O3250" i="105"/>
  <c r="P3253" i="105"/>
  <c r="N3255" i="105"/>
  <c r="V3255" i="105"/>
  <c r="O3258" i="105"/>
  <c r="P3261" i="105"/>
  <c r="N3263" i="105"/>
  <c r="V3263" i="105"/>
  <c r="O3266" i="105"/>
  <c r="P3269" i="105"/>
  <c r="N3271" i="105"/>
  <c r="V3271" i="105"/>
  <c r="O3274" i="105"/>
  <c r="P3277" i="105"/>
  <c r="N3279" i="105"/>
  <c r="V3279" i="105"/>
  <c r="P3100" i="105"/>
  <c r="P3116" i="105"/>
  <c r="V3196" i="105"/>
  <c r="O3199" i="105"/>
  <c r="P3202" i="105"/>
  <c r="N3204" i="105"/>
  <c r="V3204" i="105"/>
  <c r="O3207" i="105"/>
  <c r="P3210" i="105"/>
  <c r="N3212" i="105"/>
  <c r="V3212" i="105"/>
  <c r="O3215" i="105"/>
  <c r="P3218" i="105"/>
  <c r="N3220" i="105"/>
  <c r="V3220" i="105"/>
  <c r="O3223" i="105"/>
  <c r="P3226" i="105"/>
  <c r="N3228" i="105"/>
  <c r="V3228" i="105"/>
  <c r="O3231" i="105"/>
  <c r="P3234" i="105"/>
  <c r="N3236" i="105"/>
  <c r="V3236" i="105"/>
  <c r="O3239" i="105"/>
  <c r="P3242" i="105"/>
  <c r="N3244" i="105"/>
  <c r="V3244" i="105"/>
  <c r="O3247" i="105"/>
  <c r="P3250" i="105"/>
  <c r="N3252" i="105"/>
  <c r="V3252" i="105"/>
  <c r="O3255" i="105"/>
  <c r="P3258" i="105"/>
  <c r="N3260" i="105"/>
  <c r="V3260" i="105"/>
  <c r="O3263" i="105"/>
  <c r="P3266" i="105"/>
  <c r="N3268" i="105"/>
  <c r="V3268" i="105"/>
  <c r="O3271" i="105"/>
  <c r="P3274" i="105"/>
  <c r="N3276" i="105"/>
  <c r="V3276" i="105"/>
  <c r="O3279" i="105"/>
  <c r="P3282" i="105"/>
  <c r="N3284" i="105"/>
  <c r="V3284" i="105"/>
  <c r="N3110" i="105"/>
  <c r="O3113" i="105"/>
  <c r="N3126" i="105"/>
  <c r="O3129" i="105"/>
  <c r="P3132" i="105"/>
  <c r="N3134" i="105"/>
  <c r="P3140" i="105"/>
  <c r="N3142" i="105"/>
  <c r="P3148" i="105"/>
  <c r="N3150" i="105"/>
  <c r="P3156" i="105"/>
  <c r="N3158" i="105"/>
  <c r="P3164" i="105"/>
  <c r="N3166" i="105"/>
  <c r="P3172" i="105"/>
  <c r="N3174" i="105"/>
  <c r="P3180" i="105"/>
  <c r="N3182" i="105"/>
  <c r="P3188" i="105"/>
  <c r="N3190" i="105"/>
  <c r="P3199" i="105"/>
  <c r="N3201" i="105"/>
  <c r="V3201" i="105"/>
  <c r="O3204" i="105"/>
  <c r="P3207" i="105"/>
  <c r="N3209" i="105"/>
  <c r="V3209" i="105"/>
  <c r="O3212" i="105"/>
  <c r="P3215" i="105"/>
  <c r="N3217" i="105"/>
  <c r="V3217" i="105"/>
  <c r="O3220" i="105"/>
  <c r="P3223" i="105"/>
  <c r="N3225" i="105"/>
  <c r="V3225" i="105"/>
  <c r="O3228" i="105"/>
  <c r="P3231" i="105"/>
  <c r="N3233" i="105"/>
  <c r="V3233" i="105"/>
  <c r="O3236" i="105"/>
  <c r="P3239" i="105"/>
  <c r="N3241" i="105"/>
  <c r="V3241" i="105"/>
  <c r="O3244" i="105"/>
  <c r="P3247" i="105"/>
  <c r="N3249" i="105"/>
  <c r="V3249" i="105"/>
  <c r="O3252" i="105"/>
  <c r="P3255" i="105"/>
  <c r="N3257" i="105"/>
  <c r="V3257" i="105"/>
  <c r="O3260" i="105"/>
  <c r="P3263" i="105"/>
  <c r="N3265" i="105"/>
  <c r="V3265" i="105"/>
  <c r="O3268" i="105"/>
  <c r="P3271" i="105"/>
  <c r="N3273" i="105"/>
  <c r="V3273" i="105"/>
  <c r="O3276" i="105"/>
  <c r="P3279" i="105"/>
  <c r="N3281" i="105"/>
  <c r="V3110" i="105"/>
  <c r="V3126" i="105"/>
  <c r="P3134" i="105"/>
  <c r="N3136" i="105"/>
  <c r="P3142" i="105"/>
  <c r="N3144" i="105"/>
  <c r="P3150" i="105"/>
  <c r="N3152" i="105"/>
  <c r="P3158" i="105"/>
  <c r="N3160" i="105"/>
  <c r="P3166" i="105"/>
  <c r="N3168" i="105"/>
  <c r="P3174" i="105"/>
  <c r="N3176" i="105"/>
  <c r="P3182" i="105"/>
  <c r="N3184" i="105"/>
  <c r="P3190" i="105"/>
  <c r="N3192" i="105"/>
  <c r="N3198" i="105"/>
  <c r="V3198" i="105"/>
  <c r="O3201" i="105"/>
  <c r="P3204" i="105"/>
  <c r="N3206" i="105"/>
  <c r="V3206" i="105"/>
  <c r="O3209" i="105"/>
  <c r="P3212" i="105"/>
  <c r="N3214" i="105"/>
  <c r="V3214" i="105"/>
  <c r="O3217" i="105"/>
  <c r="P3220" i="105"/>
  <c r="N3222" i="105"/>
  <c r="V3222" i="105"/>
  <c r="O3225" i="105"/>
  <c r="P3228" i="105"/>
  <c r="N3230" i="105"/>
  <c r="V3230" i="105"/>
  <c r="O3233" i="105"/>
  <c r="P3236" i="105"/>
  <c r="N3238" i="105"/>
  <c r="V3238" i="105"/>
  <c r="O3241" i="105"/>
  <c r="P3244" i="105"/>
  <c r="N3246" i="105"/>
  <c r="V3246" i="105"/>
  <c r="O3249" i="105"/>
  <c r="P3252" i="105"/>
  <c r="N3254" i="105"/>
  <c r="V3254" i="105"/>
  <c r="O3257" i="105"/>
  <c r="P3260" i="105"/>
  <c r="N3262" i="105"/>
  <c r="V3262" i="105"/>
  <c r="O3265" i="105"/>
  <c r="P3268" i="105"/>
  <c r="N3270" i="105"/>
  <c r="V3270" i="105"/>
  <c r="O3273" i="105"/>
  <c r="P3276" i="105"/>
  <c r="N3278" i="105"/>
  <c r="V3278" i="105"/>
  <c r="V3134" i="105"/>
  <c r="V3142" i="105"/>
  <c r="V3150" i="105"/>
  <c r="V3158" i="105"/>
  <c r="V3166" i="105"/>
  <c r="V3174" i="105"/>
  <c r="V3182" i="105"/>
  <c r="V3190" i="105"/>
  <c r="P3196" i="105"/>
  <c r="O3198" i="105"/>
  <c r="P3201" i="105"/>
  <c r="N3203" i="105"/>
  <c r="V3203" i="105"/>
  <c r="O3206" i="105"/>
  <c r="P3209" i="105"/>
  <c r="N3211" i="105"/>
  <c r="V3211" i="105"/>
  <c r="V3753" i="105"/>
  <c r="P3108" i="105"/>
  <c r="P3124" i="105"/>
  <c r="V3136" i="105"/>
  <c r="V3144" i="105"/>
  <c r="V3152" i="105"/>
  <c r="V3160" i="105"/>
  <c r="V3168" i="105"/>
  <c r="V3176" i="105"/>
  <c r="V3184" i="105"/>
  <c r="V3192" i="105"/>
  <c r="P3198" i="105"/>
  <c r="N3200" i="105"/>
  <c r="V3200" i="105"/>
  <c r="O3203" i="105"/>
  <c r="P3206" i="105"/>
  <c r="N3208" i="105"/>
  <c r="V3208" i="105"/>
  <c r="O3211" i="105"/>
  <c r="P3214" i="105"/>
  <c r="N3216" i="105"/>
  <c r="V3216" i="105"/>
  <c r="O3219" i="105"/>
  <c r="P3222" i="105"/>
  <c r="N3224" i="105"/>
  <c r="V3224" i="105"/>
  <c r="O3227" i="105"/>
  <c r="P3230" i="105"/>
  <c r="N3232" i="105"/>
  <c r="V3232" i="105"/>
  <c r="O3235" i="105"/>
  <c r="P3238" i="105"/>
  <c r="N3240" i="105"/>
  <c r="V3240" i="105"/>
  <c r="O3243" i="105"/>
  <c r="P3246" i="105"/>
  <c r="N3248" i="105"/>
  <c r="V3248" i="105"/>
  <c r="O3251" i="105"/>
  <c r="P3254" i="105"/>
  <c r="N3256" i="105"/>
  <c r="V3256" i="105"/>
  <c r="O3259" i="105"/>
  <c r="P3262" i="105"/>
  <c r="N3264" i="105"/>
  <c r="V3264" i="105"/>
  <c r="O3267" i="105"/>
  <c r="P3270" i="105"/>
  <c r="N3272" i="105"/>
  <c r="V3272" i="105"/>
  <c r="O3275" i="105"/>
  <c r="P3278" i="105"/>
  <c r="N3280" i="105"/>
  <c r="V3280" i="105"/>
  <c r="O3283" i="105"/>
  <c r="P3094" i="105"/>
  <c r="N3102" i="105"/>
  <c r="O3105" i="105"/>
  <c r="N3118" i="105"/>
  <c r="O3121" i="105"/>
  <c r="N3197" i="105"/>
  <c r="V3197" i="105"/>
  <c r="O3200" i="105"/>
  <c r="P3203" i="105"/>
  <c r="N3205" i="105"/>
  <c r="V3205" i="105"/>
  <c r="O3208" i="105"/>
  <c r="P3211" i="105"/>
  <c r="N3213" i="105"/>
  <c r="V3213" i="105"/>
  <c r="O3216" i="105"/>
  <c r="P3219" i="105"/>
  <c r="N3221" i="105"/>
  <c r="V3221" i="105"/>
  <c r="O3224" i="105"/>
  <c r="P3227" i="105"/>
  <c r="N3229" i="105"/>
  <c r="V3229" i="105"/>
  <c r="O3232" i="105"/>
  <c r="P3235" i="105"/>
  <c r="N3237" i="105"/>
  <c r="V3237" i="105"/>
  <c r="O3240" i="105"/>
  <c r="P3243" i="105"/>
  <c r="N3245" i="105"/>
  <c r="V3245" i="105"/>
  <c r="O3248" i="105"/>
  <c r="P3251" i="105"/>
  <c r="N3253" i="105"/>
  <c r="V3253" i="105"/>
  <c r="O3256" i="105"/>
  <c r="P3259" i="105"/>
  <c r="N3261" i="105"/>
  <c r="V3261" i="105"/>
  <c r="O3264" i="105"/>
  <c r="P3267" i="105"/>
  <c r="N3269" i="105"/>
  <c r="V3269" i="105"/>
  <c r="O3272" i="105"/>
  <c r="P3275" i="105"/>
  <c r="N3277" i="105"/>
  <c r="V3277" i="105"/>
  <c r="O3280" i="105"/>
  <c r="P3283" i="105"/>
  <c r="P3286" i="105"/>
  <c r="N3288" i="105"/>
  <c r="V3288" i="105"/>
  <c r="O3291" i="105"/>
  <c r="P3294" i="105"/>
  <c r="N3296" i="105"/>
  <c r="V3296" i="105"/>
  <c r="O3299" i="105"/>
  <c r="P3302" i="105"/>
  <c r="N3304" i="105"/>
  <c r="V3304" i="105"/>
  <c r="O3307" i="105"/>
  <c r="P3013" i="105"/>
  <c r="N3015" i="105"/>
  <c r="V3015" i="105"/>
  <c r="O3018" i="105"/>
  <c r="P3021" i="105"/>
  <c r="N3023" i="105"/>
  <c r="V3023" i="105"/>
  <c r="O3026" i="105"/>
  <c r="P3029" i="105"/>
  <c r="N3031" i="105"/>
  <c r="V3031" i="105"/>
  <c r="O3034" i="105"/>
  <c r="P3037" i="105"/>
  <c r="N3039" i="105"/>
  <c r="V3039" i="105"/>
  <c r="V3047" i="105"/>
  <c r="O3214" i="105"/>
  <c r="P3216" i="105"/>
  <c r="N3218" i="105"/>
  <c r="O3222" i="105"/>
  <c r="P3224" i="105"/>
  <c r="N3226" i="105"/>
  <c r="O3230" i="105"/>
  <c r="P3232" i="105"/>
  <c r="N3234" i="105"/>
  <c r="O3238" i="105"/>
  <c r="P3240" i="105"/>
  <c r="N3242" i="105"/>
  <c r="O3246" i="105"/>
  <c r="P3248" i="105"/>
  <c r="N3250" i="105"/>
  <c r="O3254" i="105"/>
  <c r="P3256" i="105"/>
  <c r="N3258" i="105"/>
  <c r="O3262" i="105"/>
  <c r="P3264" i="105"/>
  <c r="N3266" i="105"/>
  <c r="O3270" i="105"/>
  <c r="P3272" i="105"/>
  <c r="N3274" i="105"/>
  <c r="O3278" i="105"/>
  <c r="P3280" i="105"/>
  <c r="V3281" i="105"/>
  <c r="V3285" i="105"/>
  <c r="O3288" i="105"/>
  <c r="P3291" i="105"/>
  <c r="N3293" i="105"/>
  <c r="V3293" i="105"/>
  <c r="O3296" i="105"/>
  <c r="P3299" i="105"/>
  <c r="N3301" i="105"/>
  <c r="V3301" i="105"/>
  <c r="O3304" i="105"/>
  <c r="P3307" i="105"/>
  <c r="N3309" i="105"/>
  <c r="V3309" i="105"/>
  <c r="O3015" i="105"/>
  <c r="P3018" i="105"/>
  <c r="N3020" i="105"/>
  <c r="V3020" i="105"/>
  <c r="O3023" i="105"/>
  <c r="P3026" i="105"/>
  <c r="N3028" i="105"/>
  <c r="V3028" i="105"/>
  <c r="O3031" i="105"/>
  <c r="P3034" i="105"/>
  <c r="N3036" i="105"/>
  <c r="V3036" i="105"/>
  <c r="O3039" i="105"/>
  <c r="P3042" i="105"/>
  <c r="N3044" i="105"/>
  <c r="V3044" i="105"/>
  <c r="O3047" i="105"/>
  <c r="P3050" i="105"/>
  <c r="V3048" i="105"/>
  <c r="O3284" i="105"/>
  <c r="P3288" i="105"/>
  <c r="N3290" i="105"/>
  <c r="V3290" i="105"/>
  <c r="O3293" i="105"/>
  <c r="P3296" i="105"/>
  <c r="N3298" i="105"/>
  <c r="V3298" i="105"/>
  <c r="O3301" i="105"/>
  <c r="P3304" i="105"/>
  <c r="N3306" i="105"/>
  <c r="V3306" i="105"/>
  <c r="O3309" i="105"/>
  <c r="P3015" i="105"/>
  <c r="N3017" i="105"/>
  <c r="V3017" i="105"/>
  <c r="O3020" i="105"/>
  <c r="P3023" i="105"/>
  <c r="N3025" i="105"/>
  <c r="V3025" i="105"/>
  <c r="O3028" i="105"/>
  <c r="P3031" i="105"/>
  <c r="N3033" i="105"/>
  <c r="V3033" i="105"/>
  <c r="O3036" i="105"/>
  <c r="P3039" i="105"/>
  <c r="N3041" i="105"/>
  <c r="V3041" i="105"/>
  <c r="O3044" i="105"/>
  <c r="P3047" i="105"/>
  <c r="N3049" i="105"/>
  <c r="V3049" i="105"/>
  <c r="O3043" i="105"/>
  <c r="V3218" i="105"/>
  <c r="V3226" i="105"/>
  <c r="V3234" i="105"/>
  <c r="V3242" i="105"/>
  <c r="V3250" i="105"/>
  <c r="V3258" i="105"/>
  <c r="V3266" i="105"/>
  <c r="V3274" i="105"/>
  <c r="V3282" i="105"/>
  <c r="P3284" i="105"/>
  <c r="N3285" i="105"/>
  <c r="N3287" i="105"/>
  <c r="V3287" i="105"/>
  <c r="O3290" i="105"/>
  <c r="P3293" i="105"/>
  <c r="N3295" i="105"/>
  <c r="V3295" i="105"/>
  <c r="O3298" i="105"/>
  <c r="P3301" i="105"/>
  <c r="N3303" i="105"/>
  <c r="V3303" i="105"/>
  <c r="O3306" i="105"/>
  <c r="P3309" i="105"/>
  <c r="N3014" i="105"/>
  <c r="V3014" i="105"/>
  <c r="O3017" i="105"/>
  <c r="P3020" i="105"/>
  <c r="N3022" i="105"/>
  <c r="V3022" i="105"/>
  <c r="O3025" i="105"/>
  <c r="P3028" i="105"/>
  <c r="N3030" i="105"/>
  <c r="V3030" i="105"/>
  <c r="O3033" i="105"/>
  <c r="P3036" i="105"/>
  <c r="N3038" i="105"/>
  <c r="V3038" i="105"/>
  <c r="O3041" i="105"/>
  <c r="P3044" i="105"/>
  <c r="N3046" i="105"/>
  <c r="V3046" i="105"/>
  <c r="O3049" i="105"/>
  <c r="P3046" i="105"/>
  <c r="O3285" i="105"/>
  <c r="O3287" i="105"/>
  <c r="P3290" i="105"/>
  <c r="N3292" i="105"/>
  <c r="V3292" i="105"/>
  <c r="O3295" i="105"/>
  <c r="P3298" i="105"/>
  <c r="N3300" i="105"/>
  <c r="V3300" i="105"/>
  <c r="O3303" i="105"/>
  <c r="P3306" i="105"/>
  <c r="N3308" i="105"/>
  <c r="V3308" i="105"/>
  <c r="O3014" i="105"/>
  <c r="P3017" i="105"/>
  <c r="N3019" i="105"/>
  <c r="V3019" i="105"/>
  <c r="O3022" i="105"/>
  <c r="P3025" i="105"/>
  <c r="N3027" i="105"/>
  <c r="V3027" i="105"/>
  <c r="O3030" i="105"/>
  <c r="P3033" i="105"/>
  <c r="N3035" i="105"/>
  <c r="V3035" i="105"/>
  <c r="O3038" i="105"/>
  <c r="P3041" i="105"/>
  <c r="N3043" i="105"/>
  <c r="V3043" i="105"/>
  <c r="O3046" i="105"/>
  <c r="P3049" i="105"/>
  <c r="V3024" i="105"/>
  <c r="N3048" i="105"/>
  <c r="P3217" i="105"/>
  <c r="N3219" i="105"/>
  <c r="P3225" i="105"/>
  <c r="N3227" i="105"/>
  <c r="P3233" i="105"/>
  <c r="N3235" i="105"/>
  <c r="P3241" i="105"/>
  <c r="N3243" i="105"/>
  <c r="P3249" i="105"/>
  <c r="N3251" i="105"/>
  <c r="P3257" i="105"/>
  <c r="N3259" i="105"/>
  <c r="P3265" i="105"/>
  <c r="N3267" i="105"/>
  <c r="P3273" i="105"/>
  <c r="N3275" i="105"/>
  <c r="O3281" i="105"/>
  <c r="N3282" i="105"/>
  <c r="V3283" i="105"/>
  <c r="P3285" i="105"/>
  <c r="P3287" i="105"/>
  <c r="N3289" i="105"/>
  <c r="V3289" i="105"/>
  <c r="O3292" i="105"/>
  <c r="P3295" i="105"/>
  <c r="N3297" i="105"/>
  <c r="V3297" i="105"/>
  <c r="O3300" i="105"/>
  <c r="P3303" i="105"/>
  <c r="N3305" i="105"/>
  <c r="V3305" i="105"/>
  <c r="O3308" i="105"/>
  <c r="P3014" i="105"/>
  <c r="N3016" i="105"/>
  <c r="V3016" i="105"/>
  <c r="O3019" i="105"/>
  <c r="P3022" i="105"/>
  <c r="N3024" i="105"/>
  <c r="O3027" i="105"/>
  <c r="P3030" i="105"/>
  <c r="N3032" i="105"/>
  <c r="V3032" i="105"/>
  <c r="O3035" i="105"/>
  <c r="P3038" i="105"/>
  <c r="N3040" i="105"/>
  <c r="V3040" i="105"/>
  <c r="O3221" i="105"/>
  <c r="O3229" i="105"/>
  <c r="O3237" i="105"/>
  <c r="O3245" i="105"/>
  <c r="O3253" i="105"/>
  <c r="O3261" i="105"/>
  <c r="O3269" i="105"/>
  <c r="O3277" i="105"/>
  <c r="P3281" i="105"/>
  <c r="O3282" i="105"/>
  <c r="N3286" i="105"/>
  <c r="V3286" i="105"/>
  <c r="O3289" i="105"/>
  <c r="P3292" i="105"/>
  <c r="N3294" i="105"/>
  <c r="V3294" i="105"/>
  <c r="O3297" i="105"/>
  <c r="P3300" i="105"/>
  <c r="N3302" i="105"/>
  <c r="V3302" i="105"/>
  <c r="O3305" i="105"/>
  <c r="P3308" i="105"/>
  <c r="N3013" i="105"/>
  <c r="V3013" i="105"/>
  <c r="O3016" i="105"/>
  <c r="P3019" i="105"/>
  <c r="N3021" i="105"/>
  <c r="V3021" i="105"/>
  <c r="O3024" i="105"/>
  <c r="P3027" i="105"/>
  <c r="N3029" i="105"/>
  <c r="V3029" i="105"/>
  <c r="O3032" i="105"/>
  <c r="P3035" i="105"/>
  <c r="N3037" i="105"/>
  <c r="V3037" i="105"/>
  <c r="O3040" i="105"/>
  <c r="P3043" i="105"/>
  <c r="N3045" i="105"/>
  <c r="V3045" i="105"/>
  <c r="O3048" i="105"/>
  <c r="P3045" i="105"/>
  <c r="N3047" i="105"/>
  <c r="O3213" i="105"/>
  <c r="V3219" i="105"/>
  <c r="V3227" i="105"/>
  <c r="V3235" i="105"/>
  <c r="V3243" i="105"/>
  <c r="V3251" i="105"/>
  <c r="V3259" i="105"/>
  <c r="V3267" i="105"/>
  <c r="V3275" i="105"/>
  <c r="N3283" i="105"/>
  <c r="O3286" i="105"/>
  <c r="P3289" i="105"/>
  <c r="N3291" i="105"/>
  <c r="V3291" i="105"/>
  <c r="O3294" i="105"/>
  <c r="P3297" i="105"/>
  <c r="N3299" i="105"/>
  <c r="V3299" i="105"/>
  <c r="O3302" i="105"/>
  <c r="P3305" i="105"/>
  <c r="N3307" i="105"/>
  <c r="V3307" i="105"/>
  <c r="O3013" i="105"/>
  <c r="P3016" i="105"/>
  <c r="N3018" i="105"/>
  <c r="V3018" i="105"/>
  <c r="O3021" i="105"/>
  <c r="P3024" i="105"/>
  <c r="N3026" i="105"/>
  <c r="V3026" i="105"/>
  <c r="O3029" i="105"/>
  <c r="P3032" i="105"/>
  <c r="N3034" i="105"/>
  <c r="V3034" i="105"/>
  <c r="O3037" i="105"/>
  <c r="P3040" i="105"/>
  <c r="N3042" i="105"/>
  <c r="V3042" i="105"/>
  <c r="O3045" i="105"/>
  <c r="P3048" i="105"/>
  <c r="N3050" i="105"/>
  <c r="V3050" i="105"/>
  <c r="O3042" i="105"/>
  <c r="O3050" i="105"/>
  <c r="R3310" i="105"/>
  <c r="S3313" i="105"/>
  <c r="Q3315" i="105"/>
  <c r="R3318" i="105"/>
  <c r="S3321" i="105"/>
  <c r="Q3323" i="105"/>
  <c r="R3326" i="105"/>
  <c r="S3329" i="105"/>
  <c r="Q3331" i="105"/>
  <c r="R3334" i="105"/>
  <c r="S3337" i="105"/>
  <c r="G3337" i="105" s="1"/>
  <c r="G1237" i="105" s="1"/>
  <c r="Q3339" i="105"/>
  <c r="R3342" i="105"/>
  <c r="S3345" i="105"/>
  <c r="Q3347" i="105"/>
  <c r="R3350" i="105"/>
  <c r="S3353" i="105"/>
  <c r="Q3355" i="105"/>
  <c r="R3358" i="105"/>
  <c r="S3361" i="105"/>
  <c r="Q3363" i="105"/>
  <c r="R3366" i="105"/>
  <c r="S3310" i="105"/>
  <c r="Q3312" i="105"/>
  <c r="R3315" i="105"/>
  <c r="S3318" i="105"/>
  <c r="Q3320" i="105"/>
  <c r="R3323" i="105"/>
  <c r="S3326" i="105"/>
  <c r="Q3328" i="105"/>
  <c r="R3331" i="105"/>
  <c r="S3334" i="105"/>
  <c r="Q3336" i="105"/>
  <c r="R3339" i="105"/>
  <c r="S3342" i="105"/>
  <c r="Q3344" i="105"/>
  <c r="R3347" i="105"/>
  <c r="S3350" i="105"/>
  <c r="Q3352" i="105"/>
  <c r="R3355" i="105"/>
  <c r="S3358" i="105"/>
  <c r="Q3360" i="105"/>
  <c r="R3363" i="105"/>
  <c r="R3312" i="105"/>
  <c r="S3315" i="105"/>
  <c r="Q3317" i="105"/>
  <c r="R3320" i="105"/>
  <c r="S3323" i="105"/>
  <c r="G3323" i="105" s="1"/>
  <c r="G1220" i="105" s="1"/>
  <c r="Q3325" i="105"/>
  <c r="R3328" i="105"/>
  <c r="S3331" i="105"/>
  <c r="Q3333" i="105"/>
  <c r="R3336" i="105"/>
  <c r="S3339" i="105"/>
  <c r="Q3341" i="105"/>
  <c r="R3344" i="105"/>
  <c r="S3347" i="105"/>
  <c r="Q3349" i="105"/>
  <c r="R3352" i="105"/>
  <c r="S3355" i="105"/>
  <c r="Q3357" i="105"/>
  <c r="R3360" i="105"/>
  <c r="S3363" i="105"/>
  <c r="G3363" i="105" s="1"/>
  <c r="G1270" i="105" s="1"/>
  <c r="Q3365" i="105"/>
  <c r="S3312" i="105"/>
  <c r="Q3314" i="105"/>
  <c r="R3317" i="105"/>
  <c r="S3320" i="105"/>
  <c r="G3320" i="105" s="1"/>
  <c r="G1216" i="105" s="1"/>
  <c r="Q3322" i="105"/>
  <c r="R3325" i="105"/>
  <c r="S3328" i="105"/>
  <c r="Q3330" i="105"/>
  <c r="R3333" i="105"/>
  <c r="S3336" i="105"/>
  <c r="Q3338" i="105"/>
  <c r="R3341" i="105"/>
  <c r="S3344" i="105"/>
  <c r="Q3346" i="105"/>
  <c r="R3349" i="105"/>
  <c r="S3352" i="105"/>
  <c r="Q3354" i="105"/>
  <c r="R3357" i="105"/>
  <c r="S3360" i="105"/>
  <c r="Q3362" i="105"/>
  <c r="R3365" i="105"/>
  <c r="Q3311" i="105"/>
  <c r="R3314" i="105"/>
  <c r="S3317" i="105"/>
  <c r="G3317" i="105" s="1"/>
  <c r="G1213" i="105" s="1"/>
  <c r="Q3319" i="105"/>
  <c r="R3322" i="105"/>
  <c r="S3325" i="105"/>
  <c r="Q3327" i="105"/>
  <c r="R3330" i="105"/>
  <c r="S3333" i="105"/>
  <c r="Q3335" i="105"/>
  <c r="R3338" i="105"/>
  <c r="S3341" i="105"/>
  <c r="Q3343" i="105"/>
  <c r="R3346" i="105"/>
  <c r="S3349" i="105"/>
  <c r="Q3351" i="105"/>
  <c r="R3354" i="105"/>
  <c r="S3357" i="105"/>
  <c r="Q3359" i="105"/>
  <c r="R3362" i="105"/>
  <c r="S3365" i="105"/>
  <c r="S3367" i="105"/>
  <c r="Q3369" i="105"/>
  <c r="R3372" i="105"/>
  <c r="S3375" i="105"/>
  <c r="Q3377" i="105"/>
  <c r="R3380" i="105"/>
  <c r="S3383" i="105"/>
  <c r="Q3385" i="105"/>
  <c r="R3388" i="105"/>
  <c r="S3391" i="105"/>
  <c r="Q3393" i="105"/>
  <c r="R3396" i="105"/>
  <c r="R3311" i="105"/>
  <c r="Q3318" i="105"/>
  <c r="R3321" i="105"/>
  <c r="R3324" i="105"/>
  <c r="R3327" i="105"/>
  <c r="Q3334" i="105"/>
  <c r="R3337" i="105"/>
  <c r="R3340" i="105"/>
  <c r="R3343" i="105"/>
  <c r="Q3350" i="105"/>
  <c r="R3353" i="105"/>
  <c r="R3356" i="105"/>
  <c r="R3359" i="105"/>
  <c r="Q3366" i="105"/>
  <c r="S3369" i="105"/>
  <c r="Q3371" i="105"/>
  <c r="R3374" i="105"/>
  <c r="S3377" i="105"/>
  <c r="G3377" i="105" s="1"/>
  <c r="G1288" i="105" s="1"/>
  <c r="Q3379" i="105"/>
  <c r="R3382" i="105"/>
  <c r="S3385" i="105"/>
  <c r="G3385" i="105" s="1"/>
  <c r="G1297" i="105" s="1"/>
  <c r="Q3387" i="105"/>
  <c r="R3390" i="105"/>
  <c r="S3393" i="105"/>
  <c r="Q3395" i="105"/>
  <c r="R3398" i="105"/>
  <c r="S3311" i="105"/>
  <c r="S3314" i="105"/>
  <c r="S3324" i="105"/>
  <c r="S3327" i="105"/>
  <c r="G3327" i="105" s="1"/>
  <c r="G1225" i="105" s="1"/>
  <c r="S3330" i="105"/>
  <c r="S3340" i="105"/>
  <c r="S3343" i="105"/>
  <c r="G3343" i="105" s="1"/>
  <c r="G1245" i="105" s="1"/>
  <c r="S3346" i="105"/>
  <c r="G3346" i="105" s="1"/>
  <c r="G1250" i="105" s="1"/>
  <c r="S3356" i="105"/>
  <c r="S3359" i="105"/>
  <c r="S3362" i="105"/>
  <c r="G3362" i="105" s="1"/>
  <c r="G1269" i="105" s="1"/>
  <c r="S3366" i="105"/>
  <c r="Q3368" i="105"/>
  <c r="R3371" i="105"/>
  <c r="S3374" i="105"/>
  <c r="Q3376" i="105"/>
  <c r="R3379" i="105"/>
  <c r="S3382" i="105"/>
  <c r="Q3384" i="105"/>
  <c r="R3387" i="105"/>
  <c r="S3390" i="105"/>
  <c r="Q3392" i="105"/>
  <c r="R3395" i="105"/>
  <c r="S3398" i="105"/>
  <c r="R3368" i="105"/>
  <c r="S3371" i="105"/>
  <c r="Q3373" i="105"/>
  <c r="R3376" i="105"/>
  <c r="S3379" i="105"/>
  <c r="Q3381" i="105"/>
  <c r="R3384" i="105"/>
  <c r="S3387" i="105"/>
  <c r="Q3389" i="105"/>
  <c r="R3392" i="105"/>
  <c r="S3395" i="105"/>
  <c r="G3395" i="105" s="1"/>
  <c r="G1311" i="105" s="1"/>
  <c r="Q3397" i="105"/>
  <c r="Q3313" i="105"/>
  <c r="Q3316" i="105"/>
  <c r="Q3329" i="105"/>
  <c r="Q3332" i="105"/>
  <c r="Q3345" i="105"/>
  <c r="Q3348" i="105"/>
  <c r="Q3361" i="105"/>
  <c r="Q3364" i="105"/>
  <c r="S3368" i="105"/>
  <c r="Q3370" i="105"/>
  <c r="R3373" i="105"/>
  <c r="S3376" i="105"/>
  <c r="Q3378" i="105"/>
  <c r="R3381" i="105"/>
  <c r="S3384" i="105"/>
  <c r="Q3386" i="105"/>
  <c r="R3389" i="105"/>
  <c r="S3392" i="105"/>
  <c r="Q3394" i="105"/>
  <c r="R3397" i="105"/>
  <c r="Q3310" i="105"/>
  <c r="R3313" i="105"/>
  <c r="R3316" i="105"/>
  <c r="R3319" i="105"/>
  <c r="Q3326" i="105"/>
  <c r="R3329" i="105"/>
  <c r="R3332" i="105"/>
  <c r="R3335" i="105"/>
  <c r="Q3342" i="105"/>
  <c r="R3345" i="105"/>
  <c r="R3348" i="105"/>
  <c r="R3351" i="105"/>
  <c r="Q3358" i="105"/>
  <c r="R3361" i="105"/>
  <c r="R3364" i="105"/>
  <c r="Q3367" i="105"/>
  <c r="R3370" i="105"/>
  <c r="S3373" i="105"/>
  <c r="Q3375" i="105"/>
  <c r="R3378" i="105"/>
  <c r="S3381" i="105"/>
  <c r="Q3383" i="105"/>
  <c r="R3386" i="105"/>
  <c r="S3389" i="105"/>
  <c r="G3389" i="105" s="1"/>
  <c r="G1304" i="105" s="1"/>
  <c r="Q3391" i="105"/>
  <c r="R3394" i="105"/>
  <c r="S3397" i="105"/>
  <c r="S3316" i="105"/>
  <c r="S3319" i="105"/>
  <c r="S3322" i="105"/>
  <c r="S3332" i="105"/>
  <c r="S3335" i="105"/>
  <c r="G3335" i="105" s="1"/>
  <c r="G1234" i="105" s="1"/>
  <c r="S3338" i="105"/>
  <c r="S3348" i="105"/>
  <c r="S3351" i="105"/>
  <c r="G3351" i="105" s="1"/>
  <c r="G1256" i="105" s="1"/>
  <c r="S3354" i="105"/>
  <c r="S3364" i="105"/>
  <c r="R3367" i="105"/>
  <c r="S3370" i="105"/>
  <c r="G3370" i="105" s="1"/>
  <c r="G1278" i="105" s="1"/>
  <c r="Q3372" i="105"/>
  <c r="R3375" i="105"/>
  <c r="S3378" i="105"/>
  <c r="Q3380" i="105"/>
  <c r="R3383" i="105"/>
  <c r="S3386" i="105"/>
  <c r="Q3388" i="105"/>
  <c r="R3391" i="105"/>
  <c r="S3394" i="105"/>
  <c r="G3394" i="105" s="1"/>
  <c r="G1310" i="105" s="1"/>
  <c r="Q3396" i="105"/>
  <c r="S3399" i="105"/>
  <c r="Q3401" i="105"/>
  <c r="R3404" i="105"/>
  <c r="S3407" i="105"/>
  <c r="Q3409" i="105"/>
  <c r="R3412" i="105"/>
  <c r="S3415" i="105"/>
  <c r="Q3417" i="105"/>
  <c r="R3420" i="105"/>
  <c r="S3423" i="105"/>
  <c r="Q3425" i="105"/>
  <c r="R3428" i="105"/>
  <c r="S3431" i="105"/>
  <c r="Q3433" i="105"/>
  <c r="R3436" i="105"/>
  <c r="S3439" i="105"/>
  <c r="Q3441" i="105"/>
  <c r="R3444" i="105"/>
  <c r="Q3353" i="105"/>
  <c r="R3401" i="105"/>
  <c r="S3404" i="105"/>
  <c r="Q3406" i="105"/>
  <c r="R3409" i="105"/>
  <c r="S3412" i="105"/>
  <c r="Q3414" i="105"/>
  <c r="R3417" i="105"/>
  <c r="S3420" i="105"/>
  <c r="Q3422" i="105"/>
  <c r="R3425" i="105"/>
  <c r="S3428" i="105"/>
  <c r="Q3430" i="105"/>
  <c r="R3433" i="105"/>
  <c r="S3436" i="105"/>
  <c r="Q3438" i="105"/>
  <c r="R3441" i="105"/>
  <c r="S3444" i="105"/>
  <c r="Q3446" i="105"/>
  <c r="Q3324" i="105"/>
  <c r="R3377" i="105"/>
  <c r="S3380" i="105"/>
  <c r="R3393" i="105"/>
  <c r="S3396" i="105"/>
  <c r="S3401" i="105"/>
  <c r="Q3403" i="105"/>
  <c r="R3406" i="105"/>
  <c r="S3409" i="105"/>
  <c r="G3409" i="105" s="1"/>
  <c r="G1328" i="105" s="1"/>
  <c r="Q3411" i="105"/>
  <c r="R3414" i="105"/>
  <c r="S3417" i="105"/>
  <c r="Q3419" i="105"/>
  <c r="R3422" i="105"/>
  <c r="S3425" i="105"/>
  <c r="Q3427" i="105"/>
  <c r="R3430" i="105"/>
  <c r="S3433" i="105"/>
  <c r="G3433" i="105" s="1"/>
  <c r="G1358" i="105" s="1"/>
  <c r="Q3435" i="105"/>
  <c r="R3438" i="105"/>
  <c r="S3441" i="105"/>
  <c r="Q3443" i="105"/>
  <c r="R3446" i="105"/>
  <c r="Q3374" i="105"/>
  <c r="Q3390" i="105"/>
  <c r="Q3400" i="105"/>
  <c r="R3403" i="105"/>
  <c r="S3406" i="105"/>
  <c r="Q3408" i="105"/>
  <c r="R3411" i="105"/>
  <c r="S3414" i="105"/>
  <c r="Q3416" i="105"/>
  <c r="R3419" i="105"/>
  <c r="S3422" i="105"/>
  <c r="G3422" i="105" s="1"/>
  <c r="G1345" i="105" s="1"/>
  <c r="Q3424" i="105"/>
  <c r="R3427" i="105"/>
  <c r="S3430" i="105"/>
  <c r="Q3432" i="105"/>
  <c r="R3435" i="105"/>
  <c r="S3438" i="105"/>
  <c r="Q3440" i="105"/>
  <c r="R3443" i="105"/>
  <c r="S3446" i="105"/>
  <c r="Q3340" i="105"/>
  <c r="R3400" i="105"/>
  <c r="S3403" i="105"/>
  <c r="Q3405" i="105"/>
  <c r="R3408" i="105"/>
  <c r="S3411" i="105"/>
  <c r="Q3413" i="105"/>
  <c r="R3416" i="105"/>
  <c r="S3419" i="105"/>
  <c r="Q3421" i="105"/>
  <c r="R3424" i="105"/>
  <c r="S3427" i="105"/>
  <c r="Q3429" i="105"/>
  <c r="R3432" i="105"/>
  <c r="S3435" i="105"/>
  <c r="Q3437" i="105"/>
  <c r="R3440" i="105"/>
  <c r="S3443" i="105"/>
  <c r="Q3445" i="105"/>
  <c r="Q3321" i="105"/>
  <c r="S3400" i="105"/>
  <c r="Q3402" i="105"/>
  <c r="R3405" i="105"/>
  <c r="S3408" i="105"/>
  <c r="Q3410" i="105"/>
  <c r="R3413" i="105"/>
  <c r="S3416" i="105"/>
  <c r="Q3418" i="105"/>
  <c r="R3421" i="105"/>
  <c r="S3424" i="105"/>
  <c r="Q3426" i="105"/>
  <c r="R3429" i="105"/>
  <c r="S3432" i="105"/>
  <c r="Q3434" i="105"/>
  <c r="R3437" i="105"/>
  <c r="S3440" i="105"/>
  <c r="Q3442" i="105"/>
  <c r="R3445" i="105"/>
  <c r="Q3356" i="105"/>
  <c r="R3369" i="105"/>
  <c r="S3372" i="105"/>
  <c r="R3385" i="105"/>
  <c r="S3388" i="105"/>
  <c r="Q3399" i="105"/>
  <c r="R3402" i="105"/>
  <c r="S3405" i="105"/>
  <c r="Q3407" i="105"/>
  <c r="R3410" i="105"/>
  <c r="S3413" i="105"/>
  <c r="Q3415" i="105"/>
  <c r="R3418" i="105"/>
  <c r="S3421" i="105"/>
  <c r="Q3423" i="105"/>
  <c r="R3426" i="105"/>
  <c r="S3429" i="105"/>
  <c r="G3429" i="105" s="1"/>
  <c r="G1353" i="105" s="1"/>
  <c r="Q3431" i="105"/>
  <c r="R3434" i="105"/>
  <c r="S3437" i="105"/>
  <c r="Q3439" i="105"/>
  <c r="R3442" i="105"/>
  <c r="S3445" i="105"/>
  <c r="Q3412" i="105"/>
  <c r="Q3428" i="105"/>
  <c r="Q3444" i="105"/>
  <c r="Q3447" i="105"/>
  <c r="R3450" i="105"/>
  <c r="S3453" i="105"/>
  <c r="Q3455" i="105"/>
  <c r="R3458" i="105"/>
  <c r="S3461" i="105"/>
  <c r="Q3463" i="105"/>
  <c r="R3466" i="105"/>
  <c r="S3469" i="105"/>
  <c r="Q3471" i="105"/>
  <c r="R3474" i="105"/>
  <c r="S3477" i="105"/>
  <c r="Q3479" i="105"/>
  <c r="R3482" i="105"/>
  <c r="S3485" i="105"/>
  <c r="Q3487" i="105"/>
  <c r="R3490" i="105"/>
  <c r="S3493" i="105"/>
  <c r="Q3495" i="105"/>
  <c r="R3447" i="105"/>
  <c r="S3450" i="105"/>
  <c r="Q3452" i="105"/>
  <c r="R3455" i="105"/>
  <c r="S3458" i="105"/>
  <c r="Q3460" i="105"/>
  <c r="R3463" i="105"/>
  <c r="S3466" i="105"/>
  <c r="Q3468" i="105"/>
  <c r="R3471" i="105"/>
  <c r="S3474" i="105"/>
  <c r="Q3476" i="105"/>
  <c r="R3479" i="105"/>
  <c r="S3482" i="105"/>
  <c r="G3482" i="105" s="1"/>
  <c r="G1421" i="105" s="1"/>
  <c r="Q3484" i="105"/>
  <c r="R3487" i="105"/>
  <c r="S3490" i="105"/>
  <c r="Q3492" i="105"/>
  <c r="R3495" i="105"/>
  <c r="S3447" i="105"/>
  <c r="Q3449" i="105"/>
  <c r="R3452" i="105"/>
  <c r="S3455" i="105"/>
  <c r="G3455" i="105" s="1"/>
  <c r="G1386" i="105" s="1"/>
  <c r="Q3457" i="105"/>
  <c r="R3460" i="105"/>
  <c r="S3463" i="105"/>
  <c r="Q3465" i="105"/>
  <c r="R3468" i="105"/>
  <c r="S3471" i="105"/>
  <c r="Q3473" i="105"/>
  <c r="R3476" i="105"/>
  <c r="S3479" i="105"/>
  <c r="G3479" i="105" s="1"/>
  <c r="G1416" i="105" s="1"/>
  <c r="Q3481" i="105"/>
  <c r="R3484" i="105"/>
  <c r="S3487" i="105"/>
  <c r="G3487" i="105" s="1"/>
  <c r="G1427" i="105" s="1"/>
  <c r="Q3489" i="105"/>
  <c r="R3492" i="105"/>
  <c r="Q3337" i="105"/>
  <c r="Q3382" i="105"/>
  <c r="R3407" i="105"/>
  <c r="S3410" i="105"/>
  <c r="R3423" i="105"/>
  <c r="S3426" i="105"/>
  <c r="R3439" i="105"/>
  <c r="S3442" i="105"/>
  <c r="R3449" i="105"/>
  <c r="S3452" i="105"/>
  <c r="Q3454" i="105"/>
  <c r="R3457" i="105"/>
  <c r="S3460" i="105"/>
  <c r="Q3462" i="105"/>
  <c r="R3465" i="105"/>
  <c r="S3468" i="105"/>
  <c r="Q3470" i="105"/>
  <c r="R3473" i="105"/>
  <c r="S3476" i="105"/>
  <c r="Q3478" i="105"/>
  <c r="R3481" i="105"/>
  <c r="S3484" i="105"/>
  <c r="Q3486" i="105"/>
  <c r="R3489" i="105"/>
  <c r="S3492" i="105"/>
  <c r="Q3494" i="105"/>
  <c r="Q3404" i="105"/>
  <c r="Q3420" i="105"/>
  <c r="Q3436" i="105"/>
  <c r="S3449" i="105"/>
  <c r="Q3451" i="105"/>
  <c r="R3454" i="105"/>
  <c r="S3457" i="105"/>
  <c r="Q3459" i="105"/>
  <c r="R3462" i="105"/>
  <c r="S3465" i="105"/>
  <c r="Q3467" i="105"/>
  <c r="R3470" i="105"/>
  <c r="S3473" i="105"/>
  <c r="Q3475" i="105"/>
  <c r="R3478" i="105"/>
  <c r="S3481" i="105"/>
  <c r="Q3483" i="105"/>
  <c r="R3486" i="105"/>
  <c r="S3489" i="105"/>
  <c r="Q3491" i="105"/>
  <c r="R3494" i="105"/>
  <c r="Q3398" i="105"/>
  <c r="Q3448" i="105"/>
  <c r="R3451" i="105"/>
  <c r="S3454" i="105"/>
  <c r="Q3456" i="105"/>
  <c r="R3459" i="105"/>
  <c r="S3462" i="105"/>
  <c r="Q3464" i="105"/>
  <c r="R3467" i="105"/>
  <c r="S3470" i="105"/>
  <c r="G3470" i="105" s="1"/>
  <c r="G1404" i="105" s="1"/>
  <c r="Q3472" i="105"/>
  <c r="R3475" i="105"/>
  <c r="S3478" i="105"/>
  <c r="Q3480" i="105"/>
  <c r="R3483" i="105"/>
  <c r="S3486" i="105"/>
  <c r="G3486" i="105" s="1"/>
  <c r="G1426" i="105" s="1"/>
  <c r="Q3488" i="105"/>
  <c r="R3491" i="105"/>
  <c r="S3494" i="105"/>
  <c r="R3399" i="105"/>
  <c r="S3402" i="105"/>
  <c r="R3415" i="105"/>
  <c r="S3418" i="105"/>
  <c r="R3431" i="105"/>
  <c r="S3434" i="105"/>
  <c r="S3448" i="105"/>
  <c r="Q3450" i="105"/>
  <c r="R3453" i="105"/>
  <c r="S3456" i="105"/>
  <c r="Q3458" i="105"/>
  <c r="R3461" i="105"/>
  <c r="S3464" i="105"/>
  <c r="Q3466" i="105"/>
  <c r="R3469" i="105"/>
  <c r="S3472" i="105"/>
  <c r="Q3474" i="105"/>
  <c r="R3477" i="105"/>
  <c r="S3480" i="105"/>
  <c r="Q3482" i="105"/>
  <c r="R3485" i="105"/>
  <c r="S3488" i="105"/>
  <c r="Q3490" i="105"/>
  <c r="R3493" i="105"/>
  <c r="Q3453" i="105"/>
  <c r="Q3469" i="105"/>
  <c r="Q3485" i="105"/>
  <c r="R3497" i="105"/>
  <c r="S3500" i="105"/>
  <c r="G3500" i="105" s="1"/>
  <c r="G1442" i="105" s="1"/>
  <c r="Q3502" i="105"/>
  <c r="R3505" i="105"/>
  <c r="S3508" i="105"/>
  <c r="G3508" i="105" s="1"/>
  <c r="G1452" i="105" s="1"/>
  <c r="Q3510" i="105"/>
  <c r="R3513" i="105"/>
  <c r="S3516" i="105"/>
  <c r="Q3518" i="105"/>
  <c r="R3521" i="105"/>
  <c r="S3497" i="105"/>
  <c r="Q3499" i="105"/>
  <c r="R3502" i="105"/>
  <c r="S3505" i="105"/>
  <c r="Q3507" i="105"/>
  <c r="R3510" i="105"/>
  <c r="S3513" i="105"/>
  <c r="Q3515" i="105"/>
  <c r="R3518" i="105"/>
  <c r="S3521" i="105"/>
  <c r="Q3523" i="105"/>
  <c r="R3526" i="105"/>
  <c r="S3529" i="105"/>
  <c r="Q3531" i="105"/>
  <c r="R3534" i="105"/>
  <c r="S3537" i="105"/>
  <c r="Q3539" i="105"/>
  <c r="R3542" i="105"/>
  <c r="S3545" i="105"/>
  <c r="S3495" i="105"/>
  <c r="Q3496" i="105"/>
  <c r="R3499" i="105"/>
  <c r="S3502" i="105"/>
  <c r="Q3504" i="105"/>
  <c r="R3507" i="105"/>
  <c r="S3510" i="105"/>
  <c r="Q3512" i="105"/>
  <c r="R3515" i="105"/>
  <c r="S3518" i="105"/>
  <c r="Q3520" i="105"/>
  <c r="R3523" i="105"/>
  <c r="S3526" i="105"/>
  <c r="Q3528" i="105"/>
  <c r="R3531" i="105"/>
  <c r="S3534" i="105"/>
  <c r="Q3536" i="105"/>
  <c r="R3539" i="105"/>
  <c r="S3542" i="105"/>
  <c r="Q3544" i="105"/>
  <c r="R3448" i="105"/>
  <c r="S3451" i="105"/>
  <c r="R3464" i="105"/>
  <c r="S3467" i="105"/>
  <c r="R3480" i="105"/>
  <c r="S3483" i="105"/>
  <c r="R3496" i="105"/>
  <c r="S3499" i="105"/>
  <c r="Q3501" i="105"/>
  <c r="R3504" i="105"/>
  <c r="S3507" i="105"/>
  <c r="Q3509" i="105"/>
  <c r="R3512" i="105"/>
  <c r="S3515" i="105"/>
  <c r="Q3517" i="105"/>
  <c r="R3520" i="105"/>
  <c r="S3523" i="105"/>
  <c r="G3523" i="105" s="1"/>
  <c r="G1471" i="105" s="1"/>
  <c r="Q3525" i="105"/>
  <c r="R3528" i="105"/>
  <c r="S3531" i="105"/>
  <c r="Q3533" i="105"/>
  <c r="R3536" i="105"/>
  <c r="S3539" i="105"/>
  <c r="Q3541" i="105"/>
  <c r="R3544" i="105"/>
  <c r="Q3461" i="105"/>
  <c r="Q3477" i="105"/>
  <c r="Q3493" i="105"/>
  <c r="S3496" i="105"/>
  <c r="G3496" i="105" s="1"/>
  <c r="G1438" i="105" s="1"/>
  <c r="Q3498" i="105"/>
  <c r="R3501" i="105"/>
  <c r="S3504" i="105"/>
  <c r="Q3506" i="105"/>
  <c r="R3509" i="105"/>
  <c r="S3512" i="105"/>
  <c r="Q3514" i="105"/>
  <c r="R3517" i="105"/>
  <c r="S3520" i="105"/>
  <c r="Q3522" i="105"/>
  <c r="R3525" i="105"/>
  <c r="S3528" i="105"/>
  <c r="G3528" i="105" s="1"/>
  <c r="G1477" i="105" s="1"/>
  <c r="Q3530" i="105"/>
  <c r="R3533" i="105"/>
  <c r="S3536" i="105"/>
  <c r="Q3538" i="105"/>
  <c r="R3541" i="105"/>
  <c r="S3544" i="105"/>
  <c r="R3498" i="105"/>
  <c r="S3501" i="105"/>
  <c r="Q3503" i="105"/>
  <c r="R3506" i="105"/>
  <c r="S3509" i="105"/>
  <c r="Q3511" i="105"/>
  <c r="R3514" i="105"/>
  <c r="S3517" i="105"/>
  <c r="Q3519" i="105"/>
  <c r="R3522" i="105"/>
  <c r="S3525" i="105"/>
  <c r="Q3527" i="105"/>
  <c r="R3530" i="105"/>
  <c r="S3533" i="105"/>
  <c r="Q3535" i="105"/>
  <c r="R3538" i="105"/>
  <c r="S3541" i="105"/>
  <c r="G3541" i="105" s="1"/>
  <c r="G1493" i="105" s="1"/>
  <c r="Q3543" i="105"/>
  <c r="S3498" i="105"/>
  <c r="Q3500" i="105"/>
  <c r="R3503" i="105"/>
  <c r="S3506" i="105"/>
  <c r="Q3508" i="105"/>
  <c r="R3511" i="105"/>
  <c r="S3514" i="105"/>
  <c r="Q3516" i="105"/>
  <c r="R3519" i="105"/>
  <c r="S3522" i="105"/>
  <c r="Q3524" i="105"/>
  <c r="R3527" i="105"/>
  <c r="S3530" i="105"/>
  <c r="Q3532" i="105"/>
  <c r="R3535" i="105"/>
  <c r="S3538" i="105"/>
  <c r="Q3540" i="105"/>
  <c r="R3543" i="105"/>
  <c r="R3472" i="105"/>
  <c r="R3500" i="105"/>
  <c r="S3503" i="105"/>
  <c r="R3516" i="105"/>
  <c r="S3519" i="105"/>
  <c r="G3519" i="105" s="1"/>
  <c r="G1465" i="105" s="1"/>
  <c r="Q3529" i="105"/>
  <c r="Q3537" i="105"/>
  <c r="S3547" i="105"/>
  <c r="Q3549" i="105"/>
  <c r="R3552" i="105"/>
  <c r="S3555" i="105"/>
  <c r="Q3557" i="105"/>
  <c r="R3560" i="105"/>
  <c r="S3563" i="105"/>
  <c r="Q3565" i="105"/>
  <c r="R3568" i="105"/>
  <c r="S3571" i="105"/>
  <c r="Q3573" i="105"/>
  <c r="R3576" i="105"/>
  <c r="S3579" i="105"/>
  <c r="Q3581" i="105"/>
  <c r="R3584" i="105"/>
  <c r="S3587" i="105"/>
  <c r="Q3589" i="105"/>
  <c r="R3592" i="105"/>
  <c r="S3595" i="105"/>
  <c r="Q3597" i="105"/>
  <c r="R3600" i="105"/>
  <c r="S3603" i="105"/>
  <c r="Q3605" i="105"/>
  <c r="R3608" i="105"/>
  <c r="S3459" i="105"/>
  <c r="Q3497" i="105"/>
  <c r="Q3513" i="105"/>
  <c r="S3527" i="105"/>
  <c r="R3529" i="105"/>
  <c r="S3535" i="105"/>
  <c r="G3535" i="105" s="1"/>
  <c r="G1485" i="105" s="1"/>
  <c r="R3537" i="105"/>
  <c r="S3543" i="105"/>
  <c r="Q3545" i="105"/>
  <c r="Q3546" i="105"/>
  <c r="R3549" i="105"/>
  <c r="S3552" i="105"/>
  <c r="Q3554" i="105"/>
  <c r="R3557" i="105"/>
  <c r="S3560" i="105"/>
  <c r="Q3562" i="105"/>
  <c r="R3565" i="105"/>
  <c r="S3568" i="105"/>
  <c r="Q3570" i="105"/>
  <c r="R3573" i="105"/>
  <c r="S3576" i="105"/>
  <c r="Q3578" i="105"/>
  <c r="R3581" i="105"/>
  <c r="S3584" i="105"/>
  <c r="Q3586" i="105"/>
  <c r="R3589" i="105"/>
  <c r="S3592" i="105"/>
  <c r="Q3594" i="105"/>
  <c r="R3597" i="105"/>
  <c r="S3600" i="105"/>
  <c r="Q3602" i="105"/>
  <c r="R3605" i="105"/>
  <c r="S3608" i="105"/>
  <c r="Q3610" i="105"/>
  <c r="R3613" i="105"/>
  <c r="S3616" i="105"/>
  <c r="Q3618" i="105"/>
  <c r="R3621" i="105"/>
  <c r="S3624" i="105"/>
  <c r="Q3626" i="105"/>
  <c r="R3629" i="105"/>
  <c r="S3632" i="105"/>
  <c r="Q3634" i="105"/>
  <c r="R3637" i="105"/>
  <c r="S3640" i="105"/>
  <c r="Q3642" i="105"/>
  <c r="R3645" i="105"/>
  <c r="R3545" i="105"/>
  <c r="R3546" i="105"/>
  <c r="S3549" i="105"/>
  <c r="Q3551" i="105"/>
  <c r="R3554" i="105"/>
  <c r="S3557" i="105"/>
  <c r="Q3559" i="105"/>
  <c r="R3562" i="105"/>
  <c r="S3565" i="105"/>
  <c r="Q3567" i="105"/>
  <c r="R3570" i="105"/>
  <c r="S3573" i="105"/>
  <c r="Q3575" i="105"/>
  <c r="R3578" i="105"/>
  <c r="S3581" i="105"/>
  <c r="Q3583" i="105"/>
  <c r="R3586" i="105"/>
  <c r="S3589" i="105"/>
  <c r="Q3591" i="105"/>
  <c r="R3594" i="105"/>
  <c r="S3597" i="105"/>
  <c r="Q3599" i="105"/>
  <c r="R3602" i="105"/>
  <c r="S3605" i="105"/>
  <c r="G3605" i="105" s="1"/>
  <c r="G1571" i="105" s="1"/>
  <c r="Q3607" i="105"/>
  <c r="R3610" i="105"/>
  <c r="S3613" i="105"/>
  <c r="Q3615" i="105"/>
  <c r="R3618" i="105"/>
  <c r="S3621" i="105"/>
  <c r="Q3623" i="105"/>
  <c r="R3626" i="105"/>
  <c r="S3629" i="105"/>
  <c r="Q3631" i="105"/>
  <c r="R3634" i="105"/>
  <c r="S3637" i="105"/>
  <c r="G3637" i="105" s="1"/>
  <c r="G1619" i="105" s="1"/>
  <c r="Q3639" i="105"/>
  <c r="R3642" i="105"/>
  <c r="S3645" i="105"/>
  <c r="R3488" i="105"/>
  <c r="S3546" i="105"/>
  <c r="Q3548" i="105"/>
  <c r="R3551" i="105"/>
  <c r="S3554" i="105"/>
  <c r="Q3556" i="105"/>
  <c r="R3559" i="105"/>
  <c r="S3562" i="105"/>
  <c r="Q3564" i="105"/>
  <c r="R3567" i="105"/>
  <c r="S3570" i="105"/>
  <c r="G3570" i="105" s="1"/>
  <c r="G1528" i="105" s="1"/>
  <c r="Q3572" i="105"/>
  <c r="R3575" i="105"/>
  <c r="S3578" i="105"/>
  <c r="Q3580" i="105"/>
  <c r="R3583" i="105"/>
  <c r="S3586" i="105"/>
  <c r="Q3588" i="105"/>
  <c r="R3591" i="105"/>
  <c r="S3594" i="105"/>
  <c r="Q3596" i="105"/>
  <c r="R3599" i="105"/>
  <c r="S3602" i="105"/>
  <c r="Q3604" i="105"/>
  <c r="R3607" i="105"/>
  <c r="S3610" i="105"/>
  <c r="Q3612" i="105"/>
  <c r="R3615" i="105"/>
  <c r="S3618" i="105"/>
  <c r="Q3620" i="105"/>
  <c r="R3623" i="105"/>
  <c r="S3626" i="105"/>
  <c r="Q3628" i="105"/>
  <c r="R3631" i="105"/>
  <c r="S3634" i="105"/>
  <c r="G3634" i="105" s="1"/>
  <c r="G1611" i="105" s="1"/>
  <c r="Q3636" i="105"/>
  <c r="R3639" i="105"/>
  <c r="S3642" i="105"/>
  <c r="Q3644" i="105"/>
  <c r="R3647" i="105"/>
  <c r="S3475" i="105"/>
  <c r="G3475" i="105" s="1"/>
  <c r="G1410" i="105" s="1"/>
  <c r="R3508" i="105"/>
  <c r="S3511" i="105"/>
  <c r="G3511" i="105" s="1"/>
  <c r="G1456" i="105" s="1"/>
  <c r="R3524" i="105"/>
  <c r="R3532" i="105"/>
  <c r="R3540" i="105"/>
  <c r="R3548" i="105"/>
  <c r="S3551" i="105"/>
  <c r="G3551" i="105" s="1"/>
  <c r="G1505" i="105" s="1"/>
  <c r="Q3553" i="105"/>
  <c r="R3556" i="105"/>
  <c r="S3559" i="105"/>
  <c r="G3559" i="105" s="1"/>
  <c r="G1514" i="105" s="1"/>
  <c r="Q3561" i="105"/>
  <c r="R3564" i="105"/>
  <c r="S3567" i="105"/>
  <c r="Q3569" i="105"/>
  <c r="R3572" i="105"/>
  <c r="S3575" i="105"/>
  <c r="Q3577" i="105"/>
  <c r="R3580" i="105"/>
  <c r="S3583" i="105"/>
  <c r="Q3585" i="105"/>
  <c r="R3588" i="105"/>
  <c r="S3591" i="105"/>
  <c r="Q3593" i="105"/>
  <c r="R3596" i="105"/>
  <c r="S3599" i="105"/>
  <c r="Q3601" i="105"/>
  <c r="R3604" i="105"/>
  <c r="S3607" i="105"/>
  <c r="Q3609" i="105"/>
  <c r="R3612" i="105"/>
  <c r="S3615" i="105"/>
  <c r="Q3617" i="105"/>
  <c r="R3620" i="105"/>
  <c r="S3623" i="105"/>
  <c r="G3623" i="105" s="1"/>
  <c r="G1593" i="105" s="1"/>
  <c r="Q3625" i="105"/>
  <c r="R3628" i="105"/>
  <c r="S3631" i="105"/>
  <c r="Q3633" i="105"/>
  <c r="R3636" i="105"/>
  <c r="S3639" i="105"/>
  <c r="Q3641" i="105"/>
  <c r="R3644" i="105"/>
  <c r="S3647" i="105"/>
  <c r="R3456" i="105"/>
  <c r="Q3505" i="105"/>
  <c r="Q3521" i="105"/>
  <c r="S3524" i="105"/>
  <c r="G3524" i="105" s="1"/>
  <c r="G1472" i="105" s="1"/>
  <c r="Q3526" i="105"/>
  <c r="S3532" i="105"/>
  <c r="Q3534" i="105"/>
  <c r="S3540" i="105"/>
  <c r="G3540" i="105" s="1"/>
  <c r="G1491" i="105" s="1"/>
  <c r="Q3542" i="105"/>
  <c r="S3548" i="105"/>
  <c r="Q3550" i="105"/>
  <c r="R3553" i="105"/>
  <c r="S3556" i="105"/>
  <c r="Q3558" i="105"/>
  <c r="R3561" i="105"/>
  <c r="S3564" i="105"/>
  <c r="Q3566" i="105"/>
  <c r="R3569" i="105"/>
  <c r="S3572" i="105"/>
  <c r="Q3574" i="105"/>
  <c r="R3577" i="105"/>
  <c r="S3580" i="105"/>
  <c r="Q3582" i="105"/>
  <c r="R3585" i="105"/>
  <c r="S3588" i="105"/>
  <c r="Q3590" i="105"/>
  <c r="R3593" i="105"/>
  <c r="S3596" i="105"/>
  <c r="Q3598" i="105"/>
  <c r="R3601" i="105"/>
  <c r="S3604" i="105"/>
  <c r="Q3606" i="105"/>
  <c r="R3609" i="105"/>
  <c r="S3612" i="105"/>
  <c r="Q3614" i="105"/>
  <c r="R3617" i="105"/>
  <c r="S3620" i="105"/>
  <c r="Q3622" i="105"/>
  <c r="R3625" i="105"/>
  <c r="S3628" i="105"/>
  <c r="G3628" i="105" s="1"/>
  <c r="G1599" i="105" s="1"/>
  <c r="Q3630" i="105"/>
  <c r="R3633" i="105"/>
  <c r="S3636" i="105"/>
  <c r="Q3638" i="105"/>
  <c r="R3641" i="105"/>
  <c r="S3644" i="105"/>
  <c r="Q3646" i="105"/>
  <c r="R3550" i="105"/>
  <c r="R3558" i="105"/>
  <c r="R3566" i="105"/>
  <c r="R3574" i="105"/>
  <c r="R3582" i="105"/>
  <c r="R3590" i="105"/>
  <c r="R3598" i="105"/>
  <c r="R3606" i="105"/>
  <c r="S3611" i="105"/>
  <c r="S3614" i="105"/>
  <c r="S3617" i="105"/>
  <c r="S3627" i="105"/>
  <c r="S3630" i="105"/>
  <c r="S3633" i="105"/>
  <c r="G3633" i="105" s="1"/>
  <c r="G1609" i="105" s="1"/>
  <c r="S3643" i="105"/>
  <c r="S3646" i="105"/>
  <c r="S3649" i="105"/>
  <c r="Q3651" i="105"/>
  <c r="R3654" i="105"/>
  <c r="S3657" i="105"/>
  <c r="Q3659" i="105"/>
  <c r="R3662" i="105"/>
  <c r="S3665" i="105"/>
  <c r="Q3667" i="105"/>
  <c r="S3491" i="105"/>
  <c r="S3550" i="105"/>
  <c r="Q3552" i="105"/>
  <c r="S3558" i="105"/>
  <c r="Q3560" i="105"/>
  <c r="S3566" i="105"/>
  <c r="G3566" i="105" s="1"/>
  <c r="G1524" i="105" s="1"/>
  <c r="Q3568" i="105"/>
  <c r="S3574" i="105"/>
  <c r="Q3576" i="105"/>
  <c r="S3582" i="105"/>
  <c r="Q3584" i="105"/>
  <c r="S3590" i="105"/>
  <c r="Q3592" i="105"/>
  <c r="S3598" i="105"/>
  <c r="G3598" i="105" s="1"/>
  <c r="G1563" i="105" s="1"/>
  <c r="Q3600" i="105"/>
  <c r="S3606" i="105"/>
  <c r="Q3608" i="105"/>
  <c r="Q3648" i="105"/>
  <c r="Q3616" i="105"/>
  <c r="Q3619" i="105"/>
  <c r="Q3632" i="105"/>
  <c r="Q3635" i="105"/>
  <c r="R3648" i="105"/>
  <c r="S3651" i="105"/>
  <c r="Q3653" i="105"/>
  <c r="R3656" i="105"/>
  <c r="S3659" i="105"/>
  <c r="G3659" i="105" s="1"/>
  <c r="G1689" i="105" s="1"/>
  <c r="Q3661" i="105"/>
  <c r="R3664" i="105"/>
  <c r="S3667" i="105"/>
  <c r="Q3613" i="105"/>
  <c r="R3616" i="105"/>
  <c r="R3619" i="105"/>
  <c r="R3622" i="105"/>
  <c r="Q3629" i="105"/>
  <c r="R3632" i="105"/>
  <c r="R3635" i="105"/>
  <c r="R3638" i="105"/>
  <c r="Q3645" i="105"/>
  <c r="S3648" i="105"/>
  <c r="G3648" i="105" s="1"/>
  <c r="G1656" i="105" s="1"/>
  <c r="Q3650" i="105"/>
  <c r="R3653" i="105"/>
  <c r="S3656" i="105"/>
  <c r="Q3658" i="105"/>
  <c r="R3661" i="105"/>
  <c r="S3664" i="105"/>
  <c r="G3664" i="105" s="1"/>
  <c r="G1699" i="105" s="1"/>
  <c r="Q3666" i="105"/>
  <c r="R3669" i="105"/>
  <c r="Q3547" i="105"/>
  <c r="Q3555" i="105"/>
  <c r="Q3563" i="105"/>
  <c r="Q3571" i="105"/>
  <c r="Q3579" i="105"/>
  <c r="Q3587" i="105"/>
  <c r="Q3595" i="105"/>
  <c r="Q3603" i="105"/>
  <c r="S3619" i="105"/>
  <c r="S3622" i="105"/>
  <c r="G3622" i="105" s="1"/>
  <c r="G1592" i="105" s="1"/>
  <c r="S3625" i="105"/>
  <c r="S3635" i="105"/>
  <c r="S3638" i="105"/>
  <c r="S3641" i="105"/>
  <c r="R3650" i="105"/>
  <c r="S3653" i="105"/>
  <c r="Q3655" i="105"/>
  <c r="R3658" i="105"/>
  <c r="S3661" i="105"/>
  <c r="Q3663" i="105"/>
  <c r="R3666" i="105"/>
  <c r="R3547" i="105"/>
  <c r="S3553" i="105"/>
  <c r="R3555" i="105"/>
  <c r="S3561" i="105"/>
  <c r="R3563" i="105"/>
  <c r="S3569" i="105"/>
  <c r="R3571" i="105"/>
  <c r="S3577" i="105"/>
  <c r="R3579" i="105"/>
  <c r="S3585" i="105"/>
  <c r="R3587" i="105"/>
  <c r="S3593" i="105"/>
  <c r="R3595" i="105"/>
  <c r="S3601" i="105"/>
  <c r="R3603" i="105"/>
  <c r="S3609" i="105"/>
  <c r="S3650" i="105"/>
  <c r="Q3652" i="105"/>
  <c r="R3655" i="105"/>
  <c r="S3658" i="105"/>
  <c r="Q3660" i="105"/>
  <c r="R3663" i="105"/>
  <c r="S3666" i="105"/>
  <c r="Q3668" i="105"/>
  <c r="R3640" i="105"/>
  <c r="R3651" i="105"/>
  <c r="Q3654" i="105"/>
  <c r="Q3657" i="105"/>
  <c r="R3660" i="105"/>
  <c r="Q3664" i="105"/>
  <c r="R3667" i="105"/>
  <c r="Q3670" i="105"/>
  <c r="R3673" i="105"/>
  <c r="S3676" i="105"/>
  <c r="Q3678" i="105"/>
  <c r="R3681" i="105"/>
  <c r="S3684" i="105"/>
  <c r="Q3686" i="105"/>
  <c r="R3689" i="105"/>
  <c r="S3692" i="105"/>
  <c r="Q3694" i="105"/>
  <c r="R3697" i="105"/>
  <c r="S3700" i="105"/>
  <c r="Q3702" i="105"/>
  <c r="R3705" i="105"/>
  <c r="S3708" i="105"/>
  <c r="Q3710" i="105"/>
  <c r="Q3713" i="105"/>
  <c r="Q3716" i="105"/>
  <c r="R3719" i="105"/>
  <c r="R3722" i="105"/>
  <c r="R3725" i="105"/>
  <c r="R3728" i="105"/>
  <c r="S3731" i="105"/>
  <c r="S3734" i="105"/>
  <c r="S3737" i="105"/>
  <c r="Q3739" i="105"/>
  <c r="S3740" i="105"/>
  <c r="Q3742" i="105"/>
  <c r="Q3745" i="105"/>
  <c r="Q3748" i="105"/>
  <c r="R3751" i="105"/>
  <c r="R3754" i="105"/>
  <c r="S3053" i="105"/>
  <c r="Q3055" i="105"/>
  <c r="R3058" i="105"/>
  <c r="S3061" i="105"/>
  <c r="G3061" i="105" s="1"/>
  <c r="G897" i="105" s="1"/>
  <c r="Q3063" i="105"/>
  <c r="Q3627" i="105"/>
  <c r="R3630" i="105"/>
  <c r="S3654" i="105"/>
  <c r="R3657" i="105"/>
  <c r="S3660" i="105"/>
  <c r="R3670" i="105"/>
  <c r="S3673" i="105"/>
  <c r="Q3675" i="105"/>
  <c r="R3678" i="105"/>
  <c r="S3681" i="105"/>
  <c r="Q3683" i="105"/>
  <c r="R3686" i="105"/>
  <c r="S3689" i="105"/>
  <c r="G3689" i="105" s="1"/>
  <c r="G1726" i="105" s="1"/>
  <c r="Q3691" i="105"/>
  <c r="R3694" i="105"/>
  <c r="S3697" i="105"/>
  <c r="Q3699" i="105"/>
  <c r="R3702" i="105"/>
  <c r="S3705" i="105"/>
  <c r="Q3707" i="105"/>
  <c r="R3710" i="105"/>
  <c r="R3713" i="105"/>
  <c r="R3716" i="105"/>
  <c r="S3719" i="105"/>
  <c r="S3722" i="105"/>
  <c r="S3725" i="105"/>
  <c r="Q3727" i="105"/>
  <c r="S3728" i="105"/>
  <c r="Q3730" i="105"/>
  <c r="Q3733" i="105"/>
  <c r="Q3736" i="105"/>
  <c r="R3739" i="105"/>
  <c r="R3742" i="105"/>
  <c r="R3745" i="105"/>
  <c r="R3748" i="105"/>
  <c r="S3751" i="105"/>
  <c r="S3754" i="105"/>
  <c r="Q3052" i="105"/>
  <c r="R3055" i="105"/>
  <c r="S3058" i="105"/>
  <c r="G3058" i="105" s="1"/>
  <c r="G893" i="105" s="1"/>
  <c r="Q3060" i="105"/>
  <c r="R3063" i="105"/>
  <c r="R3627" i="105"/>
  <c r="Q3637" i="105"/>
  <c r="S3663" i="105"/>
  <c r="S3670" i="105"/>
  <c r="Q3672" i="105"/>
  <c r="R3675" i="105"/>
  <c r="S3678" i="105"/>
  <c r="Q3680" i="105"/>
  <c r="R3683" i="105"/>
  <c r="S3686" i="105"/>
  <c r="Q3688" i="105"/>
  <c r="R3691" i="105"/>
  <c r="S3694" i="105"/>
  <c r="Q3696" i="105"/>
  <c r="R3699" i="105"/>
  <c r="S3702" i="105"/>
  <c r="Q3704" i="105"/>
  <c r="R3707" i="105"/>
  <c r="S3710" i="105"/>
  <c r="S3713" i="105"/>
  <c r="Q3715" i="105"/>
  <c r="S3716" i="105"/>
  <c r="Q3718" i="105"/>
  <c r="Q3721" i="105"/>
  <c r="Q3724" i="105"/>
  <c r="R3727" i="105"/>
  <c r="R3730" i="105"/>
  <c r="R3733" i="105"/>
  <c r="R3736" i="105"/>
  <c r="S3739" i="105"/>
  <c r="S3742" i="105"/>
  <c r="S3745" i="105"/>
  <c r="Q3747" i="105"/>
  <c r="S3748" i="105"/>
  <c r="Q3750" i="105"/>
  <c r="Q3753" i="105"/>
  <c r="R3052" i="105"/>
  <c r="S3055" i="105"/>
  <c r="Q3057" i="105"/>
  <c r="Q3624" i="105"/>
  <c r="R3672" i="105"/>
  <c r="S3675" i="105"/>
  <c r="Q3677" i="105"/>
  <c r="R3680" i="105"/>
  <c r="S3683" i="105"/>
  <c r="G3683" i="105" s="1"/>
  <c r="G1720" i="105" s="1"/>
  <c r="Q3685" i="105"/>
  <c r="R3688" i="105"/>
  <c r="S3691" i="105"/>
  <c r="G3691" i="105" s="1"/>
  <c r="G1728" i="105" s="1"/>
  <c r="Q3693" i="105"/>
  <c r="R3696" i="105"/>
  <c r="S3699" i="105"/>
  <c r="Q3701" i="105"/>
  <c r="R3704" i="105"/>
  <c r="S3707" i="105"/>
  <c r="G3707" i="105" s="1"/>
  <c r="G1744" i="105" s="1"/>
  <c r="Q3709" i="105"/>
  <c r="Q3712" i="105"/>
  <c r="R3715" i="105"/>
  <c r="R3718" i="105"/>
  <c r="R3721" i="105"/>
  <c r="R3724" i="105"/>
  <c r="S3727" i="105"/>
  <c r="S3730" i="105"/>
  <c r="S3733" i="105"/>
  <c r="Q3735" i="105"/>
  <c r="S3736" i="105"/>
  <c r="Q3738" i="105"/>
  <c r="Q3741" i="105"/>
  <c r="Q3744" i="105"/>
  <c r="R3747" i="105"/>
  <c r="R3750" i="105"/>
  <c r="R3753" i="105"/>
  <c r="S3052" i="105"/>
  <c r="Q3054" i="105"/>
  <c r="R3057" i="105"/>
  <c r="S3060" i="105"/>
  <c r="Q3062" i="105"/>
  <c r="R3624" i="105"/>
  <c r="R3652" i="105"/>
  <c r="Q3656" i="105"/>
  <c r="R3659" i="105"/>
  <c r="Q3662" i="105"/>
  <c r="Q3665" i="105"/>
  <c r="R3668" i="105"/>
  <c r="Q3669" i="105"/>
  <c r="S3672" i="105"/>
  <c r="Q3674" i="105"/>
  <c r="R3677" i="105"/>
  <c r="S3680" i="105"/>
  <c r="Q3682" i="105"/>
  <c r="R3685" i="105"/>
  <c r="S3688" i="105"/>
  <c r="Q3690" i="105"/>
  <c r="R3693" i="105"/>
  <c r="S3696" i="105"/>
  <c r="Q3698" i="105"/>
  <c r="R3701" i="105"/>
  <c r="S3704" i="105"/>
  <c r="Q3706" i="105"/>
  <c r="R3709" i="105"/>
  <c r="R3712" i="105"/>
  <c r="S3715" i="105"/>
  <c r="S3718" i="105"/>
  <c r="G3718" i="105" s="1"/>
  <c r="G1758" i="105" s="1"/>
  <c r="S3721" i="105"/>
  <c r="Q3723" i="105"/>
  <c r="S3724" i="105"/>
  <c r="Q3726" i="105"/>
  <c r="Q3729" i="105"/>
  <c r="Q3732" i="105"/>
  <c r="R3735" i="105"/>
  <c r="R3738" i="105"/>
  <c r="R3741" i="105"/>
  <c r="R3744" i="105"/>
  <c r="S3747" i="105"/>
  <c r="S3750" i="105"/>
  <c r="G3750" i="105" s="1"/>
  <c r="G1799" i="105" s="1"/>
  <c r="S3753" i="105"/>
  <c r="G3753" i="105" s="1"/>
  <c r="G1803" i="105" s="1"/>
  <c r="Q3051" i="105"/>
  <c r="R3054" i="105"/>
  <c r="S3057" i="105"/>
  <c r="Q3059" i="105"/>
  <c r="R3062" i="105"/>
  <c r="Q3611" i="105"/>
  <c r="R3614" i="105"/>
  <c r="Q3643" i="105"/>
  <c r="R3646" i="105"/>
  <c r="S3652" i="105"/>
  <c r="S3662" i="105"/>
  <c r="G3662" i="105" s="1"/>
  <c r="G1697" i="105" s="1"/>
  <c r="R3665" i="105"/>
  <c r="S3668" i="105"/>
  <c r="S3669" i="105"/>
  <c r="Q3671" i="105"/>
  <c r="R3674" i="105"/>
  <c r="S3677" i="105"/>
  <c r="Q3679" i="105"/>
  <c r="R3682" i="105"/>
  <c r="S3685" i="105"/>
  <c r="Q3687" i="105"/>
  <c r="R3690" i="105"/>
  <c r="S3693" i="105"/>
  <c r="Q3695" i="105"/>
  <c r="R3698" i="105"/>
  <c r="S3701" i="105"/>
  <c r="Q3703" i="105"/>
  <c r="R3706" i="105"/>
  <c r="S3709" i="105"/>
  <c r="Q3711" i="105"/>
  <c r="S3712" i="105"/>
  <c r="Q3714" i="105"/>
  <c r="Q3717" i="105"/>
  <c r="Q3720" i="105"/>
  <c r="R3723" i="105"/>
  <c r="R3726" i="105"/>
  <c r="R3729" i="105"/>
  <c r="R3732" i="105"/>
  <c r="S3735" i="105"/>
  <c r="G3735" i="105" s="1"/>
  <c r="G1781" i="105" s="1"/>
  <c r="S3738" i="105"/>
  <c r="S3741" i="105"/>
  <c r="Q3743" i="105"/>
  <c r="S3744" i="105"/>
  <c r="Q3746" i="105"/>
  <c r="Q3749" i="105"/>
  <c r="Q3752" i="105"/>
  <c r="R3051" i="105"/>
  <c r="S3054" i="105"/>
  <c r="Q3056" i="105"/>
  <c r="R3059" i="105"/>
  <c r="S3062" i="105"/>
  <c r="Q3064" i="105"/>
  <c r="Q3640" i="105"/>
  <c r="Q3647" i="105"/>
  <c r="R3649" i="105"/>
  <c r="S3671" i="105"/>
  <c r="Q3673" i="105"/>
  <c r="R3676" i="105"/>
  <c r="S3679" i="105"/>
  <c r="Q3681" i="105"/>
  <c r="R3684" i="105"/>
  <c r="S3687" i="105"/>
  <c r="Q3689" i="105"/>
  <c r="R3692" i="105"/>
  <c r="S3695" i="105"/>
  <c r="Q3697" i="105"/>
  <c r="R3700" i="105"/>
  <c r="S3703" i="105"/>
  <c r="Q3705" i="105"/>
  <c r="S3655" i="105"/>
  <c r="R3708" i="105"/>
  <c r="R3714" i="105"/>
  <c r="S3714" i="105"/>
  <c r="Q3725" i="105"/>
  <c r="Q3731" i="105"/>
  <c r="S3746" i="105"/>
  <c r="G3746" i="105" s="1"/>
  <c r="G1795" i="105" s="1"/>
  <c r="Q3061" i="105"/>
  <c r="R3067" i="105"/>
  <c r="S3070" i="105"/>
  <c r="Q3072" i="105"/>
  <c r="R3075" i="105"/>
  <c r="S3078" i="105"/>
  <c r="G3078" i="105" s="1"/>
  <c r="G918" i="105" s="1"/>
  <c r="Q3080" i="105"/>
  <c r="R3083" i="105"/>
  <c r="S3086" i="105"/>
  <c r="Q3088" i="105"/>
  <c r="R3091" i="105"/>
  <c r="S3094" i="105"/>
  <c r="Q3096" i="105"/>
  <c r="R3099" i="105"/>
  <c r="R3611" i="105"/>
  <c r="R3671" i="105"/>
  <c r="S3674" i="105"/>
  <c r="R3687" i="105"/>
  <c r="S3690" i="105"/>
  <c r="G3690" i="105" s="1"/>
  <c r="G1727" i="105" s="1"/>
  <c r="R3703" i="105"/>
  <c r="S3706" i="105"/>
  <c r="R3720" i="105"/>
  <c r="S3729" i="105"/>
  <c r="G3729" i="105" s="1"/>
  <c r="G1773" i="105" s="1"/>
  <c r="R3731" i="105"/>
  <c r="R3752" i="105"/>
  <c r="R3056" i="105"/>
  <c r="R3061" i="105"/>
  <c r="S3067" i="105"/>
  <c r="Q3069" i="105"/>
  <c r="R3072" i="105"/>
  <c r="S3075" i="105"/>
  <c r="Q3077" i="105"/>
  <c r="R3080" i="105"/>
  <c r="S3083" i="105"/>
  <c r="Q3085" i="105"/>
  <c r="R3088" i="105"/>
  <c r="S3091" i="105"/>
  <c r="Q3093" i="105"/>
  <c r="R3096" i="105"/>
  <c r="S3099" i="105"/>
  <c r="Q3684" i="105"/>
  <c r="Q3700" i="105"/>
  <c r="R3711" i="105"/>
  <c r="S3720" i="105"/>
  <c r="G3720" i="105" s="1"/>
  <c r="G1760" i="105" s="1"/>
  <c r="Q3722" i="105"/>
  <c r="Q3737" i="105"/>
  <c r="R3743" i="105"/>
  <c r="S3752" i="105"/>
  <c r="G3752" i="105" s="1"/>
  <c r="G1802" i="105" s="1"/>
  <c r="Q3754" i="105"/>
  <c r="S3056" i="105"/>
  <c r="Q3058" i="105"/>
  <c r="R3064" i="105"/>
  <c r="Q3066" i="105"/>
  <c r="R3069" i="105"/>
  <c r="S3072" i="105"/>
  <c r="Q3074" i="105"/>
  <c r="R3077" i="105"/>
  <c r="S3080" i="105"/>
  <c r="Q3082" i="105"/>
  <c r="R3085" i="105"/>
  <c r="S3088" i="105"/>
  <c r="Q3090" i="105"/>
  <c r="R3093" i="105"/>
  <c r="S3096" i="105"/>
  <c r="Q3098" i="105"/>
  <c r="S3711" i="105"/>
  <c r="R3737" i="105"/>
  <c r="S3743" i="105"/>
  <c r="S3064" i="105"/>
  <c r="R3066" i="105"/>
  <c r="S3069" i="105"/>
  <c r="Q3071" i="105"/>
  <c r="R3074" i="105"/>
  <c r="S3077" i="105"/>
  <c r="Q3079" i="105"/>
  <c r="R3082" i="105"/>
  <c r="S3085" i="105"/>
  <c r="Q3087" i="105"/>
  <c r="R3090" i="105"/>
  <c r="R3717" i="105"/>
  <c r="S3726" i="105"/>
  <c r="R3749" i="105"/>
  <c r="R3060" i="105"/>
  <c r="S3066" i="105"/>
  <c r="Q3068" i="105"/>
  <c r="R3071" i="105"/>
  <c r="S3074" i="105"/>
  <c r="Q3076" i="105"/>
  <c r="R3079" i="105"/>
  <c r="S3082" i="105"/>
  <c r="Q3084" i="105"/>
  <c r="R3087" i="105"/>
  <c r="S3090" i="105"/>
  <c r="Q3092" i="105"/>
  <c r="R3095" i="105"/>
  <c r="S3098" i="105"/>
  <c r="R3643" i="105"/>
  <c r="Q3676" i="105"/>
  <c r="Q3692" i="105"/>
  <c r="Q3708" i="105"/>
  <c r="S3723" i="105"/>
  <c r="S3732" i="105"/>
  <c r="R3734" i="105"/>
  <c r="Q3740" i="105"/>
  <c r="S3051" i="105"/>
  <c r="R3053" i="105"/>
  <c r="R3065" i="105"/>
  <c r="S3068" i="105"/>
  <c r="Q3070" i="105"/>
  <c r="R3073" i="105"/>
  <c r="S3076" i="105"/>
  <c r="G3076" i="105" s="1"/>
  <c r="G916" i="105" s="1"/>
  <c r="Q3078" i="105"/>
  <c r="R3081" i="105"/>
  <c r="S3084" i="105"/>
  <c r="Q3086" i="105"/>
  <c r="R3089" i="105"/>
  <c r="S3092" i="105"/>
  <c r="Q3094" i="105"/>
  <c r="R3097" i="105"/>
  <c r="S3059" i="105"/>
  <c r="S3065" i="105"/>
  <c r="G3065" i="105" s="1"/>
  <c r="G901" i="105" s="1"/>
  <c r="Q3067" i="105"/>
  <c r="S3073" i="105"/>
  <c r="Q3075" i="105"/>
  <c r="S3081" i="105"/>
  <c r="Q3083" i="105"/>
  <c r="S3089" i="105"/>
  <c r="Q3091" i="105"/>
  <c r="Q3097" i="105"/>
  <c r="R3100" i="105"/>
  <c r="S3103" i="105"/>
  <c r="G3103" i="105" s="1"/>
  <c r="G949" i="105" s="1"/>
  <c r="Q3105" i="105"/>
  <c r="R3108" i="105"/>
  <c r="S3111" i="105"/>
  <c r="G3111" i="105" s="1"/>
  <c r="G959" i="105" s="1"/>
  <c r="Q3113" i="105"/>
  <c r="R3116" i="105"/>
  <c r="S3119" i="105"/>
  <c r="G3119" i="105" s="1"/>
  <c r="G968" i="105" s="1"/>
  <c r="Q3121" i="105"/>
  <c r="R3124" i="105"/>
  <c r="S3127" i="105"/>
  <c r="Q3129" i="105"/>
  <c r="Q3649" i="105"/>
  <c r="S3698" i="105"/>
  <c r="G3698" i="105" s="1"/>
  <c r="G1735" i="105" s="1"/>
  <c r="S3717" i="105"/>
  <c r="Q3734" i="105"/>
  <c r="Q3751" i="105"/>
  <c r="S3063" i="105"/>
  <c r="S3097" i="105"/>
  <c r="G3097" i="105" s="1"/>
  <c r="G942" i="105" s="1"/>
  <c r="S3100" i="105"/>
  <c r="Q3102" i="105"/>
  <c r="R3105" i="105"/>
  <c r="S3108" i="105"/>
  <c r="Q3110" i="105"/>
  <c r="R3113" i="105"/>
  <c r="S3116" i="105"/>
  <c r="Q3118" i="105"/>
  <c r="R3121" i="105"/>
  <c r="S3124" i="105"/>
  <c r="Q3126" i="105"/>
  <c r="R3129" i="105"/>
  <c r="S3132" i="105"/>
  <c r="Q3134" i="105"/>
  <c r="R3137" i="105"/>
  <c r="S3140" i="105"/>
  <c r="Q3142" i="105"/>
  <c r="R3145" i="105"/>
  <c r="S3148" i="105"/>
  <c r="Q3150" i="105"/>
  <c r="R3153" i="105"/>
  <c r="S3156" i="105"/>
  <c r="Q3158" i="105"/>
  <c r="R3161" i="105"/>
  <c r="S3164" i="105"/>
  <c r="Q3166" i="105"/>
  <c r="R3169" i="105"/>
  <c r="S3172" i="105"/>
  <c r="Q3174" i="105"/>
  <c r="R3177" i="105"/>
  <c r="S3180" i="105"/>
  <c r="Q3182" i="105"/>
  <c r="R3185" i="105"/>
  <c r="S3188" i="105"/>
  <c r="Q3190" i="105"/>
  <c r="R3193" i="105"/>
  <c r="S3196" i="105"/>
  <c r="R3679" i="105"/>
  <c r="S3093" i="105"/>
  <c r="R3102" i="105"/>
  <c r="S3105" i="105"/>
  <c r="Q3107" i="105"/>
  <c r="R3110" i="105"/>
  <c r="S3113" i="105"/>
  <c r="Q3115" i="105"/>
  <c r="R3118" i="105"/>
  <c r="S3121" i="105"/>
  <c r="Q3123" i="105"/>
  <c r="R3126" i="105"/>
  <c r="S3129" i="105"/>
  <c r="Q3131" i="105"/>
  <c r="R3134" i="105"/>
  <c r="S3137" i="105"/>
  <c r="Q3139" i="105"/>
  <c r="R3142" i="105"/>
  <c r="S3145" i="105"/>
  <c r="Q3147" i="105"/>
  <c r="R3150" i="105"/>
  <c r="S3153" i="105"/>
  <c r="Q3155" i="105"/>
  <c r="R3158" i="105"/>
  <c r="S3161" i="105"/>
  <c r="Q3163" i="105"/>
  <c r="R3166" i="105"/>
  <c r="S3169" i="105"/>
  <c r="Q3171" i="105"/>
  <c r="R3174" i="105"/>
  <c r="S3177" i="105"/>
  <c r="Q3179" i="105"/>
  <c r="R3182" i="105"/>
  <c r="S3185" i="105"/>
  <c r="Q3187" i="105"/>
  <c r="R3190" i="105"/>
  <c r="S3193" i="105"/>
  <c r="R3068" i="105"/>
  <c r="R3070" i="105"/>
  <c r="R3076" i="105"/>
  <c r="R3078" i="105"/>
  <c r="R3084" i="105"/>
  <c r="R3086" i="105"/>
  <c r="S3102" i="105"/>
  <c r="Q3104" i="105"/>
  <c r="R3107" i="105"/>
  <c r="S3110" i="105"/>
  <c r="Q3112" i="105"/>
  <c r="R3115" i="105"/>
  <c r="S3118" i="105"/>
  <c r="Q3120" i="105"/>
  <c r="R3123" i="105"/>
  <c r="S3126" i="105"/>
  <c r="Q3128" i="105"/>
  <c r="R3131" i="105"/>
  <c r="S3134" i="105"/>
  <c r="Q3136" i="105"/>
  <c r="R3139" i="105"/>
  <c r="S3142" i="105"/>
  <c r="Q3144" i="105"/>
  <c r="R3147" i="105"/>
  <c r="S3150" i="105"/>
  <c r="Q3152" i="105"/>
  <c r="R3155" i="105"/>
  <c r="S3158" i="105"/>
  <c r="Q3160" i="105"/>
  <c r="R3163" i="105"/>
  <c r="S3166" i="105"/>
  <c r="Q3168" i="105"/>
  <c r="R3171" i="105"/>
  <c r="S3174" i="105"/>
  <c r="Q3176" i="105"/>
  <c r="R3179" i="105"/>
  <c r="S3182" i="105"/>
  <c r="G3182" i="105" s="1"/>
  <c r="G1047" i="105" s="1"/>
  <c r="Q3184" i="105"/>
  <c r="R3187" i="105"/>
  <c r="S3190" i="105"/>
  <c r="Q3192" i="105"/>
  <c r="R3195" i="105"/>
  <c r="Q3621" i="105"/>
  <c r="Q3719" i="105"/>
  <c r="R3092" i="105"/>
  <c r="Q3095" i="105"/>
  <c r="Q3099" i="105"/>
  <c r="Q3101" i="105"/>
  <c r="R3104" i="105"/>
  <c r="S3107" i="105"/>
  <c r="Q3109" i="105"/>
  <c r="R3112" i="105"/>
  <c r="S3115" i="105"/>
  <c r="G3115" i="105" s="1"/>
  <c r="G963" i="105" s="1"/>
  <c r="Q3117" i="105"/>
  <c r="R3120" i="105"/>
  <c r="S3123" i="105"/>
  <c r="G3123" i="105" s="1"/>
  <c r="G973" i="105" s="1"/>
  <c r="Q3125" i="105"/>
  <c r="R3128" i="105"/>
  <c r="S3131" i="105"/>
  <c r="Q3133" i="105"/>
  <c r="R3136" i="105"/>
  <c r="S3139" i="105"/>
  <c r="Q3141" i="105"/>
  <c r="R3144" i="105"/>
  <c r="S3147" i="105"/>
  <c r="G3147" i="105" s="1"/>
  <c r="G1004" i="105" s="1"/>
  <c r="Q3149" i="105"/>
  <c r="R3152" i="105"/>
  <c r="S3155" i="105"/>
  <c r="Q3157" i="105"/>
  <c r="R3160" i="105"/>
  <c r="S3163" i="105"/>
  <c r="Q3165" i="105"/>
  <c r="R3168" i="105"/>
  <c r="S3171" i="105"/>
  <c r="Q3173" i="105"/>
  <c r="R3176" i="105"/>
  <c r="S3179" i="105"/>
  <c r="G3179" i="105" s="1"/>
  <c r="G1042" i="105" s="1"/>
  <c r="Q3181" i="105"/>
  <c r="R3184" i="105"/>
  <c r="S3187" i="105"/>
  <c r="G3187" i="105" s="1"/>
  <c r="G1053" i="105" s="1"/>
  <c r="Q3189" i="105"/>
  <c r="R3192" i="105"/>
  <c r="S3195" i="105"/>
  <c r="G3195" i="105" s="1"/>
  <c r="G1062" i="105" s="1"/>
  <c r="R3695" i="105"/>
  <c r="Q3728" i="105"/>
  <c r="R3740" i="105"/>
  <c r="S3749" i="105"/>
  <c r="Q3053" i="105"/>
  <c r="S3095" i="105"/>
  <c r="G3095" i="105" s="1"/>
  <c r="G939" i="105" s="1"/>
  <c r="R3098" i="105"/>
  <c r="R3101" i="105"/>
  <c r="S3104" i="105"/>
  <c r="Q3106" i="105"/>
  <c r="R3109" i="105"/>
  <c r="S3112" i="105"/>
  <c r="Q3114" i="105"/>
  <c r="R3117" i="105"/>
  <c r="S3120" i="105"/>
  <c r="Q3122" i="105"/>
  <c r="R3125" i="105"/>
  <c r="S3128" i="105"/>
  <c r="Q3130" i="105"/>
  <c r="R3133" i="105"/>
  <c r="S3136" i="105"/>
  <c r="Q3138" i="105"/>
  <c r="R3141" i="105"/>
  <c r="S3144" i="105"/>
  <c r="Q3146" i="105"/>
  <c r="R3149" i="105"/>
  <c r="S3152" i="105"/>
  <c r="Q3154" i="105"/>
  <c r="R3157" i="105"/>
  <c r="S3160" i="105"/>
  <c r="Q3162" i="105"/>
  <c r="R3165" i="105"/>
  <c r="S3168" i="105"/>
  <c r="Q3170" i="105"/>
  <c r="R3173" i="105"/>
  <c r="S3176" i="105"/>
  <c r="Q3178" i="105"/>
  <c r="R3181" i="105"/>
  <c r="S3184" i="105"/>
  <c r="Q3186" i="105"/>
  <c r="R3189" i="105"/>
  <c r="S3192" i="105"/>
  <c r="Q3194" i="105"/>
  <c r="R3746" i="105"/>
  <c r="Q3065" i="105"/>
  <c r="S3071" i="105"/>
  <c r="Q3073" i="105"/>
  <c r="S3079" i="105"/>
  <c r="Q3081" i="105"/>
  <c r="S3087" i="105"/>
  <c r="Q3089" i="105"/>
  <c r="R3094" i="105"/>
  <c r="Q3100" i="105"/>
  <c r="R3103" i="105"/>
  <c r="S3106" i="105"/>
  <c r="Q3108" i="105"/>
  <c r="R3111" i="105"/>
  <c r="S3114" i="105"/>
  <c r="Q3116" i="105"/>
  <c r="R3119" i="105"/>
  <c r="S3122" i="105"/>
  <c r="Q3124" i="105"/>
  <c r="R3127" i="105"/>
  <c r="S3130" i="105"/>
  <c r="Q3132" i="105"/>
  <c r="R3135" i="105"/>
  <c r="S3138" i="105"/>
  <c r="Q3140" i="105"/>
  <c r="R3143" i="105"/>
  <c r="S3146" i="105"/>
  <c r="Q3148" i="105"/>
  <c r="R3151" i="105"/>
  <c r="S3154" i="105"/>
  <c r="Q3156" i="105"/>
  <c r="R3159" i="105"/>
  <c r="S3162" i="105"/>
  <c r="Q3164" i="105"/>
  <c r="R3167" i="105"/>
  <c r="S3170" i="105"/>
  <c r="Q3172" i="105"/>
  <c r="R3175" i="105"/>
  <c r="S3178" i="105"/>
  <c r="Q3180" i="105"/>
  <c r="R3183" i="105"/>
  <c r="S3186" i="105"/>
  <c r="Q3188" i="105"/>
  <c r="R3191" i="105"/>
  <c r="S3194" i="105"/>
  <c r="S3133" i="105"/>
  <c r="Q3135" i="105"/>
  <c r="S3141" i="105"/>
  <c r="Q3143" i="105"/>
  <c r="S3149" i="105"/>
  <c r="Q3151" i="105"/>
  <c r="S3157" i="105"/>
  <c r="Q3159" i="105"/>
  <c r="S3165" i="105"/>
  <c r="Q3167" i="105"/>
  <c r="S3173" i="105"/>
  <c r="Q3175" i="105"/>
  <c r="S3181" i="105"/>
  <c r="Q3183" i="105"/>
  <c r="S3189" i="105"/>
  <c r="Q3191" i="105"/>
  <c r="R3198" i="105"/>
  <c r="S3201" i="105"/>
  <c r="Q3203" i="105"/>
  <c r="R3206" i="105"/>
  <c r="S3209" i="105"/>
  <c r="Q3211" i="105"/>
  <c r="S3682" i="105"/>
  <c r="G3682" i="105" s="1"/>
  <c r="G1719" i="105" s="1"/>
  <c r="R3106" i="105"/>
  <c r="S3109" i="105"/>
  <c r="R3122" i="105"/>
  <c r="S3125" i="105"/>
  <c r="S3135" i="105"/>
  <c r="Q3137" i="105"/>
  <c r="S3143" i="105"/>
  <c r="Q3145" i="105"/>
  <c r="S3151" i="105"/>
  <c r="G3151" i="105" s="1"/>
  <c r="G1009" i="105" s="1"/>
  <c r="Q3153" i="105"/>
  <c r="S3159" i="105"/>
  <c r="Q3161" i="105"/>
  <c r="S3167" i="105"/>
  <c r="Q3169" i="105"/>
  <c r="S3175" i="105"/>
  <c r="Q3177" i="105"/>
  <c r="S3183" i="105"/>
  <c r="G3183" i="105" s="1"/>
  <c r="G1048" i="105" s="1"/>
  <c r="Q3185" i="105"/>
  <c r="S3191" i="105"/>
  <c r="Q3193" i="105"/>
  <c r="Q3195" i="105"/>
  <c r="S3198" i="105"/>
  <c r="Q3200" i="105"/>
  <c r="R3203" i="105"/>
  <c r="S3206" i="105"/>
  <c r="Q3208" i="105"/>
  <c r="R3211" i="105"/>
  <c r="S3214" i="105"/>
  <c r="Q3216" i="105"/>
  <c r="R3219" i="105"/>
  <c r="S3222" i="105"/>
  <c r="Q3224" i="105"/>
  <c r="R3227" i="105"/>
  <c r="S3230" i="105"/>
  <c r="Q3232" i="105"/>
  <c r="R3235" i="105"/>
  <c r="S3238" i="105"/>
  <c r="Q3240" i="105"/>
  <c r="R3243" i="105"/>
  <c r="S3246" i="105"/>
  <c r="Q3248" i="105"/>
  <c r="R3251" i="105"/>
  <c r="S3254" i="105"/>
  <c r="Q3256" i="105"/>
  <c r="R3259" i="105"/>
  <c r="S3262" i="105"/>
  <c r="Q3264" i="105"/>
  <c r="R3267" i="105"/>
  <c r="S3270" i="105"/>
  <c r="Q3272" i="105"/>
  <c r="R3275" i="105"/>
  <c r="S3278" i="105"/>
  <c r="Q3280" i="105"/>
  <c r="Q3103" i="105"/>
  <c r="Q3119" i="105"/>
  <c r="Q3197" i="105"/>
  <c r="R3200" i="105"/>
  <c r="S3203" i="105"/>
  <c r="Q3205" i="105"/>
  <c r="R3208" i="105"/>
  <c r="S3211" i="105"/>
  <c r="Q3213" i="105"/>
  <c r="R3216" i="105"/>
  <c r="S3219" i="105"/>
  <c r="Q3221" i="105"/>
  <c r="R3224" i="105"/>
  <c r="S3227" i="105"/>
  <c r="Q3229" i="105"/>
  <c r="R3232" i="105"/>
  <c r="S3235" i="105"/>
  <c r="Q3237" i="105"/>
  <c r="R3240" i="105"/>
  <c r="S3243" i="105"/>
  <c r="Q3245" i="105"/>
  <c r="R3248" i="105"/>
  <c r="S3251" i="105"/>
  <c r="Q3253" i="105"/>
  <c r="R3256" i="105"/>
  <c r="S3259" i="105"/>
  <c r="Q3261" i="105"/>
  <c r="R3264" i="105"/>
  <c r="S3267" i="105"/>
  <c r="Q3269" i="105"/>
  <c r="R3272" i="105"/>
  <c r="S3275" i="105"/>
  <c r="Q3277" i="105"/>
  <c r="R3280" i="105"/>
  <c r="S3283" i="105"/>
  <c r="Q3285" i="105"/>
  <c r="R3197" i="105"/>
  <c r="S3200" i="105"/>
  <c r="Q3202" i="105"/>
  <c r="R3205" i="105"/>
  <c r="S3208" i="105"/>
  <c r="Q3210" i="105"/>
  <c r="R3213" i="105"/>
  <c r="S3216" i="105"/>
  <c r="Q3218" i="105"/>
  <c r="R3221" i="105"/>
  <c r="S3224" i="105"/>
  <c r="Q3226" i="105"/>
  <c r="R3229" i="105"/>
  <c r="S3232" i="105"/>
  <c r="Q3234" i="105"/>
  <c r="R3237" i="105"/>
  <c r="S3240" i="105"/>
  <c r="Q3242" i="105"/>
  <c r="R3245" i="105"/>
  <c r="S3248" i="105"/>
  <c r="G3248" i="105" s="1"/>
  <c r="G1127" i="105" s="1"/>
  <c r="Q3250" i="105"/>
  <c r="R3253" i="105"/>
  <c r="S3256" i="105"/>
  <c r="Q3258" i="105"/>
  <c r="R3261" i="105"/>
  <c r="S3264" i="105"/>
  <c r="G3264" i="105" s="1"/>
  <c r="G1147" i="105" s="1"/>
  <c r="Q3266" i="105"/>
  <c r="R3269" i="105"/>
  <c r="S3272" i="105"/>
  <c r="Q3274" i="105"/>
  <c r="R3277" i="105"/>
  <c r="S3280" i="105"/>
  <c r="G3280" i="105" s="1"/>
  <c r="G1166" i="105" s="1"/>
  <c r="R3132" i="105"/>
  <c r="R3138" i="105"/>
  <c r="R3140" i="105"/>
  <c r="R3146" i="105"/>
  <c r="R3148" i="105"/>
  <c r="R3154" i="105"/>
  <c r="R3156" i="105"/>
  <c r="R3162" i="105"/>
  <c r="R3164" i="105"/>
  <c r="R3170" i="105"/>
  <c r="R3172" i="105"/>
  <c r="R3178" i="105"/>
  <c r="R3180" i="105"/>
  <c r="R3186" i="105"/>
  <c r="R3188" i="105"/>
  <c r="R3194" i="105"/>
  <c r="S3197" i="105"/>
  <c r="Q3199" i="105"/>
  <c r="R3202" i="105"/>
  <c r="S3205" i="105"/>
  <c r="Q3207" i="105"/>
  <c r="R3210" i="105"/>
  <c r="S3213" i="105"/>
  <c r="Q3215" i="105"/>
  <c r="R3218" i="105"/>
  <c r="S3221" i="105"/>
  <c r="Q3223" i="105"/>
  <c r="R3226" i="105"/>
  <c r="S3229" i="105"/>
  <c r="Q3231" i="105"/>
  <c r="R3234" i="105"/>
  <c r="S3237" i="105"/>
  <c r="Q3239" i="105"/>
  <c r="R3242" i="105"/>
  <c r="S3245" i="105"/>
  <c r="Q3247" i="105"/>
  <c r="R3250" i="105"/>
  <c r="S3253" i="105"/>
  <c r="Q3255" i="105"/>
  <c r="R3258" i="105"/>
  <c r="S3261" i="105"/>
  <c r="Q3263" i="105"/>
  <c r="R3266" i="105"/>
  <c r="S3269" i="105"/>
  <c r="Q3271" i="105"/>
  <c r="R3274" i="105"/>
  <c r="S3277" i="105"/>
  <c r="Q3279" i="105"/>
  <c r="S3101" i="105"/>
  <c r="R3114" i="105"/>
  <c r="S3117" i="105"/>
  <c r="R3130" i="105"/>
  <c r="R3199" i="105"/>
  <c r="S3202" i="105"/>
  <c r="Q3204" i="105"/>
  <c r="R3207" i="105"/>
  <c r="S3210" i="105"/>
  <c r="Q3212" i="105"/>
  <c r="Q3111" i="105"/>
  <c r="Q3127" i="105"/>
  <c r="Q3196" i="105"/>
  <c r="S3199" i="105"/>
  <c r="Q3201" i="105"/>
  <c r="R3204" i="105"/>
  <c r="S3207" i="105"/>
  <c r="Q3209" i="105"/>
  <c r="R3212" i="105"/>
  <c r="S3215" i="105"/>
  <c r="G3215" i="105" s="1"/>
  <c r="G1087" i="105" s="1"/>
  <c r="Q3217" i="105"/>
  <c r="R3220" i="105"/>
  <c r="S3223" i="105"/>
  <c r="Q3225" i="105"/>
  <c r="R3228" i="105"/>
  <c r="S3231" i="105"/>
  <c r="Q3233" i="105"/>
  <c r="R3236" i="105"/>
  <c r="S3239" i="105"/>
  <c r="Q3241" i="105"/>
  <c r="R3244" i="105"/>
  <c r="S3247" i="105"/>
  <c r="G3247" i="105" s="1"/>
  <c r="G1126" i="105" s="1"/>
  <c r="Q3249" i="105"/>
  <c r="R3252" i="105"/>
  <c r="S3255" i="105"/>
  <c r="Q3257" i="105"/>
  <c r="R3260" i="105"/>
  <c r="S3263" i="105"/>
  <c r="Q3265" i="105"/>
  <c r="R3268" i="105"/>
  <c r="S3271" i="105"/>
  <c r="Q3273" i="105"/>
  <c r="R3276" i="105"/>
  <c r="S3279" i="105"/>
  <c r="G3279" i="105" s="1"/>
  <c r="G1165" i="105" s="1"/>
  <c r="Q3281" i="105"/>
  <c r="R3284" i="105"/>
  <c r="R3196" i="105"/>
  <c r="Q3198" i="105"/>
  <c r="R3201" i="105"/>
  <c r="S3204" i="105"/>
  <c r="Q3206" i="105"/>
  <c r="R3209" i="105"/>
  <c r="S3212" i="105"/>
  <c r="Q3214" i="105"/>
  <c r="R3217" i="105"/>
  <c r="S3220" i="105"/>
  <c r="Q3222" i="105"/>
  <c r="R3225" i="105"/>
  <c r="S3228" i="105"/>
  <c r="Q3230" i="105"/>
  <c r="R3233" i="105"/>
  <c r="S3236" i="105"/>
  <c r="Q3238" i="105"/>
  <c r="R3241" i="105"/>
  <c r="S3244" i="105"/>
  <c r="Q3246" i="105"/>
  <c r="R3249" i="105"/>
  <c r="S3252" i="105"/>
  <c r="Q3254" i="105"/>
  <c r="R3257" i="105"/>
  <c r="S3260" i="105"/>
  <c r="Q3262" i="105"/>
  <c r="R3265" i="105"/>
  <c r="S3268" i="105"/>
  <c r="Q3270" i="105"/>
  <c r="R3273" i="105"/>
  <c r="S3276" i="105"/>
  <c r="Q3278" i="105"/>
  <c r="R3281" i="105"/>
  <c r="R3282" i="105"/>
  <c r="S3287" i="105"/>
  <c r="Q3289" i="105"/>
  <c r="R3292" i="105"/>
  <c r="S3295" i="105"/>
  <c r="Q3297" i="105"/>
  <c r="R3300" i="105"/>
  <c r="S3303" i="105"/>
  <c r="Q3305" i="105"/>
  <c r="R3308" i="105"/>
  <c r="S3014" i="105"/>
  <c r="Q3016" i="105"/>
  <c r="R3019" i="105"/>
  <c r="S3022" i="105"/>
  <c r="R3027" i="105"/>
  <c r="S3030" i="105"/>
  <c r="Q3032" i="105"/>
  <c r="R3035" i="105"/>
  <c r="S3038" i="105"/>
  <c r="R3043" i="105"/>
  <c r="S3282" i="105"/>
  <c r="Q3283" i="105"/>
  <c r="Q3286" i="105"/>
  <c r="R3289" i="105"/>
  <c r="S3292" i="105"/>
  <c r="Q3294" i="105"/>
  <c r="R3297" i="105"/>
  <c r="S3300" i="105"/>
  <c r="Q3302" i="105"/>
  <c r="R3305" i="105"/>
  <c r="S3308" i="105"/>
  <c r="Q3013" i="105"/>
  <c r="R3016" i="105"/>
  <c r="S3019" i="105"/>
  <c r="Q3021" i="105"/>
  <c r="R3024" i="105"/>
  <c r="S3027" i="105"/>
  <c r="Q3029" i="105"/>
  <c r="R3032" i="105"/>
  <c r="S3035" i="105"/>
  <c r="Q3037" i="105"/>
  <c r="R3040" i="105"/>
  <c r="S3043" i="105"/>
  <c r="Q3045" i="105"/>
  <c r="R3048" i="105"/>
  <c r="R3214" i="105"/>
  <c r="S3218" i="105"/>
  <c r="Q3220" i="105"/>
  <c r="R3222" i="105"/>
  <c r="S3226" i="105"/>
  <c r="Q3228" i="105"/>
  <c r="R3230" i="105"/>
  <c r="S3234" i="105"/>
  <c r="Q3236" i="105"/>
  <c r="R3238" i="105"/>
  <c r="S3242" i="105"/>
  <c r="Q3244" i="105"/>
  <c r="R3246" i="105"/>
  <c r="S3250" i="105"/>
  <c r="Q3252" i="105"/>
  <c r="R3254" i="105"/>
  <c r="S3258" i="105"/>
  <c r="Q3260" i="105"/>
  <c r="R3262" i="105"/>
  <c r="S3266" i="105"/>
  <c r="Q3268" i="105"/>
  <c r="R3270" i="105"/>
  <c r="S3274" i="105"/>
  <c r="Q3276" i="105"/>
  <c r="R3278" i="105"/>
  <c r="R3283" i="105"/>
  <c r="R3286" i="105"/>
  <c r="S3289" i="105"/>
  <c r="Q3291" i="105"/>
  <c r="R3294" i="105"/>
  <c r="S3297" i="105"/>
  <c r="Q3299" i="105"/>
  <c r="R3302" i="105"/>
  <c r="S3305" i="105"/>
  <c r="Q3307" i="105"/>
  <c r="R3013" i="105"/>
  <c r="S3016" i="105"/>
  <c r="Q3018" i="105"/>
  <c r="R3021" i="105"/>
  <c r="S3024" i="105"/>
  <c r="Q3026" i="105"/>
  <c r="R3029" i="105"/>
  <c r="S3032" i="105"/>
  <c r="Q3034" i="105"/>
  <c r="R3037" i="105"/>
  <c r="S3040" i="105"/>
  <c r="Q3042" i="105"/>
  <c r="R3045" i="105"/>
  <c r="S3048" i="105"/>
  <c r="Q3050" i="105"/>
  <c r="S3047" i="105"/>
  <c r="S3286" i="105"/>
  <c r="Q3288" i="105"/>
  <c r="R3291" i="105"/>
  <c r="S3294" i="105"/>
  <c r="Q3296" i="105"/>
  <c r="R3299" i="105"/>
  <c r="S3302" i="105"/>
  <c r="Q3304" i="105"/>
  <c r="R3307" i="105"/>
  <c r="S3013" i="105"/>
  <c r="Q3015" i="105"/>
  <c r="R3018" i="105"/>
  <c r="S3021" i="105"/>
  <c r="Q3023" i="105"/>
  <c r="R3026" i="105"/>
  <c r="S3029" i="105"/>
  <c r="Q3031" i="105"/>
  <c r="R3034" i="105"/>
  <c r="S3037" i="105"/>
  <c r="Q3039" i="105"/>
  <c r="R3042" i="105"/>
  <c r="S3045" i="105"/>
  <c r="Q3047" i="105"/>
  <c r="R3050" i="105"/>
  <c r="Q3025" i="105"/>
  <c r="Q3049" i="105"/>
  <c r="Q3284" i="105"/>
  <c r="R3288" i="105"/>
  <c r="S3291" i="105"/>
  <c r="Q3293" i="105"/>
  <c r="R3296" i="105"/>
  <c r="S3299" i="105"/>
  <c r="Q3301" i="105"/>
  <c r="R3304" i="105"/>
  <c r="S3307" i="105"/>
  <c r="Q3309" i="105"/>
  <c r="R3015" i="105"/>
  <c r="S3018" i="105"/>
  <c r="Q3020" i="105"/>
  <c r="R3023" i="105"/>
  <c r="S3026" i="105"/>
  <c r="Q3028" i="105"/>
  <c r="R3031" i="105"/>
  <c r="S3034" i="105"/>
  <c r="Q3036" i="105"/>
  <c r="R3039" i="105"/>
  <c r="S3042" i="105"/>
  <c r="Q3044" i="105"/>
  <c r="R3047" i="105"/>
  <c r="S3050" i="105"/>
  <c r="R3044" i="105"/>
  <c r="R3215" i="105"/>
  <c r="R3223" i="105"/>
  <c r="R3231" i="105"/>
  <c r="R3239" i="105"/>
  <c r="R3247" i="105"/>
  <c r="R3255" i="105"/>
  <c r="R3263" i="105"/>
  <c r="R3271" i="105"/>
  <c r="R3279" i="105"/>
  <c r="S3284" i="105"/>
  <c r="S3288" i="105"/>
  <c r="Q3290" i="105"/>
  <c r="R3293" i="105"/>
  <c r="S3296" i="105"/>
  <c r="Q3298" i="105"/>
  <c r="R3301" i="105"/>
  <c r="S3304" i="105"/>
  <c r="Q3306" i="105"/>
  <c r="R3309" i="105"/>
  <c r="S3015" i="105"/>
  <c r="Q3017" i="105"/>
  <c r="R3020" i="105"/>
  <c r="S3023" i="105"/>
  <c r="R3028" i="105"/>
  <c r="S3031" i="105"/>
  <c r="Q3033" i="105"/>
  <c r="R3036" i="105"/>
  <c r="S3039" i="105"/>
  <c r="Q3041" i="105"/>
  <c r="S3217" i="105"/>
  <c r="Q3219" i="105"/>
  <c r="S3225" i="105"/>
  <c r="Q3227" i="105"/>
  <c r="S3233" i="105"/>
  <c r="Q3235" i="105"/>
  <c r="S3241" i="105"/>
  <c r="Q3243" i="105"/>
  <c r="S3249" i="105"/>
  <c r="Q3251" i="105"/>
  <c r="S3257" i="105"/>
  <c r="Q3259" i="105"/>
  <c r="S3265" i="105"/>
  <c r="Q3267" i="105"/>
  <c r="S3273" i="105"/>
  <c r="Q3275" i="105"/>
  <c r="R3285" i="105"/>
  <c r="Q3287" i="105"/>
  <c r="R3290" i="105"/>
  <c r="S3293" i="105"/>
  <c r="Q3295" i="105"/>
  <c r="R3298" i="105"/>
  <c r="S3301" i="105"/>
  <c r="Q3303" i="105"/>
  <c r="R3306" i="105"/>
  <c r="S3309" i="105"/>
  <c r="Q3014" i="105"/>
  <c r="R3017" i="105"/>
  <c r="S3020" i="105"/>
  <c r="Q3022" i="105"/>
  <c r="R3025" i="105"/>
  <c r="S3028" i="105"/>
  <c r="Q3030" i="105"/>
  <c r="R3033" i="105"/>
  <c r="S3036" i="105"/>
  <c r="Q3038" i="105"/>
  <c r="R3041" i="105"/>
  <c r="S3044" i="105"/>
  <c r="Q3046" i="105"/>
  <c r="R3049" i="105"/>
  <c r="S3281" i="105"/>
  <c r="Q3282" i="105"/>
  <c r="S3285" i="105"/>
  <c r="R3287" i="105"/>
  <c r="S3290" i="105"/>
  <c r="Q3292" i="105"/>
  <c r="R3295" i="105"/>
  <c r="S3298" i="105"/>
  <c r="Q3300" i="105"/>
  <c r="R3303" i="105"/>
  <c r="S3306" i="105"/>
  <c r="Q3308" i="105"/>
  <c r="R3014" i="105"/>
  <c r="S3017" i="105"/>
  <c r="Q3019" i="105"/>
  <c r="R3022" i="105"/>
  <c r="S3025" i="105"/>
  <c r="Q3027" i="105"/>
  <c r="R3030" i="105"/>
  <c r="S3033" i="105"/>
  <c r="Q3035" i="105"/>
  <c r="R3038" i="105"/>
  <c r="S3041" i="105"/>
  <c r="Q3043" i="105"/>
  <c r="R3046" i="105"/>
  <c r="S3049" i="105"/>
  <c r="Q3024" i="105"/>
  <c r="Q3040" i="105"/>
  <c r="S3046" i="105"/>
  <c r="Q3048" i="105"/>
  <c r="U3311" i="105"/>
  <c r="T3316" i="105"/>
  <c r="E3316" i="105" s="1"/>
  <c r="E1212" i="105" s="1"/>
  <c r="U3319" i="105"/>
  <c r="T3324" i="105"/>
  <c r="U3327" i="105"/>
  <c r="T3332" i="105"/>
  <c r="U3335" i="105"/>
  <c r="T3340" i="105"/>
  <c r="U3343" i="105"/>
  <c r="T3348" i="105"/>
  <c r="U3351" i="105"/>
  <c r="T3356" i="105"/>
  <c r="U3359" i="105"/>
  <c r="T3364" i="105"/>
  <c r="T3313" i="105"/>
  <c r="U3316" i="105"/>
  <c r="T3321" i="105"/>
  <c r="E3321" i="105" s="1"/>
  <c r="E1218" i="105" s="1"/>
  <c r="U3324" i="105"/>
  <c r="T3329" i="105"/>
  <c r="U3332" i="105"/>
  <c r="T3337" i="105"/>
  <c r="U3340" i="105"/>
  <c r="T3345" i="105"/>
  <c r="E3345" i="105" s="1"/>
  <c r="E1247" i="105" s="1"/>
  <c r="U3348" i="105"/>
  <c r="T3353" i="105"/>
  <c r="U3356" i="105"/>
  <c r="T3361" i="105"/>
  <c r="U3364" i="105"/>
  <c r="T3310" i="105"/>
  <c r="U3313" i="105"/>
  <c r="T3318" i="105"/>
  <c r="U3321" i="105"/>
  <c r="T3326" i="105"/>
  <c r="E3326" i="105" s="1"/>
  <c r="E1224" i="105" s="1"/>
  <c r="U3329" i="105"/>
  <c r="F3329" i="105" s="1"/>
  <c r="F1227" i="105" s="1"/>
  <c r="T3334" i="105"/>
  <c r="U3337" i="105"/>
  <c r="T3342" i="105"/>
  <c r="U3345" i="105"/>
  <c r="T3350" i="105"/>
  <c r="U3353" i="105"/>
  <c r="T3358" i="105"/>
  <c r="E3358" i="105" s="1"/>
  <c r="E1264" i="105" s="1"/>
  <c r="U3361" i="105"/>
  <c r="F3361" i="105" s="1"/>
  <c r="F1268" i="105" s="1"/>
  <c r="U3310" i="105"/>
  <c r="T3315" i="105"/>
  <c r="U3318" i="105"/>
  <c r="T3323" i="105"/>
  <c r="E3323" i="105" s="1"/>
  <c r="E1220" i="105" s="1"/>
  <c r="U3326" i="105"/>
  <c r="T3331" i="105"/>
  <c r="E3331" i="105" s="1"/>
  <c r="E1230" i="105" s="1"/>
  <c r="U3334" i="105"/>
  <c r="T3339" i="105"/>
  <c r="U3342" i="105"/>
  <c r="F3342" i="105" s="1"/>
  <c r="F1244" i="105" s="1"/>
  <c r="T3347" i="105"/>
  <c r="U3350" i="105"/>
  <c r="T3355" i="105"/>
  <c r="U3358" i="105"/>
  <c r="T3363" i="105"/>
  <c r="T3312" i="105"/>
  <c r="U3315" i="105"/>
  <c r="T3320" i="105"/>
  <c r="U3323" i="105"/>
  <c r="T3328" i="105"/>
  <c r="E3328" i="105" s="1"/>
  <c r="E1226" i="105" s="1"/>
  <c r="U3331" i="105"/>
  <c r="T3336" i="105"/>
  <c r="U3339" i="105"/>
  <c r="F3339" i="105" s="1"/>
  <c r="F1239" i="105" s="1"/>
  <c r="T3344" i="105"/>
  <c r="U3347" i="105"/>
  <c r="T3352" i="105"/>
  <c r="U3355" i="105"/>
  <c r="T3360" i="105"/>
  <c r="U3363" i="105"/>
  <c r="T3319" i="105"/>
  <c r="T3322" i="105"/>
  <c r="E3322" i="105" s="1"/>
  <c r="E1219" i="105" s="1"/>
  <c r="T3325" i="105"/>
  <c r="T3335" i="105"/>
  <c r="T3338" i="105"/>
  <c r="T3341" i="105"/>
  <c r="T3351" i="105"/>
  <c r="E3351" i="105" s="1"/>
  <c r="E1256" i="105" s="1"/>
  <c r="T3354" i="105"/>
  <c r="T3357" i="105"/>
  <c r="E3357" i="105" s="1"/>
  <c r="E1263" i="105" s="1"/>
  <c r="T3370" i="105"/>
  <c r="E3370" i="105" s="1"/>
  <c r="E1278" i="105" s="1"/>
  <c r="U3373" i="105"/>
  <c r="T3378" i="105"/>
  <c r="E3378" i="105" s="1"/>
  <c r="E1289" i="105" s="1"/>
  <c r="U3381" i="105"/>
  <c r="T3386" i="105"/>
  <c r="U3389" i="105"/>
  <c r="F3389" i="105" s="1"/>
  <c r="F1304" i="105" s="1"/>
  <c r="T3394" i="105"/>
  <c r="U3397" i="105"/>
  <c r="U3367" i="105"/>
  <c r="F3367" i="105" s="1"/>
  <c r="F1275" i="105" s="1"/>
  <c r="T3372" i="105"/>
  <c r="U3375" i="105"/>
  <c r="T3380" i="105"/>
  <c r="U3383" i="105"/>
  <c r="T3388" i="105"/>
  <c r="E3388" i="105" s="1"/>
  <c r="E1303" i="105" s="1"/>
  <c r="U3391" i="105"/>
  <c r="T3396" i="105"/>
  <c r="E3396" i="105" s="1"/>
  <c r="E1313" i="105" s="1"/>
  <c r="T3369" i="105"/>
  <c r="U3372" i="105"/>
  <c r="F3372" i="105" s="1"/>
  <c r="F1282" i="105" s="1"/>
  <c r="T3377" i="105"/>
  <c r="U3380" i="105"/>
  <c r="T3385" i="105"/>
  <c r="U3388" i="105"/>
  <c r="T3393" i="105"/>
  <c r="U3396" i="105"/>
  <c r="F3396" i="105" s="1"/>
  <c r="F1313" i="105" s="1"/>
  <c r="T3311" i="105"/>
  <c r="E3311" i="105" s="1"/>
  <c r="E1206" i="105" s="1"/>
  <c r="T3314" i="105"/>
  <c r="T3317" i="105"/>
  <c r="E3317" i="105" s="1"/>
  <c r="E1213" i="105" s="1"/>
  <c r="T3327" i="105"/>
  <c r="T3330" i="105"/>
  <c r="T3333" i="105"/>
  <c r="T3343" i="105"/>
  <c r="T3346" i="105"/>
  <c r="E3346" i="105" s="1"/>
  <c r="E1250" i="105" s="1"/>
  <c r="T3349" i="105"/>
  <c r="E3349" i="105" s="1"/>
  <c r="E1253" i="105" s="1"/>
  <c r="T3359" i="105"/>
  <c r="T3362" i="105"/>
  <c r="E3362" i="105" s="1"/>
  <c r="E1269" i="105" s="1"/>
  <c r="T3365" i="105"/>
  <c r="T3366" i="105"/>
  <c r="U3369" i="105"/>
  <c r="T3374" i="105"/>
  <c r="E3374" i="105" s="1"/>
  <c r="E1284" i="105" s="1"/>
  <c r="U3377" i="105"/>
  <c r="T3382" i="105"/>
  <c r="U3385" i="105"/>
  <c r="F3385" i="105" s="1"/>
  <c r="F1297" i="105" s="1"/>
  <c r="T3390" i="105"/>
  <c r="U3393" i="105"/>
  <c r="T3398" i="105"/>
  <c r="E3398" i="105" s="1"/>
  <c r="E1315" i="105" s="1"/>
  <c r="U3314" i="105"/>
  <c r="F3314" i="105" s="1"/>
  <c r="F1209" i="105" s="1"/>
  <c r="U3317" i="105"/>
  <c r="U3320" i="105"/>
  <c r="U3330" i="105"/>
  <c r="U3333" i="105"/>
  <c r="U3336" i="105"/>
  <c r="F3336" i="105" s="1"/>
  <c r="F1236" i="105" s="1"/>
  <c r="U3346" i="105"/>
  <c r="U3349" i="105"/>
  <c r="U3352" i="105"/>
  <c r="U3362" i="105"/>
  <c r="U3365" i="105"/>
  <c r="U3366" i="105"/>
  <c r="T3371" i="105"/>
  <c r="E3371" i="105" s="1"/>
  <c r="E1281" i="105" s="1"/>
  <c r="U3374" i="105"/>
  <c r="T3379" i="105"/>
  <c r="U3382" i="105"/>
  <c r="T3387" i="105"/>
  <c r="U3390" i="105"/>
  <c r="F3390" i="105" s="1"/>
  <c r="F1305" i="105" s="1"/>
  <c r="T3395" i="105"/>
  <c r="U3398" i="105"/>
  <c r="T3368" i="105"/>
  <c r="E3368" i="105" s="1"/>
  <c r="E1276" i="105" s="1"/>
  <c r="U3371" i="105"/>
  <c r="T3376" i="105"/>
  <c r="U3379" i="105"/>
  <c r="T3384" i="105"/>
  <c r="U3387" i="105"/>
  <c r="T3392" i="105"/>
  <c r="E3392" i="105" s="1"/>
  <c r="E1308" i="105" s="1"/>
  <c r="U3395" i="105"/>
  <c r="U3368" i="105"/>
  <c r="T3373" i="105"/>
  <c r="U3376" i="105"/>
  <c r="T3381" i="105"/>
  <c r="U3384" i="105"/>
  <c r="F3384" i="105" s="1"/>
  <c r="F1296" i="105" s="1"/>
  <c r="T3389" i="105"/>
  <c r="U3392" i="105"/>
  <c r="T3397" i="105"/>
  <c r="U3357" i="105"/>
  <c r="T3402" i="105"/>
  <c r="U3405" i="105"/>
  <c r="T3410" i="105"/>
  <c r="U3413" i="105"/>
  <c r="T3418" i="105"/>
  <c r="E3418" i="105" s="1"/>
  <c r="E1340" i="105" s="1"/>
  <c r="U3421" i="105"/>
  <c r="F3421" i="105" s="1"/>
  <c r="F1344" i="105" s="1"/>
  <c r="T3426" i="105"/>
  <c r="U3429" i="105"/>
  <c r="T3434" i="105"/>
  <c r="U3437" i="105"/>
  <c r="T3442" i="105"/>
  <c r="U3445" i="105"/>
  <c r="F3445" i="105" s="1"/>
  <c r="F1373" i="105" s="1"/>
  <c r="U3328" i="105"/>
  <c r="U3338" i="105"/>
  <c r="U3370" i="105"/>
  <c r="U3386" i="105"/>
  <c r="T3399" i="105"/>
  <c r="U3402" i="105"/>
  <c r="T3407" i="105"/>
  <c r="U3410" i="105"/>
  <c r="T3415" i="105"/>
  <c r="U3418" i="105"/>
  <c r="T3423" i="105"/>
  <c r="E3423" i="105" s="1"/>
  <c r="E1346" i="105" s="1"/>
  <c r="U3426" i="105"/>
  <c r="T3431" i="105"/>
  <c r="E3431" i="105" s="1"/>
  <c r="E1356" i="105" s="1"/>
  <c r="U3434" i="105"/>
  <c r="T3439" i="105"/>
  <c r="U3442" i="105"/>
  <c r="F3442" i="105" s="1"/>
  <c r="F1370" i="105" s="1"/>
  <c r="T3367" i="105"/>
  <c r="E3367" i="105" s="1"/>
  <c r="E1275" i="105" s="1"/>
  <c r="T3383" i="105"/>
  <c r="E3383" i="105" s="1"/>
  <c r="E1295" i="105" s="1"/>
  <c r="U3399" i="105"/>
  <c r="T3404" i="105"/>
  <c r="U3407" i="105"/>
  <c r="F3407" i="105" s="1"/>
  <c r="F1326" i="105" s="1"/>
  <c r="T3412" i="105"/>
  <c r="U3415" i="105"/>
  <c r="T3420" i="105"/>
  <c r="E3420" i="105" s="1"/>
  <c r="E1342" i="105" s="1"/>
  <c r="U3423" i="105"/>
  <c r="T3428" i="105"/>
  <c r="U3431" i="105"/>
  <c r="T3436" i="105"/>
  <c r="E3436" i="105" s="1"/>
  <c r="E1363" i="105" s="1"/>
  <c r="U3439" i="105"/>
  <c r="T3444" i="105"/>
  <c r="U3344" i="105"/>
  <c r="U3354" i="105"/>
  <c r="T3401" i="105"/>
  <c r="U3404" i="105"/>
  <c r="T3409" i="105"/>
  <c r="E3409" i="105" s="1"/>
  <c r="E1328" i="105" s="1"/>
  <c r="U3412" i="105"/>
  <c r="T3417" i="105"/>
  <c r="U3420" i="105"/>
  <c r="T3425" i="105"/>
  <c r="U3428" i="105"/>
  <c r="F3428" i="105" s="1"/>
  <c r="F1352" i="105" s="1"/>
  <c r="T3433" i="105"/>
  <c r="U3436" i="105"/>
  <c r="T3441" i="105"/>
  <c r="E3441" i="105" s="1"/>
  <c r="E1369" i="105" s="1"/>
  <c r="U3444" i="105"/>
  <c r="U3325" i="105"/>
  <c r="F3325" i="105" s="1"/>
  <c r="F1222" i="105" s="1"/>
  <c r="U3401" i="105"/>
  <c r="F3401" i="105" s="1"/>
  <c r="F1319" i="105" s="1"/>
  <c r="T3406" i="105"/>
  <c r="U3409" i="105"/>
  <c r="T3414" i="105"/>
  <c r="U3417" i="105"/>
  <c r="T3422" i="105"/>
  <c r="U3425" i="105"/>
  <c r="F3425" i="105" s="1"/>
  <c r="F1348" i="105" s="1"/>
  <c r="T3430" i="105"/>
  <c r="U3433" i="105"/>
  <c r="F3433" i="105" s="1"/>
  <c r="F1358" i="105" s="1"/>
  <c r="T3438" i="105"/>
  <c r="U3441" i="105"/>
  <c r="T3446" i="105"/>
  <c r="U3360" i="105"/>
  <c r="F3360" i="105" s="1"/>
  <c r="F1266" i="105" s="1"/>
  <c r="U3378" i="105"/>
  <c r="U3394" i="105"/>
  <c r="T3403" i="105"/>
  <c r="E3403" i="105" s="1"/>
  <c r="E1321" i="105" s="1"/>
  <c r="U3406" i="105"/>
  <c r="F3406" i="105" s="1"/>
  <c r="F1325" i="105" s="1"/>
  <c r="T3411" i="105"/>
  <c r="U3414" i="105"/>
  <c r="T3419" i="105"/>
  <c r="U3422" i="105"/>
  <c r="T3427" i="105"/>
  <c r="E3427" i="105" s="1"/>
  <c r="E1351" i="105" s="1"/>
  <c r="U3430" i="105"/>
  <c r="T3435" i="105"/>
  <c r="E3435" i="105" s="1"/>
  <c r="E1360" i="105" s="1"/>
  <c r="U3438" i="105"/>
  <c r="T3443" i="105"/>
  <c r="U3446" i="105"/>
  <c r="U3341" i="105"/>
  <c r="T3375" i="105"/>
  <c r="T3391" i="105"/>
  <c r="E3391" i="105" s="1"/>
  <c r="E1307" i="105" s="1"/>
  <c r="T3400" i="105"/>
  <c r="U3403" i="105"/>
  <c r="F3403" i="105" s="1"/>
  <c r="F1321" i="105" s="1"/>
  <c r="T3408" i="105"/>
  <c r="U3411" i="105"/>
  <c r="T3416" i="105"/>
  <c r="U3419" i="105"/>
  <c r="T3424" i="105"/>
  <c r="U3427" i="105"/>
  <c r="F3427" i="105" s="1"/>
  <c r="F1351" i="105" s="1"/>
  <c r="T3432" i="105"/>
  <c r="U3435" i="105"/>
  <c r="F3435" i="105" s="1"/>
  <c r="F1360" i="105" s="1"/>
  <c r="T3440" i="105"/>
  <c r="U3443" i="105"/>
  <c r="T3448" i="105"/>
  <c r="U3451" i="105"/>
  <c r="T3456" i="105"/>
  <c r="U3459" i="105"/>
  <c r="F3459" i="105" s="1"/>
  <c r="F1391" i="105" s="1"/>
  <c r="T3464" i="105"/>
  <c r="U3467" i="105"/>
  <c r="F3467" i="105" s="1"/>
  <c r="F1401" i="105" s="1"/>
  <c r="T3472" i="105"/>
  <c r="U3475" i="105"/>
  <c r="T3480" i="105"/>
  <c r="E3480" i="105" s="1"/>
  <c r="E1417" i="105" s="1"/>
  <c r="U3483" i="105"/>
  <c r="T3488" i="105"/>
  <c r="U3491" i="105"/>
  <c r="F3491" i="105" s="1"/>
  <c r="F1432" i="105" s="1"/>
  <c r="U3448" i="105"/>
  <c r="T3453" i="105"/>
  <c r="U3456" i="105"/>
  <c r="T3461" i="105"/>
  <c r="U3464" i="105"/>
  <c r="T3469" i="105"/>
  <c r="E3469" i="105" s="1"/>
  <c r="E1403" i="105" s="1"/>
  <c r="U3472" i="105"/>
  <c r="T3477" i="105"/>
  <c r="E3477" i="105" s="1"/>
  <c r="E1414" i="105" s="1"/>
  <c r="U3480" i="105"/>
  <c r="T3485" i="105"/>
  <c r="E3485" i="105" s="1"/>
  <c r="E1424" i="105" s="1"/>
  <c r="U3488" i="105"/>
  <c r="T3493" i="105"/>
  <c r="U3322" i="105"/>
  <c r="U3400" i="105"/>
  <c r="U3416" i="105"/>
  <c r="F3416" i="105" s="1"/>
  <c r="F1338" i="105" s="1"/>
  <c r="U3432" i="105"/>
  <c r="T3450" i="105"/>
  <c r="U3453" i="105"/>
  <c r="T3458" i="105"/>
  <c r="U3461" i="105"/>
  <c r="T3466" i="105"/>
  <c r="U3469" i="105"/>
  <c r="T3474" i="105"/>
  <c r="U3477" i="105"/>
  <c r="F3477" i="105" s="1"/>
  <c r="F1414" i="105" s="1"/>
  <c r="T3482" i="105"/>
  <c r="U3485" i="105"/>
  <c r="T3490" i="105"/>
  <c r="U3493" i="105"/>
  <c r="T3413" i="105"/>
  <c r="T3429" i="105"/>
  <c r="T3445" i="105"/>
  <c r="T3447" i="105"/>
  <c r="E3447" i="105" s="1"/>
  <c r="E1377" i="105" s="1"/>
  <c r="U3450" i="105"/>
  <c r="T3455" i="105"/>
  <c r="E3455" i="105" s="1"/>
  <c r="E1386" i="105" s="1"/>
  <c r="U3458" i="105"/>
  <c r="F3458" i="105" s="1"/>
  <c r="F1390" i="105" s="1"/>
  <c r="T3463" i="105"/>
  <c r="U3466" i="105"/>
  <c r="T3471" i="105"/>
  <c r="U3474" i="105"/>
  <c r="T3479" i="105"/>
  <c r="U3482" i="105"/>
  <c r="T3487" i="105"/>
  <c r="E3487" i="105" s="1"/>
  <c r="E1427" i="105" s="1"/>
  <c r="U3490" i="105"/>
  <c r="T3495" i="105"/>
  <c r="U3447" i="105"/>
  <c r="F3447" i="105" s="1"/>
  <c r="F1377" i="105" s="1"/>
  <c r="T3452" i="105"/>
  <c r="U3455" i="105"/>
  <c r="T3460" i="105"/>
  <c r="E3460" i="105" s="1"/>
  <c r="E1392" i="105" s="1"/>
  <c r="U3463" i="105"/>
  <c r="T3468" i="105"/>
  <c r="U3471" i="105"/>
  <c r="F3471" i="105" s="1"/>
  <c r="F1406" i="105" s="1"/>
  <c r="T3476" i="105"/>
  <c r="U3479" i="105"/>
  <c r="T3484" i="105"/>
  <c r="U3487" i="105"/>
  <c r="T3492" i="105"/>
  <c r="U3495" i="105"/>
  <c r="T3449" i="105"/>
  <c r="E3449" i="105" s="1"/>
  <c r="E1379" i="105" s="1"/>
  <c r="U3452" i="105"/>
  <c r="T3457" i="105"/>
  <c r="U3460" i="105"/>
  <c r="T3465" i="105"/>
  <c r="U3468" i="105"/>
  <c r="T3473" i="105"/>
  <c r="E3473" i="105" s="1"/>
  <c r="E1408" i="105" s="1"/>
  <c r="U3476" i="105"/>
  <c r="T3481" i="105"/>
  <c r="E3481" i="105" s="1"/>
  <c r="E1420" i="105" s="1"/>
  <c r="U3484" i="105"/>
  <c r="F3484" i="105" s="1"/>
  <c r="F1423" i="105" s="1"/>
  <c r="T3489" i="105"/>
  <c r="U3492" i="105"/>
  <c r="T3405" i="105"/>
  <c r="E3405" i="105" s="1"/>
  <c r="E1323" i="105" s="1"/>
  <c r="T3421" i="105"/>
  <c r="T3437" i="105"/>
  <c r="E3437" i="105" s="1"/>
  <c r="E1364" i="105" s="1"/>
  <c r="T3451" i="105"/>
  <c r="U3454" i="105"/>
  <c r="F3454" i="105" s="1"/>
  <c r="F1385" i="105" s="1"/>
  <c r="T3459" i="105"/>
  <c r="U3462" i="105"/>
  <c r="T3467" i="105"/>
  <c r="E3467" i="105" s="1"/>
  <c r="E1401" i="105" s="1"/>
  <c r="U3470" i="105"/>
  <c r="T3475" i="105"/>
  <c r="E3475" i="105" s="1"/>
  <c r="E1410" i="105" s="1"/>
  <c r="U3478" i="105"/>
  <c r="T3483" i="105"/>
  <c r="U3486" i="105"/>
  <c r="F3486" i="105" s="1"/>
  <c r="F1426" i="105" s="1"/>
  <c r="T3491" i="105"/>
  <c r="U3494" i="105"/>
  <c r="U3498" i="105"/>
  <c r="F3498" i="105" s="1"/>
  <c r="F1440" i="105" s="1"/>
  <c r="T3503" i="105"/>
  <c r="U3506" i="105"/>
  <c r="T3511" i="105"/>
  <c r="U3514" i="105"/>
  <c r="F3514" i="105" s="1"/>
  <c r="F1459" i="105" s="1"/>
  <c r="T3519" i="105"/>
  <c r="U3522" i="105"/>
  <c r="U3408" i="105"/>
  <c r="F3408" i="105" s="1"/>
  <c r="F1327" i="105" s="1"/>
  <c r="U3440" i="105"/>
  <c r="T3500" i="105"/>
  <c r="U3503" i="105"/>
  <c r="T3508" i="105"/>
  <c r="E3508" i="105" s="1"/>
  <c r="E1452" i="105" s="1"/>
  <c r="U3511" i="105"/>
  <c r="F3511" i="105" s="1"/>
  <c r="F1456" i="105" s="1"/>
  <c r="T3516" i="105"/>
  <c r="U3519" i="105"/>
  <c r="T3524" i="105"/>
  <c r="U3527" i="105"/>
  <c r="T3532" i="105"/>
  <c r="U3535" i="105"/>
  <c r="T3540" i="105"/>
  <c r="E3540" i="105" s="1"/>
  <c r="E1491" i="105" s="1"/>
  <c r="U3543" i="105"/>
  <c r="U3457" i="105"/>
  <c r="F3457" i="105" s="1"/>
  <c r="F1389" i="105" s="1"/>
  <c r="U3473" i="105"/>
  <c r="U3489" i="105"/>
  <c r="T3497" i="105"/>
  <c r="U3500" i="105"/>
  <c r="T3505" i="105"/>
  <c r="E3505" i="105" s="1"/>
  <c r="E1448" i="105" s="1"/>
  <c r="U3508" i="105"/>
  <c r="T3513" i="105"/>
  <c r="U3516" i="105"/>
  <c r="F3516" i="105" s="1"/>
  <c r="F1462" i="105" s="1"/>
  <c r="T3521" i="105"/>
  <c r="E3521" i="105" s="1"/>
  <c r="E1469" i="105" s="1"/>
  <c r="U3524" i="105"/>
  <c r="T3529" i="105"/>
  <c r="U3532" i="105"/>
  <c r="T3537" i="105"/>
  <c r="E3537" i="105" s="1"/>
  <c r="E1488" i="105" s="1"/>
  <c r="U3540" i="105"/>
  <c r="T3545" i="105"/>
  <c r="T3454" i="105"/>
  <c r="T3470" i="105"/>
  <c r="T3486" i="105"/>
  <c r="U3497" i="105"/>
  <c r="F3497" i="105" s="1"/>
  <c r="F1439" i="105" s="1"/>
  <c r="T3502" i="105"/>
  <c r="U3505" i="105"/>
  <c r="T3510" i="105"/>
  <c r="U3513" i="105"/>
  <c r="F3513" i="105" s="1"/>
  <c r="F1458" i="105" s="1"/>
  <c r="T3518" i="105"/>
  <c r="U3521" i="105"/>
  <c r="T3526" i="105"/>
  <c r="U3529" i="105"/>
  <c r="F3529" i="105" s="1"/>
  <c r="F1478" i="105" s="1"/>
  <c r="T3534" i="105"/>
  <c r="U3537" i="105"/>
  <c r="T3542" i="105"/>
  <c r="U3545" i="105"/>
  <c r="T3499" i="105"/>
  <c r="U3502" i="105"/>
  <c r="T3507" i="105"/>
  <c r="E3507" i="105" s="1"/>
  <c r="E1451" i="105" s="1"/>
  <c r="U3510" i="105"/>
  <c r="F3510" i="105" s="1"/>
  <c r="F1454" i="105" s="1"/>
  <c r="T3515" i="105"/>
  <c r="U3518" i="105"/>
  <c r="F3518" i="105" s="1"/>
  <c r="F1464" i="105" s="1"/>
  <c r="T3523" i="105"/>
  <c r="U3526" i="105"/>
  <c r="T3531" i="105"/>
  <c r="U3534" i="105"/>
  <c r="T3539" i="105"/>
  <c r="U3542" i="105"/>
  <c r="U3424" i="105"/>
  <c r="T3496" i="105"/>
  <c r="E3496" i="105" s="1"/>
  <c r="E1438" i="105" s="1"/>
  <c r="U3499" i="105"/>
  <c r="F3499" i="105" s="1"/>
  <c r="F1441" i="105" s="1"/>
  <c r="T3504" i="105"/>
  <c r="U3507" i="105"/>
  <c r="F3507" i="105" s="1"/>
  <c r="F1451" i="105" s="1"/>
  <c r="T3512" i="105"/>
  <c r="U3515" i="105"/>
  <c r="T3520" i="105"/>
  <c r="E3520" i="105" s="1"/>
  <c r="E1466" i="105" s="1"/>
  <c r="U3523" i="105"/>
  <c r="T3528" i="105"/>
  <c r="U3531" i="105"/>
  <c r="F3531" i="105" s="1"/>
  <c r="F1481" i="105" s="1"/>
  <c r="T3536" i="105"/>
  <c r="U3539" i="105"/>
  <c r="T3544" i="105"/>
  <c r="U3312" i="105"/>
  <c r="U3449" i="105"/>
  <c r="U3465" i="105"/>
  <c r="U3481" i="105"/>
  <c r="F3481" i="105" s="1"/>
  <c r="F1420" i="105" s="1"/>
  <c r="U3496" i="105"/>
  <c r="T3501" i="105"/>
  <c r="U3504" i="105"/>
  <c r="F3504" i="105" s="1"/>
  <c r="F1447" i="105" s="1"/>
  <c r="T3509" i="105"/>
  <c r="U3512" i="105"/>
  <c r="T3517" i="105"/>
  <c r="U3520" i="105"/>
  <c r="T3525" i="105"/>
  <c r="U3528" i="105"/>
  <c r="F3528" i="105" s="1"/>
  <c r="F1477" i="105" s="1"/>
  <c r="T3533" i="105"/>
  <c r="U3536" i="105"/>
  <c r="F3536" i="105" s="1"/>
  <c r="F1487" i="105" s="1"/>
  <c r="T3541" i="105"/>
  <c r="U3544" i="105"/>
  <c r="T3478" i="105"/>
  <c r="E3478" i="105" s="1"/>
  <c r="E1415" i="105" s="1"/>
  <c r="T3506" i="105"/>
  <c r="T3522" i="105"/>
  <c r="T3550" i="105"/>
  <c r="U3553" i="105"/>
  <c r="T3558" i="105"/>
  <c r="U3561" i="105"/>
  <c r="T3566" i="105"/>
  <c r="U3569" i="105"/>
  <c r="F3569" i="105" s="1"/>
  <c r="F1527" i="105" s="1"/>
  <c r="T3574" i="105"/>
  <c r="U3577" i="105"/>
  <c r="T3582" i="105"/>
  <c r="U3585" i="105"/>
  <c r="T3590" i="105"/>
  <c r="E3590" i="105" s="1"/>
  <c r="E1553" i="105" s="1"/>
  <c r="U3593" i="105"/>
  <c r="F3593" i="105" s="1"/>
  <c r="F1557" i="105" s="1"/>
  <c r="T3598" i="105"/>
  <c r="U3601" i="105"/>
  <c r="T3606" i="105"/>
  <c r="U3609" i="105"/>
  <c r="U3525" i="105"/>
  <c r="U3533" i="105"/>
  <c r="U3541" i="105"/>
  <c r="F3541" i="105" s="1"/>
  <c r="F1493" i="105" s="1"/>
  <c r="T3547" i="105"/>
  <c r="U3550" i="105"/>
  <c r="T3555" i="105"/>
  <c r="U3558" i="105"/>
  <c r="T3563" i="105"/>
  <c r="U3566" i="105"/>
  <c r="F3566" i="105" s="1"/>
  <c r="F1524" i="105" s="1"/>
  <c r="T3571" i="105"/>
  <c r="U3574" i="105"/>
  <c r="F3574" i="105" s="1"/>
  <c r="F1533" i="105" s="1"/>
  <c r="T3579" i="105"/>
  <c r="U3582" i="105"/>
  <c r="T3587" i="105"/>
  <c r="U3590" i="105"/>
  <c r="T3595" i="105"/>
  <c r="E3595" i="105" s="1"/>
  <c r="E1559" i="105" s="1"/>
  <c r="U3598" i="105"/>
  <c r="F3598" i="105" s="1"/>
  <c r="F1563" i="105" s="1"/>
  <c r="T3603" i="105"/>
  <c r="U3606" i="105"/>
  <c r="T3611" i="105"/>
  <c r="U3614" i="105"/>
  <c r="T3619" i="105"/>
  <c r="E3619" i="105" s="1"/>
  <c r="E1588" i="105" s="1"/>
  <c r="U3622" i="105"/>
  <c r="T3627" i="105"/>
  <c r="U3630" i="105"/>
  <c r="T3635" i="105"/>
  <c r="U3638" i="105"/>
  <c r="T3643" i="105"/>
  <c r="U3646" i="105"/>
  <c r="T3527" i="105"/>
  <c r="T3535" i="105"/>
  <c r="T3543" i="105"/>
  <c r="U3547" i="105"/>
  <c r="T3552" i="105"/>
  <c r="E3552" i="105" s="1"/>
  <c r="E1506" i="105" s="1"/>
  <c r="U3555" i="105"/>
  <c r="T3560" i="105"/>
  <c r="U3563" i="105"/>
  <c r="T3568" i="105"/>
  <c r="U3571" i="105"/>
  <c r="T3576" i="105"/>
  <c r="U3579" i="105"/>
  <c r="T3584" i="105"/>
  <c r="E3584" i="105" s="1"/>
  <c r="E1545" i="105" s="1"/>
  <c r="U3587" i="105"/>
  <c r="T3592" i="105"/>
  <c r="U3595" i="105"/>
  <c r="T3600" i="105"/>
  <c r="U3603" i="105"/>
  <c r="T3608" i="105"/>
  <c r="U3611" i="105"/>
  <c r="T3616" i="105"/>
  <c r="U3619" i="105"/>
  <c r="T3624" i="105"/>
  <c r="E3624" i="105" s="1"/>
  <c r="E1594" i="105" s="1"/>
  <c r="U3627" i="105"/>
  <c r="T3632" i="105"/>
  <c r="E3632" i="105" s="1"/>
  <c r="E1607" i="105" s="1"/>
  <c r="U3635" i="105"/>
  <c r="T3640" i="105"/>
  <c r="U3643" i="105"/>
  <c r="T3494" i="105"/>
  <c r="U3501" i="105"/>
  <c r="F3501" i="105" s="1"/>
  <c r="F1444" i="105" s="1"/>
  <c r="U3517" i="105"/>
  <c r="T3549" i="105"/>
  <c r="U3552" i="105"/>
  <c r="T3557" i="105"/>
  <c r="E3557" i="105" s="1"/>
  <c r="E1512" i="105" s="1"/>
  <c r="U3560" i="105"/>
  <c r="T3565" i="105"/>
  <c r="U3568" i="105"/>
  <c r="T3573" i="105"/>
  <c r="U3576" i="105"/>
  <c r="F3576" i="105" s="1"/>
  <c r="F1536" i="105" s="1"/>
  <c r="T3581" i="105"/>
  <c r="U3584" i="105"/>
  <c r="T3589" i="105"/>
  <c r="U3592" i="105"/>
  <c r="T3597" i="105"/>
  <c r="U3600" i="105"/>
  <c r="F3600" i="105" s="1"/>
  <c r="F1565" i="105" s="1"/>
  <c r="T3605" i="105"/>
  <c r="U3608" i="105"/>
  <c r="T3613" i="105"/>
  <c r="U3616" i="105"/>
  <c r="T3621" i="105"/>
  <c r="U3624" i="105"/>
  <c r="T3629" i="105"/>
  <c r="U3632" i="105"/>
  <c r="F3632" i="105" s="1"/>
  <c r="F1607" i="105" s="1"/>
  <c r="T3637" i="105"/>
  <c r="U3640" i="105"/>
  <c r="T3645" i="105"/>
  <c r="T3498" i="105"/>
  <c r="E3498" i="105" s="1"/>
  <c r="E1440" i="105" s="1"/>
  <c r="T3514" i="105"/>
  <c r="T3546" i="105"/>
  <c r="U3549" i="105"/>
  <c r="T3554" i="105"/>
  <c r="E3554" i="105" s="1"/>
  <c r="E1508" i="105" s="1"/>
  <c r="U3557" i="105"/>
  <c r="T3562" i="105"/>
  <c r="U3565" i="105"/>
  <c r="T3570" i="105"/>
  <c r="U3573" i="105"/>
  <c r="F3573" i="105" s="1"/>
  <c r="F1532" i="105" s="1"/>
  <c r="T3578" i="105"/>
  <c r="U3581" i="105"/>
  <c r="T3586" i="105"/>
  <c r="U3589" i="105"/>
  <c r="T3594" i="105"/>
  <c r="U3597" i="105"/>
  <c r="T3602" i="105"/>
  <c r="U3605" i="105"/>
  <c r="T3610" i="105"/>
  <c r="U3613" i="105"/>
  <c r="T3618" i="105"/>
  <c r="E3618" i="105" s="1"/>
  <c r="E1587" i="105" s="1"/>
  <c r="U3621" i="105"/>
  <c r="T3626" i="105"/>
  <c r="U3629" i="105"/>
  <c r="T3634" i="105"/>
  <c r="U3637" i="105"/>
  <c r="F3637" i="105" s="1"/>
  <c r="F1619" i="105" s="1"/>
  <c r="T3642" i="105"/>
  <c r="U3645" i="105"/>
  <c r="T3462" i="105"/>
  <c r="T3530" i="105"/>
  <c r="T3538" i="105"/>
  <c r="U3546" i="105"/>
  <c r="T3551" i="105"/>
  <c r="U3554" i="105"/>
  <c r="T3559" i="105"/>
  <c r="U3562" i="105"/>
  <c r="T3567" i="105"/>
  <c r="U3570" i="105"/>
  <c r="T3575" i="105"/>
  <c r="E3575" i="105" s="1"/>
  <c r="E1534" i="105" s="1"/>
  <c r="U3578" i="105"/>
  <c r="F3578" i="105" s="1"/>
  <c r="F1538" i="105" s="1"/>
  <c r="T3583" i="105"/>
  <c r="U3586" i="105"/>
  <c r="T3591" i="105"/>
  <c r="U3594" i="105"/>
  <c r="T3599" i="105"/>
  <c r="E3599" i="105" s="1"/>
  <c r="E1564" i="105" s="1"/>
  <c r="U3602" i="105"/>
  <c r="T3607" i="105"/>
  <c r="E3607" i="105" s="1"/>
  <c r="E1574" i="105" s="1"/>
  <c r="U3610" i="105"/>
  <c r="T3615" i="105"/>
  <c r="U3618" i="105"/>
  <c r="F3618" i="105" s="1"/>
  <c r="F1587" i="105" s="1"/>
  <c r="T3623" i="105"/>
  <c r="U3626" i="105"/>
  <c r="T3631" i="105"/>
  <c r="U3634" i="105"/>
  <c r="T3639" i="105"/>
  <c r="U3642" i="105"/>
  <c r="F3642" i="105" s="1"/>
  <c r="F1635" i="105" s="1"/>
  <c r="U3530" i="105"/>
  <c r="U3647" i="105"/>
  <c r="T3652" i="105"/>
  <c r="E3652" i="105" s="1"/>
  <c r="E1671" i="105" s="1"/>
  <c r="U3655" i="105"/>
  <c r="T3660" i="105"/>
  <c r="U3663" i="105"/>
  <c r="T3668" i="105"/>
  <c r="T3548" i="105"/>
  <c r="T3556" i="105"/>
  <c r="E3556" i="105" s="1"/>
  <c r="E1511" i="105" s="1"/>
  <c r="T3564" i="105"/>
  <c r="T3572" i="105"/>
  <c r="T3580" i="105"/>
  <c r="T3588" i="105"/>
  <c r="T3596" i="105"/>
  <c r="T3604" i="105"/>
  <c r="T3614" i="105"/>
  <c r="T3617" i="105"/>
  <c r="T3620" i="105"/>
  <c r="E3620" i="105" s="1"/>
  <c r="E1589" i="105" s="1"/>
  <c r="T3630" i="105"/>
  <c r="T3633" i="105"/>
  <c r="T3636" i="105"/>
  <c r="T3646" i="105"/>
  <c r="T3649" i="105"/>
  <c r="U3509" i="105"/>
  <c r="F3509" i="105" s="1"/>
  <c r="F1453" i="105" s="1"/>
  <c r="U3548" i="105"/>
  <c r="F3548" i="105" s="1"/>
  <c r="F1501" i="105" s="1"/>
  <c r="U3556" i="105"/>
  <c r="U3564" i="105"/>
  <c r="U3572" i="105"/>
  <c r="U3580" i="105"/>
  <c r="U3588" i="105"/>
  <c r="F3588" i="105" s="1"/>
  <c r="F1551" i="105" s="1"/>
  <c r="U3596" i="105"/>
  <c r="U3604" i="105"/>
  <c r="U3617" i="105"/>
  <c r="U3620" i="105"/>
  <c r="U3623" i="105"/>
  <c r="F3623" i="105" s="1"/>
  <c r="F1593" i="105" s="1"/>
  <c r="U3633" i="105"/>
  <c r="F3633" i="105" s="1"/>
  <c r="F1609" i="105" s="1"/>
  <c r="U3636" i="105"/>
  <c r="U3639" i="105"/>
  <c r="F3639" i="105" s="1"/>
  <c r="F1625" i="105" s="1"/>
  <c r="U3649" i="105"/>
  <c r="T3654" i="105"/>
  <c r="U3657" i="105"/>
  <c r="F3657" i="105" s="1"/>
  <c r="F1683" i="105" s="1"/>
  <c r="T3662" i="105"/>
  <c r="U3665" i="105"/>
  <c r="T3651" i="105"/>
  <c r="U3654" i="105"/>
  <c r="F3654" i="105" s="1"/>
  <c r="F1675" i="105" s="1"/>
  <c r="T3659" i="105"/>
  <c r="U3662" i="105"/>
  <c r="T3667" i="105"/>
  <c r="U3538" i="105"/>
  <c r="F3538" i="105" s="1"/>
  <c r="F1489" i="105" s="1"/>
  <c r="T3648" i="105"/>
  <c r="U3651" i="105"/>
  <c r="T3656" i="105"/>
  <c r="U3659" i="105"/>
  <c r="T3664" i="105"/>
  <c r="U3667" i="105"/>
  <c r="F3667" i="105" s="1"/>
  <c r="F1703" i="105" s="1"/>
  <c r="U3551" i="105"/>
  <c r="U3559" i="105"/>
  <c r="F3559" i="105" s="1"/>
  <c r="F1514" i="105" s="1"/>
  <c r="U3567" i="105"/>
  <c r="U3575" i="105"/>
  <c r="U3583" i="105"/>
  <c r="U3591" i="105"/>
  <c r="U3599" i="105"/>
  <c r="F3599" i="105" s="1"/>
  <c r="F1564" i="105" s="1"/>
  <c r="U3607" i="105"/>
  <c r="T3612" i="105"/>
  <c r="T3622" i="105"/>
  <c r="T3625" i="105"/>
  <c r="T3628" i="105"/>
  <c r="T3638" i="105"/>
  <c r="T3641" i="105"/>
  <c r="T3644" i="105"/>
  <c r="E3644" i="105" s="1"/>
  <c r="E1641" i="105" s="1"/>
  <c r="U3648" i="105"/>
  <c r="T3653" i="105"/>
  <c r="U3656" i="105"/>
  <c r="T3661" i="105"/>
  <c r="E3661" i="105" s="1"/>
  <c r="E1696" i="105" s="1"/>
  <c r="U3664" i="105"/>
  <c r="U3612" i="105"/>
  <c r="F3612" i="105" s="1"/>
  <c r="F1580" i="105" s="1"/>
  <c r="U3644" i="105"/>
  <c r="T3647" i="105"/>
  <c r="E3647" i="105" s="1"/>
  <c r="E1652" i="105" s="1"/>
  <c r="U3658" i="105"/>
  <c r="T3671" i="105"/>
  <c r="U3674" i="105"/>
  <c r="T3679" i="105"/>
  <c r="U3682" i="105"/>
  <c r="T3687" i="105"/>
  <c r="U3690" i="105"/>
  <c r="T3695" i="105"/>
  <c r="U3698" i="105"/>
  <c r="T3703" i="105"/>
  <c r="U3706" i="105"/>
  <c r="T3711" i="105"/>
  <c r="T3714" i="105"/>
  <c r="T3717" i="105"/>
  <c r="E3717" i="105" s="1"/>
  <c r="E1757" i="105" s="1"/>
  <c r="T3720" i="105"/>
  <c r="U3723" i="105"/>
  <c r="U3726" i="105"/>
  <c r="U3729" i="105"/>
  <c r="U3732" i="105"/>
  <c r="F3732" i="105" s="1"/>
  <c r="F1778" i="105" s="1"/>
  <c r="T3743" i="105"/>
  <c r="T3746" i="105"/>
  <c r="T3749" i="105"/>
  <c r="T3752" i="105"/>
  <c r="E3752" i="105" s="1"/>
  <c r="E1802" i="105" s="1"/>
  <c r="U3051" i="105"/>
  <c r="T3056" i="105"/>
  <c r="U3059" i="105"/>
  <c r="U3671" i="105"/>
  <c r="T3676" i="105"/>
  <c r="U3679" i="105"/>
  <c r="T3684" i="105"/>
  <c r="U3687" i="105"/>
  <c r="F3687" i="105" s="1"/>
  <c r="F1724" i="105" s="1"/>
  <c r="T3692" i="105"/>
  <c r="U3695" i="105"/>
  <c r="T3700" i="105"/>
  <c r="E3700" i="105" s="1"/>
  <c r="E1737" i="105" s="1"/>
  <c r="U3703" i="105"/>
  <c r="T3708" i="105"/>
  <c r="U3711" i="105"/>
  <c r="U3714" i="105"/>
  <c r="U3717" i="105"/>
  <c r="U3720" i="105"/>
  <c r="T3731" i="105"/>
  <c r="T3734" i="105"/>
  <c r="T3737" i="105"/>
  <c r="T3740" i="105"/>
  <c r="U3743" i="105"/>
  <c r="U3746" i="105"/>
  <c r="U3749" i="105"/>
  <c r="U3752" i="105"/>
  <c r="T3053" i="105"/>
  <c r="U3056" i="105"/>
  <c r="F3056" i="105" s="1"/>
  <c r="F891" i="105" s="1"/>
  <c r="T3061" i="105"/>
  <c r="U3064" i="105"/>
  <c r="T3561" i="105"/>
  <c r="T3577" i="105"/>
  <c r="T3593" i="105"/>
  <c r="T3609" i="105"/>
  <c r="E3609" i="105" s="1"/>
  <c r="E1576" i="105" s="1"/>
  <c r="U3641" i="105"/>
  <c r="T3657" i="105"/>
  <c r="U3660" i="105"/>
  <c r="T3673" i="105"/>
  <c r="U3676" i="105"/>
  <c r="T3681" i="105"/>
  <c r="U3684" i="105"/>
  <c r="T3689" i="105"/>
  <c r="U3692" i="105"/>
  <c r="T3697" i="105"/>
  <c r="U3700" i="105"/>
  <c r="T3705" i="105"/>
  <c r="E3705" i="105" s="1"/>
  <c r="E1742" i="105" s="1"/>
  <c r="U3708" i="105"/>
  <c r="T3719" i="105"/>
  <c r="T3722" i="105"/>
  <c r="T3725" i="105"/>
  <c r="T3728" i="105"/>
  <c r="U3731" i="105"/>
  <c r="U3734" i="105"/>
  <c r="U3737" i="105"/>
  <c r="U3740" i="105"/>
  <c r="T3751" i="105"/>
  <c r="T3754" i="105"/>
  <c r="U3053" i="105"/>
  <c r="T3058" i="105"/>
  <c r="U3631" i="105"/>
  <c r="T3650" i="105"/>
  <c r="U3653" i="105"/>
  <c r="T3663" i="105"/>
  <c r="T3666" i="105"/>
  <c r="T3670" i="105"/>
  <c r="U3673" i="105"/>
  <c r="T3678" i="105"/>
  <c r="U3681" i="105"/>
  <c r="T3686" i="105"/>
  <c r="U3689" i="105"/>
  <c r="T3694" i="105"/>
  <c r="U3697" i="105"/>
  <c r="F3697" i="105" s="1"/>
  <c r="F1734" i="105" s="1"/>
  <c r="T3702" i="105"/>
  <c r="U3705" i="105"/>
  <c r="F3705" i="105" s="1"/>
  <c r="F1742" i="105" s="1"/>
  <c r="T3710" i="105"/>
  <c r="E3710" i="105" s="1"/>
  <c r="E1747" i="105" s="1"/>
  <c r="T3713" i="105"/>
  <c r="T3716" i="105"/>
  <c r="U3719" i="105"/>
  <c r="U3722" i="105"/>
  <c r="U3725" i="105"/>
  <c r="U3728" i="105"/>
  <c r="T3739" i="105"/>
  <c r="T3742" i="105"/>
  <c r="T3745" i="105"/>
  <c r="T3748" i="105"/>
  <c r="U3751" i="105"/>
  <c r="U3754" i="105"/>
  <c r="F3754" i="105" s="1"/>
  <c r="F1804" i="105" s="1"/>
  <c r="T3055" i="105"/>
  <c r="U3058" i="105"/>
  <c r="T3063" i="105"/>
  <c r="U3628" i="105"/>
  <c r="U3650" i="105"/>
  <c r="F3650" i="105" s="1"/>
  <c r="F1664" i="105" s="1"/>
  <c r="U3666" i="105"/>
  <c r="F3666" i="105" s="1"/>
  <c r="F1702" i="105" s="1"/>
  <c r="U3670" i="105"/>
  <c r="T3675" i="105"/>
  <c r="U3678" i="105"/>
  <c r="T3683" i="105"/>
  <c r="U3686" i="105"/>
  <c r="T3691" i="105"/>
  <c r="U3694" i="105"/>
  <c r="T3699" i="105"/>
  <c r="U3702" i="105"/>
  <c r="T3707" i="105"/>
  <c r="U3710" i="105"/>
  <c r="U3713" i="105"/>
  <c r="U3716" i="105"/>
  <c r="T3727" i="105"/>
  <c r="T3730" i="105"/>
  <c r="T3733" i="105"/>
  <c r="T3736" i="105"/>
  <c r="U3739" i="105"/>
  <c r="U3742" i="105"/>
  <c r="U3745" i="105"/>
  <c r="U3748" i="105"/>
  <c r="T3052" i="105"/>
  <c r="U3055" i="105"/>
  <c r="T3060" i="105"/>
  <c r="U3063" i="105"/>
  <c r="F3063" i="105" s="1"/>
  <c r="F899" i="105" s="1"/>
  <c r="T3672" i="105"/>
  <c r="U3675" i="105"/>
  <c r="T3680" i="105"/>
  <c r="U3683" i="105"/>
  <c r="F3683" i="105" s="1"/>
  <c r="F1720" i="105" s="1"/>
  <c r="T3688" i="105"/>
  <c r="U3691" i="105"/>
  <c r="F3691" i="105" s="1"/>
  <c r="F1728" i="105" s="1"/>
  <c r="T3696" i="105"/>
  <c r="U3699" i="105"/>
  <c r="T3704" i="105"/>
  <c r="E3704" i="105" s="1"/>
  <c r="E1741" i="105" s="1"/>
  <c r="U3707" i="105"/>
  <c r="T3715" i="105"/>
  <c r="T3718" i="105"/>
  <c r="E3718" i="105" s="1"/>
  <c r="E1758" i="105" s="1"/>
  <c r="T3721" i="105"/>
  <c r="T3724" i="105"/>
  <c r="E3724" i="105" s="1"/>
  <c r="E1767" i="105" s="1"/>
  <c r="U3727" i="105"/>
  <c r="F3727" i="105" s="1"/>
  <c r="F1771" i="105" s="1"/>
  <c r="U3730" i="105"/>
  <c r="F3730" i="105" s="1"/>
  <c r="F1774" i="105" s="1"/>
  <c r="U3733" i="105"/>
  <c r="U3736" i="105"/>
  <c r="F3736" i="105" s="1"/>
  <c r="F1783" i="105" s="1"/>
  <c r="T3747" i="105"/>
  <c r="E3747" i="105" s="1"/>
  <c r="E1796" i="105" s="1"/>
  <c r="T3750" i="105"/>
  <c r="T3753" i="105"/>
  <c r="U3052" i="105"/>
  <c r="T3057" i="105"/>
  <c r="U3060" i="105"/>
  <c r="U3615" i="105"/>
  <c r="T3655" i="105"/>
  <c r="T3658" i="105"/>
  <c r="U3661" i="105"/>
  <c r="U3669" i="105"/>
  <c r="T3674" i="105"/>
  <c r="U3677" i="105"/>
  <c r="T3682" i="105"/>
  <c r="U3685" i="105"/>
  <c r="T3690" i="105"/>
  <c r="E3690" i="105" s="1"/>
  <c r="E1727" i="105" s="1"/>
  <c r="U3693" i="105"/>
  <c r="T3698" i="105"/>
  <c r="E3698" i="105" s="1"/>
  <c r="E1735" i="105" s="1"/>
  <c r="U3701" i="105"/>
  <c r="F3701" i="105" s="1"/>
  <c r="F1738" i="105" s="1"/>
  <c r="T3706" i="105"/>
  <c r="T3723" i="105"/>
  <c r="T3553" i="105"/>
  <c r="U3680" i="105"/>
  <c r="U3696" i="105"/>
  <c r="T3712" i="105"/>
  <c r="U3738" i="105"/>
  <c r="T3744" i="105"/>
  <c r="T3059" i="105"/>
  <c r="U3062" i="105"/>
  <c r="T3065" i="105"/>
  <c r="U3068" i="105"/>
  <c r="T3073" i="105"/>
  <c r="U3076" i="105"/>
  <c r="T3081" i="105"/>
  <c r="U3084" i="105"/>
  <c r="T3089" i="105"/>
  <c r="U3092" i="105"/>
  <c r="F3092" i="105" s="1"/>
  <c r="F936" i="105" s="1"/>
  <c r="T3097" i="105"/>
  <c r="T3677" i="105"/>
  <c r="T3693" i="105"/>
  <c r="E3693" i="105" s="1"/>
  <c r="E1730" i="105" s="1"/>
  <c r="U3712" i="105"/>
  <c r="U3718" i="105"/>
  <c r="U3744" i="105"/>
  <c r="U3750" i="105"/>
  <c r="U3065" i="105"/>
  <c r="F3065" i="105" s="1"/>
  <c r="F901" i="105" s="1"/>
  <c r="T3070" i="105"/>
  <c r="U3073" i="105"/>
  <c r="T3078" i="105"/>
  <c r="U3081" i="105"/>
  <c r="T3086" i="105"/>
  <c r="U3089" i="105"/>
  <c r="T3094" i="105"/>
  <c r="U3097" i="105"/>
  <c r="T3569" i="105"/>
  <c r="U3625" i="105"/>
  <c r="U3652" i="105"/>
  <c r="T3729" i="105"/>
  <c r="T3735" i="105"/>
  <c r="T3054" i="105"/>
  <c r="E3054" i="105" s="1"/>
  <c r="E888" i="105" s="1"/>
  <c r="U3061" i="105"/>
  <c r="T3067" i="105"/>
  <c r="E3067" i="105" s="1"/>
  <c r="E905" i="105" s="1"/>
  <c r="U3070" i="105"/>
  <c r="T3075" i="105"/>
  <c r="U3078" i="105"/>
  <c r="F3078" i="105" s="1"/>
  <c r="F918" i="105" s="1"/>
  <c r="T3083" i="105"/>
  <c r="U3086" i="105"/>
  <c r="T3091" i="105"/>
  <c r="U3094" i="105"/>
  <c r="U3668" i="105"/>
  <c r="T3709" i="105"/>
  <c r="U3735" i="105"/>
  <c r="T3741" i="105"/>
  <c r="U3054" i="105"/>
  <c r="U3067" i="105"/>
  <c r="T3072" i="105"/>
  <c r="U3075" i="105"/>
  <c r="T3080" i="105"/>
  <c r="U3083" i="105"/>
  <c r="T3088" i="105"/>
  <c r="U3091" i="105"/>
  <c r="T3585" i="105"/>
  <c r="U3672" i="105"/>
  <c r="F3672" i="105" s="1"/>
  <c r="F1709" i="105" s="1"/>
  <c r="U3688" i="105"/>
  <c r="U3704" i="105"/>
  <c r="U3709" i="105"/>
  <c r="U3715" i="105"/>
  <c r="F3715" i="105" s="1"/>
  <c r="F1754" i="105" s="1"/>
  <c r="U3724" i="105"/>
  <c r="F3724" i="105" s="1"/>
  <c r="F1767" i="105" s="1"/>
  <c r="U3741" i="105"/>
  <c r="U3747" i="105"/>
  <c r="T3064" i="105"/>
  <c r="E3064" i="105" s="1"/>
  <c r="E900" i="105" s="1"/>
  <c r="T3069" i="105"/>
  <c r="U3072" i="105"/>
  <c r="T3077" i="105"/>
  <c r="U3080" i="105"/>
  <c r="F3080" i="105" s="1"/>
  <c r="F920" i="105" s="1"/>
  <c r="T3085" i="105"/>
  <c r="U3088" i="105"/>
  <c r="T3093" i="105"/>
  <c r="U3096" i="105"/>
  <c r="T3601" i="105"/>
  <c r="T3665" i="105"/>
  <c r="U3721" i="105"/>
  <c r="U3753" i="105"/>
  <c r="U3057" i="105"/>
  <c r="U3066" i="105"/>
  <c r="T3071" i="105"/>
  <c r="U3074" i="105"/>
  <c r="T3079" i="105"/>
  <c r="U3082" i="105"/>
  <c r="T3087" i="105"/>
  <c r="U3090" i="105"/>
  <c r="T3095" i="105"/>
  <c r="U3098" i="105"/>
  <c r="U3069" i="105"/>
  <c r="U3071" i="105"/>
  <c r="U3077" i="105"/>
  <c r="F3077" i="105" s="1"/>
  <c r="F917" i="105" s="1"/>
  <c r="U3079" i="105"/>
  <c r="U3085" i="105"/>
  <c r="U3087" i="105"/>
  <c r="F3087" i="105" s="1"/>
  <c r="F929" i="105" s="1"/>
  <c r="U3101" i="105"/>
  <c r="T3106" i="105"/>
  <c r="U3109" i="105"/>
  <c r="T3114" i="105"/>
  <c r="U3117" i="105"/>
  <c r="T3122" i="105"/>
  <c r="U3125" i="105"/>
  <c r="T3130" i="105"/>
  <c r="T3726" i="105"/>
  <c r="T3738" i="105"/>
  <c r="T3103" i="105"/>
  <c r="U3106" i="105"/>
  <c r="T3111" i="105"/>
  <c r="U3114" i="105"/>
  <c r="T3119" i="105"/>
  <c r="U3122" i="105"/>
  <c r="T3127" i="105"/>
  <c r="E3127" i="105" s="1"/>
  <c r="E978" i="105" s="1"/>
  <c r="U3130" i="105"/>
  <c r="T3135" i="105"/>
  <c r="U3138" i="105"/>
  <c r="T3143" i="105"/>
  <c r="U3146" i="105"/>
  <c r="T3151" i="105"/>
  <c r="U3154" i="105"/>
  <c r="T3159" i="105"/>
  <c r="U3162" i="105"/>
  <c r="T3167" i="105"/>
  <c r="U3170" i="105"/>
  <c r="T3175" i="105"/>
  <c r="U3178" i="105"/>
  <c r="T3183" i="105"/>
  <c r="U3186" i="105"/>
  <c r="T3191" i="105"/>
  <c r="U3194" i="105"/>
  <c r="T3685" i="105"/>
  <c r="T3051" i="105"/>
  <c r="T3100" i="105"/>
  <c r="U3103" i="105"/>
  <c r="T3108" i="105"/>
  <c r="U3111" i="105"/>
  <c r="T3116" i="105"/>
  <c r="U3119" i="105"/>
  <c r="T3124" i="105"/>
  <c r="U3127" i="105"/>
  <c r="F3127" i="105" s="1"/>
  <c r="F978" i="105" s="1"/>
  <c r="T3132" i="105"/>
  <c r="U3135" i="105"/>
  <c r="T3140" i="105"/>
  <c r="U3143" i="105"/>
  <c r="T3148" i="105"/>
  <c r="U3151" i="105"/>
  <c r="T3156" i="105"/>
  <c r="U3159" i="105"/>
  <c r="T3164" i="105"/>
  <c r="U3167" i="105"/>
  <c r="T3172" i="105"/>
  <c r="U3175" i="105"/>
  <c r="T3180" i="105"/>
  <c r="U3183" i="105"/>
  <c r="T3188" i="105"/>
  <c r="U3191" i="105"/>
  <c r="F3191" i="105" s="1"/>
  <c r="F1058" i="105" s="1"/>
  <c r="U3093" i="105"/>
  <c r="T3096" i="105"/>
  <c r="U3100" i="105"/>
  <c r="T3105" i="105"/>
  <c r="U3108" i="105"/>
  <c r="T3113" i="105"/>
  <c r="U3116" i="105"/>
  <c r="T3121" i="105"/>
  <c r="U3124" i="105"/>
  <c r="T3129" i="105"/>
  <c r="U3132" i="105"/>
  <c r="T3137" i="105"/>
  <c r="U3140" i="105"/>
  <c r="T3145" i="105"/>
  <c r="U3148" i="105"/>
  <c r="T3153" i="105"/>
  <c r="U3156" i="105"/>
  <c r="T3161" i="105"/>
  <c r="U3164" i="105"/>
  <c r="T3169" i="105"/>
  <c r="U3172" i="105"/>
  <c r="T3177" i="105"/>
  <c r="U3180" i="105"/>
  <c r="T3185" i="105"/>
  <c r="U3188" i="105"/>
  <c r="T3193" i="105"/>
  <c r="T3066" i="105"/>
  <c r="T3068" i="105"/>
  <c r="T3074" i="105"/>
  <c r="T3076" i="105"/>
  <c r="T3082" i="105"/>
  <c r="T3084" i="105"/>
  <c r="T3090" i="105"/>
  <c r="T3102" i="105"/>
  <c r="U3105" i="105"/>
  <c r="T3110" i="105"/>
  <c r="E3110" i="105" s="1"/>
  <c r="E957" i="105" s="1"/>
  <c r="U3113" i="105"/>
  <c r="T3118" i="105"/>
  <c r="U3121" i="105"/>
  <c r="T3126" i="105"/>
  <c r="U3129" i="105"/>
  <c r="T3134" i="105"/>
  <c r="U3137" i="105"/>
  <c r="T3142" i="105"/>
  <c r="U3145" i="105"/>
  <c r="T3150" i="105"/>
  <c r="U3153" i="105"/>
  <c r="T3158" i="105"/>
  <c r="U3161" i="105"/>
  <c r="T3166" i="105"/>
  <c r="U3169" i="105"/>
  <c r="T3174" i="105"/>
  <c r="U3177" i="105"/>
  <c r="T3182" i="105"/>
  <c r="U3185" i="105"/>
  <c r="T3190" i="105"/>
  <c r="U3193" i="105"/>
  <c r="T3701" i="105"/>
  <c r="E3701" i="105" s="1"/>
  <c r="E1738" i="105" s="1"/>
  <c r="T3092" i="105"/>
  <c r="T3099" i="105"/>
  <c r="U3102" i="105"/>
  <c r="T3107" i="105"/>
  <c r="E3107" i="105" s="1"/>
  <c r="E954" i="105" s="1"/>
  <c r="U3110" i="105"/>
  <c r="T3115" i="105"/>
  <c r="U3118" i="105"/>
  <c r="T3123" i="105"/>
  <c r="U3126" i="105"/>
  <c r="T3131" i="105"/>
  <c r="U3134" i="105"/>
  <c r="T3139" i="105"/>
  <c r="E3139" i="105" s="1"/>
  <c r="E994" i="105" s="1"/>
  <c r="U3142" i="105"/>
  <c r="T3147" i="105"/>
  <c r="U3150" i="105"/>
  <c r="T3155" i="105"/>
  <c r="U3158" i="105"/>
  <c r="T3163" i="105"/>
  <c r="U3166" i="105"/>
  <c r="T3171" i="105"/>
  <c r="E3171" i="105" s="1"/>
  <c r="E1033" i="105" s="1"/>
  <c r="U3174" i="105"/>
  <c r="F3174" i="105" s="1"/>
  <c r="F1036" i="105" s="1"/>
  <c r="T3179" i="105"/>
  <c r="U3182" i="105"/>
  <c r="T3187" i="105"/>
  <c r="U3190" i="105"/>
  <c r="T3195" i="105"/>
  <c r="T3669" i="105"/>
  <c r="E3669" i="105" s="1"/>
  <c r="E1705" i="105" s="1"/>
  <c r="T3062" i="105"/>
  <c r="E3062" i="105" s="1"/>
  <c r="E898" i="105" s="1"/>
  <c r="T3101" i="105"/>
  <c r="U3104" i="105"/>
  <c r="T3109" i="105"/>
  <c r="U3112" i="105"/>
  <c r="T3117" i="105"/>
  <c r="U3120" i="105"/>
  <c r="T3125" i="105"/>
  <c r="U3128" i="105"/>
  <c r="T3133" i="105"/>
  <c r="U3136" i="105"/>
  <c r="T3141" i="105"/>
  <c r="U3144" i="105"/>
  <c r="T3149" i="105"/>
  <c r="U3152" i="105"/>
  <c r="T3157" i="105"/>
  <c r="U3160" i="105"/>
  <c r="T3165" i="105"/>
  <c r="U3168" i="105"/>
  <c r="T3173" i="105"/>
  <c r="U3176" i="105"/>
  <c r="F3176" i="105" s="1"/>
  <c r="F1039" i="105" s="1"/>
  <c r="T3181" i="105"/>
  <c r="U3184" i="105"/>
  <c r="T3189" i="105"/>
  <c r="U3192" i="105"/>
  <c r="U3099" i="105"/>
  <c r="U3115" i="105"/>
  <c r="T3196" i="105"/>
  <c r="U3199" i="105"/>
  <c r="T3204" i="105"/>
  <c r="U3207" i="105"/>
  <c r="U3095" i="105"/>
  <c r="T3112" i="105"/>
  <c r="T3128" i="105"/>
  <c r="U3131" i="105"/>
  <c r="U3133" i="105"/>
  <c r="U3139" i="105"/>
  <c r="U3141" i="105"/>
  <c r="U3147" i="105"/>
  <c r="U3149" i="105"/>
  <c r="U3155" i="105"/>
  <c r="U3157" i="105"/>
  <c r="U3163" i="105"/>
  <c r="U3165" i="105"/>
  <c r="U3171" i="105"/>
  <c r="U3173" i="105"/>
  <c r="U3179" i="105"/>
  <c r="U3181" i="105"/>
  <c r="U3187" i="105"/>
  <c r="U3189" i="105"/>
  <c r="U3196" i="105"/>
  <c r="F3196" i="105" s="1"/>
  <c r="F1064" i="105" s="1"/>
  <c r="T3201" i="105"/>
  <c r="U3204" i="105"/>
  <c r="T3209" i="105"/>
  <c r="U3212" i="105"/>
  <c r="T3217" i="105"/>
  <c r="U3220" i="105"/>
  <c r="T3225" i="105"/>
  <c r="U3228" i="105"/>
  <c r="T3233" i="105"/>
  <c r="U3236" i="105"/>
  <c r="T3241" i="105"/>
  <c r="U3244" i="105"/>
  <c r="T3249" i="105"/>
  <c r="U3252" i="105"/>
  <c r="T3257" i="105"/>
  <c r="U3260" i="105"/>
  <c r="T3265" i="105"/>
  <c r="U3268" i="105"/>
  <c r="T3273" i="105"/>
  <c r="U3276" i="105"/>
  <c r="F3276" i="105" s="1"/>
  <c r="F1162" i="105" s="1"/>
  <c r="U3195" i="105"/>
  <c r="T3198" i="105"/>
  <c r="U3201" i="105"/>
  <c r="T3206" i="105"/>
  <c r="U3209" i="105"/>
  <c r="T3214" i="105"/>
  <c r="U3217" i="105"/>
  <c r="T3222" i="105"/>
  <c r="U3225" i="105"/>
  <c r="T3230" i="105"/>
  <c r="U3233" i="105"/>
  <c r="T3238" i="105"/>
  <c r="U3241" i="105"/>
  <c r="T3246" i="105"/>
  <c r="U3249" i="105"/>
  <c r="T3254" i="105"/>
  <c r="U3257" i="105"/>
  <c r="T3262" i="105"/>
  <c r="U3265" i="105"/>
  <c r="T3270" i="105"/>
  <c r="U3273" i="105"/>
  <c r="T3278" i="105"/>
  <c r="U3281" i="105"/>
  <c r="T3732" i="105"/>
  <c r="U3198" i="105"/>
  <c r="T3203" i="105"/>
  <c r="U3206" i="105"/>
  <c r="T3211" i="105"/>
  <c r="U3214" i="105"/>
  <c r="T3219" i="105"/>
  <c r="U3222" i="105"/>
  <c r="T3227" i="105"/>
  <c r="U3230" i="105"/>
  <c r="T3235" i="105"/>
  <c r="U3238" i="105"/>
  <c r="T3243" i="105"/>
  <c r="U3246" i="105"/>
  <c r="T3251" i="105"/>
  <c r="U3254" i="105"/>
  <c r="T3259" i="105"/>
  <c r="U3262" i="105"/>
  <c r="T3267" i="105"/>
  <c r="U3270" i="105"/>
  <c r="T3275" i="105"/>
  <c r="U3278" i="105"/>
  <c r="U3107" i="105"/>
  <c r="U3123" i="105"/>
  <c r="T3200" i="105"/>
  <c r="U3203" i="105"/>
  <c r="T3208" i="105"/>
  <c r="U3211" i="105"/>
  <c r="T3216" i="105"/>
  <c r="U3219" i="105"/>
  <c r="T3224" i="105"/>
  <c r="U3227" i="105"/>
  <c r="T3232" i="105"/>
  <c r="U3235" i="105"/>
  <c r="T3240" i="105"/>
  <c r="U3243" i="105"/>
  <c r="T3248" i="105"/>
  <c r="U3251" i="105"/>
  <c r="T3256" i="105"/>
  <c r="U3259" i="105"/>
  <c r="T3264" i="105"/>
  <c r="U3267" i="105"/>
  <c r="T3272" i="105"/>
  <c r="U3275" i="105"/>
  <c r="T3280" i="105"/>
  <c r="T3104" i="105"/>
  <c r="T3120" i="105"/>
  <c r="T3136" i="105"/>
  <c r="T3138" i="105"/>
  <c r="T3144" i="105"/>
  <c r="T3146" i="105"/>
  <c r="T3152" i="105"/>
  <c r="T3154" i="105"/>
  <c r="E3154" i="105" s="1"/>
  <c r="E1012" i="105" s="1"/>
  <c r="T3160" i="105"/>
  <c r="T3162" i="105"/>
  <c r="T3168" i="105"/>
  <c r="T3170" i="105"/>
  <c r="T3176" i="105"/>
  <c r="T3178" i="105"/>
  <c r="E3178" i="105" s="1"/>
  <c r="E1041" i="105" s="1"/>
  <c r="T3184" i="105"/>
  <c r="T3186" i="105"/>
  <c r="T3192" i="105"/>
  <c r="T3194" i="105"/>
  <c r="T3197" i="105"/>
  <c r="U3200" i="105"/>
  <c r="T3205" i="105"/>
  <c r="U3208" i="105"/>
  <c r="T3213" i="105"/>
  <c r="T3098" i="105"/>
  <c r="U3197" i="105"/>
  <c r="T3202" i="105"/>
  <c r="U3205" i="105"/>
  <c r="T3210" i="105"/>
  <c r="U3213" i="105"/>
  <c r="T3218" i="105"/>
  <c r="U3221" i="105"/>
  <c r="T3226" i="105"/>
  <c r="U3229" i="105"/>
  <c r="T3234" i="105"/>
  <c r="U3237" i="105"/>
  <c r="T3242" i="105"/>
  <c r="U3245" i="105"/>
  <c r="T3250" i="105"/>
  <c r="E3250" i="105" s="1"/>
  <c r="E1129" i="105" s="1"/>
  <c r="U3253" i="105"/>
  <c r="T3258" i="105"/>
  <c r="U3261" i="105"/>
  <c r="T3266" i="105"/>
  <c r="U3269" i="105"/>
  <c r="T3274" i="105"/>
  <c r="U3277" i="105"/>
  <c r="T3282" i="105"/>
  <c r="U3285" i="105"/>
  <c r="T3199" i="105"/>
  <c r="U3202" i="105"/>
  <c r="T3207" i="105"/>
  <c r="U3210" i="105"/>
  <c r="T3215" i="105"/>
  <c r="U3218" i="105"/>
  <c r="T3223" i="105"/>
  <c r="U3226" i="105"/>
  <c r="T3231" i="105"/>
  <c r="U3234" i="105"/>
  <c r="T3239" i="105"/>
  <c r="E3239" i="105" s="1"/>
  <c r="E1116" i="105" s="1"/>
  <c r="U3242" i="105"/>
  <c r="T3247" i="105"/>
  <c r="U3250" i="105"/>
  <c r="T3255" i="105"/>
  <c r="U3258" i="105"/>
  <c r="T3263" i="105"/>
  <c r="U3266" i="105"/>
  <c r="T3271" i="105"/>
  <c r="U3274" i="105"/>
  <c r="T3279" i="105"/>
  <c r="T3281" i="105"/>
  <c r="T3285" i="105"/>
  <c r="T3290" i="105"/>
  <c r="U3293" i="105"/>
  <c r="T3298" i="105"/>
  <c r="U3301" i="105"/>
  <c r="T3306" i="105"/>
  <c r="U3309" i="105"/>
  <c r="T3017" i="105"/>
  <c r="U3020" i="105"/>
  <c r="T3025" i="105"/>
  <c r="U3028" i="105"/>
  <c r="T3033" i="105"/>
  <c r="U3036" i="105"/>
  <c r="T3041" i="105"/>
  <c r="T3049" i="105"/>
  <c r="T3287" i="105"/>
  <c r="U3290" i="105"/>
  <c r="T3295" i="105"/>
  <c r="U3298" i="105"/>
  <c r="T3303" i="105"/>
  <c r="U3306" i="105"/>
  <c r="T3014" i="105"/>
  <c r="U3017" i="105"/>
  <c r="T3022" i="105"/>
  <c r="U3025" i="105"/>
  <c r="T3030" i="105"/>
  <c r="U3033" i="105"/>
  <c r="T3038" i="105"/>
  <c r="U3041" i="105"/>
  <c r="T3046" i="105"/>
  <c r="U3049" i="105"/>
  <c r="T3026" i="105"/>
  <c r="U3045" i="105"/>
  <c r="U3216" i="105"/>
  <c r="F3216" i="105" s="1"/>
  <c r="F1089" i="105" s="1"/>
  <c r="U3224" i="105"/>
  <c r="U3232" i="105"/>
  <c r="U3240" i="105"/>
  <c r="U3248" i="105"/>
  <c r="U3256" i="105"/>
  <c r="U3264" i="105"/>
  <c r="U3272" i="105"/>
  <c r="U3280" i="105"/>
  <c r="U3282" i="105"/>
  <c r="U3287" i="105"/>
  <c r="T3292" i="105"/>
  <c r="U3295" i="105"/>
  <c r="T3300" i="105"/>
  <c r="U3303" i="105"/>
  <c r="T3308" i="105"/>
  <c r="U3014" i="105"/>
  <c r="T3019" i="105"/>
  <c r="U3022" i="105"/>
  <c r="T3027" i="105"/>
  <c r="U3030" i="105"/>
  <c r="T3035" i="105"/>
  <c r="U3038" i="105"/>
  <c r="T3043" i="105"/>
  <c r="U3046" i="105"/>
  <c r="T3050" i="105"/>
  <c r="T3220" i="105"/>
  <c r="T3228" i="105"/>
  <c r="T3236" i="105"/>
  <c r="T3244" i="105"/>
  <c r="T3252" i="105"/>
  <c r="T3260" i="105"/>
  <c r="T3268" i="105"/>
  <c r="T3276" i="105"/>
  <c r="T3283" i="105"/>
  <c r="T3289" i="105"/>
  <c r="U3292" i="105"/>
  <c r="T3297" i="105"/>
  <c r="U3300" i="105"/>
  <c r="T3305" i="105"/>
  <c r="U3308" i="105"/>
  <c r="T3016" i="105"/>
  <c r="U3019" i="105"/>
  <c r="T3024" i="105"/>
  <c r="U3027" i="105"/>
  <c r="T3032" i="105"/>
  <c r="U3035" i="105"/>
  <c r="T3040" i="105"/>
  <c r="U3043" i="105"/>
  <c r="T3048" i="105"/>
  <c r="T3042" i="105"/>
  <c r="U3283" i="105"/>
  <c r="T3286" i="105"/>
  <c r="U3289" i="105"/>
  <c r="T3294" i="105"/>
  <c r="U3297" i="105"/>
  <c r="T3302" i="105"/>
  <c r="U3305" i="105"/>
  <c r="T3013" i="105"/>
  <c r="U3016" i="105"/>
  <c r="T3021" i="105"/>
  <c r="U3024" i="105"/>
  <c r="T3029" i="105"/>
  <c r="U3032" i="105"/>
  <c r="T3037" i="105"/>
  <c r="U3040" i="105"/>
  <c r="T3045" i="105"/>
  <c r="U3048" i="105"/>
  <c r="T3212" i="105"/>
  <c r="E3212" i="105" s="1"/>
  <c r="E1084" i="105" s="1"/>
  <c r="U3286" i="105"/>
  <c r="T3291" i="105"/>
  <c r="U3294" i="105"/>
  <c r="T3299" i="105"/>
  <c r="U3302" i="105"/>
  <c r="T3307" i="105"/>
  <c r="U3013" i="105"/>
  <c r="T3018" i="105"/>
  <c r="U3021" i="105"/>
  <c r="U3029" i="105"/>
  <c r="T3034" i="105"/>
  <c r="U3037" i="105"/>
  <c r="U3215" i="105"/>
  <c r="U3223" i="105"/>
  <c r="U3231" i="105"/>
  <c r="U3239" i="105"/>
  <c r="U3247" i="105"/>
  <c r="U3255" i="105"/>
  <c r="U3263" i="105"/>
  <c r="U3271" i="105"/>
  <c r="U3279" i="105"/>
  <c r="T3284" i="105"/>
  <c r="T3288" i="105"/>
  <c r="U3291" i="105"/>
  <c r="T3296" i="105"/>
  <c r="U3299" i="105"/>
  <c r="T3304" i="105"/>
  <c r="U3307" i="105"/>
  <c r="T3015" i="105"/>
  <c r="U3018" i="105"/>
  <c r="T3023" i="105"/>
  <c r="U3026" i="105"/>
  <c r="T3031" i="105"/>
  <c r="U3034" i="105"/>
  <c r="T3039" i="105"/>
  <c r="U3042" i="105"/>
  <c r="T3047" i="105"/>
  <c r="U3050" i="105"/>
  <c r="T3221" i="105"/>
  <c r="T3229" i="105"/>
  <c r="T3237" i="105"/>
  <c r="T3245" i="105"/>
  <c r="T3253" i="105"/>
  <c r="T3261" i="105"/>
  <c r="T3269" i="105"/>
  <c r="T3277" i="105"/>
  <c r="U3284" i="105"/>
  <c r="U3288" i="105"/>
  <c r="T3293" i="105"/>
  <c r="U3296" i="105"/>
  <c r="T3301" i="105"/>
  <c r="U3304" i="105"/>
  <c r="T3309" i="105"/>
  <c r="U3015" i="105"/>
  <c r="T3020" i="105"/>
  <c r="U3023" i="105"/>
  <c r="T3028" i="105"/>
  <c r="U3031" i="105"/>
  <c r="T3036" i="105"/>
  <c r="U3039" i="105"/>
  <c r="T3044" i="105"/>
  <c r="U3047" i="105"/>
  <c r="U3044" i="105"/>
  <c r="G3131" i="105"/>
  <c r="G983" i="105" s="1"/>
  <c r="G3741" i="105"/>
  <c r="G1789" i="105" s="1"/>
  <c r="G3599" i="105"/>
  <c r="G1564" i="105" s="1"/>
  <c r="G3665" i="105"/>
  <c r="G1700" i="105" s="1"/>
  <c r="G3546" i="105"/>
  <c r="G1499" i="105" s="1"/>
  <c r="G3629" i="105"/>
  <c r="G1600" i="105" s="1"/>
  <c r="G3565" i="105"/>
  <c r="G1521" i="105" s="1"/>
  <c r="G3544" i="105"/>
  <c r="G1496" i="105" s="1"/>
  <c r="G3163" i="105"/>
  <c r="G1023" i="105" s="1"/>
  <c r="G3661" i="105"/>
  <c r="G1696" i="105" s="1"/>
  <c r="G3056" i="105"/>
  <c r="G891" i="105" s="1"/>
  <c r="G3654" i="105"/>
  <c r="G1675" i="105" s="1"/>
  <c r="G3516" i="105"/>
  <c r="G1462" i="105" s="1"/>
  <c r="G3444" i="105"/>
  <c r="G1372" i="105" s="1"/>
  <c r="G3402" i="105"/>
  <c r="G1320" i="105" s="1"/>
  <c r="G3445" i="105"/>
  <c r="G1373" i="105" s="1"/>
  <c r="G3326" i="105"/>
  <c r="G1224" i="105" s="1"/>
  <c r="G3321" i="105"/>
  <c r="G1218" i="105" s="1"/>
  <c r="G3740" i="105"/>
  <c r="G1787" i="105" s="1"/>
  <c r="G3695" i="105"/>
  <c r="G1732" i="105" s="1"/>
  <c r="G3706" i="105"/>
  <c r="G1743" i="105" s="1"/>
  <c r="G3602" i="105"/>
  <c r="G1568" i="105" s="1"/>
  <c r="G3621" i="105"/>
  <c r="G1591" i="105" s="1"/>
  <c r="G3557" i="105"/>
  <c r="G1512" i="105" s="1"/>
  <c r="G3408" i="105"/>
  <c r="G1327" i="105" s="1"/>
  <c r="G3399" i="105"/>
  <c r="G1316" i="105" s="1"/>
  <c r="G3386" i="105"/>
  <c r="G1301" i="105" s="1"/>
  <c r="G3384" i="105"/>
  <c r="G1296" i="105" s="1"/>
  <c r="G3390" i="105"/>
  <c r="G1305" i="105" s="1"/>
  <c r="G3365" i="105"/>
  <c r="G1272" i="105" s="1"/>
  <c r="G3714" i="105"/>
  <c r="G1753" i="105" s="1"/>
  <c r="G3655" i="105"/>
  <c r="G1677" i="105" s="1"/>
  <c r="G3642" i="105"/>
  <c r="G1635" i="105" s="1"/>
  <c r="G3578" i="105"/>
  <c r="G1538" i="105" s="1"/>
  <c r="G3597" i="105"/>
  <c r="G1562" i="105" s="1"/>
  <c r="G3640" i="105"/>
  <c r="G1628" i="105" s="1"/>
  <c r="G3515" i="105"/>
  <c r="G1460" i="105" s="1"/>
  <c r="G3532" i="105"/>
  <c r="G1482" i="105" s="1"/>
  <c r="G3425" i="105"/>
  <c r="G1348" i="105" s="1"/>
  <c r="G3081" i="105"/>
  <c r="G922" i="105" s="1"/>
  <c r="G3711" i="105"/>
  <c r="G1750" i="105" s="1"/>
  <c r="G3471" i="105"/>
  <c r="G1406" i="105" s="1"/>
  <c r="G3436" i="105"/>
  <c r="G1363" i="105" s="1"/>
  <c r="G3314" i="105"/>
  <c r="G1209" i="105" s="1"/>
  <c r="G3381" i="105"/>
  <c r="G1293" i="105" s="1"/>
  <c r="G3318" i="105"/>
  <c r="G1214" i="105" s="1"/>
  <c r="G3644" i="105"/>
  <c r="G1641" i="105" s="1"/>
  <c r="G3531" i="105"/>
  <c r="G1481" i="105" s="1"/>
  <c r="G3412" i="105"/>
  <c r="G1332" i="105" s="1"/>
  <c r="G3434" i="105"/>
  <c r="G1359" i="105" s="1"/>
  <c r="G3413" i="105"/>
  <c r="G1333" i="105" s="1"/>
  <c r="G3360" i="105"/>
  <c r="G1266" i="105" s="1"/>
  <c r="G3358" i="105"/>
  <c r="G1264" i="105" s="1"/>
  <c r="F3310" i="105"/>
  <c r="F1204" i="105" s="1"/>
  <c r="G3319" i="105"/>
  <c r="G1215" i="105" s="1"/>
  <c r="G3064" i="105"/>
  <c r="G900" i="105" s="1"/>
  <c r="G3674" i="105"/>
  <c r="G1711" i="105" s="1"/>
  <c r="G3507" i="105"/>
  <c r="G1451" i="105" s="1"/>
  <c r="G3527" i="105"/>
  <c r="G1476" i="105" s="1"/>
  <c r="G3417" i="105"/>
  <c r="G1339" i="105" s="1"/>
  <c r="G3378" i="105"/>
  <c r="G1289" i="105" s="1"/>
  <c r="G3312" i="105"/>
  <c r="G1207" i="105" s="1"/>
  <c r="G3393" i="105"/>
  <c r="G1309" i="105" s="1"/>
  <c r="G3359" i="105"/>
  <c r="G1265" i="105" s="1"/>
  <c r="G3503" i="105"/>
  <c r="G1446" i="105" s="1"/>
  <c r="G3492" i="105"/>
  <c r="G1433" i="105" s="1"/>
  <c r="G3463" i="105"/>
  <c r="G1396" i="105" s="1"/>
  <c r="G3450" i="105"/>
  <c r="G1380" i="105" s="1"/>
  <c r="G3477" i="105"/>
  <c r="G1414" i="105" s="1"/>
  <c r="F3420" i="105"/>
  <c r="F1342" i="105" s="1"/>
  <c r="G3369" i="105"/>
  <c r="G1277" i="105" s="1"/>
  <c r="G3339" i="105"/>
  <c r="G1239" i="105" s="1"/>
  <c r="G3520" i="105"/>
  <c r="G1466" i="105" s="1"/>
  <c r="G3543" i="105"/>
  <c r="G1495" i="105" s="1"/>
  <c r="G3468" i="105"/>
  <c r="G1402" i="105" s="1"/>
  <c r="G3490" i="105"/>
  <c r="G1430" i="105" s="1"/>
  <c r="G3404" i="105"/>
  <c r="G1322" i="105" s="1"/>
  <c r="G3379" i="105"/>
  <c r="G1290" i="105" s="1"/>
  <c r="G3344" i="105"/>
  <c r="G1246" i="105" s="1"/>
  <c r="E3319" i="105"/>
  <c r="E1215" i="105" s="1"/>
  <c r="G3333" i="105"/>
  <c r="G1232" i="105" s="1"/>
  <c r="G3315" i="105"/>
  <c r="G1210" i="105" s="1"/>
  <c r="G3350" i="105"/>
  <c r="G1254" i="105" s="1"/>
  <c r="G3311" i="105"/>
  <c r="G1206" i="105" s="1"/>
  <c r="Q2861" i="105"/>
  <c r="R2863" i="105"/>
  <c r="Q2864" i="105"/>
  <c r="S2865" i="105"/>
  <c r="R2866" i="105"/>
  <c r="S2868" i="105"/>
  <c r="Q2869" i="105"/>
  <c r="R2871" i="105"/>
  <c r="Q2872" i="105"/>
  <c r="S2873" i="105"/>
  <c r="R2874" i="105"/>
  <c r="S2876" i="105"/>
  <c r="Q2877" i="105"/>
  <c r="R2879" i="105"/>
  <c r="Q2880" i="105"/>
  <c r="S2881" i="105"/>
  <c r="R2882" i="105"/>
  <c r="S2884" i="105"/>
  <c r="Q2885" i="105"/>
  <c r="R2887" i="105"/>
  <c r="Q2888" i="105"/>
  <c r="R2861" i="105"/>
  <c r="Q2862" i="105"/>
  <c r="S2863" i="105"/>
  <c r="R2864" i="105"/>
  <c r="S2866" i="105"/>
  <c r="Q2867" i="105"/>
  <c r="R2869" i="105"/>
  <c r="Q2870" i="105"/>
  <c r="S2871" i="105"/>
  <c r="R2872" i="105"/>
  <c r="S2874" i="105"/>
  <c r="Q2875" i="105"/>
  <c r="R2877" i="105"/>
  <c r="R2862" i="105"/>
  <c r="Q2863" i="105"/>
  <c r="S2864" i="105"/>
  <c r="Q2868" i="105"/>
  <c r="R2870" i="105"/>
  <c r="Q2871" i="105"/>
  <c r="S2872" i="105"/>
  <c r="Q2876" i="105"/>
  <c r="S2880" i="105"/>
  <c r="Q2882" i="105"/>
  <c r="S2883" i="105"/>
  <c r="S2862" i="105"/>
  <c r="R2868" i="105"/>
  <c r="S2870" i="105"/>
  <c r="R2876" i="105"/>
  <c r="Q2878" i="105"/>
  <c r="Q2879" i="105"/>
  <c r="Q2881" i="105"/>
  <c r="S2882" i="105"/>
  <c r="R2884" i="105"/>
  <c r="S2885" i="105"/>
  <c r="Q2886" i="105"/>
  <c r="Q2887" i="105"/>
  <c r="S2890" i="105"/>
  <c r="Q2891" i="105"/>
  <c r="R2893" i="105"/>
  <c r="Q2894" i="105"/>
  <c r="S2895" i="105"/>
  <c r="R2896" i="105"/>
  <c r="S2898" i="105"/>
  <c r="Q2899" i="105"/>
  <c r="S2861" i="105"/>
  <c r="Q2865" i="105"/>
  <c r="Q2866" i="105"/>
  <c r="S2869" i="105"/>
  <c r="Q2873" i="105"/>
  <c r="Q2874" i="105"/>
  <c r="S2877" i="105"/>
  <c r="R2883" i="105"/>
  <c r="S2888" i="105"/>
  <c r="R2889" i="105"/>
  <c r="S2892" i="105"/>
  <c r="R2894" i="105"/>
  <c r="R2897" i="105"/>
  <c r="S2900" i="105"/>
  <c r="Q2901" i="105"/>
  <c r="R2903" i="105"/>
  <c r="Q2904" i="105"/>
  <c r="S2905" i="105"/>
  <c r="R2906" i="105"/>
  <c r="S2908" i="105"/>
  <c r="Q2909" i="105"/>
  <c r="R2911" i="105"/>
  <c r="Q2912" i="105"/>
  <c r="S2913" i="105"/>
  <c r="R2914" i="105"/>
  <c r="Q2915" i="105"/>
  <c r="S2917" i="105"/>
  <c r="Q2918" i="105"/>
  <c r="S2920" i="105"/>
  <c r="R2921" i="105"/>
  <c r="S2923" i="105"/>
  <c r="R2865" i="105"/>
  <c r="R2867" i="105"/>
  <c r="R2873" i="105"/>
  <c r="R2875" i="105"/>
  <c r="R2878" i="105"/>
  <c r="R2880" i="105"/>
  <c r="Q2884" i="105"/>
  <c r="S2889" i="105"/>
  <c r="Q2890" i="105"/>
  <c r="R2891" i="105"/>
  <c r="S2894" i="105"/>
  <c r="Q2896" i="105"/>
  <c r="S2897" i="105"/>
  <c r="Q2898" i="105"/>
  <c r="R2899" i="105"/>
  <c r="R2901" i="105"/>
  <c r="Q2902" i="105"/>
  <c r="S2903" i="105"/>
  <c r="R2904" i="105"/>
  <c r="S2906" i="105"/>
  <c r="Q2907" i="105"/>
  <c r="R2909" i="105"/>
  <c r="Q2910" i="105"/>
  <c r="S2911" i="105"/>
  <c r="R2912" i="105"/>
  <c r="S2914" i="105"/>
  <c r="R2915" i="105"/>
  <c r="Q2916" i="105"/>
  <c r="R2918" i="105"/>
  <c r="Q2919" i="105"/>
  <c r="S2921" i="105"/>
  <c r="Q2922" i="105"/>
  <c r="R2924" i="105"/>
  <c r="Q2925" i="105"/>
  <c r="S2926" i="105"/>
  <c r="R2927" i="105"/>
  <c r="Q2928" i="105"/>
  <c r="S2930" i="105"/>
  <c r="R2931" i="105"/>
  <c r="Q2932" i="105"/>
  <c r="S2934" i="105"/>
  <c r="R2935" i="105"/>
  <c r="S2937" i="105"/>
  <c r="S2867" i="105"/>
  <c r="S2875" i="105"/>
  <c r="S2887" i="105"/>
  <c r="R2888" i="105"/>
  <c r="Q2889" i="105"/>
  <c r="S2891" i="105"/>
  <c r="Q2893" i="105"/>
  <c r="Q2895" i="105"/>
  <c r="Q2897" i="105"/>
  <c r="S2899" i="105"/>
  <c r="R2905" i="105"/>
  <c r="S2907" i="105"/>
  <c r="R2913" i="105"/>
  <c r="R2917" i="105"/>
  <c r="S2919" i="105"/>
  <c r="R2923" i="105"/>
  <c r="S2925" i="105"/>
  <c r="Q2927" i="105"/>
  <c r="R2929" i="105"/>
  <c r="Q2931" i="105"/>
  <c r="R2933" i="105"/>
  <c r="Q2935" i="105"/>
  <c r="S2936" i="105"/>
  <c r="Q2937" i="105"/>
  <c r="S2939" i="105"/>
  <c r="Q2940" i="105"/>
  <c r="R2942" i="105"/>
  <c r="Q2943" i="105"/>
  <c r="S2944" i="105"/>
  <c r="R2945" i="105"/>
  <c r="S2947" i="105"/>
  <c r="Q2948" i="105"/>
  <c r="R2950" i="105"/>
  <c r="Q2951" i="105"/>
  <c r="S2952" i="105"/>
  <c r="R2953" i="105"/>
  <c r="S2955" i="105"/>
  <c r="Q2956" i="105"/>
  <c r="R2958" i="105"/>
  <c r="Q2959" i="105"/>
  <c r="S2960" i="105"/>
  <c r="R2961" i="105"/>
  <c r="S2963" i="105"/>
  <c r="Q2964" i="105"/>
  <c r="R2966" i="105"/>
  <c r="Q2892" i="105"/>
  <c r="S2893" i="105"/>
  <c r="R2895" i="105"/>
  <c r="Q2900" i="105"/>
  <c r="R2902" i="105"/>
  <c r="Q2903" i="105"/>
  <c r="S2904" i="105"/>
  <c r="Q2908" i="105"/>
  <c r="R2910" i="105"/>
  <c r="Q2911" i="105"/>
  <c r="S2912" i="105"/>
  <c r="R2916" i="105"/>
  <c r="S2918" i="105"/>
  <c r="Q2920" i="105"/>
  <c r="Q2921" i="105"/>
  <c r="R2922" i="105"/>
  <c r="Q2924" i="105"/>
  <c r="Q2926" i="105"/>
  <c r="S2927" i="105"/>
  <c r="S2929" i="105"/>
  <c r="Q2930" i="105"/>
  <c r="S2931" i="105"/>
  <c r="S2933" i="105"/>
  <c r="Q2934" i="105"/>
  <c r="S2935" i="105"/>
  <c r="R2937" i="105"/>
  <c r="Q2938" i="105"/>
  <c r="R2940" i="105"/>
  <c r="Q2941" i="105"/>
  <c r="S2942" i="105"/>
  <c r="R2943" i="105"/>
  <c r="S2945" i="105"/>
  <c r="Q2946" i="105"/>
  <c r="R2948" i="105"/>
  <c r="Q2949" i="105"/>
  <c r="S2950" i="105"/>
  <c r="R2951" i="105"/>
  <c r="S2953" i="105"/>
  <c r="Q2954" i="105"/>
  <c r="R2956" i="105"/>
  <c r="Q2957" i="105"/>
  <c r="S2958" i="105"/>
  <c r="R2959" i="105"/>
  <c r="S2961" i="105"/>
  <c r="Q2962" i="105"/>
  <c r="R2964" i="105"/>
  <c r="Q2965" i="105"/>
  <c r="S2966" i="105"/>
  <c r="R2967" i="105"/>
  <c r="S2969" i="105"/>
  <c r="Q2970" i="105"/>
  <c r="R2972" i="105"/>
  <c r="R2974" i="105"/>
  <c r="Q2975" i="105"/>
  <c r="S2976" i="105"/>
  <c r="Q2977" i="105"/>
  <c r="S2879" i="105"/>
  <c r="R2885" i="105"/>
  <c r="R2890" i="105"/>
  <c r="R2892" i="105"/>
  <c r="S2896" i="105"/>
  <c r="R2898" i="105"/>
  <c r="R2900" i="105"/>
  <c r="R2908" i="105"/>
  <c r="S2922" i="105"/>
  <c r="Q2923" i="105"/>
  <c r="R2925" i="105"/>
  <c r="R2930" i="105"/>
  <c r="S2932" i="105"/>
  <c r="Q2933" i="105"/>
  <c r="S2938" i="105"/>
  <c r="R2944" i="105"/>
  <c r="S2946" i="105"/>
  <c r="R2952" i="105"/>
  <c r="S2954" i="105"/>
  <c r="R2960" i="105"/>
  <c r="S2962" i="105"/>
  <c r="Q2968" i="105"/>
  <c r="R2971" i="105"/>
  <c r="S2972" i="105"/>
  <c r="S2975" i="105"/>
  <c r="R2978" i="105"/>
  <c r="Q2979" i="105"/>
  <c r="S2980" i="105"/>
  <c r="Q2981" i="105"/>
  <c r="S2982" i="105"/>
  <c r="R2983" i="105"/>
  <c r="R2985" i="105"/>
  <c r="S2987" i="105"/>
  <c r="Q2988" i="105"/>
  <c r="S2989" i="105"/>
  <c r="Q2990" i="105"/>
  <c r="R2992" i="105"/>
  <c r="S2994" i="105"/>
  <c r="Q2995" i="105"/>
  <c r="R2997" i="105"/>
  <c r="Q2998" i="105"/>
  <c r="S2999" i="105"/>
  <c r="R3000" i="105"/>
  <c r="S3002" i="105"/>
  <c r="Q3003" i="105"/>
  <c r="R3005" i="105"/>
  <c r="Q3006" i="105"/>
  <c r="S3007" i="105"/>
  <c r="R3008" i="105"/>
  <c r="S3010" i="105"/>
  <c r="Q3011" i="105"/>
  <c r="Q2929" i="105"/>
  <c r="R2947" i="105"/>
  <c r="R2955" i="105"/>
  <c r="R2963" i="105"/>
  <c r="R2970" i="105"/>
  <c r="R2976" i="105"/>
  <c r="S2977" i="105"/>
  <c r="Q2987" i="105"/>
  <c r="S2988" i="105"/>
  <c r="Q2989" i="105"/>
  <c r="S2990" i="105"/>
  <c r="R2991" i="105"/>
  <c r="R2993" i="105"/>
  <c r="S2998" i="105"/>
  <c r="Q2999" i="105"/>
  <c r="R3001" i="105"/>
  <c r="S2878" i="105"/>
  <c r="R2881" i="105"/>
  <c r="Q2905" i="105"/>
  <c r="Q2906" i="105"/>
  <c r="R2907" i="105"/>
  <c r="Q2913" i="105"/>
  <c r="Q2914" i="105"/>
  <c r="S2915" i="105"/>
  <c r="S2916" i="105"/>
  <c r="Q2917" i="105"/>
  <c r="R2920" i="105"/>
  <c r="R2928" i="105"/>
  <c r="Q2939" i="105"/>
  <c r="R2941" i="105"/>
  <c r="Q2942" i="105"/>
  <c r="S2943" i="105"/>
  <c r="Q2947" i="105"/>
  <c r="R2949" i="105"/>
  <c r="Q2950" i="105"/>
  <c r="S2951" i="105"/>
  <c r="Q2955" i="105"/>
  <c r="R2957" i="105"/>
  <c r="Q2958" i="105"/>
  <c r="S2959" i="105"/>
  <c r="Q2963" i="105"/>
  <c r="R2965" i="105"/>
  <c r="Q2966" i="105"/>
  <c r="R2968" i="105"/>
  <c r="S2971" i="105"/>
  <c r="Q2973" i="105"/>
  <c r="Q2974" i="105"/>
  <c r="Q2976" i="105"/>
  <c r="R2977" i="105"/>
  <c r="S2978" i="105"/>
  <c r="R2979" i="105"/>
  <c r="R2981" i="105"/>
  <c r="S2983" i="105"/>
  <c r="Q2984" i="105"/>
  <c r="S2985" i="105"/>
  <c r="Q2986" i="105"/>
  <c r="R2988" i="105"/>
  <c r="R2990" i="105"/>
  <c r="Q2991" i="105"/>
  <c r="S2992" i="105"/>
  <c r="Q2993" i="105"/>
  <c r="R2995" i="105"/>
  <c r="Q2996" i="105"/>
  <c r="S2997" i="105"/>
  <c r="R2998" i="105"/>
  <c r="S3000" i="105"/>
  <c r="Q3001" i="105"/>
  <c r="R3003" i="105"/>
  <c r="Q3004" i="105"/>
  <c r="S3005" i="105"/>
  <c r="R3006" i="105"/>
  <c r="S3008" i="105"/>
  <c r="Q3009" i="105"/>
  <c r="R3011" i="105"/>
  <c r="Q3012" i="105"/>
  <c r="Q2883" i="105"/>
  <c r="R2886" i="105"/>
  <c r="S2901" i="105"/>
  <c r="S2902" i="105"/>
  <c r="S2909" i="105"/>
  <c r="S2910" i="105"/>
  <c r="R2919" i="105"/>
  <c r="S2924" i="105"/>
  <c r="R2926" i="105"/>
  <c r="S2928" i="105"/>
  <c r="R2934" i="105"/>
  <c r="Q2936" i="105"/>
  <c r="R2939" i="105"/>
  <c r="S2941" i="105"/>
  <c r="S2949" i="105"/>
  <c r="S2957" i="105"/>
  <c r="S2965" i="105"/>
  <c r="Q2967" i="105"/>
  <c r="S2968" i="105"/>
  <c r="Q2969" i="105"/>
  <c r="R2973" i="105"/>
  <c r="S2974" i="105"/>
  <c r="S2979" i="105"/>
  <c r="Q2980" i="105"/>
  <c r="S2981" i="105"/>
  <c r="Q2982" i="105"/>
  <c r="R2984" i="105"/>
  <c r="R2986" i="105"/>
  <c r="Q2994" i="105"/>
  <c r="S2995" i="105"/>
  <c r="R2996" i="105"/>
  <c r="Q2945" i="105"/>
  <c r="Q2953" i="105"/>
  <c r="Q2961" i="105"/>
  <c r="S2967" i="105"/>
  <c r="R2987" i="105"/>
  <c r="S2991" i="105"/>
  <c r="Q2992" i="105"/>
  <c r="R2999" i="105"/>
  <c r="Q3000" i="105"/>
  <c r="R3007" i="105"/>
  <c r="S3009" i="105"/>
  <c r="R3002" i="105"/>
  <c r="S3004" i="105"/>
  <c r="S3012" i="105"/>
  <c r="R2938" i="105"/>
  <c r="R2946" i="105"/>
  <c r="R2954" i="105"/>
  <c r="R2962" i="105"/>
  <c r="S2970" i="105"/>
  <c r="Q2972" i="105"/>
  <c r="Q2985" i="105"/>
  <c r="S2996" i="105"/>
  <c r="Q3007" i="105"/>
  <c r="R3009" i="105"/>
  <c r="S3011" i="105"/>
  <c r="R2932" i="105"/>
  <c r="R2982" i="105"/>
  <c r="Q2983" i="105"/>
  <c r="S2986" i="105"/>
  <c r="R2994" i="105"/>
  <c r="Q3002" i="105"/>
  <c r="R3004" i="105"/>
  <c r="Q3005" i="105"/>
  <c r="S3006" i="105"/>
  <c r="Q3010" i="105"/>
  <c r="R3012" i="105"/>
  <c r="S2886" i="105"/>
  <c r="R2936" i="105"/>
  <c r="S2940" i="105"/>
  <c r="Q2944" i="105"/>
  <c r="S2948" i="105"/>
  <c r="Q2952" i="105"/>
  <c r="S2956" i="105"/>
  <c r="Q2960" i="105"/>
  <c r="S2964" i="105"/>
  <c r="Q2971" i="105"/>
  <c r="R2975" i="105"/>
  <c r="Q2978" i="105"/>
  <c r="R2989" i="105"/>
  <c r="S2993" i="105"/>
  <c r="S3001" i="105"/>
  <c r="R3010" i="105"/>
  <c r="R2969" i="105"/>
  <c r="S2973" i="105"/>
  <c r="R2980" i="105"/>
  <c r="S2984" i="105"/>
  <c r="Q2997" i="105"/>
  <c r="S3003" i="105"/>
  <c r="Q3008" i="105"/>
  <c r="U2861" i="105"/>
  <c r="T2862" i="105"/>
  <c r="U2864" i="105"/>
  <c r="T2867" i="105"/>
  <c r="U2869" i="105"/>
  <c r="T2870" i="105"/>
  <c r="U2872" i="105"/>
  <c r="T2875" i="105"/>
  <c r="U2877" i="105"/>
  <c r="T2878" i="105"/>
  <c r="U2880" i="105"/>
  <c r="T2883" i="105"/>
  <c r="U2885" i="105"/>
  <c r="T2886" i="105"/>
  <c r="U2888" i="105"/>
  <c r="U2862" i="105"/>
  <c r="T2865" i="105"/>
  <c r="U2867" i="105"/>
  <c r="T2868" i="105"/>
  <c r="U2870" i="105"/>
  <c r="T2873" i="105"/>
  <c r="U2875" i="105"/>
  <c r="T2876" i="105"/>
  <c r="U2865" i="105"/>
  <c r="U2866" i="105"/>
  <c r="U2873" i="105"/>
  <c r="U2874" i="105"/>
  <c r="U2878" i="105"/>
  <c r="U2879" i="105"/>
  <c r="U2881" i="105"/>
  <c r="T2863" i="105"/>
  <c r="T2864" i="105"/>
  <c r="T2871" i="105"/>
  <c r="T2872" i="105"/>
  <c r="T2880" i="105"/>
  <c r="U2883" i="105"/>
  <c r="T2888" i="105"/>
  <c r="T2889" i="105"/>
  <c r="U2891" i="105"/>
  <c r="T2892" i="105"/>
  <c r="U2894" i="105"/>
  <c r="T2897" i="105"/>
  <c r="U2899" i="105"/>
  <c r="T2879" i="105"/>
  <c r="T2881" i="105"/>
  <c r="T2885" i="105"/>
  <c r="U2886" i="105"/>
  <c r="T2887" i="105"/>
  <c r="U2890" i="105"/>
  <c r="T2893" i="105"/>
  <c r="T2895" i="105"/>
  <c r="U2896" i="105"/>
  <c r="U2898" i="105"/>
  <c r="U2901" i="105"/>
  <c r="T2902" i="105"/>
  <c r="U2904" i="105"/>
  <c r="T2907" i="105"/>
  <c r="U2909" i="105"/>
  <c r="T2910" i="105"/>
  <c r="U2912" i="105"/>
  <c r="U2915" i="105"/>
  <c r="T2916" i="105"/>
  <c r="U2918" i="105"/>
  <c r="T2919" i="105"/>
  <c r="T2922" i="105"/>
  <c r="T2861" i="105"/>
  <c r="T2866" i="105"/>
  <c r="T2869" i="105"/>
  <c r="T2874" i="105"/>
  <c r="T2877" i="105"/>
  <c r="T2882" i="105"/>
  <c r="U2887" i="105"/>
  <c r="U2892" i="105"/>
  <c r="U2893" i="105"/>
  <c r="U2895" i="105"/>
  <c r="T2900" i="105"/>
  <c r="U2902" i="105"/>
  <c r="T2905" i="105"/>
  <c r="U2907" i="105"/>
  <c r="T2908" i="105"/>
  <c r="U2910" i="105"/>
  <c r="T2913" i="105"/>
  <c r="U2916" i="105"/>
  <c r="T2917" i="105"/>
  <c r="U2919" i="105"/>
  <c r="T2920" i="105"/>
  <c r="U2922" i="105"/>
  <c r="T2923" i="105"/>
  <c r="U2925" i="105"/>
  <c r="U2928" i="105"/>
  <c r="T2929" i="105"/>
  <c r="U2932" i="105"/>
  <c r="T2933" i="105"/>
  <c r="T2936" i="105"/>
  <c r="U2863" i="105"/>
  <c r="U2871" i="105"/>
  <c r="T2901" i="105"/>
  <c r="T2906" i="105"/>
  <c r="T2909" i="105"/>
  <c r="T2914" i="105"/>
  <c r="T2915" i="105"/>
  <c r="U2924" i="105"/>
  <c r="U2926" i="105"/>
  <c r="T2928" i="105"/>
  <c r="U2930" i="105"/>
  <c r="T2932" i="105"/>
  <c r="U2934" i="105"/>
  <c r="T2938" i="105"/>
  <c r="U2940" i="105"/>
  <c r="T2941" i="105"/>
  <c r="U2943" i="105"/>
  <c r="T2946" i="105"/>
  <c r="U2948" i="105"/>
  <c r="T2949" i="105"/>
  <c r="U2951" i="105"/>
  <c r="T2954" i="105"/>
  <c r="U2956" i="105"/>
  <c r="T2957" i="105"/>
  <c r="U2959" i="105"/>
  <c r="T2962" i="105"/>
  <c r="U2964" i="105"/>
  <c r="T2965" i="105"/>
  <c r="T2884" i="105"/>
  <c r="U2889" i="105"/>
  <c r="T2891" i="105"/>
  <c r="U2897" i="105"/>
  <c r="T2899" i="105"/>
  <c r="U2905" i="105"/>
  <c r="U2906" i="105"/>
  <c r="U2913" i="105"/>
  <c r="U2914" i="105"/>
  <c r="U2917" i="105"/>
  <c r="U2923" i="105"/>
  <c r="T2925" i="105"/>
  <c r="U2936" i="105"/>
  <c r="U2938" i="105"/>
  <c r="T2939" i="105"/>
  <c r="U2941" i="105"/>
  <c r="T2944" i="105"/>
  <c r="U2946" i="105"/>
  <c r="T2947" i="105"/>
  <c r="U2949" i="105"/>
  <c r="T2952" i="105"/>
  <c r="U2954" i="105"/>
  <c r="T2955" i="105"/>
  <c r="U2957" i="105"/>
  <c r="T2960" i="105"/>
  <c r="U2962" i="105"/>
  <c r="T2963" i="105"/>
  <c r="U2965" i="105"/>
  <c r="T2968" i="105"/>
  <c r="U2970" i="105"/>
  <c r="T2971" i="105"/>
  <c r="T2973" i="105"/>
  <c r="U2975" i="105"/>
  <c r="U2977" i="105"/>
  <c r="U2884" i="105"/>
  <c r="T2894" i="105"/>
  <c r="T2903" i="105"/>
  <c r="T2911" i="105"/>
  <c r="T2927" i="105"/>
  <c r="T2935" i="105"/>
  <c r="T2937" i="105"/>
  <c r="T2940" i="105"/>
  <c r="T2945" i="105"/>
  <c r="T2948" i="105"/>
  <c r="T2953" i="105"/>
  <c r="T2956" i="105"/>
  <c r="T2961" i="105"/>
  <c r="T2964" i="105"/>
  <c r="T2967" i="105"/>
  <c r="T2969" i="105"/>
  <c r="T2970" i="105"/>
  <c r="U2973" i="105"/>
  <c r="U2974" i="105"/>
  <c r="U2976" i="105"/>
  <c r="U2979" i="105"/>
  <c r="U2981" i="105"/>
  <c r="T2984" i="105"/>
  <c r="T2986" i="105"/>
  <c r="U2988" i="105"/>
  <c r="U2990" i="105"/>
  <c r="T2991" i="105"/>
  <c r="T2993" i="105"/>
  <c r="U2995" i="105"/>
  <c r="T2996" i="105"/>
  <c r="U2998" i="105"/>
  <c r="T3001" i="105"/>
  <c r="U3003" i="105"/>
  <c r="T3004" i="105"/>
  <c r="U3006" i="105"/>
  <c r="T3009" i="105"/>
  <c r="U3011" i="105"/>
  <c r="T3012" i="105"/>
  <c r="U2971" i="105"/>
  <c r="T2978" i="105"/>
  <c r="U2980" i="105"/>
  <c r="U2982" i="105"/>
  <c r="T2992" i="105"/>
  <c r="U2994" i="105"/>
  <c r="T3000" i="105"/>
  <c r="T2890" i="105"/>
  <c r="T2896" i="105"/>
  <c r="T2898" i="105"/>
  <c r="U2900" i="105"/>
  <c r="U2903" i="105"/>
  <c r="T2904" i="105"/>
  <c r="U2908" i="105"/>
  <c r="U2911" i="105"/>
  <c r="T2912" i="105"/>
  <c r="U2927" i="105"/>
  <c r="T2930" i="105"/>
  <c r="U2933" i="105"/>
  <c r="U2935" i="105"/>
  <c r="U2937" i="105"/>
  <c r="U2944" i="105"/>
  <c r="U2945" i="105"/>
  <c r="U2952" i="105"/>
  <c r="U2953" i="105"/>
  <c r="U2960" i="105"/>
  <c r="U2961" i="105"/>
  <c r="U2967" i="105"/>
  <c r="U2969" i="105"/>
  <c r="T2972" i="105"/>
  <c r="T2975" i="105"/>
  <c r="T2980" i="105"/>
  <c r="T2982" i="105"/>
  <c r="U2984" i="105"/>
  <c r="U2986" i="105"/>
  <c r="T2987" i="105"/>
  <c r="T2989" i="105"/>
  <c r="U2991" i="105"/>
  <c r="U2993" i="105"/>
  <c r="T2994" i="105"/>
  <c r="U2996" i="105"/>
  <c r="T2999" i="105"/>
  <c r="U3001" i="105"/>
  <c r="T3002" i="105"/>
  <c r="U3004" i="105"/>
  <c r="T3007" i="105"/>
  <c r="U3009" i="105"/>
  <c r="T3010" i="105"/>
  <c r="U3012" i="105"/>
  <c r="U2868" i="105"/>
  <c r="U2876" i="105"/>
  <c r="U2920" i="105"/>
  <c r="T2921" i="105"/>
  <c r="T2931" i="105"/>
  <c r="T2942" i="105"/>
  <c r="T2943" i="105"/>
  <c r="T2950" i="105"/>
  <c r="T2951" i="105"/>
  <c r="T2958" i="105"/>
  <c r="T2959" i="105"/>
  <c r="T2966" i="105"/>
  <c r="U2972" i="105"/>
  <c r="T2983" i="105"/>
  <c r="T2985" i="105"/>
  <c r="U2987" i="105"/>
  <c r="U2989" i="105"/>
  <c r="T2997" i="105"/>
  <c r="U2999" i="105"/>
  <c r="T2926" i="105"/>
  <c r="U2968" i="105"/>
  <c r="U2985" i="105"/>
  <c r="T2990" i="105"/>
  <c r="U2997" i="105"/>
  <c r="T2998" i="105"/>
  <c r="T3003" i="105"/>
  <c r="T3008" i="105"/>
  <c r="T3011" i="105"/>
  <c r="T3005" i="105"/>
  <c r="T3006" i="105"/>
  <c r="T2918" i="105"/>
  <c r="T2924" i="105"/>
  <c r="T2974" i="105"/>
  <c r="T2979" i="105"/>
  <c r="U3010" i="105"/>
  <c r="T2934" i="105"/>
  <c r="U2942" i="105"/>
  <c r="U2950" i="105"/>
  <c r="U2958" i="105"/>
  <c r="U2966" i="105"/>
  <c r="T2981" i="105"/>
  <c r="U2992" i="105"/>
  <c r="U3000" i="105"/>
  <c r="U3007" i="105"/>
  <c r="U3008" i="105"/>
  <c r="U2882" i="105"/>
  <c r="U2929" i="105"/>
  <c r="U2939" i="105"/>
  <c r="U2947" i="105"/>
  <c r="U2955" i="105"/>
  <c r="U2963" i="105"/>
  <c r="T2976" i="105"/>
  <c r="T2977" i="105"/>
  <c r="U2983" i="105"/>
  <c r="T2988" i="105"/>
  <c r="U2921" i="105"/>
  <c r="U2931" i="105"/>
  <c r="U2978" i="105"/>
  <c r="T2995" i="105"/>
  <c r="U3002" i="105"/>
  <c r="U3005" i="105"/>
  <c r="P2862" i="105"/>
  <c r="N2863" i="105"/>
  <c r="V2863" i="105"/>
  <c r="O2865" i="105"/>
  <c r="N2866" i="105"/>
  <c r="V2866" i="105"/>
  <c r="P2867" i="105"/>
  <c r="O2868" i="105"/>
  <c r="P2870" i="105"/>
  <c r="N2871" i="105"/>
  <c r="V2871" i="105"/>
  <c r="O2873" i="105"/>
  <c r="N2874" i="105"/>
  <c r="V2874" i="105"/>
  <c r="P2875" i="105"/>
  <c r="O2876" i="105"/>
  <c r="P2878" i="105"/>
  <c r="N2879" i="105"/>
  <c r="V2879" i="105"/>
  <c r="O2881" i="105"/>
  <c r="N2882" i="105"/>
  <c r="V2882" i="105"/>
  <c r="P2883" i="105"/>
  <c r="O2884" i="105"/>
  <c r="P2886" i="105"/>
  <c r="N2887" i="105"/>
  <c r="V2887" i="105"/>
  <c r="N2861" i="105"/>
  <c r="V2861" i="105"/>
  <c r="O2863" i="105"/>
  <c r="N2864" i="105"/>
  <c r="V2864" i="105"/>
  <c r="P2865" i="105"/>
  <c r="O2866" i="105"/>
  <c r="P2868" i="105"/>
  <c r="N2869" i="105"/>
  <c r="V2869" i="105"/>
  <c r="O2871" i="105"/>
  <c r="N2872" i="105"/>
  <c r="V2872" i="105"/>
  <c r="P2873" i="105"/>
  <c r="O2874" i="105"/>
  <c r="P2876" i="105"/>
  <c r="N2877" i="105"/>
  <c r="V2877" i="105"/>
  <c r="O2861" i="105"/>
  <c r="N2867" i="105"/>
  <c r="V2867" i="105"/>
  <c r="O2869" i="105"/>
  <c r="N2875" i="105"/>
  <c r="V2875" i="105"/>
  <c r="O2877" i="105"/>
  <c r="O2878" i="105"/>
  <c r="P2879" i="105"/>
  <c r="N2880" i="105"/>
  <c r="P2881" i="105"/>
  <c r="N2883" i="105"/>
  <c r="P2861" i="105"/>
  <c r="N2865" i="105"/>
  <c r="V2865" i="105"/>
  <c r="P2866" i="105"/>
  <c r="O2867" i="105"/>
  <c r="P2869" i="105"/>
  <c r="N2873" i="105"/>
  <c r="V2873" i="105"/>
  <c r="P2874" i="105"/>
  <c r="O2875" i="105"/>
  <c r="P2877" i="105"/>
  <c r="V2878" i="105"/>
  <c r="O2880" i="105"/>
  <c r="V2881" i="105"/>
  <c r="O2883" i="105"/>
  <c r="N2885" i="105"/>
  <c r="V2886" i="105"/>
  <c r="O2888" i="105"/>
  <c r="P2889" i="105"/>
  <c r="O2890" i="105"/>
  <c r="P2892" i="105"/>
  <c r="N2893" i="105"/>
  <c r="V2893" i="105"/>
  <c r="O2895" i="105"/>
  <c r="N2896" i="105"/>
  <c r="V2896" i="105"/>
  <c r="P2897" i="105"/>
  <c r="O2898" i="105"/>
  <c r="P2900" i="105"/>
  <c r="O2862" i="105"/>
  <c r="O2864" i="105"/>
  <c r="O2870" i="105"/>
  <c r="O2872" i="105"/>
  <c r="N2878" i="105"/>
  <c r="P2880" i="105"/>
  <c r="P2882" i="105"/>
  <c r="P2884" i="105"/>
  <c r="V2884" i="105"/>
  <c r="N2886" i="105"/>
  <c r="P2890" i="105"/>
  <c r="P2891" i="105"/>
  <c r="V2891" i="105"/>
  <c r="N2892" i="105"/>
  <c r="O2893" i="105"/>
  <c r="N2895" i="105"/>
  <c r="P2896" i="105"/>
  <c r="P2898" i="105"/>
  <c r="P2899" i="105"/>
  <c r="V2899" i="105"/>
  <c r="N2900" i="105"/>
  <c r="P2902" i="105"/>
  <c r="N2903" i="105"/>
  <c r="V2903" i="105"/>
  <c r="O2905" i="105"/>
  <c r="N2906" i="105"/>
  <c r="V2906" i="105"/>
  <c r="P2907" i="105"/>
  <c r="O2908" i="105"/>
  <c r="P2910" i="105"/>
  <c r="N2911" i="105"/>
  <c r="V2911" i="105"/>
  <c r="O2913" i="105"/>
  <c r="N2914" i="105"/>
  <c r="V2914" i="105"/>
  <c r="P2916" i="105"/>
  <c r="O2917" i="105"/>
  <c r="P2919" i="105"/>
  <c r="O2920" i="105"/>
  <c r="N2921" i="105"/>
  <c r="V2921" i="105"/>
  <c r="P2922" i="105"/>
  <c r="O2923" i="105"/>
  <c r="V2862" i="105"/>
  <c r="P2863" i="105"/>
  <c r="P2864" i="105"/>
  <c r="N2868" i="105"/>
  <c r="V2870" i="105"/>
  <c r="P2871" i="105"/>
  <c r="P2872" i="105"/>
  <c r="N2876" i="105"/>
  <c r="V2883" i="105"/>
  <c r="O2885" i="105"/>
  <c r="V2885" i="105"/>
  <c r="O2886" i="105"/>
  <c r="O2887" i="105"/>
  <c r="N2888" i="105"/>
  <c r="V2888" i="105"/>
  <c r="N2889" i="105"/>
  <c r="V2890" i="105"/>
  <c r="O2892" i="105"/>
  <c r="P2893" i="105"/>
  <c r="N2894" i="105"/>
  <c r="P2895" i="105"/>
  <c r="N2897" i="105"/>
  <c r="V2898" i="105"/>
  <c r="O2900" i="105"/>
  <c r="N2901" i="105"/>
  <c r="V2901" i="105"/>
  <c r="O2903" i="105"/>
  <c r="N2904" i="105"/>
  <c r="V2904" i="105"/>
  <c r="P2905" i="105"/>
  <c r="O2906" i="105"/>
  <c r="P2908" i="105"/>
  <c r="N2909" i="105"/>
  <c r="V2909" i="105"/>
  <c r="O2911" i="105"/>
  <c r="N2912" i="105"/>
  <c r="V2912" i="105"/>
  <c r="P2913" i="105"/>
  <c r="O2914" i="105"/>
  <c r="N2915" i="105"/>
  <c r="V2915" i="105"/>
  <c r="P2917" i="105"/>
  <c r="N2918" i="105"/>
  <c r="V2918" i="105"/>
  <c r="P2920" i="105"/>
  <c r="O2921" i="105"/>
  <c r="P2923" i="105"/>
  <c r="N2924" i="105"/>
  <c r="V2924" i="105"/>
  <c r="O2926" i="105"/>
  <c r="N2927" i="105"/>
  <c r="V2927" i="105"/>
  <c r="P2929" i="105"/>
  <c r="O2930" i="105"/>
  <c r="N2931" i="105"/>
  <c r="V2931" i="105"/>
  <c r="P2933" i="105"/>
  <c r="O2934" i="105"/>
  <c r="N2935" i="105"/>
  <c r="V2935" i="105"/>
  <c r="P2936" i="105"/>
  <c r="O2937" i="105"/>
  <c r="N2884" i="105"/>
  <c r="O2894" i="105"/>
  <c r="V2900" i="105"/>
  <c r="O2902" i="105"/>
  <c r="P2903" i="105"/>
  <c r="P2904" i="105"/>
  <c r="N2908" i="105"/>
  <c r="V2908" i="105"/>
  <c r="O2910" i="105"/>
  <c r="P2911" i="105"/>
  <c r="P2912" i="105"/>
  <c r="O2916" i="105"/>
  <c r="P2918" i="105"/>
  <c r="N2920" i="105"/>
  <c r="V2920" i="105"/>
  <c r="P2921" i="105"/>
  <c r="O2922" i="105"/>
  <c r="P2924" i="105"/>
  <c r="N2925" i="105"/>
  <c r="P2926" i="105"/>
  <c r="O2928" i="105"/>
  <c r="P2930" i="105"/>
  <c r="O2932" i="105"/>
  <c r="P2934" i="105"/>
  <c r="N2936" i="105"/>
  <c r="V2937" i="105"/>
  <c r="P2938" i="105"/>
  <c r="O2939" i="105"/>
  <c r="F2939" i="105" s="1"/>
  <c r="F747" i="105" s="1"/>
  <c r="P2941" i="105"/>
  <c r="N2942" i="105"/>
  <c r="V2942" i="105"/>
  <c r="O2944" i="105"/>
  <c r="N2945" i="105"/>
  <c r="V2945" i="105"/>
  <c r="P2946" i="105"/>
  <c r="O2947" i="105"/>
  <c r="P2949" i="105"/>
  <c r="N2950" i="105"/>
  <c r="V2950" i="105"/>
  <c r="O2952" i="105"/>
  <c r="N2953" i="105"/>
  <c r="V2953" i="105"/>
  <c r="P2954" i="105"/>
  <c r="O2955" i="105"/>
  <c r="P2957" i="105"/>
  <c r="N2958" i="105"/>
  <c r="V2958" i="105"/>
  <c r="O2960" i="105"/>
  <c r="N2961" i="105"/>
  <c r="V2961" i="105"/>
  <c r="P2962" i="105"/>
  <c r="O2963" i="105"/>
  <c r="P2965" i="105"/>
  <c r="N2966" i="105"/>
  <c r="V2966" i="105"/>
  <c r="N2862" i="105"/>
  <c r="N2870" i="105"/>
  <c r="O2879" i="105"/>
  <c r="N2881" i="105"/>
  <c r="O2882" i="105"/>
  <c r="N2890" i="105"/>
  <c r="P2894" i="105"/>
  <c r="O2896" i="105"/>
  <c r="N2898" i="105"/>
  <c r="O2901" i="105"/>
  <c r="N2907" i="105"/>
  <c r="V2907" i="105"/>
  <c r="O2909" i="105"/>
  <c r="O2915" i="105"/>
  <c r="N2919" i="105"/>
  <c r="V2919" i="105"/>
  <c r="O2925" i="105"/>
  <c r="V2926" i="105"/>
  <c r="P2928" i="105"/>
  <c r="V2928" i="105"/>
  <c r="N2929" i="105"/>
  <c r="V2930" i="105"/>
  <c r="P2932" i="105"/>
  <c r="V2932" i="105"/>
  <c r="N2933" i="105"/>
  <c r="V2934" i="105"/>
  <c r="O2936" i="105"/>
  <c r="P2939" i="105"/>
  <c r="N2940" i="105"/>
  <c r="V2940" i="105"/>
  <c r="O2942" i="105"/>
  <c r="N2943" i="105"/>
  <c r="V2943" i="105"/>
  <c r="P2944" i="105"/>
  <c r="O2945" i="105"/>
  <c r="P2947" i="105"/>
  <c r="N2948" i="105"/>
  <c r="V2948" i="105"/>
  <c r="O2950" i="105"/>
  <c r="N2951" i="105"/>
  <c r="V2951" i="105"/>
  <c r="P2952" i="105"/>
  <c r="O2953" i="105"/>
  <c r="P2955" i="105"/>
  <c r="N2956" i="105"/>
  <c r="V2956" i="105"/>
  <c r="O2958" i="105"/>
  <c r="N2959" i="105"/>
  <c r="V2959" i="105"/>
  <c r="P2960" i="105"/>
  <c r="O2961" i="105"/>
  <c r="P2963" i="105"/>
  <c r="N2964" i="105"/>
  <c r="V2964" i="105"/>
  <c r="O2966" i="105"/>
  <c r="N2967" i="105"/>
  <c r="V2967" i="105"/>
  <c r="P2968" i="105"/>
  <c r="O2969" i="105"/>
  <c r="P2971" i="105"/>
  <c r="N2972" i="105"/>
  <c r="V2972" i="105"/>
  <c r="P2973" i="105"/>
  <c r="N2974" i="105"/>
  <c r="V2974" i="105"/>
  <c r="O2976" i="105"/>
  <c r="O2978" i="105"/>
  <c r="N2891" i="105"/>
  <c r="N2899" i="105"/>
  <c r="O2904" i="105"/>
  <c r="N2905" i="105"/>
  <c r="P2906" i="105"/>
  <c r="O2907" i="105"/>
  <c r="O2912" i="105"/>
  <c r="N2913" i="105"/>
  <c r="P2914" i="105"/>
  <c r="P2915" i="105"/>
  <c r="N2916" i="105"/>
  <c r="N2917" i="105"/>
  <c r="N2928" i="105"/>
  <c r="V2929" i="105"/>
  <c r="O2931" i="105"/>
  <c r="V2936" i="105"/>
  <c r="N2939" i="105"/>
  <c r="V2939" i="105"/>
  <c r="O2941" i="105"/>
  <c r="P2942" i="105"/>
  <c r="P2943" i="105"/>
  <c r="N2947" i="105"/>
  <c r="V2947" i="105"/>
  <c r="O2949" i="105"/>
  <c r="P2950" i="105"/>
  <c r="P2951" i="105"/>
  <c r="N2955" i="105"/>
  <c r="V2955" i="105"/>
  <c r="O2957" i="105"/>
  <c r="P2958" i="105"/>
  <c r="P2959" i="105"/>
  <c r="N2963" i="105"/>
  <c r="V2963" i="105"/>
  <c r="O2965" i="105"/>
  <c r="P2966" i="105"/>
  <c r="O2967" i="105"/>
  <c r="V2968" i="105"/>
  <c r="N2969" i="105"/>
  <c r="O2970" i="105"/>
  <c r="F2970" i="105" s="1"/>
  <c r="F785" i="105" s="1"/>
  <c r="O2973" i="105"/>
  <c r="P2974" i="105"/>
  <c r="N2975" i="105"/>
  <c r="P2976" i="105"/>
  <c r="P2977" i="105"/>
  <c r="V2977" i="105"/>
  <c r="V2978" i="105"/>
  <c r="O2980" i="105"/>
  <c r="O2982" i="105"/>
  <c r="N2983" i="105"/>
  <c r="V2983" i="105"/>
  <c r="P2984" i="105"/>
  <c r="N2985" i="105"/>
  <c r="V2985" i="105"/>
  <c r="P2986" i="105"/>
  <c r="O2987" i="105"/>
  <c r="O2989" i="105"/>
  <c r="P2991" i="105"/>
  <c r="N2992" i="105"/>
  <c r="V2992" i="105"/>
  <c r="P2993" i="105"/>
  <c r="O2994" i="105"/>
  <c r="P2996" i="105"/>
  <c r="N2997" i="105"/>
  <c r="V2997" i="105"/>
  <c r="O2999" i="105"/>
  <c r="N3000" i="105"/>
  <c r="V3000" i="105"/>
  <c r="P3001" i="105"/>
  <c r="O3002" i="105"/>
  <c r="P3004" i="105"/>
  <c r="N3005" i="105"/>
  <c r="V3005" i="105"/>
  <c r="O3007" i="105"/>
  <c r="N3008" i="105"/>
  <c r="V3008" i="105"/>
  <c r="P3009" i="105"/>
  <c r="O3010" i="105"/>
  <c r="P3012" i="105"/>
  <c r="N2944" i="105"/>
  <c r="P2945" i="105"/>
  <c r="N2952" i="105"/>
  <c r="P2953" i="105"/>
  <c r="N2960" i="105"/>
  <c r="P2961" i="105"/>
  <c r="N2968" i="105"/>
  <c r="V2969" i="105"/>
  <c r="P2972" i="105"/>
  <c r="V2975" i="105"/>
  <c r="O2979" i="105"/>
  <c r="O2981" i="105"/>
  <c r="P2983" i="105"/>
  <c r="N2984" i="105"/>
  <c r="V2984" i="105"/>
  <c r="P2985" i="105"/>
  <c r="N2986" i="105"/>
  <c r="V2986" i="105"/>
  <c r="O2995" i="105"/>
  <c r="N2996" i="105"/>
  <c r="V2996" i="105"/>
  <c r="P2997" i="105"/>
  <c r="O2889" i="105"/>
  <c r="O2891" i="105"/>
  <c r="V2892" i="105"/>
  <c r="V2894" i="105"/>
  <c r="O2897" i="105"/>
  <c r="O2899" i="105"/>
  <c r="P2901" i="105"/>
  <c r="N2902" i="105"/>
  <c r="P2909" i="105"/>
  <c r="N2910" i="105"/>
  <c r="O2919" i="105"/>
  <c r="V2922" i="105"/>
  <c r="V2923" i="105"/>
  <c r="O2924" i="105"/>
  <c r="V2925" i="105"/>
  <c r="N2926" i="105"/>
  <c r="O2929" i="105"/>
  <c r="P2931" i="105"/>
  <c r="N2934" i="105"/>
  <c r="N2938" i="105"/>
  <c r="V2938" i="105"/>
  <c r="O2940" i="105"/>
  <c r="N2946" i="105"/>
  <c r="V2946" i="105"/>
  <c r="O2948" i="105"/>
  <c r="N2954" i="105"/>
  <c r="V2954" i="105"/>
  <c r="O2956" i="105"/>
  <c r="N2962" i="105"/>
  <c r="V2962" i="105"/>
  <c r="O2964" i="105"/>
  <c r="P2967" i="105"/>
  <c r="P2969" i="105"/>
  <c r="P2970" i="105"/>
  <c r="V2970" i="105"/>
  <c r="N2971" i="105"/>
  <c r="O2972" i="105"/>
  <c r="V2973" i="105"/>
  <c r="O2975" i="105"/>
  <c r="V2976" i="105"/>
  <c r="N2978" i="105"/>
  <c r="N2979" i="105"/>
  <c r="V2979" i="105"/>
  <c r="P2980" i="105"/>
  <c r="N2981" i="105"/>
  <c r="V2981" i="105"/>
  <c r="P2982" i="105"/>
  <c r="O2983" i="105"/>
  <c r="O2985" i="105"/>
  <c r="P2987" i="105"/>
  <c r="N2988" i="105"/>
  <c r="V2988" i="105"/>
  <c r="P2989" i="105"/>
  <c r="N2990" i="105"/>
  <c r="V2990" i="105"/>
  <c r="O2992" i="105"/>
  <c r="F2992" i="105" s="1"/>
  <c r="F813" i="105" s="1"/>
  <c r="P2994" i="105"/>
  <c r="N2995" i="105"/>
  <c r="V2995" i="105"/>
  <c r="O2997" i="105"/>
  <c r="N2998" i="105"/>
  <c r="V2998" i="105"/>
  <c r="P2999" i="105"/>
  <c r="O3000" i="105"/>
  <c r="P3002" i="105"/>
  <c r="N3003" i="105"/>
  <c r="V3003" i="105"/>
  <c r="O3005" i="105"/>
  <c r="N3006" i="105"/>
  <c r="V3006" i="105"/>
  <c r="P3007" i="105"/>
  <c r="O3008" i="105"/>
  <c r="P3010" i="105"/>
  <c r="N3011" i="105"/>
  <c r="V3011" i="105"/>
  <c r="V2880" i="105"/>
  <c r="P2888" i="105"/>
  <c r="V2889" i="105"/>
  <c r="V2895" i="105"/>
  <c r="V2897" i="105"/>
  <c r="V2905" i="105"/>
  <c r="V2913" i="105"/>
  <c r="V2916" i="105"/>
  <c r="V2917" i="105"/>
  <c r="O2918" i="105"/>
  <c r="O2927" i="105"/>
  <c r="N2932" i="105"/>
  <c r="V2933" i="105"/>
  <c r="O2935" i="105"/>
  <c r="N2937" i="105"/>
  <c r="O2938" i="105"/>
  <c r="P2940" i="105"/>
  <c r="V2944" i="105"/>
  <c r="O2946" i="105"/>
  <c r="P2948" i="105"/>
  <c r="V2952" i="105"/>
  <c r="O2954" i="105"/>
  <c r="P2956" i="105"/>
  <c r="V2960" i="105"/>
  <c r="O2962" i="105"/>
  <c r="P2964" i="105"/>
  <c r="O2971" i="105"/>
  <c r="P2975" i="105"/>
  <c r="N2977" i="105"/>
  <c r="P2978" i="105"/>
  <c r="O2988" i="105"/>
  <c r="O2990" i="105"/>
  <c r="N2991" i="105"/>
  <c r="V2991" i="105"/>
  <c r="P2992" i="105"/>
  <c r="N2993" i="105"/>
  <c r="V2993" i="105"/>
  <c r="O2998" i="105"/>
  <c r="P3000" i="105"/>
  <c r="N3001" i="105"/>
  <c r="V3001" i="105"/>
  <c r="P2885" i="105"/>
  <c r="N2923" i="105"/>
  <c r="N2930" i="105"/>
  <c r="P2937" i="105"/>
  <c r="N2941" i="105"/>
  <c r="N2949" i="105"/>
  <c r="N2957" i="105"/>
  <c r="N2965" i="105"/>
  <c r="V2980" i="105"/>
  <c r="P2981" i="105"/>
  <c r="N2982" i="105"/>
  <c r="O2986" i="105"/>
  <c r="N2994" i="105"/>
  <c r="N3002" i="105"/>
  <c r="V3002" i="105"/>
  <c r="O3004" i="105"/>
  <c r="P3005" i="105"/>
  <c r="P3006" i="105"/>
  <c r="N3010" i="105"/>
  <c r="V3010" i="105"/>
  <c r="O3012" i="105"/>
  <c r="V3007" i="105"/>
  <c r="O3009" i="105"/>
  <c r="P3011" i="105"/>
  <c r="V2876" i="105"/>
  <c r="V2902" i="105"/>
  <c r="V2910" i="105"/>
  <c r="O2933" i="105"/>
  <c r="O2968" i="105"/>
  <c r="N2987" i="105"/>
  <c r="P2990" i="105"/>
  <c r="P2998" i="105"/>
  <c r="N3004" i="105"/>
  <c r="O3006" i="105"/>
  <c r="V3012" i="105"/>
  <c r="V2868" i="105"/>
  <c r="P2887" i="105"/>
  <c r="P2925" i="105"/>
  <c r="V2941" i="105"/>
  <c r="V2949" i="105"/>
  <c r="V2957" i="105"/>
  <c r="V2965" i="105"/>
  <c r="N2976" i="105"/>
  <c r="O2977" i="105"/>
  <c r="V2987" i="105"/>
  <c r="P2988" i="105"/>
  <c r="N2989" i="105"/>
  <c r="O2993" i="105"/>
  <c r="V2999" i="105"/>
  <c r="O3001" i="105"/>
  <c r="O3003" i="105"/>
  <c r="N3009" i="105"/>
  <c r="V3009" i="105"/>
  <c r="O3011" i="105"/>
  <c r="N2922" i="105"/>
  <c r="P2927" i="105"/>
  <c r="N2970" i="105"/>
  <c r="N2973" i="105"/>
  <c r="O2974" i="105"/>
  <c r="P2979" i="105"/>
  <c r="N2980" i="105"/>
  <c r="V2982" i="105"/>
  <c r="O2984" i="105"/>
  <c r="V2994" i="105"/>
  <c r="P2995" i="105"/>
  <c r="O2996" i="105"/>
  <c r="P3003" i="105"/>
  <c r="N3007" i="105"/>
  <c r="P3008" i="105"/>
  <c r="P2935" i="105"/>
  <c r="O2943" i="105"/>
  <c r="O2951" i="105"/>
  <c r="O2959" i="105"/>
  <c r="V2971" i="105"/>
  <c r="V2989" i="105"/>
  <c r="O2991" i="105"/>
  <c r="N2999" i="105"/>
  <c r="V3004" i="105"/>
  <c r="N3012" i="105"/>
  <c r="N2805" i="105"/>
  <c r="O2331" i="105"/>
  <c r="V2331" i="105"/>
  <c r="N2331" i="105"/>
  <c r="P2331" i="105"/>
  <c r="S2331" i="105"/>
  <c r="R2331" i="105"/>
  <c r="Q2331" i="105"/>
  <c r="U2683" i="105"/>
  <c r="U2331" i="105"/>
  <c r="T2331" i="105"/>
  <c r="T2480" i="105"/>
  <c r="U2770" i="105"/>
  <c r="U2852" i="105"/>
  <c r="T2716" i="105"/>
  <c r="V2441" i="105"/>
  <c r="U2429" i="105"/>
  <c r="T2536" i="105"/>
  <c r="T2681" i="105"/>
  <c r="O2588" i="105"/>
  <c r="T2470" i="105"/>
  <c r="U2468" i="105"/>
  <c r="T2413" i="105"/>
  <c r="U2383" i="105"/>
  <c r="U2488" i="105"/>
  <c r="T2533" i="105"/>
  <c r="T2597" i="105"/>
  <c r="U2495" i="105"/>
  <c r="T2474" i="105"/>
  <c r="T2365" i="105"/>
  <c r="U2350" i="105"/>
  <c r="T2561" i="105"/>
  <c r="T2765" i="105"/>
  <c r="T2665" i="105"/>
  <c r="U2617" i="105"/>
  <c r="T2535" i="105"/>
  <c r="T2813" i="105"/>
  <c r="P2432" i="105"/>
  <c r="P2505" i="105"/>
  <c r="T2349" i="105"/>
  <c r="U2471" i="105"/>
  <c r="T2479" i="105"/>
  <c r="T2547" i="105"/>
  <c r="T2629" i="105"/>
  <c r="T2493" i="105"/>
  <c r="U2663" i="105"/>
  <c r="U2639" i="105"/>
  <c r="T2830" i="105"/>
  <c r="U2748" i="105"/>
  <c r="V2526" i="105"/>
  <c r="V2500" i="105"/>
  <c r="V2709" i="105"/>
  <c r="T2424" i="105"/>
  <c r="T2439" i="105"/>
  <c r="U2556" i="105"/>
  <c r="T2710" i="105"/>
  <c r="U2631" i="105"/>
  <c r="T2465" i="105"/>
  <c r="T2748" i="105"/>
  <c r="O2570" i="105"/>
  <c r="P2456" i="105"/>
  <c r="N2858" i="105"/>
  <c r="O2597" i="105"/>
  <c r="V2615" i="105"/>
  <c r="O2567" i="105"/>
  <c r="N2611" i="105"/>
  <c r="P2531" i="105"/>
  <c r="N2472" i="105"/>
  <c r="P2381" i="105"/>
  <c r="P2405" i="105"/>
  <c r="N2407" i="105"/>
  <c r="O2544" i="105"/>
  <c r="P2380" i="105"/>
  <c r="O2453" i="105"/>
  <c r="V2393" i="105"/>
  <c r="O2651" i="105"/>
  <c r="P2687" i="105"/>
  <c r="O2379" i="105"/>
  <c r="P2576" i="105"/>
  <c r="V2334" i="105"/>
  <c r="P2362" i="105"/>
  <c r="Q2590" i="105"/>
  <c r="Q2420" i="105"/>
  <c r="Q2492" i="105"/>
  <c r="U2805" i="105"/>
  <c r="T2614" i="105"/>
  <c r="U2641" i="105"/>
  <c r="T2589" i="105"/>
  <c r="T2859" i="105"/>
  <c r="T2831" i="105"/>
  <c r="U2705" i="105"/>
  <c r="U2602" i="105"/>
  <c r="U2612" i="105"/>
  <c r="T2575" i="105"/>
  <c r="T2848" i="105"/>
  <c r="U2757" i="105"/>
  <c r="T2704" i="105"/>
  <c r="U2700" i="105"/>
  <c r="T2624" i="105"/>
  <c r="T2845" i="105"/>
  <c r="T2720" i="105"/>
  <c r="U2621" i="105"/>
  <c r="U2642" i="105"/>
  <c r="U2601" i="105"/>
  <c r="U2565" i="105"/>
  <c r="U2515" i="105"/>
  <c r="U2506" i="105"/>
  <c r="U2362" i="105"/>
  <c r="U2399" i="105"/>
  <c r="U2394" i="105"/>
  <c r="U2543" i="105"/>
  <c r="T2386" i="105"/>
  <c r="U2341" i="105"/>
  <c r="U2590" i="105"/>
  <c r="U2338" i="105"/>
  <c r="U2334" i="105"/>
  <c r="T2405" i="105"/>
  <c r="T2336" i="105"/>
  <c r="U2351" i="105"/>
  <c r="T2742" i="105"/>
  <c r="U2544" i="105"/>
  <c r="U2524" i="105"/>
  <c r="U2776" i="105"/>
  <c r="U2650" i="105"/>
  <c r="T2555" i="105"/>
  <c r="T2513" i="105"/>
  <c r="T2850" i="105"/>
  <c r="T2683" i="105"/>
  <c r="U2632" i="105"/>
  <c r="T2839" i="105"/>
  <c r="U2669" i="105"/>
  <c r="U2557" i="105"/>
  <c r="U2447" i="105"/>
  <c r="U2514" i="105"/>
  <c r="U2379" i="105"/>
  <c r="T2625" i="105"/>
  <c r="T2350" i="105"/>
  <c r="U2512" i="105"/>
  <c r="U2376" i="105"/>
  <c r="T2471" i="105"/>
  <c r="T2532" i="105"/>
  <c r="T2556" i="105"/>
  <c r="T2415" i="105"/>
  <c r="T2483" i="105"/>
  <c r="T2539" i="105"/>
  <c r="T2558" i="105"/>
  <c r="U2854" i="105"/>
  <c r="U2740" i="105"/>
  <c r="U2756" i="105"/>
  <c r="U2807" i="105"/>
  <c r="U2559" i="105"/>
  <c r="T2534" i="105"/>
  <c r="T2398" i="105"/>
  <c r="U2615" i="105"/>
  <c r="T2378" i="105"/>
  <c r="T2429" i="105"/>
  <c r="U2440" i="105"/>
  <c r="T2390" i="105"/>
  <c r="T2404" i="105"/>
  <c r="U2377" i="105"/>
  <c r="U2478" i="105"/>
  <c r="T2397" i="105"/>
  <c r="U2371" i="105"/>
  <c r="T2418" i="105"/>
  <c r="T2531" i="105"/>
  <c r="U2465" i="105"/>
  <c r="U2395" i="105"/>
  <c r="T2335" i="105"/>
  <c r="T2749" i="105"/>
  <c r="T2687" i="105"/>
  <c r="T2787" i="105"/>
  <c r="T2554" i="105"/>
  <c r="T2798" i="105"/>
  <c r="T2678" i="105"/>
  <c r="T2660" i="105"/>
  <c r="T2832" i="105"/>
  <c r="U2732" i="105"/>
  <c r="T2691" i="105"/>
  <c r="O2498" i="105"/>
  <c r="N2360" i="105"/>
  <c r="V2470" i="105"/>
  <c r="P2612" i="105"/>
  <c r="P2727" i="105"/>
  <c r="U2486" i="105"/>
  <c r="U2451" i="105"/>
  <c r="U2352" i="105"/>
  <c r="T2417" i="105"/>
  <c r="T2339" i="105"/>
  <c r="T2380" i="105"/>
  <c r="T2412" i="105"/>
  <c r="U2333" i="105"/>
  <c r="T2433" i="105"/>
  <c r="T2504" i="105"/>
  <c r="T2383" i="105"/>
  <c r="T2631" i="105"/>
  <c r="U2712" i="105"/>
  <c r="U2816" i="105"/>
  <c r="T2617" i="105"/>
  <c r="T2826" i="105"/>
  <c r="U2598" i="105"/>
  <c r="T2701" i="105"/>
  <c r="U2818" i="105"/>
  <c r="U2599" i="105"/>
  <c r="T2707" i="105"/>
  <c r="N2383" i="105"/>
  <c r="P2437" i="105"/>
  <c r="V2384" i="105"/>
  <c r="V2448" i="105"/>
  <c r="U2836" i="105"/>
  <c r="T2855" i="105"/>
  <c r="U2859" i="105"/>
  <c r="U2819" i="105"/>
  <c r="U2792" i="105"/>
  <c r="T2811" i="105"/>
  <c r="U2780" i="105"/>
  <c r="T2795" i="105"/>
  <c r="T2786" i="105"/>
  <c r="T2833" i="105"/>
  <c r="U2749" i="105"/>
  <c r="U2784" i="105"/>
  <c r="T2743" i="105"/>
  <c r="T2726" i="105"/>
  <c r="T2697" i="105"/>
  <c r="T2662" i="105"/>
  <c r="T2734" i="105"/>
  <c r="U2702" i="105"/>
  <c r="U2725" i="105"/>
  <c r="U2664" i="105"/>
  <c r="T2630" i="105"/>
  <c r="T2598" i="105"/>
  <c r="U2572" i="105"/>
  <c r="T2753" i="105"/>
  <c r="U2692" i="105"/>
  <c r="U2651" i="105"/>
  <c r="T2619" i="105"/>
  <c r="U2680" i="105"/>
  <c r="T2608" i="105"/>
  <c r="T2562" i="105"/>
  <c r="U2706" i="105"/>
  <c r="T2621" i="105"/>
  <c r="U2560" i="105"/>
  <c r="T2688" i="105"/>
  <c r="U2619" i="105"/>
  <c r="U2577" i="105"/>
  <c r="U2545" i="105"/>
  <c r="U2508" i="105"/>
  <c r="U2476" i="105"/>
  <c r="U2443" i="105"/>
  <c r="U2551" i="105"/>
  <c r="T2503" i="105"/>
  <c r="T2851" i="105"/>
  <c r="U2845" i="105"/>
  <c r="U2829" i="105"/>
  <c r="T2853" i="105"/>
  <c r="T2806" i="105"/>
  <c r="T2829" i="105"/>
  <c r="T2797" i="105"/>
  <c r="T2815" i="105"/>
  <c r="T2818" i="105"/>
  <c r="T2766" i="105"/>
  <c r="T2758" i="105"/>
  <c r="U2737" i="105"/>
  <c r="U2763" i="105"/>
  <c r="T2751" i="105"/>
  <c r="T2712" i="105"/>
  <c r="T2674" i="105"/>
  <c r="U2767" i="105"/>
  <c r="U2716" i="105"/>
  <c r="U2689" i="105"/>
  <c r="T2684" i="105"/>
  <c r="U2643" i="105"/>
  <c r="U2611" i="105"/>
  <c r="T2581" i="105"/>
  <c r="T2549" i="105"/>
  <c r="U2715" i="105"/>
  <c r="T2670" i="105"/>
  <c r="U2633" i="105"/>
  <c r="T2732" i="105"/>
  <c r="T2634" i="105"/>
  <c r="T2583" i="105"/>
  <c r="U2541" i="105"/>
  <c r="T2636" i="105"/>
  <c r="T2592" i="105"/>
  <c r="U2775" i="105"/>
  <c r="U2645" i="105"/>
  <c r="T2596" i="105"/>
  <c r="U2562" i="105"/>
  <c r="T2521" i="105"/>
  <c r="T2489" i="105"/>
  <c r="T2457" i="105"/>
  <c r="U2833" i="105"/>
  <c r="U2850" i="105"/>
  <c r="U2848" i="105"/>
  <c r="T2816" i="105"/>
  <c r="U2788" i="105"/>
  <c r="T2799" i="105"/>
  <c r="T2776" i="105"/>
  <c r="U2793" i="105"/>
  <c r="U2782" i="105"/>
  <c r="T2809" i="105"/>
  <c r="U2746" i="105"/>
  <c r="T2780" i="105"/>
  <c r="U2777" i="105"/>
  <c r="T2721" i="105"/>
  <c r="T2693" i="105"/>
  <c r="T2655" i="105"/>
  <c r="T2729" i="105"/>
  <c r="T2699" i="105"/>
  <c r="T2715" i="105"/>
  <c r="U2657" i="105"/>
  <c r="T2623" i="105"/>
  <c r="T2591" i="105"/>
  <c r="T2567" i="105"/>
  <c r="T2736" i="105"/>
  <c r="U2686" i="105"/>
  <c r="U2648" i="105"/>
  <c r="U2616" i="105"/>
  <c r="T2676" i="105"/>
  <c r="U2594" i="105"/>
  <c r="U2558" i="105"/>
  <c r="T2680" i="105"/>
  <c r="U2606" i="105"/>
  <c r="T2838" i="105"/>
  <c r="U2827" i="105"/>
  <c r="T2860" i="105"/>
  <c r="U2820" i="105"/>
  <c r="T2794" i="105"/>
  <c r="U2815" i="105"/>
  <c r="U2781" i="105"/>
  <c r="T2796" i="105"/>
  <c r="U2797" i="105"/>
  <c r="U2758" i="105"/>
  <c r="U2750" i="105"/>
  <c r="U2785" i="105"/>
  <c r="U2745" i="105"/>
  <c r="U2727" i="105"/>
  <c r="U2698" i="105"/>
  <c r="T2664" i="105"/>
  <c r="T2735" i="105"/>
  <c r="T2703" i="105"/>
  <c r="U2738" i="105"/>
  <c r="U2665" i="105"/>
  <c r="T2632" i="105"/>
  <c r="T2600" i="105"/>
  <c r="U2573" i="105"/>
  <c r="U2759" i="105"/>
  <c r="U2696" i="105"/>
  <c r="U2654" i="105"/>
  <c r="U2623" i="105"/>
  <c r="T2705" i="105"/>
  <c r="U2609" i="105"/>
  <c r="T2564" i="105"/>
  <c r="U2723" i="105"/>
  <c r="T2622" i="105"/>
  <c r="U2570" i="105"/>
  <c r="T2690" i="105"/>
  <c r="T2620" i="105"/>
  <c r="T2579" i="105"/>
  <c r="T2550" i="105"/>
  <c r="T2510" i="105"/>
  <c r="T2478" i="105"/>
  <c r="T2757" i="105"/>
  <c r="U2519" i="105"/>
  <c r="T2435" i="105"/>
  <c r="T2522" i="105"/>
  <c r="U2466" i="105"/>
  <c r="T2421" i="105"/>
  <c r="T2392" i="105"/>
  <c r="T2360" i="105"/>
  <c r="U2561" i="105"/>
  <c r="T2507" i="105"/>
  <c r="T2706" i="105"/>
  <c r="T2468" i="105"/>
  <c r="U2343" i="105"/>
  <c r="T2426" i="105"/>
  <c r="T2525" i="105"/>
  <c r="U2365" i="105"/>
  <c r="T2472" i="105"/>
  <c r="U2462" i="105"/>
  <c r="T2340" i="105"/>
  <c r="T2523" i="105"/>
  <c r="U2457" i="105"/>
  <c r="U2409" i="105"/>
  <c r="T2370" i="105"/>
  <c r="T2434" i="105"/>
  <c r="U2367" i="105"/>
  <c r="T2455" i="105"/>
  <c r="U2360" i="105"/>
  <c r="U2388" i="105"/>
  <c r="U2583" i="105"/>
  <c r="T2454" i="105"/>
  <c r="U2548" i="105"/>
  <c r="T2490" i="105"/>
  <c r="T2445" i="105"/>
  <c r="U2404" i="105"/>
  <c r="T2373" i="105"/>
  <c r="T2341" i="105"/>
  <c r="U2628" i="105"/>
  <c r="U2522" i="105"/>
  <c r="T2482" i="105"/>
  <c r="T2511" i="105"/>
  <c r="U2428" i="105"/>
  <c r="T2542" i="105"/>
  <c r="U2419" i="105"/>
  <c r="T2569" i="105"/>
  <c r="T2391" i="105"/>
  <c r="T2606" i="105"/>
  <c r="U2499" i="105"/>
  <c r="U2434" i="105"/>
  <c r="U2384" i="105"/>
  <c r="U2346" i="105"/>
  <c r="T2395" i="105"/>
  <c r="T2346" i="105"/>
  <c r="U2525" i="105"/>
  <c r="T2396" i="105"/>
  <c r="T2438" i="105"/>
  <c r="T2672" i="105"/>
  <c r="U2503" i="105"/>
  <c r="U2431" i="105"/>
  <c r="T2515" i="105"/>
  <c r="U2464" i="105"/>
  <c r="T2419" i="105"/>
  <c r="U2387" i="105"/>
  <c r="U2355" i="105"/>
  <c r="U2739" i="105"/>
  <c r="T2540" i="105"/>
  <c r="T2500" i="105"/>
  <c r="U2638" i="105"/>
  <c r="T2466" i="105"/>
  <c r="T2414" i="105"/>
  <c r="U2504" i="105"/>
  <c r="U2436" i="105"/>
  <c r="T2443" i="105"/>
  <c r="U2518" i="105"/>
  <c r="T2453" i="105"/>
  <c r="T2406" i="105"/>
  <c r="T2364" i="105"/>
  <c r="T2425" i="105"/>
  <c r="T2359" i="105"/>
  <c r="T2449" i="105"/>
  <c r="T2356" i="105"/>
  <c r="U2375" i="105"/>
  <c r="T2541" i="105"/>
  <c r="U2527" i="105"/>
  <c r="U2437" i="105"/>
  <c r="U2523" i="105"/>
  <c r="U2470" i="105"/>
  <c r="U2424" i="105"/>
  <c r="U2393" i="105"/>
  <c r="U2361" i="105"/>
  <c r="T2573" i="105"/>
  <c r="U2509" i="105"/>
  <c r="T2719" i="105"/>
  <c r="U2472" i="105"/>
  <c r="T2374" i="105"/>
  <c r="U2430" i="105"/>
  <c r="U2587" i="105"/>
  <c r="T2371" i="105"/>
  <c r="U2481" i="105"/>
  <c r="T2498" i="105"/>
  <c r="T2342" i="105"/>
  <c r="U2533" i="105"/>
  <c r="T2464" i="105"/>
  <c r="T2411" i="105"/>
  <c r="U2372" i="105"/>
  <c r="T2332" i="105"/>
  <c r="U2368" i="105"/>
  <c r="U2458" i="105"/>
  <c r="T2361" i="105"/>
  <c r="U2390" i="105"/>
  <c r="U2844" i="105"/>
  <c r="U2839" i="105"/>
  <c r="U2814" i="105"/>
  <c r="T2800" i="105"/>
  <c r="U2826" i="105"/>
  <c r="U2817" i="105"/>
  <c r="T2803" i="105"/>
  <c r="T2793" i="105"/>
  <c r="T2738" i="105"/>
  <c r="U2754" i="105"/>
  <c r="U2718" i="105"/>
  <c r="U2675" i="105"/>
  <c r="T2746" i="105"/>
  <c r="T2696" i="105"/>
  <c r="T2685" i="105"/>
  <c r="U2636" i="105"/>
  <c r="U2588" i="105"/>
  <c r="U2550" i="105"/>
  <c r="U2703" i="105"/>
  <c r="T2645" i="105"/>
  <c r="U2736" i="105"/>
  <c r="U2622" i="105"/>
  <c r="T2553" i="105"/>
  <c r="T2641" i="105"/>
  <c r="U2580" i="105"/>
  <c r="T2666" i="105"/>
  <c r="U2600" i="105"/>
  <c r="U2554" i="105"/>
  <c r="U2500" i="105"/>
  <c r="U2460" i="105"/>
  <c r="U2699" i="105"/>
  <c r="U2496" i="105"/>
  <c r="T2835" i="105"/>
  <c r="U2837" i="105"/>
  <c r="T2827" i="105"/>
  <c r="T2790" i="105"/>
  <c r="U2812" i="105"/>
  <c r="U2801" i="105"/>
  <c r="T2784" i="105"/>
  <c r="T2785" i="105"/>
  <c r="T2801" i="105"/>
  <c r="U2742" i="105"/>
  <c r="U2717" i="105"/>
  <c r="U2666" i="105"/>
  <c r="U2733" i="105"/>
  <c r="T2695" i="105"/>
  <c r="U2671" i="105"/>
  <c r="U2627" i="105"/>
  <c r="U2586" i="105"/>
  <c r="T2791" i="105"/>
  <c r="U2687" i="105"/>
  <c r="T2644" i="105"/>
  <c r="T2718" i="105"/>
  <c r="T2602" i="105"/>
  <c r="U2552" i="105"/>
  <c r="T2627" i="105"/>
  <c r="T2557" i="105"/>
  <c r="T2659" i="105"/>
  <c r="T2587" i="105"/>
  <c r="T2543" i="105"/>
  <c r="T2497" i="105"/>
  <c r="U2857" i="105"/>
  <c r="U2840" i="105"/>
  <c r="T2819" i="105"/>
  <c r="U2811" i="105"/>
  <c r="U2856" i="105"/>
  <c r="T2782" i="105"/>
  <c r="U2855" i="105"/>
  <c r="U2765" i="105"/>
  <c r="U2753" i="105"/>
  <c r="T2768" i="105"/>
  <c r="T2750" i="105"/>
  <c r="T2702" i="105"/>
  <c r="T2781" i="105"/>
  <c r="U2713" i="105"/>
  <c r="T2752" i="105"/>
  <c r="T2649" i="105"/>
  <c r="T2607" i="105"/>
  <c r="U2576" i="105"/>
  <c r="T2724" i="105"/>
  <c r="T2669" i="105"/>
  <c r="T2626" i="105"/>
  <c r="U2644" i="105"/>
  <c r="T2578" i="105"/>
  <c r="U2729" i="105"/>
  <c r="U2597" i="105"/>
  <c r="U2847" i="105"/>
  <c r="U2824" i="105"/>
  <c r="T2814" i="105"/>
  <c r="T2840" i="105"/>
  <c r="T2792" i="105"/>
  <c r="U2791" i="105"/>
  <c r="U2772" i="105"/>
  <c r="T2756" i="105"/>
  <c r="T2775" i="105"/>
  <c r="U2762" i="105"/>
  <c r="U2709" i="105"/>
  <c r="U2653" i="105"/>
  <c r="U2721" i="105"/>
  <c r="U2682" i="105"/>
  <c r="T2654" i="105"/>
  <c r="T2616" i="105"/>
  <c r="U2579" i="105"/>
  <c r="T2731" i="105"/>
  <c r="T2677" i="105"/>
  <c r="U2630" i="105"/>
  <c r="T2675" i="105"/>
  <c r="U2585" i="105"/>
  <c r="T2804" i="105"/>
  <c r="U2603" i="105"/>
  <c r="T2825" i="105"/>
  <c r="T2640" i="105"/>
  <c r="U2568" i="105"/>
  <c r="T2526" i="105"/>
  <c r="T2486" i="105"/>
  <c r="T2643" i="105"/>
  <c r="U2455" i="105"/>
  <c r="U2534" i="105"/>
  <c r="T2458" i="105"/>
  <c r="T2407" i="105"/>
  <c r="T2367" i="105"/>
  <c r="U2678" i="105"/>
  <c r="U2526" i="105"/>
  <c r="T2475" i="105"/>
  <c r="T2460" i="105"/>
  <c r="T2570" i="105"/>
  <c r="U2363" i="105"/>
  <c r="T2363" i="105"/>
  <c r="U2513" i="105"/>
  <c r="U2435" i="105"/>
  <c r="T2375" i="105"/>
  <c r="T2401" i="105"/>
  <c r="T2428" i="105"/>
  <c r="T2338" i="105"/>
  <c r="U2411" i="105"/>
  <c r="T2571" i="105"/>
  <c r="U2511" i="105"/>
  <c r="U2735" i="105"/>
  <c r="T2476" i="105"/>
  <c r="T2420" i="105"/>
  <c r="T2382" i="105"/>
  <c r="U2549" i="105"/>
  <c r="U2490" i="105"/>
  <c r="U2475" i="105"/>
  <c r="T2379" i="105"/>
  <c r="U2389" i="105"/>
  <c r="U2860" i="105"/>
  <c r="T2837" i="105"/>
  <c r="U2838" i="105"/>
  <c r="T2834" i="105"/>
  <c r="T2844" i="105"/>
  <c r="T2778" i="105"/>
  <c r="T2755" i="105"/>
  <c r="T2764" i="105"/>
  <c r="T2713" i="105"/>
  <c r="U2652" i="105"/>
  <c r="T2708" i="105"/>
  <c r="U2672" i="105"/>
  <c r="T2857" i="105"/>
  <c r="U2823" i="105"/>
  <c r="T2807" i="105"/>
  <c r="U2802" i="105"/>
  <c r="U2790" i="105"/>
  <c r="T2763" i="105"/>
  <c r="T2823" i="105"/>
  <c r="T2761" i="105"/>
  <c r="T2689" i="105"/>
  <c r="U2726" i="105"/>
  <c r="T2817" i="105"/>
  <c r="T2646" i="105"/>
  <c r="U2358" i="105"/>
  <c r="U2493" i="105"/>
  <c r="U2681" i="105"/>
  <c r="U2422" i="105"/>
  <c r="T2410" i="105"/>
  <c r="T2495" i="105"/>
  <c r="U2345" i="105"/>
  <c r="U2442" i="105"/>
  <c r="T2772" i="105"/>
  <c r="T2368" i="105"/>
  <c r="T2354" i="105"/>
  <c r="U2337" i="105"/>
  <c r="T2599" i="105"/>
  <c r="U2408" i="105"/>
  <c r="U2369" i="105"/>
  <c r="T2499" i="105"/>
  <c r="T2574" i="105"/>
  <c r="U2380" i="105"/>
  <c r="T2488" i="105"/>
  <c r="U2332" i="105"/>
  <c r="U2407" i="105"/>
  <c r="U2416" i="105"/>
  <c r="T2442" i="105"/>
  <c r="T2519" i="105"/>
  <c r="U2347" i="105"/>
  <c r="U2423" i="105"/>
  <c r="T2459" i="105"/>
  <c r="T2582" i="105"/>
  <c r="T2357" i="105"/>
  <c r="U2502" i="105"/>
  <c r="U2441" i="105"/>
  <c r="T2347" i="105"/>
  <c r="T2400" i="105"/>
  <c r="T2362" i="105"/>
  <c r="U2505" i="105"/>
  <c r="T2485" i="105"/>
  <c r="U2461" i="105"/>
  <c r="U2625" i="105"/>
  <c r="U2520" i="105"/>
  <c r="U2354" i="105"/>
  <c r="U2401" i="105"/>
  <c r="T2509" i="105"/>
  <c r="T2446" i="105"/>
  <c r="T2604" i="105"/>
  <c r="T2394" i="105"/>
  <c r="T2333" i="105"/>
  <c r="T2353" i="105"/>
  <c r="T2496" i="105"/>
  <c r="T2698" i="105"/>
  <c r="U2531" i="105"/>
  <c r="T2448" i="105"/>
  <c r="U2446" i="105"/>
  <c r="T2530" i="105"/>
  <c r="T2512" i="105"/>
  <c r="T2618" i="105"/>
  <c r="U2396" i="105"/>
  <c r="T2444" i="105"/>
  <c r="U2498" i="105"/>
  <c r="T2572" i="105"/>
  <c r="T2524" i="105"/>
  <c r="U2480" i="105"/>
  <c r="U2356" i="105"/>
  <c r="T2393" i="105"/>
  <c r="T2560" i="105"/>
  <c r="T2423" i="105"/>
  <c r="U2445" i="105"/>
  <c r="U2452" i="105"/>
  <c r="T2467" i="105"/>
  <c r="U2677" i="105"/>
  <c r="T2366" i="105"/>
  <c r="T2431" i="105"/>
  <c r="U2479" i="105"/>
  <c r="U2537" i="105"/>
  <c r="T2348" i="105"/>
  <c r="U2359" i="105"/>
  <c r="U2662" i="105"/>
  <c r="U2640" i="105"/>
  <c r="T2399" i="105"/>
  <c r="U2433" i="105"/>
  <c r="U2483" i="105"/>
  <c r="U2596" i="105"/>
  <c r="T2416" i="105"/>
  <c r="U2491" i="105"/>
  <c r="U2444" i="105"/>
  <c r="T2502" i="105"/>
  <c r="U2564" i="105"/>
  <c r="U2581" i="105"/>
  <c r="U2674" i="105"/>
  <c r="U2766" i="105"/>
  <c r="T2667" i="105"/>
  <c r="U2547" i="105"/>
  <c r="T2648" i="105"/>
  <c r="U2693" i="105"/>
  <c r="U2751" i="105"/>
  <c r="U2774" i="105"/>
  <c r="T2739" i="105"/>
  <c r="U2764" i="105"/>
  <c r="U2832" i="105"/>
  <c r="T2808" i="105"/>
  <c r="U2831" i="105"/>
  <c r="U2658" i="105"/>
  <c r="T2588" i="105"/>
  <c r="U2730" i="105"/>
  <c r="U2771" i="105"/>
  <c r="T2585" i="105"/>
  <c r="T2639" i="105"/>
  <c r="T2741" i="105"/>
  <c r="T2682" i="105"/>
  <c r="T2767" i="105"/>
  <c r="T2759" i="105"/>
  <c r="U2800" i="105"/>
  <c r="U2810" i="105"/>
  <c r="U2828" i="105"/>
  <c r="U2841" i="105"/>
  <c r="T2481" i="105"/>
  <c r="T2615" i="105"/>
  <c r="U2542" i="105"/>
  <c r="T2568" i="105"/>
  <c r="U2679" i="105"/>
  <c r="U2649" i="105"/>
  <c r="T2577" i="105"/>
  <c r="U2634" i="105"/>
  <c r="U2719" i="105"/>
  <c r="U2684" i="105"/>
  <c r="T2737" i="105"/>
  <c r="T2820" i="105"/>
  <c r="U2787" i="105"/>
  <c r="T2544" i="105"/>
  <c r="U2420" i="105"/>
  <c r="U2340" i="105"/>
  <c r="U2432" i="105"/>
  <c r="T2337" i="105"/>
  <c r="U2414" i="105"/>
  <c r="U2382" i="105"/>
  <c r="T2437" i="105"/>
  <c r="T2516" i="105"/>
  <c r="T2381" i="105"/>
  <c r="U2381" i="105"/>
  <c r="U2575" i="105"/>
  <c r="T2463" i="105"/>
  <c r="U2477" i="105"/>
  <c r="T2527" i="105"/>
  <c r="U2711" i="105"/>
  <c r="U2370" i="105"/>
  <c r="U2410" i="105"/>
  <c r="U2459" i="105"/>
  <c r="U2538" i="105"/>
  <c r="U2463" i="105"/>
  <c r="U2656" i="105"/>
  <c r="T2402" i="105"/>
  <c r="U2402" i="105"/>
  <c r="U2385" i="105"/>
  <c r="U2373" i="105"/>
  <c r="U2425" i="105"/>
  <c r="U2510" i="105"/>
  <c r="U2344" i="105"/>
  <c r="T2605" i="105"/>
  <c r="U2473" i="105"/>
  <c r="T2451" i="105"/>
  <c r="U2760" i="105"/>
  <c r="U2521" i="105"/>
  <c r="T2658" i="105"/>
  <c r="U2364" i="105"/>
  <c r="U2403" i="105"/>
  <c r="U2453" i="105"/>
  <c r="U2529" i="105"/>
  <c r="U2448" i="105"/>
  <c r="U2613" i="105"/>
  <c r="T2352" i="105"/>
  <c r="T2334" i="105"/>
  <c r="U2378" i="105"/>
  <c r="U2366" i="105"/>
  <c r="T2355" i="105"/>
  <c r="T2408" i="105"/>
  <c r="U2469" i="105"/>
  <c r="T2452" i="105"/>
  <c r="T2491" i="105"/>
  <c r="U2507" i="105"/>
  <c r="U2536" i="105"/>
  <c r="T2514" i="105"/>
  <c r="T2389" i="105"/>
  <c r="T2456" i="105"/>
  <c r="U2530" i="105"/>
  <c r="T2551" i="105"/>
  <c r="U2335" i="105"/>
  <c r="T2484" i="105"/>
  <c r="U2357" i="105"/>
  <c r="T2388" i="105"/>
  <c r="U2474" i="105"/>
  <c r="U2427" i="105"/>
  <c r="U2421" i="105"/>
  <c r="U2456" i="105"/>
  <c r="T2492" i="105"/>
  <c r="U2494" i="105"/>
  <c r="U2647" i="105"/>
  <c r="T2376" i="105"/>
  <c r="U2438" i="105"/>
  <c r="T2508" i="105"/>
  <c r="U2487" i="105"/>
  <c r="T2462" i="105"/>
  <c r="T2518" i="105"/>
  <c r="T2590" i="105"/>
  <c r="U2670" i="105"/>
  <c r="T2595" i="105"/>
  <c r="T2545" i="105"/>
  <c r="U2624" i="105"/>
  <c r="U2614" i="105"/>
  <c r="U2685" i="105"/>
  <c r="T2552" i="105"/>
  <c r="U2605" i="105"/>
  <c r="T2673" i="105"/>
  <c r="U2697" i="105"/>
  <c r="U2778" i="105"/>
  <c r="U2714" i="105"/>
  <c r="U2755" i="105"/>
  <c r="T2745" i="105"/>
  <c r="U2779" i="105"/>
  <c r="T2821" i="105"/>
  <c r="T2849" i="105"/>
  <c r="T2841" i="105"/>
  <c r="U2842" i="105"/>
  <c r="T2854" i="105"/>
  <c r="U2540" i="105"/>
  <c r="U2610" i="105"/>
  <c r="T2610" i="105"/>
  <c r="T2679" i="105"/>
  <c r="T2548" i="105"/>
  <c r="T2601" i="105"/>
  <c r="T2668" i="105"/>
  <c r="U2694" i="105"/>
  <c r="T2760" i="105"/>
  <c r="U2710" i="105"/>
  <c r="T2747" i="105"/>
  <c r="T2740" i="105"/>
  <c r="T2774" i="105"/>
  <c r="T2810" i="105"/>
  <c r="U2821" i="105"/>
  <c r="U2825" i="105"/>
  <c r="T2836" i="105"/>
  <c r="U2849" i="105"/>
  <c r="T2505" i="105"/>
  <c r="U2566" i="105"/>
  <c r="T2637" i="105"/>
  <c r="U2574" i="105"/>
  <c r="U2704" i="105"/>
  <c r="U2591" i="105"/>
  <c r="T2612" i="105"/>
  <c r="T2661" i="105"/>
  <c r="U2752" i="105"/>
  <c r="U2595" i="105"/>
  <c r="T2651" i="105"/>
  <c r="T2777" i="105"/>
  <c r="U2744" i="105"/>
  <c r="T2694" i="105"/>
  <c r="U2768" i="105"/>
  <c r="U2741" i="105"/>
  <c r="U2761" i="105"/>
  <c r="U2794" i="105"/>
  <c r="U2804" i="105"/>
  <c r="T2812" i="105"/>
  <c r="T2822" i="105"/>
  <c r="T2843" i="105"/>
  <c r="U2528" i="105"/>
  <c r="T2450" i="105"/>
  <c r="U2516" i="105"/>
  <c r="U2567" i="105"/>
  <c r="T2647" i="105"/>
  <c r="T2594" i="105"/>
  <c r="U2743" i="105"/>
  <c r="U2592" i="105"/>
  <c r="T2613" i="105"/>
  <c r="U2673" i="105"/>
  <c r="U2546" i="105"/>
  <c r="U2604" i="105"/>
  <c r="T2700" i="105"/>
  <c r="U2668" i="105"/>
  <c r="T2773" i="105"/>
  <c r="U2822" i="105"/>
  <c r="U2858" i="105"/>
  <c r="U2846" i="105"/>
  <c r="O2380" i="105"/>
  <c r="P2492" i="105"/>
  <c r="N2364" i="105"/>
  <c r="P2384" i="105"/>
  <c r="O2484" i="105"/>
  <c r="V2435" i="105"/>
  <c r="V2614" i="105"/>
  <c r="P2371" i="105"/>
  <c r="O2455" i="105"/>
  <c r="O2346" i="105"/>
  <c r="O2421" i="105"/>
  <c r="N2370" i="105"/>
  <c r="O2390" i="105"/>
  <c r="V2483" i="105"/>
  <c r="N2376" i="105"/>
  <c r="P2350" i="105"/>
  <c r="N2348" i="105"/>
  <c r="V2402" i="105"/>
  <c r="V2414" i="105"/>
  <c r="N2479" i="105"/>
  <c r="N2406" i="105"/>
  <c r="O2418" i="105"/>
  <c r="V2645" i="105"/>
  <c r="O2504" i="105"/>
  <c r="V2586" i="105"/>
  <c r="N2704" i="105"/>
  <c r="P2638" i="105"/>
  <c r="P2724" i="105"/>
  <c r="V2493" i="105"/>
  <c r="O2576" i="105"/>
  <c r="P2373" i="105"/>
  <c r="O2555" i="105"/>
  <c r="N2713" i="105"/>
  <c r="N2660" i="105"/>
  <c r="P2770" i="105"/>
  <c r="O2813" i="105"/>
  <c r="P2841" i="105"/>
  <c r="P2818" i="105"/>
  <c r="Q2538" i="105"/>
  <c r="S2531" i="105"/>
  <c r="N2850" i="105"/>
  <c r="N2834" i="105"/>
  <c r="N2843" i="105"/>
  <c r="P2852" i="105"/>
  <c r="P2822" i="105"/>
  <c r="O2827" i="105"/>
  <c r="N2840" i="105"/>
  <c r="O2856" i="105"/>
  <c r="O2840" i="105"/>
  <c r="O2851" i="105"/>
  <c r="N2831" i="105"/>
  <c r="O2830" i="105"/>
  <c r="P2844" i="105"/>
  <c r="N2856" i="105"/>
  <c r="P2825" i="105"/>
  <c r="P2851" i="105"/>
  <c r="V2850" i="105"/>
  <c r="V2834" i="105"/>
  <c r="N2844" i="105"/>
  <c r="P2853" i="105"/>
  <c r="N2825" i="105"/>
  <c r="V2827" i="105"/>
  <c r="O2844" i="105"/>
  <c r="P2819" i="105"/>
  <c r="V2804" i="105"/>
  <c r="P2787" i="105"/>
  <c r="V2854" i="105"/>
  <c r="O2815" i="105"/>
  <c r="P2807" i="105"/>
  <c r="O2860" i="105"/>
  <c r="O2820" i="105"/>
  <c r="N2800" i="105"/>
  <c r="N2802" i="105"/>
  <c r="V2785" i="105"/>
  <c r="V2823" i="105"/>
  <c r="P2791" i="105"/>
  <c r="N2811" i="105"/>
  <c r="P2784" i="105"/>
  <c r="O2768" i="105"/>
  <c r="V2778" i="105"/>
  <c r="P2755" i="105"/>
  <c r="V2736" i="105"/>
  <c r="O2779" i="105"/>
  <c r="N2753" i="105"/>
  <c r="P2785" i="105"/>
  <c r="N2742" i="105"/>
  <c r="V2719" i="105"/>
  <c r="O2701" i="105"/>
  <c r="N2687" i="105"/>
  <c r="N2673" i="105"/>
  <c r="N2657" i="105"/>
  <c r="O2762" i="105"/>
  <c r="P2737" i="105"/>
  <c r="O2719" i="105"/>
  <c r="N2705" i="105"/>
  <c r="P2686" i="105"/>
  <c r="N2748" i="105"/>
  <c r="P2706" i="105"/>
  <c r="P2666" i="105"/>
  <c r="P2646" i="105"/>
  <c r="P2630" i="105"/>
  <c r="P2614" i="105"/>
  <c r="P2598" i="105"/>
  <c r="P2580" i="105"/>
  <c r="N2564" i="105"/>
  <c r="P2548" i="105"/>
  <c r="O2740" i="105"/>
  <c r="O2714" i="105"/>
  <c r="V2671" i="105"/>
  <c r="P2830" i="105"/>
  <c r="V2824" i="105"/>
  <c r="O2801" i="105"/>
  <c r="N2853" i="105"/>
  <c r="N2814" i="105"/>
  <c r="P2848" i="105"/>
  <c r="P2796" i="105"/>
  <c r="P2782" i="105"/>
  <c r="O2809" i="105"/>
  <c r="O2854" i="105"/>
  <c r="N2803" i="105"/>
  <c r="N2780" i="105"/>
  <c r="V2762" i="105"/>
  <c r="P2772" i="105"/>
  <c r="N2751" i="105"/>
  <c r="V2732" i="105"/>
  <c r="P2769" i="105"/>
  <c r="V2749" i="105"/>
  <c r="N2771" i="105"/>
  <c r="V2730" i="105"/>
  <c r="P2713" i="105"/>
  <c r="O2696" i="105"/>
  <c r="N2683" i="105"/>
  <c r="N2670" i="105"/>
  <c r="N2654" i="105"/>
  <c r="O2750" i="105"/>
  <c r="N2731" i="105"/>
  <c r="O2715" i="105"/>
  <c r="P2699" i="105"/>
  <c r="O2831" i="105"/>
  <c r="P2735" i="105"/>
  <c r="P2688" i="105"/>
  <c r="P2657" i="105"/>
  <c r="N2641" i="105"/>
  <c r="N2625" i="105"/>
  <c r="N2609" i="105"/>
  <c r="N2593" i="105"/>
  <c r="V2571" i="105"/>
  <c r="O2560" i="105"/>
  <c r="P2773" i="105"/>
  <c r="V2726" i="105"/>
  <c r="V2693" i="105"/>
  <c r="P2835" i="105"/>
  <c r="P2837" i="105"/>
  <c r="V2809" i="105"/>
  <c r="O2789" i="105"/>
  <c r="P2823" i="105"/>
  <c r="V2802" i="105"/>
  <c r="N2806" i="105"/>
  <c r="O2787" i="105"/>
  <c r="P2827" i="105"/>
  <c r="P2793" i="105"/>
  <c r="O2812" i="105"/>
  <c r="P2786" i="105"/>
  <c r="V2769" i="105"/>
  <c r="V2779" i="105"/>
  <c r="P2758" i="105"/>
  <c r="P2739" i="105"/>
  <c r="V2782" i="105"/>
  <c r="N2757" i="105"/>
  <c r="P2821" i="105"/>
  <c r="P2749" i="105"/>
  <c r="P2721" i="105"/>
  <c r="O2703" i="105"/>
  <c r="N2688" i="105"/>
  <c r="P2674" i="105"/>
  <c r="O2658" i="105"/>
  <c r="O2766" i="105"/>
  <c r="N2738" i="105"/>
  <c r="O2723" i="105"/>
  <c r="O2706" i="105"/>
  <c r="O2688" i="105"/>
  <c r="P2751" i="105"/>
  <c r="O2713" i="105"/>
  <c r="O2668" i="105"/>
  <c r="V2647" i="105"/>
  <c r="V2631" i="105"/>
  <c r="P2860" i="105"/>
  <c r="V2819" i="105"/>
  <c r="N2809" i="105"/>
  <c r="V2786" i="105"/>
  <c r="N2822" i="105"/>
  <c r="V2801" i="105"/>
  <c r="P2805" i="105"/>
  <c r="O2786" i="105"/>
  <c r="N2824" i="105"/>
  <c r="N2792" i="105"/>
  <c r="V2811" i="105"/>
  <c r="O2785" i="105"/>
  <c r="N2769" i="105"/>
  <c r="N2779" i="105"/>
  <c r="P2756" i="105"/>
  <c r="P2738" i="105"/>
  <c r="N2782" i="105"/>
  <c r="V2753" i="105"/>
  <c r="V2798" i="105"/>
  <c r="V2742" i="105"/>
  <c r="P2720" i="105"/>
  <c r="P2702" i="105"/>
  <c r="V2687" i="105"/>
  <c r="V2673" i="105"/>
  <c r="V2657" i="105"/>
  <c r="P2764" i="105"/>
  <c r="V2737" i="105"/>
  <c r="P2722" i="105"/>
  <c r="V2705" i="105"/>
  <c r="O2687" i="105"/>
  <c r="P2750" i="105"/>
  <c r="O2709" i="105"/>
  <c r="V2666" i="105"/>
  <c r="N2647" i="105"/>
  <c r="N2631" i="105"/>
  <c r="N2615" i="105"/>
  <c r="N2599" i="105"/>
  <c r="P2581" i="105"/>
  <c r="V2564" i="105"/>
  <c r="P2549" i="105"/>
  <c r="P2741" i="105"/>
  <c r="N2716" i="105"/>
  <c r="P2673" i="105"/>
  <c r="P2653" i="105"/>
  <c r="P2635" i="105"/>
  <c r="P2619" i="105"/>
  <c r="O2731" i="105"/>
  <c r="O2583" i="105"/>
  <c r="V2716" i="105"/>
  <c r="O2647" i="105"/>
  <c r="O2625" i="105"/>
  <c r="V2743" i="105"/>
  <c r="P2678" i="105"/>
  <c r="V2635" i="105"/>
  <c r="N2604" i="105"/>
  <c r="P2586" i="105"/>
  <c r="N2562" i="105"/>
  <c r="N2542" i="105"/>
  <c r="O2710" i="105"/>
  <c r="P2670" i="105"/>
  <c r="V2632" i="105"/>
  <c r="P2603" i="105"/>
  <c r="P2582" i="105"/>
  <c r="N2558" i="105"/>
  <c r="P2783" i="105"/>
  <c r="P2711" i="105"/>
  <c r="N2665" i="105"/>
  <c r="O2630" i="105"/>
  <c r="O2604" i="105"/>
  <c r="P2583" i="105"/>
  <c r="P2564" i="105"/>
  <c r="V2547" i="105"/>
  <c r="P2534" i="105"/>
  <c r="P2518" i="105"/>
  <c r="P2502" i="105"/>
  <c r="P2486" i="105"/>
  <c r="P2470" i="105"/>
  <c r="P2454" i="105"/>
  <c r="V2439" i="105"/>
  <c r="V2691" i="105"/>
  <c r="O2573" i="105"/>
  <c r="N2527" i="105"/>
  <c r="V2504" i="105"/>
  <c r="P2484" i="105"/>
  <c r="N2463" i="105"/>
  <c r="P2442" i="105"/>
  <c r="O2426" i="105"/>
  <c r="P2412" i="105"/>
  <c r="V2391" i="105"/>
  <c r="V2375" i="105"/>
  <c r="V2359" i="105"/>
  <c r="V2343" i="105"/>
  <c r="N2729" i="105"/>
  <c r="V2604" i="105"/>
  <c r="V2535" i="105"/>
  <c r="P2515" i="105"/>
  <c r="O2494" i="105"/>
  <c r="V2471" i="105"/>
  <c r="P2563" i="105"/>
  <c r="O2562" i="105"/>
  <c r="O2669" i="105"/>
  <c r="O2640" i="105"/>
  <c r="N2620" i="105"/>
  <c r="N2708" i="105"/>
  <c r="P2663" i="105"/>
  <c r="V2630" i="105"/>
  <c r="V2598" i="105"/>
  <c r="V2580" i="105"/>
  <c r="V2556" i="105"/>
  <c r="O2758" i="105"/>
  <c r="P2700" i="105"/>
  <c r="P2656" i="105"/>
  <c r="N2626" i="105"/>
  <c r="V2596" i="105"/>
  <c r="V2575" i="105"/>
  <c r="V2548" i="105"/>
  <c r="N2760" i="105"/>
  <c r="N2697" i="105"/>
  <c r="V2648" i="105"/>
  <c r="P2621" i="105"/>
  <c r="N2596" i="105"/>
  <c r="O2577" i="105"/>
  <c r="P2559" i="105"/>
  <c r="P2543" i="105"/>
  <c r="N2530" i="105"/>
  <c r="N2514" i="105"/>
  <c r="N2498" i="105"/>
  <c r="N2482" i="105"/>
  <c r="N2466" i="105"/>
  <c r="V2451" i="105"/>
  <c r="V2434" i="105"/>
  <c r="N2645" i="105"/>
  <c r="N2545" i="105"/>
  <c r="N2520" i="105"/>
  <c r="P2498" i="105"/>
  <c r="O2477" i="105"/>
  <c r="N2456" i="105"/>
  <c r="N2436" i="105"/>
  <c r="V2422" i="105"/>
  <c r="P2407" i="105"/>
  <c r="O2388" i="105"/>
  <c r="O2372" i="105"/>
  <c r="O2356" i="105"/>
  <c r="O2340" i="105"/>
  <c r="V2764" i="105"/>
  <c r="O2656" i="105"/>
  <c r="N2586" i="105"/>
  <c r="V2529" i="105"/>
  <c r="V2508" i="105"/>
  <c r="P2488" i="105"/>
  <c r="V2639" i="105"/>
  <c r="V2608" i="105"/>
  <c r="N2772" i="105"/>
  <c r="N2661" i="105"/>
  <c r="V2634" i="105"/>
  <c r="V2611" i="105"/>
  <c r="N2691" i="105"/>
  <c r="N2658" i="105"/>
  <c r="V2623" i="105"/>
  <c r="O2593" i="105"/>
  <c r="N2572" i="105"/>
  <c r="N2550" i="105"/>
  <c r="O2727" i="105"/>
  <c r="P2684" i="105"/>
  <c r="O2646" i="105"/>
  <c r="P2615" i="105"/>
  <c r="N2588" i="105"/>
  <c r="P2570" i="105"/>
  <c r="V2543" i="105"/>
  <c r="O2738" i="105"/>
  <c r="O2680" i="105"/>
  <c r="N2642" i="105"/>
  <c r="V2610" i="105"/>
  <c r="O2589" i="105"/>
  <c r="O2572" i="105"/>
  <c r="P2553" i="105"/>
  <c r="N2540" i="105"/>
  <c r="N2525" i="105"/>
  <c r="N2509" i="105"/>
  <c r="N2493" i="105"/>
  <c r="N2477" i="105"/>
  <c r="N2461" i="105"/>
  <c r="O2447" i="105"/>
  <c r="V2713" i="105"/>
  <c r="N2603" i="105"/>
  <c r="O2534" i="105"/>
  <c r="V2511" i="105"/>
  <c r="P2491" i="105"/>
  <c r="O2470" i="105"/>
  <c r="P2447" i="105"/>
  <c r="P2430" i="105"/>
  <c r="V2418" i="105"/>
  <c r="O2398" i="105"/>
  <c r="P2382" i="105"/>
  <c r="N2568" i="105"/>
  <c r="N2682" i="105"/>
  <c r="N2643" i="105"/>
  <c r="N2621" i="105"/>
  <c r="P2717" i="105"/>
  <c r="P2669" i="105"/>
  <c r="N2633" i="105"/>
  <c r="N2601" i="105"/>
  <c r="N2583" i="105"/>
  <c r="O2558" i="105"/>
  <c r="V2538" i="105"/>
  <c r="N2703" i="105"/>
  <c r="V2662" i="105"/>
  <c r="N2628" i="105"/>
  <c r="O2598" i="105"/>
  <c r="N2578" i="105"/>
  <c r="N2552" i="105"/>
  <c r="P2762" i="105"/>
  <c r="V2702" i="105"/>
  <c r="O2655" i="105"/>
  <c r="O2623" i="105"/>
  <c r="O2601" i="105"/>
  <c r="V2578" i="105"/>
  <c r="O2561" i="105"/>
  <c r="V2544" i="105"/>
  <c r="O2531" i="105"/>
  <c r="O2515" i="105"/>
  <c r="O2499" i="105"/>
  <c r="O2483" i="105"/>
  <c r="O2467" i="105"/>
  <c r="V2452" i="105"/>
  <c r="P2436" i="105"/>
  <c r="V2649" i="105"/>
  <c r="V2555" i="105"/>
  <c r="O2522" i="105"/>
  <c r="N2500" i="105"/>
  <c r="P2479" i="105"/>
  <c r="O2458" i="105"/>
  <c r="P2438" i="105"/>
  <c r="V2423" i="105"/>
  <c r="V2408" i="105"/>
  <c r="N2390" i="105"/>
  <c r="N2374" i="105"/>
  <c r="N2358" i="105"/>
  <c r="N2342" i="105"/>
  <c r="V2659" i="105"/>
  <c r="N2595" i="105"/>
  <c r="O2533" i="105"/>
  <c r="N2512" i="105"/>
  <c r="P2490" i="105"/>
  <c r="O2469" i="105"/>
  <c r="O2548" i="105"/>
  <c r="V2486" i="105"/>
  <c r="V2456" i="105"/>
  <c r="N2413" i="105"/>
  <c r="P2493" i="105"/>
  <c r="V2374" i="105"/>
  <c r="V2669" i="105"/>
  <c r="V2491" i="105"/>
  <c r="V2515" i="105"/>
  <c r="P2458" i="105"/>
  <c r="V2396" i="105"/>
  <c r="P2527" i="105"/>
  <c r="P2846" i="105"/>
  <c r="O2852" i="105"/>
  <c r="O2828" i="105"/>
  <c r="P2858" i="105"/>
  <c r="V2856" i="105"/>
  <c r="V2822" i="105"/>
  <c r="O2837" i="105"/>
  <c r="P2840" i="105"/>
  <c r="N2836" i="105"/>
  <c r="V2838" i="105"/>
  <c r="V2837" i="105"/>
  <c r="V2855" i="105"/>
  <c r="N2847" i="105"/>
  <c r="V2853" i="105"/>
  <c r="O2829" i="105"/>
  <c r="N2820" i="105"/>
  <c r="N2857" i="105"/>
  <c r="P2824" i="105"/>
  <c r="P2800" i="105"/>
  <c r="N2830" i="105"/>
  <c r="P2855" i="105"/>
  <c r="P2802" i="105"/>
  <c r="P2842" i="105"/>
  <c r="V2803" i="105"/>
  <c r="O2797" i="105"/>
  <c r="V2777" i="105"/>
  <c r="O2795" i="105"/>
  <c r="O2806" i="105"/>
  <c r="V2775" i="105"/>
  <c r="N2794" i="105"/>
  <c r="V2751" i="105"/>
  <c r="V2836" i="105"/>
  <c r="V2758" i="105"/>
  <c r="O2772" i="105"/>
  <c r="O2728" i="105"/>
  <c r="N2706" i="105"/>
  <c r="V2683" i="105"/>
  <c r="P2664" i="105"/>
  <c r="O2771" i="105"/>
  <c r="V2731" i="105"/>
  <c r="O2711" i="105"/>
  <c r="V2690" i="105"/>
  <c r="P2736" i="105"/>
  <c r="P2676" i="105"/>
  <c r="P2649" i="105"/>
  <c r="V2625" i="105"/>
  <c r="P2607" i="105"/>
  <c r="P2585" i="105"/>
  <c r="N2561" i="105"/>
  <c r="P2768" i="105"/>
  <c r="P2719" i="105"/>
  <c r="P2668" i="105"/>
  <c r="V2841" i="105"/>
  <c r="P2806" i="105"/>
  <c r="V2840" i="105"/>
  <c r="P2803" i="105"/>
  <c r="P2801" i="105"/>
  <c r="N2777" i="105"/>
  <c r="O2794" i="105"/>
  <c r="V2810" i="105"/>
  <c r="N2775" i="105"/>
  <c r="P2781" i="105"/>
  <c r="P2754" i="105"/>
  <c r="N2816" i="105"/>
  <c r="V2757" i="105"/>
  <c r="N2784" i="105"/>
  <c r="P2726" i="105"/>
  <c r="O2704" i="105"/>
  <c r="O2686" i="105"/>
  <c r="V2663" i="105"/>
  <c r="V2768" i="105"/>
  <c r="O2735" i="105"/>
  <c r="V2710" i="105"/>
  <c r="N2690" i="105"/>
  <c r="P2746" i="105"/>
  <c r="V2674" i="105"/>
  <c r="P2648" i="105"/>
  <c r="O2629" i="105"/>
  <c r="V2606" i="105"/>
  <c r="P2584" i="105"/>
  <c r="O2563" i="105"/>
  <c r="P2767" i="105"/>
  <c r="P2718" i="105"/>
  <c r="O2670" i="105"/>
  <c r="N2845" i="105"/>
  <c r="O2799" i="105"/>
  <c r="V2835" i="105"/>
  <c r="N2860" i="105"/>
  <c r="V2795" i="105"/>
  <c r="N2859" i="105"/>
  <c r="P2789" i="105"/>
  <c r="O2802" i="105"/>
  <c r="P2774" i="105"/>
  <c r="P2777" i="105"/>
  <c r="P2748" i="105"/>
  <c r="V2799" i="105"/>
  <c r="O2751" i="105"/>
  <c r="N2766" i="105"/>
  <c r="O2725" i="105"/>
  <c r="N2700" i="105"/>
  <c r="P2682" i="105"/>
  <c r="N2663" i="105"/>
  <c r="P2757" i="105"/>
  <c r="O2730" i="105"/>
  <c r="N2710" i="105"/>
  <c r="V2684" i="105"/>
  <c r="P2734" i="105"/>
  <c r="O2673" i="105"/>
  <c r="O2644" i="105"/>
  <c r="V2624" i="105"/>
  <c r="V2820" i="105"/>
  <c r="N2804" i="105"/>
  <c r="O2847" i="105"/>
  <c r="P2804" i="105"/>
  <c r="O2800" i="105"/>
  <c r="O2778" i="105"/>
  <c r="O2796" i="105"/>
  <c r="N2807" i="105"/>
  <c r="O2777" i="105"/>
  <c r="N2795" i="105"/>
  <c r="N2752" i="105"/>
  <c r="V2849" i="105"/>
  <c r="N2759" i="105"/>
  <c r="O2776" i="105"/>
  <c r="O2729" i="105"/>
  <c r="V2706" i="105"/>
  <c r="N2685" i="105"/>
  <c r="P2665" i="105"/>
  <c r="V2773" i="105"/>
  <c r="O2733" i="105"/>
  <c r="N2714" i="105"/>
  <c r="P2691" i="105"/>
  <c r="V2739" i="105"/>
  <c r="V2676" i="105"/>
  <c r="N2651" i="105"/>
  <c r="O2626" i="105"/>
  <c r="N2608" i="105"/>
  <c r="O2587" i="105"/>
  <c r="V2561" i="105"/>
  <c r="N2770" i="105"/>
  <c r="O2720" i="105"/>
  <c r="V2668" i="105"/>
  <c r="P2642" i="105"/>
  <c r="V2621" i="105"/>
  <c r="P2710" i="105"/>
  <c r="N2551" i="105"/>
  <c r="P2654" i="105"/>
  <c r="V2620" i="105"/>
  <c r="N2696" i="105"/>
  <c r="N2653" i="105"/>
  <c r="N2600" i="105"/>
  <c r="N2577" i="105"/>
  <c r="V2546" i="105"/>
  <c r="N2702" i="105"/>
  <c r="O2649" i="105"/>
  <c r="P2611" i="105"/>
  <c r="N2576" i="105"/>
  <c r="O2545" i="105"/>
  <c r="V2728" i="105"/>
  <c r="V2651" i="105"/>
  <c r="V2612" i="105"/>
  <c r="P2588" i="105"/>
  <c r="V2559" i="105"/>
  <c r="N2541" i="105"/>
  <c r="V2522" i="105"/>
  <c r="V2498" i="105"/>
  <c r="P2478" i="105"/>
  <c r="V2458" i="105"/>
  <c r="P2435" i="105"/>
  <c r="O2616" i="105"/>
  <c r="V2531" i="105"/>
  <c r="V2499" i="105"/>
  <c r="V2472" i="105"/>
  <c r="O2445" i="105"/>
  <c r="N2423" i="105"/>
  <c r="N2405" i="105"/>
  <c r="N2381" i="105"/>
  <c r="P2357" i="105"/>
  <c r="N2336" i="105"/>
  <c r="P2679" i="105"/>
  <c r="P2587" i="105"/>
  <c r="O2526" i="105"/>
  <c r="O2500" i="105"/>
  <c r="V2765" i="105"/>
  <c r="O2596" i="105"/>
  <c r="P2698" i="105"/>
  <c r="N2636" i="105"/>
  <c r="O2803" i="105"/>
  <c r="P2677" i="105"/>
  <c r="O2627" i="105"/>
  <c r="N2589" i="105"/>
  <c r="V2560" i="105"/>
  <c r="N2728" i="105"/>
  <c r="V2677" i="105"/>
  <c r="N2632" i="105"/>
  <c r="N2591" i="105"/>
  <c r="V2563" i="105"/>
  <c r="N2776" i="105"/>
  <c r="N2686" i="105"/>
  <c r="O2634" i="105"/>
  <c r="V2602" i="105"/>
  <c r="N2573" i="105"/>
  <c r="O2550" i="105"/>
  <c r="V2533" i="105"/>
  <c r="V2509" i="105"/>
  <c r="N2490" i="105"/>
  <c r="V2469" i="105"/>
  <c r="N2449" i="105"/>
  <c r="O2707" i="105"/>
  <c r="V2572" i="105"/>
  <c r="N2515" i="105"/>
  <c r="N2488" i="105"/>
  <c r="N2462" i="105"/>
  <c r="O2431" i="105"/>
  <c r="P2416" i="105"/>
  <c r="N2391" i="105"/>
  <c r="P2367" i="105"/>
  <c r="O2347" i="105"/>
  <c r="P2634" i="105"/>
  <c r="P2542" i="105"/>
  <c r="O2514" i="105"/>
  <c r="O2482" i="105"/>
  <c r="V2589" i="105"/>
  <c r="P2558" i="105"/>
  <c r="P2651" i="105"/>
  <c r="O2622" i="105"/>
  <c r="V2704" i="105"/>
  <c r="P2650" i="105"/>
  <c r="O2602" i="105"/>
  <c r="N2579" i="105"/>
  <c r="O2543" i="105"/>
  <c r="O2705" i="105"/>
  <c r="N2652" i="105"/>
  <c r="V2605" i="105"/>
  <c r="O2580" i="105"/>
  <c r="N2547" i="105"/>
  <c r="O2724" i="105"/>
  <c r="P2658" i="105"/>
  <c r="V2616" i="105"/>
  <c r="V2585" i="105"/>
  <c r="P2562" i="105"/>
  <c r="O2542" i="105"/>
  <c r="P2521" i="105"/>
  <c r="N2501" i="105"/>
  <c r="P2481" i="105"/>
  <c r="P2457" i="105"/>
  <c r="O2438" i="105"/>
  <c r="N2619" i="105"/>
  <c r="O2529" i="105"/>
  <c r="O2502" i="105"/>
  <c r="O2476" i="105"/>
  <c r="V2443" i="105"/>
  <c r="N2425" i="105"/>
  <c r="O2406" i="105"/>
  <c r="O2378" i="105"/>
  <c r="N2758" i="105"/>
  <c r="N2650" i="105"/>
  <c r="N2618" i="105"/>
  <c r="N2689" i="105"/>
  <c r="O2636" i="105"/>
  <c r="V2595" i="105"/>
  <c r="P2571" i="105"/>
  <c r="V2542" i="105"/>
  <c r="V2697" i="105"/>
  <c r="P2643" i="105"/>
  <c r="P2605" i="105"/>
  <c r="V2573" i="105"/>
  <c r="N2543" i="105"/>
  <c r="N2712" i="105"/>
  <c r="V2644" i="105"/>
  <c r="N2610" i="105"/>
  <c r="V2584" i="105"/>
  <c r="V2557" i="105"/>
  <c r="O2539" i="105"/>
  <c r="O2520" i="105"/>
  <c r="O2496" i="105"/>
  <c r="O2475" i="105"/>
  <c r="O2456" i="105"/>
  <c r="P2433" i="105"/>
  <c r="P2596" i="105"/>
  <c r="P2528" i="105"/>
  <c r="P2496" i="105"/>
  <c r="N2468" i="105"/>
  <c r="P2443" i="105"/>
  <c r="P2421" i="105"/>
  <c r="V2397" i="105"/>
  <c r="P2376" i="105"/>
  <c r="V2352" i="105"/>
  <c r="P2761" i="105"/>
  <c r="V2579" i="105"/>
  <c r="P2522" i="105"/>
  <c r="O2495" i="105"/>
  <c r="O2620" i="105"/>
  <c r="V2520" i="105"/>
  <c r="N2465" i="105"/>
  <c r="V2398" i="105"/>
  <c r="O2332" i="105"/>
  <c r="V2411" i="105"/>
  <c r="N2597" i="105"/>
  <c r="N2556" i="105"/>
  <c r="N2471" i="105"/>
  <c r="O2376" i="105"/>
  <c r="O2443" i="105"/>
  <c r="V2362" i="105"/>
  <c r="N2332" i="105"/>
  <c r="V2409" i="105"/>
  <c r="N2504" i="105"/>
  <c r="V2386" i="105"/>
  <c r="P2472" i="105"/>
  <c r="P2388" i="105"/>
  <c r="P2525" i="105"/>
  <c r="O2473" i="105"/>
  <c r="V2444" i="105"/>
  <c r="P2415" i="105"/>
  <c r="O2393" i="105"/>
  <c r="P2374" i="105"/>
  <c r="N2353" i="105"/>
  <c r="N2409" i="105"/>
  <c r="N2373" i="105"/>
  <c r="N2355" i="105"/>
  <c r="P2474" i="105"/>
  <c r="O2410" i="105"/>
  <c r="P2352" i="105"/>
  <c r="P2540" i="105"/>
  <c r="V2457" i="105"/>
  <c r="V2413" i="105"/>
  <c r="P2375" i="105"/>
  <c r="N2338" i="105"/>
  <c r="P2723" i="105"/>
  <c r="P2508" i="105"/>
  <c r="O2524" i="105"/>
  <c r="V2465" i="105"/>
  <c r="V2410" i="105"/>
  <c r="N2416" i="105"/>
  <c r="V2347" i="105"/>
  <c r="V2513" i="105"/>
  <c r="V2392" i="105"/>
  <c r="N2426" i="105"/>
  <c r="O2368" i="105"/>
  <c r="O2648" i="105"/>
  <c r="O2439" i="105"/>
  <c r="V2337" i="105"/>
  <c r="V2607" i="105"/>
  <c r="P2500" i="105"/>
  <c r="N2467" i="105"/>
  <c r="O2433" i="105"/>
  <c r="P2409" i="105"/>
  <c r="N2386" i="105"/>
  <c r="V2367" i="105"/>
  <c r="P2346" i="105"/>
  <c r="N2433" i="105"/>
  <c r="P2396" i="105"/>
  <c r="O2367" i="105"/>
  <c r="N2346" i="105"/>
  <c r="P2532" i="105"/>
  <c r="O2448" i="105"/>
  <c r="P2386" i="105"/>
  <c r="P2514" i="105"/>
  <c r="N2447" i="105"/>
  <c r="O2399" i="105"/>
  <c r="P2365" i="105"/>
  <c r="P2366" i="105"/>
  <c r="V2619" i="105"/>
  <c r="N2481" i="105"/>
  <c r="P2504" i="105"/>
  <c r="V2455" i="105"/>
  <c r="P2385" i="105"/>
  <c r="O2513" i="105"/>
  <c r="V2399" i="105"/>
  <c r="O2457" i="105"/>
  <c r="P2364" i="105"/>
  <c r="N2639" i="105"/>
  <c r="P2402" i="105"/>
  <c r="P2340" i="105"/>
  <c r="N2503" i="105"/>
  <c r="O2420" i="105"/>
  <c r="N2534" i="105"/>
  <c r="O2486" i="105"/>
  <c r="O2460" i="105"/>
  <c r="O2422" i="105"/>
  <c r="O2403" i="105"/>
  <c r="N2380" i="105"/>
  <c r="P2359" i="105"/>
  <c r="P2337" i="105"/>
  <c r="N2334" i="105"/>
  <c r="O2424" i="105"/>
  <c r="P2387" i="105"/>
  <c r="P2361" i="105"/>
  <c r="P2338" i="105"/>
  <c r="V2507" i="105"/>
  <c r="N2431" i="105"/>
  <c r="P2369" i="105"/>
  <c r="N2497" i="105"/>
  <c r="P2434" i="105"/>
  <c r="O2389" i="105"/>
  <c r="P2353" i="105"/>
  <c r="N2519" i="105"/>
  <c r="N2531" i="105"/>
  <c r="N2473" i="105"/>
  <c r="O2416" i="105"/>
  <c r="V2419" i="105"/>
  <c r="N2354" i="105"/>
  <c r="V2519" i="105"/>
  <c r="N2402" i="105"/>
  <c r="V2438" i="105"/>
  <c r="P2378" i="105"/>
  <c r="V2447" i="105"/>
  <c r="O2352" i="105"/>
  <c r="O2676" i="105"/>
  <c r="P2506" i="105"/>
  <c r="V2468" i="105"/>
  <c r="O2441" i="105"/>
  <c r="O2412" i="105"/>
  <c r="N2389" i="105"/>
  <c r="N2371" i="105"/>
  <c r="P2348" i="105"/>
  <c r="P2332" i="105"/>
  <c r="V2400" i="105"/>
  <c r="V2369" i="105"/>
  <c r="V2350" i="105"/>
  <c r="V2545" i="105"/>
  <c r="O2461" i="105"/>
  <c r="P2399" i="105"/>
  <c r="V2344" i="105"/>
  <c r="V2518" i="105"/>
  <c r="P2451" i="105"/>
  <c r="O2404" i="105"/>
  <c r="O2371" i="105"/>
  <c r="P2854" i="105"/>
  <c r="P2847" i="105"/>
  <c r="P2831" i="105"/>
  <c r="N2818" i="105"/>
  <c r="O2853" i="105"/>
  <c r="O2857" i="105"/>
  <c r="O2850" i="105"/>
  <c r="N2823" i="105"/>
  <c r="V2821" i="105"/>
  <c r="N2855" i="105"/>
  <c r="V2848" i="105"/>
  <c r="V2832" i="105"/>
  <c r="V2818" i="105"/>
  <c r="V2815" i="105"/>
  <c r="V2791" i="105"/>
  <c r="N2833" i="105"/>
  <c r="N2797" i="105"/>
  <c r="V2814" i="105"/>
  <c r="N2810" i="105"/>
  <c r="V2846" i="105"/>
  <c r="O2823" i="105"/>
  <c r="V2780" i="105"/>
  <c r="V2772" i="105"/>
  <c r="P2742" i="105"/>
  <c r="O2764" i="105"/>
  <c r="P2760" i="105"/>
  <c r="N2715" i="105"/>
  <c r="P2689" i="105"/>
  <c r="O2661" i="105"/>
  <c r="V2745" i="105"/>
  <c r="N2717" i="105"/>
  <c r="O2683" i="105"/>
  <c r="N2720" i="105"/>
  <c r="O2653" i="105"/>
  <c r="P2623" i="105"/>
  <c r="V2593" i="105"/>
  <c r="O2566" i="105"/>
  <c r="O2858" i="105"/>
  <c r="N2827" i="105"/>
  <c r="P2833" i="105"/>
  <c r="V2860" i="105"/>
  <c r="O2826" i="105"/>
  <c r="N2846" i="105"/>
  <c r="V2858" i="105"/>
  <c r="N2838" i="105"/>
  <c r="P2850" i="105"/>
  <c r="N2829" i="105"/>
  <c r="V2845" i="105"/>
  <c r="N2817" i="105"/>
  <c r="V2828" i="105"/>
  <c r="V2794" i="105"/>
  <c r="O2804" i="105"/>
  <c r="P2788" i="105"/>
  <c r="O2769" i="105"/>
  <c r="O2791" i="105"/>
  <c r="V2741" i="105"/>
  <c r="N2711" i="105"/>
  <c r="O2678" i="105"/>
  <c r="N2754" i="105"/>
  <c r="N2709" i="105"/>
  <c r="N2755" i="105"/>
  <c r="V2658" i="105"/>
  <c r="P2617" i="105"/>
  <c r="N2574" i="105"/>
  <c r="O2807" i="105"/>
  <c r="N2695" i="105"/>
  <c r="N2849" i="105"/>
  <c r="O2810" i="105"/>
  <c r="P2826" i="105"/>
  <c r="O2824" i="105"/>
  <c r="N2785" i="105"/>
  <c r="O2790" i="105"/>
  <c r="V2787" i="105"/>
  <c r="V2813" i="105"/>
  <c r="V2744" i="105"/>
  <c r="P2838" i="105"/>
  <c r="O2842" i="105"/>
  <c r="O2849" i="105"/>
  <c r="O2845" i="105"/>
  <c r="P2857" i="105"/>
  <c r="O2817" i="105"/>
  <c r="V2847" i="105"/>
  <c r="V2859" i="105"/>
  <c r="P2828" i="105"/>
  <c r="O2834" i="105"/>
  <c r="V2796" i="105"/>
  <c r="V2829" i="105"/>
  <c r="N2832" i="105"/>
  <c r="O2825" i="105"/>
  <c r="O2814" i="105"/>
  <c r="P2797" i="105"/>
  <c r="P2759" i="105"/>
  <c r="P2733" i="105"/>
  <c r="V2746" i="105"/>
  <c r="N2723" i="105"/>
  <c r="V2680" i="105"/>
  <c r="N2786" i="105"/>
  <c r="V2724" i="105"/>
  <c r="O2782" i="105"/>
  <c r="O2671" i="105"/>
  <c r="P2633" i="105"/>
  <c r="P2591" i="105"/>
  <c r="P2552" i="105"/>
  <c r="N2725" i="105"/>
  <c r="V2839" i="105"/>
  <c r="P2816" i="105"/>
  <c r="V2851" i="105"/>
  <c r="N2799" i="105"/>
  <c r="O2788" i="105"/>
  <c r="N2801" i="105"/>
  <c r="V2792" i="105"/>
  <c r="V2767" i="105"/>
  <c r="V2760" i="105"/>
  <c r="N2789" i="105"/>
  <c r="N2746" i="105"/>
  <c r="N2741" i="105"/>
  <c r="V2700" i="105"/>
  <c r="O2677" i="105"/>
  <c r="P2775" i="105"/>
  <c r="V2727" i="105"/>
  <c r="P2704" i="105"/>
  <c r="O2753" i="105"/>
  <c r="N2669" i="105"/>
  <c r="V2638" i="105"/>
  <c r="O2613" i="105"/>
  <c r="P2577" i="105"/>
  <c r="V2551" i="105"/>
  <c r="V2721" i="105"/>
  <c r="P2845" i="105"/>
  <c r="N2815" i="105"/>
  <c r="N2848" i="105"/>
  <c r="V2844" i="105"/>
  <c r="O2784" i="105"/>
  <c r="P2798" i="105"/>
  <c r="P2792" i="105"/>
  <c r="N2762" i="105"/>
  <c r="V2752" i="105"/>
  <c r="N2774" i="105"/>
  <c r="O2744" i="105"/>
  <c r="N2730" i="105"/>
  <c r="O2695" i="105"/>
  <c r="N2672" i="105"/>
  <c r="V2774" i="105"/>
  <c r="N2727" i="105"/>
  <c r="V2698" i="105"/>
  <c r="V2740" i="105"/>
  <c r="O2664" i="105"/>
  <c r="N2638" i="105"/>
  <c r="V2843" i="105"/>
  <c r="V2797" i="105"/>
  <c r="O2816" i="105"/>
  <c r="N2812" i="105"/>
  <c r="V2852" i="105"/>
  <c r="N2835" i="105"/>
  <c r="N2781" i="105"/>
  <c r="P2776" i="105"/>
  <c r="O2743" i="105"/>
  <c r="O2765" i="105"/>
  <c r="P2765" i="105"/>
  <c r="V2715" i="105"/>
  <c r="O2691" i="105"/>
  <c r="P2662" i="105"/>
  <c r="N2747" i="105"/>
  <c r="V2717" i="105"/>
  <c r="N2684" i="105"/>
  <c r="V2720" i="105"/>
  <c r="O2654" i="105"/>
  <c r="N2624" i="105"/>
  <c r="O2594" i="105"/>
  <c r="P2567" i="105"/>
  <c r="V2756" i="105"/>
  <c r="P2690" i="105"/>
  <c r="P2645" i="105"/>
  <c r="P2613" i="105"/>
  <c r="V2599" i="105"/>
  <c r="O2663" i="105"/>
  <c r="O2615" i="105"/>
  <c r="V2667" i="105"/>
  <c r="O2621" i="105"/>
  <c r="O2568" i="105"/>
  <c r="P2730" i="105"/>
  <c r="O2659" i="105"/>
  <c r="P2597" i="105"/>
  <c r="P2569" i="105"/>
  <c r="O2754" i="105"/>
  <c r="N2644" i="105"/>
  <c r="O2600" i="105"/>
  <c r="P2568" i="105"/>
  <c r="O2538" i="105"/>
  <c r="P2510" i="105"/>
  <c r="V2482" i="105"/>
  <c r="N2452" i="105"/>
  <c r="V2708" i="105"/>
  <c r="V2536" i="105"/>
  <c r="N2495" i="105"/>
  <c r="N2457" i="105"/>
  <c r="V2428" i="105"/>
  <c r="N2397" i="105"/>
  <c r="N2368" i="105"/>
  <c r="P2341" i="105"/>
  <c r="O2657" i="105"/>
  <c r="P2550" i="105"/>
  <c r="V2503" i="105"/>
  <c r="V2613" i="105"/>
  <c r="N2828" i="105"/>
  <c r="P2644" i="105"/>
  <c r="V2734" i="105"/>
  <c r="O2652" i="105"/>
  <c r="P2594" i="105"/>
  <c r="O2552" i="105"/>
  <c r="V2707" i="105"/>
  <c r="O2639" i="105"/>
  <c r="N2585" i="105"/>
  <c r="P2544" i="105"/>
  <c r="N2707" i="105"/>
  <c r="P2627" i="105"/>
  <c r="N2587" i="105"/>
  <c r="O2554" i="105"/>
  <c r="V2525" i="105"/>
  <c r="V2501" i="105"/>
  <c r="N2474" i="105"/>
  <c r="N2445" i="105"/>
  <c r="P2604" i="105"/>
  <c r="N2526" i="105"/>
  <c r="N2483" i="105"/>
  <c r="O2444" i="105"/>
  <c r="P2419" i="105"/>
  <c r="P2383" i="105"/>
  <c r="N2359" i="105"/>
  <c r="N2613" i="105"/>
  <c r="N2524" i="105"/>
  <c r="N2492" i="105"/>
  <c r="V2562" i="105"/>
  <c r="N2693" i="105"/>
  <c r="V2627" i="105"/>
  <c r="O2682" i="105"/>
  <c r="N2630" i="105"/>
  <c r="O2584" i="105"/>
  <c r="N2539" i="105"/>
  <c r="P2675" i="105"/>
  <c r="P2625" i="105"/>
  <c r="P2574" i="105"/>
  <c r="O2774" i="105"/>
  <c r="N2671" i="105"/>
  <c r="O2607" i="105"/>
  <c r="V2576" i="105"/>
  <c r="N2546" i="105"/>
  <c r="N2517" i="105"/>
  <c r="P2489" i="105"/>
  <c r="P2465" i="105"/>
  <c r="N2434" i="105"/>
  <c r="P2561" i="105"/>
  <c r="O2508" i="105"/>
  <c r="O2465" i="105"/>
  <c r="N2435" i="105"/>
  <c r="O2409" i="105"/>
  <c r="N2606" i="105"/>
  <c r="V2665" i="105"/>
  <c r="N2627" i="105"/>
  <c r="P2681" i="105"/>
  <c r="N2623" i="105"/>
  <c r="O2578" i="105"/>
  <c r="O2736" i="105"/>
  <c r="O2672" i="105"/>
  <c r="O2614" i="105"/>
  <c r="V2569" i="105"/>
  <c r="N2756" i="105"/>
  <c r="P2667" i="105"/>
  <c r="N2605" i="105"/>
  <c r="N2569" i="105"/>
  <c r="V2541" i="105"/>
  <c r="O2512" i="105"/>
  <c r="O2488" i="105"/>
  <c r="O2459" i="105"/>
  <c r="O2712" i="105"/>
  <c r="N2538" i="105"/>
  <c r="V2505" i="105"/>
  <c r="P2464" i="105"/>
  <c r="O2429" i="105"/>
  <c r="V2405" i="105"/>
  <c r="V2368" i="105"/>
  <c r="P2344" i="105"/>
  <c r="P2680" i="105"/>
  <c r="V2553" i="105"/>
  <c r="N2507" i="105"/>
  <c r="N2475" i="105"/>
  <c r="O2506" i="105"/>
  <c r="O2446" i="105"/>
  <c r="V2358" i="105"/>
  <c r="N2513" i="105"/>
  <c r="V2480" i="105"/>
  <c r="P2404" i="105"/>
  <c r="N2396" i="105"/>
  <c r="O2396" i="105"/>
  <c r="V2332" i="105"/>
  <c r="N2430" i="105"/>
  <c r="P2501" i="105"/>
  <c r="O2463" i="105"/>
  <c r="N2420" i="105"/>
  <c r="N2388" i="105"/>
  <c r="O2364" i="105"/>
  <c r="N2335" i="105"/>
  <c r="P2428" i="105"/>
  <c r="N2382" i="105"/>
  <c r="O2349" i="105"/>
  <c r="N2502" i="105"/>
  <c r="P2398" i="105"/>
  <c r="N2448" i="105"/>
  <c r="P2393" i="105"/>
  <c r="P2347" i="105"/>
  <c r="O2369" i="105"/>
  <c r="V2583" i="105"/>
  <c r="P2537" i="105"/>
  <c r="N2837" i="105"/>
  <c r="V2826" i="105"/>
  <c r="O2821" i="105"/>
  <c r="V2842" i="105"/>
  <c r="N2841" i="105"/>
  <c r="P2843" i="105"/>
  <c r="V2807" i="105"/>
  <c r="N2787" i="105"/>
  <c r="N2763" i="105"/>
  <c r="P2753" i="105"/>
  <c r="V2670" i="105"/>
  <c r="O2700" i="105"/>
  <c r="V2641" i="105"/>
  <c r="N2570" i="105"/>
  <c r="O2684" i="105"/>
  <c r="N2796" i="105"/>
  <c r="P2809" i="105"/>
  <c r="N2821" i="105"/>
  <c r="N2778" i="105"/>
  <c r="O2775" i="105"/>
  <c r="O2759" i="105"/>
  <c r="O2708" i="105"/>
  <c r="V2672" i="105"/>
  <c r="N2745" i="105"/>
  <c r="P2708" i="105"/>
  <c r="V2722" i="105"/>
  <c r="V2652" i="105"/>
  <c r="P2616" i="105"/>
  <c r="V2568" i="105"/>
  <c r="O2748" i="105"/>
  <c r="N2677" i="105"/>
  <c r="O2805" i="105"/>
  <c r="O2811" i="105"/>
  <c r="O2792" i="105"/>
  <c r="O2836" i="105"/>
  <c r="P2778" i="105"/>
  <c r="N2765" i="105"/>
  <c r="N2768" i="105"/>
  <c r="O2757" i="105"/>
  <c r="P2707" i="105"/>
  <c r="O2667" i="105"/>
  <c r="O2742" i="105"/>
  <c r="P2703" i="105"/>
  <c r="N2722" i="105"/>
  <c r="P2652" i="105"/>
  <c r="O2839" i="105"/>
  <c r="O2793" i="105"/>
  <c r="O2859" i="105"/>
  <c r="V2783" i="105"/>
  <c r="P2815" i="105"/>
  <c r="P2766" i="105"/>
  <c r="O2747" i="105"/>
  <c r="V2750" i="105"/>
  <c r="N2734" i="105"/>
  <c r="P2694" i="105"/>
  <c r="P2655" i="105"/>
  <c r="P2729" i="105"/>
  <c r="N2698" i="105"/>
  <c r="O2698" i="105"/>
  <c r="N2640" i="105"/>
  <c r="O2603" i="105"/>
  <c r="O2557" i="105"/>
  <c r="V2725" i="105"/>
  <c r="P2660" i="105"/>
  <c r="P2610" i="105"/>
  <c r="N2743" i="105"/>
  <c r="O2631" i="105"/>
  <c r="V2660" i="105"/>
  <c r="O2591" i="105"/>
  <c r="P2780" i="105"/>
  <c r="P2640" i="105"/>
  <c r="O2586" i="105"/>
  <c r="O2761" i="105"/>
  <c r="P2636" i="105"/>
  <c r="P2578" i="105"/>
  <c r="N2544" i="105"/>
  <c r="V2506" i="105"/>
  <c r="V2466" i="105"/>
  <c r="O2432" i="105"/>
  <c r="N2521" i="105"/>
  <c r="V2478" i="105"/>
  <c r="V2432" i="105"/>
  <c r="P2389" i="105"/>
  <c r="N2352" i="105"/>
  <c r="V2701" i="105"/>
  <c r="O2532" i="105"/>
  <c r="P2483" i="105"/>
  <c r="O2575" i="105"/>
  <c r="P2628" i="105"/>
  <c r="P2683" i="105"/>
  <c r="V2603" i="105"/>
  <c r="P2545" i="105"/>
  <c r="N2668" i="105"/>
  <c r="N2602" i="105"/>
  <c r="N2826" i="105"/>
  <c r="P2661" i="105"/>
  <c r="O2590" i="105"/>
  <c r="P2547" i="105"/>
  <c r="V2517" i="105"/>
  <c r="V2477" i="105"/>
  <c r="N2439" i="105"/>
  <c r="O2535" i="105"/>
  <c r="N2494" i="105"/>
  <c r="N2441" i="105"/>
  <c r="O2402" i="105"/>
  <c r="O2363" i="105"/>
  <c r="V2696" i="105"/>
  <c r="V2566" i="105"/>
  <c r="V2497" i="105"/>
  <c r="V2592" i="105"/>
  <c r="V2643" i="105"/>
  <c r="V2729" i="105"/>
  <c r="O2608" i="105"/>
  <c r="O2559" i="105"/>
  <c r="V2699" i="105"/>
  <c r="P2599" i="105"/>
  <c r="P2556" i="105"/>
  <c r="V2694" i="105"/>
  <c r="P2602" i="105"/>
  <c r="V2558" i="105"/>
  <c r="P2529" i="105"/>
  <c r="N2485" i="105"/>
  <c r="N2451" i="105"/>
  <c r="P2579" i="105"/>
  <c r="O2497" i="105"/>
  <c r="P2453" i="105"/>
  <c r="O2415" i="105"/>
  <c r="N2590" i="105"/>
  <c r="N2637" i="105"/>
  <c r="N2701" i="105"/>
  <c r="N2607" i="105"/>
  <c r="N2554" i="105"/>
  <c r="V2681" i="105"/>
  <c r="N2594" i="105"/>
  <c r="P2546" i="105"/>
  <c r="N2676" i="105"/>
  <c r="P2593" i="105"/>
  <c r="V2552" i="105"/>
  <c r="O2523" i="105"/>
  <c r="O2480" i="105"/>
  <c r="P2446" i="105"/>
  <c r="O2574" i="105"/>
  <c r="O2490" i="105"/>
  <c r="V2446" i="105"/>
  <c r="O2414" i="105"/>
  <c r="V2365" i="105"/>
  <c r="O2605" i="105"/>
  <c r="O2501" i="105"/>
  <c r="P2565" i="105"/>
  <c r="P2452" i="105"/>
  <c r="O2518" i="105"/>
  <c r="V2487" i="105"/>
  <c r="O2333" i="105"/>
  <c r="O2351" i="105"/>
  <c r="V2442" i="105"/>
  <c r="P2589" i="105"/>
  <c r="O2350" i="105"/>
  <c r="P2441" i="105"/>
  <c r="O2675" i="105"/>
  <c r="O2481" i="105"/>
  <c r="V2424" i="105"/>
  <c r="O2383" i="105"/>
  <c r="N2347" i="105"/>
  <c r="O2417" i="105"/>
  <c r="V2363" i="105"/>
  <c r="O2452" i="105"/>
  <c r="N2366" i="105"/>
  <c r="N2333" i="105"/>
  <c r="O2437" i="105"/>
  <c r="P2370" i="105"/>
  <c r="O2334" i="105"/>
  <c r="V2528" i="105"/>
  <c r="O2485" i="105"/>
  <c r="V2430" i="105"/>
  <c r="V2831" i="105"/>
  <c r="O2848" i="105"/>
  <c r="P2856" i="105"/>
  <c r="N2839" i="105"/>
  <c r="N2852" i="105"/>
  <c r="V2833" i="105"/>
  <c r="V2857" i="105"/>
  <c r="N2813" i="105"/>
  <c r="P2745" i="105"/>
  <c r="N2733" i="105"/>
  <c r="V2654" i="105"/>
  <c r="P2696" i="105"/>
  <c r="P2639" i="105"/>
  <c r="O2556" i="105"/>
  <c r="O2679" i="105"/>
  <c r="P2790" i="105"/>
  <c r="V2793" i="105"/>
  <c r="V2812" i="105"/>
  <c r="V2766" i="105"/>
  <c r="O2763" i="105"/>
  <c r="P2752" i="105"/>
  <c r="V2692" i="105"/>
  <c r="O2660" i="105"/>
  <c r="N2739" i="105"/>
  <c r="P2695" i="105"/>
  <c r="O2718" i="105"/>
  <c r="O2645" i="105"/>
  <c r="P2600" i="105"/>
  <c r="V2565" i="105"/>
  <c r="O2739" i="105"/>
  <c r="N2854" i="105"/>
  <c r="P2794" i="105"/>
  <c r="V2805" i="105"/>
  <c r="P2779" i="105"/>
  <c r="V2816" i="105"/>
  <c r="N2767" i="105"/>
  <c r="N2744" i="105"/>
  <c r="N2761" i="105"/>
  <c r="N2842" i="105"/>
  <c r="P2839" i="105"/>
  <c r="P2834" i="105"/>
  <c r="P2859" i="105"/>
  <c r="O2843" i="105"/>
  <c r="P2808" i="105"/>
  <c r="N2791" i="105"/>
  <c r="N2783" i="105"/>
  <c r="P2763" i="105"/>
  <c r="N2750" i="105"/>
  <c r="P2693" i="105"/>
  <c r="P2728" i="105"/>
  <c r="O2690" i="105"/>
  <c r="P2601" i="105"/>
  <c r="P2732" i="105"/>
  <c r="O2855" i="105"/>
  <c r="V2806" i="105"/>
  <c r="O2822" i="105"/>
  <c r="O2770" i="105"/>
  <c r="N2736" i="105"/>
  <c r="N2851" i="105"/>
  <c r="N2719" i="105"/>
  <c r="N2680" i="105"/>
  <c r="V2761" i="105"/>
  <c r="V2718" i="105"/>
  <c r="V2776" i="105"/>
  <c r="O2665" i="105"/>
  <c r="V2622" i="105"/>
  <c r="V2590" i="105"/>
  <c r="O2841" i="105"/>
  <c r="V2682" i="105"/>
  <c r="P2820" i="105"/>
  <c r="P2817" i="105"/>
  <c r="V2800" i="105"/>
  <c r="O2808" i="105"/>
  <c r="V2781" i="105"/>
  <c r="V2771" i="105"/>
  <c r="N2732" i="105"/>
  <c r="O2781" i="105"/>
  <c r="P2712" i="105"/>
  <c r="V2679" i="105"/>
  <c r="V2747" i="105"/>
  <c r="V2714" i="105"/>
  <c r="O2767" i="105"/>
  <c r="V2655" i="105"/>
  <c r="N2622" i="105"/>
  <c r="P2814" i="105"/>
  <c r="V2808" i="105"/>
  <c r="V2790" i="105"/>
  <c r="N2788" i="105"/>
  <c r="O2773" i="105"/>
  <c r="N2764" i="105"/>
  <c r="N2773" i="105"/>
  <c r="O2756" i="105"/>
  <c r="O2699" i="105"/>
  <c r="P2671" i="105"/>
  <c r="O2741" i="105"/>
  <c r="P2701" i="105"/>
  <c r="O2732" i="105"/>
  <c r="O2642" i="105"/>
  <c r="O2610" i="105"/>
  <c r="V2570" i="105"/>
  <c r="N2737" i="105"/>
  <c r="V2664" i="105"/>
  <c r="P2626" i="105"/>
  <c r="N2565" i="105"/>
  <c r="V2636" i="105"/>
  <c r="P2685" i="105"/>
  <c r="P2595" i="105"/>
  <c r="N2553" i="105"/>
  <c r="N2678" i="105"/>
  <c r="O2592" i="105"/>
  <c r="P2541" i="105"/>
  <c r="V2675" i="105"/>
  <c r="V2591" i="105"/>
  <c r="O2551" i="105"/>
  <c r="V2514" i="105"/>
  <c r="V2474" i="105"/>
  <c r="V2445" i="105"/>
  <c r="O2549" i="105"/>
  <c r="N2489" i="105"/>
  <c r="N2437" i="105"/>
  <c r="N2408" i="105"/>
  <c r="N2365" i="105"/>
  <c r="P2575" i="105"/>
  <c r="O2489" i="105"/>
  <c r="O2612" i="105"/>
  <c r="V2653" i="105"/>
  <c r="O2694" i="105"/>
  <c r="P2618" i="105"/>
  <c r="N2567" i="105"/>
  <c r="V2686" i="105"/>
  <c r="P2606" i="105"/>
  <c r="N2557" i="105"/>
  <c r="O2674" i="105"/>
  <c r="P2608" i="105"/>
  <c r="N2563" i="105"/>
  <c r="N2522" i="105"/>
  <c r="V2485" i="105"/>
  <c r="V2453" i="105"/>
  <c r="N2581" i="105"/>
  <c r="O2503" i="105"/>
  <c r="P2448" i="105"/>
  <c r="O2411" i="105"/>
  <c r="N2375" i="105"/>
  <c r="P2335" i="105"/>
  <c r="V2601" i="105"/>
  <c r="P2503" i="105"/>
  <c r="V2600" i="105"/>
  <c r="N2667" i="105"/>
  <c r="V2755" i="105"/>
  <c r="V2633" i="105"/>
  <c r="N2566" i="105"/>
  <c r="P2715" i="105"/>
  <c r="V2628" i="105"/>
  <c r="P2560" i="105"/>
  <c r="V2703" i="105"/>
  <c r="P2624" i="105"/>
  <c r="P2566" i="105"/>
  <c r="N2533" i="105"/>
  <c r="P2497" i="105"/>
  <c r="N2453" i="105"/>
  <c r="V2650" i="105"/>
  <c r="P2517" i="105"/>
  <c r="P2459" i="105"/>
  <c r="N2422" i="105"/>
  <c r="O2385" i="105"/>
  <c r="N2659" i="105"/>
  <c r="P2744" i="105"/>
  <c r="V2629" i="105"/>
  <c r="O2564" i="105"/>
  <c r="V2712" i="105"/>
  <c r="P2620" i="105"/>
  <c r="N2559" i="105"/>
  <c r="O2689" i="105"/>
  <c r="N2616" i="105"/>
  <c r="O2565" i="105"/>
  <c r="O2528" i="105"/>
  <c r="O2491" i="105"/>
  <c r="P2450" i="105"/>
  <c r="N2617" i="105"/>
  <c r="P2511" i="105"/>
  <c r="P2449" i="105"/>
  <c r="N2418" i="105"/>
  <c r="V2381" i="105"/>
  <c r="V2336" i="105"/>
  <c r="V2617" i="105"/>
  <c r="N2518" i="105"/>
  <c r="N2598" i="105"/>
  <c r="N2476" i="105"/>
  <c r="V2338" i="105"/>
  <c r="V2342" i="105"/>
  <c r="O2525" i="105"/>
  <c r="N2415" i="105"/>
  <c r="V2388" i="105"/>
  <c r="V2464" i="105"/>
  <c r="V2371" i="105"/>
  <c r="V2489" i="105"/>
  <c r="N2491" i="105"/>
  <c r="O2434" i="105"/>
  <c r="P2401" i="105"/>
  <c r="V2356" i="105"/>
  <c r="O2436" i="105"/>
  <c r="P2368" i="105"/>
  <c r="O2516" i="105"/>
  <c r="N2379" i="105"/>
  <c r="O2474" i="105"/>
  <c r="O2386" i="105"/>
  <c r="V2646" i="105"/>
  <c r="P2507" i="105"/>
  <c r="O2450" i="105"/>
  <c r="N2401" i="105"/>
  <c r="P2408" i="105"/>
  <c r="V2733" i="105"/>
  <c r="N2394" i="105"/>
  <c r="N2429" i="105"/>
  <c r="P2524" i="105"/>
  <c r="V2460" i="105"/>
  <c r="N2419" i="105"/>
  <c r="O2392" i="105"/>
  <c r="N2362" i="105"/>
  <c r="P2426" i="105"/>
  <c r="P2379" i="105"/>
  <c r="O2354" i="105"/>
  <c r="N2496" i="105"/>
  <c r="V2407" i="105"/>
  <c r="P2572" i="105"/>
  <c r="V2454" i="105"/>
  <c r="P2390" i="105"/>
  <c r="O2344" i="105"/>
  <c r="N2560" i="105"/>
  <c r="N2535" i="105"/>
  <c r="P2461" i="105"/>
  <c r="N2432" i="105"/>
  <c r="P2342" i="105"/>
  <c r="V2412" i="105"/>
  <c r="P2423" i="105"/>
  <c r="O2454" i="105"/>
  <c r="P2336" i="105"/>
  <c r="V2527" i="105"/>
  <c r="N2470" i="105"/>
  <c r="V2426" i="105"/>
  <c r="P2395" i="105"/>
  <c r="P2372" i="105"/>
  <c r="N2345" i="105"/>
  <c r="N2395" i="105"/>
  <c r="O2357" i="105"/>
  <c r="N2523" i="105"/>
  <c r="N2424" i="105"/>
  <c r="P2345" i="105"/>
  <c r="N2464" i="105"/>
  <c r="O2405" i="105"/>
  <c r="V2364" i="105"/>
  <c r="O2606" i="105"/>
  <c r="V2567" i="105"/>
  <c r="N2460" i="105"/>
  <c r="V2378" i="105"/>
  <c r="N2455" i="105"/>
  <c r="O2341" i="105"/>
  <c r="P2444" i="105"/>
  <c r="N2341" i="105"/>
  <c r="V2421" i="105"/>
  <c r="O2338" i="105"/>
  <c r="P2475" i="105"/>
  <c r="V2532" i="105"/>
  <c r="V2475" i="105"/>
  <c r="P2425" i="105"/>
  <c r="V2401" i="105"/>
  <c r="O2375" i="105"/>
  <c r="N2344" i="105"/>
  <c r="P2394" i="105"/>
  <c r="V2360" i="105"/>
  <c r="O2519" i="105"/>
  <c r="O2430" i="105"/>
  <c r="V2353" i="105"/>
  <c r="V2333" i="105"/>
  <c r="V2488" i="105"/>
  <c r="O2419" i="105"/>
  <c r="N2363" i="105"/>
  <c r="O2846" i="105"/>
  <c r="P2813" i="105"/>
  <c r="P2697" i="105"/>
  <c r="O2755" i="105"/>
  <c r="O2783" i="105"/>
  <c r="V2688" i="105"/>
  <c r="P2705" i="105"/>
  <c r="P2709" i="105"/>
  <c r="N2819" i="105"/>
  <c r="N2749" i="105"/>
  <c r="V2685" i="105"/>
  <c r="N2718" i="105"/>
  <c r="V2678" i="105"/>
  <c r="V2817" i="105"/>
  <c r="P2795" i="105"/>
  <c r="V2788" i="105"/>
  <c r="O2798" i="105"/>
  <c r="V2711" i="105"/>
  <c r="V2754" i="105"/>
  <c r="V2763" i="105"/>
  <c r="O2619" i="105"/>
  <c r="N2808" i="105"/>
  <c r="P2629" i="105"/>
  <c r="O2641" i="105"/>
  <c r="N2629" i="105"/>
  <c r="N2694" i="105"/>
  <c r="V2549" i="105"/>
  <c r="P2609" i="105"/>
  <c r="P2526" i="105"/>
  <c r="V2449" i="105"/>
  <c r="V2510" i="105"/>
  <c r="P2417" i="105"/>
  <c r="P2509" i="105"/>
  <c r="N2662" i="105"/>
  <c r="N2635" i="105"/>
  <c r="O2716" i="105"/>
  <c r="O2571" i="105"/>
  <c r="N2612" i="105"/>
  <c r="V2537" i="105"/>
  <c r="N2458" i="105"/>
  <c r="O2509" i="105"/>
  <c r="V2425" i="105"/>
  <c r="N2343" i="105"/>
  <c r="P2520" i="105"/>
  <c r="N2726" i="105"/>
  <c r="O2662" i="105"/>
  <c r="O2745" i="105"/>
  <c r="N2584" i="105"/>
  <c r="O2633" i="105"/>
  <c r="N2537" i="105"/>
  <c r="N2469" i="105"/>
  <c r="P2523" i="105"/>
  <c r="V2427" i="105"/>
  <c r="N2721" i="105"/>
  <c r="N2655" i="105"/>
  <c r="O2721" i="105"/>
  <c r="V2582" i="105"/>
  <c r="P2631" i="105"/>
  <c r="O2536" i="105"/>
  <c r="O2464" i="105"/>
  <c r="V2516" i="105"/>
  <c r="N2427" i="105"/>
  <c r="V2349" i="105"/>
  <c r="O2527" i="105"/>
  <c r="V2481" i="105"/>
  <c r="O2428" i="105"/>
  <c r="V2436" i="105"/>
  <c r="O2517" i="105"/>
  <c r="V2420" i="105"/>
  <c r="N2350" i="105"/>
  <c r="N2459" i="105"/>
  <c r="O2370" i="105"/>
  <c r="V2340" i="105"/>
  <c r="P2429" i="105"/>
  <c r="N2505" i="105"/>
  <c r="O2637" i="105"/>
  <c r="O2348" i="105"/>
  <c r="O2387" i="105"/>
  <c r="P2463" i="105"/>
  <c r="N2385" i="105"/>
  <c r="P2487" i="105"/>
  <c r="O2487" i="105"/>
  <c r="N2444" i="105"/>
  <c r="N2399" i="105"/>
  <c r="O2355" i="105"/>
  <c r="N2372" i="105"/>
  <c r="P2512" i="105"/>
  <c r="N2377" i="105"/>
  <c r="P2467" i="105"/>
  <c r="V2382" i="105"/>
  <c r="O2693" i="105"/>
  <c r="V2521" i="105"/>
  <c r="O2425" i="105"/>
  <c r="V2462" i="105"/>
  <c r="P2334" i="105"/>
  <c r="O2391" i="105"/>
  <c r="V2440" i="105"/>
  <c r="P2403" i="105"/>
  <c r="V2577" i="105"/>
  <c r="O2466" i="105"/>
  <c r="O2413" i="105"/>
  <c r="V2376" i="105"/>
  <c r="O2401" i="105"/>
  <c r="V2351" i="105"/>
  <c r="N2446" i="105"/>
  <c r="P2832" i="105"/>
  <c r="V2789" i="105"/>
  <c r="N2740" i="105"/>
  <c r="P2829" i="105"/>
  <c r="P2740" i="105"/>
  <c r="V2656" i="105"/>
  <c r="P2632" i="105"/>
  <c r="V2825" i="105"/>
  <c r="P2810" i="105"/>
  <c r="O2737" i="105"/>
  <c r="N2656" i="105"/>
  <c r="O2692" i="105"/>
  <c r="V2640" i="105"/>
  <c r="O2835" i="105"/>
  <c r="O2818" i="105"/>
  <c r="O2760" i="105"/>
  <c r="P2747" i="105"/>
  <c r="O2681" i="105"/>
  <c r="P2725" i="105"/>
  <c r="P2672" i="105"/>
  <c r="N2592" i="105"/>
  <c r="V2695" i="105"/>
  <c r="O2749" i="105"/>
  <c r="O2609" i="105"/>
  <c r="V2581" i="105"/>
  <c r="V2626" i="105"/>
  <c r="N2699" i="105"/>
  <c r="N2575" i="105"/>
  <c r="P2494" i="105"/>
  <c r="N2646" i="105"/>
  <c r="V2467" i="105"/>
  <c r="N2384" i="105"/>
  <c r="O2643" i="105"/>
  <c r="P2477" i="105"/>
  <c r="O2624" i="105"/>
  <c r="O2585" i="105"/>
  <c r="P2647" i="105"/>
  <c r="V2748" i="105"/>
  <c r="N2582" i="105"/>
  <c r="N2506" i="105"/>
  <c r="O2746" i="105"/>
  <c r="O2471" i="105"/>
  <c r="O2395" i="105"/>
  <c r="N2666" i="105"/>
  <c r="V2476" i="105"/>
  <c r="O2638" i="105"/>
  <c r="V2597" i="105"/>
  <c r="O2666" i="105"/>
  <c r="N2790" i="105"/>
  <c r="V2594" i="105"/>
  <c r="P2513" i="105"/>
  <c r="O2442" i="105"/>
  <c r="P2485" i="105"/>
  <c r="O2394" i="105"/>
  <c r="N2634" i="105"/>
  <c r="P2592" i="105"/>
  <c r="O2650" i="105"/>
  <c r="V2784" i="105"/>
  <c r="V2588" i="105"/>
  <c r="O2507" i="105"/>
  <c r="P2440" i="105"/>
  <c r="V2484" i="105"/>
  <c r="P2392" i="105"/>
  <c r="P2714" i="105"/>
  <c r="N2486" i="105"/>
  <c r="V2429" i="105"/>
  <c r="V2534" i="105"/>
  <c r="V2495" i="105"/>
  <c r="V2370" i="105"/>
  <c r="O2540" i="105"/>
  <c r="N2411" i="105"/>
  <c r="V2339" i="105"/>
  <c r="P2397" i="105"/>
  <c r="O2343" i="105"/>
  <c r="O2423" i="105"/>
  <c r="O2353" i="105"/>
  <c r="O2479" i="105"/>
  <c r="V2524" i="105"/>
  <c r="O2361" i="105"/>
  <c r="V2415" i="105"/>
  <c r="N2580" i="105"/>
  <c r="V2345" i="105"/>
  <c r="P2468" i="105"/>
  <c r="O2697" i="105"/>
  <c r="P2480" i="105"/>
  <c r="P2424" i="105"/>
  <c r="O2382" i="105"/>
  <c r="P2349" i="105"/>
  <c r="P2414" i="105"/>
  <c r="V2361" i="105"/>
  <c r="P2469" i="105"/>
  <c r="P2363" i="105"/>
  <c r="O2435" i="105"/>
  <c r="V2373" i="105"/>
  <c r="V2523" i="105"/>
  <c r="N2484" i="105"/>
  <c r="N2403" i="105"/>
  <c r="V2406" i="105"/>
  <c r="P2539" i="105"/>
  <c r="O2345" i="105"/>
  <c r="P2391" i="105"/>
  <c r="O2611" i="105"/>
  <c r="V2355" i="105"/>
  <c r="N2511" i="105"/>
  <c r="N2454" i="105"/>
  <c r="O2408" i="105"/>
  <c r="V2366" i="105"/>
  <c r="O2377" i="105"/>
  <c r="P2343" i="105"/>
  <c r="V2404" i="105"/>
  <c r="V2512" i="105"/>
  <c r="N2398" i="105"/>
  <c r="O2780" i="105"/>
  <c r="P2519" i="105"/>
  <c r="P2445" i="105"/>
  <c r="P2499" i="105"/>
  <c r="V2383" i="105"/>
  <c r="O2510" i="105"/>
  <c r="P2413" i="105"/>
  <c r="V2554" i="105"/>
  <c r="V2463" i="105"/>
  <c r="V2416" i="105"/>
  <c r="V2379" i="105"/>
  <c r="O2336" i="105"/>
  <c r="P2410" i="105"/>
  <c r="P2356" i="105"/>
  <c r="O2440" i="105"/>
  <c r="O2546" i="105"/>
  <c r="O2427" i="105"/>
  <c r="N2351" i="105"/>
  <c r="P2849" i="105"/>
  <c r="P2812" i="105"/>
  <c r="V2770" i="105"/>
  <c r="V2609" i="105"/>
  <c r="V2830" i="105"/>
  <c r="O2722" i="105"/>
  <c r="O2685" i="105"/>
  <c r="P2555" i="105"/>
  <c r="O2819" i="105"/>
  <c r="V2735" i="105"/>
  <c r="N2692" i="105"/>
  <c r="O2734" i="105"/>
  <c r="O2702" i="105"/>
  <c r="P2836" i="105"/>
  <c r="O2838" i="105"/>
  <c r="N2798" i="105"/>
  <c r="N2735" i="105"/>
  <c r="V2723" i="105"/>
  <c r="N2793" i="105"/>
  <c r="P2811" i="105"/>
  <c r="O2635" i="105"/>
  <c r="O2553" i="105"/>
  <c r="V2637" i="105"/>
  <c r="N2675" i="105"/>
  <c r="O2632" i="105"/>
  <c r="O2717" i="105"/>
  <c r="P2573" i="105"/>
  <c r="P2622" i="105"/>
  <c r="V2530" i="105"/>
  <c r="P2462" i="105"/>
  <c r="P2516" i="105"/>
  <c r="P2420" i="105"/>
  <c r="N2349" i="105"/>
  <c r="O2521" i="105"/>
  <c r="V2738" i="105"/>
  <c r="P2659" i="105"/>
  <c r="V2539" i="105"/>
  <c r="O2581" i="105"/>
  <c r="V2642" i="105"/>
  <c r="V2540" i="105"/>
  <c r="V2461" i="105"/>
  <c r="P2530" i="105"/>
  <c r="N2428" i="105"/>
  <c r="P2351" i="105"/>
  <c r="P2535" i="105"/>
  <c r="N2571" i="105"/>
  <c r="N2674" i="105"/>
  <c r="N2555" i="105"/>
  <c r="O2595" i="105"/>
  <c r="N2648" i="105"/>
  <c r="N2549" i="105"/>
  <c r="P2473" i="105"/>
  <c r="O2541" i="105"/>
  <c r="N2440" i="105"/>
  <c r="P2554" i="105"/>
  <c r="V2661" i="105"/>
  <c r="O2547" i="105"/>
  <c r="V2587" i="105"/>
  <c r="P2641" i="105"/>
  <c r="N2548" i="105"/>
  <c r="O2472" i="105"/>
  <c r="N2532" i="105"/>
  <c r="V2433" i="105"/>
  <c r="P2360" i="105"/>
  <c r="O2537" i="105"/>
  <c r="N2529" i="105"/>
  <c r="N2450" i="105"/>
  <c r="V2450" i="105"/>
  <c r="N2339" i="105"/>
  <c r="V2431" i="105"/>
  <c r="N2410" i="105"/>
  <c r="O2468" i="105"/>
  <c r="V2377" i="105"/>
  <c r="O2359" i="105"/>
  <c r="P2439" i="105"/>
  <c r="N2516" i="105"/>
  <c r="N2361" i="105"/>
  <c r="N2487" i="105"/>
  <c r="N2393" i="105"/>
  <c r="N2438" i="105"/>
  <c r="N2649" i="105"/>
  <c r="V2346" i="105"/>
  <c r="N2414" i="105"/>
  <c r="N2510" i="105"/>
  <c r="N2378" i="105"/>
  <c r="N2528" i="105"/>
  <c r="P2455" i="105"/>
  <c r="N2404" i="105"/>
  <c r="O2373" i="105"/>
  <c r="V2387" i="105"/>
  <c r="O2339" i="105"/>
  <c r="P2427" i="105"/>
  <c r="N2499" i="105"/>
  <c r="P2406" i="105"/>
  <c r="O2335" i="105"/>
  <c r="O2599" i="105"/>
  <c r="O2449" i="105"/>
  <c r="N2356" i="105"/>
  <c r="V2403" i="105"/>
  <c r="P2551" i="105"/>
  <c r="O2360" i="105"/>
  <c r="V2437" i="105"/>
  <c r="V2689" i="105"/>
  <c r="O2478" i="105"/>
  <c r="V2417" i="105"/>
  <c r="V2385" i="105"/>
  <c r="V2348" i="105"/>
  <c r="N2412" i="105"/>
  <c r="O2366" i="105"/>
  <c r="O2462" i="105"/>
  <c r="N2357" i="105"/>
  <c r="O2569" i="105"/>
  <c r="N2443" i="105"/>
  <c r="V2372" i="105"/>
  <c r="O2362" i="105"/>
  <c r="V2496" i="105"/>
  <c r="P2482" i="105"/>
  <c r="O2397" i="105"/>
  <c r="O2493" i="105"/>
  <c r="V2389" i="105"/>
  <c r="O2492" i="105"/>
  <c r="V2492" i="105"/>
  <c r="O2451" i="105"/>
  <c r="V2394" i="105"/>
  <c r="V2357" i="105"/>
  <c r="P2431" i="105"/>
  <c r="O2374" i="105"/>
  <c r="N2337" i="105"/>
  <c r="O2505" i="105"/>
  <c r="V2380" i="105"/>
  <c r="P2460" i="105"/>
  <c r="N2387" i="105"/>
  <c r="U2391" i="105"/>
  <c r="U2349" i="105"/>
  <c r="T2528" i="105"/>
  <c r="T2517" i="105"/>
  <c r="U2386" i="105"/>
  <c r="T2565" i="105"/>
  <c r="U2501" i="105"/>
  <c r="U2392" i="105"/>
  <c r="T2487" i="105"/>
  <c r="T2377" i="105"/>
  <c r="U2339" i="105"/>
  <c r="U2688" i="105"/>
  <c r="U2450" i="105"/>
  <c r="U2374" i="105"/>
  <c r="U2353" i="105"/>
  <c r="T2469" i="105"/>
  <c r="U2413" i="105"/>
  <c r="U2691" i="105"/>
  <c r="T2387" i="105"/>
  <c r="U2418" i="105"/>
  <c r="U2415" i="105"/>
  <c r="U2563" i="105"/>
  <c r="T2427" i="105"/>
  <c r="U2626" i="105"/>
  <c r="T2343" i="105"/>
  <c r="U2397" i="105"/>
  <c r="T2538" i="105"/>
  <c r="T2537" i="105"/>
  <c r="T2344" i="105"/>
  <c r="U2400" i="105"/>
  <c r="T2477" i="105"/>
  <c r="T2762" i="105"/>
  <c r="U2593" i="105"/>
  <c r="T2494" i="105"/>
  <c r="U2555" i="105"/>
  <c r="T2611" i="105"/>
  <c r="T2546" i="105"/>
  <c r="U2655" i="105"/>
  <c r="T2576" i="105"/>
  <c r="T2727" i="105"/>
  <c r="U2646" i="105"/>
  <c r="T2723" i="105"/>
  <c r="T2584" i="105"/>
  <c r="U2637" i="105"/>
  <c r="T2714" i="105"/>
  <c r="T2728" i="105"/>
  <c r="U2676" i="105"/>
  <c r="U2747" i="105"/>
  <c r="T2733" i="105"/>
  <c r="U2808" i="105"/>
  <c r="T2824" i="105"/>
  <c r="U2806" i="105"/>
  <c r="T2802" i="105"/>
  <c r="T2847" i="105"/>
  <c r="T2858" i="105"/>
  <c r="U2635" i="105"/>
  <c r="T2566" i="105"/>
  <c r="T2709" i="105"/>
  <c r="T2642" i="105"/>
  <c r="T2711" i="105"/>
  <c r="T2580" i="105"/>
  <c r="T2633" i="105"/>
  <c r="T2692" i="105"/>
  <c r="T2722" i="105"/>
  <c r="T2671" i="105"/>
  <c r="U2731" i="105"/>
  <c r="U2786" i="105"/>
  <c r="T2783" i="105"/>
  <c r="U2813" i="105"/>
  <c r="U2796" i="105"/>
  <c r="U2795" i="105"/>
  <c r="T2828" i="105"/>
  <c r="U2851" i="105"/>
  <c r="T2473" i="105"/>
  <c r="T2529" i="105"/>
  <c r="U2607" i="105"/>
  <c r="U2708" i="105"/>
  <c r="T2609" i="105"/>
  <c r="T2559" i="105"/>
  <c r="T2656" i="105"/>
  <c r="T2628" i="105"/>
  <c r="U2701" i="105"/>
  <c r="U2569" i="105"/>
  <c r="U2618" i="105"/>
  <c r="U2695" i="105"/>
  <c r="U2707" i="105"/>
  <c r="U2659" i="105"/>
  <c r="U2724" i="105"/>
  <c r="U2769" i="105"/>
  <c r="T2754" i="105"/>
  <c r="U2799" i="105"/>
  <c r="T2779" i="105"/>
  <c r="T2856" i="105"/>
  <c r="U2835" i="105"/>
  <c r="U2834" i="105"/>
  <c r="U2485" i="105"/>
  <c r="T2805" i="105"/>
  <c r="U2484" i="105"/>
  <c r="U2532" i="105"/>
  <c r="U2608" i="105"/>
  <c r="T2789" i="105"/>
  <c r="U2629" i="105"/>
  <c r="U2571" i="105"/>
  <c r="T2657" i="105"/>
  <c r="T2635" i="105"/>
  <c r="T2717" i="105"/>
  <c r="U2578" i="105"/>
  <c r="U2620" i="105"/>
  <c r="U2720" i="105"/>
  <c r="T2744" i="105"/>
  <c r="T2769" i="105"/>
  <c r="T2788" i="105"/>
  <c r="T2842" i="105"/>
  <c r="N2442" i="105"/>
  <c r="N2367" i="105"/>
  <c r="P2418" i="105"/>
  <c r="P2354" i="105"/>
  <c r="N2421" i="105"/>
  <c r="O2358" i="105"/>
  <c r="P2411" i="105"/>
  <c r="P2533" i="105"/>
  <c r="P2476" i="105"/>
  <c r="O2342" i="105"/>
  <c r="O2530" i="105"/>
  <c r="V2494" i="105"/>
  <c r="P2495" i="105"/>
  <c r="N2478" i="105"/>
  <c r="P2422" i="105"/>
  <c r="P2339" i="105"/>
  <c r="N2536" i="105"/>
  <c r="N2369" i="105"/>
  <c r="O2337" i="105"/>
  <c r="N2392" i="105"/>
  <c r="V2550" i="105"/>
  <c r="O2384" i="105"/>
  <c r="V2473" i="105"/>
  <c r="P2731" i="105"/>
  <c r="V2390" i="105"/>
  <c r="O2579" i="105"/>
  <c r="V2618" i="105"/>
  <c r="P2466" i="105"/>
  <c r="O2726" i="105"/>
  <c r="P2590" i="105"/>
  <c r="O2582" i="105"/>
  <c r="O2618" i="105"/>
  <c r="N2681" i="105"/>
  <c r="N2679" i="105"/>
  <c r="O2833" i="105"/>
  <c r="P2716" i="105"/>
  <c r="N2724" i="105"/>
  <c r="P2771" i="105"/>
  <c r="R2516" i="105"/>
  <c r="Q2335" i="105"/>
  <c r="Q2857" i="105"/>
  <c r="Q2836" i="105"/>
  <c r="R2835" i="105"/>
  <c r="Q2845" i="105"/>
  <c r="R2857" i="105"/>
  <c r="R2824" i="105"/>
  <c r="S2842" i="105"/>
  <c r="R2804" i="105"/>
  <c r="R2846" i="105"/>
  <c r="R2798" i="105"/>
  <c r="S2798" i="105"/>
  <c r="R2829" i="105"/>
  <c r="R2838" i="105"/>
  <c r="S2791" i="105"/>
  <c r="R2769" i="105"/>
  <c r="S2780" i="105"/>
  <c r="Q2753" i="105"/>
  <c r="S2794" i="105"/>
  <c r="Q2758" i="105"/>
  <c r="Q2815" i="105"/>
  <c r="R2739" i="105"/>
  <c r="R2719" i="105"/>
  <c r="Q2698" i="105"/>
  <c r="S2677" i="105"/>
  <c r="R2656" i="105"/>
  <c r="S2758" i="105"/>
  <c r="Q2726" i="105"/>
  <c r="Q2707" i="105"/>
  <c r="S2683" i="105"/>
  <c r="Q2723" i="105"/>
  <c r="S2693" i="105"/>
  <c r="R2662" i="105"/>
  <c r="Q2636" i="105"/>
  <c r="S2613" i="105"/>
  <c r="R2593" i="105"/>
  <c r="S2856" i="105"/>
  <c r="R2834" i="105"/>
  <c r="Q2833" i="105"/>
  <c r="R2844" i="105"/>
  <c r="R2852" i="105"/>
  <c r="S2823" i="105"/>
  <c r="S2835" i="105"/>
  <c r="Q2803" i="105"/>
  <c r="Q2837" i="105"/>
  <c r="S2855" i="105"/>
  <c r="Q2794" i="105"/>
  <c r="R2816" i="105"/>
  <c r="S2825" i="105"/>
  <c r="R2790" i="105"/>
  <c r="S2768" i="105"/>
  <c r="S2775" i="105"/>
  <c r="R2752" i="105"/>
  <c r="R2787" i="105"/>
  <c r="R2757" i="105"/>
  <c r="S2790" i="105"/>
  <c r="R2738" i="105"/>
  <c r="Q2718" i="105"/>
  <c r="S2696" i="105"/>
  <c r="Q2676" i="105"/>
  <c r="R2654" i="105"/>
  <c r="R2756" i="105"/>
  <c r="R2724" i="105"/>
  <c r="S2706" i="105"/>
  <c r="Q2682" i="105"/>
  <c r="S2721" i="105"/>
  <c r="Q2691" i="105"/>
  <c r="R2661" i="105"/>
  <c r="S2635" i="105"/>
  <c r="S2612" i="105"/>
  <c r="R2592" i="105"/>
  <c r="Q2860" i="105"/>
  <c r="R2839" i="105"/>
  <c r="S2838" i="105"/>
  <c r="S2847" i="105"/>
  <c r="S2821" i="105"/>
  <c r="R2826" i="105"/>
  <c r="Q2851" i="105"/>
  <c r="R2809" i="105"/>
  <c r="Q2828" i="105"/>
  <c r="Q2801" i="105"/>
  <c r="S2803" i="105"/>
  <c r="Q2850" i="105"/>
  <c r="Q2858" i="105"/>
  <c r="R2794" i="105"/>
  <c r="Q2772" i="105"/>
  <c r="Q2852" i="105"/>
  <c r="S2849" i="105"/>
  <c r="R2849" i="105"/>
  <c r="R2845" i="105"/>
  <c r="Q2816" i="105"/>
  <c r="Q2811" i="105"/>
  <c r="S2819" i="105"/>
  <c r="R2814" i="105"/>
  <c r="S2778" i="105"/>
  <c r="Q2817" i="105"/>
  <c r="R2780" i="105"/>
  <c r="R2792" i="105"/>
  <c r="Q2749" i="105"/>
  <c r="R2771" i="105"/>
  <c r="Q2745" i="105"/>
  <c r="S2734" i="105"/>
  <c r="S2708" i="105"/>
  <c r="S2681" i="105"/>
  <c r="S2651" i="105"/>
  <c r="S2740" i="105"/>
  <c r="Q2712" i="105"/>
  <c r="S2756" i="105"/>
  <c r="R2707" i="105"/>
  <c r="S2670" i="105"/>
  <c r="S2629" i="105"/>
  <c r="Q2604" i="105"/>
  <c r="S2575" i="105"/>
  <c r="Q2854" i="105"/>
  <c r="S2858" i="105"/>
  <c r="Q2823" i="105"/>
  <c r="Q2819" i="105"/>
  <c r="Q2818" i="105"/>
  <c r="R2843" i="105"/>
  <c r="S2822" i="105"/>
  <c r="R2783" i="105"/>
  <c r="S2787" i="105"/>
  <c r="S2783" i="105"/>
  <c r="Q2812" i="105"/>
  <c r="Q2760" i="105"/>
  <c r="R2776" i="105"/>
  <c r="R2749" i="105"/>
  <c r="Q2743" i="105"/>
  <c r="R2711" i="105"/>
  <c r="R2685" i="105"/>
  <c r="Q2659" i="105"/>
  <c r="S2749" i="105"/>
  <c r="S2715" i="105"/>
  <c r="S2687" i="105"/>
  <c r="Q2711" i="105"/>
  <c r="R2677" i="105"/>
  <c r="R2640" i="105"/>
  <c r="R2608" i="105"/>
  <c r="Q2579" i="105"/>
  <c r="Q2844" i="105"/>
  <c r="S2832" i="105"/>
  <c r="Q2834" i="105"/>
  <c r="R2832" i="105"/>
  <c r="Q2831" i="105"/>
  <c r="R2796" i="105"/>
  <c r="Q2807" i="105"/>
  <c r="Q2793" i="105"/>
  <c r="S2806" i="105"/>
  <c r="R2801" i="105"/>
  <c r="R2767" i="105"/>
  <c r="R2774" i="105"/>
  <c r="R2751" i="105"/>
  <c r="S2781" i="105"/>
  <c r="Q2756" i="105"/>
  <c r="R2858" i="105"/>
  <c r="S2837" i="105"/>
  <c r="R2836" i="105"/>
  <c r="S2846" i="105"/>
  <c r="R2820" i="105"/>
  <c r="Q2825" i="105"/>
  <c r="Q2847" i="105"/>
  <c r="S2805" i="105"/>
  <c r="S2857" i="105"/>
  <c r="S2800" i="105"/>
  <c r="R2799" i="105"/>
  <c r="Q2839" i="105"/>
  <c r="R2853" i="105"/>
  <c r="R2793" i="105"/>
  <c r="S2770" i="105"/>
  <c r="S2782" i="105"/>
  <c r="Q2757" i="105"/>
  <c r="S2795" i="105"/>
  <c r="S2759" i="105"/>
  <c r="S2852" i="105"/>
  <c r="R2740" i="105"/>
  <c r="S2722" i="105"/>
  <c r="S2699" i="105"/>
  <c r="S2678" i="105"/>
  <c r="R2657" i="105"/>
  <c r="Q2759" i="105"/>
  <c r="R2727" i="105"/>
  <c r="R2709" i="105"/>
  <c r="R2684" i="105"/>
  <c r="S2724" i="105"/>
  <c r="R2694" i="105"/>
  <c r="S2663" i="105"/>
  <c r="Q2637" i="105"/>
  <c r="R2615" i="105"/>
  <c r="S2594" i="105"/>
  <c r="Q2572" i="105"/>
  <c r="R2551" i="105"/>
  <c r="S2712" i="105"/>
  <c r="S2675" i="105"/>
  <c r="Q2648" i="105"/>
  <c r="S2625" i="105"/>
  <c r="R2721" i="105"/>
  <c r="R2651" i="105"/>
  <c r="R2617" i="105"/>
  <c r="Q2736" i="105"/>
  <c r="Q2653" i="105"/>
  <c r="S2796" i="105"/>
  <c r="Q2634" i="105"/>
  <c r="R2565" i="105"/>
  <c r="R2733" i="105"/>
  <c r="R2674" i="105"/>
  <c r="Q2639" i="105"/>
  <c r="R2611" i="105"/>
  <c r="R2649" i="105"/>
  <c r="S2607" i="105"/>
  <c r="S2579" i="105"/>
  <c r="S2551" i="105"/>
  <c r="S2718" i="105"/>
  <c r="R2644" i="105"/>
  <c r="R2600" i="105"/>
  <c r="R2572" i="105"/>
  <c r="R2550" i="105"/>
  <c r="S2713" i="105"/>
  <c r="S2652" i="105"/>
  <c r="R2598" i="105"/>
  <c r="S2569" i="105"/>
  <c r="R2537" i="105"/>
  <c r="Q2516" i="105"/>
  <c r="Q2495" i="105"/>
  <c r="R2474" i="105"/>
  <c r="R2452" i="105"/>
  <c r="R2806" i="105"/>
  <c r="S2571" i="105"/>
  <c r="R2519" i="105"/>
  <c r="R2492" i="105"/>
  <c r="S2462" i="105"/>
  <c r="Q2434" i="105"/>
  <c r="Q2410" i="105"/>
  <c r="Q2393" i="105"/>
  <c r="Q2371" i="105"/>
  <c r="R2349" i="105"/>
  <c r="R2588" i="105"/>
  <c r="Q2528" i="105"/>
  <c r="Q2498" i="105"/>
  <c r="Q2470" i="105"/>
  <c r="Q2513" i="105"/>
  <c r="Q2462" i="105"/>
  <c r="R2399" i="105"/>
  <c r="S2509" i="105"/>
  <c r="R2470" i="105"/>
  <c r="R2367" i="105"/>
  <c r="Q2631" i="105"/>
  <c r="S2417" i="105"/>
  <c r="S2400" i="105"/>
  <c r="R2633" i="105"/>
  <c r="R2483" i="105"/>
  <c r="Q2445" i="105"/>
  <c r="Q2418" i="105"/>
  <c r="S2389" i="105"/>
  <c r="R2847" i="105"/>
  <c r="S2829" i="105"/>
  <c r="Q2824" i="105"/>
  <c r="R2859" i="105"/>
  <c r="S2793" i="105"/>
  <c r="R2827" i="105"/>
  <c r="R2811" i="105"/>
  <c r="Q2796" i="105"/>
  <c r="R2854" i="105"/>
  <c r="S2743" i="105"/>
  <c r="Q2754" i="105"/>
  <c r="S2745" i="105"/>
  <c r="S2703" i="105"/>
  <c r="S2667" i="105"/>
  <c r="Q2752" i="105"/>
  <c r="S2700" i="105"/>
  <c r="Q2729" i="105"/>
  <c r="Q2678" i="105"/>
  <c r="R2625" i="105"/>
  <c r="Q2588" i="105"/>
  <c r="S2840" i="105"/>
  <c r="R2848" i="105"/>
  <c r="R2833" i="105"/>
  <c r="Q2826" i="105"/>
  <c r="R2813" i="105"/>
  <c r="Q2804" i="105"/>
  <c r="Q2799" i="105"/>
  <c r="Q2779" i="105"/>
  <c r="R2768" i="105"/>
  <c r="Q2734" i="105"/>
  <c r="S2744" i="105"/>
  <c r="S2729" i="105"/>
  <c r="Q2690" i="105"/>
  <c r="Q2650" i="105"/>
  <c r="R2731" i="105"/>
  <c r="S2692" i="105"/>
  <c r="Q2704" i="105"/>
  <c r="Q2655" i="105"/>
  <c r="S2619" i="105"/>
  <c r="R2574" i="105"/>
  <c r="Q2853" i="105"/>
  <c r="S2841" i="105"/>
  <c r="R2822" i="105"/>
  <c r="R2817" i="105"/>
  <c r="R2812" i="105"/>
  <c r="S2786" i="105"/>
  <c r="S2820" i="105"/>
  <c r="S2777" i="105"/>
  <c r="Q2767" i="105"/>
  <c r="Q2737" i="105"/>
  <c r="R2760" i="105"/>
  <c r="S2853" i="105"/>
  <c r="S2850" i="105"/>
  <c r="S2851" i="105"/>
  <c r="Q2846" i="105"/>
  <c r="S2817" i="105"/>
  <c r="R2815" i="105"/>
  <c r="S2824" i="105"/>
  <c r="S2816" i="105"/>
  <c r="Q2780" i="105"/>
  <c r="R2819" i="105"/>
  <c r="R2781" i="105"/>
  <c r="R2802" i="105"/>
  <c r="Q2750" i="105"/>
  <c r="R2772" i="105"/>
  <c r="R2746" i="105"/>
  <c r="S2735" i="105"/>
  <c r="Q2709" i="105"/>
  <c r="R2683" i="105"/>
  <c r="Q2652" i="105"/>
  <c r="R2743" i="105"/>
  <c r="Q2713" i="105"/>
  <c r="S2771" i="105"/>
  <c r="Q2708" i="105"/>
  <c r="Q2674" i="105"/>
  <c r="R2631" i="105"/>
  <c r="Q2605" i="105"/>
  <c r="Q2576" i="105"/>
  <c r="S2766" i="105"/>
  <c r="S2697" i="105"/>
  <c r="R2655" i="105"/>
  <c r="R2621" i="105"/>
  <c r="S2684" i="105"/>
  <c r="Q2626" i="105"/>
  <c r="Q2717" i="105"/>
  <c r="S2723" i="105"/>
  <c r="R2659" i="105"/>
  <c r="S2560" i="105"/>
  <c r="R2702" i="105"/>
  <c r="S2647" i="105"/>
  <c r="R2716" i="105"/>
  <c r="Q2628" i="105"/>
  <c r="R2587" i="105"/>
  <c r="Q2546" i="105"/>
  <c r="S2671" i="105"/>
  <c r="R2607" i="105"/>
  <c r="Q2565" i="105"/>
  <c r="Q2786" i="105"/>
  <c r="Q2663" i="105"/>
  <c r="Q2592" i="105"/>
  <c r="R2546" i="105"/>
  <c r="R2522" i="105"/>
  <c r="R2490" i="105"/>
  <c r="Q2463" i="105"/>
  <c r="Q2437" i="105"/>
  <c r="S2540" i="105"/>
  <c r="Q2505" i="105"/>
  <c r="S2469" i="105"/>
  <c r="R2428" i="105"/>
  <c r="Q2401" i="105"/>
  <c r="Q2377" i="105"/>
  <c r="Q2345" i="105"/>
  <c r="Q2660" i="105"/>
  <c r="Q2534" i="105"/>
  <c r="S2492" i="105"/>
  <c r="Q2543" i="105"/>
  <c r="Q2483" i="105"/>
  <c r="R2335" i="105"/>
  <c r="R2372" i="105"/>
  <c r="S2522" i="105"/>
  <c r="R2339" i="105"/>
  <c r="S2517" i="105"/>
  <c r="Q2344" i="105"/>
  <c r="R2366" i="105"/>
  <c r="Q2522" i="105"/>
  <c r="Q2450" i="105"/>
  <c r="R2410" i="105"/>
  <c r="Q2376" i="105"/>
  <c r="S2344" i="105"/>
  <c r="Q2402" i="105"/>
  <c r="S2365" i="105"/>
  <c r="Q2447" i="105"/>
  <c r="Q2392" i="105"/>
  <c r="R2491" i="105"/>
  <c r="R2353" i="105"/>
  <c r="R2413" i="105"/>
  <c r="Q2412" i="105"/>
  <c r="Q2732" i="105"/>
  <c r="R2800" i="105"/>
  <c r="R2747" i="105"/>
  <c r="Q2627" i="105"/>
  <c r="R2564" i="105"/>
  <c r="S2727" i="105"/>
  <c r="Q2672" i="105"/>
  <c r="S2638" i="105"/>
  <c r="Q2775" i="105"/>
  <c r="S2648" i="105"/>
  <c r="Q2606" i="105"/>
  <c r="S2577" i="105"/>
  <c r="S2550" i="105"/>
  <c r="S2714" i="105"/>
  <c r="R2642" i="105"/>
  <c r="Q2596" i="105"/>
  <c r="S2568" i="105"/>
  <c r="Q2549" i="105"/>
  <c r="Q2701" i="105"/>
  <c r="S2649" i="105"/>
  <c r="R2597" i="105"/>
  <c r="R2560" i="105"/>
  <c r="S2536" i="105"/>
  <c r="S2515" i="105"/>
  <c r="R2493" i="105"/>
  <c r="S2472" i="105"/>
  <c r="R2451" i="105"/>
  <c r="Q2738" i="105"/>
  <c r="Q2566" i="105"/>
  <c r="R2518" i="105"/>
  <c r="S2489" i="105"/>
  <c r="Q2461" i="105"/>
  <c r="Q2433" i="105"/>
  <c r="S2409" i="105"/>
  <c r="R2391" i="105"/>
  <c r="Q2370" i="105"/>
  <c r="Q2348" i="105"/>
  <c r="R2584" i="105"/>
  <c r="S2525" i="105"/>
  <c r="Q2497" i="105"/>
  <c r="R2737" i="105"/>
  <c r="Q2512" i="105"/>
  <c r="R2457" i="105"/>
  <c r="R2389" i="105"/>
  <c r="R2503" i="105"/>
  <c r="Q2466" i="105"/>
  <c r="S2360" i="105"/>
  <c r="Q2622" i="105"/>
  <c r="R2415" i="105"/>
  <c r="R2394" i="105"/>
  <c r="S2632" i="105"/>
  <c r="Q2482" i="105"/>
  <c r="S2443" i="105"/>
  <c r="Q2417" i="105"/>
  <c r="R2387" i="105"/>
  <c r="Q2358" i="105"/>
  <c r="S2413" i="105"/>
  <c r="R2380" i="105"/>
  <c r="Q2350" i="105"/>
  <c r="Q2526" i="105"/>
  <c r="Q2442" i="105"/>
  <c r="R2395" i="105"/>
  <c r="S2339" i="105"/>
  <c r="S2478" i="105"/>
  <c r="S2386" i="105"/>
  <c r="S2393" i="105"/>
  <c r="Q2490" i="105"/>
  <c r="Q2509" i="105"/>
  <c r="R2748" i="105"/>
  <c r="R2663" i="105"/>
  <c r="R2690" i="105"/>
  <c r="Q2643" i="105"/>
  <c r="Q2569" i="105"/>
  <c r="Q2735" i="105"/>
  <c r="R2678" i="105"/>
  <c r="R2643" i="105"/>
  <c r="S2615" i="105"/>
  <c r="S2664" i="105"/>
  <c r="R2614" i="105"/>
  <c r="Q2581" i="105"/>
  <c r="S2555" i="105"/>
  <c r="R2722" i="105"/>
  <c r="R2648" i="105"/>
  <c r="S2602" i="105"/>
  <c r="S2576" i="105"/>
  <c r="S2552" i="105"/>
  <c r="Q2725" i="105"/>
  <c r="S2654" i="105"/>
  <c r="R2603" i="105"/>
  <c r="Q2571" i="105"/>
  <c r="S2539" i="105"/>
  <c r="Q2519" i="105"/>
  <c r="R2498" i="105"/>
  <c r="Q2476" i="105"/>
  <c r="Q2455" i="105"/>
  <c r="S2432" i="105"/>
  <c r="Q2583" i="105"/>
  <c r="R2524" i="105"/>
  <c r="S2494" i="105"/>
  <c r="Q2467" i="105"/>
  <c r="S2436" i="105"/>
  <c r="Q2413" i="105"/>
  <c r="S2395" i="105"/>
  <c r="R2374" i="105"/>
  <c r="S2353" i="105"/>
  <c r="Q2612" i="105"/>
  <c r="Q2530" i="105"/>
  <c r="Q2502" i="105"/>
  <c r="R2473" i="105"/>
  <c r="Q2518" i="105"/>
  <c r="Q2469" i="105"/>
  <c r="R2411" i="105"/>
  <c r="S2546" i="105"/>
  <c r="R2495" i="105"/>
  <c r="R2376" i="105"/>
  <c r="Q2774" i="105"/>
  <c r="S2433" i="105"/>
  <c r="R2417" i="105"/>
  <c r="Q2667" i="105"/>
  <c r="R2488" i="105"/>
  <c r="S2448" i="105"/>
  <c r="S2420" i="105"/>
  <c r="Q2394" i="105"/>
  <c r="R2520" i="105"/>
  <c r="R2456" i="105"/>
  <c r="R2723" i="105"/>
  <c r="Q2763" i="105"/>
  <c r="S2726" i="105"/>
  <c r="Q2618" i="105"/>
  <c r="R2561" i="105"/>
  <c r="R2713" i="105"/>
  <c r="Q2665" i="105"/>
  <c r="R2634" i="105"/>
  <c r="Q2728" i="105"/>
  <c r="R2645" i="105"/>
  <c r="Q2603" i="105"/>
  <c r="Q2574" i="105"/>
  <c r="R2548" i="105"/>
  <c r="Q2695" i="105"/>
  <c r="S2633" i="105"/>
  <c r="S2591" i="105"/>
  <c r="R2566" i="105"/>
  <c r="S2547" i="105"/>
  <c r="Q2696" i="105"/>
  <c r="S2639" i="105"/>
  <c r="Q2594" i="105"/>
  <c r="Q2557" i="105"/>
  <c r="R2533" i="105"/>
  <c r="S2512" i="105"/>
  <c r="S2491" i="105"/>
  <c r="R2469" i="105"/>
  <c r="Q2448" i="105"/>
  <c r="Q2687" i="105"/>
  <c r="S2544" i="105"/>
  <c r="R2513" i="105"/>
  <c r="R2486" i="105"/>
  <c r="S2457" i="105"/>
  <c r="S2429" i="105"/>
  <c r="S2406" i="105"/>
  <c r="S2388" i="105"/>
  <c r="R2368" i="105"/>
  <c r="S2346" i="105"/>
  <c r="R2763" i="105"/>
  <c r="R2576" i="105"/>
  <c r="Q2523" i="105"/>
  <c r="S2493" i="105"/>
  <c r="Q2609" i="105"/>
  <c r="S2508" i="105"/>
  <c r="S2453" i="105"/>
  <c r="Q2381" i="105"/>
  <c r="Q2451" i="105"/>
  <c r="R2333" i="105"/>
  <c r="S2450" i="105"/>
  <c r="S2351" i="105"/>
  <c r="Q2608" i="105"/>
  <c r="Q2407" i="105"/>
  <c r="Q2374" i="105"/>
  <c r="R2594" i="105"/>
  <c r="S2477" i="105"/>
  <c r="R2438" i="105"/>
  <c r="Q2414" i="105"/>
  <c r="Q2385" i="105"/>
  <c r="Q2356" i="105"/>
  <c r="S2408" i="105"/>
  <c r="S2375" i="105"/>
  <c r="Q2841" i="105"/>
  <c r="Q2838" i="105"/>
  <c r="Q2820" i="105"/>
  <c r="Q2788" i="105"/>
  <c r="Q2790" i="105"/>
  <c r="R2805" i="105"/>
  <c r="Q2771" i="105"/>
  <c r="Q2777" i="105"/>
  <c r="R2755" i="105"/>
  <c r="S2691" i="105"/>
  <c r="Q2784" i="105"/>
  <c r="Q2716" i="105"/>
  <c r="R2712" i="105"/>
  <c r="S2645" i="105"/>
  <c r="S2597" i="105"/>
  <c r="Q2848" i="105"/>
  <c r="S2827" i="105"/>
  <c r="S2854" i="105"/>
  <c r="Q2808" i="105"/>
  <c r="R2777" i="105"/>
  <c r="R2795" i="105"/>
  <c r="S2764" i="105"/>
  <c r="S2761" i="105"/>
  <c r="S2733" i="105"/>
  <c r="R2680" i="105"/>
  <c r="R2765" i="105"/>
  <c r="R2698" i="105"/>
  <c r="R2697" i="105"/>
  <c r="S2628" i="105"/>
  <c r="S2587" i="105"/>
  <c r="S2844" i="105"/>
  <c r="R2851" i="105"/>
  <c r="R2823" i="105"/>
  <c r="S2839" i="105"/>
  <c r="Q2813" i="105"/>
  <c r="Q2782" i="105"/>
  <c r="S2763" i="105"/>
  <c r="S2774" i="105"/>
  <c r="Q2742" i="105"/>
  <c r="S2843" i="105"/>
  <c r="S2833" i="105"/>
  <c r="R2821" i="105"/>
  <c r="S2799" i="105"/>
  <c r="Q2806" i="105"/>
  <c r="R2785" i="105"/>
  <c r="S2808" i="105"/>
  <c r="Q2765" i="105"/>
  <c r="Q2762" i="105"/>
  <c r="R2766" i="105"/>
  <c r="R2758" i="105"/>
  <c r="R2715" i="105"/>
  <c r="R2673" i="105"/>
  <c r="S2772" i="105"/>
  <c r="R2717" i="105"/>
  <c r="R2745" i="105"/>
  <c r="R2686" i="105"/>
  <c r="S2642" i="105"/>
  <c r="R2599" i="105"/>
  <c r="S2563" i="105"/>
  <c r="S2705" i="105"/>
  <c r="S2641" i="105"/>
  <c r="S2609" i="105"/>
  <c r="R2639" i="105"/>
  <c r="S2695" i="105"/>
  <c r="S2717" i="105"/>
  <c r="R2571" i="105"/>
  <c r="S2689" i="105"/>
  <c r="S2624" i="105"/>
  <c r="S2643" i="105"/>
  <c r="R2573" i="105"/>
  <c r="R2741" i="105"/>
  <c r="Q2613" i="105"/>
  <c r="Q2561" i="105"/>
  <c r="Q2685" i="105"/>
  <c r="S2606" i="105"/>
  <c r="R2541" i="105"/>
  <c r="R2506" i="105"/>
  <c r="Q2468" i="105"/>
  <c r="S2674" i="105"/>
  <c r="S2526" i="105"/>
  <c r="R2475" i="105"/>
  <c r="Q2424" i="105"/>
  <c r="Q2387" i="105"/>
  <c r="Q2355" i="105"/>
  <c r="S2653" i="105"/>
  <c r="S2513" i="105"/>
  <c r="Q2607" i="105"/>
  <c r="R2448" i="105"/>
  <c r="Q2567" i="105"/>
  <c r="S2627" i="105"/>
  <c r="R2392" i="105"/>
  <c r="S2449" i="105"/>
  <c r="Q2494" i="105"/>
  <c r="R2429" i="105"/>
  <c r="S2381" i="105"/>
  <c r="R2340" i="105"/>
  <c r="R2407" i="105"/>
  <c r="Q2360" i="105"/>
  <c r="R2355" i="105"/>
  <c r="R2354" i="105"/>
  <c r="R2401" i="105"/>
  <c r="S2342" i="105"/>
  <c r="R2770" i="105"/>
  <c r="S2748" i="105"/>
  <c r="Q2680" i="105"/>
  <c r="R2570" i="105"/>
  <c r="S2707" i="105"/>
  <c r="R2652" i="105"/>
  <c r="Q2617" i="105"/>
  <c r="Q2640" i="105"/>
  <c r="R2596" i="105"/>
  <c r="Q2556" i="105"/>
  <c r="Q2692" i="105"/>
  <c r="R2612" i="105"/>
  <c r="R2577" i="105"/>
  <c r="R2543" i="105"/>
  <c r="S2673" i="105"/>
  <c r="S2605" i="105"/>
  <c r="Q2552" i="105"/>
  <c r="R2525" i="105"/>
  <c r="S2499" i="105"/>
  <c r="S2467" i="105"/>
  <c r="Q2441" i="105"/>
  <c r="R2591" i="105"/>
  <c r="Q2510" i="105"/>
  <c r="Q2474" i="105"/>
  <c r="S2437" i="105"/>
  <c r="Q2404" i="105"/>
  <c r="Q2380" i="105"/>
  <c r="Q2354" i="105"/>
  <c r="R2726" i="105"/>
  <c r="R2545" i="105"/>
  <c r="R2504" i="105"/>
  <c r="S2595" i="105"/>
  <c r="S2490" i="105"/>
  <c r="S2422" i="105"/>
  <c r="S2425" i="105"/>
  <c r="Q2568" i="105"/>
  <c r="Q2382" i="105"/>
  <c r="S2586" i="105"/>
  <c r="S2366" i="105"/>
  <c r="S2445" i="105"/>
  <c r="Q2537" i="105"/>
  <c r="Q2458" i="105"/>
  <c r="S2421" i="105"/>
  <c r="S2380" i="105"/>
  <c r="Q2343" i="105"/>
  <c r="Q2405" i="105"/>
  <c r="S2364" i="105"/>
  <c r="R2508" i="105"/>
  <c r="S2416" i="105"/>
  <c r="S2354" i="105"/>
  <c r="R2414" i="105"/>
  <c r="Q2425" i="105"/>
  <c r="Q2705" i="105"/>
  <c r="R2714" i="105"/>
  <c r="R2622" i="105"/>
  <c r="S2556" i="105"/>
  <c r="S2694" i="105"/>
  <c r="R2636" i="105"/>
  <c r="Q2703" i="105"/>
  <c r="S2620" i="105"/>
  <c r="R2575" i="105"/>
  <c r="S2543" i="105"/>
  <c r="R2664" i="105"/>
  <c r="S2593" i="105"/>
  <c r="Q2563" i="105"/>
  <c r="Q2768" i="105"/>
  <c r="S2646" i="105"/>
  <c r="R2586" i="105"/>
  <c r="R2544" i="105"/>
  <c r="R2514" i="105"/>
  <c r="Q2487" i="105"/>
  <c r="Q2460" i="105"/>
  <c r="R2725" i="105"/>
  <c r="S2537" i="105"/>
  <c r="S2501" i="105"/>
  <c r="R2460" i="105"/>
  <c r="S2426" i="105"/>
  <c r="Q2399" i="105"/>
  <c r="S2369" i="105"/>
  <c r="R2342" i="105"/>
  <c r="S2779" i="105"/>
  <c r="S2524" i="105"/>
  <c r="S2487" i="105"/>
  <c r="R2532" i="105"/>
  <c r="S2454" i="105"/>
  <c r="R2364" i="105"/>
  <c r="Q2459" i="105"/>
  <c r="R2497" i="105"/>
  <c r="R2357" i="105"/>
  <c r="S2502" i="105"/>
  <c r="R2440" i="105"/>
  <c r="S2405" i="105"/>
  <c r="R2350" i="105"/>
  <c r="Q2422" i="105"/>
  <c r="S2658" i="105"/>
  <c r="R2696" i="105"/>
  <c r="Q2573" i="105"/>
  <c r="R2734" i="105"/>
  <c r="Q2657" i="105"/>
  <c r="R2620" i="105"/>
  <c r="Q2654" i="105"/>
  <c r="Q2598" i="105"/>
  <c r="S2561" i="105"/>
  <c r="S2720" i="105"/>
  <c r="R2616" i="105"/>
  <c r="R2579" i="105"/>
  <c r="Q2551" i="105"/>
  <c r="Q2681" i="105"/>
  <c r="S2614" i="105"/>
  <c r="S2570" i="105"/>
  <c r="S2528" i="105"/>
  <c r="R2501" i="105"/>
  <c r="S2475" i="105"/>
  <c r="Q2443" i="105"/>
  <c r="Q2601" i="105"/>
  <c r="S2521" i="105"/>
  <c r="Q2478" i="105"/>
  <c r="S2440" i="105"/>
  <c r="S2411" i="105"/>
  <c r="R2384" i="105"/>
  <c r="S2356" i="105"/>
  <c r="Q2554" i="105"/>
  <c r="S2506" i="105"/>
  <c r="R2472" i="105"/>
  <c r="S2497" i="105"/>
  <c r="Q2438" i="105"/>
  <c r="S2530" i="105"/>
  <c r="Q2641" i="105"/>
  <c r="S2387" i="105"/>
  <c r="Q2686" i="105"/>
  <c r="S2376" i="105"/>
  <c r="Q2481" i="105"/>
  <c r="Q2642" i="105"/>
  <c r="R2462" i="105"/>
  <c r="Q2426" i="105"/>
  <c r="S2391" i="105"/>
  <c r="S2345" i="105"/>
  <c r="R2420" i="105"/>
  <c r="Q2369" i="105"/>
  <c r="Q2340" i="105"/>
  <c r="R2467" i="105"/>
  <c r="Q2421" i="105"/>
  <c r="R2373" i="105"/>
  <c r="S2484" i="105"/>
  <c r="S2410" i="105"/>
  <c r="R2348" i="105"/>
  <c r="S2334" i="105"/>
  <c r="S2534" i="105"/>
  <c r="R2409" i="105"/>
  <c r="Q2415" i="105"/>
  <c r="Q2384" i="105"/>
  <c r="R2347" i="105"/>
  <c r="Q2406" i="105"/>
  <c r="S2396" i="105"/>
  <c r="Q2855" i="105"/>
  <c r="S2834" i="105"/>
  <c r="Q2798" i="105"/>
  <c r="S2784" i="105"/>
  <c r="R2775" i="105"/>
  <c r="R2735" i="105"/>
  <c r="R2730" i="105"/>
  <c r="R2672" i="105"/>
  <c r="Q2720" i="105"/>
  <c r="Q2699" i="105"/>
  <c r="Q2620" i="105"/>
  <c r="S2845" i="105"/>
  <c r="Q2843" i="105"/>
  <c r="R2797" i="105"/>
  <c r="Q2789" i="105"/>
  <c r="S2773" i="105"/>
  <c r="Q2741" i="105"/>
  <c r="S2754" i="105"/>
  <c r="R2670" i="105"/>
  <c r="S2719" i="105"/>
  <c r="R2728" i="105"/>
  <c r="R2624" i="105"/>
  <c r="Q2849" i="105"/>
  <c r="S2826" i="105"/>
  <c r="S2801" i="105"/>
  <c r="S2811" i="105"/>
  <c r="R2789" i="105"/>
  <c r="R2759" i="105"/>
  <c r="S2752" i="105"/>
  <c r="R2856" i="105"/>
  <c r="R2825" i="105"/>
  <c r="R2830" i="105"/>
  <c r="R2810" i="105"/>
  <c r="S2812" i="105"/>
  <c r="Q2787" i="105"/>
  <c r="Q2766" i="105"/>
  <c r="Q2755" i="105"/>
  <c r="Q2731" i="105"/>
  <c r="R2687" i="105"/>
  <c r="S2753" i="105"/>
  <c r="Q2694" i="105"/>
  <c r="R2701" i="105"/>
  <c r="S2626" i="105"/>
  <c r="S2583" i="105"/>
  <c r="R2729" i="105"/>
  <c r="R2637" i="105"/>
  <c r="R2668" i="105"/>
  <c r="R2788" i="105"/>
  <c r="R2689" i="105"/>
  <c r="Q2751" i="105"/>
  <c r="Q2633" i="105"/>
  <c r="S2616" i="105"/>
  <c r="Q2560" i="105"/>
  <c r="S2630" i="105"/>
  <c r="R2554" i="105"/>
  <c r="Q2635" i="105"/>
  <c r="R2556" i="105"/>
  <c r="Q2500" i="105"/>
  <c r="S2447" i="105"/>
  <c r="S2533" i="105"/>
  <c r="R2455" i="105"/>
  <c r="R2405" i="105"/>
  <c r="Q2361" i="105"/>
  <c r="Q2562" i="105"/>
  <c r="Q2485" i="105"/>
  <c r="R2496" i="105"/>
  <c r="R2444" i="105"/>
  <c r="R2426" i="105"/>
  <c r="S2470" i="105"/>
  <c r="S2461" i="105"/>
  <c r="Q2397" i="105"/>
  <c r="Q2429" i="105"/>
  <c r="S2373" i="105"/>
  <c r="S2511" i="105"/>
  <c r="Q2480" i="105"/>
  <c r="S2458" i="105"/>
  <c r="R2334" i="105"/>
  <c r="R2463" i="105"/>
  <c r="R2718" i="105"/>
  <c r="R2606" i="105"/>
  <c r="S2750" i="105"/>
  <c r="Q2646" i="105"/>
  <c r="S2690" i="105"/>
  <c r="S2600" i="105"/>
  <c r="Q2544" i="105"/>
  <c r="Q2651" i="105"/>
  <c r="S2584" i="105"/>
  <c r="Q2773" i="105"/>
  <c r="R2632" i="105"/>
  <c r="S2573" i="105"/>
  <c r="S2520" i="105"/>
  <c r="S2483" i="105"/>
  <c r="R2445" i="105"/>
  <c r="Q2539" i="105"/>
  <c r="S2495" i="105"/>
  <c r="Q2446" i="105"/>
  <c r="Q2400" i="105"/>
  <c r="Q2364" i="105"/>
  <c r="R2531" i="105"/>
  <c r="R2484" i="105"/>
  <c r="S2503" i="105"/>
  <c r="R2424" i="105"/>
  <c r="Q2514" i="105"/>
  <c r="Q2449" i="105"/>
  <c r="R2400" i="105"/>
  <c r="R2351" i="105"/>
  <c r="S2390" i="105"/>
  <c r="S2465" i="105"/>
  <c r="S2384" i="105"/>
  <c r="Q2520" i="105"/>
  <c r="R2435" i="105"/>
  <c r="R2393" i="105"/>
  <c r="S2728" i="105"/>
  <c r="S2731" i="105"/>
  <c r="Q2578" i="105"/>
  <c r="Q2706" i="105"/>
  <c r="Q2630" i="105"/>
  <c r="Q2647" i="105"/>
  <c r="S2590" i="105"/>
  <c r="R2539" i="105"/>
  <c r="Q2619" i="105"/>
  <c r="R2567" i="105"/>
  <c r="S2698" i="105"/>
  <c r="S2617" i="105"/>
  <c r="S2549" i="105"/>
  <c r="Q2508" i="105"/>
  <c r="Q2471" i="105"/>
  <c r="R2439" i="105"/>
  <c r="Q2531" i="105"/>
  <c r="R2480" i="105"/>
  <c r="Q2432" i="105"/>
  <c r="R2390" i="105"/>
  <c r="R2358" i="105"/>
  <c r="R2671" i="105"/>
  <c r="Q2517" i="105"/>
  <c r="S2636" i="105"/>
  <c r="Q2489" i="105"/>
  <c r="S2358" i="105"/>
  <c r="R2412" i="105"/>
  <c r="Q2515" i="105"/>
  <c r="R2535" i="105"/>
  <c r="R2431" i="105"/>
  <c r="Q2379" i="105"/>
  <c r="S2741" i="105"/>
  <c r="R2710" i="105"/>
  <c r="Q2595" i="105"/>
  <c r="R2704" i="105"/>
  <c r="S2640" i="105"/>
  <c r="S2672" i="105"/>
  <c r="S2589" i="105"/>
  <c r="R2542" i="105"/>
  <c r="Q2645" i="105"/>
  <c r="Q2575" i="105"/>
  <c r="Q2747" i="105"/>
  <c r="R2628" i="105"/>
  <c r="S2548" i="105"/>
  <c r="R2517" i="105"/>
  <c r="S2480" i="105"/>
  <c r="S2438" i="105"/>
  <c r="Q2536" i="105"/>
  <c r="Q2493" i="105"/>
  <c r="S2435" i="105"/>
  <c r="S2398" i="105"/>
  <c r="S2362" i="105"/>
  <c r="Q2661" i="105"/>
  <c r="Q2529" i="105"/>
  <c r="R2479" i="105"/>
  <c r="Q2488" i="105"/>
  <c r="Q2373" i="105"/>
  <c r="Q2475" i="105"/>
  <c r="Q2555" i="105"/>
  <c r="R2529" i="105"/>
  <c r="R2446" i="105"/>
  <c r="R2398" i="105"/>
  <c r="R2341" i="105"/>
  <c r="R2386" i="105"/>
  <c r="S2332" i="105"/>
  <c r="Q2435" i="105"/>
  <c r="S2359" i="105"/>
  <c r="R2534" i="105"/>
  <c r="S2418" i="105"/>
  <c r="S2338" i="105"/>
  <c r="S2434" i="105"/>
  <c r="R2332" i="105"/>
  <c r="Q2372" i="105"/>
  <c r="S2430" i="105"/>
  <c r="S2476" i="105"/>
  <c r="Q2832" i="105"/>
  <c r="Q2821" i="105"/>
  <c r="S2807" i="105"/>
  <c r="S2785" i="105"/>
  <c r="R2761" i="105"/>
  <c r="R2782" i="105"/>
  <c r="S2686" i="105"/>
  <c r="S2732" i="105"/>
  <c r="Q2744" i="105"/>
  <c r="R2641" i="105"/>
  <c r="R2850" i="105"/>
  <c r="Q2835" i="105"/>
  <c r="S2810" i="105"/>
  <c r="S2813" i="105"/>
  <c r="S2804" i="105"/>
  <c r="S2747" i="105"/>
  <c r="R2778" i="105"/>
  <c r="S2701" i="105"/>
  <c r="S2739" i="105"/>
  <c r="Q2733" i="105"/>
  <c r="S2644" i="105"/>
  <c r="R2855" i="105"/>
  <c r="Q2856" i="105"/>
  <c r="Q2814" i="105"/>
  <c r="S2818" i="105"/>
  <c r="S2809" i="105"/>
  <c r="R2784" i="105"/>
  <c r="S2767" i="105"/>
  <c r="R2842" i="105"/>
  <c r="R2840" i="105"/>
  <c r="S2860" i="105"/>
  <c r="S2789" i="105"/>
  <c r="Q2791" i="105"/>
  <c r="Q2800" i="105"/>
  <c r="R2773" i="105"/>
  <c r="Q2778" i="105"/>
  <c r="S2746" i="105"/>
  <c r="R2692" i="105"/>
  <c r="Q2785" i="105"/>
  <c r="Q2702" i="105"/>
  <c r="S2716" i="105"/>
  <c r="R2647" i="105"/>
  <c r="Q2589" i="105"/>
  <c r="R2742" i="105"/>
  <c r="S2659" i="105"/>
  <c r="S2702" i="105"/>
  <c r="R2605" i="105"/>
  <c r="R2705" i="105"/>
  <c r="Q2550" i="105"/>
  <c r="S2656" i="105"/>
  <c r="Q2670" i="105"/>
  <c r="S2567" i="105"/>
  <c r="S2657" i="105"/>
  <c r="S2578" i="105"/>
  <c r="Q2677" i="105"/>
  <c r="S2574" i="105"/>
  <c r="Q2511" i="105"/>
  <c r="R2458" i="105"/>
  <c r="S2592" i="105"/>
  <c r="S2482" i="105"/>
  <c r="S2415" i="105"/>
  <c r="R2365" i="105"/>
  <c r="Q2740" i="105"/>
  <c r="R2505" i="105"/>
  <c r="S2505" i="105"/>
  <c r="S2446" i="105"/>
  <c r="Q2600" i="105"/>
  <c r="S2535" i="105"/>
  <c r="R2476" i="105"/>
  <c r="R2402" i="105"/>
  <c r="S2352" i="105"/>
  <c r="S2383" i="105"/>
  <c r="R2528" i="105"/>
  <c r="Q2333" i="105"/>
  <c r="R2363" i="105"/>
  <c r="Q2334" i="105"/>
  <c r="Q2359" i="105"/>
  <c r="Q2669" i="105"/>
  <c r="R2650" i="105"/>
  <c r="Q2547" i="105"/>
  <c r="S2662" i="105"/>
  <c r="Q2715" i="105"/>
  <c r="Q2842" i="105"/>
  <c r="Q2809" i="105"/>
  <c r="Q2764" i="105"/>
  <c r="S2725" i="105"/>
  <c r="Q2693" i="105"/>
  <c r="R2609" i="105"/>
  <c r="Q2829" i="105"/>
  <c r="R2807" i="105"/>
  <c r="Q2770" i="105"/>
  <c r="Q2666" i="105"/>
  <c r="R2681" i="105"/>
  <c r="Q2859" i="105"/>
  <c r="R2791" i="105"/>
  <c r="Q2761" i="105"/>
  <c r="Q2748" i="105"/>
  <c r="S2836" i="105"/>
  <c r="R2837" i="105"/>
  <c r="Q2776" i="105"/>
  <c r="S2751" i="105"/>
  <c r="Q2668" i="105"/>
  <c r="Q2689" i="105"/>
  <c r="Q2621" i="105"/>
  <c r="Q2688" i="105"/>
  <c r="R2646" i="105"/>
  <c r="Q2611" i="105"/>
  <c r="R2618" i="105"/>
  <c r="Q2541" i="105"/>
  <c r="S2545" i="105"/>
  <c r="R2828" i="105"/>
  <c r="S2788" i="105"/>
  <c r="R2750" i="105"/>
  <c r="Q2769" i="105"/>
  <c r="Q2656" i="105"/>
  <c r="S2828" i="105"/>
  <c r="Q2802" i="105"/>
  <c r="R2786" i="105"/>
  <c r="R2706" i="105"/>
  <c r="R2754" i="105"/>
  <c r="S2596" i="105"/>
  <c r="R2818" i="105"/>
  <c r="S2797" i="105"/>
  <c r="R2732" i="105"/>
  <c r="R2860" i="105"/>
  <c r="Q2795" i="105"/>
  <c r="S2792" i="105"/>
  <c r="R2736" i="105"/>
  <c r="S2704" i="105"/>
  <c r="Q2721" i="105"/>
  <c r="Q2658" i="105"/>
  <c r="Q2559" i="105"/>
  <c r="Q2616" i="105"/>
  <c r="S2755" i="105"/>
  <c r="Q2664" i="105"/>
  <c r="Q2597" i="105"/>
  <c r="S2585" i="105"/>
  <c r="Q2584" i="105"/>
  <c r="Q2479" i="105"/>
  <c r="Q2499" i="105"/>
  <c r="R2381" i="105"/>
  <c r="S2519" i="105"/>
  <c r="Q2423" i="105"/>
  <c r="R2578" i="105"/>
  <c r="R2360" i="105"/>
  <c r="Q2391" i="105"/>
  <c r="S2401" i="105"/>
  <c r="Q2332" i="105"/>
  <c r="Q2486" i="105"/>
  <c r="S2710" i="105"/>
  <c r="S2680" i="105"/>
  <c r="Q2625" i="105"/>
  <c r="S2565" i="105"/>
  <c r="S2623" i="105"/>
  <c r="S2559" i="105"/>
  <c r="Q2662" i="105"/>
  <c r="Q2545" i="105"/>
  <c r="S2504" i="105"/>
  <c r="S2456" i="105"/>
  <c r="S2532" i="105"/>
  <c r="S2468" i="105"/>
  <c r="S2414" i="105"/>
  <c r="R2359" i="105"/>
  <c r="R2629" i="105"/>
  <c r="Q2491" i="105"/>
  <c r="Q2477" i="105"/>
  <c r="Q2564" i="105"/>
  <c r="R2433" i="105"/>
  <c r="R2468" i="105"/>
  <c r="S2361" i="105"/>
  <c r="R2471" i="105"/>
  <c r="R2396" i="105"/>
  <c r="Q2398" i="105"/>
  <c r="S2424" i="105"/>
  <c r="Q2363" i="105"/>
  <c r="Q2349" i="105"/>
  <c r="S2738" i="105"/>
  <c r="S2562" i="105"/>
  <c r="R2658" i="105"/>
  <c r="Q2673" i="105"/>
  <c r="Q2570" i="105"/>
  <c r="Q2679" i="105"/>
  <c r="R2583" i="105"/>
  <c r="R2682" i="105"/>
  <c r="R2581" i="105"/>
  <c r="Q2524" i="105"/>
  <c r="R2466" i="105"/>
  <c r="S2621" i="105"/>
  <c r="R2487" i="105"/>
  <c r="R2422" i="105"/>
  <c r="S2379" i="105"/>
  <c r="R2510" i="105"/>
  <c r="S2510" i="105"/>
  <c r="S2382" i="105"/>
  <c r="R2559" i="105"/>
  <c r="Q2610" i="105"/>
  <c r="R2623" i="105"/>
  <c r="S2479" i="105"/>
  <c r="Q2416" i="105"/>
  <c r="S2370" i="105"/>
  <c r="R2700" i="105"/>
  <c r="R2667" i="105"/>
  <c r="R2764" i="105"/>
  <c r="R2627" i="105"/>
  <c r="R2619" i="105"/>
  <c r="S2554" i="105"/>
  <c r="S2608" i="105"/>
  <c r="R2555" i="105"/>
  <c r="R2653" i="105"/>
  <c r="S2542" i="105"/>
  <c r="S2496" i="105"/>
  <c r="R2453" i="105"/>
  <c r="S2527" i="105"/>
  <c r="S2463" i="105"/>
  <c r="S2402" i="105"/>
  <c r="R2352" i="105"/>
  <c r="R2602" i="105"/>
  <c r="S2486" i="105"/>
  <c r="R2464" i="105"/>
  <c r="S2377" i="105"/>
  <c r="S2428" i="105"/>
  <c r="Q2419" i="105"/>
  <c r="S2452" i="105"/>
  <c r="R2378" i="105"/>
  <c r="S2392" i="105"/>
  <c r="S2460" i="105"/>
  <c r="Q2390" i="105"/>
  <c r="Q2501" i="105"/>
  <c r="R2377" i="105"/>
  <c r="R2344" i="105"/>
  <c r="Q2389" i="105"/>
  <c r="R2465" i="105"/>
  <c r="Q2593" i="105"/>
  <c r="R2404" i="105"/>
  <c r="S2349" i="105"/>
  <c r="S2859" i="105"/>
  <c r="S2765" i="105"/>
  <c r="S2688" i="105"/>
  <c r="S2815" i="105"/>
  <c r="R2753" i="105"/>
  <c r="S2669" i="105"/>
  <c r="Q2830" i="105"/>
  <c r="S2848" i="105"/>
  <c r="R2808" i="105"/>
  <c r="Q2783" i="105"/>
  <c r="Q2730" i="105"/>
  <c r="R2666" i="105"/>
  <c r="R2590" i="105"/>
  <c r="R2693" i="105"/>
  <c r="Q2532" i="105"/>
  <c r="R2630" i="105"/>
  <c r="R2397" i="105"/>
  <c r="R2478" i="105"/>
  <c r="S2336" i="105"/>
  <c r="S2368" i="105"/>
  <c r="Q2710" i="105"/>
  <c r="S2557" i="105"/>
  <c r="S2666" i="105"/>
  <c r="Q2540" i="105"/>
  <c r="R2589" i="105"/>
  <c r="Q2683" i="105"/>
  <c r="R2540" i="105"/>
  <c r="R2477" i="105"/>
  <c r="Q2624" i="105"/>
  <c r="R2454" i="105"/>
  <c r="Q2386" i="105"/>
  <c r="S2655" i="105"/>
  <c r="S2474" i="105"/>
  <c r="Q2440" i="105"/>
  <c r="R2500" i="105"/>
  <c r="Q2388" i="105"/>
  <c r="Q2507" i="105"/>
  <c r="S2407" i="105"/>
  <c r="S2355" i="105"/>
  <c r="Q2457" i="105"/>
  <c r="S2350" i="105"/>
  <c r="R2441" i="105"/>
  <c r="S2776" i="105"/>
  <c r="S2769" i="105"/>
  <c r="S2622" i="105"/>
  <c r="Q2599" i="105"/>
  <c r="S2634" i="105"/>
  <c r="Q2548" i="105"/>
  <c r="R2595" i="105"/>
  <c r="Q2503" i="105"/>
  <c r="Q2444" i="105"/>
  <c r="R2507" i="105"/>
  <c r="R2408" i="105"/>
  <c r="S2347" i="105"/>
  <c r="S2541" i="105"/>
  <c r="R2502" i="105"/>
  <c r="R2382" i="105"/>
  <c r="R2379" i="105"/>
  <c r="Q2456" i="105"/>
  <c r="R2421" i="105"/>
  <c r="R2679" i="105"/>
  <c r="S2566" i="105"/>
  <c r="Q2649" i="105"/>
  <c r="S2611" i="105"/>
  <c r="S2676" i="105"/>
  <c r="R2562" i="105"/>
  <c r="S2599" i="105"/>
  <c r="S2523" i="105"/>
  <c r="S2459" i="105"/>
  <c r="Q2506" i="105"/>
  <c r="R2425" i="105"/>
  <c r="S2372" i="105"/>
  <c r="R2536" i="105"/>
  <c r="R2527" i="105"/>
  <c r="S2485" i="105"/>
  <c r="Q2368" i="105"/>
  <c r="Q2430" i="105"/>
  <c r="R2345" i="105"/>
  <c r="Q2453" i="105"/>
  <c r="Q2395" i="105"/>
  <c r="R2346" i="105"/>
  <c r="Q2378" i="105"/>
  <c r="S2341" i="105"/>
  <c r="S2802" i="105"/>
  <c r="S2660" i="105"/>
  <c r="R2841" i="105"/>
  <c r="R2762" i="105"/>
  <c r="S2711" i="105"/>
  <c r="Q2840" i="105"/>
  <c r="Q2746" i="105"/>
  <c r="Q2822" i="105"/>
  <c r="R2744" i="105"/>
  <c r="S2736" i="105"/>
  <c r="R2568" i="105"/>
  <c r="Q2675" i="105"/>
  <c r="S2601" i="105"/>
  <c r="R2626" i="105"/>
  <c r="S2442" i="105"/>
  <c r="Q2439" i="105"/>
  <c r="R2547" i="105"/>
  <c r="R2337" i="105"/>
  <c r="Q2367" i="105"/>
  <c r="Q2351" i="105"/>
  <c r="Q2362" i="105"/>
  <c r="Q2586" i="105"/>
  <c r="Q2623" i="105"/>
  <c r="S2572" i="105"/>
  <c r="R2604" i="105"/>
  <c r="Q2739" i="105"/>
  <c r="S2582" i="105"/>
  <c r="S2488" i="105"/>
  <c r="R2665" i="105"/>
  <c r="R2481" i="105"/>
  <c r="Q2396" i="105"/>
  <c r="Q2338" i="105"/>
  <c r="R2511" i="105"/>
  <c r="R2447" i="105"/>
  <c r="Q2428" i="105"/>
  <c r="R2338" i="105"/>
  <c r="R2371" i="105"/>
  <c r="Q2341" i="105"/>
  <c r="Q2684" i="105"/>
  <c r="Q2602" i="105"/>
  <c r="S2650" i="105"/>
  <c r="S2604" i="105"/>
  <c r="S2709" i="105"/>
  <c r="S2558" i="105"/>
  <c r="Q2629" i="105"/>
  <c r="R2530" i="105"/>
  <c r="R2449" i="105"/>
  <c r="S2514" i="105"/>
  <c r="S2441" i="105"/>
  <c r="S2363" i="105"/>
  <c r="R2557" i="105"/>
  <c r="R2585" i="105"/>
  <c r="Q2464" i="105"/>
  <c r="S2397" i="105"/>
  <c r="Q2353" i="105"/>
  <c r="Q2465" i="105"/>
  <c r="Q2357" i="105"/>
  <c r="Q2383" i="105"/>
  <c r="R2638" i="105"/>
  <c r="R2676" i="105"/>
  <c r="S2637" i="105"/>
  <c r="R2538" i="105"/>
  <c r="Q2587" i="105"/>
  <c r="S2668" i="105"/>
  <c r="S2538" i="105"/>
  <c r="S2464" i="105"/>
  <c r="S2580" i="105"/>
  <c r="S2451" i="105"/>
  <c r="S2378" i="105"/>
  <c r="R2720" i="105"/>
  <c r="Q2577" i="105"/>
  <c r="R2406" i="105"/>
  <c r="S2473" i="105"/>
  <c r="S2348" i="105"/>
  <c r="S2498" i="105"/>
  <c r="S2404" i="105"/>
  <c r="Q2352" i="105"/>
  <c r="R2515" i="105"/>
  <c r="Q2347" i="105"/>
  <c r="S2455" i="105"/>
  <c r="R2370" i="105"/>
  <c r="Q2346" i="105"/>
  <c r="R2369" i="105"/>
  <c r="R2552" i="105"/>
  <c r="S2830" i="105"/>
  <c r="S2682" i="105"/>
  <c r="Q2724" i="105"/>
  <c r="Q2781" i="105"/>
  <c r="R2803" i="105"/>
  <c r="S2679" i="105"/>
  <c r="R2708" i="105"/>
  <c r="Q2527" i="105"/>
  <c r="Q2339" i="105"/>
  <c r="R2385" i="105"/>
  <c r="S2412" i="105"/>
  <c r="R2699" i="105"/>
  <c r="S2737" i="105"/>
  <c r="S2618" i="105"/>
  <c r="R2461" i="105"/>
  <c r="R2427" i="105"/>
  <c r="R2558" i="105"/>
  <c r="Q2336" i="105"/>
  <c r="S2371" i="105"/>
  <c r="Q2342" i="105"/>
  <c r="R2703" i="105"/>
  <c r="S2757" i="105"/>
  <c r="R2610" i="105"/>
  <c r="Q2558" i="105"/>
  <c r="Q2644" i="105"/>
  <c r="Q2403" i="105"/>
  <c r="Q2496" i="105"/>
  <c r="Q2375" i="105"/>
  <c r="S2553" i="105"/>
  <c r="Q2580" i="105"/>
  <c r="Q2797" i="105"/>
  <c r="S2507" i="105"/>
  <c r="S2500" i="105"/>
  <c r="S2340" i="105"/>
  <c r="S2516" i="105"/>
  <c r="R2430" i="105"/>
  <c r="S2403" i="105"/>
  <c r="Q2411" i="105"/>
  <c r="R2356" i="105"/>
  <c r="R2494" i="105"/>
  <c r="Q2805" i="105"/>
  <c r="Q2582" i="105"/>
  <c r="R2779" i="105"/>
  <c r="Q2810" i="105"/>
  <c r="S2760" i="105"/>
  <c r="S2610" i="105"/>
  <c r="R2695" i="105"/>
  <c r="Q2484" i="105"/>
  <c r="S2374" i="105"/>
  <c r="R2419" i="105"/>
  <c r="R2388" i="105"/>
  <c r="S2631" i="105"/>
  <c r="S2665" i="105"/>
  <c r="Q2591" i="105"/>
  <c r="R2434" i="105"/>
  <c r="R2423" i="105"/>
  <c r="S2518" i="105"/>
  <c r="S2367" i="105"/>
  <c r="Q2521" i="105"/>
  <c r="Q2366" i="105"/>
  <c r="S2335" i="105"/>
  <c r="R2675" i="105"/>
  <c r="Q2638" i="105"/>
  <c r="S2588" i="105"/>
  <c r="Q2535" i="105"/>
  <c r="Q2553" i="105"/>
  <c r="S2385" i="105"/>
  <c r="S2481" i="105"/>
  <c r="S2431" i="105"/>
  <c r="S2598" i="105"/>
  <c r="R2691" i="105"/>
  <c r="R2569" i="105"/>
  <c r="Q2719" i="105"/>
  <c r="R2485" i="105"/>
  <c r="Q2472" i="105"/>
  <c r="R2336" i="105"/>
  <c r="R2443" i="105"/>
  <c r="R2521" i="105"/>
  <c r="S2419" i="105"/>
  <c r="R2362" i="105"/>
  <c r="R2403" i="105"/>
  <c r="Q2409" i="105"/>
  <c r="Q2454" i="105"/>
  <c r="Q2714" i="105"/>
  <c r="S2814" i="105"/>
  <c r="Q2827" i="105"/>
  <c r="S2831" i="105"/>
  <c r="S2661" i="105"/>
  <c r="R2613" i="105"/>
  <c r="S2742" i="105"/>
  <c r="R2450" i="105"/>
  <c r="R2442" i="105"/>
  <c r="S2423" i="105"/>
  <c r="R2436" i="105"/>
  <c r="Q2697" i="105"/>
  <c r="R2582" i="105"/>
  <c r="R2553" i="105"/>
  <c r="R2509" i="105"/>
  <c r="Q2504" i="105"/>
  <c r="R2343" i="105"/>
  <c r="R2523" i="105"/>
  <c r="R2432" i="105"/>
  <c r="Q2427" i="105"/>
  <c r="Q2365" i="105"/>
  <c r="Q2671" i="105"/>
  <c r="R2549" i="105"/>
  <c r="R2669" i="105"/>
  <c r="R2482" i="105"/>
  <c r="Q2452" i="105"/>
  <c r="S2581" i="105"/>
  <c r="S2439" i="105"/>
  <c r="R2383" i="105"/>
  <c r="S2399" i="105"/>
  <c r="S2685" i="105"/>
  <c r="Q2700" i="105"/>
  <c r="R2601" i="105"/>
  <c r="R2580" i="105"/>
  <c r="R2635" i="105"/>
  <c r="S2394" i="105"/>
  <c r="R2499" i="105"/>
  <c r="S2529" i="105"/>
  <c r="S2333" i="105"/>
  <c r="S2471" i="105"/>
  <c r="R2459" i="105"/>
  <c r="S2762" i="105"/>
  <c r="Q2727" i="105"/>
  <c r="R2526" i="105"/>
  <c r="Q2615" i="105"/>
  <c r="R2375" i="105"/>
  <c r="R2437" i="105"/>
  <c r="R2563" i="105"/>
  <c r="S2337" i="105"/>
  <c r="S2730" i="105"/>
  <c r="Q2431" i="105"/>
  <c r="R2416" i="105"/>
  <c r="S2466" i="105"/>
  <c r="Q2792" i="105"/>
  <c r="Q2632" i="105"/>
  <c r="Q2436" i="105"/>
  <c r="S2564" i="105"/>
  <c r="Q2533" i="105"/>
  <c r="Q2408" i="105"/>
  <c r="Q2542" i="105"/>
  <c r="S2444" i="105"/>
  <c r="Q2614" i="105"/>
  <c r="R2418" i="105"/>
  <c r="R2361" i="105"/>
  <c r="S2343" i="105"/>
  <c r="R2831" i="105"/>
  <c r="R2512" i="105"/>
  <c r="R2688" i="105"/>
  <c r="Q2525" i="105"/>
  <c r="R2489" i="105"/>
  <c r="Q2722" i="105"/>
  <c r="Q2473" i="105"/>
  <c r="S2427" i="105"/>
  <c r="Q2585" i="105"/>
  <c r="S2357" i="105"/>
  <c r="U2336" i="105"/>
  <c r="U2539" i="105"/>
  <c r="T2403" i="105"/>
  <c r="T2432" i="105"/>
  <c r="T2409" i="105"/>
  <c r="T2603" i="105"/>
  <c r="U2497" i="105"/>
  <c r="U2482" i="105"/>
  <c r="U2467" i="105"/>
  <c r="U2406" i="105"/>
  <c r="U2489" i="105"/>
  <c r="T2430" i="105"/>
  <c r="U2535" i="105"/>
  <c r="U2342" i="105"/>
  <c r="U2405" i="105"/>
  <c r="U2439" i="105"/>
  <c r="T2369" i="105"/>
  <c r="T2384" i="105"/>
  <c r="T2422" i="105"/>
  <c r="T2441" i="105"/>
  <c r="T2652" i="105"/>
  <c r="U2449" i="105"/>
  <c r="T2345" i="105"/>
  <c r="T2372" i="105"/>
  <c r="U2412" i="105"/>
  <c r="T2506" i="105"/>
  <c r="U2417" i="105"/>
  <c r="U2348" i="105"/>
  <c r="T2440" i="105"/>
  <c r="T2358" i="105"/>
  <c r="U2426" i="105"/>
  <c r="U2454" i="105"/>
  <c r="T2461" i="105"/>
  <c r="T2501" i="105"/>
  <c r="T2520" i="105"/>
  <c r="U2398" i="105"/>
  <c r="T2447" i="105"/>
  <c r="T2385" i="105"/>
  <c r="T2351" i="105"/>
  <c r="T2586" i="105"/>
  <c r="T2650" i="105"/>
  <c r="T2593" i="105"/>
  <c r="U2589" i="105"/>
  <c r="U2690" i="105"/>
  <c r="U2809" i="105"/>
  <c r="T2846" i="105"/>
  <c r="U2660" i="105"/>
  <c r="T2686" i="105"/>
  <c r="U2734" i="105"/>
  <c r="U2803" i="105"/>
  <c r="U2553" i="105"/>
  <c r="U2661" i="105"/>
  <c r="U2728" i="105"/>
  <c r="T2725" i="105"/>
  <c r="U2783" i="105"/>
  <c r="U2789" i="105"/>
  <c r="U2798" i="105"/>
  <c r="U2853" i="105"/>
  <c r="T2852" i="105"/>
  <c r="U2517" i="105"/>
  <c r="T2436" i="105"/>
  <c r="U2492" i="105"/>
  <c r="T2563" i="105"/>
  <c r="T2638" i="105"/>
  <c r="U2667" i="105"/>
  <c r="U2584" i="105"/>
  <c r="U2722" i="105"/>
  <c r="T2663" i="105"/>
  <c r="T2730" i="105"/>
  <c r="U2582" i="105"/>
  <c r="T2653" i="105"/>
  <c r="T2770" i="105"/>
  <c r="U2773" i="105"/>
  <c r="T2771" i="105"/>
  <c r="U2843" i="105"/>
  <c r="U2830" i="105"/>
  <c r="N2340" i="105"/>
  <c r="N2508" i="105"/>
  <c r="N2417" i="105"/>
  <c r="V2341" i="105"/>
  <c r="P2333" i="105"/>
  <c r="O2365" i="105"/>
  <c r="V2459" i="105"/>
  <c r="V2395" i="105"/>
  <c r="O2400" i="105"/>
  <c r="P2400" i="105"/>
  <c r="P2538" i="105"/>
  <c r="O2381" i="105"/>
  <c r="V2354" i="105"/>
  <c r="O2511" i="105"/>
  <c r="V2502" i="105"/>
  <c r="P2536" i="105"/>
  <c r="P2358" i="105"/>
  <c r="P2377" i="105"/>
  <c r="O2407" i="105"/>
  <c r="V2335" i="105"/>
  <c r="N2400" i="105"/>
  <c r="P2355" i="105"/>
  <c r="N2480" i="105"/>
  <c r="P2692" i="105"/>
  <c r="P2637" i="105"/>
  <c r="V2479" i="105"/>
  <c r="V2759" i="105"/>
  <c r="P2471" i="105"/>
  <c r="N2664" i="105"/>
  <c r="O2617" i="105"/>
  <c r="N2614" i="105"/>
  <c r="V2490" i="105"/>
  <c r="P2557" i="105"/>
  <c r="V2574" i="105"/>
  <c r="P2743" i="105"/>
  <c r="O2628" i="105"/>
  <c r="P2799" i="105"/>
  <c r="O2752" i="105"/>
  <c r="O2832" i="105"/>
  <c r="R2660" i="105"/>
  <c r="Q2337" i="105"/>
  <c r="S2603" i="105"/>
  <c r="E3573" i="105" l="1"/>
  <c r="E1532" i="105" s="1"/>
  <c r="E3238" i="105"/>
  <c r="E1115" i="105" s="1"/>
  <c r="F3465" i="105"/>
  <c r="F1398" i="105" s="1"/>
  <c r="F2945" i="105"/>
  <c r="F755" i="105" s="1"/>
  <c r="G2921" i="105"/>
  <c r="G726" i="105" s="1"/>
  <c r="H1451" i="105"/>
  <c r="H1564" i="105"/>
  <c r="H1414" i="105"/>
  <c r="E3650" i="105"/>
  <c r="E1664" i="105" s="1"/>
  <c r="F3530" i="105"/>
  <c r="F1479" i="105" s="1"/>
  <c r="G3728" i="105"/>
  <c r="G1772" i="105" s="1"/>
  <c r="G3645" i="105"/>
  <c r="G1644" i="105" s="1"/>
  <c r="F3550" i="105"/>
  <c r="F1503" i="105" s="1"/>
  <c r="E3524" i="105"/>
  <c r="E1472" i="105" s="1"/>
  <c r="E3512" i="105"/>
  <c r="E1457" i="105" s="1"/>
  <c r="E3320" i="105"/>
  <c r="E1216" i="105" s="1"/>
  <c r="G3595" i="105"/>
  <c r="G1559" i="105" s="1"/>
  <c r="E3382" i="105"/>
  <c r="E1294" i="105" s="1"/>
  <c r="E3561" i="105"/>
  <c r="E1517" i="105" s="1"/>
  <c r="G3127" i="105"/>
  <c r="G3743" i="105"/>
  <c r="G1791" i="105" s="1"/>
  <c r="G3060" i="105"/>
  <c r="G895" i="105" s="1"/>
  <c r="G3660" i="105"/>
  <c r="G1692" i="105" s="1"/>
  <c r="G3667" i="105"/>
  <c r="G1703" i="105" s="1"/>
  <c r="G3620" i="105"/>
  <c r="G1589" i="105" s="1"/>
  <c r="G3556" i="105"/>
  <c r="G1511" i="105" s="1"/>
  <c r="G3639" i="105"/>
  <c r="G1625" i="105" s="1"/>
  <c r="G3560" i="105"/>
  <c r="G1515" i="105" s="1"/>
  <c r="G3073" i="105"/>
  <c r="G912" i="105" s="1"/>
  <c r="G3053" i="105"/>
  <c r="G887" i="105" s="1"/>
  <c r="G3737" i="105"/>
  <c r="G1784" i="105" s="1"/>
  <c r="G3504" i="105"/>
  <c r="G1447" i="105" s="1"/>
  <c r="G3499" i="105"/>
  <c r="G1441" i="105" s="1"/>
  <c r="G3462" i="105"/>
  <c r="G1395" i="105" s="1"/>
  <c r="G3484" i="105"/>
  <c r="G1423" i="105" s="1"/>
  <c r="G3461" i="105"/>
  <c r="G1394" i="105" s="1"/>
  <c r="G3428" i="105"/>
  <c r="G1352" i="105" s="1"/>
  <c r="E3385" i="105"/>
  <c r="E1297" i="105" s="1"/>
  <c r="H1297" i="105" s="1"/>
  <c r="G3210" i="105"/>
  <c r="G1081" i="105" s="1"/>
  <c r="G3155" i="105"/>
  <c r="G1013" i="105" s="1"/>
  <c r="E3470" i="105"/>
  <c r="E1404" i="105" s="1"/>
  <c r="F3490" i="105"/>
  <c r="F1430" i="105" s="1"/>
  <c r="G3725" i="105"/>
  <c r="G1768" i="105" s="1"/>
  <c r="G3171" i="105"/>
  <c r="G1033" i="105" s="1"/>
  <c r="G3107" i="105"/>
  <c r="G954" i="105" s="1"/>
  <c r="G3607" i="105"/>
  <c r="G1574" i="105" s="1"/>
  <c r="G3573" i="105"/>
  <c r="G3592" i="105"/>
  <c r="G1556" i="105" s="1"/>
  <c r="G3495" i="105"/>
  <c r="G1436" i="105" s="1"/>
  <c r="G3420" i="105"/>
  <c r="G3089" i="105"/>
  <c r="G931" i="105" s="1"/>
  <c r="G3716" i="105"/>
  <c r="G1756" i="105" s="1"/>
  <c r="G3536" i="105"/>
  <c r="G1487" i="105" s="1"/>
  <c r="G3397" i="105"/>
  <c r="G1314" i="105" s="1"/>
  <c r="G2331" i="105"/>
  <c r="E2331" i="105"/>
  <c r="F2331" i="105"/>
  <c r="E3273" i="105"/>
  <c r="E1158" i="105" s="1"/>
  <c r="E3172" i="105"/>
  <c r="E3108" i="105"/>
  <c r="E955" i="105" s="1"/>
  <c r="F3062" i="105"/>
  <c r="F898" i="105" s="1"/>
  <c r="E3686" i="105"/>
  <c r="E1723" i="105" s="1"/>
  <c r="E3061" i="105"/>
  <c r="E897" i="105" s="1"/>
  <c r="G3418" i="105"/>
  <c r="G1340" i="105" s="1"/>
  <c r="G3449" i="105"/>
  <c r="G1379" i="105" s="1"/>
  <c r="G3374" i="105"/>
  <c r="G1284" i="105" s="1"/>
  <c r="G3310" i="105"/>
  <c r="G1204" i="105" s="1"/>
  <c r="E3734" i="105"/>
  <c r="E1780" i="105" s="1"/>
  <c r="E3248" i="105"/>
  <c r="E1127" i="105" s="1"/>
  <c r="E3179" i="105"/>
  <c r="E1042" i="105" s="1"/>
  <c r="E3115" i="105"/>
  <c r="E963" i="105" s="1"/>
  <c r="E3735" i="105"/>
  <c r="E1781" i="105" s="1"/>
  <c r="G3618" i="105"/>
  <c r="G3366" i="105"/>
  <c r="G1274" i="105" s="1"/>
  <c r="G3349" i="105"/>
  <c r="G1253" i="105" s="1"/>
  <c r="F3081" i="105"/>
  <c r="F922" i="105" s="1"/>
  <c r="F3076" i="105"/>
  <c r="F916" i="105" s="1"/>
  <c r="F3745" i="105"/>
  <c r="F1793" i="105" s="1"/>
  <c r="E3754" i="105"/>
  <c r="E1804" i="105" s="1"/>
  <c r="F3659" i="105"/>
  <c r="F1689" i="105" s="1"/>
  <c r="E3616" i="105"/>
  <c r="E1585" i="105" s="1"/>
  <c r="G3491" i="105"/>
  <c r="G1432" i="105" s="1"/>
  <c r="F3155" i="105"/>
  <c r="F1013" i="105" s="1"/>
  <c r="E3684" i="105"/>
  <c r="E1721" i="105" s="1"/>
  <c r="E3749" i="105"/>
  <c r="E1798" i="105" s="1"/>
  <c r="E3687" i="105"/>
  <c r="E1724" i="105" s="1"/>
  <c r="F3630" i="105"/>
  <c r="F1601" i="105" s="1"/>
  <c r="G3673" i="105"/>
  <c r="G1710" i="105" s="1"/>
  <c r="G3653" i="105"/>
  <c r="G1673" i="105" s="1"/>
  <c r="G3459" i="105"/>
  <c r="G1391" i="105" s="1"/>
  <c r="E3640" i="105"/>
  <c r="E1628" i="105" s="1"/>
  <c r="G3138" i="105"/>
  <c r="G993" i="105" s="1"/>
  <c r="G3154" i="105"/>
  <c r="G1012" i="105" s="1"/>
  <c r="G3170" i="105"/>
  <c r="G1031" i="105" s="1"/>
  <c r="G3106" i="105"/>
  <c r="G953" i="105" s="1"/>
  <c r="G3721" i="105"/>
  <c r="G1764" i="105" s="1"/>
  <c r="G3186" i="105"/>
  <c r="G1052" i="105" s="1"/>
  <c r="G3122" i="105"/>
  <c r="G972" i="105" s="1"/>
  <c r="F3151" i="105"/>
  <c r="F1009" i="105" s="1"/>
  <c r="E3146" i="105"/>
  <c r="E1003" i="105" s="1"/>
  <c r="E3036" i="105"/>
  <c r="E867" i="105" s="1"/>
  <c r="E3301" i="105"/>
  <c r="E1193" i="105" s="1"/>
  <c r="E3218" i="105"/>
  <c r="E1091" i="105" s="1"/>
  <c r="E3198" i="105"/>
  <c r="E1066" i="105" s="1"/>
  <c r="F3024" i="105"/>
  <c r="F852" i="105" s="1"/>
  <c r="G3216" i="105"/>
  <c r="G1089" i="105" s="1"/>
  <c r="E3018" i="105"/>
  <c r="E844" i="105" s="1"/>
  <c r="G3225" i="105"/>
  <c r="G1099" i="105" s="1"/>
  <c r="G3050" i="105"/>
  <c r="G883" i="105" s="1"/>
  <c r="G3303" i="105"/>
  <c r="G1195" i="105" s="1"/>
  <c r="F3253" i="105"/>
  <c r="F1134" i="105" s="1"/>
  <c r="F3238" i="105"/>
  <c r="F1115" i="105" s="1"/>
  <c r="E3253" i="105"/>
  <c r="E1134" i="105" s="1"/>
  <c r="E3272" i="105"/>
  <c r="E1157" i="105" s="1"/>
  <c r="E3208" i="105"/>
  <c r="E1079" i="105" s="1"/>
  <c r="E3176" i="105"/>
  <c r="E1039" i="105" s="1"/>
  <c r="F3108" i="105"/>
  <c r="F955" i="105" s="1"/>
  <c r="G3021" i="105"/>
  <c r="G849" i="105" s="1"/>
  <c r="G3167" i="105"/>
  <c r="G1028" i="105" s="1"/>
  <c r="G3135" i="105"/>
  <c r="G987" i="105" s="1"/>
  <c r="G3096" i="105"/>
  <c r="G941" i="105" s="1"/>
  <c r="G3136" i="105"/>
  <c r="G991" i="105" s="1"/>
  <c r="G3282" i="105"/>
  <c r="G1169" i="105" s="1"/>
  <c r="G3194" i="105"/>
  <c r="G1061" i="105" s="1"/>
  <c r="G3130" i="105"/>
  <c r="G981" i="105" s="1"/>
  <c r="G3092" i="105"/>
  <c r="G936" i="105" s="1"/>
  <c r="G3705" i="105"/>
  <c r="G3067" i="105"/>
  <c r="G905" i="105" s="1"/>
  <c r="F3242" i="105"/>
  <c r="F1120" i="105" s="1"/>
  <c r="F3227" i="105"/>
  <c r="F1102" i="105" s="1"/>
  <c r="G3178" i="105"/>
  <c r="G1041" i="105" s="1"/>
  <c r="G3114" i="105"/>
  <c r="G962" i="105" s="1"/>
  <c r="E3134" i="105"/>
  <c r="E986" i="105" s="1"/>
  <c r="E3098" i="105"/>
  <c r="E943" i="105" s="1"/>
  <c r="F3131" i="105"/>
  <c r="F983" i="105" s="1"/>
  <c r="G3099" i="105"/>
  <c r="G944" i="105" s="1"/>
  <c r="F3258" i="105"/>
  <c r="F1140" i="105" s="1"/>
  <c r="G3146" i="105"/>
  <c r="G1003" i="105" s="1"/>
  <c r="G3255" i="105"/>
  <c r="G1136" i="105" s="1"/>
  <c r="G3271" i="105"/>
  <c r="G1156" i="105" s="1"/>
  <c r="G3207" i="105"/>
  <c r="G1078" i="105" s="1"/>
  <c r="G3240" i="105"/>
  <c r="G1117" i="105" s="1"/>
  <c r="G3223" i="105"/>
  <c r="G1097" i="105" s="1"/>
  <c r="G3258" i="105"/>
  <c r="G1140" i="105" s="1"/>
  <c r="G3239" i="105"/>
  <c r="G1116" i="105" s="1"/>
  <c r="F3263" i="105"/>
  <c r="F1146" i="105" s="1"/>
  <c r="G3224" i="105"/>
  <c r="G1098" i="105" s="1"/>
  <c r="G3221" i="105"/>
  <c r="G1095" i="105" s="1"/>
  <c r="G3299" i="105"/>
  <c r="G1190" i="105" s="1"/>
  <c r="G3032" i="105"/>
  <c r="G862" i="105" s="1"/>
  <c r="G3256" i="105"/>
  <c r="G1138" i="105" s="1"/>
  <c r="G3018" i="105"/>
  <c r="G844" i="105" s="1"/>
  <c r="G3272" i="105"/>
  <c r="G1157" i="105" s="1"/>
  <c r="E3282" i="105"/>
  <c r="E1169" i="105" s="1"/>
  <c r="G3036" i="105"/>
  <c r="G867" i="105" s="1"/>
  <c r="E3251" i="105"/>
  <c r="E1132" i="105" s="1"/>
  <c r="G3265" i="105"/>
  <c r="G1148" i="105" s="1"/>
  <c r="E3674" i="105"/>
  <c r="E1711" i="105" s="1"/>
  <c r="E3745" i="105"/>
  <c r="E1793" i="105" s="1"/>
  <c r="G3646" i="105"/>
  <c r="G1648" i="105" s="1"/>
  <c r="E3330" i="105"/>
  <c r="E1228" i="105" s="1"/>
  <c r="E3365" i="105"/>
  <c r="E1272" i="105" s="1"/>
  <c r="E3312" i="105"/>
  <c r="F3468" i="105"/>
  <c r="F1402" i="105" s="1"/>
  <c r="F3179" i="105"/>
  <c r="F1042" i="105" s="1"/>
  <c r="E3136" i="105"/>
  <c r="E991" i="105" s="1"/>
  <c r="F3125" i="105"/>
  <c r="F975" i="105" s="1"/>
  <c r="F3251" i="105"/>
  <c r="F1132" i="105" s="1"/>
  <c r="F3053" i="105"/>
  <c r="F887" i="105" s="1"/>
  <c r="F3304" i="105"/>
  <c r="F1196" i="105" s="1"/>
  <c r="F3189" i="105"/>
  <c r="F1055" i="105" s="1"/>
  <c r="E3133" i="105"/>
  <c r="E985" i="105" s="1"/>
  <c r="F3749" i="105"/>
  <c r="F1798" i="105" s="1"/>
  <c r="E3053" i="105"/>
  <c r="E887" i="105" s="1"/>
  <c r="F3546" i="105"/>
  <c r="F1499" i="105" s="1"/>
  <c r="E3736" i="105"/>
  <c r="E1783" i="105" s="1"/>
  <c r="E3589" i="105"/>
  <c r="E1552" i="105" s="1"/>
  <c r="F3469" i="105"/>
  <c r="F1403" i="105" s="1"/>
  <c r="F3328" i="105"/>
  <c r="F1226" i="105" s="1"/>
  <c r="E3343" i="105"/>
  <c r="E1245" i="105" s="1"/>
  <c r="E3355" i="105"/>
  <c r="E1260" i="105" s="1"/>
  <c r="G3304" i="105"/>
  <c r="G1196" i="105" s="1"/>
  <c r="E3092" i="105"/>
  <c r="E936" i="105" s="1"/>
  <c r="E3087" i="105"/>
  <c r="E929" i="105" s="1"/>
  <c r="E3737" i="105"/>
  <c r="E1784" i="105" s="1"/>
  <c r="F3616" i="105"/>
  <c r="F1585" i="105" s="1"/>
  <c r="E3527" i="105"/>
  <c r="E1476" i="105" s="1"/>
  <c r="F3449" i="105"/>
  <c r="F1379" i="105" s="1"/>
  <c r="H1379" i="105" s="1"/>
  <c r="F3542" i="105"/>
  <c r="F3440" i="105"/>
  <c r="F1367" i="105" s="1"/>
  <c r="F3464" i="105"/>
  <c r="F1397" i="105" s="1"/>
  <c r="E3337" i="105"/>
  <c r="E1237" i="105" s="1"/>
  <c r="E3742" i="105"/>
  <c r="E1790" i="105" s="1"/>
  <c r="E3678" i="105"/>
  <c r="E1715" i="105" s="1"/>
  <c r="F3561" i="105"/>
  <c r="F1517" i="105" s="1"/>
  <c r="F3452" i="105"/>
  <c r="F1383" i="105" s="1"/>
  <c r="F3434" i="105"/>
  <c r="F1359" i="105" s="1"/>
  <c r="F3071" i="105"/>
  <c r="F910" i="105" s="1"/>
  <c r="F3716" i="105"/>
  <c r="F1756" i="105" s="1"/>
  <c r="E3725" i="105"/>
  <c r="E1768" i="105" s="1"/>
  <c r="F3587" i="105"/>
  <c r="F1550" i="105" s="1"/>
  <c r="F3606" i="105"/>
  <c r="F1573" i="105" s="1"/>
  <c r="E3499" i="105"/>
  <c r="E1441" i="105" s="1"/>
  <c r="H1441" i="105" s="1"/>
  <c r="F3324" i="105"/>
  <c r="F1221" i="105" s="1"/>
  <c r="E3348" i="105"/>
  <c r="E1252" i="105" s="1"/>
  <c r="F3157" i="105"/>
  <c r="F1016" i="105" s="1"/>
  <c r="E3165" i="105"/>
  <c r="E1025" i="105" s="1"/>
  <c r="E3101" i="105"/>
  <c r="E947" i="105" s="1"/>
  <c r="F3747" i="105"/>
  <c r="F1796" i="105" s="1"/>
  <c r="F3054" i="105"/>
  <c r="F888" i="105" s="1"/>
  <c r="F3693" i="105"/>
  <c r="F1730" i="105" s="1"/>
  <c r="E3715" i="105"/>
  <c r="E1754" i="105" s="1"/>
  <c r="E3720" i="105"/>
  <c r="E1760" i="105" s="1"/>
  <c r="F3644" i="105"/>
  <c r="F3591" i="105"/>
  <c r="F1555" i="105" s="1"/>
  <c r="F3580" i="105"/>
  <c r="F1540" i="105" s="1"/>
  <c r="E3567" i="105"/>
  <c r="E1525" i="105" s="1"/>
  <c r="E3586" i="105"/>
  <c r="E1549" i="105" s="1"/>
  <c r="F3568" i="105"/>
  <c r="F1526" i="105" s="1"/>
  <c r="F3533" i="105"/>
  <c r="F1483" i="105" s="1"/>
  <c r="E3545" i="105"/>
  <c r="E1497" i="105" s="1"/>
  <c r="F3543" i="105"/>
  <c r="F1495" i="105" s="1"/>
  <c r="F3394" i="105"/>
  <c r="F1310" i="105" s="1"/>
  <c r="F3357" i="105"/>
  <c r="F1263" i="105" s="1"/>
  <c r="E3314" i="105"/>
  <c r="G3202" i="105"/>
  <c r="G1071" i="105" s="1"/>
  <c r="F3145" i="105"/>
  <c r="F1001" i="105" s="1"/>
  <c r="F3735" i="105"/>
  <c r="F1781" i="105" s="1"/>
  <c r="F3625" i="105"/>
  <c r="F1595" i="105" s="1"/>
  <c r="E3672" i="105"/>
  <c r="E1709" i="105" s="1"/>
  <c r="F3624" i="105"/>
  <c r="F1594" i="105" s="1"/>
  <c r="F3506" i="105"/>
  <c r="F1450" i="105" s="1"/>
  <c r="F3392" i="105"/>
  <c r="F1308" i="105" s="1"/>
  <c r="G3713" i="105"/>
  <c r="G1752" i="105" s="1"/>
  <c r="G3313" i="105"/>
  <c r="G3322" i="105"/>
  <c r="G3137" i="105"/>
  <c r="G992" i="105" s="1"/>
  <c r="G3734" i="105"/>
  <c r="G1780" i="105" s="1"/>
  <c r="G3669" i="105"/>
  <c r="G1705" i="105" s="1"/>
  <c r="G3749" i="105"/>
  <c r="G1798" i="105" s="1"/>
  <c r="G3732" i="105"/>
  <c r="G1778" i="105" s="1"/>
  <c r="G3704" i="105"/>
  <c r="G1741" i="105" s="1"/>
  <c r="G3549" i="105"/>
  <c r="G1502" i="105" s="1"/>
  <c r="G3584" i="105"/>
  <c r="G1545" i="105" s="1"/>
  <c r="G3552" i="105"/>
  <c r="E3614" i="105"/>
  <c r="E1582" i="105" s="1"/>
  <c r="G3521" i="105"/>
  <c r="G1469" i="105" s="1"/>
  <c r="G3542" i="105"/>
  <c r="G3510" i="105"/>
  <c r="G1454" i="105" s="1"/>
  <c r="G3545" i="105"/>
  <c r="G1497" i="105" s="1"/>
  <c r="G3460" i="105"/>
  <c r="G1392" i="105" s="1"/>
  <c r="G3427" i="105"/>
  <c r="G3465" i="105"/>
  <c r="G1398" i="105" s="1"/>
  <c r="G3469" i="105"/>
  <c r="G1403" i="105" s="1"/>
  <c r="E3456" i="105"/>
  <c r="E1388" i="105" s="1"/>
  <c r="G3478" i="105"/>
  <c r="G1415" i="105" s="1"/>
  <c r="G3439" i="105"/>
  <c r="G1366" i="105" s="1"/>
  <c r="G3423" i="105"/>
  <c r="G1346" i="105" s="1"/>
  <c r="G3407" i="105"/>
  <c r="G1326" i="105" s="1"/>
  <c r="G3435" i="105"/>
  <c r="G3419" i="105"/>
  <c r="G1341" i="105" s="1"/>
  <c r="G3371" i="105"/>
  <c r="G1281" i="105" s="1"/>
  <c r="G3383" i="105"/>
  <c r="G1295" i="105" s="1"/>
  <c r="G3380" i="105"/>
  <c r="G1291" i="105" s="1"/>
  <c r="G3375" i="105"/>
  <c r="G1285" i="105" s="1"/>
  <c r="F3381" i="105"/>
  <c r="F1293" i="105" s="1"/>
  <c r="G3345" i="105"/>
  <c r="G1247" i="105" s="1"/>
  <c r="G3338" i="105"/>
  <c r="G1238" i="105" s="1"/>
  <c r="E3569" i="105"/>
  <c r="E1527" i="105" s="1"/>
  <c r="F3064" i="105"/>
  <c r="F3144" i="105"/>
  <c r="F1000" i="105" s="1"/>
  <c r="E3166" i="105"/>
  <c r="E1027" i="105" s="1"/>
  <c r="E3102" i="105"/>
  <c r="E948" i="105" s="1"/>
  <c r="F3072" i="105"/>
  <c r="F911" i="105" s="1"/>
  <c r="F3704" i="105"/>
  <c r="F1741" i="105" s="1"/>
  <c r="F3052" i="105"/>
  <c r="F886" i="105" s="1"/>
  <c r="F3055" i="105"/>
  <c r="F889" i="105" s="1"/>
  <c r="F3694" i="105"/>
  <c r="F1731" i="105" s="1"/>
  <c r="E3697" i="105"/>
  <c r="E1734" i="105" s="1"/>
  <c r="E3612" i="105"/>
  <c r="E1580" i="105" s="1"/>
  <c r="E3667" i="105"/>
  <c r="E1703" i="105" s="1"/>
  <c r="H1703" i="105" s="1"/>
  <c r="E3654" i="105"/>
  <c r="E3548" i="105"/>
  <c r="E1501" i="105" s="1"/>
  <c r="F3610" i="105"/>
  <c r="F1577" i="105" s="1"/>
  <c r="F3415" i="105"/>
  <c r="F1335" i="105" s="1"/>
  <c r="F3337" i="105"/>
  <c r="E3601" i="105"/>
  <c r="E1567" i="105" s="1"/>
  <c r="E3649" i="105"/>
  <c r="E1660" i="105" s="1"/>
  <c r="F3438" i="105"/>
  <c r="F1365" i="105" s="1"/>
  <c r="F3393" i="105"/>
  <c r="F1309" i="105" s="1"/>
  <c r="E3646" i="105"/>
  <c r="E1648" i="105" s="1"/>
  <c r="E3530" i="105"/>
  <c r="E1479" i="105" s="1"/>
  <c r="F3539" i="105"/>
  <c r="F1490" i="105" s="1"/>
  <c r="E3399" i="105"/>
  <c r="E1316" i="105" s="1"/>
  <c r="F3371" i="105"/>
  <c r="F1281" i="105" s="1"/>
  <c r="F3347" i="105"/>
  <c r="F1251" i="105" s="1"/>
  <c r="F3315" i="105"/>
  <c r="F1210" i="105" s="1"/>
  <c r="E3631" i="105"/>
  <c r="E1605" i="105" s="1"/>
  <c r="E3603" i="105"/>
  <c r="E1569" i="105" s="1"/>
  <c r="E3571" i="105"/>
  <c r="E1530" i="105" s="1"/>
  <c r="E3666" i="105"/>
  <c r="E1702" i="105" s="1"/>
  <c r="E3633" i="105"/>
  <c r="F3655" i="105"/>
  <c r="F1677" i="105" s="1"/>
  <c r="E3582" i="105"/>
  <c r="E1543" i="105" s="1"/>
  <c r="E3550" i="105"/>
  <c r="E1503" i="105" s="1"/>
  <c r="F3478" i="105"/>
  <c r="F1415" i="105" s="1"/>
  <c r="H1415" i="105" s="1"/>
  <c r="E3422" i="105"/>
  <c r="E1345" i="105" s="1"/>
  <c r="F3330" i="105"/>
  <c r="F1228" i="105" s="1"/>
  <c r="F3321" i="105"/>
  <c r="F1218" i="105" s="1"/>
  <c r="H1218" i="105" s="1"/>
  <c r="E3340" i="105"/>
  <c r="E1240" i="105" s="1"/>
  <c r="G3046" i="105"/>
  <c r="G879" i="105" s="1"/>
  <c r="E3572" i="105"/>
  <c r="E1531" i="105" s="1"/>
  <c r="F3472" i="105"/>
  <c r="E3488" i="105"/>
  <c r="E1428" i="105" s="1"/>
  <c r="E3424" i="105"/>
  <c r="E1347" i="105" s="1"/>
  <c r="E3028" i="105"/>
  <c r="E857" i="105" s="1"/>
  <c r="E3300" i="105"/>
  <c r="E1191" i="105" s="1"/>
  <c r="F3035" i="105"/>
  <c r="F865" i="105" s="1"/>
  <c r="E3249" i="105"/>
  <c r="E1128" i="105" s="1"/>
  <c r="E3453" i="105"/>
  <c r="E1384" i="105" s="1"/>
  <c r="G3088" i="105"/>
  <c r="G930" i="105" s="1"/>
  <c r="G3591" i="105"/>
  <c r="G1555" i="105" s="1"/>
  <c r="G3656" i="105"/>
  <c r="G1680" i="105" s="1"/>
  <c r="G3631" i="105"/>
  <c r="G1605" i="105" s="1"/>
  <c r="G3612" i="105"/>
  <c r="G1580" i="105" s="1"/>
  <c r="G3509" i="105"/>
  <c r="G1453" i="105" s="1"/>
  <c r="G3438" i="105"/>
  <c r="G1365" i="105" s="1"/>
  <c r="G3406" i="105"/>
  <c r="G1325" i="105" s="1"/>
  <c r="G3440" i="105"/>
  <c r="G1367" i="105" s="1"/>
  <c r="G3049" i="105"/>
  <c r="G882" i="105" s="1"/>
  <c r="G3026" i="105"/>
  <c r="G855" i="105" s="1"/>
  <c r="F3017" i="105"/>
  <c r="F843" i="105" s="1"/>
  <c r="G3124" i="105"/>
  <c r="G974" i="105" s="1"/>
  <c r="G3083" i="105"/>
  <c r="G924" i="105" s="1"/>
  <c r="G3051" i="105"/>
  <c r="G885" i="105" s="1"/>
  <c r="G3723" i="105"/>
  <c r="G1766" i="105" s="1"/>
  <c r="G3610" i="105"/>
  <c r="G1577" i="105" s="1"/>
  <c r="G3635" i="105"/>
  <c r="G1613" i="105" s="1"/>
  <c r="G3587" i="105"/>
  <c r="G1550" i="105" s="1"/>
  <c r="G3555" i="105"/>
  <c r="G1509" i="105" s="1"/>
  <c r="G3617" i="105"/>
  <c r="G1586" i="105" s="1"/>
  <c r="G3601" i="105"/>
  <c r="G1567" i="105" s="1"/>
  <c r="G3585" i="105"/>
  <c r="G1546" i="105" s="1"/>
  <c r="G3569" i="105"/>
  <c r="G1527" i="105" s="1"/>
  <c r="G3553" i="105"/>
  <c r="G1507" i="105" s="1"/>
  <c r="G3604" i="105"/>
  <c r="G1570" i="105" s="1"/>
  <c r="G3572" i="105"/>
  <c r="G1531" i="105" s="1"/>
  <c r="G3530" i="105"/>
  <c r="G1479" i="105" s="1"/>
  <c r="G3498" i="105"/>
  <c r="G1440" i="105" s="1"/>
  <c r="H1440" i="105" s="1"/>
  <c r="G3472" i="105"/>
  <c r="G3356" i="105"/>
  <c r="G1262" i="105" s="1"/>
  <c r="G3340" i="105"/>
  <c r="G1240" i="105" s="1"/>
  <c r="E3288" i="105"/>
  <c r="E1176" i="105" s="1"/>
  <c r="E3290" i="105"/>
  <c r="E1178" i="105" s="1"/>
  <c r="G3199" i="105"/>
  <c r="G1067" i="105" s="1"/>
  <c r="G3150" i="105"/>
  <c r="G1007" i="105" s="1"/>
  <c r="E3305" i="105"/>
  <c r="E1197" i="105" s="1"/>
  <c r="E3267" i="105"/>
  <c r="E1151" i="105" s="1"/>
  <c r="G3017" i="105"/>
  <c r="G843" i="105" s="1"/>
  <c r="G3630" i="105"/>
  <c r="G1601" i="105" s="1"/>
  <c r="G3514" i="105"/>
  <c r="G1459" i="105" s="1"/>
  <c r="G3424" i="105"/>
  <c r="G1347" i="105" s="1"/>
  <c r="G3328" i="105"/>
  <c r="G3582" i="105"/>
  <c r="G1543" i="105" s="1"/>
  <c r="G3550" i="105"/>
  <c r="G1503" i="105" s="1"/>
  <c r="G3614" i="105"/>
  <c r="G1582" i="105" s="1"/>
  <c r="G3588" i="105"/>
  <c r="G1551" i="105" s="1"/>
  <c r="G3476" i="105"/>
  <c r="G1413" i="105" s="1"/>
  <c r="G3355" i="105"/>
  <c r="G1260" i="105" s="1"/>
  <c r="G3324" i="105"/>
  <c r="G1221" i="105" s="1"/>
  <c r="G3724" i="105"/>
  <c r="G3526" i="105"/>
  <c r="G1475" i="105" s="1"/>
  <c r="G3485" i="105"/>
  <c r="G1424" i="105" s="1"/>
  <c r="G3387" i="105"/>
  <c r="G3352" i="105"/>
  <c r="G3334" i="105"/>
  <c r="G1233" i="105" s="1"/>
  <c r="G3329" i="105"/>
  <c r="G1227" i="105" s="1"/>
  <c r="F3629" i="105"/>
  <c r="F1600" i="105" s="1"/>
  <c r="G3717" i="105"/>
  <c r="G1757" i="105" s="1"/>
  <c r="G3684" i="105"/>
  <c r="G1721" i="105" s="1"/>
  <c r="G3554" i="105"/>
  <c r="G1508" i="105" s="1"/>
  <c r="G3506" i="105"/>
  <c r="G3466" i="105"/>
  <c r="G3453" i="105"/>
  <c r="G1384" i="105" s="1"/>
  <c r="G3416" i="105"/>
  <c r="G3403" i="105"/>
  <c r="G3354" i="105"/>
  <c r="G1259" i="105" s="1"/>
  <c r="G3391" i="105"/>
  <c r="G3361" i="105"/>
  <c r="G1268" i="105" s="1"/>
  <c r="E3528" i="105"/>
  <c r="F3107" i="105"/>
  <c r="F954" i="105" s="1"/>
  <c r="H954" i="105" s="1"/>
  <c r="E3190" i="105"/>
  <c r="E1056" i="105" s="1"/>
  <c r="G3261" i="105"/>
  <c r="G1144" i="105" s="1"/>
  <c r="F3291" i="105"/>
  <c r="F1181" i="105" s="1"/>
  <c r="F3158" i="105"/>
  <c r="F1017" i="105" s="1"/>
  <c r="F3137" i="105"/>
  <c r="F992" i="105" s="1"/>
  <c r="E3721" i="105"/>
  <c r="E1764" i="105" s="1"/>
  <c r="E3727" i="105"/>
  <c r="E1771" i="105" s="1"/>
  <c r="E3664" i="105"/>
  <c r="E1699" i="105" s="1"/>
  <c r="G3275" i="105"/>
  <c r="G1160" i="105" s="1"/>
  <c r="G3306" i="105"/>
  <c r="G1200" i="105" s="1"/>
  <c r="G3307" i="105"/>
  <c r="G1201" i="105" s="1"/>
  <c r="G3254" i="105"/>
  <c r="G1135" i="105" s="1"/>
  <c r="G3191" i="105"/>
  <c r="G1058" i="105" s="1"/>
  <c r="G3159" i="105"/>
  <c r="G1018" i="105" s="1"/>
  <c r="G3087" i="105"/>
  <c r="G929" i="105" s="1"/>
  <c r="G3192" i="105"/>
  <c r="G1059" i="105" s="1"/>
  <c r="G3025" i="105"/>
  <c r="G853" i="105" s="1"/>
  <c r="G3281" i="105"/>
  <c r="G1168" i="105" s="1"/>
  <c r="G3266" i="105"/>
  <c r="G1150" i="105" s="1"/>
  <c r="G3108" i="105"/>
  <c r="G955" i="105" s="1"/>
  <c r="G3041" i="105"/>
  <c r="G873" i="105" s="1"/>
  <c r="G3042" i="105"/>
  <c r="G874" i="105" s="1"/>
  <c r="G3305" i="105"/>
  <c r="G1197" i="105" s="1"/>
  <c r="G3175" i="105"/>
  <c r="G1037" i="105" s="1"/>
  <c r="G3697" i="105"/>
  <c r="G1734" i="105" s="1"/>
  <c r="G3290" i="105"/>
  <c r="G1178" i="105" s="1"/>
  <c r="G3291" i="105"/>
  <c r="G1181" i="105" s="1"/>
  <c r="G3234" i="105"/>
  <c r="G1110" i="105" s="1"/>
  <c r="G3024" i="105"/>
  <c r="G852" i="105" s="1"/>
  <c r="G3220" i="105"/>
  <c r="G1093" i="105" s="1"/>
  <c r="G3685" i="105"/>
  <c r="G1722" i="105" s="1"/>
  <c r="G3666" i="105"/>
  <c r="G1702" i="105" s="1"/>
  <c r="G3448" i="105"/>
  <c r="G1378" i="105" s="1"/>
  <c r="E3381" i="105"/>
  <c r="E1293" i="105" s="1"/>
  <c r="G3341" i="105"/>
  <c r="E3566" i="105"/>
  <c r="E1524" i="105" s="1"/>
  <c r="H1524" i="105" s="1"/>
  <c r="F3456" i="105"/>
  <c r="E3596" i="105"/>
  <c r="E1561" i="105" s="1"/>
  <c r="F3512" i="105"/>
  <c r="F3453" i="105"/>
  <c r="F1384" i="105" s="1"/>
  <c r="F3462" i="105"/>
  <c r="F1395" i="105" s="1"/>
  <c r="E3454" i="105"/>
  <c r="E1385" i="105" s="1"/>
  <c r="F3411" i="105"/>
  <c r="F1331" i="105" s="1"/>
  <c r="E3443" i="105"/>
  <c r="E1371" i="105" s="1"/>
  <c r="F3404" i="105"/>
  <c r="F1322" i="105" s="1"/>
  <c r="F3319" i="105"/>
  <c r="E3386" i="105"/>
  <c r="E1301" i="105" s="1"/>
  <c r="F3376" i="105"/>
  <c r="F1287" i="105" s="1"/>
  <c r="E3327" i="105"/>
  <c r="F3312" i="105"/>
  <c r="F1207" i="105" s="1"/>
  <c r="E3339" i="105"/>
  <c r="G3029" i="105"/>
  <c r="G858" i="105" s="1"/>
  <c r="G3013" i="105"/>
  <c r="G838" i="105" s="1"/>
  <c r="G3260" i="105"/>
  <c r="G1142" i="105" s="1"/>
  <c r="G3161" i="105"/>
  <c r="G1021" i="105" s="1"/>
  <c r="G3132" i="105"/>
  <c r="G3149" i="105"/>
  <c r="G1006" i="105" s="1"/>
  <c r="G3085" i="105"/>
  <c r="G926" i="105" s="1"/>
  <c r="G3730" i="105"/>
  <c r="G1774" i="105" s="1"/>
  <c r="G3681" i="105"/>
  <c r="G1718" i="105" s="1"/>
  <c r="G3727" i="105"/>
  <c r="G1771" i="105" s="1"/>
  <c r="G3077" i="105"/>
  <c r="F3748" i="105"/>
  <c r="F1797" i="105" s="1"/>
  <c r="G3739" i="105"/>
  <c r="G1786" i="105" s="1"/>
  <c r="F3731" i="105"/>
  <c r="F1777" i="105" s="1"/>
  <c r="G3703" i="105"/>
  <c r="G1740" i="105" s="1"/>
  <c r="G3687" i="105"/>
  <c r="G1724" i="105" s="1"/>
  <c r="G3059" i="105"/>
  <c r="G894" i="105" s="1"/>
  <c r="G3731" i="105"/>
  <c r="F3695" i="105"/>
  <c r="F1732" i="105" s="1"/>
  <c r="G3701" i="105"/>
  <c r="F3669" i="105"/>
  <c r="G3733" i="105"/>
  <c r="G1779" i="105" s="1"/>
  <c r="G3657" i="105"/>
  <c r="G1683" i="105" s="1"/>
  <c r="G3589" i="105"/>
  <c r="G1552" i="105" s="1"/>
  <c r="G3668" i="105"/>
  <c r="G1704" i="105" s="1"/>
  <c r="G3652" i="105"/>
  <c r="G1671" i="105" s="1"/>
  <c r="G3636" i="105"/>
  <c r="G1616" i="105" s="1"/>
  <c r="G3616" i="105"/>
  <c r="G1585" i="105" s="1"/>
  <c r="G3568" i="105"/>
  <c r="G1526" i="105" s="1"/>
  <c r="E3645" i="105"/>
  <c r="E1644" i="105" s="1"/>
  <c r="E3549" i="105"/>
  <c r="E1502" i="105" s="1"/>
  <c r="G3627" i="105"/>
  <c r="G1598" i="105" s="1"/>
  <c r="G3579" i="105"/>
  <c r="G1539" i="105" s="1"/>
  <c r="G3547" i="105"/>
  <c r="G3606" i="105"/>
  <c r="G1573" i="105" s="1"/>
  <c r="G3590" i="105"/>
  <c r="G1553" i="105" s="1"/>
  <c r="G3574" i="105"/>
  <c r="G1533" i="105" s="1"/>
  <c r="G3558" i="105"/>
  <c r="G1513" i="105" s="1"/>
  <c r="G3625" i="105"/>
  <c r="G1595" i="105" s="1"/>
  <c r="G3539" i="105"/>
  <c r="G1490" i="105" s="1"/>
  <c r="G3580" i="105"/>
  <c r="G1540" i="105" s="1"/>
  <c r="G3548" i="105"/>
  <c r="G1501" i="105" s="1"/>
  <c r="E3531" i="105"/>
  <c r="E1481" i="105" s="1"/>
  <c r="H1481" i="105" s="1"/>
  <c r="E3468" i="105"/>
  <c r="E1402" i="105" s="1"/>
  <c r="H1402" i="105" s="1"/>
  <c r="G3522" i="105"/>
  <c r="G1470" i="105" s="1"/>
  <c r="E3495" i="105"/>
  <c r="E1436" i="105" s="1"/>
  <c r="G3401" i="105"/>
  <c r="G1319" i="105" s="1"/>
  <c r="G3483" i="105"/>
  <c r="G1422" i="105" s="1"/>
  <c r="G3467" i="105"/>
  <c r="G3451" i="105"/>
  <c r="G1382" i="105" s="1"/>
  <c r="G3480" i="105"/>
  <c r="G1417" i="105" s="1"/>
  <c r="G3457" i="105"/>
  <c r="G1389" i="105" s="1"/>
  <c r="F3473" i="105"/>
  <c r="F1408" i="105" s="1"/>
  <c r="G3446" i="105"/>
  <c r="G1376" i="105" s="1"/>
  <c r="G3414" i="105"/>
  <c r="G1334" i="105" s="1"/>
  <c r="E3417" i="105"/>
  <c r="E1339" i="105" s="1"/>
  <c r="G3442" i="105"/>
  <c r="G1370" i="105" s="1"/>
  <c r="G3410" i="105"/>
  <c r="G1329" i="105" s="1"/>
  <c r="G3437" i="105"/>
  <c r="G3421" i="105"/>
  <c r="G3373" i="105"/>
  <c r="G1283" i="105" s="1"/>
  <c r="G3432" i="105"/>
  <c r="G1357" i="105" s="1"/>
  <c r="G3400" i="105"/>
  <c r="G1317" i="105" s="1"/>
  <c r="G3388" i="105"/>
  <c r="G1303" i="105" s="1"/>
  <c r="G3372" i="105"/>
  <c r="G1282" i="105" s="1"/>
  <c r="G3336" i="105"/>
  <c r="F3375" i="105"/>
  <c r="F1285" i="105" s="1"/>
  <c r="G3392" i="105"/>
  <c r="G1308" i="105" s="1"/>
  <c r="G3347" i="105"/>
  <c r="G3382" i="105"/>
  <c r="G3348" i="105"/>
  <c r="G1252" i="105" s="1"/>
  <c r="G3316" i="105"/>
  <c r="F3356" i="105"/>
  <c r="F1262" i="105" s="1"/>
  <c r="F3049" i="105"/>
  <c r="F882" i="105" s="1"/>
  <c r="E3279" i="105"/>
  <c r="E1165" i="105" s="1"/>
  <c r="E3215" i="105"/>
  <c r="E1087" i="105" s="1"/>
  <c r="F3244" i="105"/>
  <c r="F1122" i="105" s="1"/>
  <c r="F3152" i="105"/>
  <c r="F1010" i="105" s="1"/>
  <c r="E3174" i="105"/>
  <c r="E1036" i="105" s="1"/>
  <c r="F3753" i="105"/>
  <c r="F1803" i="105" s="1"/>
  <c r="F3083" i="105"/>
  <c r="F924" i="105" s="1"/>
  <c r="E3709" i="105"/>
  <c r="E1746" i="105" s="1"/>
  <c r="F3070" i="105"/>
  <c r="F908" i="105" s="1"/>
  <c r="E3097" i="105"/>
  <c r="E942" i="105" s="1"/>
  <c r="E3682" i="105"/>
  <c r="E1719" i="105" s="1"/>
  <c r="F3699" i="105"/>
  <c r="F1736" i="105" s="1"/>
  <c r="F3751" i="105"/>
  <c r="F1801" i="105" s="1"/>
  <c r="F3689" i="105"/>
  <c r="F1726" i="105" s="1"/>
  <c r="F3653" i="105"/>
  <c r="F1673" i="105" s="1"/>
  <c r="E3740" i="105"/>
  <c r="E1787" i="105" s="1"/>
  <c r="E3648" i="105"/>
  <c r="E1656" i="105" s="1"/>
  <c r="E3535" i="105"/>
  <c r="E1485" i="105" s="1"/>
  <c r="F3622" i="105"/>
  <c r="F1592" i="105" s="1"/>
  <c r="F3558" i="105"/>
  <c r="F1513" i="105" s="1"/>
  <c r="F3424" i="105"/>
  <c r="F1347" i="105" s="1"/>
  <c r="F3532" i="105"/>
  <c r="F3500" i="105"/>
  <c r="F1442" i="105" s="1"/>
  <c r="E3532" i="105"/>
  <c r="E1482" i="105" s="1"/>
  <c r="E3429" i="105"/>
  <c r="E1353" i="105" s="1"/>
  <c r="F3341" i="105"/>
  <c r="F1243" i="105" s="1"/>
  <c r="F3387" i="105"/>
  <c r="F1302" i="105" s="1"/>
  <c r="E3393" i="105"/>
  <c r="F3340" i="105"/>
  <c r="F1240" i="105" s="1"/>
  <c r="E3364" i="105"/>
  <c r="E1271" i="105" s="1"/>
  <c r="G3031" i="105"/>
  <c r="G861" i="105" s="1"/>
  <c r="G3297" i="105"/>
  <c r="G1188" i="105" s="1"/>
  <c r="G3228" i="105"/>
  <c r="G1103" i="105" s="1"/>
  <c r="G3117" i="105"/>
  <c r="G966" i="105" s="1"/>
  <c r="G3671" i="105"/>
  <c r="G1708" i="105" s="1"/>
  <c r="G3650" i="105"/>
  <c r="G1664" i="105" s="1"/>
  <c r="G3641" i="105"/>
  <c r="G1632" i="105" s="1"/>
  <c r="G3538" i="105"/>
  <c r="G1489" i="105" s="1"/>
  <c r="G3464" i="105"/>
  <c r="G1397" i="105" s="1"/>
  <c r="G3376" i="105"/>
  <c r="G3398" i="105"/>
  <c r="G1315" i="105" s="1"/>
  <c r="F3023" i="105"/>
  <c r="F851" i="105" s="1"/>
  <c r="E3021" i="105"/>
  <c r="E849" i="105" s="1"/>
  <c r="F3237" i="105"/>
  <c r="F1114" i="105" s="1"/>
  <c r="F3281" i="105"/>
  <c r="F1168" i="105" s="1"/>
  <c r="F3217" i="105"/>
  <c r="E3149" i="105"/>
  <c r="E1006" i="105" s="1"/>
  <c r="F3132" i="105"/>
  <c r="F984" i="105" s="1"/>
  <c r="E3077" i="105"/>
  <c r="F3677" i="105"/>
  <c r="F1714" i="105" s="1"/>
  <c r="E3057" i="105"/>
  <c r="E892" i="105" s="1"/>
  <c r="E3060" i="105"/>
  <c r="E895" i="105" s="1"/>
  <c r="E3699" i="105"/>
  <c r="E1736" i="105" s="1"/>
  <c r="E3748" i="105"/>
  <c r="E1797" i="105" s="1"/>
  <c r="F3660" i="105"/>
  <c r="F1692" i="105" s="1"/>
  <c r="F3671" i="105"/>
  <c r="F1708" i="105" s="1"/>
  <c r="F3706" i="105"/>
  <c r="F1743" i="105" s="1"/>
  <c r="F3656" i="105"/>
  <c r="F1680" i="105" s="1"/>
  <c r="E3615" i="105"/>
  <c r="E1583" i="105" s="1"/>
  <c r="E3551" i="105"/>
  <c r="E1505" i="105" s="1"/>
  <c r="E3634" i="105"/>
  <c r="E1611" i="105" s="1"/>
  <c r="E3570" i="105"/>
  <c r="E1528" i="105" s="1"/>
  <c r="F3552" i="105"/>
  <c r="F1506" i="105" s="1"/>
  <c r="E3555" i="105"/>
  <c r="E1509" i="105" s="1"/>
  <c r="F3527" i="105"/>
  <c r="F1476" i="105" s="1"/>
  <c r="F3460" i="105"/>
  <c r="F1392" i="105" s="1"/>
  <c r="H1392" i="105" s="1"/>
  <c r="F3446" i="105"/>
  <c r="F1376" i="105" s="1"/>
  <c r="F3441" i="105"/>
  <c r="F1369" i="105" s="1"/>
  <c r="E3387" i="105"/>
  <c r="E1302" i="105" s="1"/>
  <c r="F3318" i="105"/>
  <c r="F1214" i="105" s="1"/>
  <c r="G3250" i="105"/>
  <c r="G1129" i="105" s="1"/>
  <c r="G3200" i="105"/>
  <c r="G1068" i="105" s="1"/>
  <c r="G3180" i="105"/>
  <c r="G1043" i="105" s="1"/>
  <c r="G3116" i="105"/>
  <c r="G965" i="105" s="1"/>
  <c r="G3063" i="105"/>
  <c r="G899" i="105" s="1"/>
  <c r="G3675" i="105"/>
  <c r="G1712" i="105" s="1"/>
  <c r="G3751" i="105"/>
  <c r="G1801" i="105" s="1"/>
  <c r="G3609" i="105"/>
  <c r="G1576" i="105" s="1"/>
  <c r="G3577" i="105"/>
  <c r="G1537" i="105" s="1"/>
  <c r="G3638" i="105"/>
  <c r="G1622" i="105" s="1"/>
  <c r="G3596" i="105"/>
  <c r="G1561" i="105" s="1"/>
  <c r="G3615" i="105"/>
  <c r="G1583" i="105" s="1"/>
  <c r="G3600" i="105"/>
  <c r="G1565" i="105" s="1"/>
  <c r="G3426" i="105"/>
  <c r="G1350" i="105" s="1"/>
  <c r="G3474" i="105"/>
  <c r="G1409" i="105" s="1"/>
  <c r="G3405" i="105"/>
  <c r="G1323" i="105" s="1"/>
  <c r="G3332" i="105"/>
  <c r="G1231" i="105" s="1"/>
  <c r="G3357" i="105"/>
  <c r="G1263" i="105" s="1"/>
  <c r="E3234" i="105"/>
  <c r="E1110" i="105" s="1"/>
  <c r="E3224" i="105"/>
  <c r="E1098" i="105" s="1"/>
  <c r="E3155" i="105"/>
  <c r="E1013" i="105" s="1"/>
  <c r="H1013" i="105" s="1"/>
  <c r="F3627" i="105"/>
  <c r="F1598" i="105" s="1"/>
  <c r="F3595" i="105"/>
  <c r="F3563" i="105"/>
  <c r="F1519" i="105" s="1"/>
  <c r="E3457" i="105"/>
  <c r="E1389" i="105" s="1"/>
  <c r="H1389" i="105" s="1"/>
  <c r="F3475" i="105"/>
  <c r="E3425" i="105"/>
  <c r="E3439" i="105"/>
  <c r="E1366" i="105" s="1"/>
  <c r="E3442" i="105"/>
  <c r="E3410" i="105"/>
  <c r="E1329" i="105" s="1"/>
  <c r="F3382" i="105"/>
  <c r="F1294" i="105" s="1"/>
  <c r="E3366" i="105"/>
  <c r="E1274" i="105" s="1"/>
  <c r="F3383" i="105"/>
  <c r="F1295" i="105" s="1"/>
  <c r="H1295" i="105" s="1"/>
  <c r="F3323" i="105"/>
  <c r="F3047" i="105"/>
  <c r="F880" i="105" s="1"/>
  <c r="F3050" i="105"/>
  <c r="F883" i="105" s="1"/>
  <c r="E3013" i="105"/>
  <c r="E838" i="105" s="1"/>
  <c r="E3265" i="105"/>
  <c r="E1148" i="105" s="1"/>
  <c r="E3201" i="105"/>
  <c r="E1070" i="105" s="1"/>
  <c r="F3193" i="105"/>
  <c r="F1060" i="105" s="1"/>
  <c r="F3129" i="105"/>
  <c r="F980" i="105" s="1"/>
  <c r="F3188" i="105"/>
  <c r="F1054" i="105" s="1"/>
  <c r="F3688" i="105"/>
  <c r="F1725" i="105" s="1"/>
  <c r="E3091" i="105"/>
  <c r="E935" i="105" s="1"/>
  <c r="F3628" i="105"/>
  <c r="F1599" i="105" s="1"/>
  <c r="F3658" i="105"/>
  <c r="F1686" i="105" s="1"/>
  <c r="E3639" i="105"/>
  <c r="E1625" i="105" s="1"/>
  <c r="H1625" i="105" s="1"/>
  <c r="F3517" i="105"/>
  <c r="E3490" i="105"/>
  <c r="E1430" i="105" s="1"/>
  <c r="H1430" i="105" s="1"/>
  <c r="E3458" i="105"/>
  <c r="E1390" i="105" s="1"/>
  <c r="F3437" i="105"/>
  <c r="E3334" i="105"/>
  <c r="E1233" i="105" s="1"/>
  <c r="F3351" i="105"/>
  <c r="F1256" i="105" s="1"/>
  <c r="H1256" i="105" s="1"/>
  <c r="G3296" i="105"/>
  <c r="G1187" i="105" s="1"/>
  <c r="E3213" i="105"/>
  <c r="E1085" i="105" s="1"/>
  <c r="E3152" i="105"/>
  <c r="E1010" i="105" s="1"/>
  <c r="F3116" i="105"/>
  <c r="F965" i="105" s="1"/>
  <c r="E3071" i="105"/>
  <c r="E910" i="105" s="1"/>
  <c r="E3585" i="105"/>
  <c r="E1546" i="105" s="1"/>
  <c r="E3712" i="105"/>
  <c r="E1751" i="105" s="1"/>
  <c r="E3680" i="105"/>
  <c r="E1717" i="105" s="1"/>
  <c r="E3683" i="105"/>
  <c r="F3717" i="105"/>
  <c r="F1757" i="105" s="1"/>
  <c r="H1757" i="105" s="1"/>
  <c r="E3660" i="105"/>
  <c r="E1692" i="105" s="1"/>
  <c r="E3533" i="105"/>
  <c r="E1483" i="105" s="1"/>
  <c r="E3536" i="105"/>
  <c r="E1487" i="105" s="1"/>
  <c r="H1487" i="105" s="1"/>
  <c r="F3526" i="105"/>
  <c r="E3513" i="105"/>
  <c r="E1458" i="105" s="1"/>
  <c r="E3483" i="105"/>
  <c r="E1422" i="105" s="1"/>
  <c r="F3480" i="105"/>
  <c r="F1417" i="105" s="1"/>
  <c r="H1417" i="105" s="1"/>
  <c r="E3432" i="105"/>
  <c r="E3404" i="105"/>
  <c r="E1322" i="105" s="1"/>
  <c r="H1322" i="105" s="1"/>
  <c r="E3344" i="105"/>
  <c r="E1246" i="105" s="1"/>
  <c r="F3334" i="105"/>
  <c r="F1233" i="105" s="1"/>
  <c r="E3353" i="105"/>
  <c r="E1258" i="105" s="1"/>
  <c r="G3015" i="105"/>
  <c r="G840" i="105" s="1"/>
  <c r="G3148" i="105"/>
  <c r="G1005" i="105" s="1"/>
  <c r="G3075" i="105"/>
  <c r="G914" i="105" s="1"/>
  <c r="G3057" i="105"/>
  <c r="G3593" i="105"/>
  <c r="G1557" i="105" s="1"/>
  <c r="G3561" i="105"/>
  <c r="G1517" i="105" s="1"/>
  <c r="G3564" i="105"/>
  <c r="G1520" i="105" s="1"/>
  <c r="G3647" i="105"/>
  <c r="G1652" i="105" s="1"/>
  <c r="G3594" i="105"/>
  <c r="G1558" i="105" s="1"/>
  <c r="G3430" i="105"/>
  <c r="G1354" i="105" s="1"/>
  <c r="G3331" i="105"/>
  <c r="G3342" i="105"/>
  <c r="G1244" i="105" s="1"/>
  <c r="E3112" i="105"/>
  <c r="E960" i="105" s="1"/>
  <c r="F3192" i="105"/>
  <c r="F3128" i="105"/>
  <c r="F979" i="105" s="1"/>
  <c r="E3150" i="105"/>
  <c r="E1007" i="105" s="1"/>
  <c r="E3177" i="105"/>
  <c r="E1040" i="105" s="1"/>
  <c r="E3145" i="105"/>
  <c r="E1001" i="105" s="1"/>
  <c r="F3741" i="105"/>
  <c r="F1789" i="105" s="1"/>
  <c r="E3078" i="105"/>
  <c r="E3073" i="105"/>
  <c r="E912" i="105" s="1"/>
  <c r="F3742" i="105"/>
  <c r="F1790" i="105" s="1"/>
  <c r="F3678" i="105"/>
  <c r="F1715" i="105" s="1"/>
  <c r="E3681" i="105"/>
  <c r="E1718" i="105" s="1"/>
  <c r="E3656" i="105"/>
  <c r="E1680" i="105" s="1"/>
  <c r="H1680" i="105" s="1"/>
  <c r="E3651" i="105"/>
  <c r="E1669" i="105" s="1"/>
  <c r="F3594" i="105"/>
  <c r="F1558" i="105" s="1"/>
  <c r="E3629" i="105"/>
  <c r="E1600" i="105" s="1"/>
  <c r="E3597" i="105"/>
  <c r="E1562" i="105" s="1"/>
  <c r="E3565" i="105"/>
  <c r="E1521" i="105" s="1"/>
  <c r="F3643" i="105"/>
  <c r="F1638" i="105" s="1"/>
  <c r="F3611" i="105"/>
  <c r="F1579" i="105" s="1"/>
  <c r="E3542" i="105"/>
  <c r="E1494" i="105" s="1"/>
  <c r="E3510" i="105"/>
  <c r="E1454" i="105" s="1"/>
  <c r="H1454" i="105" s="1"/>
  <c r="F3540" i="105"/>
  <c r="F3508" i="105"/>
  <c r="E3511" i="105"/>
  <c r="E1456" i="105" s="1"/>
  <c r="H1456" i="105" s="1"/>
  <c r="E3492" i="105"/>
  <c r="E1433" i="105" s="1"/>
  <c r="E3479" i="105"/>
  <c r="E1416" i="105" s="1"/>
  <c r="F3378" i="105"/>
  <c r="F3399" i="105"/>
  <c r="F1316" i="105" s="1"/>
  <c r="F3370" i="105"/>
  <c r="E3397" i="105"/>
  <c r="F3366" i="105"/>
  <c r="F1274" i="105" s="1"/>
  <c r="E3369" i="105"/>
  <c r="E1277" i="105" s="1"/>
  <c r="E3363" i="105"/>
  <c r="E1270" i="105" s="1"/>
  <c r="E3245" i="105"/>
  <c r="E1123" i="105" s="1"/>
  <c r="F3277" i="105"/>
  <c r="F3267" i="105"/>
  <c r="F1151" i="105" s="1"/>
  <c r="F3203" i="105"/>
  <c r="F1072" i="105" s="1"/>
  <c r="F3262" i="105"/>
  <c r="F1145" i="105" s="1"/>
  <c r="F3195" i="105"/>
  <c r="F1062" i="105" s="1"/>
  <c r="E3074" i="105"/>
  <c r="E913" i="105" s="1"/>
  <c r="F3680" i="105"/>
  <c r="F1717" i="105" s="1"/>
  <c r="E3663" i="105"/>
  <c r="E1698" i="105" s="1"/>
  <c r="F3679" i="105"/>
  <c r="F1716" i="105" s="1"/>
  <c r="E3746" i="105"/>
  <c r="E1795" i="105" s="1"/>
  <c r="F3575" i="105"/>
  <c r="F1534" i="105" s="1"/>
  <c r="F3651" i="105"/>
  <c r="F1669" i="105" s="1"/>
  <c r="F3564" i="105"/>
  <c r="F1520" i="105" s="1"/>
  <c r="E3630" i="105"/>
  <c r="E1601" i="105" s="1"/>
  <c r="H1601" i="105" s="1"/>
  <c r="E3627" i="105"/>
  <c r="E1598" i="105" s="1"/>
  <c r="H1598" i="105" s="1"/>
  <c r="F3609" i="105"/>
  <c r="F1576" i="105" s="1"/>
  <c r="H1576" i="105" s="1"/>
  <c r="E3525" i="105"/>
  <c r="E1473" i="105" s="1"/>
  <c r="F3505" i="105"/>
  <c r="F1448" i="105" s="1"/>
  <c r="F3487" i="105"/>
  <c r="F3474" i="105"/>
  <c r="F1409" i="105" s="1"/>
  <c r="E3445" i="105"/>
  <c r="E3474" i="105"/>
  <c r="E1409" i="105" s="1"/>
  <c r="H1409" i="105" s="1"/>
  <c r="F3422" i="105"/>
  <c r="F3418" i="105"/>
  <c r="F1340" i="105" s="1"/>
  <c r="H1340" i="105" s="1"/>
  <c r="F3365" i="105"/>
  <c r="F1272" i="105" s="1"/>
  <c r="E3336" i="105"/>
  <c r="E1236" i="105" s="1"/>
  <c r="G3284" i="105"/>
  <c r="G1171" i="105" s="1"/>
  <c r="G3252" i="105"/>
  <c r="G1133" i="105" s="1"/>
  <c r="E3504" i="105"/>
  <c r="E1447" i="105" s="1"/>
  <c r="H1447" i="105" s="1"/>
  <c r="F3431" i="105"/>
  <c r="F1356" i="105" s="1"/>
  <c r="F3494" i="105"/>
  <c r="F1435" i="105" s="1"/>
  <c r="F3439" i="105"/>
  <c r="F1366" i="105" s="1"/>
  <c r="E3489" i="105"/>
  <c r="E1429" i="105" s="1"/>
  <c r="E3463" i="105"/>
  <c r="E1396" i="105" s="1"/>
  <c r="E3356" i="105"/>
  <c r="E1262" i="105" s="1"/>
  <c r="H1262" i="105" s="1"/>
  <c r="E3411" i="105"/>
  <c r="E1331" i="105" s="1"/>
  <c r="F3335" i="105"/>
  <c r="F1234" i="105" s="1"/>
  <c r="E3376" i="105"/>
  <c r="E1287" i="105" s="1"/>
  <c r="F3355" i="105"/>
  <c r="F1260" i="105" s="1"/>
  <c r="F3607" i="105"/>
  <c r="F1574" i="105" s="1"/>
  <c r="H1574" i="105" s="1"/>
  <c r="F3662" i="105"/>
  <c r="F1697" i="105" s="1"/>
  <c r="F3521" i="105"/>
  <c r="F1469" i="105" s="1"/>
  <c r="H1469" i="105" s="1"/>
  <c r="F3522" i="105"/>
  <c r="F1470" i="105" s="1"/>
  <c r="F3405" i="105"/>
  <c r="F1323" i="105" s="1"/>
  <c r="F3380" i="105"/>
  <c r="F1291" i="105" s="1"/>
  <c r="E3739" i="105"/>
  <c r="E1786" i="105" s="1"/>
  <c r="F3485" i="105"/>
  <c r="F1424" i="105" s="1"/>
  <c r="H1424" i="105" s="1"/>
  <c r="E3430" i="105"/>
  <c r="E1354" i="105" s="1"/>
  <c r="E3694" i="105"/>
  <c r="E1731" i="105" s="1"/>
  <c r="F3455" i="105"/>
  <c r="F3436" i="105"/>
  <c r="F1363" i="105" s="1"/>
  <c r="H1363" i="105" s="1"/>
  <c r="E3428" i="105"/>
  <c r="E1352" i="105" s="1"/>
  <c r="H1352" i="105" s="1"/>
  <c r="F3338" i="105"/>
  <c r="F1238" i="105" s="1"/>
  <c r="F3377" i="105"/>
  <c r="F1288" i="105" s="1"/>
  <c r="F3397" i="105"/>
  <c r="E3350" i="105"/>
  <c r="E1254" i="105" s="1"/>
  <c r="E3318" i="105"/>
  <c r="E3236" i="105"/>
  <c r="E1113" i="105" s="1"/>
  <c r="F3039" i="105"/>
  <c r="F870" i="105" s="1"/>
  <c r="F3236" i="105"/>
  <c r="F1113" i="105" s="1"/>
  <c r="F3094" i="105"/>
  <c r="F938" i="105" s="1"/>
  <c r="E3296" i="105"/>
  <c r="E1187" i="105" s="1"/>
  <c r="E3035" i="105"/>
  <c r="E865" i="105" s="1"/>
  <c r="E3247" i="105"/>
  <c r="E1126" i="105" s="1"/>
  <c r="F3184" i="105"/>
  <c r="F1049" i="105" s="1"/>
  <c r="F3120" i="105"/>
  <c r="F969" i="105" s="1"/>
  <c r="E3195" i="105"/>
  <c r="E1062" i="105" s="1"/>
  <c r="E3068" i="105"/>
  <c r="E906" i="105" s="1"/>
  <c r="E3070" i="105"/>
  <c r="E908" i="105" s="1"/>
  <c r="F3719" i="105"/>
  <c r="F1759" i="105" s="1"/>
  <c r="E3673" i="105"/>
  <c r="E1710" i="105" s="1"/>
  <c r="F3567" i="105"/>
  <c r="F3620" i="105"/>
  <c r="F1589" i="105" s="1"/>
  <c r="H1589" i="105" s="1"/>
  <c r="F3556" i="105"/>
  <c r="F1511" i="105" s="1"/>
  <c r="H1511" i="105" s="1"/>
  <c r="F3586" i="105"/>
  <c r="F1549" i="105" s="1"/>
  <c r="F3605" i="105"/>
  <c r="F1571" i="105" s="1"/>
  <c r="E3502" i="105"/>
  <c r="E1445" i="105" s="1"/>
  <c r="E3503" i="105"/>
  <c r="E1446" i="105" s="1"/>
  <c r="E3389" i="105"/>
  <c r="F3362" i="105"/>
  <c r="E3354" i="105"/>
  <c r="E1259" i="105" s="1"/>
  <c r="G3033" i="105"/>
  <c r="G863" i="105" s="1"/>
  <c r="G3294" i="105"/>
  <c r="G1184" i="105" s="1"/>
  <c r="E3306" i="105"/>
  <c r="E1200" i="105" s="1"/>
  <c r="F3269" i="105"/>
  <c r="F1153" i="105" s="1"/>
  <c r="F3205" i="105"/>
  <c r="F1074" i="105" s="1"/>
  <c r="E3733" i="105"/>
  <c r="E1779" i="105" s="1"/>
  <c r="E3622" i="105"/>
  <c r="E1592" i="105" s="1"/>
  <c r="H1592" i="105" s="1"/>
  <c r="E3600" i="105"/>
  <c r="E1565" i="105" s="1"/>
  <c r="H1565" i="105" s="1"/>
  <c r="E3568" i="105"/>
  <c r="E1526" i="105" s="1"/>
  <c r="H1526" i="105" s="1"/>
  <c r="F3601" i="105"/>
  <c r="F1567" i="105" s="1"/>
  <c r="F3492" i="105"/>
  <c r="F3466" i="105"/>
  <c r="F1400" i="105" s="1"/>
  <c r="E3466" i="105"/>
  <c r="F3414" i="105"/>
  <c r="F1334" i="105" s="1"/>
  <c r="F3410" i="105"/>
  <c r="F1329" i="105" s="1"/>
  <c r="E3342" i="105"/>
  <c r="E1244" i="105" s="1"/>
  <c r="H1244" i="105" s="1"/>
  <c r="E3310" i="105"/>
  <c r="E1204" i="105" s="1"/>
  <c r="H1204" i="105" s="1"/>
  <c r="F3048" i="105"/>
  <c r="F881" i="105" s="1"/>
  <c r="E3129" i="105"/>
  <c r="E980" i="105" s="1"/>
  <c r="E3613" i="105"/>
  <c r="E1581" i="105" s="1"/>
  <c r="F3646" i="105"/>
  <c r="F1648" i="105" s="1"/>
  <c r="E3539" i="105"/>
  <c r="E1490" i="105" s="1"/>
  <c r="H1490" i="105" s="1"/>
  <c r="F3489" i="105"/>
  <c r="F1429" i="105" s="1"/>
  <c r="E3461" i="105"/>
  <c r="E1394" i="105" s="1"/>
  <c r="F3379" i="105"/>
  <c r="F1290" i="105" s="1"/>
  <c r="F3015" i="105"/>
  <c r="F840" i="105" s="1"/>
  <c r="F3232" i="105"/>
  <c r="F1108" i="105" s="1"/>
  <c r="E3033" i="105"/>
  <c r="E863" i="105" s="1"/>
  <c r="F3133" i="105"/>
  <c r="F985" i="105" s="1"/>
  <c r="E3141" i="105"/>
  <c r="E997" i="105" s="1"/>
  <c r="E3175" i="105"/>
  <c r="E1037" i="105" s="1"/>
  <c r="E3143" i="105"/>
  <c r="E999" i="105" s="1"/>
  <c r="E3744" i="105"/>
  <c r="E1792" i="105" s="1"/>
  <c r="E3753" i="105"/>
  <c r="E1803" i="105" s="1"/>
  <c r="H1803" i="105" s="1"/>
  <c r="E3052" i="105"/>
  <c r="E886" i="105" s="1"/>
  <c r="E3691" i="105"/>
  <c r="E3056" i="105"/>
  <c r="E891" i="105" s="1"/>
  <c r="H891" i="105" s="1"/>
  <c r="E3626" i="105"/>
  <c r="E1597" i="105" s="1"/>
  <c r="E3562" i="105"/>
  <c r="E1518" i="105" s="1"/>
  <c r="F3608" i="105"/>
  <c r="F1575" i="105" s="1"/>
  <c r="F3519" i="105"/>
  <c r="F1465" i="105" s="1"/>
  <c r="E3444" i="105"/>
  <c r="E1372" i="105" s="1"/>
  <c r="E3379" i="105"/>
  <c r="E1290" i="105" s="1"/>
  <c r="E3299" i="105"/>
  <c r="E1190" i="105" s="1"/>
  <c r="E3302" i="105"/>
  <c r="E1194" i="105" s="1"/>
  <c r="F3226" i="105"/>
  <c r="F1101" i="105" s="1"/>
  <c r="F3206" i="105"/>
  <c r="F1077" i="105" s="1"/>
  <c r="F3712" i="105"/>
  <c r="F1751" i="105" s="1"/>
  <c r="F3713" i="105"/>
  <c r="F1752" i="105" s="1"/>
  <c r="F3058" i="105"/>
  <c r="F893" i="105" s="1"/>
  <c r="E3722" i="105"/>
  <c r="E1765" i="105" s="1"/>
  <c r="E3641" i="105"/>
  <c r="E1632" i="105" s="1"/>
  <c r="E3588" i="105"/>
  <c r="E1551" i="105" s="1"/>
  <c r="H1551" i="105" s="1"/>
  <c r="F3545" i="105"/>
  <c r="F1497" i="105" s="1"/>
  <c r="F3429" i="105"/>
  <c r="F1353" i="105" s="1"/>
  <c r="F3368" i="105"/>
  <c r="F1276" i="105" s="1"/>
  <c r="F3333" i="105"/>
  <c r="F1232" i="105" s="1"/>
  <c r="E3325" i="105"/>
  <c r="E1222" i="105" s="1"/>
  <c r="E3230" i="105"/>
  <c r="E1105" i="105" s="1"/>
  <c r="F3746" i="105"/>
  <c r="F1795" i="105" s="1"/>
  <c r="F3353" i="105"/>
  <c r="F1258" i="105" s="1"/>
  <c r="G3016" i="105"/>
  <c r="G842" i="105" s="1"/>
  <c r="G3048" i="105"/>
  <c r="G881" i="105" s="1"/>
  <c r="G3364" i="105"/>
  <c r="G1271" i="105" s="1"/>
  <c r="G3715" i="105"/>
  <c r="G1754" i="105" s="1"/>
  <c r="E3623" i="105"/>
  <c r="F3207" i="105"/>
  <c r="F1078" i="105" s="1"/>
  <c r="E3621" i="105"/>
  <c r="E1591" i="105" s="1"/>
  <c r="F3222" i="105"/>
  <c r="F1096" i="105" s="1"/>
  <c r="F3306" i="105"/>
  <c r="F1200" i="105" s="1"/>
  <c r="F3046" i="105"/>
  <c r="E3025" i="105"/>
  <c r="E853" i="105" s="1"/>
  <c r="F3255" i="105"/>
  <c r="F1136" i="105" s="1"/>
  <c r="E3191" i="105"/>
  <c r="E1058" i="105" s="1"/>
  <c r="H1058" i="105" s="1"/>
  <c r="E3750" i="105"/>
  <c r="E1799" i="105" s="1"/>
  <c r="E3229" i="105"/>
  <c r="E1104" i="105" s="1"/>
  <c r="F3173" i="105"/>
  <c r="F1035" i="105" s="1"/>
  <c r="E3117" i="105"/>
  <c r="E966" i="105" s="1"/>
  <c r="F3085" i="105"/>
  <c r="F926" i="105" s="1"/>
  <c r="F3721" i="105"/>
  <c r="F1764" i="105" s="1"/>
  <c r="F3709" i="105"/>
  <c r="F1746" i="105" s="1"/>
  <c r="E3716" i="105"/>
  <c r="E1756" i="105" s="1"/>
  <c r="H1756" i="105" s="1"/>
  <c r="E3617" i="105"/>
  <c r="E1586" i="105" s="1"/>
  <c r="E3602" i="105"/>
  <c r="E1568" i="105" s="1"/>
  <c r="F3584" i="105"/>
  <c r="F1545" i="105" s="1"/>
  <c r="H1545" i="105" s="1"/>
  <c r="E3529" i="105"/>
  <c r="E1478" i="105" s="1"/>
  <c r="E3413" i="105"/>
  <c r="E1333" i="105" s="1"/>
  <c r="F3409" i="105"/>
  <c r="F3350" i="105"/>
  <c r="F1254" i="105" s="1"/>
  <c r="G3037" i="105"/>
  <c r="G868" i="105" s="1"/>
  <c r="G3040" i="105"/>
  <c r="G871" i="105" s="1"/>
  <c r="G3014" i="105"/>
  <c r="G839" i="105" s="1"/>
  <c r="G3268" i="105"/>
  <c r="G1152" i="105" s="1"/>
  <c r="G3204" i="105"/>
  <c r="G1073" i="105" s="1"/>
  <c r="G3185" i="105"/>
  <c r="G1050" i="105" s="1"/>
  <c r="G3121" i="105"/>
  <c r="G971" i="105" s="1"/>
  <c r="G3093" i="105"/>
  <c r="G937" i="105" s="1"/>
  <c r="G3562" i="105"/>
  <c r="G1518" i="105" s="1"/>
  <c r="G3603" i="105"/>
  <c r="G1569" i="105" s="1"/>
  <c r="G3411" i="105"/>
  <c r="G1331" i="105" s="1"/>
  <c r="E3194" i="105"/>
  <c r="E1061" i="105" s="1"/>
  <c r="F3544" i="105"/>
  <c r="F1496" i="105" s="1"/>
  <c r="E3486" i="105"/>
  <c r="E1426" i="105" s="1"/>
  <c r="H1426" i="105" s="1"/>
  <c r="E3476" i="105"/>
  <c r="E1413" i="105" s="1"/>
  <c r="F3443" i="105"/>
  <c r="F1371" i="105" s="1"/>
  <c r="F3344" i="105"/>
  <c r="F1246" i="105" s="1"/>
  <c r="E3407" i="105"/>
  <c r="E1326" i="105" s="1"/>
  <c r="H1326" i="105" s="1"/>
  <c r="G3287" i="105"/>
  <c r="G1175" i="105" s="1"/>
  <c r="G3244" i="105"/>
  <c r="G1122" i="105" s="1"/>
  <c r="E3451" i="105"/>
  <c r="E1382" i="105" s="1"/>
  <c r="F3448" i="105"/>
  <c r="F1378" i="105" s="1"/>
  <c r="E3464" i="105"/>
  <c r="E1397" i="105" s="1"/>
  <c r="H1397" i="105" s="1"/>
  <c r="E3359" i="105"/>
  <c r="E1265" i="105" s="1"/>
  <c r="E3372" i="105"/>
  <c r="G3039" i="105"/>
  <c r="G870" i="105" s="1"/>
  <c r="G3302" i="105"/>
  <c r="G1194" i="105" s="1"/>
  <c r="G3218" i="105"/>
  <c r="G1091" i="105" s="1"/>
  <c r="G3069" i="105"/>
  <c r="G907" i="105" s="1"/>
  <c r="G3679" i="105"/>
  <c r="G1716" i="105" s="1"/>
  <c r="G3719" i="105"/>
  <c r="G1759" i="105" s="1"/>
  <c r="G3658" i="105"/>
  <c r="G1686" i="105" s="1"/>
  <c r="G3649" i="105"/>
  <c r="G1660" i="105" s="1"/>
  <c r="G3583" i="105"/>
  <c r="G1544" i="105" s="1"/>
  <c r="G3534" i="105"/>
  <c r="G1484" i="105" s="1"/>
  <c r="G3452" i="105"/>
  <c r="G1383" i="105" s="1"/>
  <c r="F3714" i="105"/>
  <c r="F1753" i="105" s="1"/>
  <c r="E3426" i="105"/>
  <c r="F3398" i="105"/>
  <c r="G3288" i="105"/>
  <c r="G1176" i="105" s="1"/>
  <c r="G3276" i="105"/>
  <c r="G1162" i="105" s="1"/>
  <c r="G3212" i="105"/>
  <c r="G1084" i="105" s="1"/>
  <c r="G3208" i="105"/>
  <c r="G1079" i="105" s="1"/>
  <c r="G3295" i="105"/>
  <c r="G1185" i="105" s="1"/>
  <c r="E3233" i="105"/>
  <c r="E1109" i="105" s="1"/>
  <c r="E3581" i="105"/>
  <c r="F3535" i="105"/>
  <c r="F1485" i="105" s="1"/>
  <c r="E3465" i="105"/>
  <c r="E1398" i="105" s="1"/>
  <c r="H1398" i="105" s="1"/>
  <c r="E3324" i="105"/>
  <c r="F3364" i="105"/>
  <c r="F1271" i="105" s="1"/>
  <c r="F3332" i="105"/>
  <c r="F1231" i="105" s="1"/>
  <c r="E3352" i="105"/>
  <c r="G3043" i="105"/>
  <c r="G875" i="105" s="1"/>
  <c r="G3027" i="105"/>
  <c r="G856" i="105" s="1"/>
  <c r="G3267" i="105"/>
  <c r="G1151" i="105" s="1"/>
  <c r="G3270" i="105"/>
  <c r="G1154" i="105" s="1"/>
  <c r="G3206" i="105"/>
  <c r="G3168" i="105"/>
  <c r="G1029" i="105" s="1"/>
  <c r="G3196" i="105"/>
  <c r="G1064" i="105" s="1"/>
  <c r="G3134" i="105"/>
  <c r="G986" i="105" s="1"/>
  <c r="G3174" i="105"/>
  <c r="G1036" i="105" s="1"/>
  <c r="G3209" i="105"/>
  <c r="G1080" i="105" s="1"/>
  <c r="G3188" i="105"/>
  <c r="G1054" i="105" s="1"/>
  <c r="G3156" i="105"/>
  <c r="G1015" i="105" s="1"/>
  <c r="G3080" i="105"/>
  <c r="G920" i="105" s="1"/>
  <c r="G3112" i="105"/>
  <c r="G3086" i="105"/>
  <c r="G928" i="105" s="1"/>
  <c r="G3747" i="105"/>
  <c r="G3084" i="105"/>
  <c r="G925" i="105" s="1"/>
  <c r="G3670" i="105"/>
  <c r="G1706" i="105" s="1"/>
  <c r="G3575" i="105"/>
  <c r="G1534" i="105" s="1"/>
  <c r="G3710" i="105"/>
  <c r="G1747" i="105" s="1"/>
  <c r="G3567" i="105"/>
  <c r="E3099" i="105"/>
  <c r="E944" i="105" s="1"/>
  <c r="F3702" i="105"/>
  <c r="F1739" i="105" s="1"/>
  <c r="G3038" i="105"/>
  <c r="G869" i="105" s="1"/>
  <c r="G3285" i="105"/>
  <c r="G1172" i="105" s="1"/>
  <c r="G3128" i="105"/>
  <c r="G979" i="105" s="1"/>
  <c r="E3023" i="105"/>
  <c r="E851" i="105" s="1"/>
  <c r="F3231" i="105"/>
  <c r="F1107" i="105" s="1"/>
  <c r="E3271" i="105"/>
  <c r="E1156" i="105" s="1"/>
  <c r="E3207" i="105"/>
  <c r="E1078" i="105" s="1"/>
  <c r="H1078" i="105" s="1"/>
  <c r="F3059" i="105"/>
  <c r="F894" i="105" s="1"/>
  <c r="E3277" i="105"/>
  <c r="E1163" i="105" s="1"/>
  <c r="G3619" i="105"/>
  <c r="G1588" i="105" s="1"/>
  <c r="G3613" i="105"/>
  <c r="G1581" i="105" s="1"/>
  <c r="G3632" i="105"/>
  <c r="G3571" i="105"/>
  <c r="G3494" i="105"/>
  <c r="G1435" i="105" s="1"/>
  <c r="G3481" i="105"/>
  <c r="G1420" i="105" s="1"/>
  <c r="H1420" i="105" s="1"/>
  <c r="G3441" i="105"/>
  <c r="G1369" i="105" s="1"/>
  <c r="G3396" i="105"/>
  <c r="G1313" i="105" s="1"/>
  <c r="H1313" i="105" s="1"/>
  <c r="G3367" i="105"/>
  <c r="G3325" i="105"/>
  <c r="G1222" i="105" s="1"/>
  <c r="G3020" i="105"/>
  <c r="G846" i="105" s="1"/>
  <c r="G3189" i="105"/>
  <c r="G1055" i="105" s="1"/>
  <c r="G3141" i="105"/>
  <c r="G997" i="105" s="1"/>
  <c r="G3109" i="105"/>
  <c r="G956" i="105" s="1"/>
  <c r="G3742" i="105"/>
  <c r="G3700" i="105"/>
  <c r="G1737" i="105" s="1"/>
  <c r="F3084" i="105"/>
  <c r="F925" i="105" s="1"/>
  <c r="E3058" i="105"/>
  <c r="E893" i="105" s="1"/>
  <c r="F3711" i="105"/>
  <c r="F1750" i="105" s="1"/>
  <c r="F3718" i="105"/>
  <c r="E3707" i="105"/>
  <c r="E1744" i="105" s="1"/>
  <c r="E3668" i="105"/>
  <c r="E1704" i="105" s="1"/>
  <c r="F3664" i="105"/>
  <c r="F1699" i="105" s="1"/>
  <c r="E3592" i="105"/>
  <c r="E1556" i="105" s="1"/>
  <c r="E3560" i="105"/>
  <c r="E1515" i="105" s="1"/>
  <c r="E3604" i="105"/>
  <c r="E1570" i="105" s="1"/>
  <c r="E3559" i="105"/>
  <c r="E3642" i="105"/>
  <c r="E3578" i="105"/>
  <c r="F3560" i="105"/>
  <c r="F1515" i="105" s="1"/>
  <c r="E3519" i="105"/>
  <c r="E1465" i="105" s="1"/>
  <c r="H1465" i="105" s="1"/>
  <c r="E3541" i="105"/>
  <c r="E1493" i="105" s="1"/>
  <c r="H1493" i="105" s="1"/>
  <c r="E3518" i="105"/>
  <c r="E1464" i="105" s="1"/>
  <c r="E3491" i="105"/>
  <c r="E1432" i="105" s="1"/>
  <c r="H1432" i="105" s="1"/>
  <c r="F3495" i="105"/>
  <c r="F1436" i="105" s="1"/>
  <c r="E3412" i="105"/>
  <c r="E1332" i="105" s="1"/>
  <c r="E3402" i="105"/>
  <c r="E1320" i="105" s="1"/>
  <c r="E3440" i="105"/>
  <c r="E1367" i="105" s="1"/>
  <c r="H1367" i="105" s="1"/>
  <c r="F3419" i="105"/>
  <c r="F1341" i="105" s="1"/>
  <c r="E3390" i="105"/>
  <c r="F3386" i="105"/>
  <c r="F1301" i="105" s="1"/>
  <c r="E3329" i="105"/>
  <c r="E1227" i="105" s="1"/>
  <c r="H1227" i="105" s="1"/>
  <c r="F3395" i="105"/>
  <c r="F1311" i="105" s="1"/>
  <c r="E3395" i="105"/>
  <c r="E1311" i="105" s="1"/>
  <c r="F3374" i="105"/>
  <c r="F1284" i="105" s="1"/>
  <c r="H1284" i="105" s="1"/>
  <c r="E3335" i="105"/>
  <c r="E1234" i="105" s="1"/>
  <c r="H1234" i="105" s="1"/>
  <c r="F3349" i="105"/>
  <c r="F1253" i="105" s="1"/>
  <c r="H1253" i="105" s="1"/>
  <c r="E3341" i="105"/>
  <c r="F3320" i="105"/>
  <c r="F1216" i="105" s="1"/>
  <c r="E3347" i="105"/>
  <c r="F3326" i="105"/>
  <c r="F1224" i="105" s="1"/>
  <c r="H1224" i="105" s="1"/>
  <c r="G3269" i="105"/>
  <c r="G1153" i="105" s="1"/>
  <c r="G3237" i="105"/>
  <c r="G1114" i="105" s="1"/>
  <c r="G3205" i="105"/>
  <c r="G1074" i="105" s="1"/>
  <c r="F3182" i="105"/>
  <c r="F1047" i="105" s="1"/>
  <c r="G3176" i="105"/>
  <c r="G3160" i="105"/>
  <c r="G1019" i="105" s="1"/>
  <c r="G3118" i="105"/>
  <c r="G967" i="105" s="1"/>
  <c r="F3733" i="105"/>
  <c r="F1779" i="105" s="1"/>
  <c r="G3090" i="105"/>
  <c r="G932" i="105" s="1"/>
  <c r="F3752" i="105"/>
  <c r="F3720" i="105"/>
  <c r="F1760" i="105" s="1"/>
  <c r="G3672" i="105"/>
  <c r="G1709" i="105" s="1"/>
  <c r="E3242" i="105"/>
  <c r="E1120" i="105" s="1"/>
  <c r="E3163" i="105"/>
  <c r="E1023" i="105" s="1"/>
  <c r="F3060" i="105"/>
  <c r="F895" i="105" s="1"/>
  <c r="F3737" i="105"/>
  <c r="F3647" i="105"/>
  <c r="F1652" i="105" s="1"/>
  <c r="H1652" i="105" s="1"/>
  <c r="F3520" i="105"/>
  <c r="F3523" i="105"/>
  <c r="F1471" i="105" s="1"/>
  <c r="E3452" i="105"/>
  <c r="E1383" i="105" s="1"/>
  <c r="H1383" i="105" s="1"/>
  <c r="F3483" i="105"/>
  <c r="F1422" i="105" s="1"/>
  <c r="E3433" i="105"/>
  <c r="F3391" i="105"/>
  <c r="F1307" i="105" s="1"/>
  <c r="E3394" i="105"/>
  <c r="E1310" i="105" s="1"/>
  <c r="H1310" i="105" s="1"/>
  <c r="G3274" i="105"/>
  <c r="G1159" i="105" s="1"/>
  <c r="G3125" i="105"/>
  <c r="G975" i="105" s="1"/>
  <c r="G3173" i="105"/>
  <c r="G1035" i="105" s="1"/>
  <c r="G3142" i="105"/>
  <c r="G998" i="105" s="1"/>
  <c r="G3068" i="105"/>
  <c r="G906" i="105" s="1"/>
  <c r="G3688" i="105"/>
  <c r="G1725" i="105" s="1"/>
  <c r="G3699" i="105"/>
  <c r="G1736" i="105" s="1"/>
  <c r="G3754" i="105"/>
  <c r="G1804" i="105" s="1"/>
  <c r="E3289" i="105"/>
  <c r="E1177" i="105" s="1"/>
  <c r="E3713" i="105"/>
  <c r="E1752" i="105" s="1"/>
  <c r="F3597" i="105"/>
  <c r="F1562" i="105" s="1"/>
  <c r="F3565" i="105"/>
  <c r="F1521" i="105" s="1"/>
  <c r="F3582" i="105"/>
  <c r="F1543" i="105" s="1"/>
  <c r="F3515" i="105"/>
  <c r="F1460" i="105" s="1"/>
  <c r="F3461" i="105"/>
  <c r="F1394" i="105" s="1"/>
  <c r="E3406" i="105"/>
  <c r="E1325" i="105" s="1"/>
  <c r="H1325" i="105" s="1"/>
  <c r="F3261" i="105"/>
  <c r="F1144" i="105" s="1"/>
  <c r="F3150" i="105"/>
  <c r="F1007" i="105" s="1"/>
  <c r="F3118" i="105"/>
  <c r="F967" i="105" s="1"/>
  <c r="E3276" i="105"/>
  <c r="E1162" i="105" s="1"/>
  <c r="H1162" i="105" s="1"/>
  <c r="E3051" i="105"/>
  <c r="F3106" i="105"/>
  <c r="F953" i="105" s="1"/>
  <c r="F3042" i="105"/>
  <c r="F874" i="105" s="1"/>
  <c r="F3037" i="105"/>
  <c r="F868" i="105" s="1"/>
  <c r="E3030" i="105"/>
  <c r="E859" i="105" s="1"/>
  <c r="E3295" i="105"/>
  <c r="E1185" i="105" s="1"/>
  <c r="F3275" i="105"/>
  <c r="F1160" i="105" s="1"/>
  <c r="F3265" i="105"/>
  <c r="F1148" i="105" s="1"/>
  <c r="F3201" i="105"/>
  <c r="F1070" i="105" s="1"/>
  <c r="F3153" i="105"/>
  <c r="F1011" i="105" s="1"/>
  <c r="E3188" i="105"/>
  <c r="E1054" i="105" s="1"/>
  <c r="H1054" i="105" s="1"/>
  <c r="E3083" i="105"/>
  <c r="E924" i="105" s="1"/>
  <c r="H924" i="105" s="1"/>
  <c r="F3728" i="105"/>
  <c r="F1772" i="105" s="1"/>
  <c r="E3593" i="105"/>
  <c r="E1557" i="105" s="1"/>
  <c r="H1557" i="105" s="1"/>
  <c r="F3690" i="105"/>
  <c r="E3462" i="105"/>
  <c r="E1395" i="105" s="1"/>
  <c r="H1395" i="105" s="1"/>
  <c r="F3482" i="105"/>
  <c r="E3482" i="105"/>
  <c r="F3430" i="105"/>
  <c r="F1354" i="105" s="1"/>
  <c r="F3412" i="105"/>
  <c r="F1332" i="105" s="1"/>
  <c r="F3426" i="105"/>
  <c r="F1350" i="105" s="1"/>
  <c r="F3373" i="105"/>
  <c r="F1283" i="105" s="1"/>
  <c r="F3343" i="105"/>
  <c r="F1245" i="105" s="1"/>
  <c r="F3311" i="105"/>
  <c r="F1206" i="105" s="1"/>
  <c r="H1206" i="105" s="1"/>
  <c r="G3301" i="105"/>
  <c r="G3273" i="105"/>
  <c r="G1158" i="105" s="1"/>
  <c r="G3241" i="105"/>
  <c r="G1119" i="105" s="1"/>
  <c r="G3308" i="105"/>
  <c r="G1202" i="105" s="1"/>
  <c r="G3253" i="105"/>
  <c r="G1134" i="105" s="1"/>
  <c r="G3222" i="105"/>
  <c r="G1096" i="105" s="1"/>
  <c r="G3071" i="105"/>
  <c r="G910" i="105" s="1"/>
  <c r="G3153" i="105"/>
  <c r="G1011" i="105" s="1"/>
  <c r="G3074" i="105"/>
  <c r="G913" i="105" s="1"/>
  <c r="G3055" i="105"/>
  <c r="G889" i="105" s="1"/>
  <c r="F3066" i="105"/>
  <c r="F904" i="105" s="1"/>
  <c r="F3707" i="105"/>
  <c r="F1744" i="105" s="1"/>
  <c r="F3583" i="105"/>
  <c r="F1544" i="105" s="1"/>
  <c r="F3572" i="105"/>
  <c r="F1531" i="105" s="1"/>
  <c r="F3525" i="105"/>
  <c r="F1473" i="105" s="1"/>
  <c r="F3432" i="105"/>
  <c r="F1357" i="105" s="1"/>
  <c r="G3235" i="105"/>
  <c r="G1111" i="105" s="1"/>
  <c r="F3134" i="105"/>
  <c r="F986" i="105" s="1"/>
  <c r="E3293" i="105"/>
  <c r="E1183" i="105" s="1"/>
  <c r="F3256" i="105"/>
  <c r="F1138" i="105" s="1"/>
  <c r="E3169" i="105"/>
  <c r="E1030" i="105" s="1"/>
  <c r="E3137" i="105"/>
  <c r="E992" i="105" s="1"/>
  <c r="H992" i="105" s="1"/>
  <c r="F3143" i="105"/>
  <c r="F999" i="105" s="1"/>
  <c r="E3065" i="105"/>
  <c r="E3743" i="105"/>
  <c r="E1791" i="105" s="1"/>
  <c r="E3679" i="105"/>
  <c r="E1716" i="105" s="1"/>
  <c r="H1716" i="105" s="1"/>
  <c r="E3534" i="105"/>
  <c r="E1484" i="105" s="1"/>
  <c r="E3500" i="105"/>
  <c r="E1442" i="105" s="1"/>
  <c r="H1442" i="105" s="1"/>
  <c r="G3251" i="105"/>
  <c r="E3292" i="105"/>
  <c r="E1182" i="105" s="1"/>
  <c r="F3036" i="105"/>
  <c r="F867" i="105" s="1"/>
  <c r="F3199" i="105"/>
  <c r="F1067" i="105" s="1"/>
  <c r="E3283" i="105"/>
  <c r="E1170" i="105" s="1"/>
  <c r="F3302" i="105"/>
  <c r="F1194" i="105" s="1"/>
  <c r="F3305" i="105"/>
  <c r="F1197" i="105" s="1"/>
  <c r="F3298" i="105"/>
  <c r="F1189" i="105" s="1"/>
  <c r="E3114" i="105"/>
  <c r="E962" i="105" s="1"/>
  <c r="F3555" i="105"/>
  <c r="F1509" i="105" s="1"/>
  <c r="F3180" i="105"/>
  <c r="F1043" i="105" s="1"/>
  <c r="F3148" i="105"/>
  <c r="F1005" i="105" s="1"/>
  <c r="E3103" i="105"/>
  <c r="E949" i="105" s="1"/>
  <c r="F3299" i="105"/>
  <c r="F1190" i="105" s="1"/>
  <c r="E3029" i="105"/>
  <c r="E858" i="105" s="1"/>
  <c r="F3038" i="105"/>
  <c r="F869" i="105" s="1"/>
  <c r="E3026" i="105"/>
  <c r="E855" i="105" s="1"/>
  <c r="E3281" i="105"/>
  <c r="E1168" i="105" s="1"/>
  <c r="H1168" i="105" s="1"/>
  <c r="F3250" i="105"/>
  <c r="F1129" i="105" s="1"/>
  <c r="H1129" i="105" s="1"/>
  <c r="E3217" i="105"/>
  <c r="E1090" i="105" s="1"/>
  <c r="F3722" i="105"/>
  <c r="F1765" i="105" s="1"/>
  <c r="F3676" i="105"/>
  <c r="F1713" i="105" s="1"/>
  <c r="F3266" i="105"/>
  <c r="F1150" i="105" s="1"/>
  <c r="F3032" i="105"/>
  <c r="F862" i="105" s="1"/>
  <c r="F3220" i="105"/>
  <c r="F1093" i="105" s="1"/>
  <c r="F3280" i="105"/>
  <c r="F1166" i="105" s="1"/>
  <c r="F3243" i="105"/>
  <c r="F1121" i="105" s="1"/>
  <c r="F3167" i="105"/>
  <c r="F1028" i="105" s="1"/>
  <c r="F3103" i="105"/>
  <c r="F949" i="105" s="1"/>
  <c r="E3192" i="105"/>
  <c r="E1059" i="105" s="1"/>
  <c r="F3171" i="105"/>
  <c r="F1033" i="105" s="1"/>
  <c r="H1033" i="105" s="1"/>
  <c r="E3126" i="105"/>
  <c r="E977" i="105" s="1"/>
  <c r="E3113" i="105"/>
  <c r="E961" i="105" s="1"/>
  <c r="F3743" i="105"/>
  <c r="F1791" i="105" s="1"/>
  <c r="F3096" i="105"/>
  <c r="F941" i="105" s="1"/>
  <c r="E3080" i="105"/>
  <c r="E920" i="105" s="1"/>
  <c r="H920" i="105" s="1"/>
  <c r="E3703" i="105"/>
  <c r="E1740" i="105" s="1"/>
  <c r="F3652" i="105"/>
  <c r="F1671" i="105" s="1"/>
  <c r="H1671" i="105" s="1"/>
  <c r="F3750" i="105"/>
  <c r="F1799" i="105" s="1"/>
  <c r="F3675" i="105"/>
  <c r="F1712" i="105" s="1"/>
  <c r="F3725" i="105"/>
  <c r="F1768" i="105" s="1"/>
  <c r="E3702" i="105"/>
  <c r="E1739" i="105" s="1"/>
  <c r="F3681" i="105"/>
  <c r="F1718" i="105" s="1"/>
  <c r="E3655" i="105"/>
  <c r="E1677" i="105" s="1"/>
  <c r="H1677" i="105" s="1"/>
  <c r="E3547" i="105"/>
  <c r="E1500" i="105" s="1"/>
  <c r="F3619" i="105"/>
  <c r="E3608" i="105"/>
  <c r="E1575" i="105" s="1"/>
  <c r="E3576" i="105"/>
  <c r="E1536" i="105" s="1"/>
  <c r="F3604" i="105"/>
  <c r="F1570" i="105" s="1"/>
  <c r="F3524" i="105"/>
  <c r="F1472" i="105" s="1"/>
  <c r="F3615" i="105"/>
  <c r="F1583" i="105" s="1"/>
  <c r="F3551" i="105"/>
  <c r="F1505" i="105" s="1"/>
  <c r="F3634" i="105"/>
  <c r="F1611" i="105" s="1"/>
  <c r="E3591" i="105"/>
  <c r="E1555" i="105" s="1"/>
  <c r="H1555" i="105" s="1"/>
  <c r="F3570" i="105"/>
  <c r="F1528" i="105" s="1"/>
  <c r="E3610" i="105"/>
  <c r="E1577" i="105" s="1"/>
  <c r="H1577" i="105" s="1"/>
  <c r="F3589" i="105"/>
  <c r="F1552" i="105" s="1"/>
  <c r="E3546" i="105"/>
  <c r="E1499" i="105" s="1"/>
  <c r="H1499" i="105" s="1"/>
  <c r="F3592" i="105"/>
  <c r="F1556" i="105" s="1"/>
  <c r="F3503" i="105"/>
  <c r="F1446" i="105" s="1"/>
  <c r="E3493" i="105"/>
  <c r="E1434" i="105" s="1"/>
  <c r="E3509" i="105"/>
  <c r="E1453" i="105" s="1"/>
  <c r="H1453" i="105" s="1"/>
  <c r="E3523" i="105"/>
  <c r="E1471" i="105" s="1"/>
  <c r="H1471" i="105" s="1"/>
  <c r="F3502" i="105"/>
  <c r="F3493" i="105"/>
  <c r="F1434" i="105" s="1"/>
  <c r="E3450" i="105"/>
  <c r="E1380" i="105" s="1"/>
  <c r="E3472" i="105"/>
  <c r="E1407" i="105" s="1"/>
  <c r="E3459" i="105"/>
  <c r="E1391" i="105" s="1"/>
  <c r="H1391" i="105" s="1"/>
  <c r="E3494" i="105"/>
  <c r="E1435" i="105" s="1"/>
  <c r="H1435" i="105" s="1"/>
  <c r="F3476" i="105"/>
  <c r="F1413" i="105" s="1"/>
  <c r="F3463" i="105"/>
  <c r="F1396" i="105" s="1"/>
  <c r="E3434" i="105"/>
  <c r="E3421" i="105"/>
  <c r="E1344" i="105" s="1"/>
  <c r="E3408" i="105"/>
  <c r="E3438" i="105"/>
  <c r="F3417" i="105"/>
  <c r="F3444" i="105"/>
  <c r="F1372" i="105" s="1"/>
  <c r="E3401" i="105"/>
  <c r="E1319" i="105" s="1"/>
  <c r="H1319" i="105" s="1"/>
  <c r="E3380" i="105"/>
  <c r="E1291" i="105" s="1"/>
  <c r="H1291" i="105" s="1"/>
  <c r="E3375" i="105"/>
  <c r="E1285" i="105" s="1"/>
  <c r="H1285" i="105" s="1"/>
  <c r="F3348" i="105"/>
  <c r="F1252" i="105" s="1"/>
  <c r="F3316" i="105"/>
  <c r="F1212" i="105" s="1"/>
  <c r="E3361" i="105"/>
  <c r="E3373" i="105"/>
  <c r="E1283" i="105" s="1"/>
  <c r="F3327" i="105"/>
  <c r="F1225" i="105" s="1"/>
  <c r="F3346" i="105"/>
  <c r="F1250" i="105" s="1"/>
  <c r="H1250" i="105" s="1"/>
  <c r="E3338" i="105"/>
  <c r="E1238" i="105" s="1"/>
  <c r="H1238" i="105" s="1"/>
  <c r="F3358" i="105"/>
  <c r="F1264" i="105" s="1"/>
  <c r="H1264" i="105" s="1"/>
  <c r="G3045" i="105"/>
  <c r="G877" i="105" s="1"/>
  <c r="G3035" i="105"/>
  <c r="G865" i="105" s="1"/>
  <c r="F3285" i="105"/>
  <c r="F1172" i="105" s="1"/>
  <c r="G3242" i="105"/>
  <c r="G1120" i="105" s="1"/>
  <c r="G3044" i="105"/>
  <c r="G876" i="105" s="1"/>
  <c r="G3047" i="105"/>
  <c r="G880" i="105" s="1"/>
  <c r="G3227" i="105"/>
  <c r="G1102" i="105" s="1"/>
  <c r="G3211" i="105"/>
  <c r="G1083" i="105" s="1"/>
  <c r="G3246" i="105"/>
  <c r="G1125" i="105" s="1"/>
  <c r="G3230" i="105"/>
  <c r="G1105" i="105" s="1"/>
  <c r="G3203" i="105"/>
  <c r="G1072" i="105" s="1"/>
  <c r="F3241" i="105"/>
  <c r="F1119" i="105" s="1"/>
  <c r="F3209" i="105"/>
  <c r="F1080" i="105" s="1"/>
  <c r="G3158" i="105"/>
  <c r="G1017" i="105" s="1"/>
  <c r="G3249" i="105"/>
  <c r="G1128" i="105" s="1"/>
  <c r="G3217" i="105"/>
  <c r="G1090" i="105" s="1"/>
  <c r="G3172" i="105"/>
  <c r="G1034" i="105" s="1"/>
  <c r="E3220" i="105"/>
  <c r="E1093" i="105" s="1"/>
  <c r="G3229" i="105"/>
  <c r="G1104" i="105" s="1"/>
  <c r="G3197" i="105"/>
  <c r="G1065" i="105" s="1"/>
  <c r="G3193" i="105"/>
  <c r="G1060" i="105" s="1"/>
  <c r="G3177" i="105"/>
  <c r="G1040" i="105" s="1"/>
  <c r="G3129" i="105"/>
  <c r="G980" i="105" s="1"/>
  <c r="G3113" i="105"/>
  <c r="G961" i="105" s="1"/>
  <c r="E3132" i="105"/>
  <c r="E984" i="105" s="1"/>
  <c r="E3100" i="105"/>
  <c r="E945" i="105" s="1"/>
  <c r="F3178" i="105"/>
  <c r="F1041" i="105" s="1"/>
  <c r="H1041" i="105" s="1"/>
  <c r="F3146" i="105"/>
  <c r="F1003" i="105" s="1"/>
  <c r="G3152" i="105"/>
  <c r="G3104" i="105"/>
  <c r="G950" i="105" s="1"/>
  <c r="G3070" i="105"/>
  <c r="G908" i="105" s="1"/>
  <c r="G3165" i="105"/>
  <c r="G1025" i="105" s="1"/>
  <c r="G3133" i="105"/>
  <c r="G985" i="105" s="1"/>
  <c r="G3101" i="105"/>
  <c r="G947" i="105" s="1"/>
  <c r="G3110" i="105"/>
  <c r="G957" i="105" s="1"/>
  <c r="F3710" i="105"/>
  <c r="F1747" i="105" s="1"/>
  <c r="H1747" i="105" s="1"/>
  <c r="G3745" i="105"/>
  <c r="G1793" i="105" s="1"/>
  <c r="G3052" i="105"/>
  <c r="G886" i="105" s="1"/>
  <c r="G3079" i="105"/>
  <c r="G919" i="105" s="1"/>
  <c r="G3082" i="105"/>
  <c r="G3722" i="105"/>
  <c r="G1765" i="105" s="1"/>
  <c r="G3736" i="105"/>
  <c r="G1783" i="105" s="1"/>
  <c r="G3694" i="105"/>
  <c r="G1731" i="105" s="1"/>
  <c r="G3678" i="105"/>
  <c r="G1715" i="105" s="1"/>
  <c r="G3651" i="105"/>
  <c r="E3063" i="105"/>
  <c r="E899" i="105" s="1"/>
  <c r="H899" i="105" s="1"/>
  <c r="G3748" i="105"/>
  <c r="G1797" i="105" s="1"/>
  <c r="G3702" i="105"/>
  <c r="G1739" i="105" s="1"/>
  <c r="E3751" i="105"/>
  <c r="E3719" i="105"/>
  <c r="E1759" i="105" s="1"/>
  <c r="H1759" i="105" s="1"/>
  <c r="F3700" i="105"/>
  <c r="F1737" i="105" s="1"/>
  <c r="H1737" i="105" s="1"/>
  <c r="F3684" i="105"/>
  <c r="F1721" i="105" s="1"/>
  <c r="G3708" i="105"/>
  <c r="G1745" i="105" s="1"/>
  <c r="G3676" i="105"/>
  <c r="G1713" i="105" s="1"/>
  <c r="F3648" i="105"/>
  <c r="F1656" i="105" s="1"/>
  <c r="F3698" i="105"/>
  <c r="F3682" i="105"/>
  <c r="F1719" i="105" s="1"/>
  <c r="E3059" i="105"/>
  <c r="E894" i="105" s="1"/>
  <c r="H894" i="105" s="1"/>
  <c r="F3744" i="105"/>
  <c r="F1792" i="105" s="1"/>
  <c r="G3726" i="105"/>
  <c r="G3696" i="105"/>
  <c r="G1733" i="105" s="1"/>
  <c r="G3680" i="105"/>
  <c r="G1717" i="105" s="1"/>
  <c r="G3709" i="105"/>
  <c r="G1746" i="105" s="1"/>
  <c r="G3677" i="105"/>
  <c r="G1714" i="105" s="1"/>
  <c r="G3512" i="105"/>
  <c r="F3631" i="105"/>
  <c r="F3665" i="105"/>
  <c r="F1700" i="105" s="1"/>
  <c r="F3549" i="105"/>
  <c r="F1502" i="105" s="1"/>
  <c r="G3626" i="105"/>
  <c r="F3663" i="105"/>
  <c r="F1698" i="105" s="1"/>
  <c r="G3586" i="105"/>
  <c r="F3645" i="105"/>
  <c r="F1644" i="105" s="1"/>
  <c r="F3613" i="105"/>
  <c r="F1581" i="105" s="1"/>
  <c r="E3658" i="105"/>
  <c r="E1686" i="105" s="1"/>
  <c r="E3594" i="105"/>
  <c r="E1558" i="105" s="1"/>
  <c r="H1558" i="105" s="1"/>
  <c r="G3643" i="105"/>
  <c r="G1638" i="105" s="1"/>
  <c r="G3611" i="105"/>
  <c r="G3563" i="105"/>
  <c r="G1519" i="105" s="1"/>
  <c r="G3608" i="105"/>
  <c r="G1575" i="105" s="1"/>
  <c r="G3576" i="105"/>
  <c r="E3563" i="105"/>
  <c r="E1519" i="105" s="1"/>
  <c r="E3558" i="105"/>
  <c r="G3525" i="105"/>
  <c r="G1473" i="105" s="1"/>
  <c r="E3577" i="105"/>
  <c r="E1537" i="105" s="1"/>
  <c r="E3580" i="105"/>
  <c r="E1540" i="105" s="1"/>
  <c r="H1540" i="105" s="1"/>
  <c r="G3529" i="105"/>
  <c r="G3497" i="105"/>
  <c r="G3518" i="105"/>
  <c r="G1464" i="105" s="1"/>
  <c r="G3502" i="105"/>
  <c r="G1445" i="105" s="1"/>
  <c r="G3505" i="105"/>
  <c r="G1448" i="105" s="1"/>
  <c r="G3458" i="105"/>
  <c r="G1390" i="105" s="1"/>
  <c r="G3533" i="105"/>
  <c r="G3517" i="105"/>
  <c r="G3501" i="105"/>
  <c r="G1444" i="105" s="1"/>
  <c r="E3538" i="105"/>
  <c r="E1489" i="105" s="1"/>
  <c r="H1489" i="105" s="1"/>
  <c r="E3522" i="105"/>
  <c r="G3489" i="105"/>
  <c r="G1429" i="105" s="1"/>
  <c r="G3473" i="105"/>
  <c r="G1408" i="105" s="1"/>
  <c r="G3493" i="105"/>
  <c r="G1434" i="105" s="1"/>
  <c r="G3488" i="105"/>
  <c r="G3456" i="105"/>
  <c r="F3496" i="105"/>
  <c r="F1438" i="105" s="1"/>
  <c r="H1438" i="105" s="1"/>
  <c r="G3454" i="105"/>
  <c r="G1385" i="105" s="1"/>
  <c r="G3447" i="105"/>
  <c r="G3431" i="105"/>
  <c r="G3415" i="105"/>
  <c r="G1335" i="105" s="1"/>
  <c r="F3402" i="105"/>
  <c r="E3360" i="105"/>
  <c r="E3333" i="105"/>
  <c r="E1232" i="105" s="1"/>
  <c r="H1232" i="105" s="1"/>
  <c r="G3353" i="105"/>
  <c r="G1258" i="105" s="1"/>
  <c r="G3330" i="105"/>
  <c r="G1228" i="105" s="1"/>
  <c r="F3026" i="105"/>
  <c r="F855" i="105" s="1"/>
  <c r="F3239" i="105"/>
  <c r="F1116" i="105" s="1"/>
  <c r="H1116" i="105" s="1"/>
  <c r="E3286" i="105"/>
  <c r="E1174" i="105" s="1"/>
  <c r="F3027" i="105"/>
  <c r="F856" i="105" s="1"/>
  <c r="E3046" i="105"/>
  <c r="E879" i="105" s="1"/>
  <c r="E3241" i="105"/>
  <c r="E1119" i="105" s="1"/>
  <c r="F3169" i="105"/>
  <c r="F1030" i="105" s="1"/>
  <c r="F3105" i="105"/>
  <c r="F951" i="105" s="1"/>
  <c r="E3183" i="105"/>
  <c r="E1048" i="105" s="1"/>
  <c r="E3151" i="105"/>
  <c r="E3119" i="105"/>
  <c r="E968" i="105" s="1"/>
  <c r="F3097" i="105"/>
  <c r="F942" i="105" s="1"/>
  <c r="E3696" i="105"/>
  <c r="E1733" i="105" s="1"/>
  <c r="F3734" i="105"/>
  <c r="F1780" i="105" s="1"/>
  <c r="E3020" i="105"/>
  <c r="E846" i="105" s="1"/>
  <c r="F3284" i="105"/>
  <c r="F1171" i="105" s="1"/>
  <c r="E3027" i="105"/>
  <c r="E856" i="105" s="1"/>
  <c r="E3219" i="105"/>
  <c r="E1092" i="105" s="1"/>
  <c r="E2980" i="105"/>
  <c r="E797" i="105" s="1"/>
  <c r="F2935" i="105"/>
  <c r="F742" i="105" s="1"/>
  <c r="F2929" i="105"/>
  <c r="F735" i="105" s="1"/>
  <c r="E3124" i="105"/>
  <c r="E974" i="105" s="1"/>
  <c r="E3128" i="105"/>
  <c r="E979" i="105" s="1"/>
  <c r="H979" i="105" s="1"/>
  <c r="E3685" i="105"/>
  <c r="E1722" i="105" s="1"/>
  <c r="F3585" i="105"/>
  <c r="F1546" i="105" s="1"/>
  <c r="F3450" i="105"/>
  <c r="F1380" i="105" s="1"/>
  <c r="G3232" i="105"/>
  <c r="G1108" i="105" s="1"/>
  <c r="G3259" i="105"/>
  <c r="G1141" i="105" s="1"/>
  <c r="F3142" i="105"/>
  <c r="F998" i="105" s="1"/>
  <c r="F3110" i="105"/>
  <c r="F957" i="105" s="1"/>
  <c r="H957" i="105" s="1"/>
  <c r="E3066" i="105"/>
  <c r="E904" i="105" s="1"/>
  <c r="E3731" i="105"/>
  <c r="E1777" i="105" s="1"/>
  <c r="G3744" i="105"/>
  <c r="G1792" i="105" s="1"/>
  <c r="E3653" i="105"/>
  <c r="E1673" i="105" s="1"/>
  <c r="H1673" i="105" s="1"/>
  <c r="E3657" i="105"/>
  <c r="E1683" i="105" s="1"/>
  <c r="H1683" i="105" s="1"/>
  <c r="E3636" i="105"/>
  <c r="E1616" i="105" s="1"/>
  <c r="G3443" i="105"/>
  <c r="G1371" i="105" s="1"/>
  <c r="E3400" i="105"/>
  <c r="E1317" i="105" s="1"/>
  <c r="E3315" i="105"/>
  <c r="E1210" i="105" s="1"/>
  <c r="H1210" i="105" s="1"/>
  <c r="F3363" i="105"/>
  <c r="F1270" i="105" s="1"/>
  <c r="E3260" i="105"/>
  <c r="E1142" i="105" s="1"/>
  <c r="F3045" i="105"/>
  <c r="F877" i="105" s="1"/>
  <c r="F3130" i="105"/>
  <c r="F981" i="105" s="1"/>
  <c r="E3237" i="105"/>
  <c r="E1114" i="105" s="1"/>
  <c r="H1114" i="105" s="1"/>
  <c r="E3049" i="105"/>
  <c r="E882" i="105" s="1"/>
  <c r="H882" i="105" s="1"/>
  <c r="F3309" i="105"/>
  <c r="F1203" i="105" s="1"/>
  <c r="E3274" i="105"/>
  <c r="E1159" i="105" s="1"/>
  <c r="E3210" i="105"/>
  <c r="E1081" i="105" s="1"/>
  <c r="E3138" i="105"/>
  <c r="E993" i="105" s="1"/>
  <c r="E3264" i="105"/>
  <c r="E1147" i="105" s="1"/>
  <c r="E3200" i="105"/>
  <c r="E1068" i="105" s="1"/>
  <c r="E3222" i="105"/>
  <c r="E1096" i="105" s="1"/>
  <c r="H1096" i="105" s="1"/>
  <c r="E3131" i="105"/>
  <c r="E983" i="105" s="1"/>
  <c r="H983" i="105" s="1"/>
  <c r="F3175" i="105"/>
  <c r="F1037" i="105" s="1"/>
  <c r="F3111" i="105"/>
  <c r="F959" i="105" s="1"/>
  <c r="F3186" i="105"/>
  <c r="F1052" i="105" s="1"/>
  <c r="F3154" i="105"/>
  <c r="F1012" i="105" s="1"/>
  <c r="H1012" i="105" s="1"/>
  <c r="F3090" i="105"/>
  <c r="F932" i="105" s="1"/>
  <c r="F3670" i="105"/>
  <c r="F1706" i="105" s="1"/>
  <c r="E3676" i="105"/>
  <c r="E1713" i="105" s="1"/>
  <c r="E3711" i="105"/>
  <c r="E1750" i="105" s="1"/>
  <c r="H1750" i="105" s="1"/>
  <c r="E3625" i="105"/>
  <c r="E1595" i="105" s="1"/>
  <c r="H1595" i="105" s="1"/>
  <c r="E3662" i="105"/>
  <c r="E3564" i="105"/>
  <c r="E1520" i="105" s="1"/>
  <c r="H1520" i="105" s="1"/>
  <c r="F3554" i="105"/>
  <c r="E3514" i="105"/>
  <c r="E1459" i="105" s="1"/>
  <c r="H1459" i="105" s="1"/>
  <c r="F3603" i="105"/>
  <c r="F1569" i="105" s="1"/>
  <c r="F3571" i="105"/>
  <c r="F1530" i="105" s="1"/>
  <c r="E3606" i="105"/>
  <c r="E1573" i="105" s="1"/>
  <c r="H1573" i="105" s="1"/>
  <c r="F3470" i="105"/>
  <c r="F1404" i="105" s="1"/>
  <c r="E3484" i="105"/>
  <c r="E3471" i="105"/>
  <c r="E1406" i="105" s="1"/>
  <c r="H1406" i="105" s="1"/>
  <c r="F3400" i="105"/>
  <c r="F1317" i="105" s="1"/>
  <c r="F3451" i="105"/>
  <c r="E3419" i="105"/>
  <c r="E1341" i="105" s="1"/>
  <c r="H1341" i="105" s="1"/>
  <c r="E3446" i="105"/>
  <c r="E1376" i="105" s="1"/>
  <c r="H1376" i="105" s="1"/>
  <c r="E3414" i="105"/>
  <c r="E1334" i="105" s="1"/>
  <c r="H1334" i="105" s="1"/>
  <c r="F3423" i="105"/>
  <c r="E3415" i="105"/>
  <c r="E1335" i="105" s="1"/>
  <c r="H1335" i="105" s="1"/>
  <c r="F3317" i="105"/>
  <c r="F3331" i="105"/>
  <c r="F3345" i="105"/>
  <c r="F1247" i="105" s="1"/>
  <c r="H1247" i="105" s="1"/>
  <c r="F3313" i="105"/>
  <c r="F1208" i="105" s="1"/>
  <c r="E3332" i="105"/>
  <c r="G3293" i="105"/>
  <c r="G1183" i="105" s="1"/>
  <c r="G3300" i="105"/>
  <c r="G1191" i="105" s="1"/>
  <c r="G3245" i="105"/>
  <c r="G1123" i="105" s="1"/>
  <c r="G3278" i="105"/>
  <c r="G1164" i="105" s="1"/>
  <c r="G3214" i="105"/>
  <c r="G1086" i="105" s="1"/>
  <c r="E3089" i="105"/>
  <c r="E931" i="105" s="1"/>
  <c r="F3740" i="105"/>
  <c r="F1787" i="105" s="1"/>
  <c r="G3145" i="105"/>
  <c r="G1001" i="105" s="1"/>
  <c r="G3140" i="105"/>
  <c r="G995" i="105" s="1"/>
  <c r="G3066" i="105"/>
  <c r="G3054" i="105"/>
  <c r="G888" i="105" s="1"/>
  <c r="G3663" i="105"/>
  <c r="G3624" i="105"/>
  <c r="G3537" i="105"/>
  <c r="G1488" i="105" s="1"/>
  <c r="E3517" i="105"/>
  <c r="E1463" i="105" s="1"/>
  <c r="E3497" i="105"/>
  <c r="F3479" i="105"/>
  <c r="F1416" i="105" s="1"/>
  <c r="F3322" i="105"/>
  <c r="F1219" i="105" s="1"/>
  <c r="E3448" i="105"/>
  <c r="E1378" i="105" s="1"/>
  <c r="H1378" i="105" s="1"/>
  <c r="E3416" i="105"/>
  <c r="F3354" i="105"/>
  <c r="F1259" i="105" s="1"/>
  <c r="F3413" i="105"/>
  <c r="F1333" i="105" s="1"/>
  <c r="E3384" i="105"/>
  <c r="F3352" i="105"/>
  <c r="F1257" i="105" s="1"/>
  <c r="F3369" i="105"/>
  <c r="F1277" i="105" s="1"/>
  <c r="F3388" i="105"/>
  <c r="F3359" i="105"/>
  <c r="F1265" i="105" s="1"/>
  <c r="G3201" i="105"/>
  <c r="G3712" i="105"/>
  <c r="G3693" i="105"/>
  <c r="G1730" i="105" s="1"/>
  <c r="G3686" i="105"/>
  <c r="G1723" i="105" s="1"/>
  <c r="G3692" i="105"/>
  <c r="G1729" i="105" s="1"/>
  <c r="G3581" i="105"/>
  <c r="G3513" i="105"/>
  <c r="G1458" i="105" s="1"/>
  <c r="G3309" i="105"/>
  <c r="G1203" i="105" s="1"/>
  <c r="F3246" i="105"/>
  <c r="F3273" i="105"/>
  <c r="F1158" i="105" s="1"/>
  <c r="E3196" i="105"/>
  <c r="E1064" i="105" s="1"/>
  <c r="H1064" i="105" s="1"/>
  <c r="E3164" i="105"/>
  <c r="E1024" i="105" s="1"/>
  <c r="F3117" i="105"/>
  <c r="F966" i="105" s="1"/>
  <c r="F3726" i="105"/>
  <c r="F1770" i="105" s="1"/>
  <c r="E3611" i="105"/>
  <c r="E3047" i="105"/>
  <c r="E880" i="105" s="1"/>
  <c r="H880" i="105" s="1"/>
  <c r="E3048" i="105"/>
  <c r="E881" i="105" s="1"/>
  <c r="H881" i="105" s="1"/>
  <c r="E3050" i="105"/>
  <c r="E883" i="105" s="1"/>
  <c r="H883" i="105" s="1"/>
  <c r="F3282" i="105"/>
  <c r="F1169" i="105" s="1"/>
  <c r="F3224" i="105"/>
  <c r="F1098" i="105" s="1"/>
  <c r="F3033" i="105"/>
  <c r="F863" i="105" s="1"/>
  <c r="E3243" i="105"/>
  <c r="E1121" i="105" s="1"/>
  <c r="F3228" i="105"/>
  <c r="F1103" i="105" s="1"/>
  <c r="F3115" i="105"/>
  <c r="F963" i="105" s="1"/>
  <c r="F3104" i="105"/>
  <c r="F950" i="105" s="1"/>
  <c r="E3153" i="105"/>
  <c r="E1011" i="105" s="1"/>
  <c r="F3067" i="105"/>
  <c r="F905" i="105" s="1"/>
  <c r="H905" i="105" s="1"/>
  <c r="F3723" i="105"/>
  <c r="F1766" i="105" s="1"/>
  <c r="G3028" i="105"/>
  <c r="G857" i="105" s="1"/>
  <c r="G3030" i="105"/>
  <c r="G859" i="105" s="1"/>
  <c r="G3184" i="105"/>
  <c r="G1049" i="105" s="1"/>
  <c r="G3120" i="105"/>
  <c r="G969" i="105" s="1"/>
  <c r="G3098" i="105"/>
  <c r="G943" i="105" s="1"/>
  <c r="F3296" i="105"/>
  <c r="F1187" i="105" s="1"/>
  <c r="F3029" i="105"/>
  <c r="F858" i="105" s="1"/>
  <c r="E3291" i="105"/>
  <c r="F3300" i="105"/>
  <c r="F1191" i="105" s="1"/>
  <c r="F3303" i="105"/>
  <c r="F1195" i="105" s="1"/>
  <c r="E3022" i="105"/>
  <c r="E850" i="105" s="1"/>
  <c r="F3218" i="105"/>
  <c r="F1091" i="105" s="1"/>
  <c r="F3198" i="105"/>
  <c r="F1066" i="105" s="1"/>
  <c r="F3181" i="105"/>
  <c r="F1046" i="105" s="1"/>
  <c r="F3095" i="105"/>
  <c r="F939" i="105" s="1"/>
  <c r="E3189" i="105"/>
  <c r="E1055" i="105" s="1"/>
  <c r="H1055" i="105" s="1"/>
  <c r="E3125" i="105"/>
  <c r="E975" i="105" s="1"/>
  <c r="H975" i="105" s="1"/>
  <c r="F3177" i="105"/>
  <c r="F3113" i="105"/>
  <c r="F961" i="105" s="1"/>
  <c r="E3148" i="105"/>
  <c r="E1005" i="105" s="1"/>
  <c r="H1005" i="105" s="1"/>
  <c r="E3088" i="105"/>
  <c r="E930" i="105" s="1"/>
  <c r="F3739" i="105"/>
  <c r="F1786" i="105" s="1"/>
  <c r="E3675" i="105"/>
  <c r="E1712" i="105" s="1"/>
  <c r="H1712" i="105" s="1"/>
  <c r="G3233" i="105"/>
  <c r="G1109" i="105" s="1"/>
  <c r="G3166" i="105"/>
  <c r="G1027" i="105" s="1"/>
  <c r="E3259" i="105"/>
  <c r="E1141" i="105" s="1"/>
  <c r="E3042" i="105"/>
  <c r="E874" i="105" s="1"/>
  <c r="H874" i="105" s="1"/>
  <c r="E3045" i="105"/>
  <c r="E877" i="105" s="1"/>
  <c r="H877" i="105" s="1"/>
  <c r="F3202" i="105"/>
  <c r="F1071" i="105" s="1"/>
  <c r="E3266" i="105"/>
  <c r="E1150" i="105" s="1"/>
  <c r="H1150" i="105" s="1"/>
  <c r="E3202" i="105"/>
  <c r="E1071" i="105" s="1"/>
  <c r="F3208" i="105"/>
  <c r="F1079" i="105" s="1"/>
  <c r="E3256" i="105"/>
  <c r="E1138" i="105" s="1"/>
  <c r="H1138" i="105" s="1"/>
  <c r="E3193" i="105"/>
  <c r="E1060" i="105" s="1"/>
  <c r="H1060" i="105" s="1"/>
  <c r="E3130" i="105"/>
  <c r="E981" i="105" s="1"/>
  <c r="F3160" i="105"/>
  <c r="F1019" i="105" s="1"/>
  <c r="E3184" i="105"/>
  <c r="E1049" i="105" s="1"/>
  <c r="E3120" i="105"/>
  <c r="E969" i="105" s="1"/>
  <c r="E3105" i="105"/>
  <c r="E951" i="105" s="1"/>
  <c r="E3075" i="105"/>
  <c r="E914" i="105" s="1"/>
  <c r="F3089" i="105"/>
  <c r="F931" i="105" s="1"/>
  <c r="E3708" i="105"/>
  <c r="E1745" i="105" s="1"/>
  <c r="F3082" i="105"/>
  <c r="F923" i="105" s="1"/>
  <c r="F3703" i="105"/>
  <c r="F1740" i="105" s="1"/>
  <c r="F3692" i="105"/>
  <c r="F1729" i="105" s="1"/>
  <c r="E3643" i="105"/>
  <c r="E1638" i="105" s="1"/>
  <c r="H1638" i="105" s="1"/>
  <c r="E3729" i="105"/>
  <c r="E1773" i="105" s="1"/>
  <c r="F3668" i="105"/>
  <c r="E3741" i="105"/>
  <c r="E3688" i="105"/>
  <c r="E1725" i="105" s="1"/>
  <c r="H1725" i="105" s="1"/>
  <c r="E3730" i="105"/>
  <c r="E1774" i="105" s="1"/>
  <c r="H1774" i="105" s="1"/>
  <c r="E3055" i="105"/>
  <c r="E889" i="105" s="1"/>
  <c r="H889" i="105" s="1"/>
  <c r="F3673" i="105"/>
  <c r="F1710" i="105" s="1"/>
  <c r="F3640" i="105"/>
  <c r="F1628" i="105" s="1"/>
  <c r="F3579" i="105"/>
  <c r="F1539" i="105" s="1"/>
  <c r="F3547" i="105"/>
  <c r="F1500" i="105" s="1"/>
  <c r="F3638" i="105"/>
  <c r="F1622" i="105" s="1"/>
  <c r="E3635" i="105"/>
  <c r="E1613" i="105" s="1"/>
  <c r="F3590" i="105"/>
  <c r="F1553" i="105" s="1"/>
  <c r="H1553" i="105" s="1"/>
  <c r="E3598" i="105"/>
  <c r="F3577" i="105"/>
  <c r="E3526" i="105"/>
  <c r="F3596" i="105"/>
  <c r="E3553" i="105"/>
  <c r="E1507" i="105" s="1"/>
  <c r="E3628" i="105"/>
  <c r="E1599" i="105" s="1"/>
  <c r="H1599" i="105" s="1"/>
  <c r="F3488" i="105"/>
  <c r="F1428" i="105" s="1"/>
  <c r="F3626" i="105"/>
  <c r="E3583" i="105"/>
  <c r="E1544" i="105" s="1"/>
  <c r="H1544" i="105" s="1"/>
  <c r="F3562" i="105"/>
  <c r="F1518" i="105" s="1"/>
  <c r="F3581" i="105"/>
  <c r="F3537" i="105"/>
  <c r="E3605" i="105"/>
  <c r="E1571" i="105" s="1"/>
  <c r="H1571" i="105" s="1"/>
  <c r="E3516" i="105"/>
  <c r="E1462" i="105" s="1"/>
  <c r="H1462" i="105" s="1"/>
  <c r="E3543" i="105"/>
  <c r="E1495" i="105" s="1"/>
  <c r="H1495" i="105" s="1"/>
  <c r="E3506" i="105"/>
  <c r="E3501" i="105"/>
  <c r="E1444" i="105" s="1"/>
  <c r="H1444" i="105" s="1"/>
  <c r="E3515" i="105"/>
  <c r="E1460" i="105" s="1"/>
  <c r="H1460" i="105" s="1"/>
  <c r="H3498" i="105"/>
  <c r="E3024" i="105"/>
  <c r="E852" i="105" s="1"/>
  <c r="H852" i="105" s="1"/>
  <c r="F3301" i="105"/>
  <c r="F3271" i="105"/>
  <c r="F1156" i="105" s="1"/>
  <c r="F3294" i="105"/>
  <c r="F1184" i="105" s="1"/>
  <c r="F3270" i="105"/>
  <c r="F1154" i="105" s="1"/>
  <c r="E3228" i="105"/>
  <c r="E1103" i="105" s="1"/>
  <c r="F3297" i="105"/>
  <c r="F1188" i="105" s="1"/>
  <c r="E3246" i="105"/>
  <c r="F3252" i="105"/>
  <c r="F1133" i="105" s="1"/>
  <c r="F3170" i="105"/>
  <c r="F1031" i="105" s="1"/>
  <c r="F3138" i="105"/>
  <c r="F993" i="105" s="1"/>
  <c r="F3248" i="105"/>
  <c r="F1127" i="105" s="1"/>
  <c r="E3232" i="105"/>
  <c r="E1108" i="105" s="1"/>
  <c r="H1108" i="105" s="1"/>
  <c r="F3211" i="105"/>
  <c r="F1083" i="105" s="1"/>
  <c r="E3167" i="105"/>
  <c r="E1028" i="105" s="1"/>
  <c r="H1028" i="105" s="1"/>
  <c r="F3135" i="105"/>
  <c r="F987" i="105" s="1"/>
  <c r="E3170" i="105"/>
  <c r="E1031" i="105" s="1"/>
  <c r="E3106" i="105"/>
  <c r="E3728" i="105"/>
  <c r="E1772" i="105" s="1"/>
  <c r="H1772" i="105" s="1"/>
  <c r="E3157" i="105"/>
  <c r="E1016" i="105" s="1"/>
  <c r="F3139" i="105"/>
  <c r="F994" i="105" s="1"/>
  <c r="F3124" i="105"/>
  <c r="F974" i="105" s="1"/>
  <c r="E3086" i="105"/>
  <c r="E928" i="105" s="1"/>
  <c r="E3692" i="105"/>
  <c r="E1729" i="105" s="1"/>
  <c r="E3084" i="105"/>
  <c r="E925" i="105" s="1"/>
  <c r="H925" i="105" s="1"/>
  <c r="F3061" i="105"/>
  <c r="F3091" i="105"/>
  <c r="F935" i="105" s="1"/>
  <c r="F3708" i="105"/>
  <c r="F1745" i="105" s="1"/>
  <c r="E3689" i="105"/>
  <c r="F3649" i="105"/>
  <c r="F1660" i="105" s="1"/>
  <c r="E3671" i="105"/>
  <c r="E1708" i="105" s="1"/>
  <c r="H1708" i="105" s="1"/>
  <c r="F3614" i="105"/>
  <c r="F1582" i="105" s="1"/>
  <c r="E3706" i="105"/>
  <c r="E1743" i="105" s="1"/>
  <c r="H1743" i="105" s="1"/>
  <c r="E3665" i="105"/>
  <c r="E1700" i="105" s="1"/>
  <c r="H1700" i="105" s="1"/>
  <c r="E3637" i="105"/>
  <c r="F3686" i="105"/>
  <c r="F1723" i="105" s="1"/>
  <c r="E3670" i="105"/>
  <c r="E1706" i="105" s="1"/>
  <c r="H1706" i="105" s="1"/>
  <c r="E3579" i="105"/>
  <c r="E1539" i="105" s="1"/>
  <c r="F3661" i="105"/>
  <c r="F1696" i="105" s="1"/>
  <c r="H1696" i="105" s="1"/>
  <c r="F3635" i="105"/>
  <c r="F1613" i="105" s="1"/>
  <c r="E3659" i="105"/>
  <c r="E1689" i="105" s="1"/>
  <c r="H1689" i="105" s="1"/>
  <c r="E3638" i="105"/>
  <c r="E1622" i="105" s="1"/>
  <c r="F3617" i="105"/>
  <c r="F1586" i="105" s="1"/>
  <c r="E3574" i="105"/>
  <c r="E1533" i="105" s="1"/>
  <c r="H1533" i="105" s="1"/>
  <c r="F3553" i="105"/>
  <c r="F1507" i="105" s="1"/>
  <c r="F3602" i="105"/>
  <c r="F1568" i="105" s="1"/>
  <c r="F3621" i="105"/>
  <c r="F3557" i="105"/>
  <c r="E3544" i="105"/>
  <c r="E1496" i="105" s="1"/>
  <c r="H1496" i="105" s="1"/>
  <c r="E3587" i="105"/>
  <c r="E1550" i="105" s="1"/>
  <c r="H1550" i="105" s="1"/>
  <c r="F3030" i="105"/>
  <c r="F859" i="105" s="1"/>
  <c r="E3284" i="105"/>
  <c r="E1171" i="105" s="1"/>
  <c r="H1171" i="105" s="1"/>
  <c r="E3160" i="105"/>
  <c r="E1019" i="105" s="1"/>
  <c r="E3079" i="105"/>
  <c r="E919" i="105" s="1"/>
  <c r="F3641" i="105"/>
  <c r="F3534" i="105"/>
  <c r="F1484" i="105" s="1"/>
  <c r="G3292" i="105"/>
  <c r="G1182" i="105" s="1"/>
  <c r="E3269" i="105"/>
  <c r="E1153" i="105" s="1"/>
  <c r="H1153" i="105" s="1"/>
  <c r="E3015" i="105"/>
  <c r="E840" i="105" s="1"/>
  <c r="H840" i="105" s="1"/>
  <c r="F3279" i="105"/>
  <c r="F1165" i="105" s="1"/>
  <c r="F3215" i="105"/>
  <c r="F1087" i="105" s="1"/>
  <c r="E3016" i="105"/>
  <c r="E842" i="105" s="1"/>
  <c r="F3028" i="105"/>
  <c r="F857" i="105" s="1"/>
  <c r="E3263" i="105"/>
  <c r="E1146" i="105" s="1"/>
  <c r="E3199" i="105"/>
  <c r="E1067" i="105" s="1"/>
  <c r="H1067" i="105" s="1"/>
  <c r="E3270" i="105"/>
  <c r="E1154" i="105" s="1"/>
  <c r="E3206" i="105"/>
  <c r="E1077" i="105" s="1"/>
  <c r="F3163" i="105"/>
  <c r="F1023" i="105" s="1"/>
  <c r="E3158" i="105"/>
  <c r="E1017" i="105" s="1"/>
  <c r="H1017" i="105" s="1"/>
  <c r="G3283" i="105"/>
  <c r="G1170" i="105" s="1"/>
  <c r="G3219" i="105"/>
  <c r="G1092" i="105" s="1"/>
  <c r="G3157" i="105"/>
  <c r="G1016" i="105" s="1"/>
  <c r="H3385" i="105"/>
  <c r="E3082" i="105"/>
  <c r="E923" i="105" s="1"/>
  <c r="E3156" i="105"/>
  <c r="E1015" i="105" s="1"/>
  <c r="F3636" i="105"/>
  <c r="E3738" i="105"/>
  <c r="E1785" i="105" s="1"/>
  <c r="F3696" i="105"/>
  <c r="F1733" i="105" s="1"/>
  <c r="F3245" i="105"/>
  <c r="F1123" i="105" s="1"/>
  <c r="E3205" i="105"/>
  <c r="E1074" i="105" s="1"/>
  <c r="H1074" i="105" s="1"/>
  <c r="F3225" i="105"/>
  <c r="F1099" i="105" s="1"/>
  <c r="F3149" i="105"/>
  <c r="F1006" i="105" s="1"/>
  <c r="F3172" i="105"/>
  <c r="F1034" i="105" s="1"/>
  <c r="E3726" i="105"/>
  <c r="E1770" i="105" s="1"/>
  <c r="F3057" i="105"/>
  <c r="E3085" i="105"/>
  <c r="E926" i="105" s="1"/>
  <c r="H926" i="105" s="1"/>
  <c r="E3677" i="105"/>
  <c r="E1714" i="105" s="1"/>
  <c r="H1714" i="105" s="1"/>
  <c r="F3685" i="105"/>
  <c r="F1722" i="105" s="1"/>
  <c r="H1722" i="105" s="1"/>
  <c r="G3238" i="105"/>
  <c r="G1115" i="105" s="1"/>
  <c r="G3102" i="105"/>
  <c r="G948" i="105" s="1"/>
  <c r="F3122" i="105"/>
  <c r="F972" i="105" s="1"/>
  <c r="E3308" i="105"/>
  <c r="E1202" i="105" s="1"/>
  <c r="E3227" i="105"/>
  <c r="E1102" i="105" s="1"/>
  <c r="H1102" i="105" s="1"/>
  <c r="E3039" i="105"/>
  <c r="E870" i="105" s="1"/>
  <c r="H870" i="105" s="1"/>
  <c r="F3018" i="105"/>
  <c r="F844" i="105" s="1"/>
  <c r="F3021" i="105"/>
  <c r="F849" i="105" s="1"/>
  <c r="G3094" i="105"/>
  <c r="G938" i="105" s="1"/>
  <c r="F3292" i="105"/>
  <c r="F1182" i="105" s="1"/>
  <c r="F3249" i="105"/>
  <c r="F1128" i="105" s="1"/>
  <c r="F3287" i="105"/>
  <c r="F1175" i="105" s="1"/>
  <c r="F3109" i="105"/>
  <c r="F956" i="105" s="1"/>
  <c r="F3272" i="105"/>
  <c r="F1157" i="105" s="1"/>
  <c r="E3223" i="105"/>
  <c r="E1097" i="105" s="1"/>
  <c r="E3203" i="105"/>
  <c r="E1072" i="105" s="1"/>
  <c r="H1072" i="105" s="1"/>
  <c r="E3252" i="105"/>
  <c r="E1133" i="105" s="1"/>
  <c r="H1133" i="105" s="1"/>
  <c r="F3235" i="105"/>
  <c r="F1111" i="105" s="1"/>
  <c r="F3230" i="105"/>
  <c r="F1105" i="105" s="1"/>
  <c r="E3095" i="105"/>
  <c r="E939" i="105" s="1"/>
  <c r="E2922" i="105"/>
  <c r="E727" i="105" s="1"/>
  <c r="F2976" i="105"/>
  <c r="F793" i="105" s="1"/>
  <c r="G2872" i="105"/>
  <c r="G666" i="105" s="1"/>
  <c r="E3031" i="105"/>
  <c r="E861" i="105" s="1"/>
  <c r="E3244" i="105"/>
  <c r="E1122" i="105" s="1"/>
  <c r="H1122" i="105" s="1"/>
  <c r="F3016" i="105"/>
  <c r="F842" i="105" s="1"/>
  <c r="E3032" i="105"/>
  <c r="E862" i="105" s="1"/>
  <c r="F3204" i="105"/>
  <c r="F1073" i="105" s="1"/>
  <c r="E3303" i="105"/>
  <c r="E1195" i="105" s="1"/>
  <c r="H1195" i="105" s="1"/>
  <c r="F3293" i="105"/>
  <c r="F1183" i="105" s="1"/>
  <c r="F3286" i="105"/>
  <c r="F3289" i="105"/>
  <c r="F1177" i="105" s="1"/>
  <c r="E3254" i="105"/>
  <c r="E1135" i="105" s="1"/>
  <c r="F3020" i="105"/>
  <c r="F846" i="105" s="1"/>
  <c r="E3262" i="105"/>
  <c r="E1145" i="105" s="1"/>
  <c r="E3225" i="105"/>
  <c r="E1099" i="105" s="1"/>
  <c r="F3194" i="105"/>
  <c r="F1061" i="105" s="1"/>
  <c r="F3162" i="105"/>
  <c r="F1022" i="105" s="1"/>
  <c r="E3285" i="105"/>
  <c r="E1172" i="105" s="1"/>
  <c r="H1172" i="105" s="1"/>
  <c r="E3275" i="105"/>
  <c r="E1160" i="105" s="1"/>
  <c r="H1160" i="105" s="1"/>
  <c r="E3041" i="105"/>
  <c r="E873" i="105" s="1"/>
  <c r="E3017" i="105"/>
  <c r="E843" i="105" s="1"/>
  <c r="H843" i="105" s="1"/>
  <c r="E3044" i="105"/>
  <c r="E876" i="105" s="1"/>
  <c r="E3304" i="105"/>
  <c r="E1196" i="105" s="1"/>
  <c r="H1196" i="105" s="1"/>
  <c r="E3307" i="105"/>
  <c r="E1201" i="105" s="1"/>
  <c r="F3156" i="105"/>
  <c r="F1015" i="105" s="1"/>
  <c r="F3213" i="105"/>
  <c r="F1085" i="105" s="1"/>
  <c r="F3014" i="105"/>
  <c r="F839" i="105" s="1"/>
  <c r="E3040" i="105"/>
  <c r="E871" i="105" s="1"/>
  <c r="E3111" i="105"/>
  <c r="F3140" i="105"/>
  <c r="F995" i="105" s="1"/>
  <c r="E3161" i="105"/>
  <c r="E3180" i="105"/>
  <c r="E1043" i="105" s="1"/>
  <c r="H1043" i="105" s="1"/>
  <c r="F3159" i="105"/>
  <c r="F1018" i="105" s="1"/>
  <c r="E3116" i="105"/>
  <c r="E965" i="105" s="1"/>
  <c r="H965" i="105" s="1"/>
  <c r="F3086" i="105"/>
  <c r="F928" i="105" s="1"/>
  <c r="E3187" i="105"/>
  <c r="E1053" i="105" s="1"/>
  <c r="F3166" i="105"/>
  <c r="E3123" i="105"/>
  <c r="E973" i="105" s="1"/>
  <c r="F3102" i="105"/>
  <c r="F948" i="105" s="1"/>
  <c r="E3182" i="105"/>
  <c r="E1047" i="105" s="1"/>
  <c r="H1047" i="105" s="1"/>
  <c r="F3161" i="105"/>
  <c r="F1021" i="105" s="1"/>
  <c r="E3118" i="105"/>
  <c r="E967" i="105" s="1"/>
  <c r="H967" i="105" s="1"/>
  <c r="F3088" i="105"/>
  <c r="F930" i="105" s="1"/>
  <c r="E3072" i="105"/>
  <c r="E911" i="105" s="1"/>
  <c r="E3714" i="105"/>
  <c r="E1753" i="105" s="1"/>
  <c r="H1753" i="105" s="1"/>
  <c r="E3695" i="105"/>
  <c r="E1732" i="105" s="1"/>
  <c r="H1732" i="105" s="1"/>
  <c r="F3674" i="105"/>
  <c r="F1711" i="105" s="1"/>
  <c r="G3289" i="105"/>
  <c r="G1177" i="105" s="1"/>
  <c r="E3294" i="105"/>
  <c r="E1184" i="105" s="1"/>
  <c r="H1184" i="105" s="1"/>
  <c r="G3022" i="105"/>
  <c r="G850" i="105" s="1"/>
  <c r="G3023" i="105"/>
  <c r="G851" i="105" s="1"/>
  <c r="F3288" i="105"/>
  <c r="F1176" i="105" s="1"/>
  <c r="G3286" i="105"/>
  <c r="E3221" i="105"/>
  <c r="E1095" i="105" s="1"/>
  <c r="E3240" i="105"/>
  <c r="E1117" i="105" s="1"/>
  <c r="G3236" i="105"/>
  <c r="F3212" i="105"/>
  <c r="F1084" i="105" s="1"/>
  <c r="H1084" i="105" s="1"/>
  <c r="E3255" i="105"/>
  <c r="E1136" i="105" s="1"/>
  <c r="H1136" i="105" s="1"/>
  <c r="G3169" i="105"/>
  <c r="G1030" i="105" s="1"/>
  <c r="G3105" i="105"/>
  <c r="G951" i="105" s="1"/>
  <c r="F3112" i="105"/>
  <c r="F960" i="105" s="1"/>
  <c r="F3093" i="105"/>
  <c r="F937" i="105" s="1"/>
  <c r="E3104" i="105"/>
  <c r="E950" i="105" s="1"/>
  <c r="H950" i="105" s="1"/>
  <c r="F3031" i="105"/>
  <c r="E3209" i="105"/>
  <c r="E1080" i="105" s="1"/>
  <c r="H1080" i="105" s="1"/>
  <c r="F3221" i="105"/>
  <c r="E3135" i="105"/>
  <c r="E987" i="105" s="1"/>
  <c r="H987" i="105" s="1"/>
  <c r="F3051" i="105"/>
  <c r="E3014" i="105"/>
  <c r="E839" i="105" s="1"/>
  <c r="H839" i="105" s="1"/>
  <c r="F3043" i="105"/>
  <c r="F875" i="105" s="1"/>
  <c r="F3034" i="105"/>
  <c r="F864" i="105" s="1"/>
  <c r="F3185" i="105"/>
  <c r="F1050" i="105" s="1"/>
  <c r="F3075" i="105"/>
  <c r="F914" i="105" s="1"/>
  <c r="E3140" i="105"/>
  <c r="E995" i="105" s="1"/>
  <c r="G3144" i="105"/>
  <c r="G1000" i="105" s="1"/>
  <c r="G3738" i="105"/>
  <c r="G1785" i="105" s="1"/>
  <c r="E3287" i="105"/>
  <c r="E1175" i="105" s="1"/>
  <c r="H1175" i="105" s="1"/>
  <c r="F3040" i="105"/>
  <c r="F871" i="105" s="1"/>
  <c r="G3257" i="105"/>
  <c r="G1139" i="105" s="1"/>
  <c r="E3043" i="105"/>
  <c r="E875" i="105" s="1"/>
  <c r="F3264" i="105"/>
  <c r="F1147" i="105" s="1"/>
  <c r="F3200" i="105"/>
  <c r="F1068" i="105" s="1"/>
  <c r="F3219" i="105"/>
  <c r="F1092" i="105" s="1"/>
  <c r="E3168" i="105"/>
  <c r="E1029" i="105" s="1"/>
  <c r="G3226" i="105"/>
  <c r="G3100" i="105"/>
  <c r="G945" i="105" s="1"/>
  <c r="F3234" i="105"/>
  <c r="F1110" i="105" s="1"/>
  <c r="F3147" i="105"/>
  <c r="F1004" i="105" s="1"/>
  <c r="E3185" i="105"/>
  <c r="E1050" i="105" s="1"/>
  <c r="E3121" i="105"/>
  <c r="G3091" i="105"/>
  <c r="G935" i="105" s="1"/>
  <c r="E3732" i="105"/>
  <c r="E1778" i="105" s="1"/>
  <c r="H1778" i="105" s="1"/>
  <c r="E3173" i="105"/>
  <c r="E1035" i="105" s="1"/>
  <c r="H1035" i="105" s="1"/>
  <c r="E3109" i="105"/>
  <c r="E956" i="105" s="1"/>
  <c r="H956" i="105" s="1"/>
  <c r="F3729" i="105"/>
  <c r="F1773" i="105" s="1"/>
  <c r="E3723" i="105"/>
  <c r="E1766" i="105" s="1"/>
  <c r="H1766" i="105" s="1"/>
  <c r="E3034" i="105"/>
  <c r="E864" i="105" s="1"/>
  <c r="E3297" i="105"/>
  <c r="E1188" i="105" s="1"/>
  <c r="H1188" i="105" s="1"/>
  <c r="F3041" i="105"/>
  <c r="F873" i="105" s="1"/>
  <c r="F3290" i="105"/>
  <c r="F1178" i="105" s="1"/>
  <c r="H1178" i="105" s="1"/>
  <c r="E3298" i="105"/>
  <c r="E1189" i="105" s="1"/>
  <c r="G3034" i="105"/>
  <c r="G864" i="105" s="1"/>
  <c r="E3258" i="105"/>
  <c r="E1140" i="105" s="1"/>
  <c r="H1140" i="105" s="1"/>
  <c r="E3278" i="105"/>
  <c r="E1164" i="105" s="1"/>
  <c r="E3214" i="105"/>
  <c r="E1086" i="105" s="1"/>
  <c r="E3147" i="105"/>
  <c r="E1004" i="105" s="1"/>
  <c r="H1004" i="105" s="1"/>
  <c r="F3183" i="105"/>
  <c r="F1048" i="105" s="1"/>
  <c r="H1048" i="105" s="1"/>
  <c r="F3119" i="105"/>
  <c r="F968" i="105" s="1"/>
  <c r="G3139" i="105"/>
  <c r="G994" i="105" s="1"/>
  <c r="E3261" i="105"/>
  <c r="F3240" i="105"/>
  <c r="F1117" i="105" s="1"/>
  <c r="E3197" i="105"/>
  <c r="E1065" i="105" s="1"/>
  <c r="E3162" i="105"/>
  <c r="E1022" i="105" s="1"/>
  <c r="F3141" i="105"/>
  <c r="F3098" i="105"/>
  <c r="F943" i="105" s="1"/>
  <c r="E3076" i="105"/>
  <c r="E3037" i="105"/>
  <c r="E868" i="105" s="1"/>
  <c r="H868" i="105" s="1"/>
  <c r="F3022" i="105"/>
  <c r="F850" i="105" s="1"/>
  <c r="F3278" i="105"/>
  <c r="F1164" i="105" s="1"/>
  <c r="F3214" i="105"/>
  <c r="F1086" i="105" s="1"/>
  <c r="E3142" i="105"/>
  <c r="E998" i="105" s="1"/>
  <c r="H998" i="105" s="1"/>
  <c r="F3164" i="105"/>
  <c r="F1024" i="105" s="1"/>
  <c r="F3100" i="105"/>
  <c r="F945" i="105" s="1"/>
  <c r="G3181" i="105"/>
  <c r="G3072" i="105"/>
  <c r="G911" i="105" s="1"/>
  <c r="E3186" i="105"/>
  <c r="E1052" i="105" s="1"/>
  <c r="H1052" i="105" s="1"/>
  <c r="E3122" i="105"/>
  <c r="E972" i="105" s="1"/>
  <c r="H972" i="105" s="1"/>
  <c r="F3168" i="105"/>
  <c r="F1029" i="105" s="1"/>
  <c r="F3136" i="105"/>
  <c r="F991" i="105" s="1"/>
  <c r="E3081" i="105"/>
  <c r="E922" i="105" s="1"/>
  <c r="H922" i="105" s="1"/>
  <c r="E3019" i="105"/>
  <c r="E845" i="105" s="1"/>
  <c r="F3295" i="105"/>
  <c r="F1185" i="105" s="1"/>
  <c r="F3025" i="105"/>
  <c r="F853" i="105" s="1"/>
  <c r="F3283" i="105"/>
  <c r="F1170" i="105" s="1"/>
  <c r="F3274" i="105"/>
  <c r="F1159" i="105" s="1"/>
  <c r="E3231" i="105"/>
  <c r="F3210" i="105"/>
  <c r="F1081" i="105" s="1"/>
  <c r="E3211" i="105"/>
  <c r="F3068" i="105"/>
  <c r="F906" i="105" s="1"/>
  <c r="F3013" i="105"/>
  <c r="F838" i="105" s="1"/>
  <c r="G3019" i="105"/>
  <c r="G845" i="105" s="1"/>
  <c r="F3229" i="105"/>
  <c r="F1104" i="105" s="1"/>
  <c r="E3038" i="105"/>
  <c r="E869" i="105" s="1"/>
  <c r="H869" i="105" s="1"/>
  <c r="F3044" i="105"/>
  <c r="F876" i="105" s="1"/>
  <c r="F3307" i="105"/>
  <c r="F1201" i="105" s="1"/>
  <c r="G3243" i="105"/>
  <c r="G1121" i="105" s="1"/>
  <c r="F3121" i="105"/>
  <c r="F971" i="105" s="1"/>
  <c r="G3262" i="105"/>
  <c r="G1145" i="105" s="1"/>
  <c r="G3198" i="105"/>
  <c r="G1066" i="105" s="1"/>
  <c r="F3257" i="105"/>
  <c r="F1139" i="105" s="1"/>
  <c r="G3190" i="105"/>
  <c r="G1056" i="105" s="1"/>
  <c r="E3268" i="105"/>
  <c r="E1152" i="105" s="1"/>
  <c r="E3204" i="105"/>
  <c r="E1073" i="105" s="1"/>
  <c r="H1073" i="105" s="1"/>
  <c r="G3277" i="105"/>
  <c r="G1163" i="105" s="1"/>
  <c r="G3213" i="105"/>
  <c r="G1085" i="105" s="1"/>
  <c r="F3197" i="105"/>
  <c r="F3190" i="105"/>
  <c r="F1056" i="105" s="1"/>
  <c r="F3126" i="105"/>
  <c r="F3114" i="105"/>
  <c r="F962" i="105" s="1"/>
  <c r="F3099" i="105"/>
  <c r="F944" i="105" s="1"/>
  <c r="G3126" i="105"/>
  <c r="G977" i="105" s="1"/>
  <c r="E3069" i="105"/>
  <c r="E907" i="105" s="1"/>
  <c r="F3074" i="105"/>
  <c r="F913" i="105" s="1"/>
  <c r="F3233" i="105"/>
  <c r="F1109" i="105" s="1"/>
  <c r="F3260" i="105"/>
  <c r="F1142" i="105" s="1"/>
  <c r="E3094" i="105"/>
  <c r="E938" i="105" s="1"/>
  <c r="H938" i="105" s="1"/>
  <c r="F3073" i="105"/>
  <c r="F912" i="105" s="1"/>
  <c r="E3090" i="105"/>
  <c r="E932" i="105" s="1"/>
  <c r="H932" i="105" s="1"/>
  <c r="F3069" i="105"/>
  <c r="F907" i="105" s="1"/>
  <c r="E3093" i="105"/>
  <c r="E937" i="105" s="1"/>
  <c r="E3309" i="105"/>
  <c r="E1203" i="105" s="1"/>
  <c r="H1203" i="105" s="1"/>
  <c r="G3162" i="105"/>
  <c r="G1022" i="105" s="1"/>
  <c r="F3165" i="105"/>
  <c r="F1025" i="105" s="1"/>
  <c r="F3101" i="105"/>
  <c r="E3181" i="105"/>
  <c r="E1046" i="105" s="1"/>
  <c r="F3079" i="105"/>
  <c r="F919" i="105" s="1"/>
  <c r="F3223" i="105"/>
  <c r="F1097" i="105" s="1"/>
  <c r="F3254" i="105"/>
  <c r="F1135" i="105" s="1"/>
  <c r="F3019" i="105"/>
  <c r="F845" i="105" s="1"/>
  <c r="E3257" i="105"/>
  <c r="E1139" i="105" s="1"/>
  <c r="E3280" i="105"/>
  <c r="E1166" i="105" s="1"/>
  <c r="H1166" i="105" s="1"/>
  <c r="F3259" i="105"/>
  <c r="F1141" i="105" s="1"/>
  <c r="E3216" i="105"/>
  <c r="F3187" i="105"/>
  <c r="F1053" i="105" s="1"/>
  <c r="E3144" i="105"/>
  <c r="E1000" i="105" s="1"/>
  <c r="F3123" i="105"/>
  <c r="F973" i="105" s="1"/>
  <c r="E3235" i="105"/>
  <c r="E1111" i="105" s="1"/>
  <c r="G3298" i="105"/>
  <c r="G1189" i="105" s="1"/>
  <c r="E3226" i="105"/>
  <c r="G3263" i="105"/>
  <c r="G1146" i="105" s="1"/>
  <c r="G3231" i="105"/>
  <c r="G3164" i="105"/>
  <c r="G1024" i="105" s="1"/>
  <c r="F3247" i="105"/>
  <c r="F1126" i="105" s="1"/>
  <c r="G3143" i="105"/>
  <c r="G999" i="105" s="1"/>
  <c r="E3159" i="105"/>
  <c r="E1018" i="105" s="1"/>
  <c r="E3096" i="105"/>
  <c r="G3062" i="105"/>
  <c r="F3738" i="105"/>
  <c r="F1785" i="105" s="1"/>
  <c r="F2984" i="105"/>
  <c r="F802" i="105" s="1"/>
  <c r="F2938" i="105"/>
  <c r="F746" i="105" s="1"/>
  <c r="F2919" i="105"/>
  <c r="F723" i="105" s="1"/>
  <c r="F2912" i="105"/>
  <c r="F715" i="105" s="1"/>
  <c r="E3377" i="105"/>
  <c r="E1288" i="105" s="1"/>
  <c r="H1288" i="105" s="1"/>
  <c r="F3268" i="105"/>
  <c r="F1152" i="105" s="1"/>
  <c r="E3313" i="105"/>
  <c r="E1208" i="105" s="1"/>
  <c r="F3308" i="105"/>
  <c r="F1202" i="105" s="1"/>
  <c r="H3477" i="105"/>
  <c r="E2907" i="105"/>
  <c r="E709" i="105" s="1"/>
  <c r="F2894" i="105"/>
  <c r="F692" i="105" s="1"/>
  <c r="H3599" i="105"/>
  <c r="H3507" i="105"/>
  <c r="E2930" i="105"/>
  <c r="E736" i="105" s="1"/>
  <c r="G3368" i="105"/>
  <c r="G1276" i="105" s="1"/>
  <c r="F3009" i="105"/>
  <c r="F833" i="105" s="1"/>
  <c r="E2961" i="105"/>
  <c r="E775" i="105" s="1"/>
  <c r="F2910" i="105"/>
  <c r="F712" i="105" s="1"/>
  <c r="F2906" i="105"/>
  <c r="F708" i="105" s="1"/>
  <c r="F2883" i="105"/>
  <c r="F679" i="105" s="1"/>
  <c r="F2961" i="105"/>
  <c r="F775" i="105" s="1"/>
  <c r="F2980" i="105"/>
  <c r="F797" i="105" s="1"/>
  <c r="F2867" i="105"/>
  <c r="F660" i="105" s="1"/>
  <c r="E2927" i="105"/>
  <c r="E733" i="105" s="1"/>
  <c r="E2625" i="105"/>
  <c r="F2897" i="105"/>
  <c r="F697" i="105" s="1"/>
  <c r="E2925" i="105"/>
  <c r="E730" i="105" s="1"/>
  <c r="E2937" i="105"/>
  <c r="E745" i="105" s="1"/>
  <c r="E3011" i="105"/>
  <c r="E836" i="105" s="1"/>
  <c r="E2910" i="105"/>
  <c r="E712" i="105" s="1"/>
  <c r="F2921" i="105"/>
  <c r="E2880" i="105"/>
  <c r="E675" i="105" s="1"/>
  <c r="G2972" i="105"/>
  <c r="G788" i="105" s="1"/>
  <c r="E2993" i="105"/>
  <c r="E814" i="105" s="1"/>
  <c r="E2946" i="105"/>
  <c r="E757" i="105" s="1"/>
  <c r="E2955" i="105"/>
  <c r="E767" i="105" s="1"/>
  <c r="G2864" i="105"/>
  <c r="G656" i="105" s="1"/>
  <c r="E2892" i="105"/>
  <c r="E690" i="105" s="1"/>
  <c r="F2865" i="105"/>
  <c r="F657" i="105" s="1"/>
  <c r="G3006" i="105"/>
  <c r="G830" i="105" s="1"/>
  <c r="G2981" i="105"/>
  <c r="G799" i="105" s="1"/>
  <c r="F2971" i="105"/>
  <c r="F787" i="105" s="1"/>
  <c r="F2899" i="105"/>
  <c r="F699" i="105" s="1"/>
  <c r="G2951" i="105"/>
  <c r="G763" i="105" s="1"/>
  <c r="F2926" i="105"/>
  <c r="F732" i="105" s="1"/>
  <c r="F2888" i="105"/>
  <c r="F685" i="105" s="1"/>
  <c r="F2996" i="105"/>
  <c r="F818" i="105" s="1"/>
  <c r="F3011" i="105"/>
  <c r="F836" i="105" s="1"/>
  <c r="F3001" i="105"/>
  <c r="F824" i="105" s="1"/>
  <c r="E2899" i="105"/>
  <c r="E699" i="105" s="1"/>
  <c r="F2925" i="105"/>
  <c r="F730" i="105" s="1"/>
  <c r="F2934" i="105"/>
  <c r="F741" i="105" s="1"/>
  <c r="G2896" i="105"/>
  <c r="G696" i="105" s="1"/>
  <c r="E2941" i="105"/>
  <c r="E751" i="105" s="1"/>
  <c r="F2948" i="105"/>
  <c r="F759" i="105" s="1"/>
  <c r="F2995" i="105"/>
  <c r="F816" i="105" s="1"/>
  <c r="F2979" i="105"/>
  <c r="F796" i="105" s="1"/>
  <c r="F3010" i="105"/>
  <c r="F834" i="105" s="1"/>
  <c r="F2999" i="105"/>
  <c r="F821" i="105" s="1"/>
  <c r="F2957" i="105"/>
  <c r="F770" i="105" s="1"/>
  <c r="G2882" i="105"/>
  <c r="G678" i="105" s="1"/>
  <c r="E2920" i="105"/>
  <c r="E724" i="105" s="1"/>
  <c r="G2875" i="105"/>
  <c r="G669" i="105" s="1"/>
  <c r="F2895" i="105"/>
  <c r="F693" i="105" s="1"/>
  <c r="F2943" i="105"/>
  <c r="F753" i="105" s="1"/>
  <c r="G3003" i="105"/>
  <c r="G826" i="105" s="1"/>
  <c r="F2974" i="105"/>
  <c r="F790" i="105" s="1"/>
  <c r="F3003" i="105"/>
  <c r="F826" i="105" s="1"/>
  <c r="E2989" i="105"/>
  <c r="E809" i="105" s="1"/>
  <c r="E2976" i="105"/>
  <c r="E793" i="105" s="1"/>
  <c r="E2982" i="105"/>
  <c r="E800" i="105" s="1"/>
  <c r="F2975" i="105"/>
  <c r="F791" i="105" s="1"/>
  <c r="G2970" i="105"/>
  <c r="G785" i="105" s="1"/>
  <c r="E2934" i="105"/>
  <c r="E741" i="105" s="1"/>
  <c r="E2986" i="105"/>
  <c r="E806" i="105" s="1"/>
  <c r="E2960" i="105"/>
  <c r="E773" i="105" s="1"/>
  <c r="E2944" i="105"/>
  <c r="E754" i="105" s="1"/>
  <c r="F2931" i="105"/>
  <c r="F738" i="105" s="1"/>
  <c r="F2904" i="105"/>
  <c r="F705" i="105" s="1"/>
  <c r="F2915" i="105"/>
  <c r="F718" i="105" s="1"/>
  <c r="E2953" i="105"/>
  <c r="E765" i="105" s="1"/>
  <c r="F2922" i="105"/>
  <c r="F727" i="105" s="1"/>
  <c r="E2884" i="105"/>
  <c r="E680" i="105" s="1"/>
  <c r="E2931" i="105"/>
  <c r="F2911" i="105"/>
  <c r="F714" i="105" s="1"/>
  <c r="F2864" i="105"/>
  <c r="F656" i="105" s="1"/>
  <c r="E2869" i="105"/>
  <c r="E662" i="105" s="1"/>
  <c r="F2868" i="105"/>
  <c r="F661" i="105" s="1"/>
  <c r="F2959" i="105"/>
  <c r="F772" i="105" s="1"/>
  <c r="E2970" i="105"/>
  <c r="E785" i="105" s="1"/>
  <c r="G2887" i="105"/>
  <c r="G684" i="105" s="1"/>
  <c r="F3012" i="105"/>
  <c r="F837" i="105" s="1"/>
  <c r="E2994" i="105"/>
  <c r="E815" i="105" s="1"/>
  <c r="F2918" i="105"/>
  <c r="F722" i="105" s="1"/>
  <c r="E3006" i="105"/>
  <c r="E830" i="105" s="1"/>
  <c r="G2938" i="105"/>
  <c r="G746" i="105" s="1"/>
  <c r="E2968" i="105"/>
  <c r="E783" i="105" s="1"/>
  <c r="E2952" i="105"/>
  <c r="E764" i="105" s="1"/>
  <c r="E2891" i="105"/>
  <c r="E689" i="105" s="1"/>
  <c r="E2959" i="105"/>
  <c r="E772" i="105" s="1"/>
  <c r="E2943" i="105"/>
  <c r="E753" i="105" s="1"/>
  <c r="G2912" i="105"/>
  <c r="G715" i="105" s="1"/>
  <c r="E2909" i="105"/>
  <c r="E711" i="105" s="1"/>
  <c r="F2872" i="105"/>
  <c r="F666" i="105" s="1"/>
  <c r="F2863" i="105"/>
  <c r="F655" i="105" s="1"/>
  <c r="F2951" i="105"/>
  <c r="F763" i="105" s="1"/>
  <c r="G2927" i="105"/>
  <c r="G733" i="105" s="1"/>
  <c r="F3004" i="105"/>
  <c r="F827" i="105" s="1"/>
  <c r="G2937" i="105"/>
  <c r="G745" i="105" s="1"/>
  <c r="F2983" i="105"/>
  <c r="F801" i="105" s="1"/>
  <c r="E2971" i="105"/>
  <c r="E2902" i="105"/>
  <c r="E703" i="105" s="1"/>
  <c r="G2894" i="105"/>
  <c r="G692" i="105" s="1"/>
  <c r="G2997" i="105"/>
  <c r="G819" i="105" s="1"/>
  <c r="E2984" i="105"/>
  <c r="E802" i="105" s="1"/>
  <c r="F2953" i="105"/>
  <c r="F765" i="105" s="1"/>
  <c r="F2936" i="105"/>
  <c r="F744" i="105" s="1"/>
  <c r="E2915" i="105"/>
  <c r="E718" i="105" s="1"/>
  <c r="F2900" i="105"/>
  <c r="F700" i="105" s="1"/>
  <c r="F2923" i="105"/>
  <c r="F728" i="105" s="1"/>
  <c r="F2890" i="105"/>
  <c r="F687" i="105" s="1"/>
  <c r="E2874" i="105"/>
  <c r="E668" i="105" s="1"/>
  <c r="E3003" i="105"/>
  <c r="E826" i="105" s="1"/>
  <c r="E2979" i="105"/>
  <c r="E796" i="105" s="1"/>
  <c r="F2902" i="105"/>
  <c r="F703" i="105" s="1"/>
  <c r="E2888" i="105"/>
  <c r="E685" i="105" s="1"/>
  <c r="G2935" i="105"/>
  <c r="G742" i="105" s="1"/>
  <c r="F2882" i="105"/>
  <c r="F678" i="105" s="1"/>
  <c r="G2899" i="105"/>
  <c r="G699" i="105" s="1"/>
  <c r="G2861" i="105"/>
  <c r="G653" i="105" s="1"/>
  <c r="G2879" i="105"/>
  <c r="G674" i="105" s="1"/>
  <c r="G2886" i="105"/>
  <c r="G2866" i="105"/>
  <c r="G659" i="105" s="1"/>
  <c r="E3012" i="105"/>
  <c r="E837" i="105" s="1"/>
  <c r="G2990" i="105"/>
  <c r="G810" i="105" s="1"/>
  <c r="E3010" i="105"/>
  <c r="E834" i="105" s="1"/>
  <c r="E2957" i="105"/>
  <c r="E770" i="105" s="1"/>
  <c r="E3001" i="105"/>
  <c r="F2990" i="105"/>
  <c r="F810" i="105" s="1"/>
  <c r="G2948" i="105"/>
  <c r="G759" i="105" s="1"/>
  <c r="E2932" i="105"/>
  <c r="E739" i="105" s="1"/>
  <c r="E2988" i="105"/>
  <c r="E808" i="105" s="1"/>
  <c r="F2964" i="105"/>
  <c r="F778" i="105" s="1"/>
  <c r="G2954" i="105"/>
  <c r="G766" i="105" s="1"/>
  <c r="E3005" i="105"/>
  <c r="E828" i="105" s="1"/>
  <c r="E2997" i="105"/>
  <c r="E819" i="105" s="1"/>
  <c r="F2987" i="105"/>
  <c r="F807" i="105" s="1"/>
  <c r="F2941" i="105"/>
  <c r="E2916" i="105"/>
  <c r="E720" i="105" s="1"/>
  <c r="G2930" i="105"/>
  <c r="G736" i="105" s="1"/>
  <c r="F2901" i="105"/>
  <c r="E2890" i="105"/>
  <c r="E687" i="105" s="1"/>
  <c r="E2870" i="105"/>
  <c r="E663" i="105" s="1"/>
  <c r="E2945" i="105"/>
  <c r="E755" i="105" s="1"/>
  <c r="E2936" i="105"/>
  <c r="E744" i="105" s="1"/>
  <c r="F2928" i="105"/>
  <c r="F734" i="105" s="1"/>
  <c r="E2935" i="105"/>
  <c r="E742" i="105" s="1"/>
  <c r="E2918" i="105"/>
  <c r="E722" i="105" s="1"/>
  <c r="F2914" i="105"/>
  <c r="F717" i="105" s="1"/>
  <c r="F2903" i="105"/>
  <c r="F704" i="105" s="1"/>
  <c r="G2893" i="105"/>
  <c r="G691" i="105" s="1"/>
  <c r="E2914" i="105"/>
  <c r="E717" i="105" s="1"/>
  <c r="E2906" i="105"/>
  <c r="E708" i="105" s="1"/>
  <c r="E2886" i="105"/>
  <c r="E683" i="105" s="1"/>
  <c r="E2873" i="105"/>
  <c r="E667" i="105" s="1"/>
  <c r="F2877" i="105"/>
  <c r="F672" i="105" s="1"/>
  <c r="E2877" i="105"/>
  <c r="E672" i="105" s="1"/>
  <c r="E2861" i="105"/>
  <c r="E653" i="105" s="1"/>
  <c r="F2881" i="105"/>
  <c r="F677" i="105" s="1"/>
  <c r="F2873" i="105"/>
  <c r="F667" i="105" s="1"/>
  <c r="E2973" i="105"/>
  <c r="E789" i="105" s="1"/>
  <c r="F3006" i="105"/>
  <c r="F830" i="105" s="1"/>
  <c r="E2987" i="105"/>
  <c r="E807" i="105" s="1"/>
  <c r="E2949" i="105"/>
  <c r="E760" i="105" s="1"/>
  <c r="E2995" i="105"/>
  <c r="E816" i="105" s="1"/>
  <c r="F2924" i="105"/>
  <c r="F729" i="105" s="1"/>
  <c r="F2891" i="105"/>
  <c r="F689" i="105" s="1"/>
  <c r="E2996" i="105"/>
  <c r="E818" i="105" s="1"/>
  <c r="F2981" i="105"/>
  <c r="F799" i="105" s="1"/>
  <c r="E3000" i="105"/>
  <c r="E822" i="105" s="1"/>
  <c r="E2975" i="105"/>
  <c r="E791" i="105" s="1"/>
  <c r="F2965" i="105"/>
  <c r="F779" i="105" s="1"/>
  <c r="E2964" i="105"/>
  <c r="E778" i="105" s="1"/>
  <c r="E2948" i="105"/>
  <c r="E759" i="105" s="1"/>
  <c r="H759" i="105" s="1"/>
  <c r="E2933" i="105"/>
  <c r="E740" i="105" s="1"/>
  <c r="F2909" i="105"/>
  <c r="F711" i="105" s="1"/>
  <c r="E2862" i="105"/>
  <c r="E654" i="105" s="1"/>
  <c r="F2963" i="105"/>
  <c r="F777" i="105" s="1"/>
  <c r="F2952" i="105"/>
  <c r="F764" i="105" s="1"/>
  <c r="F2937" i="105"/>
  <c r="F745" i="105" s="1"/>
  <c r="F2885" i="105"/>
  <c r="F681" i="105" s="1"/>
  <c r="G2871" i="105"/>
  <c r="G665" i="105" s="1"/>
  <c r="G2868" i="105"/>
  <c r="G661" i="105" s="1"/>
  <c r="F2986" i="105"/>
  <c r="F806" i="105" s="1"/>
  <c r="E2965" i="105"/>
  <c r="E779" i="105" s="1"/>
  <c r="E2991" i="105"/>
  <c r="F3000" i="105"/>
  <c r="F822" i="105" s="1"/>
  <c r="E2926" i="105"/>
  <c r="E732" i="105" s="1"/>
  <c r="E2985" i="105"/>
  <c r="E803" i="105" s="1"/>
  <c r="F2973" i="105"/>
  <c r="F789" i="105" s="1"/>
  <c r="F2967" i="105"/>
  <c r="F782" i="105" s="1"/>
  <c r="F2949" i="105"/>
  <c r="F760" i="105" s="1"/>
  <c r="E2913" i="105"/>
  <c r="E716" i="105" s="1"/>
  <c r="E2905" i="105"/>
  <c r="E706" i="105" s="1"/>
  <c r="F2978" i="105"/>
  <c r="F795" i="105" s="1"/>
  <c r="F2969" i="105"/>
  <c r="F784" i="105" s="1"/>
  <c r="F2958" i="105"/>
  <c r="F771" i="105" s="1"/>
  <c r="F2879" i="105"/>
  <c r="F674" i="105" s="1"/>
  <c r="E2966" i="105"/>
  <c r="E781" i="105" s="1"/>
  <c r="E2958" i="105"/>
  <c r="E771" i="105" s="1"/>
  <c r="E2950" i="105"/>
  <c r="E761" i="105" s="1"/>
  <c r="E2942" i="105"/>
  <c r="E752" i="105" s="1"/>
  <c r="E2904" i="105"/>
  <c r="E705" i="105" s="1"/>
  <c r="E2894" i="105"/>
  <c r="E692" i="105" s="1"/>
  <c r="E2876" i="105"/>
  <c r="E671" i="105" s="1"/>
  <c r="E2868" i="105"/>
  <c r="E661" i="105" s="1"/>
  <c r="F2898" i="105"/>
  <c r="F698" i="105" s="1"/>
  <c r="E2885" i="105"/>
  <c r="E681" i="105" s="1"/>
  <c r="G2909" i="105"/>
  <c r="G711" i="105" s="1"/>
  <c r="F3007" i="105"/>
  <c r="F831" i="105" s="1"/>
  <c r="F3002" i="105"/>
  <c r="F825" i="105" s="1"/>
  <c r="E2983" i="105"/>
  <c r="E801" i="105" s="1"/>
  <c r="G2914" i="105"/>
  <c r="G717" i="105" s="1"/>
  <c r="E2921" i="105"/>
  <c r="E726" i="105" s="1"/>
  <c r="E2895" i="105"/>
  <c r="E693" i="105" s="1"/>
  <c r="G2891" i="105"/>
  <c r="G689" i="105" s="1"/>
  <c r="G2884" i="105"/>
  <c r="G680" i="105" s="1"/>
  <c r="F2880" i="105"/>
  <c r="F675" i="105" s="1"/>
  <c r="F2874" i="105"/>
  <c r="F668" i="105" s="1"/>
  <c r="F2944" i="105"/>
  <c r="F754" i="105" s="1"/>
  <c r="E2967" i="105"/>
  <c r="E782" i="105" s="1"/>
  <c r="G2877" i="105"/>
  <c r="G672" i="105" s="1"/>
  <c r="F2884" i="105"/>
  <c r="F680" i="105" s="1"/>
  <c r="F2876" i="105"/>
  <c r="F671" i="105" s="1"/>
  <c r="F2955" i="105"/>
  <c r="F767" i="105" s="1"/>
  <c r="F2861" i="105"/>
  <c r="F2866" i="105"/>
  <c r="F659" i="105" s="1"/>
  <c r="G3005" i="105"/>
  <c r="G828" i="105" s="1"/>
  <c r="G2965" i="105"/>
  <c r="G779" i="105" s="1"/>
  <c r="G2949" i="105"/>
  <c r="G760" i="105" s="1"/>
  <c r="G2888" i="105"/>
  <c r="G685" i="105" s="1"/>
  <c r="G2922" i="105"/>
  <c r="F3008" i="105"/>
  <c r="F832" i="105" s="1"/>
  <c r="E2911" i="105"/>
  <c r="F2917" i="105"/>
  <c r="F721" i="105" s="1"/>
  <c r="F2932" i="105"/>
  <c r="F739" i="105" s="1"/>
  <c r="E2879" i="105"/>
  <c r="E674" i="105" s="1"/>
  <c r="F2982" i="105"/>
  <c r="F800" i="105" s="1"/>
  <c r="E2992" i="105"/>
  <c r="E813" i="105" s="1"/>
  <c r="G2928" i="105"/>
  <c r="G734" i="105" s="1"/>
  <c r="G2878" i="105"/>
  <c r="G673" i="105" s="1"/>
  <c r="F2956" i="105"/>
  <c r="F769" i="105" s="1"/>
  <c r="F2916" i="105"/>
  <c r="F720" i="105" s="1"/>
  <c r="F2950" i="105"/>
  <c r="F761" i="105" s="1"/>
  <c r="F2933" i="105"/>
  <c r="F740" i="105" s="1"/>
  <c r="E2912" i="105"/>
  <c r="E715" i="105" s="1"/>
  <c r="H715" i="105" s="1"/>
  <c r="G2870" i="105"/>
  <c r="G663" i="105" s="1"/>
  <c r="G2967" i="105"/>
  <c r="G782" i="105" s="1"/>
  <c r="G2943" i="105"/>
  <c r="G753" i="105" s="1"/>
  <c r="G2964" i="105"/>
  <c r="G778" i="105" s="1"/>
  <c r="G3002" i="105"/>
  <c r="G825" i="105" s="1"/>
  <c r="F2991" i="105"/>
  <c r="F812" i="105" s="1"/>
  <c r="E2977" i="105"/>
  <c r="E794" i="105" s="1"/>
  <c r="G2942" i="105"/>
  <c r="G752" i="105" s="1"/>
  <c r="E2924" i="105"/>
  <c r="E729" i="105" s="1"/>
  <c r="F2920" i="105"/>
  <c r="F724" i="105" s="1"/>
  <c r="E2903" i="105"/>
  <c r="E704" i="105" s="1"/>
  <c r="G2988" i="105"/>
  <c r="G808" i="105" s="1"/>
  <c r="G2925" i="105"/>
  <c r="G730" i="105" s="1"/>
  <c r="E3002" i="105"/>
  <c r="E825" i="105" s="1"/>
  <c r="E2923" i="105"/>
  <c r="E728" i="105" s="1"/>
  <c r="G3000" i="105"/>
  <c r="G822" i="105" s="1"/>
  <c r="G2992" i="105"/>
  <c r="G813" i="105" s="1"/>
  <c r="F2988" i="105"/>
  <c r="F808" i="105" s="1"/>
  <c r="G2956" i="105"/>
  <c r="G769" i="105" s="1"/>
  <c r="F2946" i="105"/>
  <c r="F2927" i="105"/>
  <c r="F733" i="105" s="1"/>
  <c r="E2990" i="105"/>
  <c r="E810" i="105" s="1"/>
  <c r="E2954" i="105"/>
  <c r="E766" i="105" s="1"/>
  <c r="F2940" i="105"/>
  <c r="F748" i="105" s="1"/>
  <c r="G2931" i="105"/>
  <c r="G738" i="105" s="1"/>
  <c r="G2985" i="105"/>
  <c r="G803" i="105" s="1"/>
  <c r="G2969" i="105"/>
  <c r="G784" i="105" s="1"/>
  <c r="G2953" i="105"/>
  <c r="G765" i="105" s="1"/>
  <c r="G3012" i="105"/>
  <c r="G837" i="105" s="1"/>
  <c r="E3008" i="105"/>
  <c r="E832" i="105" s="1"/>
  <c r="G2996" i="105"/>
  <c r="G2986" i="105"/>
  <c r="G806" i="105" s="1"/>
  <c r="E2969" i="105"/>
  <c r="E784" i="105" s="1"/>
  <c r="G2958" i="105"/>
  <c r="G771" i="105" s="1"/>
  <c r="E2947" i="105"/>
  <c r="E758" i="105" s="1"/>
  <c r="G2915" i="105"/>
  <c r="G718" i="105" s="1"/>
  <c r="F2907" i="105"/>
  <c r="F709" i="105" s="1"/>
  <c r="E2972" i="105"/>
  <c r="E788" i="105" s="1"/>
  <c r="G2959" i="105"/>
  <c r="G772" i="105" s="1"/>
  <c r="E2956" i="105"/>
  <c r="E769" i="105" s="1"/>
  <c r="E2940" i="105"/>
  <c r="E748" i="105" s="1"/>
  <c r="E2929" i="105"/>
  <c r="E735" i="105" s="1"/>
  <c r="E2898" i="105"/>
  <c r="E698" i="105" s="1"/>
  <c r="F2960" i="105"/>
  <c r="F773" i="105" s="1"/>
  <c r="F2947" i="105"/>
  <c r="F758" i="105" s="1"/>
  <c r="G2934" i="105"/>
  <c r="G741" i="105" s="1"/>
  <c r="G2926" i="105"/>
  <c r="G732" i="105" s="1"/>
  <c r="F2930" i="105"/>
  <c r="F736" i="105" s="1"/>
  <c r="E2897" i="105"/>
  <c r="E697" i="105" s="1"/>
  <c r="F2892" i="105"/>
  <c r="F690" i="105" s="1"/>
  <c r="G2863" i="105"/>
  <c r="G655" i="105" s="1"/>
  <c r="F2913" i="105"/>
  <c r="F716" i="105" s="1"/>
  <c r="F2908" i="105"/>
  <c r="F710" i="105" s="1"/>
  <c r="F2905" i="105"/>
  <c r="F706" i="105" s="1"/>
  <c r="E2900" i="105"/>
  <c r="E700" i="105" s="1"/>
  <c r="E2878" i="105"/>
  <c r="E673" i="105" s="1"/>
  <c r="F2862" i="105"/>
  <c r="F654" i="105" s="1"/>
  <c r="E2893" i="105"/>
  <c r="E691" i="105" s="1"/>
  <c r="F2875" i="105"/>
  <c r="F669" i="105" s="1"/>
  <c r="E2865" i="105"/>
  <c r="E657" i="105" s="1"/>
  <c r="E2867" i="105"/>
  <c r="E660" i="105" s="1"/>
  <c r="E2872" i="105"/>
  <c r="E666" i="105" s="1"/>
  <c r="H666" i="105" s="1"/>
  <c r="E2864" i="105"/>
  <c r="E656" i="105" s="1"/>
  <c r="H656" i="105" s="1"/>
  <c r="E2999" i="105"/>
  <c r="E821" i="105" s="1"/>
  <c r="G3008" i="105"/>
  <c r="G832" i="105" s="1"/>
  <c r="G2995" i="105"/>
  <c r="G816" i="105" s="1"/>
  <c r="E3004" i="105"/>
  <c r="E827" i="105" s="1"/>
  <c r="F2968" i="105"/>
  <c r="F783" i="105" s="1"/>
  <c r="G2980" i="105"/>
  <c r="G797" i="105" s="1"/>
  <c r="G2885" i="105"/>
  <c r="G681" i="105" s="1"/>
  <c r="F2998" i="105"/>
  <c r="F820" i="105" s="1"/>
  <c r="F2954" i="105"/>
  <c r="F766" i="105" s="1"/>
  <c r="G2944" i="105"/>
  <c r="G754" i="105" s="1"/>
  <c r="E2998" i="105"/>
  <c r="E820" i="105" s="1"/>
  <c r="F2985" i="105"/>
  <c r="F803" i="105" s="1"/>
  <c r="E2981" i="105"/>
  <c r="E2978" i="105"/>
  <c r="E795" i="105" s="1"/>
  <c r="F2972" i="105"/>
  <c r="F788" i="105" s="1"/>
  <c r="E2962" i="105"/>
  <c r="E776" i="105" s="1"/>
  <c r="F2889" i="105"/>
  <c r="F686" i="105" s="1"/>
  <c r="F2994" i="105"/>
  <c r="F815" i="105" s="1"/>
  <c r="G2950" i="105"/>
  <c r="G761" i="105" s="1"/>
  <c r="E2939" i="105"/>
  <c r="E747" i="105" s="1"/>
  <c r="E2928" i="105"/>
  <c r="E734" i="105" s="1"/>
  <c r="G2906" i="105"/>
  <c r="G708" i="105" s="1"/>
  <c r="E2974" i="105"/>
  <c r="E790" i="105" s="1"/>
  <c r="E2951" i="105"/>
  <c r="F2896" i="105"/>
  <c r="F696" i="105" s="1"/>
  <c r="E2881" i="105"/>
  <c r="E677" i="105" s="1"/>
  <c r="E2908" i="105"/>
  <c r="E710" i="105" s="1"/>
  <c r="E2901" i="105"/>
  <c r="E702" i="105" s="1"/>
  <c r="F2887" i="105"/>
  <c r="F684" i="105" s="1"/>
  <c r="E2896" i="105"/>
  <c r="E696" i="105" s="1"/>
  <c r="G2874" i="105"/>
  <c r="G668" i="105" s="1"/>
  <c r="E2875" i="105"/>
  <c r="E669" i="105" s="1"/>
  <c r="F2871" i="105"/>
  <c r="E2887" i="105"/>
  <c r="E684" i="105" s="1"/>
  <c r="E2871" i="105"/>
  <c r="E665" i="105" s="1"/>
  <c r="E2863" i="105"/>
  <c r="E655" i="105" s="1"/>
  <c r="H655" i="105" s="1"/>
  <c r="E3007" i="105"/>
  <c r="E831" i="105" s="1"/>
  <c r="G2979" i="105"/>
  <c r="G796" i="105" s="1"/>
  <c r="E3009" i="105"/>
  <c r="E833" i="105" s="1"/>
  <c r="F2993" i="105"/>
  <c r="F814" i="105" s="1"/>
  <c r="F2977" i="105"/>
  <c r="F794" i="105" s="1"/>
  <c r="G3011" i="105"/>
  <c r="F2962" i="105"/>
  <c r="F776" i="105" s="1"/>
  <c r="G2940" i="105"/>
  <c r="G748" i="105" s="1"/>
  <c r="F3005" i="105"/>
  <c r="F828" i="105" s="1"/>
  <c r="F2997" i="105"/>
  <c r="F819" i="105" s="1"/>
  <c r="E2938" i="105"/>
  <c r="E746" i="105" s="1"/>
  <c r="H746" i="105" s="1"/>
  <c r="G2961" i="105"/>
  <c r="G775" i="105" s="1"/>
  <c r="G2945" i="105"/>
  <c r="G755" i="105" s="1"/>
  <c r="F2989" i="105"/>
  <c r="F809" i="105" s="1"/>
  <c r="E2963" i="105"/>
  <c r="E777" i="105" s="1"/>
  <c r="E2917" i="105"/>
  <c r="E721" i="105" s="1"/>
  <c r="F2966" i="105"/>
  <c r="F2942" i="105"/>
  <c r="F752" i="105" s="1"/>
  <c r="E2919" i="105"/>
  <c r="E723" i="105" s="1"/>
  <c r="E2889" i="105"/>
  <c r="E686" i="105" s="1"/>
  <c r="F2886" i="105"/>
  <c r="F683" i="105" s="1"/>
  <c r="F2893" i="105"/>
  <c r="F691" i="105" s="1"/>
  <c r="F2870" i="105"/>
  <c r="F663" i="105" s="1"/>
  <c r="E2883" i="105"/>
  <c r="E679" i="105" s="1"/>
  <c r="F2878" i="105"/>
  <c r="F673" i="105" s="1"/>
  <c r="F2869" i="105"/>
  <c r="F662" i="105" s="1"/>
  <c r="E2882" i="105"/>
  <c r="E678" i="105" s="1"/>
  <c r="H678" i="105" s="1"/>
  <c r="E2866" i="105"/>
  <c r="G2975" i="105"/>
  <c r="G791" i="105" s="1"/>
  <c r="G2901" i="105"/>
  <c r="G702" i="105" s="1"/>
  <c r="G2966" i="105"/>
  <c r="G781" i="105" s="1"/>
  <c r="G2918" i="105"/>
  <c r="G722" i="105" s="1"/>
  <c r="G2923" i="105"/>
  <c r="G728" i="105" s="1"/>
  <c r="G2919" i="105"/>
  <c r="G723" i="105" s="1"/>
  <c r="G2869" i="105"/>
  <c r="G662" i="105" s="1"/>
  <c r="G2978" i="105"/>
  <c r="G795" i="105" s="1"/>
  <c r="G3010" i="105"/>
  <c r="G834" i="105" s="1"/>
  <c r="G2989" i="105"/>
  <c r="G809" i="105" s="1"/>
  <c r="G2947" i="105"/>
  <c r="G758" i="105" s="1"/>
  <c r="G2933" i="105"/>
  <c r="G740" i="105" s="1"/>
  <c r="G2907" i="105"/>
  <c r="G709" i="105" s="1"/>
  <c r="G2994" i="105"/>
  <c r="G815" i="105" s="1"/>
  <c r="G2991" i="105"/>
  <c r="G812" i="105" s="1"/>
  <c r="G2974" i="105"/>
  <c r="G790" i="105" s="1"/>
  <c r="G2971" i="105"/>
  <c r="G787" i="105" s="1"/>
  <c r="G2963" i="105"/>
  <c r="G777" i="105" s="1"/>
  <c r="G2955" i="105"/>
  <c r="G767" i="105" s="1"/>
  <c r="G2939" i="105"/>
  <c r="G747" i="105" s="1"/>
  <c r="G2962" i="105"/>
  <c r="G776" i="105" s="1"/>
  <c r="G2946" i="105"/>
  <c r="G757" i="105" s="1"/>
  <c r="G2936" i="105"/>
  <c r="G2929" i="105"/>
  <c r="G735" i="105" s="1"/>
  <c r="G2920" i="105"/>
  <c r="G724" i="105" s="1"/>
  <c r="G2895" i="105"/>
  <c r="G693" i="105" s="1"/>
  <c r="G2916" i="105"/>
  <c r="G2900" i="105"/>
  <c r="G700" i="105" s="1"/>
  <c r="H700" i="105" s="1"/>
  <c r="G2892" i="105"/>
  <c r="G690" i="105" s="1"/>
  <c r="G2998" i="105"/>
  <c r="G820" i="105" s="1"/>
  <c r="G3009" i="105"/>
  <c r="G833" i="105" s="1"/>
  <c r="G3001" i="105"/>
  <c r="G2993" i="105"/>
  <c r="G814" i="105" s="1"/>
  <c r="G2977" i="105"/>
  <c r="G794" i="105" s="1"/>
  <c r="G2973" i="105"/>
  <c r="G789" i="105" s="1"/>
  <c r="G2932" i="105"/>
  <c r="G739" i="105" s="1"/>
  <c r="G2924" i="105"/>
  <c r="G729" i="105" s="1"/>
  <c r="G2911" i="105"/>
  <c r="G714" i="105" s="1"/>
  <c r="G2904" i="105"/>
  <c r="G705" i="105" s="1"/>
  <c r="G2908" i="105"/>
  <c r="G710" i="105" s="1"/>
  <c r="G2890" i="105"/>
  <c r="G687" i="105" s="1"/>
  <c r="G2873" i="105"/>
  <c r="G667" i="105" s="1"/>
  <c r="G2865" i="105"/>
  <c r="G657" i="105" s="1"/>
  <c r="G2862" i="105"/>
  <c r="G654" i="105" s="1"/>
  <c r="G3007" i="105"/>
  <c r="G831" i="105" s="1"/>
  <c r="G2999" i="105"/>
  <c r="G821" i="105" s="1"/>
  <c r="G2982" i="105"/>
  <c r="G800" i="105" s="1"/>
  <c r="G2983" i="105"/>
  <c r="G801" i="105" s="1"/>
  <c r="G2984" i="105"/>
  <c r="G802" i="105" s="1"/>
  <c r="G2976" i="105"/>
  <c r="G793" i="105" s="1"/>
  <c r="G2968" i="105"/>
  <c r="G783" i="105" s="1"/>
  <c r="G2960" i="105"/>
  <c r="G773" i="105" s="1"/>
  <c r="G2952" i="105"/>
  <c r="G764" i="105" s="1"/>
  <c r="G2957" i="105"/>
  <c r="G770" i="105" s="1"/>
  <c r="G2941" i="105"/>
  <c r="G2903" i="105"/>
  <c r="G704" i="105" s="1"/>
  <c r="G2910" i="105"/>
  <c r="G712" i="105" s="1"/>
  <c r="G2902" i="105"/>
  <c r="G703" i="105" s="1"/>
  <c r="G2898" i="105"/>
  <c r="G698" i="105" s="1"/>
  <c r="G2880" i="105"/>
  <c r="G675" i="105" s="1"/>
  <c r="G2897" i="105"/>
  <c r="G697" i="105" s="1"/>
  <c r="G2889" i="105"/>
  <c r="G686" i="105" s="1"/>
  <c r="G2881" i="105"/>
  <c r="G2987" i="105"/>
  <c r="G807" i="105" s="1"/>
  <c r="G3004" i="105"/>
  <c r="G827" i="105" s="1"/>
  <c r="G2917" i="105"/>
  <c r="G721" i="105" s="1"/>
  <c r="G2913" i="105"/>
  <c r="G716" i="105" s="1"/>
  <c r="G2905" i="105"/>
  <c r="G706" i="105" s="1"/>
  <c r="G2876" i="105"/>
  <c r="G2883" i="105"/>
  <c r="G679" i="105" s="1"/>
  <c r="G2867" i="105"/>
  <c r="G660" i="105" s="1"/>
  <c r="G2515" i="105"/>
  <c r="G2443" i="105"/>
  <c r="F2390" i="105"/>
  <c r="F2630" i="105"/>
  <c r="G2739" i="105"/>
  <c r="G502" i="105" s="1"/>
  <c r="F2370" i="105"/>
  <c r="G2653" i="105"/>
  <c r="G2745" i="105"/>
  <c r="G509" i="105" s="1"/>
  <c r="F2629" i="105"/>
  <c r="F2419" i="105"/>
  <c r="E2391" i="105"/>
  <c r="E2467" i="105"/>
  <c r="F2627" i="105"/>
  <c r="E2594" i="105"/>
  <c r="F2350" i="105"/>
  <c r="E2671" i="105"/>
  <c r="G2479" i="105"/>
  <c r="E2382" i="105"/>
  <c r="F2695" i="105"/>
  <c r="F447" i="105" s="1"/>
  <c r="G2553" i="105"/>
  <c r="G2860" i="105"/>
  <c r="G651" i="105" s="1"/>
  <c r="G2434" i="105"/>
  <c r="E2633" i="105"/>
  <c r="F2820" i="105"/>
  <c r="F602" i="105" s="1"/>
  <c r="G2839" i="105"/>
  <c r="G625" i="105" s="1"/>
  <c r="G2854" i="105"/>
  <c r="G644" i="105" s="1"/>
  <c r="G2645" i="105"/>
  <c r="G2450" i="105"/>
  <c r="F2343" i="105"/>
  <c r="F2355" i="105"/>
  <c r="E2508" i="105"/>
  <c r="E2469" i="105"/>
  <c r="E2527" i="105"/>
  <c r="E2383" i="105"/>
  <c r="F2542" i="105"/>
  <c r="F2544" i="105"/>
  <c r="G2678" i="105"/>
  <c r="F2720" i="105"/>
  <c r="F479" i="105" s="1"/>
  <c r="E2641" i="105"/>
  <c r="E2782" i="105"/>
  <c r="E556" i="105" s="1"/>
  <c r="G2770" i="105"/>
  <c r="G541" i="105" s="1"/>
  <c r="E2679" i="105"/>
  <c r="G2843" i="105"/>
  <c r="G630" i="105" s="1"/>
  <c r="E2682" i="105"/>
  <c r="F2563" i="105"/>
  <c r="E2599" i="105"/>
  <c r="F2713" i="105"/>
  <c r="F470" i="105" s="1"/>
  <c r="G2693" i="105"/>
  <c r="G445" i="105" s="1"/>
  <c r="G2351" i="105"/>
  <c r="G2541" i="105"/>
  <c r="F2468" i="105"/>
  <c r="E2360" i="105"/>
  <c r="F2388" i="105"/>
  <c r="E2773" i="105"/>
  <c r="E545" i="105" s="1"/>
  <c r="F2670" i="105"/>
  <c r="F2381" i="105"/>
  <c r="F2570" i="105"/>
  <c r="F2512" i="105"/>
  <c r="E2493" i="105"/>
  <c r="G2758" i="105"/>
  <c r="G525" i="105" s="1"/>
  <c r="F2537" i="105"/>
  <c r="F2779" i="105"/>
  <c r="F552" i="105" s="1"/>
  <c r="E2465" i="105"/>
  <c r="E2683" i="105"/>
  <c r="E433" i="105" s="1"/>
  <c r="F2764" i="105"/>
  <c r="F534" i="105" s="1"/>
  <c r="F2682" i="105"/>
  <c r="E2547" i="105"/>
  <c r="F2496" i="105"/>
  <c r="F2617" i="105"/>
  <c r="G2510" i="105"/>
  <c r="E2766" i="105"/>
  <c r="E537" i="105" s="1"/>
  <c r="E2407" i="105"/>
  <c r="E2483" i="105"/>
  <c r="E2660" i="105"/>
  <c r="E2729" i="105"/>
  <c r="E490" i="105" s="1"/>
  <c r="F2588" i="105"/>
  <c r="F2801" i="105"/>
  <c r="F579" i="105" s="1"/>
  <c r="F2852" i="105"/>
  <c r="F642" i="105" s="1"/>
  <c r="E2597" i="105"/>
  <c r="E2650" i="105"/>
  <c r="E2628" i="105"/>
  <c r="G2357" i="105"/>
  <c r="E2504" i="105"/>
  <c r="E2713" i="105"/>
  <c r="E470" i="105" s="1"/>
  <c r="E2854" i="105"/>
  <c r="E644" i="105" s="1"/>
  <c r="E2506" i="105"/>
  <c r="F2725" i="105"/>
  <c r="F485" i="105" s="1"/>
  <c r="E2392" i="105"/>
  <c r="F2377" i="105"/>
  <c r="E2835" i="105"/>
  <c r="E620" i="105" s="1"/>
  <c r="G2390" i="105"/>
  <c r="G2779" i="105"/>
  <c r="G552" i="105" s="1"/>
  <c r="F2859" i="105"/>
  <c r="F650" i="105" s="1"/>
  <c r="G2393" i="105"/>
  <c r="E2829" i="105"/>
  <c r="E613" i="105" s="1"/>
  <c r="F2352" i="105"/>
  <c r="E2609" i="105"/>
  <c r="E2702" i="105"/>
  <c r="E457" i="105" s="1"/>
  <c r="G2531" i="105"/>
  <c r="G2447" i="105"/>
  <c r="F2832" i="105"/>
  <c r="F617" i="105" s="1"/>
  <c r="E2369" i="105"/>
  <c r="E2632" i="105"/>
  <c r="E2454" i="105"/>
  <c r="F2569" i="105"/>
  <c r="G2451" i="105"/>
  <c r="G2558" i="105"/>
  <c r="F2595" i="105"/>
  <c r="G2407" i="105"/>
  <c r="F2465" i="105"/>
  <c r="G2496" i="105"/>
  <c r="E2416" i="105"/>
  <c r="E2349" i="105"/>
  <c r="E2564" i="105"/>
  <c r="G2788" i="105"/>
  <c r="G563" i="105" s="1"/>
  <c r="E2809" i="105"/>
  <c r="E589" i="105" s="1"/>
  <c r="F2605" i="105"/>
  <c r="F2351" i="105"/>
  <c r="G2405" i="105"/>
  <c r="E2510" i="105"/>
  <c r="E2617" i="105"/>
  <c r="G2808" i="105"/>
  <c r="G588" i="105" s="1"/>
  <c r="G2774" i="105"/>
  <c r="G546" i="105" s="1"/>
  <c r="E2381" i="105"/>
  <c r="F2561" i="105"/>
  <c r="E2377" i="105"/>
  <c r="G2671" i="105"/>
  <c r="E2674" i="105"/>
  <c r="G2744" i="105"/>
  <c r="G508" i="105" s="1"/>
  <c r="F2399" i="105"/>
  <c r="G2709" i="105"/>
  <c r="G465" i="105" s="1"/>
  <c r="E2338" i="105"/>
  <c r="G2736" i="105"/>
  <c r="G499" i="105" s="1"/>
  <c r="G2599" i="105"/>
  <c r="G2349" i="105"/>
  <c r="E2423" i="105"/>
  <c r="E2658" i="105"/>
  <c r="E2689" i="105"/>
  <c r="E440" i="105" s="1"/>
  <c r="F2837" i="105"/>
  <c r="F623" i="105" s="1"/>
  <c r="E2539" i="105"/>
  <c r="F2775" i="105"/>
  <c r="F547" i="105" s="1"/>
  <c r="F2591" i="105"/>
  <c r="G2833" i="105"/>
  <c r="G618" i="105" s="1"/>
  <c r="E2583" i="105"/>
  <c r="F2498" i="105"/>
  <c r="G2615" i="105"/>
  <c r="G2687" i="105"/>
  <c r="G438" i="105" s="1"/>
  <c r="E2473" i="105"/>
  <c r="E2764" i="105"/>
  <c r="E534" i="105" s="1"/>
  <c r="F2529" i="105"/>
  <c r="F2564" i="105"/>
  <c r="F2733" i="105"/>
  <c r="F495" i="105" s="1"/>
  <c r="G2837" i="105"/>
  <c r="G623" i="105" s="1"/>
  <c r="G2822" i="105"/>
  <c r="G605" i="105" s="1"/>
  <c r="F2816" i="105"/>
  <c r="F598" i="105" s="1"/>
  <c r="F2586" i="105"/>
  <c r="E2425" i="105"/>
  <c r="E2354" i="105"/>
  <c r="G2367" i="105"/>
  <c r="F2494" i="105"/>
  <c r="F2558" i="105"/>
  <c r="F2604" i="105"/>
  <c r="F2841" i="105"/>
  <c r="F628" i="105" s="1"/>
  <c r="G2465" i="105"/>
  <c r="F2624" i="105"/>
  <c r="E2699" i="105"/>
  <c r="E452" i="105" s="1"/>
  <c r="F2758" i="105"/>
  <c r="F525" i="105" s="1"/>
  <c r="F2566" i="105"/>
  <c r="F2473" i="105"/>
  <c r="F2524" i="105"/>
  <c r="F2822" i="105"/>
  <c r="F605" i="105" s="1"/>
  <c r="E2579" i="105"/>
  <c r="E2436" i="105"/>
  <c r="E2847" i="105"/>
  <c r="E635" i="105" s="1"/>
  <c r="E2387" i="105"/>
  <c r="F2505" i="105"/>
  <c r="E2361" i="105"/>
  <c r="E2532" i="105"/>
  <c r="F2780" i="105"/>
  <c r="F553" i="105" s="1"/>
  <c r="G2424" i="105"/>
  <c r="G2714" i="105"/>
  <c r="G471" i="105" s="1"/>
  <c r="E2384" i="105"/>
  <c r="G2825" i="105"/>
  <c r="G608" i="105" s="1"/>
  <c r="E2446" i="105"/>
  <c r="E2662" i="105"/>
  <c r="F2434" i="105"/>
  <c r="E2422" i="105"/>
  <c r="E2522" i="105"/>
  <c r="E2557" i="105"/>
  <c r="F2770" i="105"/>
  <c r="F541" i="105" s="1"/>
  <c r="E2791" i="105"/>
  <c r="E567" i="105" s="1"/>
  <c r="E2744" i="105"/>
  <c r="E508" i="105" s="1"/>
  <c r="G2793" i="105"/>
  <c r="G569" i="105" s="1"/>
  <c r="F2334" i="105"/>
  <c r="G2452" i="105"/>
  <c r="E2451" i="105"/>
  <c r="E2826" i="105"/>
  <c r="E610" i="105" s="1"/>
  <c r="G2389" i="105"/>
  <c r="F2821" i="105"/>
  <c r="F604" i="105" s="1"/>
  <c r="F2488" i="105"/>
  <c r="F2554" i="105"/>
  <c r="G2567" i="105"/>
  <c r="F2404" i="105"/>
  <c r="F2648" i="105"/>
  <c r="F2495" i="105"/>
  <c r="F2616" i="105"/>
  <c r="G2777" i="105"/>
  <c r="G550" i="105" s="1"/>
  <c r="F2772" i="105"/>
  <c r="F544" i="105" s="1"/>
  <c r="E2626" i="105"/>
  <c r="E2542" i="105"/>
  <c r="F2762" i="105"/>
  <c r="F532" i="105" s="1"/>
  <c r="G2819" i="105"/>
  <c r="G601" i="105" s="1"/>
  <c r="G2853" i="105"/>
  <c r="G643" i="105" s="1"/>
  <c r="G2395" i="105"/>
  <c r="G2799" i="105"/>
  <c r="G576" i="105" s="1"/>
  <c r="E2771" i="105"/>
  <c r="E543" i="105" s="1"/>
  <c r="F2582" i="105"/>
  <c r="G2423" i="105"/>
  <c r="G2814" i="105"/>
  <c r="G595" i="105" s="1"/>
  <c r="F2521" i="105"/>
  <c r="G2631" i="105"/>
  <c r="E2644" i="105"/>
  <c r="E2540" i="105"/>
  <c r="F2602" i="105"/>
  <c r="G2562" i="105"/>
  <c r="E2545" i="105"/>
  <c r="E2721" i="105"/>
  <c r="E481" i="105" s="1"/>
  <c r="G2505" i="105"/>
  <c r="G2644" i="105"/>
  <c r="G2398" i="105"/>
  <c r="G2438" i="105"/>
  <c r="G2583" i="105"/>
  <c r="G2454" i="105"/>
  <c r="G2624" i="105"/>
  <c r="E2716" i="105"/>
  <c r="E475" i="105" s="1"/>
  <c r="G2375" i="105"/>
  <c r="G2508" i="105"/>
  <c r="G2388" i="105"/>
  <c r="E2530" i="105"/>
  <c r="E2643" i="105"/>
  <c r="F2503" i="105"/>
  <c r="F2339" i="105"/>
  <c r="F2546" i="105"/>
  <c r="E2605" i="105"/>
  <c r="F2815" i="105"/>
  <c r="F596" i="105" s="1"/>
  <c r="G2483" i="105"/>
  <c r="G2335" i="105"/>
  <c r="G2538" i="105"/>
  <c r="F2661" i="105"/>
  <c r="E2496" i="105"/>
  <c r="E2346" i="105"/>
  <c r="F2665" i="105"/>
  <c r="E2378" i="105"/>
  <c r="E2395" i="105"/>
  <c r="G2372" i="105"/>
  <c r="F2408" i="105"/>
  <c r="E2440" i="105"/>
  <c r="F2808" i="105"/>
  <c r="F588" i="105" s="1"/>
  <c r="G2402" i="105"/>
  <c r="G2456" i="105"/>
  <c r="E2499" i="105"/>
  <c r="E2559" i="105"/>
  <c r="F2609" i="105"/>
  <c r="E2677" i="105"/>
  <c r="G2804" i="105"/>
  <c r="G582" i="105" s="1"/>
  <c r="G2807" i="105"/>
  <c r="G587" i="105" s="1"/>
  <c r="E2575" i="105"/>
  <c r="E2751" i="105"/>
  <c r="E517" i="105" s="1"/>
  <c r="F2701" i="105"/>
  <c r="F456" i="105" s="1"/>
  <c r="E2731" i="105"/>
  <c r="G2812" i="105"/>
  <c r="G593" i="105" s="1"/>
  <c r="F2347" i="105"/>
  <c r="E2415" i="105"/>
  <c r="G2528" i="105"/>
  <c r="E2551" i="105"/>
  <c r="G2646" i="105"/>
  <c r="G2366" i="105"/>
  <c r="F2504" i="105"/>
  <c r="E2424" i="105"/>
  <c r="G2664" i="105"/>
  <c r="E2596" i="105"/>
  <c r="G2577" i="105"/>
  <c r="E2344" i="105"/>
  <c r="G2684" i="105"/>
  <c r="G434" i="105" s="1"/>
  <c r="F2731" i="105"/>
  <c r="F493" i="105" s="1"/>
  <c r="F2598" i="105"/>
  <c r="F2611" i="105"/>
  <c r="F2789" i="105"/>
  <c r="F564" i="105" s="1"/>
  <c r="F2342" i="105"/>
  <c r="E2408" i="105"/>
  <c r="G2471" i="105"/>
  <c r="G2500" i="105"/>
  <c r="F2585" i="105"/>
  <c r="G2592" i="105"/>
  <c r="G2418" i="105"/>
  <c r="F2341" i="105"/>
  <c r="G2672" i="105"/>
  <c r="G2636" i="105"/>
  <c r="G2421" i="105"/>
  <c r="G2425" i="105"/>
  <c r="F2765" i="105"/>
  <c r="F535" i="105" s="1"/>
  <c r="G2764" i="105"/>
  <c r="G534" i="105" s="1"/>
  <c r="E2374" i="105"/>
  <c r="E2667" i="105"/>
  <c r="G2546" i="105"/>
  <c r="E2571" i="105"/>
  <c r="E2735" i="105"/>
  <c r="E497" i="105" s="1"/>
  <c r="E2466" i="105"/>
  <c r="F2457" i="105"/>
  <c r="F2490" i="105"/>
  <c r="G2619" i="105"/>
  <c r="F2833" i="105"/>
  <c r="F618" i="105" s="1"/>
  <c r="G2796" i="105"/>
  <c r="G573" i="105" s="1"/>
  <c r="F2799" i="105"/>
  <c r="F576" i="105" s="1"/>
  <c r="G2781" i="105"/>
  <c r="G555" i="105" s="1"/>
  <c r="F2640" i="105"/>
  <c r="E2801" i="105"/>
  <c r="E579" i="105" s="1"/>
  <c r="G2625" i="105"/>
  <c r="F2740" i="105"/>
  <c r="F503" i="105" s="1"/>
  <c r="G2778" i="105"/>
  <c r="G551" i="105" s="1"/>
  <c r="G2847" i="105"/>
  <c r="G635" i="105" s="1"/>
  <c r="E2691" i="105"/>
  <c r="E443" i="105" s="1"/>
  <c r="G2768" i="105"/>
  <c r="G539" i="105" s="1"/>
  <c r="E2794" i="105"/>
  <c r="E570" i="105" s="1"/>
  <c r="G2835" i="105"/>
  <c r="G620" i="105" s="1"/>
  <c r="G2791" i="105"/>
  <c r="G567" i="105" s="1"/>
  <c r="F2824" i="105"/>
  <c r="F607" i="105" s="1"/>
  <c r="F2769" i="105"/>
  <c r="F540" i="105" s="1"/>
  <c r="E2420" i="105"/>
  <c r="E2492" i="105"/>
  <c r="G2603" i="105"/>
  <c r="F2752" i="105"/>
  <c r="F518" i="105" s="1"/>
  <c r="G2355" i="105"/>
  <c r="F2407" i="105"/>
  <c r="E2417" i="105"/>
  <c r="E2653" i="105"/>
  <c r="F2426" i="105"/>
  <c r="F2489" i="105"/>
  <c r="G2333" i="105"/>
  <c r="F2482" i="105"/>
  <c r="F2436" i="105"/>
  <c r="E2409" i="105"/>
  <c r="E2472" i="105"/>
  <c r="G2518" i="105"/>
  <c r="G2507" i="105"/>
  <c r="G2371" i="105"/>
  <c r="F2803" i="105"/>
  <c r="F581" i="105" s="1"/>
  <c r="E2649" i="105"/>
  <c r="E2456" i="105"/>
  <c r="F2507" i="105"/>
  <c r="G2769" i="105"/>
  <c r="G540" i="105" s="1"/>
  <c r="E2507" i="105"/>
  <c r="F2666" i="105"/>
  <c r="F2658" i="105"/>
  <c r="E2477" i="105"/>
  <c r="G2414" i="105"/>
  <c r="G2797" i="105"/>
  <c r="G574" i="105" s="1"/>
  <c r="F2706" i="105"/>
  <c r="F2828" i="105"/>
  <c r="F612" i="105" s="1"/>
  <c r="E2611" i="105"/>
  <c r="F2650" i="105"/>
  <c r="G2383" i="105"/>
  <c r="F2476" i="105"/>
  <c r="G2578" i="105"/>
  <c r="G2702" i="105"/>
  <c r="G457" i="105" s="1"/>
  <c r="F2647" i="105"/>
  <c r="F2692" i="105"/>
  <c r="F444" i="105" s="1"/>
  <c r="E2800" i="105"/>
  <c r="E577" i="105" s="1"/>
  <c r="F2855" i="105"/>
  <c r="F645" i="105" s="1"/>
  <c r="E2432" i="105"/>
  <c r="F2400" i="105"/>
  <c r="E2646" i="105"/>
  <c r="E2560" i="105"/>
  <c r="E2340" i="105"/>
  <c r="E2443" i="105"/>
  <c r="G2524" i="105"/>
  <c r="G2537" i="105"/>
  <c r="F2514" i="105"/>
  <c r="F2714" i="105"/>
  <c r="F471" i="105" s="1"/>
  <c r="E2556" i="105"/>
  <c r="G2342" i="105"/>
  <c r="E2567" i="105"/>
  <c r="F2475" i="105"/>
  <c r="F2795" i="105"/>
  <c r="F571" i="105" s="1"/>
  <c r="G2827" i="105"/>
  <c r="G611" i="105" s="1"/>
  <c r="G2639" i="105"/>
  <c r="G2591" i="105"/>
  <c r="E2502" i="105"/>
  <c r="G2353" i="105"/>
  <c r="G2576" i="105"/>
  <c r="G2386" i="105"/>
  <c r="F2380" i="105"/>
  <c r="E2672" i="105"/>
  <c r="F2413" i="105"/>
  <c r="E2534" i="105"/>
  <c r="F2522" i="105"/>
  <c r="F2781" i="105"/>
  <c r="F555" i="105" s="1"/>
  <c r="E2737" i="105"/>
  <c r="E500" i="105" s="1"/>
  <c r="E2445" i="105"/>
  <c r="F2470" i="105"/>
  <c r="E2371" i="105"/>
  <c r="E2572" i="105"/>
  <c r="G2663" i="105"/>
  <c r="G2740" i="105"/>
  <c r="G503" i="105" s="1"/>
  <c r="G2721" i="105"/>
  <c r="G481" i="105" s="1"/>
  <c r="F2739" i="105"/>
  <c r="F502" i="105" s="1"/>
  <c r="E2753" i="105"/>
  <c r="E519" i="105" s="1"/>
  <c r="F2857" i="105"/>
  <c r="F648" i="105" s="1"/>
  <c r="E2461" i="105"/>
  <c r="G2771" i="105"/>
  <c r="G543" i="105" s="1"/>
  <c r="E2789" i="105"/>
  <c r="E564" i="105" s="1"/>
  <c r="F2813" i="105"/>
  <c r="F594" i="105" s="1"/>
  <c r="E2802" i="105"/>
  <c r="E580" i="105" s="1"/>
  <c r="E2714" i="105"/>
  <c r="E471" i="105" s="1"/>
  <c r="E2343" i="105"/>
  <c r="F2493" i="105"/>
  <c r="F2366" i="105"/>
  <c r="F2472" i="105"/>
  <c r="G2530" i="105"/>
  <c r="F2632" i="105"/>
  <c r="F2702" i="105"/>
  <c r="F457" i="105" s="1"/>
  <c r="F2819" i="105"/>
  <c r="F601" i="105" s="1"/>
  <c r="G2391" i="105"/>
  <c r="G2469" i="105"/>
  <c r="G2480" i="105"/>
  <c r="E2580" i="105"/>
  <c r="F2479" i="105"/>
  <c r="F2818" i="105"/>
  <c r="F600" i="105" s="1"/>
  <c r="G2632" i="105"/>
  <c r="G2467" i="105"/>
  <c r="E2726" i="105"/>
  <c r="E487" i="105" s="1"/>
  <c r="F2571" i="105"/>
  <c r="G2509" i="105"/>
  <c r="G2688" i="105"/>
  <c r="G439" i="105" s="1"/>
  <c r="G2532" i="105"/>
  <c r="E2455" i="105"/>
  <c r="F2606" i="105"/>
  <c r="E2464" i="105"/>
  <c r="G2336" i="105"/>
  <c r="F2516" i="105"/>
  <c r="E2491" i="105"/>
  <c r="G2381" i="105"/>
  <c r="G2620" i="105"/>
  <c r="E2437" i="105"/>
  <c r="E2553" i="105"/>
  <c r="E2622" i="105"/>
  <c r="E2732" i="105"/>
  <c r="E494" i="105" s="1"/>
  <c r="E2719" i="105"/>
  <c r="E478" i="105" s="1"/>
  <c r="E2750" i="105"/>
  <c r="E515" i="105" s="1"/>
  <c r="E2739" i="105"/>
  <c r="E502" i="105" s="1"/>
  <c r="F2763" i="105"/>
  <c r="E2813" i="105"/>
  <c r="E594" i="105" s="1"/>
  <c r="G2370" i="105"/>
  <c r="F2452" i="105"/>
  <c r="E2357" i="105"/>
  <c r="F2628" i="105"/>
  <c r="E2427" i="105"/>
  <c r="F2481" i="105"/>
  <c r="F2574" i="105"/>
  <c r="F2559" i="105"/>
  <c r="G2780" i="105"/>
  <c r="G553" i="105" s="1"/>
  <c r="E2743" i="105"/>
  <c r="E507" i="105" s="1"/>
  <c r="E2698" i="105"/>
  <c r="E451" i="105" s="1"/>
  <c r="G2753" i="105"/>
  <c r="G519" i="105" s="1"/>
  <c r="F2446" i="105"/>
  <c r="F2672" i="105"/>
  <c r="E2474" i="105"/>
  <c r="F2594" i="105"/>
  <c r="F2743" i="105"/>
  <c r="F507" i="105" s="1"/>
  <c r="F2788" i="105"/>
  <c r="F563" i="105" s="1"/>
  <c r="G2733" i="105"/>
  <c r="G495" i="105" s="1"/>
  <c r="F2825" i="105"/>
  <c r="F608" i="105" s="1"/>
  <c r="F2817" i="105"/>
  <c r="F599" i="105" s="1"/>
  <c r="F2842" i="105"/>
  <c r="F629" i="105" s="1"/>
  <c r="G2826" i="105"/>
  <c r="G610" i="105" s="1"/>
  <c r="E2755" i="105"/>
  <c r="E521" i="105" s="1"/>
  <c r="E2817" i="105"/>
  <c r="E599" i="105" s="1"/>
  <c r="E2402" i="105"/>
  <c r="F2389" i="105"/>
  <c r="F2424" i="105"/>
  <c r="F2420" i="105"/>
  <c r="G2472" i="105"/>
  <c r="F2443" i="105"/>
  <c r="G2522" i="105"/>
  <c r="E2543" i="105"/>
  <c r="G2697" i="105"/>
  <c r="G450" i="105" s="1"/>
  <c r="E2619" i="105"/>
  <c r="F2705" i="105"/>
  <c r="F460" i="105" s="1"/>
  <c r="F2707" i="105"/>
  <c r="F463" i="105" s="1"/>
  <c r="G2602" i="105"/>
  <c r="G2677" i="105"/>
  <c r="G2435" i="105"/>
  <c r="E2608" i="105"/>
  <c r="F2796" i="105"/>
  <c r="E2845" i="105"/>
  <c r="E632" i="105" s="1"/>
  <c r="F2686" i="105"/>
  <c r="F437" i="105" s="1"/>
  <c r="E2775" i="105"/>
  <c r="E547" i="105" s="1"/>
  <c r="F2711" i="105"/>
  <c r="F468" i="105" s="1"/>
  <c r="F2531" i="105"/>
  <c r="G2669" i="105"/>
  <c r="G2713" i="105"/>
  <c r="G470" i="105" s="1"/>
  <c r="F2593" i="105"/>
  <c r="G2621" i="105"/>
  <c r="G2716" i="105"/>
  <c r="G475" i="105" s="1"/>
  <c r="G2635" i="105"/>
  <c r="G2720" i="105"/>
  <c r="G479" i="105" s="1"/>
  <c r="E2822" i="105"/>
  <c r="E605" i="105" s="1"/>
  <c r="F2696" i="105"/>
  <c r="F449" i="105" s="1"/>
  <c r="E2705" i="105"/>
  <c r="E460" i="105" s="1"/>
  <c r="F2844" i="105"/>
  <c r="F631" i="105" s="1"/>
  <c r="E2844" i="105"/>
  <c r="E631" i="105" s="1"/>
  <c r="E2831" i="105"/>
  <c r="E616" i="105" s="1"/>
  <c r="E2348" i="105"/>
  <c r="F2668" i="105"/>
  <c r="E2745" i="105"/>
  <c r="E509" i="105" s="1"/>
  <c r="E2376" i="105"/>
  <c r="E2544" i="105"/>
  <c r="F2444" i="105"/>
  <c r="F2662" i="105"/>
  <c r="E2823" i="105"/>
  <c r="E606" i="105" s="1"/>
  <c r="E2379" i="105"/>
  <c r="F2526" i="105"/>
  <c r="F2687" i="105"/>
  <c r="F438" i="105" s="1"/>
  <c r="E2784" i="105"/>
  <c r="E558" i="105" s="1"/>
  <c r="E2803" i="105"/>
  <c r="F2361" i="105"/>
  <c r="E2490" i="105"/>
  <c r="F2793" i="105"/>
  <c r="F569" i="105" s="1"/>
  <c r="E2815" i="105"/>
  <c r="E596" i="105" s="1"/>
  <c r="G2384" i="105"/>
  <c r="E2433" i="105"/>
  <c r="E2397" i="105"/>
  <c r="E2386" i="105"/>
  <c r="E2590" i="105"/>
  <c r="F2567" i="105"/>
  <c r="F2631" i="105"/>
  <c r="E2665" i="105"/>
  <c r="E2686" i="105"/>
  <c r="E437" i="105" s="1"/>
  <c r="G2392" i="105"/>
  <c r="G2513" i="105"/>
  <c r="F2395" i="105"/>
  <c r="F2749" i="105"/>
  <c r="F514" i="105" s="1"/>
  <c r="E2429" i="105"/>
  <c r="E2565" i="105"/>
  <c r="G2794" i="105"/>
  <c r="G570" i="105" s="1"/>
  <c r="F2708" i="105"/>
  <c r="F464" i="105" s="1"/>
  <c r="F2784" i="105"/>
  <c r="F558" i="105" s="1"/>
  <c r="F2853" i="105"/>
  <c r="F643" i="105" s="1"/>
  <c r="F2367" i="105"/>
  <c r="G2666" i="105"/>
  <c r="G2373" i="105"/>
  <c r="G2400" i="105"/>
  <c r="E2740" i="105"/>
  <c r="E503" i="105" s="1"/>
  <c r="F2657" i="105"/>
  <c r="G2493" i="105"/>
  <c r="G2534" i="105"/>
  <c r="E2563" i="105"/>
  <c r="F2467" i="105"/>
  <c r="F2601" i="105"/>
  <c r="F2509" i="105"/>
  <c r="E2827" i="105"/>
  <c r="E611" i="105" s="1"/>
  <c r="F2691" i="105"/>
  <c r="F443" i="105" s="1"/>
  <c r="G2481" i="105"/>
  <c r="G2588" i="105"/>
  <c r="G2698" i="105"/>
  <c r="G451" i="105" s="1"/>
  <c r="F2785" i="105"/>
  <c r="F559" i="105" s="1"/>
  <c r="E2566" i="105"/>
  <c r="G2600" i="105"/>
  <c r="G2675" i="105"/>
  <c r="F2379" i="105"/>
  <c r="G2459" i="105"/>
  <c r="E2852" i="105"/>
  <c r="E642" i="105" s="1"/>
  <c r="F2535" i="105"/>
  <c r="E2585" i="105"/>
  <c r="F2831" i="105"/>
  <c r="F616" i="105" s="1"/>
  <c r="E2614" i="105"/>
  <c r="E2792" i="105"/>
  <c r="E568" i="105" s="1"/>
  <c r="F2375" i="105"/>
  <c r="G2762" i="105"/>
  <c r="G532" i="105" s="1"/>
  <c r="G2760" i="105"/>
  <c r="G527" i="105" s="1"/>
  <c r="E2486" i="105"/>
  <c r="F2646" i="105"/>
  <c r="G2430" i="105"/>
  <c r="F2445" i="105"/>
  <c r="G2705" i="105"/>
  <c r="G460" i="105" s="1"/>
  <c r="G2413" i="105"/>
  <c r="G2374" i="105"/>
  <c r="E2582" i="105"/>
  <c r="E2403" i="105"/>
  <c r="E2339" i="105"/>
  <c r="F2515" i="105"/>
  <c r="G2580" i="105"/>
  <c r="F2557" i="105"/>
  <c r="E2684" i="105"/>
  <c r="E434" i="105" s="1"/>
  <c r="F2425" i="105"/>
  <c r="G2474" i="105"/>
  <c r="E2389" i="105"/>
  <c r="E2419" i="105"/>
  <c r="G2463" i="105"/>
  <c r="G2542" i="105"/>
  <c r="F2466" i="105"/>
  <c r="G2504" i="105"/>
  <c r="G2710" i="105"/>
  <c r="E2479" i="105"/>
  <c r="F2363" i="105"/>
  <c r="F2458" i="105"/>
  <c r="G2656" i="105"/>
  <c r="G2813" i="105"/>
  <c r="G594" i="105" s="1"/>
  <c r="E2645" i="105"/>
  <c r="G2741" i="105"/>
  <c r="G505" i="105" s="1"/>
  <c r="E2517" i="105"/>
  <c r="G2590" i="105"/>
  <c r="E2364" i="105"/>
  <c r="G2470" i="105"/>
  <c r="E2485" i="105"/>
  <c r="E2694" i="105"/>
  <c r="E446" i="105" s="1"/>
  <c r="G2752" i="105"/>
  <c r="G518" i="105" s="1"/>
  <c r="G2801" i="105"/>
  <c r="G579" i="105" s="1"/>
  <c r="E2843" i="105"/>
  <c r="E630" i="105" s="1"/>
  <c r="E2720" i="105"/>
  <c r="E479" i="105" s="1"/>
  <c r="E2855" i="105"/>
  <c r="E645" i="105" s="1"/>
  <c r="E2642" i="105"/>
  <c r="G2387" i="105"/>
  <c r="G2570" i="105"/>
  <c r="E2598" i="105"/>
  <c r="F2525" i="105"/>
  <c r="E2846" i="105"/>
  <c r="E634" i="105" s="1"/>
  <c r="F2669" i="105"/>
  <c r="F2613" i="105"/>
  <c r="G2385" i="105"/>
  <c r="E2366" i="105"/>
  <c r="E2805" i="105"/>
  <c r="E583" i="105" s="1"/>
  <c r="F2552" i="105"/>
  <c r="F2538" i="105"/>
  <c r="F2338" i="105"/>
  <c r="E2396" i="105"/>
  <c r="G2711" i="105"/>
  <c r="G468" i="105" s="1"/>
  <c r="F2346" i="105"/>
  <c r="F2562" i="105"/>
  <c r="F2477" i="105"/>
  <c r="G2428" i="105"/>
  <c r="G2725" i="105"/>
  <c r="G485" i="105" s="1"/>
  <c r="G2359" i="105"/>
  <c r="E2562" i="105"/>
  <c r="F2409" i="105"/>
  <c r="G2694" i="105"/>
  <c r="G446" i="105" s="1"/>
  <c r="F2596" i="105"/>
  <c r="E2356" i="105"/>
  <c r="G2432" i="105"/>
  <c r="E2519" i="105"/>
  <c r="F2699" i="105"/>
  <c r="F452" i="105" s="1"/>
  <c r="E2457" i="105"/>
  <c r="E2710" i="105"/>
  <c r="E466" i="105" s="1"/>
  <c r="G2815" i="105"/>
  <c r="G596" i="105" s="1"/>
  <c r="E2390" i="105"/>
  <c r="F2729" i="105"/>
  <c r="F490" i="105" s="1"/>
  <c r="E2768" i="105"/>
  <c r="E539" i="105" s="1"/>
  <c r="G2543" i="105"/>
  <c r="F2636" i="105"/>
  <c r="F2508" i="105"/>
  <c r="E2458" i="105"/>
  <c r="G2422" i="105"/>
  <c r="E2404" i="105"/>
  <c r="F2340" i="105"/>
  <c r="E2561" i="105"/>
  <c r="F2823" i="105"/>
  <c r="F606" i="105" s="1"/>
  <c r="F2712" i="105"/>
  <c r="F469" i="105" s="1"/>
  <c r="E2523" i="105"/>
  <c r="F2368" i="105"/>
  <c r="F432" i="105" s="1"/>
  <c r="F2748" i="105"/>
  <c r="F513" i="105" s="1"/>
  <c r="E2442" i="105"/>
  <c r="E2482" i="105"/>
  <c r="F2415" i="105"/>
  <c r="E2512" i="105"/>
  <c r="F2391" i="105"/>
  <c r="E2701" i="105"/>
  <c r="E456" i="105" s="1"/>
  <c r="E2606" i="105"/>
  <c r="E2786" i="105"/>
  <c r="G2723" i="105"/>
  <c r="G483" i="105" s="1"/>
  <c r="E2708" i="105"/>
  <c r="E464" i="105" s="1"/>
  <c r="G2824" i="105"/>
  <c r="G607" i="105" s="1"/>
  <c r="G2786" i="105"/>
  <c r="G561" i="105" s="1"/>
  <c r="G2841" i="105"/>
  <c r="E2734" i="105"/>
  <c r="E496" i="105" s="1"/>
  <c r="E2678" i="105"/>
  <c r="G2667" i="105"/>
  <c r="E2462" i="105"/>
  <c r="E2516" i="105"/>
  <c r="E2639" i="105"/>
  <c r="E2648" i="105"/>
  <c r="G2852" i="105"/>
  <c r="G642" i="105" s="1"/>
  <c r="E2839" i="105"/>
  <c r="E625" i="105" s="1"/>
  <c r="G2846" i="105"/>
  <c r="G634" i="105" s="1"/>
  <c r="E2807" i="105"/>
  <c r="E587" i="105" s="1"/>
  <c r="G2787" i="105"/>
  <c r="G562" i="105" s="1"/>
  <c r="F2814" i="105"/>
  <c r="F595" i="105" s="1"/>
  <c r="E2772" i="105"/>
  <c r="E544" i="105" s="1"/>
  <c r="G2612" i="105"/>
  <c r="F2756" i="105"/>
  <c r="G2855" i="105"/>
  <c r="G645" i="105" s="1"/>
  <c r="G2823" i="105"/>
  <c r="G606" i="105" s="1"/>
  <c r="G2683" i="105"/>
  <c r="G433" i="105" s="1"/>
  <c r="E2857" i="105"/>
  <c r="E648" i="105" s="1"/>
  <c r="E2375" i="105"/>
  <c r="E2587" i="105"/>
  <c r="G2572" i="105"/>
  <c r="E2840" i="105"/>
  <c r="E626" i="105" s="1"/>
  <c r="E2664" i="105"/>
  <c r="F2365" i="105"/>
  <c r="G2701" i="105"/>
  <c r="E2821" i="105"/>
  <c r="E604" i="105" s="1"/>
  <c r="G2497" i="105"/>
  <c r="E2337" i="105"/>
  <c r="G2557" i="105"/>
  <c r="G2377" i="105"/>
  <c r="F2703" i="105"/>
  <c r="F458" i="105" s="1"/>
  <c r="F2700" i="105"/>
  <c r="F453" i="105" s="1"/>
  <c r="G2565" i="105"/>
  <c r="G2410" i="105"/>
  <c r="F2587" i="105"/>
  <c r="E2767" i="105"/>
  <c r="E538" i="105" s="1"/>
  <c r="G2703" i="105"/>
  <c r="G458" i="105" s="1"/>
  <c r="G2607" i="105"/>
  <c r="F2849" i="105"/>
  <c r="F637" i="105" s="1"/>
  <c r="G2354" i="105"/>
  <c r="F2854" i="105"/>
  <c r="F644" i="105" s="1"/>
  <c r="F2847" i="105"/>
  <c r="F635" i="105" s="1"/>
  <c r="E2538" i="105"/>
  <c r="F2348" i="105"/>
  <c r="E2358" i="105"/>
  <c r="F2584" i="105"/>
  <c r="E2652" i="105"/>
  <c r="E2724" i="105"/>
  <c r="E484" i="105" s="1"/>
  <c r="E2681" i="105"/>
  <c r="F2726" i="105"/>
  <c r="F487" i="105" s="1"/>
  <c r="G2550" i="105"/>
  <c r="E2536" i="105"/>
  <c r="E2478" i="105"/>
  <c r="E2421" i="105"/>
  <c r="E2367" i="105"/>
  <c r="F2620" i="105"/>
  <c r="E2657" i="105"/>
  <c r="E2779" i="105"/>
  <c r="E552" i="105" s="1"/>
  <c r="H552" i="105" s="1"/>
  <c r="F2724" i="105"/>
  <c r="F484" i="105" s="1"/>
  <c r="F2607" i="105"/>
  <c r="E2828" i="105"/>
  <c r="E612" i="105" s="1"/>
  <c r="E2783" i="105"/>
  <c r="E557" i="105" s="1"/>
  <c r="E2711" i="105"/>
  <c r="E468" i="105" s="1"/>
  <c r="F2635" i="105"/>
  <c r="E2537" i="105"/>
  <c r="F2418" i="105"/>
  <c r="F2374" i="105"/>
  <c r="F2492" i="105"/>
  <c r="F2362" i="105"/>
  <c r="G2417" i="105"/>
  <c r="F2360" i="105"/>
  <c r="G2427" i="105"/>
  <c r="G2455" i="105"/>
  <c r="E2393" i="105"/>
  <c r="G2439" i="105"/>
  <c r="G2360" i="105"/>
  <c r="G2659" i="105"/>
  <c r="E2675" i="105"/>
  <c r="E2798" i="105"/>
  <c r="E575" i="105" s="1"/>
  <c r="G2609" i="105"/>
  <c r="E2351" i="105"/>
  <c r="F2440" i="105"/>
  <c r="F2510" i="105"/>
  <c r="G2445" i="105"/>
  <c r="E2511" i="105"/>
  <c r="F2345" i="105"/>
  <c r="E2484" i="105"/>
  <c r="G2415" i="105"/>
  <c r="F2353" i="105"/>
  <c r="F2394" i="105"/>
  <c r="G2594" i="105"/>
  <c r="G2477" i="105"/>
  <c r="G2695" i="105"/>
  <c r="G447" i="105" s="1"/>
  <c r="F2681" i="105"/>
  <c r="F2835" i="105"/>
  <c r="F620" i="105" s="1"/>
  <c r="F2737" i="105"/>
  <c r="F500" i="105" s="1"/>
  <c r="G2789" i="105"/>
  <c r="G564" i="105" s="1"/>
  <c r="G2403" i="105"/>
  <c r="F2693" i="105"/>
  <c r="F445" i="105" s="1"/>
  <c r="E2372" i="105"/>
  <c r="G2487" i="105"/>
  <c r="F2387" i="105"/>
  <c r="E2505" i="105"/>
  <c r="F2527" i="105"/>
  <c r="F2464" i="105"/>
  <c r="F2721" i="105"/>
  <c r="F481" i="105" s="1"/>
  <c r="E2584" i="105"/>
  <c r="G2526" i="105"/>
  <c r="E2629" i="105"/>
  <c r="F2846" i="105"/>
  <c r="F634" i="105" s="1"/>
  <c r="F2519" i="105"/>
  <c r="E2341" i="105"/>
  <c r="G2426" i="105"/>
  <c r="F2454" i="105"/>
  <c r="G2461" i="105"/>
  <c r="F2354" i="105"/>
  <c r="F2474" i="105"/>
  <c r="E2518" i="105"/>
  <c r="E2616" i="105"/>
  <c r="G2560" i="105"/>
  <c r="G2633" i="105"/>
  <c r="G2686" i="105"/>
  <c r="G437" i="105" s="1"/>
  <c r="E2489" i="105"/>
  <c r="G2595" i="105"/>
  <c r="F2741" i="105"/>
  <c r="F505" i="105" s="1"/>
  <c r="G2790" i="105"/>
  <c r="G565" i="105" s="1"/>
  <c r="G2817" i="105"/>
  <c r="G599" i="105" s="1"/>
  <c r="E2851" i="105"/>
  <c r="E641" i="105" s="1"/>
  <c r="G2806" i="105"/>
  <c r="G586" i="105" s="1"/>
  <c r="F2690" i="105"/>
  <c r="F441" i="105" s="1"/>
  <c r="E2842" i="105"/>
  <c r="E629" i="105" s="1"/>
  <c r="G2816" i="105"/>
  <c r="F2645" i="105"/>
  <c r="G2766" i="105"/>
  <c r="G2654" i="105"/>
  <c r="G2856" i="105"/>
  <c r="G647" i="105" s="1"/>
  <c r="E2347" i="105"/>
  <c r="F2675" i="105"/>
  <c r="F2501" i="105"/>
  <c r="F2414" i="105"/>
  <c r="G2446" i="105"/>
  <c r="G2593" i="105"/>
  <c r="G2681" i="105"/>
  <c r="F2497" i="105"/>
  <c r="G2556" i="105"/>
  <c r="E2439" i="105"/>
  <c r="E2668" i="105"/>
  <c r="G2506" i="105"/>
  <c r="F2761" i="105"/>
  <c r="F531" i="105" s="1"/>
  <c r="F2603" i="105"/>
  <c r="G2729" i="105"/>
  <c r="G490" i="105" s="1"/>
  <c r="E2765" i="105"/>
  <c r="G2708" i="105"/>
  <c r="G464" i="105" s="1"/>
  <c r="F2759" i="105"/>
  <c r="F526" i="105" s="1"/>
  <c r="E2763" i="105"/>
  <c r="E533" i="105" s="1"/>
  <c r="G2347" i="105"/>
  <c r="F2349" i="105"/>
  <c r="E2335" i="105"/>
  <c r="G2332" i="105"/>
  <c r="E2513" i="105"/>
  <c r="F2429" i="105"/>
  <c r="E2435" i="105"/>
  <c r="E2434" i="105"/>
  <c r="E2524" i="105"/>
  <c r="E2526" i="105"/>
  <c r="F2639" i="105"/>
  <c r="G2613" i="105"/>
  <c r="G2569" i="105"/>
  <c r="F2568" i="105"/>
  <c r="G2715" i="105"/>
  <c r="G472" i="105" s="1"/>
  <c r="E2812" i="105"/>
  <c r="E593" i="105" s="1"/>
  <c r="E2730" i="105"/>
  <c r="E491" i="105" s="1"/>
  <c r="G2844" i="105"/>
  <c r="G631" i="105" s="1"/>
  <c r="G2727" i="105"/>
  <c r="G488" i="105" s="1"/>
  <c r="G2767" i="105"/>
  <c r="G538" i="105" s="1"/>
  <c r="F2671" i="105"/>
  <c r="E2709" i="105"/>
  <c r="E465" i="105" s="1"/>
  <c r="G2689" i="105"/>
  <c r="G440" i="105" s="1"/>
  <c r="F2412" i="105"/>
  <c r="E2334" i="105"/>
  <c r="F2486" i="105"/>
  <c r="G2364" i="105"/>
  <c r="F2513" i="105"/>
  <c r="G2365" i="105"/>
  <c r="G2433" i="105"/>
  <c r="F2520" i="105"/>
  <c r="E2610" i="105"/>
  <c r="G2521" i="105"/>
  <c r="G2704" i="105"/>
  <c r="G2589" i="105"/>
  <c r="G2634" i="105"/>
  <c r="E2405" i="105"/>
  <c r="E2541" i="105"/>
  <c r="F2673" i="105"/>
  <c r="F2802" i="105"/>
  <c r="F580" i="105" s="1"/>
  <c r="E2860" i="105"/>
  <c r="E651" i="105" s="1"/>
  <c r="G2584" i="105"/>
  <c r="G2674" i="105"/>
  <c r="F2704" i="105"/>
  <c r="F459" i="105" s="1"/>
  <c r="G2585" i="105"/>
  <c r="G2676" i="105"/>
  <c r="E2706" i="105"/>
  <c r="E462" i="105" s="1"/>
  <c r="G2836" i="105"/>
  <c r="G622" i="105" s="1"/>
  <c r="E2830" i="105"/>
  <c r="E614" i="105" s="1"/>
  <c r="G2858" i="105"/>
  <c r="G649" i="105" s="1"/>
  <c r="G2527" i="105"/>
  <c r="F2533" i="105"/>
  <c r="E2342" i="105"/>
  <c r="G2408" i="105"/>
  <c r="F2483" i="105"/>
  <c r="G2544" i="105"/>
  <c r="E2552" i="105"/>
  <c r="G2662" i="105"/>
  <c r="E2568" i="105"/>
  <c r="F2447" i="105"/>
  <c r="E2509" i="105"/>
  <c r="E2858" i="105"/>
  <c r="E649" i="105" s="1"/>
  <c r="F2462" i="105"/>
  <c r="G2551" i="105"/>
  <c r="E2793" i="105"/>
  <c r="E2394" i="105"/>
  <c r="F2592" i="105"/>
  <c r="G2820" i="105"/>
  <c r="G602" i="105" s="1"/>
  <c r="E2736" i="105"/>
  <c r="E499" i="105" s="1"/>
  <c r="F2572" i="105"/>
  <c r="E2588" i="105"/>
  <c r="F2727" i="105"/>
  <c r="F488" i="105" s="1"/>
  <c r="G2559" i="105"/>
  <c r="G2648" i="105"/>
  <c r="G2575" i="105"/>
  <c r="G2700" i="105"/>
  <c r="G453" i="105" s="1"/>
  <c r="E2620" i="105"/>
  <c r="G2563" i="105"/>
  <c r="G2547" i="105"/>
  <c r="E2558" i="105"/>
  <c r="G2549" i="105"/>
  <c r="E2615" i="105"/>
  <c r="G2722" i="105"/>
  <c r="G482" i="105" s="1"/>
  <c r="F2786" i="105"/>
  <c r="F561" i="105" s="1"/>
  <c r="E2738" i="105"/>
  <c r="E501" i="105" s="1"/>
  <c r="E2688" i="105"/>
  <c r="E439" i="105" s="1"/>
  <c r="G2821" i="105"/>
  <c r="G604" i="105" s="1"/>
  <c r="G2726" i="105"/>
  <c r="G487" i="105" s="1"/>
  <c r="E2593" i="105"/>
  <c r="G2657" i="105"/>
  <c r="G2699" i="105"/>
  <c r="G452" i="105" s="1"/>
  <c r="E2654" i="105"/>
  <c r="F2809" i="105"/>
  <c r="F589" i="105" s="1"/>
  <c r="E2814" i="105"/>
  <c r="E595" i="105" s="1"/>
  <c r="G2706" i="105"/>
  <c r="G462" i="105" s="1"/>
  <c r="F2719" i="105"/>
  <c r="F478" i="105" s="1"/>
  <c r="E2742" i="105"/>
  <c r="E506" i="105" s="1"/>
  <c r="F2860" i="105"/>
  <c r="F651" i="105" s="1"/>
  <c r="F2851" i="105"/>
  <c r="G2818" i="105"/>
  <c r="G600" i="105" s="1"/>
  <c r="F2576" i="105"/>
  <c r="E2704" i="105"/>
  <c r="E459" i="105" s="1"/>
  <c r="E2370" i="105"/>
  <c r="F2484" i="105"/>
  <c r="G2492" i="105"/>
  <c r="F2858" i="105"/>
  <c r="F649" i="105" s="1"/>
  <c r="F2768" i="105"/>
  <c r="F539" i="105" s="1"/>
  <c r="E2612" i="105"/>
  <c r="E2836" i="105"/>
  <c r="E622" i="105" s="1"/>
  <c r="E2760" i="105"/>
  <c r="E527" i="105" s="1"/>
  <c r="F2540" i="105"/>
  <c r="F2614" i="105"/>
  <c r="F2487" i="105"/>
  <c r="F2448" i="105"/>
  <c r="E2463" i="105"/>
  <c r="E2808" i="105"/>
  <c r="E588" i="105" s="1"/>
  <c r="H588" i="105" s="1"/>
  <c r="F2581" i="105"/>
  <c r="F2359" i="105"/>
  <c r="F2677" i="105"/>
  <c r="F2369" i="105"/>
  <c r="F2442" i="105"/>
  <c r="F2358" i="105"/>
  <c r="E2778" i="105"/>
  <c r="E551" i="105" s="1"/>
  <c r="E2570" i="105"/>
  <c r="F2678" i="105"/>
  <c r="F2597" i="105"/>
  <c r="E2607" i="105"/>
  <c r="E2695" i="105"/>
  <c r="E447" i="105" s="1"/>
  <c r="H447" i="105" s="1"/>
  <c r="F2742" i="105"/>
  <c r="F506" i="105" s="1"/>
  <c r="F2460" i="105"/>
  <c r="F2550" i="105"/>
  <c r="F2839" i="105"/>
  <c r="F625" i="105" s="1"/>
  <c r="E2411" i="105"/>
  <c r="F2430" i="105"/>
  <c r="E2359" i="105"/>
  <c r="E2406" i="105"/>
  <c r="F2384" i="105"/>
  <c r="F2723" i="105"/>
  <c r="F483" i="105" s="1"/>
  <c r="F2698" i="105"/>
  <c r="F451" i="105" s="1"/>
  <c r="F2750" i="105"/>
  <c r="F515" i="105" s="1"/>
  <c r="F2633" i="105"/>
  <c r="E2758" i="105"/>
  <c r="E525" i="105" s="1"/>
  <c r="H525" i="105" s="1"/>
  <c r="F2560" i="105"/>
  <c r="E2630" i="105"/>
  <c r="F2836" i="105"/>
  <c r="F622" i="105" s="1"/>
  <c r="E2631" i="105"/>
  <c r="F2333" i="105"/>
  <c r="F2732" i="105"/>
  <c r="F494" i="105" s="1"/>
  <c r="E2749" i="105"/>
  <c r="E514" i="105" s="1"/>
  <c r="E2531" i="105"/>
  <c r="F2478" i="105"/>
  <c r="F2615" i="105"/>
  <c r="F2453" i="105"/>
  <c r="E2398" i="105"/>
  <c r="F2435" i="105"/>
  <c r="F2411" i="105"/>
  <c r="E2548" i="105"/>
  <c r="G2626" i="105"/>
  <c r="G2763" i="105"/>
  <c r="G533" i="105" s="1"/>
  <c r="F2660" i="105"/>
  <c r="F2485" i="105"/>
  <c r="F2608" i="105"/>
  <c r="F2506" i="105"/>
  <c r="E2756" i="105"/>
  <c r="E523" i="105" s="1"/>
  <c r="F2543" i="105"/>
  <c r="F2634" i="105"/>
  <c r="F2626" i="105"/>
  <c r="E2804" i="105"/>
  <c r="E582" i="105" s="1"/>
  <c r="G2717" i="105"/>
  <c r="G476" i="105" s="1"/>
  <c r="F2356" i="105"/>
  <c r="G2498" i="105"/>
  <c r="G2486" i="105"/>
  <c r="G2670" i="105"/>
  <c r="F2583" i="105"/>
  <c r="F2709" i="105"/>
  <c r="F465" i="105" s="1"/>
  <c r="F2827" i="105"/>
  <c r="F611" i="105" s="1"/>
  <c r="E2834" i="105"/>
  <c r="E619" i="105" s="1"/>
  <c r="F2455" i="105"/>
  <c r="F2417" i="105"/>
  <c r="F2335" i="105"/>
  <c r="F2638" i="105"/>
  <c r="E2741" i="105"/>
  <c r="F2790" i="105"/>
  <c r="F565" i="105" s="1"/>
  <c r="F2810" i="105"/>
  <c r="F590" i="105" s="1"/>
  <c r="G2742" i="105"/>
  <c r="G506" i="105" s="1"/>
  <c r="G2378" i="105"/>
  <c r="G2460" i="105"/>
  <c r="G2420" i="105"/>
  <c r="F2734" i="105"/>
  <c r="F496" i="105" s="1"/>
  <c r="G2555" i="105"/>
  <c r="E2399" i="105"/>
  <c r="F2783" i="105"/>
  <c r="F557" i="105" s="1"/>
  <c r="E2533" i="105"/>
  <c r="G2610" i="105"/>
  <c r="F2667" i="105"/>
  <c r="E2841" i="105"/>
  <c r="E2546" i="105"/>
  <c r="G2376" i="105"/>
  <c r="G2652" i="105"/>
  <c r="G2809" i="105"/>
  <c r="G589" i="105" s="1"/>
  <c r="E2574" i="105"/>
  <c r="F2438" i="105"/>
  <c r="E2727" i="105"/>
  <c r="G2803" i="105"/>
  <c r="G581" i="105" s="1"/>
  <c r="F2680" i="105"/>
  <c r="G2586" i="105"/>
  <c r="G2830" i="105"/>
  <c r="G614" i="105" s="1"/>
  <c r="G2548" i="105"/>
  <c r="G2784" i="105"/>
  <c r="G558" i="105" s="1"/>
  <c r="E2700" i="105"/>
  <c r="F2804" i="105"/>
  <c r="E2355" i="105"/>
  <c r="F2373" i="105"/>
  <c r="F2463" i="105"/>
  <c r="F2787" i="105"/>
  <c r="F562" i="105" s="1"/>
  <c r="F2679" i="105"/>
  <c r="E2481" i="105"/>
  <c r="F2730" i="105"/>
  <c r="F491" i="105" s="1"/>
  <c r="F2433" i="105"/>
  <c r="E2353" i="105"/>
  <c r="F2461" i="105"/>
  <c r="F2416" i="105"/>
  <c r="E2488" i="105"/>
  <c r="F2652" i="105"/>
  <c r="E2837" i="105"/>
  <c r="E623" i="105" s="1"/>
  <c r="H623" i="105" s="1"/>
  <c r="E2363" i="105"/>
  <c r="F2545" i="105"/>
  <c r="F2792" i="105"/>
  <c r="F568" i="105" s="1"/>
  <c r="G2362" i="105"/>
  <c r="E2624" i="105"/>
  <c r="G2838" i="105"/>
  <c r="G624" i="105" s="1"/>
  <c r="F2376" i="105"/>
  <c r="G2484" i="105"/>
  <c r="E2725" i="105"/>
  <c r="E485" i="105" s="1"/>
  <c r="H485" i="105" s="1"/>
  <c r="G2394" i="105"/>
  <c r="F2553" i="105"/>
  <c r="E2797" i="105"/>
  <c r="E574" i="105" s="1"/>
  <c r="G2412" i="105"/>
  <c r="F2547" i="105"/>
  <c r="G2776" i="105"/>
  <c r="E2388" i="105"/>
  <c r="F2344" i="105"/>
  <c r="F2378" i="105"/>
  <c r="F2422" i="105"/>
  <c r="E2859" i="105"/>
  <c r="E650" i="105" s="1"/>
  <c r="G2731" i="105"/>
  <c r="G2845" i="105"/>
  <c r="G632" i="105" s="1"/>
  <c r="G2568" i="105"/>
  <c r="E2577" i="105"/>
  <c r="F2776" i="105"/>
  <c r="F549" i="105" s="1"/>
  <c r="F2653" i="105"/>
  <c r="F2619" i="105"/>
  <c r="F2623" i="105"/>
  <c r="E2795" i="105"/>
  <c r="E571" i="105" s="1"/>
  <c r="G2535" i="105"/>
  <c r="F2778" i="105"/>
  <c r="F551" i="105" s="1"/>
  <c r="E2832" i="105"/>
  <c r="E617" i="105" s="1"/>
  <c r="F2386" i="105"/>
  <c r="E2647" i="105"/>
  <c r="E2400" i="105"/>
  <c r="G2511" i="105"/>
  <c r="G2396" i="105"/>
  <c r="G2614" i="105"/>
  <c r="G2490" i="105"/>
  <c r="G2437" i="105"/>
  <c r="G2743" i="105"/>
  <c r="G507" i="105" s="1"/>
  <c r="G2759" i="105"/>
  <c r="G526" i="105" s="1"/>
  <c r="E2480" i="105"/>
  <c r="G2536" i="105"/>
  <c r="G2341" i="105"/>
  <c r="F2830" i="105"/>
  <c r="F614" i="105" s="1"/>
  <c r="E2770" i="105"/>
  <c r="E541" i="105" s="1"/>
  <c r="H541" i="105" s="1"/>
  <c r="E2638" i="105"/>
  <c r="E2586" i="105"/>
  <c r="F2398" i="105"/>
  <c r="E2441" i="105"/>
  <c r="F2437" i="105"/>
  <c r="G2529" i="105"/>
  <c r="F2580" i="105"/>
  <c r="F2432" i="105"/>
  <c r="F2450" i="105"/>
  <c r="E2591" i="105"/>
  <c r="F2610" i="105"/>
  <c r="G2668" i="105"/>
  <c r="F2676" i="105"/>
  <c r="G2514" i="105"/>
  <c r="E2602" i="105"/>
  <c r="F2511" i="105"/>
  <c r="G2442" i="105"/>
  <c r="E2430" i="105"/>
  <c r="G2523" i="105"/>
  <c r="G2611" i="105"/>
  <c r="F2421" i="105"/>
  <c r="G2622" i="105"/>
  <c r="G2350" i="105"/>
  <c r="F2397" i="105"/>
  <c r="F2590" i="105"/>
  <c r="F2753" i="105"/>
  <c r="F519" i="105" s="1"/>
  <c r="E2501" i="105"/>
  <c r="G2608" i="105"/>
  <c r="E2673" i="105"/>
  <c r="F2471" i="105"/>
  <c r="G2680" i="105"/>
  <c r="F2736" i="105"/>
  <c r="F499" i="105" s="1"/>
  <c r="F2754" i="105"/>
  <c r="F520" i="105" s="1"/>
  <c r="G2828" i="105"/>
  <c r="G612" i="105" s="1"/>
  <c r="E2776" i="105"/>
  <c r="E2666" i="105"/>
  <c r="F2402" i="105"/>
  <c r="F2773" i="105"/>
  <c r="F545" i="105" s="1"/>
  <c r="E2856" i="105"/>
  <c r="E647" i="105" s="1"/>
  <c r="E2555" i="105"/>
  <c r="F2517" i="105"/>
  <c r="F2431" i="105"/>
  <c r="G2358" i="105"/>
  <c r="F2393" i="105"/>
  <c r="G2520" i="105"/>
  <c r="G2690" i="105"/>
  <c r="G441" i="105" s="1"/>
  <c r="G2458" i="105"/>
  <c r="F2405" i="105"/>
  <c r="F2637" i="105"/>
  <c r="F2856" i="105"/>
  <c r="G2811" i="105"/>
  <c r="F2735" i="105"/>
  <c r="F497" i="105" s="1"/>
  <c r="G2834" i="105"/>
  <c r="G619" i="105" s="1"/>
  <c r="G2334" i="105"/>
  <c r="E2438" i="105"/>
  <c r="F2541" i="105"/>
  <c r="E2762" i="105"/>
  <c r="E532" i="105" s="1"/>
  <c r="E2806" i="105"/>
  <c r="E586" i="105" s="1"/>
  <c r="F2697" i="105"/>
  <c r="F450" i="105" s="1"/>
  <c r="E2788" i="105"/>
  <c r="E563" i="105" s="1"/>
  <c r="H563" i="105" s="1"/>
  <c r="E2448" i="105"/>
  <c r="E2696" i="105"/>
  <c r="E2603" i="105"/>
  <c r="E2581" i="105"/>
  <c r="G2409" i="105"/>
  <c r="F2683" i="105"/>
  <c r="F433" i="105" s="1"/>
  <c r="F2812" i="105"/>
  <c r="F593" i="105" s="1"/>
  <c r="F2618" i="105"/>
  <c r="G2466" i="105"/>
  <c r="G2339" i="105"/>
  <c r="G2411" i="105"/>
  <c r="E2769" i="105"/>
  <c r="E540" i="105" s="1"/>
  <c r="H540" i="105" s="1"/>
  <c r="F2532" i="105"/>
  <c r="F2834" i="105"/>
  <c r="F619" i="105" s="1"/>
  <c r="E2529" i="105"/>
  <c r="E2576" i="105"/>
  <c r="F2555" i="105"/>
  <c r="F2392" i="105"/>
  <c r="G2380" i="105"/>
  <c r="F2451" i="105"/>
  <c r="F2449" i="105"/>
  <c r="G2406" i="105"/>
  <c r="E2528" i="105"/>
  <c r="E2487" i="105"/>
  <c r="E2410" i="105"/>
  <c r="E2450" i="105"/>
  <c r="G2641" i="105"/>
  <c r="G2554" i="105"/>
  <c r="E2549" i="105"/>
  <c r="E2428" i="105"/>
  <c r="G2738" i="105"/>
  <c r="G501" i="105" s="1"/>
  <c r="G2516" i="105"/>
  <c r="G2573" i="105"/>
  <c r="G2637" i="105"/>
  <c r="F2838" i="105"/>
  <c r="F624" i="105" s="1"/>
  <c r="F2685" i="105"/>
  <c r="F435" i="105" s="1"/>
  <c r="F2427" i="105"/>
  <c r="F2336" i="105"/>
  <c r="G2519" i="105"/>
  <c r="G2512" i="105"/>
  <c r="G2343" i="105"/>
  <c r="G2539" i="105"/>
  <c r="F2382" i="105"/>
  <c r="G2618" i="105"/>
  <c r="F2337" i="105"/>
  <c r="G2369" i="105"/>
  <c r="E2380" i="105"/>
  <c r="G2499" i="105"/>
  <c r="E2692" i="105"/>
  <c r="E444" i="105" s="1"/>
  <c r="E2494" i="105"/>
  <c r="G2627" i="105"/>
  <c r="F2573" i="105"/>
  <c r="F2599" i="105"/>
  <c r="F2717" i="105"/>
  <c r="F476" i="105" s="1"/>
  <c r="G2691" i="105"/>
  <c r="G443" i="105" s="1"/>
  <c r="E2414" i="105"/>
  <c r="G2346" i="105"/>
  <c r="G2491" i="105"/>
  <c r="F2548" i="105"/>
  <c r="E2728" i="105"/>
  <c r="E489" i="105" s="1"/>
  <c r="E2774" i="105"/>
  <c r="E546" i="105" s="1"/>
  <c r="E2476" i="105"/>
  <c r="F2722" i="105"/>
  <c r="F2663" i="105"/>
  <c r="E2350" i="105"/>
  <c r="G2525" i="105"/>
  <c r="G2649" i="105"/>
  <c r="G2638" i="105"/>
  <c r="E2627" i="105"/>
  <c r="E2412" i="105"/>
  <c r="E2447" i="105"/>
  <c r="F2410" i="105"/>
  <c r="E2663" i="105"/>
  <c r="F2659" i="105"/>
  <c r="G2735" i="105"/>
  <c r="G497" i="105" s="1"/>
  <c r="F2760" i="105"/>
  <c r="F527" i="105" s="1"/>
  <c r="E2799" i="105"/>
  <c r="E576" i="105" s="1"/>
  <c r="H576" i="105" s="1"/>
  <c r="E2824" i="105"/>
  <c r="E607" i="105" s="1"/>
  <c r="E2418" i="105"/>
  <c r="E2498" i="105"/>
  <c r="F2565" i="105"/>
  <c r="F2551" i="105"/>
  <c r="E2637" i="105"/>
  <c r="F2684" i="105"/>
  <c r="F434" i="105" s="1"/>
  <c r="G2857" i="105"/>
  <c r="G648" i="105" s="1"/>
  <c r="F2774" i="105"/>
  <c r="F546" i="105" s="1"/>
  <c r="E2659" i="105"/>
  <c r="F2843" i="105"/>
  <c r="F630" i="105" s="1"/>
  <c r="E2712" i="105"/>
  <c r="E469" i="105" s="1"/>
  <c r="G2696" i="105"/>
  <c r="F2757" i="105"/>
  <c r="F524" i="105" s="1"/>
  <c r="E2833" i="105"/>
  <c r="E618" i="105" s="1"/>
  <c r="H618" i="105" s="1"/>
  <c r="F2798" i="105"/>
  <c r="F575" i="105" s="1"/>
  <c r="F2579" i="105"/>
  <c r="G2476" i="105"/>
  <c r="G2468" i="105"/>
  <c r="G2440" i="105"/>
  <c r="G2485" i="105"/>
  <c r="E2790" i="105"/>
  <c r="E565" i="105" s="1"/>
  <c r="F2746" i="105"/>
  <c r="F511" i="105" s="1"/>
  <c r="G2647" i="105"/>
  <c r="G2494" i="105"/>
  <c r="G2581" i="105"/>
  <c r="G2747" i="105"/>
  <c r="G512" i="105" s="1"/>
  <c r="G2640" i="105"/>
  <c r="G2810" i="105"/>
  <c r="G590" i="105" s="1"/>
  <c r="G2832" i="105"/>
  <c r="G617" i="105" s="1"/>
  <c r="F2401" i="105"/>
  <c r="G2462" i="105"/>
  <c r="E2385" i="105"/>
  <c r="G2429" i="105"/>
  <c r="E2459" i="105"/>
  <c r="F2536" i="105"/>
  <c r="F2745" i="105"/>
  <c r="F509" i="105" s="1"/>
  <c r="E2635" i="105"/>
  <c r="F2641" i="105"/>
  <c r="E2718" i="105"/>
  <c r="E477" i="105" s="1"/>
  <c r="F2755" i="105"/>
  <c r="F521" i="105" s="1"/>
  <c r="G2475" i="105"/>
  <c r="G2444" i="105"/>
  <c r="E2460" i="105"/>
  <c r="G2345" i="105"/>
  <c r="F2357" i="105"/>
  <c r="E2345" i="105"/>
  <c r="E2470" i="105"/>
  <c r="E2535" i="105"/>
  <c r="G2379" i="105"/>
  <c r="E2362" i="105"/>
  <c r="E2401" i="105"/>
  <c r="G2368" i="105"/>
  <c r="G2401" i="105"/>
  <c r="G2489" i="105"/>
  <c r="G2338" i="105"/>
  <c r="G2449" i="105"/>
  <c r="F2491" i="105"/>
  <c r="F2689" i="105"/>
  <c r="F440" i="105" s="1"/>
  <c r="F2385" i="105"/>
  <c r="G2650" i="105"/>
  <c r="G2566" i="105"/>
  <c r="G2628" i="105"/>
  <c r="G2601" i="105"/>
  <c r="G2448" i="105"/>
  <c r="F2674" i="105"/>
  <c r="F2612" i="105"/>
  <c r="E2365" i="105"/>
  <c r="F2549" i="105"/>
  <c r="G2685" i="105"/>
  <c r="G435" i="105" s="1"/>
  <c r="F2642" i="105"/>
  <c r="F2767" i="105"/>
  <c r="F538" i="105" s="1"/>
  <c r="G2712" i="105"/>
  <c r="G469" i="105" s="1"/>
  <c r="G2728" i="105"/>
  <c r="G489" i="105" s="1"/>
  <c r="E2761" i="105"/>
  <c r="E531" i="105" s="1"/>
  <c r="F2718" i="105"/>
  <c r="F477" i="105" s="1"/>
  <c r="G2692" i="105"/>
  <c r="G444" i="105" s="1"/>
  <c r="F2556" i="105"/>
  <c r="E2733" i="105"/>
  <c r="E495" i="105" s="1"/>
  <c r="H495" i="105" s="1"/>
  <c r="F2848" i="105"/>
  <c r="F636" i="105" s="1"/>
  <c r="E2333" i="105"/>
  <c r="F2383" i="105"/>
  <c r="G2441" i="105"/>
  <c r="F2518" i="105"/>
  <c r="F2480" i="105"/>
  <c r="E2676" i="105"/>
  <c r="E2554" i="105"/>
  <c r="G2579" i="105"/>
  <c r="G2661" i="105"/>
  <c r="F2575" i="105"/>
  <c r="E2352" i="105"/>
  <c r="E2521" i="105"/>
  <c r="G2660" i="105"/>
  <c r="E2640" i="105"/>
  <c r="G2655" i="105"/>
  <c r="F2747" i="105"/>
  <c r="F512" i="105" s="1"/>
  <c r="E2722" i="105"/>
  <c r="E482" i="105" s="1"/>
  <c r="G2707" i="105"/>
  <c r="G463" i="105" s="1"/>
  <c r="F2805" i="105"/>
  <c r="F583" i="105" s="1"/>
  <c r="G2616" i="105"/>
  <c r="E2796" i="105"/>
  <c r="E2787" i="105"/>
  <c r="E562" i="105" s="1"/>
  <c r="H562" i="105" s="1"/>
  <c r="F2364" i="105"/>
  <c r="G2501" i="105"/>
  <c r="F2396" i="105"/>
  <c r="G2404" i="105"/>
  <c r="E2475" i="105"/>
  <c r="G2344" i="105"/>
  <c r="G2464" i="105"/>
  <c r="F2459" i="105"/>
  <c r="E2569" i="105"/>
  <c r="F2578" i="105"/>
  <c r="G2665" i="105"/>
  <c r="G2574" i="105"/>
  <c r="E2613" i="105"/>
  <c r="G2419" i="105"/>
  <c r="G2604" i="105"/>
  <c r="E2707" i="105"/>
  <c r="E463" i="105" s="1"/>
  <c r="G2503" i="105"/>
  <c r="E2368" i="105"/>
  <c r="E432" i="105" s="1"/>
  <c r="E2495" i="105"/>
  <c r="G2597" i="105"/>
  <c r="F2621" i="105"/>
  <c r="F2654" i="105"/>
  <c r="E2747" i="105"/>
  <c r="E512" i="105" s="1"/>
  <c r="G2765" i="105"/>
  <c r="G535" i="105" s="1"/>
  <c r="E2781" i="105"/>
  <c r="E555" i="105" s="1"/>
  <c r="H555" i="105" s="1"/>
  <c r="F2744" i="105"/>
  <c r="F508" i="105" s="1"/>
  <c r="G2792" i="105"/>
  <c r="E2848" i="105"/>
  <c r="E636" i="105" s="1"/>
  <c r="E2669" i="105"/>
  <c r="G2775" i="105"/>
  <c r="G547" i="105" s="1"/>
  <c r="E2746" i="105"/>
  <c r="G2851" i="105"/>
  <c r="G641" i="105" s="1"/>
  <c r="G2552" i="105"/>
  <c r="F2782" i="105"/>
  <c r="F556" i="105" s="1"/>
  <c r="E2723" i="105"/>
  <c r="E483" i="105" s="1"/>
  <c r="H483" i="105" s="1"/>
  <c r="F2845" i="105"/>
  <c r="F632" i="105" s="1"/>
  <c r="E2785" i="105"/>
  <c r="E559" i="105" s="1"/>
  <c r="E2849" i="105"/>
  <c r="E637" i="105" s="1"/>
  <c r="G2617" i="105"/>
  <c r="F2791" i="105"/>
  <c r="F567" i="105" s="1"/>
  <c r="G2623" i="105"/>
  <c r="E2717" i="105"/>
  <c r="E476" i="105" s="1"/>
  <c r="E2715" i="105"/>
  <c r="E472" i="105" s="1"/>
  <c r="G2772" i="105"/>
  <c r="E2810" i="105"/>
  <c r="E590" i="105" s="1"/>
  <c r="G2848" i="105"/>
  <c r="G636" i="105" s="1"/>
  <c r="H636" i="105" s="1"/>
  <c r="G2831" i="105"/>
  <c r="F2371" i="105"/>
  <c r="G2348" i="105"/>
  <c r="F2441" i="105"/>
  <c r="E2497" i="105"/>
  <c r="E2431" i="105"/>
  <c r="G2361" i="105"/>
  <c r="F2403" i="105"/>
  <c r="G2340" i="105"/>
  <c r="F2439" i="105"/>
  <c r="G2540" i="105"/>
  <c r="E2332" i="105"/>
  <c r="E2471" i="105"/>
  <c r="F2332" i="105"/>
  <c r="G2397" i="105"/>
  <c r="F2456" i="105"/>
  <c r="F2539" i="105"/>
  <c r="G2605" i="105"/>
  <c r="G2571" i="105"/>
  <c r="E2618" i="105"/>
  <c r="F2406" i="105"/>
  <c r="F2502" i="105"/>
  <c r="G2457" i="105"/>
  <c r="F2622" i="105"/>
  <c r="G2416" i="105"/>
  <c r="E2515" i="105"/>
  <c r="E2589" i="105"/>
  <c r="E2636" i="105"/>
  <c r="G2482" i="105"/>
  <c r="G2795" i="105"/>
  <c r="G571" i="105" s="1"/>
  <c r="G2651" i="105"/>
  <c r="F2807" i="105"/>
  <c r="F587" i="105" s="1"/>
  <c r="F2500" i="105"/>
  <c r="E2336" i="105"/>
  <c r="G2478" i="105"/>
  <c r="F2649" i="105"/>
  <c r="G2642" i="105"/>
  <c r="E2651" i="105"/>
  <c r="E2685" i="105"/>
  <c r="E435" i="105" s="1"/>
  <c r="E2759" i="105"/>
  <c r="E526" i="105" s="1"/>
  <c r="H526" i="105" s="1"/>
  <c r="F2777" i="105"/>
  <c r="F550" i="105" s="1"/>
  <c r="F2800" i="105"/>
  <c r="F577" i="105" s="1"/>
  <c r="G2734" i="105"/>
  <c r="G496" i="105" s="1"/>
  <c r="G2757" i="105"/>
  <c r="G524" i="105" s="1"/>
  <c r="G2748" i="105"/>
  <c r="G513" i="105" s="1"/>
  <c r="G2718" i="105"/>
  <c r="G477" i="105" s="1"/>
  <c r="G2606" i="105"/>
  <c r="G2746" i="105"/>
  <c r="G511" i="105" s="1"/>
  <c r="G2754" i="105"/>
  <c r="G520" i="105" s="1"/>
  <c r="F2794" i="105"/>
  <c r="F570" i="105" s="1"/>
  <c r="G2840" i="105"/>
  <c r="G626" i="105" s="1"/>
  <c r="G2719" i="105"/>
  <c r="G478" i="105" s="1"/>
  <c r="F2771" i="105"/>
  <c r="F543" i="105" s="1"/>
  <c r="F2728" i="105"/>
  <c r="F489" i="105" s="1"/>
  <c r="G2751" i="105"/>
  <c r="G517" i="105" s="1"/>
  <c r="G2842" i="105"/>
  <c r="G629" i="105" s="1"/>
  <c r="G2800" i="105"/>
  <c r="G577" i="105" s="1"/>
  <c r="F2829" i="105"/>
  <c r="F613" i="105" s="1"/>
  <c r="E2413" i="105"/>
  <c r="F2469" i="105"/>
  <c r="E2595" i="105"/>
  <c r="E2500" i="105"/>
  <c r="G2436" i="105"/>
  <c r="F2499" i="105"/>
  <c r="F2655" i="105"/>
  <c r="E2578" i="105"/>
  <c r="E2703" i="105"/>
  <c r="E458" i="105" s="1"/>
  <c r="E2601" i="105"/>
  <c r="E2621" i="105"/>
  <c r="G2382" i="105"/>
  <c r="F2534" i="105"/>
  <c r="E2525" i="105"/>
  <c r="F2589" i="105"/>
  <c r="F2738" i="105"/>
  <c r="F501" i="105" s="1"/>
  <c r="E2550" i="105"/>
  <c r="E2661" i="105"/>
  <c r="G2488" i="105"/>
  <c r="F2656" i="105"/>
  <c r="F2372" i="105"/>
  <c r="E2520" i="105"/>
  <c r="E2514" i="105"/>
  <c r="F2577" i="105"/>
  <c r="E2697" i="105"/>
  <c r="E450" i="105" s="1"/>
  <c r="G2596" i="105"/>
  <c r="G2502" i="105"/>
  <c r="G2564" i="105"/>
  <c r="G2582" i="105"/>
  <c r="F2710" i="105"/>
  <c r="F466" i="105" s="1"/>
  <c r="E2604" i="105"/>
  <c r="F2625" i="105"/>
  <c r="G2750" i="105"/>
  <c r="G515" i="105" s="1"/>
  <c r="G2798" i="105"/>
  <c r="G575" i="105" s="1"/>
  <c r="G2756" i="105"/>
  <c r="G523" i="105" s="1"/>
  <c r="G2805" i="105"/>
  <c r="G583" i="105" s="1"/>
  <c r="F2688" i="105"/>
  <c r="F439" i="105" s="1"/>
  <c r="F2766" i="105"/>
  <c r="F537" i="105" s="1"/>
  <c r="E2757" i="105"/>
  <c r="E524" i="105" s="1"/>
  <c r="G2802" i="105"/>
  <c r="G580" i="105" s="1"/>
  <c r="G2773" i="105"/>
  <c r="G545" i="105" s="1"/>
  <c r="F2715" i="105"/>
  <c r="F472" i="105" s="1"/>
  <c r="E2670" i="105"/>
  <c r="G2730" i="105"/>
  <c r="G491" i="105" s="1"/>
  <c r="G2732" i="105"/>
  <c r="G494" i="105" s="1"/>
  <c r="E2780" i="105"/>
  <c r="E553" i="105" s="1"/>
  <c r="H553" i="105" s="1"/>
  <c r="G2782" i="105"/>
  <c r="G556" i="105" s="1"/>
  <c r="E2853" i="105"/>
  <c r="E643" i="105" s="1"/>
  <c r="H643" i="105" s="1"/>
  <c r="G2630" i="105"/>
  <c r="E2748" i="105"/>
  <c r="E513" i="105" s="1"/>
  <c r="G2737" i="105"/>
  <c r="G500" i="105" s="1"/>
  <c r="E2687" i="105"/>
  <c r="E438" i="105" s="1"/>
  <c r="H438" i="105" s="1"/>
  <c r="G2785" i="105"/>
  <c r="G559" i="105" s="1"/>
  <c r="G2755" i="105"/>
  <c r="G521" i="105" s="1"/>
  <c r="E2811" i="105"/>
  <c r="E2825" i="105"/>
  <c r="E608" i="105" s="1"/>
  <c r="H608" i="105" s="1"/>
  <c r="G2850" i="105"/>
  <c r="G638" i="105" s="1"/>
  <c r="F2840" i="105"/>
  <c r="F626" i="105" s="1"/>
  <c r="E2850" i="105"/>
  <c r="E638" i="105" s="1"/>
  <c r="G2533" i="105"/>
  <c r="E2656" i="105"/>
  <c r="F2806" i="105"/>
  <c r="G2473" i="105"/>
  <c r="G2517" i="105"/>
  <c r="G2679" i="105"/>
  <c r="E2820" i="105"/>
  <c r="E602" i="105" s="1"/>
  <c r="H602" i="105" s="1"/>
  <c r="E2777" i="105"/>
  <c r="E550" i="105" s="1"/>
  <c r="H550" i="105" s="1"/>
  <c r="F2530" i="105"/>
  <c r="F2644" i="105"/>
  <c r="F2600" i="105"/>
  <c r="F2523" i="105"/>
  <c r="E2468" i="105"/>
  <c r="E2655" i="105"/>
  <c r="E2816" i="105"/>
  <c r="E598" i="105" s="1"/>
  <c r="E2503" i="105"/>
  <c r="F2651" i="105"/>
  <c r="G2431" i="105"/>
  <c r="G2859" i="105"/>
  <c r="G650" i="105" s="1"/>
  <c r="G2545" i="105"/>
  <c r="G2761" i="105"/>
  <c r="G531" i="105" s="1"/>
  <c r="G2658" i="105"/>
  <c r="G2673" i="105"/>
  <c r="E2452" i="105"/>
  <c r="F2423" i="105"/>
  <c r="E2373" i="105"/>
  <c r="E2680" i="105"/>
  <c r="E2693" i="105"/>
  <c r="E445" i="105" s="1"/>
  <c r="G2495" i="105"/>
  <c r="E2754" i="105"/>
  <c r="E520" i="105" s="1"/>
  <c r="H520" i="105" s="1"/>
  <c r="G2587" i="105"/>
  <c r="G2356" i="105"/>
  <c r="G2363" i="105"/>
  <c r="G2829" i="105"/>
  <c r="G613" i="105" s="1"/>
  <c r="F2528" i="105"/>
  <c r="G2629" i="105"/>
  <c r="F2826" i="105"/>
  <c r="G2337" i="105"/>
  <c r="G2643" i="105"/>
  <c r="G2849" i="105"/>
  <c r="G637" i="105" s="1"/>
  <c r="F2694" i="105"/>
  <c r="F446" i="105" s="1"/>
  <c r="F2751" i="105"/>
  <c r="F517" i="105" s="1"/>
  <c r="F2811" i="105"/>
  <c r="F592" i="105" s="1"/>
  <c r="E2573" i="105"/>
  <c r="E2453" i="105"/>
  <c r="E2426" i="105"/>
  <c r="E2690" i="105"/>
  <c r="E441" i="105" s="1"/>
  <c r="E2600" i="105"/>
  <c r="F2850" i="105"/>
  <c r="F638" i="105" s="1"/>
  <c r="F2716" i="105"/>
  <c r="F2664" i="105"/>
  <c r="G2453" i="105"/>
  <c r="G2561" i="105"/>
  <c r="G2399" i="105"/>
  <c r="G2352" i="105"/>
  <c r="G2682" i="105"/>
  <c r="G2783" i="105"/>
  <c r="G557" i="105" s="1"/>
  <c r="G2749" i="105"/>
  <c r="G514" i="105" s="1"/>
  <c r="G2598" i="105"/>
  <c r="G2724" i="105"/>
  <c r="G484" i="105" s="1"/>
  <c r="E2444" i="105"/>
  <c r="E2752" i="105"/>
  <c r="E518" i="105" s="1"/>
  <c r="E2819" i="105"/>
  <c r="E601" i="105" s="1"/>
  <c r="H601" i="105" s="1"/>
  <c r="E2449" i="105"/>
  <c r="F2428" i="105"/>
  <c r="F2797" i="105"/>
  <c r="F574" i="105" s="1"/>
  <c r="E2838" i="105"/>
  <c r="E624" i="105" s="1"/>
  <c r="H624" i="105" s="1"/>
  <c r="E2623" i="105"/>
  <c r="E2592" i="105"/>
  <c r="E2634" i="105"/>
  <c r="F2643" i="105"/>
  <c r="E2818" i="105"/>
  <c r="E600" i="105" s="1"/>
  <c r="H1119" i="105" l="1"/>
  <c r="H605" i="105"/>
  <c r="H826" i="105"/>
  <c r="H1103" i="105"/>
  <c r="H1093" i="105"/>
  <c r="H1293" i="105"/>
  <c r="H1741" i="105"/>
  <c r="H936" i="105"/>
  <c r="H864" i="105"/>
  <c r="H460" i="105"/>
  <c r="H534" i="105"/>
  <c r="H779" i="105"/>
  <c r="H1086" i="105"/>
  <c r="H564" i="105"/>
  <c r="H684" i="105"/>
  <c r="H514" i="105"/>
  <c r="H579" i="105"/>
  <c r="H758" i="105"/>
  <c r="H450" i="105"/>
  <c r="H441" i="105"/>
  <c r="H469" i="105"/>
  <c r="H1062" i="105"/>
  <c r="H565" i="105"/>
  <c r="H464" i="105"/>
  <c r="H1111" i="105"/>
  <c r="H1016" i="105"/>
  <c r="H518" i="105"/>
  <c r="H600" i="105"/>
  <c r="H472" i="105"/>
  <c r="H607" i="105"/>
  <c r="H661" i="105"/>
  <c r="H1049" i="105"/>
  <c r="H1323" i="105"/>
  <c r="H622" i="105"/>
  <c r="H501" i="105"/>
  <c r="H484" i="105"/>
  <c r="H644" i="105"/>
  <c r="H1050" i="105"/>
  <c r="H1281" i="105"/>
  <c r="H458" i="105"/>
  <c r="H808" i="105"/>
  <c r="H1053" i="105"/>
  <c r="H887" i="105"/>
  <c r="H1099" i="105"/>
  <c r="H1613" i="105"/>
  <c r="H1283" i="105"/>
  <c r="H1290" i="105"/>
  <c r="H444" i="105"/>
  <c r="H574" i="105"/>
  <c r="H499" i="105"/>
  <c r="H645" i="105"/>
  <c r="H599" i="105"/>
  <c r="H679" i="105"/>
  <c r="H1539" i="105"/>
  <c r="H1752" i="105"/>
  <c r="H939" i="105"/>
  <c r="H697" i="105"/>
  <c r="H937" i="105"/>
  <c r="H1022" i="105"/>
  <c r="H590" i="105"/>
  <c r="H1018" i="105"/>
  <c r="H893" i="105"/>
  <c r="H981" i="105"/>
  <c r="H1713" i="105"/>
  <c r="H692" i="105"/>
  <c r="H742" i="105"/>
  <c r="H721" i="105"/>
  <c r="H842" i="105"/>
  <c r="H790" i="105"/>
  <c r="H1031" i="105"/>
  <c r="H1311" i="105"/>
  <c r="H1515" i="105"/>
  <c r="H873" i="105"/>
  <c r="H1276" i="105"/>
  <c r="H445" i="105"/>
  <c r="H734" i="105"/>
  <c r="H698" i="105"/>
  <c r="H761" i="105"/>
  <c r="H1730" i="105"/>
  <c r="H994" i="105"/>
  <c r="H1692" i="105"/>
  <c r="H888" i="105"/>
  <c r="H1403" i="105"/>
  <c r="H1308" i="105"/>
  <c r="H502" i="105"/>
  <c r="H673" i="105"/>
  <c r="H1622" i="105"/>
  <c r="H1369" i="105"/>
  <c r="H1263" i="105"/>
  <c r="H1115" i="105"/>
  <c r="H532" i="105"/>
  <c r="H1154" i="105"/>
  <c r="H1534" i="105"/>
  <c r="H1408" i="105"/>
  <c r="H490" i="105"/>
  <c r="H723" i="105"/>
  <c r="H810" i="105"/>
  <c r="H825" i="105"/>
  <c r="H1029" i="105"/>
  <c r="H1071" i="105"/>
  <c r="H1332" i="105"/>
  <c r="H604" i="105"/>
  <c r="H648" i="105"/>
  <c r="H631" i="105"/>
  <c r="H632" i="105"/>
  <c r="H451" i="105"/>
  <c r="H494" i="105"/>
  <c r="H487" i="105"/>
  <c r="H519" i="105"/>
  <c r="H567" i="105"/>
  <c r="H613" i="105"/>
  <c r="F610" i="105"/>
  <c r="F609" i="105" s="1"/>
  <c r="H463" i="105"/>
  <c r="E592" i="105"/>
  <c r="H524" i="105"/>
  <c r="G616" i="105"/>
  <c r="G615" i="105" s="1"/>
  <c r="E511" i="105"/>
  <c r="H511" i="105" s="1"/>
  <c r="H512" i="105"/>
  <c r="E573" i="105"/>
  <c r="E572" i="105" s="1"/>
  <c r="G432" i="105"/>
  <c r="G449" i="105"/>
  <c r="G448" i="105" s="1"/>
  <c r="E449" i="105"/>
  <c r="H571" i="105"/>
  <c r="G493" i="105"/>
  <c r="G492" i="105" s="1"/>
  <c r="E505" i="105"/>
  <c r="H505" i="105" s="1"/>
  <c r="H527" i="105"/>
  <c r="H595" i="105"/>
  <c r="H439" i="105"/>
  <c r="H649" i="105"/>
  <c r="H465" i="105"/>
  <c r="G456" i="105"/>
  <c r="H456" i="105" s="1"/>
  <c r="H587" i="105"/>
  <c r="E561" i="105"/>
  <c r="H561" i="105" s="1"/>
  <c r="F573" i="105"/>
  <c r="F572" i="105" s="1"/>
  <c r="H507" i="105"/>
  <c r="F586" i="105"/>
  <c r="F585" i="105" s="1"/>
  <c r="E342" i="105"/>
  <c r="E535" i="105"/>
  <c r="H535" i="105" s="1"/>
  <c r="E387" i="105"/>
  <c r="E581" i="105"/>
  <c r="H581" i="105" s="1"/>
  <c r="H580" i="105"/>
  <c r="H650" i="105"/>
  <c r="F475" i="105"/>
  <c r="F474" i="105" s="1"/>
  <c r="H435" i="105"/>
  <c r="H559" i="105"/>
  <c r="H531" i="105"/>
  <c r="E628" i="105"/>
  <c r="H575" i="105"/>
  <c r="H468" i="105"/>
  <c r="H625" i="105"/>
  <c r="H496" i="105"/>
  <c r="H479" i="105"/>
  <c r="H642" i="105"/>
  <c r="H558" i="105"/>
  <c r="H521" i="105"/>
  <c r="H594" i="105"/>
  <c r="H570" i="105"/>
  <c r="G350" i="105"/>
  <c r="G544" i="105"/>
  <c r="H544" i="105" s="1"/>
  <c r="F305" i="105"/>
  <c r="F482" i="105"/>
  <c r="H482" i="105" s="1"/>
  <c r="G592" i="105"/>
  <c r="G591" i="105" s="1"/>
  <c r="E549" i="105"/>
  <c r="F388" i="105"/>
  <c r="F582" i="105"/>
  <c r="H582" i="105" s="1"/>
  <c r="E310" i="105"/>
  <c r="E488" i="105"/>
  <c r="H488" i="105" s="1"/>
  <c r="H551" i="105"/>
  <c r="F641" i="105"/>
  <c r="F640" i="105" s="1"/>
  <c r="G537" i="105"/>
  <c r="G536" i="105" s="1"/>
  <c r="H557" i="105"/>
  <c r="H626" i="105"/>
  <c r="F523" i="105"/>
  <c r="F522" i="105" s="1"/>
  <c r="G628" i="105"/>
  <c r="G627" i="105" s="1"/>
  <c r="H634" i="105"/>
  <c r="H630" i="105"/>
  <c r="G291" i="105"/>
  <c r="G466" i="105"/>
  <c r="H466" i="105" s="1"/>
  <c r="H509" i="105"/>
  <c r="F340" i="105"/>
  <c r="F533" i="105"/>
  <c r="H533" i="105" s="1"/>
  <c r="H497" i="105"/>
  <c r="H481" i="105"/>
  <c r="H638" i="105"/>
  <c r="G372" i="105"/>
  <c r="G568" i="105"/>
  <c r="H568" i="105" s="1"/>
  <c r="F647" i="105"/>
  <c r="F646" i="105" s="1"/>
  <c r="E280" i="105"/>
  <c r="E453" i="105"/>
  <c r="H453" i="105" s="1"/>
  <c r="G284" i="105"/>
  <c r="G459" i="105"/>
  <c r="H459" i="105" s="1"/>
  <c r="H612" i="105"/>
  <c r="H434" i="105"/>
  <c r="H437" i="105"/>
  <c r="H443" i="105"/>
  <c r="H440" i="105"/>
  <c r="H457" i="105"/>
  <c r="H620" i="105"/>
  <c r="H637" i="105"/>
  <c r="H513" i="105"/>
  <c r="H476" i="105"/>
  <c r="H477" i="105"/>
  <c r="H546" i="105"/>
  <c r="H617" i="105"/>
  <c r="H619" i="105"/>
  <c r="H506" i="105"/>
  <c r="E373" i="105"/>
  <c r="E569" i="105"/>
  <c r="H569" i="105" s="1"/>
  <c r="H614" i="105"/>
  <c r="H651" i="105"/>
  <c r="H491" i="105"/>
  <c r="G598" i="105"/>
  <c r="H598" i="105" s="1"/>
  <c r="H538" i="105"/>
  <c r="H539" i="105"/>
  <c r="H611" i="105"/>
  <c r="H503" i="105"/>
  <c r="H596" i="105"/>
  <c r="H547" i="105"/>
  <c r="H515" i="105"/>
  <c r="H489" i="105"/>
  <c r="G549" i="105"/>
  <c r="G548" i="105" s="1"/>
  <c r="H593" i="105"/>
  <c r="H629" i="105"/>
  <c r="H583" i="105"/>
  <c r="H446" i="105"/>
  <c r="H606" i="105"/>
  <c r="H616" i="105"/>
  <c r="H478" i="105"/>
  <c r="H577" i="105"/>
  <c r="H543" i="105"/>
  <c r="H508" i="105"/>
  <c r="H433" i="105"/>
  <c r="H556" i="105"/>
  <c r="G677" i="105"/>
  <c r="G676" i="105" s="1"/>
  <c r="H833" i="105"/>
  <c r="H706" i="105"/>
  <c r="H788" i="105"/>
  <c r="H832" i="105"/>
  <c r="H801" i="105"/>
  <c r="H732" i="105"/>
  <c r="H760" i="105"/>
  <c r="H722" i="105"/>
  <c r="H837" i="105"/>
  <c r="H685" i="105"/>
  <c r="H793" i="105"/>
  <c r="H724" i="105"/>
  <c r="H690" i="105"/>
  <c r="H736" i="105"/>
  <c r="H1139" i="105"/>
  <c r="H911" i="105"/>
  <c r="H871" i="105"/>
  <c r="H1135" i="105"/>
  <c r="H1773" i="105"/>
  <c r="H951" i="105"/>
  <c r="H931" i="105"/>
  <c r="H1147" i="105"/>
  <c r="H1092" i="105"/>
  <c r="G1356" i="105"/>
  <c r="H1356" i="105" s="1"/>
  <c r="H1519" i="105"/>
  <c r="E1801" i="105"/>
  <c r="H1801" i="105" s="1"/>
  <c r="H1434" i="105"/>
  <c r="H961" i="105"/>
  <c r="H855" i="105"/>
  <c r="H962" i="105"/>
  <c r="H1030" i="105"/>
  <c r="H859" i="105"/>
  <c r="H1177" i="105"/>
  <c r="H3718" i="105"/>
  <c r="F1758" i="105"/>
  <c r="H1758" i="105" s="1"/>
  <c r="H1265" i="105"/>
  <c r="H1792" i="105"/>
  <c r="H3455" i="105"/>
  <c r="F1386" i="105"/>
  <c r="H1386" i="105" s="1"/>
  <c r="H1396" i="105"/>
  <c r="H1448" i="105"/>
  <c r="H1795" i="105"/>
  <c r="H1458" i="105"/>
  <c r="H1233" i="105"/>
  <c r="H935" i="105"/>
  <c r="H1366" i="105"/>
  <c r="H1098" i="105"/>
  <c r="H1485" i="105"/>
  <c r="H942" i="105"/>
  <c r="H1087" i="105"/>
  <c r="H3701" i="105"/>
  <c r="G1738" i="105"/>
  <c r="H1738" i="105" s="1"/>
  <c r="H1301" i="105"/>
  <c r="F1457" i="105"/>
  <c r="F1455" i="105" s="1"/>
  <c r="H1771" i="105"/>
  <c r="H1151" i="105"/>
  <c r="H1240" i="105"/>
  <c r="H1316" i="105"/>
  <c r="H1582" i="105"/>
  <c r="H1709" i="105"/>
  <c r="H991" i="105"/>
  <c r="H1711" i="105"/>
  <c r="H862" i="105"/>
  <c r="H943" i="105"/>
  <c r="H1724" i="105"/>
  <c r="H1042" i="105"/>
  <c r="H1723" i="105"/>
  <c r="H1472" i="105"/>
  <c r="H696" i="105"/>
  <c r="H795" i="105"/>
  <c r="H660" i="105"/>
  <c r="H710" i="105"/>
  <c r="H705" i="105"/>
  <c r="H791" i="105"/>
  <c r="H807" i="105"/>
  <c r="H667" i="105"/>
  <c r="H739" i="105"/>
  <c r="H753" i="105"/>
  <c r="H815" i="105"/>
  <c r="H754" i="105"/>
  <c r="H809" i="105"/>
  <c r="H845" i="105"/>
  <c r="H1146" i="105"/>
  <c r="H1729" i="105"/>
  <c r="F1542" i="105"/>
  <c r="F1541" i="105" s="1"/>
  <c r="H969" i="105"/>
  <c r="G1751" i="105"/>
  <c r="H1751" i="105" s="1"/>
  <c r="H993" i="105"/>
  <c r="H1142" i="105"/>
  <c r="H856" i="105"/>
  <c r="H3698" i="105"/>
  <c r="F1735" i="105"/>
  <c r="H1735" i="105" s="1"/>
  <c r="F1784" i="105"/>
  <c r="F1782" i="105" s="1"/>
  <c r="H3559" i="105"/>
  <c r="E1514" i="105"/>
  <c r="H1514" i="105" s="1"/>
  <c r="H3632" i="105"/>
  <c r="G1607" i="105"/>
  <c r="H1607" i="105" s="1"/>
  <c r="H851" i="105"/>
  <c r="H1413" i="105"/>
  <c r="H3409" i="105"/>
  <c r="F1328" i="105"/>
  <c r="H1328" i="105" s="1"/>
  <c r="H853" i="105"/>
  <c r="H999" i="105"/>
  <c r="H1394" i="105"/>
  <c r="H1259" i="105"/>
  <c r="H1731" i="105"/>
  <c r="H1429" i="105"/>
  <c r="H1473" i="105"/>
  <c r="H1718" i="105"/>
  <c r="H1007" i="105"/>
  <c r="H1258" i="105"/>
  <c r="F1475" i="105"/>
  <c r="F1474" i="105" s="1"/>
  <c r="H1546" i="105"/>
  <c r="H3437" i="105"/>
  <c r="F1364" i="105"/>
  <c r="H3425" i="105"/>
  <c r="E1348" i="105"/>
  <c r="H1348" i="105" s="1"/>
  <c r="H1110" i="105"/>
  <c r="H1353" i="105"/>
  <c r="H1656" i="105"/>
  <c r="H1165" i="105"/>
  <c r="H1764" i="105"/>
  <c r="H1197" i="105"/>
  <c r="H1191" i="105"/>
  <c r="H1702" i="105"/>
  <c r="H1527" i="105"/>
  <c r="H1497" i="105"/>
  <c r="H1760" i="105"/>
  <c r="H1252" i="105"/>
  <c r="H1260" i="105"/>
  <c r="H986" i="105"/>
  <c r="H867" i="105"/>
  <c r="H1798" i="105"/>
  <c r="H1127" i="105"/>
  <c r="H471" i="105"/>
  <c r="H500" i="105"/>
  <c r="F462" i="105"/>
  <c r="H462" i="105" s="1"/>
  <c r="E493" i="105"/>
  <c r="H493" i="105" s="1"/>
  <c r="H635" i="105"/>
  <c r="H452" i="105"/>
  <c r="H545" i="105"/>
  <c r="G671" i="105"/>
  <c r="H671" i="105" s="1"/>
  <c r="H776" i="105"/>
  <c r="H831" i="105"/>
  <c r="H657" i="105"/>
  <c r="F653" i="105"/>
  <c r="F652" i="105" s="1"/>
  <c r="H752" i="105"/>
  <c r="H822" i="105"/>
  <c r="G683" i="105"/>
  <c r="G682" i="105" s="1"/>
  <c r="H796" i="105"/>
  <c r="H772" i="105"/>
  <c r="H773" i="105"/>
  <c r="H767" i="105"/>
  <c r="H745" i="105"/>
  <c r="H907" i="105"/>
  <c r="H995" i="105"/>
  <c r="H1097" i="105"/>
  <c r="F1591" i="105"/>
  <c r="F1590" i="105" s="1"/>
  <c r="H928" i="105"/>
  <c r="F1537" i="105"/>
  <c r="F1535" i="105" s="1"/>
  <c r="H930" i="105"/>
  <c r="G1070" i="105"/>
  <c r="G1069" i="105" s="1"/>
  <c r="H1081" i="105"/>
  <c r="G1439" i="105"/>
  <c r="G1437" i="105" s="1"/>
  <c r="H1575" i="105"/>
  <c r="H858" i="105"/>
  <c r="H1484" i="105"/>
  <c r="H1183" i="105"/>
  <c r="E1251" i="105"/>
  <c r="H1570" i="105"/>
  <c r="H1333" i="105"/>
  <c r="H1518" i="105"/>
  <c r="H1037" i="105"/>
  <c r="H1126" i="105"/>
  <c r="H1254" i="105"/>
  <c r="H1354" i="105"/>
  <c r="H1123" i="105"/>
  <c r="H1416" i="105"/>
  <c r="H910" i="105"/>
  <c r="H1390" i="105"/>
  <c r="H1509" i="105"/>
  <c r="G1287" i="105"/>
  <c r="G1286" i="105" s="1"/>
  <c r="H1787" i="105"/>
  <c r="H1746" i="105"/>
  <c r="G1777" i="105"/>
  <c r="H1777" i="105" s="1"/>
  <c r="G1307" i="105"/>
  <c r="G1306" i="105" s="1"/>
  <c r="H857" i="105"/>
  <c r="H1479" i="105"/>
  <c r="H1754" i="105"/>
  <c r="H1245" i="105"/>
  <c r="H985" i="105"/>
  <c r="H1003" i="105"/>
  <c r="H1721" i="105"/>
  <c r="H1780" i="105"/>
  <c r="H955" i="105"/>
  <c r="H747" i="105"/>
  <c r="H827" i="105"/>
  <c r="H716" i="105"/>
  <c r="H654" i="105"/>
  <c r="H789" i="105"/>
  <c r="H708" i="105"/>
  <c r="H802" i="105"/>
  <c r="H689" i="105"/>
  <c r="H680" i="105"/>
  <c r="H806" i="105"/>
  <c r="H730" i="105"/>
  <c r="H919" i="105"/>
  <c r="H1159" i="105"/>
  <c r="H846" i="105"/>
  <c r="H1023" i="105"/>
  <c r="H1464" i="105"/>
  <c r="H1109" i="105"/>
  <c r="H966" i="105"/>
  <c r="H1779" i="105"/>
  <c r="H1710" i="105"/>
  <c r="H865" i="105"/>
  <c r="H1270" i="105"/>
  <c r="H1521" i="105"/>
  <c r="H1246" i="105"/>
  <c r="H1006" i="105"/>
  <c r="H1371" i="105"/>
  <c r="H3724" i="105"/>
  <c r="G1767" i="105"/>
  <c r="H1767" i="105" s="1"/>
  <c r="H1347" i="105"/>
  <c r="H1569" i="105"/>
  <c r="H1648" i="105"/>
  <c r="H1501" i="105"/>
  <c r="H1476" i="105"/>
  <c r="E1207" i="105"/>
  <c r="H1207" i="105" s="1"/>
  <c r="H1079" i="105"/>
  <c r="H844" i="105"/>
  <c r="H1628" i="105"/>
  <c r="H1517" i="105"/>
  <c r="H517" i="105"/>
  <c r="H589" i="105"/>
  <c r="H470" i="105"/>
  <c r="H777" i="105"/>
  <c r="H820" i="105"/>
  <c r="H691" i="105"/>
  <c r="H735" i="105"/>
  <c r="H681" i="105"/>
  <c r="H771" i="105"/>
  <c r="H717" i="105"/>
  <c r="H755" i="105"/>
  <c r="H668" i="105"/>
  <c r="H819" i="105"/>
  <c r="H764" i="105"/>
  <c r="H785" i="105"/>
  <c r="H741" i="105"/>
  <c r="H699" i="105"/>
  <c r="H814" i="105"/>
  <c r="H712" i="105"/>
  <c r="H709" i="105"/>
  <c r="H1152" i="105"/>
  <c r="H1164" i="105"/>
  <c r="H875" i="105"/>
  <c r="H1201" i="105"/>
  <c r="H1785" i="105"/>
  <c r="H1019" i="105"/>
  <c r="F1597" i="105"/>
  <c r="F1596" i="105" s="1"/>
  <c r="H850" i="105"/>
  <c r="H1317" i="105"/>
  <c r="H974" i="105"/>
  <c r="G1669" i="105"/>
  <c r="H1669" i="105" s="1"/>
  <c r="H1740" i="105"/>
  <c r="H949" i="105"/>
  <c r="H1170" i="105"/>
  <c r="H1791" i="105"/>
  <c r="H1120" i="105"/>
  <c r="E1242" i="105"/>
  <c r="E1243" i="105"/>
  <c r="H3390" i="105"/>
  <c r="E1305" i="105"/>
  <c r="H1305" i="105" s="1"/>
  <c r="H1556" i="105"/>
  <c r="G1796" i="105"/>
  <c r="G1794" i="105" s="1"/>
  <c r="H1061" i="105"/>
  <c r="H1194" i="105"/>
  <c r="E1400" i="105"/>
  <c r="E1399" i="105" s="1"/>
  <c r="H1446" i="105"/>
  <c r="H1187" i="105"/>
  <c r="H1786" i="105"/>
  <c r="H913" i="105"/>
  <c r="H1277" i="105"/>
  <c r="H1562" i="105"/>
  <c r="H912" i="105"/>
  <c r="H1274" i="105"/>
  <c r="H1528" i="105"/>
  <c r="H1797" i="105"/>
  <c r="H1271" i="105"/>
  <c r="F1482" i="105"/>
  <c r="H1482" i="105" s="1"/>
  <c r="H1600" i="105"/>
  <c r="H3654" i="105"/>
  <c r="E1675" i="105"/>
  <c r="H1675" i="105" s="1"/>
  <c r="H1715" i="105"/>
  <c r="H1272" i="105"/>
  <c r="H1169" i="105"/>
  <c r="H1157" i="105"/>
  <c r="H1158" i="105"/>
  <c r="H677" i="105"/>
  <c r="H748" i="105"/>
  <c r="H784" i="105"/>
  <c r="H729" i="105"/>
  <c r="H813" i="105"/>
  <c r="H740" i="105"/>
  <c r="H663" i="105"/>
  <c r="H828" i="105"/>
  <c r="H770" i="105"/>
  <c r="H783" i="105"/>
  <c r="H765" i="105"/>
  <c r="H775" i="105"/>
  <c r="H1117" i="105"/>
  <c r="H1202" i="105"/>
  <c r="H1745" i="105"/>
  <c r="H1141" i="105"/>
  <c r="H1121" i="105"/>
  <c r="H1733" i="105"/>
  <c r="H3360" i="105"/>
  <c r="E1266" i="105"/>
  <c r="H1266" i="105" s="1"/>
  <c r="G1428" i="105"/>
  <c r="H1428" i="105" s="1"/>
  <c r="G1483" i="105"/>
  <c r="H1483" i="105" s="1"/>
  <c r="G1770" i="105"/>
  <c r="G1769" i="105" s="1"/>
  <c r="F1339" i="105"/>
  <c r="H1339" i="105" s="1"/>
  <c r="H1011" i="105"/>
  <c r="G1790" i="105"/>
  <c r="G1788" i="105" s="1"/>
  <c r="H1568" i="105"/>
  <c r="H1104" i="105"/>
  <c r="H1190" i="105"/>
  <c r="H863" i="105"/>
  <c r="H1581" i="105"/>
  <c r="H908" i="105"/>
  <c r="H1085" i="105"/>
  <c r="H1611" i="105"/>
  <c r="H1736" i="105"/>
  <c r="H1036" i="105"/>
  <c r="H1502" i="105"/>
  <c r="H1385" i="105"/>
  <c r="H1176" i="105"/>
  <c r="H1503" i="105"/>
  <c r="H948" i="105"/>
  <c r="H1784" i="105"/>
  <c r="H1552" i="105"/>
  <c r="H1228" i="105"/>
  <c r="H1134" i="105"/>
  <c r="H1585" i="105"/>
  <c r="H3618" i="105"/>
  <c r="G1587" i="105"/>
  <c r="H1587" i="105" s="1"/>
  <c r="H1404" i="105"/>
  <c r="H1664" i="105"/>
  <c r="H821" i="105"/>
  <c r="H769" i="105"/>
  <c r="H704" i="105"/>
  <c r="H687" i="105"/>
  <c r="H834" i="105"/>
  <c r="H703" i="105"/>
  <c r="H718" i="105"/>
  <c r="H693" i="105"/>
  <c r="H675" i="105"/>
  <c r="H733" i="105"/>
  <c r="H973" i="105"/>
  <c r="H876" i="105"/>
  <c r="H1145" i="105"/>
  <c r="H1015" i="105"/>
  <c r="E1789" i="105"/>
  <c r="H1789" i="105" s="1"/>
  <c r="H944" i="105"/>
  <c r="H1586" i="105"/>
  <c r="H1799" i="105"/>
  <c r="H1105" i="105"/>
  <c r="H1765" i="105"/>
  <c r="H886" i="105"/>
  <c r="H980" i="105"/>
  <c r="H1200" i="105"/>
  <c r="H906" i="105"/>
  <c r="H1331" i="105"/>
  <c r="H3540" i="105"/>
  <c r="F1491" i="105"/>
  <c r="H1491" i="105" s="1"/>
  <c r="H3683" i="105"/>
  <c r="E1720" i="105"/>
  <c r="H1720" i="105" s="1"/>
  <c r="H1686" i="105"/>
  <c r="H1148" i="105"/>
  <c r="H1329" i="105"/>
  <c r="H1505" i="105"/>
  <c r="H895" i="105"/>
  <c r="G1294" i="105"/>
  <c r="G1292" i="105" s="1"/>
  <c r="H1436" i="105"/>
  <c r="H1644" i="105"/>
  <c r="H1056" i="105"/>
  <c r="H1384" i="105"/>
  <c r="H1531" i="105"/>
  <c r="H1543" i="105"/>
  <c r="H1660" i="105"/>
  <c r="H1580" i="105"/>
  <c r="G1494" i="105"/>
  <c r="G1492" i="105" s="1"/>
  <c r="H1768" i="105"/>
  <c r="H929" i="105"/>
  <c r="H1783" i="105"/>
  <c r="H1066" i="105"/>
  <c r="H1781" i="105"/>
  <c r="H1216" i="105"/>
  <c r="E659" i="105"/>
  <c r="H659" i="105" s="1"/>
  <c r="H686" i="105"/>
  <c r="H669" i="105"/>
  <c r="H766" i="105"/>
  <c r="H728" i="105"/>
  <c r="H794" i="105"/>
  <c r="H674" i="105"/>
  <c r="H782" i="105"/>
  <c r="H803" i="105"/>
  <c r="H778" i="105"/>
  <c r="H816" i="105"/>
  <c r="H672" i="105"/>
  <c r="H711" i="105"/>
  <c r="H830" i="105"/>
  <c r="H662" i="105"/>
  <c r="H800" i="105"/>
  <c r="H1189" i="105"/>
  <c r="H1507" i="105"/>
  <c r="H914" i="105"/>
  <c r="H1024" i="105"/>
  <c r="H3384" i="105"/>
  <c r="E1296" i="105"/>
  <c r="H1296" i="105" s="1"/>
  <c r="H1068" i="105"/>
  <c r="H797" i="105"/>
  <c r="H968" i="105"/>
  <c r="H945" i="105"/>
  <c r="H1380" i="105"/>
  <c r="H1739" i="105"/>
  <c r="H1182" i="105"/>
  <c r="H1185" i="105"/>
  <c r="H3520" i="105"/>
  <c r="F1466" i="105"/>
  <c r="H1466" i="105" s="1"/>
  <c r="H3752" i="105"/>
  <c r="F1802" i="105"/>
  <c r="H1802" i="105" s="1"/>
  <c r="H3578" i="105"/>
  <c r="E1538" i="105"/>
  <c r="H1538" i="105" s="1"/>
  <c r="H1744" i="105"/>
  <c r="H1156" i="105"/>
  <c r="H1222" i="105"/>
  <c r="H1372" i="105"/>
  <c r="H3370" i="105"/>
  <c r="F1278" i="105"/>
  <c r="H1278" i="105" s="1"/>
  <c r="H1001" i="105"/>
  <c r="H1422" i="105"/>
  <c r="H1717" i="105"/>
  <c r="H838" i="105"/>
  <c r="H1583" i="105"/>
  <c r="H849" i="105"/>
  <c r="H1719" i="105"/>
  <c r="H3669" i="105"/>
  <c r="F1705" i="105"/>
  <c r="H1705" i="105" s="1"/>
  <c r="H1699" i="105"/>
  <c r="G1400" i="105"/>
  <c r="H1128" i="105"/>
  <c r="H1567" i="105"/>
  <c r="H1734" i="105"/>
  <c r="H1000" i="105"/>
  <c r="H1025" i="105"/>
  <c r="H1793" i="105"/>
  <c r="H3705" i="105"/>
  <c r="G1742" i="105"/>
  <c r="H1742" i="105" s="1"/>
  <c r="H1091" i="105"/>
  <c r="H1804" i="105"/>
  <c r="H963" i="105"/>
  <c r="H3573" i="105"/>
  <c r="G1532" i="105"/>
  <c r="H1532" i="105" s="1"/>
  <c r="G751" i="105"/>
  <c r="G750" i="105" s="1"/>
  <c r="G824" i="105"/>
  <c r="G823" i="105" s="1"/>
  <c r="G720" i="105"/>
  <c r="H720" i="105" s="1"/>
  <c r="G744" i="105"/>
  <c r="H744" i="105" s="1"/>
  <c r="F781" i="105"/>
  <c r="F780" i="105" s="1"/>
  <c r="G836" i="105"/>
  <c r="G835" i="105" s="1"/>
  <c r="F665" i="105"/>
  <c r="H665" i="105" s="1"/>
  <c r="E763" i="105"/>
  <c r="H763" i="105" s="1"/>
  <c r="E799" i="105"/>
  <c r="H799" i="105" s="1"/>
  <c r="G818" i="105"/>
  <c r="G817" i="105" s="1"/>
  <c r="F757" i="105"/>
  <c r="H757" i="105" s="1"/>
  <c r="E714" i="105"/>
  <c r="H714" i="105" s="1"/>
  <c r="G727" i="105"/>
  <c r="G725" i="105" s="1"/>
  <c r="E812" i="105"/>
  <c r="H812" i="105" s="1"/>
  <c r="F702" i="105"/>
  <c r="H702" i="105" s="1"/>
  <c r="F751" i="105"/>
  <c r="E824" i="105"/>
  <c r="E787" i="105"/>
  <c r="H787" i="105" s="1"/>
  <c r="E738" i="105"/>
  <c r="H738" i="105" s="1"/>
  <c r="F726" i="105"/>
  <c r="H726" i="105" s="1"/>
  <c r="G898" i="105"/>
  <c r="G896" i="105" s="1"/>
  <c r="E941" i="105"/>
  <c r="H941" i="105" s="1"/>
  <c r="G1107" i="105"/>
  <c r="G1106" i="105" s="1"/>
  <c r="E1101" i="105"/>
  <c r="E1100" i="105" s="1"/>
  <c r="E1089" i="105"/>
  <c r="H1089" i="105" s="1"/>
  <c r="F947" i="105"/>
  <c r="H947" i="105" s="1"/>
  <c r="F977" i="105"/>
  <c r="H977" i="105" s="1"/>
  <c r="F1065" i="105"/>
  <c r="H1065" i="105" s="1"/>
  <c r="E1083" i="105"/>
  <c r="H1083" i="105" s="1"/>
  <c r="E1107" i="105"/>
  <c r="G1046" i="105"/>
  <c r="H1046" i="105" s="1"/>
  <c r="E916" i="105"/>
  <c r="H916" i="105" s="1"/>
  <c r="F997" i="105"/>
  <c r="F996" i="105" s="1"/>
  <c r="E1144" i="105"/>
  <c r="H1144" i="105" s="1"/>
  <c r="E971" i="105"/>
  <c r="H971" i="105" s="1"/>
  <c r="G1101" i="105"/>
  <c r="G1100" i="105" s="1"/>
  <c r="F885" i="105"/>
  <c r="F884" i="105" s="1"/>
  <c r="F1095" i="105"/>
  <c r="F1094" i="105" s="1"/>
  <c r="F861" i="105"/>
  <c r="H861" i="105" s="1"/>
  <c r="G1113" i="105"/>
  <c r="H1113" i="105" s="1"/>
  <c r="G1174" i="105"/>
  <c r="G1173" i="105" s="1"/>
  <c r="F1027" i="105"/>
  <c r="F1026" i="105" s="1"/>
  <c r="E1021" i="105"/>
  <c r="H1021" i="105" s="1"/>
  <c r="E959" i="105"/>
  <c r="H959" i="105" s="1"/>
  <c r="F1174" i="105"/>
  <c r="F1173" i="105" s="1"/>
  <c r="F892" i="105"/>
  <c r="F1616" i="105"/>
  <c r="H1616" i="105" s="1"/>
  <c r="F1632" i="105"/>
  <c r="H1632" i="105" s="1"/>
  <c r="H3557" i="105"/>
  <c r="F1512" i="105"/>
  <c r="H1512" i="105" s="1"/>
  <c r="H3637" i="105"/>
  <c r="E1619" i="105"/>
  <c r="H1619" i="105" s="1"/>
  <c r="H3689" i="105"/>
  <c r="E1726" i="105"/>
  <c r="H1726" i="105" s="1"/>
  <c r="F897" i="105"/>
  <c r="H897" i="105" s="1"/>
  <c r="E953" i="105"/>
  <c r="H953" i="105" s="1"/>
  <c r="E1125" i="105"/>
  <c r="F1193" i="105"/>
  <c r="F1192" i="105" s="1"/>
  <c r="E1450" i="105"/>
  <c r="H3537" i="105"/>
  <c r="F1488" i="105"/>
  <c r="H1488" i="105" s="1"/>
  <c r="F1561" i="105"/>
  <c r="F1560" i="105" s="1"/>
  <c r="E1475" i="105"/>
  <c r="H1475" i="105" s="1"/>
  <c r="H3598" i="105"/>
  <c r="E1563" i="105"/>
  <c r="H1563" i="105" s="1"/>
  <c r="F1704" i="105"/>
  <c r="F1701" i="105" s="1"/>
  <c r="F1040" i="105"/>
  <c r="H1040" i="105" s="1"/>
  <c r="E1181" i="105"/>
  <c r="H1181" i="105" s="1"/>
  <c r="E1579" i="105"/>
  <c r="E1578" i="105" s="1"/>
  <c r="F1125" i="105"/>
  <c r="F1124" i="105" s="1"/>
  <c r="G1542" i="105"/>
  <c r="G1541" i="105" s="1"/>
  <c r="H3388" i="105"/>
  <c r="F1303" i="105"/>
  <c r="H1303" i="105" s="1"/>
  <c r="E1338" i="105"/>
  <c r="E1337" i="105" s="1"/>
  <c r="E1439" i="105"/>
  <c r="H1439" i="105" s="1"/>
  <c r="G1594" i="105"/>
  <c r="G1590" i="105" s="1"/>
  <c r="G1698" i="105"/>
  <c r="H1698" i="105" s="1"/>
  <c r="G904" i="105"/>
  <c r="H904" i="105" s="1"/>
  <c r="E1231" i="105"/>
  <c r="H1231" i="105" s="1"/>
  <c r="F1230" i="105"/>
  <c r="H3317" i="105"/>
  <c r="F1213" i="105"/>
  <c r="H1213" i="105" s="1"/>
  <c r="H3423" i="105"/>
  <c r="F1346" i="105"/>
  <c r="H1346" i="105" s="1"/>
  <c r="F1382" i="105"/>
  <c r="F1381" i="105" s="1"/>
  <c r="H3484" i="105"/>
  <c r="E1423" i="105"/>
  <c r="H1423" i="105" s="1"/>
  <c r="H3554" i="105"/>
  <c r="F1508" i="105"/>
  <c r="H1508" i="105" s="1"/>
  <c r="E1697" i="105"/>
  <c r="H1697" i="105" s="1"/>
  <c r="E1009" i="105"/>
  <c r="H1009" i="105" s="1"/>
  <c r="F1320" i="105"/>
  <c r="H1320" i="105" s="1"/>
  <c r="H3447" i="105"/>
  <c r="G1377" i="105"/>
  <c r="H1377" i="105" s="1"/>
  <c r="G1388" i="105"/>
  <c r="G1387" i="105" s="1"/>
  <c r="E1470" i="105"/>
  <c r="H1470" i="105" s="1"/>
  <c r="G1463" i="105"/>
  <c r="G1461" i="105" s="1"/>
  <c r="H3529" i="105"/>
  <c r="G1478" i="105"/>
  <c r="H1478" i="105" s="1"/>
  <c r="E1513" i="105"/>
  <c r="H1513" i="105" s="1"/>
  <c r="G1536" i="105"/>
  <c r="G1535" i="105" s="1"/>
  <c r="G1579" i="105"/>
  <c r="G1578" i="105" s="1"/>
  <c r="G1549" i="105"/>
  <c r="G1548" i="105" s="1"/>
  <c r="G1597" i="105"/>
  <c r="H1597" i="105" s="1"/>
  <c r="F1605" i="105"/>
  <c r="F1604" i="105" s="1"/>
  <c r="G1457" i="105"/>
  <c r="G1455" i="105" s="1"/>
  <c r="G923" i="105"/>
  <c r="G921" i="105" s="1"/>
  <c r="G1010" i="105"/>
  <c r="H1010" i="105" s="1"/>
  <c r="E1268" i="105"/>
  <c r="H1268" i="105" s="1"/>
  <c r="E1365" i="105"/>
  <c r="H1365" i="105" s="1"/>
  <c r="H3408" i="105"/>
  <c r="E1327" i="105"/>
  <c r="H1327" i="105" s="1"/>
  <c r="H3434" i="105"/>
  <c r="E1359" i="105"/>
  <c r="H1359" i="105" s="1"/>
  <c r="F1445" i="105"/>
  <c r="F1443" i="105" s="1"/>
  <c r="H3619" i="105"/>
  <c r="F1588" i="105"/>
  <c r="H1588" i="105" s="1"/>
  <c r="G1132" i="105"/>
  <c r="H1132" i="105" s="1"/>
  <c r="H3065" i="105"/>
  <c r="E901" i="105"/>
  <c r="H901" i="105" s="1"/>
  <c r="G1193" i="105"/>
  <c r="G1192" i="105" s="1"/>
  <c r="E1421" i="105"/>
  <c r="F1421" i="105"/>
  <c r="F1419" i="105" s="1"/>
  <c r="H3690" i="105"/>
  <c r="F1727" i="105"/>
  <c r="H1727" i="105" s="1"/>
  <c r="E885" i="105"/>
  <c r="H885" i="105" s="1"/>
  <c r="H3433" i="105"/>
  <c r="E1358" i="105"/>
  <c r="H1358" i="105" s="1"/>
  <c r="G1039" i="105"/>
  <c r="H1039" i="105" s="1"/>
  <c r="H3642" i="105"/>
  <c r="E1635" i="105"/>
  <c r="H1635" i="105" s="1"/>
  <c r="H3367" i="105"/>
  <c r="G1275" i="105"/>
  <c r="H1275" i="105" s="1"/>
  <c r="G1530" i="105"/>
  <c r="G1529" i="105" s="1"/>
  <c r="G1525" i="105"/>
  <c r="G1523" i="105" s="1"/>
  <c r="G960" i="105"/>
  <c r="H960" i="105" s="1"/>
  <c r="G1077" i="105"/>
  <c r="G1076" i="105" s="1"/>
  <c r="E1257" i="105"/>
  <c r="E1221" i="105"/>
  <c r="H1221" i="105" s="1"/>
  <c r="E1542" i="105"/>
  <c r="H3398" i="105"/>
  <c r="F1315" i="105"/>
  <c r="H1315" i="105" s="1"/>
  <c r="E1350" i="105"/>
  <c r="H1350" i="105" s="1"/>
  <c r="E1282" i="105"/>
  <c r="H1282" i="105" s="1"/>
  <c r="F879" i="105"/>
  <c r="H879" i="105" s="1"/>
  <c r="H3623" i="105"/>
  <c r="E1593" i="105"/>
  <c r="H1593" i="105" s="1"/>
  <c r="H3691" i="105"/>
  <c r="E1728" i="105"/>
  <c r="H1728" i="105" s="1"/>
  <c r="F1433" i="105"/>
  <c r="H1433" i="105" s="1"/>
  <c r="H3362" i="105"/>
  <c r="F1269" i="105"/>
  <c r="H1269" i="105" s="1"/>
  <c r="H3389" i="105"/>
  <c r="E1304" i="105"/>
  <c r="H1304" i="105" s="1"/>
  <c r="F1525" i="105"/>
  <c r="F1523" i="105" s="1"/>
  <c r="E1214" i="105"/>
  <c r="H1214" i="105" s="1"/>
  <c r="F1314" i="105"/>
  <c r="F1345" i="105"/>
  <c r="H3445" i="105"/>
  <c r="E1373" i="105"/>
  <c r="H1373" i="105" s="1"/>
  <c r="H3487" i="105"/>
  <c r="F1427" i="105"/>
  <c r="H1427" i="105" s="1"/>
  <c r="F1163" i="105"/>
  <c r="H1163" i="105" s="1"/>
  <c r="E1314" i="105"/>
  <c r="H3378" i="105"/>
  <c r="F1289" i="105"/>
  <c r="H1289" i="105" s="1"/>
  <c r="H3508" i="105"/>
  <c r="F1452" i="105"/>
  <c r="H1452" i="105" s="1"/>
  <c r="H3078" i="105"/>
  <c r="E918" i="105"/>
  <c r="H918" i="105" s="1"/>
  <c r="F1059" i="105"/>
  <c r="F1057" i="105" s="1"/>
  <c r="G1230" i="105"/>
  <c r="G1229" i="105" s="1"/>
  <c r="G892" i="105"/>
  <c r="G890" i="105" s="1"/>
  <c r="E1357" i="105"/>
  <c r="H1357" i="105" s="1"/>
  <c r="F1463" i="105"/>
  <c r="F1461" i="105" s="1"/>
  <c r="H3323" i="105"/>
  <c r="F1220" i="105"/>
  <c r="H1220" i="105" s="1"/>
  <c r="E1370" i="105"/>
  <c r="H1370" i="105" s="1"/>
  <c r="H3475" i="105"/>
  <c r="F1410" i="105"/>
  <c r="H1410" i="105" s="1"/>
  <c r="H3595" i="105"/>
  <c r="F1559" i="105"/>
  <c r="H1559" i="105" s="1"/>
  <c r="H3077" i="105"/>
  <c r="E917" i="105"/>
  <c r="F1090" i="105"/>
  <c r="F1088" i="105" s="1"/>
  <c r="E1309" i="105"/>
  <c r="H1309" i="105" s="1"/>
  <c r="G1212" i="105"/>
  <c r="G1211" i="105" s="1"/>
  <c r="G1251" i="105"/>
  <c r="G1249" i="105" s="1"/>
  <c r="G1236" i="105"/>
  <c r="G1235" i="105" s="1"/>
  <c r="G1344" i="105"/>
  <c r="H1344" i="105" s="1"/>
  <c r="G1364" i="105"/>
  <c r="G1362" i="105" s="1"/>
  <c r="H3467" i="105"/>
  <c r="G1401" i="105"/>
  <c r="H1401" i="105" s="1"/>
  <c r="G1500" i="105"/>
  <c r="G1498" i="105" s="1"/>
  <c r="G917" i="105"/>
  <c r="G915" i="105" s="1"/>
  <c r="G984" i="105"/>
  <c r="G982" i="105" s="1"/>
  <c r="H3339" i="105"/>
  <c r="E1239" i="105"/>
  <c r="H1239" i="105" s="1"/>
  <c r="E1225" i="105"/>
  <c r="H1225" i="105" s="1"/>
  <c r="H3319" i="105"/>
  <c r="F1215" i="105"/>
  <c r="H1215" i="105" s="1"/>
  <c r="F1388" i="105"/>
  <c r="F1387" i="105" s="1"/>
  <c r="G1243" i="105"/>
  <c r="G1242" i="105" s="1"/>
  <c r="G1241" i="105" s="1"/>
  <c r="H3528" i="105"/>
  <c r="E1477" i="105"/>
  <c r="H1477" i="105" s="1"/>
  <c r="H3403" i="105"/>
  <c r="G1321" i="105"/>
  <c r="H1321" i="105" s="1"/>
  <c r="G1338" i="105"/>
  <c r="G1450" i="105"/>
  <c r="G1449" i="105" s="1"/>
  <c r="G1257" i="105"/>
  <c r="G1255" i="105" s="1"/>
  <c r="G1302" i="105"/>
  <c r="H1302" i="105" s="1"/>
  <c r="G1226" i="105"/>
  <c r="G1223" i="105" s="1"/>
  <c r="G1407" i="105"/>
  <c r="G1405" i="105" s="1"/>
  <c r="F1407" i="105"/>
  <c r="H3633" i="105"/>
  <c r="E1609" i="105"/>
  <c r="H1609" i="105" s="1"/>
  <c r="F1237" i="105"/>
  <c r="F1235" i="105" s="1"/>
  <c r="H3064" i="105"/>
  <c r="F900" i="105"/>
  <c r="H900" i="105" s="1"/>
  <c r="H3435" i="105"/>
  <c r="G1360" i="105"/>
  <c r="H1360" i="105" s="1"/>
  <c r="H3427" i="105"/>
  <c r="G1351" i="105"/>
  <c r="H1351" i="105" s="1"/>
  <c r="G1506" i="105"/>
  <c r="G1504" i="105" s="1"/>
  <c r="G1219" i="105"/>
  <c r="G1217" i="105" s="1"/>
  <c r="G1208" i="105"/>
  <c r="H1208" i="105" s="1"/>
  <c r="H3314" i="105"/>
  <c r="E1209" i="105"/>
  <c r="H1209" i="105" s="1"/>
  <c r="H3644" i="105"/>
  <c r="F1641" i="105"/>
  <c r="H1641" i="105" s="1"/>
  <c r="F1494" i="105"/>
  <c r="H1494" i="105" s="1"/>
  <c r="E1034" i="105"/>
  <c r="H1034" i="105" s="1"/>
  <c r="H3420" i="105"/>
  <c r="G1342" i="105"/>
  <c r="H1342" i="105" s="1"/>
  <c r="H3127" i="105"/>
  <c r="G978" i="105"/>
  <c r="H978" i="105" s="1"/>
  <c r="G566" i="105"/>
  <c r="F768" i="105"/>
  <c r="F591" i="105"/>
  <c r="F536" i="105"/>
  <c r="G510" i="105"/>
  <c r="E621" i="105"/>
  <c r="E498" i="105"/>
  <c r="G646" i="105"/>
  <c r="E640" i="105"/>
  <c r="G633" i="105"/>
  <c r="G467" i="105"/>
  <c r="G480" i="105"/>
  <c r="F554" i="105"/>
  <c r="E578" i="105"/>
  <c r="F492" i="105"/>
  <c r="F455" i="105"/>
  <c r="E609" i="105"/>
  <c r="G498" i="105"/>
  <c r="F578" i="105"/>
  <c r="E701" i="105"/>
  <c r="G768" i="105"/>
  <c r="F798" i="105"/>
  <c r="E707" i="105"/>
  <c r="E743" i="105"/>
  <c r="E688" i="105"/>
  <c r="E805" i="105"/>
  <c r="E756" i="105"/>
  <c r="F707" i="105"/>
  <c r="G976" i="105"/>
  <c r="F990" i="105"/>
  <c r="F1020" i="105"/>
  <c r="F1014" i="105"/>
  <c r="F792" i="105"/>
  <c r="E841" i="105"/>
  <c r="F1082" i="105"/>
  <c r="H3501" i="105"/>
  <c r="E1443" i="105"/>
  <c r="F958" i="105"/>
  <c r="E903" i="105"/>
  <c r="H3496" i="105"/>
  <c r="F1437" i="105"/>
  <c r="G1443" i="105"/>
  <c r="H3346" i="105"/>
  <c r="F1249" i="105"/>
  <c r="E1318" i="105"/>
  <c r="F1412" i="105"/>
  <c r="F1411" i="105" s="1"/>
  <c r="E1554" i="105"/>
  <c r="F952" i="105"/>
  <c r="F1300" i="105"/>
  <c r="E1381" i="105"/>
  <c r="F1199" i="105"/>
  <c r="G841" i="105"/>
  <c r="F1100" i="105"/>
  <c r="E1596" i="105"/>
  <c r="E996" i="105"/>
  <c r="G1516" i="105"/>
  <c r="F964" i="105"/>
  <c r="G860" i="105"/>
  <c r="F1261" i="105"/>
  <c r="H3566" i="105"/>
  <c r="E1523" i="105"/>
  <c r="G854" i="105"/>
  <c r="G1679" i="105"/>
  <c r="E1647" i="105"/>
  <c r="F1516" i="105"/>
  <c r="G866" i="105"/>
  <c r="F1008" i="105"/>
  <c r="E1516" i="105"/>
  <c r="F324" i="105"/>
  <c r="F516" i="105"/>
  <c r="G516" i="105"/>
  <c r="E530" i="105"/>
  <c r="E522" i="105"/>
  <c r="F560" i="105"/>
  <c r="E467" i="105"/>
  <c r="E455" i="105"/>
  <c r="F448" i="105"/>
  <c r="E516" i="105"/>
  <c r="G780" i="105"/>
  <c r="E664" i="105"/>
  <c r="F670" i="105"/>
  <c r="G688" i="105"/>
  <c r="F805" i="105"/>
  <c r="E817" i="105"/>
  <c r="G652" i="105"/>
  <c r="F762" i="105"/>
  <c r="F786" i="105"/>
  <c r="E1118" i="105"/>
  <c r="F1069" i="105"/>
  <c r="E1241" i="105"/>
  <c r="H3541" i="105"/>
  <c r="E1492" i="105"/>
  <c r="H3396" i="105"/>
  <c r="G1312" i="105"/>
  <c r="H3056" i="105"/>
  <c r="E890" i="105"/>
  <c r="F1647" i="105"/>
  <c r="E1186" i="105"/>
  <c r="E1286" i="105"/>
  <c r="F1355" i="105"/>
  <c r="H3511" i="105"/>
  <c r="E1455" i="105"/>
  <c r="E1273" i="105"/>
  <c r="F1330" i="105"/>
  <c r="G1180" i="105"/>
  <c r="G1149" i="105"/>
  <c r="F1180" i="105"/>
  <c r="G1554" i="105"/>
  <c r="E1604" i="105"/>
  <c r="F1292" i="105"/>
  <c r="E1548" i="105"/>
  <c r="F1572" i="105"/>
  <c r="F1584" i="105"/>
  <c r="G1002" i="105"/>
  <c r="G990" i="105"/>
  <c r="G1088" i="105"/>
  <c r="G1431" i="105"/>
  <c r="G1510" i="105"/>
  <c r="F1267" i="105"/>
  <c r="F633" i="105"/>
  <c r="E633" i="105"/>
  <c r="G609" i="105"/>
  <c r="G554" i="105"/>
  <c r="E474" i="105"/>
  <c r="E480" i="105"/>
  <c r="F627" i="105"/>
  <c r="F597" i="105"/>
  <c r="G792" i="105"/>
  <c r="G701" i="105"/>
  <c r="E676" i="105"/>
  <c r="G737" i="105"/>
  <c r="E780" i="105"/>
  <c r="F688" i="105"/>
  <c r="F676" i="105"/>
  <c r="F823" i="105"/>
  <c r="G798" i="105"/>
  <c r="E774" i="105"/>
  <c r="E1045" i="105"/>
  <c r="E1769" i="105"/>
  <c r="F1769" i="105"/>
  <c r="E1572" i="105"/>
  <c r="E1749" i="105"/>
  <c r="E982" i="105"/>
  <c r="E878" i="105"/>
  <c r="F1002" i="105"/>
  <c r="F1118" i="105"/>
  <c r="F1504" i="105"/>
  <c r="H3311" i="105"/>
  <c r="F1205" i="105"/>
  <c r="E1161" i="105"/>
  <c r="G1368" i="105"/>
  <c r="G927" i="105"/>
  <c r="G1063" i="105"/>
  <c r="G1330" i="105"/>
  <c r="E1590" i="105"/>
  <c r="F1794" i="105"/>
  <c r="E1631" i="105"/>
  <c r="F1399" i="105"/>
  <c r="F1273" i="105"/>
  <c r="E1069" i="105"/>
  <c r="G1800" i="105"/>
  <c r="F1167" i="105"/>
  <c r="G1631" i="105"/>
  <c r="F1800" i="105"/>
  <c r="G1318" i="105"/>
  <c r="E1292" i="105"/>
  <c r="G1167" i="105"/>
  <c r="G1199" i="105"/>
  <c r="G1143" i="105"/>
  <c r="G940" i="105"/>
  <c r="G1051" i="105"/>
  <c r="E1584" i="105"/>
  <c r="G522" i="105"/>
  <c r="E585" i="105"/>
  <c r="F548" i="105"/>
  <c r="F530" i="105"/>
  <c r="F504" i="105"/>
  <c r="G560" i="105"/>
  <c r="G578" i="105"/>
  <c r="G504" i="105"/>
  <c r="F442" i="105"/>
  <c r="E436" i="105"/>
  <c r="F467" i="105"/>
  <c r="G542" i="105"/>
  <c r="E442" i="105"/>
  <c r="G786" i="105"/>
  <c r="F682" i="105"/>
  <c r="F695" i="105"/>
  <c r="E768" i="105"/>
  <c r="H768" i="105" s="1"/>
  <c r="G805" i="105"/>
  <c r="E725" i="105"/>
  <c r="G664" i="105"/>
  <c r="E652" i="105"/>
  <c r="F835" i="105"/>
  <c r="G829" i="105"/>
  <c r="E1051" i="105"/>
  <c r="E1094" i="105"/>
  <c r="E1014" i="105"/>
  <c r="E1076" i="105"/>
  <c r="F934" i="105"/>
  <c r="F1155" i="105"/>
  <c r="H3516" i="105"/>
  <c r="E1461" i="105"/>
  <c r="E1137" i="105"/>
  <c r="G1026" i="105"/>
  <c r="E1375" i="105"/>
  <c r="F1529" i="105"/>
  <c r="E1615" i="105"/>
  <c r="F940" i="105"/>
  <c r="F866" i="105"/>
  <c r="G909" i="105"/>
  <c r="H3481" i="105"/>
  <c r="G1419" i="105"/>
  <c r="E1199" i="105"/>
  <c r="F1112" i="105"/>
  <c r="E1330" i="105"/>
  <c r="F1668" i="105"/>
  <c r="F1788" i="105"/>
  <c r="G1186" i="105"/>
  <c r="F1368" i="105"/>
  <c r="E1504" i="105"/>
  <c r="G1375" i="105"/>
  <c r="F1776" i="105"/>
  <c r="G1412" i="105"/>
  <c r="G1411" i="105" s="1"/>
  <c r="G1324" i="105"/>
  <c r="E1026" i="105"/>
  <c r="E946" i="105"/>
  <c r="E1782" i="105"/>
  <c r="F1131" i="105"/>
  <c r="G1647" i="105"/>
  <c r="G1763" i="105"/>
  <c r="F542" i="105"/>
  <c r="E597" i="105"/>
  <c r="F621" i="105"/>
  <c r="G774" i="105"/>
  <c r="G731" i="105"/>
  <c r="E670" i="105"/>
  <c r="E829" i="105"/>
  <c r="F817" i="105"/>
  <c r="F841" i="105"/>
  <c r="E1173" i="105"/>
  <c r="G1782" i="105"/>
  <c r="G946" i="105"/>
  <c r="H3546" i="105"/>
  <c r="E1498" i="105"/>
  <c r="E1167" i="105"/>
  <c r="G996" i="105"/>
  <c r="E1155" i="105"/>
  <c r="G1161" i="105"/>
  <c r="E1755" i="105"/>
  <c r="E1057" i="105"/>
  <c r="F1566" i="105"/>
  <c r="F1548" i="105"/>
  <c r="H3436" i="105"/>
  <c r="F1362" i="105"/>
  <c r="E1261" i="105"/>
  <c r="E1668" i="105"/>
  <c r="H3351" i="105"/>
  <c r="F1255" i="105"/>
  <c r="F1375" i="105"/>
  <c r="E848" i="105"/>
  <c r="F1286" i="105"/>
  <c r="G1701" i="105"/>
  <c r="G1261" i="105"/>
  <c r="G884" i="105"/>
  <c r="G878" i="105"/>
  <c r="F1280" i="105"/>
  <c r="E1566" i="105"/>
  <c r="E1387" i="105"/>
  <c r="G1468" i="105"/>
  <c r="F1554" i="105"/>
  <c r="F1755" i="105"/>
  <c r="F1498" i="105"/>
  <c r="G1137" i="105"/>
  <c r="F982" i="105"/>
  <c r="G952" i="105"/>
  <c r="E896" i="105"/>
  <c r="G442" i="105"/>
  <c r="G572" i="105"/>
  <c r="E554" i="105"/>
  <c r="H554" i="105" s="1"/>
  <c r="F510" i="105"/>
  <c r="F498" i="105"/>
  <c r="G486" i="105"/>
  <c r="G621" i="105"/>
  <c r="E615" i="105"/>
  <c r="G474" i="105"/>
  <c r="F436" i="105"/>
  <c r="E542" i="105"/>
  <c r="H542" i="105" s="1"/>
  <c r="G811" i="105"/>
  <c r="F811" i="105"/>
  <c r="E731" i="105"/>
  <c r="F737" i="105"/>
  <c r="E792" i="105"/>
  <c r="E750" i="105"/>
  <c r="E872" i="105"/>
  <c r="E1063" i="105"/>
  <c r="G1124" i="105"/>
  <c r="H3421" i="105"/>
  <c r="E1343" i="105"/>
  <c r="E854" i="105"/>
  <c r="F1349" i="105"/>
  <c r="F1143" i="105"/>
  <c r="F1106" i="105"/>
  <c r="G1014" i="105"/>
  <c r="F1510" i="105"/>
  <c r="E1112" i="105"/>
  <c r="F1468" i="105"/>
  <c r="E1235" i="105"/>
  <c r="E1794" i="105"/>
  <c r="E1679" i="105"/>
  <c r="E934" i="105"/>
  <c r="G964" i="105"/>
  <c r="F1679" i="105"/>
  <c r="F1242" i="105"/>
  <c r="F1241" i="105" s="1"/>
  <c r="G1584" i="105"/>
  <c r="G1020" i="105"/>
  <c r="E1300" i="105"/>
  <c r="G1566" i="105"/>
  <c r="G1280" i="105"/>
  <c r="F909" i="105"/>
  <c r="E990" i="105"/>
  <c r="G848" i="105"/>
  <c r="E1192" i="105"/>
  <c r="F1425" i="105"/>
  <c r="G530" i="105"/>
  <c r="F371" i="105"/>
  <c r="F566" i="105"/>
  <c r="G640" i="105"/>
  <c r="E646" i="105"/>
  <c r="G461" i="105"/>
  <c r="G603" i="105"/>
  <c r="E461" i="105"/>
  <c r="G436" i="105"/>
  <c r="F480" i="105"/>
  <c r="F309" i="105"/>
  <c r="F486" i="105"/>
  <c r="E603" i="105"/>
  <c r="F615" i="105"/>
  <c r="E486" i="105"/>
  <c r="F603" i="105"/>
  <c r="E566" i="105"/>
  <c r="E536" i="105"/>
  <c r="G713" i="105"/>
  <c r="G756" i="105"/>
  <c r="E695" i="105"/>
  <c r="G707" i="105"/>
  <c r="F719" i="105"/>
  <c r="F658" i="105"/>
  <c r="E719" i="105"/>
  <c r="G658" i="105"/>
  <c r="F743" i="105"/>
  <c r="F713" i="105"/>
  <c r="G695" i="105"/>
  <c r="F731" i="105"/>
  <c r="E835" i="105"/>
  <c r="F774" i="105"/>
  <c r="F970" i="105"/>
  <c r="F872" i="105"/>
  <c r="G934" i="105"/>
  <c r="F927" i="105"/>
  <c r="E860" i="105"/>
  <c r="F848" i="105"/>
  <c r="E1149" i="105"/>
  <c r="F1045" i="105"/>
  <c r="F1186" i="105"/>
  <c r="F854" i="105"/>
  <c r="G1082" i="105"/>
  <c r="E1535" i="105"/>
  <c r="E976" i="105"/>
  <c r="F1137" i="105"/>
  <c r="E1324" i="105"/>
  <c r="H3326" i="105"/>
  <c r="F1223" i="105"/>
  <c r="F1749" i="105"/>
  <c r="E1412" i="105"/>
  <c r="G970" i="105"/>
  <c r="F1763" i="105"/>
  <c r="F1762" i="105" s="1"/>
  <c r="E1393" i="105"/>
  <c r="F1578" i="105"/>
  <c r="G1560" i="105"/>
  <c r="H3531" i="105"/>
  <c r="E1480" i="105"/>
  <c r="G1572" i="105"/>
  <c r="G1615" i="105"/>
  <c r="E1560" i="105"/>
  <c r="E1763" i="105"/>
  <c r="G1267" i="105"/>
  <c r="H3321" i="105"/>
  <c r="F1217" i="105"/>
  <c r="E1701" i="105"/>
  <c r="E866" i="105"/>
  <c r="H866" i="105" s="1"/>
  <c r="F915" i="105"/>
  <c r="G1486" i="105"/>
  <c r="F1324" i="105"/>
  <c r="G585" i="105"/>
  <c r="F829" i="105"/>
  <c r="E682" i="105"/>
  <c r="G762" i="105"/>
  <c r="H3081" i="105"/>
  <c r="E921" i="105"/>
  <c r="E964" i="105"/>
  <c r="H3661" i="105"/>
  <c r="F1695" i="105"/>
  <c r="E927" i="105"/>
  <c r="H3471" i="105"/>
  <c r="E1405" i="105"/>
  <c r="F1051" i="105"/>
  <c r="E1776" i="105"/>
  <c r="H3171" i="105"/>
  <c r="F1032" i="105"/>
  <c r="F1149" i="105"/>
  <c r="F903" i="105"/>
  <c r="G1118" i="105"/>
  <c r="F1393" i="105"/>
  <c r="H3391" i="105"/>
  <c r="F1306" i="105"/>
  <c r="E1431" i="105"/>
  <c r="H3486" i="105"/>
  <c r="E1425" i="105"/>
  <c r="F1076" i="105"/>
  <c r="E1486" i="105"/>
  <c r="E909" i="105"/>
  <c r="G1381" i="105"/>
  <c r="G872" i="105"/>
  <c r="G1057" i="105"/>
  <c r="G1474" i="105"/>
  <c r="G1604" i="105"/>
  <c r="E1529" i="105"/>
  <c r="E1131" i="105"/>
  <c r="G1094" i="105"/>
  <c r="G1155" i="105"/>
  <c r="E1038" i="105"/>
  <c r="E1002" i="105"/>
  <c r="H1002" i="105" s="1"/>
  <c r="F921" i="105"/>
  <c r="G1755" i="105"/>
  <c r="G1032" i="105"/>
  <c r="G1393" i="105"/>
  <c r="F1486" i="105"/>
  <c r="H432" i="105"/>
  <c r="E329" i="105"/>
  <c r="E274" i="105"/>
  <c r="G406" i="105"/>
  <c r="G408" i="105"/>
  <c r="F284" i="105"/>
  <c r="G376" i="105"/>
  <c r="G342" i="105"/>
  <c r="E359" i="105"/>
  <c r="E327" i="105"/>
  <c r="E352" i="105"/>
  <c r="F379" i="105"/>
  <c r="G370" i="105"/>
  <c r="F304" i="105"/>
  <c r="F359" i="105"/>
  <c r="E357" i="105"/>
  <c r="F273" i="105"/>
  <c r="G310" i="105"/>
  <c r="E362" i="105"/>
  <c r="F397" i="105"/>
  <c r="F291" i="105"/>
  <c r="G305" i="105"/>
  <c r="G279" i="105"/>
  <c r="E406" i="105"/>
  <c r="E420" i="105"/>
  <c r="E344" i="105"/>
  <c r="E372" i="105"/>
  <c r="F336" i="105"/>
  <c r="G307" i="105"/>
  <c r="G384" i="105"/>
  <c r="G415" i="105"/>
  <c r="F326" i="105"/>
  <c r="F402" i="105"/>
  <c r="E376" i="105"/>
  <c r="E402" i="105"/>
  <c r="F407" i="105"/>
  <c r="E295" i="105"/>
  <c r="F391" i="105"/>
  <c r="E293" i="105"/>
  <c r="G359" i="105"/>
  <c r="E304" i="105"/>
  <c r="F415" i="105"/>
  <c r="E299" i="105"/>
  <c r="G369" i="105"/>
  <c r="G353" i="105"/>
  <c r="G362" i="105"/>
  <c r="F323" i="105"/>
  <c r="E393" i="105"/>
  <c r="E291" i="105"/>
  <c r="E283" i="105"/>
  <c r="G394" i="105"/>
  <c r="G309" i="105"/>
  <c r="F310" i="105"/>
  <c r="F272" i="105"/>
  <c r="F414" i="105"/>
  <c r="G357" i="105"/>
  <c r="F384" i="105"/>
  <c r="F290" i="105"/>
  <c r="E271" i="105"/>
  <c r="F394" i="105"/>
  <c r="G412" i="105"/>
  <c r="G318" i="105"/>
  <c r="F366" i="105"/>
  <c r="F293" i="105"/>
  <c r="F295" i="105"/>
  <c r="E416" i="105"/>
  <c r="G293" i="105"/>
  <c r="G283" i="105"/>
  <c r="G299" i="105"/>
  <c r="G327" i="105"/>
  <c r="F351" i="105"/>
  <c r="E413" i="105"/>
  <c r="E318" i="105"/>
  <c r="E350" i="105"/>
  <c r="F370" i="105"/>
  <c r="E290" i="105"/>
  <c r="G273" i="105"/>
  <c r="G402" i="105"/>
  <c r="E391" i="105"/>
  <c r="H3650" i="105"/>
  <c r="G267" i="105"/>
  <c r="H3620" i="105"/>
  <c r="G304" i="105"/>
  <c r="H3470" i="105"/>
  <c r="E320" i="105"/>
  <c r="G397" i="105"/>
  <c r="G328" i="105"/>
  <c r="E379" i="105"/>
  <c r="F431" i="105"/>
  <c r="F430" i="105" s="1"/>
  <c r="F429" i="105" s="1"/>
  <c r="F357" i="105"/>
  <c r="G431" i="105"/>
  <c r="G430" i="105" s="1"/>
  <c r="E317" i="105"/>
  <c r="E431" i="105"/>
  <c r="E305" i="105"/>
  <c r="G320" i="105"/>
  <c r="F360" i="105"/>
  <c r="F352" i="105"/>
  <c r="G274" i="105"/>
  <c r="G329" i="105"/>
  <c r="F327" i="105"/>
  <c r="G323" i="105"/>
  <c r="E388" i="105"/>
  <c r="G429" i="105"/>
  <c r="F318" i="105"/>
  <c r="E414" i="105"/>
  <c r="E272" i="105"/>
  <c r="E397" i="105"/>
  <c r="F356" i="105"/>
  <c r="E385" i="105"/>
  <c r="E303" i="105"/>
  <c r="F329" i="105"/>
  <c r="G345" i="105"/>
  <c r="F412" i="105"/>
  <c r="E346" i="105"/>
  <c r="G379" i="105"/>
  <c r="F342" i="105"/>
  <c r="F406" i="105"/>
  <c r="E324" i="105"/>
  <c r="F345" i="105"/>
  <c r="F328" i="105"/>
  <c r="F289" i="105"/>
  <c r="E370" i="105"/>
  <c r="E356" i="105"/>
  <c r="G405" i="105"/>
  <c r="G360" i="105"/>
  <c r="E407" i="105"/>
  <c r="E408" i="105"/>
  <c r="F344" i="105"/>
  <c r="E339" i="105"/>
  <c r="G363" i="105"/>
  <c r="G413" i="105"/>
  <c r="E345" i="105"/>
  <c r="G285" i="105"/>
  <c r="E403" i="105"/>
  <c r="E353" i="105"/>
  <c r="F405" i="105"/>
  <c r="E323" i="105"/>
  <c r="G416" i="105"/>
  <c r="G388" i="105"/>
  <c r="G373" i="105"/>
  <c r="F341" i="105"/>
  <c r="H3428" i="105"/>
  <c r="G351" i="105"/>
  <c r="F362" i="105"/>
  <c r="F416" i="105"/>
  <c r="E340" i="105"/>
  <c r="F307" i="105"/>
  <c r="E289" i="105"/>
  <c r="E273" i="105"/>
  <c r="F373" i="105"/>
  <c r="E412" i="105"/>
  <c r="G298" i="105"/>
  <c r="F285" i="105"/>
  <c r="G326" i="105"/>
  <c r="F376" i="105"/>
  <c r="E384" i="105"/>
  <c r="F346" i="105"/>
  <c r="F369" i="105"/>
  <c r="F350" i="105"/>
  <c r="G272" i="105"/>
  <c r="F408" i="105"/>
  <c r="E360" i="105"/>
  <c r="F420" i="105"/>
  <c r="G420" i="105"/>
  <c r="G340" i="105"/>
  <c r="E358" i="105"/>
  <c r="E309" i="105"/>
  <c r="E326" i="105"/>
  <c r="F271" i="105"/>
  <c r="G346" i="105"/>
  <c r="F413" i="105"/>
  <c r="G356" i="105"/>
  <c r="E371" i="105"/>
  <c r="G414" i="105"/>
  <c r="F332" i="105"/>
  <c r="F308" i="105"/>
  <c r="G271" i="105"/>
  <c r="E332" i="105"/>
  <c r="E336" i="105"/>
  <c r="E284" i="105"/>
  <c r="H284" i="105" s="1"/>
  <c r="G289" i="105"/>
  <c r="G391" i="105"/>
  <c r="G281" i="105"/>
  <c r="E366" i="105"/>
  <c r="F320" i="105"/>
  <c r="G403" i="105"/>
  <c r="G371" i="105"/>
  <c r="G368" i="105" s="1"/>
  <c r="G341" i="105"/>
  <c r="E279" i="105"/>
  <c r="F358" i="105"/>
  <c r="E351" i="105"/>
  <c r="F303" i="105"/>
  <c r="E307" i="105"/>
  <c r="F280" i="105"/>
  <c r="G292" i="105"/>
  <c r="E285" i="105"/>
  <c r="E405" i="105"/>
  <c r="G428" i="105"/>
  <c r="G427" i="105" s="1"/>
  <c r="G426" i="105" s="1"/>
  <c r="G425" i="105" s="1"/>
  <c r="F281" i="105"/>
  <c r="F403" i="105"/>
  <c r="E415" i="105"/>
  <c r="H415" i="105" s="1"/>
  <c r="G295" i="105"/>
  <c r="E341" i="105"/>
  <c r="F353" i="105"/>
  <c r="F385" i="105"/>
  <c r="F298" i="105"/>
  <c r="G324" i="105"/>
  <c r="F267" i="105"/>
  <c r="F372" i="105"/>
  <c r="F368" i="105" s="1"/>
  <c r="G387" i="105"/>
  <c r="G280" i="105"/>
  <c r="G344" i="105"/>
  <c r="F428" i="105"/>
  <c r="E292" i="105"/>
  <c r="F283" i="105"/>
  <c r="E281" i="105"/>
  <c r="G336" i="105"/>
  <c r="E363" i="105"/>
  <c r="E328" i="105"/>
  <c r="G407" i="105"/>
  <c r="E394" i="105"/>
  <c r="G358" i="105"/>
  <c r="G332" i="105"/>
  <c r="F279" i="105"/>
  <c r="G339" i="105"/>
  <c r="F363" i="105"/>
  <c r="E369" i="105"/>
  <c r="F387" i="105"/>
  <c r="E298" i="105"/>
  <c r="F339" i="105"/>
  <c r="G290" i="105"/>
  <c r="H290" i="105" s="1"/>
  <c r="G352" i="105"/>
  <c r="F274" i="105"/>
  <c r="F299" i="105"/>
  <c r="E308" i="105"/>
  <c r="F317" i="105"/>
  <c r="G366" i="105"/>
  <c r="G308" i="105"/>
  <c r="G385" i="105"/>
  <c r="G317" i="105"/>
  <c r="G303" i="105"/>
  <c r="F292" i="105"/>
  <c r="F393" i="105"/>
  <c r="E267" i="105"/>
  <c r="G393" i="105"/>
  <c r="E428" i="105"/>
  <c r="H3499" i="105"/>
  <c r="H3524" i="105"/>
  <c r="H3716" i="105"/>
  <c r="H3107" i="105"/>
  <c r="H3536" i="105"/>
  <c r="G315" i="105"/>
  <c r="H3512" i="105"/>
  <c r="G418" i="105"/>
  <c r="G395" i="105"/>
  <c r="H3320" i="105"/>
  <c r="H3504" i="105"/>
  <c r="H3667" i="105"/>
  <c r="G265" i="105"/>
  <c r="H3490" i="105"/>
  <c r="H3556" i="105"/>
  <c r="F421" i="105"/>
  <c r="F419" i="105" s="1"/>
  <c r="F418" i="105" s="1"/>
  <c r="F316" i="105"/>
  <c r="F277" i="105"/>
  <c r="G277" i="105"/>
  <c r="H3607" i="105"/>
  <c r="H3639" i="105"/>
  <c r="E316" i="105"/>
  <c r="F395" i="105"/>
  <c r="F315" i="105"/>
  <c r="F296" i="105"/>
  <c r="H310" i="105"/>
  <c r="E321" i="105"/>
  <c r="E429" i="105"/>
  <c r="G321" i="105"/>
  <c r="E395" i="105"/>
  <c r="G314" i="105"/>
  <c r="G330" i="105"/>
  <c r="E354" i="105"/>
  <c r="E314" i="105"/>
  <c r="E296" i="105"/>
  <c r="H305" i="105"/>
  <c r="F354" i="105"/>
  <c r="G364" i="105"/>
  <c r="F268" i="105"/>
  <c r="G301" i="105"/>
  <c r="F389" i="105"/>
  <c r="G389" i="105"/>
  <c r="F321" i="105"/>
  <c r="E426" i="105"/>
  <c r="G296" i="105"/>
  <c r="H345" i="105"/>
  <c r="G409" i="105"/>
  <c r="G377" i="105"/>
  <c r="G375" i="105" s="1"/>
  <c r="G347" i="105"/>
  <c r="E347" i="105"/>
  <c r="G354" i="105"/>
  <c r="E268" i="105"/>
  <c r="F301" i="105"/>
  <c r="F314" i="105"/>
  <c r="E389" i="105"/>
  <c r="E421" i="105"/>
  <c r="E419" i="105" s="1"/>
  <c r="E301" i="105"/>
  <c r="E364" i="105"/>
  <c r="G316" i="105"/>
  <c r="F364" i="105"/>
  <c r="F286" i="105"/>
  <c r="G286" i="105"/>
  <c r="E286" i="105"/>
  <c r="E409" i="105"/>
  <c r="E277" i="105"/>
  <c r="F409" i="105"/>
  <c r="E418" i="105"/>
  <c r="E330" i="105"/>
  <c r="G421" i="105"/>
  <c r="E377" i="105"/>
  <c r="E375" i="105" s="1"/>
  <c r="G268" i="105"/>
  <c r="G266" i="105" s="1"/>
  <c r="F347" i="105"/>
  <c r="E265" i="105"/>
  <c r="F377" i="105"/>
  <c r="E315" i="105"/>
  <c r="H3238" i="105"/>
  <c r="H3659" i="105"/>
  <c r="H3067" i="105"/>
  <c r="H3418" i="105"/>
  <c r="H3754" i="105"/>
  <c r="H3131" i="105"/>
  <c r="H3151" i="105"/>
  <c r="H3310" i="105"/>
  <c r="H3640" i="105"/>
  <c r="H3349" i="105"/>
  <c r="H3155" i="105"/>
  <c r="H3076" i="105"/>
  <c r="H3248" i="105"/>
  <c r="H3207" i="105"/>
  <c r="H3176" i="105"/>
  <c r="H2331" i="105"/>
  <c r="H3687" i="105"/>
  <c r="H3108" i="105"/>
  <c r="H3179" i="105"/>
  <c r="H3449" i="105"/>
  <c r="H3735" i="105"/>
  <c r="H3115" i="105"/>
  <c r="H3374" i="105"/>
  <c r="H3491" i="105"/>
  <c r="H3146" i="105"/>
  <c r="H3459" i="105"/>
  <c r="H3216" i="105"/>
  <c r="H3253" i="105"/>
  <c r="H3178" i="105"/>
  <c r="H3092" i="105"/>
  <c r="H3186" i="105"/>
  <c r="H3239" i="105"/>
  <c r="H3258" i="105"/>
  <c r="H3588" i="105"/>
  <c r="H3061" i="105"/>
  <c r="H3358" i="105"/>
  <c r="H3444" i="105"/>
  <c r="H3350" i="105"/>
  <c r="H3336" i="105"/>
  <c r="H3399" i="105"/>
  <c r="H3590" i="105"/>
  <c r="H3513" i="105"/>
  <c r="H3734" i="105"/>
  <c r="H3333" i="105"/>
  <c r="H3172" i="105"/>
  <c r="H3728" i="105"/>
  <c r="H3097" i="105"/>
  <c r="H3594" i="105"/>
  <c r="H3136" i="105"/>
  <c r="H3114" i="105"/>
  <c r="H3371" i="105"/>
  <c r="H3568" i="105"/>
  <c r="H3655" i="105"/>
  <c r="H3664" i="105"/>
  <c r="H3615" i="105"/>
  <c r="H3021" i="105"/>
  <c r="H3521" i="105"/>
  <c r="H3624" i="105"/>
  <c r="H3080" i="105"/>
  <c r="H3271" i="105"/>
  <c r="H3125" i="105"/>
  <c r="H3237" i="105"/>
  <c r="H3697" i="105"/>
  <c r="H3658" i="105"/>
  <c r="H3018" i="105"/>
  <c r="H3682" i="105"/>
  <c r="H3473" i="105"/>
  <c r="H3601" i="105"/>
  <c r="H3614" i="105"/>
  <c r="H3050" i="105"/>
  <c r="H3585" i="105"/>
  <c r="H3267" i="105"/>
  <c r="H3575" i="105"/>
  <c r="H3535" i="105"/>
  <c r="H3600" i="105"/>
  <c r="H3280" i="105"/>
  <c r="H3671" i="105"/>
  <c r="H3709" i="105"/>
  <c r="H3463" i="105"/>
  <c r="H3058" i="105"/>
  <c r="H3325" i="105"/>
  <c r="H3622" i="105"/>
  <c r="H3334" i="105"/>
  <c r="H3727" i="105"/>
  <c r="H3522" i="105"/>
  <c r="H3394" i="105"/>
  <c r="H3464" i="105"/>
  <c r="H3119" i="105"/>
  <c r="H3579" i="105"/>
  <c r="H3583" i="105"/>
  <c r="H3047" i="105"/>
  <c r="H3359" i="105"/>
  <c r="H3063" i="105"/>
  <c r="H3509" i="105"/>
  <c r="H3192" i="105"/>
  <c r="H3386" i="105"/>
  <c r="H3383" i="105"/>
  <c r="H3457" i="105"/>
  <c r="H3576" i="105"/>
  <c r="H3647" i="105"/>
  <c r="H3596" i="105"/>
  <c r="H3220" i="105"/>
  <c r="H3721" i="105"/>
  <c r="H3279" i="105"/>
  <c r="H3361" i="105"/>
  <c r="H3720" i="105"/>
  <c r="H3480" i="105"/>
  <c r="H3749" i="105"/>
  <c r="H3706" i="105"/>
  <c r="H3465" i="105"/>
  <c r="H3648" i="105"/>
  <c r="H3188" i="105"/>
  <c r="H3461" i="105"/>
  <c r="H3429" i="105"/>
  <c r="H3055" i="105"/>
  <c r="H3415" i="105"/>
  <c r="H3662" i="105"/>
  <c r="H3485" i="105"/>
  <c r="H3552" i="105"/>
  <c r="H3276" i="105"/>
  <c r="H3519" i="105"/>
  <c r="H3746" i="105"/>
  <c r="H3382" i="105"/>
  <c r="H3387" i="105"/>
  <c r="H3707" i="105"/>
  <c r="H3555" i="105"/>
  <c r="H3132" i="105"/>
  <c r="H3191" i="105"/>
  <c r="H3137" i="105"/>
  <c r="H3150" i="105"/>
  <c r="H3571" i="105"/>
  <c r="H3530" i="105"/>
  <c r="H3584" i="105"/>
  <c r="H3715" i="105"/>
  <c r="H3468" i="105"/>
  <c r="H3013" i="105"/>
  <c r="H3017" i="105"/>
  <c r="H3175" i="105"/>
  <c r="H3376" i="105"/>
  <c r="H3404" i="105"/>
  <c r="H3479" i="105"/>
  <c r="H3046" i="105"/>
  <c r="H3684" i="105"/>
  <c r="H3458" i="105"/>
  <c r="H3071" i="105"/>
  <c r="H3343" i="105"/>
  <c r="H3247" i="105"/>
  <c r="H3024" i="105"/>
  <c r="H3489" i="105"/>
  <c r="H3526" i="105"/>
  <c r="H3120" i="105"/>
  <c r="H3128" i="105"/>
  <c r="H3652" i="105"/>
  <c r="H3518" i="105"/>
  <c r="H3084" i="105"/>
  <c r="H3451" i="105"/>
  <c r="H3539" i="105"/>
  <c r="H3035" i="105"/>
  <c r="H3680" i="105"/>
  <c r="H3344" i="105"/>
  <c r="H3356" i="105"/>
  <c r="H3442" i="105"/>
  <c r="H3158" i="105"/>
  <c r="H3656" i="105"/>
  <c r="H3422" i="105"/>
  <c r="H3345" i="105"/>
  <c r="H3460" i="105"/>
  <c r="H3693" i="105"/>
  <c r="H3561" i="105"/>
  <c r="H3527" i="105"/>
  <c r="H3328" i="105"/>
  <c r="H3224" i="105"/>
  <c r="H3141" i="105"/>
  <c r="H3443" i="105"/>
  <c r="H3717" i="105"/>
  <c r="H3312" i="105"/>
  <c r="H3149" i="105"/>
  <c r="H3117" i="105"/>
  <c r="H3145" i="105"/>
  <c r="H3681" i="105"/>
  <c r="H3250" i="105"/>
  <c r="H3036" i="105"/>
  <c r="H3407" i="105"/>
  <c r="H3313" i="105"/>
  <c r="H3234" i="105"/>
  <c r="H3544" i="105"/>
  <c r="H3026" i="105"/>
  <c r="H3500" i="105"/>
  <c r="H3083" i="105"/>
  <c r="H3363" i="105"/>
  <c r="H3208" i="105"/>
  <c r="H3613" i="105"/>
  <c r="H3439" i="105"/>
  <c r="H3066" i="105"/>
  <c r="H3660" i="105"/>
  <c r="H3549" i="105"/>
  <c r="H3560" i="105"/>
  <c r="H3246" i="105"/>
  <c r="H3412" i="105"/>
  <c r="H3743" i="105"/>
  <c r="H3301" i="105"/>
  <c r="H3194" i="105"/>
  <c r="H3719" i="105"/>
  <c r="H3431" i="105"/>
  <c r="H3563" i="105"/>
  <c r="H3609" i="105"/>
  <c r="H3316" i="105"/>
  <c r="H3291" i="105"/>
  <c r="H3324" i="105"/>
  <c r="H3545" i="105"/>
  <c r="H3704" i="105"/>
  <c r="H3713" i="105"/>
  <c r="H3469" i="105"/>
  <c r="H3365" i="105"/>
  <c r="H3282" i="105"/>
  <c r="H3369" i="105"/>
  <c r="H3606" i="105"/>
  <c r="H3049" i="105"/>
  <c r="H3503" i="105"/>
  <c r="H3452" i="105"/>
  <c r="H3424" i="105"/>
  <c r="H3381" i="105"/>
  <c r="H3222" i="105"/>
  <c r="H3592" i="105"/>
  <c r="H3597" i="105"/>
  <c r="H3405" i="105"/>
  <c r="H3393" i="105"/>
  <c r="H3304" i="105"/>
  <c r="H3266" i="105"/>
  <c r="H3586" i="105"/>
  <c r="H3748" i="105"/>
  <c r="H3054" i="105"/>
  <c r="H3353" i="105"/>
  <c r="H3379" i="105"/>
  <c r="H3395" i="105"/>
  <c r="H3202" i="105"/>
  <c r="H3170" i="105"/>
  <c r="H3167" i="105"/>
  <c r="H3217" i="105"/>
  <c r="H3199" i="105"/>
  <c r="H3059" i="105"/>
  <c r="H3196" i="105"/>
  <c r="H3299" i="105"/>
  <c r="H3269" i="105"/>
  <c r="H3195" i="105"/>
  <c r="H3281" i="105"/>
  <c r="H3751" i="105"/>
  <c r="H3174" i="105"/>
  <c r="H3348" i="105"/>
  <c r="H3657" i="105"/>
  <c r="H3355" i="105"/>
  <c r="H3550" i="105"/>
  <c r="H3510" i="105"/>
  <c r="H3392" i="105"/>
  <c r="H3567" i="105"/>
  <c r="H3747" i="105"/>
  <c r="H3742" i="105"/>
  <c r="H3053" i="105"/>
  <c r="H3625" i="105"/>
  <c r="H3033" i="105"/>
  <c r="H3110" i="105"/>
  <c r="H3438" i="105"/>
  <c r="H3472" i="105"/>
  <c r="H3525" i="105"/>
  <c r="H3523" i="105"/>
  <c r="H3335" i="105"/>
  <c r="H3440" i="105"/>
  <c r="H3603" i="105"/>
  <c r="H3411" i="105"/>
  <c r="H3627" i="105"/>
  <c r="H3426" i="105"/>
  <c r="H3551" i="105"/>
  <c r="H3558" i="105"/>
  <c r="H3462" i="105"/>
  <c r="H3340" i="105"/>
  <c r="H3453" i="105"/>
  <c r="H3478" i="105"/>
  <c r="H3542" i="105"/>
  <c r="H3725" i="105"/>
  <c r="H3337" i="105"/>
  <c r="H3087" i="105"/>
  <c r="H3736" i="105"/>
  <c r="H3251" i="105"/>
  <c r="H3261" i="105"/>
  <c r="H3514" i="105"/>
  <c r="H3732" i="105"/>
  <c r="H3272" i="105"/>
  <c r="H3643" i="105"/>
  <c r="H3153" i="105"/>
  <c r="H3375" i="105"/>
  <c r="H3085" i="105"/>
  <c r="H3621" i="105"/>
  <c r="H3330" i="105"/>
  <c r="H3070" i="105"/>
  <c r="H3329" i="105"/>
  <c r="H3602" i="105"/>
  <c r="H3148" i="105"/>
  <c r="H3315" i="105"/>
  <c r="H3401" i="105"/>
  <c r="H3605" i="105"/>
  <c r="H3096" i="105"/>
  <c r="H3675" i="105"/>
  <c r="H3068" i="105"/>
  <c r="H3692" i="105"/>
  <c r="H3331" i="105"/>
  <c r="H3027" i="105"/>
  <c r="H3733" i="105"/>
  <c r="H3495" i="105"/>
  <c r="H3143" i="105"/>
  <c r="H3039" i="105"/>
  <c r="H3731" i="105"/>
  <c r="H3129" i="105"/>
  <c r="H3750" i="105"/>
  <c r="H3699" i="105"/>
  <c r="H3060" i="105"/>
  <c r="H3347" i="105"/>
  <c r="H3649" i="105"/>
  <c r="H3099" i="105"/>
  <c r="H3232" i="105"/>
  <c r="H3506" i="105"/>
  <c r="H3580" i="105"/>
  <c r="H3152" i="105"/>
  <c r="H3582" i="105"/>
  <c r="H3263" i="105"/>
  <c r="H3113" i="105"/>
  <c r="H3502" i="105"/>
  <c r="H3249" i="105"/>
  <c r="H3227" i="105"/>
  <c r="H3608" i="105"/>
  <c r="H3534" i="105"/>
  <c r="H3241" i="105"/>
  <c r="H3604" i="105"/>
  <c r="H3663" i="105"/>
  <c r="H3098" i="105"/>
  <c r="H3183" i="105"/>
  <c r="H3163" i="105"/>
  <c r="H3284" i="105"/>
  <c r="H3688" i="105"/>
  <c r="H3711" i="105"/>
  <c r="H3211" i="105"/>
  <c r="H3297" i="105"/>
  <c r="H3020" i="105"/>
  <c r="H3138" i="105"/>
  <c r="H3256" i="105"/>
  <c r="H3497" i="105"/>
  <c r="H3210" i="105"/>
  <c r="H3032" i="105"/>
  <c r="H3165" i="105"/>
  <c r="H3260" i="105"/>
  <c r="H3198" i="105"/>
  <c r="H3037" i="105"/>
  <c r="H3042" i="105"/>
  <c r="H3494" i="105"/>
  <c r="H3482" i="105"/>
  <c r="H3532" i="105"/>
  <c r="H3157" i="105"/>
  <c r="H3635" i="105"/>
  <c r="H3091" i="105"/>
  <c r="H3645" i="105"/>
  <c r="H3448" i="105"/>
  <c r="H3203" i="105"/>
  <c r="H3665" i="105"/>
  <c r="H3305" i="105"/>
  <c r="H3300" i="105"/>
  <c r="H3124" i="105"/>
  <c r="H3611" i="105"/>
  <c r="H3626" i="105"/>
  <c r="H3493" i="105"/>
  <c r="H3703" i="105"/>
  <c r="H3722" i="105"/>
  <c r="H3201" i="105"/>
  <c r="H3242" i="105"/>
  <c r="H3700" i="105"/>
  <c r="H3466" i="105"/>
  <c r="H3474" i="105"/>
  <c r="H3630" i="105"/>
  <c r="H3593" i="105"/>
  <c r="H3366" i="105"/>
  <c r="H3318" i="105"/>
  <c r="H3364" i="105"/>
  <c r="H3631" i="105"/>
  <c r="H3406" i="105"/>
  <c r="H3338" i="105"/>
  <c r="H3229" i="105"/>
  <c r="H3182" i="105"/>
  <c r="H3180" i="105"/>
  <c r="H3275" i="105"/>
  <c r="H3057" i="105"/>
  <c r="H3236" i="105"/>
  <c r="H3342" i="105"/>
  <c r="H3737" i="105"/>
  <c r="H3289" i="105"/>
  <c r="H3212" i="105"/>
  <c r="H3569" i="105"/>
  <c r="H3612" i="105"/>
  <c r="H3200" i="105"/>
  <c r="H3417" i="105"/>
  <c r="H3025" i="105"/>
  <c r="H3744" i="105"/>
  <c r="H3476" i="105"/>
  <c r="H3515" i="105"/>
  <c r="H3673" i="105"/>
  <c r="H3629" i="105"/>
  <c r="H3410" i="105"/>
  <c r="H3086" i="105"/>
  <c r="H3634" i="105"/>
  <c r="H3651" i="105"/>
  <c r="H3048" i="105"/>
  <c r="H3430" i="105"/>
  <c r="H3565" i="105"/>
  <c r="H3095" i="105"/>
  <c r="H3206" i="105"/>
  <c r="H3638" i="105"/>
  <c r="H2922" i="105"/>
  <c r="H3102" i="105"/>
  <c r="H3745" i="105"/>
  <c r="H3416" i="105"/>
  <c r="H3574" i="105"/>
  <c r="H3694" i="105"/>
  <c r="H3708" i="105"/>
  <c r="H3184" i="105"/>
  <c r="H3073" i="105"/>
  <c r="H3672" i="105"/>
  <c r="H3674" i="105"/>
  <c r="H3177" i="105"/>
  <c r="H3290" i="105"/>
  <c r="H3483" i="105"/>
  <c r="H3538" i="105"/>
  <c r="H3288" i="105"/>
  <c r="H3543" i="105"/>
  <c r="H3591" i="105"/>
  <c r="H3553" i="105"/>
  <c r="H3274" i="105"/>
  <c r="H3309" i="105"/>
  <c r="H3714" i="105"/>
  <c r="H3726" i="105"/>
  <c r="H3679" i="105"/>
  <c r="H3169" i="105"/>
  <c r="H3273" i="105"/>
  <c r="H3104" i="105"/>
  <c r="H3285" i="105"/>
  <c r="H3139" i="105"/>
  <c r="H3306" i="105"/>
  <c r="H3616" i="105"/>
  <c r="H3015" i="105"/>
  <c r="H3741" i="105"/>
  <c r="H3265" i="105"/>
  <c r="H3441" i="105"/>
  <c r="H3090" i="105"/>
  <c r="H3255" i="105"/>
  <c r="H3118" i="105"/>
  <c r="H3116" i="105"/>
  <c r="H3357" i="105"/>
  <c r="H3028" i="105"/>
  <c r="H3122" i="105"/>
  <c r="H3052" i="105"/>
  <c r="H3075" i="105"/>
  <c r="H3016" i="105"/>
  <c r="H3587" i="105"/>
  <c r="H3327" i="105"/>
  <c r="H3262" i="105"/>
  <c r="H3354" i="105"/>
  <c r="H3322" i="105"/>
  <c r="H3219" i="105"/>
  <c r="H3676" i="105"/>
  <c r="H3106" i="105"/>
  <c r="H3547" i="105"/>
  <c r="H3397" i="105"/>
  <c r="H3243" i="105"/>
  <c r="H3213" i="105"/>
  <c r="H3044" i="105"/>
  <c r="H3051" i="105"/>
  <c r="H3283" i="105"/>
  <c r="H3023" i="105"/>
  <c r="H3303" i="105"/>
  <c r="H3156" i="105"/>
  <c r="H3074" i="105"/>
  <c r="H3380" i="105"/>
  <c r="H3432" i="105"/>
  <c r="H3610" i="105"/>
  <c r="H3739" i="105"/>
  <c r="H3641" i="105"/>
  <c r="H3454" i="105"/>
  <c r="H3296" i="105"/>
  <c r="H3456" i="105"/>
  <c r="H3100" i="105"/>
  <c r="H3730" i="105"/>
  <c r="H3166" i="105"/>
  <c r="H3112" i="105"/>
  <c r="H3205" i="105"/>
  <c r="H3082" i="105"/>
  <c r="H3270" i="105"/>
  <c r="H3030" i="105"/>
  <c r="H3105" i="105"/>
  <c r="H3589" i="105"/>
  <c r="H3215" i="105"/>
  <c r="H3570" i="105"/>
  <c r="H3678" i="105"/>
  <c r="H3753" i="105"/>
  <c r="H3666" i="105"/>
  <c r="H3022" i="105"/>
  <c r="H3164" i="105"/>
  <c r="H3341" i="105"/>
  <c r="H3740" i="105"/>
  <c r="H3292" i="105"/>
  <c r="H3702" i="105"/>
  <c r="H3373" i="105"/>
  <c r="H3533" i="105"/>
  <c r="H3668" i="105"/>
  <c r="H3653" i="105"/>
  <c r="H3572" i="105"/>
  <c r="H3372" i="105"/>
  <c r="H3548" i="105"/>
  <c r="H3062" i="105"/>
  <c r="H3628" i="105"/>
  <c r="H3268" i="105"/>
  <c r="H3230" i="105"/>
  <c r="H3446" i="105"/>
  <c r="H3308" i="105"/>
  <c r="H3414" i="105"/>
  <c r="H3294" i="105"/>
  <c r="H3189" i="105"/>
  <c r="H3259" i="105"/>
  <c r="H3293" i="105"/>
  <c r="H3193" i="105"/>
  <c r="H3134" i="105"/>
  <c r="H3142" i="105"/>
  <c r="H3488" i="105"/>
  <c r="H3696" i="105"/>
  <c r="H3352" i="105"/>
  <c r="H3302" i="105"/>
  <c r="H3133" i="105"/>
  <c r="H3517" i="105"/>
  <c r="H3130" i="105"/>
  <c r="H3577" i="105"/>
  <c r="H3710" i="105"/>
  <c r="H3089" i="105"/>
  <c r="H3677" i="105"/>
  <c r="H3685" i="105"/>
  <c r="H3505" i="105"/>
  <c r="H3492" i="105"/>
  <c r="H3617" i="105"/>
  <c r="H3419" i="105"/>
  <c r="H3233" i="105"/>
  <c r="H3204" i="105"/>
  <c r="H3686" i="105"/>
  <c r="H3729" i="105"/>
  <c r="H3264" i="105"/>
  <c r="H3254" i="105"/>
  <c r="H3225" i="105"/>
  <c r="H3029" i="105"/>
  <c r="H3079" i="105"/>
  <c r="H3400" i="105"/>
  <c r="H3413" i="105"/>
  <c r="H3223" i="105"/>
  <c r="H3094" i="105"/>
  <c r="H3228" i="105"/>
  <c r="H3160" i="105"/>
  <c r="H3045" i="105"/>
  <c r="H3252" i="105"/>
  <c r="H3088" i="105"/>
  <c r="H3564" i="105"/>
  <c r="H3214" i="105"/>
  <c r="H3670" i="105"/>
  <c r="H3111" i="105"/>
  <c r="H3286" i="105"/>
  <c r="H3109" i="105"/>
  <c r="H3154" i="105"/>
  <c r="H3103" i="105"/>
  <c r="H3245" i="105"/>
  <c r="H3038" i="105"/>
  <c r="H3646" i="105"/>
  <c r="H3209" i="105"/>
  <c r="H3377" i="105"/>
  <c r="H3244" i="105"/>
  <c r="H3712" i="105"/>
  <c r="H3218" i="105"/>
  <c r="H3173" i="105"/>
  <c r="H3307" i="105"/>
  <c r="H3738" i="105"/>
  <c r="H3277" i="105"/>
  <c r="H3581" i="105"/>
  <c r="H3636" i="105"/>
  <c r="H3159" i="105"/>
  <c r="H3402" i="105"/>
  <c r="H3121" i="105"/>
  <c r="H3562" i="105"/>
  <c r="H3450" i="105"/>
  <c r="H3031" i="105"/>
  <c r="H3332" i="105"/>
  <c r="H3240" i="105"/>
  <c r="H3190" i="105"/>
  <c r="H3298" i="105"/>
  <c r="H3723" i="105"/>
  <c r="H3287" i="105"/>
  <c r="H3221" i="105"/>
  <c r="H3041" i="105"/>
  <c r="H3147" i="105"/>
  <c r="H3126" i="105"/>
  <c r="H3695" i="105"/>
  <c r="H3034" i="105"/>
  <c r="H3144" i="105"/>
  <c r="H3185" i="105"/>
  <c r="H3093" i="105"/>
  <c r="H3069" i="105"/>
  <c r="H3226" i="105"/>
  <c r="H3043" i="105"/>
  <c r="H3231" i="105"/>
  <c r="H3135" i="105"/>
  <c r="H3140" i="105"/>
  <c r="H3101" i="105"/>
  <c r="H3019" i="105"/>
  <c r="H3161" i="105"/>
  <c r="H3295" i="105"/>
  <c r="H3123" i="105"/>
  <c r="H3181" i="105"/>
  <c r="H3257" i="105"/>
  <c r="H3014" i="105"/>
  <c r="H3278" i="105"/>
  <c r="H3235" i="105"/>
  <c r="H3162" i="105"/>
  <c r="H3187" i="105"/>
  <c r="H3197" i="105"/>
  <c r="H3168" i="105"/>
  <c r="H3072" i="105"/>
  <c r="H3040" i="105"/>
  <c r="H3368" i="105"/>
  <c r="H2961" i="105"/>
  <c r="H2980" i="105"/>
  <c r="H2910" i="105"/>
  <c r="H2921" i="105"/>
  <c r="H2955" i="105"/>
  <c r="H2629" i="105"/>
  <c r="H2875" i="105"/>
  <c r="H2925" i="105"/>
  <c r="H2984" i="105"/>
  <c r="H2948" i="105"/>
  <c r="H2981" i="105"/>
  <c r="H2964" i="105"/>
  <c r="H2957" i="105"/>
  <c r="H2934" i="105"/>
  <c r="H3011" i="105"/>
  <c r="H2943" i="105"/>
  <c r="H2899" i="105"/>
  <c r="H2950" i="105"/>
  <c r="H2971" i="105"/>
  <c r="H2995" i="105"/>
  <c r="H2990" i="105"/>
  <c r="H2927" i="105"/>
  <c r="H2890" i="105"/>
  <c r="H2895" i="105"/>
  <c r="H2935" i="105"/>
  <c r="H2887" i="105"/>
  <c r="H2868" i="105"/>
  <c r="H2867" i="105"/>
  <c r="H2866" i="105"/>
  <c r="H2863" i="105"/>
  <c r="H2987" i="105"/>
  <c r="H2936" i="105"/>
  <c r="H2884" i="105"/>
  <c r="H3002" i="105"/>
  <c r="H2891" i="105"/>
  <c r="H2894" i="105"/>
  <c r="H2937" i="105"/>
  <c r="H2970" i="105"/>
  <c r="H2952" i="105"/>
  <c r="H2933" i="105"/>
  <c r="H2930" i="105"/>
  <c r="H2915" i="105"/>
  <c r="H2912" i="105"/>
  <c r="H2953" i="105"/>
  <c r="H2931" i="105"/>
  <c r="H3003" i="105"/>
  <c r="H2951" i="105"/>
  <c r="H2864" i="105"/>
  <c r="H2960" i="105"/>
  <c r="H2959" i="105"/>
  <c r="H2968" i="105"/>
  <c r="H2865" i="105"/>
  <c r="H3010" i="105"/>
  <c r="H2882" i="105"/>
  <c r="H2919" i="105"/>
  <c r="H2938" i="105"/>
  <c r="H2872" i="105"/>
  <c r="H2985" i="105"/>
  <c r="H2967" i="105"/>
  <c r="H2965" i="105"/>
  <c r="H2914" i="105"/>
  <c r="H2945" i="105"/>
  <c r="H2888" i="105"/>
  <c r="H2913" i="105"/>
  <c r="H3006" i="105"/>
  <c r="H2923" i="105"/>
  <c r="H2975" i="105"/>
  <c r="H2979" i="105"/>
  <c r="H2997" i="105"/>
  <c r="H2944" i="105"/>
  <c r="H2918" i="105"/>
  <c r="H2986" i="105"/>
  <c r="H3012" i="105"/>
  <c r="H2940" i="105"/>
  <c r="H2942" i="105"/>
  <c r="H2966" i="105"/>
  <c r="H2954" i="105"/>
  <c r="H2873" i="105"/>
  <c r="H2920" i="105"/>
  <c r="H2989" i="105"/>
  <c r="H2983" i="105"/>
  <c r="H2926" i="105"/>
  <c r="H2996" i="105"/>
  <c r="H2969" i="105"/>
  <c r="H2988" i="105"/>
  <c r="H2949" i="105"/>
  <c r="H2932" i="105"/>
  <c r="H2874" i="105"/>
  <c r="H2909" i="105"/>
  <c r="H2947" i="105"/>
  <c r="H3000" i="105"/>
  <c r="H2924" i="105"/>
  <c r="H2928" i="105"/>
  <c r="H2900" i="105"/>
  <c r="H2946" i="105"/>
  <c r="H2871" i="105"/>
  <c r="H2917" i="105"/>
  <c r="H2886" i="105"/>
  <c r="H3005" i="105"/>
  <c r="H2896" i="105"/>
  <c r="H2898" i="105"/>
  <c r="H2941" i="105"/>
  <c r="H2879" i="105"/>
  <c r="H2991" i="105"/>
  <c r="H2870" i="105"/>
  <c r="H2939" i="105"/>
  <c r="H2974" i="105"/>
  <c r="H2929" i="105"/>
  <c r="H2972" i="105"/>
  <c r="H3008" i="105"/>
  <c r="H2956" i="105"/>
  <c r="H2877" i="105"/>
  <c r="H2911" i="105"/>
  <c r="H2993" i="105"/>
  <c r="H2963" i="105"/>
  <c r="H2893" i="105"/>
  <c r="H2885" i="105"/>
  <c r="H2958" i="105"/>
  <c r="H2861" i="105"/>
  <c r="H2962" i="105"/>
  <c r="H2901" i="105"/>
  <c r="H2978" i="105"/>
  <c r="H2973" i="105"/>
  <c r="H2906" i="105"/>
  <c r="H2992" i="105"/>
  <c r="H2862" i="105"/>
  <c r="H2916" i="105"/>
  <c r="H3001" i="105"/>
  <c r="H2878" i="105"/>
  <c r="H2892" i="105"/>
  <c r="H2869" i="105"/>
  <c r="H3009" i="105"/>
  <c r="H2994" i="105"/>
  <c r="H2897" i="105"/>
  <c r="H2977" i="105"/>
  <c r="H2976" i="105"/>
  <c r="H2907" i="105"/>
  <c r="H2982" i="105"/>
  <c r="H2889" i="105"/>
  <c r="H2902" i="105"/>
  <c r="H2905" i="105"/>
  <c r="H2881" i="105"/>
  <c r="H2998" i="105"/>
  <c r="H2880" i="105"/>
  <c r="H2904" i="105"/>
  <c r="H2876" i="105"/>
  <c r="H2883" i="105"/>
  <c r="H3004" i="105"/>
  <c r="H2903" i="105"/>
  <c r="H2908" i="105"/>
  <c r="H2999" i="105"/>
  <c r="H3007" i="105"/>
  <c r="H2594" i="105"/>
  <c r="H2370" i="105"/>
  <c r="H2544" i="105"/>
  <c r="H2458" i="105"/>
  <c r="H2355" i="105"/>
  <c r="H2435" i="105"/>
  <c r="H2657" i="105"/>
  <c r="H2590" i="105"/>
  <c r="H2770" i="105"/>
  <c r="H2758" i="105"/>
  <c r="H2367" i="105"/>
  <c r="H2799" i="105"/>
  <c r="H2434" i="105"/>
  <c r="H2644" i="105"/>
  <c r="H2616" i="105"/>
  <c r="H2767" i="105"/>
  <c r="H2611" i="105"/>
  <c r="H2766" i="105"/>
  <c r="H2842" i="105"/>
  <c r="H2669" i="105"/>
  <c r="H2713" i="105"/>
  <c r="H2436" i="105"/>
  <c r="H2371" i="105"/>
  <c r="H2791" i="105"/>
  <c r="H2824" i="105"/>
  <c r="H2417" i="105"/>
  <c r="H2645" i="105"/>
  <c r="H2854" i="105"/>
  <c r="H2496" i="105"/>
  <c r="H2474" i="105"/>
  <c r="H2846" i="105"/>
  <c r="H2493" i="105"/>
  <c r="H2445" i="105"/>
  <c r="H2689" i="105"/>
  <c r="H2408" i="105"/>
  <c r="H2658" i="105"/>
  <c r="H2349" i="105"/>
  <c r="H2404" i="105"/>
  <c r="H2383" i="105"/>
  <c r="H2379" i="105"/>
  <c r="H2682" i="105"/>
  <c r="H2343" i="105"/>
  <c r="H2762" i="105"/>
  <c r="H2753" i="105"/>
  <c r="H2740" i="105"/>
  <c r="H2537" i="105"/>
  <c r="H2506" i="105"/>
  <c r="H2779" i="105"/>
  <c r="H2392" i="105"/>
  <c r="H2525" i="105"/>
  <c r="H2807" i="105"/>
  <c r="H2636" i="105"/>
  <c r="H2613" i="105"/>
  <c r="H2733" i="105"/>
  <c r="H2833" i="105"/>
  <c r="H2684" i="105"/>
  <c r="H2683" i="105"/>
  <c r="H2653" i="105"/>
  <c r="H2803" i="105"/>
  <c r="H2827" i="105"/>
  <c r="H2786" i="105"/>
  <c r="H2633" i="105"/>
  <c r="H2505" i="105"/>
  <c r="H2510" i="105"/>
  <c r="H2609" i="105"/>
  <c r="H2360" i="105"/>
  <c r="H2538" i="105"/>
  <c r="H2739" i="105"/>
  <c r="H2752" i="105"/>
  <c r="H2515" i="105"/>
  <c r="H2512" i="105"/>
  <c r="H2608" i="105"/>
  <c r="H2837" i="105"/>
  <c r="H2374" i="105"/>
  <c r="H2775" i="105"/>
  <c r="H2744" i="105"/>
  <c r="H2470" i="105"/>
  <c r="H2543" i="105"/>
  <c r="H2559" i="105"/>
  <c r="H2648" i="105"/>
  <c r="H2789" i="105"/>
  <c r="H2764" i="105"/>
  <c r="H2639" i="105"/>
  <c r="H2347" i="105"/>
  <c r="H2354" i="105"/>
  <c r="H2790" i="105"/>
  <c r="H2358" i="105"/>
  <c r="H2565" i="105"/>
  <c r="H2339" i="105"/>
  <c r="H2393" i="105"/>
  <c r="H2806" i="105"/>
  <c r="H2679" i="105"/>
  <c r="H2818" i="105"/>
  <c r="H2690" i="105"/>
  <c r="H2486" i="105"/>
  <c r="H2429" i="105"/>
  <c r="H2335" i="105"/>
  <c r="H2843" i="105"/>
  <c r="H2844" i="105"/>
  <c r="H2477" i="105"/>
  <c r="H2793" i="105"/>
  <c r="H2465" i="105"/>
  <c r="H2420" i="105"/>
  <c r="H2492" i="105"/>
  <c r="H2342" i="105"/>
  <c r="H2838" i="105"/>
  <c r="H2796" i="105"/>
  <c r="H2650" i="105"/>
  <c r="H2551" i="105"/>
  <c r="H2769" i="105"/>
  <c r="H2693" i="105"/>
  <c r="H2825" i="105"/>
  <c r="H2853" i="105"/>
  <c r="H2457" i="105"/>
  <c r="H2617" i="105"/>
  <c r="H2389" i="105"/>
  <c r="H2350" i="105"/>
  <c r="H2388" i="105"/>
  <c r="H2737" i="105"/>
  <c r="H2771" i="105"/>
  <c r="H2605" i="105"/>
  <c r="H2487" i="105"/>
  <c r="H2541" i="105"/>
  <c r="H2509" i="105"/>
  <c r="H2372" i="105"/>
  <c r="H2363" i="105"/>
  <c r="H2859" i="105"/>
  <c r="H2670" i="105"/>
  <c r="H2654" i="105"/>
  <c r="H2521" i="105"/>
  <c r="H2518" i="105"/>
  <c r="H2635" i="105"/>
  <c r="H2815" i="105"/>
  <c r="H2855" i="105"/>
  <c r="H2701" i="105"/>
  <c r="H2719" i="105"/>
  <c r="H2556" i="105"/>
  <c r="H2516" i="105"/>
  <c r="H2567" i="105"/>
  <c r="H2574" i="105"/>
  <c r="H2751" i="105"/>
  <c r="H2857" i="105"/>
  <c r="H2729" i="105"/>
  <c r="H2346" i="105"/>
  <c r="H2691" i="105"/>
  <c r="H2534" i="105"/>
  <c r="H2801" i="105"/>
  <c r="H2672" i="105"/>
  <c r="H2702" i="105"/>
  <c r="H2835" i="105"/>
  <c r="H2725" i="105"/>
  <c r="H2778" i="105"/>
  <c r="H2709" i="105"/>
  <c r="H2359" i="105"/>
  <c r="H2520" i="105"/>
  <c r="H2455" i="105"/>
  <c r="H2466" i="105"/>
  <c r="H2484" i="105"/>
  <c r="H2427" i="105"/>
  <c r="H2472" i="105"/>
  <c r="H2588" i="105"/>
  <c r="H2348" i="105"/>
  <c r="H2634" i="105"/>
  <c r="H2830" i="105"/>
  <c r="H2704" i="105"/>
  <c r="H2847" i="105"/>
  <c r="H2822" i="105"/>
  <c r="H2426" i="105"/>
  <c r="H2781" i="105"/>
  <c r="H2614" i="105"/>
  <c r="H2700" i="105"/>
  <c r="H2780" i="105"/>
  <c r="H2612" i="105"/>
  <c r="H2527" i="105"/>
  <c r="H2364" i="105"/>
  <c r="H2476" i="105"/>
  <c r="H2819" i="105"/>
  <c r="H2826" i="105"/>
  <c r="H2585" i="105"/>
  <c r="H2560" i="105"/>
  <c r="H2413" i="105"/>
  <c r="H2606" i="105"/>
  <c r="H2674" i="105"/>
  <c r="H2519" i="105"/>
  <c r="H2828" i="105"/>
  <c r="H2668" i="105"/>
  <c r="H2557" i="105"/>
  <c r="H2381" i="105"/>
  <c r="H2667" i="105"/>
  <c r="H2504" i="105"/>
  <c r="H2443" i="105"/>
  <c r="H2467" i="105"/>
  <c r="H2714" i="105"/>
  <c r="H2507" i="105"/>
  <c r="H2722" i="105"/>
  <c r="H2463" i="105"/>
  <c r="H2615" i="105"/>
  <c r="H2776" i="105"/>
  <c r="H2804" i="105"/>
  <c r="H2626" i="105"/>
  <c r="H2398" i="105"/>
  <c r="H2607" i="105"/>
  <c r="H2763" i="105"/>
  <c r="H2572" i="105"/>
  <c r="H2646" i="105"/>
  <c r="H2542" i="105"/>
  <c r="H2632" i="105"/>
  <c r="H2390" i="105"/>
  <c r="H2852" i="105"/>
  <c r="H2681" i="105"/>
  <c r="H2860" i="105"/>
  <c r="H2664" i="105"/>
  <c r="H2479" i="105"/>
  <c r="H2562" i="105"/>
  <c r="H2710" i="105"/>
  <c r="H2797" i="105"/>
  <c r="H2680" i="105"/>
  <c r="H2816" i="105"/>
  <c r="H2407" i="105"/>
  <c r="H2688" i="105"/>
  <c r="H2403" i="105"/>
  <c r="H2845" i="105"/>
  <c r="H2498" i="105"/>
  <c r="H2760" i="105"/>
  <c r="H2638" i="105"/>
  <c r="H2619" i="105"/>
  <c r="H2481" i="105"/>
  <c r="H2546" i="105"/>
  <c r="H2808" i="105"/>
  <c r="H2425" i="105"/>
  <c r="H2563" i="105"/>
  <c r="H2395" i="105"/>
  <c r="H2532" i="105"/>
  <c r="H2558" i="105"/>
  <c r="H2628" i="105"/>
  <c r="H2419" i="105"/>
  <c r="H2338" i="105"/>
  <c r="H2555" i="105"/>
  <c r="H2446" i="105"/>
  <c r="H2531" i="105"/>
  <c r="H2631" i="105"/>
  <c r="H2699" i="105"/>
  <c r="H2547" i="105"/>
  <c r="H2524" i="105"/>
  <c r="H2396" i="105"/>
  <c r="H2375" i="105"/>
  <c r="H2724" i="105"/>
  <c r="H2745" i="105"/>
  <c r="H2385" i="105"/>
  <c r="H2591" i="105"/>
  <c r="H2376" i="105"/>
  <c r="H2384" i="105"/>
  <c r="H2442" i="105"/>
  <c r="H2814" i="105"/>
  <c r="H2483" i="105"/>
  <c r="H2783" i="105"/>
  <c r="H2694" i="105"/>
  <c r="H2530" i="105"/>
  <c r="H2593" i="105"/>
  <c r="H2687" i="105"/>
  <c r="H2802" i="105"/>
  <c r="H2625" i="105"/>
  <c r="H2738" i="105"/>
  <c r="H2794" i="105"/>
  <c r="H2665" i="105"/>
  <c r="H2464" i="105"/>
  <c r="H2660" i="105"/>
  <c r="H2462" i="105"/>
  <c r="H2812" i="105"/>
  <c r="H2603" i="105"/>
  <c r="H2438" i="105"/>
  <c r="H2421" i="105"/>
  <c r="H2430" i="105"/>
  <c r="H2341" i="105"/>
  <c r="H2743" i="105"/>
  <c r="H2490" i="105"/>
  <c r="H2400" i="105"/>
  <c r="H2677" i="105"/>
  <c r="H2522" i="105"/>
  <c r="H2662" i="105"/>
  <c r="H2351" i="105"/>
  <c r="H2685" i="105"/>
  <c r="H2676" i="105"/>
  <c r="H2597" i="105"/>
  <c r="H2491" i="105"/>
  <c r="H2728" i="105"/>
  <c r="H2459" i="105"/>
  <c r="H2637" i="105"/>
  <c r="H2834" i="105"/>
  <c r="H2382" i="105"/>
  <c r="H2840" i="105"/>
  <c r="H2661" i="105"/>
  <c r="H2649" i="105"/>
  <c r="H2618" i="105"/>
  <c r="H2839" i="105"/>
  <c r="H2651" i="105"/>
  <c r="H2656" i="105"/>
  <c r="H2334" i="105"/>
  <c r="H2695" i="105"/>
  <c r="H2620" i="105"/>
  <c r="H2659" i="105"/>
  <c r="H2622" i="105"/>
  <c r="H2411" i="105"/>
  <c r="H2750" i="105"/>
  <c r="H2345" i="105"/>
  <c r="H2610" i="105"/>
  <c r="H2823" i="105"/>
  <c r="H2813" i="105"/>
  <c r="H2726" i="105"/>
  <c r="H2366" i="105"/>
  <c r="H2422" i="105"/>
  <c r="H2454" i="105"/>
  <c r="H2368" i="105"/>
  <c r="H2401" i="105"/>
  <c r="H2640" i="105"/>
  <c r="H2361" i="105"/>
  <c r="H2416" i="105"/>
  <c r="H2599" i="105"/>
  <c r="H2485" i="105"/>
  <c r="H2336" i="105"/>
  <c r="H2723" i="105"/>
  <c r="H2448" i="105"/>
  <c r="H2536" i="105"/>
  <c r="H2529" i="105"/>
  <c r="H2581" i="105"/>
  <c r="H2788" i="105"/>
  <c r="H2386" i="105"/>
  <c r="H2731" i="105"/>
  <c r="H2698" i="105"/>
  <c r="H2402" i="105"/>
  <c r="H2461" i="105"/>
  <c r="H2831" i="105"/>
  <c r="H2456" i="105"/>
  <c r="H2735" i="105"/>
  <c r="H2575" i="105"/>
  <c r="H2539" i="105"/>
  <c r="H2540" i="105"/>
  <c r="H2394" i="105"/>
  <c r="H2460" i="105"/>
  <c r="H2647" i="105"/>
  <c r="H2666" i="105"/>
  <c r="H2784" i="105"/>
  <c r="H2705" i="105"/>
  <c r="H2482" i="105"/>
  <c r="H2494" i="105"/>
  <c r="H2579" i="105"/>
  <c r="H2849" i="105"/>
  <c r="H2451" i="105"/>
  <c r="H2570" i="105"/>
  <c r="H2686" i="105"/>
  <c r="H2749" i="105"/>
  <c r="H2716" i="105"/>
  <c r="H2673" i="105"/>
  <c r="H2820" i="105"/>
  <c r="H2772" i="105"/>
  <c r="H2851" i="105"/>
  <c r="H2787" i="105"/>
  <c r="H2513" i="105"/>
  <c r="H2624" i="105"/>
  <c r="H2841" i="105"/>
  <c r="H2678" i="105"/>
  <c r="H2817" i="105"/>
  <c r="H2712" i="105"/>
  <c r="H2785" i="105"/>
  <c r="H2449" i="105"/>
  <c r="H2604" i="105"/>
  <c r="H2717" i="105"/>
  <c r="H2450" i="105"/>
  <c r="H2829" i="105"/>
  <c r="H2630" i="105"/>
  <c r="H2736" i="105"/>
  <c r="H2765" i="105"/>
  <c r="H2526" i="105"/>
  <c r="H2708" i="105"/>
  <c r="H2718" i="105"/>
  <c r="H2344" i="105"/>
  <c r="H2692" i="105"/>
  <c r="H2773" i="105"/>
  <c r="H2480" i="105"/>
  <c r="H2595" i="105"/>
  <c r="H2850" i="105"/>
  <c r="H2754" i="105"/>
  <c r="H2365" i="105"/>
  <c r="H2748" i="105"/>
  <c r="H2601" i="105"/>
  <c r="H2810" i="105"/>
  <c r="H2642" i="105"/>
  <c r="H2727" i="105"/>
  <c r="H2340" i="105"/>
  <c r="H2514" i="105"/>
  <c r="H2553" i="105"/>
  <c r="H2414" i="105"/>
  <c r="H2571" i="105"/>
  <c r="H2433" i="105"/>
  <c r="H2439" i="105"/>
  <c r="H2415" i="105"/>
  <c r="H2418" i="105"/>
  <c r="H2497" i="105"/>
  <c r="H2732" i="105"/>
  <c r="H2703" i="105"/>
  <c r="H2478" i="105"/>
  <c r="H2741" i="105"/>
  <c r="H2391" i="105"/>
  <c r="H2821" i="105"/>
  <c r="H2671" i="105"/>
  <c r="H2721" i="105"/>
  <c r="H2424" i="105"/>
  <c r="H2777" i="105"/>
  <c r="H2523" i="105"/>
  <c r="H2352" i="105"/>
  <c r="H2488" i="105"/>
  <c r="H2811" i="105"/>
  <c r="H2655" i="105"/>
  <c r="H2711" i="105"/>
  <c r="H2720" i="105"/>
  <c r="H2377" i="105"/>
  <c r="H2836" i="105"/>
  <c r="H2706" i="105"/>
  <c r="H2423" i="105"/>
  <c r="H2577" i="105"/>
  <c r="H2511" i="105"/>
  <c r="H2578" i="105"/>
  <c r="H2621" i="105"/>
  <c r="H2805" i="105"/>
  <c r="H2549" i="105"/>
  <c r="H2533" i="105"/>
  <c r="H2489" i="105"/>
  <c r="H2548" i="105"/>
  <c r="H2569" i="105"/>
  <c r="H2369" i="105"/>
  <c r="H2652" i="105"/>
  <c r="H2809" i="105"/>
  <c r="H2356" i="105"/>
  <c r="H2623" i="105"/>
  <c r="H2761" i="105"/>
  <c r="H2406" i="105"/>
  <c r="H2378" i="105"/>
  <c r="H2742" i="105"/>
  <c r="H2508" i="105"/>
  <c r="H2471" i="105"/>
  <c r="H2800" i="105"/>
  <c r="H2747" i="105"/>
  <c r="H2627" i="105"/>
  <c r="H2583" i="105"/>
  <c r="H2584" i="105"/>
  <c r="H2768" i="105"/>
  <c r="H2746" i="105"/>
  <c r="H2858" i="105"/>
  <c r="H2500" i="105"/>
  <c r="H2475" i="105"/>
  <c r="H2757" i="105"/>
  <c r="H2502" i="105"/>
  <c r="H2782" i="105"/>
  <c r="H2641" i="105"/>
  <c r="H2792" i="105"/>
  <c r="H2730" i="105"/>
  <c r="H2756" i="105"/>
  <c r="H2387" i="105"/>
  <c r="H2755" i="105"/>
  <c r="H2675" i="105"/>
  <c r="H2587" i="105"/>
  <c r="H2643" i="105"/>
  <c r="H2596" i="105"/>
  <c r="H2554" i="105"/>
  <c r="H2798" i="105"/>
  <c r="H2447" i="105"/>
  <c r="H2410" i="105"/>
  <c r="H2856" i="105"/>
  <c r="H2499" i="105"/>
  <c r="H2501" i="105"/>
  <c r="H2397" i="105"/>
  <c r="H2602" i="105"/>
  <c r="H2566" i="105"/>
  <c r="H2409" i="105"/>
  <c r="H2561" i="105"/>
  <c r="H2332" i="105"/>
  <c r="H2552" i="105"/>
  <c r="H2550" i="105"/>
  <c r="H2589" i="105"/>
  <c r="H2848" i="105"/>
  <c r="H2707" i="105"/>
  <c r="H2362" i="105"/>
  <c r="H2663" i="105"/>
  <c r="H2412" i="105"/>
  <c r="H2380" i="105"/>
  <c r="H2576" i="105"/>
  <c r="H2697" i="105"/>
  <c r="H2437" i="105"/>
  <c r="H2586" i="105"/>
  <c r="H2759" i="105"/>
  <c r="H2469" i="105"/>
  <c r="H2535" i="105"/>
  <c r="H2582" i="105"/>
  <c r="H2432" i="105"/>
  <c r="H2440" i="105"/>
  <c r="H2564" i="105"/>
  <c r="H2715" i="105"/>
  <c r="H2333" i="105"/>
  <c r="H2774" i="105"/>
  <c r="H2696" i="105"/>
  <c r="H2353" i="105"/>
  <c r="H2568" i="105"/>
  <c r="H2405" i="105"/>
  <c r="H2580" i="105"/>
  <c r="H2441" i="105"/>
  <c r="H2832" i="105"/>
  <c r="H2795" i="105"/>
  <c r="H2734" i="105"/>
  <c r="H2357" i="105"/>
  <c r="H2444" i="105"/>
  <c r="H2473" i="105"/>
  <c r="H2399" i="105"/>
  <c r="H2468" i="105"/>
  <c r="H2431" i="105"/>
  <c r="H2337" i="105"/>
  <c r="H2528" i="105"/>
  <c r="H2373" i="105"/>
  <c r="H2598" i="105"/>
  <c r="H2453" i="105"/>
  <c r="H2428" i="105"/>
  <c r="H2545" i="105"/>
  <c r="H2495" i="105"/>
  <c r="H2517" i="105"/>
  <c r="H2592" i="105"/>
  <c r="H2600" i="105"/>
  <c r="H2573" i="105"/>
  <c r="H2452" i="105"/>
  <c r="H2503" i="105"/>
  <c r="E8" i="35"/>
  <c r="E13" i="35"/>
  <c r="E14" i="35"/>
  <c r="F1312" i="105" l="1"/>
  <c r="H751" i="105"/>
  <c r="H1537" i="105"/>
  <c r="G424" i="105"/>
  <c r="E658" i="105"/>
  <c r="H318" i="105"/>
  <c r="H1167" i="105"/>
  <c r="F1063" i="105"/>
  <c r="G404" i="105"/>
  <c r="H342" i="105"/>
  <c r="H1330" i="105"/>
  <c r="H1542" i="105"/>
  <c r="G1695" i="105"/>
  <c r="F860" i="105"/>
  <c r="H860" i="105" s="1"/>
  <c r="F756" i="105"/>
  <c r="H824" i="105"/>
  <c r="G719" i="105"/>
  <c r="H379" i="105"/>
  <c r="G670" i="105"/>
  <c r="H670" i="105" s="1"/>
  <c r="G411" i="105"/>
  <c r="H658" i="105"/>
  <c r="G1596" i="105"/>
  <c r="E1695" i="105"/>
  <c r="F1615" i="105"/>
  <c r="F750" i="105"/>
  <c r="F1480" i="105"/>
  <c r="G1749" i="105"/>
  <c r="G1748" i="105" s="1"/>
  <c r="F1405" i="105"/>
  <c r="F1343" i="105"/>
  <c r="E1180" i="105"/>
  <c r="H1180" i="105" s="1"/>
  <c r="F976" i="105"/>
  <c r="H976" i="105" s="1"/>
  <c r="H1591" i="105"/>
  <c r="H586" i="105"/>
  <c r="H610" i="105"/>
  <c r="H1516" i="105"/>
  <c r="E762" i="105"/>
  <c r="H762" i="105" s="1"/>
  <c r="E958" i="105"/>
  <c r="H1107" i="105"/>
  <c r="E737" i="105"/>
  <c r="H737" i="105" s="1"/>
  <c r="H1421" i="105"/>
  <c r="E1510" i="105"/>
  <c r="E713" i="105"/>
  <c r="F664" i="105"/>
  <c r="H1100" i="105"/>
  <c r="G1547" i="105"/>
  <c r="H1314" i="105"/>
  <c r="E1020" i="105"/>
  <c r="H1020" i="105" s="1"/>
  <c r="H1070" i="105"/>
  <c r="G1480" i="105"/>
  <c r="H1480" i="105" s="1"/>
  <c r="H1287" i="105"/>
  <c r="E492" i="105"/>
  <c r="H492" i="105" s="1"/>
  <c r="F1748" i="105"/>
  <c r="G1008" i="105"/>
  <c r="G1045" i="105"/>
  <c r="F725" i="105"/>
  <c r="H725" i="105" s="1"/>
  <c r="F701" i="105"/>
  <c r="G743" i="105"/>
  <c r="H304" i="105"/>
  <c r="H566" i="105"/>
  <c r="H1450" i="105"/>
  <c r="H892" i="105"/>
  <c r="H628" i="105"/>
  <c r="E510" i="105"/>
  <c r="G1337" i="105"/>
  <c r="E915" i="105"/>
  <c r="G903" i="105"/>
  <c r="E1449" i="105"/>
  <c r="G1112" i="105"/>
  <c r="H1112" i="105" s="1"/>
  <c r="E970" i="105"/>
  <c r="H970" i="105" s="1"/>
  <c r="H653" i="105"/>
  <c r="F1337" i="105"/>
  <c r="F1336" i="105" s="1"/>
  <c r="G1668" i="105"/>
  <c r="G1776" i="105"/>
  <c r="G1775" i="105" s="1"/>
  <c r="G1761" i="105" s="1"/>
  <c r="G455" i="105"/>
  <c r="H1193" i="105"/>
  <c r="H1026" i="105"/>
  <c r="G1522" i="105"/>
  <c r="G529" i="105"/>
  <c r="H1173" i="105"/>
  <c r="G1762" i="105"/>
  <c r="H652" i="105"/>
  <c r="H1338" i="105"/>
  <c r="H1579" i="105"/>
  <c r="H1101" i="105"/>
  <c r="H1457" i="105"/>
  <c r="H1174" i="105"/>
  <c r="H1704" i="105"/>
  <c r="H1790" i="105"/>
  <c r="H1400" i="105"/>
  <c r="H997" i="105"/>
  <c r="H1059" i="105"/>
  <c r="H683" i="105"/>
  <c r="F461" i="105"/>
  <c r="H461" i="105" s="1"/>
  <c r="H1364" i="105"/>
  <c r="H537" i="105"/>
  <c r="G1355" i="105"/>
  <c r="G597" i="105"/>
  <c r="G584" i="105" s="1"/>
  <c r="H523" i="105"/>
  <c r="H641" i="105"/>
  <c r="H647" i="105"/>
  <c r="H1578" i="105"/>
  <c r="F584" i="105"/>
  <c r="H1794" i="105"/>
  <c r="H572" i="105"/>
  <c r="F1361" i="105"/>
  <c r="F1775" i="105"/>
  <c r="H1069" i="105"/>
  <c r="G1300" i="105"/>
  <c r="H1300" i="105" s="1"/>
  <c r="G1343" i="105"/>
  <c r="H1343" i="105" s="1"/>
  <c r="E1306" i="105"/>
  <c r="E1355" i="105"/>
  <c r="F1161" i="105"/>
  <c r="F878" i="105"/>
  <c r="E1541" i="105"/>
  <c r="H1541" i="105" s="1"/>
  <c r="G958" i="105"/>
  <c r="H958" i="105" s="1"/>
  <c r="F896" i="105"/>
  <c r="H896" i="105" s="1"/>
  <c r="F1631" i="105"/>
  <c r="H1631" i="105" s="1"/>
  <c r="G1399" i="105"/>
  <c r="H1407" i="105"/>
  <c r="H1525" i="105"/>
  <c r="H1090" i="105"/>
  <c r="H1549" i="105"/>
  <c r="H1500" i="105"/>
  <c r="H1561" i="105"/>
  <c r="H836" i="105"/>
  <c r="H1796" i="105"/>
  <c r="H1506" i="105"/>
  <c r="H449" i="105"/>
  <c r="H835" i="105"/>
  <c r="H1235" i="105"/>
  <c r="G473" i="105"/>
  <c r="F1522" i="105"/>
  <c r="G1361" i="105"/>
  <c r="H923" i="105"/>
  <c r="H1027" i="105"/>
  <c r="H1095" i="105"/>
  <c r="G1425" i="105"/>
  <c r="G1418" i="105" s="1"/>
  <c r="H1770" i="105"/>
  <c r="H1243" i="105"/>
  <c r="H1345" i="105"/>
  <c r="H1536" i="105"/>
  <c r="H1236" i="105"/>
  <c r="E627" i="105"/>
  <c r="H627" i="105" s="1"/>
  <c r="E560" i="105"/>
  <c r="E448" i="105"/>
  <c r="H448" i="105" s="1"/>
  <c r="H309" i="105"/>
  <c r="H412" i="105"/>
  <c r="H909" i="105"/>
  <c r="H1306" i="105"/>
  <c r="F1761" i="105"/>
  <c r="G454" i="105"/>
  <c r="H1192" i="105"/>
  <c r="H792" i="105"/>
  <c r="H1387" i="105"/>
  <c r="H1504" i="105"/>
  <c r="H1292" i="105"/>
  <c r="H1399" i="105"/>
  <c r="E1032" i="105"/>
  <c r="G1205" i="105"/>
  <c r="G1198" i="105" s="1"/>
  <c r="E1223" i="105"/>
  <c r="E1368" i="105"/>
  <c r="H1368" i="105" s="1"/>
  <c r="E1211" i="105"/>
  <c r="F1431" i="105"/>
  <c r="H1431" i="105" s="1"/>
  <c r="E1280" i="105"/>
  <c r="E1217" i="105"/>
  <c r="H1217" i="105" s="1"/>
  <c r="G1038" i="105"/>
  <c r="G1131" i="105"/>
  <c r="G1130" i="105" s="1"/>
  <c r="E1474" i="105"/>
  <c r="H1474" i="105" s="1"/>
  <c r="H1388" i="105"/>
  <c r="H1294" i="105"/>
  <c r="H727" i="105"/>
  <c r="H984" i="105"/>
  <c r="H475" i="105"/>
  <c r="H549" i="105"/>
  <c r="H366" i="105"/>
  <c r="H1529" i="105"/>
  <c r="H915" i="105"/>
  <c r="H1535" i="105"/>
  <c r="G694" i="105"/>
  <c r="H646" i="105"/>
  <c r="H917" i="105"/>
  <c r="H1257" i="105"/>
  <c r="H1230" i="105"/>
  <c r="H1125" i="105"/>
  <c r="H1463" i="105"/>
  <c r="H1237" i="105"/>
  <c r="E1788" i="105"/>
  <c r="H1788" i="105" s="1"/>
  <c r="H1605" i="105"/>
  <c r="H818" i="105"/>
  <c r="E1205" i="105"/>
  <c r="H1382" i="105"/>
  <c r="H1530" i="105"/>
  <c r="H1251" i="105"/>
  <c r="H1594" i="105"/>
  <c r="E548" i="105"/>
  <c r="H548" i="105" s="1"/>
  <c r="H1219" i="105"/>
  <c r="H898" i="105"/>
  <c r="G423" i="105"/>
  <c r="G1603" i="105"/>
  <c r="F1075" i="105"/>
  <c r="F1374" i="105"/>
  <c r="H964" i="105"/>
  <c r="H682" i="105"/>
  <c r="H713" i="105"/>
  <c r="H1679" i="105"/>
  <c r="H1510" i="105"/>
  <c r="F1211" i="105"/>
  <c r="H1211" i="105" s="1"/>
  <c r="F1449" i="105"/>
  <c r="H1449" i="105" s="1"/>
  <c r="G1349" i="105"/>
  <c r="G1273" i="105"/>
  <c r="G1248" i="105" s="1"/>
  <c r="H1455" i="105"/>
  <c r="H516" i="105"/>
  <c r="H1596" i="105"/>
  <c r="F1492" i="105"/>
  <c r="H1492" i="105" s="1"/>
  <c r="E1349" i="105"/>
  <c r="E1255" i="105"/>
  <c r="H1255" i="105" s="1"/>
  <c r="E1419" i="105"/>
  <c r="H1419" i="105" s="1"/>
  <c r="E1362" i="105"/>
  <c r="F1318" i="105"/>
  <c r="F1299" i="105" s="1"/>
  <c r="F1229" i="105"/>
  <c r="F1038" i="105"/>
  <c r="E1124" i="105"/>
  <c r="H1124" i="105" s="1"/>
  <c r="F890" i="105"/>
  <c r="H890" i="105" s="1"/>
  <c r="E1143" i="105"/>
  <c r="H1143" i="105" s="1"/>
  <c r="E1106" i="105"/>
  <c r="H1106" i="105" s="1"/>
  <c r="F946" i="105"/>
  <c r="H946" i="105" s="1"/>
  <c r="E940" i="105"/>
  <c r="H940" i="105" s="1"/>
  <c r="E786" i="105"/>
  <c r="H786" i="105" s="1"/>
  <c r="E811" i="105"/>
  <c r="H811" i="105" s="1"/>
  <c r="H1077" i="105"/>
  <c r="H781" i="105"/>
  <c r="H1226" i="105"/>
  <c r="E1249" i="105"/>
  <c r="E1800" i="105"/>
  <c r="H1800" i="105" s="1"/>
  <c r="H1212" i="105"/>
  <c r="H1307" i="105"/>
  <c r="E504" i="105"/>
  <c r="H504" i="105" s="1"/>
  <c r="H1405" i="105"/>
  <c r="H1701" i="105"/>
  <c r="G902" i="105"/>
  <c r="H1461" i="105"/>
  <c r="H1590" i="105"/>
  <c r="H780" i="105"/>
  <c r="H1445" i="105"/>
  <c r="H592" i="105"/>
  <c r="H1223" i="105"/>
  <c r="H536" i="105"/>
  <c r="G1279" i="105"/>
  <c r="H1063" i="105"/>
  <c r="G804" i="105"/>
  <c r="H510" i="105"/>
  <c r="H1498" i="105"/>
  <c r="H1668" i="105"/>
  <c r="H1355" i="105"/>
  <c r="E1312" i="105"/>
  <c r="H1312" i="105" s="1"/>
  <c r="E884" i="105"/>
  <c r="H884" i="105" s="1"/>
  <c r="E1267" i="105"/>
  <c r="H1267" i="105" s="1"/>
  <c r="E1468" i="105"/>
  <c r="H1468" i="105" s="1"/>
  <c r="E1008" i="105"/>
  <c r="H1008" i="105" s="1"/>
  <c r="E1229" i="105"/>
  <c r="E1437" i="105"/>
  <c r="H1437" i="105" s="1"/>
  <c r="E952" i="105"/>
  <c r="H952" i="105" s="1"/>
  <c r="E1082" i="105"/>
  <c r="H1082" i="105" s="1"/>
  <c r="E1088" i="105"/>
  <c r="H1088" i="105" s="1"/>
  <c r="E823" i="105"/>
  <c r="H823" i="105" s="1"/>
  <c r="E798" i="105"/>
  <c r="H798" i="105" s="1"/>
  <c r="H573" i="105"/>
  <c r="E591" i="105"/>
  <c r="H591" i="105" s="1"/>
  <c r="E368" i="105"/>
  <c r="G933" i="105"/>
  <c r="H357" i="105"/>
  <c r="H921" i="105"/>
  <c r="H719" i="105"/>
  <c r="H676" i="105"/>
  <c r="H633" i="105"/>
  <c r="H560" i="105"/>
  <c r="F1603" i="105"/>
  <c r="F1602" i="105" s="1"/>
  <c r="H603" i="105"/>
  <c r="G847" i="105"/>
  <c r="G1075" i="105"/>
  <c r="G639" i="105"/>
  <c r="H1280" i="105"/>
  <c r="H436" i="105"/>
  <c r="H1261" i="105"/>
  <c r="G1044" i="105"/>
  <c r="H1241" i="105"/>
  <c r="H578" i="105"/>
  <c r="H621" i="105"/>
  <c r="H1032" i="105"/>
  <c r="F1044" i="105"/>
  <c r="H990" i="105"/>
  <c r="H750" i="105"/>
  <c r="H1155" i="105"/>
  <c r="G749" i="105"/>
  <c r="F1130" i="105"/>
  <c r="G1374" i="105"/>
  <c r="H1615" i="105"/>
  <c r="F639" i="105"/>
  <c r="H1548" i="105"/>
  <c r="H522" i="105"/>
  <c r="H1523" i="105"/>
  <c r="E1522" i="105"/>
  <c r="H1522" i="105" s="1"/>
  <c r="H1443" i="105"/>
  <c r="H927" i="105"/>
  <c r="H1324" i="105"/>
  <c r="H1149" i="105"/>
  <c r="F473" i="105"/>
  <c r="F902" i="105"/>
  <c r="H615" i="105"/>
  <c r="G1467" i="105"/>
  <c r="F1279" i="105"/>
  <c r="E1179" i="105"/>
  <c r="H1782" i="105"/>
  <c r="H1199" i="105"/>
  <c r="H1076" i="105"/>
  <c r="H442" i="105"/>
  <c r="G1299" i="105"/>
  <c r="H1769" i="105"/>
  <c r="H480" i="105"/>
  <c r="H664" i="105"/>
  <c r="F1248" i="105"/>
  <c r="H707" i="105"/>
  <c r="H701" i="105"/>
  <c r="E1130" i="105"/>
  <c r="E1762" i="105"/>
  <c r="H1763" i="105"/>
  <c r="H1393" i="105"/>
  <c r="H934" i="105"/>
  <c r="H848" i="105"/>
  <c r="F1547" i="105"/>
  <c r="H829" i="105"/>
  <c r="H1375" i="105"/>
  <c r="E1374" i="105"/>
  <c r="H1014" i="105"/>
  <c r="F529" i="105"/>
  <c r="H474" i="105"/>
  <c r="H1604" i="105"/>
  <c r="H1118" i="105"/>
  <c r="H530" i="105"/>
  <c r="H756" i="105"/>
  <c r="H1486" i="105"/>
  <c r="H1776" i="105"/>
  <c r="H1560" i="105"/>
  <c r="E1467" i="105"/>
  <c r="H731" i="105"/>
  <c r="H1566" i="105"/>
  <c r="H1094" i="105"/>
  <c r="H878" i="105"/>
  <c r="E1044" i="105"/>
  <c r="H1045" i="105"/>
  <c r="H1381" i="105"/>
  <c r="H841" i="105"/>
  <c r="H805" i="105"/>
  <c r="H486" i="105"/>
  <c r="H1057" i="105"/>
  <c r="H1137" i="105"/>
  <c r="H585" i="105"/>
  <c r="H982" i="105"/>
  <c r="F1179" i="105"/>
  <c r="H1286" i="105"/>
  <c r="H688" i="105"/>
  <c r="H609" i="105"/>
  <c r="H640" i="105"/>
  <c r="E639" i="105"/>
  <c r="H1412" i="105"/>
  <c r="E1411" i="105"/>
  <c r="H1411" i="105" s="1"/>
  <c r="H872" i="105"/>
  <c r="H1755" i="105"/>
  <c r="F804" i="105"/>
  <c r="H1051" i="105"/>
  <c r="H1161" i="105"/>
  <c r="H1749" i="105"/>
  <c r="E1748" i="105"/>
  <c r="H774" i="105"/>
  <c r="G989" i="105"/>
  <c r="H1186" i="105"/>
  <c r="H817" i="105"/>
  <c r="H455" i="105"/>
  <c r="E454" i="105"/>
  <c r="E1603" i="105"/>
  <c r="H1647" i="105"/>
  <c r="H743" i="105"/>
  <c r="F454" i="105"/>
  <c r="E694" i="105"/>
  <c r="H695" i="105"/>
  <c r="F1467" i="105"/>
  <c r="H854" i="105"/>
  <c r="F694" i="105"/>
  <c r="H1584" i="105"/>
  <c r="H1572" i="105"/>
  <c r="G1179" i="105"/>
  <c r="H1242" i="105"/>
  <c r="H467" i="105"/>
  <c r="H996" i="105"/>
  <c r="E1547" i="105"/>
  <c r="H1554" i="105"/>
  <c r="H903" i="105"/>
  <c r="E902" i="105"/>
  <c r="H498" i="105"/>
  <c r="E1279" i="105"/>
  <c r="F288" i="105"/>
  <c r="F411" i="105"/>
  <c r="E404" i="105"/>
  <c r="G288" i="105"/>
  <c r="E288" i="105"/>
  <c r="G325" i="105"/>
  <c r="E349" i="105"/>
  <c r="E325" i="105"/>
  <c r="F404" i="105"/>
  <c r="F349" i="105"/>
  <c r="G349" i="105"/>
  <c r="H376" i="105"/>
  <c r="H372" i="105"/>
  <c r="H394" i="105"/>
  <c r="H391" i="105"/>
  <c r="E411" i="105"/>
  <c r="H273" i="105"/>
  <c r="H291" i="105"/>
  <c r="H324" i="105"/>
  <c r="H406" i="105"/>
  <c r="H402" i="105"/>
  <c r="H359" i="105"/>
  <c r="H408" i="105"/>
  <c r="H353" i="105"/>
  <c r="E335" i="105"/>
  <c r="G422" i="105"/>
  <c r="H336" i="105"/>
  <c r="H420" i="105"/>
  <c r="H326" i="105"/>
  <c r="E297" i="105"/>
  <c r="E294" i="105" s="1"/>
  <c r="H328" i="105"/>
  <c r="H352" i="105"/>
  <c r="H320" i="105"/>
  <c r="H299" i="105"/>
  <c r="H356" i="105"/>
  <c r="H362" i="105"/>
  <c r="H351" i="105"/>
  <c r="H373" i="105"/>
  <c r="H388" i="105"/>
  <c r="H397" i="105"/>
  <c r="H327" i="105"/>
  <c r="H295" i="105"/>
  <c r="F375" i="105"/>
  <c r="F338" i="105"/>
  <c r="F337" i="105" s="1"/>
  <c r="F335" i="105" s="1"/>
  <c r="H369" i="105"/>
  <c r="H280" i="105"/>
  <c r="H303" i="105"/>
  <c r="F278" i="105"/>
  <c r="F276" i="105" s="1"/>
  <c r="F275" i="105" s="1"/>
  <c r="F270" i="105" s="1"/>
  <c r="H371" i="105"/>
  <c r="H293" i="105"/>
  <c r="H416" i="105"/>
  <c r="E278" i="105"/>
  <c r="H281" i="105"/>
  <c r="F287" i="105"/>
  <c r="F282" i="105" s="1"/>
  <c r="H279" i="105"/>
  <c r="H405" i="105"/>
  <c r="H360" i="105"/>
  <c r="F401" i="105"/>
  <c r="F355" i="105"/>
  <c r="G419" i="105"/>
  <c r="H419" i="105" s="1"/>
  <c r="H274" i="105"/>
  <c r="H414" i="105"/>
  <c r="G348" i="105"/>
  <c r="G343" i="105" s="1"/>
  <c r="E355" i="105"/>
  <c r="H285" i="105"/>
  <c r="H344" i="105"/>
  <c r="H307" i="105"/>
  <c r="H289" i="105"/>
  <c r="G383" i="105"/>
  <c r="H340" i="105"/>
  <c r="H323" i="105"/>
  <c r="H329" i="105"/>
  <c r="H341" i="105"/>
  <c r="H403" i="105"/>
  <c r="F297" i="105"/>
  <c r="F294" i="105" s="1"/>
  <c r="G401" i="105"/>
  <c r="H350" i="105"/>
  <c r="E348" i="105"/>
  <c r="E343" i="105" s="1"/>
  <c r="H292" i="105"/>
  <c r="H413" i="105"/>
  <c r="H370" i="105"/>
  <c r="H346" i="105"/>
  <c r="H272" i="105"/>
  <c r="H283" i="105"/>
  <c r="H384" i="105"/>
  <c r="G278" i="105"/>
  <c r="G276" i="105" s="1"/>
  <c r="G275" i="105" s="1"/>
  <c r="G270" i="105" s="1"/>
  <c r="G338" i="105"/>
  <c r="G337" i="105" s="1"/>
  <c r="G335" i="105" s="1"/>
  <c r="F348" i="105"/>
  <c r="F343" i="105" s="1"/>
  <c r="H363" i="105"/>
  <c r="F390" i="105"/>
  <c r="F386" i="105" s="1"/>
  <c r="H385" i="105"/>
  <c r="F383" i="105"/>
  <c r="E287" i="105"/>
  <c r="E282" i="105" s="1"/>
  <c r="G287" i="105"/>
  <c r="G282" i="105" s="1"/>
  <c r="G297" i="105"/>
  <c r="G294" i="105" s="1"/>
  <c r="E390" i="105"/>
  <c r="E386" i="105" s="1"/>
  <c r="E401" i="105"/>
  <c r="E338" i="105"/>
  <c r="E337" i="105" s="1"/>
  <c r="F266" i="105"/>
  <c r="F265" i="105" s="1"/>
  <c r="H265" i="105" s="1"/>
  <c r="G322" i="105"/>
  <c r="G319" i="105" s="1"/>
  <c r="F365" i="105"/>
  <c r="F361" i="105" s="1"/>
  <c r="H387" i="105"/>
  <c r="H389" i="105"/>
  <c r="H267" i="105"/>
  <c r="H298" i="105"/>
  <c r="H368" i="105"/>
  <c r="H316" i="105"/>
  <c r="E266" i="105"/>
  <c r="H332" i="105"/>
  <c r="H317" i="105"/>
  <c r="H271" i="105"/>
  <c r="H308" i="105"/>
  <c r="F427" i="105"/>
  <c r="F426" i="105" s="1"/>
  <c r="F425" i="105" s="1"/>
  <c r="F424" i="105" s="1"/>
  <c r="G355" i="105"/>
  <c r="E365" i="105"/>
  <c r="E361" i="105" s="1"/>
  <c r="G269" i="105"/>
  <c r="G365" i="105"/>
  <c r="G361" i="105" s="1"/>
  <c r="H431" i="105"/>
  <c r="H429" i="105"/>
  <c r="E430" i="105"/>
  <c r="H430" i="105" s="1"/>
  <c r="G390" i="105"/>
  <c r="G386" i="105" s="1"/>
  <c r="H428" i="105"/>
  <c r="F269" i="105"/>
  <c r="H393" i="105"/>
  <c r="H277" i="105"/>
  <c r="F313" i="105"/>
  <c r="H339" i="105"/>
  <c r="H358" i="105"/>
  <c r="H407" i="105"/>
  <c r="E313" i="105"/>
  <c r="G313" i="105"/>
  <c r="E276" i="105"/>
  <c r="E427" i="105"/>
  <c r="H418" i="105"/>
  <c r="E425" i="105"/>
  <c r="H315" i="105"/>
  <c r="E383" i="105"/>
  <c r="E322" i="105"/>
  <c r="E319" i="105" s="1"/>
  <c r="E422" i="105"/>
  <c r="E417" i="105" s="1"/>
  <c r="H395" i="105"/>
  <c r="F311" i="105"/>
  <c r="F302" i="105" s="1"/>
  <c r="F300" i="105" s="1"/>
  <c r="G381" i="105"/>
  <c r="G333" i="105"/>
  <c r="E381" i="105"/>
  <c r="F333" i="105"/>
  <c r="H364" i="105"/>
  <c r="H421" i="105"/>
  <c r="H286" i="105"/>
  <c r="H296" i="105"/>
  <c r="H321" i="105"/>
  <c r="G399" i="105"/>
  <c r="H268" i="105"/>
  <c r="H314" i="105"/>
  <c r="F399" i="105"/>
  <c r="G311" i="105"/>
  <c r="G302" i="105" s="1"/>
  <c r="G300" i="105" s="1"/>
  <c r="H354" i="105"/>
  <c r="F381" i="105"/>
  <c r="E275" i="105"/>
  <c r="E270" i="105" s="1"/>
  <c r="H301" i="105"/>
  <c r="E399" i="105"/>
  <c r="H409" i="105"/>
  <c r="H377" i="105"/>
  <c r="H347" i="105"/>
  <c r="E333" i="105"/>
  <c r="E10" i="35"/>
  <c r="E12" i="35"/>
  <c r="O4" i="35"/>
  <c r="E11" i="35"/>
  <c r="E7" i="35"/>
  <c r="E9" i="35"/>
  <c r="H1131" i="105" l="1"/>
  <c r="H1425" i="105"/>
  <c r="H1318" i="105"/>
  <c r="H1695" i="105"/>
  <c r="E473" i="105"/>
  <c r="E847" i="105"/>
  <c r="G1602" i="105"/>
  <c r="H639" i="105"/>
  <c r="F749" i="105"/>
  <c r="H1748" i="105"/>
  <c r="G1336" i="105"/>
  <c r="F1198" i="105"/>
  <c r="H411" i="105"/>
  <c r="H1279" i="105"/>
  <c r="E1361" i="105"/>
  <c r="H1361" i="105" s="1"/>
  <c r="E1299" i="105"/>
  <c r="H1299" i="105" s="1"/>
  <c r="H1229" i="105"/>
  <c r="E1248" i="105"/>
  <c r="H1248" i="105" s="1"/>
  <c r="H597" i="105"/>
  <c r="E933" i="105"/>
  <c r="E1775" i="105"/>
  <c r="H1775" i="105" s="1"/>
  <c r="H1038" i="105"/>
  <c r="H1547" i="105"/>
  <c r="E1198" i="105"/>
  <c r="H1198" i="105" s="1"/>
  <c r="H1273" i="105"/>
  <c r="H1362" i="105"/>
  <c r="E584" i="105"/>
  <c r="H584" i="105" s="1"/>
  <c r="E529" i="105"/>
  <c r="H529" i="105" s="1"/>
  <c r="H1249" i="105"/>
  <c r="E989" i="105"/>
  <c r="H1205" i="105"/>
  <c r="F933" i="105"/>
  <c r="H473" i="105"/>
  <c r="H1337" i="105"/>
  <c r="E804" i="105"/>
  <c r="H804" i="105" s="1"/>
  <c r="E1075" i="105"/>
  <c r="H1075" i="105" s="1"/>
  <c r="F847" i="105"/>
  <c r="H1130" i="105"/>
  <c r="E749" i="105"/>
  <c r="H749" i="105" s="1"/>
  <c r="E1418" i="105"/>
  <c r="F989" i="105"/>
  <c r="F1418" i="105"/>
  <c r="F1298" i="105" s="1"/>
  <c r="G528" i="105"/>
  <c r="E1336" i="105"/>
  <c r="H1349" i="105"/>
  <c r="H694" i="105"/>
  <c r="H288" i="105"/>
  <c r="H902" i="105"/>
  <c r="H1762" i="105"/>
  <c r="H1179" i="105"/>
  <c r="G1298" i="105"/>
  <c r="G988" i="105"/>
  <c r="H1044" i="105"/>
  <c r="H404" i="105"/>
  <c r="H1467" i="105"/>
  <c r="H1603" i="105"/>
  <c r="E1602" i="105"/>
  <c r="H1374" i="105"/>
  <c r="H454" i="105"/>
  <c r="H343" i="105"/>
  <c r="H349" i="105"/>
  <c r="H386" i="105"/>
  <c r="H270" i="105"/>
  <c r="H282" i="105"/>
  <c r="H294" i="105"/>
  <c r="E410" i="105"/>
  <c r="H361" i="105"/>
  <c r="F422" i="105"/>
  <c r="F417" i="105" s="1"/>
  <c r="F410" i="105" s="1"/>
  <c r="F423" i="105"/>
  <c r="E396" i="105"/>
  <c r="E392" i="105" s="1"/>
  <c r="E378" i="105"/>
  <c r="E374" i="105" s="1"/>
  <c r="G306" i="105"/>
  <c r="E424" i="105"/>
  <c r="E423" i="105" s="1"/>
  <c r="G417" i="105"/>
  <c r="G410" i="105" s="1"/>
  <c r="F306" i="105"/>
  <c r="F378" i="105"/>
  <c r="F374" i="105" s="1"/>
  <c r="G378" i="105"/>
  <c r="G374" i="105" s="1"/>
  <c r="H375" i="105"/>
  <c r="H276" i="105"/>
  <c r="H335" i="105"/>
  <c r="F400" i="105"/>
  <c r="F398" i="105" s="1"/>
  <c r="H278" i="105"/>
  <c r="G400" i="105"/>
  <c r="G5" i="105" s="1"/>
  <c r="H390" i="105"/>
  <c r="H401" i="105"/>
  <c r="H355" i="105"/>
  <c r="F334" i="105"/>
  <c r="F331" i="105" s="1"/>
  <c r="F330" i="105" s="1"/>
  <c r="H287" i="105"/>
  <c r="H297" i="105"/>
  <c r="H365" i="105"/>
  <c r="H337" i="105"/>
  <c r="H338" i="105"/>
  <c r="H348" i="105"/>
  <c r="H427" i="105"/>
  <c r="H266" i="105"/>
  <c r="H425" i="105"/>
  <c r="G334" i="105"/>
  <c r="G331" i="105" s="1"/>
  <c r="G312" i="105" s="1"/>
  <c r="H426" i="105"/>
  <c r="H313" i="105"/>
  <c r="F5" i="105"/>
  <c r="F396" i="105"/>
  <c r="E334" i="105"/>
  <c r="E331" i="105" s="1"/>
  <c r="G396" i="105"/>
  <c r="E400" i="105"/>
  <c r="E398" i="105" s="1"/>
  <c r="H383" i="105"/>
  <c r="E382" i="105"/>
  <c r="E380" i="105" s="1"/>
  <c r="H275" i="105"/>
  <c r="E269" i="105"/>
  <c r="H269" i="105" s="1"/>
  <c r="H333" i="105"/>
  <c r="E311" i="105"/>
  <c r="E306" i="105" s="1"/>
  <c r="H306" i="105" s="1"/>
  <c r="H399" i="105"/>
  <c r="H381" i="105"/>
  <c r="P4" i="35"/>
  <c r="E16" i="35"/>
  <c r="L1" i="2"/>
  <c r="F988" i="105" l="1"/>
  <c r="H1336" i="105"/>
  <c r="H1602" i="105"/>
  <c r="E1761" i="105"/>
  <c r="H1761" i="105" s="1"/>
  <c r="E988" i="105"/>
  <c r="H988" i="105" s="1"/>
  <c r="H424" i="105"/>
  <c r="F528" i="105"/>
  <c r="H933" i="105"/>
  <c r="H989" i="105"/>
  <c r="E528" i="105"/>
  <c r="H423" i="105"/>
  <c r="H847" i="105"/>
  <c r="H1418" i="105"/>
  <c r="E1298" i="105"/>
  <c r="H1298" i="105" s="1"/>
  <c r="H410" i="105"/>
  <c r="H422" i="105"/>
  <c r="H378" i="105"/>
  <c r="H331" i="105"/>
  <c r="E312" i="105"/>
  <c r="F322" i="105"/>
  <c r="F325" i="105"/>
  <c r="H325" i="105" s="1"/>
  <c r="H330" i="105"/>
  <c r="E367" i="105"/>
  <c r="H374" i="105"/>
  <c r="G382" i="105"/>
  <c r="G380" i="105" s="1"/>
  <c r="G392" i="105"/>
  <c r="H417" i="105"/>
  <c r="F382" i="105"/>
  <c r="F380" i="105" s="1"/>
  <c r="F392" i="105"/>
  <c r="H392" i="105" s="1"/>
  <c r="G398" i="105"/>
  <c r="H398" i="105" s="1"/>
  <c r="H400" i="105"/>
  <c r="H334" i="105"/>
  <c r="E5" i="105"/>
  <c r="H5" i="105" s="1"/>
  <c r="H311" i="105"/>
  <c r="E302" i="105"/>
  <c r="H396" i="105"/>
  <c r="G223" i="105"/>
  <c r="G35" i="105"/>
  <c r="G128" i="105"/>
  <c r="G127" i="105" s="1"/>
  <c r="G171" i="105"/>
  <c r="G180" i="105"/>
  <c r="G179" i="105" s="1"/>
  <c r="G122" i="105"/>
  <c r="G121" i="105" s="1"/>
  <c r="G153" i="105"/>
  <c r="G152" i="105" s="1"/>
  <c r="G137" i="105"/>
  <c r="G63" i="105"/>
  <c r="G211" i="105"/>
  <c r="G80" i="105"/>
  <c r="G123" i="105"/>
  <c r="G120" i="105" s="1"/>
  <c r="G130" i="105"/>
  <c r="G178" i="105"/>
  <c r="G48" i="105"/>
  <c r="G47" i="105" s="1"/>
  <c r="G34" i="105"/>
  <c r="G185" i="105"/>
  <c r="G184" i="105" s="1"/>
  <c r="G160" i="105"/>
  <c r="G110" i="105"/>
  <c r="G201" i="105"/>
  <c r="G200" i="105" s="1"/>
  <c r="G256" i="105"/>
  <c r="G246" i="105"/>
  <c r="G93" i="105"/>
  <c r="G90" i="105" s="1"/>
  <c r="G217" i="105"/>
  <c r="G216" i="105" s="1"/>
  <c r="G215" i="105" s="1"/>
  <c r="G92" i="105"/>
  <c r="G91" i="105" s="1"/>
  <c r="G140" i="105"/>
  <c r="G148" i="105"/>
  <c r="G147" i="105" s="1"/>
  <c r="G146" i="105" s="1"/>
  <c r="G84" i="105"/>
  <c r="G83" i="105" s="1"/>
  <c r="G136" i="105"/>
  <c r="G166" i="105"/>
  <c r="G66" i="105"/>
  <c r="G9" i="105"/>
  <c r="G46" i="105"/>
  <c r="G126" i="105"/>
  <c r="G52" i="105"/>
  <c r="G142" i="105"/>
  <c r="G141" i="105" s="1"/>
  <c r="G247" i="105"/>
  <c r="G227" i="105"/>
  <c r="G231" i="105"/>
  <c r="G230" i="105" s="1"/>
  <c r="G213" i="105"/>
  <c r="G212" i="105" s="1"/>
  <c r="G115" i="105"/>
  <c r="G114" i="105" s="1"/>
  <c r="G244" i="105"/>
  <c r="G222" i="105"/>
  <c r="G221" i="105" s="1"/>
  <c r="G103" i="105"/>
  <c r="G102" i="105" s="1"/>
  <c r="G101" i="105" s="1"/>
  <c r="G236" i="105"/>
  <c r="G235" i="105" s="1"/>
  <c r="G89" i="105"/>
  <c r="G22" i="105"/>
  <c r="G18" i="105" s="1"/>
  <c r="G124" i="105"/>
  <c r="G165" i="105"/>
  <c r="G164" i="105" s="1"/>
  <c r="G95" i="105"/>
  <c r="G75" i="105"/>
  <c r="G74" i="105" s="1"/>
  <c r="G73" i="105" s="1"/>
  <c r="G187" i="105"/>
  <c r="G65" i="105"/>
  <c r="G69" i="105"/>
  <c r="G68" i="105" s="1"/>
  <c r="G15" i="105"/>
  <c r="G71" i="105"/>
  <c r="G62" i="105"/>
  <c r="G61" i="105" s="1"/>
  <c r="G135" i="105"/>
  <c r="G134" i="105" s="1"/>
  <c r="G133" i="105" s="1"/>
  <c r="G78" i="105"/>
  <c r="G72" i="105"/>
  <c r="G264" i="105"/>
  <c r="G263" i="105" s="1"/>
  <c r="G262" i="105" s="1"/>
  <c r="G261" i="105" s="1"/>
  <c r="G260" i="105" s="1"/>
  <c r="G259" i="105" s="1"/>
  <c r="G258" i="105" s="1"/>
  <c r="G257" i="105" s="1"/>
  <c r="G50" i="105"/>
  <c r="G49" i="105" s="1"/>
  <c r="G170" i="105"/>
  <c r="G195" i="105"/>
  <c r="G158" i="105"/>
  <c r="G157" i="105" s="1"/>
  <c r="G55" i="105"/>
  <c r="G54" i="105" s="1"/>
  <c r="G81" i="105"/>
  <c r="G23" i="105"/>
  <c r="G104" i="105"/>
  <c r="G29" i="105"/>
  <c r="G28" i="105" s="1"/>
  <c r="G27" i="105" s="1"/>
  <c r="G24" i="105"/>
  <c r="G59" i="105"/>
  <c r="G145" i="105"/>
  <c r="G118" i="105"/>
  <c r="G117" i="105" s="1"/>
  <c r="G116" i="105" s="1"/>
  <c r="G97" i="105"/>
  <c r="G96" i="105" s="1"/>
  <c r="G174" i="105"/>
  <c r="G151" i="105"/>
  <c r="G21" i="105"/>
  <c r="G79" i="105"/>
  <c r="G234" i="105"/>
  <c r="G163" i="105"/>
  <c r="G192" i="105"/>
  <c r="G191" i="105" s="1"/>
  <c r="G250" i="105"/>
  <c r="G255" i="105"/>
  <c r="G42" i="105"/>
  <c r="G41" i="105" s="1"/>
  <c r="G40" i="105" s="1"/>
  <c r="G25" i="105"/>
  <c r="G30" i="105"/>
  <c r="G199" i="105"/>
  <c r="G198" i="105" s="1"/>
  <c r="G197" i="105" s="1"/>
  <c r="G196" i="105" s="1"/>
  <c r="G60" i="105"/>
  <c r="G99" i="105"/>
  <c r="F217" i="105"/>
  <c r="F216" i="105" s="1"/>
  <c r="F215" i="105" s="1"/>
  <c r="F29" i="105"/>
  <c r="F28" i="105" s="1"/>
  <c r="F27" i="105" s="1"/>
  <c r="F46" i="105"/>
  <c r="F158" i="105"/>
  <c r="F157" i="105" s="1"/>
  <c r="F81" i="105"/>
  <c r="F72" i="105"/>
  <c r="F211" i="105"/>
  <c r="F59" i="105"/>
  <c r="F161" i="105"/>
  <c r="F186" i="105"/>
  <c r="F9" i="105"/>
  <c r="F173" i="105"/>
  <c r="F172" i="105" s="1"/>
  <c r="F95" i="105"/>
  <c r="F71" i="105"/>
  <c r="F52" i="105"/>
  <c r="F103" i="105"/>
  <c r="F102" i="105" s="1"/>
  <c r="F101" i="105" s="1"/>
  <c r="F55" i="105"/>
  <c r="F54" i="105" s="1"/>
  <c r="F137" i="105"/>
  <c r="F115" i="105"/>
  <c r="F114" i="105" s="1"/>
  <c r="F187" i="105"/>
  <c r="F66" i="105"/>
  <c r="F23" i="105"/>
  <c r="F22" i="105" s="1"/>
  <c r="F264" i="105"/>
  <c r="F263" i="105" s="1"/>
  <c r="F262" i="105" s="1"/>
  <c r="F261" i="105" s="1"/>
  <c r="F50" i="105"/>
  <c r="F49" i="105" s="1"/>
  <c r="F136" i="105"/>
  <c r="F151" i="105"/>
  <c r="F122" i="105"/>
  <c r="F121" i="105" s="1"/>
  <c r="F256" i="105"/>
  <c r="F246" i="105"/>
  <c r="F140" i="105"/>
  <c r="F185" i="105"/>
  <c r="F184" i="105" s="1"/>
  <c r="F163" i="105"/>
  <c r="F231" i="105"/>
  <c r="F230" i="105" s="1"/>
  <c r="F128" i="105"/>
  <c r="F127" i="105" s="1"/>
  <c r="F21" i="105"/>
  <c r="F178" i="105"/>
  <c r="F124" i="105"/>
  <c r="F142" i="105"/>
  <c r="F141" i="105" s="1"/>
  <c r="F75" i="105"/>
  <c r="F74" i="105" s="1"/>
  <c r="F73" i="105" s="1"/>
  <c r="F192" i="105"/>
  <c r="F191" i="105" s="1"/>
  <c r="F63" i="105"/>
  <c r="F84" i="105"/>
  <c r="F83" i="105" s="1"/>
  <c r="F148" i="105"/>
  <c r="F147" i="105" s="1"/>
  <c r="F146" i="105" s="1"/>
  <c r="F69" i="105"/>
  <c r="F68" i="105" s="1"/>
  <c r="F223" i="105"/>
  <c r="F213" i="105"/>
  <c r="F212" i="105" s="1"/>
  <c r="F89" i="105"/>
  <c r="F236" i="105"/>
  <c r="F235" i="105" s="1"/>
  <c r="F15" i="105"/>
  <c r="F78" i="105"/>
  <c r="F61" i="105"/>
  <c r="F60" i="105" s="1"/>
  <c r="F35" i="105"/>
  <c r="F180" i="105"/>
  <c r="F179" i="105" s="1"/>
  <c r="F227" i="105"/>
  <c r="F118" i="105"/>
  <c r="F117" i="105" s="1"/>
  <c r="F116" i="105" s="1"/>
  <c r="F171" i="105"/>
  <c r="F62" i="105"/>
  <c r="F130" i="105"/>
  <c r="F65" i="105"/>
  <c r="F165" i="105"/>
  <c r="F164" i="105" s="1"/>
  <c r="F79" i="105"/>
  <c r="F222" i="105"/>
  <c r="F221" i="105" s="1"/>
  <c r="F18" i="105"/>
  <c r="F244" i="105"/>
  <c r="F201" i="105"/>
  <c r="F200" i="105" s="1"/>
  <c r="F234" i="105"/>
  <c r="F92" i="105"/>
  <c r="F91" i="105" s="1"/>
  <c r="F170" i="105"/>
  <c r="F97" i="105"/>
  <c r="F96" i="105" s="1"/>
  <c r="F104" i="105"/>
  <c r="F247" i="105"/>
  <c r="F145" i="105"/>
  <c r="F174" i="105"/>
  <c r="F126" i="105"/>
  <c r="F135" i="105"/>
  <c r="F134" i="105" s="1"/>
  <c r="F133" i="105" s="1"/>
  <c r="F132" i="105" s="1"/>
  <c r="F80" i="105"/>
  <c r="F24" i="105"/>
  <c r="F160" i="105"/>
  <c r="F48" i="105"/>
  <c r="F47" i="105" s="1"/>
  <c r="F45" i="105" s="1"/>
  <c r="F34" i="105"/>
  <c r="F153" i="105"/>
  <c r="F152" i="105" s="1"/>
  <c r="F195" i="105"/>
  <c r="F260" i="105"/>
  <c r="F259" i="105" s="1"/>
  <c r="F258" i="105" s="1"/>
  <c r="F257" i="105" s="1"/>
  <c r="F155" i="105"/>
  <c r="F154" i="105" s="1"/>
  <c r="F110" i="105"/>
  <c r="F93" i="105"/>
  <c r="F90" i="105" s="1"/>
  <c r="F25" i="105" s="1"/>
  <c r="F13" i="105"/>
  <c r="F250" i="105"/>
  <c r="F99" i="105"/>
  <c r="F224" i="105"/>
  <c r="F199" i="105"/>
  <c r="F198" i="105" s="1"/>
  <c r="F197" i="105" s="1"/>
  <c r="F196" i="105" s="1"/>
  <c r="F42" i="105"/>
  <c r="F41" i="105" s="1"/>
  <c r="F40" i="105" s="1"/>
  <c r="F255" i="105"/>
  <c r="E29" i="33"/>
  <c r="E22" i="33"/>
  <c r="E26" i="33"/>
  <c r="H380" i="105" l="1"/>
  <c r="G367" i="105"/>
  <c r="H528" i="105"/>
  <c r="G132" i="105"/>
  <c r="F113" i="105"/>
  <c r="F112" i="105" s="1"/>
  <c r="F111" i="105" s="1"/>
  <c r="G113" i="105"/>
  <c r="G112" i="105" s="1"/>
  <c r="G111" i="105" s="1"/>
  <c r="F70" i="105"/>
  <c r="G70" i="105"/>
  <c r="F150" i="105"/>
  <c r="F169" i="105"/>
  <c r="F168" i="105" s="1"/>
  <c r="F20" i="105"/>
  <c r="F19" i="105" s="1"/>
  <c r="G20" i="105"/>
  <c r="G19" i="105" s="1"/>
  <c r="F166" i="105"/>
  <c r="F58" i="105"/>
  <c r="F56" i="105" s="1"/>
  <c r="H302" i="105"/>
  <c r="E300" i="105"/>
  <c r="H300" i="105" s="1"/>
  <c r="G45" i="105"/>
  <c r="F367" i="105"/>
  <c r="H367" i="105" s="1"/>
  <c r="F319" i="105"/>
  <c r="H322" i="105"/>
  <c r="G58" i="105"/>
  <c r="G56" i="105" s="1"/>
  <c r="H382" i="105"/>
  <c r="G177" i="105"/>
  <c r="G149" i="105"/>
  <c r="G143" i="105" s="1"/>
  <c r="G88" i="105"/>
  <c r="G87" i="105" s="1"/>
  <c r="G86" i="105" s="1"/>
  <c r="G85" i="105" s="1"/>
  <c r="G82" i="105" s="1"/>
  <c r="F254" i="105"/>
  <c r="F253" i="105" s="1"/>
  <c r="F252" i="105" s="1"/>
  <c r="G254" i="105"/>
  <c r="G253" i="105" s="1"/>
  <c r="G252" i="105" s="1"/>
  <c r="G53" i="105"/>
  <c r="F109" i="105"/>
  <c r="G119" i="105"/>
  <c r="F167" i="105"/>
  <c r="G219" i="105"/>
  <c r="G218" i="105" s="1"/>
  <c r="F17" i="105"/>
  <c r="F16" i="105" s="1"/>
  <c r="F12" i="105" s="1"/>
  <c r="F11" i="105" s="1"/>
  <c r="F10" i="105" s="1"/>
  <c r="F8" i="105" s="1"/>
  <c r="F44" i="105"/>
  <c r="F219" i="105"/>
  <c r="F218" i="105" s="1"/>
  <c r="F209" i="105" s="1"/>
  <c r="F177" i="105"/>
  <c r="G44" i="105"/>
  <c r="G109" i="105"/>
  <c r="F53" i="105"/>
  <c r="F228" i="105"/>
  <c r="G17" i="105"/>
  <c r="G16" i="105" s="1"/>
  <c r="G13" i="105" s="1"/>
  <c r="G12" i="105" s="1"/>
  <c r="G11" i="105" s="1"/>
  <c r="G10" i="105" s="1"/>
  <c r="G8" i="105" s="1"/>
  <c r="F31" i="105"/>
  <c r="F30" i="105" s="1"/>
  <c r="F26" i="105" s="1"/>
  <c r="G31" i="105"/>
  <c r="G26" i="105" s="1"/>
  <c r="F159" i="105"/>
  <c r="F156" i="105" s="1"/>
  <c r="F149" i="105"/>
  <c r="F143" i="105" s="1"/>
  <c r="F139" i="105" s="1"/>
  <c r="F138" i="105" s="1"/>
  <c r="F129" i="105" s="1"/>
  <c r="F125" i="105" s="1"/>
  <c r="F123" i="105" s="1"/>
  <c r="F120" i="105" s="1"/>
  <c r="F119" i="105" s="1"/>
  <c r="F88" i="105"/>
  <c r="F87" i="105" s="1"/>
  <c r="F86" i="105" s="1"/>
  <c r="F85" i="105" s="1"/>
  <c r="F82" i="105" s="1"/>
  <c r="G242" i="105"/>
  <c r="G241" i="105" s="1"/>
  <c r="G240" i="105" s="1"/>
  <c r="G139" i="105"/>
  <c r="G138" i="105" s="1"/>
  <c r="G129" i="105" s="1"/>
  <c r="G125" i="105" s="1"/>
  <c r="F242" i="105"/>
  <c r="F241" i="105" s="1"/>
  <c r="F240" i="105" s="1"/>
  <c r="F77" i="105"/>
  <c r="F76" i="105" s="1"/>
  <c r="F67" i="105" s="1"/>
  <c r="F64" i="105" s="1"/>
  <c r="G77" i="105"/>
  <c r="G76" i="105" s="1"/>
  <c r="G67" i="105" s="1"/>
  <c r="G64" i="105" s="1"/>
  <c r="F183" i="105"/>
  <c r="F182" i="105" s="1"/>
  <c r="F181" i="105" s="1"/>
  <c r="G159" i="105"/>
  <c r="G203" i="105"/>
  <c r="G183" i="105"/>
  <c r="F9" i="33"/>
  <c r="F40" i="33" s="1"/>
  <c r="F51" i="105" l="1"/>
  <c r="G51" i="105"/>
  <c r="F162" i="105"/>
  <c r="G209" i="105"/>
  <c r="G214" i="105"/>
  <c r="G4" i="105"/>
  <c r="G251" i="105"/>
  <c r="F4" i="105"/>
  <c r="F251" i="105"/>
  <c r="F312" i="105"/>
  <c r="H312" i="105" s="1"/>
  <c r="H319" i="105"/>
  <c r="F14" i="105"/>
  <c r="F7" i="105" s="1"/>
  <c r="F144" i="105"/>
  <c r="F176" i="105"/>
  <c r="F175" i="105" s="1"/>
  <c r="F205" i="105"/>
  <c r="G173" i="105"/>
  <c r="G172" i="105" s="1"/>
  <c r="G194" i="105"/>
  <c r="G14" i="105"/>
  <c r="G7" i="105" s="1"/>
  <c r="G144" i="105"/>
  <c r="F210" i="105"/>
  <c r="F208" i="105" s="1"/>
  <c r="F207" i="105" s="1"/>
  <c r="F206" i="105" s="1"/>
  <c r="G210" i="105"/>
  <c r="G233" i="105"/>
  <c r="G249" i="105"/>
  <c r="G248" i="105" s="1"/>
  <c r="F203" i="105"/>
  <c r="F204" i="105"/>
  <c r="F233" i="105"/>
  <c r="F249" i="105"/>
  <c r="F248" i="105" s="1"/>
  <c r="F108" i="105"/>
  <c r="F107" i="105" s="1"/>
  <c r="G108" i="105"/>
  <c r="G107" i="105" s="1"/>
  <c r="L12" i="32"/>
  <c r="M11" i="32" s="1"/>
  <c r="M10" i="32" s="1"/>
  <c r="N9" i="32" s="1"/>
  <c r="O3" i="32" s="1"/>
  <c r="F131" i="105" l="1"/>
  <c r="F243" i="105"/>
  <c r="F239" i="105" s="1"/>
  <c r="F245" i="105"/>
  <c r="G243" i="105"/>
  <c r="G239" i="105" s="1"/>
  <c r="G245" i="105"/>
  <c r="G204" i="105"/>
  <c r="G208" i="105"/>
  <c r="G207" i="105" s="1"/>
  <c r="G206" i="105" s="1"/>
  <c r="G205" i="105" s="1"/>
  <c r="G167" i="105"/>
  <c r="G162" i="105" s="1"/>
  <c r="G161" i="105" s="1"/>
  <c r="G156" i="105" s="1"/>
  <c r="G155" i="105" s="1"/>
  <c r="G154" i="105" s="1"/>
  <c r="G150" i="105" s="1"/>
  <c r="G131" i="105" s="1"/>
  <c r="G169" i="105"/>
  <c r="G168" i="105" s="1"/>
  <c r="F202" i="105"/>
  <c r="G98" i="105"/>
  <c r="G106" i="105"/>
  <c r="G105" i="105" s="1"/>
  <c r="G100" i="105" s="1"/>
  <c r="F98" i="105"/>
  <c r="F106" i="105"/>
  <c r="F105" i="105" s="1"/>
  <c r="F100" i="105" s="1"/>
  <c r="G193" i="105"/>
  <c r="F194" i="105"/>
  <c r="F193" i="105" s="1"/>
  <c r="O133" i="32"/>
  <c r="O135" i="32" s="1"/>
  <c r="F101" i="30"/>
  <c r="F160" i="30"/>
  <c r="F32" i="30"/>
  <c r="F22" i="30" s="1"/>
  <c r="D13" i="29"/>
  <c r="B13" i="29"/>
  <c r="D12" i="29"/>
  <c r="B12" i="29"/>
  <c r="D11" i="29"/>
  <c r="B11" i="29"/>
  <c r="G202" i="105" l="1"/>
  <c r="G190" i="105"/>
  <c r="F43" i="105"/>
  <c r="F39" i="105" s="1"/>
  <c r="F38" i="105" s="1"/>
  <c r="F37" i="105" s="1"/>
  <c r="F36" i="105" s="1"/>
  <c r="F33" i="105" s="1"/>
  <c r="F32" i="105" s="1"/>
  <c r="F6" i="105" s="1"/>
  <c r="F94" i="105"/>
  <c r="F57" i="105" s="1"/>
  <c r="F190" i="105"/>
  <c r="G238" i="105"/>
  <c r="G237" i="105" s="1"/>
  <c r="G232" i="105" s="1"/>
  <c r="G229" i="105" s="1"/>
  <c r="G228" i="105" s="1"/>
  <c r="G43" i="105"/>
  <c r="G39" i="105" s="1"/>
  <c r="G38" i="105" s="1"/>
  <c r="G37" i="105" s="1"/>
  <c r="G36" i="105" s="1"/>
  <c r="G33" i="105" s="1"/>
  <c r="G32" i="105" s="1"/>
  <c r="G94" i="105"/>
  <c r="G57" i="105" s="1"/>
  <c r="F238" i="105"/>
  <c r="F237" i="105" s="1"/>
  <c r="F232" i="105" s="1"/>
  <c r="F229" i="105" s="1"/>
  <c r="F226" i="105" s="1"/>
  <c r="F225" i="105" s="1"/>
  <c r="F220" i="105" s="1"/>
  <c r="F214" i="105" s="1"/>
  <c r="E90" i="105"/>
  <c r="H90" i="105" s="1"/>
  <c r="E13" i="105"/>
  <c r="H13" i="105" s="1"/>
  <c r="E191" i="105"/>
  <c r="H191" i="105" s="1"/>
  <c r="E205" i="105"/>
  <c r="H205" i="105" s="1"/>
  <c r="E86" i="105"/>
  <c r="H86" i="105" s="1"/>
  <c r="E56" i="105"/>
  <c r="H56" i="105" s="1"/>
  <c r="E118" i="105"/>
  <c r="H118" i="105" s="1"/>
  <c r="E27" i="105"/>
  <c r="H27" i="105" s="1"/>
  <c r="E93" i="105"/>
  <c r="H93" i="105" s="1"/>
  <c r="E200" i="105"/>
  <c r="H200" i="105" s="1"/>
  <c r="E101" i="105"/>
  <c r="H101" i="105" s="1"/>
  <c r="E47" i="105"/>
  <c r="H47" i="105" s="1"/>
  <c r="E179" i="105"/>
  <c r="H179" i="105" s="1"/>
  <c r="E170" i="105"/>
  <c r="H170" i="105" s="1"/>
  <c r="E184" i="105"/>
  <c r="H184" i="105" s="1"/>
  <c r="E217" i="105"/>
  <c r="H217" i="105" s="1"/>
  <c r="E264" i="105"/>
  <c r="H264" i="105" s="1"/>
  <c r="E128" i="105"/>
  <c r="H128" i="105" s="1"/>
  <c r="E212" i="105"/>
  <c r="H212" i="105" s="1"/>
  <c r="E115" i="105"/>
  <c r="H115" i="105" s="1"/>
  <c r="E135" i="105"/>
  <c r="H135" i="105" s="1"/>
  <c r="E65" i="105"/>
  <c r="H65" i="105" s="1"/>
  <c r="E9" i="105"/>
  <c r="H9" i="105" s="1"/>
  <c r="E23" i="105"/>
  <c r="H23" i="105" s="1"/>
  <c r="E199" i="105"/>
  <c r="H199" i="105" s="1"/>
  <c r="E73" i="105"/>
  <c r="H73" i="105" s="1"/>
  <c r="E134" i="105"/>
  <c r="H134" i="105" s="1"/>
  <c r="E235" i="105"/>
  <c r="H235" i="105" s="1"/>
  <c r="E37" i="105"/>
  <c r="E218" i="105"/>
  <c r="H218" i="105" s="1"/>
  <c r="E250" i="105"/>
  <c r="H250" i="105" s="1"/>
  <c r="E102" i="105"/>
  <c r="H102" i="105" s="1"/>
  <c r="E35" i="105"/>
  <c r="H35" i="105" s="1"/>
  <c r="E84" i="105"/>
  <c r="H84" i="105" s="1"/>
  <c r="E192" i="105"/>
  <c r="H192" i="105" s="1"/>
  <c r="E153" i="105"/>
  <c r="H153" i="105" s="1"/>
  <c r="E15" i="105"/>
  <c r="H15" i="105" s="1"/>
  <c r="E55" i="105"/>
  <c r="H55" i="105" s="1"/>
  <c r="E223" i="105"/>
  <c r="H223" i="105" s="1"/>
  <c r="E11" i="105"/>
  <c r="H11" i="105" s="1"/>
  <c r="E92" i="105"/>
  <c r="H92" i="105" s="1"/>
  <c r="E52" i="105"/>
  <c r="H52" i="105" s="1"/>
  <c r="E96" i="105"/>
  <c r="H96" i="105" s="1"/>
  <c r="E34" i="105"/>
  <c r="H34" i="105" s="1"/>
  <c r="E117" i="105"/>
  <c r="H117" i="105" s="1"/>
  <c r="E247" i="105"/>
  <c r="H247" i="105" s="1"/>
  <c r="E74" i="105"/>
  <c r="H74" i="105" s="1"/>
  <c r="E155" i="105"/>
  <c r="H155" i="105" s="1"/>
  <c r="E172" i="105"/>
  <c r="H172" i="105" s="1"/>
  <c r="E30" i="105"/>
  <c r="H30" i="105" s="1"/>
  <c r="E213" i="105"/>
  <c r="H213" i="105" s="1"/>
  <c r="E95" i="105"/>
  <c r="H95" i="105" s="1"/>
  <c r="E174" i="105"/>
  <c r="H174" i="105" s="1"/>
  <c r="E49" i="105"/>
  <c r="H49" i="105" s="1"/>
  <c r="E24" i="105"/>
  <c r="H24" i="105" s="1"/>
  <c r="E127" i="105"/>
  <c r="H127" i="105" s="1"/>
  <c r="E59" i="105"/>
  <c r="H59" i="105" s="1"/>
  <c r="E140" i="105"/>
  <c r="H140" i="105" s="1"/>
  <c r="E221" i="105"/>
  <c r="H221" i="105" s="1"/>
  <c r="E158" i="105"/>
  <c r="H158" i="105" s="1"/>
  <c r="E154" i="105"/>
  <c r="H154" i="105" s="1"/>
  <c r="E28" i="105"/>
  <c r="H28" i="105" s="1"/>
  <c r="E161" i="105"/>
  <c r="H161" i="105" s="1"/>
  <c r="E83" i="105"/>
  <c r="H83" i="105" s="1"/>
  <c r="E166" i="105"/>
  <c r="H166" i="105" s="1"/>
  <c r="E263" i="105"/>
  <c r="H263" i="105" s="1"/>
  <c r="E171" i="105"/>
  <c r="H171" i="105" s="1"/>
  <c r="E157" i="105"/>
  <c r="H157" i="105" s="1"/>
  <c r="E79" i="105"/>
  <c r="H79" i="105" s="1"/>
  <c r="E78" i="105"/>
  <c r="H78" i="105" s="1"/>
  <c r="E211" i="105"/>
  <c r="H211" i="105" s="1"/>
  <c r="E91" i="105"/>
  <c r="H91" i="105" s="1"/>
  <c r="E178" i="105"/>
  <c r="H178" i="105" s="1"/>
  <c r="E244" i="105"/>
  <c r="H244" i="105" s="1"/>
  <c r="E46" i="105"/>
  <c r="H46" i="105" s="1"/>
  <c r="E236" i="105"/>
  <c r="H236" i="105" s="1"/>
  <c r="E165" i="105"/>
  <c r="H165" i="105" s="1"/>
  <c r="E173" i="105"/>
  <c r="H173" i="105" s="1"/>
  <c r="E164" i="105"/>
  <c r="H164" i="105" s="1"/>
  <c r="E195" i="105"/>
  <c r="H195" i="105" s="1"/>
  <c r="E25" i="105"/>
  <c r="H25" i="105" s="1"/>
  <c r="E197" i="105"/>
  <c r="H197" i="105" s="1"/>
  <c r="E116" i="105"/>
  <c r="H116" i="105" s="1"/>
  <c r="E259" i="105"/>
  <c r="H259" i="105" s="1"/>
  <c r="E256" i="105"/>
  <c r="H256" i="105" s="1"/>
  <c r="E147" i="105"/>
  <c r="H147" i="105" s="1"/>
  <c r="E151" i="105"/>
  <c r="H151" i="105" s="1"/>
  <c r="E21" i="105"/>
  <c r="H21" i="105" s="1"/>
  <c r="E152" i="105"/>
  <c r="H152" i="105" s="1"/>
  <c r="E29" i="105"/>
  <c r="H29" i="105" s="1"/>
  <c r="E136" i="105"/>
  <c r="H136" i="105" s="1"/>
  <c r="E234" i="105"/>
  <c r="H234" i="105" s="1"/>
  <c r="E121" i="105"/>
  <c r="H121" i="105" s="1"/>
  <c r="E160" i="105"/>
  <c r="H160" i="105" s="1"/>
  <c r="E230" i="105"/>
  <c r="H230" i="105" s="1"/>
  <c r="E126" i="105"/>
  <c r="H126" i="105" s="1"/>
  <c r="E63" i="105"/>
  <c r="H63" i="105" s="1"/>
  <c r="E222" i="105"/>
  <c r="H222" i="105" s="1"/>
  <c r="E206" i="105"/>
  <c r="H206" i="105" s="1"/>
  <c r="E18" i="105"/>
  <c r="H18" i="105" s="1"/>
  <c r="E60" i="105"/>
  <c r="H60" i="105" s="1"/>
  <c r="E19" i="105"/>
  <c r="H19" i="105" s="1"/>
  <c r="E207" i="105"/>
  <c r="H207" i="105" s="1"/>
  <c r="E75" i="105"/>
  <c r="H75" i="105" s="1"/>
  <c r="E163" i="105"/>
  <c r="H163" i="105" s="1"/>
  <c r="E124" i="105"/>
  <c r="H124" i="105" s="1"/>
  <c r="E72" i="105"/>
  <c r="H72" i="105" s="1"/>
  <c r="E201" i="105"/>
  <c r="H201" i="105" s="1"/>
  <c r="E148" i="105"/>
  <c r="H148" i="105" s="1"/>
  <c r="E105" i="105"/>
  <c r="H105" i="105" s="1"/>
  <c r="E22" i="105"/>
  <c r="H22" i="105" s="1"/>
  <c r="E81" i="105"/>
  <c r="H81" i="105" s="1"/>
  <c r="E62" i="105"/>
  <c r="E50" i="105"/>
  <c r="H50" i="105" s="1"/>
  <c r="E216" i="105"/>
  <c r="H216" i="105" s="1"/>
  <c r="E54" i="105"/>
  <c r="H54" i="105" s="1"/>
  <c r="E142" i="105"/>
  <c r="H142" i="105" s="1"/>
  <c r="E114" i="105"/>
  <c r="H114" i="105" s="1"/>
  <c r="E130" i="105"/>
  <c r="H130" i="105" s="1"/>
  <c r="E224" i="105"/>
  <c r="E110" i="105"/>
  <c r="H110" i="105" s="1"/>
  <c r="E99" i="105"/>
  <c r="H99" i="105" s="1"/>
  <c r="E262" i="105"/>
  <c r="H262" i="105" s="1"/>
  <c r="E231" i="105"/>
  <c r="H231" i="105" s="1"/>
  <c r="E104" i="105"/>
  <c r="H104" i="105" s="1"/>
  <c r="E185" i="105"/>
  <c r="H185" i="105" s="1"/>
  <c r="E246" i="105"/>
  <c r="H246" i="105" s="1"/>
  <c r="E66" i="105"/>
  <c r="H66" i="105" s="1"/>
  <c r="E80" i="105"/>
  <c r="H80" i="105" s="1"/>
  <c r="E89" i="105"/>
  <c r="H89" i="105" s="1"/>
  <c r="E137" i="105"/>
  <c r="H137" i="105" s="1"/>
  <c r="E141" i="105"/>
  <c r="H141" i="105" s="1"/>
  <c r="E103" i="105"/>
  <c r="H103" i="105" s="1"/>
  <c r="E225" i="105"/>
  <c r="E123" i="105"/>
  <c r="H123" i="105" s="1"/>
  <c r="E146" i="105"/>
  <c r="H146" i="105" s="1"/>
  <c r="E215" i="105"/>
  <c r="H215" i="105" s="1"/>
  <c r="E111" i="105"/>
  <c r="H111" i="105" s="1"/>
  <c r="E181" i="105"/>
  <c r="E143" i="105"/>
  <c r="H143" i="105" s="1"/>
  <c r="E237" i="105"/>
  <c r="H237" i="105" s="1"/>
  <c r="E10" i="105"/>
  <c r="H10" i="105" s="1"/>
  <c r="E71" i="105"/>
  <c r="H71" i="105" s="1"/>
  <c r="E112" i="105"/>
  <c r="H112" i="105" s="1"/>
  <c r="E48" i="105"/>
  <c r="H48" i="105" s="1"/>
  <c r="E145" i="105"/>
  <c r="H145" i="105" s="1"/>
  <c r="E186" i="105"/>
  <c r="E122" i="105"/>
  <c r="H122" i="105" s="1"/>
  <c r="E16" i="105"/>
  <c r="H16" i="105" s="1"/>
  <c r="E68" i="105"/>
  <c r="H68" i="105" s="1"/>
  <c r="E227" i="105"/>
  <c r="H227" i="105" s="1"/>
  <c r="E198" i="105"/>
  <c r="H198" i="105" s="1"/>
  <c r="E87" i="105"/>
  <c r="H87" i="105" s="1"/>
  <c r="E97" i="105"/>
  <c r="H97" i="105" s="1"/>
  <c r="E36" i="105"/>
  <c r="H36" i="105" s="1"/>
  <c r="E41" i="105"/>
  <c r="H41" i="105" s="1"/>
  <c r="E42" i="105"/>
  <c r="H42" i="105" s="1"/>
  <c r="E180" i="105"/>
  <c r="H180" i="105" s="1"/>
  <c r="E187" i="105"/>
  <c r="H187" i="105" s="1"/>
  <c r="E120" i="105"/>
  <c r="H120" i="105" s="1"/>
  <c r="E133" i="105"/>
  <c r="H133" i="105" s="1"/>
  <c r="E255" i="105"/>
  <c r="H255" i="105" s="1"/>
  <c r="E69" i="105"/>
  <c r="H69" i="105" s="1"/>
  <c r="E12" i="28"/>
  <c r="D12" i="28"/>
  <c r="C12" i="28"/>
  <c r="F14" i="30"/>
  <c r="F136" i="30"/>
  <c r="F141" i="30"/>
  <c r="F17" i="30"/>
  <c r="F37" i="30"/>
  <c r="D19" i="29"/>
  <c r="E113" i="105" l="1"/>
  <c r="H113" i="105" s="1"/>
  <c r="G226" i="105"/>
  <c r="G225" i="105" s="1"/>
  <c r="G224" i="105" s="1"/>
  <c r="G220" i="105" s="1"/>
  <c r="G189" i="105" s="1"/>
  <c r="G188" i="105" s="1"/>
  <c r="G186" i="105" s="1"/>
  <c r="E20" i="105"/>
  <c r="H20" i="105" s="1"/>
  <c r="H37" i="105"/>
  <c r="E132" i="105"/>
  <c r="E100" i="105"/>
  <c r="H100" i="105" s="1"/>
  <c r="E45" i="105"/>
  <c r="H45" i="105" s="1"/>
  <c r="F189" i="105"/>
  <c r="F188" i="105" s="1"/>
  <c r="F3" i="105" s="1"/>
  <c r="E169" i="105"/>
  <c r="E150" i="105"/>
  <c r="H150" i="105" s="1"/>
  <c r="E70" i="105"/>
  <c r="H70" i="105" s="1"/>
  <c r="E196" i="105"/>
  <c r="H196" i="105" s="1"/>
  <c r="E38" i="105"/>
  <c r="H38" i="105" s="1"/>
  <c r="E261" i="105"/>
  <c r="H261" i="105" s="1"/>
  <c r="E240" i="105"/>
  <c r="E149" i="105"/>
  <c r="H149" i="105" s="1"/>
  <c r="E248" i="105"/>
  <c r="H248" i="105" s="1"/>
  <c r="E77" i="105"/>
  <c r="E67" i="105"/>
  <c r="H67" i="105" s="1"/>
  <c r="E53" i="105"/>
  <c r="E242" i="105"/>
  <c r="E119" i="105"/>
  <c r="H119" i="105" s="1"/>
  <c r="E98" i="105"/>
  <c r="H98" i="105" s="1"/>
  <c r="E209" i="105"/>
  <c r="E85" i="105"/>
  <c r="H85" i="105" s="1"/>
  <c r="E203" i="105"/>
  <c r="E228" i="105"/>
  <c r="H228" i="105" s="1"/>
  <c r="E88" i="105"/>
  <c r="H88" i="105" s="1"/>
  <c r="E129" i="105"/>
  <c r="H129" i="105" s="1"/>
  <c r="E159" i="105"/>
  <c r="E17" i="105"/>
  <c r="E183" i="105"/>
  <c r="E44" i="105"/>
  <c r="E260" i="105"/>
  <c r="H260" i="105" s="1"/>
  <c r="E31" i="105"/>
  <c r="H31" i="105" s="1"/>
  <c r="E139" i="105"/>
  <c r="E40" i="105"/>
  <c r="E109" i="105"/>
  <c r="E219" i="105"/>
  <c r="E167" i="105"/>
  <c r="H167" i="105" s="1"/>
  <c r="E12" i="105"/>
  <c r="H12" i="105" s="1"/>
  <c r="E177" i="105"/>
  <c r="E61" i="105"/>
  <c r="H61" i="105" s="1"/>
  <c r="H62" i="105"/>
  <c r="F12" i="30"/>
  <c r="F10" i="30" s="1"/>
  <c r="F12" i="28"/>
  <c r="E144" i="105" l="1"/>
  <c r="H144" i="105" s="1"/>
  <c r="G182" i="105"/>
  <c r="G181" i="105" s="1"/>
  <c r="H186" i="105"/>
  <c r="H53" i="105"/>
  <c r="E51" i="105"/>
  <c r="H51" i="105" s="1"/>
  <c r="E58" i="105"/>
  <c r="H58" i="105" s="1"/>
  <c r="H177" i="105"/>
  <c r="E176" i="105"/>
  <c r="H203" i="105"/>
  <c r="E125" i="105"/>
  <c r="H125" i="105" s="1"/>
  <c r="H139" i="105"/>
  <c r="E138" i="105"/>
  <c r="H138" i="105" s="1"/>
  <c r="H77" i="105"/>
  <c r="E76" i="105"/>
  <c r="H76" i="105" s="1"/>
  <c r="E64" i="105"/>
  <c r="H64" i="105" s="1"/>
  <c r="H224" i="105"/>
  <c r="H219" i="105"/>
  <c r="E214" i="105"/>
  <c r="H214" i="105" s="1"/>
  <c r="H209" i="105"/>
  <c r="E33" i="105"/>
  <c r="H183" i="105"/>
  <c r="E182" i="105"/>
  <c r="H182" i="105" s="1"/>
  <c r="H17" i="105"/>
  <c r="E14" i="105"/>
  <c r="H14" i="105" s="1"/>
  <c r="E94" i="105"/>
  <c r="H94" i="105" s="1"/>
  <c r="H225" i="105"/>
  <c r="E82" i="105"/>
  <c r="H82" i="105" s="1"/>
  <c r="E8" i="105"/>
  <c r="H40" i="105"/>
  <c r="H159" i="105"/>
  <c r="E156" i="105"/>
  <c r="H156" i="105" s="1"/>
  <c r="E258" i="105"/>
  <c r="H132" i="105"/>
  <c r="H240" i="105"/>
  <c r="H169" i="105"/>
  <c r="E168" i="105"/>
  <c r="H168" i="105" s="1"/>
  <c r="E26" i="105"/>
  <c r="H26" i="105" s="1"/>
  <c r="E162" i="105"/>
  <c r="H162" i="105" s="1"/>
  <c r="E204" i="105"/>
  <c r="H204" i="105" s="1"/>
  <c r="E220" i="105"/>
  <c r="H220" i="105" s="1"/>
  <c r="E194" i="105"/>
  <c r="E229" i="105"/>
  <c r="H229" i="105" s="1"/>
  <c r="E233" i="105"/>
  <c r="H242" i="105"/>
  <c r="E241" i="105"/>
  <c r="H241" i="105" s="1"/>
  <c r="E210" i="105"/>
  <c r="H210" i="105" s="1"/>
  <c r="E254" i="105"/>
  <c r="E243" i="105"/>
  <c r="H243" i="105" s="1"/>
  <c r="H109" i="105"/>
  <c r="E108" i="105"/>
  <c r="E252" i="105"/>
  <c r="H44" i="105"/>
  <c r="R1" i="2"/>
  <c r="E57" i="105" l="1"/>
  <c r="H57" i="105" s="1"/>
  <c r="H108" i="105"/>
  <c r="E107" i="105"/>
  <c r="E239" i="105"/>
  <c r="H8" i="105"/>
  <c r="E7" i="105"/>
  <c r="E175" i="105"/>
  <c r="E131" i="105"/>
  <c r="H131" i="105" s="1"/>
  <c r="H33" i="105"/>
  <c r="E226" i="105"/>
  <c r="H226" i="105" s="1"/>
  <c r="E208" i="105"/>
  <c r="H208" i="105" s="1"/>
  <c r="H258" i="105"/>
  <c r="E257" i="105"/>
  <c r="H257" i="105" s="1"/>
  <c r="E249" i="105"/>
  <c r="H233" i="105"/>
  <c r="E232" i="105"/>
  <c r="H232" i="105" s="1"/>
  <c r="E202" i="105"/>
  <c r="H202" i="105" s="1"/>
  <c r="G176" i="105"/>
  <c r="G175" i="105" s="1"/>
  <c r="G6" i="105" s="1"/>
  <c r="G3" i="105" s="1"/>
  <c r="H181" i="105"/>
  <c r="H194" i="105"/>
  <c r="E193" i="105"/>
  <c r="H254" i="105"/>
  <c r="E253" i="105"/>
  <c r="H253" i="105" s="1"/>
  <c r="H252" i="105"/>
  <c r="E43" i="105"/>
  <c r="E251" i="105" l="1"/>
  <c r="H251" i="105" s="1"/>
  <c r="H249" i="105"/>
  <c r="E245" i="105"/>
  <c r="H245" i="105" s="1"/>
  <c r="H175" i="105"/>
  <c r="H176" i="105"/>
  <c r="H193" i="105"/>
  <c r="E190" i="105"/>
  <c r="H7" i="105"/>
  <c r="H239" i="105"/>
  <c r="H43" i="105"/>
  <c r="E39" i="105"/>
  <c r="H107" i="105"/>
  <c r="E106" i="105"/>
  <c r="H106" i="105" s="1"/>
  <c r="E4" i="105"/>
  <c r="H4" i="105" s="1"/>
  <c r="G2" i="105"/>
  <c r="E238" i="105" l="1"/>
  <c r="H238" i="105" s="1"/>
  <c r="H190" i="105"/>
  <c r="E189" i="105"/>
  <c r="H39" i="105"/>
  <c r="E32" i="105"/>
  <c r="F2" i="105"/>
  <c r="H189" i="105" l="1"/>
  <c r="E188" i="105"/>
  <c r="H188" i="105" s="1"/>
  <c r="H32" i="105"/>
  <c r="E6" i="105"/>
  <c r="H6" i="105" l="1"/>
  <c r="E3" i="105"/>
  <c r="H3" i="105" l="1"/>
  <c r="E2" i="105"/>
  <c r="H2" i="1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DE JESUS RODRIGUEZ</author>
  </authors>
  <commentList>
    <comment ref="C4" authorId="0" shapeId="0" xr:uid="{00000000-0006-0000-0400-000001000000}">
      <text>
        <r>
          <rPr>
            <b/>
            <sz val="11"/>
            <color indexed="81"/>
            <rFont val="Tahoma"/>
            <family val="2"/>
          </rPr>
          <t>DESPUES DE SELECCIONAR TIENE QUE ACTULIZAR:</t>
        </r>
        <r>
          <rPr>
            <sz val="11"/>
            <color indexed="81"/>
            <rFont val="Tahoma"/>
            <family val="2"/>
          </rPr>
          <t xml:space="preserve">
</t>
        </r>
      </text>
    </comment>
  </commentList>
</comments>
</file>

<file path=xl/sharedStrings.xml><?xml version="1.0" encoding="utf-8"?>
<sst xmlns="http://schemas.openxmlformats.org/spreadsheetml/2006/main" count="41734" uniqueCount="11084">
  <si>
    <t xml:space="preserve">NUMERO DE CUENTA </t>
  </si>
  <si>
    <t xml:space="preserve">PROGRAMA </t>
  </si>
  <si>
    <t>IMPORTE</t>
  </si>
  <si>
    <t>Fondo General</t>
  </si>
  <si>
    <t>Faeism</t>
  </si>
  <si>
    <t>Fondo de Aportacion para la infraestructura social Municipal</t>
  </si>
  <si>
    <t>Fondo de Aportacion para el Fortalecimiento Municipal</t>
  </si>
  <si>
    <t>Ramo 20</t>
  </si>
  <si>
    <t>Ramo 23</t>
  </si>
  <si>
    <t>Convenios</t>
  </si>
  <si>
    <t>No. AREA</t>
  </si>
  <si>
    <t>Nom AREA</t>
  </si>
  <si>
    <t>DIF MUNICIPAL</t>
  </si>
  <si>
    <t>EDUCACION</t>
  </si>
  <si>
    <t>SALUD</t>
  </si>
  <si>
    <t>SEGURIDAD PUBLICA</t>
  </si>
  <si>
    <t>OTROS</t>
  </si>
  <si>
    <t>GASTOS Y OTRAS PERDIDAS</t>
  </si>
  <si>
    <t>SERVICIOS PERSONALES.</t>
  </si>
  <si>
    <t>REMUNERACIONES AL PERSONAL DE CARACTER PERMANENTE.</t>
  </si>
  <si>
    <t>DIETAS.</t>
  </si>
  <si>
    <t>HABERES</t>
  </si>
  <si>
    <t>SUELDOS BASE AL PERSONAL PERMANENTE.</t>
  </si>
  <si>
    <t>SUELDO BASE PERSONAL PERMANENTE</t>
  </si>
  <si>
    <t>REMUNERACIONES POR ADSCRIPCION LABORAL EN EL EXTRANJERO</t>
  </si>
  <si>
    <t>REMUNERACIONES POR ADSCRIPCION EN EL EXTRANJERO</t>
  </si>
  <si>
    <t>REMUNERACIONES AL PERSONAL DE CARACTER TRANSITORIO.</t>
  </si>
  <si>
    <t>HONORARIOS ASIMILABLES A SALARIOS.</t>
  </si>
  <si>
    <t>HONORARIOS.</t>
  </si>
  <si>
    <t>SUELDOS BASE AL PERSONAL EVENTUAL.</t>
  </si>
  <si>
    <t>SUELDOS EVENTUALES</t>
  </si>
  <si>
    <t>SUELDO AL PERSONAL INTERINO.</t>
  </si>
  <si>
    <t>RETRIBUCIONES POR SERVICIOS DE CARACTER SOCIAL.</t>
  </si>
  <si>
    <t>AYUDAS PARA SERVICIO SOCIAL.</t>
  </si>
  <si>
    <t>RETRIBUCION A LOS REPRESENTATANTES DE LOS TRABAJADORES Y DE LOS PATRONES EN LA JUNTA DE CONCILIACION Y ARBITRAJE</t>
  </si>
  <si>
    <t>REMUNERACIONES ADICIONALES Y ESPECIALES.</t>
  </si>
  <si>
    <t>PRIMAS POR AÑOS DE SERVICIO EFECTIVOS PRESTADOS.</t>
  </si>
  <si>
    <t>PRIMA DE ANTIGUEDAD (QUINQUENIOS)</t>
  </si>
  <si>
    <t>PRIMAS DE VACACIONES, DOMINICAL Y GRATIFICACION DE FIN DE AÑO</t>
  </si>
  <si>
    <t>AGUINALDO</t>
  </si>
  <si>
    <t>PRIMA DOMINICAL</t>
  </si>
  <si>
    <t>HORAS EXTRAORDINARIAS.</t>
  </si>
  <si>
    <t>REMUNERACIONES POR HORAS EXTRAORDINARIAS</t>
  </si>
  <si>
    <t>COMPENSACIONES.</t>
  </si>
  <si>
    <t>COMPENSACIONES EXTRAORDINARIAS</t>
  </si>
  <si>
    <t>SOBREHABERES</t>
  </si>
  <si>
    <t>ASIGNACIONES DE TECNICO, DE MANDO, POR COMISION, DE VUELO Y DE TECNICO ESPECIAL</t>
  </si>
  <si>
    <t>HONORARIOS ESPECIALES.</t>
  </si>
  <si>
    <t>PARTICIPACIONES POR VIGILANCIA EN EL CUMPLIMIENTO DE LAS LEYES Y CUSTODIA DE VALORES</t>
  </si>
  <si>
    <t>PARTICIPACIONES EN MULTAS ADMINISTRATIVAS</t>
  </si>
  <si>
    <t>PARTICIPACIONES EN MULTAS DE TRANSITO MUNICIPAL</t>
  </si>
  <si>
    <t>SEGURIDAD SOCIAL.</t>
  </si>
  <si>
    <t>APORTACIONES DE SEGURIDAD SOCIAL.</t>
  </si>
  <si>
    <t>CUOTAS AL ISSSTE.</t>
  </si>
  <si>
    <t>CUOTAS AL IMSS.</t>
  </si>
  <si>
    <t>CUOTAS AL ISSSPEG</t>
  </si>
  <si>
    <t>APORTACIONES A FONDOS DE VIVIENDA.</t>
  </si>
  <si>
    <t>CUOTAS AL INFONAVIT.</t>
  </si>
  <si>
    <t>CUOTAS AL FOVISSSTE.</t>
  </si>
  <si>
    <t>APORTACIONES AL SISTEMA PARA EL RETIRO.</t>
  </si>
  <si>
    <t>APORTACIONES PARA EL SISTEMA DE AHORRO PARA EL RETIRO.</t>
  </si>
  <si>
    <t>APORTACIONES PARA SEGUROS.</t>
  </si>
  <si>
    <t>CUOTAS PARA EL SEGURO DE VIDA.</t>
  </si>
  <si>
    <t>OTRAS PRESTACIONES SOCIALES Y ECONOMICAS.</t>
  </si>
  <si>
    <t>CUOTA PARA EL FONDO DE AHORRO Y FONDO DE TRABAJO</t>
  </si>
  <si>
    <t>INDEMNIZACIONES.</t>
  </si>
  <si>
    <t>LIQUIDACIONES E INDEMNIZACIONES.</t>
  </si>
  <si>
    <t>PRESTACIONES Y HABERES DE RETIRO.</t>
  </si>
  <si>
    <t>PRESTACIONES CONTRACTUALES.</t>
  </si>
  <si>
    <t>PAGO POR DIAS ECONOMICOS NO DISFRUTADOS.</t>
  </si>
  <si>
    <t>CANASTILLA MATERNAL.</t>
  </si>
  <si>
    <t>AYUDA PARA LA ADQUISICION DE LIBROS</t>
  </si>
  <si>
    <t>PAGO POR DIAS DE DESCANSO OBLIGATORIO.</t>
  </si>
  <si>
    <t>AYUDA PARA TRANSPORTE</t>
  </si>
  <si>
    <t>VIDA CARA</t>
  </si>
  <si>
    <t>SERVICIOS MEDICOS</t>
  </si>
  <si>
    <t>MEDICINAS Y MEDICAMENTOS</t>
  </si>
  <si>
    <t>ESTIMULO AL PERSONAL</t>
  </si>
  <si>
    <t>AYUDA PARA DESPENSA AL PERSONAL</t>
  </si>
  <si>
    <t>BECAS PARA TRABAJADORES</t>
  </si>
  <si>
    <t>APOYO A LA CAPACIDAD DE LOS SERVIDORES PUBLICOS</t>
  </si>
  <si>
    <t>INDEMNIZACION POR RIESGO DE TRABAJO O ENFERMEDAD</t>
  </si>
  <si>
    <t>MATERIALES Y SUMINISTROS.</t>
  </si>
  <si>
    <t>MATERIALES DE ADMINISTRACION, EMISION DE DOCUMENTOS Y ARTICULOS OFICIALES</t>
  </si>
  <si>
    <t>MATERIALES, UTILES Y EQUIPOS MENORES DE OFICINA.</t>
  </si>
  <si>
    <t>MATERIALES Y UTILES DE OFICINA.</t>
  </si>
  <si>
    <t>MATERIALES Y UTILES DE IMPRESION Y REPRODUCCION.</t>
  </si>
  <si>
    <t>IMPRESOS Y FORMAS OFICIALES</t>
  </si>
  <si>
    <t>DE FOTOCOPIADO</t>
  </si>
  <si>
    <t>DE IMPRENTA</t>
  </si>
  <si>
    <t>DE FOTOGRAFIA, CINE, GRABACION Y VIDEO</t>
  </si>
  <si>
    <t>DE SEÑALIZACION</t>
  </si>
  <si>
    <t>MATERIAL ESTADISTICO Y GEOGRAFICO.</t>
  </si>
  <si>
    <t>MATERIALES, UTILES Y EQUIPOS MENORES DE TECNOLOGIAS DE LA INFORMACION Y COMUNICACIONES</t>
  </si>
  <si>
    <t>DE COMPUTO</t>
  </si>
  <si>
    <t>MATERIAL IMPRESO E INFORMACION DIGITAL.</t>
  </si>
  <si>
    <t>MATERIAL PARA EL DESARROLLO DE LA INFORMACION.</t>
  </si>
  <si>
    <t>SERVICIOS DE SUSCRIPCION E INFORMACION.</t>
  </si>
  <si>
    <t>MATERIAL DE LIMPIEZA.</t>
  </si>
  <si>
    <t>ASEO Y LIMPIEZA</t>
  </si>
  <si>
    <t>MATERIALES Y UTILES DE ENSEÑANZA.</t>
  </si>
  <si>
    <t>MATERIAL BIBLIOGRAFICO</t>
  </si>
  <si>
    <t>MATERIAL DE APOYO INFORMATIVO.</t>
  </si>
  <si>
    <t>MATERIALES PARA EL REGISTRO E IDENTIFICACION DE BIENES Y PERSONAS</t>
  </si>
  <si>
    <t>ALIMENTOS Y UTENSILIOS.</t>
  </si>
  <si>
    <t>PRODUCTOS ALIMENTICIOS PARA PERSONAS.</t>
  </si>
  <si>
    <t>ALIMENTACION DE PERSONAS.</t>
  </si>
  <si>
    <t>AGUA GASEOSA, PURIFICADA Y HIELO</t>
  </si>
  <si>
    <t>CAFETERIA</t>
  </si>
  <si>
    <t>MERCANCIAS PARA SU DISTRIBUCION A LA POBLACION.</t>
  </si>
  <si>
    <t>PRODUCTOS ALIMENTICIOS PARA ANIMALES.</t>
  </si>
  <si>
    <t>ALIMENTACION DE ANIMALES.</t>
  </si>
  <si>
    <t>MEDICINAS PARA ANIMALES</t>
  </si>
  <si>
    <t>UTENSILIOS PARA EL SERVICIO DE ALIMENTACION.</t>
  </si>
  <si>
    <t>MATERIAS PRIMAS Y MATERIALES DE PRODUCCION Y COMERCIALIZACION.</t>
  </si>
  <si>
    <t>PRODUCTOS ALIMENTICIOS, AGROPECUARIOS Y FORESTALES ADQUIRIDOS COMO MATERIA PRIMA</t>
  </si>
  <si>
    <t>INSUMOS TEXTILES ADQUIRIDOS COMO MATERIA PRIMA.</t>
  </si>
  <si>
    <t>PRODUCTOS DE PAPEL, CARTON E IMPRESOS ADQUIRIDOS COMO MATERIA PRIMA</t>
  </si>
  <si>
    <t>COMBUSTIBLES, LUBRICANTES, ADITIVOS, CARBON Y SUS DERIVADOS ADQUIRIDOS COMO MATERIA PRIMA</t>
  </si>
  <si>
    <t>PRODUCTOS QUIMICOS, FARMACEUTICOS Y DE LABORATORIO ADQUIRIDOS COMO MATERIA PRIMA</t>
  </si>
  <si>
    <t>PRODUCTOS METALICOS Y A BASE DE MINERALES NO METALICOS ADQUIRIDOS COMO MATERIA PRIMA</t>
  </si>
  <si>
    <t>PRODUCTOS DE CUERO, PIEL, PLASTICO Y HULE ADQUIRIDOS COMO MATERIA PRIMA</t>
  </si>
  <si>
    <t>MERCANCIAS ADQUIRIDAS PARA SU COMERCIALIZACION.</t>
  </si>
  <si>
    <t>MERCANCIAS PARA SU COMERCIALIZACION EN TIENDAS DEL SECTOR PUBLICO</t>
  </si>
  <si>
    <t>OTROS PRODUCTOS ADQUIRIDOS COMO MATERIA PRIMA.</t>
  </si>
  <si>
    <t>MATERIAS PRIMAS.</t>
  </si>
  <si>
    <t>MATERIALES Y ARTICULOS DE CONSTRUCCION Y DE REPARACION.</t>
  </si>
  <si>
    <t>PRODUCTOS MINERALES NO METALICOS.</t>
  </si>
  <si>
    <t>CEMENTO Y PRODUCTOS DE CONCRETO.</t>
  </si>
  <si>
    <t>CAL, YESO Y PRODUCTOS DE YESO.</t>
  </si>
  <si>
    <t>MADERA Y PRODUCTOS DE MADERA.</t>
  </si>
  <si>
    <t>VIDRIO Y PRODUCTOS DE VIDRIO.</t>
  </si>
  <si>
    <t>MATERIAL ELECTRICO Y ELECTRONICO.</t>
  </si>
  <si>
    <t xml:space="preserve">MATERIAL ELECTRICO </t>
  </si>
  <si>
    <t>MATERIAL ELECTRICO ALUMBRADO PUBLICO</t>
  </si>
  <si>
    <t>ARTICULOS METALICOS PARA LA CONSTRUCCION.</t>
  </si>
  <si>
    <t>MATERIALES COMPLEMENTARIOS.</t>
  </si>
  <si>
    <t>OTROS MATERIALES Y ARTICULOS DE CONSTRUCCION Y REPARACION.</t>
  </si>
  <si>
    <t>MATERIAL PINTURAS</t>
  </si>
  <si>
    <t>MATERIAL  DE JARDINERIA</t>
  </si>
  <si>
    <t>MATERIAL DE SEÑALIZACION</t>
  </si>
  <si>
    <t>ESTRUCTURAS Y MANUFACTURAS.</t>
  </si>
  <si>
    <t xml:space="preserve">OTROS MATERIALES  </t>
  </si>
  <si>
    <t>PRODUCTOS QUIMICOS, FARMACEUTICOS Y DE LABORATORIO.</t>
  </si>
  <si>
    <t>PRODUCTOS QUIMICOS BASICOS.</t>
  </si>
  <si>
    <t>FERTILIZANTES, PESTICIDAS Y OTROS AGROQUIMICOS.</t>
  </si>
  <si>
    <t>PLAGUICIDAS, ABONOS Y FERTILIZANTES.</t>
  </si>
  <si>
    <t>MEDICINAS Y PRODUCTOS FARMACEUTICOS.</t>
  </si>
  <si>
    <t>DE SERVICIOS PARA LA SALUD</t>
  </si>
  <si>
    <t>MATERIALES, ACCESORIOS Y SUMINISTROS MEDICOS.</t>
  </si>
  <si>
    <t>MATERIALES MEDICOS.</t>
  </si>
  <si>
    <t>MATERIALES, ACCESORIOS Y SUMINISTROS DE LABORATORIO.</t>
  </si>
  <si>
    <t>FIBRAS SINTETICAS, HULES, PLASTICOS Y DERIVADOS.</t>
  </si>
  <si>
    <t>OTROS PRODUCTOS QUIMICOS.</t>
  </si>
  <si>
    <t>SUSTANCIAS QUIMICAS.</t>
  </si>
  <si>
    <t>COMBUSTIBLES, LUBRICANTES Y ADITIVOS.</t>
  </si>
  <si>
    <t>COMBUSTIBLES.</t>
  </si>
  <si>
    <t>COMBUSTIBLE (Faism)</t>
  </si>
  <si>
    <t>COMBUSTIBLE (Fortamun)</t>
  </si>
  <si>
    <t>COMBUSTIBLE (Convenios)</t>
  </si>
  <si>
    <t>CARBON Y SUS DERIVADOS.</t>
  </si>
  <si>
    <t>VESTUARIO, BLANCOS, PRENDAS DE PROTECCION Y ARTICULOS DEPORTIVOS.</t>
  </si>
  <si>
    <t>VESTUARIO Y UNIFORMES.</t>
  </si>
  <si>
    <t>ROPA, VESTUARIO Y UNIFORMES</t>
  </si>
  <si>
    <t>ACCESORIOS</t>
  </si>
  <si>
    <t>PRENDAS DE SEGURIDAD Y PROTECCION PERSONAL.</t>
  </si>
  <si>
    <t>PRENDAS DE PROTECCION PERSONAL.</t>
  </si>
  <si>
    <t>ARTICULOS DEPORTIVOS.</t>
  </si>
  <si>
    <t>PRODUCTOS TEXTILES.</t>
  </si>
  <si>
    <t>BLANCOS Y OTROS PRODUCTOS TEXTILES, EXCEPTO PRENDAS DE VESTIR</t>
  </si>
  <si>
    <t>MATERIALES Y SUMINISTROS PARA SEGURIDAD.</t>
  </si>
  <si>
    <t>SUSTANCIAS Y MATERIALES EXPLOSIVOS.</t>
  </si>
  <si>
    <t>MATERIALES DE SEGURIDAD PUBLICA.</t>
  </si>
  <si>
    <t>CARTUCHOS</t>
  </si>
  <si>
    <t>CARGADORES</t>
  </si>
  <si>
    <t>PRENDAS DE PROTECCION PARA SEGURIDAD PUBLICA Y NACIONAL.</t>
  </si>
  <si>
    <t>UNIFORMES</t>
  </si>
  <si>
    <t>FORNITURAS</t>
  </si>
  <si>
    <t>CALZADO</t>
  </si>
  <si>
    <t>HERRAMIENTAS, REFACCIONES Y ACCESORIOS MENORES.</t>
  </si>
  <si>
    <t>HERRAMIENTAS MENORES.</t>
  </si>
  <si>
    <t>HERRAMIENTAS MENORES</t>
  </si>
  <si>
    <t>REFACCIONES Y ACCESORIOS MENORES DE EDIFICIOS.</t>
  </si>
  <si>
    <t>REFACCIONES Y ACCESORIOS MENORES DE MOBILIARIO Y EQUIPO DE ADMINISTRACION, EDUCACIONAL Y RECREATIVO</t>
  </si>
  <si>
    <t>REFACCIONES Y ACCESORIOS MENORES PARA EQUIPO DE COMPUTO Y TECNOLOGIAS DE LA INFORMACION</t>
  </si>
  <si>
    <t>REFACCIONES Y ACCESORIOS PARA EQUIPO DE COMPUTO.</t>
  </si>
  <si>
    <t>REFACCIONES Y ACCESORIOS MENORES DE EQUIPO E INSTRUMENTAL MEDICO Y LABORATORIO</t>
  </si>
  <si>
    <t>REFACCIONES Y ACCESORIOS MENORES DE EQUIPO DE TRANSPORTE.</t>
  </si>
  <si>
    <t>NEUMATICOS Y CAMARAS</t>
  </si>
  <si>
    <t>REFACCIONES Y ACCESORIOS MENORES DE EQUIPO DE DEFENSA Y SEGURIDAD</t>
  </si>
  <si>
    <t>REFACCIONES Y ACCESORIOS MENORES DE MAQUINARIA Y OTROS EQUIPOS</t>
  </si>
  <si>
    <t>REFACCIONES Y ACCESORIOS MENORES OTROS BIENES MUEBLES.</t>
  </si>
  <si>
    <t>SERVICIOS GENERALES.</t>
  </si>
  <si>
    <t>SERVICIOS BASICOS.</t>
  </si>
  <si>
    <t>ENERGIA ELECTRICA.</t>
  </si>
  <si>
    <t>SERVICIO DE ENERGIA ELECTRICA.</t>
  </si>
  <si>
    <t>ALUMBRADO PUBLICO</t>
  </si>
  <si>
    <t>GAS.</t>
  </si>
  <si>
    <t>AGUA.</t>
  </si>
  <si>
    <t>SERVICIO DE AGUA.</t>
  </si>
  <si>
    <t>TELEFONIA TRADICIONAL.</t>
  </si>
  <si>
    <t>SERVICIO TELEFONICO CONVENCIONAL.</t>
  </si>
  <si>
    <t>SERVICIO DE FAX</t>
  </si>
  <si>
    <t>TELEFONIA CELULAR.</t>
  </si>
  <si>
    <t>SERVICIO DE TELEFONIA CELULAR.</t>
  </si>
  <si>
    <t>SERVICIOS DE TELECOMUNICACIONES Y SATELITES.</t>
  </si>
  <si>
    <t>TELEFONOS, TELEX. FAX, CORREOS, TELEGRAFOS Y RAD.</t>
  </si>
  <si>
    <t>SERVICIO DE RADIOLOCALIZACION.</t>
  </si>
  <si>
    <t>SERVICIOS DE ACCESO DE INTERNET, REDES Y PROCESAMIENTO DE INFORMACION</t>
  </si>
  <si>
    <t>SERVICIO DE CONDUCCION DE SEÑALES ANALOGICAS Y DIGITALES</t>
  </si>
  <si>
    <t>SERVICIOS POSTALES Y TELEGRAFICOS.</t>
  </si>
  <si>
    <t>SERVICIO POSTAL.</t>
  </si>
  <si>
    <t>SERVICIO TELEGRAFICO.</t>
  </si>
  <si>
    <t>SERVICIOS INTEGRALES Y OTROS SERVICIOS</t>
  </si>
  <si>
    <t>SERVICIOS DE ARRENDAMIENTO.</t>
  </si>
  <si>
    <t>ARRENDAMIENTO DE TERRENOS.</t>
  </si>
  <si>
    <t>ARRENDAMIENTO DE EDIFICIOS.</t>
  </si>
  <si>
    <t>ARRENDAMIENTO DE INMUEBLES</t>
  </si>
  <si>
    <t>ARRENDAMIENTO DE MOBILIARIO Y EQUIPO DE ADMINISTRACION, EDUCACIONAL Y RECREATIVO</t>
  </si>
  <si>
    <t>ARRENDAMIENTO DE BIENES MUEBLES</t>
  </si>
  <si>
    <t>ARRENDAMIENTO DE EQUIPO Y BIENES INFORMATICOS.</t>
  </si>
  <si>
    <t>ARRENDAMIENTO DE EQUIPO E INSTRUMENTAL MEDICO Y DE LABORATORIO</t>
  </si>
  <si>
    <t>ARRENDAMIENTO DE EQUIPOS MEDICOS.</t>
  </si>
  <si>
    <t>ARRENDAMIENTO DE EQUIPO DE TRANSPORTE.</t>
  </si>
  <si>
    <t>ARRENDAMIENTO DE MAQUINARIA, OTROS EQUIPOS Y HERRAMIENTAS</t>
  </si>
  <si>
    <t>ARRENDAMIENTO DE EQPO FOTOGRAFIA, CINE, GRABACION, VIDEO Y SONIDO</t>
  </si>
  <si>
    <t>ARRENDAMIENTO DE FOTOCOPIADORA</t>
  </si>
  <si>
    <t>ARRENDAMIENTO DE ACTIVOS INTANGIBLES.</t>
  </si>
  <si>
    <t>PATENTES, REGALIAS Y OTROS.</t>
  </si>
  <si>
    <t>ARRENDAMIENTO FINANCIERO.</t>
  </si>
  <si>
    <t>BIENES MUEBLES POR ARRENDAMIENTO FINANCIERO.</t>
  </si>
  <si>
    <t>BIENES INMUEBLES POR ARRENDAMIENTO FINANCIERO.</t>
  </si>
  <si>
    <t>OTROS ARRENDAMIENTOS.</t>
  </si>
  <si>
    <t>OTROS (ESPECIFICAR)</t>
  </si>
  <si>
    <t>DEPOSITARIA PRODUCTIVA.</t>
  </si>
  <si>
    <t>SERVICIOS PROFESIONALES, CIENTIFICOS, TECNICOS Y OTROS SERVICIOS.</t>
  </si>
  <si>
    <t>SERVICIOS LEGALES, DE CONTABILIDAD, AUDITORIA Y RELACIONADOS</t>
  </si>
  <si>
    <t>ASESORIAS. (HONORARIOS PROFESIONALES INDEPENDIENTES)</t>
  </si>
  <si>
    <t>SERVICIOS DE DISEÑO, ARQUITECTURA, INGENIERIA Y ACTIVIDADES RELACIONADAS</t>
  </si>
  <si>
    <t>SERVICIOS ESTADISTICOS Y GEOGRAFICOS.</t>
  </si>
  <si>
    <t>ELABORACION DE EXPEDIENTES TECNICOS</t>
  </si>
  <si>
    <t>SUPERVISION DE OBRAS</t>
  </si>
  <si>
    <t>SERVICIOS DE CONSULTORIA ADMINISTRATIVA, PROCESOS, TECNICA Y EN TECNOLOGIAS DE LA INFORMACION</t>
  </si>
  <si>
    <t>SERVICIOS DE INFORMATICA.</t>
  </si>
  <si>
    <t>SERVICIOS RELACIONADOS CON CERTIFICACION DE PROCESOS.</t>
  </si>
  <si>
    <t>SERVICIOS RELACIONADOS CON ELABORACION DE MANUALES</t>
  </si>
  <si>
    <t>SERVICIOS DE CAPACITACION.</t>
  </si>
  <si>
    <t>CAPACITACION A SERVIDORES PUBLICOS.</t>
  </si>
  <si>
    <t>CAPACITACION SOCIAL Y PRODUCTIVA.</t>
  </si>
  <si>
    <t>SERVICIOS DE INVESTIGACION CIENTIFICA Y DESARROLLO.</t>
  </si>
  <si>
    <t>ESTUDIOS E INVESTIGACIONES.</t>
  </si>
  <si>
    <t>SERVICIOS DE APOYO ADMINISTRATIVO, TRADUCCION, FOTOCOPIADO E IMPRESION</t>
  </si>
  <si>
    <t>ENCUADERNACION, ENMICADOS Y ENGARGOLADOS</t>
  </si>
  <si>
    <t>IMPRESIONES OFICIALES.</t>
  </si>
  <si>
    <t>SERVICIOS DE PROTECCION Y SEGURIDAD.</t>
  </si>
  <si>
    <t>SERVICIOS DE ACOPIO DE INFORMACION PARA LA PROCURACION DE JUSTICIA</t>
  </si>
  <si>
    <t>PROGRAMA DE PREVENCION DEL DELITO</t>
  </si>
  <si>
    <t>SERVICIOS DE VIGILANCIA.</t>
  </si>
  <si>
    <t>SERVICIOS DE VIGILANCIA A EDIFICIOS PUBLICOS.</t>
  </si>
  <si>
    <t>SERVICIOS PROFESIONALES, CIENTIFICOS Y TECNICOS INTEGRALES.</t>
  </si>
  <si>
    <t>ESTUDIOS Y ANALISIS BIOQUIMICOS.</t>
  </si>
  <si>
    <t>ESTUDIOS Y ANALISIS BIOQUIMICOS (ANIMALES).</t>
  </si>
  <si>
    <t>SUBROGACIONES.</t>
  </si>
  <si>
    <t>SERVICIOS MEDICOS.</t>
  </si>
  <si>
    <t>SERVICIOS HOSPITALARIOS.</t>
  </si>
  <si>
    <t>SERVICIOS DE ANALISIS Y FARMACEUTICOS.</t>
  </si>
  <si>
    <t>SERVICIOS FINANCIEROS, BANCARIOS Y COMERCIALES.</t>
  </si>
  <si>
    <t>SERVICIOS FINANCIEROS Y BANCARIOS.</t>
  </si>
  <si>
    <t>SERVICIOS BANCARIOS Y FINANCIEROS.</t>
  </si>
  <si>
    <t>SERVICIOS DE VALORACION.</t>
  </si>
  <si>
    <t>SERVICIOS DE DICTAMINACION.</t>
  </si>
  <si>
    <t>SERVICIOS DE COBRANZA, INVESTIGACION CREDITICIA Y SIMILAR</t>
  </si>
  <si>
    <t>SERVICIOS DE RECAUDACION, TRASLADO Y CUSTODIA DE VALORES.</t>
  </si>
  <si>
    <t>SEGUROS DE RESPONSABILIDAD PATRIMONIAL Y FIANZAS.</t>
  </si>
  <si>
    <t>SEGUROS Y FIANZAS</t>
  </si>
  <si>
    <t>SEGURO DE BIENES PATRIMONIALES.</t>
  </si>
  <si>
    <t>ALMACENAJE, ENVASE Y EMBALAJE.</t>
  </si>
  <si>
    <t>ALMACENAJE, ENVASE Y.EMBALAJE.</t>
  </si>
  <si>
    <t>FLETES Y MANIOBRAS.</t>
  </si>
  <si>
    <t>FLETES, ACARREOS Y MANIOBRAS DIST. A LAS DE OBRA P</t>
  </si>
  <si>
    <t>COMISIONES POR VENTAS.</t>
  </si>
  <si>
    <t>SERVICIOS FINANCIEROS, BANCARIOS Y COMERCIALES INTEGRALES</t>
  </si>
  <si>
    <t>SERVICIOS DE INSTALACION, REPARACION, MANTENIMIENTO Y CONSERVACION.</t>
  </si>
  <si>
    <t>CONSERVACION Y MANTENIMIENTO MENOR DE INMUEBLES.</t>
  </si>
  <si>
    <t>INSTALACION, REPARACION Y MANTENIMIENTO DE MOBILIARIO Y EQUIPO DE ADMINISTRACION, EDUCACIONAL Y RECREATIVO</t>
  </si>
  <si>
    <t>MANTENIMIENTO Y CONSERVACION DE MOBILIARIO Y EQUIPO DE ADMINISTRACION</t>
  </si>
  <si>
    <t>INSTALACION, REPARACION Y MANTENIMIENTO DE EQUIPO DE COMPUTO Y TECNOLOGIAS DE LA INFORMACION</t>
  </si>
  <si>
    <t>MANTENIMIENTO Y CONSERVACION DE BIENES INFORMATICOS.</t>
  </si>
  <si>
    <t>MANTENIMIENTO Y CONSERVACION DE RADIO Y COMUNICACION</t>
  </si>
  <si>
    <t>INSTALACION, REPARACION Y MANTENIMIENTO DE EQUIPO E INSTRUMENTAL MEDICO Y DE LABORATORIO</t>
  </si>
  <si>
    <t>MANTENIMIENTO Y CONSERVACION DE MOBILIARIO Y EQUIPO MEDICO Y DE LABORATORIO</t>
  </si>
  <si>
    <t>REPARACION Y MANTENIMIENTO DE EQUIPO DE TRANSPORTE.</t>
  </si>
  <si>
    <t>REPARACION Y MANTENIMIENTO DE EQUIPO DE DEFENSA Y SEGURIDAD</t>
  </si>
  <si>
    <t>INSTALACION, REPARACION Y MANTENIMIENTO DE MAQUINARIA, OTROS EQUIPOS Y HERRAMIENTAS</t>
  </si>
  <si>
    <t>DE EQUIPO DE INGENIERIA</t>
  </si>
  <si>
    <t>MAQUINARIA Y EQUIPO DE CONSTRUCCION.</t>
  </si>
  <si>
    <t>EQUIPO CONTRA INCENDIOS</t>
  </si>
  <si>
    <t>DE HERRAMIENTAS E INSTRUMENTOS</t>
  </si>
  <si>
    <t>DE PARQUIMETROS</t>
  </si>
  <si>
    <t>MANTENIMIENTO Y CONSERVACION DE MAQUINARIA Y EQUIPO.</t>
  </si>
  <si>
    <t>DE OTRAS MAQUINARIAS Y EQUIPO</t>
  </si>
  <si>
    <t>INSTALACIONES.</t>
  </si>
  <si>
    <t>SERVICIOS DE LIMPIEZA Y MANEJO DE DESECHOS.</t>
  </si>
  <si>
    <t>SERVICIO DE LAVANDERIA, LIMPIEZA, HIGIENE Y FUMIGACION.</t>
  </si>
  <si>
    <t>SERVICIOS DE JARDINERIA Y FUMIGACION.</t>
  </si>
  <si>
    <t>SERVICIOS DE COMUNICACION SOCIAL Y PUBLICIDAD.</t>
  </si>
  <si>
    <t>DIFUSION POR RADIO, TELEVISION Y OTROS MEDIOS DE MENSAJES SOBRE PROGRAMAS Y ACTIVIDADES GUBERNAMENTALES</t>
  </si>
  <si>
    <t>PINTADO DE BARDAS Y ESPECTACULARES</t>
  </si>
  <si>
    <t>PRENSA Y PUBLICIDAD</t>
  </si>
  <si>
    <t>PUBLICACIONES OFICIALES</t>
  </si>
  <si>
    <t>OTROS GASTOS DE DIFUSION E INFORMACION.</t>
  </si>
  <si>
    <t>CINE, RADIO Y TELEVISION</t>
  </si>
  <si>
    <t>DIFUSION POR RADIO, TELEVISION Y OTROS MEDIOS DE MENSAJES COMERCIALES PARA PROMOVER LA VENTA DE BIENES O SERVICIOS</t>
  </si>
  <si>
    <t>DIFUSION POR RADIO, TELEVISION Y OTROS MEDIOS DE MENSAJES COMERCIALES PARA PROMOVER LA VENTA DE PRODUCTOS O SERVICIOS</t>
  </si>
  <si>
    <t>SERVICIOS DE CREATIVIDAD, PREPRODUCCION Y PRODUCCION DE PUBLICIDAD, EXCEPTO INTERNET</t>
  </si>
  <si>
    <t>SERVICIOS DE REVELADO DE FOTOGRAFIAS.</t>
  </si>
  <si>
    <t>SERVICIOS DE LA INDUSTRIA FILMICA, DEL SONIDO Y DEL VIDEO.</t>
  </si>
  <si>
    <t>SERVICIO DE CREACION Y DIFUSION DE CONTENIDO EXCLUSIVAMENTE A TRAVES DE INTERNET</t>
  </si>
  <si>
    <t>OTROS SERVICIOS DE INFORMACION</t>
  </si>
  <si>
    <t>PERIFONEO</t>
  </si>
  <si>
    <t>EDICION DE FOLLETOS PUBLICITARIOS (TRIPTICOS Y CARTELES)</t>
  </si>
  <si>
    <t>SUSCRIPCIONES Y CUOTAS</t>
  </si>
  <si>
    <t>SERVICIOS DE TRASLADO Y VIATICOS.</t>
  </si>
  <si>
    <t>PASAJES AEREOS.</t>
  </si>
  <si>
    <t>PASAJES NACIONALES AEREOS.</t>
  </si>
  <si>
    <t>PASAJES INTERNACIONALES AEREOS.</t>
  </si>
  <si>
    <t>PASAJES TERRESTRES.</t>
  </si>
  <si>
    <t>PASAJES NACIONALES TERRESTRES.</t>
  </si>
  <si>
    <t>PASAJES INTERNACIONALES TERRESTRES.</t>
  </si>
  <si>
    <t>PASAJES MARITIMOS, LACUSTRES Y FLUVIALES.</t>
  </si>
  <si>
    <t>PASAJES NACIONALES MARITIMOS, LACUSTRES Y FLUVIALES.</t>
  </si>
  <si>
    <t>PASAJES INTERNACIONALES MARITIMOS, LACUSTRES Y FLUVIALES.</t>
  </si>
  <si>
    <t>AUTOTRANSPORTE.</t>
  </si>
  <si>
    <t>VIATICOS EN EL PAIS.</t>
  </si>
  <si>
    <t>VIATICOS NACIONALES.</t>
  </si>
  <si>
    <t>VIATICOS EN EL EXTRANJERO.</t>
  </si>
  <si>
    <t>GASTOS DE INSTALACION Y TRASLADO DE MENEJE</t>
  </si>
  <si>
    <t>SERVICIOS INTEGRALES DE TRASLADO Y VIATICOS.</t>
  </si>
  <si>
    <t>OTROS SERVICIOS DE TRASLADO Y HOSPEDAJE.</t>
  </si>
  <si>
    <t>TRASLADO DE PERSONAS.</t>
  </si>
  <si>
    <t>HOSPEDAJE.</t>
  </si>
  <si>
    <t>OTROS SERVICIOS DE TRASLADO.</t>
  </si>
  <si>
    <t>GASTOS PARA OPERATIVOS Y TRABAJOS DE CAMPO EN AREAS RURALES</t>
  </si>
  <si>
    <t>SERVICIOS OFICIALES.</t>
  </si>
  <si>
    <t>GASTOS DE CEREMONIAL.</t>
  </si>
  <si>
    <t>GASTOS DE ORDEN SOCIAL Y CULTURAL.</t>
  </si>
  <si>
    <t>GASTOS DE ORDEN SOCIAL</t>
  </si>
  <si>
    <t>FERIAS LOCALES</t>
  </si>
  <si>
    <t>ACCION CIVICA</t>
  </si>
  <si>
    <t>CONGRESOS Y CONVENCIONES.</t>
  </si>
  <si>
    <t>REUNIONES Y SEMINARIOS</t>
  </si>
  <si>
    <t>EXPOSICIONES.</t>
  </si>
  <si>
    <t>GASTOS DE REPRESENTACION</t>
  </si>
  <si>
    <t>OTROS SERVICIOS GENERALES.</t>
  </si>
  <si>
    <t>SERVICIOS FUNERARIOS Y DE CEMENTERIOS.</t>
  </si>
  <si>
    <t>FUNERALES Y PAGOS DE DEFUNCION</t>
  </si>
  <si>
    <t>IMPUESTOS Y DERECHOS.</t>
  </si>
  <si>
    <t>IMPUESTOS Y DERECHOS DE EXPORTACION.</t>
  </si>
  <si>
    <t>LEGALIZACIONES, GASTOS DE ESCRITURACION Y EXHORTOS.</t>
  </si>
  <si>
    <t>TENENCIA Y PLACAS</t>
  </si>
  <si>
    <t>PEAJE</t>
  </si>
  <si>
    <t>IMPUESTOS Y DERECHOS DE IMPORTACION.</t>
  </si>
  <si>
    <t>IMPUESTOS DE IMPORTACION.</t>
  </si>
  <si>
    <t>SENTENCIAS Y RESOLUCIONES POR AUTORIDAD COMPETENTE.</t>
  </si>
  <si>
    <t>EROGACIONES POR RESOLUCIONES POR AUTORIDAD COMPETENTE</t>
  </si>
  <si>
    <t>INDEMNIZACIONES POR EXPROPIACION DE PREDIOS.</t>
  </si>
  <si>
    <t>PENAS, MULTAS, ACCESORIOS Y ACTUALIZACIONES.</t>
  </si>
  <si>
    <t>MULTAS ADMINISTRATIVAS</t>
  </si>
  <si>
    <t>RECARGOS</t>
  </si>
  <si>
    <t>ACTUALIZACIONES DE IMPUESTOS</t>
  </si>
  <si>
    <t>GASTOS DE EJECUCION</t>
  </si>
  <si>
    <t>OTROS GASTOS POR RESPONSABILIDADES.</t>
  </si>
  <si>
    <t>PERDIDAS DEL ERARIO ESTATAL.</t>
  </si>
  <si>
    <t>RESPONSABILIDADES.</t>
  </si>
  <si>
    <t>IMPUESTO SOBRE NOMINA Y OTROS QUE SE DERIVEN DE UNA RELACION LABORAL</t>
  </si>
  <si>
    <t>2% IMPTO SOBRE NOMINA</t>
  </si>
  <si>
    <t>SERVICIOS ASISTENCIALES.</t>
  </si>
  <si>
    <t>OTROS SEGUROS.</t>
  </si>
  <si>
    <t>OTROS SERVICIOS.</t>
  </si>
  <si>
    <t>ACTIVIDADES DE ENLACE, ENTREGA Y RECEPCION DE LA ADMINISTRACION PUBLICA ESTATAL</t>
  </si>
  <si>
    <t>TRANSFERENCIAS, ASIGNACIONES, SUBSIDIOS Y OTRAS AYUDAS.</t>
  </si>
  <si>
    <t>TRANSFERENCIAS INTERNAS Y ASIGNACIONES AL SECTOR PUBLICO.</t>
  </si>
  <si>
    <t>ASIGNACIONES PRESUPUESTARIAS AL PODER EJECUTIVO.</t>
  </si>
  <si>
    <t>ASIGNACIONES PRESUPUESTARIAS AL PODER LEGISLATIVO.</t>
  </si>
  <si>
    <t>ASIGNACIONES PRESUPUESTARIAS AL PODER JUDICIAL.</t>
  </si>
  <si>
    <t>ASIGNACIONES PRESUPUESTARIAS A ORGANOS AUTONOMOS</t>
  </si>
  <si>
    <t>SUBSIDIOS Y SUBVENCIONES.</t>
  </si>
  <si>
    <t>SUBSIDIOS A LA PRODUCCION.</t>
  </si>
  <si>
    <t>SUBSIDIOS A LA DISTRIBUCION.</t>
  </si>
  <si>
    <t>SUBSIDIOS A LA INVERSION.</t>
  </si>
  <si>
    <t>SUBSIDIOS A LA PRESTACION DE SERVICIOS PUBLICOS.</t>
  </si>
  <si>
    <t>SUBSIDIOS PARA CUBRIR DIFERENCIALES DE TASAS DE INTERES.</t>
  </si>
  <si>
    <t>SUBSIDIOS A LA VIVIENDA.</t>
  </si>
  <si>
    <t>SUBSIDIOS A ENTIDADES FEDERATIVAS Y MUNICIPIOS.</t>
  </si>
  <si>
    <t>OTROS SUBSIDIOS.</t>
  </si>
  <si>
    <t>AYUDAS SOCIALES A PERSONAS</t>
  </si>
  <si>
    <t>BECAS Y OTRAS AYUDAS PARA PROGRAMAS DE CAPACITACION</t>
  </si>
  <si>
    <t>AYUDAS SOCIALES A INSTITUCIONES DE ENSEÑANZA</t>
  </si>
  <si>
    <t>A INSTITUCIONES EDUCATIVAS</t>
  </si>
  <si>
    <t>AYUDAS SOCIALES A ACTIVIDADES CIENTIFICAS O ACADEMICAS.</t>
  </si>
  <si>
    <t>AYUDAS SOCIALES A INSTITUCIONES SIN FINES DE LUCRO.</t>
  </si>
  <si>
    <t>AYUDAS SOCIALES A COOPERATIVAS</t>
  </si>
  <si>
    <t>AYUDAS SOCIALES A ENTIDADES DE INTERES PUBLICO</t>
  </si>
  <si>
    <t>AYUDAS SOCIALES POR DESASTRES NATURALES Y OTROS SINIESTROS.</t>
  </si>
  <si>
    <t>PENSIONES Y JUBILACIONES.</t>
  </si>
  <si>
    <t>PENSIONES</t>
  </si>
  <si>
    <t>OTRAS PENSIONES Y JUBILACIONES</t>
  </si>
  <si>
    <t>TRANSFERENCIAS A FIDEICOMISOS, MANDATOS Y OTROS ANALOGOS.</t>
  </si>
  <si>
    <t>TRANSFERENCIAS A FIDEICOMISOS DEL PODER EJECUTIVO</t>
  </si>
  <si>
    <t>TRANSFERENCIAS A FIDEICOMISOS DEL PODER LEGISLATIVO</t>
  </si>
  <si>
    <t>TRANSFERENCIAS A FIDEICOMISOS DEL PODER JUDICIAL</t>
  </si>
  <si>
    <t>TRANSFERENCIAS A FIDEICOMISOS PUBLICOS DE ENTIDADES PARAESTATALES NO EMPRESARIALES Y NO FINANCIERAS</t>
  </si>
  <si>
    <t>TRANSFERENCIAS A FIDEICOMISOS PUBLICOS DE ENTIDADES PARAESTATALES EMPRESARIALES Y NO FINANCIERAS</t>
  </si>
  <si>
    <t>TRANSFERENCIAS A FIDEICOMISOS INSTITUCIONES PUBLICAS FINANCIERAS</t>
  </si>
  <si>
    <t>TRANSFERENCIAS A LA SEGURIDAD SOCIAL</t>
  </si>
  <si>
    <t>TRANSFERENCIAS POR OBLIGACIONES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</si>
  <si>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</si>
  <si>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</si>
  <si>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</si>
  <si>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</si>
  <si>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</si>
  <si>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</si>
  <si>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</si>
  <si>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</si>
  <si>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</si>
  <si>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AL SECTOR PRIVADO EXTERNO</t>
  </si>
  <si>
    <t>PARTICIPACIONES Y APORTACIONES</t>
  </si>
  <si>
    <t>CAPITAL</t>
  </si>
  <si>
    <t>BIENES MUEBLES, INMUEBLES E INTANGIBLES</t>
  </si>
  <si>
    <t>FONDO DE APORTACION PARA EL FORTALECIMIENTO MUNICIPAL</t>
  </si>
  <si>
    <t>INVERSION PUBLICA</t>
  </si>
  <si>
    <t>DEUDA</t>
  </si>
  <si>
    <t>DEUDA PUBLICA</t>
  </si>
  <si>
    <t>NOMBRE CUENTA</t>
  </si>
  <si>
    <t>DIGITO</t>
  </si>
  <si>
    <t>SECTOR PUBLICO MUNICIPAL</t>
  </si>
  <si>
    <t>SECTOR PUBLICO NO FINANCIERO</t>
  </si>
  <si>
    <t>GOBIERNO GENERAL MUNICIPAL</t>
  </si>
  <si>
    <t>Organo Ejecutivo Municipal (Ayuntamiento)</t>
  </si>
  <si>
    <t>EJERCICIO</t>
  </si>
  <si>
    <t>NOM. AREA</t>
  </si>
  <si>
    <t>NUM. AREA</t>
  </si>
  <si>
    <t>GASTO  CORRIENTE</t>
  </si>
  <si>
    <t>CONVENIOS</t>
  </si>
  <si>
    <t>NOMBRE</t>
  </si>
  <si>
    <t>TP</t>
  </si>
  <si>
    <t xml:space="preserve">01 GASTOS CONTABLES </t>
  </si>
  <si>
    <t>02 GASTOS CAPITAL</t>
  </si>
  <si>
    <t>TOTAL DEL PRESUPUESTO</t>
  </si>
  <si>
    <t>A</t>
  </si>
  <si>
    <t>DIG</t>
  </si>
  <si>
    <t>CLAVSUMA</t>
  </si>
  <si>
    <t>D</t>
  </si>
  <si>
    <t>CLAVCUENTA</t>
  </si>
  <si>
    <t>(en blanco)</t>
  </si>
  <si>
    <t>CUENTA</t>
  </si>
  <si>
    <t>259</t>
  </si>
  <si>
    <t>122</t>
  </si>
  <si>
    <t>144</t>
  </si>
  <si>
    <t>258</t>
  </si>
  <si>
    <t>25</t>
  </si>
  <si>
    <t>2</t>
  </si>
  <si>
    <t>257</t>
  </si>
  <si>
    <t>126</t>
  </si>
  <si>
    <t>1</t>
  </si>
  <si>
    <t>3</t>
  </si>
  <si>
    <t>148</t>
  </si>
  <si>
    <t>255</t>
  </si>
  <si>
    <t>129</t>
  </si>
  <si>
    <t>26</t>
  </si>
  <si>
    <t>256</t>
  </si>
  <si>
    <t>121</t>
  </si>
  <si>
    <t>124</t>
  </si>
  <si>
    <t>128</t>
  </si>
  <si>
    <t>12</t>
  </si>
  <si>
    <t>123</t>
  </si>
  <si>
    <t>251</t>
  </si>
  <si>
    <t>252</t>
  </si>
  <si>
    <t>261</t>
  </si>
  <si>
    <t>115</t>
  </si>
  <si>
    <t>139</t>
  </si>
  <si>
    <t>145</t>
  </si>
  <si>
    <t>125</t>
  </si>
  <si>
    <t>263</t>
  </si>
  <si>
    <t>113</t>
  </si>
  <si>
    <t>111</t>
  </si>
  <si>
    <t>112</t>
  </si>
  <si>
    <t>114</t>
  </si>
  <si>
    <t>131</t>
  </si>
  <si>
    <t>132</t>
  </si>
  <si>
    <t>136</t>
  </si>
  <si>
    <t>135</t>
  </si>
  <si>
    <t>137</t>
  </si>
  <si>
    <t>134</t>
  </si>
  <si>
    <t>13</t>
  </si>
  <si>
    <t>138</t>
  </si>
  <si>
    <t>11</t>
  </si>
  <si>
    <t>133</t>
  </si>
  <si>
    <t>143</t>
  </si>
  <si>
    <t>146</t>
  </si>
  <si>
    <t>147</t>
  </si>
  <si>
    <t>149</t>
  </si>
  <si>
    <t>141</t>
  </si>
  <si>
    <t>14</t>
  </si>
  <si>
    <t>254</t>
  </si>
  <si>
    <t>127</t>
  </si>
  <si>
    <t>Valores</t>
  </si>
  <si>
    <t>PRESUPUESTO DE EGRESOS</t>
  </si>
  <si>
    <t>ASIGNACIONES APROBADAS</t>
  </si>
  <si>
    <t>FPE-02</t>
  </si>
  <si>
    <t>CAPITULOS</t>
  </si>
  <si>
    <t>GRUPOS</t>
  </si>
  <si>
    <t>G    A    S    T    O</t>
  </si>
  <si>
    <t>PRESUPUESTO</t>
  </si>
  <si>
    <t>CORRIENTE</t>
  </si>
  <si>
    <t xml:space="preserve">DEUDA </t>
  </si>
  <si>
    <t>T   O   T   A   L</t>
  </si>
  <si>
    <t>T  O  T  A  L</t>
  </si>
  <si>
    <t>SERVICIOS PERSONALES</t>
  </si>
  <si>
    <t>MATERIALES Y SUMINISTROS</t>
  </si>
  <si>
    <t>SERVICIOS GENERALES</t>
  </si>
  <si>
    <t>TRANSFERENCIAS, ASIGNACIONES, SUBSIDIOS Y OTRAS AYUDAS</t>
  </si>
  <si>
    <t>INVERSIONES FINANCIERAS Y OTRAS PROVISIONES</t>
  </si>
  <si>
    <t>CLASIFICACION TIPO DE GASTO</t>
  </si>
  <si>
    <t>No.</t>
  </si>
  <si>
    <t>CATEGORIAS.</t>
  </si>
  <si>
    <t>MONTO.</t>
  </si>
  <si>
    <t>1 2 6 3 631 002 003</t>
  </si>
  <si>
    <t>Ayudas para Obras (Suministro de Material de Construcción y Laminas)</t>
  </si>
  <si>
    <t>1 2 6 3 631 002 004</t>
  </si>
  <si>
    <t>1 2 6 3 631 002 005</t>
  </si>
  <si>
    <t>Otros</t>
  </si>
  <si>
    <t>Gasto Corriente</t>
  </si>
  <si>
    <t>Gasto de Capital</t>
  </si>
  <si>
    <t>Amortizacion de la deuda y dismunucion de pasivos</t>
  </si>
  <si>
    <t>TOTAL</t>
  </si>
  <si>
    <t>CLASIFICACION FUNCIONAL</t>
  </si>
  <si>
    <t>CONCEPTO</t>
  </si>
  <si>
    <t>TOTAL PRESUPUESTO</t>
  </si>
  <si>
    <t>TOTAL CLASIFICACION FUNCIONAL DEL GASTO</t>
  </si>
  <si>
    <t>GOBIERNO</t>
  </si>
  <si>
    <t>LEGISLACION</t>
  </si>
  <si>
    <t>Legislación</t>
  </si>
  <si>
    <t>Fiscalización</t>
  </si>
  <si>
    <t/>
  </si>
  <si>
    <t>JUSTICIA</t>
  </si>
  <si>
    <r>
      <t>Impartición</t>
    </r>
    <r>
      <rPr>
        <sz val="9"/>
        <color rgb="FF000000"/>
        <rFont val="Arial"/>
        <family val="2"/>
      </rPr>
      <t xml:space="preserve"> de Justicia</t>
    </r>
  </si>
  <si>
    <t>Procuración de Justicia</t>
  </si>
  <si>
    <t>Reclusión y Readaptación Social</t>
  </si>
  <si>
    <t>4</t>
  </si>
  <si>
    <t>Derechos Humanos</t>
  </si>
  <si>
    <t>COORDINACION DE LA POLITICA DE GOBIERNO</t>
  </si>
  <si>
    <t>Presidencia / Gubernatura</t>
  </si>
  <si>
    <t>Política Interior</t>
  </si>
  <si>
    <t>Preservación y Cuidado del Patrimonio Público</t>
  </si>
  <si>
    <t>Función Pública</t>
  </si>
  <si>
    <t>5</t>
  </si>
  <si>
    <t>Asuntos Jurídicos</t>
  </si>
  <si>
    <t>6</t>
  </si>
  <si>
    <t>Organización de Procesos Electorales</t>
  </si>
  <si>
    <t>7</t>
  </si>
  <si>
    <t>Población</t>
  </si>
  <si>
    <t>8</t>
  </si>
  <si>
    <t>Territorio</t>
  </si>
  <si>
    <t>9</t>
  </si>
  <si>
    <t>RELACIONES EXTERIORES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</si>
  <si>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</si>
  <si>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</si>
  <si>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</si>
  <si>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</si>
  <si>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</si>
  <si>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</si>
  <si>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</si>
  <si>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</si>
  <si>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</si>
  <si>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</si>
  <si>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</si>
  <si>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</si>
  <si>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</si>
  <si>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OTROS SERVICIOS GENERALES</t>
  </si>
  <si>
    <t>Servicios Registrales, Administrativos y Patrimoniales</t>
  </si>
  <si>
    <t>Servicios Estadísticos</t>
  </si>
  <si>
    <t>Servicios de Comunicación y Medios</t>
  </si>
  <si>
    <t>Acceso a la Información Pública Gubernamental</t>
  </si>
  <si>
    <t>DESARROLLO SOCIAL</t>
  </si>
  <si>
    <t>PROTECCION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</si>
  <si>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</si>
  <si>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</si>
  <si>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</si>
  <si>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</si>
  <si>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</si>
  <si>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</si>
  <si>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</si>
  <si>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</si>
  <si>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</si>
  <si>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</si>
  <si>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</si>
  <si>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</si>
  <si>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</si>
  <si>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</si>
  <si>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</si>
  <si>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</si>
  <si>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</si>
  <si>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</si>
  <si>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</si>
  <si>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RECREACION, CULTURA Y OTRAS MANIFESTACIONES SOCIALES</t>
  </si>
  <si>
    <t>Deporte y Recreación</t>
  </si>
  <si>
    <t>Cultura</t>
  </si>
  <si>
    <t>Radio, Televisión y Editoriales</t>
  </si>
  <si>
    <t>Asuntos Religiosos y Otras Manifestaciones Sociales</t>
  </si>
  <si>
    <t>Educación Básica</t>
  </si>
  <si>
    <t>Educación Media Superior</t>
  </si>
  <si>
    <t>Educación Superior</t>
  </si>
  <si>
    <t>Posgrado</t>
  </si>
  <si>
    <t>Educación para Adultos</t>
  </si>
  <si>
    <t>Otros Servicios Educativos y Actividades Inherentes</t>
  </si>
  <si>
    <t>PROTECCION SOCIAL</t>
  </si>
  <si>
    <t>Enfermedad e Incapacidad</t>
  </si>
  <si>
    <t>Edad Avanzada</t>
  </si>
  <si>
    <t>Familia e Hijos</t>
  </si>
  <si>
    <t>Desempleo</t>
  </si>
  <si>
    <t>Alimentación y Nutrición</t>
  </si>
  <si>
    <t>Apoyo Social para la Vivienda</t>
  </si>
  <si>
    <t>Indígenas</t>
  </si>
  <si>
    <t>Otros Grupos Vulnerables</t>
  </si>
  <si>
    <t>Otros de Seguridad Social y Asistencia Social</t>
  </si>
  <si>
    <t>OTROS ASUNTOS SOCIALES</t>
  </si>
  <si>
    <t>Otros Asuntos Sociales</t>
  </si>
  <si>
    <t>DESARROLLO ECONOMICO</t>
  </si>
  <si>
    <t>ASUNTOS ECONOMICOS, COMERCIALES Y LABORALES EN GENERAL</t>
  </si>
  <si>
    <t>Asuntos Económicos y Comerciales en General</t>
  </si>
  <si>
    <t>Asuntos Laborales Generales</t>
  </si>
  <si>
    <t>AGROPECUARIA, SILVICULTURA, PESCA Y CAZA</t>
  </si>
  <si>
    <t>Agropecuaria</t>
  </si>
  <si>
    <t>Silvicultura</t>
  </si>
  <si>
    <t>Acuacultura, Pesca y Caza</t>
  </si>
  <si>
    <t>Agroindustrial</t>
  </si>
  <si>
    <t>Hidroagrícola</t>
  </si>
  <si>
    <t>Apoyo Financiero a la Banca y Seguro Agropecuario</t>
  </si>
  <si>
    <t>COMBUSTIBLES Y ENERGIA</t>
  </si>
  <si>
    <t>Carbón y Otros Combustibles Minerales Sólidos</t>
  </si>
  <si>
    <t>Petróleo y Gas Natural (Hidrocarburos)</t>
  </si>
  <si>
    <t>Combustibles Nucleares</t>
  </si>
  <si>
    <t>Otros Combustibles</t>
  </si>
  <si>
    <t>Electricidad</t>
  </si>
  <si>
    <t>Energía no Eléctrica</t>
  </si>
  <si>
    <t>MINERIA, MANUFACTURAS Y CONSTRUCCION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</si>
  <si>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</si>
  <si>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</si>
  <si>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</si>
  <si>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</si>
  <si>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</si>
  <si>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</si>
  <si>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</si>
  <si>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</si>
  <si>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</si>
  <si>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</si>
  <si>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</si>
  <si>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Comunicaciones</t>
  </si>
  <si>
    <t>TURISMO</t>
  </si>
  <si>
    <t>Turismo</t>
  </si>
  <si>
    <t>Hoteles y Restaurantes</t>
  </si>
  <si>
    <t>CIENCIA, TECNOLOGIA E INNOVACION</t>
  </si>
  <si>
    <t>Investigación Científica</t>
  </si>
  <si>
    <t>Desarrollo Tecnológico</t>
  </si>
  <si>
    <t>Servicios Científicos y Tecnológicos</t>
  </si>
  <si>
    <t>Innovación</t>
  </si>
  <si>
    <t>OTRAS INDUSTRIAS Y OTROS ASUNTOS ECONOMICOS</t>
  </si>
  <si>
    <t>Comercio, Distribución, Almacenamiento y Depósito</t>
  </si>
  <si>
    <t>Otras Industrias</t>
  </si>
  <si>
    <t>Otros Asuntos Económicos</t>
  </si>
  <si>
    <t>OTRAS NO CLASIFICADAS EN FUNCIONES ANTERIORES</t>
  </si>
  <si>
    <t>TRANSACCIONES DE LA DEUDA PUBLICA / COSTO FINANCIERO DE LA DEUDA</t>
  </si>
  <si>
    <t>Deuda Pública Interna</t>
  </si>
  <si>
    <t>Deuda Pública Externa</t>
  </si>
  <si>
    <t>TRANSFERENCIAS, PARTICIPACIONES Y APORTACIONES ENTRE DIFERENTES NIVELES Y ORDENES DE GOBIERNO</t>
  </si>
  <si>
    <t>Transferencias entre Diferentes Niveles y Ordenes de Gobierno</t>
  </si>
  <si>
    <t>Participaciones entre Diferentes Niveles y Ordenes de Gobierno</t>
  </si>
  <si>
    <t>Aportaciones entre Diferentes Niveles y Ordenes de Gobierno</t>
  </si>
  <si>
    <t>SANEAMIENTO DEL SISTEMA FINANCIERO</t>
  </si>
  <si>
    <t>Saneamiento del Sistema Financiero</t>
  </si>
  <si>
    <t>Apoyos IPAB</t>
  </si>
  <si>
    <t>Banca de Desarrollo</t>
  </si>
  <si>
    <t>Apoyo a los programas de reestructura en unidades de inversión (UDIS)</t>
  </si>
  <si>
    <t>ADEUDOS DE EJERCICIOS FISCALES ANTERIORES</t>
  </si>
  <si>
    <t>Adeudos de Ejercicios Fiscales Anteriores</t>
  </si>
  <si>
    <t>a</t>
  </si>
  <si>
    <t>No. CLAFUN</t>
  </si>
  <si>
    <t>E</t>
  </si>
  <si>
    <t>K</t>
  </si>
  <si>
    <t>O</t>
  </si>
  <si>
    <t>M</t>
  </si>
  <si>
    <t>P</t>
  </si>
  <si>
    <t>G</t>
  </si>
  <si>
    <t>LETRA.CLAFUN</t>
  </si>
  <si>
    <t>No. FUNCIONAL</t>
  </si>
  <si>
    <t>LETRA FUNCIONAL</t>
  </si>
  <si>
    <t>CLASIFICACION ADMINISTRATIVA</t>
  </si>
  <si>
    <t>CLASIFICACION PROGRAMATICA</t>
  </si>
  <si>
    <t>GOBIERNO MUNICIPAL</t>
  </si>
  <si>
    <t>ORGANO EJECUTIVO MUNICIPAL (Ayuntamiento)</t>
  </si>
  <si>
    <t xml:space="preserve">ADMINISTRACION </t>
  </si>
  <si>
    <t>FONDO DE APORTACION PARA LA INFRAESTRUCTURA SOCIAL MUNICIPAL</t>
  </si>
  <si>
    <t>RAMO 20</t>
  </si>
  <si>
    <t>RAMO 23</t>
  </si>
  <si>
    <t>(tipología general)</t>
  </si>
  <si>
    <t>Programas Presupuestarios</t>
  </si>
  <si>
    <t>Asignación presupuestal</t>
  </si>
  <si>
    <t>Programas</t>
  </si>
  <si>
    <t>Subsidios: Sector Social y Privado o Entidades Federativas y Municipios</t>
  </si>
  <si>
    <t>Sujetos a Reglas de Operación</t>
  </si>
  <si>
    <t>S</t>
  </si>
  <si>
    <t>Otros Subsidios</t>
  </si>
  <si>
    <t>U</t>
  </si>
  <si>
    <t>Desempeño de las Funciones</t>
  </si>
  <si>
    <t>Prestación de Servicios Públicos</t>
  </si>
  <si>
    <t>Provisión de Bienes Públicos</t>
  </si>
  <si>
    <t>B</t>
  </si>
  <si>
    <t>Planeación, seguimiento y evaluación de políticas públicas</t>
  </si>
  <si>
    <t>Promoción y fomento</t>
  </si>
  <si>
    <t>F</t>
  </si>
  <si>
    <t>Regulación y supervisión</t>
  </si>
  <si>
    <t>Funciones de las Fuerzas Armadas (Únicamente Gobierno Federal)</t>
  </si>
  <si>
    <t>Específicos</t>
  </si>
  <si>
    <t>R</t>
  </si>
  <si>
    <t>Proyectos de Inversión</t>
  </si>
  <si>
    <t>Administrativos y de Apoyo</t>
  </si>
  <si>
    <t>Apoyo al proceso presupuestario y para mejorar la eficiencia institucional</t>
  </si>
  <si>
    <t>Apoyo a la función pública y al mejoramiento de la gestión</t>
  </si>
  <si>
    <t>Operaciones ajenas</t>
  </si>
  <si>
    <t>W</t>
  </si>
  <si>
    <t>Compromisos</t>
  </si>
  <si>
    <t>Obligaciones de cumplimiento de resolución jurisdiccional</t>
  </si>
  <si>
    <t>L</t>
  </si>
  <si>
    <t>Desastres Naturales</t>
  </si>
  <si>
    <t>N</t>
  </si>
  <si>
    <t>Obligaciones</t>
  </si>
  <si>
    <t>Pensiones y jubilaciones</t>
  </si>
  <si>
    <t>J</t>
  </si>
  <si>
    <t>Aportaciones a la seguridad social</t>
  </si>
  <si>
    <t>T</t>
  </si>
  <si>
    <t>Aportaciones a fondos de estabilización</t>
  </si>
  <si>
    <t>Y</t>
  </si>
  <si>
    <t>Aportaciones a fondos de inversión y reestructura de pensiones</t>
  </si>
  <si>
    <t>Z</t>
  </si>
  <si>
    <t>Programas de Gasto Federalizado (Gobierno Federal)</t>
  </si>
  <si>
    <t>Gasto Federalizado</t>
  </si>
  <si>
    <t>I</t>
  </si>
  <si>
    <t>Participaciones a entidades federativas y municipios</t>
  </si>
  <si>
    <t>C</t>
  </si>
  <si>
    <t>Costo financiero, deuda o apoyos a deudores y ahorradores de la banca</t>
  </si>
  <si>
    <t>Adeudos de ejercicios fiscales anteriores</t>
  </si>
  <si>
    <t>H</t>
  </si>
  <si>
    <t>Total</t>
  </si>
  <si>
    <t>DIFERENCIA</t>
  </si>
  <si>
    <t>Ingresos Propios</t>
  </si>
  <si>
    <t>Fertilizante</t>
  </si>
  <si>
    <t>ENTE</t>
  </si>
  <si>
    <t>PROGRAMA</t>
  </si>
  <si>
    <t>DEPARTAMENTO</t>
  </si>
  <si>
    <t>PGRO</t>
  </si>
  <si>
    <t>10</t>
  </si>
  <si>
    <t>30</t>
  </si>
  <si>
    <t>20</t>
  </si>
  <si>
    <t>Participaciones e Ingresos Propios</t>
  </si>
  <si>
    <t xml:space="preserve">03 DEUDA PUBLICA </t>
  </si>
  <si>
    <t>FPE</t>
  </si>
  <si>
    <t>1111</t>
  </si>
  <si>
    <t>1111111</t>
  </si>
  <si>
    <t>1111111001</t>
  </si>
  <si>
    <t>1112</t>
  </si>
  <si>
    <t>1112112</t>
  </si>
  <si>
    <t>1112112001</t>
  </si>
  <si>
    <t>1113</t>
  </si>
  <si>
    <t>1113113</t>
  </si>
  <si>
    <t>1113113001</t>
  </si>
  <si>
    <t>1113113001001</t>
  </si>
  <si>
    <t>FONDO GENERAL DE PARTICIPACIONES</t>
  </si>
  <si>
    <t>1113113001003</t>
  </si>
  <si>
    <t>1113113002</t>
  </si>
  <si>
    <t>SUELDO AL BASE PERSONAL DE CONFIANZA.</t>
  </si>
  <si>
    <t>1114</t>
  </si>
  <si>
    <t>1114114</t>
  </si>
  <si>
    <t>1114114001</t>
  </si>
  <si>
    <t>1121</t>
  </si>
  <si>
    <t>1121121</t>
  </si>
  <si>
    <t>1121121001</t>
  </si>
  <si>
    <t>1122</t>
  </si>
  <si>
    <t>1122122</t>
  </si>
  <si>
    <t>1122122001</t>
  </si>
  <si>
    <t>1122122001001</t>
  </si>
  <si>
    <t>1122122001003</t>
  </si>
  <si>
    <t>1122122001006</t>
  </si>
  <si>
    <t>1122122002</t>
  </si>
  <si>
    <t>1123</t>
  </si>
  <si>
    <t>1123123</t>
  </si>
  <si>
    <t>1123123001</t>
  </si>
  <si>
    <t>1124</t>
  </si>
  <si>
    <t>1124124</t>
  </si>
  <si>
    <t>1124124001</t>
  </si>
  <si>
    <t>1131</t>
  </si>
  <si>
    <t>1131131</t>
  </si>
  <si>
    <t>1131131001</t>
  </si>
  <si>
    <t>1131131001001</t>
  </si>
  <si>
    <t xml:space="preserve">FONDO GENERAL DE PARTICIPACIONES </t>
  </si>
  <si>
    <t>1131131001003</t>
  </si>
  <si>
    <t>1132</t>
  </si>
  <si>
    <t>1132132</t>
  </si>
  <si>
    <t>1132132001</t>
  </si>
  <si>
    <t>1132132001001</t>
  </si>
  <si>
    <t>1132132001003</t>
  </si>
  <si>
    <t>1133</t>
  </si>
  <si>
    <t>1133133</t>
  </si>
  <si>
    <t>1133133001</t>
  </si>
  <si>
    <t>1134</t>
  </si>
  <si>
    <t>1134134</t>
  </si>
  <si>
    <t>1134134001</t>
  </si>
  <si>
    <t>1134134001001</t>
  </si>
  <si>
    <t>1134134001003</t>
  </si>
  <si>
    <t>FONDO DE APORTACIONES PARA EL FORTALECIMIENTO MUNICIPAL</t>
  </si>
  <si>
    <t>1135</t>
  </si>
  <si>
    <t>1135135</t>
  </si>
  <si>
    <t>1135135001</t>
  </si>
  <si>
    <t>1136</t>
  </si>
  <si>
    <t>1136136</t>
  </si>
  <si>
    <t>1136136001</t>
  </si>
  <si>
    <t>1137</t>
  </si>
  <si>
    <t>1137137</t>
  </si>
  <si>
    <t>1137137001</t>
  </si>
  <si>
    <t>1138</t>
  </si>
  <si>
    <t>1138138</t>
  </si>
  <si>
    <t>1138138001</t>
  </si>
  <si>
    <t>1138138001001</t>
  </si>
  <si>
    <t>FONDO GENERAL DE PARITICIPACIONES</t>
  </si>
  <si>
    <t>1141</t>
  </si>
  <si>
    <t>1141141</t>
  </si>
  <si>
    <t>1141141001</t>
  </si>
  <si>
    <t>1141141001001</t>
  </si>
  <si>
    <t>FONDO GENERAL DE APORTACIONES</t>
  </si>
  <si>
    <t>1141141001003</t>
  </si>
  <si>
    <t>1141141002</t>
  </si>
  <si>
    <t>1141141002001</t>
  </si>
  <si>
    <t>1141141002003</t>
  </si>
  <si>
    <t>1141141003</t>
  </si>
  <si>
    <t>1141141003001</t>
  </si>
  <si>
    <t>1141141003003</t>
  </si>
  <si>
    <t>1141141004</t>
  </si>
  <si>
    <t>1142</t>
  </si>
  <si>
    <t>1142142</t>
  </si>
  <si>
    <t>1142142001</t>
  </si>
  <si>
    <t>1142142001001</t>
  </si>
  <si>
    <t>1142142001003</t>
  </si>
  <si>
    <t>1142142002</t>
  </si>
  <si>
    <t>1142142002001</t>
  </si>
  <si>
    <t>1142142002003</t>
  </si>
  <si>
    <t>1143</t>
  </si>
  <si>
    <t>1143143</t>
  </si>
  <si>
    <t>1143143001</t>
  </si>
  <si>
    <t>1144</t>
  </si>
  <si>
    <t>1144144</t>
  </si>
  <si>
    <t>1144144001</t>
  </si>
  <si>
    <t>1144144001003</t>
  </si>
  <si>
    <t>1151</t>
  </si>
  <si>
    <t>1151151</t>
  </si>
  <si>
    <t>1151151001</t>
  </si>
  <si>
    <t>1152</t>
  </si>
  <si>
    <t>1152152</t>
  </si>
  <si>
    <t>1152152001</t>
  </si>
  <si>
    <t>1152152001001</t>
  </si>
  <si>
    <t>1152152001003</t>
  </si>
  <si>
    <t>1153</t>
  </si>
  <si>
    <t>1153153</t>
  </si>
  <si>
    <t>1153153001</t>
  </si>
  <si>
    <t>PRESTACIONES DE RETIRO</t>
  </si>
  <si>
    <t>1154</t>
  </si>
  <si>
    <t>1154154</t>
  </si>
  <si>
    <t>1154154001</t>
  </si>
  <si>
    <t>BONOS</t>
  </si>
  <si>
    <t>1154154001001</t>
  </si>
  <si>
    <t>1154154002</t>
  </si>
  <si>
    <t>1154154003</t>
  </si>
  <si>
    <t>1154154004</t>
  </si>
  <si>
    <t>1154154005</t>
  </si>
  <si>
    <t>1154154006</t>
  </si>
  <si>
    <t>1154154007</t>
  </si>
  <si>
    <t>1154154008</t>
  </si>
  <si>
    <t>1154154008001</t>
  </si>
  <si>
    <t>1154154009</t>
  </si>
  <si>
    <t>1154154009001</t>
  </si>
  <si>
    <t>1154154010</t>
  </si>
  <si>
    <t>1154154010001</t>
  </si>
  <si>
    <t>1154154011</t>
  </si>
  <si>
    <t>1154154011001</t>
  </si>
  <si>
    <t>1154154011003</t>
  </si>
  <si>
    <t>1154154012</t>
  </si>
  <si>
    <t>1154154012001</t>
  </si>
  <si>
    <t>1154154012003</t>
  </si>
  <si>
    <t>1154154013</t>
  </si>
  <si>
    <t>RECOMPENSAS A TRABAJADORES</t>
  </si>
  <si>
    <t>1154154013001</t>
  </si>
  <si>
    <t>1155</t>
  </si>
  <si>
    <t>1155155</t>
  </si>
  <si>
    <t>1155155001</t>
  </si>
  <si>
    <t>1159</t>
  </si>
  <si>
    <t>Otras prestaciones sociales y económicas</t>
  </si>
  <si>
    <t>1159159</t>
  </si>
  <si>
    <t>1159159001</t>
  </si>
  <si>
    <t>1159159001001</t>
  </si>
  <si>
    <t>1159159001003</t>
  </si>
  <si>
    <t>116</t>
  </si>
  <si>
    <t>Pago de Estímulos a Servidores Públicos</t>
  </si>
  <si>
    <t>1161</t>
  </si>
  <si>
    <t>Previsiones de carácter laboral, económica y de seguridad social</t>
  </si>
  <si>
    <t>1211</t>
  </si>
  <si>
    <t>1211211</t>
  </si>
  <si>
    <t>1211211001</t>
  </si>
  <si>
    <t>1211211001001</t>
  </si>
  <si>
    <t>1211211001002</t>
  </si>
  <si>
    <t>1211211001003</t>
  </si>
  <si>
    <t>1211211001005</t>
  </si>
  <si>
    <t>1211211001006</t>
  </si>
  <si>
    <t>1212</t>
  </si>
  <si>
    <t>1212212</t>
  </si>
  <si>
    <t>1212212001</t>
  </si>
  <si>
    <t>1212212001001</t>
  </si>
  <si>
    <t>1212212002</t>
  </si>
  <si>
    <t>1212212002001</t>
  </si>
  <si>
    <t>1212212002003</t>
  </si>
  <si>
    <t>1212212003</t>
  </si>
  <si>
    <t>1212212003001</t>
  </si>
  <si>
    <t>1212212004</t>
  </si>
  <si>
    <t>1212212004001</t>
  </si>
  <si>
    <t>1212212004002</t>
  </si>
  <si>
    <t>1212212005</t>
  </si>
  <si>
    <t>1212212005001</t>
  </si>
  <si>
    <t>1213</t>
  </si>
  <si>
    <t>1213213</t>
  </si>
  <si>
    <t>1213213001</t>
  </si>
  <si>
    <t>1213213001001</t>
  </si>
  <si>
    <t>1214</t>
  </si>
  <si>
    <t>1214214</t>
  </si>
  <si>
    <t>1214214001</t>
  </si>
  <si>
    <t>1214214001001</t>
  </si>
  <si>
    <t>1214214001002</t>
  </si>
  <si>
    <t>1214214001003</t>
  </si>
  <si>
    <t>1214214001006</t>
  </si>
  <si>
    <t>1215</t>
  </si>
  <si>
    <t>1215215</t>
  </si>
  <si>
    <t>1215215001</t>
  </si>
  <si>
    <t>1215215001001</t>
  </si>
  <si>
    <t>1215215002</t>
  </si>
  <si>
    <t>1215215002001</t>
  </si>
  <si>
    <t>1216</t>
  </si>
  <si>
    <t>1216216</t>
  </si>
  <si>
    <t>1216216001</t>
  </si>
  <si>
    <t>1216216001001</t>
  </si>
  <si>
    <t>1216216001003</t>
  </si>
  <si>
    <t>1217</t>
  </si>
  <si>
    <t>1217217</t>
  </si>
  <si>
    <t>1217217001</t>
  </si>
  <si>
    <t>1217217002</t>
  </si>
  <si>
    <t>1218</t>
  </si>
  <si>
    <t>1218218</t>
  </si>
  <si>
    <t>1218218001</t>
  </si>
  <si>
    <t>1221</t>
  </si>
  <si>
    <t>1221221</t>
  </si>
  <si>
    <t>1221221001</t>
  </si>
  <si>
    <t>1221221001001</t>
  </si>
  <si>
    <t>1221221002</t>
  </si>
  <si>
    <t>1221221002001</t>
  </si>
  <si>
    <t>1221221002003</t>
  </si>
  <si>
    <t>1221221003</t>
  </si>
  <si>
    <t>1221221003001</t>
  </si>
  <si>
    <t>1221221003006</t>
  </si>
  <si>
    <t>1221221004</t>
  </si>
  <si>
    <t>1221221004001</t>
  </si>
  <si>
    <t>1222</t>
  </si>
  <si>
    <t>1222222</t>
  </si>
  <si>
    <t>1222222001</t>
  </si>
  <si>
    <t>1222222002</t>
  </si>
  <si>
    <t>1223</t>
  </si>
  <si>
    <t>1223223</t>
  </si>
  <si>
    <t>1223223001</t>
  </si>
  <si>
    <t>1231</t>
  </si>
  <si>
    <t>1231231</t>
  </si>
  <si>
    <t>1231231001</t>
  </si>
  <si>
    <t>1231231001003</t>
  </si>
  <si>
    <t>1232</t>
  </si>
  <si>
    <t>1232232</t>
  </si>
  <si>
    <t>1232232001</t>
  </si>
  <si>
    <t>1233</t>
  </si>
  <si>
    <t>1233233</t>
  </si>
  <si>
    <t>1233233001</t>
  </si>
  <si>
    <t>1234</t>
  </si>
  <si>
    <t>1234234</t>
  </si>
  <si>
    <t>1234234001</t>
  </si>
  <si>
    <t>1234234001001</t>
  </si>
  <si>
    <t>1235</t>
  </si>
  <si>
    <t>1235235</t>
  </si>
  <si>
    <t>1235235001</t>
  </si>
  <si>
    <t>1236</t>
  </si>
  <si>
    <t>1236236</t>
  </si>
  <si>
    <t>1236236001</t>
  </si>
  <si>
    <t>1237</t>
  </si>
  <si>
    <t>1237237</t>
  </si>
  <si>
    <t>1237237001</t>
  </si>
  <si>
    <t>1238</t>
  </si>
  <si>
    <t>1238238</t>
  </si>
  <si>
    <t>1238238001</t>
  </si>
  <si>
    <t>1239</t>
  </si>
  <si>
    <t>1239239</t>
  </si>
  <si>
    <t>1239239001</t>
  </si>
  <si>
    <t>1241</t>
  </si>
  <si>
    <t>1241241</t>
  </si>
  <si>
    <t>1241241001</t>
  </si>
  <si>
    <t>1242</t>
  </si>
  <si>
    <t>1242242</t>
  </si>
  <si>
    <t>1242242001</t>
  </si>
  <si>
    <t>1242242001001</t>
  </si>
  <si>
    <t>1243</t>
  </si>
  <si>
    <t>1243243</t>
  </si>
  <si>
    <t>1243243001</t>
  </si>
  <si>
    <t>1244</t>
  </si>
  <si>
    <t>1244244</t>
  </si>
  <si>
    <t>1244244001</t>
  </si>
  <si>
    <t>1244244001001</t>
  </si>
  <si>
    <t>1245</t>
  </si>
  <si>
    <t>1245245</t>
  </si>
  <si>
    <t>1245245001</t>
  </si>
  <si>
    <t>1245245001001</t>
  </si>
  <si>
    <t>1246</t>
  </si>
  <si>
    <t>1246246</t>
  </si>
  <si>
    <t>1246246001</t>
  </si>
  <si>
    <t>1246246001001</t>
  </si>
  <si>
    <t>1246246001003</t>
  </si>
  <si>
    <t>1246246002</t>
  </si>
  <si>
    <t>1246246002003</t>
  </si>
  <si>
    <t>1247</t>
  </si>
  <si>
    <t>1247247</t>
  </si>
  <si>
    <t>1247247001</t>
  </si>
  <si>
    <t>1247247001001</t>
  </si>
  <si>
    <t>1248</t>
  </si>
  <si>
    <t>1248248</t>
  </si>
  <si>
    <t>1248248001</t>
  </si>
  <si>
    <t>1249</t>
  </si>
  <si>
    <t>1249249</t>
  </si>
  <si>
    <t>1249249001</t>
  </si>
  <si>
    <t>MATERIALES DE CONSTRUCCION Y REPARACION.</t>
  </si>
  <si>
    <t>1249249001001</t>
  </si>
  <si>
    <t>1249249001003</t>
  </si>
  <si>
    <t>1249249002</t>
  </si>
  <si>
    <t>1249249002001</t>
  </si>
  <si>
    <t>1249249002003</t>
  </si>
  <si>
    <t>1249249003</t>
  </si>
  <si>
    <t>1249249003001</t>
  </si>
  <si>
    <t>1249249004</t>
  </si>
  <si>
    <t>1249249004001</t>
  </si>
  <si>
    <t>1249249005</t>
  </si>
  <si>
    <t>1249249005001</t>
  </si>
  <si>
    <t>1249249006</t>
  </si>
  <si>
    <t>1249249006001</t>
  </si>
  <si>
    <t>1249249006003</t>
  </si>
  <si>
    <t>1251</t>
  </si>
  <si>
    <t>1251251</t>
  </si>
  <si>
    <t>1251251001</t>
  </si>
  <si>
    <t>1251251001001</t>
  </si>
  <si>
    <t>1252</t>
  </si>
  <si>
    <t>1252252</t>
  </si>
  <si>
    <t>1252252001</t>
  </si>
  <si>
    <t>1252252001001</t>
  </si>
  <si>
    <t>1253</t>
  </si>
  <si>
    <t>1253253</t>
  </si>
  <si>
    <t>1253253001</t>
  </si>
  <si>
    <t>1253253001001</t>
  </si>
  <si>
    <t>1253253001003</t>
  </si>
  <si>
    <t>1253253002</t>
  </si>
  <si>
    <t>1253253002001</t>
  </si>
  <si>
    <t>1254</t>
  </si>
  <si>
    <t>1254254</t>
  </si>
  <si>
    <t>1254254001</t>
  </si>
  <si>
    <t>1254254001001</t>
  </si>
  <si>
    <t>1255</t>
  </si>
  <si>
    <t>1255255</t>
  </si>
  <si>
    <t>1255255001</t>
  </si>
  <si>
    <t>1256</t>
  </si>
  <si>
    <t>1256256</t>
  </si>
  <si>
    <t>1256256001</t>
  </si>
  <si>
    <t>1259</t>
  </si>
  <si>
    <t>1259259</t>
  </si>
  <si>
    <t>1259259001</t>
  </si>
  <si>
    <t>1259259002</t>
  </si>
  <si>
    <t>1261</t>
  </si>
  <si>
    <t>1261261</t>
  </si>
  <si>
    <t>1261261001</t>
  </si>
  <si>
    <t>1261261001001</t>
  </si>
  <si>
    <t>1261261001002</t>
  </si>
  <si>
    <t>FONDO PARA LA INFRAESTRUCTURA SOCIAL MUNICIPAL</t>
  </si>
  <si>
    <t>1261261001003</t>
  </si>
  <si>
    <t>1261261001006</t>
  </si>
  <si>
    <t>1262</t>
  </si>
  <si>
    <t>1262262</t>
  </si>
  <si>
    <t>1262262001</t>
  </si>
  <si>
    <t>1271</t>
  </si>
  <si>
    <t>1271271</t>
  </si>
  <si>
    <t>1271271001</t>
  </si>
  <si>
    <t>1271271001001</t>
  </si>
  <si>
    <t>1271271002</t>
  </si>
  <si>
    <t>1272</t>
  </si>
  <si>
    <t>1272272</t>
  </si>
  <si>
    <t>1272272001</t>
  </si>
  <si>
    <t>1273</t>
  </si>
  <si>
    <t>1273273</t>
  </si>
  <si>
    <t>1273273001</t>
  </si>
  <si>
    <t>1274</t>
  </si>
  <si>
    <t>1274274</t>
  </si>
  <si>
    <t>1274274001</t>
  </si>
  <si>
    <t>1275</t>
  </si>
  <si>
    <t>1275275</t>
  </si>
  <si>
    <t>1275275001</t>
  </si>
  <si>
    <t>1281</t>
  </si>
  <si>
    <t>1281281</t>
  </si>
  <si>
    <t>1281281001</t>
  </si>
  <si>
    <t>1282</t>
  </si>
  <si>
    <t>1282282</t>
  </si>
  <si>
    <t>1282282001</t>
  </si>
  <si>
    <t>MATERIALES DE SEGURIDAD PUBLICA. (MUNICIONES Y OTROS)</t>
  </si>
  <si>
    <t>1282282001003</t>
  </si>
  <si>
    <t>1283</t>
  </si>
  <si>
    <t>1283283</t>
  </si>
  <si>
    <t>1283283001</t>
  </si>
  <si>
    <t>PRENDAS DE PROTECCION PARA SEGURIDAD PUBLICA.</t>
  </si>
  <si>
    <t>1283283001003</t>
  </si>
  <si>
    <t>1291</t>
  </si>
  <si>
    <t>1291291</t>
  </si>
  <si>
    <t>1291291001</t>
  </si>
  <si>
    <t>REFACCIONES, ACCESORIOS Y HERRAMIENTAS MENORES.</t>
  </si>
  <si>
    <t>1291291001001</t>
  </si>
  <si>
    <t>1292</t>
  </si>
  <si>
    <t>1292292</t>
  </si>
  <si>
    <t>1292292001</t>
  </si>
  <si>
    <t>1292292001001</t>
  </si>
  <si>
    <t>REFACCIONES Y ACCESORIOS</t>
  </si>
  <si>
    <t>1293</t>
  </si>
  <si>
    <t>1293293</t>
  </si>
  <si>
    <t>1293293001</t>
  </si>
  <si>
    <t>1293293001001</t>
  </si>
  <si>
    <t>REFACCIONES Y ACCESORIOS MENORES DE MOBILIARIO Y EQUIPO DE ADMINISTRACION, EDUCACIONAL Y RECREATIVO (Fondo General de Participaciones)</t>
  </si>
  <si>
    <t>1294</t>
  </si>
  <si>
    <t>1294294</t>
  </si>
  <si>
    <t>1294294001</t>
  </si>
  <si>
    <t>1294294001001</t>
  </si>
  <si>
    <t>REFACCIONES Y ACCESORIOS PARA EQUIPO DE COMPUTO. (Fondo General de Participaciones)</t>
  </si>
  <si>
    <t>1295</t>
  </si>
  <si>
    <t>1295295</t>
  </si>
  <si>
    <t>1295295001</t>
  </si>
  <si>
    <t>1296</t>
  </si>
  <si>
    <t>1296296</t>
  </si>
  <si>
    <t>1296296001</t>
  </si>
  <si>
    <t>1296296001001</t>
  </si>
  <si>
    <t>1296296001002</t>
  </si>
  <si>
    <t>1296296001003</t>
  </si>
  <si>
    <t>1296296002</t>
  </si>
  <si>
    <t>1296296002001</t>
  </si>
  <si>
    <t>1296296002002</t>
  </si>
  <si>
    <t>1296296002003</t>
  </si>
  <si>
    <t>1297</t>
  </si>
  <si>
    <t>1297297</t>
  </si>
  <si>
    <t>1297297001</t>
  </si>
  <si>
    <t>1298</t>
  </si>
  <si>
    <t>1298298</t>
  </si>
  <si>
    <t>1298298001</t>
  </si>
  <si>
    <t>1299</t>
  </si>
  <si>
    <t>1299299</t>
  </si>
  <si>
    <t>1299299001</t>
  </si>
  <si>
    <t>1311</t>
  </si>
  <si>
    <t>1311311</t>
  </si>
  <si>
    <t>1311311001</t>
  </si>
  <si>
    <t>1311311001001</t>
  </si>
  <si>
    <t>1311311001003</t>
  </si>
  <si>
    <t>1311311002</t>
  </si>
  <si>
    <t>1311311002001</t>
  </si>
  <si>
    <t>1311311002003</t>
  </si>
  <si>
    <t>1312</t>
  </si>
  <si>
    <t>1312312</t>
  </si>
  <si>
    <t>1312312001</t>
  </si>
  <si>
    <t>1312312001001</t>
  </si>
  <si>
    <t>1313</t>
  </si>
  <si>
    <t>1313313</t>
  </si>
  <si>
    <t>1313313001</t>
  </si>
  <si>
    <t>1314</t>
  </si>
  <si>
    <t>1314314</t>
  </si>
  <si>
    <t>1314314001</t>
  </si>
  <si>
    <t>1314314001001</t>
  </si>
  <si>
    <t>1314314001003</t>
  </si>
  <si>
    <t>1314314002</t>
  </si>
  <si>
    <t>1315</t>
  </si>
  <si>
    <t>1315315</t>
  </si>
  <si>
    <t>1315315001</t>
  </si>
  <si>
    <t>1315315001001</t>
  </si>
  <si>
    <t>1316</t>
  </si>
  <si>
    <t>1316316</t>
  </si>
  <si>
    <t>1316316001</t>
  </si>
  <si>
    <t>SERVICIO DE TELECOMUNICACIONES</t>
  </si>
  <si>
    <t>1316316001001</t>
  </si>
  <si>
    <t>1316316002</t>
  </si>
  <si>
    <t>1317</t>
  </si>
  <si>
    <t>1317317</t>
  </si>
  <si>
    <t>1317317001</t>
  </si>
  <si>
    <t>1317317001001</t>
  </si>
  <si>
    <t>1318</t>
  </si>
  <si>
    <t>1318318</t>
  </si>
  <si>
    <t>1318318001</t>
  </si>
  <si>
    <t>1318318002</t>
  </si>
  <si>
    <t>1319</t>
  </si>
  <si>
    <t>1319319</t>
  </si>
  <si>
    <t>1319319001</t>
  </si>
  <si>
    <t>1321</t>
  </si>
  <si>
    <t>1321321</t>
  </si>
  <si>
    <t>1321321001</t>
  </si>
  <si>
    <t>1322</t>
  </si>
  <si>
    <t>1322322</t>
  </si>
  <si>
    <t>1322322001</t>
  </si>
  <si>
    <t>ARRENDAMIENTO DE EDIFICIOS Y LOCALES.</t>
  </si>
  <si>
    <t>1322322001001</t>
  </si>
  <si>
    <t>1322322001003</t>
  </si>
  <si>
    <t>1323</t>
  </si>
  <si>
    <t>1323323</t>
  </si>
  <si>
    <t>1323323001</t>
  </si>
  <si>
    <t>1323323001001</t>
  </si>
  <si>
    <t>1323323002</t>
  </si>
  <si>
    <t>1324</t>
  </si>
  <si>
    <t>1324324</t>
  </si>
  <si>
    <t>1324324001</t>
  </si>
  <si>
    <t>1325</t>
  </si>
  <si>
    <t>1325325</t>
  </si>
  <si>
    <t>1325325001</t>
  </si>
  <si>
    <t>ARRENDAMIENTO DE VEHICULOS.</t>
  </si>
  <si>
    <t>1325325001001</t>
  </si>
  <si>
    <t>1325325001002</t>
  </si>
  <si>
    <t>1326</t>
  </si>
  <si>
    <t>1326326</t>
  </si>
  <si>
    <t>1326326001</t>
  </si>
  <si>
    <t>1326326001001</t>
  </si>
  <si>
    <t>1326326002</t>
  </si>
  <si>
    <t>1326326003</t>
  </si>
  <si>
    <t>1326326003001</t>
  </si>
  <si>
    <t>1327</t>
  </si>
  <si>
    <t>1327327</t>
  </si>
  <si>
    <t>1327327001</t>
  </si>
  <si>
    <t>1328</t>
  </si>
  <si>
    <t>1328328</t>
  </si>
  <si>
    <t>1328328001</t>
  </si>
  <si>
    <t>1328328002</t>
  </si>
  <si>
    <t>1329</t>
  </si>
  <si>
    <t>1329329</t>
  </si>
  <si>
    <t>1329329001</t>
  </si>
  <si>
    <t>1329329001001</t>
  </si>
  <si>
    <t>1329329002</t>
  </si>
  <si>
    <t>1331</t>
  </si>
  <si>
    <t>1331331</t>
  </si>
  <si>
    <t>1331331001</t>
  </si>
  <si>
    <t>1331331001001</t>
  </si>
  <si>
    <t>1331331001002</t>
  </si>
  <si>
    <t>1331331001006</t>
  </si>
  <si>
    <t>1332</t>
  </si>
  <si>
    <t>1332332</t>
  </si>
  <si>
    <t>1332332001</t>
  </si>
  <si>
    <t>1332332002</t>
  </si>
  <si>
    <t>1332332002002</t>
  </si>
  <si>
    <t>1332332003</t>
  </si>
  <si>
    <t>1332332003002</t>
  </si>
  <si>
    <t>1333</t>
  </si>
  <si>
    <t>1333333</t>
  </si>
  <si>
    <t>1333333001</t>
  </si>
  <si>
    <t>1333333002</t>
  </si>
  <si>
    <t>1333333003</t>
  </si>
  <si>
    <t>1333333003002</t>
  </si>
  <si>
    <t>1334</t>
  </si>
  <si>
    <t>1334334</t>
  </si>
  <si>
    <t>1334334001</t>
  </si>
  <si>
    <t>1334334001001</t>
  </si>
  <si>
    <t>1334334001002</t>
  </si>
  <si>
    <t>1334334001003</t>
  </si>
  <si>
    <t>1334334002</t>
  </si>
  <si>
    <t>1335</t>
  </si>
  <si>
    <t>1335335</t>
  </si>
  <si>
    <t>1335335001</t>
  </si>
  <si>
    <t>1336</t>
  </si>
  <si>
    <t>1336336</t>
  </si>
  <si>
    <t>1336336001</t>
  </si>
  <si>
    <t>1336336001001</t>
  </si>
  <si>
    <t>1336336001003</t>
  </si>
  <si>
    <t>1336336002</t>
  </si>
  <si>
    <t>1336336002001</t>
  </si>
  <si>
    <t>1336336003</t>
  </si>
  <si>
    <t>1336336003001</t>
  </si>
  <si>
    <t>1337</t>
  </si>
  <si>
    <t>1337337</t>
  </si>
  <si>
    <t>1337337001</t>
  </si>
  <si>
    <t>1337337002</t>
  </si>
  <si>
    <t>1337337002003</t>
  </si>
  <si>
    <t>1338</t>
  </si>
  <si>
    <t>1338338</t>
  </si>
  <si>
    <t>1338338001</t>
  </si>
  <si>
    <t>1339</t>
  </si>
  <si>
    <t>1339339</t>
  </si>
  <si>
    <t>1339339001</t>
  </si>
  <si>
    <t>1339339002</t>
  </si>
  <si>
    <t>1339339003</t>
  </si>
  <si>
    <t>1339339004</t>
  </si>
  <si>
    <t>1339339004001</t>
  </si>
  <si>
    <t>1339339005</t>
  </si>
  <si>
    <t>1339339006</t>
  </si>
  <si>
    <t>1341</t>
  </si>
  <si>
    <t>1341341</t>
  </si>
  <si>
    <t>1341341001</t>
  </si>
  <si>
    <t>1341341001001</t>
  </si>
  <si>
    <t>1341341001002</t>
  </si>
  <si>
    <t>FONDO DE APORT. P/INFRAESTRUCTURA SOC. MPAL.</t>
  </si>
  <si>
    <t>1341341001003</t>
  </si>
  <si>
    <t>FONDO DE APORTACIONES P/FORTALEC. MPIOS.</t>
  </si>
  <si>
    <t>1341341001004</t>
  </si>
  <si>
    <t>1341341001005</t>
  </si>
  <si>
    <t>1341341002</t>
  </si>
  <si>
    <t>1341341003</t>
  </si>
  <si>
    <t>1342</t>
  </si>
  <si>
    <t>1342342</t>
  </si>
  <si>
    <t>1342342001</t>
  </si>
  <si>
    <t>1343</t>
  </si>
  <si>
    <t>1343343</t>
  </si>
  <si>
    <t>1343343001</t>
  </si>
  <si>
    <t>1344</t>
  </si>
  <si>
    <t>1344344</t>
  </si>
  <si>
    <t>1344344001</t>
  </si>
  <si>
    <t>1344344001001</t>
  </si>
  <si>
    <t>1344344001003</t>
  </si>
  <si>
    <t>1345</t>
  </si>
  <si>
    <t>1345345</t>
  </si>
  <si>
    <t>1345345001</t>
  </si>
  <si>
    <t>1345345001001</t>
  </si>
  <si>
    <t>1345345001003</t>
  </si>
  <si>
    <t>1346</t>
  </si>
  <si>
    <t>1346346</t>
  </si>
  <si>
    <t>1346346001</t>
  </si>
  <si>
    <t>1347</t>
  </si>
  <si>
    <t>1347347</t>
  </si>
  <si>
    <t>1347347001</t>
  </si>
  <si>
    <t>1347347001001</t>
  </si>
  <si>
    <t>1348</t>
  </si>
  <si>
    <t>1348348</t>
  </si>
  <si>
    <t>1348348001</t>
  </si>
  <si>
    <t>1349</t>
  </si>
  <si>
    <t>1349349</t>
  </si>
  <si>
    <t>1349349001</t>
  </si>
  <si>
    <t>1349349001001</t>
  </si>
  <si>
    <t>1351</t>
  </si>
  <si>
    <t>1351351</t>
  </si>
  <si>
    <t>1351351001</t>
  </si>
  <si>
    <t>1351351001001</t>
  </si>
  <si>
    <t>1351351001002</t>
  </si>
  <si>
    <t>1352</t>
  </si>
  <si>
    <t>1352352</t>
  </si>
  <si>
    <t>1352352001</t>
  </si>
  <si>
    <t>1352352001001</t>
  </si>
  <si>
    <t>1352352001002</t>
  </si>
  <si>
    <t>1352352001003</t>
  </si>
  <si>
    <t>1353</t>
  </si>
  <si>
    <t>1353353</t>
  </si>
  <si>
    <t>1353353001</t>
  </si>
  <si>
    <t>1353353001001</t>
  </si>
  <si>
    <t>1353353001003</t>
  </si>
  <si>
    <t>1353353002</t>
  </si>
  <si>
    <t>1353353002001</t>
  </si>
  <si>
    <t>1353353002003</t>
  </si>
  <si>
    <t>1354</t>
  </si>
  <si>
    <t>1354354</t>
  </si>
  <si>
    <t>1354354001</t>
  </si>
  <si>
    <t>1355</t>
  </si>
  <si>
    <t>1355355</t>
  </si>
  <si>
    <t>1355355001</t>
  </si>
  <si>
    <t>1355355001001</t>
  </si>
  <si>
    <t>1355355001002</t>
  </si>
  <si>
    <t>1355355001003</t>
  </si>
  <si>
    <t>1356</t>
  </si>
  <si>
    <t>1356356</t>
  </si>
  <si>
    <t>1356356001</t>
  </si>
  <si>
    <t>1356356001003</t>
  </si>
  <si>
    <t>1357</t>
  </si>
  <si>
    <t>1357357</t>
  </si>
  <si>
    <t>1357357001</t>
  </si>
  <si>
    <t>1357357002</t>
  </si>
  <si>
    <t>1357357003</t>
  </si>
  <si>
    <t>1357357004</t>
  </si>
  <si>
    <t>1357357005</t>
  </si>
  <si>
    <t>1357357006</t>
  </si>
  <si>
    <t>1357357007</t>
  </si>
  <si>
    <t>1357357007001</t>
  </si>
  <si>
    <t>1357357008</t>
  </si>
  <si>
    <t>1357357009</t>
  </si>
  <si>
    <t>1358</t>
  </si>
  <si>
    <t>1358358</t>
  </si>
  <si>
    <t>1358358001</t>
  </si>
  <si>
    <t>1359</t>
  </si>
  <si>
    <t>1359359</t>
  </si>
  <si>
    <t>1359359001</t>
  </si>
  <si>
    <t>1361</t>
  </si>
  <si>
    <t>1361361</t>
  </si>
  <si>
    <t>1361361001</t>
  </si>
  <si>
    <t>1361361002</t>
  </si>
  <si>
    <t>1361361002001</t>
  </si>
  <si>
    <t>1361361002002</t>
  </si>
  <si>
    <t>1361361003</t>
  </si>
  <si>
    <t>1361361003001</t>
  </si>
  <si>
    <t>1361361003002</t>
  </si>
  <si>
    <t>1361361004</t>
  </si>
  <si>
    <t>1361361004001</t>
  </si>
  <si>
    <t>1361361005</t>
  </si>
  <si>
    <t>1361361005001</t>
  </si>
  <si>
    <t>1362</t>
  </si>
  <si>
    <t>1362362</t>
  </si>
  <si>
    <t>1362362001</t>
  </si>
  <si>
    <t>1363</t>
  </si>
  <si>
    <t>1363363</t>
  </si>
  <si>
    <t>1363363001</t>
  </si>
  <si>
    <t>1364</t>
  </si>
  <si>
    <t>1364364</t>
  </si>
  <si>
    <t>1364364001</t>
  </si>
  <si>
    <t>1364364001001</t>
  </si>
  <si>
    <t>1365</t>
  </si>
  <si>
    <t>1365365</t>
  </si>
  <si>
    <t>1365365001</t>
  </si>
  <si>
    <t>1365365001001</t>
  </si>
  <si>
    <t>1366</t>
  </si>
  <si>
    <t>1366366</t>
  </si>
  <si>
    <t>1366366001</t>
  </si>
  <si>
    <t>1369</t>
  </si>
  <si>
    <t>1369369</t>
  </si>
  <si>
    <t>1369369001</t>
  </si>
  <si>
    <t>1369369001001</t>
  </si>
  <si>
    <t>1369369002</t>
  </si>
  <si>
    <t>1369369002001</t>
  </si>
  <si>
    <t xml:space="preserve">EDICION DE FOLLETOS PUBLICITARIOS </t>
  </si>
  <si>
    <t>1369369003</t>
  </si>
  <si>
    <t>1369369004</t>
  </si>
  <si>
    <t>1369369004001</t>
  </si>
  <si>
    <t>1371</t>
  </si>
  <si>
    <t>1371371</t>
  </si>
  <si>
    <t>1371371001</t>
  </si>
  <si>
    <t>1371371001001</t>
  </si>
  <si>
    <t>1371371002</t>
  </si>
  <si>
    <t>1371371002001</t>
  </si>
  <si>
    <t>1372</t>
  </si>
  <si>
    <t>1372372</t>
  </si>
  <si>
    <t>1372372001</t>
  </si>
  <si>
    <t>1372372001001</t>
  </si>
  <si>
    <t>1372372002</t>
  </si>
  <si>
    <t>1373</t>
  </si>
  <si>
    <t>1373373</t>
  </si>
  <si>
    <t>1373373001</t>
  </si>
  <si>
    <t>1373373002</t>
  </si>
  <si>
    <t>1374</t>
  </si>
  <si>
    <t>1374374</t>
  </si>
  <si>
    <t>1374374001</t>
  </si>
  <si>
    <t>1375</t>
  </si>
  <si>
    <t>1375375</t>
  </si>
  <si>
    <t>1375375001</t>
  </si>
  <si>
    <t>1375375001001</t>
  </si>
  <si>
    <t>1376</t>
  </si>
  <si>
    <t>1376376</t>
  </si>
  <si>
    <t>1376376001</t>
  </si>
  <si>
    <t>1377</t>
  </si>
  <si>
    <t>1377377</t>
  </si>
  <si>
    <t>1377377001</t>
  </si>
  <si>
    <t>1378</t>
  </si>
  <si>
    <t>1378378</t>
  </si>
  <si>
    <t>1378378001</t>
  </si>
  <si>
    <t>1378378001001</t>
  </si>
  <si>
    <t>1378378001002</t>
  </si>
  <si>
    <t>1378378001003</t>
  </si>
  <si>
    <t>1379</t>
  </si>
  <si>
    <t>1379379</t>
  </si>
  <si>
    <t>1379379001</t>
  </si>
  <si>
    <t>1379379002</t>
  </si>
  <si>
    <t>1379379002001</t>
  </si>
  <si>
    <t>1379379003</t>
  </si>
  <si>
    <t>1379379004</t>
  </si>
  <si>
    <t>1379379004003</t>
  </si>
  <si>
    <t>1381</t>
  </si>
  <si>
    <t>1381381</t>
  </si>
  <si>
    <t>1381381001</t>
  </si>
  <si>
    <t>1382</t>
  </si>
  <si>
    <t>1382382</t>
  </si>
  <si>
    <t>1382382001</t>
  </si>
  <si>
    <t>1382382001001</t>
  </si>
  <si>
    <t>1382382002</t>
  </si>
  <si>
    <t>ESPECTACULOS CULTURALES (GRUPOS MUSICALES)</t>
  </si>
  <si>
    <t>1382382002001</t>
  </si>
  <si>
    <t>1382382003</t>
  </si>
  <si>
    <t>1382382003001</t>
  </si>
  <si>
    <t>1382382004</t>
  </si>
  <si>
    <t>1382382004001</t>
  </si>
  <si>
    <t>1383</t>
  </si>
  <si>
    <t>1383383</t>
  </si>
  <si>
    <t>1383383001</t>
  </si>
  <si>
    <t>1383383001001</t>
  </si>
  <si>
    <t>1383383002</t>
  </si>
  <si>
    <t>1383383002001</t>
  </si>
  <si>
    <t>1383383002002</t>
  </si>
  <si>
    <t>1383383002006</t>
  </si>
  <si>
    <t>1384</t>
  </si>
  <si>
    <t>1384384</t>
  </si>
  <si>
    <t>1384384001</t>
  </si>
  <si>
    <t>1385</t>
  </si>
  <si>
    <t>1385385</t>
  </si>
  <si>
    <t>1385385001</t>
  </si>
  <si>
    <t>1385385001001</t>
  </si>
  <si>
    <t>1391</t>
  </si>
  <si>
    <t>1391391</t>
  </si>
  <si>
    <t>1391391001</t>
  </si>
  <si>
    <t>1392</t>
  </si>
  <si>
    <t>1392392</t>
  </si>
  <si>
    <t>1392392001</t>
  </si>
  <si>
    <t>1392392002</t>
  </si>
  <si>
    <t>1392392002001</t>
  </si>
  <si>
    <t>1392392003</t>
  </si>
  <si>
    <t>1392392003001</t>
  </si>
  <si>
    <t>1392392004</t>
  </si>
  <si>
    <t>1392392004001</t>
  </si>
  <si>
    <t>1392392005</t>
  </si>
  <si>
    <t>OTROS IMPUESTOS Y DERECHOS</t>
  </si>
  <si>
    <t>1392392005001</t>
  </si>
  <si>
    <t>1392392005003</t>
  </si>
  <si>
    <t>1393</t>
  </si>
  <si>
    <t>1393393</t>
  </si>
  <si>
    <t>1393393001</t>
  </si>
  <si>
    <t>1394</t>
  </si>
  <si>
    <t>1394394</t>
  </si>
  <si>
    <t>1394394001</t>
  </si>
  <si>
    <t>1394394001001</t>
  </si>
  <si>
    <t>1394394001003</t>
  </si>
  <si>
    <t>1394394002</t>
  </si>
  <si>
    <t>1395</t>
  </si>
  <si>
    <t>1395395</t>
  </si>
  <si>
    <t>1395395001</t>
  </si>
  <si>
    <t>1395395002</t>
  </si>
  <si>
    <t>1395395002001</t>
  </si>
  <si>
    <t>1395395003</t>
  </si>
  <si>
    <t>1395395004</t>
  </si>
  <si>
    <t>1396</t>
  </si>
  <si>
    <t>1396396</t>
  </si>
  <si>
    <t>1396396001</t>
  </si>
  <si>
    <t>1396396002</t>
  </si>
  <si>
    <t>1396396003</t>
  </si>
  <si>
    <t>1397</t>
  </si>
  <si>
    <t>Utilidades</t>
  </si>
  <si>
    <t>1397397</t>
  </si>
  <si>
    <t>UTILIDADES</t>
  </si>
  <si>
    <t>1398</t>
  </si>
  <si>
    <t>1398398</t>
  </si>
  <si>
    <t>1398398001</t>
  </si>
  <si>
    <t>1398398001001</t>
  </si>
  <si>
    <t>1398398001003</t>
  </si>
  <si>
    <t>1399</t>
  </si>
  <si>
    <t>1399399</t>
  </si>
  <si>
    <t>1399399001</t>
  </si>
  <si>
    <t>1399399002</t>
  </si>
  <si>
    <t>1399399003</t>
  </si>
  <si>
    <t>1399399003001</t>
  </si>
  <si>
    <t>1399399003002</t>
  </si>
  <si>
    <t>1399399003003</t>
  </si>
  <si>
    <t>1399399004</t>
  </si>
  <si>
    <t>1411</t>
  </si>
  <si>
    <t>1411411</t>
  </si>
  <si>
    <t>1412</t>
  </si>
  <si>
    <t>1412412</t>
  </si>
  <si>
    <t>1413</t>
  </si>
  <si>
    <t>1413413</t>
  </si>
  <si>
    <t>1414</t>
  </si>
  <si>
    <t>1414414</t>
  </si>
  <si>
    <t>1415</t>
  </si>
  <si>
    <t>TRANSFERENCIAS INTERNAS OTORGADAS A ENTIDADES PARAESTATALES NO EMPRESARIALES Y NO FINANCIERAS</t>
  </si>
  <si>
    <t>1415415</t>
  </si>
  <si>
    <t>TRANSFERENCIAS INTERNAS OTORGADAS A ENTIDADES PARAESTATALES EMPRESARIALES Y NO FINANCIERAS</t>
  </si>
  <si>
    <t>1416</t>
  </si>
  <si>
    <t>1416416</t>
  </si>
  <si>
    <t>1417</t>
  </si>
  <si>
    <t>TRANSFERENCIAS INTERNAS OTORGADAS A FIDEICOMISIOS PUBLICOS EMPRESARIALES Y NO FINANCIERAS</t>
  </si>
  <si>
    <t>1417417</t>
  </si>
  <si>
    <t>1418</t>
  </si>
  <si>
    <t>TRANSFERENCIAS INTERNAS OTORGADAS A INSTITUCIONES PARAESTATALES PUBLICAS FINANCIERAS</t>
  </si>
  <si>
    <t>1418418</t>
  </si>
  <si>
    <t>TRANSFERENCIAS INTERNAS OTORGADAS A FIDEICOMISIOS PUBLICOS FINANCIERAS</t>
  </si>
  <si>
    <t>1419419</t>
  </si>
  <si>
    <t>142</t>
  </si>
  <si>
    <t>TRANSFERENCIAS AL RESTO DEL SECTOR PUBLICO.</t>
  </si>
  <si>
    <t>1421</t>
  </si>
  <si>
    <t>TRANSFERENCIAS OTORGADAS A ENTIDADES PARAESTATALES NO EMPRESARIALES Y NO FINANCIERAS</t>
  </si>
  <si>
    <t>1421421</t>
  </si>
  <si>
    <t>1422</t>
  </si>
  <si>
    <t>TRANSFERENCIAS OTORGADAS A ENTIDADES PARAESTATALES EMPRESARIALES Y NO FINANCIERAS</t>
  </si>
  <si>
    <t>1422422</t>
  </si>
  <si>
    <t>1423</t>
  </si>
  <si>
    <t>Transferencias otorgadas para instituciones paraestatales públicas financieras</t>
  </si>
  <si>
    <t>1424</t>
  </si>
  <si>
    <t>TRANSFERENCIAS A ENTIDADES FEDERATIVAS Y MUNICIPIOS</t>
  </si>
  <si>
    <t>1425</t>
  </si>
  <si>
    <t>TRANSFERENCIAS A FIDEICOMISOS DE ENTIDADES FEDERATIVAS Y MUNICIPIOS</t>
  </si>
  <si>
    <t>1431431</t>
  </si>
  <si>
    <t>1431431001</t>
  </si>
  <si>
    <t>1431431011</t>
  </si>
  <si>
    <t>FERTILIZANTE</t>
  </si>
  <si>
    <t>1432</t>
  </si>
  <si>
    <t>1432432</t>
  </si>
  <si>
    <t>1433</t>
  </si>
  <si>
    <t>1433433</t>
  </si>
  <si>
    <t>1434</t>
  </si>
  <si>
    <t>1434434</t>
  </si>
  <si>
    <t>1434434001</t>
  </si>
  <si>
    <t>CRUZ ROJA</t>
  </si>
  <si>
    <t>1435</t>
  </si>
  <si>
    <t>1435435</t>
  </si>
  <si>
    <t>1436</t>
  </si>
  <si>
    <t>1436436</t>
  </si>
  <si>
    <t>1437</t>
  </si>
  <si>
    <t>SUBVENCIONES AL CONSUMO.</t>
  </si>
  <si>
    <t>1437437</t>
  </si>
  <si>
    <t>1438</t>
  </si>
  <si>
    <t>1438438</t>
  </si>
  <si>
    <t>1439</t>
  </si>
  <si>
    <t>1439439</t>
  </si>
  <si>
    <t>AYUDAS SOCIALES A PERSONAS.</t>
  </si>
  <si>
    <t>1441</t>
  </si>
  <si>
    <t>1441441</t>
  </si>
  <si>
    <t>1441441001</t>
  </si>
  <si>
    <t>1441441003</t>
  </si>
  <si>
    <t>1442</t>
  </si>
  <si>
    <t>1442442</t>
  </si>
  <si>
    <t>1443</t>
  </si>
  <si>
    <t>1443443</t>
  </si>
  <si>
    <t>1443443001</t>
  </si>
  <si>
    <t>1444</t>
  </si>
  <si>
    <t>1444444</t>
  </si>
  <si>
    <t>1445</t>
  </si>
  <si>
    <t>1445445</t>
  </si>
  <si>
    <t>1446</t>
  </si>
  <si>
    <t>1446446</t>
  </si>
  <si>
    <t>1447</t>
  </si>
  <si>
    <t>1447447</t>
  </si>
  <si>
    <t>1448</t>
  </si>
  <si>
    <t>1448448</t>
  </si>
  <si>
    <t>1451</t>
  </si>
  <si>
    <t>PENSIONES.</t>
  </si>
  <si>
    <t>1451451</t>
  </si>
  <si>
    <t>1452</t>
  </si>
  <si>
    <t>JUBILACIONES.</t>
  </si>
  <si>
    <t>1452452</t>
  </si>
  <si>
    <t>1459</t>
  </si>
  <si>
    <t>1459459</t>
  </si>
  <si>
    <t>1461</t>
  </si>
  <si>
    <t>1461461</t>
  </si>
  <si>
    <t>1462</t>
  </si>
  <si>
    <t>1462462</t>
  </si>
  <si>
    <t>1463</t>
  </si>
  <si>
    <t>1463463</t>
  </si>
  <si>
    <t>1464</t>
  </si>
  <si>
    <t>1464464</t>
  </si>
  <si>
    <t>1465</t>
  </si>
  <si>
    <t>1465465</t>
  </si>
  <si>
    <t>1466</t>
  </si>
  <si>
    <t>1466466</t>
  </si>
  <si>
    <t>1471</t>
  </si>
  <si>
    <t>1471471</t>
  </si>
  <si>
    <t>1481</t>
  </si>
  <si>
    <t>1481481</t>
  </si>
  <si>
    <t>1482</t>
  </si>
  <si>
    <t>1482482</t>
  </si>
  <si>
    <t>1483</t>
  </si>
  <si>
    <t>1483483</t>
  </si>
  <si>
    <t>1484</t>
  </si>
  <si>
    <t>1484484</t>
  </si>
  <si>
    <t>1485</t>
  </si>
  <si>
    <t>1485485</t>
  </si>
  <si>
    <t>1491</t>
  </si>
  <si>
    <t>1491491</t>
  </si>
  <si>
    <t>1492</t>
  </si>
  <si>
    <t>1492492</t>
  </si>
  <si>
    <t>1493</t>
  </si>
  <si>
    <t>TRANSFERENCIAS AL SECTOR PUBLICO EXTERNO</t>
  </si>
  <si>
    <t>1493493</t>
  </si>
  <si>
    <t>BIENES MUEBLES, INMUEBLES E INTANGIBLES.</t>
  </si>
  <si>
    <t>MOBILIARIO Y EQUIPO DE ADMINISTRACION.</t>
  </si>
  <si>
    <t>2511</t>
  </si>
  <si>
    <t>MUEBLES DE OFICINA Y ESTANTERIA.</t>
  </si>
  <si>
    <t>2511511</t>
  </si>
  <si>
    <t>2511511001</t>
  </si>
  <si>
    <t>2511511002</t>
  </si>
  <si>
    <t>2511511003</t>
  </si>
  <si>
    <t>2512</t>
  </si>
  <si>
    <t>MUEBLES, EXCEPTO DE OFICINA Y ESTANTERIA.</t>
  </si>
  <si>
    <t>2512512</t>
  </si>
  <si>
    <t>2512512001</t>
  </si>
  <si>
    <t>2512512002</t>
  </si>
  <si>
    <t>2512512003</t>
  </si>
  <si>
    <t>2513</t>
  </si>
  <si>
    <t>BIENES ARTISTICOS, CULTURALES Y CIENTIFICOS.</t>
  </si>
  <si>
    <t>2513513</t>
  </si>
  <si>
    <t>2513513001</t>
  </si>
  <si>
    <t>2513513002</t>
  </si>
  <si>
    <t>2513513003</t>
  </si>
  <si>
    <t>2514</t>
  </si>
  <si>
    <t>OBJETOS DE VALOR.</t>
  </si>
  <si>
    <t>2514514</t>
  </si>
  <si>
    <t>2514514001</t>
  </si>
  <si>
    <t>2514514002</t>
  </si>
  <si>
    <t>2514514003</t>
  </si>
  <si>
    <t>2515</t>
  </si>
  <si>
    <t>EQUIPO DE COMPUTO Y DE TECNOLOGIAS DE LA INFORMACION.</t>
  </si>
  <si>
    <t>2515515</t>
  </si>
  <si>
    <t>2515515001</t>
  </si>
  <si>
    <t>2515515002</t>
  </si>
  <si>
    <t>2515515003</t>
  </si>
  <si>
    <t>2519</t>
  </si>
  <si>
    <t>OTROS MOBILIARIOS Y EQUIPOS DE ADMINISTRACION.</t>
  </si>
  <si>
    <t>2519519</t>
  </si>
  <si>
    <t>2519519001</t>
  </si>
  <si>
    <t>2519519002</t>
  </si>
  <si>
    <t>2519519003</t>
  </si>
  <si>
    <t>MOBILIARIO Y EQUIPO EDUCACIONAL Y RECREATIVO.</t>
  </si>
  <si>
    <t>2521</t>
  </si>
  <si>
    <t>EQUIPOS Y APARATOS AUDIOVISUALES.</t>
  </si>
  <si>
    <t>2521521</t>
  </si>
  <si>
    <t>2521521001</t>
  </si>
  <si>
    <t>2521521002</t>
  </si>
  <si>
    <t>2521521003</t>
  </si>
  <si>
    <t>2522</t>
  </si>
  <si>
    <t>APARATOS DEPORTIVOS.</t>
  </si>
  <si>
    <t>2522522</t>
  </si>
  <si>
    <t>2522522001</t>
  </si>
  <si>
    <t>2522522002</t>
  </si>
  <si>
    <t>2522522003</t>
  </si>
  <si>
    <t>2523</t>
  </si>
  <si>
    <t>CAMARAS FOTOGRAFICAS Y DE VIDEO.</t>
  </si>
  <si>
    <t>2523523</t>
  </si>
  <si>
    <t>2523523001</t>
  </si>
  <si>
    <t>2523523002</t>
  </si>
  <si>
    <t>2523523003</t>
  </si>
  <si>
    <t>2529</t>
  </si>
  <si>
    <t>OTRO MOBILIARIO Y EQUIPO EDUCACIONAL Y RECREATIVO.</t>
  </si>
  <si>
    <t>2529529</t>
  </si>
  <si>
    <t>2529529001</t>
  </si>
  <si>
    <t>2529529002</t>
  </si>
  <si>
    <t>2529529003</t>
  </si>
  <si>
    <t>253</t>
  </si>
  <si>
    <t>EQUIPO E INSTRUMENTAL MEDICO Y DE LABORATORIO.</t>
  </si>
  <si>
    <t>2531</t>
  </si>
  <si>
    <t>EQUIPO MEDICO Y DE LABORATORIO.</t>
  </si>
  <si>
    <t>2531531</t>
  </si>
  <si>
    <t>2531531001</t>
  </si>
  <si>
    <t>2531531002</t>
  </si>
  <si>
    <t>2531531003</t>
  </si>
  <si>
    <t>2532</t>
  </si>
  <si>
    <t>INSTRUMENTAL MEDICO Y DE LABORATORIO.</t>
  </si>
  <si>
    <t>2532532</t>
  </si>
  <si>
    <t>2532532001</t>
  </si>
  <si>
    <t>2532532002</t>
  </si>
  <si>
    <t>2532532003</t>
  </si>
  <si>
    <t>VEHICULOS Y EQUIPO DE TRANSPORTE.</t>
  </si>
  <si>
    <t>2541</t>
  </si>
  <si>
    <t>VEHICULOS Y EQUIPO TERRESTRE.</t>
  </si>
  <si>
    <t>2541541</t>
  </si>
  <si>
    <t>2541541001</t>
  </si>
  <si>
    <t>2541541002</t>
  </si>
  <si>
    <t>2541541003</t>
  </si>
  <si>
    <t>2542</t>
  </si>
  <si>
    <t>CARROCERIAS Y REMOLQUES.</t>
  </si>
  <si>
    <t>2542542</t>
  </si>
  <si>
    <t>2542542001</t>
  </si>
  <si>
    <t>2542542002</t>
  </si>
  <si>
    <t>2542542003</t>
  </si>
  <si>
    <t>2543</t>
  </si>
  <si>
    <t>EQUIPO AEROESPACIAL.</t>
  </si>
  <si>
    <t>2543543</t>
  </si>
  <si>
    <t>2544</t>
  </si>
  <si>
    <t>EQUIPO FERROVIARIO.</t>
  </si>
  <si>
    <t>2544544</t>
  </si>
  <si>
    <t>2545</t>
  </si>
  <si>
    <t>EMBARCACIONES.</t>
  </si>
  <si>
    <t>2545545</t>
  </si>
  <si>
    <t>2549</t>
  </si>
  <si>
    <t>OTROS EQUIPOS DE TRANSPORTE.</t>
  </si>
  <si>
    <t>2549549</t>
  </si>
  <si>
    <t>2549549001</t>
  </si>
  <si>
    <t>2549549002</t>
  </si>
  <si>
    <t>2549549003</t>
  </si>
  <si>
    <t>EQUIPO DE DEFENSA Y SEGURIDAD.</t>
  </si>
  <si>
    <t>2551</t>
  </si>
  <si>
    <t>2551551</t>
  </si>
  <si>
    <t>2551551001</t>
  </si>
  <si>
    <t>2551551002</t>
  </si>
  <si>
    <t>2551551003</t>
  </si>
  <si>
    <t>MAQUINARIA, OTROS EQUIPOS Y HERRAMIENTAS.</t>
  </si>
  <si>
    <t>2561</t>
  </si>
  <si>
    <t>MAQUINARIA Y EQUIPO AGROPECUARIO.</t>
  </si>
  <si>
    <t>2561561</t>
  </si>
  <si>
    <t>2561561001</t>
  </si>
  <si>
    <t>2561561002</t>
  </si>
  <si>
    <t>2561561003</t>
  </si>
  <si>
    <t>MAQUINARIA Y EQUIPO INDUSTRIAL.</t>
  </si>
  <si>
    <t>2562</t>
  </si>
  <si>
    <t>2562562</t>
  </si>
  <si>
    <t>2562562001</t>
  </si>
  <si>
    <t>2562562002</t>
  </si>
  <si>
    <t>2562562003</t>
  </si>
  <si>
    <t>2563</t>
  </si>
  <si>
    <t>2563563</t>
  </si>
  <si>
    <t>2563563001</t>
  </si>
  <si>
    <t>2563563002</t>
  </si>
  <si>
    <t>2563563003</t>
  </si>
  <si>
    <t>2564</t>
  </si>
  <si>
    <t>SISTEMAS DE AIRE ACONDICIONADO, CALEFACCION Y DE REFRIGERACION INDUSTRIAL Y COMERCIAL.</t>
  </si>
  <si>
    <t>2564564</t>
  </si>
  <si>
    <t>2564564001</t>
  </si>
  <si>
    <t>2564564002</t>
  </si>
  <si>
    <t>2564564003</t>
  </si>
  <si>
    <t>2565</t>
  </si>
  <si>
    <t>EQUIPO DE COMUNICACION Y TELECOMUNICACION.</t>
  </si>
  <si>
    <t>2565565</t>
  </si>
  <si>
    <t>2565565001</t>
  </si>
  <si>
    <t>2565565002</t>
  </si>
  <si>
    <t>2565565003</t>
  </si>
  <si>
    <t>2566</t>
  </si>
  <si>
    <t>EQUIPOS DE GENERACION ELECTRICA, APARATOS Y ACCESORIOS ELECTRICOS.</t>
  </si>
  <si>
    <t>2566566</t>
  </si>
  <si>
    <t>2566566001</t>
  </si>
  <si>
    <t>2566566002</t>
  </si>
  <si>
    <t>2566566003</t>
  </si>
  <si>
    <t>2567</t>
  </si>
  <si>
    <t>HERRAMIENTAS Y MAQUINAS-HERRAMIENTA.</t>
  </si>
  <si>
    <t>2567567</t>
  </si>
  <si>
    <t>2567567001</t>
  </si>
  <si>
    <t>2567567002</t>
  </si>
  <si>
    <t>2567567003</t>
  </si>
  <si>
    <t>2569</t>
  </si>
  <si>
    <t>OTROS EQUIPOS.</t>
  </si>
  <si>
    <t>2569569</t>
  </si>
  <si>
    <t>2569569001</t>
  </si>
  <si>
    <t>2569569002</t>
  </si>
  <si>
    <t>2569569003</t>
  </si>
  <si>
    <t>ACTIVOS BIOLOGICOS.</t>
  </si>
  <si>
    <t>2571</t>
  </si>
  <si>
    <t>BOVINOS.</t>
  </si>
  <si>
    <t>2571571</t>
  </si>
  <si>
    <t>2572</t>
  </si>
  <si>
    <t>PORCINOS.</t>
  </si>
  <si>
    <t>2572572</t>
  </si>
  <si>
    <t>2573</t>
  </si>
  <si>
    <t>AVES.</t>
  </si>
  <si>
    <t>2573573</t>
  </si>
  <si>
    <t>2574</t>
  </si>
  <si>
    <t>OVINOS Y CAPRINOS.</t>
  </si>
  <si>
    <t>2574574</t>
  </si>
  <si>
    <t>2575</t>
  </si>
  <si>
    <t>PECES Y ACUICULTURA.</t>
  </si>
  <si>
    <t>2575575</t>
  </si>
  <si>
    <t>2576</t>
  </si>
  <si>
    <t>EQUINOS.</t>
  </si>
  <si>
    <t>2576576</t>
  </si>
  <si>
    <t>2577</t>
  </si>
  <si>
    <t>ESPECIES MENORES Y DE ZOOLOGICO.</t>
  </si>
  <si>
    <t>2577577</t>
  </si>
  <si>
    <t>2578</t>
  </si>
  <si>
    <t>ARBOLES Y PLANTAS.</t>
  </si>
  <si>
    <t>2578578</t>
  </si>
  <si>
    <t>2579</t>
  </si>
  <si>
    <t>OTROS ACTIVOS BIOLOGICOS.</t>
  </si>
  <si>
    <t>2579579</t>
  </si>
  <si>
    <t>BIENES INMUEBLES.</t>
  </si>
  <si>
    <t>2581</t>
  </si>
  <si>
    <t>TERRENOS.</t>
  </si>
  <si>
    <t>2581581</t>
  </si>
  <si>
    <t>2581581001</t>
  </si>
  <si>
    <t>2581581002</t>
  </si>
  <si>
    <t>2581581003</t>
  </si>
  <si>
    <t>2582</t>
  </si>
  <si>
    <t>VIVIENDAS.</t>
  </si>
  <si>
    <t>2582582</t>
  </si>
  <si>
    <t>2582582001</t>
  </si>
  <si>
    <t>2582582002</t>
  </si>
  <si>
    <t>2582582003</t>
  </si>
  <si>
    <t>2583</t>
  </si>
  <si>
    <t>EDIFICIOS NO RESIDENCIALES.</t>
  </si>
  <si>
    <t>2583583</t>
  </si>
  <si>
    <t>2583583001</t>
  </si>
  <si>
    <t>2583583002</t>
  </si>
  <si>
    <t>2583583003</t>
  </si>
  <si>
    <t>2589</t>
  </si>
  <si>
    <t>OTROS BIENES INMUEBLES.</t>
  </si>
  <si>
    <t>2589589</t>
  </si>
  <si>
    <t>2589589001</t>
  </si>
  <si>
    <t>2589589002</t>
  </si>
  <si>
    <t>2589589003</t>
  </si>
  <si>
    <t>ACTIVOS INTANGIBLES.</t>
  </si>
  <si>
    <t>2591</t>
  </si>
  <si>
    <t>SOFTWARE.</t>
  </si>
  <si>
    <t>2591591</t>
  </si>
  <si>
    <t>2591591001</t>
  </si>
  <si>
    <t>2591591002</t>
  </si>
  <si>
    <t>2591591003</t>
  </si>
  <si>
    <t>2592</t>
  </si>
  <si>
    <t>PATENTES.</t>
  </si>
  <si>
    <t>2592592</t>
  </si>
  <si>
    <t>2593</t>
  </si>
  <si>
    <t>MARCAS.</t>
  </si>
  <si>
    <t>2593593</t>
  </si>
  <si>
    <t>2594</t>
  </si>
  <si>
    <t>DERECHOS.</t>
  </si>
  <si>
    <t>2594594</t>
  </si>
  <si>
    <t>2595</t>
  </si>
  <si>
    <t>CONCESIONES.</t>
  </si>
  <si>
    <t>2595595</t>
  </si>
  <si>
    <t>2596</t>
  </si>
  <si>
    <t>FRANQUICIAS.</t>
  </si>
  <si>
    <t>2596596</t>
  </si>
  <si>
    <t>2597</t>
  </si>
  <si>
    <t>LICENCIAS INFORMATICAS E INTELECTUALES.</t>
  </si>
  <si>
    <t>2597597</t>
  </si>
  <si>
    <t>2598</t>
  </si>
  <si>
    <t>LICENCIAS INDUSTRIALES, COMERCIALES Y OTRAS.</t>
  </si>
  <si>
    <t>2598598</t>
  </si>
  <si>
    <t>2599</t>
  </si>
  <si>
    <t>OTROS ACTIVOS INTANGIBLES.</t>
  </si>
  <si>
    <t>2599599</t>
  </si>
  <si>
    <t>INVERSION PUBLICA.</t>
  </si>
  <si>
    <t>OBRA PUBLICA EN BIENES DE DOMINIO PUBLICO.</t>
  </si>
  <si>
    <t>2611</t>
  </si>
  <si>
    <t>EDIFICACION HABITACIONAL.</t>
  </si>
  <si>
    <t>2611611</t>
  </si>
  <si>
    <t>2612</t>
  </si>
  <si>
    <t>EDIFICACION NO HABITACIONAL.</t>
  </si>
  <si>
    <t>2612612</t>
  </si>
  <si>
    <t>2613</t>
  </si>
  <si>
    <t>CONSTRUCCION DE OBRAS PARA EL ABASTECIMIENTO DE AGUA, PETROLEO, GAS, ELECTRICIDAD Y TELECOMUNICACIONES.</t>
  </si>
  <si>
    <t>2613613</t>
  </si>
  <si>
    <t>2614</t>
  </si>
  <si>
    <t>DIVISION DE TERRENOS Y CONSTRUCCION DE OBRAS DE URBANIZACION.</t>
  </si>
  <si>
    <t>2614614</t>
  </si>
  <si>
    <t>2615</t>
  </si>
  <si>
    <t>CONSTRUCCION DE VIAS DE COMUNICACION.</t>
  </si>
  <si>
    <t>2615615</t>
  </si>
  <si>
    <t>2616</t>
  </si>
  <si>
    <t>OTRAS CONSTRUCCIONES DE INGENIERIA CIVIL U OBRA PESADA.</t>
  </si>
  <si>
    <t>2616616</t>
  </si>
  <si>
    <t>2617</t>
  </si>
  <si>
    <t>INSTALACIONES Y EQUIPAMIENTO EN CONSTRUCCIONES.</t>
  </si>
  <si>
    <t>2617617</t>
  </si>
  <si>
    <t>2619</t>
  </si>
  <si>
    <t>TRABAJOS DE ACABADOS EN EDIFICACIONES Y OTROS TRABAJOS ESPECIALIZADOS.</t>
  </si>
  <si>
    <t>2619619</t>
  </si>
  <si>
    <t>262</t>
  </si>
  <si>
    <t>OBRA PUBLICA EN BIENES PROPIOS.</t>
  </si>
  <si>
    <t>2621</t>
  </si>
  <si>
    <t>2621621</t>
  </si>
  <si>
    <t>2622</t>
  </si>
  <si>
    <t>2622622</t>
  </si>
  <si>
    <t>2623</t>
  </si>
  <si>
    <t>2623623</t>
  </si>
  <si>
    <t>2624</t>
  </si>
  <si>
    <t>2624624</t>
  </si>
  <si>
    <t>2625</t>
  </si>
  <si>
    <t>2625625</t>
  </si>
  <si>
    <t>2626</t>
  </si>
  <si>
    <t>2626626</t>
  </si>
  <si>
    <t>2627</t>
  </si>
  <si>
    <t>2627627</t>
  </si>
  <si>
    <t>2629</t>
  </si>
  <si>
    <t>2629629</t>
  </si>
  <si>
    <t>PROYECTOS PRODUCTIVOS Y ACCIONES DE FOMENTO.</t>
  </si>
  <si>
    <t>2631</t>
  </si>
  <si>
    <t>ESTUDIOS, FORMULACION Y EVALUACION DE PROYECTOS PRODUCTIVOS NO INCLUIDOS EN CONCEPTOS ANTERIORES DE ESTE CAPITULO.</t>
  </si>
  <si>
    <t>2631631</t>
  </si>
  <si>
    <t>2632</t>
  </si>
  <si>
    <t>EJECUCION DE PROYECTOS PRODUCTIVOS NO INCLUIDOS EN CONCEPTOS ANTERIORES DE ESTE CAPITULO.</t>
  </si>
  <si>
    <t>2632632</t>
  </si>
  <si>
    <t>27</t>
  </si>
  <si>
    <t>INVERSIONES FINANCIERAS Y OTRAS PROVISIONES.</t>
  </si>
  <si>
    <t>271</t>
  </si>
  <si>
    <t>INVERSIONES PARA EL FOMENTO DE ACTIVIDADES PRODUCTIVAS.</t>
  </si>
  <si>
    <t>2711</t>
  </si>
  <si>
    <t>CREDITOS OTORGADOS POR ENTIDADES FEDERATIVAS Y MUNICIPIOS AL SECTOR SOCIAL Y PRIVADO PARA EL FOMENTO DE ACTIVIDADES PRODUCTIVAS.</t>
  </si>
  <si>
    <t>2712</t>
  </si>
  <si>
    <t>CREDITOS OTORGADOS POR LAS ENTIDADES FEDERATIVAS A MUNICIPIOS PARA EL FOMENTO DE ACTIVIDADES PRODUCTIVAS.</t>
  </si>
  <si>
    <t>272</t>
  </si>
  <si>
    <t>ACCIONES Y PARTICIPACIONES DE CAPITAL.</t>
  </si>
  <si>
    <t>2721</t>
  </si>
  <si>
    <t>ACCIONES Y PARTICIPACIONES DE CAPITAL EN ENTIDADES PARAESTATALES NO EMPRESARIALES Y NO FINANCIERAS CON FINES DE POLITICA ECONOMICA.</t>
  </si>
  <si>
    <t>2722</t>
  </si>
  <si>
    <t>ACCIONES Y PARTICIPACIONES DE CAPITAL EN ENTIDADES PARAESTATALES EMPRESARIALES Y NO FINANCIERAS CON FINES DE POLITICA ECONOMICA.</t>
  </si>
  <si>
    <t>2723</t>
  </si>
  <si>
    <t>ACCIONES Y PARTICIPACIONES DE CAPITAL EN INSTITUCIONES PARAESTATALES PUBLICAS FINANCIERAS CON FINES DE POLITICA ECONOMICA.</t>
  </si>
  <si>
    <t>2724</t>
  </si>
  <si>
    <t>ACCIONES Y PARTICIPACIONES DE CAPITAL EN EL SECTOR PRIVADO CON FINES DE POLITICA ECONOMICA.</t>
  </si>
  <si>
    <t>2725</t>
  </si>
  <si>
    <t>ACCIONES Y PARTICIPACIONES DE CAPITAL EN ORGANISMOS INTERNACIONALES CON FINES DE POLITICA ECONOMICA.</t>
  </si>
  <si>
    <t>2726</t>
  </si>
  <si>
    <t>ACCIONES Y PARTICIPACIONES DE CAPITAL EN EL SECTOR EXTERNO CON FINES DE POLITICA ECONOMICA.</t>
  </si>
  <si>
    <t>2727</t>
  </si>
  <si>
    <t>ACCIONES Y PARTICIPACIONES DE CAPITAL EN EL SECTOR PUBLICO CON FINES DE GESTION DE LIQUIDEZ.</t>
  </si>
  <si>
    <t>2728</t>
  </si>
  <si>
    <t>ACCIONES Y PARTICIPACIONES DE CAPITAL EN EL SECTOR PRIVADO CON FINES DE GESTION DE LIQUIDEZ.</t>
  </si>
  <si>
    <t>2729</t>
  </si>
  <si>
    <t>ACCIONES Y PARTICIPACIONES DE CAPITAL EN EL SECTOR EXTERNO CON FINES DE GESTION DE LIQUIDEZ.</t>
  </si>
  <si>
    <t>273</t>
  </si>
  <si>
    <t>COMPRA DE TITULOS Y VALORES.</t>
  </si>
  <si>
    <t>2731</t>
  </si>
  <si>
    <t>BONOS.</t>
  </si>
  <si>
    <t>2732</t>
  </si>
  <si>
    <t>VALORES REPRESENTATIVOS DE DEUDA ADQUIRIDOS CON FINES DE POLITICA ECONOMICA.</t>
  </si>
  <si>
    <t>2733</t>
  </si>
  <si>
    <t>VALORES REPRESENTATIVOS DE DEUDA ADQUIRIDOS CON FINES DE GESTION DE LIQUIDEZ.</t>
  </si>
  <si>
    <t>2734</t>
  </si>
  <si>
    <t>OBLIGACIONES NEGOCIABLES ADQUIRIDAS CON FINES DE POLITICA ECONOMICA.</t>
  </si>
  <si>
    <t>2735</t>
  </si>
  <si>
    <t>OBLIGACIONES NEGOCIABLES ADQUIRIDAS CON FINES DE GESTION DE LIQUIDEZ.</t>
  </si>
  <si>
    <t>2739</t>
  </si>
  <si>
    <t>OTROS VALORES.</t>
  </si>
  <si>
    <t>274</t>
  </si>
  <si>
    <t>CONCESION DE PRESTAMOS.</t>
  </si>
  <si>
    <t>2741</t>
  </si>
  <si>
    <t>CONCESION DE PRESTAMOS A ENTIDADES PARAESTATALES NO EMPRESARIALES Y NO FINANCIERAS CON FINES DE POLITICA ECONOMICA.</t>
  </si>
  <si>
    <t>2742</t>
  </si>
  <si>
    <t>CONCESION DE PRESTAMOS A ENTIDADES PARAESTATALES EMPRESARIALES Y NO FINANCIERAS CON FINES DE POLITICA ECONOMICA.</t>
  </si>
  <si>
    <t>2743</t>
  </si>
  <si>
    <t>CONCESION DE PRESTAMOS A INSTITUCIONES PARAESTATALES PUBLICAS FINANCIERAS CON FINES DE POLITICA ECONOMICA.</t>
  </si>
  <si>
    <t>2744</t>
  </si>
  <si>
    <t>CONCESION DE PRESTAMOS A ENTIDADES FEDERATIVAS Y MUNICIPIOS CON FINES DE POLITICA ECONOMICA.</t>
  </si>
  <si>
    <t>2745</t>
  </si>
  <si>
    <t>CONCESION DE PRESTAMOS AL SECTOR PRIVADO CON FINES DE POLITICA ECONOMICA.</t>
  </si>
  <si>
    <t>2746</t>
  </si>
  <si>
    <t>CONCESION DE PRESTAMOS AL SECTOR EXTERNO CON FINES DE POLITICA ECONOMICA.</t>
  </si>
  <si>
    <t>2747</t>
  </si>
  <si>
    <t>CONCESION DE PRESTAMOS AL SECTOR PUBLICO CON FINES DE GESTION DE LIQUIDEZ.</t>
  </si>
  <si>
    <t>2748</t>
  </si>
  <si>
    <t>CONCESION DE PRESTAMOS AL SECTOR PRIVADO CON FINES DE GESTION DE LIQUIDEZ.</t>
  </si>
  <si>
    <t>2749</t>
  </si>
  <si>
    <t>CONCESION DE PRESTAMOS AL SECTOR EXTERNO CON FINES DE GESTION DE LIQUIDEZ.</t>
  </si>
  <si>
    <t>275</t>
  </si>
  <si>
    <t>INVERSIONES EN FIDEICOMISOS, MANDATOS Y OTROS ANALOGOS.</t>
  </si>
  <si>
    <t>2751</t>
  </si>
  <si>
    <t>INVERSIONES EN FIDEICOMISOS DEL PODER EJECUTIVO.</t>
  </si>
  <si>
    <t>2752</t>
  </si>
  <si>
    <t>INVERSIONES EN FIDEICOMISOS DEL PODER LEGISLATIVO.</t>
  </si>
  <si>
    <t>2753</t>
  </si>
  <si>
    <t>INVERSIONES EN FIDEICOMISOS DEL PODER JUDICIAL.</t>
  </si>
  <si>
    <t>2754</t>
  </si>
  <si>
    <t>INVERSIONES EN FIDEICOMISOS PUBLICOS NO EMPRESARIALES Y NO FINANCIEROS.</t>
  </si>
  <si>
    <t>2755</t>
  </si>
  <si>
    <t>INVERSIONES EN FIDEICOMISOS PUBLICOS EMPRESARIALES Y NO FINANCIEROS.</t>
  </si>
  <si>
    <t>2756</t>
  </si>
  <si>
    <t>INVERSIONES EN FIDEICOMISOS PUBLICOS FINANCIEROS.</t>
  </si>
  <si>
    <t>2757</t>
  </si>
  <si>
    <t>INVERSIONES EN FIDEICOMISOS DE ENTIDADES FEDERATIVAS.</t>
  </si>
  <si>
    <t>2758</t>
  </si>
  <si>
    <t>INVERSIONES EN FIDEICOMISOS DE MUNICIPIOS.</t>
  </si>
  <si>
    <t>2759</t>
  </si>
  <si>
    <t>FIDEICOMISOS DE EMPRESAS PRIVADAS Y PARTICULARES.</t>
  </si>
  <si>
    <t>276</t>
  </si>
  <si>
    <t>OTRAS INVERSIONES FINANCIERAS.</t>
  </si>
  <si>
    <t>2761</t>
  </si>
  <si>
    <t>DEPOSITOS A LARGO PLAZO EN MONEDA NACIONAL.</t>
  </si>
  <si>
    <t>2762</t>
  </si>
  <si>
    <t>DEPOSITOS A LARGO PLAZO EN MONEDA EXTRANJERA.</t>
  </si>
  <si>
    <t>279</t>
  </si>
  <si>
    <t>PROVISIONES PARA CONTINGENCIAS Y OTRAS EROGACIONES ESPECIALES.</t>
  </si>
  <si>
    <t>2791</t>
  </si>
  <si>
    <t>CONTINGENCIAS POR FENOMENOS NATURALES.</t>
  </si>
  <si>
    <t>2792</t>
  </si>
  <si>
    <t>CONTINGENCIAS SOCIOECONOMICAS.</t>
  </si>
  <si>
    <t>2799</t>
  </si>
  <si>
    <t>OTRAS EROGACIONES ESPECIALES.</t>
  </si>
  <si>
    <t>28</t>
  </si>
  <si>
    <t>PARTICIPACIONES Y APORTACIONES.</t>
  </si>
  <si>
    <t>281</t>
  </si>
  <si>
    <t>PARTICIPACIONES.</t>
  </si>
  <si>
    <t>2811</t>
  </si>
  <si>
    <t>FONDO GENERAL DE PARTICIPACIONES.</t>
  </si>
  <si>
    <t>2812</t>
  </si>
  <si>
    <t>FONDO DE FOMENTO MUNICIPAL.</t>
  </si>
  <si>
    <t>2813</t>
  </si>
  <si>
    <t>PARTICIPACIONES DE LAS ENTIDADES FEDERATIVAS A LOS MUNICIPIOS.</t>
  </si>
  <si>
    <t>2814</t>
  </si>
  <si>
    <t>OTROS CONCEPTOS PARTICIPABLES DE LA FEDERACION A ENTIDADES FEDERATIVAS.</t>
  </si>
  <si>
    <t>2815</t>
  </si>
  <si>
    <t>OTROS CONCEPTOS PARTICIPABLES DE LA FEDERACION A MUNICIPIOS.</t>
  </si>
  <si>
    <t>2816</t>
  </si>
  <si>
    <t>CONVENIOS DE COLABORACION ADMINISTRATIVA.</t>
  </si>
  <si>
    <t>283</t>
  </si>
  <si>
    <t>APORTACIONES.</t>
  </si>
  <si>
    <t>2831</t>
  </si>
  <si>
    <t>APORTACIONES DE LA FEDERACION A LAS ENTIDADES FEDERATIVAS.</t>
  </si>
  <si>
    <t>2832</t>
  </si>
  <si>
    <t>APORTACIONES DE LA FEDERACION A MUNICIPIOS.</t>
  </si>
  <si>
    <t>2833</t>
  </si>
  <si>
    <t>APORTACIONES DE LAS ENTIDADES FEDERATIVAS A LOS MUNICIPIOS.</t>
  </si>
  <si>
    <t>2834</t>
  </si>
  <si>
    <t>APORTACIONES PREVISTAS EN LEYES Y DECRETOS AL SISTEMA DE PROTECCION SOCIAL.</t>
  </si>
  <si>
    <t>2835</t>
  </si>
  <si>
    <t>APORTACIONES PREVISTAS EN LEYES Y DECRETOS COMPENSATORIAS A ENTIDADES FEDERATIVAS Y MUNICIPIOS.</t>
  </si>
  <si>
    <t>285</t>
  </si>
  <si>
    <t>CONVENIOS.</t>
  </si>
  <si>
    <t>2851</t>
  </si>
  <si>
    <t>CONVENIOS DE REASIGNACION.</t>
  </si>
  <si>
    <t>2852</t>
  </si>
  <si>
    <t>CONVENIOS DE DESCENTRALIZACION.</t>
  </si>
  <si>
    <t>2853</t>
  </si>
  <si>
    <t>OTROS CONVENIOS.</t>
  </si>
  <si>
    <t>29</t>
  </si>
  <si>
    <t>DEUDA PUBLICA.</t>
  </si>
  <si>
    <t>291</t>
  </si>
  <si>
    <t>AMORTIZACION DE LA DEUDA PUBLICA.</t>
  </si>
  <si>
    <t>2911</t>
  </si>
  <si>
    <t>AMORTIZACION DE LA DEUDA INTERNA CON INSTITUCIONES DE CREDITO.</t>
  </si>
  <si>
    <t>2912</t>
  </si>
  <si>
    <t>AMORTIZACION DE LA DEUDA INTERNA POR EMISION DE TITULOS Y VALORES.</t>
  </si>
  <si>
    <t>2913</t>
  </si>
  <si>
    <t>AMORTIZACION DE ARRENDAMIENTOS FINANCIEROS NACIONALES.</t>
  </si>
  <si>
    <t>2914</t>
  </si>
  <si>
    <t>AMORTIZACION DE LA DEUDA EXTERNA CON INSTITUCIONES DE CREDITO.</t>
  </si>
  <si>
    <t>2915</t>
  </si>
  <si>
    <t>AMORTIZACION DE DEUDA EXTERNA CON ORGANISMOS FINANCIEROS INTERNACIONALES.</t>
  </si>
  <si>
    <t>2916</t>
  </si>
  <si>
    <t>AMORTIZACION DE LA DEUDA BILATERAL.</t>
  </si>
  <si>
    <t>2917</t>
  </si>
  <si>
    <t>AMORTIZACION DE LA DEUDA EXTERNA POR EMISION DE TITULOS Y VALORES.</t>
  </si>
  <si>
    <t>2918</t>
  </si>
  <si>
    <t>AMORTIZACION DE ARRENDAMIENTOS FINANCIEROS INTERNACIONALES.</t>
  </si>
  <si>
    <t>292</t>
  </si>
  <si>
    <t>INTERESES DE LA DEUDA PUBLICA.</t>
  </si>
  <si>
    <t>2921</t>
  </si>
  <si>
    <t>INTERESES DE LA DEUDA INTERNA CON INSTITUCIONES DE CREDITO.</t>
  </si>
  <si>
    <t>2922</t>
  </si>
  <si>
    <t>INTERESES DERIVADOS DE LA COLOCACION DE TITULOS Y VALORES.</t>
  </si>
  <si>
    <t>2923</t>
  </si>
  <si>
    <t>INTERESES POR ARRENDAMIENTOS FINANCIEROS NACIONALES.</t>
  </si>
  <si>
    <t>2924</t>
  </si>
  <si>
    <t>INTERESES DE LA DEUDA EXTERNA CON INSTITUCIONES DE CREDITO.</t>
  </si>
  <si>
    <t>2925</t>
  </si>
  <si>
    <t>INTERESES DE LA DEUDA CON ORGANISMOS FINANCIEROS INTERNACIONALES.</t>
  </si>
  <si>
    <t>2926</t>
  </si>
  <si>
    <t>INTERESES DE LA DEUDA BILATERAL.</t>
  </si>
  <si>
    <t>2927</t>
  </si>
  <si>
    <t>INTERESES DERIVADOS DE LA COLOCACION DE TITULOS Y VALORES EN EL EXTERIOR.</t>
  </si>
  <si>
    <t>2928</t>
  </si>
  <si>
    <t>INTERESES POR ARRENDAMIENTOS FINANCIEROS INTERNACIONALES.</t>
  </si>
  <si>
    <t>293</t>
  </si>
  <si>
    <t>COMISIONES DE LA DEUDA PUBLICA.</t>
  </si>
  <si>
    <t>2931</t>
  </si>
  <si>
    <t>COMISIONES DE LA DEUDA PUBLICA INTERNA.</t>
  </si>
  <si>
    <t>2932</t>
  </si>
  <si>
    <t>COMISIONES DE LA DEUDA PUBLICA EXTERNA.</t>
  </si>
  <si>
    <t>294</t>
  </si>
  <si>
    <t>GASTOS DE LA DEUDA PUBLICA.</t>
  </si>
  <si>
    <t>PRIMA VACACIONAL</t>
  </si>
  <si>
    <t>GRATIFICACION FIN DE AÑO</t>
  </si>
  <si>
    <t>COMPENSACIONES FIJAS</t>
  </si>
  <si>
    <t>PARTICIPACIONES EN REGISTRO CIVIL</t>
  </si>
  <si>
    <t>LIQUIDACIONES</t>
  </si>
  <si>
    <t xml:space="preserve">MATERIAL DE UTILES DE OFICINA </t>
  </si>
  <si>
    <t xml:space="preserve">MATERIAL DE IMPRESIÓN Y FORMAS OFICIALES </t>
  </si>
  <si>
    <t xml:space="preserve">MATERIAL DE FOTOCOPIADO </t>
  </si>
  <si>
    <t>MATERIAL DE IMPRENTA</t>
  </si>
  <si>
    <t>MATERIAL DE FOTOGRAFIA, CINE, GRABACION Y VIDEO</t>
  </si>
  <si>
    <t>MATERIAL DE COMPUTO</t>
  </si>
  <si>
    <t>MATERIAL DE LIMPIEZA</t>
  </si>
  <si>
    <t xml:space="preserve">ALIMENTACION DE PERSONAS.
</t>
  </si>
  <si>
    <t>DESPENSA GRAL (Fondo General de Participaciones)</t>
  </si>
  <si>
    <t>DESPENSA DIF (Fondo General de Participaciones)</t>
  </si>
  <si>
    <t>DESAYUNOS ESCOLARES (Fondo General de Participaciones)</t>
  </si>
  <si>
    <t>COMEDOR COMUNITARIO (Fondo General de Participaciones)</t>
  </si>
  <si>
    <t xml:space="preserve">PRODUCTOS FORESTALES </t>
  </si>
  <si>
    <t xml:space="preserve">MADERA Y PRODUCTOS DE MADERA. </t>
  </si>
  <si>
    <t>LUMINARIAS</t>
  </si>
  <si>
    <t>FOTOCELDAS</t>
  </si>
  <si>
    <t xml:space="preserve">ARTICULOS METALICOS PARA LA CONSTRUCCION. </t>
  </si>
  <si>
    <t>FERRETERIA</t>
  </si>
  <si>
    <t xml:space="preserve">PINTURAS </t>
  </si>
  <si>
    <t>JARDINERIA</t>
  </si>
  <si>
    <t>MATERIALES DE SEÑALIZACION</t>
  </si>
  <si>
    <t>OTROS MATERIALES</t>
  </si>
  <si>
    <t xml:space="preserve">PRODUCTOS QUIMICOS BASICOS. </t>
  </si>
  <si>
    <t xml:space="preserve">PLAGUICIDAS, ABONOS Y FERTILIZANTES. </t>
  </si>
  <si>
    <t xml:space="preserve">MATERIALES MEDICOS. </t>
  </si>
  <si>
    <t>COMBUSTIBLE (Fondo General de Participaciones)</t>
  </si>
  <si>
    <t>LUBRICANTES Y ADITIVOS (Fondo General de Participaciones)</t>
  </si>
  <si>
    <t>LUBRICANTES Y ADITIVOS (Faism)</t>
  </si>
  <si>
    <t>LUBRICANTES Y ADITIVOS. (Fortamun)</t>
  </si>
  <si>
    <t>REFACCIONES Y ACCESORIOS MENORES</t>
  </si>
  <si>
    <t>ENERGIA ELECTRICA</t>
  </si>
  <si>
    <t xml:space="preserve">TELEFONO CONVENCIONAL </t>
  </si>
  <si>
    <t>SERVICIO DE TELEFONIA CELULAR</t>
  </si>
  <si>
    <t>ARRENDAMIENTO DE TRANSPORTACION</t>
  </si>
  <si>
    <t>OTROS ARRENDAMIENTOS</t>
  </si>
  <si>
    <t>HONORARIOS</t>
  </si>
  <si>
    <t xml:space="preserve">ELABORACION DE EXPEDIENTES TECNICOS </t>
  </si>
  <si>
    <t xml:space="preserve">SERVICIOS RELACIONADOS CON ELABORACION DE MANUALES </t>
  </si>
  <si>
    <t xml:space="preserve">CAPACITACION A SERVIDORES PUBLICOS </t>
  </si>
  <si>
    <t>SERVICIOS DE APOYO ADMINISTRATIVO, TRADUCCION, FOTOCOPIADO E IMPRESIÓN (Fondo General de Participaciones)</t>
  </si>
  <si>
    <t>SERVICIOS DE APOYO ADMINISTRATIVO, TRADUCCION, FOTOCOPIADO E IMPRESIÓN (Fortamun)</t>
  </si>
  <si>
    <t>ENCUADERNACION, ENMICADOS Y ENGARGOLADOS (Fondo General de Participaciones)</t>
  </si>
  <si>
    <t xml:space="preserve">IMPRESIONES OFICIALES. </t>
  </si>
  <si>
    <t xml:space="preserve">PROGRAMA DE PREVENCION DEL DELITO </t>
  </si>
  <si>
    <t xml:space="preserve">SERVICIOS MEDICOS. </t>
  </si>
  <si>
    <t>SERVICIOS BANCARIOS Y FINANCIEROS</t>
  </si>
  <si>
    <t>INTERESES BANCARIOS</t>
  </si>
  <si>
    <t>SERVICIOS FINANCIEROS</t>
  </si>
  <si>
    <t>SEGUROS DE BIENES PATRIMONIALES</t>
  </si>
  <si>
    <t xml:space="preserve">SEGUROS DE BIENES PATRIMONIALES </t>
  </si>
  <si>
    <t>CONSERVACION Y MANTENIMIENTO MENOR DE INMUEBLES</t>
  </si>
  <si>
    <t xml:space="preserve">MANTENIMIENTO Y CONSERVACION DE MOBILIARIO Y EQUIPO DE ADMINISTRACION </t>
  </si>
  <si>
    <t xml:space="preserve">MANTENIMIENTO Y CONSERVACION DE BIENES INFORMATICOS </t>
  </si>
  <si>
    <t>MANTENIMIENTO Y CONSERVACION DE BIENES INFORMATICOS</t>
  </si>
  <si>
    <t>MANTENIMIENTO Y CONSERVACION DE RADIO Y COMUNICACIÓN</t>
  </si>
  <si>
    <t>REPARACION Y MANTENIMIENTO DE EQUIPO DE TRANSPORTE</t>
  </si>
  <si>
    <t>MANTTO. Y CONSERVACION DE EQ. DE SEG. PUBLICA</t>
  </si>
  <si>
    <t xml:space="preserve">PRENSA Y PUBLICIDAD </t>
  </si>
  <si>
    <t xml:space="preserve">PUBLICACIONES OFICIALES </t>
  </si>
  <si>
    <t xml:space="preserve">OTROS GASTOS DE DIFUSION E INFORMACION. </t>
  </si>
  <si>
    <t xml:space="preserve">SERVICIOS DE REVELADO DE FOTOGRAFIAS. </t>
  </si>
  <si>
    <t xml:space="preserve">PERIFONEO </t>
  </si>
  <si>
    <t xml:space="preserve">EDICION DE FOLLETOS PUBLICITARIOS (TRIPTICOS Y CARTELES) </t>
  </si>
  <si>
    <t xml:space="preserve">OTROS SERVICIOS DE INFORMACION </t>
  </si>
  <si>
    <t>PASAJES NACIONALES AEREOS. (Fondo General de Participaciones)</t>
  </si>
  <si>
    <t>PASAJES INTERNACIONALES AEREOS</t>
  </si>
  <si>
    <t xml:space="preserve">PASAJES NACIONALES TERRESTRES. </t>
  </si>
  <si>
    <t xml:space="preserve">VIATICOS NACIONALES. </t>
  </si>
  <si>
    <t xml:space="preserve">SERVICIOS INTEGRALES DE TRASLADO Y VIATICOS </t>
  </si>
  <si>
    <t xml:space="preserve">HOSPEDAJE. </t>
  </si>
  <si>
    <t xml:space="preserve">FERIAS LOCALES </t>
  </si>
  <si>
    <t xml:space="preserve">TENENCIA Y PLACAS </t>
  </si>
  <si>
    <t>15% DE CONTRIBUCION ESTATAL</t>
  </si>
  <si>
    <t>10% POR ADMON. DEL REGISTRO CIVIL</t>
  </si>
  <si>
    <t>15% PRO-EDUC. Y ASIST. SOCIAL (APLIC. AL REG. CIVI</t>
  </si>
  <si>
    <t>15% PRO-CAMINOS (APLIC. A REG. CIVIL)</t>
  </si>
  <si>
    <t>15% PRO-TURISMO (APLIC. A REG. CIVIL)</t>
  </si>
  <si>
    <t>15% PRO-REC. ECOLOGICA (APLIC. A REG. CIVIL)</t>
  </si>
  <si>
    <t>PRODER</t>
  </si>
  <si>
    <t>LAUDOS LABORALES</t>
  </si>
  <si>
    <t xml:space="preserve">RECARGOS </t>
  </si>
  <si>
    <t>OTROS SERVICIOS</t>
  </si>
  <si>
    <t>AGRICULTURA</t>
  </si>
  <si>
    <t>A CAMPESINOS</t>
  </si>
  <si>
    <t>A INDIGENTES Y DAMNIFICADOS</t>
  </si>
  <si>
    <t>FOMENTO DEPORTIVO</t>
  </si>
  <si>
    <t>FUNERALES</t>
  </si>
  <si>
    <t xml:space="preserve">APOYO A COMISARIOS Y DELEGADOS </t>
  </si>
  <si>
    <t>AYUDAS SOCIALES PARA FOMENTO CULTURAL</t>
  </si>
  <si>
    <t>AYUDAS PARA MEDICAMENTOS Y SERVICIOS MEDICOS</t>
  </si>
  <si>
    <t>AYUDAS PARA TRANSPORTE</t>
  </si>
  <si>
    <t>AYUDAS DIVERSAS EN ESPECIE</t>
  </si>
  <si>
    <t>AYUDAS PARA TRASLADO</t>
  </si>
  <si>
    <t>OTRAS AYUDAS SOCIALES A PERSONAS</t>
  </si>
  <si>
    <t>111311300100101</t>
  </si>
  <si>
    <t>111311300100301</t>
  </si>
  <si>
    <t>112212200100101</t>
  </si>
  <si>
    <t>112212200100301</t>
  </si>
  <si>
    <t>112212200100601</t>
  </si>
  <si>
    <t>113113100100101</t>
  </si>
  <si>
    <t>113113100100301</t>
  </si>
  <si>
    <t>113213200100101</t>
  </si>
  <si>
    <t>113213200100102</t>
  </si>
  <si>
    <t>113213200100103</t>
  </si>
  <si>
    <t>113213200100104</t>
  </si>
  <si>
    <t>113213200100301</t>
  </si>
  <si>
    <t>113213200100302</t>
  </si>
  <si>
    <t>113213200100303</t>
  </si>
  <si>
    <t>113213200100304</t>
  </si>
  <si>
    <t>113413400100101</t>
  </si>
  <si>
    <t>113413400100102</t>
  </si>
  <si>
    <t>113413400100301</t>
  </si>
  <si>
    <t>113413400100302</t>
  </si>
  <si>
    <t>113813800100101</t>
  </si>
  <si>
    <t>113813800100102</t>
  </si>
  <si>
    <t>113813800100103</t>
  </si>
  <si>
    <t>114114100100101</t>
  </si>
  <si>
    <t>114114100100301</t>
  </si>
  <si>
    <t>114114100200101</t>
  </si>
  <si>
    <t>114114100200301</t>
  </si>
  <si>
    <t>114114100300101</t>
  </si>
  <si>
    <t>114114100300301</t>
  </si>
  <si>
    <t>114214200100101</t>
  </si>
  <si>
    <t>114214200100301</t>
  </si>
  <si>
    <t>114214200200101</t>
  </si>
  <si>
    <t>114214200200301</t>
  </si>
  <si>
    <t>114414400100301</t>
  </si>
  <si>
    <t>115215200100101</t>
  </si>
  <si>
    <t>115215200100301</t>
  </si>
  <si>
    <t>115415400100101</t>
  </si>
  <si>
    <t>115415400800101</t>
  </si>
  <si>
    <t>115415400900101</t>
  </si>
  <si>
    <t>115415401000101</t>
  </si>
  <si>
    <t>115415401100101</t>
  </si>
  <si>
    <t>115415401100301</t>
  </si>
  <si>
    <t>115415401200101</t>
  </si>
  <si>
    <t>115415401200301</t>
  </si>
  <si>
    <t>115415401300101</t>
  </si>
  <si>
    <t>115915900100101</t>
  </si>
  <si>
    <t>115915900100301</t>
  </si>
  <si>
    <t>121121100100101</t>
  </si>
  <si>
    <t>121121100100201</t>
  </si>
  <si>
    <t>121121100100301</t>
  </si>
  <si>
    <t>121121100100501</t>
  </si>
  <si>
    <t>121121100100601</t>
  </si>
  <si>
    <t>121221200100101</t>
  </si>
  <si>
    <t>121221200200101</t>
  </si>
  <si>
    <t>121221200200301</t>
  </si>
  <si>
    <t>121221200300101</t>
  </si>
  <si>
    <t>121221200400101</t>
  </si>
  <si>
    <t>121221200400201</t>
  </si>
  <si>
    <t>121221200500101</t>
  </si>
  <si>
    <t>121421400100101</t>
  </si>
  <si>
    <t>121421400100201</t>
  </si>
  <si>
    <t>121421400100301</t>
  </si>
  <si>
    <t>121421400100601</t>
  </si>
  <si>
    <t>121521500200101</t>
  </si>
  <si>
    <t>121621600100101</t>
  </si>
  <si>
    <t>121621600100301</t>
  </si>
  <si>
    <t>122122100100101</t>
  </si>
  <si>
    <t>122122100200101</t>
  </si>
  <si>
    <t>122122100200301</t>
  </si>
  <si>
    <t>122122100300101</t>
  </si>
  <si>
    <t>122122100300601</t>
  </si>
  <si>
    <t>122122100400101</t>
  </si>
  <si>
    <t>122122100400102</t>
  </si>
  <si>
    <t>122122100400103</t>
  </si>
  <si>
    <t>122122100400104</t>
  </si>
  <si>
    <t>123123100100301</t>
  </si>
  <si>
    <t>124224200100101</t>
  </si>
  <si>
    <t>124424400100101</t>
  </si>
  <si>
    <t>124524500100101</t>
  </si>
  <si>
    <t>124624600100101</t>
  </si>
  <si>
    <t>124624600100301</t>
  </si>
  <si>
    <t>124624600200301</t>
  </si>
  <si>
    <t>124624600200302</t>
  </si>
  <si>
    <t>124724700100101</t>
  </si>
  <si>
    <t>124924900100101</t>
  </si>
  <si>
    <t>124924900100301</t>
  </si>
  <si>
    <t>124924900200101</t>
  </si>
  <si>
    <t>124924900200301</t>
  </si>
  <si>
    <t>124924900300101</t>
  </si>
  <si>
    <t>124924900400101</t>
  </si>
  <si>
    <t>124924900500101</t>
  </si>
  <si>
    <t>124924900600101</t>
  </si>
  <si>
    <t>124924900600301</t>
  </si>
  <si>
    <t>125125100100101</t>
  </si>
  <si>
    <t>125225200100101</t>
  </si>
  <si>
    <t>125325300100101</t>
  </si>
  <si>
    <t>125325300100301</t>
  </si>
  <si>
    <t>125325300200101</t>
  </si>
  <si>
    <t>125425400100101</t>
  </si>
  <si>
    <t>126126100100101</t>
  </si>
  <si>
    <t>126126100100102</t>
  </si>
  <si>
    <t>126126100100201</t>
  </si>
  <si>
    <t>126126100100202</t>
  </si>
  <si>
    <t>126126100100301</t>
  </si>
  <si>
    <t>126126100100302</t>
  </si>
  <si>
    <t>126126100100601</t>
  </si>
  <si>
    <t>127127100100101</t>
  </si>
  <si>
    <t>128228200100301</t>
  </si>
  <si>
    <t>128228200100302</t>
  </si>
  <si>
    <t>128228200100303</t>
  </si>
  <si>
    <t>128328300100301</t>
  </si>
  <si>
    <t>128328300100302</t>
  </si>
  <si>
    <t>128328300100303</t>
  </si>
  <si>
    <t>128328300100304</t>
  </si>
  <si>
    <t>129129100100101</t>
  </si>
  <si>
    <t>129629600100101</t>
  </si>
  <si>
    <t>129629600100201</t>
  </si>
  <si>
    <t>129629600100301</t>
  </si>
  <si>
    <t>129629600200101</t>
  </si>
  <si>
    <t>129629600200201</t>
  </si>
  <si>
    <t>129629600200301</t>
  </si>
  <si>
    <t>131131100100101</t>
  </si>
  <si>
    <t>131131100100301</t>
  </si>
  <si>
    <t>131131100200101</t>
  </si>
  <si>
    <t>131131100200301</t>
  </si>
  <si>
    <t>131231200100101</t>
  </si>
  <si>
    <t>131431400100101</t>
  </si>
  <si>
    <t>131431400100301</t>
  </si>
  <si>
    <t>131531500100101</t>
  </si>
  <si>
    <t>131631600100101</t>
  </si>
  <si>
    <t>131731700100101</t>
  </si>
  <si>
    <t>132232200100101</t>
  </si>
  <si>
    <t>132232200100301</t>
  </si>
  <si>
    <t>132332300100101</t>
  </si>
  <si>
    <t>132532500100101</t>
  </si>
  <si>
    <t>132532500100201</t>
  </si>
  <si>
    <t>132632600100101</t>
  </si>
  <si>
    <t>132632600300101</t>
  </si>
  <si>
    <t>132932900100101</t>
  </si>
  <si>
    <t>133133100100101</t>
  </si>
  <si>
    <t>133133100100201</t>
  </si>
  <si>
    <t>133133100100601</t>
  </si>
  <si>
    <t>133233200200201</t>
  </si>
  <si>
    <t>133233200300201</t>
  </si>
  <si>
    <t>133333300300201</t>
  </si>
  <si>
    <t>133433400100101</t>
  </si>
  <si>
    <t>133433400100201</t>
  </si>
  <si>
    <t>133433400100301</t>
  </si>
  <si>
    <t>133633600100101</t>
  </si>
  <si>
    <t>133633600100301</t>
  </si>
  <si>
    <t>133633600200101</t>
  </si>
  <si>
    <t>133633600300101</t>
  </si>
  <si>
    <t>133733700200301</t>
  </si>
  <si>
    <t>133933900400101</t>
  </si>
  <si>
    <t>134134100100101</t>
  </si>
  <si>
    <t>134134100100102</t>
  </si>
  <si>
    <t>134134100100201</t>
  </si>
  <si>
    <t>134134100100301</t>
  </si>
  <si>
    <t>134134100100401</t>
  </si>
  <si>
    <t>134134100100501</t>
  </si>
  <si>
    <t>134434400100101</t>
  </si>
  <si>
    <t>134434400100301</t>
  </si>
  <si>
    <t>134534500100101</t>
  </si>
  <si>
    <t>134534500100301</t>
  </si>
  <si>
    <t>134934900100101</t>
  </si>
  <si>
    <t>135135100100101</t>
  </si>
  <si>
    <t>135135100100201</t>
  </si>
  <si>
    <t>135235200100101</t>
  </si>
  <si>
    <t>135235200100201</t>
  </si>
  <si>
    <t>135235200100301</t>
  </si>
  <si>
    <t>135335300100101</t>
  </si>
  <si>
    <t>135335300100301</t>
  </si>
  <si>
    <t>135335300200101</t>
  </si>
  <si>
    <t>135335300200301</t>
  </si>
  <si>
    <t>135535500100101</t>
  </si>
  <si>
    <t>135535500100201</t>
  </si>
  <si>
    <t>135535500100301</t>
  </si>
  <si>
    <t>135635600100301</t>
  </si>
  <si>
    <t>135735700700101</t>
  </si>
  <si>
    <t>136136100200101</t>
  </si>
  <si>
    <t>136136100200201</t>
  </si>
  <si>
    <t>136136100300101</t>
  </si>
  <si>
    <t>136136100300201</t>
  </si>
  <si>
    <t>136136100400101</t>
  </si>
  <si>
    <t>136136100500101</t>
  </si>
  <si>
    <t>136436400100101</t>
  </si>
  <si>
    <t>136536500100101</t>
  </si>
  <si>
    <t>136936900100101</t>
  </si>
  <si>
    <t>136936900200101</t>
  </si>
  <si>
    <t>136936900400101</t>
  </si>
  <si>
    <t>137137100100101</t>
  </si>
  <si>
    <t>137137100200101</t>
  </si>
  <si>
    <t>137237200100101</t>
  </si>
  <si>
    <t>137537500100101</t>
  </si>
  <si>
    <t>137837800100101</t>
  </si>
  <si>
    <t>137837800100201</t>
  </si>
  <si>
    <t>137837800100301</t>
  </si>
  <si>
    <t>137937900200101</t>
  </si>
  <si>
    <t>137937900400301</t>
  </si>
  <si>
    <t>138238200100101</t>
  </si>
  <si>
    <t>138238200200101</t>
  </si>
  <si>
    <t>138238200300101</t>
  </si>
  <si>
    <t>138238200400101</t>
  </si>
  <si>
    <t>138338300100101</t>
  </si>
  <si>
    <t>138338300200101</t>
  </si>
  <si>
    <t>138338300200201</t>
  </si>
  <si>
    <t>138338300200601</t>
  </si>
  <si>
    <t>139239200200101</t>
  </si>
  <si>
    <t>139239200300101</t>
  </si>
  <si>
    <t>139239200400101</t>
  </si>
  <si>
    <t>139239200500101</t>
  </si>
  <si>
    <t>139239200500102</t>
  </si>
  <si>
    <t>139239200500103</t>
  </si>
  <si>
    <t>139239200500104</t>
  </si>
  <si>
    <t>139239200500105</t>
  </si>
  <si>
    <t>139239200500106</t>
  </si>
  <si>
    <t>139239200500107</t>
  </si>
  <si>
    <t>139239200500301</t>
  </si>
  <si>
    <t>139439400100101</t>
  </si>
  <si>
    <t>139439400100301</t>
  </si>
  <si>
    <t>139539500200101</t>
  </si>
  <si>
    <t>139839800100101</t>
  </si>
  <si>
    <t>139839800100301</t>
  </si>
  <si>
    <t>139939900300101</t>
  </si>
  <si>
    <t>139939900300201</t>
  </si>
  <si>
    <t>139939900300301</t>
  </si>
  <si>
    <t>1431431001001</t>
  </si>
  <si>
    <t>1431431011001</t>
  </si>
  <si>
    <t>1441441001001</t>
  </si>
  <si>
    <t>1441441001002</t>
  </si>
  <si>
    <t>1441441001003</t>
  </si>
  <si>
    <t>1441441001004</t>
  </si>
  <si>
    <t>1441441001005</t>
  </si>
  <si>
    <t>1441441001006</t>
  </si>
  <si>
    <t>1441441001007</t>
  </si>
  <si>
    <t>1441441001008</t>
  </si>
  <si>
    <t>1441441001009</t>
  </si>
  <si>
    <t>1441441001010</t>
  </si>
  <si>
    <t>1441441001011</t>
  </si>
  <si>
    <t>1441441003005</t>
  </si>
  <si>
    <t>1443443001001</t>
  </si>
  <si>
    <t>1419</t>
  </si>
  <si>
    <t>COMPENSACIONES ADICIONALES FIJAS</t>
  </si>
  <si>
    <t>PREVISION SOCIAL</t>
  </si>
  <si>
    <t>COMPENSACIONES POR SERVICIO</t>
  </si>
  <si>
    <t>BONO EDUCATIVO</t>
  </si>
  <si>
    <t>URBANIZACION VARIOS</t>
  </si>
  <si>
    <t>AGUA POTABLE</t>
  </si>
  <si>
    <t>113413400100103</t>
  </si>
  <si>
    <t>113413400100104</t>
  </si>
  <si>
    <t>115415401400101</t>
  </si>
  <si>
    <t>115415401500101</t>
  </si>
  <si>
    <t>261461400200199</t>
  </si>
  <si>
    <t>AGUA Y SANEAMIENTO</t>
  </si>
  <si>
    <t>2613613002</t>
  </si>
  <si>
    <t>2613613002001</t>
  </si>
  <si>
    <t>261361300200199</t>
  </si>
  <si>
    <t>INFRAESTRUCTURA EDUCATIVA</t>
  </si>
  <si>
    <t>AGUA Y SANEAMIENTO VARIOS</t>
  </si>
  <si>
    <t>EDUCACION VARIOS</t>
  </si>
  <si>
    <t>INFRAESTRUCTURA DE SALUD</t>
  </si>
  <si>
    <t>SALUD VARIOS</t>
  </si>
  <si>
    <t>2612612002</t>
  </si>
  <si>
    <t>2612612002001</t>
  </si>
  <si>
    <t>2612612002002</t>
  </si>
  <si>
    <t>OTROS PROYECTOS</t>
  </si>
  <si>
    <t>2631631002</t>
  </si>
  <si>
    <t>2631631002002</t>
  </si>
  <si>
    <t>OTROS PROYECTOS VARIOS</t>
  </si>
  <si>
    <t>REMUNERACIÓN POR HORAS EXTRAORDINARIAS</t>
  </si>
  <si>
    <t>261261200200199</t>
  </si>
  <si>
    <t>261261200200299</t>
  </si>
  <si>
    <t>263163100200299</t>
  </si>
  <si>
    <t xml:space="preserve">VIVIENDA </t>
  </si>
  <si>
    <t>VIVIENDA VARIOS</t>
  </si>
  <si>
    <t>ADMINISTRACION 2018-2021</t>
  </si>
  <si>
    <t>EQUIPO DE COMPUTO VARIOS</t>
  </si>
  <si>
    <t>2565565002002</t>
  </si>
  <si>
    <t>256556500200299</t>
  </si>
  <si>
    <t>2611611002</t>
  </si>
  <si>
    <t>2611611002001</t>
  </si>
  <si>
    <t>261161100200199</t>
  </si>
  <si>
    <t>2614614002</t>
  </si>
  <si>
    <t>2614614002001</t>
  </si>
  <si>
    <t>PROGRAMA DE PREVENCION DEL DELITO (FORTASEG)</t>
  </si>
  <si>
    <t>1337337002006</t>
  </si>
  <si>
    <t>133733700200699</t>
  </si>
  <si>
    <t>SUBSIDIO PARA LA CAPACITACION Y BECAS</t>
  </si>
  <si>
    <t>EQUIPO DE TRANSPORTE</t>
  </si>
  <si>
    <t>MUEBLES DE OFICINA Y ESTANTERIA VARIOS.</t>
  </si>
  <si>
    <t>113213300100101</t>
  </si>
  <si>
    <t>113413400100303</t>
  </si>
  <si>
    <t>113413400100304</t>
  </si>
  <si>
    <t>115415401000301</t>
  </si>
  <si>
    <t>115415401400301</t>
  </si>
  <si>
    <t>115415401500301</t>
  </si>
  <si>
    <t>1441441001012</t>
  </si>
  <si>
    <t>2511511001002</t>
  </si>
  <si>
    <t>2541541001002</t>
  </si>
  <si>
    <t>2565565001002</t>
  </si>
  <si>
    <t>#### PARA CUENTA ACUMULADA ####</t>
  </si>
  <si>
    <t>251151100100299</t>
  </si>
  <si>
    <t>254154100100299</t>
  </si>
  <si>
    <t>256556500100299</t>
  </si>
  <si>
    <t>1431</t>
  </si>
  <si>
    <t>1132133001001</t>
  </si>
  <si>
    <t>1154154010003</t>
  </si>
  <si>
    <t>1154154014001</t>
  </si>
  <si>
    <t>1154154014003</t>
  </si>
  <si>
    <t>1154154015001</t>
  </si>
  <si>
    <t>1154154015003</t>
  </si>
  <si>
    <t xml:space="preserve">  </t>
  </si>
  <si>
    <t>CONCENTRADO</t>
  </si>
  <si>
    <t>DESARROLLO RURAL</t>
  </si>
  <si>
    <t>OBRAS PUBLICAS</t>
  </si>
  <si>
    <t>PRESIDENCIA MUNCIPAL</t>
  </si>
  <si>
    <t>SECRETARIA GENERAL</t>
  </si>
  <si>
    <t>TESORERIA MUNICIPAL</t>
  </si>
  <si>
    <t>PROTECCION CIVIL</t>
  </si>
  <si>
    <t>TRANSITO</t>
  </si>
  <si>
    <t>LEY DE INGRESOS</t>
  </si>
  <si>
    <t>DEPORTE</t>
  </si>
  <si>
    <t>REGIDURIAS</t>
  </si>
  <si>
    <t>REGISTRO CIVIL</t>
  </si>
  <si>
    <t>INFRAESTRUCTURA BASICA EDUCATIVA VARIAS</t>
  </si>
  <si>
    <t>1 1</t>
  </si>
  <si>
    <t>1 2</t>
  </si>
  <si>
    <t>MEJORAMIENTO A LA VIVIENDA</t>
  </si>
  <si>
    <t>1 3</t>
  </si>
  <si>
    <t>1 4</t>
  </si>
  <si>
    <t>2 5</t>
  </si>
  <si>
    <t>2 6</t>
  </si>
  <si>
    <t>3 8</t>
  </si>
  <si>
    <t>3 9</t>
  </si>
  <si>
    <t>unidadClave</t>
  </si>
  <si>
    <t>unidadNombre</t>
  </si>
  <si>
    <t>clasificadorFuncionalGastoClave</t>
  </si>
  <si>
    <t>1002413O</t>
  </si>
  <si>
    <t>1012612P</t>
  </si>
  <si>
    <t>1013612E</t>
  </si>
  <si>
    <t>1014812E</t>
  </si>
  <si>
    <t>1016012E</t>
  </si>
  <si>
    <t>1013712E</t>
  </si>
  <si>
    <t>1014112E</t>
  </si>
  <si>
    <t>1003912E</t>
  </si>
  <si>
    <t>1004612E</t>
  </si>
  <si>
    <t>1007812E</t>
  </si>
  <si>
    <t>1016912E</t>
  </si>
  <si>
    <t>1004212E</t>
  </si>
  <si>
    <t>AGUA POTABLE VARIOS</t>
  </si>
  <si>
    <t>3000212K</t>
  </si>
  <si>
    <t>URBANIZACION VARIAS</t>
  </si>
  <si>
    <t>3000412K</t>
  </si>
  <si>
    <t>3000512K</t>
  </si>
  <si>
    <t>3000112K</t>
  </si>
  <si>
    <t>3000912K</t>
  </si>
  <si>
    <t>PRODIM Y GASTOS INDIRECTOS</t>
  </si>
  <si>
    <t>3000712K</t>
  </si>
  <si>
    <t>2000112E</t>
  </si>
  <si>
    <t>2000212E</t>
  </si>
  <si>
    <t>2000312E</t>
  </si>
  <si>
    <t>1002112E</t>
  </si>
  <si>
    <t>1012512P</t>
  </si>
  <si>
    <t>PRESIDENCIA</t>
  </si>
  <si>
    <t>1015712E</t>
  </si>
  <si>
    <t>SINDICATURA</t>
  </si>
  <si>
    <t>CONTRALORIA MUNICIPAL</t>
  </si>
  <si>
    <t>1009612E</t>
  </si>
  <si>
    <t>JURIDICO</t>
  </si>
  <si>
    <t>1001812E</t>
  </si>
  <si>
    <t>CATASTRO MUNICIPAL</t>
  </si>
  <si>
    <t>1002312E</t>
  </si>
  <si>
    <t>COMUNICACI├ôN SOCIAL</t>
  </si>
  <si>
    <t>1007712E</t>
  </si>
  <si>
    <t>ECOLOGIA</t>
  </si>
  <si>
    <t>1009212E</t>
  </si>
  <si>
    <t>JEFATURA DE PERSONAL</t>
  </si>
  <si>
    <t>1000312E</t>
  </si>
  <si>
    <t>SANEAMIENTO BASICO</t>
  </si>
  <si>
    <t>1016712F</t>
  </si>
  <si>
    <t>UNIDAD DE TRANSPARENCIA</t>
  </si>
  <si>
    <t>1010512E</t>
  </si>
  <si>
    <t>1015312E</t>
  </si>
  <si>
    <t>SERVICIOS E INTENDENCIA</t>
  </si>
  <si>
    <t>1002912E</t>
  </si>
  <si>
    <t>CULTURA MUNICIPAL</t>
  </si>
  <si>
    <t>1016812E</t>
  </si>
  <si>
    <t>GESTORIA PUBLICA</t>
  </si>
  <si>
    <t>1009712E</t>
  </si>
  <si>
    <t>JUVENTUD</t>
  </si>
  <si>
    <t>1011712E</t>
  </si>
  <si>
    <t>PARTICIPACION DE LA MUJER</t>
  </si>
  <si>
    <t>COMERCIO</t>
  </si>
  <si>
    <t>INSTANCIA TECNICA DE EVALUACION AL DESEMPE├æO</t>
  </si>
  <si>
    <t xml:space="preserve">1014212E </t>
  </si>
  <si>
    <t>2001212E</t>
  </si>
  <si>
    <t>DELEGADOS</t>
  </si>
  <si>
    <t>2001112E</t>
  </si>
  <si>
    <t>COMISARIOS</t>
  </si>
  <si>
    <t>GASTO CORRIENTE</t>
  </si>
  <si>
    <t>INGRESOS PROPIOS</t>
  </si>
  <si>
    <t>FAEISM</t>
  </si>
  <si>
    <t>OBRA PUBLICA</t>
  </si>
  <si>
    <t>ZOFEMAT ADMON ANTERIOR</t>
  </si>
  <si>
    <t>ZOFEMAT</t>
  </si>
  <si>
    <t>1 1 1</t>
  </si>
  <si>
    <t>1 1 3</t>
  </si>
  <si>
    <t>1 2 1</t>
  </si>
  <si>
    <t>1 2 2</t>
  </si>
  <si>
    <t>1 2 4</t>
  </si>
  <si>
    <t>1 2 6</t>
  </si>
  <si>
    <t>1 2 9</t>
  </si>
  <si>
    <t>1 3 1</t>
  </si>
  <si>
    <t>1 3 2</t>
  </si>
  <si>
    <t>1 3 3</t>
  </si>
  <si>
    <t>1 3 4</t>
  </si>
  <si>
    <t>1 3 5</t>
  </si>
  <si>
    <t>1 3 6</t>
  </si>
  <si>
    <t>1 3 9</t>
  </si>
  <si>
    <t>1 4 4</t>
  </si>
  <si>
    <t>FUENT FINAN</t>
  </si>
  <si>
    <t>Recursos Fiscales</t>
  </si>
  <si>
    <t>152</t>
  </si>
  <si>
    <t>223</t>
  </si>
  <si>
    <t>321</t>
  </si>
  <si>
    <t>216</t>
  </si>
  <si>
    <t>0610012E185</t>
  </si>
  <si>
    <t>221</t>
  </si>
  <si>
    <t>312</t>
  </si>
  <si>
    <t>171</t>
  </si>
  <si>
    <t>1 2 6 1</t>
  </si>
  <si>
    <t>1 2 6 1 611</t>
  </si>
  <si>
    <t>EDIFICACION  HABITACIONAL</t>
  </si>
  <si>
    <t>1 2 6 1 611 002</t>
  </si>
  <si>
    <t>1 2 6 1 611 002 001</t>
  </si>
  <si>
    <t>ELECTRIFICACION</t>
  </si>
  <si>
    <t>1 2 6 1 611 002 001 999</t>
  </si>
  <si>
    <t>ELECTRIFICACION VARIAS</t>
  </si>
  <si>
    <t>1 2 6 1 612</t>
  </si>
  <si>
    <t>EDIFICACION NO HABITACIONAL</t>
  </si>
  <si>
    <t>1 2 6 1 612 002</t>
  </si>
  <si>
    <t>1 2 6 1 612 002 001</t>
  </si>
  <si>
    <t>INFRAESTRUCTRUA BASICA DE SALUD</t>
  </si>
  <si>
    <t>1 2 6 1 612 002 001 999</t>
  </si>
  <si>
    <t>INFRAESTRUCTRUA BASICA DE SALUD VARIAS</t>
  </si>
  <si>
    <t>1 2 6 1 612 002 002</t>
  </si>
  <si>
    <t>INFRAESTRUCTRUA BASICA DE EDUCACION</t>
  </si>
  <si>
    <t>1 2 6 1 612 002 002 999</t>
  </si>
  <si>
    <t>INFRAESTRUCTRUA BASICA DE EDUCACION VARIAS</t>
  </si>
  <si>
    <t>1 2 6 1 613</t>
  </si>
  <si>
    <t>CONSTRUCCION DE OBRAS PARA AGUA POTABLE Y SANEAMIENTO</t>
  </si>
  <si>
    <t>1 2 6 1 613 002</t>
  </si>
  <si>
    <t>1 2 6 1 613 002 001</t>
  </si>
  <si>
    <t>1 2 6 1 613 002 001 999</t>
  </si>
  <si>
    <t>AGUA POTABLE VARIAS</t>
  </si>
  <si>
    <t>1 2 6 1 613 002 002</t>
  </si>
  <si>
    <t>DRENAJE</t>
  </si>
  <si>
    <t>1 2 6 1 613 002 002 999</t>
  </si>
  <si>
    <t>DRENAJE VARIAS</t>
  </si>
  <si>
    <t>1 2 6 1 614</t>
  </si>
  <si>
    <t>DIVISION DE TERRENOS Y CONSTRUCCION DE OBRAS DE URBANIZACION</t>
  </si>
  <si>
    <t>1 2 6 1 614 002</t>
  </si>
  <si>
    <t>1 2 6 1 614 002 001</t>
  </si>
  <si>
    <t>URBANIZACION</t>
  </si>
  <si>
    <t>1 2 6 1 614 002 001 999</t>
  </si>
  <si>
    <t>3010012K225</t>
  </si>
  <si>
    <t>3020012K227</t>
  </si>
  <si>
    <t>3030012K222</t>
  </si>
  <si>
    <t>3040012K223</t>
  </si>
  <si>
    <t>3050012K223</t>
  </si>
  <si>
    <t>3060012K221</t>
  </si>
  <si>
    <t>2 6 1</t>
  </si>
  <si>
    <t xml:space="preserve"> CLASIFICACIÓN ECONÓMICA (EGRESOS)</t>
  </si>
  <si>
    <t>ENTIDAD PÚBLICA:</t>
  </si>
  <si>
    <t>EJERCICIO FISCAL:</t>
  </si>
  <si>
    <t>CE-Egresos</t>
  </si>
  <si>
    <t>Presupuesto Aprobado</t>
  </si>
  <si>
    <t>GASTOS</t>
  </si>
  <si>
    <t>GASTOS CORRIENTES</t>
  </si>
  <si>
    <t>2.1.1</t>
  </si>
  <si>
    <t xml:space="preserve">Gastos de Consumo de los Entes del Gobierno General/Gastos de Explotación de las Entidades Empresariales </t>
  </si>
  <si>
    <t>Remuneraciones</t>
  </si>
  <si>
    <t>Compra de bienes y servicios</t>
  </si>
  <si>
    <t>Variación de existencias (Disminución (+) Incremento (-))</t>
  </si>
  <si>
    <t>Depreciación y amortización</t>
  </si>
  <si>
    <t>2.1.1.5</t>
  </si>
  <si>
    <t>Estimaciones por deterioro de inventarios</t>
  </si>
  <si>
    <t>Impuestos sobre los productos, la producción y las importaciones de las entidades empresariales</t>
  </si>
  <si>
    <t>2.1.2</t>
  </si>
  <si>
    <t>Prestaciones de la Seguridad Social</t>
  </si>
  <si>
    <t>2.1.3</t>
  </si>
  <si>
    <t>Gastos de la Propiedad</t>
  </si>
  <si>
    <t>Intereses</t>
  </si>
  <si>
    <t>2.1.3.1.1</t>
  </si>
  <si>
    <t>Intereses de la deuda interna</t>
  </si>
  <si>
    <t>2.1.3.1.2</t>
  </si>
  <si>
    <t>Intereses de la deuda externa</t>
  </si>
  <si>
    <t>Gastos de la propiedad distintos de intereses</t>
  </si>
  <si>
    <t>Dividendos y retiros de las cuasisociedades</t>
  </si>
  <si>
    <t>Arrendamientos de tierras y terrenos</t>
  </si>
  <si>
    <t>2.1.4</t>
  </si>
  <si>
    <t>Subsidios y Subvenciones a Empresas</t>
  </si>
  <si>
    <t>A entidades empresariales del sector privado</t>
  </si>
  <si>
    <t>2.1.4.1.1</t>
  </si>
  <si>
    <t>A entidades empresariales no financieras</t>
  </si>
  <si>
    <t>2.1.4.1.2</t>
  </si>
  <si>
    <t>A entidades empresariales financieras</t>
  </si>
  <si>
    <t>A entidades empresariales del sector público</t>
  </si>
  <si>
    <t>2.1.4.2.1</t>
  </si>
  <si>
    <t>2.1.4.2.2</t>
  </si>
  <si>
    <t>Transferencias, Asignaciones y Donativos Corrientes Otorgados</t>
  </si>
  <si>
    <t>2.1.5.1</t>
  </si>
  <si>
    <t>Al sector privado</t>
  </si>
  <si>
    <t>2.1.5.2</t>
  </si>
  <si>
    <t>Al sector público</t>
  </si>
  <si>
    <t>2.1.5.2.1</t>
  </si>
  <si>
    <t>A la Federación</t>
  </si>
  <si>
    <t>2.1.5.2.2</t>
  </si>
  <si>
    <t>A las Entidades Federativas</t>
  </si>
  <si>
    <t>2.1.5.2.3</t>
  </si>
  <si>
    <t>A los Municipios</t>
  </si>
  <si>
    <t>Al sector externo</t>
  </si>
  <si>
    <t>2.1.5.3.1</t>
  </si>
  <si>
    <t>A gobiernos extranjeros</t>
  </si>
  <si>
    <t>2.1.5.3.2</t>
  </si>
  <si>
    <t>A organismos internacionales</t>
  </si>
  <si>
    <t>2.1.5.3.3</t>
  </si>
  <si>
    <t>Al sector privado externo</t>
  </si>
  <si>
    <t>2.1.6</t>
  </si>
  <si>
    <t>Impuesto Sobre los Ingresos, la Riqueza y Otros a las Entidades Empresariales Públicas</t>
  </si>
  <si>
    <t>2.1.7</t>
  </si>
  <si>
    <t>Participaciones</t>
  </si>
  <si>
    <t>2.1.8</t>
  </si>
  <si>
    <t>Provisiones y Otras Estimaciones</t>
  </si>
  <si>
    <t>2.1.8.1</t>
  </si>
  <si>
    <t>Provisiones a corto plazo</t>
  </si>
  <si>
    <t>2.1.8.2</t>
  </si>
  <si>
    <t>Provisiones a largo plazo</t>
  </si>
  <si>
    <t>Estimaciones por pérdida o deterioro a corto plazo</t>
  </si>
  <si>
    <t>Estimaciones por pérdida o deterioro a largo plazo</t>
  </si>
  <si>
    <t>GASTOS DE CAPITAL</t>
  </si>
  <si>
    <t>2.2.1</t>
  </si>
  <si>
    <t>Construcciones en Proceso</t>
  </si>
  <si>
    <t>Activos Fijos (Formación bruta de capital fijo)</t>
  </si>
  <si>
    <t>2.2.2.1</t>
  </si>
  <si>
    <t>Viviendas, Edificios y Estructuras</t>
  </si>
  <si>
    <t>2.2.2.1.1</t>
  </si>
  <si>
    <t>Viviendas</t>
  </si>
  <si>
    <t>2.2.2.1.2</t>
  </si>
  <si>
    <t>Edificios no residenciales</t>
  </si>
  <si>
    <t>2.2.2.1.3</t>
  </si>
  <si>
    <t>Otras estructuras</t>
  </si>
  <si>
    <t>2.2.2.2</t>
  </si>
  <si>
    <t>Maquinaria y Equipo</t>
  </si>
  <si>
    <t>2.2.2.2.1</t>
  </si>
  <si>
    <t>Equipo de transporte</t>
  </si>
  <si>
    <t>2.2.2.2.2</t>
  </si>
  <si>
    <t>Equipo de tecnología de la información y comunicaciones</t>
  </si>
  <si>
    <t>2.2.2.2.3</t>
  </si>
  <si>
    <t>Otra maquinaria y equipo</t>
  </si>
  <si>
    <t>2.2.2.3</t>
  </si>
  <si>
    <t>Equipo de Defensa y Seguridad</t>
  </si>
  <si>
    <t>2.2.2.4</t>
  </si>
  <si>
    <t>Activos Biológicos Cultivados</t>
  </si>
  <si>
    <t>2.2.2.4.1</t>
  </si>
  <si>
    <t>Ganado para cría, leche, tiro, etc. que dan productos recurrentes</t>
  </si>
  <si>
    <t>2.2.2.4.2</t>
  </si>
  <si>
    <t>Arboles, cultivos y otras plantaciones que dan productos recurrentes</t>
  </si>
  <si>
    <t>2.2.2.5</t>
  </si>
  <si>
    <t>Activos Fijos Intangibles</t>
  </si>
  <si>
    <t>2.2.2.5.1</t>
  </si>
  <si>
    <t>Investigación y desarrollo</t>
  </si>
  <si>
    <t>2.2.2.5.2</t>
  </si>
  <si>
    <t>Exploración y evaluación minera</t>
  </si>
  <si>
    <t>2.2.2.5.3</t>
  </si>
  <si>
    <t>Programas de informática y bases de datos</t>
  </si>
  <si>
    <t>2.2.2.5.4</t>
  </si>
  <si>
    <t>Originales para esparcimiento, literarios o artísticos</t>
  </si>
  <si>
    <t>2.2.2.5.5</t>
  </si>
  <si>
    <t>Otros activos fijos intangibles</t>
  </si>
  <si>
    <t>2.2.3</t>
  </si>
  <si>
    <t>Incremento de Existencias</t>
  </si>
  <si>
    <t>2.2.3.1</t>
  </si>
  <si>
    <t>Materiales y suministros</t>
  </si>
  <si>
    <t>2.2.3.2</t>
  </si>
  <si>
    <t>Materias primas</t>
  </si>
  <si>
    <t>Trabajos en curso</t>
  </si>
  <si>
    <t>Bienes terminados</t>
  </si>
  <si>
    <t>Bienes para venta</t>
  </si>
  <si>
    <t>2.2.3.6</t>
  </si>
  <si>
    <t>Bienes en tránsito</t>
  </si>
  <si>
    <t>2.2.3.7</t>
  </si>
  <si>
    <t>Existencias de materiales de seguridad y defensa</t>
  </si>
  <si>
    <t>Objetos de Valor</t>
  </si>
  <si>
    <t>2.2.4.1</t>
  </si>
  <si>
    <t>Metales y piedras preciosas</t>
  </si>
  <si>
    <t>2.2.4.2</t>
  </si>
  <si>
    <t>Antigüedades y otros objetos de arte</t>
  </si>
  <si>
    <t>2.2.4.3</t>
  </si>
  <si>
    <t>Otros objetos de valor</t>
  </si>
  <si>
    <t>2.2.5</t>
  </si>
  <si>
    <t>Activos no Producidos</t>
  </si>
  <si>
    <t>2.2.5.1</t>
  </si>
  <si>
    <t>Activos tangibles no producidos de origen natural</t>
  </si>
  <si>
    <t>2.2.5.1.1</t>
  </si>
  <si>
    <t>Tierras y Terrenos</t>
  </si>
  <si>
    <t>2.2.5.1.2</t>
  </si>
  <si>
    <t>Recursos minerales y energéticos</t>
  </si>
  <si>
    <t>2.2.5.1.3</t>
  </si>
  <si>
    <t>Recursos biológicos no cultivados</t>
  </si>
  <si>
    <t>2.2.5.1.4</t>
  </si>
  <si>
    <t>Recursos hídricos</t>
  </si>
  <si>
    <t>2.2.5.1.5</t>
  </si>
  <si>
    <t>Otros activos de origen natural</t>
  </si>
  <si>
    <t>2.2.5.2</t>
  </si>
  <si>
    <t>Activos intangibles no producidos</t>
  </si>
  <si>
    <t>2.2.5.2.1</t>
  </si>
  <si>
    <t>Derechos patentados</t>
  </si>
  <si>
    <t>2.2.5.2.2</t>
  </si>
  <si>
    <t>Arrendamientos operativos comerciales</t>
  </si>
  <si>
    <t>2.2.5.2.3</t>
  </si>
  <si>
    <t>Fondos de comercio adquiridos</t>
  </si>
  <si>
    <t>2.2.5.2.4</t>
  </si>
  <si>
    <t>Otros activos intangibles no producidos</t>
  </si>
  <si>
    <t>Transferencias, Asignaciones y Donativos de Capital Otorgados</t>
  </si>
  <si>
    <t>2.2.6.1</t>
  </si>
  <si>
    <t>2.2.6.2</t>
  </si>
  <si>
    <t>2.2.6.2.1</t>
  </si>
  <si>
    <t>2.2.6.2.2</t>
  </si>
  <si>
    <t>A Entidades Federativas</t>
  </si>
  <si>
    <t>2.2.6.2.3</t>
  </si>
  <si>
    <t>A Municipios</t>
  </si>
  <si>
    <t>2.2.6.3</t>
  </si>
  <si>
    <t>2.2.6.3.1</t>
  </si>
  <si>
    <t>2.2.6.3.2</t>
  </si>
  <si>
    <t>2.2.6.3.3</t>
  </si>
  <si>
    <t>2.2.7</t>
  </si>
  <si>
    <t>Inversión Financiera con Fines de Política Económica</t>
  </si>
  <si>
    <t>2.2.7.1</t>
  </si>
  <si>
    <t>Acciones y participaciones de capital</t>
  </si>
  <si>
    <t>2.2.7.2</t>
  </si>
  <si>
    <t>Valores representativos de deuda adquiridos con fines de política económica</t>
  </si>
  <si>
    <t>2.2.7.3</t>
  </si>
  <si>
    <t>Obligaciones negociables adquiridas con fines de política económica</t>
  </si>
  <si>
    <t>2.2.7.4</t>
  </si>
  <si>
    <t>Concesión de Préstamos</t>
  </si>
  <si>
    <t>TOTAL DEL GASTO</t>
  </si>
  <si>
    <t>FINANCIAMIENTO</t>
  </si>
  <si>
    <t>FUENTES FINANCIERAS</t>
  </si>
  <si>
    <t>Disminución de Activos Financieros</t>
  </si>
  <si>
    <t>Disminución de Activos Financieros Corrientes (Circulantes)</t>
  </si>
  <si>
    <t>Disminución de caja y bancos (efectivos y equivalentes)</t>
  </si>
  <si>
    <t>Disminución de inversiones financieras de corto plazo (derechos a recibir efectivo o equivalentes)</t>
  </si>
  <si>
    <t>Disminución de cuentas por cobrar</t>
  </si>
  <si>
    <t>Disminución de documentos por cobrar</t>
  </si>
  <si>
    <t>Recuperación de préstamos otorgados de corto plazo</t>
  </si>
  <si>
    <t>Disminución de otros activos financieros corrientes</t>
  </si>
  <si>
    <t>Disminución de Activos Financieros No Corrientes</t>
  </si>
  <si>
    <t>3.1.1.2.1</t>
  </si>
  <si>
    <t>Recuperación de inversiones financieras de largo plazo con fines de liquidez</t>
  </si>
  <si>
    <t>3.1.1.2.1.1</t>
  </si>
  <si>
    <t>Venta de acciones y participaciones de capital</t>
  </si>
  <si>
    <t>3.1.1.2.1.2</t>
  </si>
  <si>
    <t>Venta de títulos y valores representativos de deuda</t>
  </si>
  <si>
    <t>3.1.1.2.1.3</t>
  </si>
  <si>
    <t>Venta de obligaciones negociables</t>
  </si>
  <si>
    <t>Recuperación de préstamos</t>
  </si>
  <si>
    <t>3.1.1.2.2</t>
  </si>
  <si>
    <t>Disminución de otros activos financieros no corrientes</t>
  </si>
  <si>
    <t>Incremento de pasivos</t>
  </si>
  <si>
    <t>Incremento de Pasivos Corrientes</t>
  </si>
  <si>
    <t>Incremento de cuentas por pagar</t>
  </si>
  <si>
    <t>Incremento de documentos por pagar</t>
  </si>
  <si>
    <t>Conversión de la deuda pública a largo plazo en porción circulante</t>
  </si>
  <si>
    <t>Conversión de títulos y valores de largo plazo en corto plazo</t>
  </si>
  <si>
    <t>3.1.2.1.3.1.1</t>
  </si>
  <si>
    <t>Porción de corto plazo de títulos y valores de la deuda pública interna de L.P.</t>
  </si>
  <si>
    <t>3.1.2.1.3.1.2</t>
  </si>
  <si>
    <t>Porción de corto plazo de títulos y valores de la deuda pública externa de L.P.</t>
  </si>
  <si>
    <t>3.1.2.1.3.2</t>
  </si>
  <si>
    <t>Conversión de préstamos de largo plazo en corto plazo</t>
  </si>
  <si>
    <t>3.1.2.1.3.2.1</t>
  </si>
  <si>
    <t>Porción a corto plazo de préstamos de la deuda pública interna de L.P.</t>
  </si>
  <si>
    <t>3.1.2.1.3.2.2</t>
  </si>
  <si>
    <t>Porción a corto plazo de préstamos de la deuda pública externa de L.P.</t>
  </si>
  <si>
    <t>3.1.2.1.4</t>
  </si>
  <si>
    <t>Incremento de otros pasivos de corto plazo</t>
  </si>
  <si>
    <t>Incremento de Pasivos No Corrientes</t>
  </si>
  <si>
    <t>Incremento de cuentas por pagar a largo plazo</t>
  </si>
  <si>
    <t>3.1.2.2.2</t>
  </si>
  <si>
    <t>Incremento de documentos por pagar a largo plazo</t>
  </si>
  <si>
    <t>Colocación de títulos y valores a largo plazo</t>
  </si>
  <si>
    <t>3.1.2.2.3.1</t>
  </si>
  <si>
    <t>Colocación de títulos y valores de la deuda pública interna</t>
  </si>
  <si>
    <t>3.1.2.2.3.2</t>
  </si>
  <si>
    <t>Colocación de títulos y valores de la deuda pública externa</t>
  </si>
  <si>
    <t>Obtención de préstamos de la deuda pública a largo plazo</t>
  </si>
  <si>
    <t>3.1.2.2.4.1</t>
  </si>
  <si>
    <t>Obtención de préstamos internos</t>
  </si>
  <si>
    <t>Obtención de préstamos externos</t>
  </si>
  <si>
    <t>Incremento de otros pasivos de largo plazo</t>
  </si>
  <si>
    <t>Incremento del Patrimonio</t>
  </si>
  <si>
    <t>TOTAL FUENTES FINANCIERAS</t>
  </si>
  <si>
    <t>APLICACIONES FINANCIERAS (USOS)</t>
  </si>
  <si>
    <t>Incremento de Activos Financieros</t>
  </si>
  <si>
    <t>Incremento de Activos Financieros Corrientes (Circulantes)</t>
  </si>
  <si>
    <t>3.2.1.1.1</t>
  </si>
  <si>
    <t>Incremento de caja y bancos (efectivo y equivalentes)</t>
  </si>
  <si>
    <t>3.2.1.1.2</t>
  </si>
  <si>
    <t>Incremento de inversiones financieras de corto plazo (derechos a recibir efectivo y equivalentes)</t>
  </si>
  <si>
    <t>Incremento de cuentas por cobrar</t>
  </si>
  <si>
    <t>Incremento de documentos por cobrar</t>
  </si>
  <si>
    <t>Préstamos otorgados de corto plazo</t>
  </si>
  <si>
    <t>Incremento de otros activos financieros corrientes</t>
  </si>
  <si>
    <t>Incremento de Activos Financieros No Corrientes</t>
  </si>
  <si>
    <t>Inversiones financieras a largo plazo con fines de liquidez</t>
  </si>
  <si>
    <t>3.2.1.2.1.1</t>
  </si>
  <si>
    <t>Compra de acciones y participaciones de capital</t>
  </si>
  <si>
    <t>3.2.1.2.1.2</t>
  </si>
  <si>
    <t>Compra de títulos y valores representativos de deuda</t>
  </si>
  <si>
    <t>3.2.1.2.1.3</t>
  </si>
  <si>
    <t>Compra de obligaciones negociables</t>
  </si>
  <si>
    <t>3.2.1.2.1.4</t>
  </si>
  <si>
    <t>Concesión de préstamos</t>
  </si>
  <si>
    <t>Incremento de otros activos financieros no corrientes</t>
  </si>
  <si>
    <t>Disminución de Pasivos</t>
  </si>
  <si>
    <t>Disminución de Pasivos Corrientes</t>
  </si>
  <si>
    <t>Disminución de Cuentas por Pagar</t>
  </si>
  <si>
    <t>Disminución de Documentos por Pagar</t>
  </si>
  <si>
    <t>Amortización de la Porción Circulante de la Deuda Pública de Largo Plazo</t>
  </si>
  <si>
    <t>Amortización de la porción circulante de la deuda pública de L.P. en títulos y valores</t>
  </si>
  <si>
    <t>3.2.2.1.3.1.1</t>
  </si>
  <si>
    <t>Amortización de la porción circulante de la deuda pública interna de L.P. en Títulos valores</t>
  </si>
  <si>
    <t>3.2.2.1.3.1.2</t>
  </si>
  <si>
    <t>Amortización de la porción circulante de la deuda pública externa de L.P. en títulos y valores</t>
  </si>
  <si>
    <t>3.2.2.1.3.2</t>
  </si>
  <si>
    <t>Amortización de la porción circulante de la deuda pública de L.P. en préstamos</t>
  </si>
  <si>
    <t>3.2.2.1.3.2.1</t>
  </si>
  <si>
    <t>Amortización de la porción circulante de la deuda pública interna de L.P. en préstamos</t>
  </si>
  <si>
    <t>3.2.2.1.3.2.2</t>
  </si>
  <si>
    <t>Amortización de la porción circulante de la deuda pública externa de L.P. en préstamos</t>
  </si>
  <si>
    <t>3.2.2.1.4</t>
  </si>
  <si>
    <t>Disminución de Otros Pasivos de Corto Plazo</t>
  </si>
  <si>
    <t>Disminución de Pasivos no Corrientes</t>
  </si>
  <si>
    <t>Disminución de Cuentas por Pagar a Largo Plazo</t>
  </si>
  <si>
    <t>Disminución de Documentos por Pagar a Largo Plazo</t>
  </si>
  <si>
    <t>Conversión de Deuda Pública de Largo Plazo en Porción Circulante</t>
  </si>
  <si>
    <t>3.2.2.2.3.1</t>
  </si>
  <si>
    <t>3.2.2.2.3.1.1</t>
  </si>
  <si>
    <t>Porción de corto plazo de títulos y valores de la deuda pública interna</t>
  </si>
  <si>
    <t>3.2.2.2.3.1.2</t>
  </si>
  <si>
    <t>Porción de corto plazo de títulos y valores de la deuda pública externa</t>
  </si>
  <si>
    <t>3.2.2.2.3.2</t>
  </si>
  <si>
    <t>3.2.2.2.3.2.1</t>
  </si>
  <si>
    <t>Porción a corto plazo de préstamos de la deuda pública interna</t>
  </si>
  <si>
    <t>3.2.2.2.3.2.2</t>
  </si>
  <si>
    <t>Porción a corto plazo de préstamos de la deuda pública externa</t>
  </si>
  <si>
    <t>Disminución de Otros Pasivos de Largo Plazo</t>
  </si>
  <si>
    <t>3.2.3</t>
  </si>
  <si>
    <t>Disminución de Patrimonio</t>
  </si>
  <si>
    <t>TOTAL APLICACIONES FINANCIERAS</t>
  </si>
  <si>
    <t>Total General</t>
  </si>
  <si>
    <t>2.1.1.1.1</t>
  </si>
  <si>
    <t>2.1.1.1.2</t>
  </si>
  <si>
    <t>2.1.1.1.3</t>
  </si>
  <si>
    <t>Sueldos y salarios</t>
  </si>
  <si>
    <t>Contribuciones Sociales</t>
  </si>
  <si>
    <t>Impuesto sobre nominas</t>
  </si>
  <si>
    <t>CLASIF ECONOMICA</t>
  </si>
  <si>
    <t>2.1.5.1.1</t>
  </si>
  <si>
    <t>2.1.5.1.2</t>
  </si>
  <si>
    <t>2.1.5.1.3</t>
  </si>
  <si>
    <t>2.1.5.1.4</t>
  </si>
  <si>
    <t>2.1.5.1.5</t>
  </si>
  <si>
    <t>2.1.5.1.6</t>
  </si>
  <si>
    <t>2.1.5.1.7</t>
  </si>
  <si>
    <t>Otros Recursos de Transferencias Federales Etiquetadas</t>
  </si>
  <si>
    <t>Recursos Estatales</t>
  </si>
  <si>
    <t>Recursos Federales</t>
  </si>
  <si>
    <t>Etiquetado</t>
  </si>
  <si>
    <t>Otros Recursos de Libre Disposición</t>
  </si>
  <si>
    <t>Financiamientos Externos</t>
  </si>
  <si>
    <t>Financiamientos Internos</t>
  </si>
  <si>
    <t>No Etiquetado</t>
  </si>
  <si>
    <t>CFF-Egresos</t>
  </si>
  <si>
    <t>CLASIFICACIÓN POR FUENTES DE FINANCIAMIENTO (EGRESOS)</t>
  </si>
  <si>
    <t>Ayuda a personas</t>
  </si>
  <si>
    <t>Becas</t>
  </si>
  <si>
    <t>Ayuda a Instituciones</t>
  </si>
  <si>
    <t>Instituciones de Interes Publico</t>
  </si>
  <si>
    <t>Fideicomisos, Mandatos y Contratos Analogos</t>
  </si>
  <si>
    <t>Otras</t>
  </si>
  <si>
    <t>154</t>
  </si>
  <si>
    <t>159</t>
  </si>
  <si>
    <t>211</t>
  </si>
  <si>
    <t>2.1.1.2</t>
  </si>
  <si>
    <t>212</t>
  </si>
  <si>
    <t>214</t>
  </si>
  <si>
    <t>246</t>
  </si>
  <si>
    <t>249</t>
  </si>
  <si>
    <t>282</t>
  </si>
  <si>
    <t>296</t>
  </si>
  <si>
    <t>311</t>
  </si>
  <si>
    <t>313</t>
  </si>
  <si>
    <t>314</t>
  </si>
  <si>
    <t>317</t>
  </si>
  <si>
    <t>318</t>
  </si>
  <si>
    <t>2.1.3.2.2</t>
  </si>
  <si>
    <t>322</t>
  </si>
  <si>
    <t>323</t>
  </si>
  <si>
    <t>325</t>
  </si>
  <si>
    <t>326</t>
  </si>
  <si>
    <t>331</t>
  </si>
  <si>
    <t>333</t>
  </si>
  <si>
    <t>334</t>
  </si>
  <si>
    <t>336</t>
  </si>
  <si>
    <t>337</t>
  </si>
  <si>
    <t>341</t>
  </si>
  <si>
    <t>347</t>
  </si>
  <si>
    <t>351</t>
  </si>
  <si>
    <t>352</t>
  </si>
  <si>
    <t>353</t>
  </si>
  <si>
    <t>355</t>
  </si>
  <si>
    <t>357</t>
  </si>
  <si>
    <t>359</t>
  </si>
  <si>
    <t>358</t>
  </si>
  <si>
    <t>361</t>
  </si>
  <si>
    <t>372</t>
  </si>
  <si>
    <t>375</t>
  </si>
  <si>
    <t>382</t>
  </si>
  <si>
    <t>385</t>
  </si>
  <si>
    <t>392</t>
  </si>
  <si>
    <t>394</t>
  </si>
  <si>
    <t>395</t>
  </si>
  <si>
    <t>398</t>
  </si>
  <si>
    <t>2.1.3.2.1</t>
  </si>
  <si>
    <t>421</t>
  </si>
  <si>
    <t>2.1.5.2.1.2</t>
  </si>
  <si>
    <t>422</t>
  </si>
  <si>
    <t>423</t>
  </si>
  <si>
    <t>425</t>
  </si>
  <si>
    <t>434</t>
  </si>
  <si>
    <t>441</t>
  </si>
  <si>
    <t>442</t>
  </si>
  <si>
    <t>451</t>
  </si>
  <si>
    <t>452</t>
  </si>
  <si>
    <t>515</t>
  </si>
  <si>
    <t>541</t>
  </si>
  <si>
    <t>551</t>
  </si>
  <si>
    <t>565</t>
  </si>
  <si>
    <t>567</t>
  </si>
  <si>
    <t>611</t>
  </si>
  <si>
    <t>612</t>
  </si>
  <si>
    <t>613</t>
  </si>
  <si>
    <t>614</t>
  </si>
  <si>
    <t>911</t>
  </si>
  <si>
    <t>921</t>
  </si>
  <si>
    <t>2.1</t>
  </si>
  <si>
    <t>AC</t>
  </si>
  <si>
    <t>2.1.1.1</t>
  </si>
  <si>
    <t>2.1.1.3</t>
  </si>
  <si>
    <t>2.1.1.4</t>
  </si>
  <si>
    <t>2.1.1.6</t>
  </si>
  <si>
    <t>2.1.3.1</t>
  </si>
  <si>
    <t>2.1.3.2</t>
  </si>
  <si>
    <t>2.1.4.1</t>
  </si>
  <si>
    <t>2.1.4.2</t>
  </si>
  <si>
    <t>2.1.5</t>
  </si>
  <si>
    <t>2.1.5.3</t>
  </si>
  <si>
    <t>2.1.8.3</t>
  </si>
  <si>
    <t>2.1.8.4</t>
  </si>
  <si>
    <t>2.2</t>
  </si>
  <si>
    <t>2.2.2</t>
  </si>
  <si>
    <t>2.2.3.3</t>
  </si>
  <si>
    <t>2.2.3.4</t>
  </si>
  <si>
    <t>2.2.3.5</t>
  </si>
  <si>
    <t>2.2.4</t>
  </si>
  <si>
    <t>2.2.6</t>
  </si>
  <si>
    <t>3.1</t>
  </si>
  <si>
    <t>3.1.1</t>
  </si>
  <si>
    <t>3.1.1.1</t>
  </si>
  <si>
    <t>3.1.1.1.1</t>
  </si>
  <si>
    <t>3.1.1.1.2</t>
  </si>
  <si>
    <t>3.1.1.1.3</t>
  </si>
  <si>
    <t>3.1.1.1.4</t>
  </si>
  <si>
    <t>3.1.1.1.5</t>
  </si>
  <si>
    <t>3.1.1.1.6</t>
  </si>
  <si>
    <t>3.1.1.2</t>
  </si>
  <si>
    <t>3.1.1.2.1.4</t>
  </si>
  <si>
    <t>3.1.2</t>
  </si>
  <si>
    <t>3.1.2.1</t>
  </si>
  <si>
    <t>3.1.2.1.1</t>
  </si>
  <si>
    <t>3.1.2.1.2</t>
  </si>
  <si>
    <t>3.1.2.1.3</t>
  </si>
  <si>
    <t>3.1.2.1.3.1</t>
  </si>
  <si>
    <t>3.1.2.2</t>
  </si>
  <si>
    <t>3.1.2.2.1</t>
  </si>
  <si>
    <t>3.1.2.2.3</t>
  </si>
  <si>
    <t>3.1.2.2.4</t>
  </si>
  <si>
    <t>3.1.2.2.4.2</t>
  </si>
  <si>
    <t>3.1.2.2.5</t>
  </si>
  <si>
    <t>3.1.3</t>
  </si>
  <si>
    <t>3.2</t>
  </si>
  <si>
    <t>3.2.1</t>
  </si>
  <si>
    <t>3.2.1.1</t>
  </si>
  <si>
    <t>3.2.1.1.3</t>
  </si>
  <si>
    <t>3.2.1.1.4</t>
  </si>
  <si>
    <t>3.2.1.1.5</t>
  </si>
  <si>
    <t>3.2.1.1.6</t>
  </si>
  <si>
    <t>3.2.1.2</t>
  </si>
  <si>
    <t>3.2.1.2.1</t>
  </si>
  <si>
    <t>3.2.1.2.2</t>
  </si>
  <si>
    <t>3.2.2</t>
  </si>
  <si>
    <t>3.2.2.1</t>
  </si>
  <si>
    <t>3.2.2.1.1</t>
  </si>
  <si>
    <t>3.2.2.1.2</t>
  </si>
  <si>
    <t>3.2.2.1.3</t>
  </si>
  <si>
    <t>3.2.2.1.3.1</t>
  </si>
  <si>
    <t>3.2.2.2</t>
  </si>
  <si>
    <t>3.2.2.2.1</t>
  </si>
  <si>
    <t>3.2.2.2.2</t>
  </si>
  <si>
    <t>3.2.2.2.3</t>
  </si>
  <si>
    <t>3.2.2.2.4</t>
  </si>
  <si>
    <t>H. AYUNTAMIENTO DE</t>
  </si>
  <si>
    <t>1 2 5</t>
  </si>
  <si>
    <t>1 3 7</t>
  </si>
  <si>
    <t>1 3 8</t>
  </si>
  <si>
    <t>APOYO MINERO</t>
  </si>
  <si>
    <t>DOMAP</t>
  </si>
  <si>
    <t>1 1 5</t>
  </si>
  <si>
    <t>1 2 8</t>
  </si>
  <si>
    <t>Información de la Ley de Ingresos 2022</t>
  </si>
  <si>
    <t>ingresos fiscales</t>
  </si>
  <si>
    <t>Impuestos</t>
  </si>
  <si>
    <t>Contribuciones de mejoras</t>
  </si>
  <si>
    <t>Derechos</t>
  </si>
  <si>
    <t xml:space="preserve">Productos </t>
  </si>
  <si>
    <t>Aprovechamientos</t>
  </si>
  <si>
    <t>Ingresos por venta de bienes</t>
  </si>
  <si>
    <t>Participaciones y aportaciones</t>
  </si>
  <si>
    <t>Participaciones federales</t>
  </si>
  <si>
    <t>Aportacciones federales</t>
  </si>
  <si>
    <t>FAISM</t>
  </si>
  <si>
    <t>FORTAMUN</t>
  </si>
  <si>
    <t>Otros recursos</t>
  </si>
  <si>
    <t>1 2 1 211 001 001</t>
  </si>
  <si>
    <t>1 2 4 249 001 001</t>
  </si>
  <si>
    <t>1 2 6 261 001 001</t>
  </si>
  <si>
    <t>1 2 6 261 001 003</t>
  </si>
  <si>
    <t>1 2 8 283 001 003</t>
  </si>
  <si>
    <t>1 3 4 341 001 001</t>
  </si>
  <si>
    <t>1 3 4 341 001 003</t>
  </si>
  <si>
    <t>2 6 3 631</t>
  </si>
  <si>
    <t>1 1 1 113 001 001</t>
  </si>
  <si>
    <t>1 1 1 113 001 003</t>
  </si>
  <si>
    <t>AGUINALDO (Fortamun)</t>
  </si>
  <si>
    <t>1 1 3 134 001 003</t>
  </si>
  <si>
    <t>1 2 1 212 001 001</t>
  </si>
  <si>
    <t>1 2 1 214 001 003</t>
  </si>
  <si>
    <t>1 2 1 216 001 001</t>
  </si>
  <si>
    <t>1 2 1 216 001 003</t>
  </si>
  <si>
    <t>MATERIAL DE LIMPIEZA (Fortamun)</t>
  </si>
  <si>
    <t>1 2 2 221 001 001</t>
  </si>
  <si>
    <t>1 2 4 246 001 001</t>
  </si>
  <si>
    <t>1 2 4 246 001 002</t>
  </si>
  <si>
    <t>1 3 2 323 001 001</t>
  </si>
  <si>
    <t>1 3 3 331 001 001</t>
  </si>
  <si>
    <t>1 3 5 353 001 001</t>
  </si>
  <si>
    <t>1 3 5 355 001 001</t>
  </si>
  <si>
    <t>1 3 5 355 001 003</t>
  </si>
  <si>
    <t>1 3 8 382 001 001</t>
  </si>
  <si>
    <t>1 3 8 385 001 001</t>
  </si>
  <si>
    <t>1 4 4 441 001 002</t>
  </si>
  <si>
    <t>1 4 4 441 001 003</t>
  </si>
  <si>
    <t>1 1 3 134 001 001</t>
  </si>
  <si>
    <t>1 2 1 211 001 003</t>
  </si>
  <si>
    <t>1 2 2 221 001 002</t>
  </si>
  <si>
    <t>1 2 5 253 001 003</t>
  </si>
  <si>
    <t>1 3 3 331 001 003</t>
  </si>
  <si>
    <t>1 3 3 334 001 001</t>
  </si>
  <si>
    <t>1 3 3 336 001 001</t>
  </si>
  <si>
    <t>1 3 5 353 001 003</t>
  </si>
  <si>
    <t>1 3 5 355 001 002</t>
  </si>
  <si>
    <t>1 3 7 378 001 001</t>
  </si>
  <si>
    <t>1 4 4 443 001 001</t>
  </si>
  <si>
    <t>1 2 9 296 001 001</t>
  </si>
  <si>
    <t>1 3 1 314 001 001</t>
  </si>
  <si>
    <t>1 3 4 344 001 001</t>
  </si>
  <si>
    <t>1 3 9 398 001 001</t>
  </si>
  <si>
    <t>1 2 9 296 001 003</t>
  </si>
  <si>
    <t>1 3 1 314 001 003</t>
  </si>
  <si>
    <t>1 3 5 352 001 001</t>
  </si>
  <si>
    <t>2 6 1 612 001 002</t>
  </si>
  <si>
    <t>2 6 1 613 001 002</t>
  </si>
  <si>
    <t>2 6 1 614 001 002</t>
  </si>
  <si>
    <t>1 3 1 311 001 001</t>
  </si>
  <si>
    <t>1 3 2 322 001 001</t>
  </si>
  <si>
    <t>1 3 2 325 001 001</t>
  </si>
  <si>
    <t>1 3 4 341 001 002</t>
  </si>
  <si>
    <t xml:space="preserve"> 01 GASTOS CONTABLES </t>
  </si>
  <si>
    <t xml:space="preserve"> 02 GASTOS CAPITAL</t>
  </si>
  <si>
    <t xml:space="preserve"> 03 DEUDA PUBLICA </t>
  </si>
  <si>
    <t xml:space="preserve"> TOTAL DEL PRESUPUESTO</t>
  </si>
  <si>
    <t>DIETAS</t>
  </si>
  <si>
    <t>SUELDOS BASE AL PERSONAL PERMANENTE</t>
  </si>
  <si>
    <t>REMUNERACIONES POR ADSCRIPCIÓN LABORAL EN EL EXTRANJERO</t>
  </si>
  <si>
    <t>1 1 2</t>
  </si>
  <si>
    <t>HONORARIOS ASIMILABLES A SALARIOS</t>
  </si>
  <si>
    <t>SUELDOS BASE AL PERSONAL EVENTUAL</t>
  </si>
  <si>
    <t>RETRIBUCIONES POR SERVICIOS DE CARÁCTER SOCIAL</t>
  </si>
  <si>
    <t>RETRIBUCIÓN A LOS REPRESENTANTES DE LOS TRABAJADORES Y DE LOS PATRONES EN LA JUNTA DE CONCILIACIÓN Y ARBITRAJE</t>
  </si>
  <si>
    <t>PRIMAS POR AÑOS DE SERVICIOS EFECTIVOS PRESTADOS</t>
  </si>
  <si>
    <t>PRIMAS DE VACACIONES, DOMINICAL Y GRATIFICACIÓN DE FIN DE AÑO</t>
  </si>
  <si>
    <t>HORAS EXTRAORDINARIAS</t>
  </si>
  <si>
    <t>COMPENSACIONES</t>
  </si>
  <si>
    <t>ASIGNACIONES DE TÉCNICO, DE MANDO, POR COMISIÓN, DE VUELO Y DE TÉCNICO ESPECIAL</t>
  </si>
  <si>
    <t>HONORARIOS ESPECIALES</t>
  </si>
  <si>
    <t>APORTACIONES DE SEGURIDAD SOCIAL</t>
  </si>
  <si>
    <t>APORTACIONES A FONDOS DE VIVIENDA</t>
  </si>
  <si>
    <t>APORTACIONES AL SISTEMA PARA EL RETIRO</t>
  </si>
  <si>
    <t>APORTACIONES PARA SEGUROS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</si>
  <si>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</si>
  <si>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</si>
  <si>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</si>
  <si>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</si>
  <si>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</si>
  <si>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</si>
  <si>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 DE CARÁCTER LABORAL, ECONÓMICA Y DE SEGURIDAD SOCIAL</t>
  </si>
  <si>
    <t>ESTÍMULOS</t>
  </si>
  <si>
    <t>RECOMPENSAS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</si>
  <si>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</si>
  <si>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</si>
  <si>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</si>
  <si>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</si>
  <si>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</si>
  <si>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MATERIALES Y ÚTILES DE ENSEÑANZA</t>
  </si>
  <si>
    <t>MATERIALES PARA EL REGISTRO E IDENTIFICACIÓN DE BIENES Y PERSONAS</t>
  </si>
  <si>
    <t>PRODUCTOS ALIMENTICIOS PARA PERSONAS</t>
  </si>
  <si>
    <t>PRODUCTOS ALIMENTICIOS PARA ANIMALES</t>
  </si>
  <si>
    <t>UTENSILIOS PARA EL SERVICIO DE ALIMENTACIÓN</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</si>
  <si>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</si>
  <si>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</si>
  <si>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</si>
  <si>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</si>
  <si>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</si>
  <si>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</si>
  <si>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</si>
  <si>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</si>
  <si>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</si>
  <si>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</si>
  <si>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</si>
  <si>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</si>
  <si>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</si>
  <si>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</si>
  <si>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</si>
  <si>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</si>
  <si>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</si>
  <si>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</si>
  <si>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</si>
  <si>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</si>
  <si>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</si>
  <si>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</si>
  <si>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</si>
  <si>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</si>
  <si>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</si>
  <si>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</si>
  <si>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1 2 7</t>
  </si>
  <si>
    <t>VESTUARIO Y UNIFORMES</t>
  </si>
  <si>
    <t>PRENDAS DE SEGURIDAD Y PROTECCIÓN PERSONAL</t>
  </si>
  <si>
    <t>ARTÍCULOS DEPORTIVOS</t>
  </si>
  <si>
    <t>PRODUCTOS TEXTILES</t>
  </si>
  <si>
    <t>SUSTANCIAS Y MATERIALES EXPLOSIVOS</t>
  </si>
  <si>
    <t>MATERIALES DE SEGURIDAD PÚBLICA</t>
  </si>
  <si>
    <t>PRENDAS DE PROTECCIÓN PARA SEGURIDAD PÚBLICA Y NACIONAL</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</si>
  <si>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</si>
  <si>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</si>
  <si>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</si>
  <si>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</si>
  <si>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</si>
  <si>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OTROS BIENES MUEBLES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</si>
  <si>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</si>
  <si>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</si>
  <si>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</si>
  <si>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</si>
  <si>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</si>
  <si>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</si>
  <si>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</si>
  <si>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</si>
  <si>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</si>
  <si>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</si>
  <si>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</si>
  <si>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</si>
  <si>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</si>
  <si>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ACTIVOS INTANGIBLES</t>
  </si>
  <si>
    <t>ARRENDAMIENTO FINANCIERO</t>
  </si>
  <si>
    <t>SERVICIOS LEGALES, DE CONTABILIDAD, AUDITORÍA Y RELACIONADOS</t>
  </si>
  <si>
    <t>SERVICIOS DE DISEÑO, ARQUITECTURA, INGENIERÍA Y ACTIVIDADES RELACIONADAS</t>
  </si>
  <si>
    <t>SERVICIOS DE CONSULTORÍA ADMINISTRATIVA, PROCESOS, TÉCNICA Y EN TECNOLOGÍAS DE LA INFORMACIÓN</t>
  </si>
  <si>
    <t xml:space="preserve">SERVICIOS DE CAPACITACIÓN </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</si>
  <si>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</si>
  <si>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</si>
  <si>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</si>
  <si>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</si>
  <si>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</si>
  <si>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</si>
  <si>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</si>
  <si>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</si>
  <si>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</si>
  <si>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</si>
  <si>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</si>
  <si>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</si>
  <si>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</si>
  <si>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</si>
  <si>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</si>
  <si>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</si>
  <si>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</si>
  <si>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</si>
  <si>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</si>
  <si>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</si>
  <si>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</si>
  <si>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</si>
  <si>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</si>
  <si>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</si>
  <si>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</si>
  <si>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</si>
  <si>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</si>
  <si>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</si>
  <si>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</si>
  <si>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</si>
  <si>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</si>
  <si>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</si>
  <si>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</si>
  <si>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</si>
  <si>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</si>
  <si>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</si>
  <si>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</si>
  <si>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</si>
  <si>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GASTOS DE CEREMONIAL</t>
  </si>
  <si>
    <t>GASTOS DE ORDEN SOCIAL Y CULTURAL</t>
  </si>
  <si>
    <t>CONGRESOS Y CONVENCIONES</t>
  </si>
  <si>
    <t>EXPOSICIONES</t>
  </si>
  <si>
    <t>GASTOS DE REPRESENTACIÓN</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</si>
  <si>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</si>
  <si>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</si>
  <si>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</si>
  <si>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</si>
  <si>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</si>
  <si>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</si>
  <si>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IMPUESTO SOBRE NÓMINAS Y OTROS QUE SE DERIVEN DE UNA RELACIÓN LABORAL</t>
  </si>
  <si>
    <t>ASIGNACIONES PRESUPUESTARIAS AL PODER EJECUTIVO</t>
  </si>
  <si>
    <t>ASIGNACIONES PRESUPUESTARIAS AL PODER LEGISLATIVO</t>
  </si>
  <si>
    <t>ASIGNACIONES PRESUPUESTARIAS AL PODER JUDICIAL</t>
  </si>
  <si>
    <t>ASIGNACIONES PRESUPUESTARIAS A ÓRGANOS AUTÓNOMOS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</si>
  <si>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</si>
  <si>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</si>
  <si>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</si>
  <si>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PARA ENTIDADES PARAESTATALES EMPRESARIALES Y NO FINANCIERAS</t>
  </si>
  <si>
    <t>TRANSFERENCIAS OTORGADAS PARA INSTITUCIONES PARAESTATALES PÚBLICAS FINANCIERAS</t>
  </si>
  <si>
    <t>TRANSFERENCIAS OTORGADAS A ENTIDADES FEDERATIVAS Y MUNICIPIOS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</si>
  <si>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</si>
  <si>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</si>
  <si>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</si>
  <si>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</si>
  <si>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</si>
  <si>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</si>
  <si>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</si>
  <si>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</si>
  <si>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</si>
  <si>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BECAS Y OTRAS AYUDAS PARA PROGRAMAS DE CAPACITACIÓN</t>
  </si>
  <si>
    <t>AYUDAS SOCIALES A ACTIVIDADES CIENTÍFICAS O ACADÉMICAS</t>
  </si>
  <si>
    <t>AYUDAS SOCIALES A INSTITUCIONES SIN FINES DE LUCRO</t>
  </si>
  <si>
    <t>AYUDAS SOCIALES A ENTIDADES DE INTERÉS PÚBLICO</t>
  </si>
  <si>
    <t>AYUDAS POR DESASTRES NATURALES Y OTROS SINIESTROS</t>
  </si>
  <si>
    <t>JUBILACIONES</t>
  </si>
  <si>
    <t>TRANSFERENCIAS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</si>
  <si>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</si>
  <si>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</si>
  <si>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</si>
  <si>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TRANSFERENCIAS POR OBLIGACIÓN DE LEY</t>
  </si>
  <si>
    <t>TRANSFERENCIAS PARA EL SECTOR PRIVADO EXTERNO</t>
  </si>
  <si>
    <t>2 5 1</t>
  </si>
  <si>
    <t>MUEBLES DE OFICINA Y ESTANTERÍA</t>
  </si>
  <si>
    <t>MUEBLES, EXCEPTO DE OFICINA Y ESTANTERÍA</t>
  </si>
  <si>
    <t>BIENES ARTÍSTICOS, CULTURALES Y CIENTÍFICOS</t>
  </si>
  <si>
    <t>OBJETOS DE VALOR</t>
  </si>
  <si>
    <t>EQUIPO DE CÓMPUTO Y DE TECNOLOGÍAS DE LA INFORMACIÓN</t>
  </si>
  <si>
    <t>OTROS MOBILIARIOS Y EQUIPOS DE ADMINISTRACIÓN</t>
  </si>
  <si>
    <t>EQUIPOS Y APARATOS AUDIOVISUALES</t>
  </si>
  <si>
    <t>APARATOS DEPORTIVOS</t>
  </si>
  <si>
    <t>CÁMARAS FOTOGRÁFICAS Y DE VIDEO</t>
  </si>
  <si>
    <t>OTRO MOBILIARIO Y EQUIPO EDUCACIONAL Y RECREATIVO</t>
  </si>
  <si>
    <t>EQUIPO MÉDICO Y DE LABORATORIO</t>
  </si>
  <si>
    <t>INSTRUMENTAL MÉDICO Y DE LABORATORIO</t>
  </si>
  <si>
    <t>VEHÍCULOS Y EQUIPO TERRESTRE</t>
  </si>
  <si>
    <t>CARROCERÍAS Y REMOLQUES</t>
  </si>
  <si>
    <t>EQUIPO AEROESPACIAL</t>
  </si>
  <si>
    <t>EQUIPO FERROVIARIO</t>
  </si>
  <si>
    <t>EMBARCACIONES</t>
  </si>
  <si>
    <t>OTROS EQUIPOS DE TRANSPORTE</t>
  </si>
  <si>
    <t>EQUIPO DE DEFENSA Y SEGURIDAD</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</si>
  <si>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</si>
  <si>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</si>
  <si>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</si>
  <si>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</si>
  <si>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</si>
  <si>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</si>
  <si>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Y MÁQUINAS-HERRAMIENTA</t>
  </si>
  <si>
    <t>OTROS EQUIPOS</t>
  </si>
  <si>
    <t>BOVINOS</t>
  </si>
  <si>
    <t>PORCINOS</t>
  </si>
  <si>
    <t>AVES</t>
  </si>
  <si>
    <t>OVINOS Y CAPRINOS</t>
  </si>
  <si>
    <t>PECES Y ACUICULTURA</t>
  </si>
  <si>
    <t>EQUINOS</t>
  </si>
  <si>
    <t>ESPECIES MENORES Y DE ZOOLÓGICO</t>
  </si>
  <si>
    <t>ÁRBOLES Y PLANTAS</t>
  </si>
  <si>
    <t>OTROS ACTIVOS BIOLÓGICOS</t>
  </si>
  <si>
    <t>TERRENOS</t>
  </si>
  <si>
    <t>VIVIENDAS</t>
  </si>
  <si>
    <t>EDIFICIOS NO RESIDENCIALES</t>
  </si>
  <si>
    <t>OTROS BIENES INMUEBLES</t>
  </si>
  <si>
    <t>SOFTWARE</t>
  </si>
  <si>
    <t>PATENTES</t>
  </si>
  <si>
    <t>MARCAS</t>
  </si>
  <si>
    <t>DERECHOS</t>
  </si>
  <si>
    <t>CONCESIONES</t>
  </si>
  <si>
    <t>FRANQUICIAS</t>
  </si>
  <si>
    <t>LICENCIAS INFORMÁTICAS E INTELECTUALES</t>
  </si>
  <si>
    <t>LICENCIAS INDUSTRIALES, COMERCIALES Y OTRAS</t>
  </si>
  <si>
    <t>OTROS ACTIVOS INTANGIBLES</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</si>
  <si>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</si>
  <si>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</si>
  <si>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</si>
  <si>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</si>
  <si>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</si>
  <si>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</si>
  <si>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</si>
  <si>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TRABAJOS DE ACABADOS EN EDIFICACIONES Y OTROS TRABAJOS ESPECIALIZADOS</t>
  </si>
  <si>
    <t>ESTUDIOS, FORMULACIÓN Y EVALUACIÓN DE PROYECTOS PRODUCTIVOS NO INCLUIDOS EN CONCEPTOS ANTERIORES DE ESTE CAPÍTULO</t>
  </si>
  <si>
    <t>EJECUCIÓN DE PROYECTOS PRODUCTIVOS NO INCLUIDOS EN CONCEPTOS ANTERIORES DE ESTE CAPÍTULO</t>
  </si>
  <si>
    <t>2 7</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</si>
  <si>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</si>
  <si>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</si>
  <si>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</si>
  <si>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</si>
  <si>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</si>
  <si>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</si>
  <si>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</si>
  <si>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</si>
  <si>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LIQUIDEZ</t>
  </si>
  <si>
    <t>ACCIONES Y PARTICIPACIONES DE CAPITAL EN EL SECTOR PRIVADO CON FINES DE GESTIÓN DE LIQUIDEZ</t>
  </si>
  <si>
    <t>ACCIONES Y PARTICIPACIONES DE CAPITAL EN EL SECTOR EXTERNO CON FINES DE GESTIÓN DE LIQUIDEZ</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</si>
  <si>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</si>
  <si>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</si>
  <si>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</si>
  <si>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</si>
  <si>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</si>
  <si>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</si>
  <si>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</si>
  <si>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</si>
  <si>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</si>
  <si>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</si>
  <si>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</si>
  <si>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</si>
  <si>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</si>
  <si>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</si>
  <si>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</si>
  <si>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</si>
  <si>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</si>
  <si>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</si>
  <si>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</si>
  <si>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</si>
  <si>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</si>
  <si>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</si>
  <si>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</si>
  <si>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DEPÓSITOS A LARGO PLAZO EN MONEDA NACIONAL</t>
  </si>
  <si>
    <t>DEPÓSITOS A LARGO PLAZO EN MONEDA EXTRANJERA</t>
  </si>
  <si>
    <t>CONTINGENCIAS POR FENÓMENOS NATURALES</t>
  </si>
  <si>
    <t>CONTINGENCIAS SOCIOECONÓMICAS</t>
  </si>
  <si>
    <t>OTRAS EROGACIONES ESPECIALES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</si>
  <si>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</si>
  <si>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</si>
  <si>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</si>
  <si>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</si>
  <si>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</si>
  <si>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</si>
  <si>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</si>
  <si>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</si>
  <si>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</si>
  <si>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</si>
  <si>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 DE REASIGNACIÓN</t>
  </si>
  <si>
    <t>CONVENIOS DE DESCENTRALIZACIÓN</t>
  </si>
  <si>
    <t>OTROS CONVENIOS</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</si>
  <si>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</si>
  <si>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</si>
  <si>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</si>
  <si>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</si>
  <si>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</si>
  <si>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</si>
  <si>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</si>
  <si>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</si>
  <si>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</si>
  <si>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</si>
  <si>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</si>
  <si>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</si>
  <si>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</si>
  <si>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</si>
  <si>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</si>
  <si>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</si>
  <si>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 INTERNA</t>
  </si>
  <si>
    <t>COMISIONES DE LA DEUDA PÚBLICA EXTERNA</t>
  </si>
  <si>
    <t>GASTOS DE LA DEUDA PÚBLICA INTERNA</t>
  </si>
  <si>
    <t>GASTOS DE LA DEUDA PÚBLICA EXTERNA</t>
  </si>
  <si>
    <t>COSTOS POR COBERTURAS</t>
  </si>
  <si>
    <t>APOYOS A INTERMEDIARIOS FINANCIEROS</t>
  </si>
  <si>
    <t>APOYOS A AHORRADORES Y DEUDORES DEL SISTEMA FINANCIERO NACIONAL</t>
  </si>
  <si>
    <t>ADEFAS</t>
  </si>
  <si>
    <t>1 1 1 111 001 001</t>
  </si>
  <si>
    <t>DIETAS (Fondo General)</t>
  </si>
  <si>
    <t>1 1 1 111 001 002</t>
  </si>
  <si>
    <t>DIETAS (Faism)</t>
  </si>
  <si>
    <t>1 1 1 111 001 003</t>
  </si>
  <si>
    <t>DIETAS (Fortamun)</t>
  </si>
  <si>
    <t>1 1 1 111 001 010</t>
  </si>
  <si>
    <t>DIETAS (Recursos Fiscales)</t>
  </si>
  <si>
    <t>1 1 1 112 001 001</t>
  </si>
  <si>
    <t>HABERES (Fondo General)</t>
  </si>
  <si>
    <t>1 1 1 112 001 002</t>
  </si>
  <si>
    <t>HABERES (Faism)</t>
  </si>
  <si>
    <t>1 1 1 112 001 003</t>
  </si>
  <si>
    <t>HABERES (Fortamun)</t>
  </si>
  <si>
    <t>1 1 1 112 001 010</t>
  </si>
  <si>
    <t>HABERES (Recursos Fiscales)</t>
  </si>
  <si>
    <t>SUELDOS BASE AL PERSONAL PERMANENTE (Fondo General)</t>
  </si>
  <si>
    <t>1 1 1 113 001 002</t>
  </si>
  <si>
    <t>SUELDOS BASE AL PERSONAL PERMANENTE (Faism)</t>
  </si>
  <si>
    <t>SUELDOS BASE AL PERSONAL PERMANENTE (Fortamun)</t>
  </si>
  <si>
    <t>1 1 1 113 001 010</t>
  </si>
  <si>
    <t>SUELDOS BASE AL PERSONAL PERMANENTE (Recursos Fiscales)</t>
  </si>
  <si>
    <t>1 1 1 114 001 001</t>
  </si>
  <si>
    <t>REMUNERACIONES POR ADSCRIPCIÓN LABORAL EN EL EXTRANJERO (Fondo General)</t>
  </si>
  <si>
    <t>1 1 1 114 001 002</t>
  </si>
  <si>
    <t>REMUNERACIONES POR ADSCRIPCIÓN LABORAL EN EL EXTRANJERO (Faism)</t>
  </si>
  <si>
    <t>1 1 1 114 001 003</t>
  </si>
  <si>
    <t>REMUNERACIONES POR ADSCRIPCIÓN LABORAL EN EL EXTRANJERO (Fortamun)</t>
  </si>
  <si>
    <t>1 1 1 114 001 010</t>
  </si>
  <si>
    <t>REMUNERACIONES POR ADSCRIPCIÓN LABORAL EN EL EXTRANJERO (Recursos Fiscales)</t>
  </si>
  <si>
    <t>1 1 2 121 001 001</t>
  </si>
  <si>
    <t>HONORARIOS ASIMILABLES A SALARIOS (Fondo General)</t>
  </si>
  <si>
    <t>1 1 2 121 001 002</t>
  </si>
  <si>
    <t>HONORARIOS ASIMILABLES A SALARIOS (Faism)</t>
  </si>
  <si>
    <t>1 1 2 121 001 003</t>
  </si>
  <si>
    <t>HONORARIOS ASIMILABLES A SALARIOS (Fortamun)</t>
  </si>
  <si>
    <t>1 1 2 121 001 010</t>
  </si>
  <si>
    <t>HONORARIOS ASIMILABLES A SALARIOS (Recursos Fiscales)</t>
  </si>
  <si>
    <t>1 1 2 122 001 001</t>
  </si>
  <si>
    <t>SUELDOS BASE AL PERSONAL EVENTUAL (Fondo General)</t>
  </si>
  <si>
    <t>1 1 2 122 001 002</t>
  </si>
  <si>
    <t>SUELDOS BASE AL PERSONAL EVENTUAL (Faism)</t>
  </si>
  <si>
    <t>1 1 2 122 001 003</t>
  </si>
  <si>
    <t>SUELDOS BASE AL PERSONAL EVENTUAL (Fortamun)</t>
  </si>
  <si>
    <t>1 1 2 122 001 010</t>
  </si>
  <si>
    <t>SUELDOS BASE AL PERSONAL EVENTUAL (Recursos Fiscales)</t>
  </si>
  <si>
    <t>1 1 2 123 001 001</t>
  </si>
  <si>
    <t>RETRIBUCIONES POR SERVICIOS DE CARÁCTER SOCIAL (Fondo General)</t>
  </si>
  <si>
    <t>1 1 2 123 001 002</t>
  </si>
  <si>
    <t>RETRIBUCIONES POR SERVICIOS DE CARÁCTER SOCIAL (Faism)</t>
  </si>
  <si>
    <t>1 1 2 123 001 003</t>
  </si>
  <si>
    <t>RETRIBUCIONES POR SERVICIOS DE CARÁCTER SOCIAL (Fortamun)</t>
  </si>
  <si>
    <t>1 1 2 123 001 010</t>
  </si>
  <si>
    <t>RETRIBUCIONES POR SERVICIOS DE CARÁCTER SOCIAL (Recursos Fiscales)</t>
  </si>
  <si>
    <t>1 1 2 124 001 001</t>
  </si>
  <si>
    <t>RETRIBUCIÓN A LOS REPRESENTANTES DE LOS TRABAJADORES Y DE LOS PATRONES EN LA JUNTA DE CONCILIACIÓN Y ARBITRAJE (Fondo General)</t>
  </si>
  <si>
    <t>1 1 2 124 001 002</t>
  </si>
  <si>
    <t>RETRIBUCIÓN A LOS REPRESENTANTES DE LOS TRABAJADORES Y DE LOS PATRONES EN LA JUNTA DE CONCILIACIÓN Y ARBITRAJE (Faism)</t>
  </si>
  <si>
    <t>1 1 2 124 001 003</t>
  </si>
  <si>
    <t>RETRIBUCIÓN A LOS REPRESENTANTES DE LOS TRABAJADORES Y DE LOS PATRONES EN LA JUNTA DE CONCILIACIÓN Y ARBITRAJE (Fortamun)</t>
  </si>
  <si>
    <t>1 1 2 124 001 010</t>
  </si>
  <si>
    <t>RETRIBUCIÓN A LOS REPRESENTANTES DE LOS TRABAJADORES Y DE LOS PATRONES EN LA JUNTA DE CONCILIACIÓN Y ARBITRAJE (Recursos Fiscales)</t>
  </si>
  <si>
    <t>1 1 3 131 001 001</t>
  </si>
  <si>
    <t>PRIMAS POR AÑOS DE SERVICIOS EFECTIVOS PRESTADOS (Fondo General)</t>
  </si>
  <si>
    <t>1 1 3 131 001 002</t>
  </si>
  <si>
    <t>PRIMAS POR AÑOS DE SERVICIOS EFECTIVOS PRESTADOS (Faism)</t>
  </si>
  <si>
    <t>1 1 3 131 001 003</t>
  </si>
  <si>
    <t>PRIMAS POR AÑOS DE SERVICIOS EFECTIVOS PRESTADOS (Fortamun)</t>
  </si>
  <si>
    <t>1 1 3 131 001 010</t>
  </si>
  <si>
    <t>PRIMAS POR AÑOS DE SERVICIOS EFECTIVOS PRESTADOS (Recursos Fiscales)</t>
  </si>
  <si>
    <t>1 1 3 132 001 001</t>
  </si>
  <si>
    <t>PRIMAS DE VACACIONES (Fondo General)</t>
  </si>
  <si>
    <t>1 1 3 132 001 002</t>
  </si>
  <si>
    <t>PRIMAS DE VACACIONES (Faism)</t>
  </si>
  <si>
    <t>1 1 3 132 001 003</t>
  </si>
  <si>
    <t>PRIMAS DE VACACIONES (Fortamun)</t>
  </si>
  <si>
    <t>1 1 3 132 001 010</t>
  </si>
  <si>
    <t>PRIMAS DE VACACIONES (Recursos Fiscales)</t>
  </si>
  <si>
    <t>1 1 1 3 132 002 001</t>
  </si>
  <si>
    <t>AGUINALDO (Fondo General)</t>
  </si>
  <si>
    <t>1 1 1 3 132 002 002</t>
  </si>
  <si>
    <t>AGUINALDO (Faism)</t>
  </si>
  <si>
    <t>1 1 1 3 132 002 003</t>
  </si>
  <si>
    <t>1 1 1 3 132 002 010</t>
  </si>
  <si>
    <t>AGUINALDO (Recursos Fiscales)</t>
  </si>
  <si>
    <t>1 1 3 133 001 001</t>
  </si>
  <si>
    <t>HORAS EXTRAORDINARIAS (Fondo General)</t>
  </si>
  <si>
    <t>1 1 3 133 001 002</t>
  </si>
  <si>
    <t>HORAS EXTRAORDINARIAS (Faism)</t>
  </si>
  <si>
    <t>1 1 3 133 001 003</t>
  </si>
  <si>
    <t>HORAS EXTRAORDINARIAS (Fortamun)</t>
  </si>
  <si>
    <t>1 1 3 133 001 010</t>
  </si>
  <si>
    <t>HORAS EXTRAORDINARIAS (Recursos Fiscales)</t>
  </si>
  <si>
    <t>COMPENSACIONES (Fondo General)</t>
  </si>
  <si>
    <t>1 1 3 134 001 002</t>
  </si>
  <si>
    <t>COMPENSACIONES (Faism)</t>
  </si>
  <si>
    <t>COMPENSACIONES (Fortamun)</t>
  </si>
  <si>
    <t>1 1 3 134 001 010</t>
  </si>
  <si>
    <t>COMPENSACIONES (Recursos Fiscales)</t>
  </si>
  <si>
    <t>1 1 3 135 001 001</t>
  </si>
  <si>
    <t>SOBREHABERES (Fondo General)</t>
  </si>
  <si>
    <t>1 1 3 135 001 002</t>
  </si>
  <si>
    <t>SOBREHABERES (Faism)</t>
  </si>
  <si>
    <t>1 1 3 135 001 003</t>
  </si>
  <si>
    <t>SOBREHABERES (Fortamun)</t>
  </si>
  <si>
    <t>1 1 3 135 001 010</t>
  </si>
  <si>
    <t>SOBREHABERES (Recursos Fiscales)</t>
  </si>
  <si>
    <t>1 1 3 136 001 001</t>
  </si>
  <si>
    <t>ASIGNACIONES DE TÉCNICO, DE MANDO, POR COMISIÓN, DE VUELO Y DE TÉCNICO ESPECIAL (Fondo General)</t>
  </si>
  <si>
    <t>1 1 3 136 001 002</t>
  </si>
  <si>
    <t>ASIGNACIONES DE TÉCNICO, DE MANDO, POR COMISIÓN, DE VUELO Y DE TÉCNICO ESPECIAL (Faism)</t>
  </si>
  <si>
    <t>1 1 3 136 001 003</t>
  </si>
  <si>
    <t>ASIGNACIONES DE TÉCNICO, DE MANDO, POR COMISIÓN, DE VUELO Y DE TÉCNICO ESPECIAL (Fortamun)</t>
  </si>
  <si>
    <t>1 1 3 136 001 010</t>
  </si>
  <si>
    <t>ASIGNACIONES DE TÉCNICO, DE MANDO, POR COMISIÓN, DE VUELO Y DE TÉCNICO ESPECIAL (Recursos Fiscales)</t>
  </si>
  <si>
    <t>1 1 3 137 001 001</t>
  </si>
  <si>
    <t>HONORARIOS ESPECIALES (Fondo General)</t>
  </si>
  <si>
    <t>1 1 3 137 001 002</t>
  </si>
  <si>
    <t>HONORARIOS ESPECIALES (Faism)</t>
  </si>
  <si>
    <t>1 1 3 137 001 003</t>
  </si>
  <si>
    <t>HONORARIOS ESPECIALES (Fortamun)</t>
  </si>
  <si>
    <t>1 1 3 137 001 010</t>
  </si>
  <si>
    <t>HONORARIOS ESPECIALES (Recursos Fiscales)</t>
  </si>
  <si>
    <t>1 1 3 138 001 001</t>
  </si>
  <si>
    <t>PARTICIPACIONES POR VIGILANCIA EN EL CUMPLIMIENTO DE LAS LEYES Y CUSTODIA DE VALORES (Fondo General)</t>
  </si>
  <si>
    <t>1 1 3 138 001 002</t>
  </si>
  <si>
    <t>PARTICIPACIONES POR VIGILANCIA EN EL CUMPLIMIENTO DE LAS LEYES Y CUSTODIA DE VALORES (Faism)</t>
  </si>
  <si>
    <t>1 1 3 138 001 003</t>
  </si>
  <si>
    <t>PARTICIPACIONES POR VIGILANCIA EN EL CUMPLIMIENTO DE LAS LEYES Y CUSTODIA DE VALORES (Fortamun)</t>
  </si>
  <si>
    <t>1 1 3 138 001 010</t>
  </si>
  <si>
    <t>PARTICIPACIONES POR VIGILANCIA EN EL CUMPLIMIENTO DE LAS LEYES Y CUSTODIA DE VALORES (Recursos Fiscales)</t>
  </si>
  <si>
    <t>1 1 4 141 001 001</t>
  </si>
  <si>
    <t>APORTACIONES DE SEGURIDAD SOCIAL (Fondo General)</t>
  </si>
  <si>
    <t>1 1 4 141 001 002</t>
  </si>
  <si>
    <t>APORTACIONES DE SEGURIDAD SOCIAL (Faism)</t>
  </si>
  <si>
    <t>1 1 4 141 001 003</t>
  </si>
  <si>
    <t>APORTACIONES DE SEGURIDAD SOCIAL (Fortamun)</t>
  </si>
  <si>
    <t>1 1 4 141 001 010</t>
  </si>
  <si>
    <t>APORTACIONES DE SEGURIDAD SOCIAL (Recursos Fiscales)</t>
  </si>
  <si>
    <t>1 1 4 142 001 001</t>
  </si>
  <si>
    <t>APORTACIONES A FONDOS DE VIVIENDA (Fondo General)</t>
  </si>
  <si>
    <t>1 1 4 142 001 002</t>
  </si>
  <si>
    <t>APORTACIONES A FONDOS DE VIVIENDA (Faism)</t>
  </si>
  <si>
    <t>1 1 4 142 001 003</t>
  </si>
  <si>
    <t>APORTACIONES A FONDOS DE VIVIENDA (Fortamun)</t>
  </si>
  <si>
    <t>1 1 4 142 001 010</t>
  </si>
  <si>
    <t>APORTACIONES A FONDOS DE VIVIENDA (Recursos Fiscales)</t>
  </si>
  <si>
    <t>1 1 4 143 001 001</t>
  </si>
  <si>
    <t>APORTACIONES AL SISTEMA PARA EL RETIRO (Fondo General)</t>
  </si>
  <si>
    <t>1 1 4 143 001 002</t>
  </si>
  <si>
    <t>APORTACIONES AL SISTEMA PARA EL RETIRO (Faism)</t>
  </si>
  <si>
    <t>1 1 4 143 001 003</t>
  </si>
  <si>
    <t>APORTACIONES AL SISTEMA PARA EL RETIRO (Fortamun)</t>
  </si>
  <si>
    <t>1 1 4 143 001 010</t>
  </si>
  <si>
    <t>APORTACIONES AL SISTEMA PARA EL RETIRO (Recursos Fiscales)</t>
  </si>
  <si>
    <t>1 1 4 144 001 001</t>
  </si>
  <si>
    <t>APORTACIONES PARA SEGUROS (Fondo General)</t>
  </si>
  <si>
    <t>1 1 4 144 001 002</t>
  </si>
  <si>
    <t>APORTACIONES PARA SEGUROS (Faism)</t>
  </si>
  <si>
    <t>1 1 4 144 001 003</t>
  </si>
  <si>
    <t>APORTACIONES PARA SEGUROS (Fortamun)</t>
  </si>
  <si>
    <t>1 1 4 144 001 010</t>
  </si>
  <si>
    <t>APORTACIONES PARA SEGUROS (Recursos Fiscales)</t>
  </si>
  <si>
    <t>1 1 5 151 001 001</t>
  </si>
  <si>
    <t>CUOTAS PARA EL FONDO DE AHORRO Y FONDO DE TRABAJO (Fondo General)</t>
  </si>
  <si>
    <t>1 1 5 151 001 002</t>
  </si>
  <si>
    <t>CUOTAS PARA EL FONDO DE AHORRO Y FONDO DE TRABAJO (Faism)</t>
  </si>
  <si>
    <t>1 1 5 151 001 003</t>
  </si>
  <si>
    <t>CUOTAS PARA EL FONDO DE AHORRO Y FONDO DE TRABAJO (Fortamun)</t>
  </si>
  <si>
    <t>1 1 5 151 001 010</t>
  </si>
  <si>
    <t>CUOTAS PARA EL FONDO DE AHORRO Y FONDO DE TRABAJO (Recursos Fiscales)</t>
  </si>
  <si>
    <t>1 1 5 152 001 001</t>
  </si>
  <si>
    <t>INDEMNIZACIONES (Fondo General)</t>
  </si>
  <si>
    <t>1 1 5 152 001 002</t>
  </si>
  <si>
    <t>INDEMNIZACIONES (Faism)</t>
  </si>
  <si>
    <t>1 1 5 152 001 003</t>
  </si>
  <si>
    <t>INDEMNIZACIONES (Fortamun)</t>
  </si>
  <si>
    <t>1 1 5 152 001 010</t>
  </si>
  <si>
    <t>INDEMNIZACIONES (Recursos Fiscales)</t>
  </si>
  <si>
    <t>1 1 5 153 001 001</t>
  </si>
  <si>
    <t>PRESTACIONES Y HABERES DE RETIRO (Fondo General)</t>
  </si>
  <si>
    <t>1 1 5 153 001 002</t>
  </si>
  <si>
    <t>PRESTACIONES Y HABERES DE RETIRO (Faism)</t>
  </si>
  <si>
    <t>1 1 5 153 001 003</t>
  </si>
  <si>
    <t>PRESTACIONES Y HABERES DE RETIRO (Fortamun)</t>
  </si>
  <si>
    <t>1 1 5 153 001 010</t>
  </si>
  <si>
    <t>PRESTACIONES Y HABERES DE RETIRO (Recursos Fiscales)</t>
  </si>
  <si>
    <t>1 1 5 154 001 001</t>
  </si>
  <si>
    <t>PRESTACIONES CONTRACTUALES (Fondo General)</t>
  </si>
  <si>
    <t>1 1 5 154 001 002</t>
  </si>
  <si>
    <t>PRESTACIONES CONTRACTUALES (Faism)</t>
  </si>
  <si>
    <t>1 1 5 154 001 003</t>
  </si>
  <si>
    <t>PRESTACIONES CONTRACTUALES (Fortamun)</t>
  </si>
  <si>
    <t>1 1 5 154 001 010</t>
  </si>
  <si>
    <t>PRESTACIONES CONTRACTUALES (Recursos Fiscales)</t>
  </si>
  <si>
    <t>1 1 5 155 001 001</t>
  </si>
  <si>
    <t>APOYOS A LA CAPACITACIÓN DE LOS SERVIDORES PÚBLICOS (Fondo General)</t>
  </si>
  <si>
    <t>1 1 5 155 001 002</t>
  </si>
  <si>
    <t>APOYOS A LA CAPACITACIÓN DE LOS SERVIDORES PÚBLICOS (Faism)</t>
  </si>
  <si>
    <t>1 1 5 155 001 003</t>
  </si>
  <si>
    <t>APOYOS A LA CAPACITACIÓN DE LOS SERVIDORES PÚBLICOS (Fortamun)</t>
  </si>
  <si>
    <t>1 1 5 155 001 010</t>
  </si>
  <si>
    <t>APOYOS A LA CAPACITACIÓN DE LOS SERVIDORES PÚBLICOS (Recursos Fiscales)</t>
  </si>
  <si>
    <t>1 1 5 159 001 001</t>
  </si>
  <si>
    <t>OTRAS PRESTACIONES SOCIALES Y ECONÓMICAS (Fondo General)</t>
  </si>
  <si>
    <t>1 1 5 159 001 002</t>
  </si>
  <si>
    <t>OTRAS PRESTACIONES SOCIALES Y ECONÓMICAS (Faism)</t>
  </si>
  <si>
    <t>1 1 5 159 001 003</t>
  </si>
  <si>
    <t>OTRAS PRESTACIONES SOCIALES Y ECONÓMICAS (Fortamun)</t>
  </si>
  <si>
    <t>1 1 5 159 001 010</t>
  </si>
  <si>
    <t>OTRAS PRESTACIONES SOCIALES Y ECONÓMICAS (Recursos Fiscales)</t>
  </si>
  <si>
    <t>1 1 6 161 001 001</t>
  </si>
  <si>
    <t>PREVISIONES DE CARÁCTER LABORAL, ECONÓMICA Y DE SEGURIDAD SOCIAL (Fondo General)</t>
  </si>
  <si>
    <t>1 1 6 161 001 002</t>
  </si>
  <si>
    <t>PREVISIONES DE CARÁCTER LABORAL, ECONÓMICA Y DE SEGURIDAD SOCIAL (Faism)</t>
  </si>
  <si>
    <t>1 1 6 161 001 003</t>
  </si>
  <si>
    <t>PREVISIONES DE CARÁCTER LABORAL, ECONÓMICA Y DE SEGURIDAD SOCIAL (Fortamun)</t>
  </si>
  <si>
    <t>1 1 6 161 001 010</t>
  </si>
  <si>
    <t>PREVISIONES DE CARÁCTER LABORAL, ECONÓMICA Y DE SEGURIDAD SOCIAL (Recursos Fiscales)</t>
  </si>
  <si>
    <t>1 1 7 171 001 001</t>
  </si>
  <si>
    <t>ESTÍMULOS (Fondo General)</t>
  </si>
  <si>
    <t>1 1 7 171 001 002</t>
  </si>
  <si>
    <t>ESTÍMULOS (Faism)</t>
  </si>
  <si>
    <t>1 1 7 171 001 003</t>
  </si>
  <si>
    <t>ESTÍMULOS (Fortamun)</t>
  </si>
  <si>
    <t>1 1 7 171 001 010</t>
  </si>
  <si>
    <t>ESTÍMULOS (Recursos Fiscales)</t>
  </si>
  <si>
    <t>1 1 7 172 001 001</t>
  </si>
  <si>
    <t>RECOMPENSAS (Fondo General)</t>
  </si>
  <si>
    <t>1 1 7 172 001 002</t>
  </si>
  <si>
    <t>RECOMPENSAS (Faism)</t>
  </si>
  <si>
    <t>1 1 7 172 001 003</t>
  </si>
  <si>
    <t>RECOMPENSAS (Fortamun)</t>
  </si>
  <si>
    <t>1 1 7 172 001 010</t>
  </si>
  <si>
    <t>RECOMPENSAS (Recursos Fiscales)</t>
  </si>
  <si>
    <t>MATERIALES, ÚTILES Y EQUIPOS MENORES DE OFICINA (Fondo General)</t>
  </si>
  <si>
    <t>1 2 1 211 001 002</t>
  </si>
  <si>
    <t>MATERIALES, ÚTILES Y EQUIPOS MENORES DE OFICINA (Faism)</t>
  </si>
  <si>
    <t>MATERIALES, ÚTILES Y EQUIPOS MENORES DE OFICINA (Fortamun)</t>
  </si>
  <si>
    <t>1 2 1 211 001 010</t>
  </si>
  <si>
    <t>MATERIALES, ÚTILES Y EQUIPOS MENORES DE OFICINA (Recursos Fiscales)</t>
  </si>
  <si>
    <t>MATERIALES Y ÚTILES DE IMPRESIÓN Y REPRODUCCIÓN (Fondo General)</t>
  </si>
  <si>
    <t>1 2 1 212 001 002</t>
  </si>
  <si>
    <t>MATERIALES Y ÚTILES DE IMPRESIÓN Y REPRODUCCIÓN (Faism)</t>
  </si>
  <si>
    <t>1 2 1 212 001 003</t>
  </si>
  <si>
    <t>MATERIALES Y ÚTILES DE IMPRESIÓN Y REPRODUCCIÓN (Fortamun)</t>
  </si>
  <si>
    <t>1 2 1 212 001 010</t>
  </si>
  <si>
    <t>MATERIALES Y ÚTILES DE IMPRESIÓN Y REPRODUCCIÓN (Recursos Fiscales)</t>
  </si>
  <si>
    <t>1 2 1 213 001 001</t>
  </si>
  <si>
    <t>MATERIAL ESTADÍSTICO Y GEOGRÁFICO (Fondo General)</t>
  </si>
  <si>
    <t>1 2 1 213 001 002</t>
  </si>
  <si>
    <t>MATERIAL ESTADÍSTICO Y GEOGRÁFICO (Faism)</t>
  </si>
  <si>
    <t>1 2 1 213 001 003</t>
  </si>
  <si>
    <t>MATERIAL ESTADÍSTICO Y GEOGRÁFICO (Fortamun)</t>
  </si>
  <si>
    <t>1 2 1 213 001 010</t>
  </si>
  <si>
    <t>MATERIAL ESTADÍSTICO Y GEOGRÁFICO (Recursos Fiscales)</t>
  </si>
  <si>
    <t>1 2 1 214 001 001</t>
  </si>
  <si>
    <t>MATERIALES, ÚTILES Y EQUIPOS MENORES DE TECNOLOGÍAS DE LA INFORMACIÓN Y COMUNICACIONES (Fondo General)</t>
  </si>
  <si>
    <t>1 2 1 214 001 002</t>
  </si>
  <si>
    <t>MATERIALES, ÚTILES Y EQUIPOS MENORES DE TECNOLOGÍAS DE LA INFORMACIÓN Y COMUNICACIONES (Faism)</t>
  </si>
  <si>
    <t>MATERIALES, ÚTILES Y EQUIPOS MENORES DE TECNOLOGÍAS DE LA INFORMACIÓN Y COMUNICACIONES (Fortamun)</t>
  </si>
  <si>
    <t>1 2 1 214 001 010</t>
  </si>
  <si>
    <t>MATERIALES, ÚTILES Y EQUIPOS MENORES DE TECNOLOGÍAS DE LA INFORMACIÓN Y COMUNICACIONES (Recursos Fiscales)</t>
  </si>
  <si>
    <t>1 2 1 215 001 001</t>
  </si>
  <si>
    <t>MATERIAL IMPRESO E INFORMACIÓN DIGITAL (Fondo General)</t>
  </si>
  <si>
    <t>1 2 1 215 001 002</t>
  </si>
  <si>
    <t>MATERIAL IMPRESO E INFORMACIÓN DIGITAL (Faism)</t>
  </si>
  <si>
    <t>1 2 1 215 001 003</t>
  </si>
  <si>
    <t>MATERIAL IMPRESO E INFORMACIÓN DIGITAL (Fortamun)</t>
  </si>
  <si>
    <t>1 2 1 215 001 010</t>
  </si>
  <si>
    <t>MATERIAL IMPRESO E INFORMACIÓN DIGITAL (Recursos Fiscales)</t>
  </si>
  <si>
    <t>MATERIAL DE LIMPIEZA (Fondo General)</t>
  </si>
  <si>
    <t>1 2 1 216 001 002</t>
  </si>
  <si>
    <t>MATERIAL DE LIMPIEZA (Faism)</t>
  </si>
  <si>
    <t>1 2 1 216 001 010</t>
  </si>
  <si>
    <t>MATERIAL DE LIMPIEZA (Recursos Fiscales)</t>
  </si>
  <si>
    <t>1 2 1 217 001 001</t>
  </si>
  <si>
    <t>MATERIALES Y ÚTILES DE ENSEÑANZA (Fondo General)</t>
  </si>
  <si>
    <t>1 2 1 217 001 002</t>
  </si>
  <si>
    <t>MATERIALES Y ÚTILES DE ENSEÑANZA (Faism)</t>
  </si>
  <si>
    <t>1 2 1 217 001 003</t>
  </si>
  <si>
    <t>MATERIALES Y ÚTILES DE ENSEÑANZA (Fortamun)</t>
  </si>
  <si>
    <t>1 2 1 217 001 010</t>
  </si>
  <si>
    <t>MATERIALES Y ÚTILES DE ENSEÑANZA (Recursos Fiscales)</t>
  </si>
  <si>
    <t>1 2 1 218 001 001</t>
  </si>
  <si>
    <t>MATERIALES PARA EL REGISTRO E IDENTIFICACIÓN DE BIENES Y PERSONAS (Fondo General)</t>
  </si>
  <si>
    <t>1 2 1 218 001 002</t>
  </si>
  <si>
    <t>MATERIALES PARA EL REGISTRO E IDENTIFICACIÓN DE BIENES Y PERSONAS (Faism)</t>
  </si>
  <si>
    <t>1 2 1 218 001 003</t>
  </si>
  <si>
    <t>MATERIALES PARA EL REGISTRO E IDENTIFICACIÓN DE BIENES Y PERSONAS (Fortamun)</t>
  </si>
  <si>
    <t>1 2 1 218 001 010</t>
  </si>
  <si>
    <t>MATERIALES PARA EL REGISTRO E IDENTIFICACIÓN DE BIENES Y PERSONAS (Recursos Fiscales)</t>
  </si>
  <si>
    <t>PRODUCTOS ALIMENTICIOS PARA PERSONAS (Fondo General)</t>
  </si>
  <si>
    <t>PRODUCTOS ALIMENTICIOS PARA PERSONAS (Faism)</t>
  </si>
  <si>
    <t>1 2 2 221 001 003</t>
  </si>
  <si>
    <t>PRODUCTOS ALIMENTICIOS PARA PERSONAS (Fortamun)</t>
  </si>
  <si>
    <t>1 2 2 221 001 010</t>
  </si>
  <si>
    <t>PRODUCTOS ALIMENTICIOS PARA PERSONAS (Recursos Fiscales)</t>
  </si>
  <si>
    <t>1 2 2 222 001 001</t>
  </si>
  <si>
    <t>PRODUCTOS ALIMENTICIOS PARA ANIMALES (Fondo General)</t>
  </si>
  <si>
    <t>1 2 2 222 001 002</t>
  </si>
  <si>
    <t>PRODUCTOS ALIMENTICIOS PARA ANIMALES (Faism)</t>
  </si>
  <si>
    <t>1 2 2 222 001 003</t>
  </si>
  <si>
    <t>PRODUCTOS ALIMENTICIOS PARA ANIMALES (Fortamun)</t>
  </si>
  <si>
    <t>1 2 2 222 001 010</t>
  </si>
  <si>
    <t>PRODUCTOS ALIMENTICIOS PARA ANIMALES (Recursos Fiscales)</t>
  </si>
  <si>
    <t>1 2 2 223 001 001</t>
  </si>
  <si>
    <t>UTENSILIOS PARA EL SERVICIO DE ALIMENTACIÓN (Fondo General)</t>
  </si>
  <si>
    <t>1 2 2 223 001 002</t>
  </si>
  <si>
    <t>UTENSILIOS PARA EL SERVICIO DE ALIMENTACIÓN (Faism)</t>
  </si>
  <si>
    <t>1 2 2 223 001 003</t>
  </si>
  <si>
    <t>UTENSILIOS PARA EL SERVICIO DE ALIMENTACIÓN (Fortamun)</t>
  </si>
  <si>
    <t>1 2 2 223 001 010</t>
  </si>
  <si>
    <t>UTENSILIOS PARA EL SERVICIO DE ALIMENTACIÓN (Recursos Fiscales)</t>
  </si>
  <si>
    <t>1 2 3 231 001 001</t>
  </si>
  <si>
    <t>PRODUCTOS ALIMENTICIOS (FONDO GENERAL)</t>
  </si>
  <si>
    <t>1 2 3 231 001 002</t>
  </si>
  <si>
    <t>PRODUCTOS ALIMENTICIOS, AGROPECUARIOS Y FORESTALES ADQUIRIDOS COMO MATERIA PRIMA (Faism)</t>
  </si>
  <si>
    <t>1 2 3 231 001 003</t>
  </si>
  <si>
    <t>PRODUCTOS ALIMENTICIOS, AGROPECUARIOS Y FORESTALES ADQUIRIDOS COMO MATERIA PRIMA (Fortamun)</t>
  </si>
  <si>
    <t>1 2 3 231 001 010</t>
  </si>
  <si>
    <t>PRODUCTOS ALIMENTICIOS, AGROPECUARIOS Y FORESTALES ADQUIRIDOS COMO MATERIA PRIMA (Recursos Fiscales)</t>
  </si>
  <si>
    <t>1 2 3 231 002 001</t>
  </si>
  <si>
    <t>PRODUCTOS AGROPECUARIOS (FONDO GENERAL)</t>
  </si>
  <si>
    <t>1 2 3 231 002 003</t>
  </si>
  <si>
    <t>PRODUCTOS AGROPECUARIOS (FORTAMUN)</t>
  </si>
  <si>
    <t>1 2 3 231 003 001</t>
  </si>
  <si>
    <t>PRODUCTOS FORESTALES (FONDO GENERAL)</t>
  </si>
  <si>
    <t>1 2 3 231 003 003</t>
  </si>
  <si>
    <t>PRODUCTOS FORESTALES (FORTAMUN)</t>
  </si>
  <si>
    <t>1 2 3 232 001 001</t>
  </si>
  <si>
    <t>INSUMOS TEXTILES ADQUIRIDOS COMO MATERIA PRIMA (Fondo General)</t>
  </si>
  <si>
    <t>1 2 3 232 001 002</t>
  </si>
  <si>
    <t>INSUMOS TEXTILES ADQUIRIDOS COMO MATERIA PRIMA (Faism)</t>
  </si>
  <si>
    <t>1 2 3 232 001 003</t>
  </si>
  <si>
    <t>INSUMOS TEXTILES ADQUIRIDOS COMO MATERIA PRIMA (Fortamun)</t>
  </si>
  <si>
    <t>1 2 3 232 001 010</t>
  </si>
  <si>
    <t>INSUMOS TEXTILES ADQUIRIDOS COMO MATERIA PRIMA (Recursos Fiscales)</t>
  </si>
  <si>
    <t>1 2 3 233 001 001</t>
  </si>
  <si>
    <t>PRODUCTOS DE PAPEL, CARTÓN E IMPRESOS ADQUIRIDOS COMO MATERIA PRIMA (Fondo General)</t>
  </si>
  <si>
    <t>1 2 3 233 001 002</t>
  </si>
  <si>
    <t>PRODUCTOS DE PAPEL, CARTÓN E IMPRESOS ADQUIRIDOS COMO MATERIA PRIMA (Faism)</t>
  </si>
  <si>
    <t>1 2 3 233 001 003</t>
  </si>
  <si>
    <t>PRODUCTOS DE PAPEL, CARTÓN E IMPRESOS ADQUIRIDOS COMO MATERIA PRIMA (Fortamun)</t>
  </si>
  <si>
    <t>1 2 3 233 001 010</t>
  </si>
  <si>
    <t>PRODUCTOS DE PAPEL, CARTÓN E IMPRESOS ADQUIRIDOS COMO MATERIA PRIMA (Recursos Fiscales)</t>
  </si>
  <si>
    <t>1 2 3 234 001 001</t>
  </si>
  <si>
    <t>COMBUSTIBLES, LUBRICANTES, ADITIVOS, CARBÓN Y SUS DERIVADOS ADQUIRIDOS COMO MATERIA PRIMA (Fondo General)</t>
  </si>
  <si>
    <t>1 2 3 234 001 002</t>
  </si>
  <si>
    <t>COMBUSTIBLES, LUBRICANTES, ADITIVOS, CARBÓN Y SUS DERIVADOS ADQUIRIDOS COMO MATERIA PRIMA (Faism)</t>
  </si>
  <si>
    <t>1 2 3 234 001 003</t>
  </si>
  <si>
    <t>COMBUSTIBLES, LUBRICANTES, ADITIVOS, CARBÓN Y SUS DERIVADOS ADQUIRIDOS COMO MATERIA PRIMA (Fortamun)</t>
  </si>
  <si>
    <t>1 2 3 234 001 010</t>
  </si>
  <si>
    <t>COMBUSTIBLES, LUBRICANTES, ADITIVOS, CARBÓN Y SUS DERIVADOS ADQUIRIDOS COMO MATERIA PRIMA (Recursos Fiscales)</t>
  </si>
  <si>
    <t>1 2 3 235 001 001</t>
  </si>
  <si>
    <t>PRODUCTOS QUÍMICOS, FARMACÉUTICOS Y DE LABORATORIO ADQUIRIDOS COMO MATERIA PRIMA (Fondo General)</t>
  </si>
  <si>
    <t>1 2 3 235 001 002</t>
  </si>
  <si>
    <t>PRODUCTOS QUÍMICOS, FARMACÉUTICOS Y DE LABORATORIO ADQUIRIDOS COMO MATERIA PRIMA (Faism)</t>
  </si>
  <si>
    <t>1 2 3 235 001 003</t>
  </si>
  <si>
    <t>PRODUCTOS QUÍMICOS, FARMACÉUTICOS Y DE LABORATORIO ADQUIRIDOS COMO MATERIA PRIMA (Fortamun)</t>
  </si>
  <si>
    <t>1 2 3 235 001 010</t>
  </si>
  <si>
    <t>PRODUCTOS QUÍMICOS, FARMACÉUTICOS Y DE LABORATORIO ADQUIRIDOS COMO MATERIA PRIMA (Recursos Fiscales)</t>
  </si>
  <si>
    <t>1 2 3 236 001 001</t>
  </si>
  <si>
    <t>PRODUCTOS METÁLICOS Y A BASE DE MINERALES NO METÁLICOS ADQUIRIDOS COMO MATERIA PRIMA (Fondo General)</t>
  </si>
  <si>
    <t>1 2 3 236 001 002</t>
  </si>
  <si>
    <t>PRODUCTOS METÁLICOS Y A BASE DE MINERALES NO METÁLICOS ADQUIRIDOS COMO MATERIA PRIMA (Faism)</t>
  </si>
  <si>
    <t>1 2 3 236 001 003</t>
  </si>
  <si>
    <t>PRODUCTOS METÁLICOS Y A BASE DE MINERALES NO METÁLICOS ADQUIRIDOS COMO MATERIA PRIMA (Fortamun)</t>
  </si>
  <si>
    <t>1 2 3 236 001 010</t>
  </si>
  <si>
    <t>PRODUCTOS METÁLICOS Y A BASE DE MINERALES NO METÁLICOS ADQUIRIDOS COMO MATERIA PRIMA (Recursos Fiscales)</t>
  </si>
  <si>
    <t>1 2 3 237 001 001</t>
  </si>
  <si>
    <t>PRODUCTOS DE CUERO, PIEL, PLÁSTICO Y HULE ADQUIRIDOS COMO MATERIA PRIMA (Fondo General)</t>
  </si>
  <si>
    <t>1 2 3 237 001 002</t>
  </si>
  <si>
    <t>PRODUCTOS DE CUERO, PIEL, PLÁSTICO Y HULE ADQUIRIDOS COMO MATERIA PRIMA (Faism)</t>
  </si>
  <si>
    <t>1 2 3 237 001 003</t>
  </si>
  <si>
    <t>PRODUCTOS DE CUERO, PIEL, PLÁSTICO Y HULE ADQUIRIDOS COMO MATERIA PRIMA (Fortamun)</t>
  </si>
  <si>
    <t>1 2 3 237 001 010</t>
  </si>
  <si>
    <t>PRODUCTOS DE CUERO, PIEL, PLÁSTICO Y HULE ADQUIRIDOS COMO MATERIA PRIMA (Recursos Fiscales)</t>
  </si>
  <si>
    <t>1 2 3 238 001 001</t>
  </si>
  <si>
    <t>MERCANCÍAS ADQUIRIDAS PARA SU COMERCIALIZACIÓN (Fondo General)</t>
  </si>
  <si>
    <t>1 2 3 238 001 002</t>
  </si>
  <si>
    <t>MERCANCÍAS ADQUIRIDAS PARA SU COMERCIALIZACIÓN (Faism)</t>
  </si>
  <si>
    <t>1 2 3 238 001 003</t>
  </si>
  <si>
    <t>MERCANCÍAS ADQUIRIDAS PARA SU COMERCIALIZACIÓN (Fortamun)</t>
  </si>
  <si>
    <t>1 2 3 238 001 010</t>
  </si>
  <si>
    <t>MERCANCÍAS ADQUIRIDAS PARA SU COMERCIALIZACIÓN (Recursos Fiscales)</t>
  </si>
  <si>
    <t>1 2 3 239 001 001</t>
  </si>
  <si>
    <t>OTROS PRODUCTOS ADQUIRIDOS COMO MATERIA PRIMA (Fondo General)</t>
  </si>
  <si>
    <t>1 2 3 239 001 002</t>
  </si>
  <si>
    <t>OTROS PRODUCTOS ADQUIRIDOS COMO MATERIA PRIMA (Faism)</t>
  </si>
  <si>
    <t>1 2 3 239 001 003</t>
  </si>
  <si>
    <t>OTROS PRODUCTOS ADQUIRIDOS COMO MATERIA PRIMA (Fortamun)</t>
  </si>
  <si>
    <t>1 2 3 239 001 010</t>
  </si>
  <si>
    <t>OTROS PRODUCTOS ADQUIRIDOS COMO MATERIA PRIMA (Recursos Fiscales)</t>
  </si>
  <si>
    <t>1 2 4 241 001 001</t>
  </si>
  <si>
    <t>PRODUCTOS MINERALES NO METÁLICOS (Fondo General)</t>
  </si>
  <si>
    <t>1 2 4 241 001 002</t>
  </si>
  <si>
    <t>PRODUCTOS MINERALES NO METÁLICOS (Faism)</t>
  </si>
  <si>
    <t>1 2 4 241 001 003</t>
  </si>
  <si>
    <t>PRODUCTOS MINERALES NO METÁLICOS (Fortamun)</t>
  </si>
  <si>
    <t>1 2 4 241 001 010</t>
  </si>
  <si>
    <t>PRODUCTOS MINERALES NO METÁLICOS (Recursos Fiscales)</t>
  </si>
  <si>
    <t>1 2 4 242 001 001</t>
  </si>
  <si>
    <t>CEMENTO Y PRODUCTOS DE CONCRETO (Fondo General)</t>
  </si>
  <si>
    <t>1 2 4 242 001 002</t>
  </si>
  <si>
    <t>CEMENTO Y PRODUCTOS DE CONCRETO (Faism)</t>
  </si>
  <si>
    <t>1 2 4 242 001 003</t>
  </si>
  <si>
    <t>CEMENTO Y PRODUCTOS DE CONCRETO (Fortamun)</t>
  </si>
  <si>
    <t>1 2 4 242 001 010</t>
  </si>
  <si>
    <t>CEMENTO Y PRODUCTOS DE CONCRETO (Recursos Fiscales)</t>
  </si>
  <si>
    <t>1 2 4 243 001 001</t>
  </si>
  <si>
    <t>CAL, YESO Y PRODUCTOS DE YESO (Fondo General)</t>
  </si>
  <si>
    <t>1 2 4 243 001 002</t>
  </si>
  <si>
    <t>CAL, YESO Y PRODUCTOS DE YESO (Faism)</t>
  </si>
  <si>
    <t>1 2 4 243 001 003</t>
  </si>
  <si>
    <t>CAL, YESO Y PRODUCTOS DE YESO (Fortamun)</t>
  </si>
  <si>
    <t>1 2 4 243 001 010</t>
  </si>
  <si>
    <t>CAL, YESO Y PRODUCTOS DE YESO (Recursos Fiscales)</t>
  </si>
  <si>
    <t>1 2 4 244 001 001</t>
  </si>
  <si>
    <t>MADERA Y PRODUCTOS DE MADERA (Fondo General)</t>
  </si>
  <si>
    <t>1 2 4 244 001 002</t>
  </si>
  <si>
    <t>MADERA Y PRODUCTOS DE MADERA (Faism)</t>
  </si>
  <si>
    <t>1 2 4 244 001 003</t>
  </si>
  <si>
    <t>MADERA Y PRODUCTOS DE MADERA (Fortamun)</t>
  </si>
  <si>
    <t>1 2 4 244 001 010</t>
  </si>
  <si>
    <t>MADERA Y PRODUCTOS DE MADERA (Recursos Fiscales)</t>
  </si>
  <si>
    <t>1 2 4 245 001 001</t>
  </si>
  <si>
    <t>VIDRIO Y PRODUCTOS DE VIDRIO (Fondo General)</t>
  </si>
  <si>
    <t>1 2 4 245 001 002</t>
  </si>
  <si>
    <t>VIDRIO Y PRODUCTOS DE VIDRIO (Faism)</t>
  </si>
  <si>
    <t>1 2 4 245 001 003</t>
  </si>
  <si>
    <t>VIDRIO Y PRODUCTOS DE VIDRIO (Fortamun)</t>
  </si>
  <si>
    <t>1 2 4 245 001 010</t>
  </si>
  <si>
    <t>VIDRIO Y PRODUCTOS DE VIDRIO (Recursos Fiscales)</t>
  </si>
  <si>
    <t>MATERIAL ELÉCTRICO Y ELECTRÓNICO (Fondo General)</t>
  </si>
  <si>
    <t>MATERIAL ELÉCTRICO Y ELECTRÓNICO (Faism)</t>
  </si>
  <si>
    <t>1 2 4 246 001 003</t>
  </si>
  <si>
    <t>MATERIAL ELÉCTRICO Y ELECTRÓNICO (Fortamun)</t>
  </si>
  <si>
    <t>1 2 4 246 001 010</t>
  </si>
  <si>
    <t>MATERIAL ELÉCTRICO Y ELECTRÓNICO (Recursos Fiscales)</t>
  </si>
  <si>
    <t>1 2 4 247 001 001</t>
  </si>
  <si>
    <t>ARTÍCULOS METÁLICOS PARA LA CONSTRUCCIÓN (Fondo General)</t>
  </si>
  <si>
    <t>1 2 4 247 001 002</t>
  </si>
  <si>
    <t>ARTÍCULOS METÁLICOS PARA LA CONSTRUCCIÓN (Faism)</t>
  </si>
  <si>
    <t>1 2 4 247 001 003</t>
  </si>
  <si>
    <t>ARTÍCULOS METÁLICOS PARA LA CONSTRUCCIÓN (Fortamun)</t>
  </si>
  <si>
    <t>1 2 4 247 001 010</t>
  </si>
  <si>
    <t>ARTÍCULOS METÁLICOS PARA LA CONSTRUCCIÓN (Recursos Fiscales)</t>
  </si>
  <si>
    <t>1 2 4 248 001 001</t>
  </si>
  <si>
    <t>MATERIALES COMPLEMENTARIOS (Fondo General)</t>
  </si>
  <si>
    <t>1 2 4 248 001 002</t>
  </si>
  <si>
    <t>MATERIALES COMPLEMENTARIOS (Faism)</t>
  </si>
  <si>
    <t>1 2 4 248 001 003</t>
  </si>
  <si>
    <t>MATERIALES COMPLEMENTARIOS (Fortamun)</t>
  </si>
  <si>
    <t>1 2 4 248 001 010</t>
  </si>
  <si>
    <t>MATERIALES COMPLEMENTARIOS (Recursos Fiscales)</t>
  </si>
  <si>
    <t>OTROS MATERIALES Y ARTÍCULOS DE CONSTRUCCIÓN Y REPARACIÓN (Fondo General)</t>
  </si>
  <si>
    <t>1 2 4 249 001 002</t>
  </si>
  <si>
    <t>OTROS MATERIALES Y ARTÍCULOS DE CONSTRUCCIÓN Y REPARACIÓN (Faism)</t>
  </si>
  <si>
    <t>1 2 4 249 001 003</t>
  </si>
  <si>
    <t>OTROS MATERIALES Y ARTÍCULOS DE CONSTRUCCIÓN Y REPARACIÓN (Fortamun)</t>
  </si>
  <si>
    <t>1 2 4 249 001 010</t>
  </si>
  <si>
    <t>OTROS MATERIALES Y ARTÍCULOS DE CONSTRUCCIÓN Y REPARACIÓN (Recursos Fiscales)</t>
  </si>
  <si>
    <t>1 2 5 251 001 001</t>
  </si>
  <si>
    <t>PRODUCTOS QUÍMICOS BÁSICOS (Fondo General)</t>
  </si>
  <si>
    <t>1 2 5 251 001 002</t>
  </si>
  <si>
    <t>PRODUCTOS QUÍMICOS BÁSICOS (Faism)</t>
  </si>
  <si>
    <t>1 2 5 251 001 003</t>
  </si>
  <si>
    <t>PRODUCTOS QUÍMICOS BÁSICOS (Fortamun)</t>
  </si>
  <si>
    <t>1 2 5 251 001 010</t>
  </si>
  <si>
    <t>PRODUCTOS QUÍMICOS BÁSICOS (Recursos Fiscales)</t>
  </si>
  <si>
    <t>1 2 5 252 001 001</t>
  </si>
  <si>
    <t>FERTILIZANTES, PESTICIDAS Y OTROS AGROQUÍMICOS (Fondo General)</t>
  </si>
  <si>
    <t>1 2 5 252 001 002</t>
  </si>
  <si>
    <t>FERTILIZANTES, PESTICIDAS Y OTROS AGROQUÍMICOS (Faism)</t>
  </si>
  <si>
    <t>1 2 5 252 001 003</t>
  </si>
  <si>
    <t>FERTILIZANTES, PESTICIDAS Y OTROS AGROQUÍMICOS (Fortamun)</t>
  </si>
  <si>
    <t>1 2 5 252 001 010</t>
  </si>
  <si>
    <t>FERTILIZANTES, PESTICIDAS Y OTROS AGROQUÍMICOS (Recursos Fiscales)</t>
  </si>
  <si>
    <t>1 2 5 253 001 001</t>
  </si>
  <si>
    <t>MEDICINAS Y PRODUCTOS FARMACÉUTICOS (Fondo General)</t>
  </si>
  <si>
    <t>1 2 5 253 001 002</t>
  </si>
  <si>
    <t>MEDICINAS Y PRODUCTOS FARMACÉUTICOS (Faism)</t>
  </si>
  <si>
    <t>MEDICINAS Y PRODUCTOS FARMACÉUTICOS (Fortamun)</t>
  </si>
  <si>
    <t>1 2 5 253 001 010</t>
  </si>
  <si>
    <t>MEDICINAS Y PRODUCTOS FARMACÉUTICOS (Recursos Fiscales)</t>
  </si>
  <si>
    <t>1 2 5 254 001 001</t>
  </si>
  <si>
    <t>MATERIALES, ACCESORIOS Y SUMINISTROS MÉDICOS (Fondo General)</t>
  </si>
  <si>
    <t>1 2 5 254 001 002</t>
  </si>
  <si>
    <t>MATERIALES, ACCESORIOS Y SUMINISTROS MÉDICOS (Faism)</t>
  </si>
  <si>
    <t>1 2 5 254 001 003</t>
  </si>
  <si>
    <t>MATERIALES, ACCESORIOS Y SUMINISTROS MÉDICOS (Fortamun)</t>
  </si>
  <si>
    <t>1 2 5 254 001 010</t>
  </si>
  <si>
    <t>MATERIALES, ACCESORIOS Y SUMINISTROS MÉDICOS (Recursos Fiscales)</t>
  </si>
  <si>
    <t>1 2 5 255 001 001</t>
  </si>
  <si>
    <t>MATERIALES, ACCESORIOS Y SUMINISTROS DE LABORATORIO (Fondo General)</t>
  </si>
  <si>
    <t>1 2 5 255 001 002</t>
  </si>
  <si>
    <t>MATERIALES, ACCESORIOS Y SUMINISTROS DE LABORATORIO (Faism)</t>
  </si>
  <si>
    <t>1 2 5 255 001 003</t>
  </si>
  <si>
    <t>MATERIALES, ACCESORIOS Y SUMINISTROS DE LABORATORIO (Fortamun)</t>
  </si>
  <si>
    <t>1 2 5 255 001 010</t>
  </si>
  <si>
    <t>MATERIALES, ACCESORIOS Y SUMINISTROS DE LABORATORIO (Recursos Fiscales)</t>
  </si>
  <si>
    <t>1 2 5 256 001 001</t>
  </si>
  <si>
    <t>FIBRAS SINTÉTICAS, HULES, PLÁSTICOS Y DERIVADOS (Fondo General)</t>
  </si>
  <si>
    <t>1 2 5 256 001 002</t>
  </si>
  <si>
    <t>FIBRAS SINTÉTICAS, HULES, PLÁSTICOS Y DERIVADOS (Faism)</t>
  </si>
  <si>
    <t>1 2 5 256 001 003</t>
  </si>
  <si>
    <t>FIBRAS SINTÉTICAS, HULES, PLÁSTICOS Y DERIVADOS (Fortamun)</t>
  </si>
  <si>
    <t>1 2 5 256 001 010</t>
  </si>
  <si>
    <t>FIBRAS SINTÉTICAS, HULES, PLÁSTICOS Y DERIVADOS (Recursos Fiscales)</t>
  </si>
  <si>
    <t>1 2 5 259 001 001</t>
  </si>
  <si>
    <t>OTROS PRODUCTOS QUÍMICOS (Fondo General)</t>
  </si>
  <si>
    <t>1 2 5 259 001 002</t>
  </si>
  <si>
    <t>OTROS PRODUCTOS QUÍMICOS (Faism)</t>
  </si>
  <si>
    <t>1 2 5 259 001 003</t>
  </si>
  <si>
    <t>OTROS PRODUCTOS QUÍMICOS (Fortamun)</t>
  </si>
  <si>
    <t>1 2 5 259 001 010</t>
  </si>
  <si>
    <t>OTROS PRODUCTOS QUÍMICOS (Recursos Fiscales)</t>
  </si>
  <si>
    <t>COMBUSTIBLES, LUBRICANTES Y ADITIVOS (Fondo General)</t>
  </si>
  <si>
    <t>1 2 6 261 001 002</t>
  </si>
  <si>
    <t>COMBUSTIBLES, LUBRICANTES Y ADITIVOS (Faism)</t>
  </si>
  <si>
    <t>COMBUSTIBLES, LUBRICANTES Y ADITIVOS (Fortamun)</t>
  </si>
  <si>
    <t>1 2 6 261 001 010</t>
  </si>
  <si>
    <t>COMBUSTIBLES, LUBRICANTES Y ADITIVOS (Recursos Fiscales)</t>
  </si>
  <si>
    <t>1 2 6 262 001 001</t>
  </si>
  <si>
    <t>CARBÓN Y SUS DERIVADOS (Fondo General)</t>
  </si>
  <si>
    <t>1 2 6 262 001 002</t>
  </si>
  <si>
    <t>CARBÓN Y SUS DERIVADOS (Faism)</t>
  </si>
  <si>
    <t>1 2 6 262 001 003</t>
  </si>
  <si>
    <t>CARBÓN Y SUS DERIVADOS (Fortamun)</t>
  </si>
  <si>
    <t>1 2 6 262 001 010</t>
  </si>
  <si>
    <t>CARBÓN Y SUS DERIVADOS (Recursos Fiscales)</t>
  </si>
  <si>
    <t>1 2 7 271 001 001</t>
  </si>
  <si>
    <t>VESTUARIO Y UNIFORMES (Fondo General)</t>
  </si>
  <si>
    <t>1 2 7 271 001 002</t>
  </si>
  <si>
    <t>VESTUARIO Y UNIFORMES (Faism)</t>
  </si>
  <si>
    <t>1 2 7 271 001 003</t>
  </si>
  <si>
    <t>VESTUARIO Y UNIFORMES (Fortamun)</t>
  </si>
  <si>
    <t>1 2 7 271 001 010</t>
  </si>
  <si>
    <t>VESTUARIO Y UNIFORMES (Recursos Fiscales)</t>
  </si>
  <si>
    <t>1 2 7 272 001 001</t>
  </si>
  <si>
    <t>PRENDAS DE SEGURIDAD Y PROTECCIÓN PERSONAL (Fondo General)</t>
  </si>
  <si>
    <t>1 2 7 272 001 002</t>
  </si>
  <si>
    <t>PRENDAS DE SEGURIDAD Y PROTECCIÓN PERSONAL (Faism)</t>
  </si>
  <si>
    <t>1 2 7 272 001 003</t>
  </si>
  <si>
    <t>PRENDAS DE SEGURIDAD Y PROTECCIÓN PERSONAL (Fortamun)</t>
  </si>
  <si>
    <t>1 2 7 272 001 010</t>
  </si>
  <si>
    <t>PRENDAS DE SEGURIDAD Y PROTECCIÓN PERSONAL (Recursos Fiscales)</t>
  </si>
  <si>
    <t>1 2 7 273 001 001</t>
  </si>
  <si>
    <t>ARTÍCULOS DEPORTIVOS (Fondo General)</t>
  </si>
  <si>
    <t>1 2 7 273 001 002</t>
  </si>
  <si>
    <t>ARTÍCULOS DEPORTIVOS (Faism)</t>
  </si>
  <si>
    <t>1 2 7 273 001 003</t>
  </si>
  <si>
    <t>ARTÍCULOS DEPORTIVOS (Fortamun)</t>
  </si>
  <si>
    <t>1 2 7 273 001 010</t>
  </si>
  <si>
    <t>ARTÍCULOS DEPORTIVOS (Recursos Fiscales)</t>
  </si>
  <si>
    <t>1 2 7 274 001 001</t>
  </si>
  <si>
    <t>PRODUCTOS TEXTILES (Fondo General)</t>
  </si>
  <si>
    <t>1 2 7 274 001 002</t>
  </si>
  <si>
    <t>PRODUCTOS TEXTILES (Faism)</t>
  </si>
  <si>
    <t>1 2 7 274 001 003</t>
  </si>
  <si>
    <t>PRODUCTOS TEXTILES (Fortamun)</t>
  </si>
  <si>
    <t>1 2 7 274 001 010</t>
  </si>
  <si>
    <t>PRODUCTOS TEXTILES (Recursos Fiscales)</t>
  </si>
  <si>
    <t>1 2 7 275 001 001</t>
  </si>
  <si>
    <t>BLANCOS Y OTROS PRODUCTOS TEXTILES, EXCEPTO PRENDAS DE VESTIR (Fondo General)</t>
  </si>
  <si>
    <t>1 2 7 275 001 002</t>
  </si>
  <si>
    <t>BLANCOS Y OTROS PRODUCTOS TEXTILES, EXCEPTO PRENDAS DE VESTIR (Faism)</t>
  </si>
  <si>
    <t>1 2 7 275 001 003</t>
  </si>
  <si>
    <t>BLANCOS Y OTROS PRODUCTOS TEXTILES, EXCEPTO PRENDAS DE VESTIR (Fortamun)</t>
  </si>
  <si>
    <t>1 2 7 275 001 010</t>
  </si>
  <si>
    <t>BLANCOS Y OTROS PRODUCTOS TEXTILES, EXCEPTO PRENDAS DE VESTIR (Recursos Fiscales)</t>
  </si>
  <si>
    <t>1 2 8 281 001 001</t>
  </si>
  <si>
    <t>SUSTANCIAS Y MATERIALES EXPLOSIVOS (Fondo General)</t>
  </si>
  <si>
    <t>1 2 8 281 001 002</t>
  </si>
  <si>
    <t>SUSTANCIAS Y MATERIALES EXPLOSIVOS (Faism)</t>
  </si>
  <si>
    <t>1 2 8 281 001 003</t>
  </si>
  <si>
    <t>SUSTANCIAS Y MATERIALES EXPLOSIVOS (Fortamun)</t>
  </si>
  <si>
    <t>1 2 8 281 001 010</t>
  </si>
  <si>
    <t>SUSTANCIAS Y MATERIALES EXPLOSIVOS (Recursos Fiscales)</t>
  </si>
  <si>
    <t>1 2 8 282 001 001</t>
  </si>
  <si>
    <t>MATERIALES DE SEGURIDAD PÚBLICA (Fondo General)</t>
  </si>
  <si>
    <t>1 2 8 282 001 002</t>
  </si>
  <si>
    <t>MATERIALES DE SEGURIDAD PÚBLICA (Faism)</t>
  </si>
  <si>
    <t>1 2 8 282 001 003</t>
  </si>
  <si>
    <t>MATERIALES DE SEGURIDAD PÚBLICA (Fortamun)</t>
  </si>
  <si>
    <t>1 2 8 282 001 010</t>
  </si>
  <si>
    <t>MATERIALES DE SEGURIDAD PÚBLICA (Recursos Fiscales)</t>
  </si>
  <si>
    <t>1 2 8 283 001 001</t>
  </si>
  <si>
    <t>PRENDAS DE PROTECCIÓN PARA SEGURIDAD PÚBLICA Y NACIONAL (Fondo General)</t>
  </si>
  <si>
    <t>1 2 8 283 001 002</t>
  </si>
  <si>
    <t>PRENDAS DE PROTECCIÓN PARA SEGURIDAD PÚBLICA Y NACIONAL (Faism)</t>
  </si>
  <si>
    <t>PRENDAS DE PROTECCIÓN PARA SEGURIDAD PÚBLICA Y NACIONAL (Fortamun)</t>
  </si>
  <si>
    <t>1 2 8 283 001 010</t>
  </si>
  <si>
    <t>PRENDAS DE PROTECCIÓN PARA SEGURIDAD PÚBLICA Y NACIONAL (Recursos Fiscales)</t>
  </si>
  <si>
    <t>1 2 9 291 001 001</t>
  </si>
  <si>
    <t>HERRAMIENTAS MENORES (Fondo General)</t>
  </si>
  <si>
    <t>1 2 9 291 001 002</t>
  </si>
  <si>
    <t>HERRAMIENTAS MENORES (Faism)</t>
  </si>
  <si>
    <t>1 2 9 291 001 003</t>
  </si>
  <si>
    <t>HERRAMIENTAS MENORES (Fortamun)</t>
  </si>
  <si>
    <t>1 2 9 291 001 010</t>
  </si>
  <si>
    <t>HERRAMIENTAS MENORES (Recursos Fiscales)</t>
  </si>
  <si>
    <t>1 2 9 292 001 001</t>
  </si>
  <si>
    <t>REFACCIONES Y ACCESORIOS MENORES DE EDIFICIOS (Fondo General)</t>
  </si>
  <si>
    <t>1 2 9 292 001 002</t>
  </si>
  <si>
    <t>REFACCIONES Y ACCESORIOS MENORES DE EDIFICIOS (Faism)</t>
  </si>
  <si>
    <t>1 2 9 292 001 003</t>
  </si>
  <si>
    <t>REFACCIONES Y ACCESORIOS MENORES DE EDIFICIOS (Fortamun)</t>
  </si>
  <si>
    <t>1 2 9 292 001 010</t>
  </si>
  <si>
    <t>REFACCIONES Y ACCESORIOS MENORES DE EDIFICIOS (Recursos Fiscales)</t>
  </si>
  <si>
    <t>1 2 9 293 001 001</t>
  </si>
  <si>
    <t>REFACCIONES Y ACCESORIOS MENORES DE MOBILIARIO Y EQUIPO DE ADMINISTRACIÓN, EDUCACIONAL Y RECREATIVO (Fondo General)</t>
  </si>
  <si>
    <t>1 2 9 293 001 002</t>
  </si>
  <si>
    <t>REFACCIONES Y ACCESORIOS MENORES DE MOBILIARIO Y EQUIPO DE ADMINISTRACIÓN, EDUCACIONAL Y RECREATIVO (Faism)</t>
  </si>
  <si>
    <t>1 2 9 293 001 003</t>
  </si>
  <si>
    <t>REFACCIONES Y ACCESORIOS MENORES DE MOBILIARIO Y EQUIPO DE ADMINISTRACIÓN, EDUCACIONAL Y RECREATIVO (Fortamun)</t>
  </si>
  <si>
    <t>1 2 9 293 001 010</t>
  </si>
  <si>
    <t>REFACCIONES Y ACCESORIOS MENORES DE MOBILIARIO Y EQUIPO DE ADMINISTRACIÓN, EDUCACIONAL Y RECREATIVO (Recursos Fiscales)</t>
  </si>
  <si>
    <t>1 2 9 294 001 001</t>
  </si>
  <si>
    <t>REFACCIONES Y ACCESORIOS MENORES DE EQUIPO DE CÓMPUTO Y TECNOLOGÍAS DE LA INFORMACIÓN (Fondo General)</t>
  </si>
  <si>
    <t>1 2 9 294 001 002</t>
  </si>
  <si>
    <t>REFACCIONES Y ACCESORIOS MENORES DE EQUIPO DE CÓMPUTO Y TECNOLOGÍAS DE LA INFORMACIÓN (Faism)</t>
  </si>
  <si>
    <t>1 2 9 294 001 003</t>
  </si>
  <si>
    <t>REFACCIONES Y ACCESORIOS MENORES DE EQUIPO DE CÓMPUTO Y TECNOLOGÍAS DE LA INFORMACIÓN (Fortamun)</t>
  </si>
  <si>
    <t>1 2 9 294 001 010</t>
  </si>
  <si>
    <t>REFACCIONES Y ACCESORIOS MENORES DE EQUIPO DE CÓMPUTO Y TECNOLOGÍAS DE LA INFORMACIÓN (Recursos Fiscales)</t>
  </si>
  <si>
    <t>1 2 9 295 001 001</t>
  </si>
  <si>
    <t>REFACCIONES Y ACCESORIOS MENORES DE EQUIPO E INSTRUMENTAL MÉDICO Y DE LABORATORIO (Fondo General)</t>
  </si>
  <si>
    <t>1 2 9 295 001 002</t>
  </si>
  <si>
    <t>REFACCIONES Y ACCESORIOS MENORES DE EQUIPO E INSTRUMENTAL MÉDICO Y DE LABORATORIO (Faism)</t>
  </si>
  <si>
    <t>1 2 9 295 001 003</t>
  </si>
  <si>
    <t>REFACCIONES Y ACCESORIOS MENORES DE EQUIPO E INSTRUMENTAL MÉDICO Y DE LABORATORIO (Fortamun)</t>
  </si>
  <si>
    <t>1 2 9 295 001 010</t>
  </si>
  <si>
    <t>REFACCIONES Y ACCESORIOS MENORES DE EQUIPO E INSTRUMENTAL MÉDICO Y DE LABORATORIO (Recursos Fiscales)</t>
  </si>
  <si>
    <t>REFACCIONES Y ACCESORIOS MENORES DE EQUIPO DE TRANSPORTE (Fondo General)</t>
  </si>
  <si>
    <t>1 2 9 296 001 002</t>
  </si>
  <si>
    <t>REFACCIONES Y ACCESORIOS MENORES DE EQUIPO DE TRANSPORTE (Faism)</t>
  </si>
  <si>
    <t>REFACCIONES Y ACCESORIOS MENORES DE EQUIPO DE TRANSPORTE (Fortamun)</t>
  </si>
  <si>
    <t>1 2 9 296 001 010</t>
  </si>
  <si>
    <t>REFACCIONES Y ACCESORIOS MENORES DE EQUIPO DE TRANSPORTE (Recursos Fiscales)</t>
  </si>
  <si>
    <t>1 2 9 297 001 001</t>
  </si>
  <si>
    <t>REFACCIONES Y ACCESORIOS MENORES DE EQUIPO DE DEFENSA Y SEGURIDAD (Fondo General)</t>
  </si>
  <si>
    <t>1 2 9 297 001 002</t>
  </si>
  <si>
    <t>REFACCIONES Y ACCESORIOS MENORES DE EQUIPO DE DEFENSA Y SEGURIDAD (Faism)</t>
  </si>
  <si>
    <t>1 2 9 297 001 003</t>
  </si>
  <si>
    <t>REFACCIONES Y ACCESORIOS MENORES DE EQUIPO DE DEFENSA Y SEGURIDAD (Fortamun)</t>
  </si>
  <si>
    <t>1 2 9 297 001 010</t>
  </si>
  <si>
    <t>REFACCIONES Y ACCESORIOS MENORES DE EQUIPO DE DEFENSA Y SEGURIDAD (Recursos Fiscales)</t>
  </si>
  <si>
    <t>1 2 9 298 001 001</t>
  </si>
  <si>
    <t>REFACCIONES Y ACCESORIOS MENORES DE MAQUINARIA Y OTROS EQUIPOS (Fondo General)</t>
  </si>
  <si>
    <t>1 2 9 298 001 002</t>
  </si>
  <si>
    <t>REFACCIONES Y ACCESORIOS MENORES DE MAQUINARIA Y OTROS EQUIPOS (Faism)</t>
  </si>
  <si>
    <t>1 2 9 298 001 003</t>
  </si>
  <si>
    <t>REFACCIONES Y ACCESORIOS MENORES DE MAQUINARIA Y OTROS EQUIPOS (Fortamun)</t>
  </si>
  <si>
    <t>1 2 9 298 001 010</t>
  </si>
  <si>
    <t>REFACCIONES Y ACCESORIOS MENORES DE MAQUINARIA Y OTROS EQUIPOS (Recursos Fiscales)</t>
  </si>
  <si>
    <t>1 2 9 299 001 001</t>
  </si>
  <si>
    <t>REFACCIONES Y ACCESORIOS MENORES OTROS BIENES MUEBLES (Fondo General)</t>
  </si>
  <si>
    <t>1 2 9 299 001 002</t>
  </si>
  <si>
    <t>REFACCIONES Y ACCESORIOS MENORES OTROS BIENES MUEBLES (Faism)</t>
  </si>
  <si>
    <t>1 2 9 299 001 003</t>
  </si>
  <si>
    <t>REFACCIONES Y ACCESORIOS MENORES OTROS BIENES MUEBLES (Fortamun)</t>
  </si>
  <si>
    <t>1 2 9 299 001 010</t>
  </si>
  <si>
    <t>REFACCIONES Y ACCESORIOS MENORES OTROS BIENES MUEBLES (Recursos Fiscales)</t>
  </si>
  <si>
    <t>ENERGÍA ELÉCTRICA (Fondo General)</t>
  </si>
  <si>
    <t>1 3 1 311 001 002</t>
  </si>
  <si>
    <t>ENERGÍA ELÉCTRICA (Faism)</t>
  </si>
  <si>
    <t>1 3 1 311 001 003</t>
  </si>
  <si>
    <t>ENERGÍA ELÉCTRICA (Fortamun)</t>
  </si>
  <si>
    <t>1 3 1 311 001 010</t>
  </si>
  <si>
    <t>ENERGÍA ELÉCTRICA (Recursos Fiscales)</t>
  </si>
  <si>
    <t>1 3 1 312 001 001</t>
  </si>
  <si>
    <t>GAS (Fondo General)</t>
  </si>
  <si>
    <t>1 3 1 312 001 002</t>
  </si>
  <si>
    <t>GAS (Faism)</t>
  </si>
  <si>
    <t>1 3 1 312 001 003</t>
  </si>
  <si>
    <t>GAS (Fortamun)</t>
  </si>
  <si>
    <t>1 3 1 312 001 010</t>
  </si>
  <si>
    <t>GAS (Recursos Fiscales)</t>
  </si>
  <si>
    <t>1 3 1 313 001 001</t>
  </si>
  <si>
    <t>AGUA (Fondo General)</t>
  </si>
  <si>
    <t>1 3 1 313 001 002</t>
  </si>
  <si>
    <t>AGUA (Faism)</t>
  </si>
  <si>
    <t>1 3 1 313 001 003</t>
  </si>
  <si>
    <t>AGUA (Fortamun)</t>
  </si>
  <si>
    <t>1 3 1 313 001 010</t>
  </si>
  <si>
    <t>AGUA (Recursos Fiscales)</t>
  </si>
  <si>
    <t>TELEFONÍA TRADICIONAL (Fondo General)</t>
  </si>
  <si>
    <t>1 3 1 314 001 002</t>
  </si>
  <si>
    <t>TELEFONÍA TRADICIONAL (Faism)</t>
  </si>
  <si>
    <t>TELEFONÍA TRADICIONAL (Fortamun)</t>
  </si>
  <si>
    <t>1 3 1 314 001 010</t>
  </si>
  <si>
    <t>TELEFONÍA TRADICIONAL (Recursos Fiscales)</t>
  </si>
  <si>
    <t>1 3 1 315 001 001</t>
  </si>
  <si>
    <t>TELEFONÍA CELULAR (Fondo General)</t>
  </si>
  <si>
    <t>1 3 1 315 001 002</t>
  </si>
  <si>
    <t>TELEFONÍA CELULAR (Faism)</t>
  </si>
  <si>
    <t>1 3 1 315 001 003</t>
  </si>
  <si>
    <t>TELEFONÍA CELULAR (Fortamun)</t>
  </si>
  <si>
    <t>1 3 1 315 001 010</t>
  </si>
  <si>
    <t>TELEFONÍA CELULAR (Recursos Fiscales)</t>
  </si>
  <si>
    <t>1 3 1 316 001 001</t>
  </si>
  <si>
    <t>SERVICIOS DE TELECOMUNICACIONES Y SATÉLITES (Fondo General)</t>
  </si>
  <si>
    <t>1 3 1 316 001 002</t>
  </si>
  <si>
    <t>SERVICIOS DE TELECOMUNICACIONES Y SATÉLITES (Faism)</t>
  </si>
  <si>
    <t>1 3 1 316 001 003</t>
  </si>
  <si>
    <t>SERVICIOS DE TELECOMUNICACIONES Y SATÉLITES (Fortamun)</t>
  </si>
  <si>
    <t>1 3 1 316 001 010</t>
  </si>
  <si>
    <t>SERVICIOS DE TELECOMUNICACIONES Y SATÉLITES (Recursos Fiscales)</t>
  </si>
  <si>
    <t>1 3 1 317 001 001</t>
  </si>
  <si>
    <t>SERVICIOS DE ACCESO DE INTERNET, REDES Y PROCESAMIENTO DE INFORMACIÓN (Fondo General)</t>
  </si>
  <si>
    <t>1 3 1 317 001 002</t>
  </si>
  <si>
    <t>SERVICIOS DE ACCESO DE INTERNET, REDES Y PROCESAMIENTO DE INFORMACIÓN (Faism)</t>
  </si>
  <si>
    <t>1 3 1 317 001 003</t>
  </si>
  <si>
    <t>SERVICIOS DE ACCESO DE INTERNET, REDES Y PROCESAMIENTO DE INFORMACIÓN (Fortamun)</t>
  </si>
  <si>
    <t>1 3 1 317 001 010</t>
  </si>
  <si>
    <t>SERVICIOS DE ACCESO DE INTERNET, REDES Y PROCESAMIENTO DE INFORMACIÓN (Recursos Fiscales)</t>
  </si>
  <si>
    <t>1 3 1 318 001 001</t>
  </si>
  <si>
    <t>SERVICIOS POSTALES Y TELEGRÁFICOS (Fondo General)</t>
  </si>
  <si>
    <t>1 3 1 318 001 002</t>
  </si>
  <si>
    <t>SERVICIOS POSTALES Y TELEGRÁFICOS (Faism)</t>
  </si>
  <si>
    <t>1 3 1 318 001 003</t>
  </si>
  <si>
    <t>SERVICIOS POSTALES Y TELEGRÁFICOS (Fortamun)</t>
  </si>
  <si>
    <t>1 3 1 318 001 010</t>
  </si>
  <si>
    <t>SERVICIOS POSTALES Y TELEGRÁFICOS (Recursos Fiscales)</t>
  </si>
  <si>
    <t>1 3 1 319 001 001</t>
  </si>
  <si>
    <t>SERVICIOS INTEGRALES Y OTROS SERVICIOS (Fondo General)</t>
  </si>
  <si>
    <t>1 3 1 319 001 002</t>
  </si>
  <si>
    <t>SERVICIOS INTEGRALES Y OTROS SERVICIOS (Faism)</t>
  </si>
  <si>
    <t>1 3 1 319 001 003</t>
  </si>
  <si>
    <t>SERVICIOS INTEGRALES Y OTROS SERVICIOS (Fortamun)</t>
  </si>
  <si>
    <t>1 3 1 319 001 010</t>
  </si>
  <si>
    <t>SERVICIOS INTEGRALES Y OTROS SERVICIOS (Recursos Fiscales)</t>
  </si>
  <si>
    <t>1 3 2 321 001 001</t>
  </si>
  <si>
    <t>ARRENDAMIENTO DE TERRENOS (Fondo General)</t>
  </si>
  <si>
    <t>1 3 2 321 001 002</t>
  </si>
  <si>
    <t>ARRENDAMIENTO DE TERRENOS (Faism)</t>
  </si>
  <si>
    <t>1 3 2 321 001 003</t>
  </si>
  <si>
    <t>ARRENDAMIENTO DE TERRENOS (Fortamun)</t>
  </si>
  <si>
    <t>1 3 2 321 001 010</t>
  </si>
  <si>
    <t>ARRENDAMIENTO DE TERRENOS (Recursos Fiscales)</t>
  </si>
  <si>
    <t>ARRENDAMIENTO DE EDIFICIOS (Fondo General)</t>
  </si>
  <si>
    <t>1 3 2 322 001 002</t>
  </si>
  <si>
    <t>ARRENDAMIENTO DE EDIFICIOS (Faism)</t>
  </si>
  <si>
    <t>1 3 2 322 001 003</t>
  </si>
  <si>
    <t>ARRENDAMIENTO DE EDIFICIOS (Fortamun)</t>
  </si>
  <si>
    <t>1 3 2 322 001 010</t>
  </si>
  <si>
    <t>ARRENDAMIENTO DE EDIFICIOS (Recursos Fiscales)</t>
  </si>
  <si>
    <t>ARRENDAMIENTO DE MOBILIARIO Y EQUIPO DE ADMINISTRACIÓN, EDUCACIONAL Y RECREATIVO (Fondo General)</t>
  </si>
  <si>
    <t>1 3 2 323 001 002</t>
  </si>
  <si>
    <t>ARRENDAMIENTO DE MOBILIARIO Y EQUIPO DE ADMINISTRACIÓN, EDUCACIONAL Y RECREATIVO (Faism)</t>
  </si>
  <si>
    <t>1 3 2 323 001 003</t>
  </si>
  <si>
    <t>ARRENDAMIENTO DE MOBILIARIO Y EQUIPO DE ADMINISTRACIÓN, EDUCACIONAL Y RECREATIVO (Fortamun)</t>
  </si>
  <si>
    <t>1 3 2 323 001 010</t>
  </si>
  <si>
    <t>ARRENDAMIENTO DE MOBILIARIO Y EQUIPO DE ADMINISTRACIÓN, EDUCACIONAL Y RECREATIVO (Recursos Fiscales)</t>
  </si>
  <si>
    <t>1 3 2 324 001 001</t>
  </si>
  <si>
    <t>ARRENDAMIENTO DE EQUIPO E INSTRUMENTAL MÉDICO Y DE LABORATORIO (Fondo General)</t>
  </si>
  <si>
    <t>1 3 2 324 001 002</t>
  </si>
  <si>
    <t>ARRENDAMIENTO DE EQUIPO E INSTRUMENTAL MÉDICO Y DE LABORATORIO (Faism)</t>
  </si>
  <si>
    <t>1 3 2 324 001 003</t>
  </si>
  <si>
    <t>ARRENDAMIENTO DE EQUIPO E INSTRUMENTAL MÉDICO Y DE LABORATORIO (Fortamun)</t>
  </si>
  <si>
    <t>1 3 2 324 001 010</t>
  </si>
  <si>
    <t>ARRENDAMIENTO DE EQUIPO E INSTRUMENTAL MÉDICO Y DE LABORATORIO (Recursos Fiscales)</t>
  </si>
  <si>
    <t>ARRENDAMIENTO DE EQUIPO DE TRANSPORTE (Fondo General)</t>
  </si>
  <si>
    <t>1 3 2 325 001 002</t>
  </si>
  <si>
    <t>ARRENDAMIENTO DE EQUIPO DE TRANSPORTE (Faism)</t>
  </si>
  <si>
    <t>1 3 2 325 001 003</t>
  </si>
  <si>
    <t>ARRENDAMIENTO DE EQUIPO DE TRANSPORTE (Fortamun)</t>
  </si>
  <si>
    <t>1 3 2 325 001 010</t>
  </si>
  <si>
    <t>ARRENDAMIENTO DE EQUIPO DE TRANSPORTE (Recursos Fiscales)</t>
  </si>
  <si>
    <t>1 3 2 326 001 001</t>
  </si>
  <si>
    <t>ARRENDAMIENTO DE MAQUINARIA, OTROS EQUIPOS Y HERRAMIENTAS (Fondo General)</t>
  </si>
  <si>
    <t>1 3 2 326 001 002</t>
  </si>
  <si>
    <t>ARRENDAMIENTO DE MAQUINARIA, OTROS EQUIPOS Y HERRAMIENTAS (Faism)</t>
  </si>
  <si>
    <t>1 3 2 326 001 003</t>
  </si>
  <si>
    <t>ARRENDAMIENTO DE MAQUINARIA, OTROS EQUIPOS Y HERRAMIENTAS (Fortamun)</t>
  </si>
  <si>
    <t>1 3 2 326 001 010</t>
  </si>
  <si>
    <t>ARRENDAMIENTO DE MAQUINARIA, OTROS EQUIPOS Y HERRAMIENTAS (Recursos Fiscales)</t>
  </si>
  <si>
    <t>1 3 2 327 001 001</t>
  </si>
  <si>
    <t>ARRENDAMIENTO DE ACTIVOS INTANGIBLES (Fondo General)</t>
  </si>
  <si>
    <t>1 3 2 327 001 002</t>
  </si>
  <si>
    <t>ARRENDAMIENTO DE ACTIVOS INTANGIBLES (Faism)</t>
  </si>
  <si>
    <t>1 3 2 327 001 003</t>
  </si>
  <si>
    <t>ARRENDAMIENTO DE ACTIVOS INTANGIBLES (Fortamun)</t>
  </si>
  <si>
    <t>1 3 2 327 001 010</t>
  </si>
  <si>
    <t>ARRENDAMIENTO DE ACTIVOS INTANGIBLES (Recursos Fiscales)</t>
  </si>
  <si>
    <t>1 3 2 328 001 001</t>
  </si>
  <si>
    <t>ARRENDAMIENTO FINANCIERO (Fondo General)</t>
  </si>
  <si>
    <t>1 3 2 328 001 002</t>
  </si>
  <si>
    <t>ARRENDAMIENTO FINANCIERO (Faism)</t>
  </si>
  <si>
    <t>1 3 2 328 001 003</t>
  </si>
  <si>
    <t>ARRENDAMIENTO FINANCIERO (Fortamun)</t>
  </si>
  <si>
    <t>1 3 2 328 001 010</t>
  </si>
  <si>
    <t>ARRENDAMIENTO FINANCIERO (Recursos Fiscales)</t>
  </si>
  <si>
    <t>1 3 2 329 001 001</t>
  </si>
  <si>
    <t>OTROS ARRENDAMIENTOS (Fondo General)</t>
  </si>
  <si>
    <t>1 3 2 329 001 002</t>
  </si>
  <si>
    <t>OTROS ARRENDAMIENTOS (Faism)</t>
  </si>
  <si>
    <t>1 3 2 329 001 003</t>
  </si>
  <si>
    <t>OTROS ARRENDAMIENTOS (Fortamun)</t>
  </si>
  <si>
    <t>1 3 2 329 001 010</t>
  </si>
  <si>
    <t>OTROS ARRENDAMIENTOS (Recursos Fiscales)</t>
  </si>
  <si>
    <t>SERVICIOS LEGALES, DE CONTABILIDAD, AUDITORÍA Y RELACIONADOS (Fondo General)</t>
  </si>
  <si>
    <t>1 3 3 331 001 002</t>
  </si>
  <si>
    <t>SERVICIOS LEGALES, DE CONTABILIDAD, AUDITORÍA Y RELACIONADOS (Faism)</t>
  </si>
  <si>
    <t>SERVICIOS LEGALES, DE CONTABILIDAD, AUDITORÍA Y RELACIONADOS (Fortamun)</t>
  </si>
  <si>
    <t>1 3 3 331 001 010</t>
  </si>
  <si>
    <t>SERVICIOS LEGALES, DE CONTABILIDAD, AUDITORÍA Y RELACIONADOS (Recursos Fiscales)</t>
  </si>
  <si>
    <t>1 3 3 332 001 001</t>
  </si>
  <si>
    <t>SERVICIOS DE DISEÑO, ARQUITECTURA, INGENIERÍA Y ACTIVIDADES RELACIONADAS (Fondo General)</t>
  </si>
  <si>
    <t>1 3 3 332 001 002</t>
  </si>
  <si>
    <t>SERVICIOS DE DISEÑO, ARQUITECTURA, INGENIERÍA Y ACTIVIDADES RELACIONADAS (Faism)</t>
  </si>
  <si>
    <t>1 3 3 332 001 003</t>
  </si>
  <si>
    <t>SERVICIOS DE DISEÑO, ARQUITECTURA, INGENIERÍA Y ACTIVIDADES RELACIONADAS (Fortamun)</t>
  </si>
  <si>
    <t>1 3 3 332 001 010</t>
  </si>
  <si>
    <t>SERVICIOS DE DISEÑO, ARQUITECTURA, INGENIERÍA Y ACTIVIDADES RELACIONADAS (Recursos Fiscales)</t>
  </si>
  <si>
    <t>1 3 3 333 001 001</t>
  </si>
  <si>
    <t>SERVICIOS DE CONSULTORÍA ADMINISTRATIVA, PROCESOS, TÉCNICA Y EN TECNOLOGÍAS DE LA INFORMACIÓN (Fondo General)</t>
  </si>
  <si>
    <t>1 3 3 333 001 002</t>
  </si>
  <si>
    <t>SERVICIOS DE CONSULTORÍA ADMINISTRATIVA, PROCESOS, TÉCNICA Y EN TECNOLOGÍAS DE LA INFORMACIÓN (Faism)</t>
  </si>
  <si>
    <t>1 3 3 333 001 003</t>
  </si>
  <si>
    <t>SERVICIOS DE CONSULTORÍA ADMINISTRATIVA, PROCESOS, TÉCNICA Y EN TECNOLOGÍAS DE LA INFORMACIÓN (Fortamun)</t>
  </si>
  <si>
    <t>1 3 3 333 001 010</t>
  </si>
  <si>
    <t>SERVICIOS DE CONSULTORÍA ADMINISTRATIVA, PROCESOS, TÉCNICA Y EN TECNOLOGÍAS DE LA INFORMACIÓN (Recursos Fiscales)</t>
  </si>
  <si>
    <t>SERVICIOS DE CAPACITACIÓN  (Fondo General)</t>
  </si>
  <si>
    <t>1 3 3 334 001 002</t>
  </si>
  <si>
    <t>SERVICIOS DE CAPACITACIÓN  (Faism)</t>
  </si>
  <si>
    <t>1 3 3 334 001 003</t>
  </si>
  <si>
    <t>SERVICIOS DE CAPACITACIÓN  (Fortamun)</t>
  </si>
  <si>
    <t>1 3 3 334 001 010</t>
  </si>
  <si>
    <t>SERVICIOS DE CAPACITACIÓN  (Recursos Fiscales)</t>
  </si>
  <si>
    <t>1 3 3 335 001 001</t>
  </si>
  <si>
    <t>SERVICIOS DE INVESTIGACIÓN CIENTÍFICA Y DESARROLLO (Fondo General)</t>
  </si>
  <si>
    <t>1 3 3 335 001 002</t>
  </si>
  <si>
    <t>SERVICIOS DE INVESTIGACIÓN CIENTÍFICA Y DESARROLLO (Faism)</t>
  </si>
  <si>
    <t>1 3 3 335 001 003</t>
  </si>
  <si>
    <t>SERVICIOS DE INVESTIGACIÓN CIENTÍFICA Y DESARROLLO (Fortamun)</t>
  </si>
  <si>
    <t>1 3 3 335 001 010</t>
  </si>
  <si>
    <t>SERVICIOS DE INVESTIGACIÓN CIENTÍFICA Y DESARROLLO (Recursos Fiscales)</t>
  </si>
  <si>
    <t>SERVICIOS DE APOYO ADMINISTRATIVO, TRADUCCIÓN, FOTOCOPIADO E IMPRESIÓN (Fondo General)</t>
  </si>
  <si>
    <t>1 3 3 336 001 002</t>
  </si>
  <si>
    <t>SERVICIOS DE APOYO ADMINISTRATIVO, TRADUCCIÓN, FOTOCOPIADO E IMPRESIÓN (Faism)</t>
  </si>
  <si>
    <t>1 3 3 336 001 003</t>
  </si>
  <si>
    <t>SERVICIOS DE APOYO ADMINISTRATIVO, TRADUCCIÓN, FOTOCOPIADO E IMPRESIÓN (Fortamun)</t>
  </si>
  <si>
    <t>1 3 3 336 001 010</t>
  </si>
  <si>
    <t>SERVICIOS DE APOYO ADMINISTRATIVO, TRADUCCIÓN, FOTOCOPIADO E IMPRESIÓN (Recursos Fiscales)</t>
  </si>
  <si>
    <t>1 3 3 337 001 001</t>
  </si>
  <si>
    <t>SERVICIOS DE PROTECCIÓN Y SEGURIDAD (Fondo General)</t>
  </si>
  <si>
    <t>1 3 3 337 001 002</t>
  </si>
  <si>
    <t>SERVICIOS DE PROTECCIÓN Y SEGURIDAD (Faism)</t>
  </si>
  <si>
    <t>1 3 3 337 001 003</t>
  </si>
  <si>
    <t>SERVICIOS DE PROTECCIÓN Y SEGURIDAD (Fortamun)</t>
  </si>
  <si>
    <t>1 3 3 337 001 010</t>
  </si>
  <si>
    <t>SERVICIOS DE PROTECCIÓN Y SEGURIDAD (Recursos Fiscales)</t>
  </si>
  <si>
    <t>1 3 3 338 001 001</t>
  </si>
  <si>
    <t>SERVICIOS DE VIGILANCIA (Fondo General)</t>
  </si>
  <si>
    <t>1 3 3 338 001 002</t>
  </si>
  <si>
    <t>SERVICIOS DE VIGILANCIA (Faism)</t>
  </si>
  <si>
    <t>1 3 3 338 001 003</t>
  </si>
  <si>
    <t>SERVICIOS DE VIGILANCIA (Fortamun)</t>
  </si>
  <si>
    <t>1 3 3 338 001 010</t>
  </si>
  <si>
    <t>SERVICIOS DE VIGILANCIA (Recursos Fiscales)</t>
  </si>
  <si>
    <t>1 3 3 339 001 001</t>
  </si>
  <si>
    <t>SERVICIOS PROFESIONALES, CIENTÍFICOS Y TÉCNICOS INTEGRALES (Fondo General)</t>
  </si>
  <si>
    <t>1 3 3 339 001 002</t>
  </si>
  <si>
    <t>SERVICIOS PROFESIONALES, CIENTÍFICOS Y TÉCNICOS INTEGRALES (Faism)</t>
  </si>
  <si>
    <t>1 3 3 339 001 003</t>
  </si>
  <si>
    <t>SERVICIOS PROFESIONALES, CIENTÍFICOS Y TÉCNICOS INTEGRALES (Fortamun)</t>
  </si>
  <si>
    <t>1 3 3 339 001 010</t>
  </si>
  <si>
    <t>SERVICIOS PROFESIONALES, CIENTÍFICOS Y TÉCNICOS INTEGRALES (Recursos Fiscales)</t>
  </si>
  <si>
    <t>SERVICIOS FINANCIEROS Y BANCARIOS (Fondo General)</t>
  </si>
  <si>
    <t>SERVICIOS FINANCIEROS Y BANCARIOS (Faism)</t>
  </si>
  <si>
    <t>SERVICIOS FINANCIEROS Y BANCARIOS (Fortamun)</t>
  </si>
  <si>
    <t>1 3 4 341 001 010</t>
  </si>
  <si>
    <t>SERVICIOS FINANCIEROS Y BANCARIOS (Recursos Fiscales)</t>
  </si>
  <si>
    <t>1 3 4 342 001 001</t>
  </si>
  <si>
    <t>SERVICIOS DE COBRANZA, INVESTIGACIÓN CREDITICIA Y SIMILAR (Fondo General)</t>
  </si>
  <si>
    <t>1 3 4 342 001 002</t>
  </si>
  <si>
    <t>SERVICIOS DE COBRANZA, INVESTIGACIÓN CREDITICIA Y SIMILAR (Faism)</t>
  </si>
  <si>
    <t>1 3 4 342 001 003</t>
  </si>
  <si>
    <t>SERVICIOS DE COBRANZA, INVESTIGACIÓN CREDITICIA Y SIMILAR (Fortamun)</t>
  </si>
  <si>
    <t>1 3 4 342 001 010</t>
  </si>
  <si>
    <t>SERVICIOS DE COBRANZA, INVESTIGACIÓN CREDITICIA Y SIMILAR (Recursos Fiscales)</t>
  </si>
  <si>
    <t>1 3 4 343 001 001</t>
  </si>
  <si>
    <t>SERVICIOS DE RECAUDACIÓN, TRASLADO Y CUSTODIA DE VALORES (Fondo General)</t>
  </si>
  <si>
    <t>1 3 4 343 001 002</t>
  </si>
  <si>
    <t>SERVICIOS DE RECAUDACIÓN, TRASLADO Y CUSTODIA DE VALORES (Faism)</t>
  </si>
  <si>
    <t>1 3 4 343 001 003</t>
  </si>
  <si>
    <t>SERVICIOS DE RECAUDACIÓN, TRASLADO Y CUSTODIA DE VALORES (Fortamun)</t>
  </si>
  <si>
    <t>1 3 4 343 001 010</t>
  </si>
  <si>
    <t>SERVICIOS DE RECAUDACIÓN, TRASLADO Y CUSTODIA DE VALORES (Recursos Fiscales)</t>
  </si>
  <si>
    <t>SEGUROS DE RESPONSABILIDAD PATRIMONIAL Y FIANZAS (Fondo General)</t>
  </si>
  <si>
    <t>1 3 4 344 001 002</t>
  </si>
  <si>
    <t>SEGUROS DE RESPONSABILIDAD PATRIMONIAL Y FIANZAS (Faism)</t>
  </si>
  <si>
    <t>1 3 4 344 001 003</t>
  </si>
  <si>
    <t>SEGUROS DE RESPONSABILIDAD PATRIMONIAL Y FIANZAS (Fortamun)</t>
  </si>
  <si>
    <t>1 3 4 344 001 010</t>
  </si>
  <si>
    <t>SEGUROS DE RESPONSABILIDAD PATRIMONIAL Y FIANZAS (Recursos Fiscales)</t>
  </si>
  <si>
    <t>1 3 4 345 001 001</t>
  </si>
  <si>
    <t>SEGURO DE BIENES PATRIMONIALES (Fondo General)</t>
  </si>
  <si>
    <t>1 3 4 345 001 002</t>
  </si>
  <si>
    <t>SEGURO DE BIENES PATRIMONIALES (Faism)</t>
  </si>
  <si>
    <t>1 3 4 345 001 003</t>
  </si>
  <si>
    <t>SEGURO DE BIENES PATRIMONIALES (Fortamun)</t>
  </si>
  <si>
    <t>1 3 4 345 001 010</t>
  </si>
  <si>
    <t>SEGURO DE BIENES PATRIMONIALES (Recursos Fiscales)</t>
  </si>
  <si>
    <t>1 3 4 346 001 001</t>
  </si>
  <si>
    <t>ALMACENAJE, ENVASE Y EMBALAJE (Fondo General)</t>
  </si>
  <si>
    <t>1 3 4 346 001 002</t>
  </si>
  <si>
    <t>ALMACENAJE, ENVASE Y EMBALAJE (Faism)</t>
  </si>
  <si>
    <t>1 3 4 346 001 003</t>
  </si>
  <si>
    <t>ALMACENAJE, ENVASE Y EMBALAJE (Fortamun)</t>
  </si>
  <si>
    <t>1 3 4 346 001 010</t>
  </si>
  <si>
    <t>ALMACENAJE, ENVASE Y EMBALAJE (Recursos Fiscales)</t>
  </si>
  <si>
    <t>1 3 4 347 001 001</t>
  </si>
  <si>
    <t>FLETES Y MANIOBRAS (Fondo General)</t>
  </si>
  <si>
    <t>1 3 4 347 001 002</t>
  </si>
  <si>
    <t>FLETES Y MANIOBRAS (Faism)</t>
  </si>
  <si>
    <t>1 3 4 347 001 003</t>
  </si>
  <si>
    <t>FLETES Y MANIOBRAS (Fortamun)</t>
  </si>
  <si>
    <t>1 3 4 347 001 010</t>
  </si>
  <si>
    <t>FLETES Y MANIOBRAS (Recursos Fiscales)</t>
  </si>
  <si>
    <t>1 3 4 348 001 001</t>
  </si>
  <si>
    <t>COMISIONES POR VENTAS (Fondo General)</t>
  </si>
  <si>
    <t>1 3 4 348 001 002</t>
  </si>
  <si>
    <t>COMISIONES POR VENTAS (Faism)</t>
  </si>
  <si>
    <t>1 3 4 348 001 003</t>
  </si>
  <si>
    <t>COMISIONES POR VENTAS (Fortamun)</t>
  </si>
  <si>
    <t>1 3 4 348 001 010</t>
  </si>
  <si>
    <t>COMISIONES POR VENTAS (Recursos Fiscales)</t>
  </si>
  <si>
    <t>1 3 4 349 001 001</t>
  </si>
  <si>
    <t>SERVICIOS FINANCIEROS, BANCARIOS Y COMERCIALES INTEGRALES (Fondo General)</t>
  </si>
  <si>
    <t>1 3 4 349 001 002</t>
  </si>
  <si>
    <t>SERVICIOS FINANCIEROS, BANCARIOS Y COMERCIALES INTEGRALES (Faism)</t>
  </si>
  <si>
    <t>1 3 4 349 001 003</t>
  </si>
  <si>
    <t>SERVICIOS FINANCIEROS, BANCARIOS Y COMERCIALES INTEGRALES (Fortamun)</t>
  </si>
  <si>
    <t>1 3 4 349 001 010</t>
  </si>
  <si>
    <t>SERVICIOS FINANCIEROS, BANCARIOS Y COMERCIALES INTEGRALES (Recursos Fiscales)</t>
  </si>
  <si>
    <t>1 3 5 351 001 001</t>
  </si>
  <si>
    <t>CONSERVACIÓN Y MANTENIMIENTO MENOR DE INMUEBLES (Fondo General)</t>
  </si>
  <si>
    <t>1 3 5 351 001 002</t>
  </si>
  <si>
    <t>CONSERVACIÓN Y MANTENIMIENTO MENOR DE INMUEBLES (Faism)</t>
  </si>
  <si>
    <t>1 3 5 351 001 003</t>
  </si>
  <si>
    <t>CONSERVACIÓN Y MANTENIMIENTO MENOR DE INMUEBLES (Fortamun)</t>
  </si>
  <si>
    <t>1 3 5 351 001 010</t>
  </si>
  <si>
    <t>CONSERVACIÓN Y MANTENIMIENTO MENOR DE INMUEBLES (Recursos Fiscales)</t>
  </si>
  <si>
    <t>INSTALACIÓN, REPARACIÓN Y MANTENIMIENTO DE MOBILIARIO Y EQUIPO DE ADMINISTRACIÓN, EDUCACIONAL Y RECREATIVO (Fondo General)</t>
  </si>
  <si>
    <t>1 3 5 352 001 002</t>
  </si>
  <si>
    <t>INSTALACIÓN, REPARACIÓN Y MANTENIMIENTO DE MOBILIARIO Y EQUIPO DE ADMINISTRACIÓN, EDUCACIONAL Y RECREATIVO (Faism)</t>
  </si>
  <si>
    <t>1 3 5 352 001 003</t>
  </si>
  <si>
    <t>INSTALACIÓN, REPARACIÓN Y MANTENIMIENTO DE MOBILIARIO Y EQUIPO DE ADMINISTRACIÓN, EDUCACIONAL Y RECREATIVO (Fortamun)</t>
  </si>
  <si>
    <t>1 3 5 352 001 010</t>
  </si>
  <si>
    <t>INSTALACIÓN, REPARACIÓN Y MANTENIMIENTO DE MOBILIARIO Y EQUIPO DE ADMINISTRACIÓN, EDUCACIONAL Y RECREATIVO (Recursos Fiscales)</t>
  </si>
  <si>
    <t>INSTALACIÓN, REPARACIÓN Y MANTENIMIENTO DE EQUIPO DE CÓMPUTO Y TECNOLOGÍA DE LA INFORMACIÓN (Fondo General)</t>
  </si>
  <si>
    <t>1 3 5 353 001 002</t>
  </si>
  <si>
    <t>INSTALACIÓN, REPARACIÓN Y MANTENIMIENTO DE EQUIPO DE CÓMPUTO Y TECNOLOGÍA DE LA INFORMACIÓN (Faism)</t>
  </si>
  <si>
    <t>INSTALACIÓN, REPARACIÓN Y MANTENIMIENTO DE EQUIPO DE CÓMPUTO Y TECNOLOGÍA DE LA INFORMACIÓN (Fortamun)</t>
  </si>
  <si>
    <t>1 3 5 353 001 010</t>
  </si>
  <si>
    <t>INSTALACIÓN, REPARACIÓN Y MANTENIMIENTO DE EQUIPO DE CÓMPUTO Y TECNOLOGÍA DE LA INFORMACIÓN (Recursos Fiscales)</t>
  </si>
  <si>
    <t>1 3 5 354 001 001</t>
  </si>
  <si>
    <t>INSTALACIÓN, REPARACIÓN Y MANTENIMIENTO DE EQUIPO E INSTRUMENTAL MÉDICO Y DE LABORATORIO (Fondo General)</t>
  </si>
  <si>
    <t>1 3 5 354 001 002</t>
  </si>
  <si>
    <t>INSTALACIÓN, REPARACIÓN Y MANTENIMIENTO DE EQUIPO E INSTRUMENTAL MÉDICO Y DE LABORATORIO (Faism)</t>
  </si>
  <si>
    <t>1 3 5 354 001 003</t>
  </si>
  <si>
    <t>INSTALACIÓN, REPARACIÓN Y MANTENIMIENTO DE EQUIPO E INSTRUMENTAL MÉDICO Y DE LABORATORIO (Fortamun)</t>
  </si>
  <si>
    <t>1 3 5 354 001 010</t>
  </si>
  <si>
    <t>INSTALACIÓN, REPARACIÓN Y MANTENIMIENTO DE EQUIPO E INSTRUMENTAL MÉDICO Y DE LABORATORIO (Recursos Fiscales)</t>
  </si>
  <si>
    <t>REPARACIÓN Y MANTENIMIENTO DE EQUIPO DE TRANSPORTE (Fondo General)</t>
  </si>
  <si>
    <t>REPARACIÓN Y MANTENIMIENTO DE EQUIPO DE TRANSPORTE (Faism)</t>
  </si>
  <si>
    <t>REPARACIÓN Y MANTENIMIENTO DE EQUIPO DE TRANSPORTE (Fortamun)</t>
  </si>
  <si>
    <t>1 3 5 355 001 010</t>
  </si>
  <si>
    <t>REPARACIÓN Y MANTENIMIENTO DE EQUIPO DE TRANSPORTE (Recursos Fiscales)</t>
  </si>
  <si>
    <t>1 3 5 356 001 001</t>
  </si>
  <si>
    <t>REPARACIÓN Y MANTENIMIENTO DE EQUIPO DE DEFENSA Y SEGURIDAD (Fondo General)</t>
  </si>
  <si>
    <t>1 3 5 356 001 002</t>
  </si>
  <si>
    <t>REPARACIÓN Y MANTENIMIENTO DE EQUIPO DE DEFENSA Y SEGURIDAD (Faism)</t>
  </si>
  <si>
    <t>1 3 5 356 001 003</t>
  </si>
  <si>
    <t>REPARACIÓN Y MANTENIMIENTO DE EQUIPO DE DEFENSA Y SEGURIDAD (Fortamun)</t>
  </si>
  <si>
    <t>1 3 5 356 001 010</t>
  </si>
  <si>
    <t>REPARACIÓN Y MANTENIMIENTO DE EQUIPO DE DEFENSA Y SEGURIDAD (Recursos Fiscales)</t>
  </si>
  <si>
    <t>1 3 5 357 001 001</t>
  </si>
  <si>
    <t>INSTALACIÓN, REPARACIÓN Y MANTENIMIENTO DE MAQUINARIA, OTROS EQUIPOS Y HERRAMIENTA (Fondo General)</t>
  </si>
  <si>
    <t>1 3 5 357 001 002</t>
  </si>
  <si>
    <t>INSTALACIÓN, REPARACIÓN Y MANTENIMIENTO DE MAQUINARIA, OTROS EQUIPOS Y HERRAMIENTA (Faism)</t>
  </si>
  <si>
    <t>1 3 5 357 001 003</t>
  </si>
  <si>
    <t>INSTALACIÓN, REPARACIÓN Y MANTENIMIENTO DE MAQUINARIA, OTROS EQUIPOS Y HERRAMIENTA (Fortamun)</t>
  </si>
  <si>
    <t>1 3 5 357 001 010</t>
  </si>
  <si>
    <t>INSTALACIÓN, REPARACIÓN Y MANTENIMIENTO DE MAQUINARIA, OTROS EQUIPOS Y HERRAMIENTA (Recursos Fiscales)</t>
  </si>
  <si>
    <t>1 3 5 358 001 001</t>
  </si>
  <si>
    <t>SERVICIOS DE LIMPIEZA Y MANEJO DE DESECHOS (Fondo General)</t>
  </si>
  <si>
    <t>1 3 5 358 001 002</t>
  </si>
  <si>
    <t>SERVICIOS DE LIMPIEZA Y MANEJO DE DESECHOS (Faism)</t>
  </si>
  <si>
    <t>1 3 5 358 001 003</t>
  </si>
  <si>
    <t>SERVICIOS DE LIMPIEZA Y MANEJO DE DESECHOS (Fortamun)</t>
  </si>
  <si>
    <t>1 3 5 358 001 010</t>
  </si>
  <si>
    <t>SERVICIOS DE LIMPIEZA Y MANEJO DE DESECHOS (Recursos Fiscales)</t>
  </si>
  <si>
    <t>1 3 5 359 001 001</t>
  </si>
  <si>
    <t>SERVICIOS DE JARDINERÍA Y FUMIGACIÓN (Fondo General)</t>
  </si>
  <si>
    <t>1 3 5 359 001 002</t>
  </si>
  <si>
    <t>SERVICIOS DE JARDINERÍA Y FUMIGACIÓN (Faism)</t>
  </si>
  <si>
    <t>1 3 5 359 001 003</t>
  </si>
  <si>
    <t>SERVICIOS DE JARDINERÍA Y FUMIGACIÓN (Fortamun)</t>
  </si>
  <si>
    <t>1 3 5 359 001 010</t>
  </si>
  <si>
    <t>SERVICIOS DE JARDINERÍA Y FUMIGACIÓN (Recursos Fiscales)</t>
  </si>
  <si>
    <t>1 3 6 361 001 001</t>
  </si>
  <si>
    <t>DIFUSIÓN POR RADIO, TELEVISIÓN Y OTROS MEDIOS DE MENSAJES SOBRE PROGRAMAS Y ACTIVIDADES GUBERNAMENTALES (Fondo General)</t>
  </si>
  <si>
    <t>1 3 6 361 001 002</t>
  </si>
  <si>
    <t>DIFUSIÓN POR RADIO, TELEVISIÓN Y OTROS MEDIOS DE MENSAJES SOBRE PROGRAMAS Y ACTIVIDADES GUBERNAMENTALES (Faism)</t>
  </si>
  <si>
    <t>1 3 6 361 001 003</t>
  </si>
  <si>
    <t>DIFUSIÓN POR RADIO, TELEVISIÓN Y OTROS MEDIOS DE MENSAJES SOBRE PROGRAMAS Y ACTIVIDADES GUBERNAMENTALES (Fortamun)</t>
  </si>
  <si>
    <t>1 3 6 361 001 010</t>
  </si>
  <si>
    <t>DIFUSIÓN POR RADIO, TELEVISIÓN Y OTROS MEDIOS DE MENSAJES SOBRE PROGRAMAS Y ACTIVIDADES GUBERNAMENTALES (Recursos Fiscales)</t>
  </si>
  <si>
    <t>1 3 6 362 001 001</t>
  </si>
  <si>
    <t>DIFUSIÓN POR RADIO, TELEVISIÓN Y OTROS MEDIOS DE MENSAJES COMERCIALES PARA PROMOVER LA VENTA DE BIENES O SERVICIOS (Fondo General)</t>
  </si>
  <si>
    <t>1 3 6 362 001 002</t>
  </si>
  <si>
    <t>DIFUSIÓN POR RADIO, TELEVISIÓN Y OTROS MEDIOS DE MENSAJES COMERCIALES PARA PROMOVER LA VENTA DE BIENES O SERVICIOS (Faism)</t>
  </si>
  <si>
    <t>1 3 6 362 001 003</t>
  </si>
  <si>
    <t>DIFUSIÓN POR RADIO, TELEVISIÓN Y OTROS MEDIOS DE MENSAJES COMERCIALES PARA PROMOVER LA VENTA DE BIENES O SERVICIOS (Fortamun)</t>
  </si>
  <si>
    <t>1 3 6 362 001 010</t>
  </si>
  <si>
    <t>DIFUSIÓN POR RADIO, TELEVISIÓN Y OTROS MEDIOS DE MENSAJES COMERCIALES PARA PROMOVER LA VENTA DE BIENES O SERVICIOS (Recursos Fiscales)</t>
  </si>
  <si>
    <t>1 3 6 363 001 001</t>
  </si>
  <si>
    <t>SERVICIOS DE CREATIVIDAD, PREPRODUCCIÓN Y PRODUCCIÓN DE PUBLICIDAD, EXCEPTO INTERNET (Fondo General)</t>
  </si>
  <si>
    <t>1 3 6 363 001 002</t>
  </si>
  <si>
    <t>SERVICIOS DE CREATIVIDAD, PREPRODUCCIÓN Y PRODUCCIÓN DE PUBLICIDAD, EXCEPTO INTERNET (Faism)</t>
  </si>
  <si>
    <t>1 3 6 363 001 003</t>
  </si>
  <si>
    <t>SERVICIOS DE CREATIVIDAD, PREPRODUCCIÓN Y PRODUCCIÓN DE PUBLICIDAD, EXCEPTO INTERNET (Fortamun)</t>
  </si>
  <si>
    <t>1 3 6 363 001 010</t>
  </si>
  <si>
    <t>SERVICIOS DE CREATIVIDAD, PREPRODUCCIÓN Y PRODUCCIÓN DE PUBLICIDAD, EXCEPTO INTERNET (Recursos Fiscales)</t>
  </si>
  <si>
    <t>1 3 6 364 001 001</t>
  </si>
  <si>
    <t>SERVICIOS DE REVELADO DE FOTOGRAFÍAS (Fondo General)</t>
  </si>
  <si>
    <t>1 3 6 364 001 002</t>
  </si>
  <si>
    <t>SERVICIOS DE REVELADO DE FOTOGRAFÍAS (Faism)</t>
  </si>
  <si>
    <t>1 3 6 364 001 003</t>
  </si>
  <si>
    <t>SERVICIOS DE REVELADO DE FOTOGRAFÍAS (Fortamun)</t>
  </si>
  <si>
    <t>1 3 6 364 001 010</t>
  </si>
  <si>
    <t>SERVICIOS DE REVELADO DE FOTOGRAFÍAS (Recursos Fiscales)</t>
  </si>
  <si>
    <t>1 3 6 365 001 001</t>
  </si>
  <si>
    <t>SERVICIOS DE LA INDUSTRIA FÍLMICA, DEL SONIDO Y DEL VIDEO (Fondo General)</t>
  </si>
  <si>
    <t>1 3 6 365 001 002</t>
  </si>
  <si>
    <t>SERVICIOS DE LA INDUSTRIA FÍLMICA, DEL SONIDO Y DEL VIDEO (Faism)</t>
  </si>
  <si>
    <t>1 3 6 365 001 003</t>
  </si>
  <si>
    <t>SERVICIOS DE LA INDUSTRIA FÍLMICA, DEL SONIDO Y DEL VIDEO (Fortamun)</t>
  </si>
  <si>
    <t>1 3 6 365 001 010</t>
  </si>
  <si>
    <t>SERVICIOS DE LA INDUSTRIA FÍLMICA, DEL SONIDO Y DEL VIDEO (Recursos Fiscales)</t>
  </si>
  <si>
    <t>1 3 6 366 001 001</t>
  </si>
  <si>
    <t>SERVICIO DE CREACIÓN Y DIFUSIÓN DE CONTENIDO EXCLUSIVAMENTE A TRAVÉS DE INTERNET (Fondo General)</t>
  </si>
  <si>
    <t>1 3 6 366 001 002</t>
  </si>
  <si>
    <t>SERVICIO DE CREACIÓN Y DIFUSIÓN DE CONTENIDO EXCLUSIVAMENTE A TRAVÉS DE INTERNET (Faism)</t>
  </si>
  <si>
    <t>1 3 6 366 001 003</t>
  </si>
  <si>
    <t>SERVICIO DE CREACIÓN Y DIFUSIÓN DE CONTENIDO EXCLUSIVAMENTE A TRAVÉS DE INTERNET (Fortamun)</t>
  </si>
  <si>
    <t>1 3 6 366 001 010</t>
  </si>
  <si>
    <t>SERVICIO DE CREACIÓN Y DIFUSIÓN DE CONTENIDO EXCLUSIVAMENTE A TRAVÉS DE INTERNET (Recursos Fiscales)</t>
  </si>
  <si>
    <t>1 3 6 369 001 001</t>
  </si>
  <si>
    <t>OTROS SERVICIOS DE INFORMACIÓN (Fondo General)</t>
  </si>
  <si>
    <t>1 3 6 369 001 002</t>
  </si>
  <si>
    <t>OTROS SERVICIOS DE INFORMACIÓN (Faism)</t>
  </si>
  <si>
    <t>1 3 6 369 001 003</t>
  </si>
  <si>
    <t>OTROS SERVICIOS DE INFORMACIÓN (Fortamun)</t>
  </si>
  <si>
    <t>1 3 6 369 001 010</t>
  </si>
  <si>
    <t>OTROS SERVICIOS DE INFORMACIÓN (Recursos Fiscales)</t>
  </si>
  <si>
    <t>1 3 7 371 001 001</t>
  </si>
  <si>
    <t>PASAJES AÉREOS (Fondo General)</t>
  </si>
  <si>
    <t>1 3 7 371 001 002</t>
  </si>
  <si>
    <t>PASAJES AÉREOS (Faism)</t>
  </si>
  <si>
    <t>1 3 7 371 001 003</t>
  </si>
  <si>
    <t>PASAJES AÉREOS (Fortamun)</t>
  </si>
  <si>
    <t>1 3 7 371 001 010</t>
  </si>
  <si>
    <t>PASAJES AÉREOS (Recursos Fiscales)</t>
  </si>
  <si>
    <t>1 3 7 372 001 001</t>
  </si>
  <si>
    <t>PASAJES TERRESTRES (Fondo General)</t>
  </si>
  <si>
    <t>1 3 7 372 001 002</t>
  </si>
  <si>
    <t>PASAJES TERRESTRES (Faism)</t>
  </si>
  <si>
    <t>1 3 7 372 001 003</t>
  </si>
  <si>
    <t>PASAJES TERRESTRES (Fortamun)</t>
  </si>
  <si>
    <t>1 3 7 372 001 010</t>
  </si>
  <si>
    <t>PASAJES TERRESTRES (Recursos Fiscales)</t>
  </si>
  <si>
    <t>1 3 7 373 001 001</t>
  </si>
  <si>
    <t>PASAJES MARÍTIMOS, LACUSTRES Y FLUVIALES (Fondo General)</t>
  </si>
  <si>
    <t>1 3 7 373 001 002</t>
  </si>
  <si>
    <t>PASAJES MARÍTIMOS, LACUSTRES Y FLUVIALES (Faism)</t>
  </si>
  <si>
    <t>1 3 7 373 001 003</t>
  </si>
  <si>
    <t>PASAJES MARÍTIMOS, LACUSTRES Y FLUVIALES (Fortamun)</t>
  </si>
  <si>
    <t>1 3 7 373 001 010</t>
  </si>
  <si>
    <t>PASAJES MARÍTIMOS, LACUSTRES Y FLUVIALES (Recursos Fiscales)</t>
  </si>
  <si>
    <t>1 3 7 374 001 001</t>
  </si>
  <si>
    <t>AUTOTRANSPORTE (Fondo General)</t>
  </si>
  <si>
    <t>1 3 7 374 001 002</t>
  </si>
  <si>
    <t>AUTOTRANSPORTE (Faism)</t>
  </si>
  <si>
    <t>1 3 7 374 001 003</t>
  </si>
  <si>
    <t>AUTOTRANSPORTE (Fortamun)</t>
  </si>
  <si>
    <t>1 3 7 374 001 010</t>
  </si>
  <si>
    <t>AUTOTRANSPORTE (Recursos Fiscales)</t>
  </si>
  <si>
    <t>1 3 7 375 001 001</t>
  </si>
  <si>
    <t>VIÁTICOS EN EL PAÍS (Fondo General)</t>
  </si>
  <si>
    <t>1 3 7 375 001 002</t>
  </si>
  <si>
    <t>VIÁTICOS EN EL PAÍS (Faism)</t>
  </si>
  <si>
    <t>1 3 7 375 001 003</t>
  </si>
  <si>
    <t>VIÁTICOS EN EL PAÍS (Fortamun)</t>
  </si>
  <si>
    <t>1 3 7 375 001 010</t>
  </si>
  <si>
    <t>VIÁTICOS EN EL PAÍS (Recursos Fiscales)</t>
  </si>
  <si>
    <t>1 3 7 376 001 001</t>
  </si>
  <si>
    <t>VIÁTICOS EN EL EXTRANJERO (Fondo General)</t>
  </si>
  <si>
    <t>1 3 7 376 001 002</t>
  </si>
  <si>
    <t>VIÁTICOS EN EL EXTRANJERO (Faism)</t>
  </si>
  <si>
    <t>1 3 7 376 001 003</t>
  </si>
  <si>
    <t>VIÁTICOS EN EL EXTRANJERO (Fortamun)</t>
  </si>
  <si>
    <t>1 3 7 376 001 010</t>
  </si>
  <si>
    <t>VIÁTICOS EN EL EXTRANJERO (Recursos Fiscales)</t>
  </si>
  <si>
    <t>1 3 7 377 001 001</t>
  </si>
  <si>
    <t>GASTOS DE INSTALACIÓN Y TRASLADO DE MENAJE (Fondo General)</t>
  </si>
  <si>
    <t>1 3 7 377 001 002</t>
  </si>
  <si>
    <t>GASTOS DE INSTALACIÓN Y TRASLADO DE MENAJE (Faism)</t>
  </si>
  <si>
    <t>1 3 7 377 001 003</t>
  </si>
  <si>
    <t>GASTOS DE INSTALACIÓN Y TRASLADO DE MENAJE (Fortamun)</t>
  </si>
  <si>
    <t>1 3 7 377 001 010</t>
  </si>
  <si>
    <t>GASTOS DE INSTALACIÓN Y TRASLADO DE MENAJE (Recursos Fiscales)</t>
  </si>
  <si>
    <t>SERVICIOS INTEGRALES DE TRASLADO Y VIÁTICOS (Fondo General)</t>
  </si>
  <si>
    <t>1 3 7 378 001 002</t>
  </si>
  <si>
    <t>SERVICIOS INTEGRALES DE TRASLADO Y VIÁTICOS (Faism)</t>
  </si>
  <si>
    <t>1 3 7 378 001 003</t>
  </si>
  <si>
    <t>SERVICIOS INTEGRALES DE TRASLADO Y VIÁTICOS (Fortamun)</t>
  </si>
  <si>
    <t>1 3 7 378 001 010</t>
  </si>
  <si>
    <t>SERVICIOS INTEGRALES DE TRASLADO Y VIÁTICOS (Recursos Fiscales)</t>
  </si>
  <si>
    <t>1 3 7 379 001 001</t>
  </si>
  <si>
    <t>OTROS SERVICIOS DE TRASLADO Y HOSPEDAJE (Fondo General)</t>
  </si>
  <si>
    <t>1 3 7 379 001 002</t>
  </si>
  <si>
    <t>OTROS SERVICIOS DE TRASLADO Y HOSPEDAJE (Faism)</t>
  </si>
  <si>
    <t>1 3 7 379 001 003</t>
  </si>
  <si>
    <t>OTROS SERVICIOS DE TRASLADO Y HOSPEDAJE (Fortamun)</t>
  </si>
  <si>
    <t>1 3 7 379 001 010</t>
  </si>
  <si>
    <t>OTROS SERVICIOS DE TRASLADO Y HOSPEDAJE (Recursos Fiscales)</t>
  </si>
  <si>
    <t>1 3 8 381 001 001</t>
  </si>
  <si>
    <t>GASTOS DE CEREMONIAL (Fondo General)</t>
  </si>
  <si>
    <t>1 3 8 381 001 002</t>
  </si>
  <si>
    <t>GASTOS DE CEREMONIAL (Faism)</t>
  </si>
  <si>
    <t>1 3 8 381 001 003</t>
  </si>
  <si>
    <t>GASTOS DE CEREMONIAL (Fortamun)</t>
  </si>
  <si>
    <t>1 3 8 381 001 010</t>
  </si>
  <si>
    <t>GASTOS DE CEREMONIAL (Recursos Fiscales)</t>
  </si>
  <si>
    <t>GASTOS DE ORDEN SOCIAL Y CULTURAL (Fondo General)</t>
  </si>
  <si>
    <t>1 3 8 382 001 002</t>
  </si>
  <si>
    <t>GASTOS DE ORDEN SOCIAL Y CULTURAL (Faism)</t>
  </si>
  <si>
    <t>1 3 8 382 001 003</t>
  </si>
  <si>
    <t>GASTOS DE ORDEN SOCIAL Y CULTURAL (Fortamun)</t>
  </si>
  <si>
    <t>1 3 8 382 001 010</t>
  </si>
  <si>
    <t>GASTOS DE ORDEN SOCIAL Y CULTURAL (Recursos Fiscales)</t>
  </si>
  <si>
    <t>1 3 8 383 001 001</t>
  </si>
  <si>
    <t>CONGRESOS Y CONVENCIONES (Fondo General)</t>
  </si>
  <si>
    <t>1 3 8 383 001 002</t>
  </si>
  <si>
    <t>CONGRESOS Y CONVENCIONES (Faism)</t>
  </si>
  <si>
    <t>1 3 8 383 001 003</t>
  </si>
  <si>
    <t>CONGRESOS Y CONVENCIONES (Fortamun)</t>
  </si>
  <si>
    <t>1 3 8 383 001 010</t>
  </si>
  <si>
    <t>CONGRESOS Y CONVENCIONES (Recursos Fiscales)</t>
  </si>
  <si>
    <t>1 3 8 384 001 001</t>
  </si>
  <si>
    <t>EXPOSICIONES (Fondo General)</t>
  </si>
  <si>
    <t>1 3 8 384 001 002</t>
  </si>
  <si>
    <t>EXPOSICIONES (Faism)</t>
  </si>
  <si>
    <t>1 3 8 384 001 003</t>
  </si>
  <si>
    <t>EXPOSICIONES (Fortamun)</t>
  </si>
  <si>
    <t>1 3 8 384 001 010</t>
  </si>
  <si>
    <t>EXPOSICIONES (Recursos Fiscales)</t>
  </si>
  <si>
    <t>GASTOS DE REPRESENTACIÓN (Fondo General)</t>
  </si>
  <si>
    <t>1 3 8 385 001 002</t>
  </si>
  <si>
    <t>GASTOS DE REPRESENTACIÓN (Faism)</t>
  </si>
  <si>
    <t>1 3 8 385 001 003</t>
  </si>
  <si>
    <t>GASTOS DE REPRESENTACIÓN (Fortamun)</t>
  </si>
  <si>
    <t>1 3 8 385 001 010</t>
  </si>
  <si>
    <t>GASTOS DE REPRESENTACIÓN (Recursos Fiscales)</t>
  </si>
  <si>
    <t>1 3 9 391 001 001</t>
  </si>
  <si>
    <t>SERVICIOS FUNERARIOS Y DE CEMENTERIOS (Fondo General)</t>
  </si>
  <si>
    <t>1 3 9 391 001 002</t>
  </si>
  <si>
    <t>SERVICIOS FUNERARIOS Y DE CEMENTERIOS (Faism)</t>
  </si>
  <si>
    <t>1 3 9 391 001 003</t>
  </si>
  <si>
    <t>SERVICIOS FUNERARIOS Y DE CEMENTERIOS (Fortamun)</t>
  </si>
  <si>
    <t>1 3 9 391 001 010</t>
  </si>
  <si>
    <t>SERVICIOS FUNERARIOS Y DE CEMENTERIOS (Recursos Fiscales)</t>
  </si>
  <si>
    <t>1 3 9 392 001 001</t>
  </si>
  <si>
    <t>IMPUESTOS Y DERECHOS (Fondo General)</t>
  </si>
  <si>
    <t>1 3 9 392 001 002</t>
  </si>
  <si>
    <t>IMPUESTOS Y DERECHOS (Faism)</t>
  </si>
  <si>
    <t>1 3 9 392 001 003</t>
  </si>
  <si>
    <t>IMPUESTOS Y DERECHOS (Fortamun)</t>
  </si>
  <si>
    <t>1 3 9 392 001 010</t>
  </si>
  <si>
    <t>IMPUESTOS Y DERECHOS (Recursos Fiscales)</t>
  </si>
  <si>
    <t>1 3 9 393 001 001</t>
  </si>
  <si>
    <t>IMPUESTOS Y DERECHOS DE IMPORTACIÓN (Fondo General)</t>
  </si>
  <si>
    <t>1 3 9 393 001 002</t>
  </si>
  <si>
    <t>IMPUESTOS Y DERECHOS DE IMPORTACIÓN (Faism)</t>
  </si>
  <si>
    <t>1 3 9 393 001 003</t>
  </si>
  <si>
    <t>IMPUESTOS Y DERECHOS DE IMPORTACIÓN (Fortamun)</t>
  </si>
  <si>
    <t>1 3 9 393 001 010</t>
  </si>
  <si>
    <t>IMPUESTOS Y DERECHOS DE IMPORTACIÓN (Recursos Fiscales)</t>
  </si>
  <si>
    <t>1 3 9 394 001 001</t>
  </si>
  <si>
    <t>SENTENCIAS Y RESOLUCIONES POR AUTORIDAD COMPETENTE (Fondo General)</t>
  </si>
  <si>
    <t>1 3 9 394 001 002</t>
  </si>
  <si>
    <t>SENTENCIAS Y RESOLUCIONES POR AUTORIDAD COMPETENTE (Faism)</t>
  </si>
  <si>
    <t>1 3 9 394 001 003</t>
  </si>
  <si>
    <t>SENTENCIAS Y RESOLUCIONES POR AUTORIDAD COMPETENTE (Fortamun)</t>
  </si>
  <si>
    <t>1 3 9 394 001 010</t>
  </si>
  <si>
    <t>SENTENCIAS Y RESOLUCIONES POR AUTORIDAD COMPETENTE (Recursos Fiscales)</t>
  </si>
  <si>
    <t>1 3 9 395 001 001</t>
  </si>
  <si>
    <t>PENAS, MULTAS, ACCESORIOS Y ACTUALIZACIONES (Fondo General)</t>
  </si>
  <si>
    <t>1 3 9 395 001 002</t>
  </si>
  <si>
    <t>PENAS, MULTAS, ACCESORIOS Y ACTUALIZACIONES (Faism)</t>
  </si>
  <si>
    <t>1 3 9 395 001 003</t>
  </si>
  <si>
    <t>PENAS, MULTAS, ACCESORIOS Y ACTUALIZACIONES (Fortamun)</t>
  </si>
  <si>
    <t>1 3 9 395 001 010</t>
  </si>
  <si>
    <t>PENAS, MULTAS, ACCESORIOS Y ACTUALIZACIONES (Recursos Fiscales)</t>
  </si>
  <si>
    <t>1 3 9 396 001 001</t>
  </si>
  <si>
    <t>OTROS GASTOS POR RESPONSABILIDADES (Fondo General)</t>
  </si>
  <si>
    <t>1 3 9 396 001 002</t>
  </si>
  <si>
    <t>OTROS GASTOS POR RESPONSABILIDADES (Faism)</t>
  </si>
  <si>
    <t>1 3 9 396 001 003</t>
  </si>
  <si>
    <t>OTROS GASTOS POR RESPONSABILIDADES (Fortamun)</t>
  </si>
  <si>
    <t>1 3 9 396 001 010</t>
  </si>
  <si>
    <t>OTROS GASTOS POR RESPONSABILIDADES (Recursos Fiscales)</t>
  </si>
  <si>
    <t>1 3 9 397 001 001</t>
  </si>
  <si>
    <t>UTILIDADES (Fondo General)</t>
  </si>
  <si>
    <t>1 3 9 397 001 002</t>
  </si>
  <si>
    <t>UTILIDADES (Faism)</t>
  </si>
  <si>
    <t>1 3 9 397 001 003</t>
  </si>
  <si>
    <t>UTILIDADES (Fortamun)</t>
  </si>
  <si>
    <t>1 3 9 397 001 010</t>
  </si>
  <si>
    <t>UTILIDADES (Recursos Fiscales)</t>
  </si>
  <si>
    <t>IMPUESTO SOBRE NÓMINAS Y OTROS QUE SE DERIVEN DE UNA RELACIÓN LABORAL (Fondo General)</t>
  </si>
  <si>
    <t>1 3 9 398 001 002</t>
  </si>
  <si>
    <t>IMPUESTO SOBRE NÓMINAS Y OTROS QUE SE DERIVEN DE UNA RELACIÓN LABORAL (Faism)</t>
  </si>
  <si>
    <t>1 3 9 398 001 003</t>
  </si>
  <si>
    <t>IMPUESTO SOBRE NÓMINAS Y OTROS QUE SE DERIVEN DE UNA RELACIÓN LABORAL (Fortamun)</t>
  </si>
  <si>
    <t>1 3 9 398 001 010</t>
  </si>
  <si>
    <t>IMPUESTO SOBRE NÓMINAS Y OTROS QUE SE DERIVEN DE UNA RELACIÓN LABORAL (Recursos Fiscales)</t>
  </si>
  <si>
    <t>1 3 9 399 001 001</t>
  </si>
  <si>
    <t>OTROS SERVICIOS GENERALES (Fondo General)</t>
  </si>
  <si>
    <t>1 3 9 399 001 002</t>
  </si>
  <si>
    <t>OTROS SERVICIOS GENERALES (Faism)</t>
  </si>
  <si>
    <t>1 3 9 399 001 003</t>
  </si>
  <si>
    <t>OTROS SERVICIOS GENERALES (Fortamun)</t>
  </si>
  <si>
    <t>1 3 9 399 001 010</t>
  </si>
  <si>
    <t>OTROS SERVICIOS GENERALES (Recursos Fiscales)</t>
  </si>
  <si>
    <t>1 4 1 411 001 001</t>
  </si>
  <si>
    <t>ASIGNACIONES PRESUPUESTARIAS AL PODER EJECUTIVO (Fondo General)</t>
  </si>
  <si>
    <t>1 4 1 411 001 002</t>
  </si>
  <si>
    <t>ASIGNACIONES PRESUPUESTARIAS AL PODER EJECUTIVO (Faism)</t>
  </si>
  <si>
    <t>1 4 1 411 001 003</t>
  </si>
  <si>
    <t>ASIGNACIONES PRESUPUESTARIAS AL PODER EJECUTIVO (Fortamun)</t>
  </si>
  <si>
    <t>1 4 1 411 001 010</t>
  </si>
  <si>
    <t>ASIGNACIONES PRESUPUESTARIAS AL PODER EJECUTIVO (Recursos Fiscales)</t>
  </si>
  <si>
    <t>1 4 1 412 001 001</t>
  </si>
  <si>
    <t>ASIGNACIONES PRESUPUESTARIAS AL PODER LEGISLATIVO (Fondo General)</t>
  </si>
  <si>
    <t>1 4 1 412 001 002</t>
  </si>
  <si>
    <t>ASIGNACIONES PRESUPUESTARIAS AL PODER LEGISLATIVO (Faism)</t>
  </si>
  <si>
    <t>1 4 1 412 001 003</t>
  </si>
  <si>
    <t>ASIGNACIONES PRESUPUESTARIAS AL PODER LEGISLATIVO (Fortamun)</t>
  </si>
  <si>
    <t>1 4 1 412 001 010</t>
  </si>
  <si>
    <t>ASIGNACIONES PRESUPUESTARIAS AL PODER LEGISLATIVO (Recursos Fiscales)</t>
  </si>
  <si>
    <t>1 4 1 413 001 001</t>
  </si>
  <si>
    <t>ASIGNACIONES PRESUPUESTARIAS AL PODER JUDICIAL (Fondo General)</t>
  </si>
  <si>
    <t>1 4 1 413 001 002</t>
  </si>
  <si>
    <t>ASIGNACIONES PRESUPUESTARIAS AL PODER JUDICIAL (Faism)</t>
  </si>
  <si>
    <t>1 4 1 413 001 003</t>
  </si>
  <si>
    <t>ASIGNACIONES PRESUPUESTARIAS AL PODER JUDICIAL (Fortamun)</t>
  </si>
  <si>
    <t>1 4 1 413 001 010</t>
  </si>
  <si>
    <t>ASIGNACIONES PRESUPUESTARIAS AL PODER JUDICIAL (Recursos Fiscales)</t>
  </si>
  <si>
    <t>1 4 1 414 001 001</t>
  </si>
  <si>
    <t>ASIGNACIONES PRESUPUESTARIAS A ÓRGANOS AUTÓNOMOS (Fondo General)</t>
  </si>
  <si>
    <t>1 4 1 414 001 002</t>
  </si>
  <si>
    <t>ASIGNACIONES PRESUPUESTARIAS A ÓRGANOS AUTÓNOMOS (Faism)</t>
  </si>
  <si>
    <t>1 4 1 414 001 003</t>
  </si>
  <si>
    <t>ASIGNACIONES PRESUPUESTARIAS A ÓRGANOS AUTÓNOMOS (Fortamun)</t>
  </si>
  <si>
    <t>1 4 1 414 001 010</t>
  </si>
  <si>
    <t>ASIGNACIONES PRESUPUESTARIAS A ÓRGANOS AUTÓNOMOS (Recursos Fiscales)</t>
  </si>
  <si>
    <t>1 4 1 415 001 001</t>
  </si>
  <si>
    <t>TRANSFERENCIAS INTERNAS OTORGADAS A ENTIDADES PARAESTATALES NO EMPRESARIALES Y NO FINANCIERAS (Fondo General)</t>
  </si>
  <si>
    <t>1 4 1 415 001 002</t>
  </si>
  <si>
    <t>TRANSFERENCIAS INTERNAS OTORGADAS A ENTIDADES PARAESTATALES NO EMPRESARIALES Y NO FINANCIERAS (Faism)</t>
  </si>
  <si>
    <t>1 4 1 415 001 003</t>
  </si>
  <si>
    <t>TRANSFERENCIAS INTERNAS OTORGADAS A ENTIDADES PARAESTATALES NO EMPRESARIALES Y NO FINANCIERAS (Fortamun)</t>
  </si>
  <si>
    <t>1 4 1 415 001 010</t>
  </si>
  <si>
    <t>TRANSFERENCIAS INTERNAS OTORGADAS A ENTIDADES PARAESTATALES NO EMPRESARIALES Y NO FINANCIERAS (Recursos Fiscales)</t>
  </si>
  <si>
    <t>1 4 1 416 001 001</t>
  </si>
  <si>
    <t>TRANSFERENCIAS INTERNAS OTORGADAS A ENTIDADES PARAESTATALES EMPRESARIALES Y NO FINANCIERAS (Fondo General)</t>
  </si>
  <si>
    <t>1 4 1 416 001 002</t>
  </si>
  <si>
    <t>TRANSFERENCIAS INTERNAS OTORGADAS A ENTIDADES PARAESTATALES EMPRESARIALES Y NO FINANCIERAS (Faism)</t>
  </si>
  <si>
    <t>1 4 1 416 001 003</t>
  </si>
  <si>
    <t>TRANSFERENCIAS INTERNAS OTORGADAS A ENTIDADES PARAESTATALES EMPRESARIALES Y NO FINANCIERAS (Fortamun)</t>
  </si>
  <si>
    <t>1 4 1 416 001 010</t>
  </si>
  <si>
    <t>TRANSFERENCIAS INTERNAS OTORGADAS A ENTIDADES PARAESTATALES EMPRESARIALES Y NO FINANCIERAS (Recursos Fiscales)</t>
  </si>
  <si>
    <t>1 4 1 417 001 001</t>
  </si>
  <si>
    <t>TRANSFERENCIAS INTERNAS OTORGADAS A FIDEICOMISOS PÚBLICOS EMPRESARIALES Y NO FINANCIEROS (Fondo General)</t>
  </si>
  <si>
    <t>1 4 1 417 001 002</t>
  </si>
  <si>
    <t>TRANSFERENCIAS INTERNAS OTORGADAS A FIDEICOMISOS PÚBLICOS EMPRESARIALES Y NO FINANCIEROS (Faism)</t>
  </si>
  <si>
    <t>1 4 1 417 001 003</t>
  </si>
  <si>
    <t>TRANSFERENCIAS INTERNAS OTORGADAS A FIDEICOMISOS PÚBLICOS EMPRESARIALES Y NO FINANCIEROS (Fortamun)</t>
  </si>
  <si>
    <t>1 4 1 417 001 010</t>
  </si>
  <si>
    <t>TRANSFERENCIAS INTERNAS OTORGADAS A FIDEICOMISOS PÚBLICOS EMPRESARIALES Y NO FINANCIEROS (Recursos Fiscales)</t>
  </si>
  <si>
    <t>1 4 1 418 001 001</t>
  </si>
  <si>
    <t>TRANSFERENCIAS INTERNAS OTORGADAS A INSTITUCIONES PARAESTATALES PÚBLICAS FINANCIERAS (Fondo General)</t>
  </si>
  <si>
    <t>1 4 1 418 001 002</t>
  </si>
  <si>
    <t>TRANSFERENCIAS INTERNAS OTORGADAS A INSTITUCIONES PARAESTATALES PÚBLICAS FINANCIERAS (Faism)</t>
  </si>
  <si>
    <t>1 4 1 418 001 003</t>
  </si>
  <si>
    <t>TRANSFERENCIAS INTERNAS OTORGADAS A INSTITUCIONES PARAESTATALES PÚBLICAS FINANCIERAS (Fortamun)</t>
  </si>
  <si>
    <t>1 4 1 418 001 010</t>
  </si>
  <si>
    <t>TRANSFERENCIAS INTERNAS OTORGADAS A INSTITUCIONES PARAESTATALES PÚBLICAS FINANCIERAS (Recursos Fiscales)</t>
  </si>
  <si>
    <t>1 4 1 419 001 001</t>
  </si>
  <si>
    <t>TRANSFERENCIAS INTERNAS OTORGADAS A FIDEICOMISOS PÚBLICOS FINANCIEROS (Fondo General)</t>
  </si>
  <si>
    <t>1 4 1 419 001 002</t>
  </si>
  <si>
    <t>TRANSFERENCIAS INTERNAS OTORGADAS A FIDEICOMISOS PÚBLICOS FINANCIEROS (Faism)</t>
  </si>
  <si>
    <t>1 4 1 419 001 003</t>
  </si>
  <si>
    <t>TRANSFERENCIAS INTERNAS OTORGADAS A FIDEICOMISOS PÚBLICOS FINANCIEROS (Fortamun)</t>
  </si>
  <si>
    <t>1 4 1 419 001 010</t>
  </si>
  <si>
    <t>TRANSFERENCIAS INTERNAS OTORGADAS A FIDEICOMISOS PÚBLICOS FINANCIEROS (Recursos Fiscales)</t>
  </si>
  <si>
    <t>1 4 2 421 001 001</t>
  </si>
  <si>
    <t>TRANSFERENCIAS OTORGADAS A ENTIDADES PARAESTATALES NO EMPRESARIALES Y NO FINANCIERAS (Fondo General)</t>
  </si>
  <si>
    <t>1 4 2 421 001 002</t>
  </si>
  <si>
    <t>TRANSFERENCIAS OTORGADAS A ENTIDADES PARAESTATALES NO EMPRESARIALES Y NO FINANCIERAS (Faism)</t>
  </si>
  <si>
    <t>1 4 2 421 001 003</t>
  </si>
  <si>
    <t>TRANSFERENCIAS OTORGADAS A ENTIDADES PARAESTATALES NO EMPRESARIALES Y NO FINANCIERAS (Fortamun)</t>
  </si>
  <si>
    <t>1 4 2 421 001 010</t>
  </si>
  <si>
    <t>TRANSFERENCIAS OTORGADAS A ENTIDADES PARAESTATALES NO EMPRESARIALES Y NO FINANCIERAS (Recursos Fiscales)</t>
  </si>
  <si>
    <t>1 4 2 422 001 001</t>
  </si>
  <si>
    <t>TRANSFERENCIAS OTORGADAS PARA ENTIDADES PARAESTATALES EMPRESARIALES Y NO FINANCIERAS (Fondo General)</t>
  </si>
  <si>
    <t>1 4 2 422 001 002</t>
  </si>
  <si>
    <t>TRANSFERENCIAS OTORGADAS PARA ENTIDADES PARAESTATALES EMPRESARIALES Y NO FINANCIERAS (Faism)</t>
  </si>
  <si>
    <t>1 4 2 422 001 003</t>
  </si>
  <si>
    <t>TRANSFERENCIAS OTORGADAS PARA ENTIDADES PARAESTATALES EMPRESARIALES Y NO FINANCIERAS (Fortamun)</t>
  </si>
  <si>
    <t>1 4 2 422 001 010</t>
  </si>
  <si>
    <t>TRANSFERENCIAS OTORGADAS PARA ENTIDADES PARAESTATALES EMPRESARIALES Y NO FINANCIERAS (Recursos Fiscales)</t>
  </si>
  <si>
    <t>1 4 2 423 001 001</t>
  </si>
  <si>
    <t>TRANSFERENCIAS OTORGADAS PARA INSTITUCIONES PARAESTATALES PÚBLICAS FINANCIERAS (Fondo General)</t>
  </si>
  <si>
    <t>1 4 2 423 001 002</t>
  </si>
  <si>
    <t>TRANSFERENCIAS OTORGADAS PARA INSTITUCIONES PARAESTATALES PÚBLICAS FINANCIERAS (Faism)</t>
  </si>
  <si>
    <t>1 4 2 423 001 003</t>
  </si>
  <si>
    <t>TRANSFERENCIAS OTORGADAS PARA INSTITUCIONES PARAESTATALES PÚBLICAS FINANCIERAS (Fortamun)</t>
  </si>
  <si>
    <t>1 4 2 423 001 010</t>
  </si>
  <si>
    <t>TRANSFERENCIAS OTORGADAS PARA INSTITUCIONES PARAESTATALES PÚBLICAS FINANCIERAS (Recursos Fiscales)</t>
  </si>
  <si>
    <t>1 4 2 424 001 001</t>
  </si>
  <si>
    <t>TRANSFERENCIAS OTORGADAS A ENTIDADES FEDERATIVAS Y MUNICIPIOS (Fondo General)</t>
  </si>
  <si>
    <t>1 4 2 424 001 002</t>
  </si>
  <si>
    <t>TRANSFERENCIAS OTORGADAS A ENTIDADES FEDERATIVAS Y MUNICIPIOS (Faism)</t>
  </si>
  <si>
    <t>1 4 2 424 001 003</t>
  </si>
  <si>
    <t>TRANSFERENCIAS OTORGADAS A ENTIDADES FEDERATIVAS Y MUNICIPIOS (Fortamun)</t>
  </si>
  <si>
    <t>1 4 2 424 001 010</t>
  </si>
  <si>
    <t>TRANSFERENCIAS OTORGADAS A ENTIDADES FEDERATIVAS Y MUNICIPIOS (Recursos Fiscales)</t>
  </si>
  <si>
    <t>1 4 2 425 001 001</t>
  </si>
  <si>
    <t>TRANSFERENCIAS A FIDEICOMISOS DE ENTIDADES FEDERATIVAS Y MUNICIPIOS (Fondo General)</t>
  </si>
  <si>
    <t>1 4 2 425 001 002</t>
  </si>
  <si>
    <t>TRANSFERENCIAS A FIDEICOMISOS DE ENTIDADES FEDERATIVAS Y MUNICIPIOS (Faism)</t>
  </si>
  <si>
    <t>1 4 2 425 001 003</t>
  </si>
  <si>
    <t>TRANSFERENCIAS A FIDEICOMISOS DE ENTIDADES FEDERATIVAS Y MUNICIPIOS (Fortamun)</t>
  </si>
  <si>
    <t>1 4 2 425 001 010</t>
  </si>
  <si>
    <t>TRANSFERENCIAS A FIDEICOMISOS DE ENTIDADES FEDERATIVAS Y MUNICIPIOS (Recursos Fiscales)</t>
  </si>
  <si>
    <t>1 4 3 431 001 001</t>
  </si>
  <si>
    <t>SUBSIDIOS A LA PRODUCCIÓN (Fondo General)</t>
  </si>
  <si>
    <t>1 4 3 431 001 002</t>
  </si>
  <si>
    <t>SUBSIDIOS A LA PRODUCCIÓN (Faism)</t>
  </si>
  <si>
    <t>1 4 3 431 001 003</t>
  </si>
  <si>
    <t>SUBSIDIOS A LA PRODUCCIÓN (Fortamun)</t>
  </si>
  <si>
    <t>1 4 3 431 001 010</t>
  </si>
  <si>
    <t>SUBSIDIOS A LA PRODUCCIÓN (Recursos Fiscales)</t>
  </si>
  <si>
    <t>1 4 3 432 001 001</t>
  </si>
  <si>
    <t>SUBSIDIOS A LA DISTRIBUCIÓN (Fondo General)</t>
  </si>
  <si>
    <t>1 4 3 432 001 002</t>
  </si>
  <si>
    <t>SUBSIDIOS A LA DISTRIBUCIÓN (Faism)</t>
  </si>
  <si>
    <t>1 4 3 432 001 003</t>
  </si>
  <si>
    <t>SUBSIDIOS A LA DISTRIBUCIÓN (Fortamun)</t>
  </si>
  <si>
    <t>1 4 3 432 001 010</t>
  </si>
  <si>
    <t>SUBSIDIOS A LA DISTRIBUCIÓN (Recursos Fiscales)</t>
  </si>
  <si>
    <t>1 4 3 433 001 001</t>
  </si>
  <si>
    <t>SUBSIDIOS A LA INVERSIÓN (Fondo General)</t>
  </si>
  <si>
    <t>1 4 3 433 001 002</t>
  </si>
  <si>
    <t>SUBSIDIOS A LA INVERSIÓN (Faism)</t>
  </si>
  <si>
    <t>1 4 3 433 001 003</t>
  </si>
  <si>
    <t>SUBSIDIOS A LA INVERSIÓN (Fortamun)</t>
  </si>
  <si>
    <t>1 4 3 433 001 010</t>
  </si>
  <si>
    <t>SUBSIDIOS A LA INVERSIÓN (Recursos Fiscales)</t>
  </si>
  <si>
    <t>1 4 3 434 001 001</t>
  </si>
  <si>
    <t>SUBSIDIOS A LA PRESTACIÓN DE SERVICIOS PÚBLICOS (Fondo General)</t>
  </si>
  <si>
    <t>1 4 3 434 001 002</t>
  </si>
  <si>
    <t>SUBSIDIOS A LA PRESTACIÓN DE SERVICIOS PÚBLICOS (Faism)</t>
  </si>
  <si>
    <t>1 4 3 434 001 003</t>
  </si>
  <si>
    <t>SUBSIDIOS A LA PRESTACIÓN DE SERVICIOS PÚBLICOS (Fortamun)</t>
  </si>
  <si>
    <t>1 4 3 434 001 010</t>
  </si>
  <si>
    <t>SUBSIDIOS A LA PRESTACIÓN DE SERVICIOS PÚBLICOS (Recursos Fiscales)</t>
  </si>
  <si>
    <t>1 4 3 435 001 001</t>
  </si>
  <si>
    <t>SUBSIDIOS PARA CUBRIR DIFERENCIALES DE TASAS DE INTERÉS (Fondo General)</t>
  </si>
  <si>
    <t>1 4 3 435 001 002</t>
  </si>
  <si>
    <t>SUBSIDIOS PARA CUBRIR DIFERENCIALES DE TASAS DE INTERÉS (Faism)</t>
  </si>
  <si>
    <t>1 4 3 435 001 003</t>
  </si>
  <si>
    <t>SUBSIDIOS PARA CUBRIR DIFERENCIALES DE TASAS DE INTERÉS (Fortamun)</t>
  </si>
  <si>
    <t>1 4 3 435 001 010</t>
  </si>
  <si>
    <t>SUBSIDIOS PARA CUBRIR DIFERENCIALES DE TASAS DE INTERÉS (Recursos Fiscales)</t>
  </si>
  <si>
    <t>1 4 3 436 001 001</t>
  </si>
  <si>
    <t>SUBSIDIOS A LA VIVIENDA (Fondo General)</t>
  </si>
  <si>
    <t>1 4 3 436 001 002</t>
  </si>
  <si>
    <t>SUBSIDIOS A LA VIVIENDA (Faism)</t>
  </si>
  <si>
    <t>1 4 3 436 001 003</t>
  </si>
  <si>
    <t>SUBSIDIOS A LA VIVIENDA (Fortamun)</t>
  </si>
  <si>
    <t>1 4 3 436 001 010</t>
  </si>
  <si>
    <t>SUBSIDIOS A LA VIVIENDA (Recursos Fiscales)</t>
  </si>
  <si>
    <t>1 4 3 437 001 001</t>
  </si>
  <si>
    <t>SUBVENCIONES AL CONSUMO (Fondo General)</t>
  </si>
  <si>
    <t>1 4 3 437 001 002</t>
  </si>
  <si>
    <t>SUBVENCIONES AL CONSUMO (Faism)</t>
  </si>
  <si>
    <t>1 4 3 437 001 003</t>
  </si>
  <si>
    <t>SUBVENCIONES AL CONSUMO (Fortamun)</t>
  </si>
  <si>
    <t>1 4 3 437 001 010</t>
  </si>
  <si>
    <t>SUBVENCIONES AL CONSUMO (Recursos Fiscales)</t>
  </si>
  <si>
    <t>1 4 3 438 001 001</t>
  </si>
  <si>
    <t>SUBSIDIOS A ENTIDADES FEDERATIVAS Y MUNICIPIOS (Fondo General)</t>
  </si>
  <si>
    <t>1 4 3 438 001 002</t>
  </si>
  <si>
    <t>SUBSIDIOS A ENTIDADES FEDERATIVAS Y MUNICIPIOS (Faism)</t>
  </si>
  <si>
    <t>1 4 3 438 001 003</t>
  </si>
  <si>
    <t>SUBSIDIOS A ENTIDADES FEDERATIVAS Y MUNICIPIOS (Fortamun)</t>
  </si>
  <si>
    <t>1 4 3 438 001 010</t>
  </si>
  <si>
    <t>SUBSIDIOS A ENTIDADES FEDERATIVAS Y MUNICIPIOS (Recursos Fiscales)</t>
  </si>
  <si>
    <t>1 4 3 439 001 001</t>
  </si>
  <si>
    <t>OTROS SUBSIDIOS (Fondo General)</t>
  </si>
  <si>
    <t>1 4 3 439 001 002</t>
  </si>
  <si>
    <t>OTROS SUBSIDIOS (Faism)</t>
  </si>
  <si>
    <t>1 4 3 439 001 003</t>
  </si>
  <si>
    <t>OTROS SUBSIDIOS (Fortamun)</t>
  </si>
  <si>
    <t>1 4 3 439 001 010</t>
  </si>
  <si>
    <t>OTROS SUBSIDIOS (Recursos Fiscales)</t>
  </si>
  <si>
    <t>1 4 4 441 001 001</t>
  </si>
  <si>
    <t>AYUDAS SOCIALES A PERSONAS (Fondo General)</t>
  </si>
  <si>
    <t>AYUDAS SOCIALES A PERSONAS (Faism)</t>
  </si>
  <si>
    <t>AYUDAS SOCIALES A PERSONAS (Fortamun)</t>
  </si>
  <si>
    <t>1 4 4 441 001 010</t>
  </si>
  <si>
    <t>AYUDAS SOCIALES A PERSONAS (Recursos Fiscales)</t>
  </si>
  <si>
    <t>1 4 4 442 001 001</t>
  </si>
  <si>
    <t>BECAS Y OTRAS AYUDAS PARA PROGRAMAS DE CAPACITACIÓN (Fondo General)</t>
  </si>
  <si>
    <t>1 4 4 442 001 002</t>
  </si>
  <si>
    <t>BECAS Y OTRAS AYUDAS PARA PROGRAMAS DE CAPACITACIÓN (Faism)</t>
  </si>
  <si>
    <t>1 4 4 442 001 003</t>
  </si>
  <si>
    <t>BECAS Y OTRAS AYUDAS PARA PROGRAMAS DE CAPACITACIÓN (Fortamun)</t>
  </si>
  <si>
    <t>1 4 4 442 001 010</t>
  </si>
  <si>
    <t>BECAS Y OTRAS AYUDAS PARA PROGRAMAS DE CAPACITACIÓN (Recursos Fiscales)</t>
  </si>
  <si>
    <t>AYUDAS SOCIALES A INSTITUCIONES DE ENSEÑANZA (Fondo General)</t>
  </si>
  <si>
    <t>1 4 4 443 001 002</t>
  </si>
  <si>
    <t>AYUDAS SOCIALES A INSTITUCIONES DE ENSEÑANZA (Faism)</t>
  </si>
  <si>
    <t>1 4 4 443 001 003</t>
  </si>
  <si>
    <t>AYUDAS SOCIALES A INSTITUCIONES DE ENSEÑANZA (Fortamun)</t>
  </si>
  <si>
    <t>1 4 4 443 001 010</t>
  </si>
  <si>
    <t>AYUDAS SOCIALES A INSTITUCIONES DE ENSEÑANZA (Recursos Fiscales)</t>
  </si>
  <si>
    <t>1 4 4 444 001 001</t>
  </si>
  <si>
    <t>AYUDAS SOCIALES A ACTIVIDADES CIENTÍFICAS O ACADÉMICAS (Fondo General)</t>
  </si>
  <si>
    <t>1 4 4 444 001 002</t>
  </si>
  <si>
    <t>AYUDAS SOCIALES A ACTIVIDADES CIENTÍFICAS O ACADÉMICAS (Faism)</t>
  </si>
  <si>
    <t>1 4 4 444 001 003</t>
  </si>
  <si>
    <t>AYUDAS SOCIALES A ACTIVIDADES CIENTÍFICAS O ACADÉMICAS (Fortamun)</t>
  </si>
  <si>
    <t>1 4 4 444 001 010</t>
  </si>
  <si>
    <t>AYUDAS SOCIALES A ACTIVIDADES CIENTÍFICAS O ACADÉMICAS (Recursos Fiscales)</t>
  </si>
  <si>
    <t>1 4 4 445 001 001</t>
  </si>
  <si>
    <t>AYUDAS SOCIALES A INSTITUCIONES SIN FINES DE LUCRO (Fondo General)</t>
  </si>
  <si>
    <t>1 4 4 445 001 002</t>
  </si>
  <si>
    <t>AYUDAS SOCIALES A INSTITUCIONES SIN FINES DE LUCRO (Faism)</t>
  </si>
  <si>
    <t>1 4 4 445 001 003</t>
  </si>
  <si>
    <t>AYUDAS SOCIALES A INSTITUCIONES SIN FINES DE LUCRO (Fortamun)</t>
  </si>
  <si>
    <t>1 4 4 445 001 010</t>
  </si>
  <si>
    <t>AYUDAS SOCIALES A INSTITUCIONES SIN FINES DE LUCRO (Recursos Fiscales)</t>
  </si>
  <si>
    <t>1 4 4 446 001 001</t>
  </si>
  <si>
    <t>AYUDAS SOCIALES A COOPERATIVAS (Fondo General)</t>
  </si>
  <si>
    <t>1 4 4 446 001 002</t>
  </si>
  <si>
    <t>AYUDAS SOCIALES A COOPERATIVAS (Faism)</t>
  </si>
  <si>
    <t>1 4 4 446 001 003</t>
  </si>
  <si>
    <t>AYUDAS SOCIALES A COOPERATIVAS (Fortamun)</t>
  </si>
  <si>
    <t>1 4 4 446 001 010</t>
  </si>
  <si>
    <t>AYUDAS SOCIALES A COOPERATIVAS (Recursos Fiscales)</t>
  </si>
  <si>
    <t>1 4 4 447 001 001</t>
  </si>
  <si>
    <t>AYUDAS SOCIALES A ENTIDADES DE INTERÉS PÚBLICO (Fondo General)</t>
  </si>
  <si>
    <t>1 4 4 447 001 002</t>
  </si>
  <si>
    <t>AYUDAS SOCIALES A ENTIDADES DE INTERÉS PÚBLICO (Faism)</t>
  </si>
  <si>
    <t>1 4 4 447 001 003</t>
  </si>
  <si>
    <t>AYUDAS SOCIALES A ENTIDADES DE INTERÉS PÚBLICO (Fortamun)</t>
  </si>
  <si>
    <t>1 4 4 447 001 010</t>
  </si>
  <si>
    <t>AYUDAS SOCIALES A ENTIDADES DE INTERÉS PÚBLICO (Recursos Fiscales)</t>
  </si>
  <si>
    <t>1 4 4 448 001 001</t>
  </si>
  <si>
    <t>AYUDAS POR DESASTRES NATURALES Y OTROS SINIESTROS (Fondo General)</t>
  </si>
  <si>
    <t>1 4 4 448 001 002</t>
  </si>
  <si>
    <t>AYUDAS POR DESASTRES NATURALES Y OTROS SINIESTROS (Faism)</t>
  </si>
  <si>
    <t>1 4 4 448 001 003</t>
  </si>
  <si>
    <t>AYUDAS POR DESASTRES NATURALES Y OTROS SINIESTROS (Fortamun)</t>
  </si>
  <si>
    <t>1 4 4 448 001 010</t>
  </si>
  <si>
    <t>AYUDAS POR DESASTRES NATURALES Y OTROS SINIESTROS (Recursos Fiscales)</t>
  </si>
  <si>
    <t>1 4 5 451 001 001</t>
  </si>
  <si>
    <t>PENSIONES (Fondo General)</t>
  </si>
  <si>
    <t>1 4 5 451 001 002</t>
  </si>
  <si>
    <t>PENSIONES (Faism)</t>
  </si>
  <si>
    <t>1 4 5 451 001 003</t>
  </si>
  <si>
    <t>PENSIONES (Fortamun)</t>
  </si>
  <si>
    <t>1 4 5 451 001 010</t>
  </si>
  <si>
    <t>PENSIONES (Recursos Fiscales)</t>
  </si>
  <si>
    <t>1 4 5 452 001 001</t>
  </si>
  <si>
    <t>JUBILACIONES (Fondo General)</t>
  </si>
  <si>
    <t>1 4 5 452 001 002</t>
  </si>
  <si>
    <t>JUBILACIONES (Faism)</t>
  </si>
  <si>
    <t>1 4 5 452 001 003</t>
  </si>
  <si>
    <t>JUBILACIONES (Fortamun)</t>
  </si>
  <si>
    <t>1 4 5 452 001 010</t>
  </si>
  <si>
    <t>JUBILACIONES (Recursos Fiscales)</t>
  </si>
  <si>
    <t>1 4 5 459 001 001</t>
  </si>
  <si>
    <t>OTRAS PENSIONES Y JUBILACIONES (Fondo General)</t>
  </si>
  <si>
    <t>1 4 5 459 001 002</t>
  </si>
  <si>
    <t>OTRAS PENSIONES Y JUBILACIONES (Faism)</t>
  </si>
  <si>
    <t>1 4 5 459 001 003</t>
  </si>
  <si>
    <t>OTRAS PENSIONES Y JUBILACIONES (Fortamun)</t>
  </si>
  <si>
    <t>1 4 5 459 001 010</t>
  </si>
  <si>
    <t>OTRAS PENSIONES Y JUBILACIONES (Recursos Fiscales)</t>
  </si>
  <si>
    <t>1 4 6 461 001 001</t>
  </si>
  <si>
    <t>TRANSFERENCIAS A FIDEICOMISOS DEL PODER EJECUTIVO (Fondo General)</t>
  </si>
  <si>
    <t>1 4 6 461 001 002</t>
  </si>
  <si>
    <t>TRANSFERENCIAS A FIDEICOMISOS DEL PODER EJECUTIVO (Faism)</t>
  </si>
  <si>
    <t>1 4 6 461 001 003</t>
  </si>
  <si>
    <t>TRANSFERENCIAS A FIDEICOMISOS DEL PODER EJECUTIVO (Fortamun)</t>
  </si>
  <si>
    <t>1 4 6 461 001 010</t>
  </si>
  <si>
    <t>TRANSFERENCIAS A FIDEICOMISOS DEL PODER EJECUTIVO (Recursos Fiscales)</t>
  </si>
  <si>
    <t>1 4 6 462 001 001</t>
  </si>
  <si>
    <t>TRANSFERENCIAS A FIDEICOMISOS DEL PODER LEGISLATIVO (Fondo General)</t>
  </si>
  <si>
    <t>1 4 6 462 001 002</t>
  </si>
  <si>
    <t>TRANSFERENCIAS A FIDEICOMISOS DEL PODER LEGISLATIVO (Faism)</t>
  </si>
  <si>
    <t>1 4 6 462 001 003</t>
  </si>
  <si>
    <t>TRANSFERENCIAS A FIDEICOMISOS DEL PODER LEGISLATIVO (Fortamun)</t>
  </si>
  <si>
    <t>1 4 6 462 001 010</t>
  </si>
  <si>
    <t>TRANSFERENCIAS A FIDEICOMISOS DEL PODER LEGISLATIVO (Recursos Fiscales)</t>
  </si>
  <si>
    <t>1 4 6 463 001 001</t>
  </si>
  <si>
    <t>TRANSFERENCIAS A FIDEICOMISOS DEL PODER JUDICIAL (Fondo General)</t>
  </si>
  <si>
    <t>1 4 6 463 001 002</t>
  </si>
  <si>
    <t>TRANSFERENCIAS A FIDEICOMISOS DEL PODER JUDICIAL (Faism)</t>
  </si>
  <si>
    <t>1 4 6 463 001 003</t>
  </si>
  <si>
    <t>TRANSFERENCIAS A FIDEICOMISOS DEL PODER JUDICIAL (Fortamun)</t>
  </si>
  <si>
    <t>1 4 6 463 001 010</t>
  </si>
  <si>
    <t>TRANSFERENCIAS A FIDEICOMISOS DEL PODER JUDICIAL (Recursos Fiscales)</t>
  </si>
  <si>
    <t>1 4 6 464 001 001</t>
  </si>
  <si>
    <t>TRANSFERENCIAS A FIDEICOMISOS PÚBLICOS DE ENTIDADES PARAESTATALES NO EMPRESARIALES Y NO FINANCIERAS (Fondo General)</t>
  </si>
  <si>
    <t>1 4 6 464 001 002</t>
  </si>
  <si>
    <t>TRANSFERENCIAS A FIDEICOMISOS PÚBLICOS DE ENTIDADES PARAESTATALES NO EMPRESARIALES Y NO FINANCIERAS (Faism)</t>
  </si>
  <si>
    <t>1 4 6 464 001 003</t>
  </si>
  <si>
    <t>TRANSFERENCIAS A FIDEICOMISOS PÚBLICOS DE ENTIDADES PARAESTATALES NO EMPRESARIALES Y NO FINANCIERAS (Fortamun)</t>
  </si>
  <si>
    <t>1 4 6 464 001 010</t>
  </si>
  <si>
    <t>TRANSFERENCIAS A FIDEICOMISOS PÚBLICOS DE ENTIDADES PARAESTATALES NO EMPRESARIALES Y NO FINANCIERAS (Recursos Fiscales)</t>
  </si>
  <si>
    <t>1 4 6 465 001 001</t>
  </si>
  <si>
    <t>TRANSFERENCIAS A FIDEICOMISOS PÚBLICOS DE ENTIDADES PARAESTATALES EMPRESARIALES Y NO FINANCIERAS (Fondo General)</t>
  </si>
  <si>
    <t>1 4 6 465 001 002</t>
  </si>
  <si>
    <t>TRANSFERENCIAS A FIDEICOMISOS PÚBLICOS DE ENTIDADES PARAESTATALES EMPRESARIALES Y NO FINANCIERAS (Faism)</t>
  </si>
  <si>
    <t>1 4 6 465 001 003</t>
  </si>
  <si>
    <t>TRANSFERENCIAS A FIDEICOMISOS PÚBLICOS DE ENTIDADES PARAESTATALES EMPRESARIALES Y NO FINANCIERAS (Fortamun)</t>
  </si>
  <si>
    <t>1 4 6 465 001 010</t>
  </si>
  <si>
    <t>TRANSFERENCIAS A FIDEICOMISOS PÚBLICOS DE ENTIDADES PARAESTATALES EMPRESARIALES Y NO FINANCIERAS (Recursos Fiscales)</t>
  </si>
  <si>
    <t>1 4 6 466 001 001</t>
  </si>
  <si>
    <t>TRANSFERENCIAS A FIDEICOMISOS DE INSTITUCIONES PÚBLICAS FINANCIERAS (Fondo General)</t>
  </si>
  <si>
    <t>1 4 6 466 001 002</t>
  </si>
  <si>
    <t>TRANSFERENCIAS A FIDEICOMISOS DE INSTITUCIONES PÚBLICAS FINANCIERAS (Faism)</t>
  </si>
  <si>
    <t>1 4 6 466 001 003</t>
  </si>
  <si>
    <t>TRANSFERENCIAS A FIDEICOMISOS DE INSTITUCIONES PÚBLICAS FINANCIERAS (Fortamun)</t>
  </si>
  <si>
    <t>1 4 6 466 001 010</t>
  </si>
  <si>
    <t>TRANSFERENCIAS A FIDEICOMISOS DE INSTITUCIONES PÚBLICAS FINANCIERAS (Recursos Fiscales)</t>
  </si>
  <si>
    <t>1 4 6 469 001 001</t>
  </si>
  <si>
    <t>OTRAS TRANSFERENCIAS A FIDEICOMISOS (Fondo General)</t>
  </si>
  <si>
    <t>1 4 6 469 001 002</t>
  </si>
  <si>
    <t>OTRAS TRANSFERENCIAS A FIDEICOMISOS (Faism)</t>
  </si>
  <si>
    <t>1 4 6 469 001 003</t>
  </si>
  <si>
    <t>OTRAS TRANSFERENCIAS A FIDEICOMISOS (Fortamun)</t>
  </si>
  <si>
    <t>1 4 6 469 001 010</t>
  </si>
  <si>
    <t>OTRAS TRANSFERENCIAS A FIDEICOMISOS (Recursos Fiscales)</t>
  </si>
  <si>
    <t>1 4 7 471 001 001</t>
  </si>
  <si>
    <t>TRANSFERENCIAS POR OBLIGACIÓN DE LEY (Fondo General)</t>
  </si>
  <si>
    <t>1 4 7 471 001 002</t>
  </si>
  <si>
    <t>TRANSFERENCIAS POR OBLIGACIÓN DE LEY (Faism)</t>
  </si>
  <si>
    <t>1 4 7 471 001 003</t>
  </si>
  <si>
    <t>TRANSFERENCIAS POR OBLIGACIÓN DE LEY (Fortamun)</t>
  </si>
  <si>
    <t>1 4 7 471 001 010</t>
  </si>
  <si>
    <t>TRANSFERENCIAS POR OBLIGACIÓN DE LEY (Recursos Fiscales)</t>
  </si>
  <si>
    <t>1 4 8 481 001 001</t>
  </si>
  <si>
    <t>DONATIVOS A INSTITUCIONES SIN FINES DE LUCRO (Fondo General)</t>
  </si>
  <si>
    <t>1 4 8 481 001 002</t>
  </si>
  <si>
    <t>DONATIVOS A INSTITUCIONES SIN FINES DE LUCRO (Faism)</t>
  </si>
  <si>
    <t>1 4 8 481 001 003</t>
  </si>
  <si>
    <t>DONATIVOS A INSTITUCIONES SIN FINES DE LUCRO (Fortamun)</t>
  </si>
  <si>
    <t>1 4 8 481 001 010</t>
  </si>
  <si>
    <t>DONATIVOS A INSTITUCIONES SIN FINES DE LUCRO (Recursos Fiscales)</t>
  </si>
  <si>
    <t>1 4 8 482 001 001</t>
  </si>
  <si>
    <t>DONATIVOS A ENTIDADES FEDERATIVAS (Fondo General)</t>
  </si>
  <si>
    <t>1 4 8 482 001 002</t>
  </si>
  <si>
    <t>DONATIVOS A ENTIDADES FEDERATIVAS (Faism)</t>
  </si>
  <si>
    <t>1 4 8 482 001 003</t>
  </si>
  <si>
    <t>DONATIVOS A ENTIDADES FEDERATIVAS (Fortamun)</t>
  </si>
  <si>
    <t>1 4 8 482 001 010</t>
  </si>
  <si>
    <t>DONATIVOS A ENTIDADES FEDERATIVAS (Recursos Fiscales)</t>
  </si>
  <si>
    <t>1 4 8 483 001 001</t>
  </si>
  <si>
    <t>DONATIVOS A FIDEICOMISOS PRIVADOS (Fondo General)</t>
  </si>
  <si>
    <t>1 4 8 483 001 002</t>
  </si>
  <si>
    <t>DONATIVOS A FIDEICOMISOS PRIVADOS (Faism)</t>
  </si>
  <si>
    <t>1 4 8 483 001 003</t>
  </si>
  <si>
    <t>DONATIVOS A FIDEICOMISOS PRIVADOS (Fortamun)</t>
  </si>
  <si>
    <t>1 4 8 483 001 010</t>
  </si>
  <si>
    <t>DONATIVOS A FIDEICOMISOS PRIVADOS (Recursos Fiscales)</t>
  </si>
  <si>
    <t>1 4 8 484 001 001</t>
  </si>
  <si>
    <t>DONATIVOS A FIDEICOMISOS ESTATALES (Fondo General)</t>
  </si>
  <si>
    <t>1 4 8 484 001 002</t>
  </si>
  <si>
    <t>DONATIVOS A FIDEICOMISOS ESTATALES (Faism)</t>
  </si>
  <si>
    <t>1 4 8 484 001 003</t>
  </si>
  <si>
    <t>DONATIVOS A FIDEICOMISOS ESTATALES (Fortamun)</t>
  </si>
  <si>
    <t>1 4 8 484 001 010</t>
  </si>
  <si>
    <t>DONATIVOS A FIDEICOMISOS ESTATALES (Recursos Fiscales)</t>
  </si>
  <si>
    <t>1 4 8 485 001 001</t>
  </si>
  <si>
    <t>DONATIVOS INTERNACIONALES (Fondo General)</t>
  </si>
  <si>
    <t>1 4 8 485 001 002</t>
  </si>
  <si>
    <t>DONATIVOS INTERNACIONALES (Faism)</t>
  </si>
  <si>
    <t>1 4 8 485 001 003</t>
  </si>
  <si>
    <t>DONATIVOS INTERNACIONALES (Fortamun)</t>
  </si>
  <si>
    <t>1 4 8 485 001 010</t>
  </si>
  <si>
    <t>DONATIVOS INTERNACIONALES (Recursos Fiscales)</t>
  </si>
  <si>
    <t>1 4 9 491 001 001</t>
  </si>
  <si>
    <t>TRANSFERENCIAS PARA GOBIERNOS EXTRANJEROS (Fondo General)</t>
  </si>
  <si>
    <t>1 4 9 491 001 002</t>
  </si>
  <si>
    <t>TRANSFERENCIAS PARA GOBIERNOS EXTRANJEROS (Faism)</t>
  </si>
  <si>
    <t>1 4 9 491 001 003</t>
  </si>
  <si>
    <t>TRANSFERENCIAS PARA GOBIERNOS EXTRANJEROS (Fortamun)</t>
  </si>
  <si>
    <t>1 4 9 491 001 010</t>
  </si>
  <si>
    <t>TRANSFERENCIAS PARA GOBIERNOS EXTRANJEROS (Recursos Fiscales)</t>
  </si>
  <si>
    <t>1 4 9 492 001 001</t>
  </si>
  <si>
    <t>TRANSFERENCIAS PARA ORGANISMOS INTERNACIONALES (Fondo General)</t>
  </si>
  <si>
    <t>1 4 9 492 001 002</t>
  </si>
  <si>
    <t>TRANSFERENCIAS PARA ORGANISMOS INTERNACIONALES (Faism)</t>
  </si>
  <si>
    <t>1 4 9 492 001 003</t>
  </si>
  <si>
    <t>TRANSFERENCIAS PARA ORGANISMOS INTERNACIONALES (Fortamun)</t>
  </si>
  <si>
    <t>1 4 9 492 001 010</t>
  </si>
  <si>
    <t>TRANSFERENCIAS PARA ORGANISMOS INTERNACIONALES (Recursos Fiscales)</t>
  </si>
  <si>
    <t>1 4 9 493 001 001</t>
  </si>
  <si>
    <t>TRANSFERENCIAS PARA EL SECTOR PRIVADO EXTERNO (Fondo General)</t>
  </si>
  <si>
    <t>1 4 9 493 001 002</t>
  </si>
  <si>
    <t>TRANSFERENCIAS PARA EL SECTOR PRIVADO EXTERNO (Faism)</t>
  </si>
  <si>
    <t>1 4 9 493 001 003</t>
  </si>
  <si>
    <t>TRANSFERENCIAS PARA EL SECTOR PRIVADO EXTERNO (Fortamun)</t>
  </si>
  <si>
    <t>1 4 9 493 001 010</t>
  </si>
  <si>
    <t>TRANSFERENCIAS PARA EL SECTOR PRIVADO EXTERNO (Recursos Fiscales)</t>
  </si>
  <si>
    <t>2 5 1 511 001 001</t>
  </si>
  <si>
    <t>MUEBLES DE OFICINA Y ESTANTERÍA (Fondo General)</t>
  </si>
  <si>
    <t>2 5 1 511 001 002</t>
  </si>
  <si>
    <t>MUEBLES DE OFICINA Y ESTANTERÍA (Faism)</t>
  </si>
  <si>
    <t>2 5 1 511 001 003</t>
  </si>
  <si>
    <t>MUEBLES DE OFICINA Y ESTANTERÍA (Fortamun)</t>
  </si>
  <si>
    <t>2 5 1 511 001 010</t>
  </si>
  <si>
    <t>MUEBLES DE OFICINA Y ESTANTERÍA (Recursos Fiscales)</t>
  </si>
  <si>
    <t>2 5 1 512 001 001</t>
  </si>
  <si>
    <t>MUEBLES, EXCEPTO DE OFICINA Y ESTANTERÍA (Fondo General)</t>
  </si>
  <si>
    <t>2 5 1 512 001 002</t>
  </si>
  <si>
    <t>MUEBLES, EXCEPTO DE OFICINA Y ESTANTERÍA (Faism)</t>
  </si>
  <si>
    <t>2 5 1 512 001 003</t>
  </si>
  <si>
    <t>MUEBLES, EXCEPTO DE OFICINA Y ESTANTERÍA (Fortamun)</t>
  </si>
  <si>
    <t>2 5 1 512 001 010</t>
  </si>
  <si>
    <t>MUEBLES, EXCEPTO DE OFICINA Y ESTANTERÍA (Recursos Fiscales)</t>
  </si>
  <si>
    <t>2 5 1 513 001 001</t>
  </si>
  <si>
    <t>BIENES ARTÍSTICOS, CULTURALES Y CIENTÍFICOS (Fondo General)</t>
  </si>
  <si>
    <t>2 5 1 513 001 002</t>
  </si>
  <si>
    <t>BIENES ARTÍSTICOS, CULTURALES Y CIENTÍFICOS (Faism)</t>
  </si>
  <si>
    <t>2 5 1 513 001 003</t>
  </si>
  <si>
    <t>BIENES ARTÍSTICOS, CULTURALES Y CIENTÍFICOS (Fortamun)</t>
  </si>
  <si>
    <t>2 5 1 513 001 010</t>
  </si>
  <si>
    <t>BIENES ARTÍSTICOS, CULTURALES Y CIENTÍFICOS (Recursos Fiscales)</t>
  </si>
  <si>
    <t>2 5 1 514 001 001</t>
  </si>
  <si>
    <t>OBJETOS DE VALOR (Fondo General)</t>
  </si>
  <si>
    <t>2 5 1 514 001 002</t>
  </si>
  <si>
    <t>OBJETOS DE VALOR (Faism)</t>
  </si>
  <si>
    <t>2 5 1 514 001 003</t>
  </si>
  <si>
    <t>OBJETOS DE VALOR (Fortamun)</t>
  </si>
  <si>
    <t>2 5 1 514 001 010</t>
  </si>
  <si>
    <t>OBJETOS DE VALOR (Recursos Fiscales)</t>
  </si>
  <si>
    <t>2 5 1 515 001 001</t>
  </si>
  <si>
    <t>EQUIPO DE CÓMPUTO Y DE TECNOLOGÍAS DE LA INFORMACIÓN (Fondo General)</t>
  </si>
  <si>
    <t>2 5 1 515 001 002</t>
  </si>
  <si>
    <t>EQUIPO DE CÓMPUTO Y DE TECNOLOGÍAS DE LA INFORMACIÓN (Faism)</t>
  </si>
  <si>
    <t>2 5 1 515 001 003</t>
  </si>
  <si>
    <t>EQUIPO DE CÓMPUTO Y DE TECNOLOGÍAS DE LA INFORMACIÓN (Fortamun)</t>
  </si>
  <si>
    <t>2 5 1 515 001 010</t>
  </si>
  <si>
    <t>EQUIPO DE CÓMPUTO Y DE TECNOLOGÍAS DE LA INFORMACIÓN (Recursos Fiscales)</t>
  </si>
  <si>
    <t>2 5 1 519 001 001</t>
  </si>
  <si>
    <t>OTROS MOBILIARIOS Y EQUIPOS DE ADMINISTRACIÓN (Fondo General)</t>
  </si>
  <si>
    <t>2 5 1 519 001 002</t>
  </si>
  <si>
    <t>OTROS MOBILIARIOS Y EQUIPOS DE ADMINISTRACIÓN (Faism)</t>
  </si>
  <si>
    <t>2 5 1 519 001 003</t>
  </si>
  <si>
    <t>OTROS MOBILIARIOS Y EQUIPOS DE ADMINISTRACIÓN (Fortamun)</t>
  </si>
  <si>
    <t>2 5 1 519 001 010</t>
  </si>
  <si>
    <t>OTROS MOBILIARIOS Y EQUIPOS DE ADMINISTRACIÓN (Recursos Fiscales)</t>
  </si>
  <si>
    <t>2 5 2 521 001 001</t>
  </si>
  <si>
    <t>EQUIPOS Y APARATOS AUDIOVISUALES (Fondo General)</t>
  </si>
  <si>
    <t>2 5 2 521 001 002</t>
  </si>
  <si>
    <t>EQUIPOS Y APARATOS AUDIOVISUALES (Faism)</t>
  </si>
  <si>
    <t>2 5 2 521 001 003</t>
  </si>
  <si>
    <t>EQUIPOS Y APARATOS AUDIOVISUALES (Fortamun)</t>
  </si>
  <si>
    <t>2 5 2 521 001 010</t>
  </si>
  <si>
    <t>EQUIPOS Y APARATOS AUDIOVISUALES (Recursos Fiscales)</t>
  </si>
  <si>
    <t>2 5 2 522 001 001</t>
  </si>
  <si>
    <t>APARATOS DEPORTIVOS (Fondo General)</t>
  </si>
  <si>
    <t>2 5 2 522 001 002</t>
  </si>
  <si>
    <t>APARATOS DEPORTIVOS (Faism)</t>
  </si>
  <si>
    <t>2 5 2 522 001 003</t>
  </si>
  <si>
    <t>APARATOS DEPORTIVOS (Fortamun)</t>
  </si>
  <si>
    <t>2 5 2 522 001 010</t>
  </si>
  <si>
    <t>APARATOS DEPORTIVOS (Recursos Fiscales)</t>
  </si>
  <si>
    <t>2 5 2 523 001 001</t>
  </si>
  <si>
    <t>CÁMARAS FOTOGRÁFICAS Y DE VIDEO (Fondo General)</t>
  </si>
  <si>
    <t>2 5 2 523 001 002</t>
  </si>
  <si>
    <t>CÁMARAS FOTOGRÁFICAS Y DE VIDEO (Faism)</t>
  </si>
  <si>
    <t>2 5 2 523 001 003</t>
  </si>
  <si>
    <t>CÁMARAS FOTOGRÁFICAS Y DE VIDEO (Fortamun)</t>
  </si>
  <si>
    <t>2 5 2 523 001 010</t>
  </si>
  <si>
    <t>CÁMARAS FOTOGRÁFICAS Y DE VIDEO (Recursos Fiscales)</t>
  </si>
  <si>
    <t>2 5 2 529 001 001</t>
  </si>
  <si>
    <t>OTRO MOBILIARIO Y EQUIPO EDUCACIONAL Y RECREATIVO (Fondo General)</t>
  </si>
  <si>
    <t>2 5 2 529 001 002</t>
  </si>
  <si>
    <t>OTRO MOBILIARIO Y EQUIPO EDUCACIONAL Y RECREATIVO (Faism)</t>
  </si>
  <si>
    <t>2 5 2 529 001 003</t>
  </si>
  <si>
    <t>OTRO MOBILIARIO Y EQUIPO EDUCACIONAL Y RECREATIVO (Fortamun)</t>
  </si>
  <si>
    <t>2 5 2 529 001 010</t>
  </si>
  <si>
    <t>OTRO MOBILIARIO Y EQUIPO EDUCACIONAL Y RECREATIVO (Recursos Fiscales)</t>
  </si>
  <si>
    <t>2 5 3 531 001 001</t>
  </si>
  <si>
    <t>EQUIPO MÉDICO Y DE LABORATORIO (Fondo General)</t>
  </si>
  <si>
    <t>2 5 3 531 001 002</t>
  </si>
  <si>
    <t>EQUIPO MÉDICO Y DE LABORATORIO (Faism)</t>
  </si>
  <si>
    <t>2 5 3 531 001 003</t>
  </si>
  <si>
    <t>EQUIPO MÉDICO Y DE LABORATORIO (Fortamun)</t>
  </si>
  <si>
    <t>2 5 3 531 001 010</t>
  </si>
  <si>
    <t>EQUIPO MÉDICO Y DE LABORATORIO (Recursos Fiscales)</t>
  </si>
  <si>
    <t>2 5 3 532 001 001</t>
  </si>
  <si>
    <t>INSTRUMENTAL MÉDICO Y DE LABORATORIO (Fondo General)</t>
  </si>
  <si>
    <t>2 5 3 532 001 002</t>
  </si>
  <si>
    <t>INSTRUMENTAL MÉDICO Y DE LABORATORIO (Faism)</t>
  </si>
  <si>
    <t>2 5 3 532 001 003</t>
  </si>
  <si>
    <t>INSTRUMENTAL MÉDICO Y DE LABORATORIO (Fortamun)</t>
  </si>
  <si>
    <t>2 5 3 532 001 010</t>
  </si>
  <si>
    <t>INSTRUMENTAL MÉDICO Y DE LABORATORIO (Recursos Fiscales)</t>
  </si>
  <si>
    <t>2 5 4 541 001 001</t>
  </si>
  <si>
    <t>VEHÍCULOS Y EQUIPO TERRESTRE (Fondo General)</t>
  </si>
  <si>
    <t>2 5 4 541 001 002</t>
  </si>
  <si>
    <t>VEHÍCULOS Y EQUIPO TERRESTRE (Faism)</t>
  </si>
  <si>
    <t>2 5 4 541 001 003</t>
  </si>
  <si>
    <t>VEHÍCULOS Y EQUIPO TERRESTRE (Fortamun)</t>
  </si>
  <si>
    <t>2 5 4 541 001 010</t>
  </si>
  <si>
    <t>VEHÍCULOS Y EQUIPO TERRESTRE (Recursos Fiscales)</t>
  </si>
  <si>
    <t>2 5 4 542 001 001</t>
  </si>
  <si>
    <t>CARROCERÍAS Y REMOLQUES (Fondo General)</t>
  </si>
  <si>
    <t>2 5 4 542 001 002</t>
  </si>
  <si>
    <t>CARROCERÍAS Y REMOLQUES (Faism)</t>
  </si>
  <si>
    <t>2 5 4 542 001 003</t>
  </si>
  <si>
    <t>CARROCERÍAS Y REMOLQUES (Fortamun)</t>
  </si>
  <si>
    <t>2 5 4 542 001 010</t>
  </si>
  <si>
    <t>CARROCERÍAS Y REMOLQUES (Recursos Fiscales)</t>
  </si>
  <si>
    <t>2 5 4 543 001 001</t>
  </si>
  <si>
    <t>EQUIPO AEROESPACIAL (Fondo General)</t>
  </si>
  <si>
    <t>2 5 4 543 001 002</t>
  </si>
  <si>
    <t>EQUIPO AEROESPACIAL (Faism)</t>
  </si>
  <si>
    <t>2 5 4 543 001 003</t>
  </si>
  <si>
    <t>EQUIPO AEROESPACIAL (Fortamun)</t>
  </si>
  <si>
    <t>2 5 4 543 001 010</t>
  </si>
  <si>
    <t>EQUIPO AEROESPACIAL (Recursos Fiscales)</t>
  </si>
  <si>
    <t>2 5 4 544 001 001</t>
  </si>
  <si>
    <t>EQUIPO FERROVIARIO (Fondo General)</t>
  </si>
  <si>
    <t>2 5 4 544 001 002</t>
  </si>
  <si>
    <t>EQUIPO FERROVIARIO (Faism)</t>
  </si>
  <si>
    <t>2 5 4 544 001 003</t>
  </si>
  <si>
    <t>EQUIPO FERROVIARIO (Fortamun)</t>
  </si>
  <si>
    <t>2 5 4 544 001 010</t>
  </si>
  <si>
    <t>EQUIPO FERROVIARIO (Recursos Fiscales)</t>
  </si>
  <si>
    <t>2 5 4 545 001 001</t>
  </si>
  <si>
    <t>EMBARCACIONES (Fondo General)</t>
  </si>
  <si>
    <t>2 5 4 545 001 002</t>
  </si>
  <si>
    <t>EMBARCACIONES (Faism)</t>
  </si>
  <si>
    <t>2 5 4 545 001 003</t>
  </si>
  <si>
    <t>EMBARCACIONES (Fortamun)</t>
  </si>
  <si>
    <t>2 5 4 545 001 010</t>
  </si>
  <si>
    <t>EMBARCACIONES (Recursos Fiscales)</t>
  </si>
  <si>
    <t>2 5 4 549 001 001</t>
  </si>
  <si>
    <t>OTROS EQUIPOS DE TRANSPORTE (Fondo General)</t>
  </si>
  <si>
    <t>2 5 4 549 001 002</t>
  </si>
  <si>
    <t>OTROS EQUIPOS DE TRANSPORTE (Faism)</t>
  </si>
  <si>
    <t>2 5 4 549 001 003</t>
  </si>
  <si>
    <t>OTROS EQUIPOS DE TRANSPORTE (Fortamun)</t>
  </si>
  <si>
    <t>2 5 4 549 001 010</t>
  </si>
  <si>
    <t>OTROS EQUIPOS DE TRANSPORTE (Recursos Fiscales)</t>
  </si>
  <si>
    <t>2 5 5 551 001 001</t>
  </si>
  <si>
    <t>EQUIPO DE DEFENSA Y SEGURIDAD (Fondo General)</t>
  </si>
  <si>
    <t>2 5 5 551 001 002</t>
  </si>
  <si>
    <t>EQUIPO DE DEFENSA Y SEGURIDAD (Faism)</t>
  </si>
  <si>
    <t>2 5 5 551 001 003</t>
  </si>
  <si>
    <t>EQUIPO DE DEFENSA Y SEGURIDAD (Fortamun)</t>
  </si>
  <si>
    <t>2 5 5 551 001 010</t>
  </si>
  <si>
    <t>EQUIPO DE DEFENSA Y SEGURIDAD (Recursos Fiscales)</t>
  </si>
  <si>
    <t>2 5 6 561 001 001</t>
  </si>
  <si>
    <t>MAQUINARIA Y EQUIPO AGROPECUARIO (Fondo General)</t>
  </si>
  <si>
    <t>2 5 6 561 001 002</t>
  </si>
  <si>
    <t>MAQUINARIA Y EQUIPO AGROPECUARIO (Faism)</t>
  </si>
  <si>
    <t>2 5 6 561 001 003</t>
  </si>
  <si>
    <t>MAQUINARIA Y EQUIPO AGROPECUARIO (Fortamun)</t>
  </si>
  <si>
    <t>2 5 6 561 001 010</t>
  </si>
  <si>
    <t>MAQUINARIA Y EQUIPO AGROPECUARIO (Recursos Fiscales)</t>
  </si>
  <si>
    <t>2 5 6 562 001 001</t>
  </si>
  <si>
    <t>MAQUINARIA Y EQUIPO INDUSTRIAL (Fondo General)</t>
  </si>
  <si>
    <t>2 5 6 562 001 002</t>
  </si>
  <si>
    <t>MAQUINARIA Y EQUIPO INDUSTRIAL (Faism)</t>
  </si>
  <si>
    <t>2 5 6 562 001 003</t>
  </si>
  <si>
    <t>MAQUINARIA Y EQUIPO INDUSTRIAL (Fortamun)</t>
  </si>
  <si>
    <t>2 5 6 562 001 010</t>
  </si>
  <si>
    <t>MAQUINARIA Y EQUIPO INDUSTRIAL (Recursos Fiscales)</t>
  </si>
  <si>
    <t>2 5 6 563 001 001</t>
  </si>
  <si>
    <t>MAQUINARIA Y EQUIPO DE CONSTRUCCIÓN (Fondo General)</t>
  </si>
  <si>
    <t>2 5 6 563 001 002</t>
  </si>
  <si>
    <t>MAQUINARIA Y EQUIPO DE CONSTRUCCIÓN (Faism)</t>
  </si>
  <si>
    <t>2 5 6 563 001 003</t>
  </si>
  <si>
    <t>MAQUINARIA Y EQUIPO DE CONSTRUCCIÓN (Fortamun)</t>
  </si>
  <si>
    <t>2 5 6 563 001 010</t>
  </si>
  <si>
    <t>MAQUINARIA Y EQUIPO DE CONSTRUCCIÓN (Recursos Fiscales)</t>
  </si>
  <si>
    <t>2 5 6 564 001 001</t>
  </si>
  <si>
    <t>SISTEMAS DE AIRE ACONDICIONADO, CALEFACCIÓN Y DE REFRIGERACIÓN INDUSTRIAL Y COMERCIAL (Fondo General)</t>
  </si>
  <si>
    <t>2 5 6 564 001 002</t>
  </si>
  <si>
    <t>SISTEMAS DE AIRE ACONDICIONADO, CALEFACCIÓN Y DE REFRIGERACIÓN INDUSTRIAL Y COMERCIAL (Faism)</t>
  </si>
  <si>
    <t>2 5 6 564 001 003</t>
  </si>
  <si>
    <t>SISTEMAS DE AIRE ACONDICIONADO, CALEFACCIÓN Y DE REFRIGERACIÓN INDUSTRIAL Y COMERCIAL (Fortamun)</t>
  </si>
  <si>
    <t>2 5 6 564 001 010</t>
  </si>
  <si>
    <t>SISTEMAS DE AIRE ACONDICIONADO, CALEFACCIÓN Y DE REFRIGERACIÓN INDUSTRIAL Y COMERCIAL (Recursos Fiscales)</t>
  </si>
  <si>
    <t>2 5 6 565 001 001</t>
  </si>
  <si>
    <t>EQUIPO DE COMUNICACIÓN Y TELECOMUNICACIÓN (Fondo General)</t>
  </si>
  <si>
    <t>2 5 6 565 001 002</t>
  </si>
  <si>
    <t>EQUIPO DE COMUNICACIÓN Y TELECOMUNICACIÓN (Faism)</t>
  </si>
  <si>
    <t>2 5 6 565 001 003</t>
  </si>
  <si>
    <t>EQUIPO DE COMUNICACIÓN Y TELECOMUNICACIÓN (Fortamun)</t>
  </si>
  <si>
    <t>2 5 6 565 001 010</t>
  </si>
  <si>
    <t>EQUIPO DE COMUNICACIÓN Y TELECOMUNICACIÓN (Recursos Fiscales)</t>
  </si>
  <si>
    <t>2 5 6 566 001 001</t>
  </si>
  <si>
    <t>EQUIPOS DE GENERACIÓN ELÉCTRICA, APARATOS Y ACCESORIOS ELÉCTRICOS (Fondo General)</t>
  </si>
  <si>
    <t>2 5 6 566 001 002</t>
  </si>
  <si>
    <t>EQUIPOS DE GENERACIÓN ELÉCTRICA, APARATOS Y ACCESORIOS ELÉCTRICOS (Faism)</t>
  </si>
  <si>
    <t>2 5 6 566 001 003</t>
  </si>
  <si>
    <t>EQUIPOS DE GENERACIÓN ELÉCTRICA, APARATOS Y ACCESORIOS ELÉCTRICOS (Fortamun)</t>
  </si>
  <si>
    <t>2 5 6 566 001 010</t>
  </si>
  <si>
    <t>EQUIPOS DE GENERACIÓN ELÉCTRICA, APARATOS Y ACCESORIOS ELÉCTRICOS (Recursos Fiscales)</t>
  </si>
  <si>
    <t>2 5 6 567 001 001</t>
  </si>
  <si>
    <t>HERRAMIENTAS Y MÁQUINAS-HERRAMIENTA (Fondo General)</t>
  </si>
  <si>
    <t>2 5 6 567 001 002</t>
  </si>
  <si>
    <t>HERRAMIENTAS Y MÁQUINAS-HERRAMIENTA (Faism)</t>
  </si>
  <si>
    <t>2 5 6 567 001 003</t>
  </si>
  <si>
    <t>HERRAMIENTAS Y MÁQUINAS-HERRAMIENTA (Fortamun)</t>
  </si>
  <si>
    <t>2 5 6 567 001 010</t>
  </si>
  <si>
    <t>HERRAMIENTAS Y MÁQUINAS-HERRAMIENTA (Recursos Fiscales)</t>
  </si>
  <si>
    <t>2 5 6 569 001 001</t>
  </si>
  <si>
    <t>OTROS EQUIPOS (Fondo General)</t>
  </si>
  <si>
    <t>2 5 6 569 001 002</t>
  </si>
  <si>
    <t>OTROS EQUIPOS (Faism)</t>
  </si>
  <si>
    <t>2 5 6 569 001 003</t>
  </si>
  <si>
    <t>OTROS EQUIPOS (Fortamun)</t>
  </si>
  <si>
    <t>2 5 6 569 001 010</t>
  </si>
  <si>
    <t>OTROS EQUIPOS (Recursos Fiscales)</t>
  </si>
  <si>
    <t>2 5 7 571 001 001</t>
  </si>
  <si>
    <t>BOVINOS (Fondo General)</t>
  </si>
  <si>
    <t>2 5 7 571 001 002</t>
  </si>
  <si>
    <t>BOVINOS (Faism)</t>
  </si>
  <si>
    <t>2 5 7 571 001 003</t>
  </si>
  <si>
    <t>BOVINOS (Fortamun)</t>
  </si>
  <si>
    <t>2 5 7 571 001 010</t>
  </si>
  <si>
    <t>BOVINOS (Recursos Fiscales)</t>
  </si>
  <si>
    <t>2 5 7 572 001 001</t>
  </si>
  <si>
    <t>PORCINOS (Fondo General)</t>
  </si>
  <si>
    <t>2 5 7 572 001 002</t>
  </si>
  <si>
    <t>PORCINOS (Faism)</t>
  </si>
  <si>
    <t>2 5 7 572 001 003</t>
  </si>
  <si>
    <t>PORCINOS (Fortamun)</t>
  </si>
  <si>
    <t>2 5 7 572 001 010</t>
  </si>
  <si>
    <t>PORCINOS (Recursos Fiscales)</t>
  </si>
  <si>
    <t>2 5 7 573 001 001</t>
  </si>
  <si>
    <t>AVES (Fondo General)</t>
  </si>
  <si>
    <t>2 5 7 573 001 002</t>
  </si>
  <si>
    <t>AVES (Faism)</t>
  </si>
  <si>
    <t>2 5 7 573 001 003</t>
  </si>
  <si>
    <t>AVES (Fortamun)</t>
  </si>
  <si>
    <t>2 5 7 573 001 010</t>
  </si>
  <si>
    <t>AVES (Recursos Fiscales)</t>
  </si>
  <si>
    <t>2 5 7 574 001 001</t>
  </si>
  <si>
    <t>OVINOS Y CAPRINOS (Fondo General)</t>
  </si>
  <si>
    <t>2 5 7 574 001 002</t>
  </si>
  <si>
    <t>OVINOS Y CAPRINOS (Faism)</t>
  </si>
  <si>
    <t>2 5 7 574 001 003</t>
  </si>
  <si>
    <t>OVINOS Y CAPRINOS (Fortamun)</t>
  </si>
  <si>
    <t>2 5 7 574 001 010</t>
  </si>
  <si>
    <t>OVINOS Y CAPRINOS (Recursos Fiscales)</t>
  </si>
  <si>
    <t>2 5 7 575 001 001</t>
  </si>
  <si>
    <t>PECES Y ACUICULTURA (Fondo General)</t>
  </si>
  <si>
    <t>2 5 7 575 001 002</t>
  </si>
  <si>
    <t>PECES Y ACUICULTURA (Faism)</t>
  </si>
  <si>
    <t>2 5 7 575 001 003</t>
  </si>
  <si>
    <t>PECES Y ACUICULTURA (Fortamun)</t>
  </si>
  <si>
    <t>2 5 7 575 001 010</t>
  </si>
  <si>
    <t>PECES Y ACUICULTURA (Recursos Fiscales)</t>
  </si>
  <si>
    <t>2 5 7 576 001 001</t>
  </si>
  <si>
    <t>EQUINOS (Fondo General)</t>
  </si>
  <si>
    <t>2 5 7 576 001 002</t>
  </si>
  <si>
    <t>EQUINOS (Faism)</t>
  </si>
  <si>
    <t>2 5 7 576 001 003</t>
  </si>
  <si>
    <t>EQUINOS (Fortamun)</t>
  </si>
  <si>
    <t>2 5 7 576 001 010</t>
  </si>
  <si>
    <t>EQUINOS (Recursos Fiscales)</t>
  </si>
  <si>
    <t>2 5 7 577 001 001</t>
  </si>
  <si>
    <t>ESPECIES MENORES Y DE ZOOLÓGICO (Fondo General)</t>
  </si>
  <si>
    <t>2 5 7 577 001 002</t>
  </si>
  <si>
    <t>ESPECIES MENORES Y DE ZOOLÓGICO (Faism)</t>
  </si>
  <si>
    <t>2 5 7 577 001 003</t>
  </si>
  <si>
    <t>ESPECIES MENORES Y DE ZOOLÓGICO (Fortamun)</t>
  </si>
  <si>
    <t>2 5 7 577 001 010</t>
  </si>
  <si>
    <t>ESPECIES MENORES Y DE ZOOLÓGICO (Recursos Fiscales)</t>
  </si>
  <si>
    <t>2 5 7 578 001 001</t>
  </si>
  <si>
    <t>ÁRBOLES Y PLANTAS (Fondo General)</t>
  </si>
  <si>
    <t>2 5 7 578 001 002</t>
  </si>
  <si>
    <t>ÁRBOLES Y PLANTAS (Faism)</t>
  </si>
  <si>
    <t>2 5 7 578 001 003</t>
  </si>
  <si>
    <t>ÁRBOLES Y PLANTAS (Fortamun)</t>
  </si>
  <si>
    <t>2 5 7 578 001 010</t>
  </si>
  <si>
    <t>ÁRBOLES Y PLANTAS (Recursos Fiscales)</t>
  </si>
  <si>
    <t>2 5 7 579 001 001</t>
  </si>
  <si>
    <t>OTROS ACTIVOS BIOLÓGICOS (Fondo General)</t>
  </si>
  <si>
    <t>2 5 7 579 001 002</t>
  </si>
  <si>
    <t>OTROS ACTIVOS BIOLÓGICOS (Faism)</t>
  </si>
  <si>
    <t>2 5 7 579 001 003</t>
  </si>
  <si>
    <t>OTROS ACTIVOS BIOLÓGICOS (Fortamun)</t>
  </si>
  <si>
    <t>2 5 7 579 001 010</t>
  </si>
  <si>
    <t>OTROS ACTIVOS BIOLÓGICOS (Recursos Fiscales)</t>
  </si>
  <si>
    <t>2 5 8 581 001 001</t>
  </si>
  <si>
    <t>TERRENOS (Fondo General)</t>
  </si>
  <si>
    <t>2 5 8 581 001 002</t>
  </si>
  <si>
    <t>TERRENOS (Faism)</t>
  </si>
  <si>
    <t>2 5 8 581 001 003</t>
  </si>
  <si>
    <t>TERRENOS (Fortamun)</t>
  </si>
  <si>
    <t>2 5 8 581 001 010</t>
  </si>
  <si>
    <t>TERRENOS (Recursos Fiscales)</t>
  </si>
  <si>
    <t>2 5 8 582 001 001</t>
  </si>
  <si>
    <t>VIVIENDAS (Fondo General)</t>
  </si>
  <si>
    <t>2 5 8 582 001 002</t>
  </si>
  <si>
    <t>VIVIENDAS (Faism)</t>
  </si>
  <si>
    <t>2 5 8 582 001 003</t>
  </si>
  <si>
    <t>VIVIENDAS (Fortamun)</t>
  </si>
  <si>
    <t>2 5 8 582 001 010</t>
  </si>
  <si>
    <t>VIVIENDAS (Recursos Fiscales)</t>
  </si>
  <si>
    <t>2 5 8 583 001 001</t>
  </si>
  <si>
    <t>EDIFICIOS NO RESIDENCIALES (Fondo General)</t>
  </si>
  <si>
    <t>2 5 8 583 001 002</t>
  </si>
  <si>
    <t>EDIFICIOS NO RESIDENCIALES (Faism)</t>
  </si>
  <si>
    <t>2 5 8 583 001 003</t>
  </si>
  <si>
    <t>EDIFICIOS NO RESIDENCIALES (Fortamun)</t>
  </si>
  <si>
    <t>2 5 8 583 001 010</t>
  </si>
  <si>
    <t>EDIFICIOS NO RESIDENCIALES (Recursos Fiscales)</t>
  </si>
  <si>
    <t>2 5 8 589 001 001</t>
  </si>
  <si>
    <t>OTROS BIENES INMUEBLES (Fondo General)</t>
  </si>
  <si>
    <t>2 5 8 589 001 002</t>
  </si>
  <si>
    <t>OTROS BIENES INMUEBLES (Faism)</t>
  </si>
  <si>
    <t>2 5 8 589 001 003</t>
  </si>
  <si>
    <t>OTROS BIENES INMUEBLES (Fortamun)</t>
  </si>
  <si>
    <t>2 5 8 589 001 010</t>
  </si>
  <si>
    <t>OTROS BIENES INMUEBLES (Recursos Fiscales)</t>
  </si>
  <si>
    <t>2 5 9 591 001 001</t>
  </si>
  <si>
    <t>SOFTWARE (Fondo General)</t>
  </si>
  <si>
    <t>2 5 9 591 001 002</t>
  </si>
  <si>
    <t>SOFTWARE (Faism)</t>
  </si>
  <si>
    <t>2 5 9 591 001 003</t>
  </si>
  <si>
    <t>SOFTWARE (Fortamun)</t>
  </si>
  <si>
    <t>2 5 9 591 001 010</t>
  </si>
  <si>
    <t>SOFTWARE (Recursos Fiscales)</t>
  </si>
  <si>
    <t>2 5 9 592 001 001</t>
  </si>
  <si>
    <t>PATENTES (Fondo General)</t>
  </si>
  <si>
    <t>2 5 9 592 001 002</t>
  </si>
  <si>
    <t>PATENTES (Faism)</t>
  </si>
  <si>
    <t>2 5 9 592 001 003</t>
  </si>
  <si>
    <t>PATENTES (Fortamun)</t>
  </si>
  <si>
    <t>2 5 9 592 001 010</t>
  </si>
  <si>
    <t>PATENTES (Recursos Fiscales)</t>
  </si>
  <si>
    <t>2 5 9 593 001 001</t>
  </si>
  <si>
    <t>MARCAS (Fondo General)</t>
  </si>
  <si>
    <t>2 5 9 593 001 002</t>
  </si>
  <si>
    <t>MARCAS (Faism)</t>
  </si>
  <si>
    <t>2 5 9 593 001 003</t>
  </si>
  <si>
    <t>MARCAS (Fortamun)</t>
  </si>
  <si>
    <t>2 5 9 593 001 010</t>
  </si>
  <si>
    <t>MARCAS (Recursos Fiscales)</t>
  </si>
  <si>
    <t>2 5 9 594 001 001</t>
  </si>
  <si>
    <t>DERECHOS (Fondo General)</t>
  </si>
  <si>
    <t>2 5 9 594 001 002</t>
  </si>
  <si>
    <t>DERECHOS (Faism)</t>
  </si>
  <si>
    <t>2 5 9 594 001 003</t>
  </si>
  <si>
    <t>DERECHOS (Fortamun)</t>
  </si>
  <si>
    <t>2 5 9 594 001 010</t>
  </si>
  <si>
    <t>DERECHOS (Recursos Fiscales)</t>
  </si>
  <si>
    <t>2 5 9 595 001 001</t>
  </si>
  <si>
    <t>CONCESIONES (Fondo General)</t>
  </si>
  <si>
    <t>2 5 9 595 001 002</t>
  </si>
  <si>
    <t>CONCESIONES (Faism)</t>
  </si>
  <si>
    <t>2 5 9 595 001 003</t>
  </si>
  <si>
    <t>CONCESIONES (Fortamun)</t>
  </si>
  <si>
    <t>2 5 9 595 001 010</t>
  </si>
  <si>
    <t>CONCESIONES (Recursos Fiscales)</t>
  </si>
  <si>
    <t>2 5 9 596 001 001</t>
  </si>
  <si>
    <t>FRANQUICIAS (Fondo General)</t>
  </si>
  <si>
    <t>2 5 9 596 001 002</t>
  </si>
  <si>
    <t>FRANQUICIAS (Faism)</t>
  </si>
  <si>
    <t>2 5 9 596 001 003</t>
  </si>
  <si>
    <t>FRANQUICIAS (Fortamun)</t>
  </si>
  <si>
    <t>2 5 9 596 001 010</t>
  </si>
  <si>
    <t>FRANQUICIAS (Recursos Fiscales)</t>
  </si>
  <si>
    <t>2 5 9 597 001 001</t>
  </si>
  <si>
    <t>LICENCIAS INFORMÁTICAS E INTELECTUALES (Fondo General)</t>
  </si>
  <si>
    <t>2 5 9 597 001 002</t>
  </si>
  <si>
    <t>LICENCIAS INFORMÁTICAS E INTELECTUALES (Faism)</t>
  </si>
  <si>
    <t>2 5 9 597 001 003</t>
  </si>
  <si>
    <t>LICENCIAS INFORMÁTICAS E INTELECTUALES (Fortamun)</t>
  </si>
  <si>
    <t>2 5 9 597 001 010</t>
  </si>
  <si>
    <t>LICENCIAS INFORMÁTICAS E INTELECTUALES (Recursos Fiscales)</t>
  </si>
  <si>
    <t>2 5 9 598 001 001</t>
  </si>
  <si>
    <t>LICENCIAS INDUSTRIALES, COMERCIALES Y OTRAS (Fondo General)</t>
  </si>
  <si>
    <t>2 5 9 598 001 002</t>
  </si>
  <si>
    <t>LICENCIAS INDUSTRIALES, COMERCIALES Y OTRAS (Faism)</t>
  </si>
  <si>
    <t>2 5 9 598 001 003</t>
  </si>
  <si>
    <t>LICENCIAS INDUSTRIALES, COMERCIALES Y OTRAS (Fortamun)</t>
  </si>
  <si>
    <t>2 5 9 598 001 010</t>
  </si>
  <si>
    <t>LICENCIAS INDUSTRIALES, COMERCIALES Y OTRAS (Recursos Fiscales)</t>
  </si>
  <si>
    <t>2 5 9 599 001 001</t>
  </si>
  <si>
    <t>OTROS ACTIVOS INTANGIBLES (Fondo General)</t>
  </si>
  <si>
    <t>2 5 9 599 001 002</t>
  </si>
  <si>
    <t>OTROS ACTIVOS INTANGIBLES (Faism)</t>
  </si>
  <si>
    <t>2 5 9 599 001 003</t>
  </si>
  <si>
    <t>OTROS ACTIVOS INTANGIBLES (Fortamun)</t>
  </si>
  <si>
    <t>2 5 9 599 001 010</t>
  </si>
  <si>
    <t>OTROS ACTIVOS INTANGIBLES (Recursos Fiscales)</t>
  </si>
  <si>
    <t>2 6 1 611 001 001</t>
  </si>
  <si>
    <t>EDIFICACIÓN HABITACIONAL (Fondo General)</t>
  </si>
  <si>
    <t>2 6 1 611 001 002</t>
  </si>
  <si>
    <t>EDIFICACIÓN HABITACIONAL (Faism)</t>
  </si>
  <si>
    <t>2 6 1 611 001 003</t>
  </si>
  <si>
    <t>EDIFICACIÓN HABITACIONAL (Fortamun)</t>
  </si>
  <si>
    <t>2 6 1 611 001 010</t>
  </si>
  <si>
    <t>EDIFICACIÓN HABITACIONAL (Recursos Fiscales)</t>
  </si>
  <si>
    <t>2 6 1 612 001 001</t>
  </si>
  <si>
    <t>EDIFICACIÓN NO HABITACIONAL (Fondo General)</t>
  </si>
  <si>
    <t>EDIFICACIÓN NO HABITACIONAL (Faism)</t>
  </si>
  <si>
    <t>2 6 1 612 001 003</t>
  </si>
  <si>
    <t>EDIFICACIÓN NO HABITACIONAL (Fortamun)</t>
  </si>
  <si>
    <t>2 6 1 612 001 010</t>
  </si>
  <si>
    <t>EDIFICACIÓN NO HABITACIONAL (Recursos Fiscales)</t>
  </si>
  <si>
    <t>2 6 1 613 001 001</t>
  </si>
  <si>
    <t>CONSTRUCCIÓN DE OBRAS PARA EL ABASTECIMIENTO DE AGUA, PETRÓLEO, GAS, ELECTRICIDAD Y TELECOMUNICACIONES (Fondo General)</t>
  </si>
  <si>
    <t>CONSTRUCCIÓN DE OBRAS PARA EL ABASTECIMIENTO DE AGUA, PETRÓLEO, GAS, ELECTRICIDAD Y TELECOMUNICACIONES (Faism)</t>
  </si>
  <si>
    <t>2 6 1 613 001 003</t>
  </si>
  <si>
    <t>CONSTRUCCIÓN DE OBRAS PARA EL ABASTECIMIENTO DE AGUA, PETRÓLEO, GAS, ELECTRICIDAD Y TELECOMUNICACIONES (Fortamun)</t>
  </si>
  <si>
    <t>2 6 1 613 001 010</t>
  </si>
  <si>
    <t>CONSTRUCCIÓN DE OBRAS PARA EL ABASTECIMIENTO DE AGUA, PETRÓLEO, GAS, ELECTRICIDAD Y TELECOMUNICACIONES (Recursos Fiscales)</t>
  </si>
  <si>
    <t>2 6 1 614 001 001</t>
  </si>
  <si>
    <t>DIVISIÓN DE TERRENOS Y CONSTRUCCIÓN DE OBRAS DE URBANIZACIÓN (Fondo General)</t>
  </si>
  <si>
    <t>DIVISIÓN DE TERRENOS Y CONSTRUCCIÓN DE OBRAS DE URBANIZACIÓN (Faism)</t>
  </si>
  <si>
    <t>2 6 1 614 001 003</t>
  </si>
  <si>
    <t>DIVISIÓN DE TERRENOS Y CONSTRUCCIÓN DE OBRAS DE URBANIZACIÓN (Fortamun)</t>
  </si>
  <si>
    <t>2 6 1 614 001 010</t>
  </si>
  <si>
    <t>DIVISIÓN DE TERRENOS Y CONSTRUCCIÓN DE OBRAS DE URBANIZACIÓN (Recursos Fiscales)</t>
  </si>
  <si>
    <t>2 6 1 615 001 001</t>
  </si>
  <si>
    <t>CONSTRUCCIÓN DE VÍAS DE COMUNICACIÓN (Fondo General)</t>
  </si>
  <si>
    <t>2 6 1 615 001 002</t>
  </si>
  <si>
    <t>CONSTRUCCIÓN DE VÍAS DE COMUNICACIÓN (Faism)</t>
  </si>
  <si>
    <t>2 6 1 615 001 003</t>
  </si>
  <si>
    <t>CONSTRUCCIÓN DE VÍAS DE COMUNICACIÓN (Fortamun)</t>
  </si>
  <si>
    <t>2 6 1 615 001 010</t>
  </si>
  <si>
    <t>CONSTRUCCIÓN DE VÍAS DE COMUNICACIÓN (Recursos Fiscales)</t>
  </si>
  <si>
    <t>2 6 1 616 001 001</t>
  </si>
  <si>
    <t>OTRAS CONSTRUCCIONES DE INGENIERÍA CIVIL U OBRA PESADA (Fondo General)</t>
  </si>
  <si>
    <t>2 6 1 616 001 002</t>
  </si>
  <si>
    <t>OTRAS CONSTRUCCIONES DE INGENIERÍA CIVIL U OBRA PESADA (Faism)</t>
  </si>
  <si>
    <t>2 6 1 616 001 003</t>
  </si>
  <si>
    <t>OTRAS CONSTRUCCIONES DE INGENIERÍA CIVIL U OBRA PESADA (Fortamun)</t>
  </si>
  <si>
    <t>2 6 1 616 001 010</t>
  </si>
  <si>
    <t>OTRAS CONSTRUCCIONES DE INGENIERÍA CIVIL U OBRA PESADA (Recursos Fiscales)</t>
  </si>
  <si>
    <t>2 6 1 617 001 001</t>
  </si>
  <si>
    <t>INSTALACIONES Y EQUIPAMIENTO EN CONSTRUCCIONES (Fondo General)</t>
  </si>
  <si>
    <t>2 6 1 617 001 002</t>
  </si>
  <si>
    <t>INSTALACIONES Y EQUIPAMIENTO EN CONSTRUCCIONES (Faism)</t>
  </si>
  <si>
    <t>2 6 1 617 001 003</t>
  </si>
  <si>
    <t>INSTALACIONES Y EQUIPAMIENTO EN CONSTRUCCIONES (Fortamun)</t>
  </si>
  <si>
    <t>2 6 1 617 001 010</t>
  </si>
  <si>
    <t>INSTALACIONES Y EQUIPAMIENTO EN CONSTRUCCIONES (Recursos Fiscales)</t>
  </si>
  <si>
    <t>2 6 1 619 001 001</t>
  </si>
  <si>
    <t>TRABAJOS DE ACABADOS EN EDIFICACIONES Y OTROS TRABAJOS ESPECIALIZADOS (Fondo General)</t>
  </si>
  <si>
    <t>2 6 1 619 001 002</t>
  </si>
  <si>
    <t>TRABAJOS DE ACABADOS EN EDIFICACIONES Y OTROS TRABAJOS ESPECIALIZADOS (Faism)</t>
  </si>
  <si>
    <t>2 6 1 619 001 003</t>
  </si>
  <si>
    <t>TRABAJOS DE ACABADOS EN EDIFICACIONES Y OTROS TRABAJOS ESPECIALIZADOS (Fortamun)</t>
  </si>
  <si>
    <t>2 6 1 619 001 010</t>
  </si>
  <si>
    <t>TRABAJOS DE ACABADOS EN EDIFICACIONES Y OTROS TRABAJOS ESPECIALIZADOS (Recursos Fiscales)</t>
  </si>
  <si>
    <t>2 6 2 621 001 001</t>
  </si>
  <si>
    <t>2 6 2 621 001 002</t>
  </si>
  <si>
    <t>2 6 2 621 001 003</t>
  </si>
  <si>
    <t>2 6 2 621 001 010</t>
  </si>
  <si>
    <t>2 6 2 622 001 001</t>
  </si>
  <si>
    <t>2 6 2 622 001 002</t>
  </si>
  <si>
    <t>2 6 2 622 001 003</t>
  </si>
  <si>
    <t>2 6 2 622 001 010</t>
  </si>
  <si>
    <t>2 6 2 623 001 001</t>
  </si>
  <si>
    <t>2 6 2 623 001 002</t>
  </si>
  <si>
    <t>2 6 2 623 001 003</t>
  </si>
  <si>
    <t>2 6 2 623 001 010</t>
  </si>
  <si>
    <t>2 6 2 624 001 001</t>
  </si>
  <si>
    <t>2 6 2 624 001 002</t>
  </si>
  <si>
    <t>2 6 2 624 001 003</t>
  </si>
  <si>
    <t>2 6 2 624 001 010</t>
  </si>
  <si>
    <t>2 6 2 625 001 001</t>
  </si>
  <si>
    <t>2 6 2 625 001 002</t>
  </si>
  <si>
    <t>2 6 2 625 001 003</t>
  </si>
  <si>
    <t>2 6 2 625 001 010</t>
  </si>
  <si>
    <t>2 6 2 626 001 001</t>
  </si>
  <si>
    <t>2 6 2 626 001 002</t>
  </si>
  <si>
    <t>2 6 2 626 001 003</t>
  </si>
  <si>
    <t>2 6 2 626 001 010</t>
  </si>
  <si>
    <t>2 6 2 627 001 001</t>
  </si>
  <si>
    <t>2 6 2 627 001 002</t>
  </si>
  <si>
    <t>2 6 2 627 001 003</t>
  </si>
  <si>
    <t>2 6 2 627 001 010</t>
  </si>
  <si>
    <t>2 6 2 629 001 001</t>
  </si>
  <si>
    <t>2 6 2 629 001 002</t>
  </si>
  <si>
    <t>2 6 2 629 001 003</t>
  </si>
  <si>
    <t>2 6 2 629 001 010</t>
  </si>
  <si>
    <t>2 6 3 631 001 001</t>
  </si>
  <si>
    <t>ESTUDIOS, FORMULACIÓN Y EVALUACIÓN DE PROYECTOS PRODUCTIVOS NO INCLUIDOS EN CONCEPTOS ANTERIORES DE ESTE CAPÍTULO (Fondo General)</t>
  </si>
  <si>
    <t>2 6 3 631 001 002</t>
  </si>
  <si>
    <t>ESTUDIOS, FORMULACIÓN Y EVALUACIÓN DE PROYECTOS PRODUCTIVOS NO INCLUIDOS EN CONCEPTOS ANTERIORES DE ESTE CAPÍTULO (Faism)</t>
  </si>
  <si>
    <t>2 6 3 631 001 003</t>
  </si>
  <si>
    <t>ESTUDIOS, FORMULACIÓN Y EVALUACIÓN DE PROYECTOS PRODUCTIVOS NO INCLUIDOS EN CONCEPTOS ANTERIORES DE ESTE CAPÍTULO (Fortamun)</t>
  </si>
  <si>
    <t>2 6 3 631 001 010</t>
  </si>
  <si>
    <t>ESTUDIOS, FORMULACIÓN Y EVALUACIÓN DE PROYECTOS PRODUCTIVOS NO INCLUIDOS EN CONCEPTOS ANTERIORES DE ESTE CAPÍTULO (Recursos Fiscales)</t>
  </si>
  <si>
    <t>2 6 3 632 001 001</t>
  </si>
  <si>
    <t>EJECUCIÓN DE PROYECTOS PRODUCTIVOS NO INCLUIDOS EN CONCEPTOS ANTERIORES DE ESTE CAPÍTULO (Fondo General)</t>
  </si>
  <si>
    <t>2 6 3 632 001 002</t>
  </si>
  <si>
    <t>EJECUCIÓN DE PROYECTOS PRODUCTIVOS NO INCLUIDOS EN CONCEPTOS ANTERIORES DE ESTE CAPÍTULO (Faism)</t>
  </si>
  <si>
    <t>2 6 3 632 001 003</t>
  </si>
  <si>
    <t>EJECUCIÓN DE PROYECTOS PRODUCTIVOS NO INCLUIDOS EN CONCEPTOS ANTERIORES DE ESTE CAPÍTULO (Fortamun)</t>
  </si>
  <si>
    <t>2 6 3 632 001 010</t>
  </si>
  <si>
    <t>EJECUCIÓN DE PROYECTOS PRODUCTIVOS NO INCLUIDOS EN CONCEPTOS ANTERIORES DE ESTE CAPÍTULO (Recursos Fiscales)</t>
  </si>
  <si>
    <t>2 7 1 711 001 001</t>
  </si>
  <si>
    <t>CRÉDITOS OTORGADOS POR ENTIDADES FEDERATIVAS Y MUNICIPIOS AL SECTOR SOCIAL Y PRIVADO PARA EL FOMENTO DE ACTIVIDADES PRODUCTIVAS (Fondo General)</t>
  </si>
  <si>
    <t>2 7 1 711 001 002</t>
  </si>
  <si>
    <t>CRÉDITOS OTORGADOS POR ENTIDADES FEDERATIVAS Y MUNICIPIOS AL SECTOR SOCIAL Y PRIVADO PARA EL FOMENTO DE ACTIVIDADES PRODUCTIVAS (Faism)</t>
  </si>
  <si>
    <t>2 7 1 711 001 003</t>
  </si>
  <si>
    <t>CRÉDITOS OTORGADOS POR ENTIDADES FEDERATIVAS Y MUNICIPIOS AL SECTOR SOCIAL Y PRIVADO PARA EL FOMENTO DE ACTIVIDADES PRODUCTIVAS (Fortamun)</t>
  </si>
  <si>
    <t>2 7 1 711 001 010</t>
  </si>
  <si>
    <t>CRÉDITOS OTORGADOS POR ENTIDADES FEDERATIVAS Y MUNICIPIOS AL SECTOR SOCIAL Y PRIVADO PARA EL FOMENTO DE ACTIVIDADES PRODUCTIVAS (Recursos Fiscales)</t>
  </si>
  <si>
    <t>2 7 1 712 001 001</t>
  </si>
  <si>
    <t>CRÉDITOS OTORGADOS POR LAS ENTIDADES FEDERATIVAS A MUNICIPIOS PARA EL FOMENTO DE ACTIVIDADES PRODUCTIVAS (Fondo General)</t>
  </si>
  <si>
    <t>2 7 1 712 001 002</t>
  </si>
  <si>
    <t>CRÉDITOS OTORGADOS POR LAS ENTIDADES FEDERATIVAS A MUNICIPIOS PARA EL FOMENTO DE ACTIVIDADES PRODUCTIVAS (Faism)</t>
  </si>
  <si>
    <t>2 7 1 712 001 003</t>
  </si>
  <si>
    <t>CRÉDITOS OTORGADOS POR LAS ENTIDADES FEDERATIVAS A MUNICIPIOS PARA EL FOMENTO DE ACTIVIDADES PRODUCTIVAS (Fortamun)</t>
  </si>
  <si>
    <t>2 7 1 712 001 010</t>
  </si>
  <si>
    <t>CRÉDITOS OTORGADOS POR LAS ENTIDADES FEDERATIVAS A MUNICIPIOS PARA EL FOMENTO DE ACTIVIDADES PRODUCTIVAS (Recursos Fiscales)</t>
  </si>
  <si>
    <t>2 7 2 721 001 001</t>
  </si>
  <si>
    <t>ACCIONES Y PARTICIPACIONES DE CAPITAL EN ENTIDADES PARAESTATALES NO EMPRESARIALES Y NO FINANCIERAS CON FINES DE POLÍTICA ECONÓMICA (Fondo General)</t>
  </si>
  <si>
    <t>2 7 2 721 001 002</t>
  </si>
  <si>
    <t>ACCIONES Y PARTICIPACIONES DE CAPITAL EN ENTIDADES PARAESTATALES NO EMPRESARIALES Y NO FINANCIERAS CON FINES DE POLÍTICA ECONÓMICA (Faism)</t>
  </si>
  <si>
    <t>2 7 2 721 001 003</t>
  </si>
  <si>
    <t>ACCIONES Y PARTICIPACIONES DE CAPITAL EN ENTIDADES PARAESTATALES NO EMPRESARIALES Y NO FINANCIERAS CON FINES DE POLÍTICA ECONÓMICA (Fortamun)</t>
  </si>
  <si>
    <t>2 7 2 721 001 010</t>
  </si>
  <si>
    <t>ACCIONES Y PARTICIPACIONES DE CAPITAL EN ENTIDADES PARAESTATALES NO EMPRESARIALES Y NO FINANCIERAS CON FINES DE POLÍTICA ECONÓMICA (Recursos Fiscales)</t>
  </si>
  <si>
    <t>2 7 2 722 001 001</t>
  </si>
  <si>
    <t>ACCIONES Y PARTICIPACIONES DE CAPITAL EN ENTIDADES PARAESTATALES EMPRESARIALES Y NO FINANCIERAS CON FINES DE POLÍTICA ECONÓMICA (Fondo General)</t>
  </si>
  <si>
    <t>2 7 2 722 001 002</t>
  </si>
  <si>
    <t>ACCIONES Y PARTICIPACIONES DE CAPITAL EN ENTIDADES PARAESTATALES EMPRESARIALES Y NO FINANCIERAS CON FINES DE POLÍTICA ECONÓMICA (Faism)</t>
  </si>
  <si>
    <t>2 7 2 722 001 003</t>
  </si>
  <si>
    <t>ACCIONES Y PARTICIPACIONES DE CAPITAL EN ENTIDADES PARAESTATALES EMPRESARIALES Y NO FINANCIERAS CON FINES DE POLÍTICA ECONÓMICA (Fortamun)</t>
  </si>
  <si>
    <t>2 7 2 722 001 010</t>
  </si>
  <si>
    <t>ACCIONES Y PARTICIPACIONES DE CAPITAL EN ENTIDADES PARAESTATALES EMPRESARIALES Y NO FINANCIERAS CON FINES DE POLÍTICA ECONÓMICA (Recursos Fiscales)</t>
  </si>
  <si>
    <t>2 7 2 723 001 001</t>
  </si>
  <si>
    <t>ACCIONES Y PARTICIPACIONES DE CAPITAL EN INSTITUCIONES PARAESTATALES PÚBLICAS FINANCIERAS CON FINES DE POLÍTICA ECONÓMICA (Fondo General)</t>
  </si>
  <si>
    <t>2 7 2 723 001 002</t>
  </si>
  <si>
    <t>ACCIONES Y PARTICIPACIONES DE CAPITAL EN INSTITUCIONES PARAESTATALES PÚBLICAS FINANCIERAS CON FINES DE POLÍTICA ECONÓMICA (Faism)</t>
  </si>
  <si>
    <t>2 7 2 723 001 003</t>
  </si>
  <si>
    <t>ACCIONES Y PARTICIPACIONES DE CAPITAL EN INSTITUCIONES PARAESTATALES PÚBLICAS FINANCIERAS CON FINES DE POLÍTICA ECONÓMICA (Fortamun)</t>
  </si>
  <si>
    <t>2 7 2 723 001 010</t>
  </si>
  <si>
    <t>ACCIONES Y PARTICIPACIONES DE CAPITAL EN INSTITUCIONES PARAESTATALES PÚBLICAS FINANCIERAS CON FINES DE POLÍTICA ECONÓMICA (Recursos Fiscales)</t>
  </si>
  <si>
    <t>2 7 2 724 001 001</t>
  </si>
  <si>
    <t>ACCIONES Y PARTICIPACIONES DE CAPITAL EN EL SECTOR PRIVADO CON FINES DE POLÍTICA ECONÓMICA (Fondo General)</t>
  </si>
  <si>
    <t>2 7 2 724 001 002</t>
  </si>
  <si>
    <t>ACCIONES Y PARTICIPACIONES DE CAPITAL EN EL SECTOR PRIVADO CON FINES DE POLÍTICA ECONÓMICA (Faism)</t>
  </si>
  <si>
    <t>2 7 2 724 001 003</t>
  </si>
  <si>
    <t>ACCIONES Y PARTICIPACIONES DE CAPITAL EN EL SECTOR PRIVADO CON FINES DE POLÍTICA ECONÓMICA (Fortamun)</t>
  </si>
  <si>
    <t>2 7 2 724 001 010</t>
  </si>
  <si>
    <t>ACCIONES Y PARTICIPACIONES DE CAPITAL EN EL SECTOR PRIVADO CON FINES DE POLÍTICA ECONÓMICA (Recursos Fiscales)</t>
  </si>
  <si>
    <t>2 7 2 725 001 001</t>
  </si>
  <si>
    <t>ACCIONES Y PARTICIPACIONES DE CAPITAL EN ORGANISMOS INTERNACIONALES CON FINES DE POLÍTICA ECONÓMICA (Fondo General)</t>
  </si>
  <si>
    <t>2 7 2 725 001 002</t>
  </si>
  <si>
    <t>ACCIONES Y PARTICIPACIONES DE CAPITAL EN ORGANISMOS INTERNACIONALES CON FINES DE POLÍTICA ECONÓMICA (Faism)</t>
  </si>
  <si>
    <t>2 7 2 725 001 003</t>
  </si>
  <si>
    <t>ACCIONES Y PARTICIPACIONES DE CAPITAL EN ORGANISMOS INTERNACIONALES CON FINES DE POLÍTICA ECONÓMICA (Fortamun)</t>
  </si>
  <si>
    <t>2 7 2 725 001 010</t>
  </si>
  <si>
    <t>ACCIONES Y PARTICIPACIONES DE CAPITAL EN ORGANISMOS INTERNACIONALES CON FINES DE POLÍTICA ECONÓMICA (Recursos Fiscales)</t>
  </si>
  <si>
    <t>2 7 2 726 001 001</t>
  </si>
  <si>
    <t>ACCIONES Y PARTICIPACIONES DE CAPITAL EN EL SECTOR EXTERNO CON FINES DE POLÍTICA ECONÓMICA (Fondo General)</t>
  </si>
  <si>
    <t>2 7 2 726 001 002</t>
  </si>
  <si>
    <t>ACCIONES Y PARTICIPACIONES DE CAPITAL EN EL SECTOR EXTERNO CON FINES DE POLÍTICA ECONÓMICA (Faism)</t>
  </si>
  <si>
    <t>2 7 2 726 001 003</t>
  </si>
  <si>
    <t>ACCIONES Y PARTICIPACIONES DE CAPITAL EN EL SECTOR EXTERNO CON FINES DE POLÍTICA ECONÓMICA (Fortamun)</t>
  </si>
  <si>
    <t>2 7 2 726 001 010</t>
  </si>
  <si>
    <t>ACCIONES Y PARTICIPACIONES DE CAPITAL EN EL SECTOR EXTERNO CON FINES DE POLÍTICA ECONÓMICA (Recursos Fiscales)</t>
  </si>
  <si>
    <t>2 7 2 727 001 001</t>
  </si>
  <si>
    <t>ACCIONES Y PARTICIPACIONES DE CAPITAL EN EL SECTOR PÚBLICO CON FINES DE GESTIÓN DE LIQUIDEZ (Fondo General)</t>
  </si>
  <si>
    <t>2 7 2 727 001 002</t>
  </si>
  <si>
    <t>ACCIONES Y PARTICIPACIONES DE CAPITAL EN EL SECTOR PÚBLICO CON FINES DE GESTIÓN DE LIQUIDEZ (Faism)</t>
  </si>
  <si>
    <t>2 7 2 727 001 003</t>
  </si>
  <si>
    <t>ACCIONES Y PARTICIPACIONES DE CAPITAL EN EL SECTOR PÚBLICO CON FINES DE GESTIÓN DE LIQUIDEZ (Fortamun)</t>
  </si>
  <si>
    <t>2 7 2 727 001 010</t>
  </si>
  <si>
    <t>ACCIONES Y PARTICIPACIONES DE CAPITAL EN EL SECTOR PÚBLICO CON FINES DE GESTIÓN DE LIQUIDEZ (Recursos Fiscales)</t>
  </si>
  <si>
    <t>2 7 2 728 001 001</t>
  </si>
  <si>
    <t>ACCIONES Y PARTICIPACIONES DE CAPITAL EN EL SECTOR PRIVADO CON FINES DE GESTIÓN DE LIQUIDEZ (Fondo General)</t>
  </si>
  <si>
    <t>2 7 2 728 001 002</t>
  </si>
  <si>
    <t>ACCIONES Y PARTICIPACIONES DE CAPITAL EN EL SECTOR PRIVADO CON FINES DE GESTIÓN DE LIQUIDEZ (Faism)</t>
  </si>
  <si>
    <t>2 7 2 728 001 003</t>
  </si>
  <si>
    <t>ACCIONES Y PARTICIPACIONES DE CAPITAL EN EL SECTOR PRIVADO CON FINES DE GESTIÓN DE LIQUIDEZ (Fortamun)</t>
  </si>
  <si>
    <t>2 7 2 728 001 010</t>
  </si>
  <si>
    <t>ACCIONES Y PARTICIPACIONES DE CAPITAL EN EL SECTOR PRIVADO CON FINES DE GESTIÓN DE LIQUIDEZ (Recursos Fiscales)</t>
  </si>
  <si>
    <t>2 7 2 729 001 001</t>
  </si>
  <si>
    <t>ACCIONES Y PARTICIPACIONES DE CAPITAL EN EL SECTOR EXTERNO CON FINES DE GESTIÓN DE LIQUIDEZ (Fondo General)</t>
  </si>
  <si>
    <t>2 7 2 729 001 002</t>
  </si>
  <si>
    <t>ACCIONES Y PARTICIPACIONES DE CAPITAL EN EL SECTOR EXTERNO CON FINES DE GESTIÓN DE LIQUIDEZ (Faism)</t>
  </si>
  <si>
    <t>2 7 2 729 001 003</t>
  </si>
  <si>
    <t>ACCIONES Y PARTICIPACIONES DE CAPITAL EN EL SECTOR EXTERNO CON FINES DE GESTIÓN DE LIQUIDEZ (Fortamun)</t>
  </si>
  <si>
    <t>2 7 2 729 001 010</t>
  </si>
  <si>
    <t>ACCIONES Y PARTICIPACIONES DE CAPITAL EN EL SECTOR EXTERNO CON FINES DE GESTIÓN DE LIQUIDEZ (Recursos Fiscales)</t>
  </si>
  <si>
    <t>2 7 3 731 001 001</t>
  </si>
  <si>
    <t>BONOS (Fondo General)</t>
  </si>
  <si>
    <t>2 7 3 731 001 002</t>
  </si>
  <si>
    <t>BONOS (Faism)</t>
  </si>
  <si>
    <t>2 7 3 731 001 003</t>
  </si>
  <si>
    <t>BONOS (Fortamun)</t>
  </si>
  <si>
    <t>2 7 3 731 001 010</t>
  </si>
  <si>
    <t>BONOS (Recursos Fiscales)</t>
  </si>
  <si>
    <t>2 7 3 732 001 001</t>
  </si>
  <si>
    <t>VALORES REPRESENTATIVOS DE DEUDA ADQUIRIDOS CON FINES DE POLÍTICA ECONÓMICA (Fondo General)</t>
  </si>
  <si>
    <t>2 7 3 732 001 002</t>
  </si>
  <si>
    <t>VALORES REPRESENTATIVOS DE DEUDA ADQUIRIDOS CON FINES DE POLÍTICA ECONÓMICA (Faism)</t>
  </si>
  <si>
    <t>2 7 3 732 001 003</t>
  </si>
  <si>
    <t>VALORES REPRESENTATIVOS DE DEUDA ADQUIRIDOS CON FINES DE POLÍTICA ECONÓMICA (Fortamun)</t>
  </si>
  <si>
    <t>2 7 3 732 001 010</t>
  </si>
  <si>
    <t>VALORES REPRESENTATIVOS DE DEUDA ADQUIRIDOS CON FINES DE POLÍTICA ECONÓMICA (Recursos Fiscales)</t>
  </si>
  <si>
    <t>2 7 3 733 001 001</t>
  </si>
  <si>
    <t>VALORES REPRESENTATIVOS DE DEUDA ADQUIRIDOS CON FINES DE GESTIÓN DE LIQUIDEZ (Fondo General)</t>
  </si>
  <si>
    <t>2 7 3 733 001 002</t>
  </si>
  <si>
    <t>VALORES REPRESENTATIVOS DE DEUDA ADQUIRIDOS CON FINES DE GESTIÓN DE LIQUIDEZ (Faism)</t>
  </si>
  <si>
    <t>2 7 3 733 001 003</t>
  </si>
  <si>
    <t>VALORES REPRESENTATIVOS DE DEUDA ADQUIRIDOS CON FINES DE GESTIÓN DE LIQUIDEZ (Fortamun)</t>
  </si>
  <si>
    <t>2 7 3 733 001 010</t>
  </si>
  <si>
    <t>VALORES REPRESENTATIVOS DE DEUDA ADQUIRIDOS CON FINES DE GESTIÓN DE LIQUIDEZ (Recursos Fiscales)</t>
  </si>
  <si>
    <t>2 7 3 734 001 001</t>
  </si>
  <si>
    <t>OBLIGACIONES NEGOCIABLES ADQUIRIDAS CON FINES DE POLÍTICA ECONÓMICA (Fondo General)</t>
  </si>
  <si>
    <t>2 7 3 734 001 002</t>
  </si>
  <si>
    <t>OBLIGACIONES NEGOCIABLES ADQUIRIDAS CON FINES DE POLÍTICA ECONÓMICA (Faism)</t>
  </si>
  <si>
    <t>2 7 3 734 001 003</t>
  </si>
  <si>
    <t>OBLIGACIONES NEGOCIABLES ADQUIRIDAS CON FINES DE POLÍTICA ECONÓMICA (Fortamun)</t>
  </si>
  <si>
    <t>2 7 3 734 001 010</t>
  </si>
  <si>
    <t>OBLIGACIONES NEGOCIABLES ADQUIRIDAS CON FINES DE POLÍTICA ECONÓMICA (Recursos Fiscales)</t>
  </si>
  <si>
    <t>2 7 3 735 001 001</t>
  </si>
  <si>
    <t>OBLIGACIONES NEGOCIABLES ADQUIRIDAS CON FINES DE GESTIÓN DE LIQUIDEZ (Fondo General)</t>
  </si>
  <si>
    <t>2 7 3 735 001 002</t>
  </si>
  <si>
    <t>OBLIGACIONES NEGOCIABLES ADQUIRIDAS CON FINES DE GESTIÓN DE LIQUIDEZ (Faism)</t>
  </si>
  <si>
    <t>2 7 3 735 001 003</t>
  </si>
  <si>
    <t>OBLIGACIONES NEGOCIABLES ADQUIRIDAS CON FINES DE GESTIÓN DE LIQUIDEZ (Fortamun)</t>
  </si>
  <si>
    <t>2 7 3 735 001 010</t>
  </si>
  <si>
    <t>OBLIGACIONES NEGOCIABLES ADQUIRIDAS CON FINES DE GESTIÓN DE LIQUIDEZ (Recursos Fiscales)</t>
  </si>
  <si>
    <t>2 7 3 739 001 001</t>
  </si>
  <si>
    <t>OTROS VALORES (Fondo General)</t>
  </si>
  <si>
    <t>2 7 3 739 001 002</t>
  </si>
  <si>
    <t>OTROS VALORES (Faism)</t>
  </si>
  <si>
    <t>2 7 3 739 001 003</t>
  </si>
  <si>
    <t>OTROS VALORES (Fortamun)</t>
  </si>
  <si>
    <t>2 7 3 739 001 010</t>
  </si>
  <si>
    <t>OTROS VALORES (Recursos Fiscales)</t>
  </si>
  <si>
    <t>2 7 4 741 001 001</t>
  </si>
  <si>
    <t>CONCESIÓN DE PRÉSTAMOS A ENTIDADES PARAESTATALES NO EMPRESARIALES Y NO FINANCIERAS CON FINES DE POLÍTICA ECONÓMICA (Fondo General)</t>
  </si>
  <si>
    <t>2 7 4 741 001 002</t>
  </si>
  <si>
    <t>CONCESIÓN DE PRÉSTAMOS A ENTIDADES PARAESTATALES NO EMPRESARIALES Y NO FINANCIERAS CON FINES DE POLÍTICA ECONÓMICA (Faism)</t>
  </si>
  <si>
    <t>2 7 4 741 001 003</t>
  </si>
  <si>
    <t>CONCESIÓN DE PRÉSTAMOS A ENTIDADES PARAESTATALES NO EMPRESARIALES Y NO FINANCIERAS CON FINES DE POLÍTICA ECONÓMICA (Fortamun)</t>
  </si>
  <si>
    <t>2 7 4 741 001 010</t>
  </si>
  <si>
    <t>CONCESIÓN DE PRÉSTAMOS A ENTIDADES PARAESTATALES NO EMPRESARIALES Y NO FINANCIERAS CON FINES DE POLÍTICA ECONÓMICA (Recursos Fiscales)</t>
  </si>
  <si>
    <t>2 7 4 742 001 001</t>
  </si>
  <si>
    <t>CONCESIÓN DE PRÉSTAMOS A ENTIDADES PARAESTATALES EMPRESARIALES Y NO FINANCIERAS CON FINES DE POLÍTICA ECONÓMICA (Fondo General)</t>
  </si>
  <si>
    <t>2 7 4 742 001 002</t>
  </si>
  <si>
    <t>CONCESIÓN DE PRÉSTAMOS A ENTIDADES PARAESTATALES EMPRESARIALES Y NO FINANCIERAS CON FINES DE POLÍTICA ECONÓMICA (Faism)</t>
  </si>
  <si>
    <t>2 7 4 742 001 003</t>
  </si>
  <si>
    <t>CONCESIÓN DE PRÉSTAMOS A ENTIDADES PARAESTATALES EMPRESARIALES Y NO FINANCIERAS CON FINES DE POLÍTICA ECONÓMICA (Fortamun)</t>
  </si>
  <si>
    <t>2 7 4 742 001 010</t>
  </si>
  <si>
    <t>CONCESIÓN DE PRÉSTAMOS A ENTIDADES PARAESTATALES EMPRESARIALES Y NO FINANCIERAS CON FINES DE POLÍTICA ECONÓMICA (Recursos Fiscales)</t>
  </si>
  <si>
    <t>2 7 4 743 001 001</t>
  </si>
  <si>
    <t>CONCESIÓN DE PRÉSTAMOS A INSTITUCIONES PARAESTATALES PÚBLICAS FINANCIERAS CON FINES DE POLÍTICA ECONÓMICA (Fondo General)</t>
  </si>
  <si>
    <t>2 7 4 743 001 002</t>
  </si>
  <si>
    <t>CONCESIÓN DE PRÉSTAMOS A INSTITUCIONES PARAESTATALES PÚBLICAS FINANCIERAS CON FINES DE POLÍTICA ECONÓMICA (Faism)</t>
  </si>
  <si>
    <t>2 7 4 743 001 003</t>
  </si>
  <si>
    <t>CONCESIÓN DE PRÉSTAMOS A INSTITUCIONES PARAESTATALES PÚBLICAS FINANCIERAS CON FINES DE POLÍTICA ECONÓMICA (Fortamun)</t>
  </si>
  <si>
    <t>2 7 4 743 001 010</t>
  </si>
  <si>
    <t>CONCESIÓN DE PRÉSTAMOS A INSTITUCIONES PARAESTATALES PÚBLICAS FINANCIERAS CON FINES DE POLÍTICA ECONÓMICA (Recursos Fiscales)</t>
  </si>
  <si>
    <t>2 7 4 744 001 001</t>
  </si>
  <si>
    <t>CONCESIÓN DE PRÉSTAMOS A ENTIDADES FEDERATIVAS Y MUNICIPIOS CON FINES DE POLÍTICA ECONÓMICA (Fondo General)</t>
  </si>
  <si>
    <t>2 7 4 744 001 002</t>
  </si>
  <si>
    <t>CONCESIÓN DE PRÉSTAMOS A ENTIDADES FEDERATIVAS Y MUNICIPIOS CON FINES DE POLÍTICA ECONÓMICA (Faism)</t>
  </si>
  <si>
    <t>2 7 4 744 001 003</t>
  </si>
  <si>
    <t>CONCESIÓN DE PRÉSTAMOS A ENTIDADES FEDERATIVAS Y MUNICIPIOS CON FINES DE POLÍTICA ECONÓMICA (Fortamun)</t>
  </si>
  <si>
    <t>2 7 4 744 001 010</t>
  </si>
  <si>
    <t>CONCESIÓN DE PRÉSTAMOS A ENTIDADES FEDERATIVAS Y MUNICIPIOS CON FINES DE POLÍTICA ECONÓMICA (Recursos Fiscales)</t>
  </si>
  <si>
    <t>2 7 4 745 001 001</t>
  </si>
  <si>
    <t>CONCESIÓN DE PRÉSTAMOS AL SECTOR PRIVADO CON FINES DE POLÍTICA ECONÓMICA (Fondo General)</t>
  </si>
  <si>
    <t>2 7 4 745 001 002</t>
  </si>
  <si>
    <t>CONCESIÓN DE PRÉSTAMOS AL SECTOR PRIVADO CON FINES DE POLÍTICA ECONÓMICA (Faism)</t>
  </si>
  <si>
    <t>2 7 4 745 001 003</t>
  </si>
  <si>
    <t>CONCESIÓN DE PRÉSTAMOS AL SECTOR PRIVADO CON FINES DE POLÍTICA ECONÓMICA (Fortamun)</t>
  </si>
  <si>
    <t>2 7 4 745 001 010</t>
  </si>
  <si>
    <t>CONCESIÓN DE PRÉSTAMOS AL SECTOR PRIVADO CON FINES DE POLÍTICA ECONÓMICA (Recursos Fiscales)</t>
  </si>
  <si>
    <t>2 7 4 746 001 001</t>
  </si>
  <si>
    <t>CONCESIÓN DE PRÉSTAMOS AL SECTOR EXTERNO CON FINES DE POLÍTICA ECONÓMICA (Fondo General)</t>
  </si>
  <si>
    <t>2 7 4 746 001 002</t>
  </si>
  <si>
    <t>CONCESIÓN DE PRÉSTAMOS AL SECTOR EXTERNO CON FINES DE POLÍTICA ECONÓMICA (Faism)</t>
  </si>
  <si>
    <t>2 7 4 746 001 003</t>
  </si>
  <si>
    <t>CONCESIÓN DE PRÉSTAMOS AL SECTOR EXTERNO CON FINES DE POLÍTICA ECONÓMICA (Fortamun)</t>
  </si>
  <si>
    <t>2 7 4 746 001 010</t>
  </si>
  <si>
    <t>CONCESIÓN DE PRÉSTAMOS AL SECTOR EXTERNO CON FINES DE POLÍTICA ECONÓMICA (Recursos Fiscales)</t>
  </si>
  <si>
    <t>2 7 4 747 001 001</t>
  </si>
  <si>
    <t>CONCESIÓN DE PRÉSTAMOS AL SECTOR PÚBLICO CON FINES DE GESTIÓN DE LIQUIDEZ (Fondo General)</t>
  </si>
  <si>
    <t>2 7 4 747 001 002</t>
  </si>
  <si>
    <t>CONCESIÓN DE PRÉSTAMOS AL SECTOR PÚBLICO CON FINES DE GESTIÓN DE LIQUIDEZ (Faism)</t>
  </si>
  <si>
    <t>2 7 4 747 001 003</t>
  </si>
  <si>
    <t>CONCESIÓN DE PRÉSTAMOS AL SECTOR PÚBLICO CON FINES DE GESTIÓN DE LIQUIDEZ (Fortamun)</t>
  </si>
  <si>
    <t>2 7 4 747 001 010</t>
  </si>
  <si>
    <t>CONCESIÓN DE PRÉSTAMOS AL SECTOR PÚBLICO CON FINES DE GESTIÓN DE LIQUIDEZ (Recursos Fiscales)</t>
  </si>
  <si>
    <t>2 7 4 748 001 001</t>
  </si>
  <si>
    <t>CONCESIÓN DE PRÉSTAMOS AL SECTOR PRIVADO CON FINES DE GESTIÓN DE LIQUIDEZ (Fondo General)</t>
  </si>
  <si>
    <t>2 7 4 748 001 002</t>
  </si>
  <si>
    <t>CONCESIÓN DE PRÉSTAMOS AL SECTOR PRIVADO CON FINES DE GESTIÓN DE LIQUIDEZ (Faism)</t>
  </si>
  <si>
    <t>2 7 4 748 001 003</t>
  </si>
  <si>
    <t>CONCESIÓN DE PRÉSTAMOS AL SECTOR PRIVADO CON FINES DE GESTIÓN DE LIQUIDEZ (Fortamun)</t>
  </si>
  <si>
    <t>2 7 4 748 001 010</t>
  </si>
  <si>
    <t>CONCESIÓN DE PRÉSTAMOS AL SECTOR PRIVADO CON FINES DE GESTIÓN DE LIQUIDEZ (Recursos Fiscales)</t>
  </si>
  <si>
    <t>2 7 4 749 001 001</t>
  </si>
  <si>
    <t>CONCESIÓN DE PRÉSTAMOS AL SECTOR EXTERNO CON FINES DE GESTIÓN DE LIQUIDEZ (Fondo General)</t>
  </si>
  <si>
    <t>2 7 4 749 001 002</t>
  </si>
  <si>
    <t>CONCESIÓN DE PRÉSTAMOS AL SECTOR EXTERNO CON FINES DE GESTIÓN DE LIQUIDEZ (Faism)</t>
  </si>
  <si>
    <t>2 7 4 749 001 003</t>
  </si>
  <si>
    <t>CONCESIÓN DE PRÉSTAMOS AL SECTOR EXTERNO CON FINES DE GESTIÓN DE LIQUIDEZ (Fortamun)</t>
  </si>
  <si>
    <t>2 7 4 749 001 010</t>
  </si>
  <si>
    <t>CONCESIÓN DE PRÉSTAMOS AL SECTOR EXTERNO CON FINES DE GESTIÓN DE LIQUIDEZ (Recursos Fiscales)</t>
  </si>
  <si>
    <t>2 7 5 751 001 001</t>
  </si>
  <si>
    <t>INVERSIONES EN FIDEICOMISOS DEL PODER EJECUTIVO (Fondo General)</t>
  </si>
  <si>
    <t>2 7 5 751 001 002</t>
  </si>
  <si>
    <t>INVERSIONES EN FIDEICOMISOS DEL PODER EJECUTIVO (Faism)</t>
  </si>
  <si>
    <t>2 7 5 751 001 003</t>
  </si>
  <si>
    <t>INVERSIONES EN FIDEICOMISOS DEL PODER EJECUTIVO (Fortamun)</t>
  </si>
  <si>
    <t>2 7 5 751 001 010</t>
  </si>
  <si>
    <t>INVERSIONES EN FIDEICOMISOS DEL PODER EJECUTIVO (Recursos Fiscales)</t>
  </si>
  <si>
    <t>2 7 5 752 001 001</t>
  </si>
  <si>
    <t>INVERSIONES EN FIDEICOMISOS DEL PODER LEGISLATIVO (Fondo General)</t>
  </si>
  <si>
    <t>2 7 5 752 001 002</t>
  </si>
  <si>
    <t>INVERSIONES EN FIDEICOMISOS DEL PODER LEGISLATIVO (Faism)</t>
  </si>
  <si>
    <t>2 7 5 752 001 003</t>
  </si>
  <si>
    <t>INVERSIONES EN FIDEICOMISOS DEL PODER LEGISLATIVO (Fortamun)</t>
  </si>
  <si>
    <t>2 7 5 752 001 010</t>
  </si>
  <si>
    <t>INVERSIONES EN FIDEICOMISOS DEL PODER LEGISLATIVO (Recursos Fiscales)</t>
  </si>
  <si>
    <t>2 7 5 753 001 001</t>
  </si>
  <si>
    <t>INVERSIONES EN FIDEICOMISOS DEL PODER JUDICIAL (Fondo General)</t>
  </si>
  <si>
    <t>2 7 5 753 001 002</t>
  </si>
  <si>
    <t>INVERSIONES EN FIDEICOMISOS DEL PODER JUDICIAL (Faism)</t>
  </si>
  <si>
    <t>2 7 5 753 001 003</t>
  </si>
  <si>
    <t>INVERSIONES EN FIDEICOMISOS DEL PODER JUDICIAL (Fortamun)</t>
  </si>
  <si>
    <t>2 7 5 753 001 010</t>
  </si>
  <si>
    <t>INVERSIONES EN FIDEICOMISOS DEL PODER JUDICIAL (Recursos Fiscales)</t>
  </si>
  <si>
    <t>2 7 5 754 001 001</t>
  </si>
  <si>
    <t>INVERSIONES EN FIDEICOMISOS PÚBLICOS NO EMPRESARIALES Y NO FINANCIEROS (Fondo General)</t>
  </si>
  <si>
    <t>2 7 5 754 001 002</t>
  </si>
  <si>
    <t>INVERSIONES EN FIDEICOMISOS PÚBLICOS NO EMPRESARIALES Y NO FINANCIEROS (Faism)</t>
  </si>
  <si>
    <t>2 7 5 754 001 003</t>
  </si>
  <si>
    <t>INVERSIONES EN FIDEICOMISOS PÚBLICOS NO EMPRESARIALES Y NO FINANCIEROS (Fortamun)</t>
  </si>
  <si>
    <t>2 7 5 754 001 010</t>
  </si>
  <si>
    <t>INVERSIONES EN FIDEICOMISOS PÚBLICOS NO EMPRESARIALES Y NO FINANCIEROS (Recursos Fiscales)</t>
  </si>
  <si>
    <t>2 7 5 755 001 001</t>
  </si>
  <si>
    <t>INVERSIONES EN FIDEICOMISOS PÚBLICOS EMPRESARIALES Y NO FINANCIEROS (Fondo General)</t>
  </si>
  <si>
    <t>2 7 5 755 001 002</t>
  </si>
  <si>
    <t>INVERSIONES EN FIDEICOMISOS PÚBLICOS EMPRESARIALES Y NO FINANCIEROS (Faism)</t>
  </si>
  <si>
    <t>2 7 5 755 001 003</t>
  </si>
  <si>
    <t>INVERSIONES EN FIDEICOMISOS PÚBLICOS EMPRESARIALES Y NO FINANCIEROS (Fortamun)</t>
  </si>
  <si>
    <t>2 7 5 755 001 010</t>
  </si>
  <si>
    <t>INVERSIONES EN FIDEICOMISOS PÚBLICOS EMPRESARIALES Y NO FINANCIEROS (Recursos Fiscales)</t>
  </si>
  <si>
    <t>2 7 5 756 001 001</t>
  </si>
  <si>
    <t>INVERSIONES EN FIDEICOMISOS PÚBLICOS FINANCIEROS (Fondo General)</t>
  </si>
  <si>
    <t>2 7 5 756 001 002</t>
  </si>
  <si>
    <t>INVERSIONES EN FIDEICOMISOS PÚBLICOS FINANCIEROS (Faism)</t>
  </si>
  <si>
    <t>2 7 5 756 001 003</t>
  </si>
  <si>
    <t>INVERSIONES EN FIDEICOMISOS PÚBLICOS FINANCIEROS (Fortamun)</t>
  </si>
  <si>
    <t>2 7 5 756 001 010</t>
  </si>
  <si>
    <t>INVERSIONES EN FIDEICOMISOS PÚBLICOS FINANCIEROS (Recursos Fiscales)</t>
  </si>
  <si>
    <t>2 7 5 757 001 001</t>
  </si>
  <si>
    <t>INVERSIONES EN FIDEICOMISOS DE ENTIDADES FEDERATIVAS (Fondo General)</t>
  </si>
  <si>
    <t>2 7 5 757 001 002</t>
  </si>
  <si>
    <t>INVERSIONES EN FIDEICOMISOS DE ENTIDADES FEDERATIVAS (Faism)</t>
  </si>
  <si>
    <t>2 7 5 757 001 003</t>
  </si>
  <si>
    <t>INVERSIONES EN FIDEICOMISOS DE ENTIDADES FEDERATIVAS (Fortamun)</t>
  </si>
  <si>
    <t>2 7 5 757 001 010</t>
  </si>
  <si>
    <t>INVERSIONES EN FIDEICOMISOS DE ENTIDADES FEDERATIVAS (Recursos Fiscales)</t>
  </si>
  <si>
    <t>2 7 5 758 001 001</t>
  </si>
  <si>
    <t>INVERSIONES EN FIDEICOMISOS DE MUNICIPIOS (Fondo General)</t>
  </si>
  <si>
    <t>2 7 5 758 001 002</t>
  </si>
  <si>
    <t>INVERSIONES EN FIDEICOMISOS DE MUNICIPIOS (Faism)</t>
  </si>
  <si>
    <t>2 7 5 758 001 003</t>
  </si>
  <si>
    <t>INVERSIONES EN FIDEICOMISOS DE MUNICIPIOS (Fortamun)</t>
  </si>
  <si>
    <t>2 7 5 758 001 010</t>
  </si>
  <si>
    <t>INVERSIONES EN FIDEICOMISOS DE MUNICIPIOS (Recursos Fiscales)</t>
  </si>
  <si>
    <t>2 7 5 759 001 001</t>
  </si>
  <si>
    <t>OTRAS INVERSIONES EN FIDEICOMISOS (Fondo General)</t>
  </si>
  <si>
    <t>2 7 5 759 001 002</t>
  </si>
  <si>
    <t>OTRAS INVERSIONES EN FIDEICOMISOS (Faism)</t>
  </si>
  <si>
    <t>2 7 5 759 001 003</t>
  </si>
  <si>
    <t>OTRAS INVERSIONES EN FIDEICOMISOS (Fortamun)</t>
  </si>
  <si>
    <t>2 7 5 759 001 010</t>
  </si>
  <si>
    <t>OTRAS INVERSIONES EN FIDEICOMISOS (Recursos Fiscales)</t>
  </si>
  <si>
    <t>2 7 6 761 001 001</t>
  </si>
  <si>
    <t>DEPÓSITOS A LARGO PLAZO EN MONEDA NACIONAL (Fondo General)</t>
  </si>
  <si>
    <t>2 7 6 761 001 002</t>
  </si>
  <si>
    <t>DEPÓSITOS A LARGO PLAZO EN MONEDA NACIONAL (Faism)</t>
  </si>
  <si>
    <t>2 7 6 761 001 003</t>
  </si>
  <si>
    <t>DEPÓSITOS A LARGO PLAZO EN MONEDA NACIONAL (Fortamun)</t>
  </si>
  <si>
    <t>2 7 6 761 001 010</t>
  </si>
  <si>
    <t>DEPÓSITOS A LARGO PLAZO EN MONEDA NACIONAL (Recursos Fiscales)</t>
  </si>
  <si>
    <t>2 7 6 762 001 001</t>
  </si>
  <si>
    <t>DEPÓSITOS A LARGO PLAZO EN MONEDA EXTRANJERA (Fondo General)</t>
  </si>
  <si>
    <t>2 7 6 762 001 002</t>
  </si>
  <si>
    <t>DEPÓSITOS A LARGO PLAZO EN MONEDA EXTRANJERA (Faism)</t>
  </si>
  <si>
    <t>2 7 6 762 001 003</t>
  </si>
  <si>
    <t>DEPÓSITOS A LARGO PLAZO EN MONEDA EXTRANJERA (Fortamun)</t>
  </si>
  <si>
    <t>2 7 6 762 001 010</t>
  </si>
  <si>
    <t>DEPÓSITOS A LARGO PLAZO EN MONEDA EXTRANJERA (Recursos Fiscales)</t>
  </si>
  <si>
    <t>2 7 9 791 001 001</t>
  </si>
  <si>
    <t>CONTINGENCIAS POR FENÓMENOS NATURALES (Fondo General)</t>
  </si>
  <si>
    <t>2 7 9 791 001 002</t>
  </si>
  <si>
    <t>CONTINGENCIAS POR FENÓMENOS NATURALES (Faism)</t>
  </si>
  <si>
    <t>2 7 9 791 001 003</t>
  </si>
  <si>
    <t>CONTINGENCIAS POR FENÓMENOS NATURALES (Fortamun)</t>
  </si>
  <si>
    <t>2 7 9 791 001 010</t>
  </si>
  <si>
    <t>CONTINGENCIAS POR FENÓMENOS NATURALES (Recursos Fiscales)</t>
  </si>
  <si>
    <t>2 7 9 792 001 001</t>
  </si>
  <si>
    <t>CONTINGENCIAS SOCIOECONÓMICAS (Fondo General)</t>
  </si>
  <si>
    <t>2 7 9 792 001 002</t>
  </si>
  <si>
    <t>CONTINGENCIAS SOCIOECONÓMICAS (Faism)</t>
  </si>
  <si>
    <t>2 7 9 792 001 003</t>
  </si>
  <si>
    <t>CONTINGENCIAS SOCIOECONÓMICAS (Fortamun)</t>
  </si>
  <si>
    <t>2 7 9 792 001 010</t>
  </si>
  <si>
    <t>CONTINGENCIAS SOCIOECONÓMICAS (Recursos Fiscales)</t>
  </si>
  <si>
    <t>2 7 9 799 001 001</t>
  </si>
  <si>
    <t>OTRAS EROGACIONES ESPECIALES (Fondo General)</t>
  </si>
  <si>
    <t>2 7 9 799 001 002</t>
  </si>
  <si>
    <t>OTRAS EROGACIONES ESPECIALES (Faism)</t>
  </si>
  <si>
    <t>2 7 9 799 001 003</t>
  </si>
  <si>
    <t>OTRAS EROGACIONES ESPECIALES (Fortamun)</t>
  </si>
  <si>
    <t>2 7 9 799 001 010</t>
  </si>
  <si>
    <t>OTRAS EROGACIONES ESPECIALES (Recursos Fiscales)</t>
  </si>
  <si>
    <t>2 8 1 811 001 001</t>
  </si>
  <si>
    <t>FONDO GENERAL DE PARTICIPACIONES (Fondo General)</t>
  </si>
  <si>
    <t>2 8 1 811 001 002</t>
  </si>
  <si>
    <t>FONDO GENERAL DE PARTICIPACIONES (Faism)</t>
  </si>
  <si>
    <t>2 8 1 811 001 003</t>
  </si>
  <si>
    <t>FONDO GENERAL DE PARTICIPACIONES (Fortamun)</t>
  </si>
  <si>
    <t>2 8 1 811 001 010</t>
  </si>
  <si>
    <t>FONDO GENERAL DE PARTICIPACIONES (Recursos Fiscales)</t>
  </si>
  <si>
    <t>2 8 1 812 001 001</t>
  </si>
  <si>
    <t>FONDO DE FOMENTO MUNICIPAL (Fondo General)</t>
  </si>
  <si>
    <t>2 8 1 812 001 002</t>
  </si>
  <si>
    <t>FONDO DE FOMENTO MUNICIPAL (Faism)</t>
  </si>
  <si>
    <t>2 8 1 812 001 003</t>
  </si>
  <si>
    <t>FONDO DE FOMENTO MUNICIPAL (Fortamun)</t>
  </si>
  <si>
    <t>2 8 1 812 001 010</t>
  </si>
  <si>
    <t>FONDO DE FOMENTO MUNICIPAL (Recursos Fiscales)</t>
  </si>
  <si>
    <t>2 8 1 813 001 001</t>
  </si>
  <si>
    <t>PARTICIPACIONES DE LAS ENTIDADES FEDERATIVAS A LOS MUNICIPIOS (Fondo General)</t>
  </si>
  <si>
    <t>2 8 1 813 001 002</t>
  </si>
  <si>
    <t>PARTICIPACIONES DE LAS ENTIDADES FEDERATIVAS A LOS MUNICIPIOS (Faism)</t>
  </si>
  <si>
    <t>2 8 1 813 001 003</t>
  </si>
  <si>
    <t>PARTICIPACIONES DE LAS ENTIDADES FEDERATIVAS A LOS MUNICIPIOS (Fortamun)</t>
  </si>
  <si>
    <t>2 8 1 813 001 010</t>
  </si>
  <si>
    <t>PARTICIPACIONES DE LAS ENTIDADES FEDERATIVAS A LOS MUNICIPIOS (Recursos Fiscales)</t>
  </si>
  <si>
    <t>2 8 1 814 001 001</t>
  </si>
  <si>
    <t>OTROS CONCEPTOS PARTICIPABLES DE LA FEDERACIÓN A ENTIDADES FEDERATIVAS (Fondo General)</t>
  </si>
  <si>
    <t>2 8 1 814 001 002</t>
  </si>
  <si>
    <t>OTROS CONCEPTOS PARTICIPABLES DE LA FEDERACIÓN A ENTIDADES FEDERATIVAS (Faism)</t>
  </si>
  <si>
    <t>2 8 1 814 001 003</t>
  </si>
  <si>
    <t>OTROS CONCEPTOS PARTICIPABLES DE LA FEDERACIÓN A ENTIDADES FEDERATIVAS (Fortamun)</t>
  </si>
  <si>
    <t>2 8 1 814 001 010</t>
  </si>
  <si>
    <t>OTROS CONCEPTOS PARTICIPABLES DE LA FEDERACIÓN A ENTIDADES FEDERATIVAS (Recursos Fiscales)</t>
  </si>
  <si>
    <t>2 8 1 815 001 001</t>
  </si>
  <si>
    <t>OTROS CONCEPTOS PARTICIPABLES DE LA FEDERACIÓN A MUNICIPIOS (Fondo General)</t>
  </si>
  <si>
    <t>2 8 1 815 001 002</t>
  </si>
  <si>
    <t>OTROS CONCEPTOS PARTICIPABLES DE LA FEDERACIÓN A MUNICIPIOS (Faism)</t>
  </si>
  <si>
    <t>2 8 1 815 001 003</t>
  </si>
  <si>
    <t>OTROS CONCEPTOS PARTICIPABLES DE LA FEDERACIÓN A MUNICIPIOS (Fortamun)</t>
  </si>
  <si>
    <t>2 8 1 815 001 010</t>
  </si>
  <si>
    <t>OTROS CONCEPTOS PARTICIPABLES DE LA FEDERACIÓN A MUNICIPIOS (Recursos Fiscales)</t>
  </si>
  <si>
    <t>2 8 1 816 001 001</t>
  </si>
  <si>
    <t>CONVENIOS DE COLABORACIÓN ADMINISTRATIVA (Fondo General)</t>
  </si>
  <si>
    <t>2 8 1 816 001 002</t>
  </si>
  <si>
    <t>CONVENIOS DE COLABORACIÓN ADMINISTRATIVA (Faism)</t>
  </si>
  <si>
    <t>2 8 1 816 001 003</t>
  </si>
  <si>
    <t>CONVENIOS DE COLABORACIÓN ADMINISTRATIVA (Fortamun)</t>
  </si>
  <si>
    <t>2 8 1 816 001 010</t>
  </si>
  <si>
    <t>CONVENIOS DE COLABORACIÓN ADMINISTRATIVA (Recursos Fiscales)</t>
  </si>
  <si>
    <t>2 8 3 831 001 001</t>
  </si>
  <si>
    <t>APORTACIONES DE LA FEDERACIÓN A LAS ENTIDADES FEDERATIVAS (Fondo General)</t>
  </si>
  <si>
    <t>2 8 3 831 001 002</t>
  </si>
  <si>
    <t>APORTACIONES DE LA FEDERACIÓN A LAS ENTIDADES FEDERATIVAS (Faism)</t>
  </si>
  <si>
    <t>2 8 3 831 001 003</t>
  </si>
  <si>
    <t>APORTACIONES DE LA FEDERACIÓN A LAS ENTIDADES FEDERATIVAS (Fortamun)</t>
  </si>
  <si>
    <t>2 8 3 831 001 010</t>
  </si>
  <si>
    <t>APORTACIONES DE LA FEDERACIÓN A LAS ENTIDADES FEDERATIVAS (Recursos Fiscales)</t>
  </si>
  <si>
    <t>2 8 3 832 001 001</t>
  </si>
  <si>
    <t>APORTACIONES DE LA FEDERACIÓN A MUNICIPIOS (Fondo General)</t>
  </si>
  <si>
    <t>2 8 3 832 001 002</t>
  </si>
  <si>
    <t>APORTACIONES DE LA FEDERACIÓN A MUNICIPIOS (Faism)</t>
  </si>
  <si>
    <t>2 8 3 832 001 003</t>
  </si>
  <si>
    <t>APORTACIONES DE LA FEDERACIÓN A MUNICIPIOS (Fortamun)</t>
  </si>
  <si>
    <t>2 8 3 832 001 010</t>
  </si>
  <si>
    <t>APORTACIONES DE LA FEDERACIÓN A MUNICIPIOS (Recursos Fiscales)</t>
  </si>
  <si>
    <t>2 8 3 833 001 001</t>
  </si>
  <si>
    <t>APORTACIONES DE LAS ENTIDADES FEDERATIVAS A LOS MUNICIPIOS (Fondo General)</t>
  </si>
  <si>
    <t>2 8 3 833 001 002</t>
  </si>
  <si>
    <t>APORTACIONES DE LAS ENTIDADES FEDERATIVAS A LOS MUNICIPIOS (Faism)</t>
  </si>
  <si>
    <t>2 8 3 833 001 003</t>
  </si>
  <si>
    <t>APORTACIONES DE LAS ENTIDADES FEDERATIVAS A LOS MUNICIPIOS (Fortamun)</t>
  </si>
  <si>
    <t>2 8 3 833 001 010</t>
  </si>
  <si>
    <t>APORTACIONES DE LAS ENTIDADES FEDERATIVAS A LOS MUNICIPIOS (Recursos Fiscales)</t>
  </si>
  <si>
    <t>2 8 3 834 001 001</t>
  </si>
  <si>
    <t>APORTACIONES PREVISTAS EN LEYES Y DECRETOS AL SISTEMA DE PROTECCIÓN SOCIAL (Fondo General)</t>
  </si>
  <si>
    <t>2 8 3 834 001 002</t>
  </si>
  <si>
    <t>APORTACIONES PREVISTAS EN LEYES Y DECRETOS AL SISTEMA DE PROTECCIÓN SOCIAL (Faism)</t>
  </si>
  <si>
    <t>2 8 3 834 001 003</t>
  </si>
  <si>
    <t>APORTACIONES PREVISTAS EN LEYES Y DECRETOS AL SISTEMA DE PROTECCIÓN SOCIAL (Fortamun)</t>
  </si>
  <si>
    <t>2 8 3 834 001 010</t>
  </si>
  <si>
    <t>APORTACIONES PREVISTAS EN LEYES Y DECRETOS AL SISTEMA DE PROTECCIÓN SOCIAL (Recursos Fiscales)</t>
  </si>
  <si>
    <t>2 8 3 835 001 001</t>
  </si>
  <si>
    <t>APORTACIONES PREVISTAS EN LEYES Y DECRETOS COMPENSATORIAS A ENTIDADES FEDERATIVAS Y MUNICIPIOS (Fondo General)</t>
  </si>
  <si>
    <t>2 8 3 835 001 002</t>
  </si>
  <si>
    <t>APORTACIONES PREVISTAS EN LEYES Y DECRETOS COMPENSATORIAS A ENTIDADES FEDERATIVAS Y MUNICIPIOS (Faism)</t>
  </si>
  <si>
    <t>2 8 3 835 001 003</t>
  </si>
  <si>
    <t>APORTACIONES PREVISTAS EN LEYES Y DECRETOS COMPENSATORIAS A ENTIDADES FEDERATIVAS Y MUNICIPIOS (Fortamun)</t>
  </si>
  <si>
    <t>2 8 3 835 001 010</t>
  </si>
  <si>
    <t>APORTACIONES PREVISTAS EN LEYES Y DECRETOS COMPENSATORIAS A ENTIDADES FEDERATIVAS Y MUNICIPIOS (Recursos Fiscales)</t>
  </si>
  <si>
    <t>2 8 5 851 001 001</t>
  </si>
  <si>
    <t>CONVENIOS DE REASIGNACIÓN (Fondo General)</t>
  </si>
  <si>
    <t>2 8 5 851 001 002</t>
  </si>
  <si>
    <t>CONVENIOS DE REASIGNACIÓN (Faism)</t>
  </si>
  <si>
    <t>2 8 5 851 001 003</t>
  </si>
  <si>
    <t>CONVENIOS DE REASIGNACIÓN (Fortamun)</t>
  </si>
  <si>
    <t>2 8 5 851 001 010</t>
  </si>
  <si>
    <t>CONVENIOS DE REASIGNACIÓN (Recursos Fiscales)</t>
  </si>
  <si>
    <t>2 8 5 852 001 001</t>
  </si>
  <si>
    <t>CONVENIOS DE DESCENTRALIZACIÓN (Fondo General)</t>
  </si>
  <si>
    <t>2 8 5 852 001 002</t>
  </si>
  <si>
    <t>CONVENIOS DE DESCENTRALIZACIÓN (Faism)</t>
  </si>
  <si>
    <t>2 8 5 852 001 003</t>
  </si>
  <si>
    <t>CONVENIOS DE DESCENTRALIZACIÓN (Fortamun)</t>
  </si>
  <si>
    <t>2 8 5 852 001 010</t>
  </si>
  <si>
    <t>CONVENIOS DE DESCENTRALIZACIÓN (Recursos Fiscales)</t>
  </si>
  <si>
    <t>2 8 5 853 001 001</t>
  </si>
  <si>
    <t>OTROS CONVENIOS (Fondo General)</t>
  </si>
  <si>
    <t>2 8 5 853 001 002</t>
  </si>
  <si>
    <t>OTROS CONVENIOS (Faism)</t>
  </si>
  <si>
    <t>2 8 5 853 001 003</t>
  </si>
  <si>
    <t>OTROS CONVENIOS (Fortamun)</t>
  </si>
  <si>
    <t>2 8 5 853 001 010</t>
  </si>
  <si>
    <t>OTROS CONVENIOS (Recursos Fiscales)</t>
  </si>
  <si>
    <t>3 9 1 911 001 001</t>
  </si>
  <si>
    <t>AMORTIZACIÓN DE LA DEUDA INTERNA CON INSTITUCIONES DE CRÉDITO (Fondo General)</t>
  </si>
  <si>
    <t>3 9 1 911 001 002</t>
  </si>
  <si>
    <t>AMORTIZACIÓN DE LA DEUDA INTERNA CON INSTITUCIONES DE CRÉDITO (Faism)</t>
  </si>
  <si>
    <t>3 9 1 911 001 003</t>
  </si>
  <si>
    <t>AMORTIZACIÓN DE LA DEUDA INTERNA CON INSTITUCIONES DE CRÉDITO (Fortamun)</t>
  </si>
  <si>
    <t>3 9 1 911 001 010</t>
  </si>
  <si>
    <t>AMORTIZACIÓN DE LA DEUDA INTERNA CON INSTITUCIONES DE CRÉDITO (Recursos Fiscales)</t>
  </si>
  <si>
    <t>3 9 1 912 001 001</t>
  </si>
  <si>
    <t>AMORTIZACIÓN DE LA DEUDA INTERNA POR EMISIÓN DE TÍTULOS Y VALORES (Fondo General)</t>
  </si>
  <si>
    <t>3 9 1 912 001 002</t>
  </si>
  <si>
    <t>AMORTIZACIÓN DE LA DEUDA INTERNA POR EMISIÓN DE TÍTULOS Y VALORES (Faism)</t>
  </si>
  <si>
    <t>3 9 1 912 001 003</t>
  </si>
  <si>
    <t>AMORTIZACIÓN DE LA DEUDA INTERNA POR EMISIÓN DE TÍTULOS Y VALORES (Fortamun)</t>
  </si>
  <si>
    <t>3 9 1 912 001 010</t>
  </si>
  <si>
    <t>AMORTIZACIÓN DE LA DEUDA INTERNA POR EMISIÓN DE TÍTULOS Y VALORES (Recursos Fiscales)</t>
  </si>
  <si>
    <t>3 9 1 913 001 001</t>
  </si>
  <si>
    <t>AMORTIZACIÓN DE ARRENDAMIENTOS FINANCIEROS NACIONALES (Fondo General)</t>
  </si>
  <si>
    <t>3 9 1 913 001 002</t>
  </si>
  <si>
    <t>AMORTIZACIÓN DE ARRENDAMIENTOS FINANCIEROS NACIONALES (Faism)</t>
  </si>
  <si>
    <t>3 9 1 913 001 003</t>
  </si>
  <si>
    <t>AMORTIZACIÓN DE ARRENDAMIENTOS FINANCIEROS NACIONALES (Fortamun)</t>
  </si>
  <si>
    <t>3 9 1 913 001 010</t>
  </si>
  <si>
    <t>AMORTIZACIÓN DE ARRENDAMIENTOS FINANCIEROS NACIONALES (Recursos Fiscales)</t>
  </si>
  <si>
    <t>3 9 1 914 001 001</t>
  </si>
  <si>
    <t>AMORTIZACIÓN DE LA DEUDA EXTERNA CON INSTITUCIONES DE CRÉDITO (Fondo General)</t>
  </si>
  <si>
    <t>3 9 1 914 001 002</t>
  </si>
  <si>
    <t>AMORTIZACIÓN DE LA DEUDA EXTERNA CON INSTITUCIONES DE CRÉDITO (Faism)</t>
  </si>
  <si>
    <t>3 9 1 914 001 003</t>
  </si>
  <si>
    <t>AMORTIZACIÓN DE LA DEUDA EXTERNA CON INSTITUCIONES DE CRÉDITO (Fortamun)</t>
  </si>
  <si>
    <t>3 9 1 914 001 010</t>
  </si>
  <si>
    <t>AMORTIZACIÓN DE LA DEUDA EXTERNA CON INSTITUCIONES DE CRÉDITO (Recursos Fiscales)</t>
  </si>
  <si>
    <t>3 9 1 915 001 001</t>
  </si>
  <si>
    <t>AMORTIZACIÓN DE DEUDA EXTERNA CON ORGANISMOS FINANCIEROS INTERNACIONALES (Fondo General)</t>
  </si>
  <si>
    <t>3 9 1 915 001 002</t>
  </si>
  <si>
    <t>AMORTIZACIÓN DE DEUDA EXTERNA CON ORGANISMOS FINANCIEROS INTERNACIONALES (Faism)</t>
  </si>
  <si>
    <t>3 9 1 915 001 003</t>
  </si>
  <si>
    <t>AMORTIZACIÓN DE DEUDA EXTERNA CON ORGANISMOS FINANCIEROS INTERNACIONALES (Fortamun)</t>
  </si>
  <si>
    <t>3 9 1 915 001 010</t>
  </si>
  <si>
    <t>AMORTIZACIÓN DE DEUDA EXTERNA CON ORGANISMOS FINANCIEROS INTERNACIONALES (Recursos Fiscales)</t>
  </si>
  <si>
    <t>3 9 1 916 001 001</t>
  </si>
  <si>
    <t>AMORTIZACIÓN DE LA DEUDA BILATERAL (Fondo General)</t>
  </si>
  <si>
    <t>3 9 1 916 001 002</t>
  </si>
  <si>
    <t>AMORTIZACIÓN DE LA DEUDA BILATERAL (Faism)</t>
  </si>
  <si>
    <t>3 9 1 916 001 003</t>
  </si>
  <si>
    <t>AMORTIZACIÓN DE LA DEUDA BILATERAL (Fortamun)</t>
  </si>
  <si>
    <t>3 9 1 916 001 010</t>
  </si>
  <si>
    <t>AMORTIZACIÓN DE LA DEUDA BILATERAL (Recursos Fiscales)</t>
  </si>
  <si>
    <t>3 9 1 917 001 001</t>
  </si>
  <si>
    <t>AMORTIZACIÓN DE LA DEUDA EXTERNA POR EMISIÓN DE TÍTULOS Y VALORES (Fondo General)</t>
  </si>
  <si>
    <t>3 9 1 917 001 002</t>
  </si>
  <si>
    <t>AMORTIZACIÓN DE LA DEUDA EXTERNA POR EMISIÓN DE TÍTULOS Y VALORES (Faism)</t>
  </si>
  <si>
    <t>3 9 1 917 001 003</t>
  </si>
  <si>
    <t>AMORTIZACIÓN DE LA DEUDA EXTERNA POR EMISIÓN DE TÍTULOS Y VALORES (Fortamun)</t>
  </si>
  <si>
    <t>3 9 1 917 001 010</t>
  </si>
  <si>
    <t>AMORTIZACIÓN DE LA DEUDA EXTERNA POR EMISIÓN DE TÍTULOS Y VALORES (Recursos Fiscales)</t>
  </si>
  <si>
    <t>3 9 1 918 001 001</t>
  </si>
  <si>
    <t>AMORTIZACIÓN DE ARRENDAMIENTOS FINANCIEROS INTERNACIONALES (Fondo General)</t>
  </si>
  <si>
    <t>3 9 1 918 001 002</t>
  </si>
  <si>
    <t>AMORTIZACIÓN DE ARRENDAMIENTOS FINANCIEROS INTERNACIONALES (Faism)</t>
  </si>
  <si>
    <t>3 9 1 918 001 003</t>
  </si>
  <si>
    <t>AMORTIZACIÓN DE ARRENDAMIENTOS FINANCIEROS INTERNACIONALES (Fortamun)</t>
  </si>
  <si>
    <t>3 9 1 918 001 010</t>
  </si>
  <si>
    <t>AMORTIZACIÓN DE ARRENDAMIENTOS FINANCIEROS INTERNACIONALES (Recursos Fiscales)</t>
  </si>
  <si>
    <t>3 9 2 921 001 001</t>
  </si>
  <si>
    <t>INTERESES DE LA DEUDA INTERNA CON INSTITUCIONES DE CRÉDITO (Fondo General)</t>
  </si>
  <si>
    <t>3 9 2 921 001 002</t>
  </si>
  <si>
    <t>INTERESES DE LA DEUDA INTERNA CON INSTITUCIONES DE CRÉDITO (Faism)</t>
  </si>
  <si>
    <t>3 9 2 921 001 003</t>
  </si>
  <si>
    <t>INTERESES DE LA DEUDA INTERNA CON INSTITUCIONES DE CRÉDITO (Fortamun)</t>
  </si>
  <si>
    <t>3 9 2 921 001 010</t>
  </si>
  <si>
    <t>INTERESES DE LA DEUDA INTERNA CON INSTITUCIONES DE CRÉDITO (Recursos Fiscales)</t>
  </si>
  <si>
    <t>3 9 2 922 001 001</t>
  </si>
  <si>
    <t>INTERESES DERIVADOS DE LA COLOCACIÓN DE TÍTULOS Y VALORES (Fondo General)</t>
  </si>
  <si>
    <t>3 9 2 922 001 002</t>
  </si>
  <si>
    <t>INTERESES DERIVADOS DE LA COLOCACIÓN DE TÍTULOS Y VALORES (Faism)</t>
  </si>
  <si>
    <t>3 9 2 922 001 003</t>
  </si>
  <si>
    <t>INTERESES DERIVADOS DE LA COLOCACIÓN DE TÍTULOS Y VALORES (Fortamun)</t>
  </si>
  <si>
    <t>3 9 2 922 001 010</t>
  </si>
  <si>
    <t>INTERESES DERIVADOS DE LA COLOCACIÓN DE TÍTULOS Y VALORES (Recursos Fiscales)</t>
  </si>
  <si>
    <t>3 9 2 923 001 001</t>
  </si>
  <si>
    <t>INTERESES POR ARRENDAMIENTOS FINANCIEROS NACIONALES (Fondo General)</t>
  </si>
  <si>
    <t>3 9 2 923 001 002</t>
  </si>
  <si>
    <t>INTERESES POR ARRENDAMIENTOS FINANCIEROS NACIONALES (Faism)</t>
  </si>
  <si>
    <t>3 9 2 923 001 003</t>
  </si>
  <si>
    <t>INTERESES POR ARRENDAMIENTOS FINANCIEROS NACIONALES (Fortamun)</t>
  </si>
  <si>
    <t>3 9 2 923 001 010</t>
  </si>
  <si>
    <t>INTERESES POR ARRENDAMIENTOS FINANCIEROS NACIONALES (Recursos Fiscales)</t>
  </si>
  <si>
    <t>3 9 2 924 001 001</t>
  </si>
  <si>
    <t>INTERESES DE LA DEUDA EXTERNA CON INSTITUCIONES DE CRÉDITO (Fondo General)</t>
  </si>
  <si>
    <t>3 9 2 924 001 002</t>
  </si>
  <si>
    <t>INTERESES DE LA DEUDA EXTERNA CON INSTITUCIONES DE CRÉDITO (Faism)</t>
  </si>
  <si>
    <t>3 9 2 924 001 003</t>
  </si>
  <si>
    <t>INTERESES DE LA DEUDA EXTERNA CON INSTITUCIONES DE CRÉDITO (Fortamun)</t>
  </si>
  <si>
    <t>3 9 2 924 001 010</t>
  </si>
  <si>
    <t>INTERESES DE LA DEUDA EXTERNA CON INSTITUCIONES DE CRÉDITO (Recursos Fiscales)</t>
  </si>
  <si>
    <t>3 9 2 925 001 001</t>
  </si>
  <si>
    <t>INTERESES DE LA DEUDA CON ORGANISMOS FINANCIEROS INTERNACIONALES (Fondo General)</t>
  </si>
  <si>
    <t>3 9 2 925 001 002</t>
  </si>
  <si>
    <t>INTERESES DE LA DEUDA CON ORGANISMOS FINANCIEROS INTERNACIONALES (Faism)</t>
  </si>
  <si>
    <t>3 9 2 925 001 003</t>
  </si>
  <si>
    <t>INTERESES DE LA DEUDA CON ORGANISMOS FINANCIEROS INTERNACIONALES (Fortamun)</t>
  </si>
  <si>
    <t>3 9 2 925 001 010</t>
  </si>
  <si>
    <t>INTERESES DE LA DEUDA CON ORGANISMOS FINANCIEROS INTERNACIONALES (Recursos Fiscales)</t>
  </si>
  <si>
    <t>3 9 2 926 001 001</t>
  </si>
  <si>
    <t>INTERESES DE LA DEUDA BILATERAL (Fondo General)</t>
  </si>
  <si>
    <t>3 9 2 926 001 002</t>
  </si>
  <si>
    <t>INTERESES DE LA DEUDA BILATERAL (Faism)</t>
  </si>
  <si>
    <t>3 9 2 926 001 003</t>
  </si>
  <si>
    <t>INTERESES DE LA DEUDA BILATERAL (Fortamun)</t>
  </si>
  <si>
    <t>3 9 2 926 001 010</t>
  </si>
  <si>
    <t>INTERESES DE LA DEUDA BILATERAL (Recursos Fiscales)</t>
  </si>
  <si>
    <t>3 9 2 927 001 001</t>
  </si>
  <si>
    <t>INTERESES DERIVADOS DE LA COLOCACIÓN DE TÍTULOS Y VALORES EN EL EXTERIOR (Fondo General)</t>
  </si>
  <si>
    <t>3 9 2 927 001 002</t>
  </si>
  <si>
    <t>INTERESES DERIVADOS DE LA COLOCACIÓN DE TÍTULOS Y VALORES EN EL EXTERIOR (Faism)</t>
  </si>
  <si>
    <t>3 9 2 927 001 003</t>
  </si>
  <si>
    <t>INTERESES DERIVADOS DE LA COLOCACIÓN DE TÍTULOS Y VALORES EN EL EXTERIOR (Fortamun)</t>
  </si>
  <si>
    <t>3 9 2 927 001 010</t>
  </si>
  <si>
    <t>INTERESES DERIVADOS DE LA COLOCACIÓN DE TÍTULOS Y VALORES EN EL EXTERIOR (Recursos Fiscales)</t>
  </si>
  <si>
    <t>3 9 2 928 001 001</t>
  </si>
  <si>
    <t>INTERESES POR ARRENDAMIENTOS FINANCIEROS INTERNACIONALES (Fondo General)</t>
  </si>
  <si>
    <t>3 9 2 928 001 002</t>
  </si>
  <si>
    <t>INTERESES POR ARRENDAMIENTOS FINANCIEROS INTERNACIONALES (Faism)</t>
  </si>
  <si>
    <t>3 9 2 928 001 003</t>
  </si>
  <si>
    <t>INTERESES POR ARRENDAMIENTOS FINANCIEROS INTERNACIONALES (Fortamun)</t>
  </si>
  <si>
    <t>3 9 2 928 001 010</t>
  </si>
  <si>
    <t>INTERESES POR ARRENDAMIENTOS FINANCIEROS INTERNACIONALES (Recursos Fiscales)</t>
  </si>
  <si>
    <t>3 9 3 931 001 001</t>
  </si>
  <si>
    <t>COMISIONES DE LA DEUDA PÚBLICA INTERNA (Fondo General)</t>
  </si>
  <si>
    <t>3 9 3 931 001 002</t>
  </si>
  <si>
    <t>COMISIONES DE LA DEUDA PÚBLICA INTERNA (Faism)</t>
  </si>
  <si>
    <t>3 9 3 931 001 003</t>
  </si>
  <si>
    <t>COMISIONES DE LA DEUDA PÚBLICA INTERNA (Fortamun)</t>
  </si>
  <si>
    <t>3 9 3 931 001 010</t>
  </si>
  <si>
    <t>COMISIONES DE LA DEUDA PÚBLICA INTERNA (Recursos Fiscales)</t>
  </si>
  <si>
    <t>3 9 3 932 001 001</t>
  </si>
  <si>
    <t>COMISIONES DE LA DEUDA PÚBLICA EXTERNA (Fondo General)</t>
  </si>
  <si>
    <t>3 9 3 932 001 002</t>
  </si>
  <si>
    <t>COMISIONES DE LA DEUDA PÚBLICA EXTERNA (Faism)</t>
  </si>
  <si>
    <t>3 9 3 932 001 003</t>
  </si>
  <si>
    <t>COMISIONES DE LA DEUDA PÚBLICA EXTERNA (Fortamun)</t>
  </si>
  <si>
    <t>3 9 3 932 001 010</t>
  </si>
  <si>
    <t>COMISIONES DE LA DEUDA PÚBLICA EXTERNA (Recursos Fiscales)</t>
  </si>
  <si>
    <t>3 9 4 941 001 001</t>
  </si>
  <si>
    <t>GASTOS DE LA DEUDA PÚBLICA INTERNA (Fondo General)</t>
  </si>
  <si>
    <t>3 9 4 941 001 002</t>
  </si>
  <si>
    <t>GASTOS DE LA DEUDA PÚBLICA INTERNA (Faism)</t>
  </si>
  <si>
    <t>3 9 4 941 001 003</t>
  </si>
  <si>
    <t>GASTOS DE LA DEUDA PÚBLICA INTERNA (Fortamun)</t>
  </si>
  <si>
    <t>3 9 4 941 001 010</t>
  </si>
  <si>
    <t>GASTOS DE LA DEUDA PÚBLICA INTERNA (Recursos Fiscales)</t>
  </si>
  <si>
    <t>3 9 4 942 001 001</t>
  </si>
  <si>
    <t>GASTOS DE LA DEUDA PÚBLICA EXTERNA (Fondo General)</t>
  </si>
  <si>
    <t>3 9 4 942 001 002</t>
  </si>
  <si>
    <t>GASTOS DE LA DEUDA PÚBLICA EXTERNA (Faism)</t>
  </si>
  <si>
    <t>3 9 4 942 001 003</t>
  </si>
  <si>
    <t>GASTOS DE LA DEUDA PÚBLICA EXTERNA (Fortamun)</t>
  </si>
  <si>
    <t>3 9 4 942 001 010</t>
  </si>
  <si>
    <t>GASTOS DE LA DEUDA PÚBLICA EXTERNA (Recursos Fiscales)</t>
  </si>
  <si>
    <t>3 9 5 951 001 001</t>
  </si>
  <si>
    <t>COSTOS POR COBERTURAS (Fondo General)</t>
  </si>
  <si>
    <t>3 9 5 951 001 002</t>
  </si>
  <si>
    <t>COSTOS POR COBERTURAS (Faism)</t>
  </si>
  <si>
    <t>3 9 5 951 001 003</t>
  </si>
  <si>
    <t>COSTOS POR COBERTURAS (Fortamun)</t>
  </si>
  <si>
    <t>3 9 5 951 001 010</t>
  </si>
  <si>
    <t>COSTOS POR COBERTURAS (Recursos Fiscales)</t>
  </si>
  <si>
    <t>3 9 6 961 001 001</t>
  </si>
  <si>
    <t>APOYOS A INTERMEDIARIOS FINANCIEROS (Fondo General)</t>
  </si>
  <si>
    <t>3 9 6 961 001 002</t>
  </si>
  <si>
    <t>APOYOS A INTERMEDIARIOS FINANCIEROS (Faism)</t>
  </si>
  <si>
    <t>3 9 6 961 001 003</t>
  </si>
  <si>
    <t>APOYOS A INTERMEDIARIOS FINANCIEROS (Fortamun)</t>
  </si>
  <si>
    <t>3 9 6 961 001 010</t>
  </si>
  <si>
    <t>APOYOS A INTERMEDIARIOS FINANCIEROS (Recursos Fiscales)</t>
  </si>
  <si>
    <t>3 9 6 962 001 001</t>
  </si>
  <si>
    <t>APOYOS A AHORRADORES Y DEUDORES DEL SISTEMA FINANCIERO NACIONAL (Fondo General)</t>
  </si>
  <si>
    <t>3 9 6 962 001 002</t>
  </si>
  <si>
    <t>APOYOS A AHORRADORES Y DEUDORES DEL SISTEMA FINANCIERO NACIONAL (Faism)</t>
  </si>
  <si>
    <t>3 9 6 962 001 003</t>
  </si>
  <si>
    <t>APOYOS A AHORRADORES Y DEUDORES DEL SISTEMA FINANCIERO NACIONAL (Fortamun)</t>
  </si>
  <si>
    <t>3 9 6 962 001 010</t>
  </si>
  <si>
    <t>APOYOS A AHORRADORES Y DEUDORES DEL SISTEMA FINANCIERO NACIONAL (Recursos Fiscales)</t>
  </si>
  <si>
    <t>3 9 9 991 001 001</t>
  </si>
  <si>
    <t>ADEFAS (Fondo General)</t>
  </si>
  <si>
    <t>3 9 9 991 001 002</t>
  </si>
  <si>
    <t>ADEFAS (Faism)</t>
  </si>
  <si>
    <t>3 9 9 991 001 003</t>
  </si>
  <si>
    <t>ADEFAS (Fortamun)</t>
  </si>
  <si>
    <t>3 9 9 991 001 010</t>
  </si>
  <si>
    <t>ADEFAS (Recursos Fiscales)</t>
  </si>
  <si>
    <t>2000112E171</t>
  </si>
  <si>
    <t>2000212E172</t>
  </si>
  <si>
    <t>2000312E173</t>
  </si>
  <si>
    <t>215</t>
  </si>
  <si>
    <t>247</t>
  </si>
  <si>
    <t>298</t>
  </si>
  <si>
    <t>299</t>
  </si>
  <si>
    <t>315</t>
  </si>
  <si>
    <t>329</t>
  </si>
  <si>
    <t>332</t>
  </si>
  <si>
    <t>343</t>
  </si>
  <si>
    <t>1 6</t>
  </si>
  <si>
    <t>1 5</t>
  </si>
  <si>
    <t>1004612E242</t>
  </si>
  <si>
    <t>1012612P131</t>
  </si>
  <si>
    <t>1013612E131</t>
  </si>
  <si>
    <t>1015812E131</t>
  </si>
  <si>
    <t>1016012E152</t>
  </si>
  <si>
    <t>339</t>
  </si>
  <si>
    <t>161</t>
  </si>
  <si>
    <t>151</t>
  </si>
  <si>
    <t>153</t>
  </si>
  <si>
    <t>155</t>
  </si>
  <si>
    <t>172</t>
  </si>
  <si>
    <t>213</t>
  </si>
  <si>
    <t>217</t>
  </si>
  <si>
    <t>218</t>
  </si>
  <si>
    <t>222</t>
  </si>
  <si>
    <t>231</t>
  </si>
  <si>
    <t>232</t>
  </si>
  <si>
    <t>233</t>
  </si>
  <si>
    <t>234</t>
  </si>
  <si>
    <t>235</t>
  </si>
  <si>
    <t>236</t>
  </si>
  <si>
    <t>237</t>
  </si>
  <si>
    <t>238</t>
  </si>
  <si>
    <t>239</t>
  </si>
  <si>
    <t>241</t>
  </si>
  <si>
    <t>242</t>
  </si>
  <si>
    <t>243</t>
  </si>
  <si>
    <t>244</t>
  </si>
  <si>
    <t>245</t>
  </si>
  <si>
    <t>248</t>
  </si>
  <si>
    <t>295</t>
  </si>
  <si>
    <t>297</t>
  </si>
  <si>
    <t>316</t>
  </si>
  <si>
    <t>319</t>
  </si>
  <si>
    <t>324</t>
  </si>
  <si>
    <t>327</t>
  </si>
  <si>
    <t>328</t>
  </si>
  <si>
    <t>335</t>
  </si>
  <si>
    <t>338</t>
  </si>
  <si>
    <t>342</t>
  </si>
  <si>
    <t>344</t>
  </si>
  <si>
    <t>345</t>
  </si>
  <si>
    <t>346</t>
  </si>
  <si>
    <t>348</t>
  </si>
  <si>
    <t>349</t>
  </si>
  <si>
    <t>354</t>
  </si>
  <si>
    <t>356</t>
  </si>
  <si>
    <t>362</t>
  </si>
  <si>
    <t>363</t>
  </si>
  <si>
    <t>364</t>
  </si>
  <si>
    <t>365</t>
  </si>
  <si>
    <t>366</t>
  </si>
  <si>
    <t>369</t>
  </si>
  <si>
    <t>371</t>
  </si>
  <si>
    <t>373</t>
  </si>
  <si>
    <t>374</t>
  </si>
  <si>
    <t>376</t>
  </si>
  <si>
    <t>377</t>
  </si>
  <si>
    <t>378</t>
  </si>
  <si>
    <t>379</t>
  </si>
  <si>
    <t>381</t>
  </si>
  <si>
    <t>383</t>
  </si>
  <si>
    <t>384</t>
  </si>
  <si>
    <t>391</t>
  </si>
  <si>
    <t>393</t>
  </si>
  <si>
    <t>396</t>
  </si>
  <si>
    <t>397</t>
  </si>
  <si>
    <t>399</t>
  </si>
  <si>
    <t>411</t>
  </si>
  <si>
    <t>412</t>
  </si>
  <si>
    <t>413</t>
  </si>
  <si>
    <t>414</t>
  </si>
  <si>
    <t>415</t>
  </si>
  <si>
    <t>416</t>
  </si>
  <si>
    <t>417</t>
  </si>
  <si>
    <t>418</t>
  </si>
  <si>
    <t>419</t>
  </si>
  <si>
    <t>424</t>
  </si>
  <si>
    <t>431</t>
  </si>
  <si>
    <t>432</t>
  </si>
  <si>
    <t>433</t>
  </si>
  <si>
    <t>435</t>
  </si>
  <si>
    <t>436</t>
  </si>
  <si>
    <t>437</t>
  </si>
  <si>
    <t>438</t>
  </si>
  <si>
    <t>439</t>
  </si>
  <si>
    <t>443</t>
  </si>
  <si>
    <t>444</t>
  </si>
  <si>
    <t>445</t>
  </si>
  <si>
    <t>446</t>
  </si>
  <si>
    <t>447</t>
  </si>
  <si>
    <t>448</t>
  </si>
  <si>
    <t>459</t>
  </si>
  <si>
    <t>461</t>
  </si>
  <si>
    <t>462</t>
  </si>
  <si>
    <t>463</t>
  </si>
  <si>
    <t>464</t>
  </si>
  <si>
    <t>465</t>
  </si>
  <si>
    <t>466</t>
  </si>
  <si>
    <t>469</t>
  </si>
  <si>
    <t>471</t>
  </si>
  <si>
    <t>481</t>
  </si>
  <si>
    <t>482</t>
  </si>
  <si>
    <t>483</t>
  </si>
  <si>
    <t>484</t>
  </si>
  <si>
    <t>485</t>
  </si>
  <si>
    <t>491</t>
  </si>
  <si>
    <t>492</t>
  </si>
  <si>
    <t>493</t>
  </si>
  <si>
    <t>511</t>
  </si>
  <si>
    <t>512</t>
  </si>
  <si>
    <t>513</t>
  </si>
  <si>
    <t>514</t>
  </si>
  <si>
    <t>519</t>
  </si>
  <si>
    <t>521</t>
  </si>
  <si>
    <t>522</t>
  </si>
  <si>
    <t>523</t>
  </si>
  <si>
    <t>529</t>
  </si>
  <si>
    <t>531</t>
  </si>
  <si>
    <t>532</t>
  </si>
  <si>
    <t>542</t>
  </si>
  <si>
    <t>543</t>
  </si>
  <si>
    <t>544</t>
  </si>
  <si>
    <t>545</t>
  </si>
  <si>
    <t>549</t>
  </si>
  <si>
    <t>561</t>
  </si>
  <si>
    <t>562</t>
  </si>
  <si>
    <t>563</t>
  </si>
  <si>
    <t>564</t>
  </si>
  <si>
    <t>566</t>
  </si>
  <si>
    <t>569</t>
  </si>
  <si>
    <t>571</t>
  </si>
  <si>
    <t>572</t>
  </si>
  <si>
    <t>573</t>
  </si>
  <si>
    <t>574</t>
  </si>
  <si>
    <t>575</t>
  </si>
  <si>
    <t>576</t>
  </si>
  <si>
    <t>577</t>
  </si>
  <si>
    <t>578</t>
  </si>
  <si>
    <t>579</t>
  </si>
  <si>
    <t>581</t>
  </si>
  <si>
    <t>582</t>
  </si>
  <si>
    <t>583</t>
  </si>
  <si>
    <t>589</t>
  </si>
  <si>
    <t>591</t>
  </si>
  <si>
    <t>592</t>
  </si>
  <si>
    <t>593</t>
  </si>
  <si>
    <t>594</t>
  </si>
  <si>
    <t>595</t>
  </si>
  <si>
    <t>596</t>
  </si>
  <si>
    <t>597</t>
  </si>
  <si>
    <t>598</t>
  </si>
  <si>
    <t>599</t>
  </si>
  <si>
    <t>615</t>
  </si>
  <si>
    <t>616</t>
  </si>
  <si>
    <t>617</t>
  </si>
  <si>
    <t>619</t>
  </si>
  <si>
    <t>621</t>
  </si>
  <si>
    <t>622</t>
  </si>
  <si>
    <t>623</t>
  </si>
  <si>
    <t>624</t>
  </si>
  <si>
    <t>625</t>
  </si>
  <si>
    <t>626</t>
  </si>
  <si>
    <t>627</t>
  </si>
  <si>
    <t>629</t>
  </si>
  <si>
    <t>631</t>
  </si>
  <si>
    <t>632</t>
  </si>
  <si>
    <t>711</t>
  </si>
  <si>
    <t>712</t>
  </si>
  <si>
    <t>721</t>
  </si>
  <si>
    <t>722</t>
  </si>
  <si>
    <t>723</t>
  </si>
  <si>
    <t>724</t>
  </si>
  <si>
    <t>725</t>
  </si>
  <si>
    <t>726</t>
  </si>
  <si>
    <t>727</t>
  </si>
  <si>
    <t>728</t>
  </si>
  <si>
    <t>729</t>
  </si>
  <si>
    <t>731</t>
  </si>
  <si>
    <t>732</t>
  </si>
  <si>
    <t>733</t>
  </si>
  <si>
    <t>734</t>
  </si>
  <si>
    <t>735</t>
  </si>
  <si>
    <t>739</t>
  </si>
  <si>
    <t>741</t>
  </si>
  <si>
    <t>742</t>
  </si>
  <si>
    <t>743</t>
  </si>
  <si>
    <t>744</t>
  </si>
  <si>
    <t>745</t>
  </si>
  <si>
    <t>746</t>
  </si>
  <si>
    <t>747</t>
  </si>
  <si>
    <t>748</t>
  </si>
  <si>
    <t>749</t>
  </si>
  <si>
    <t>751</t>
  </si>
  <si>
    <t>752</t>
  </si>
  <si>
    <t>753</t>
  </si>
  <si>
    <t>754</t>
  </si>
  <si>
    <t>755</t>
  </si>
  <si>
    <t>756</t>
  </si>
  <si>
    <t>757</t>
  </si>
  <si>
    <t>758</t>
  </si>
  <si>
    <t>759</t>
  </si>
  <si>
    <t>761</t>
  </si>
  <si>
    <t>762</t>
  </si>
  <si>
    <t>791</t>
  </si>
  <si>
    <t>792</t>
  </si>
  <si>
    <t>799</t>
  </si>
  <si>
    <t>811</t>
  </si>
  <si>
    <t>812</t>
  </si>
  <si>
    <t>813</t>
  </si>
  <si>
    <t>814</t>
  </si>
  <si>
    <t>815</t>
  </si>
  <si>
    <t>816</t>
  </si>
  <si>
    <t>831</t>
  </si>
  <si>
    <t>832</t>
  </si>
  <si>
    <t>833</t>
  </si>
  <si>
    <t>834</t>
  </si>
  <si>
    <t>835</t>
  </si>
  <si>
    <t>851</t>
  </si>
  <si>
    <t>852</t>
  </si>
  <si>
    <t>853</t>
  </si>
  <si>
    <t>912</t>
  </si>
  <si>
    <t>913</t>
  </si>
  <si>
    <t>914</t>
  </si>
  <si>
    <t>915</t>
  </si>
  <si>
    <t>916</t>
  </si>
  <si>
    <t>917</t>
  </si>
  <si>
    <t>918</t>
  </si>
  <si>
    <t>922</t>
  </si>
  <si>
    <t>923</t>
  </si>
  <si>
    <t>924</t>
  </si>
  <si>
    <t>925</t>
  </si>
  <si>
    <t>926</t>
  </si>
  <si>
    <t>927</t>
  </si>
  <si>
    <t>928</t>
  </si>
  <si>
    <t>931</t>
  </si>
  <si>
    <t>932</t>
  </si>
  <si>
    <t>941</t>
  </si>
  <si>
    <t>942</t>
  </si>
  <si>
    <t>951</t>
  </si>
  <si>
    <t>961</t>
  </si>
  <si>
    <t>962</t>
  </si>
  <si>
    <t>991</t>
  </si>
  <si>
    <t>CLASIFICADOR ECONOMICO</t>
  </si>
  <si>
    <t>COG</t>
  </si>
  <si>
    <t>DESCRIPCION</t>
  </si>
  <si>
    <t>2.1.5.2.1.1</t>
  </si>
  <si>
    <t>2.1.5.2.1.4</t>
  </si>
  <si>
    <t>2.1.5.2.1.3</t>
  </si>
  <si>
    <t>1 7</t>
  </si>
  <si>
    <t>DOS DIGITOS CUENTA</t>
  </si>
  <si>
    <t>Transferencias Del Resto Del Sector Público</t>
  </si>
  <si>
    <t>Organismo de la Seguridad Social</t>
  </si>
  <si>
    <t>Transferencias de Fideicomisos, Mandatos y Contratos Analogos</t>
  </si>
  <si>
    <t>2.2.7.4.1.2</t>
  </si>
  <si>
    <t>2.2.7.4.1.1</t>
  </si>
  <si>
    <t>2.2.7.1.1.1</t>
  </si>
  <si>
    <t>2.2.7.1.1.2</t>
  </si>
  <si>
    <t>2.2.7.1.2</t>
  </si>
  <si>
    <t>2.2.7.4.2</t>
  </si>
  <si>
    <t>1 2 2 221 001</t>
  </si>
  <si>
    <t>1011013M181</t>
  </si>
  <si>
    <t>2000812E224</t>
  </si>
  <si>
    <t>1 2 3 232 001</t>
  </si>
  <si>
    <t>1 2 4 242 001</t>
  </si>
  <si>
    <t>1 2 7 273 001</t>
  </si>
  <si>
    <t>1 2 9 294 001</t>
  </si>
  <si>
    <t>1 2 9 297 001</t>
  </si>
  <si>
    <t>1 3 1 317 001</t>
  </si>
  <si>
    <t>1 3 3 332 001</t>
  </si>
  <si>
    <t>1 3 3 333 001</t>
  </si>
  <si>
    <t>1 3 6 365 001</t>
  </si>
  <si>
    <t>1 3 7 375 001</t>
  </si>
  <si>
    <t>1 3 7 379 001</t>
  </si>
  <si>
    <t>1 1 1 113</t>
  </si>
  <si>
    <t>1 1 1 113 001</t>
  </si>
  <si>
    <t>1 1 2 122</t>
  </si>
  <si>
    <t>1 1 2 122 001</t>
  </si>
  <si>
    <t>1 1 3 132</t>
  </si>
  <si>
    <t>1 1 3 132 002</t>
  </si>
  <si>
    <t>1 1 5 152</t>
  </si>
  <si>
    <t>1 1 5 152 001</t>
  </si>
  <si>
    <t>1 1 5 159</t>
  </si>
  <si>
    <t>1 1 5 159 001</t>
  </si>
  <si>
    <t>1 2 1 211</t>
  </si>
  <si>
    <t>1 2 1 211 001</t>
  </si>
  <si>
    <t>1 2 1 212</t>
  </si>
  <si>
    <t>1 2 1 212 001</t>
  </si>
  <si>
    <t>1 2 1 214</t>
  </si>
  <si>
    <t>1 2 1 214 001</t>
  </si>
  <si>
    <t>1 2 1 216</t>
  </si>
  <si>
    <t>1 2 1 216 001</t>
  </si>
  <si>
    <t>1 2 2 221</t>
  </si>
  <si>
    <t>1 2 2 221 002</t>
  </si>
  <si>
    <t>1 2 3</t>
  </si>
  <si>
    <t>1 2 3 232</t>
  </si>
  <si>
    <t>1 2 4 242</t>
  </si>
  <si>
    <t>1 2 4 244</t>
  </si>
  <si>
    <t>1 2 4 244 001</t>
  </si>
  <si>
    <t>1 2 4 246</t>
  </si>
  <si>
    <t>1 2 4 246 001</t>
  </si>
  <si>
    <t>1 2 4 246 002</t>
  </si>
  <si>
    <t>1 2 4 249</t>
  </si>
  <si>
    <t>1 2 4 249 001</t>
  </si>
  <si>
    <t>1 2 4 249 002</t>
  </si>
  <si>
    <t>1 2 5 252</t>
  </si>
  <si>
    <t>1 2 5 252 001</t>
  </si>
  <si>
    <t>1 2 5 253</t>
  </si>
  <si>
    <t>1 2 5 253 001</t>
  </si>
  <si>
    <t>1 2 6 261</t>
  </si>
  <si>
    <t>1 2 6 261 001</t>
  </si>
  <si>
    <t>1 2 7 271</t>
  </si>
  <si>
    <t>1 2 7 271 001</t>
  </si>
  <si>
    <t>1 2 7 273</t>
  </si>
  <si>
    <t>1 2 8 283</t>
  </si>
  <si>
    <t>1 2 8 283 001</t>
  </si>
  <si>
    <t>1 2 9 294</t>
  </si>
  <si>
    <t>1 2 9 296</t>
  </si>
  <si>
    <t>1 2 9 296 001</t>
  </si>
  <si>
    <t>1 2 9 296 002</t>
  </si>
  <si>
    <t>1 2 9 297</t>
  </si>
  <si>
    <t>1 3 1 311</t>
  </si>
  <si>
    <t>1 3 1 311 001</t>
  </si>
  <si>
    <t>1 3 1 314</t>
  </si>
  <si>
    <t>1 3 1 314 001</t>
  </si>
  <si>
    <t>1 3 1 317</t>
  </si>
  <si>
    <t>1 3 2 322</t>
  </si>
  <si>
    <t>1 3 2 322 001</t>
  </si>
  <si>
    <t>1 3 2 323</t>
  </si>
  <si>
    <t>1 3 2 323 001</t>
  </si>
  <si>
    <t>1 3 2 325</t>
  </si>
  <si>
    <t>1 3 2 325 001</t>
  </si>
  <si>
    <t>1 3 3 331</t>
  </si>
  <si>
    <t>1 3 3 331 001</t>
  </si>
  <si>
    <t>1 3 3 332</t>
  </si>
  <si>
    <t>1 3 3 333</t>
  </si>
  <si>
    <t>1 3 3 334</t>
  </si>
  <si>
    <t>1 3 3 334 001</t>
  </si>
  <si>
    <t>1 3 4 341</t>
  </si>
  <si>
    <t>1 3 4 341 001</t>
  </si>
  <si>
    <t>1 3 4 347</t>
  </si>
  <si>
    <t>1 3 4 347 001</t>
  </si>
  <si>
    <t>1 3 5 351</t>
  </si>
  <si>
    <t>1 3 5 351 001</t>
  </si>
  <si>
    <t>1 3 5 352</t>
  </si>
  <si>
    <t>1 3 5 352 001</t>
  </si>
  <si>
    <t>1 3 5 353</t>
  </si>
  <si>
    <t>1 3 5 353 001</t>
  </si>
  <si>
    <t>1 3 5 353 002</t>
  </si>
  <si>
    <t>1 3 5 355</t>
  </si>
  <si>
    <t>1 3 5 355 001</t>
  </si>
  <si>
    <t>1 3 6 361</t>
  </si>
  <si>
    <t>1 3 6 361 002</t>
  </si>
  <si>
    <t>1 3 6 365</t>
  </si>
  <si>
    <t>1 3 7 375</t>
  </si>
  <si>
    <t>1 3 7 379</t>
  </si>
  <si>
    <t>1 3 8 382</t>
  </si>
  <si>
    <t>1 3 8 382 001</t>
  </si>
  <si>
    <t>1 3 8 385</t>
  </si>
  <si>
    <t>1 3 8 385 001</t>
  </si>
  <si>
    <t>1 3 9 392</t>
  </si>
  <si>
    <t>1 3 9 394</t>
  </si>
  <si>
    <t>1 3 9 394 001</t>
  </si>
  <si>
    <t>1 3 9 398</t>
  </si>
  <si>
    <t>1 3 9 398 001</t>
  </si>
  <si>
    <t>1 3 9 399</t>
  </si>
  <si>
    <t>1 4 4 441</t>
  </si>
  <si>
    <t>1 4 4 441 001</t>
  </si>
  <si>
    <t>1 4 4 443</t>
  </si>
  <si>
    <t>1 4 4 443 001</t>
  </si>
  <si>
    <t>MOBILIARIO Y EQUIPO DE ADMINISTRACION</t>
  </si>
  <si>
    <t>2 5 1 515</t>
  </si>
  <si>
    <t>2 5 1 515 001</t>
  </si>
  <si>
    <t>2 5 2</t>
  </si>
  <si>
    <t>MOBILIARIO Y EQUIPO EDUCACIONAL Y RECREATIVO</t>
  </si>
  <si>
    <t>2 5 2 523</t>
  </si>
  <si>
    <t>2 5 2 523 001</t>
  </si>
  <si>
    <t>2 5 4</t>
  </si>
  <si>
    <t>2 5 6</t>
  </si>
  <si>
    <t>MAQUINARIA, OTROS EQUIPOS Y HERRAMIENTAS</t>
  </si>
  <si>
    <t>2 5 6 564</t>
  </si>
  <si>
    <t>2 5 6 564 001</t>
  </si>
  <si>
    <t>2 6 1 612</t>
  </si>
  <si>
    <t>2 6 1 612 002</t>
  </si>
  <si>
    <t>2 6 1 613</t>
  </si>
  <si>
    <t>2 6 1 613 002</t>
  </si>
  <si>
    <t>2 6 1 614</t>
  </si>
  <si>
    <t>2 6 1 614 002</t>
  </si>
  <si>
    <t>2 6 1 614 002 001</t>
  </si>
  <si>
    <t>Aportaciones</t>
  </si>
  <si>
    <t>1000312E212</t>
  </si>
  <si>
    <t>1018112E271</t>
  </si>
  <si>
    <t>nivel_3</t>
  </si>
  <si>
    <t>Nombre_Nivel_3</t>
  </si>
  <si>
    <t>nivel_7</t>
  </si>
  <si>
    <t>Nombre_Nivel_7</t>
  </si>
  <si>
    <t>CAPITULO</t>
  </si>
  <si>
    <t>SUB_CAPITULO</t>
  </si>
  <si>
    <t>NE</t>
  </si>
  <si>
    <t>PROYECCIONES DE EGRESOS - LDF</t>
  </si>
  <si>
    <t>(PESOS)</t>
  </si>
  <si>
    <t>(CIFRAS NOMINALES)</t>
  </si>
  <si>
    <t xml:space="preserve">Concepto </t>
  </si>
  <si>
    <r>
      <t>1. Gasto No Etiquetado</t>
    </r>
    <r>
      <rPr>
        <sz val="10"/>
        <color rgb="FF000000"/>
        <rFont val="Arial"/>
        <family val="2"/>
      </rPr>
      <t xml:space="preserve"> </t>
    </r>
  </si>
  <si>
    <t>A.     Servicios Personales</t>
  </si>
  <si>
    <t>B.     Materiales y Suministros</t>
  </si>
  <si>
    <t>C.     Servicios Generales</t>
  </si>
  <si>
    <t>D.     Transferencias, Asignaciones, Subsidios y Otras Ayudas</t>
  </si>
  <si>
    <t>E.     Bienes Muebles, Inmuebles e Intangibles</t>
  </si>
  <si>
    <t>F.     Inversión Pública</t>
  </si>
  <si>
    <t>G.     Inversiones Financieras y Otras Provisiones</t>
  </si>
  <si>
    <t xml:space="preserve">H.     Participaciones y Aportaciones </t>
  </si>
  <si>
    <t>I.      Deuda Pública</t>
  </si>
  <si>
    <t xml:space="preserve">2. Gasto Etiquetado </t>
  </si>
  <si>
    <t>H.     Participaciones y Aportaciones</t>
  </si>
  <si>
    <t>3. Total de Egresos Proyectados (3 = 1 + 2)</t>
  </si>
  <si>
    <t>C.    Servicios Generales</t>
  </si>
  <si>
    <t>D.    Transferencias, Asignaciones, Subsidios y Otras Ayudas</t>
  </si>
  <si>
    <t>G.    Inversiones Financieras y Otras Provisiones</t>
  </si>
  <si>
    <t xml:space="preserve">H.    Participaciones y Aportaciones </t>
  </si>
  <si>
    <t>Total de egresos proyectados</t>
  </si>
  <si>
    <t>Calendario de Presupuesto de Egresos del 
Ejercicio Fiscal 2023</t>
  </si>
  <si>
    <t>Anual</t>
  </si>
  <si>
    <t>Enero</t>
  </si>
  <si>
    <t>Febrero</t>
  </si>
  <si>
    <t>Marzo</t>
  </si>
  <si>
    <t>Abril</t>
  </si>
  <si>
    <t>Mayo</t>
  </si>
  <si>
    <t>Junio</t>
  </si>
  <si>
    <t>Julio</t>
  </si>
  <si>
    <t>Agosto</t>
  </si>
  <si>
    <t>Septiembre</t>
  </si>
  <si>
    <t>Octubre</t>
  </si>
  <si>
    <t>Noviembre</t>
  </si>
  <si>
    <t>Diciembre</t>
  </si>
  <si>
    <t>Servicios Personales</t>
  </si>
  <si>
    <t>Remuneraciones al Personal de Carácter Permanente</t>
  </si>
  <si>
    <t>Remuneraciones al Personal de Carácter Transitorio</t>
  </si>
  <si>
    <t>Remuneraciones Adicionales y Especiales</t>
  </si>
  <si>
    <t>Seguridad Social</t>
  </si>
  <si>
    <t>Otras Prestaciones Sociales y Económicas</t>
  </si>
  <si>
    <t>Previsiones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</si>
  <si>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</si>
  <si>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</si>
  <si>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</si>
  <si>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</si>
  <si>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</si>
  <si>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</si>
  <si>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</si>
  <si>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</si>
  <si>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</si>
  <si>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</si>
  <si>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</si>
  <si>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</si>
  <si>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</si>
  <si>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</si>
  <si>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</si>
  <si>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</si>
  <si>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</si>
  <si>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</si>
  <si>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</si>
  <si>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</si>
  <si>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</si>
  <si>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Internas y Asignaciones al Sector Público</t>
  </si>
  <si>
    <t>Transferencias al Resto del Sector Público</t>
  </si>
  <si>
    <t>Subsidios y Subvenciones</t>
  </si>
  <si>
    <t>Ayudas Sociales</t>
  </si>
  <si>
    <t>Pensiones y Jubilaciones</t>
  </si>
  <si>
    <t>Transferencias a Fideicomisos, Mandatos y Otros Análogos</t>
  </si>
  <si>
    <t>Transferencias a la Seguridad Social</t>
  </si>
  <si>
    <t>Donativos</t>
  </si>
  <si>
    <t>Transferencias al Exterior</t>
  </si>
  <si>
    <t>Bienes Muebles, Inmuebles e Intangibles</t>
  </si>
  <si>
    <t>Mobiliario y Equipo de Administración</t>
  </si>
  <si>
    <t>Mobiliario y Equipo Educacional y Recreativo</t>
  </si>
  <si>
    <t>Equipo e Instrumental Médico y de Laboratorio</t>
  </si>
  <si>
    <t>Vehículos y Equipo de Transporte</t>
  </si>
  <si>
    <t>Maquinaria, Otros Equipos y Herramientas</t>
  </si>
  <si>
    <t>Activos Biológicos</t>
  </si>
  <si>
    <t>Bienes Inmuebles</t>
  </si>
  <si>
    <t>Activos Intangibles</t>
  </si>
  <si>
    <t>Inversión Pública</t>
  </si>
  <si>
    <t>Obra Pública en Bienes de Dominio Publico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</si>
  <si>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</si>
  <si>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</si>
  <si>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</si>
  <si>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</si>
  <si>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</si>
  <si>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</si>
  <si>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</si>
  <si>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</si>
  <si>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</si>
  <si>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</si>
  <si>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</si>
  <si>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</si>
  <si>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</si>
  <si>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</si>
  <si>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</si>
  <si>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</si>
  <si>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</si>
  <si>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Fiscales Anteriores (ADEFAS)</t>
  </si>
  <si>
    <t>3300</t>
  </si>
  <si>
    <t>2400</t>
  </si>
  <si>
    <t>2100</t>
  </si>
  <si>
    <t>3500</t>
  </si>
  <si>
    <t>4400</t>
  </si>
  <si>
    <t>3900</t>
  </si>
  <si>
    <t>2500</t>
  </si>
  <si>
    <t>2600</t>
  </si>
  <si>
    <t>2200</t>
  </si>
  <si>
    <t>2700</t>
  </si>
  <si>
    <t>3200</t>
  </si>
  <si>
    <t>3100</t>
  </si>
  <si>
    <t>3800</t>
  </si>
  <si>
    <t>3700</t>
  </si>
  <si>
    <t>3400</t>
  </si>
  <si>
    <t>3600</t>
  </si>
  <si>
    <t>2900</t>
  </si>
  <si>
    <t>2800</t>
  </si>
  <si>
    <t>1100</t>
  </si>
  <si>
    <t>1300</t>
  </si>
  <si>
    <t>1500</t>
  </si>
  <si>
    <t>1200</t>
  </si>
  <si>
    <t>1400</t>
  </si>
  <si>
    <t>1600</t>
  </si>
  <si>
    <t>1700</t>
  </si>
  <si>
    <t>2300</t>
  </si>
  <si>
    <t>4100</t>
  </si>
  <si>
    <t>4200</t>
  </si>
  <si>
    <t>4300</t>
  </si>
  <si>
    <t>4500</t>
  </si>
  <si>
    <t>4600</t>
  </si>
  <si>
    <t>4700</t>
  </si>
  <si>
    <t>4800</t>
  </si>
  <si>
    <t>4900</t>
  </si>
  <si>
    <t>5100</t>
  </si>
  <si>
    <t>5200</t>
  </si>
  <si>
    <t>5300</t>
  </si>
  <si>
    <t>5400</t>
  </si>
  <si>
    <t>5500</t>
  </si>
  <si>
    <t>5600</t>
  </si>
  <si>
    <t>5700</t>
  </si>
  <si>
    <t>5800</t>
  </si>
  <si>
    <t>5900</t>
  </si>
  <si>
    <t>6100</t>
  </si>
  <si>
    <t>6200</t>
  </si>
  <si>
    <t>6300</t>
  </si>
  <si>
    <t>7100</t>
  </si>
  <si>
    <t>7200</t>
  </si>
  <si>
    <t>7300</t>
  </si>
  <si>
    <t>7400</t>
  </si>
  <si>
    <t>7500</t>
  </si>
  <si>
    <t>7900</t>
  </si>
  <si>
    <t>8100</t>
  </si>
  <si>
    <t>8300</t>
  </si>
  <si>
    <t>8500</t>
  </si>
  <si>
    <t>9100</t>
  </si>
  <si>
    <t>9200</t>
  </si>
  <si>
    <t>9300</t>
  </si>
  <si>
    <t>9400</t>
  </si>
  <si>
    <t>9500</t>
  </si>
  <si>
    <t>9600</t>
  </si>
  <si>
    <t>9900</t>
  </si>
  <si>
    <t>NE
                            E</t>
  </si>
  <si>
    <t>RESULTADOS DE EGRESOS - LDF</t>
  </si>
  <si>
    <t>H. AYUNTAMIENTO DE CHILPACINGO DE LOS BRAVO, GUERRERO</t>
  </si>
  <si>
    <t>Concepto</t>
  </si>
  <si>
    <t xml:space="preserve">2. Gasto Etiquetado  </t>
  </si>
  <si>
    <t>3. Total del Resultado de Egresos (3=1+2)</t>
  </si>
  <si>
    <t>2 5 2 522</t>
  </si>
  <si>
    <t>2 5 2 522 001</t>
  </si>
  <si>
    <t>2 5 4 542</t>
  </si>
  <si>
    <t>2 5 4 542 001</t>
  </si>
  <si>
    <t>2 5 6 561</t>
  </si>
  <si>
    <t>2 5 6 561 001</t>
  </si>
  <si>
    <t>2 6 1 615</t>
  </si>
  <si>
    <t>OFICIALIA MAYOR - M - 181</t>
  </si>
  <si>
    <t>TESORERIA MUNICIPAL - E - 152</t>
  </si>
  <si>
    <t>REGLAMENTOS Y ESPECTACULOS - G - 181</t>
  </si>
  <si>
    <t>1013912G181</t>
  </si>
  <si>
    <t>AGUA POTABLE - E - 212</t>
  </si>
  <si>
    <t>OBRAS PUBLICAS - E - 226</t>
  </si>
  <si>
    <t>1010612E226</t>
  </si>
  <si>
    <t>DIF MUNICIPAL - E - 242</t>
  </si>
  <si>
    <t>DESARROLLO RURAL - E - 321</t>
  </si>
  <si>
    <t>1004212E321</t>
  </si>
  <si>
    <t>PANTEON - E - 226</t>
  </si>
  <si>
    <t>1011212E226</t>
  </si>
  <si>
    <t>RASTRO MUNICIPAL - E - 226</t>
  </si>
  <si>
    <t>1012912E226</t>
  </si>
  <si>
    <t>AREAS VERDES - E - 226</t>
  </si>
  <si>
    <t>1000512E226</t>
  </si>
  <si>
    <t>SALUD - E - 231</t>
  </si>
  <si>
    <t>1014112E231</t>
  </si>
  <si>
    <t>PARQUE VEHICULAR - E - 185</t>
  </si>
  <si>
    <t>1011412E185</t>
  </si>
  <si>
    <t>DEPORTE - E - 241</t>
  </si>
  <si>
    <t>1003912E241</t>
  </si>
  <si>
    <t>DIRECCION DE TURISMO - E - 371</t>
  </si>
  <si>
    <t>1007612E371</t>
  </si>
  <si>
    <t>SINDICATURA MUNICIPAL - E - 131</t>
  </si>
  <si>
    <t>EVALUACION AL DESEMPE├æO</t>
  </si>
  <si>
    <t>1018212E226</t>
  </si>
  <si>
    <t>DIRECCION DE ASUNTOS INDIGENAS - E - 137</t>
  </si>
  <si>
    <t>1000712E137</t>
  </si>
  <si>
    <t>CATASTRO MUNICIPAL - E - 181</t>
  </si>
  <si>
    <t>1001812E181</t>
  </si>
  <si>
    <t>DIR. JUVENTUD - E - 271</t>
  </si>
  <si>
    <t>1005312E271</t>
  </si>
  <si>
    <t>DELEGACION DE LA MUJER - E - 271</t>
  </si>
  <si>
    <t>1003012E271</t>
  </si>
  <si>
    <t>PRESIDENCIA MUNCIPAL - P - 131</t>
  </si>
  <si>
    <t>DIRECCI├ôN DE LA DIVERSIDAD SEXUAL DIRECCI├ôN DE LA DIVERSIDAD SEXUAL</t>
  </si>
  <si>
    <t>REGIDURIA - E - 131</t>
  </si>
  <si>
    <t>1013512E131</t>
  </si>
  <si>
    <t>TESORERIA - E - 152</t>
  </si>
  <si>
    <t>1015912E152</t>
  </si>
  <si>
    <t>SEGURIDAD PUBLICA - E - 171</t>
  </si>
  <si>
    <t>PRODIM Y GASTOS INDIRECTOS - K - 227</t>
  </si>
  <si>
    <t>3000912K227</t>
  </si>
  <si>
    <t>TRANSITO - E - 173</t>
  </si>
  <si>
    <t>ALUMBRADO PUBLICO - E - 224</t>
  </si>
  <si>
    <t>SANEAMIENTO - E - 000</t>
  </si>
  <si>
    <t>2001112E000</t>
  </si>
  <si>
    <t>PROTECCION CIVIL. - E - 172</t>
  </si>
  <si>
    <t>AREAS VERDES</t>
  </si>
  <si>
    <t>1001412E242</t>
  </si>
  <si>
    <t>CASA DE CULTURA</t>
  </si>
  <si>
    <t>CATASTRO</t>
  </si>
  <si>
    <t>1002112E311</t>
  </si>
  <si>
    <t>COMERCIO Y ABASTO</t>
  </si>
  <si>
    <t>1002413O131</t>
  </si>
  <si>
    <t>ORGANO DE CONTROL INTERNO</t>
  </si>
  <si>
    <t>DIF</t>
  </si>
  <si>
    <t>1004912E241</t>
  </si>
  <si>
    <t>DEPORTES</t>
  </si>
  <si>
    <t>1005012E185</t>
  </si>
  <si>
    <t>DIRECCION DE ECOLOGIA</t>
  </si>
  <si>
    <t>1005112E242</t>
  </si>
  <si>
    <t>DIRECCION DE EDUCACION</t>
  </si>
  <si>
    <t>DIRECCION DE JUVENTUD</t>
  </si>
  <si>
    <t>1005512E371</t>
  </si>
  <si>
    <t>DIRECCION DE TURISMO</t>
  </si>
  <si>
    <t>1005912E183</t>
  </si>
  <si>
    <t>COMUNICACIÓN</t>
  </si>
  <si>
    <t>1009612E135</t>
  </si>
  <si>
    <t>1010212E137</t>
  </si>
  <si>
    <t>MIGRANTE</t>
  </si>
  <si>
    <t>OFICALIA MAYOR</t>
  </si>
  <si>
    <t>1011312E226</t>
  </si>
  <si>
    <t>PANTEON</t>
  </si>
  <si>
    <t>RASTRO</t>
  </si>
  <si>
    <t>CABILDO</t>
  </si>
  <si>
    <t>1013712E181</t>
  </si>
  <si>
    <t>1014812E131</t>
  </si>
  <si>
    <t>1015512E131</t>
  </si>
  <si>
    <t>TESORERIA</t>
  </si>
  <si>
    <t>1017512E271</t>
  </si>
  <si>
    <t>DIRECCION DE DIVERSIDAD SEXUAL</t>
  </si>
  <si>
    <t>1017812E000</t>
  </si>
  <si>
    <t>DESARROLLO URBANO</t>
  </si>
  <si>
    <t>1017912E271</t>
  </si>
  <si>
    <t>DESARROLLO SOCIAL Y ECONOMICO</t>
  </si>
  <si>
    <t>1018112G134</t>
  </si>
  <si>
    <t>CONTROL PATRIMONIAL</t>
  </si>
  <si>
    <t>1018212P185</t>
  </si>
  <si>
    <t>EVALUACION AL DESEMPEÑO</t>
  </si>
  <si>
    <t>1018312F212</t>
  </si>
  <si>
    <t>CULTURA DEL AGUA</t>
  </si>
  <si>
    <t>1018513O184</t>
  </si>
  <si>
    <t>TRANSPARENCIA</t>
  </si>
  <si>
    <t>1018612F241</t>
  </si>
  <si>
    <t>DIRECCION DE RECREACION Y ESPECTACULOS</t>
  </si>
  <si>
    <t xml:space="preserve">SEGURIDAD PUBLICA </t>
  </si>
  <si>
    <t>TRANSITO MUNICIPAL</t>
  </si>
  <si>
    <t>SANEAMIENTO</t>
  </si>
  <si>
    <t>1000112E271</t>
  </si>
  <si>
    <t>65 Y MAS - E - 271</t>
  </si>
  <si>
    <t>1000212E242</t>
  </si>
  <si>
    <t>ACTIVIDADES CIVICAS - E - 242</t>
  </si>
  <si>
    <t>1000412E224</t>
  </si>
  <si>
    <t>1000612E131</t>
  </si>
  <si>
    <t>ASESORES - E - 131</t>
  </si>
  <si>
    <t>1000812E135</t>
  </si>
  <si>
    <t>DIRECCION DE ASUNTOS JURIDICOS - E - 135</t>
  </si>
  <si>
    <t>1000912E226</t>
  </si>
  <si>
    <t>ATENCION CIUDADANA - E - 226</t>
  </si>
  <si>
    <t>1001012E185</t>
  </si>
  <si>
    <t>BASIFICADOS - E - 185</t>
  </si>
  <si>
    <t>1001112E242</t>
  </si>
  <si>
    <t>BIBLIOTECA - E - 242</t>
  </si>
  <si>
    <t>1001212E131</t>
  </si>
  <si>
    <t>CABILDO MUNICIPAL - E - 131</t>
  </si>
  <si>
    <t>1001312E212</t>
  </si>
  <si>
    <t>CAPASMA - E - 212</t>
  </si>
  <si>
    <t>CASA DE LA CULTURA - E - 242</t>
  </si>
  <si>
    <t>1001512E271</t>
  </si>
  <si>
    <t>CASA DE LA MUJER - E - 271</t>
  </si>
  <si>
    <t>1001612E181</t>
  </si>
  <si>
    <t>CATASTRO - E - 181</t>
  </si>
  <si>
    <t>1001712E181</t>
  </si>
  <si>
    <t>CATASTRO E IMPUESTO PREDIAL - E - 181</t>
  </si>
  <si>
    <t>1001912E181</t>
  </si>
  <si>
    <t>COATEPEC - E - 181</t>
  </si>
  <si>
    <t>1002012E185</t>
  </si>
  <si>
    <t>COMEDOR Y ALMACEN - E - 185</t>
  </si>
  <si>
    <t>COMERCIO Y ABASTO - E - 311</t>
  </si>
  <si>
    <t>1002212E131</t>
  </si>
  <si>
    <t>COMUNA MUNICIPAL - E - 131</t>
  </si>
  <si>
    <t>1002312E183</t>
  </si>
  <si>
    <t>COMUNICACIÃ“N SOCIAL - E - 183</t>
  </si>
  <si>
    <t>CONTRALORIA - O - 131</t>
  </si>
  <si>
    <t>1002512E271</t>
  </si>
  <si>
    <t>COORDINACION DE DESARROLLO SOCIAL - E - 271</t>
  </si>
  <si>
    <t>1002612E242</t>
  </si>
  <si>
    <t>CRONISTA MUNICIPAL - E - 242</t>
  </si>
  <si>
    <t>1002712E152</t>
  </si>
  <si>
    <t>CUENTA PUBLICA - E - 152</t>
  </si>
  <si>
    <t>1002812E212</t>
  </si>
  <si>
    <t>CULTURA DEL AGUA - E - 212</t>
  </si>
  <si>
    <t>1002912E242</t>
  </si>
  <si>
    <t>CULTURA MUNICIPAL - E - 242</t>
  </si>
  <si>
    <t>1003112E242</t>
  </si>
  <si>
    <t>DEPARTAMENTO DE BIBLIOTECAS - E - 242</t>
  </si>
  <si>
    <t>1003212E241</t>
  </si>
  <si>
    <t>DEPARTAMENTO DE DEPORTES - E - 241</t>
  </si>
  <si>
    <t>1003312E185</t>
  </si>
  <si>
    <t>DEPARTAMENTO DE ECOLOGIA - E - 185</t>
  </si>
  <si>
    <t>1003412E131</t>
  </si>
  <si>
    <t>DEPARTAMENTO DE GOBERNACION - E - 131</t>
  </si>
  <si>
    <t>1003512E185</t>
  </si>
  <si>
    <t>DEPARTAMENTO DE INFORMATICIA - E - 185</t>
  </si>
  <si>
    <t>1003612E271</t>
  </si>
  <si>
    <t>DEPARTAMENTO DE LA JUVENTUD - E - 271</t>
  </si>
  <si>
    <t>1003712E271</t>
  </si>
  <si>
    <t>DEPARTAMENTO DE LA MUJER - E - 271</t>
  </si>
  <si>
    <t>1003812E271</t>
  </si>
  <si>
    <t>DEPARTAMENTO DE VIA PUBLICA - E - 271</t>
  </si>
  <si>
    <t>1004012E241</t>
  </si>
  <si>
    <t>DEPORTE Y JUVENTUD - E - 241</t>
  </si>
  <si>
    <t>1004112E311</t>
  </si>
  <si>
    <t>DESARROLLO ECONOMICO - E - 311</t>
  </si>
  <si>
    <t>1004312E271</t>
  </si>
  <si>
    <t>DESARROLLO SOCIAL - E - 271</t>
  </si>
  <si>
    <t>1004412E226</t>
  </si>
  <si>
    <t>DESARROLLO URBANO - E - 226</t>
  </si>
  <si>
    <t>1004512E271</t>
  </si>
  <si>
    <t>DESARROLLO Y PROGRAMAS SOCIALES - E - 271</t>
  </si>
  <si>
    <t>1004712E226</t>
  </si>
  <si>
    <t>DIFUSION Y TRANSPARENCIA - E - 226</t>
  </si>
  <si>
    <t>1004812E212</t>
  </si>
  <si>
    <t>DIRECCION DE CULTURA DEL AGUA - E - 212</t>
  </si>
  <si>
    <t>DIRECCION DE DEPORTES - E - 241</t>
  </si>
  <si>
    <t>DIR. ECOLOGIA - E - 185</t>
  </si>
  <si>
    <t>DIR. EDUCACION - E - 242</t>
  </si>
  <si>
    <t>1005212E185</t>
  </si>
  <si>
    <t>DIR. INFORMATICA - E - 185</t>
  </si>
  <si>
    <t>1005412E231</t>
  </si>
  <si>
    <t>DIR. SALUD - E - 231</t>
  </si>
  <si>
    <t>DIR. TURISMO - E - 371</t>
  </si>
  <si>
    <t>1005612E181</t>
  </si>
  <si>
    <t>DIRECCION DE ADIMINISTRACION - E - 181</t>
  </si>
  <si>
    <t>1005712E181</t>
  </si>
  <si>
    <t>DIRECCION DE CATASTRO - E - 181</t>
  </si>
  <si>
    <t>1005812E311</t>
  </si>
  <si>
    <t>DIRECCION DE COMERCIO - E - 311</t>
  </si>
  <si>
    <t>DIRECCION DE COMUNICACIÃ“N - E - 183</t>
  </si>
  <si>
    <t>1006012E242</t>
  </si>
  <si>
    <t>DIRECCION DE CULTURA - E - 242</t>
  </si>
  <si>
    <t>1006112E241</t>
  </si>
  <si>
    <t>DIRECCION DE DEPORTE - E - 241</t>
  </si>
  <si>
    <t>1006212E311</t>
  </si>
  <si>
    <t>DIRECCION DE DESARROLLO ECONOMICO Y TURISMO - E - 311</t>
  </si>
  <si>
    <t>1006312E271</t>
  </si>
  <si>
    <t>DIRECCION DE DESARROLLO SOCIAL - E - 271</t>
  </si>
  <si>
    <t>1006412E185</t>
  </si>
  <si>
    <t>DIRECCION DE ECOLOGIA - E - 185</t>
  </si>
  <si>
    <t>1006512E185</t>
  </si>
  <si>
    <t>DIRECCION DE ECOLOGIA Y MEDIO AMBIENTE - E - 185</t>
  </si>
  <si>
    <t>1006612E242</t>
  </si>
  <si>
    <t>DIRECCION DE EDUCACION - E - 242</t>
  </si>
  <si>
    <t>1006712E271</t>
  </si>
  <si>
    <t>DIRECCION DE EQUIDAD DE GENERO - E - 271</t>
  </si>
  <si>
    <t>1006812E271</t>
  </si>
  <si>
    <t>DIRECCION DE GESTORIA SOCIAL - E - 271</t>
  </si>
  <si>
    <t>1006912E131</t>
  </si>
  <si>
    <t>DIRECCION DE GOBERNACION - E - 131</t>
  </si>
  <si>
    <t>1007012E271</t>
  </si>
  <si>
    <t>DIRECCION DE JUVENTUD - E - 271</t>
  </si>
  <si>
    <t>1007112E226</t>
  </si>
  <si>
    <t>DIRECCION DE OBRAS PUBLICAS - E - 226</t>
  </si>
  <si>
    <t>1007212F152</t>
  </si>
  <si>
    <t>DIRECCION DE PLANEACION Y PRESUPUESTO - F - 152</t>
  </si>
  <si>
    <t>1007312G181</t>
  </si>
  <si>
    <t>DIRECCION DE REGLAMENTOS Y ESPECTACULOS - G - 181</t>
  </si>
  <si>
    <t>1007412E231</t>
  </si>
  <si>
    <t>DIRECCION DE SALUD - E - 231</t>
  </si>
  <si>
    <t>1007512E226</t>
  </si>
  <si>
    <t>DIRECCION DE SERVICIOS PUBLICOS MUNICIPALES - E - 226</t>
  </si>
  <si>
    <t>1007712E185</t>
  </si>
  <si>
    <t>ECOLOGIA - E - 185</t>
  </si>
  <si>
    <t>1007812E242</t>
  </si>
  <si>
    <t>EDUCACION - E - 242</t>
  </si>
  <si>
    <t>1007912E242</t>
  </si>
  <si>
    <t>EDUCACION Y CULTURA - E - 242</t>
  </si>
  <si>
    <t>1008012E271</t>
  </si>
  <si>
    <t>ENLACE MUNICIPAL PROSPERA - E - 271</t>
  </si>
  <si>
    <t>1008112E185</t>
  </si>
  <si>
    <t>EVALUACION Y SEG. - E - 185</t>
  </si>
  <si>
    <t>1008212E185</t>
  </si>
  <si>
    <t>EVENTOS ESPECIALES - E - 185</t>
  </si>
  <si>
    <t>1008312E185</t>
  </si>
  <si>
    <t>DIRECCION DE RECREACION Y ESPECTACULOS - E - 185</t>
  </si>
  <si>
    <t>1008412E185</t>
  </si>
  <si>
    <t>UNIDAD DE TRANSPARENCIA - E - 185</t>
  </si>
  <si>
    <t>1008512E185</t>
  </si>
  <si>
    <t>EVENTUALES - E - 185</t>
  </si>
  <si>
    <t>1008612E242</t>
  </si>
  <si>
    <t>EVALUACION AL DESEMPEÃ‘O - E - 242</t>
  </si>
  <si>
    <t>1008712E226</t>
  </si>
  <si>
    <t>GANADERIA - E - 226</t>
  </si>
  <si>
    <t>1008812E131</t>
  </si>
  <si>
    <t>ORGANO DE CONTROL INTERNO - E - 131</t>
  </si>
  <si>
    <t>1008912E185</t>
  </si>
  <si>
    <t>HABITAT - E - 185</t>
  </si>
  <si>
    <t>1009012E185</t>
  </si>
  <si>
    <t>IMAGEN URBANA - E - 185</t>
  </si>
  <si>
    <t>1009112E185</t>
  </si>
  <si>
    <t>INFORMATICA - E - 185</t>
  </si>
  <si>
    <t>1009212E185</t>
  </si>
  <si>
    <t>JEFATURA DE PERSONAL - E - 185</t>
  </si>
  <si>
    <t>1009312E185</t>
  </si>
  <si>
    <t>JEFATURA PERSONAL - E - 185</t>
  </si>
  <si>
    <t>1009412E185</t>
  </si>
  <si>
    <t>JUNTA DE RECLUTAMIENTO - E - 185</t>
  </si>
  <si>
    <t>1009512E212</t>
  </si>
  <si>
    <t>JUNTA LOCAL DE AGUA POTABLE Y ALCANTARILLADO - E - 212</t>
  </si>
  <si>
    <t>JURIDICO - E - 135</t>
  </si>
  <si>
    <t>1009712E271</t>
  </si>
  <si>
    <t>JUVENTUD - E - 271</t>
  </si>
  <si>
    <t>1009812E185</t>
  </si>
  <si>
    <t>MAESTROS MUNICIPALES - E - 185</t>
  </si>
  <si>
    <t>1009912E185</t>
  </si>
  <si>
    <t>MANTENIMIENTO - E - 185</t>
  </si>
  <si>
    <t>1010012E185</t>
  </si>
  <si>
    <t>MEDIO AMBIENTE - E - 185</t>
  </si>
  <si>
    <t>1010112E311</t>
  </si>
  <si>
    <t>MERCADO MUNICIPAL - E - 311</t>
  </si>
  <si>
    <t>MIGRANTES - E - 137</t>
  </si>
  <si>
    <t>1010312E242</t>
  </si>
  <si>
    <t>MUSEO - E - 242</t>
  </si>
  <si>
    <t>1010412E226</t>
  </si>
  <si>
    <t>OBRAS - E - 226</t>
  </si>
  <si>
    <t>1010512E226</t>
  </si>
  <si>
    <t>1010712E181</t>
  </si>
  <si>
    <t>OFICIALIA - E - 181</t>
  </si>
  <si>
    <t>1010812E181</t>
  </si>
  <si>
    <t>OFICIALIA DE REGISTRO CIVIL - E - 181</t>
  </si>
  <si>
    <t>1010912E181</t>
  </si>
  <si>
    <t>OFICIALIA DEL REGISTRO CIVIL - E - 181</t>
  </si>
  <si>
    <t>1011112E181</t>
  </si>
  <si>
    <t>OXTOTITLAN - E - 181</t>
  </si>
  <si>
    <t>PANTEON MUNICIPAL - E - 226</t>
  </si>
  <si>
    <t>1011512E226</t>
  </si>
  <si>
    <t>PARQUES Y PANTEON - E - 226</t>
  </si>
  <si>
    <t>1011612E271</t>
  </si>
  <si>
    <t>PART. SOC. MUJER - E - 271</t>
  </si>
  <si>
    <t>1011712E271</t>
  </si>
  <si>
    <t>PARTICIPACION DE LA MUJER - E - 271</t>
  </si>
  <si>
    <t>1011812E271</t>
  </si>
  <si>
    <t>PENSIONADOS - E - 271</t>
  </si>
  <si>
    <t>1011912E152</t>
  </si>
  <si>
    <t>PLANEACION - E - 152</t>
  </si>
  <si>
    <t>1012012F152</t>
  </si>
  <si>
    <t>PLANEACION Y FOMENTO ECONOMICO - F - 152</t>
  </si>
  <si>
    <t>1012112F152</t>
  </si>
  <si>
    <t>PLANEACION Y PRESUPUESTO - F - 152</t>
  </si>
  <si>
    <t>1012212E185</t>
  </si>
  <si>
    <t>PLANTA TRATADORA - E - 185</t>
  </si>
  <si>
    <t>1012312E271</t>
  </si>
  <si>
    <t>PRECARTILLA - E - 271</t>
  </si>
  <si>
    <t>1012412E183</t>
  </si>
  <si>
    <t>PRENSA - E - 183</t>
  </si>
  <si>
    <t>1012512P131</t>
  </si>
  <si>
    <t>PRESIDENCIA - P - 131</t>
  </si>
  <si>
    <t>1012712E181</t>
  </si>
  <si>
    <t>PROGRAMA P.R.E.T.T. - E - 181</t>
  </si>
  <si>
    <t>1012812E271</t>
  </si>
  <si>
    <t>PROYECTOS PRODUCTIVOS - E - 271</t>
  </si>
  <si>
    <t>1013012E226</t>
  </si>
  <si>
    <t>RASTRO Y MERCADO - E - 226</t>
  </si>
  <si>
    <t>1013112E152</t>
  </si>
  <si>
    <t>RECAUDACION MUNICIPAL - E - 152</t>
  </si>
  <si>
    <t>1013212E185</t>
  </si>
  <si>
    <t>RECURSOS HUMANOS - E - 185</t>
  </si>
  <si>
    <t>1013312E181</t>
  </si>
  <si>
    <t>REG. CIVIL - E - 181</t>
  </si>
  <si>
    <t>1013412E131</t>
  </si>
  <si>
    <t>REGIDORES - E - 131</t>
  </si>
  <si>
    <t>REGIDURIAS - E - 131</t>
  </si>
  <si>
    <t>REGISTRO CIVIL - E - 181</t>
  </si>
  <si>
    <t>1013812G181</t>
  </si>
  <si>
    <t>REGLAMENTOS - G - 181</t>
  </si>
  <si>
    <t>1014012E183</t>
  </si>
  <si>
    <t>RELACIONS PUBLICAS - E - 183</t>
  </si>
  <si>
    <t>1014212E226</t>
  </si>
  <si>
    <t>SANEAMIENTO BASICO - E - 226</t>
  </si>
  <si>
    <t>1014312E226</t>
  </si>
  <si>
    <t>SANEAMIENTO DEL AYUNTAMIENTO - E - 226</t>
  </si>
  <si>
    <t>1014412E152</t>
  </si>
  <si>
    <t>SECRETARIA DE FINANZAS - E - 152</t>
  </si>
  <si>
    <t>1014512E131</t>
  </si>
  <si>
    <t>SECRETARIA DE GOBIERNO - E - 131</t>
  </si>
  <si>
    <t>1014612E271</t>
  </si>
  <si>
    <t>SECRETARIA DE LA MUJER - E - 271</t>
  </si>
  <si>
    <t>1014712E137</t>
  </si>
  <si>
    <t>SECRETARIA DEL MIGRANTE - E - 137</t>
  </si>
  <si>
    <t>SECRETARIA GENERAL - E - 131</t>
  </si>
  <si>
    <t>1014912E131</t>
  </si>
  <si>
    <t>SECRETARIA PARTICULAR - E - 131</t>
  </si>
  <si>
    <t>1015012E312</t>
  </si>
  <si>
    <t>SERV NAC EMPLEO - E - 312</t>
  </si>
  <si>
    <t>1015112E226</t>
  </si>
  <si>
    <t>SERVICIO PUBLICO Y SANEAMIENTO BASICO - E - 226</t>
  </si>
  <si>
    <t>1015212E226</t>
  </si>
  <si>
    <t>SERVICIOS GENERALES - E - 226</t>
  </si>
  <si>
    <t>1015312E226</t>
  </si>
  <si>
    <t>SERVICIOS PUBLICOS - E - 226</t>
  </si>
  <si>
    <t>1015412E226</t>
  </si>
  <si>
    <t>SERVICIOS PUBLICOS MUNICIPALES - E - 226</t>
  </si>
  <si>
    <t>SINDICACTURA - E - 131</t>
  </si>
  <si>
    <t>1015612E185</t>
  </si>
  <si>
    <t>SINDICALIZADOS - E - 185</t>
  </si>
  <si>
    <t>1015712E131</t>
  </si>
  <si>
    <t>SINDICATURA - E - 131</t>
  </si>
  <si>
    <t>1016112E312</t>
  </si>
  <si>
    <t>TRABAJO - E - 312</t>
  </si>
  <si>
    <t>1016212E371</t>
  </si>
  <si>
    <t>TURISMO - E - 371</t>
  </si>
  <si>
    <t>1016312E371</t>
  </si>
  <si>
    <t>TURISMO, CULTURA Y JUVENTUD - E - 371</t>
  </si>
  <si>
    <t>1016412E271</t>
  </si>
  <si>
    <t>UNIDAD DE LA MUJER - E - 271</t>
  </si>
  <si>
    <t>1016512E271</t>
  </si>
  <si>
    <t>VIALIDAD PUBLICA - E - 271</t>
  </si>
  <si>
    <t>1016612E271</t>
  </si>
  <si>
    <t>VIOLENCIA FAMILIAR - E - 271</t>
  </si>
  <si>
    <t>1016712E271</t>
  </si>
  <si>
    <t>INSTITUTO TELOLOAPENSE DE LA MUJER - E - 271</t>
  </si>
  <si>
    <t>1016812E185</t>
  </si>
  <si>
    <t>LIMPIA MUNICIPAL - E - 185</t>
  </si>
  <si>
    <t>1016912E242</t>
  </si>
  <si>
    <t>ARTES Y OFICIOS - E - 242</t>
  </si>
  <si>
    <t>1017012E185</t>
  </si>
  <si>
    <t>JARDINERIA - E - 185</t>
  </si>
  <si>
    <t>1017112E242</t>
  </si>
  <si>
    <t>ACTOS CIVICOS Y CULTURALES - E - 242</t>
  </si>
  <si>
    <t>1017212E185</t>
  </si>
  <si>
    <t>EVENTOS Y GIRAS - E - 185</t>
  </si>
  <si>
    <t>1017312E244</t>
  </si>
  <si>
    <t>ASUNTOS POLITICOS Y RELIGIOSOS - E - 244</t>
  </si>
  <si>
    <t>1017412E185</t>
  </si>
  <si>
    <t>ECOLOGIA Y RECURSOS NATURALES - E - 185</t>
  </si>
  <si>
    <t>DIRECCION DE LA DIVERSIDAD SEXUAL - E - 271</t>
  </si>
  <si>
    <t>1017612E271</t>
  </si>
  <si>
    <t>PROGRAMAS SOCIALES Y FEDERALES - E - 271</t>
  </si>
  <si>
    <t>1017712E184</t>
  </si>
  <si>
    <t>DIRECCION DE TRANSPARENCIA Y ACCESO A LA INFORMACION - E - 184</t>
  </si>
  <si>
    <t>DESARROLLO URBANO - E - 000</t>
  </si>
  <si>
    <t>10179000000</t>
  </si>
  <si>
    <t>DESARROLLO SOCIAL Y ECONOMICO - 0 - 000</t>
  </si>
  <si>
    <t>1017912E000</t>
  </si>
  <si>
    <t>DESARROLLO SOCIAL Y ECONOMICO - E - 000</t>
  </si>
  <si>
    <t>DESARROLLO SOCIAL Y ECONOMICO - E - 271</t>
  </si>
  <si>
    <t>10179271271</t>
  </si>
  <si>
    <t>DESARROLLO SOCIAL Y ECONOMICO - 1 - 271</t>
  </si>
  <si>
    <t>1018012E000</t>
  </si>
  <si>
    <t>10180271271</t>
  </si>
  <si>
    <t>10181000000</t>
  </si>
  <si>
    <t>DIRECCIÃ“N DE LA DIVERSIDAD SEXUAL DIRECCIÃ“N DE LA DIVERSIDAD SEXUAL</t>
  </si>
  <si>
    <t>1018112G000</t>
  </si>
  <si>
    <t>10182000000</t>
  </si>
  <si>
    <t>EVALUACION AL DESEMPEÃ‘O</t>
  </si>
  <si>
    <t>1018212P000</t>
  </si>
  <si>
    <t>10183000000</t>
  </si>
  <si>
    <t>1018312E185</t>
  </si>
  <si>
    <t>1018312F000</t>
  </si>
  <si>
    <t>1018412E185</t>
  </si>
  <si>
    <t>DIRECCION DE TRANSPARENCIA</t>
  </si>
  <si>
    <t>2000412E173</t>
  </si>
  <si>
    <t>CRUZ ROJA - E - 173</t>
  </si>
  <si>
    <t>2000512E173</t>
  </si>
  <si>
    <t>PROTECCION CIVIL PARAISO - E - 173</t>
  </si>
  <si>
    <t>2000612E173</t>
  </si>
  <si>
    <t>DIRECCION DE TRANSITO - E - 173</t>
  </si>
  <si>
    <t>2000712E173</t>
  </si>
  <si>
    <t>LICENCIAS - E - 173</t>
  </si>
  <si>
    <t>2000912E173</t>
  </si>
  <si>
    <t>PREVISION SOCIAL DEL DELITO - E - 173</t>
  </si>
  <si>
    <t>3000112K225</t>
  </si>
  <si>
    <t>MEJORAMIENTO A LA VIVIENDA - K - 225</t>
  </si>
  <si>
    <t>3000212K221</t>
  </si>
  <si>
    <t>URBANIZACION VARIAS - K - 221</t>
  </si>
  <si>
    <t>3000312K222</t>
  </si>
  <si>
    <t>INFRAESTRUCTURA BASICA DE SALUD VARIAS - K - 222</t>
  </si>
  <si>
    <t>3000412K222</t>
  </si>
  <si>
    <t>INFRAESTRUCTURA BASICA EDUCATIVA VARIAS - K - 222</t>
  </si>
  <si>
    <t>3000512K223</t>
  </si>
  <si>
    <t>AGUA POTABLE VARIOS - K - 223</t>
  </si>
  <si>
    <t>3000612K221</t>
  </si>
  <si>
    <t>APOYO A LA PRODUCCION PRIMARIA (FERTILIZANTE) - K - 221</t>
  </si>
  <si>
    <t>3000612K321</t>
  </si>
  <si>
    <t>APOYO A LA PRODUCCION PRIMARIA (FERTILIZANTE) - K - 321</t>
  </si>
  <si>
    <t>3000712K227</t>
  </si>
  <si>
    <t>OTROS - K - 227</t>
  </si>
  <si>
    <t>3000812K227</t>
  </si>
  <si>
    <t>BIENES MUEBLES E INMUEBLES - K - 227</t>
  </si>
  <si>
    <t>3001112K222</t>
  </si>
  <si>
    <t>ELECTRIFICACION - K - 222</t>
  </si>
  <si>
    <t>4000112K225</t>
  </si>
  <si>
    <t>4000212K221</t>
  </si>
  <si>
    <t>4000312K222</t>
  </si>
  <si>
    <t>4000412K222</t>
  </si>
  <si>
    <t>4000512K223</t>
  </si>
  <si>
    <t>4000612K321</t>
  </si>
  <si>
    <t>4000712K227</t>
  </si>
  <si>
    <t>4000812K227</t>
  </si>
  <si>
    <t>4000912K227</t>
  </si>
  <si>
    <t>5000112K225</t>
  </si>
  <si>
    <t>5000212K221</t>
  </si>
  <si>
    <t>5000312K222</t>
  </si>
  <si>
    <t>5000412K222</t>
  </si>
  <si>
    <t>5000512K223</t>
  </si>
  <si>
    <t>5000612K321</t>
  </si>
  <si>
    <t>5000712K227</t>
  </si>
  <si>
    <t>5000812K227</t>
  </si>
  <si>
    <t>5000912K227</t>
  </si>
  <si>
    <t>6000112K225</t>
  </si>
  <si>
    <t>6000212K221</t>
  </si>
  <si>
    <t>6000312K222</t>
  </si>
  <si>
    <t>6000412K222</t>
  </si>
  <si>
    <t>6000512K223</t>
  </si>
  <si>
    <t>6000612K321</t>
  </si>
  <si>
    <t>6000712K227</t>
  </si>
  <si>
    <t>6000812K227</t>
  </si>
  <si>
    <t>6000912K227</t>
  </si>
  <si>
    <t>7000112K225</t>
  </si>
  <si>
    <t>7000212K221</t>
  </si>
  <si>
    <t>7000312K222</t>
  </si>
  <si>
    <t>7000412K222</t>
  </si>
  <si>
    <t>7000512K223</t>
  </si>
  <si>
    <t>7000612K321</t>
  </si>
  <si>
    <t>7000712K227</t>
  </si>
  <si>
    <t>7000812K227</t>
  </si>
  <si>
    <t>7000912K227</t>
  </si>
  <si>
    <t>8000112K225</t>
  </si>
  <si>
    <t>8000212K221</t>
  </si>
  <si>
    <t>8000312K222</t>
  </si>
  <si>
    <t>8000412K222</t>
  </si>
  <si>
    <t>8000512K223</t>
  </si>
  <si>
    <t>8000612K321</t>
  </si>
  <si>
    <t>8000712K227</t>
  </si>
  <si>
    <t>8000812K227</t>
  </si>
  <si>
    <t>8000912K227</t>
  </si>
  <si>
    <t>9000112K225</t>
  </si>
  <si>
    <t>9000212K221</t>
  </si>
  <si>
    <t>9000312K222</t>
  </si>
  <si>
    <t>9000412K222</t>
  </si>
  <si>
    <t>9000512K223</t>
  </si>
  <si>
    <t>9000612K321</t>
  </si>
  <si>
    <t>9000712K227</t>
  </si>
  <si>
    <t>DIRECCION DE TRASPARENCIA - K - 227</t>
  </si>
  <si>
    <t>9000812K227</t>
  </si>
  <si>
    <t>9000912K227</t>
  </si>
  <si>
    <t>1 1 3 134</t>
  </si>
  <si>
    <t>1 1 3 134 002</t>
  </si>
  <si>
    <t>1 1 5 154</t>
  </si>
  <si>
    <t>1 2 2 223</t>
  </si>
  <si>
    <t>1 2 4 241</t>
  </si>
  <si>
    <t>1 3 3 336</t>
  </si>
  <si>
    <t>1 3 3 336 001</t>
  </si>
  <si>
    <t>1 3 4 344</t>
  </si>
  <si>
    <t>1 3 4 344 001</t>
  </si>
  <si>
    <t>1 3 9 395</t>
  </si>
  <si>
    <t>1 3 9 395 001</t>
  </si>
  <si>
    <t>VEHICULOS Y EQUIPO DE TRANSPORTE</t>
  </si>
  <si>
    <t>2 5 3</t>
  </si>
  <si>
    <t>2 5 4 541</t>
  </si>
  <si>
    <t>2 5 4 541 001</t>
  </si>
  <si>
    <t>2 5 6 565</t>
  </si>
  <si>
    <t>2 5 6 565 001</t>
  </si>
  <si>
    <t>2 6 1 611</t>
  </si>
  <si>
    <t>2 6 3</t>
  </si>
  <si>
    <t>PROYECTOS PRODUCTIVOS Y ACCIONES DE FOMENTO</t>
  </si>
  <si>
    <t>1 1 5 154 001</t>
  </si>
  <si>
    <t>1 2 4 241 001</t>
  </si>
  <si>
    <t>1 2 4 242 002</t>
  </si>
  <si>
    <t>1 2 4 243</t>
  </si>
  <si>
    <t>1 3 1 317 003</t>
  </si>
  <si>
    <t>1 3 5 356</t>
  </si>
  <si>
    <t>REMUNERACIONES AL PERSONAL DE CARACTER PERMANENTE</t>
  </si>
  <si>
    <t>1 1 1 111</t>
  </si>
  <si>
    <t>1 1 1 112</t>
  </si>
  <si>
    <t>1 1 1 114</t>
  </si>
  <si>
    <t>1 1 2 121</t>
  </si>
  <si>
    <t>1 1 2 123</t>
  </si>
  <si>
    <t>1 1 2 124</t>
  </si>
  <si>
    <t>REMUNERACIONES ADICIONALES Y ESPECIALES</t>
  </si>
  <si>
    <t>1 1 3 131</t>
  </si>
  <si>
    <t>1 1 3 133</t>
  </si>
  <si>
    <t>1 1 3 135</t>
  </si>
  <si>
    <t>1 1 3 136</t>
  </si>
  <si>
    <t>1 1 3 137</t>
  </si>
  <si>
    <t>1 1 3 138</t>
  </si>
  <si>
    <t>1 1 4</t>
  </si>
  <si>
    <t>SEGURIDAD SOCIAL</t>
  </si>
  <si>
    <t>1 1 4 141</t>
  </si>
  <si>
    <t>1 1 4 142</t>
  </si>
  <si>
    <t>1 1 4 143</t>
  </si>
  <si>
    <t>1 1 4 144</t>
  </si>
  <si>
    <t>OTRAS PRESTACIONES SOCIALES Y ECONOMICAS</t>
  </si>
  <si>
    <t>1 1 5 151</t>
  </si>
  <si>
    <t>1 1 5 153</t>
  </si>
  <si>
    <t>1 1 5 155</t>
  </si>
  <si>
    <t>1 1 6</t>
  </si>
  <si>
    <t>PREVISIONES</t>
  </si>
  <si>
    <t>1 1 6 161</t>
  </si>
  <si>
    <t>1 1 7</t>
  </si>
  <si>
    <t>PAGO DE ESTIMULOS A SERVIDORES PUBLICOS</t>
  </si>
  <si>
    <t>1 1 7 171</t>
  </si>
  <si>
    <t>1 1 7 172</t>
  </si>
  <si>
    <t>1 2 1 213</t>
  </si>
  <si>
    <t>1 2 1 215</t>
  </si>
  <si>
    <t>1 2 1 217</t>
  </si>
  <si>
    <t>1 2 1 218</t>
  </si>
  <si>
    <t>ALIMENTOS Y UTENSILIOS</t>
  </si>
  <si>
    <t>1 2 2 222</t>
  </si>
  <si>
    <t>MATERIAS PRIMAS Y MATERIALES DE PRODUCCION Y COMERCIALIZACION</t>
  </si>
  <si>
    <t>1 2 3 231</t>
  </si>
  <si>
    <t>1 2 3 233</t>
  </si>
  <si>
    <t>1 2 3 234</t>
  </si>
  <si>
    <t>1 2 3 235</t>
  </si>
  <si>
    <t>1 2 3 236</t>
  </si>
  <si>
    <t>1 2 3 237</t>
  </si>
  <si>
    <t>1 2 3 238</t>
  </si>
  <si>
    <t>1 2 3 239</t>
  </si>
  <si>
    <t>MATERIALES Y ARTICULOS DE CONSTRUCCION Y DE REPARACION</t>
  </si>
  <si>
    <t>1 2 4 245</t>
  </si>
  <si>
    <t>1 2 4 247</t>
  </si>
  <si>
    <t>1 2 4 248</t>
  </si>
  <si>
    <t>PRODUCTOS QUIMICOS, FARMACEUTICOS Y DE LABORATORIO</t>
  </si>
  <si>
    <t>1 2 5 251</t>
  </si>
  <si>
    <t>1 2 5 254</t>
  </si>
  <si>
    <t>1 2 5 255</t>
  </si>
  <si>
    <t>1 2 5 256</t>
  </si>
  <si>
    <t>1 2 5 259</t>
  </si>
  <si>
    <t>1 2 6 262</t>
  </si>
  <si>
    <t>VESTUARIO, BLANCOS, PRENDAS DE PROTECCION Y ARTICULOS DEPORTIVOS</t>
  </si>
  <si>
    <t>1 2 7 272</t>
  </si>
  <si>
    <t>1 2 7 274</t>
  </si>
  <si>
    <t>1 2 7 275</t>
  </si>
  <si>
    <t>MATERIALES Y SUMINISTROS PARA SEGURIDAD</t>
  </si>
  <si>
    <t>1 2 8 281</t>
  </si>
  <si>
    <t>1 2 8 282</t>
  </si>
  <si>
    <t>HERRAMIENTAS, REFACCIONES Y ACCESORIOS MENORES</t>
  </si>
  <si>
    <t>1 2 9 291</t>
  </si>
  <si>
    <t>1 2 9 292</t>
  </si>
  <si>
    <t>1 2 9 293</t>
  </si>
  <si>
    <t>1 2 9 295</t>
  </si>
  <si>
    <t>1 2 9 298</t>
  </si>
  <si>
    <t>1 2 9 299</t>
  </si>
  <si>
    <t>SERVICIOS BASICOS</t>
  </si>
  <si>
    <t>1 3 1 312</t>
  </si>
  <si>
    <t>1 3 1 313</t>
  </si>
  <si>
    <t>1 3 1 315</t>
  </si>
  <si>
    <t>1 3 1 316</t>
  </si>
  <si>
    <t>1 3 1 318</t>
  </si>
  <si>
    <t>1 3 1 319</t>
  </si>
  <si>
    <t>SERVICIOS DE ARRENDAMIENTO</t>
  </si>
  <si>
    <t>1 3 2 321</t>
  </si>
  <si>
    <t>1 3 2 324</t>
  </si>
  <si>
    <t>1 3 2 326</t>
  </si>
  <si>
    <t>1 3 2 327</t>
  </si>
  <si>
    <t>1 3 2 328</t>
  </si>
  <si>
    <t>1 3 2 329</t>
  </si>
  <si>
    <t>SERVICIOS PROFESIONALES, CIENTIFICOS, TECNICOS Y OTROS SERVICIOS</t>
  </si>
  <si>
    <t>1 3 3 335</t>
  </si>
  <si>
    <t>1 3 3 337</t>
  </si>
  <si>
    <t>1 3 3 338</t>
  </si>
  <si>
    <t>1 3 3 339</t>
  </si>
  <si>
    <t>SERVICIOS FINANCIEROS, BANCARIOS Y COMERCIALES</t>
  </si>
  <si>
    <t>1 3 4 342</t>
  </si>
  <si>
    <t>1 3 4 343</t>
  </si>
  <si>
    <t>1 3 4 345</t>
  </si>
  <si>
    <t>1 3 4 346</t>
  </si>
  <si>
    <t>1 3 4 348</t>
  </si>
  <si>
    <t>1 3 4 349</t>
  </si>
  <si>
    <t>SERVICIOS DE INSTALACION, REPARACION, MANTENIMIENTO Y CONSERVACION</t>
  </si>
  <si>
    <t>1 3 5 354</t>
  </si>
  <si>
    <t>1 3 5 357</t>
  </si>
  <si>
    <t>1 3 5 358</t>
  </si>
  <si>
    <t>1 3 5 359</t>
  </si>
  <si>
    <t>SERVICIOS DE COMUNICACION SOCIAL Y PUBLICIDAD</t>
  </si>
  <si>
    <t>1 3 6 362</t>
  </si>
  <si>
    <t>1 3 6 363</t>
  </si>
  <si>
    <t>1 3 6 364</t>
  </si>
  <si>
    <t>1 3 6 366</t>
  </si>
  <si>
    <t>1 3 6 369</t>
  </si>
  <si>
    <t>SERVICIOS DE TRASLADO Y VIATICOS</t>
  </si>
  <si>
    <t>1 3 7 371</t>
  </si>
  <si>
    <t>1 3 7 372</t>
  </si>
  <si>
    <t>1 3 7 373</t>
  </si>
  <si>
    <t>1 3 7 374</t>
  </si>
  <si>
    <t>1 3 7 376</t>
  </si>
  <si>
    <t>1 3 7 377</t>
  </si>
  <si>
    <t>1 3 7 378</t>
  </si>
  <si>
    <t>SERVICIOS OFICIALES</t>
  </si>
  <si>
    <t>1 3 8 381</t>
  </si>
  <si>
    <t>1 3 8 383</t>
  </si>
  <si>
    <t>1 3 8 384</t>
  </si>
  <si>
    <t>1 3 9 391</t>
  </si>
  <si>
    <t>1 3 9 393</t>
  </si>
  <si>
    <t>1 3 9 396</t>
  </si>
  <si>
    <t>1 3 9 397</t>
  </si>
  <si>
    <t>1 4 1</t>
  </si>
  <si>
    <t>TRANSFERENCIAS INTERNAS Y ASIGNACIONES AL SECTOR PÚBLICO</t>
  </si>
  <si>
    <t>1 4 1 411</t>
  </si>
  <si>
    <t>1 4 1 412</t>
  </si>
  <si>
    <t>1 4 1 413</t>
  </si>
  <si>
    <t>1 4 1 414</t>
  </si>
  <si>
    <t>1 4 1 415</t>
  </si>
  <si>
    <t>1 4 1 416</t>
  </si>
  <si>
    <t>1 4 1 417</t>
  </si>
  <si>
    <t>1 4 1 418</t>
  </si>
  <si>
    <t>1 4 1 419</t>
  </si>
  <si>
    <t>1 4 2</t>
  </si>
  <si>
    <t>TRANSFERENCIAS AL RESTO DEL SECTOR PÚBLICO</t>
  </si>
  <si>
    <t>1 4 2 421</t>
  </si>
  <si>
    <t>1 4 2 422</t>
  </si>
  <si>
    <t>1 4 2 423</t>
  </si>
  <si>
    <t>1 4 2 424</t>
  </si>
  <si>
    <t>1 4 2 425</t>
  </si>
  <si>
    <t>1 4 3</t>
  </si>
  <si>
    <t>SUBSIDIOS Y SUBVENCIONES</t>
  </si>
  <si>
    <t>1 4 3 431</t>
  </si>
  <si>
    <t>1 4 3 432</t>
  </si>
  <si>
    <t>1 4 3 433</t>
  </si>
  <si>
    <t>1 4 3 434</t>
  </si>
  <si>
    <t>1 4 3 435</t>
  </si>
  <si>
    <t>1 4 3 436</t>
  </si>
  <si>
    <t>1 4 3 437</t>
  </si>
  <si>
    <t>1 4 3 438</t>
  </si>
  <si>
    <t>1 4 3 439</t>
  </si>
  <si>
    <t>AYUDAS SOCIALES</t>
  </si>
  <si>
    <t>1 4 4 442</t>
  </si>
  <si>
    <t>1 4 4 444</t>
  </si>
  <si>
    <t>1 4 4 445</t>
  </si>
  <si>
    <t>1 4 4 446</t>
  </si>
  <si>
    <t>1 4 4 447</t>
  </si>
  <si>
    <t>1 4 4 448</t>
  </si>
  <si>
    <t>1 4 5</t>
  </si>
  <si>
    <t>PENSIONES Y JUBILACIONES</t>
  </si>
  <si>
    <t>1 4 5 451</t>
  </si>
  <si>
    <t>1 4 5 452</t>
  </si>
  <si>
    <t>1 4 5 459</t>
  </si>
  <si>
    <t>1 4 6</t>
  </si>
  <si>
    <t>TRANSFERENCIAS A FIDEICOMISOS, MANDATOS Y OTROS ANALOGOS</t>
  </si>
  <si>
    <t>1 4 6 461</t>
  </si>
  <si>
    <t>1 4 6 462</t>
  </si>
  <si>
    <t>1 4 6 463</t>
  </si>
  <si>
    <t>1 4 6 464</t>
  </si>
  <si>
    <t>1 4 6 465</t>
  </si>
  <si>
    <t>1 4 6 466</t>
  </si>
  <si>
    <t>1 4 6 469</t>
  </si>
  <si>
    <t>1 4 7</t>
  </si>
  <si>
    <t>1 4 7 471</t>
  </si>
  <si>
    <t>1 4 8</t>
  </si>
  <si>
    <t>1 4 8 481</t>
  </si>
  <si>
    <t>1 4 8 482</t>
  </si>
  <si>
    <t>1 4 8 483</t>
  </si>
  <si>
    <t>1 4 8 484</t>
  </si>
  <si>
    <t>1 4 8 485</t>
  </si>
  <si>
    <t>1 4 9</t>
  </si>
  <si>
    <t>1 4 9 491</t>
  </si>
  <si>
    <t>1 4 9 492</t>
  </si>
  <si>
    <t>1 4 9 493</t>
  </si>
  <si>
    <t>2 5 1 511</t>
  </si>
  <si>
    <t>2 5 1 512</t>
  </si>
  <si>
    <t>2 5 1 513</t>
  </si>
  <si>
    <t>2 5 1 514</t>
  </si>
  <si>
    <t>2 5 1 519</t>
  </si>
  <si>
    <t>2 5 2 521</t>
  </si>
  <si>
    <t>2 5 2 529</t>
  </si>
  <si>
    <t>EQUIPO E INSTRUMENTAL MEDICO Y DE LABORATORIO</t>
  </si>
  <si>
    <t>2 5 3 531</t>
  </si>
  <si>
    <t>2 5 3 532</t>
  </si>
  <si>
    <t>2 5 4 543</t>
  </si>
  <si>
    <t>2 5 4 544</t>
  </si>
  <si>
    <t>2 5 4 545</t>
  </si>
  <si>
    <t>2 5 4 549</t>
  </si>
  <si>
    <t>2 5 5</t>
  </si>
  <si>
    <t>2 5 5 551</t>
  </si>
  <si>
    <t>2 5 6 562</t>
  </si>
  <si>
    <t>2 5 6 563</t>
  </si>
  <si>
    <t>2 5 6 566</t>
  </si>
  <si>
    <t>2 5 6 567</t>
  </si>
  <si>
    <t>2 5 6 569</t>
  </si>
  <si>
    <t>2 5 7</t>
  </si>
  <si>
    <t>ACTIVOS BIOLOGICOS</t>
  </si>
  <si>
    <t>2 5 7 571</t>
  </si>
  <si>
    <t>2 5 7 572</t>
  </si>
  <si>
    <t>2 5 7 573</t>
  </si>
  <si>
    <t>2 5 7 574</t>
  </si>
  <si>
    <t>2 5 7 575</t>
  </si>
  <si>
    <t>2 5 7 576</t>
  </si>
  <si>
    <t>2 5 7 577</t>
  </si>
  <si>
    <t>2 5 7 578</t>
  </si>
  <si>
    <t>2 5 7 579</t>
  </si>
  <si>
    <t>2 5 8</t>
  </si>
  <si>
    <t>BIENES INMUEBLES</t>
  </si>
  <si>
    <t>2 5 8 581</t>
  </si>
  <si>
    <t>2 5 8 582</t>
  </si>
  <si>
    <t>2 5 8 583</t>
  </si>
  <si>
    <t>2 5 8 589</t>
  </si>
  <si>
    <t>2 5 9</t>
  </si>
  <si>
    <t>ACTIVOS INTANGIBLES</t>
  </si>
  <si>
    <t>2 5 9 591</t>
  </si>
  <si>
    <t>2 5 9 592</t>
  </si>
  <si>
    <t>2 5 9 593</t>
  </si>
  <si>
    <t>2 5 9 594</t>
  </si>
  <si>
    <t>2 5 9 595</t>
  </si>
  <si>
    <t>2 5 9 596</t>
  </si>
  <si>
    <t>2 5 9 597</t>
  </si>
  <si>
    <t>2 5 9 598</t>
  </si>
  <si>
    <t>2 5 9 599</t>
  </si>
  <si>
    <t>INVERSION PÚBLICA</t>
  </si>
  <si>
    <t>OBRA PÚBLICA EN BIENES DE DOMINIO PÚBLICO</t>
  </si>
  <si>
    <t>2 6 1 616</t>
  </si>
  <si>
    <t>2 6 1 617</t>
  </si>
  <si>
    <t>2 6 1 619</t>
  </si>
  <si>
    <t>2 6 2</t>
  </si>
  <si>
    <t>OBRA PÚBLICA EN BIENES PROPIOS</t>
  </si>
  <si>
    <t>2 6 3 632</t>
  </si>
  <si>
    <t>2 7 1</t>
  </si>
  <si>
    <t>INVERSIONES PARA EL FOMENTO DE ACTIVIDADES PRODUCTIVAS</t>
  </si>
  <si>
    <t>2 7 1 711</t>
  </si>
  <si>
    <t>2 7 1 712</t>
  </si>
  <si>
    <t>2 7 2</t>
  </si>
  <si>
    <t>ACCIONES Y PARTICIPACIONES DE CAPITAL</t>
  </si>
  <si>
    <t>2 7 2 721</t>
  </si>
  <si>
    <t>2 7 2 722</t>
  </si>
  <si>
    <t>2 7 2 723</t>
  </si>
  <si>
    <t>2 7 2 724</t>
  </si>
  <si>
    <t>2 7 2 725</t>
  </si>
  <si>
    <t>2 7 2 726</t>
  </si>
  <si>
    <t>2 7 2 727</t>
  </si>
  <si>
    <t>2 7 2 728</t>
  </si>
  <si>
    <t>2 7 2 729</t>
  </si>
  <si>
    <t>2 7 3</t>
  </si>
  <si>
    <t>COMPRA DE TITULOS Y VALORES</t>
  </si>
  <si>
    <t>2 7 3 731</t>
  </si>
  <si>
    <t>2 7 3 732</t>
  </si>
  <si>
    <t>2 7 3 733</t>
  </si>
  <si>
    <t>2 7 3 734</t>
  </si>
  <si>
    <t>2 7 3 735</t>
  </si>
  <si>
    <t>2 7 3 739</t>
  </si>
  <si>
    <t>2 7 4</t>
  </si>
  <si>
    <t>CONCESION DE PRÉSTAMOS</t>
  </si>
  <si>
    <t>2 7 4 741</t>
  </si>
  <si>
    <t>2 7 4 742</t>
  </si>
  <si>
    <t>2 7 4 743</t>
  </si>
  <si>
    <t>2 7 4 744</t>
  </si>
  <si>
    <t>2 7 4 745</t>
  </si>
  <si>
    <t>2 7 4 746</t>
  </si>
  <si>
    <t>2 7 4 747</t>
  </si>
  <si>
    <t>2 7 4 748</t>
  </si>
  <si>
    <t>2 7 4 749</t>
  </si>
  <si>
    <t>2 7 5</t>
  </si>
  <si>
    <t>INVERSIONES EN FIDEICOMISOS, MANDATOS Y OTROS ANALOGOS</t>
  </si>
  <si>
    <t>2 7 5 751</t>
  </si>
  <si>
    <t>2 7 5 752</t>
  </si>
  <si>
    <t>2 7 5 753</t>
  </si>
  <si>
    <t>2 7 5 754</t>
  </si>
  <si>
    <t>2 7 5 755</t>
  </si>
  <si>
    <t>2 7 5 756</t>
  </si>
  <si>
    <t>2 7 5 757</t>
  </si>
  <si>
    <t>2 7 5 758</t>
  </si>
  <si>
    <t>2 7 5 759</t>
  </si>
  <si>
    <t>2 7 6</t>
  </si>
  <si>
    <t>OTRAS INVERSIONES FINANCIERAS</t>
  </si>
  <si>
    <t>2 7 6 761</t>
  </si>
  <si>
    <t>2 7 6 762</t>
  </si>
  <si>
    <t>2 7 9</t>
  </si>
  <si>
    <t>PROVISIONES PARA CONTINGENCIAS Y OTRAS EROGACIONES ESPECIALES</t>
  </si>
  <si>
    <t>2 7 9 791</t>
  </si>
  <si>
    <t>2 7 9 792</t>
  </si>
  <si>
    <t>2 7 9 799</t>
  </si>
  <si>
    <t>2 8</t>
  </si>
  <si>
    <t>2 8 1</t>
  </si>
  <si>
    <t>PARTICIPACIONES</t>
  </si>
  <si>
    <t>2 8 1 811</t>
  </si>
  <si>
    <t>2 8 1 812</t>
  </si>
  <si>
    <t>2 8 1 813</t>
  </si>
  <si>
    <t>2 8 1 814</t>
  </si>
  <si>
    <t>2 8 1 815</t>
  </si>
  <si>
    <t>2 8 1 816</t>
  </si>
  <si>
    <t>2 8 3</t>
  </si>
  <si>
    <t>APORTACIONES</t>
  </si>
  <si>
    <t>2 8 3 831</t>
  </si>
  <si>
    <t>2 8 3 832</t>
  </si>
  <si>
    <t>2 8 3 833</t>
  </si>
  <si>
    <t>2 8 3 834</t>
  </si>
  <si>
    <t>2 8 3 835</t>
  </si>
  <si>
    <t>2 8 5</t>
  </si>
  <si>
    <t>2 8 5 851</t>
  </si>
  <si>
    <t>2 8 5 852</t>
  </si>
  <si>
    <t>2 8 5 853</t>
  </si>
  <si>
    <t>DEUDA PÚBLICA</t>
  </si>
  <si>
    <t>3 9 1</t>
  </si>
  <si>
    <t>AMORTIZACION DE LA DEUDA PÚBLICA</t>
  </si>
  <si>
    <t>3 9 1 911</t>
  </si>
  <si>
    <t>3 9 1 912</t>
  </si>
  <si>
    <t>3 9 1 913</t>
  </si>
  <si>
    <t>3 9 1 914</t>
  </si>
  <si>
    <t>3 9 1 915</t>
  </si>
  <si>
    <t>3 9 1 916</t>
  </si>
  <si>
    <t>3 9 1 917</t>
  </si>
  <si>
    <t>3 9 1 918</t>
  </si>
  <si>
    <t>3 9 2</t>
  </si>
  <si>
    <t>INTERESES DE LA DEUDA PÚBLICA</t>
  </si>
  <si>
    <t>3 9 2 921</t>
  </si>
  <si>
    <t>3 9 2 922</t>
  </si>
  <si>
    <t>3 9 2 923</t>
  </si>
  <si>
    <t>3 9 2 924</t>
  </si>
  <si>
    <t>3 9 2 925</t>
  </si>
  <si>
    <t>3 9 2 926</t>
  </si>
  <si>
    <t>3 9 2 927</t>
  </si>
  <si>
    <t>3 9 2 928</t>
  </si>
  <si>
    <t>3 9 3</t>
  </si>
  <si>
    <t>COMISIONES DE LA DEUDA PÚBLICA</t>
  </si>
  <si>
    <t>3 9 3 931</t>
  </si>
  <si>
    <t>3 9 3 932</t>
  </si>
  <si>
    <t>3 9 4</t>
  </si>
  <si>
    <t>GASTOS DE LA DEUDA PÚBLICA</t>
  </si>
  <si>
    <t>3 9 4 941</t>
  </si>
  <si>
    <t>3 9 4 942</t>
  </si>
  <si>
    <t>3 9 5</t>
  </si>
  <si>
    <t>COSTO POR COBERTURAS</t>
  </si>
  <si>
    <t>3 9 5 951</t>
  </si>
  <si>
    <t>3 9 6</t>
  </si>
  <si>
    <t>APOYOS FINANCIEROS</t>
  </si>
  <si>
    <t>3 9 6 961</t>
  </si>
  <si>
    <t>3 9 6 962</t>
  </si>
  <si>
    <t>3 9 9</t>
  </si>
  <si>
    <t>ADEUDOS DE EJERCICIOS FISCALES ANTERIORES (ADEFAS)</t>
  </si>
  <si>
    <t>3 9 9 991</t>
  </si>
  <si>
    <t>1 1 1 111 001</t>
  </si>
  <si>
    <t>1 1 1 112 001</t>
  </si>
  <si>
    <t>1 1 1 114 001</t>
  </si>
  <si>
    <t>1 1 2 121 001</t>
  </si>
  <si>
    <t>1 1 2 123 001</t>
  </si>
  <si>
    <t>1 1 2 124 001</t>
  </si>
  <si>
    <t>1 1 3 131 001</t>
  </si>
  <si>
    <t>1 1 3 132 001</t>
  </si>
  <si>
    <t>PRIMAS DE VACACIONES</t>
  </si>
  <si>
    <t>1 1 3 133 001</t>
  </si>
  <si>
    <t>1 1 3 134 001</t>
  </si>
  <si>
    <t>1 1 3 135 001</t>
  </si>
  <si>
    <t>1 1 3 136 001</t>
  </si>
  <si>
    <t>1 1 3 137 001</t>
  </si>
  <si>
    <t>1 1 3 138 001</t>
  </si>
  <si>
    <t>1 1 4 141 001</t>
  </si>
  <si>
    <t>1 1 4 141 002</t>
  </si>
  <si>
    <t>1 1 4 141 003</t>
  </si>
  <si>
    <t>1 1 4 142 001</t>
  </si>
  <si>
    <t>1 1 4 143 001</t>
  </si>
  <si>
    <t>1 1 4 144 001</t>
  </si>
  <si>
    <t>1 1 4 144 002</t>
  </si>
  <si>
    <t>1 1 5 151 001</t>
  </si>
  <si>
    <t>1 1 5 152 002</t>
  </si>
  <si>
    <t>1 1 5 153 001</t>
  </si>
  <si>
    <t>1 1 5 154 002</t>
  </si>
  <si>
    <t>1 1 5 154 002 001</t>
  </si>
  <si>
    <t>1 1 5 155 001</t>
  </si>
  <si>
    <t>1 1 6 161 001</t>
  </si>
  <si>
    <t>1 1 7 171 001</t>
  </si>
  <si>
    <t>1 1 7 172 001</t>
  </si>
  <si>
    <t>1 2 1 211 002</t>
  </si>
  <si>
    <t>1 2 1 211 003</t>
  </si>
  <si>
    <t>1 2 1 211 004</t>
  </si>
  <si>
    <t>1 2 1 213 001</t>
  </si>
  <si>
    <t>1 2 1 214 002</t>
  </si>
  <si>
    <t>1 2 1 215 001</t>
  </si>
  <si>
    <t>1 2 1 215 002</t>
  </si>
  <si>
    <t>1 2 1 217 001</t>
  </si>
  <si>
    <t>1 2 1 218 001</t>
  </si>
  <si>
    <t>1 2 2 221 003</t>
  </si>
  <si>
    <t>1 2 2 222 001</t>
  </si>
  <si>
    <t>1 2 2 223 001</t>
  </si>
  <si>
    <t>1 2 3 231 001</t>
  </si>
  <si>
    <t>1 2 3 231 002</t>
  </si>
  <si>
    <t>1 2 3 231 003</t>
  </si>
  <si>
    <t>1 2 3 233 001</t>
  </si>
  <si>
    <t>1 2 3 234 001</t>
  </si>
  <si>
    <t>1 2 3 235 001</t>
  </si>
  <si>
    <t>1 2 3 236 001</t>
  </si>
  <si>
    <t>1 2 3 237 001</t>
  </si>
  <si>
    <t>1 2 3 238 001</t>
  </si>
  <si>
    <t>1 2 3 239 001</t>
  </si>
  <si>
    <t>1 2 4 241 002</t>
  </si>
  <si>
    <t>1 2 4 243 001</t>
  </si>
  <si>
    <t>1 2 4 245 001</t>
  </si>
  <si>
    <t>1 2 4 246 002 001</t>
  </si>
  <si>
    <t>1 2 4 247 001</t>
  </si>
  <si>
    <t>1 2 4 247 002</t>
  </si>
  <si>
    <t>1 2 4 247 003</t>
  </si>
  <si>
    <t>1 2 4 248 001</t>
  </si>
  <si>
    <t>1 2 5 251 001</t>
  </si>
  <si>
    <t>1 2 5 252 002</t>
  </si>
  <si>
    <t>1 2 5 252 003</t>
  </si>
  <si>
    <t>1 2 5 253 002</t>
  </si>
  <si>
    <t>1 2 5 254 001</t>
  </si>
  <si>
    <t>1 2 5 255 001</t>
  </si>
  <si>
    <t>1 2 5 256 001</t>
  </si>
  <si>
    <t>1 2 5 259 001</t>
  </si>
  <si>
    <t>1 2 6 261 002</t>
  </si>
  <si>
    <t>1 2 6 261 003</t>
  </si>
  <si>
    <t>1 2 6 262 001</t>
  </si>
  <si>
    <t>1 2 7 271 002</t>
  </si>
  <si>
    <t>1 2 7 271 003</t>
  </si>
  <si>
    <t>1 2 7 271 004</t>
  </si>
  <si>
    <t>1 2 7 271 005</t>
  </si>
  <si>
    <t>1 2 7 272 001</t>
  </si>
  <si>
    <t>1 2 7 272 002</t>
  </si>
  <si>
    <t>1 2 7 272 003</t>
  </si>
  <si>
    <t>1 2 7 273 002</t>
  </si>
  <si>
    <t>1 2 7 274 001</t>
  </si>
  <si>
    <t>1 2 7 275 001</t>
  </si>
  <si>
    <t>1 2 8 281 001</t>
  </si>
  <si>
    <t>1 2 8 282 001</t>
  </si>
  <si>
    <t>1 2 8 282 002</t>
  </si>
  <si>
    <t>1 2 8 283 002</t>
  </si>
  <si>
    <t>1 2 8 283 003</t>
  </si>
  <si>
    <t>1 2 9 291 001</t>
  </si>
  <si>
    <t>1 2 9 291 002</t>
  </si>
  <si>
    <t>1 2 9 291 003</t>
  </si>
  <si>
    <t>1 2 9 292 001</t>
  </si>
  <si>
    <t>1 2 9 293 001</t>
  </si>
  <si>
    <t>1 2 9 293 002</t>
  </si>
  <si>
    <t>1 2 9 293 003</t>
  </si>
  <si>
    <t>1 2 9 295 001</t>
  </si>
  <si>
    <t>1 2 9 296 003</t>
  </si>
  <si>
    <t>1 2 9 298 001</t>
  </si>
  <si>
    <t>1 2 9 299 001</t>
  </si>
  <si>
    <t>1 3 1 312 001</t>
  </si>
  <si>
    <t>1 3 1 313 001</t>
  </si>
  <si>
    <t>1 3 1 315 001</t>
  </si>
  <si>
    <t>1 3 1 316 001</t>
  </si>
  <si>
    <t>1 3 1 317 002</t>
  </si>
  <si>
    <t>1 3 1 318 001</t>
  </si>
  <si>
    <t>1 3 1 319 001</t>
  </si>
  <si>
    <t>1 3 2 321 001</t>
  </si>
  <si>
    <t>1 3 2 322 002</t>
  </si>
  <si>
    <t>1 3 2 323 002</t>
  </si>
  <si>
    <t>1 3 2 323 002 001</t>
  </si>
  <si>
    <t>1 3 2 324 001</t>
  </si>
  <si>
    <t>1 3 2 325 002</t>
  </si>
  <si>
    <t>1 3 2 326 001</t>
  </si>
  <si>
    <t>1 3 2 326 002</t>
  </si>
  <si>
    <t>1 3 2 326 002 001</t>
  </si>
  <si>
    <t>1 3 2 327 001</t>
  </si>
  <si>
    <t>1 3 2 327 002</t>
  </si>
  <si>
    <t>1 3 2 328 001</t>
  </si>
  <si>
    <t>1 3 2 329 001</t>
  </si>
  <si>
    <t>1 3 2 329 002</t>
  </si>
  <si>
    <t>1 3 2 329 003</t>
  </si>
  <si>
    <t>1 3 3 331 002</t>
  </si>
  <si>
    <t>1 3 3 332 002</t>
  </si>
  <si>
    <t>1 3 3 333 002</t>
  </si>
  <si>
    <t>1 3 3 333 003</t>
  </si>
  <si>
    <t>1 3 3 334 002</t>
  </si>
  <si>
    <t>1 3 3 335 001</t>
  </si>
  <si>
    <t>1 3 3 336 002</t>
  </si>
  <si>
    <t>1 3 3 337 001</t>
  </si>
  <si>
    <t>1 3 3 338 001</t>
  </si>
  <si>
    <t>1 3 3 339 001</t>
  </si>
  <si>
    <t>1 3 4 341 002</t>
  </si>
  <si>
    <t>1 3 4 341 002 001</t>
  </si>
  <si>
    <t>1 3 4 342 001</t>
  </si>
  <si>
    <t>1 3 4 343 001</t>
  </si>
  <si>
    <t>1 3 4 343 002</t>
  </si>
  <si>
    <t>1 3 4 344 002</t>
  </si>
  <si>
    <t>1 3 4 345 001</t>
  </si>
  <si>
    <t>1 3 4 345 002</t>
  </si>
  <si>
    <t>1 3 4 346 001</t>
  </si>
  <si>
    <t>1 3 4 347 002</t>
  </si>
  <si>
    <t>1 3 4 347 003</t>
  </si>
  <si>
    <t>1 3 4 348 001</t>
  </si>
  <si>
    <t>1 3 5 352 002</t>
  </si>
  <si>
    <t>1 3 5 352 002 001</t>
  </si>
  <si>
    <t>1 3 5 354 001</t>
  </si>
  <si>
    <t>1 3 5 356 001</t>
  </si>
  <si>
    <t>1 3 5 357 001</t>
  </si>
  <si>
    <t>1 3 5 358 001</t>
  </si>
  <si>
    <t>1 3 5 358 002</t>
  </si>
  <si>
    <t>1 3 5 359 001</t>
  </si>
  <si>
    <t>1 3 5 359 002</t>
  </si>
  <si>
    <t>1 3 6 361 001</t>
  </si>
  <si>
    <t>1 3 6 361 003</t>
  </si>
  <si>
    <t>1 3 6 362 001</t>
  </si>
  <si>
    <t>1 3 6 363 001</t>
  </si>
  <si>
    <t>1 3 6 364 001</t>
  </si>
  <si>
    <t>1 3 6 366 001</t>
  </si>
  <si>
    <t>1 3 6 369 001</t>
  </si>
  <si>
    <t>1 3 7 371 001</t>
  </si>
  <si>
    <t>1 3 7 372 002</t>
  </si>
  <si>
    <t>1 3 7 373 001</t>
  </si>
  <si>
    <t>1 3 7 374 001</t>
  </si>
  <si>
    <t>1 3 7 376 001</t>
  </si>
  <si>
    <t>1 3 7 377 001</t>
  </si>
  <si>
    <t>1 3 7 378 001</t>
  </si>
  <si>
    <t>1 3 8 381 001</t>
  </si>
  <si>
    <t>1 3 8 382 002</t>
  </si>
  <si>
    <t>1 3 8 383 001</t>
  </si>
  <si>
    <t>1 3 8 384 001</t>
  </si>
  <si>
    <t>1 3 9 391 001</t>
  </si>
  <si>
    <t>1 3 9 392 001</t>
  </si>
  <si>
    <t>1 3 9 393 001</t>
  </si>
  <si>
    <t>1 3 9 396 001</t>
  </si>
  <si>
    <t>1 3 9 397 001</t>
  </si>
  <si>
    <t>1 3 9 399 001</t>
  </si>
  <si>
    <t>1 4 1 411 001</t>
  </si>
  <si>
    <t>1 4 1 412 001</t>
  </si>
  <si>
    <t>1 4 1 413 001</t>
  </si>
  <si>
    <t>1 4 1 414 001</t>
  </si>
  <si>
    <t>1 4 1 415 001</t>
  </si>
  <si>
    <t>1 4 1 416 001</t>
  </si>
  <si>
    <t>1 4 1 417 001</t>
  </si>
  <si>
    <t>1 4 1 418 001</t>
  </si>
  <si>
    <t>1 4 1 419 001</t>
  </si>
  <si>
    <t>1 4 2 421 001</t>
  </si>
  <si>
    <t>1 4 2 422 001</t>
  </si>
  <si>
    <t>1 4 2 423 001</t>
  </si>
  <si>
    <t>1 4 2 424 001</t>
  </si>
  <si>
    <t>1 4 2 425 001</t>
  </si>
  <si>
    <t>1 4 3 431 001</t>
  </si>
  <si>
    <t>1 4 3 432 001</t>
  </si>
  <si>
    <t>1 4 3 433 001</t>
  </si>
  <si>
    <t>1 4 3 434 001</t>
  </si>
  <si>
    <t>1 4 3 435 001</t>
  </si>
  <si>
    <t>1 4 3 436 001</t>
  </si>
  <si>
    <t>1 4 3 437 001</t>
  </si>
  <si>
    <t>1 4 3 438 001</t>
  </si>
  <si>
    <t>1 4 3 439 001</t>
  </si>
  <si>
    <t>1 4 4 441 002</t>
  </si>
  <si>
    <t>1 4 4 441 002 001</t>
  </si>
  <si>
    <t>1 4 4 442 001</t>
  </si>
  <si>
    <t>1 4 4 443 002</t>
  </si>
  <si>
    <t>1 4 4 443 003</t>
  </si>
  <si>
    <t>1 4 4 443 004</t>
  </si>
  <si>
    <t>1 4 4 444 001</t>
  </si>
  <si>
    <t>1 4 4 445 001</t>
  </si>
  <si>
    <t>1 4 4 445 002</t>
  </si>
  <si>
    <t>1 4 4 446 001</t>
  </si>
  <si>
    <t>1 4 4 447 001</t>
  </si>
  <si>
    <t>1 4 4 448 001</t>
  </si>
  <si>
    <t>1 4 4 448 002</t>
  </si>
  <si>
    <t>1 4 5 451 001</t>
  </si>
  <si>
    <t>1 4 5 452 001</t>
  </si>
  <si>
    <t>1 4 5 459 001</t>
  </si>
  <si>
    <t>1 4 6 461 001</t>
  </si>
  <si>
    <t>1 4 6 462 001</t>
  </si>
  <si>
    <t>1 4 6 463 001</t>
  </si>
  <si>
    <t>1 4 6 464 001</t>
  </si>
  <si>
    <t>1 4 6 465 001</t>
  </si>
  <si>
    <t>1 4 6 466 001</t>
  </si>
  <si>
    <t>1 4 6 469 001</t>
  </si>
  <si>
    <t>1 4 7 471 001</t>
  </si>
  <si>
    <t>1 4 8 481 001</t>
  </si>
  <si>
    <t>1 4 8 482 001</t>
  </si>
  <si>
    <t>1 4 8 483 001</t>
  </si>
  <si>
    <t>1 4 8 484 001</t>
  </si>
  <si>
    <t>1 4 8 485 001</t>
  </si>
  <si>
    <t>1 4 9 491 001</t>
  </si>
  <si>
    <t>1 4 9 492 001</t>
  </si>
  <si>
    <t>1 4 9 493 001</t>
  </si>
  <si>
    <t>2 5 1 511 001</t>
  </si>
  <si>
    <t>2 5 1 512 001</t>
  </si>
  <si>
    <t>2 5 1 513 001</t>
  </si>
  <si>
    <t>2 5 1 514 001</t>
  </si>
  <si>
    <t>2 5 1 519 001</t>
  </si>
  <si>
    <t>2 5 2 521 001</t>
  </si>
  <si>
    <t>2 5 2 529 001</t>
  </si>
  <si>
    <t>2 5 3 531 001</t>
  </si>
  <si>
    <t>2 5 3 532 001</t>
  </si>
  <si>
    <t>2 5 4 543 001</t>
  </si>
  <si>
    <t>2 5 4 544 001</t>
  </si>
  <si>
    <t>2 5 4 545 001</t>
  </si>
  <si>
    <t>2 5 4 549 001</t>
  </si>
  <si>
    <t>2 5 5 551 001</t>
  </si>
  <si>
    <t>2 5 5 551 002</t>
  </si>
  <si>
    <t>2 5 6 562 001</t>
  </si>
  <si>
    <t>2 5 6 563 001</t>
  </si>
  <si>
    <t>2 5 6 566 001</t>
  </si>
  <si>
    <t>2 5 6 567 001</t>
  </si>
  <si>
    <t>2 5 6 569 001</t>
  </si>
  <si>
    <t>2 5 7 571 001</t>
  </si>
  <si>
    <t>2 5 7 572 001</t>
  </si>
  <si>
    <t>2 5 7 573 001</t>
  </si>
  <si>
    <t>2 5 7 574 001</t>
  </si>
  <si>
    <t>2 5 7 575 001</t>
  </si>
  <si>
    <t>2 5 7 576 001</t>
  </si>
  <si>
    <t>2 5 7 577 001</t>
  </si>
  <si>
    <t>2 5 7 578 001</t>
  </si>
  <si>
    <t>2 5 7 579 001</t>
  </si>
  <si>
    <t>2 5 8 581 001</t>
  </si>
  <si>
    <t>2 5 8 582 001</t>
  </si>
  <si>
    <t>2 5 8 583 001</t>
  </si>
  <si>
    <t>2 5 8 589 001</t>
  </si>
  <si>
    <t>2 5 9 591 001</t>
  </si>
  <si>
    <t>2 5 9 592 001</t>
  </si>
  <si>
    <t>2 5 9 593 001</t>
  </si>
  <si>
    <t>2 5 9 594 001</t>
  </si>
  <si>
    <t>2 5 9 595 001</t>
  </si>
  <si>
    <t>2 5 9 596 001</t>
  </si>
  <si>
    <t>2 5 9 597 001</t>
  </si>
  <si>
    <t>2 5 9 598 001</t>
  </si>
  <si>
    <t>2 5 9 599 001</t>
  </si>
  <si>
    <t>2 6 1 611 001</t>
  </si>
  <si>
    <t>2 6 1 612 001</t>
  </si>
  <si>
    <t>2 6 1 613 001</t>
  </si>
  <si>
    <t>2 6 1 613 002 001</t>
  </si>
  <si>
    <t>2 6 1 614 001</t>
  </si>
  <si>
    <t>ALCANTARILLADO</t>
  </si>
  <si>
    <t>2 6 1 614 003</t>
  </si>
  <si>
    <t>DRENAJE Y LETRINAS</t>
  </si>
  <si>
    <t>2 6 1 614 003 001</t>
  </si>
  <si>
    <t>2 6 1 615 001</t>
  </si>
  <si>
    <t>2 6 1 616 001</t>
  </si>
  <si>
    <t>2 6 1 617 001</t>
  </si>
  <si>
    <t>2 6 1 619 001</t>
  </si>
  <si>
    <t>2 6 2 621 001</t>
  </si>
  <si>
    <t>2 6 2 622 001</t>
  </si>
  <si>
    <t>2 6 2 623 001</t>
  </si>
  <si>
    <t>2 6 2 624 001</t>
  </si>
  <si>
    <t>2 6 2 625 001</t>
  </si>
  <si>
    <t>2 6 2 626 001</t>
  </si>
  <si>
    <t>2 6 2 627 001</t>
  </si>
  <si>
    <t>2 6 2 629 001</t>
  </si>
  <si>
    <t>2 6 3 631 001</t>
  </si>
  <si>
    <t>2 6 3 632 001</t>
  </si>
  <si>
    <t>2 7 1 711 001</t>
  </si>
  <si>
    <t>2 7 1 712 001</t>
  </si>
  <si>
    <t>2 7 2 721 001</t>
  </si>
  <si>
    <t>2 7 2 722 001</t>
  </si>
  <si>
    <t>2 7 2 723 001</t>
  </si>
  <si>
    <t>2 7 2 724 001</t>
  </si>
  <si>
    <t>2 7 2 725 001</t>
  </si>
  <si>
    <t>2 7 2 726 001</t>
  </si>
  <si>
    <t>2 7 2 727 001</t>
  </si>
  <si>
    <t>2 7 2 728 001</t>
  </si>
  <si>
    <t>2 7 2 729 001</t>
  </si>
  <si>
    <t>2 7 3 731 001</t>
  </si>
  <si>
    <t>2 7 3 732 001</t>
  </si>
  <si>
    <t>2 7 3 733 001</t>
  </si>
  <si>
    <t>2 7 3 734 001</t>
  </si>
  <si>
    <t>2 7 3 735 001</t>
  </si>
  <si>
    <t>2 7 3 739 001</t>
  </si>
  <si>
    <t>2 7 4 741 001</t>
  </si>
  <si>
    <t>2 7 4 742 001</t>
  </si>
  <si>
    <t>2 7 4 743 001</t>
  </si>
  <si>
    <t>2 7 4 744 001</t>
  </si>
  <si>
    <t>2 7 4 745 001</t>
  </si>
  <si>
    <t>2 7 4 746 001</t>
  </si>
  <si>
    <t>2 7 4 747 001</t>
  </si>
  <si>
    <t>2 7 4 748 001</t>
  </si>
  <si>
    <t>2 7 4 749 001</t>
  </si>
  <si>
    <t>2 7 5 751 001</t>
  </si>
  <si>
    <t>2 7 5 752 001</t>
  </si>
  <si>
    <t>2 7 5 753 001</t>
  </si>
  <si>
    <t>2 7 5 754 001</t>
  </si>
  <si>
    <t>2 7 5 755 001</t>
  </si>
  <si>
    <t>2 7 5 756 001</t>
  </si>
  <si>
    <t>2 7 5 757 001</t>
  </si>
  <si>
    <t>2 7 5 758 001</t>
  </si>
  <si>
    <t>2 7 5 759 001</t>
  </si>
  <si>
    <t>2 7 6 761 001</t>
  </si>
  <si>
    <t>2 7 6 762 001</t>
  </si>
  <si>
    <t>2 7 9 791 001</t>
  </si>
  <si>
    <t>2 7 9 792 001</t>
  </si>
  <si>
    <t>2 7 9 799 001</t>
  </si>
  <si>
    <t>2 8 1 811 001</t>
  </si>
  <si>
    <t>2 8 1 812 001</t>
  </si>
  <si>
    <t>2 8 1 813 001</t>
  </si>
  <si>
    <t>2 8 1 814 001</t>
  </si>
  <si>
    <t>2 8 1 815 001</t>
  </si>
  <si>
    <t>2 8 1 816 001</t>
  </si>
  <si>
    <t>2 8 3 831 001</t>
  </si>
  <si>
    <t>2 8 3 832 001</t>
  </si>
  <si>
    <t>2 8 3 833 001</t>
  </si>
  <si>
    <t>2 8 3 834 001</t>
  </si>
  <si>
    <t>2 8 3 835 001</t>
  </si>
  <si>
    <t>2 8 5 851 001</t>
  </si>
  <si>
    <t>2 8 5 852 001</t>
  </si>
  <si>
    <t>2 8 5 853 001</t>
  </si>
  <si>
    <t>3 9 1 911 001</t>
  </si>
  <si>
    <t>3 9 1 912 001</t>
  </si>
  <si>
    <t>3 9 1 913 001</t>
  </si>
  <si>
    <t>3 9 1 914 001</t>
  </si>
  <si>
    <t>3 9 1 915 001</t>
  </si>
  <si>
    <t>3 9 1 916 001</t>
  </si>
  <si>
    <t>3 9 1 917 001</t>
  </si>
  <si>
    <t>3 9 1 918 001</t>
  </si>
  <si>
    <t>3 9 2 921 001</t>
  </si>
  <si>
    <t>3 9 2 922 001</t>
  </si>
  <si>
    <t>3 9 2 923 001</t>
  </si>
  <si>
    <t>3 9 2 924 001</t>
  </si>
  <si>
    <t>3 9 2 925 001</t>
  </si>
  <si>
    <t>3 9 2 926 001</t>
  </si>
  <si>
    <t>3 9 2 927 001</t>
  </si>
  <si>
    <t>3 9 2 928 001</t>
  </si>
  <si>
    <t>3 9 3 931 001</t>
  </si>
  <si>
    <t>3 9 3 932 001</t>
  </si>
  <si>
    <t>3 9 4 941 001</t>
  </si>
  <si>
    <t>3 9 4 942 001</t>
  </si>
  <si>
    <t>3 9 5 951 001</t>
  </si>
  <si>
    <t>3 9 6 961 001</t>
  </si>
  <si>
    <t>3 9 6 962 001</t>
  </si>
  <si>
    <t>3 9 9 991 001</t>
  </si>
  <si>
    <t>DEL EJERCICIO 2025</t>
  </si>
  <si>
    <t>1250112P131</t>
  </si>
  <si>
    <t>1250212E131</t>
  </si>
  <si>
    <t>1250312E131</t>
  </si>
  <si>
    <t>SINDICATURA MUNICIPAL</t>
  </si>
  <si>
    <t>1250512E131</t>
  </si>
  <si>
    <t>DIRECCION DE OBRAS PUBLICAS</t>
  </si>
  <si>
    <t>DIRECCION DE DESARROLLO RURAL</t>
  </si>
  <si>
    <t>2251312E173</t>
  </si>
  <si>
    <t>1250912E152</t>
  </si>
  <si>
    <t>2251212E171</t>
  </si>
  <si>
    <t>2251412E172</t>
  </si>
  <si>
    <t>1250712E181</t>
  </si>
  <si>
    <t>1250412E242</t>
  </si>
  <si>
    <t>1251112E212</t>
  </si>
  <si>
    <t>1251512E226</t>
  </si>
  <si>
    <t>2251112E224</t>
  </si>
  <si>
    <t>2251012E226</t>
  </si>
  <si>
    <t>1252512E241</t>
  </si>
  <si>
    <t>1252412E242</t>
  </si>
  <si>
    <t>1252712E226</t>
  </si>
  <si>
    <t>1253412E226</t>
  </si>
  <si>
    <t>1250612E131</t>
  </si>
  <si>
    <t>1250812E181</t>
  </si>
  <si>
    <t>1251012E181</t>
  </si>
  <si>
    <t>1251212G131</t>
  </si>
  <si>
    <t>1251312E185</t>
  </si>
  <si>
    <t>1251412E184</t>
  </si>
  <si>
    <t>1251612G181</t>
  </si>
  <si>
    <t>1251712E311</t>
  </si>
  <si>
    <t>1251812E226</t>
  </si>
  <si>
    <t>1251912E321</t>
  </si>
  <si>
    <t>1252012E271</t>
  </si>
  <si>
    <t>1252112E242</t>
  </si>
  <si>
    <t>1252212E231</t>
  </si>
  <si>
    <t>1252312E271</t>
  </si>
  <si>
    <t>1252612E185</t>
  </si>
  <si>
    <t>1252812E212</t>
  </si>
  <si>
    <t>1252912E137</t>
  </si>
  <si>
    <t>1253012E371</t>
  </si>
  <si>
    <t>1253112E226</t>
  </si>
  <si>
    <t>1253212E181</t>
  </si>
  <si>
    <t>1253312E271</t>
  </si>
  <si>
    <t>1253512E226</t>
  </si>
  <si>
    <t>1253612E271</t>
  </si>
  <si>
    <t>1253712E137</t>
  </si>
  <si>
    <t>1253812E185</t>
  </si>
  <si>
    <t>DIRECCION DE COMUNICACION SOCIAL</t>
  </si>
  <si>
    <t>OFICIALIA MAYOR</t>
  </si>
  <si>
    <t>OFICIALIA DEL REGISTRO CIVIL</t>
  </si>
  <si>
    <t>DIRECCION DE CATASTRO</t>
  </si>
  <si>
    <t>DIRECCION DE AGUA POTABLE</t>
  </si>
  <si>
    <t>ORGANO DE CONTROL INTERNO MUNICIPAL</t>
  </si>
  <si>
    <t>DIRECCION DE REGLAMENTOS, RECREACION Y ESPECTACULOS</t>
  </si>
  <si>
    <t>DIRECCION DE COMERCIO Y ABASTO</t>
  </si>
  <si>
    <t>DIRECCION DE DESARROLLO URBANO</t>
  </si>
  <si>
    <t>BIENESTAR</t>
  </si>
  <si>
    <t>DIRECCION DE SALUD</t>
  </si>
  <si>
    <t>DIRECCION DE CASA DE LA CULTURA</t>
  </si>
  <si>
    <t>DIRECCION DE DEPORTE</t>
  </si>
  <si>
    <t>DIRECCION DE AREAS VERDES</t>
  </si>
  <si>
    <t>DIRECCION DE CULTURA DEL AGUA</t>
  </si>
  <si>
    <t>DIRECCION DE MIGRANTES</t>
  </si>
  <si>
    <t>DIRECCION DE RASTRO MUNICIPAL</t>
  </si>
  <si>
    <t>DIRECCION DE LA MUJER</t>
  </si>
  <si>
    <t>DIRECCION DE PANTEON</t>
  </si>
  <si>
    <t>DIRECCION DE ASUNTOS INDIGENAS</t>
  </si>
  <si>
    <t>DIRECCION DE SANEAMIENTO</t>
  </si>
  <si>
    <t>DIRECCION DE ALUMBRADO PUBLICO</t>
  </si>
  <si>
    <t>DIRECCION DE SEGURIDAD PUBLICA</t>
  </si>
  <si>
    <t>DIRECCION DE TRANSITO MUNICIPAL</t>
  </si>
  <si>
    <t>DIRECCION DE PROTECCION CIVIL</t>
  </si>
  <si>
    <t>ELECTRIFICACION?</t>
  </si>
  <si>
    <t>H. AYUNTAMIENTO DE SAN LUIS ACATLAN</t>
  </si>
  <si>
    <t>1 2 1 214 003 001</t>
  </si>
  <si>
    <t>1 2 1 216 003 001</t>
  </si>
  <si>
    <t>1 2 6 261 003 001</t>
  </si>
  <si>
    <t>1 2 8 283 003 001</t>
  </si>
  <si>
    <t>1 2 9 296 003 001</t>
  </si>
  <si>
    <t>1 3 1 311 003 001</t>
  </si>
  <si>
    <t>1 3 4 341 003 001</t>
  </si>
  <si>
    <t>1 3 5 355 003 001</t>
  </si>
  <si>
    <t>1 3 4 341 005 001</t>
  </si>
  <si>
    <t>1 3 8 382 005 001</t>
  </si>
  <si>
    <t>1 3 2 325 004 001</t>
  </si>
  <si>
    <t>1 4 4 441 003 001</t>
  </si>
  <si>
    <t>1 2 4 249 003 001</t>
  </si>
  <si>
    <t>1 2 1 211 003 001</t>
  </si>
  <si>
    <t>1 2 4 246 003 001</t>
  </si>
  <si>
    <t>1 3 9 399 003 001</t>
  </si>
  <si>
    <t>1 2 5 253 003 001</t>
  </si>
  <si>
    <t>1 4 4 443 002 001</t>
  </si>
  <si>
    <t>1 2 1 211 002 001</t>
  </si>
  <si>
    <t>1 2 4 249 002 001</t>
  </si>
  <si>
    <t>1 2 6 261 002 001</t>
  </si>
  <si>
    <t>1 2 9 296 002 001</t>
  </si>
  <si>
    <t>1 2 6 261 005 001</t>
  </si>
  <si>
    <t>1 2 2 221 002 001</t>
  </si>
  <si>
    <t>1 3 5 355 002 001</t>
  </si>
  <si>
    <t>1 3 8 382 002 001</t>
  </si>
  <si>
    <t>1 2 1 216 002 001</t>
  </si>
  <si>
    <t>1 3 1 317 003 001</t>
  </si>
  <si>
    <t>1 2 4 249 005 001</t>
  </si>
  <si>
    <t>1 2 1 214 005 001</t>
  </si>
  <si>
    <t>1 2 1 211 005 001</t>
  </si>
  <si>
    <t>1 3 7 375 005 001</t>
  </si>
  <si>
    <t>1 2 2 221 005 001</t>
  </si>
  <si>
    <t>1 3 7 379 005 001</t>
  </si>
  <si>
    <t>1 2 1 214 002 001</t>
  </si>
  <si>
    <t>1 3 1 311 002 001</t>
  </si>
  <si>
    <t>1 3 6 361 002 001</t>
  </si>
  <si>
    <t>1 2 5 253 002 001</t>
  </si>
  <si>
    <t>1 1 1 113 003 001</t>
  </si>
  <si>
    <t>1 1 3 132 003 001</t>
  </si>
  <si>
    <t>1 1 6 161 003 001</t>
  </si>
  <si>
    <t>2 6 1 613 004 001</t>
  </si>
  <si>
    <t>2 6 1 612 004 001</t>
  </si>
  <si>
    <t>2 6 1 614 004 001</t>
  </si>
  <si>
    <t>2 6 1 615 004 001</t>
  </si>
  <si>
    <t>2 5 1 515 004 001</t>
  </si>
  <si>
    <t>2 6 3 632 004 001</t>
  </si>
  <si>
    <t>1 1 1 111 002</t>
  </si>
  <si>
    <t>FAISMUN</t>
  </si>
  <si>
    <t>1 1 1 111 003</t>
  </si>
  <si>
    <t>1 1 1 111 004</t>
  </si>
  <si>
    <t>1 1 1 111 005</t>
  </si>
  <si>
    <t>RECURSOS FISCALES</t>
  </si>
  <si>
    <t>1 1 1 112 002</t>
  </si>
  <si>
    <t>1 1 1 112 003</t>
  </si>
  <si>
    <t>1 1 1 112 004</t>
  </si>
  <si>
    <t>1 1 1 112 005</t>
  </si>
  <si>
    <t>1 1 1 113 002</t>
  </si>
  <si>
    <t>1 1 1 113 003</t>
  </si>
  <si>
    <t>1 1 1 113 004</t>
  </si>
  <si>
    <t>1 1 1 113 005</t>
  </si>
  <si>
    <t>1 1 1 114 002</t>
  </si>
  <si>
    <t>1 1 1 114 003</t>
  </si>
  <si>
    <t>1 1 1 114 004</t>
  </si>
  <si>
    <t>1 1 1 114 005</t>
  </si>
  <si>
    <t>REMUNERACIONES AL PERSONAL DE CARACTER TRANSITORIO</t>
  </si>
  <si>
    <t>1 1 2 121 002</t>
  </si>
  <si>
    <t>1 1 2 121 003</t>
  </si>
  <si>
    <t>1 1 2 121 004</t>
  </si>
  <si>
    <t>1 1 2 121 005</t>
  </si>
  <si>
    <t>1 1 2 122 002</t>
  </si>
  <si>
    <t>1 1 2 122 003</t>
  </si>
  <si>
    <t>1 1 2 122 004</t>
  </si>
  <si>
    <t>1 1 2 122 005</t>
  </si>
  <si>
    <t>1 1 2 123 002</t>
  </si>
  <si>
    <t>1 1 2 123 003</t>
  </si>
  <si>
    <t>1 1 2 123 004</t>
  </si>
  <si>
    <t>1 1 2 123 005</t>
  </si>
  <si>
    <t>1 1 2 124 002</t>
  </si>
  <si>
    <t>1 1 2 124 003</t>
  </si>
  <si>
    <t>1 1 2 124 004</t>
  </si>
  <si>
    <t>1 1 2 124 005</t>
  </si>
  <si>
    <t>1 1 3 131 002</t>
  </si>
  <si>
    <t>1 1 3 131 003</t>
  </si>
  <si>
    <t>1 1 3 131 004</t>
  </si>
  <si>
    <t>1 1 3 131 005</t>
  </si>
  <si>
    <t>1 1 3 132 003</t>
  </si>
  <si>
    <t>1 1 3 132 004</t>
  </si>
  <si>
    <t>1 1 3 132 005</t>
  </si>
  <si>
    <t>1 1 3 133 002</t>
  </si>
  <si>
    <t>1 1 3 133 003</t>
  </si>
  <si>
    <t>1 1 3 133 004</t>
  </si>
  <si>
    <t>1 1 3 133 005</t>
  </si>
  <si>
    <t>1 1 3 134 003</t>
  </si>
  <si>
    <t>1 1 3 134 004</t>
  </si>
  <si>
    <t>1 1 3 134 005</t>
  </si>
  <si>
    <t>1 1 3 135 002</t>
  </si>
  <si>
    <t>1 1 3 135 003</t>
  </si>
  <si>
    <t>1 1 3 135 004</t>
  </si>
  <si>
    <t>1 1 3 135 005</t>
  </si>
  <si>
    <t>1 1 3 136 002</t>
  </si>
  <si>
    <t>1 1 3 136 003</t>
  </si>
  <si>
    <t>1 1 3 136 004</t>
  </si>
  <si>
    <t>1 1 3 136 005</t>
  </si>
  <si>
    <t>1 1 3 137 002</t>
  </si>
  <si>
    <t>1 1 3 137 003</t>
  </si>
  <si>
    <t>1 1 3 137 004</t>
  </si>
  <si>
    <t>1 1 3 137 005</t>
  </si>
  <si>
    <t>1 1 3 138 002</t>
  </si>
  <si>
    <t>1 1 3 138 003</t>
  </si>
  <si>
    <t>1 1 3 138 004</t>
  </si>
  <si>
    <t>1 1 3 138 005</t>
  </si>
  <si>
    <t>1 1 4 141 004</t>
  </si>
  <si>
    <t>1 1 4 141 005</t>
  </si>
  <si>
    <t>1 1 4 142 002</t>
  </si>
  <si>
    <t>1 1 4 142 003</t>
  </si>
  <si>
    <t>1 1 4 142 004</t>
  </si>
  <si>
    <t>1 1 4 142 005</t>
  </si>
  <si>
    <t>1 1 4 143 002</t>
  </si>
  <si>
    <t>1 1 4 143 003</t>
  </si>
  <si>
    <t>1 1 4 143 004</t>
  </si>
  <si>
    <t>1 1 4 143 005</t>
  </si>
  <si>
    <t>1 1 4 144 003</t>
  </si>
  <si>
    <t>1 1 4 144 004</t>
  </si>
  <si>
    <t>1 1 4 144 005</t>
  </si>
  <si>
    <t>1 1 5 151 002</t>
  </si>
  <si>
    <t>1 1 5 151 003</t>
  </si>
  <si>
    <t>1 1 5 151 004</t>
  </si>
  <si>
    <t>1 1 5 151 005</t>
  </si>
  <si>
    <t>1 1 5 152 003</t>
  </si>
  <si>
    <t>1 1 5 152 004</t>
  </si>
  <si>
    <t>1 1 5 152 005</t>
  </si>
  <si>
    <t>1 1 5 153 002</t>
  </si>
  <si>
    <t>1 1 5 153 003</t>
  </si>
  <si>
    <t>1 1 5 153 004</t>
  </si>
  <si>
    <t>1 1 5 153 005</t>
  </si>
  <si>
    <t>1 1 5 154 003</t>
  </si>
  <si>
    <t>1 1 5 154 004</t>
  </si>
  <si>
    <t>1 1 5 154 005</t>
  </si>
  <si>
    <t>1 1 5 155 002</t>
  </si>
  <si>
    <t>1 1 5 155 003</t>
  </si>
  <si>
    <t>1 1 5 155 004</t>
  </si>
  <si>
    <t>1 1 5 155 005</t>
  </si>
  <si>
    <t>1 1 5 159 002</t>
  </si>
  <si>
    <t>1 1 5 159 003</t>
  </si>
  <si>
    <t>1 1 5 159 004</t>
  </si>
  <si>
    <t>1 1 5 159 005</t>
  </si>
  <si>
    <t>1 1 6 161 002</t>
  </si>
  <si>
    <t>1 1 6 161 003</t>
  </si>
  <si>
    <t>1 1 6 161 004</t>
  </si>
  <si>
    <t>1 1 6 161 005</t>
  </si>
  <si>
    <t>1 1 7 171 002</t>
  </si>
  <si>
    <t>1 1 7 171 003</t>
  </si>
  <si>
    <t>1 1 7 171 004</t>
  </si>
  <si>
    <t>1 1 7 171 005</t>
  </si>
  <si>
    <t>1 1 7 172 002</t>
  </si>
  <si>
    <t>1 1 7 172 003</t>
  </si>
  <si>
    <t>1 1 7 172 004</t>
  </si>
  <si>
    <t>1 1 7 172 005</t>
  </si>
  <si>
    <t>1 2 1 211 005</t>
  </si>
  <si>
    <t>1 2 1 212 002</t>
  </si>
  <si>
    <t>1 2 1 212 003</t>
  </si>
  <si>
    <t>1 2 1 212 004</t>
  </si>
  <si>
    <t>1 2 1 212 005</t>
  </si>
  <si>
    <t>1 2 1 213 002</t>
  </si>
  <si>
    <t>1 2 1 213 003</t>
  </si>
  <si>
    <t>1 2 1 213 004</t>
  </si>
  <si>
    <t>1 2 1 213 005</t>
  </si>
  <si>
    <t>1 2 1 214 003</t>
  </si>
  <si>
    <t>1 2 1 214 004</t>
  </si>
  <si>
    <t>1 2 1 214 005</t>
  </si>
  <si>
    <t>1 2 1 215 003</t>
  </si>
  <si>
    <t>1 2 1 215 004</t>
  </si>
  <si>
    <t>1 2 1 215 005</t>
  </si>
  <si>
    <t>1 2 1 216 002</t>
  </si>
  <si>
    <t>1 2 1 216 003</t>
  </si>
  <si>
    <t>1 2 1 216 004</t>
  </si>
  <si>
    <t>1 2 1 216 005</t>
  </si>
  <si>
    <t>1 2 1 217 002</t>
  </si>
  <si>
    <t>1 2 1 217 003</t>
  </si>
  <si>
    <t>1 2 1 217 004</t>
  </si>
  <si>
    <t>1 2 1 217 005</t>
  </si>
  <si>
    <t>1 2 1 218 002</t>
  </si>
  <si>
    <t>1 2 1 218 003</t>
  </si>
  <si>
    <t>1 2 1 218 004</t>
  </si>
  <si>
    <t>1 2 1 218 005</t>
  </si>
  <si>
    <t>1 2 2 221 004</t>
  </si>
  <si>
    <t>1 2 2 221 005</t>
  </si>
  <si>
    <t>1 2 2 222 002</t>
  </si>
  <si>
    <t>1 2 2 222 003</t>
  </si>
  <si>
    <t>1 2 2 222 004</t>
  </si>
  <si>
    <t>1 2 2 222 005</t>
  </si>
  <si>
    <t>1 2 2 223 002</t>
  </si>
  <si>
    <t>1 2 2 223 003</t>
  </si>
  <si>
    <t>1 2 2 223 004</t>
  </si>
  <si>
    <t>1 2 2 223 005</t>
  </si>
  <si>
    <t>1 2 3 231 004</t>
  </si>
  <si>
    <t>1 2 3 231 005</t>
  </si>
  <si>
    <t>1 2 3 232 002</t>
  </si>
  <si>
    <t>1 2 3 232 003</t>
  </si>
  <si>
    <t>1 2 3 232 004</t>
  </si>
  <si>
    <t>1 2 3 232 005</t>
  </si>
  <si>
    <t>1 2 3 233 002</t>
  </si>
  <si>
    <t>1 2 3 233 003</t>
  </si>
  <si>
    <t>1 2 3 233 004</t>
  </si>
  <si>
    <t>1 2 3 233 005</t>
  </si>
  <si>
    <t>1 2 3 234 002</t>
  </si>
  <si>
    <t>1 2 3 234 003</t>
  </si>
  <si>
    <t>1 2 3 234 004</t>
  </si>
  <si>
    <t>1 2 3 234 005</t>
  </si>
  <si>
    <t>1 2 3 235 002</t>
  </si>
  <si>
    <t>1 2 3 235 003</t>
  </si>
  <si>
    <t>1 2 3 235 004</t>
  </si>
  <si>
    <t>1 2 3 235 005</t>
  </si>
  <si>
    <t>1 2 3 236 002</t>
  </si>
  <si>
    <t>1 2 3 236 003</t>
  </si>
  <si>
    <t>1 2 3 236 004</t>
  </si>
  <si>
    <t>1 2 3 236 005</t>
  </si>
  <si>
    <t>1 2 3 237 002</t>
  </si>
  <si>
    <t>1 2 3 237 003</t>
  </si>
  <si>
    <t>1 2 3 237 004</t>
  </si>
  <si>
    <t>1 2 3 237 005</t>
  </si>
  <si>
    <t>1 2 3 238 002</t>
  </si>
  <si>
    <t>1 2 3 238 003</t>
  </si>
  <si>
    <t>1 2 3 238 004</t>
  </si>
  <si>
    <t>1 2 3 238 005</t>
  </si>
  <si>
    <t>1 2 3 239 002</t>
  </si>
  <si>
    <t>1 2 3 239 003</t>
  </si>
  <si>
    <t>1 2 3 239 004</t>
  </si>
  <si>
    <t>1 2 3 239 005</t>
  </si>
  <si>
    <t>1 2 4 241 003</t>
  </si>
  <si>
    <t>1 2 4 241 004</t>
  </si>
  <si>
    <t>1 2 4 241 005</t>
  </si>
  <si>
    <t>1 2 4 242 003</t>
  </si>
  <si>
    <t>1 2 4 242 004</t>
  </si>
  <si>
    <t>1 2 4 242 005</t>
  </si>
  <si>
    <t>1 2 4 243 002</t>
  </si>
  <si>
    <t>1 2 4 243 003</t>
  </si>
  <si>
    <t>1 2 4 243 004</t>
  </si>
  <si>
    <t>1 2 4 243 005</t>
  </si>
  <si>
    <t>1 2 4 244 002</t>
  </si>
  <si>
    <t>1 2 4 244 003</t>
  </si>
  <si>
    <t>1 2 4 244 004</t>
  </si>
  <si>
    <t>1 2 4 244 005</t>
  </si>
  <si>
    <t>1 2 4 245 002</t>
  </si>
  <si>
    <t>1 2 4 245 003</t>
  </si>
  <si>
    <t>1 2 4 245 004</t>
  </si>
  <si>
    <t>1 2 4 245 005</t>
  </si>
  <si>
    <t>1 2 4 246 003</t>
  </si>
  <si>
    <t>1 2 4 246 004</t>
  </si>
  <si>
    <t>1 2 4 246 005</t>
  </si>
  <si>
    <t>1 2 4 247 004</t>
  </si>
  <si>
    <t>1 2 4 247 005</t>
  </si>
  <si>
    <t>1 2 4 248 002</t>
  </si>
  <si>
    <t>1 2 4 248 003</t>
  </si>
  <si>
    <t>1 2 4 248 004</t>
  </si>
  <si>
    <t>1 2 4 248 005</t>
  </si>
  <si>
    <t>1 2 4 249 003</t>
  </si>
  <si>
    <t>1 2 4 249 004</t>
  </si>
  <si>
    <t>1 2 4 249 005</t>
  </si>
  <si>
    <t>1 2 5 251 002</t>
  </si>
  <si>
    <t>1 2 5 251 003</t>
  </si>
  <si>
    <t>1 2 5 251 004</t>
  </si>
  <si>
    <t>1 2 5 251 005</t>
  </si>
  <si>
    <t>1 2 5 252 004</t>
  </si>
  <si>
    <t>1 2 5 252 005</t>
  </si>
  <si>
    <t>1 2 5 253 003</t>
  </si>
  <si>
    <t>1 2 5 253 004</t>
  </si>
  <si>
    <t>1 2 5 253 005</t>
  </si>
  <si>
    <t>1 2 5 254 002</t>
  </si>
  <si>
    <t>1 2 5 254 003</t>
  </si>
  <si>
    <t>1 2 5 254 004</t>
  </si>
  <si>
    <t>1 2 5 254 005</t>
  </si>
  <si>
    <t>1 2 5 255 002</t>
  </si>
  <si>
    <t>1 2 5 255 003</t>
  </si>
  <si>
    <t>1 2 5 255 004</t>
  </si>
  <si>
    <t>1 2 5 255 005</t>
  </si>
  <si>
    <t>1 2 5 256 002</t>
  </si>
  <si>
    <t>1 2 5 256 003</t>
  </si>
  <si>
    <t>1 2 5 256 004</t>
  </si>
  <si>
    <t>1 2 5 256 005</t>
  </si>
  <si>
    <t>1 2 5 259 002</t>
  </si>
  <si>
    <t>1 2 5 259 003</t>
  </si>
  <si>
    <t>1 2 5 259 004</t>
  </si>
  <si>
    <t>1 2 5 259 005</t>
  </si>
  <si>
    <t>1 2 6 261 004</t>
  </si>
  <si>
    <t>1 2 6 261 005</t>
  </si>
  <si>
    <t>1 2 6 262 002</t>
  </si>
  <si>
    <t>1 2 6 262 003</t>
  </si>
  <si>
    <t>1 2 6 262 004</t>
  </si>
  <si>
    <t>1 2 6 262 005</t>
  </si>
  <si>
    <t>1 2 7 272 004</t>
  </si>
  <si>
    <t>1 2 7 272 005</t>
  </si>
  <si>
    <t>1 2 7 273 003</t>
  </si>
  <si>
    <t>1 2 7 273 004</t>
  </si>
  <si>
    <t>1 2 7 273 005</t>
  </si>
  <si>
    <t>1 2 7 274 002</t>
  </si>
  <si>
    <t>1 2 7 274 003</t>
  </si>
  <si>
    <t>1 2 7 274 004</t>
  </si>
  <si>
    <t>1 2 7 274 005</t>
  </si>
  <si>
    <t>1 2 7 275 002</t>
  </si>
  <si>
    <t>1 2 7 275 003</t>
  </si>
  <si>
    <t>1 2 7 275 004</t>
  </si>
  <si>
    <t>1 2 7 275 005</t>
  </si>
  <si>
    <t>1 2 8 281 002</t>
  </si>
  <si>
    <t>1 2 8 281 003</t>
  </si>
  <si>
    <t>1 2 8 281 004</t>
  </si>
  <si>
    <t>1 2 8 281 005</t>
  </si>
  <si>
    <t>1 2 8 282 003</t>
  </si>
  <si>
    <t>1 2 8 282 004</t>
  </si>
  <si>
    <t>1 2 8 282 005</t>
  </si>
  <si>
    <t>1 2 8 283 004</t>
  </si>
  <si>
    <t>1 2 8 283 005</t>
  </si>
  <si>
    <t>1 2 9 291 004</t>
  </si>
  <si>
    <t>1 2 9 291 005</t>
  </si>
  <si>
    <t>1 2 9 292 002</t>
  </si>
  <si>
    <t>1 2 9 292 003</t>
  </si>
  <si>
    <t>1 2 9 292 004</t>
  </si>
  <si>
    <t>1 2 9 292 005</t>
  </si>
  <si>
    <t>REFACCIONES  Y  ACCESORIOS  MENORES  DE  MOBILIARIO  Y  EQUIPO  DE  ADMINISTRACIÓN,  EDUCACIONAL  Y RECREATIVO</t>
  </si>
  <si>
    <t>1 2 9 293 004</t>
  </si>
  <si>
    <t>1 2 9 293 005</t>
  </si>
  <si>
    <t>1 2 9 294 002</t>
  </si>
  <si>
    <t>1 2 9 294 003</t>
  </si>
  <si>
    <t>1 2 9 294 004</t>
  </si>
  <si>
    <t>1 2 9 294 005</t>
  </si>
  <si>
    <t>1 2 9 295 002</t>
  </si>
  <si>
    <t>1 2 9 295 003</t>
  </si>
  <si>
    <t>1 2 9 295 004</t>
  </si>
  <si>
    <t>1 2 9 295 005</t>
  </si>
  <si>
    <t>1 2 9 296 004</t>
  </si>
  <si>
    <t>1 2 9 296 005</t>
  </si>
  <si>
    <t>1 2 9 297 002</t>
  </si>
  <si>
    <t>1 2 9 297 003</t>
  </si>
  <si>
    <t>1 2 9 297 004</t>
  </si>
  <si>
    <t>1 2 9 297 005</t>
  </si>
  <si>
    <t>1 2 9 298 002</t>
  </si>
  <si>
    <t>1 2 9 298 003</t>
  </si>
  <si>
    <t>1 2 9 298 004</t>
  </si>
  <si>
    <t>1 2 9 298 005</t>
  </si>
  <si>
    <t>1 2 9 299 002</t>
  </si>
  <si>
    <t>1 2 9 299 003</t>
  </si>
  <si>
    <t>1 2 9 299 004</t>
  </si>
  <si>
    <t>1 2 9 299 005</t>
  </si>
  <si>
    <t>1 3 1 311 002</t>
  </si>
  <si>
    <t>1 3 1 311 003</t>
  </si>
  <si>
    <t>1 3 1 311 004</t>
  </si>
  <si>
    <t>1 3 1 311 005</t>
  </si>
  <si>
    <t>1 3 1 312 002</t>
  </si>
  <si>
    <t>1 3 1 312 003</t>
  </si>
  <si>
    <t>1 3 1 312 004</t>
  </si>
  <si>
    <t>1 3 1 312 005</t>
  </si>
  <si>
    <t>1 3 1 313 002</t>
  </si>
  <si>
    <t>1 3 1 313 003</t>
  </si>
  <si>
    <t>1 3 1 313 004</t>
  </si>
  <si>
    <t>1 3 1 313 005</t>
  </si>
  <si>
    <t>1 3 1 314 002</t>
  </si>
  <si>
    <t>1 3 1 314 003</t>
  </si>
  <si>
    <t>1 3 1 314 004</t>
  </si>
  <si>
    <t>1 3 1 314 005</t>
  </si>
  <si>
    <t>1 3 1 315 002</t>
  </si>
  <si>
    <t>1 3 1 315 003</t>
  </si>
  <si>
    <t>1 3 1 315 004</t>
  </si>
  <si>
    <t>1 3 1 315 005</t>
  </si>
  <si>
    <t>1 3 1 316 002</t>
  </si>
  <si>
    <t>1 3 1 316 003</t>
  </si>
  <si>
    <t>1 3 1 316 004</t>
  </si>
  <si>
    <t>1 3 1 316 005</t>
  </si>
  <si>
    <t>1 3 1 317 004</t>
  </si>
  <si>
    <t>1 3 1 317 005</t>
  </si>
  <si>
    <t>1 3 1 318 002</t>
  </si>
  <si>
    <t>1 3 1 318 003</t>
  </si>
  <si>
    <t>1 3 1 318 004</t>
  </si>
  <si>
    <t>1 3 1 318 005</t>
  </si>
  <si>
    <t>1 3 1 319 002</t>
  </si>
  <si>
    <t>1 3 1 319 003</t>
  </si>
  <si>
    <t>1 3 1 319 004</t>
  </si>
  <si>
    <t>1 3 1 319 005</t>
  </si>
  <si>
    <t>1 3 2 321 002</t>
  </si>
  <si>
    <t>1 3 2 321 003</t>
  </si>
  <si>
    <t>1 3 2 321 004</t>
  </si>
  <si>
    <t>1 3 2 321 005</t>
  </si>
  <si>
    <t>1 3 2 322 003</t>
  </si>
  <si>
    <t>1 3 2 322 004</t>
  </si>
  <si>
    <t>1 3 2 322 005</t>
  </si>
  <si>
    <t>1 3 2 323 003</t>
  </si>
  <si>
    <t>1 3 2 323 004</t>
  </si>
  <si>
    <t>1 3 2 323 005</t>
  </si>
  <si>
    <t>1 3 2 324 002</t>
  </si>
  <si>
    <t>1 3 2 324 003</t>
  </si>
  <si>
    <t>1 3 2 324 004</t>
  </si>
  <si>
    <t>1 3 2 324 005</t>
  </si>
  <si>
    <t>1 3 2 325 003</t>
  </si>
  <si>
    <t>1 3 2 325 004</t>
  </si>
  <si>
    <t>1 3 2 325 005</t>
  </si>
  <si>
    <t>1 3 2 326 003</t>
  </si>
  <si>
    <t>1 3 2 326 004</t>
  </si>
  <si>
    <t>1 3 2 326 005</t>
  </si>
  <si>
    <t>1 3 2 327 003</t>
  </si>
  <si>
    <t>1 3 2 327 004</t>
  </si>
  <si>
    <t>1 3 2 327 005</t>
  </si>
  <si>
    <t>1 3 2 328 002</t>
  </si>
  <si>
    <t>1 3 2 328 003</t>
  </si>
  <si>
    <t>1 3 2 328 004</t>
  </si>
  <si>
    <t>1 3 2 328 005</t>
  </si>
  <si>
    <t>1 3 2 329 004</t>
  </si>
  <si>
    <t>1 3 2 329 005</t>
  </si>
  <si>
    <t>1 3 3 331 003</t>
  </si>
  <si>
    <t>1 3 3 331 004</t>
  </si>
  <si>
    <t>1 3 3 331 005</t>
  </si>
  <si>
    <t>1 3 3 332 003</t>
  </si>
  <si>
    <t>1 3 3 332 004</t>
  </si>
  <si>
    <t>1 3 3 332 005</t>
  </si>
  <si>
    <t>1 3 3 333 004</t>
  </si>
  <si>
    <t>1 3 3 333 005</t>
  </si>
  <si>
    <t>SERVICIOS DE CAPACITACIÓN</t>
  </si>
  <si>
    <t>1 3 3 334 003</t>
  </si>
  <si>
    <t>1 3 3 334 004</t>
  </si>
  <si>
    <t>1 3 3 334 005</t>
  </si>
  <si>
    <t>1 3 3 335 002</t>
  </si>
  <si>
    <t>1 3 3 335 003</t>
  </si>
  <si>
    <t>1 3 3 335 004</t>
  </si>
  <si>
    <t>1 3 3 335 005</t>
  </si>
  <si>
    <t>1 3 3 336 003</t>
  </si>
  <si>
    <t>1 3 3 336 004</t>
  </si>
  <si>
    <t>1 3 3 336 005</t>
  </si>
  <si>
    <t>1 3 3 337 002</t>
  </si>
  <si>
    <t>1 3 3 337 003</t>
  </si>
  <si>
    <t>1 3 3 337 004</t>
  </si>
  <si>
    <t>1 3 3 337 005</t>
  </si>
  <si>
    <t>1 3 3 338 002</t>
  </si>
  <si>
    <t>1 3 3 338 003</t>
  </si>
  <si>
    <t>1 3 3 338 004</t>
  </si>
  <si>
    <t>1 3 3 338 005</t>
  </si>
  <si>
    <t>1 3 3 339 002</t>
  </si>
  <si>
    <t>1 3 3 339 003</t>
  </si>
  <si>
    <t>1 3 3 339 004</t>
  </si>
  <si>
    <t>1 3 3 339 005</t>
  </si>
  <si>
    <t>1 3 4 341 003</t>
  </si>
  <si>
    <t>1 3 4 341 004</t>
  </si>
  <si>
    <t>1 3 4 341 005</t>
  </si>
  <si>
    <t>1 3 4 342 002</t>
  </si>
  <si>
    <t>1 3 4 342 003</t>
  </si>
  <si>
    <t>1 3 4 342 004</t>
  </si>
  <si>
    <t>1 3 4 342 005</t>
  </si>
  <si>
    <t>1 3 4 343 003</t>
  </si>
  <si>
    <t>1 3 4 343 004</t>
  </si>
  <si>
    <t>1 3 4 343 005</t>
  </si>
  <si>
    <t>1 3 4 344 003</t>
  </si>
  <si>
    <t>1 3 4 344 004</t>
  </si>
  <si>
    <t>1 3 4 344 005</t>
  </si>
  <si>
    <t>1 3 4 345 003</t>
  </si>
  <si>
    <t>1 3 4 345 004</t>
  </si>
  <si>
    <t>1 3 4 345 005</t>
  </si>
  <si>
    <t>1 3 4 346 002</t>
  </si>
  <si>
    <t>1 3 4 346 003</t>
  </si>
  <si>
    <t>1 3 4 346 004</t>
  </si>
  <si>
    <t>1 3 4 346 005</t>
  </si>
  <si>
    <t>1 3 4 347 004</t>
  </si>
  <si>
    <t>1 3 4 347 005</t>
  </si>
  <si>
    <t>1 3 4 348 002</t>
  </si>
  <si>
    <t>1 3 4 348 003</t>
  </si>
  <si>
    <t>1 3 4 348 004</t>
  </si>
  <si>
    <t>1 3 4 348 005</t>
  </si>
  <si>
    <t>1 3 4 349 001</t>
  </si>
  <si>
    <t>1 3 4 349 002</t>
  </si>
  <si>
    <t>1 3 4 349 003</t>
  </si>
  <si>
    <t>1 3 4 349 004</t>
  </si>
  <si>
    <t>1 3 4 349 005</t>
  </si>
  <si>
    <t>1 3 5 351 002</t>
  </si>
  <si>
    <t>1 3 5 351 003</t>
  </si>
  <si>
    <t>1 3 5 351 004</t>
  </si>
  <si>
    <t>1 3 5 351 005</t>
  </si>
  <si>
    <t>1 3 5 352 003</t>
  </si>
  <si>
    <t>1 3 5 352 004</t>
  </si>
  <si>
    <t>1 3 5 352 005</t>
  </si>
  <si>
    <t>1 3 5 353 003</t>
  </si>
  <si>
    <t>1 3 5 353 004</t>
  </si>
  <si>
    <t>1 3 5 353 005</t>
  </si>
  <si>
    <t>1 3 5 354 002</t>
  </si>
  <si>
    <t>1 3 5 354 003</t>
  </si>
  <si>
    <t>1 3 5 354 004</t>
  </si>
  <si>
    <t>1 3 5 354 005</t>
  </si>
  <si>
    <t>1 3 5 355 002</t>
  </si>
  <si>
    <t>1 3 5 355 003</t>
  </si>
  <si>
    <t>1 3 5 355 004</t>
  </si>
  <si>
    <t>1 3 5 355 005</t>
  </si>
  <si>
    <t>1 3 5 356 002</t>
  </si>
  <si>
    <t>1 3 5 356 003</t>
  </si>
  <si>
    <t>1 3 5 356 004</t>
  </si>
  <si>
    <t>1 3 5 356 005</t>
  </si>
  <si>
    <t>1 3 5 357 002</t>
  </si>
  <si>
    <t>1 3 5 357 003</t>
  </si>
  <si>
    <t>1 3 5 357 004</t>
  </si>
  <si>
    <t>1 3 5 357 005</t>
  </si>
  <si>
    <t>1 3 5 358 003</t>
  </si>
  <si>
    <t>1 3 5 358 004</t>
  </si>
  <si>
    <t>1 3 5 358 005</t>
  </si>
  <si>
    <t>1 3 5 359 003</t>
  </si>
  <si>
    <t>1 3 5 359 004</t>
  </si>
  <si>
    <t>1 3 5 359 005</t>
  </si>
  <si>
    <t>DIFUSIÓN  POR  RADIO,  TELEVISIÓN  Y  OTROS  MEDIOS  DE  MENSAJES  SOBRE  PROGRAMAS  Y  ACTIVIDADES GUBERNAMENTALES</t>
  </si>
  <si>
    <t>1 3 6 361 004</t>
  </si>
  <si>
    <t>1 3 6 361 005</t>
  </si>
  <si>
    <t>1 3 6 362 002</t>
  </si>
  <si>
    <t>1 3 6 362 003</t>
  </si>
  <si>
    <t>1 3 6 362 004</t>
  </si>
  <si>
    <t>1 3 6 362 005</t>
  </si>
  <si>
    <t>1 3 6 363 002</t>
  </si>
  <si>
    <t>1 3 6 363 003</t>
  </si>
  <si>
    <t>1 3 6 363 004</t>
  </si>
  <si>
    <t>1 3 6 363 005</t>
  </si>
  <si>
    <t>1 3 6 364 002</t>
  </si>
  <si>
    <t>1 3 6 364 003</t>
  </si>
  <si>
    <t>1 3 6 364 004</t>
  </si>
  <si>
    <t>1 3 6 364 005</t>
  </si>
  <si>
    <t>1 3 6 365 002</t>
  </si>
  <si>
    <t>1 3 6 365 003</t>
  </si>
  <si>
    <t>1 3 6 365 004</t>
  </si>
  <si>
    <t>1 3 6 365 005</t>
  </si>
  <si>
    <t>1 3 6 366 002</t>
  </si>
  <si>
    <t>1 3 6 366 003</t>
  </si>
  <si>
    <t>1 3 6 366 004</t>
  </si>
  <si>
    <t>1 3 6 366 005</t>
  </si>
  <si>
    <t>1 3 6 369 002</t>
  </si>
  <si>
    <t>1 3 6 369 003</t>
  </si>
  <si>
    <t>1 3 6 369 004</t>
  </si>
  <si>
    <t>1 3 6 369 005</t>
  </si>
  <si>
    <t>1 3 7 371 002</t>
  </si>
  <si>
    <t>1 3 7 371 003</t>
  </si>
  <si>
    <t>1 3 7 371 004</t>
  </si>
  <si>
    <t>1 3 7 371 005</t>
  </si>
  <si>
    <t>1 3 7 372 001</t>
  </si>
  <si>
    <t>1 3 7 372 003</t>
  </si>
  <si>
    <t>1 3 7 372 004</t>
  </si>
  <si>
    <t>1 3 7 372 005</t>
  </si>
  <si>
    <t>1 3 7 373 002</t>
  </si>
  <si>
    <t>1 3 7 373 003</t>
  </si>
  <si>
    <t>1 3 7 373 004</t>
  </si>
  <si>
    <t>1 3 7 373 005</t>
  </si>
  <si>
    <t>1 3 7 374 002</t>
  </si>
  <si>
    <t>1 3 7 374 003</t>
  </si>
  <si>
    <t>1 3 7 374 004</t>
  </si>
  <si>
    <t>1 3 7 374 005</t>
  </si>
  <si>
    <t>1 3 7 375 002</t>
  </si>
  <si>
    <t>1 3 7 375 003</t>
  </si>
  <si>
    <t>1 3 7 375 004</t>
  </si>
  <si>
    <t>1 3 7 375 005</t>
  </si>
  <si>
    <t>1 3 7 376 002</t>
  </si>
  <si>
    <t>1 3 7 376 003</t>
  </si>
  <si>
    <t>1 3 7 376 004</t>
  </si>
  <si>
    <t>1 3 7 376 005</t>
  </si>
  <si>
    <t>1 3 7 377 002</t>
  </si>
  <si>
    <t>1 3 7 377 003</t>
  </si>
  <si>
    <t>1 3 7 377 004</t>
  </si>
  <si>
    <t>1 3 7 377 005</t>
  </si>
  <si>
    <t>1 3 7 378 002</t>
  </si>
  <si>
    <t>1 3 7 378 003</t>
  </si>
  <si>
    <t>1 3 7 378 004</t>
  </si>
  <si>
    <t>1 3 7 378 005</t>
  </si>
  <si>
    <t>1 3 7 379 002</t>
  </si>
  <si>
    <t>1 3 7 379 003</t>
  </si>
  <si>
    <t>1 3 7 379 004</t>
  </si>
  <si>
    <t>1 3 7 379 005</t>
  </si>
  <si>
    <t>1 3 8 381 002</t>
  </si>
  <si>
    <t>1 3 8 381 003</t>
  </si>
  <si>
    <t>1 3 8 381 004</t>
  </si>
  <si>
    <t>1 3 8 381 005</t>
  </si>
  <si>
    <t>1 3 8 382 003</t>
  </si>
  <si>
    <t>1 3 8 382 004</t>
  </si>
  <si>
    <t>1 3 8 382 005</t>
  </si>
  <si>
    <t>1 3 8 383 002</t>
  </si>
  <si>
    <t>1 3 8 383 003</t>
  </si>
  <si>
    <t>1 3 8 383 004</t>
  </si>
  <si>
    <t>1 3 8 383 005</t>
  </si>
  <si>
    <t>1 3 8 384 002</t>
  </si>
  <si>
    <t>1 3 8 384 003</t>
  </si>
  <si>
    <t>1 3 8 384 004</t>
  </si>
  <si>
    <t>1 3 8 384 005</t>
  </si>
  <si>
    <t>1 3 8 385 002</t>
  </si>
  <si>
    <t>1 3 8 385 003</t>
  </si>
  <si>
    <t>1 3 8 385 004</t>
  </si>
  <si>
    <t>1 3 8 385 005</t>
  </si>
  <si>
    <t>1 3 9 391 002</t>
  </si>
  <si>
    <t>1 3 9 391 003</t>
  </si>
  <si>
    <t>1 3 9 391 004</t>
  </si>
  <si>
    <t>1 3 9 391 005</t>
  </si>
  <si>
    <t>1 3 9 392 002</t>
  </si>
  <si>
    <t>1 3 9 392 003</t>
  </si>
  <si>
    <t>1 3 9 392 004</t>
  </si>
  <si>
    <t>1 3 9 392 005</t>
  </si>
  <si>
    <t>1 3 9 393 002</t>
  </si>
  <si>
    <t>1 3 9 393 003</t>
  </si>
  <si>
    <t>1 3 9 393 004</t>
  </si>
  <si>
    <t>1 3 9 393 005</t>
  </si>
  <si>
    <t>1 3 9 394 002</t>
  </si>
  <si>
    <t>1 3 9 394 003</t>
  </si>
  <si>
    <t>1 3 9 394 004</t>
  </si>
  <si>
    <t>1 3 9 394 005</t>
  </si>
  <si>
    <t>1 3 9 395 002</t>
  </si>
  <si>
    <t>1 3 9 395 003</t>
  </si>
  <si>
    <t>1 3 9 395 004</t>
  </si>
  <si>
    <t>1 3 9 395 005</t>
  </si>
  <si>
    <t>1 3 9 396 002</t>
  </si>
  <si>
    <t>1 3 9 396 003</t>
  </si>
  <si>
    <t>1 3 9 396 004</t>
  </si>
  <si>
    <t>1 3 9 396 005</t>
  </si>
  <si>
    <t>1 3 9 397 002</t>
  </si>
  <si>
    <t>1 3 9 397 003</t>
  </si>
  <si>
    <t>1 3 9 397 004</t>
  </si>
  <si>
    <t>1 3 9 397 005</t>
  </si>
  <si>
    <t>1 3 9 398 002</t>
  </si>
  <si>
    <t>1 3 9 398 003</t>
  </si>
  <si>
    <t>1 3 9 398 004</t>
  </si>
  <si>
    <t>1 3 9 398 005</t>
  </si>
  <si>
    <t>1 3 9 399 002</t>
  </si>
  <si>
    <t>1 3 9 399 003</t>
  </si>
  <si>
    <t>1 3 9 399 004</t>
  </si>
  <si>
    <t>1 3 9 399 005</t>
  </si>
  <si>
    <t>1 4 1 411 002</t>
  </si>
  <si>
    <t>1 4 1 411 003</t>
  </si>
  <si>
    <t>1 4 1 411 004</t>
  </si>
  <si>
    <t>1 4 1 411 005</t>
  </si>
  <si>
    <t>1 4 1 412 002</t>
  </si>
  <si>
    <t>1 4 1 412 003</t>
  </si>
  <si>
    <t>1 4 1 412 004</t>
  </si>
  <si>
    <t>1 4 1 412 005</t>
  </si>
  <si>
    <t>1 4 1 413 002</t>
  </si>
  <si>
    <t>1 4 1 413 003</t>
  </si>
  <si>
    <t>1 4 1 413 004</t>
  </si>
  <si>
    <t>1 4 1 413 005</t>
  </si>
  <si>
    <t>1 4 1 414 002</t>
  </si>
  <si>
    <t>1 4 1 414 003</t>
  </si>
  <si>
    <t>1 4 1 414 004</t>
  </si>
  <si>
    <t>1 4 1 414 005</t>
  </si>
  <si>
    <t>1 4 1 415 002</t>
  </si>
  <si>
    <t>1 4 1 415 003</t>
  </si>
  <si>
    <t>1 4 1 415 004</t>
  </si>
  <si>
    <t>1 4 1 415 005</t>
  </si>
  <si>
    <t>1 4 1 416 002</t>
  </si>
  <si>
    <t>1 4 1 416 003</t>
  </si>
  <si>
    <t>1 4 1 416 004</t>
  </si>
  <si>
    <t>1 4 1 416 005</t>
  </si>
  <si>
    <t>1 4 1 417 002</t>
  </si>
  <si>
    <t>1 4 1 417 003</t>
  </si>
  <si>
    <t>1 4 1 417 004</t>
  </si>
  <si>
    <t>1 4 1 417 005</t>
  </si>
  <si>
    <t>1 4 1 418 002</t>
  </si>
  <si>
    <t>1 4 1 418 003</t>
  </si>
  <si>
    <t>1 4 1 418 004</t>
  </si>
  <si>
    <t>1 4 1 418 005</t>
  </si>
  <si>
    <t>1 4 1 419 002</t>
  </si>
  <si>
    <t>1 4 1 419 003</t>
  </si>
  <si>
    <t>1 4 1 419 004</t>
  </si>
  <si>
    <t>1 4 1 419 005</t>
  </si>
  <si>
    <t>1 4 2 421 002</t>
  </si>
  <si>
    <t>1 4 2 421 003</t>
  </si>
  <si>
    <t>1 4 2 421 004</t>
  </si>
  <si>
    <t>1 4 2 421 005</t>
  </si>
  <si>
    <t>1 4 2 422 002</t>
  </si>
  <si>
    <t>1 4 2 422 003</t>
  </si>
  <si>
    <t>1 4 2 422 004</t>
  </si>
  <si>
    <t>1 4 2 422 005</t>
  </si>
  <si>
    <t>1 4 2 423 002</t>
  </si>
  <si>
    <t>1 4 2 423 003</t>
  </si>
  <si>
    <t>1 4 2 423 004</t>
  </si>
  <si>
    <t>1 4 2 423 005</t>
  </si>
  <si>
    <t>1 4 2 424 002</t>
  </si>
  <si>
    <t>1 4 2 424 003</t>
  </si>
  <si>
    <t>1 4 2 424 004</t>
  </si>
  <si>
    <t>1 4 2 424 005</t>
  </si>
  <si>
    <t>1 4 2 425 002</t>
  </si>
  <si>
    <t>1 4 2 425 003</t>
  </si>
  <si>
    <t>1 4 2 425 004</t>
  </si>
  <si>
    <t>1 4 2 425 005</t>
  </si>
  <si>
    <t>1 4 3 431 002</t>
  </si>
  <si>
    <t>1 4 3 431 003</t>
  </si>
  <si>
    <t>1 4 3 431 004</t>
  </si>
  <si>
    <t>1 4 3 431 005</t>
  </si>
  <si>
    <t>1 4 3 432 002</t>
  </si>
  <si>
    <t>1 4 3 432 003</t>
  </si>
  <si>
    <t>1 4 3 432 004</t>
  </si>
  <si>
    <t>1 4 3 432 005</t>
  </si>
  <si>
    <t>1 4 3 433 002</t>
  </si>
  <si>
    <t>1 4 3 433 003</t>
  </si>
  <si>
    <t>1 4 3 433 004</t>
  </si>
  <si>
    <t>1 4 3 433 005</t>
  </si>
  <si>
    <t>1 4 3 434 002</t>
  </si>
  <si>
    <t>1 4 3 434 003</t>
  </si>
  <si>
    <t>1 4 3 434 004</t>
  </si>
  <si>
    <t>1 4 3 434 005</t>
  </si>
  <si>
    <t>1 4 3 435 002</t>
  </si>
  <si>
    <t>1 4 3 435 003</t>
  </si>
  <si>
    <t>1 4 3 435 004</t>
  </si>
  <si>
    <t>1 4 3 435 005</t>
  </si>
  <si>
    <t>1 4 3 436 002</t>
  </si>
  <si>
    <t>1 4 3 436 003</t>
  </si>
  <si>
    <t>1 4 3 436 004</t>
  </si>
  <si>
    <t>1 4 3 436 005</t>
  </si>
  <si>
    <t>1 4 3 437 002</t>
  </si>
  <si>
    <t>1 4 3 437 003</t>
  </si>
  <si>
    <t>1 4 3 437 004</t>
  </si>
  <si>
    <t>1 4 3 437 005</t>
  </si>
  <si>
    <t>1 4 3 438 002</t>
  </si>
  <si>
    <t>1 4 3 438 003</t>
  </si>
  <si>
    <t>1 4 3 438 004</t>
  </si>
  <si>
    <t>1 4 3 438 005</t>
  </si>
  <si>
    <t>1 4 3 439 002</t>
  </si>
  <si>
    <t>1 4 3 439 003</t>
  </si>
  <si>
    <t>1 4 3 439 004</t>
  </si>
  <si>
    <t>1 4 3 439 005</t>
  </si>
  <si>
    <t>1 4 4 441 003</t>
  </si>
  <si>
    <t>1 4 4 441 004</t>
  </si>
  <si>
    <t>1 4 4 441 005</t>
  </si>
  <si>
    <t>1 4 4 442 002</t>
  </si>
  <si>
    <t>1 4 4 442 003</t>
  </si>
  <si>
    <t>1 4 4 442 004</t>
  </si>
  <si>
    <t>1 4 4 442 005</t>
  </si>
  <si>
    <t>1 4 4 443 005</t>
  </si>
  <si>
    <t>1 4 4 444 002</t>
  </si>
  <si>
    <t>1 4 4 444 003</t>
  </si>
  <si>
    <t>1 4 4 444 004</t>
  </si>
  <si>
    <t>1 4 4 444 005</t>
  </si>
  <si>
    <t>1 4 4 445 003</t>
  </si>
  <si>
    <t>1 4 4 445 004</t>
  </si>
  <si>
    <t>1 4 4 445 005</t>
  </si>
  <si>
    <t>1 4 4 446 002</t>
  </si>
  <si>
    <t>1 4 4 446 003</t>
  </si>
  <si>
    <t>1 4 4 446 004</t>
  </si>
  <si>
    <t>1 4 4 446 005</t>
  </si>
  <si>
    <t>1 4 4 447 002</t>
  </si>
  <si>
    <t>1 4 4 447 003</t>
  </si>
  <si>
    <t>1 4 4 447 004</t>
  </si>
  <si>
    <t>1 4 4 447 005</t>
  </si>
  <si>
    <t>1 4 4 448 003</t>
  </si>
  <si>
    <t>1 4 4 448 004</t>
  </si>
  <si>
    <t>1 4 4 448 005</t>
  </si>
  <si>
    <t>1 4 5 451 002</t>
  </si>
  <si>
    <t>1 4 5 451 003</t>
  </si>
  <si>
    <t>1 4 5 451 004</t>
  </si>
  <si>
    <t>1 4 5 451 005</t>
  </si>
  <si>
    <t>1 4 5 452 002</t>
  </si>
  <si>
    <t>1 4 5 452 003</t>
  </si>
  <si>
    <t>1 4 5 452 004</t>
  </si>
  <si>
    <t>1 4 5 452 005</t>
  </si>
  <si>
    <t>1 4 5 459 002</t>
  </si>
  <si>
    <t>1 4 5 459 003</t>
  </si>
  <si>
    <t>1 4 5 459 004</t>
  </si>
  <si>
    <t>1 4 5 459 005</t>
  </si>
  <si>
    <t>1 4 6 461 002</t>
  </si>
  <si>
    <t>1 4 6 461 003</t>
  </si>
  <si>
    <t>1 4 6 461 004</t>
  </si>
  <si>
    <t>1 4 6 461 005</t>
  </si>
  <si>
    <t>1 4 6 462 002</t>
  </si>
  <si>
    <t>1 4 6 462 003</t>
  </si>
  <si>
    <t>1 4 6 462 004</t>
  </si>
  <si>
    <t>1 4 6 462 005</t>
  </si>
  <si>
    <t>1 4 6 463 002</t>
  </si>
  <si>
    <t>1 4 6 463 003</t>
  </si>
  <si>
    <t>1 4 6 463 004</t>
  </si>
  <si>
    <t>1 4 6 463 005</t>
  </si>
  <si>
    <t>TRANSFERENCIAS  A  FIDEICOMISOS  PÚBLICOS  DE  ENTIDADES  PARAESTATALES  NO  EMPRESARIALES  Y  NO FINANCIERAS</t>
  </si>
  <si>
    <t>1 4 6 464 002</t>
  </si>
  <si>
    <t>1 4 6 464 003</t>
  </si>
  <si>
    <t>1 4 6 464 004</t>
  </si>
  <si>
    <t>1 4 6 464 005</t>
  </si>
  <si>
    <t>1 4 6 465 002</t>
  </si>
  <si>
    <t>1 4 6 465 003</t>
  </si>
  <si>
    <t>1 4 6 465 004</t>
  </si>
  <si>
    <t>1 4 6 465 005</t>
  </si>
  <si>
    <t>1 4 6 466 002</t>
  </si>
  <si>
    <t>1 4 6 466 003</t>
  </si>
  <si>
    <t>1 4 6 466 004</t>
  </si>
  <si>
    <t>1 4 6 466 005</t>
  </si>
  <si>
    <t>1 4 6 469 002</t>
  </si>
  <si>
    <t>1 4 6 469 003</t>
  </si>
  <si>
    <t>1 4 6 469 004</t>
  </si>
  <si>
    <t>1 4 6 469 005</t>
  </si>
  <si>
    <t>1 4 7 471 002</t>
  </si>
  <si>
    <t>1 4 7 471 003</t>
  </si>
  <si>
    <t>1 4 7 471 004</t>
  </si>
  <si>
    <t>1 4 7 471 005</t>
  </si>
  <si>
    <t>1 4 8 481 002</t>
  </si>
  <si>
    <t>1 4 8 481 003</t>
  </si>
  <si>
    <t>1 4 8 481 004</t>
  </si>
  <si>
    <t>1 4 8 481 005</t>
  </si>
  <si>
    <t>1 4 8 482 002</t>
  </si>
  <si>
    <t>1 4 8 482 003</t>
  </si>
  <si>
    <t>1 4 8 482 004</t>
  </si>
  <si>
    <t>1 4 8 482 005</t>
  </si>
  <si>
    <t>1 4 8 483 002</t>
  </si>
  <si>
    <t>1 4 8 483 003</t>
  </si>
  <si>
    <t>1 4 8 483 004</t>
  </si>
  <si>
    <t>1 4 8 483 005</t>
  </si>
  <si>
    <t>1 4 8 484 002</t>
  </si>
  <si>
    <t>1 4 8 484 003</t>
  </si>
  <si>
    <t>1 4 8 484 004</t>
  </si>
  <si>
    <t>1 4 8 484 005</t>
  </si>
  <si>
    <t>1 4 8 485 002</t>
  </si>
  <si>
    <t>1 4 8 485 003</t>
  </si>
  <si>
    <t>1 4 8 485 004</t>
  </si>
  <si>
    <t>1 4 8 485 005</t>
  </si>
  <si>
    <t>TRANSFERENCIAS AL EXTERIOR</t>
  </si>
  <si>
    <t>1 4 9 491 002</t>
  </si>
  <si>
    <t>1 4 9 491 003</t>
  </si>
  <si>
    <t>1 4 9 491 004</t>
  </si>
  <si>
    <t>1 4 9 491 005</t>
  </si>
  <si>
    <t>1 4 9 492 002</t>
  </si>
  <si>
    <t>1 4 9 492 003</t>
  </si>
  <si>
    <t>1 4 9 492 004</t>
  </si>
  <si>
    <t>1 4 9 492 005</t>
  </si>
  <si>
    <t>1 4 9 493 002</t>
  </si>
  <si>
    <t>1 4 9 493 003</t>
  </si>
  <si>
    <t>1 4 9 493 004</t>
  </si>
  <si>
    <t>1 4 9 493 005</t>
  </si>
  <si>
    <t>2 5 1 511 002</t>
  </si>
  <si>
    <t>2 5 1 511 003</t>
  </si>
  <si>
    <t>2 5 1 511 004</t>
  </si>
  <si>
    <t>2 5 1 511 005</t>
  </si>
  <si>
    <t>2 5 1 512 002</t>
  </si>
  <si>
    <t>2 5 1 512 003</t>
  </si>
  <si>
    <t>2 5 1 512 004</t>
  </si>
  <si>
    <t>2 5 1 512 005</t>
  </si>
  <si>
    <t>2 5 1 513 002</t>
  </si>
  <si>
    <t>2 5 1 513 003</t>
  </si>
  <si>
    <t>2 5 1 513 004</t>
  </si>
  <si>
    <t>2 5 1 513 005</t>
  </si>
  <si>
    <t>2 5 1 514 002</t>
  </si>
  <si>
    <t>2 5 1 514 003</t>
  </si>
  <si>
    <t>2 5 1 514 004</t>
  </si>
  <si>
    <t>2 5 1 514 005</t>
  </si>
  <si>
    <t>2 5 1 515 002</t>
  </si>
  <si>
    <t>2 5 1 515 003</t>
  </si>
  <si>
    <t>2 5 1 515 004</t>
  </si>
  <si>
    <t>2 5 1 515 005</t>
  </si>
  <si>
    <t>2 5 1 519 002</t>
  </si>
  <si>
    <t>2 5 1 519 003</t>
  </si>
  <si>
    <t>2 5 1 519 004</t>
  </si>
  <si>
    <t>2 5 1 519 005</t>
  </si>
  <si>
    <t>2 5 2 521 002</t>
  </si>
  <si>
    <t>2 5 2 521 003</t>
  </si>
  <si>
    <t>2 5 2 521 004</t>
  </si>
  <si>
    <t>2 5 2 521 005</t>
  </si>
  <si>
    <t>2 5 2 522 002</t>
  </si>
  <si>
    <t>2 5 2 522 003</t>
  </si>
  <si>
    <t>2 5 2 522 004</t>
  </si>
  <si>
    <t>2 5 2 522 005</t>
  </si>
  <si>
    <t>2 5 2 523 002</t>
  </si>
  <si>
    <t>2 5 2 523 003</t>
  </si>
  <si>
    <t>2 5 2 523 004</t>
  </si>
  <si>
    <t>2 5 2 523 005</t>
  </si>
  <si>
    <t>2 5 2 529 002</t>
  </si>
  <si>
    <t>2 5 2 529 003</t>
  </si>
  <si>
    <t>2 5 2 529 004</t>
  </si>
  <si>
    <t>2 5 2 529 005</t>
  </si>
  <si>
    <t>2 5 3 531 002</t>
  </si>
  <si>
    <t>2 5 3 531 003</t>
  </si>
  <si>
    <t>2 5 3 531 004</t>
  </si>
  <si>
    <t>2 5 3 531 005</t>
  </si>
  <si>
    <t>2 5 3 532 002</t>
  </si>
  <si>
    <t>2 5 3 532 003</t>
  </si>
  <si>
    <t>2 5 3 532 004</t>
  </si>
  <si>
    <t>2 5 3 532 005</t>
  </si>
  <si>
    <t>2 5 4 541 002</t>
  </si>
  <si>
    <t>2 5 4 541 003</t>
  </si>
  <si>
    <t>2 5 4 541 004</t>
  </si>
  <si>
    <t>2 5 4 541 005</t>
  </si>
  <si>
    <t>2 5 4 542 002</t>
  </si>
  <si>
    <t>2 5 4 542 003</t>
  </si>
  <si>
    <t>2 5 4 542 004</t>
  </si>
  <si>
    <t>2 5 4 542 005</t>
  </si>
  <si>
    <t>2 5 4 543 002</t>
  </si>
  <si>
    <t>2 5 4 543 003</t>
  </si>
  <si>
    <t>2 5 4 543 004</t>
  </si>
  <si>
    <t>2 5 4 543 005</t>
  </si>
  <si>
    <t>2 5 4 544 002</t>
  </si>
  <si>
    <t>2 5 4 544 003</t>
  </si>
  <si>
    <t>2 5 4 544 004</t>
  </si>
  <si>
    <t>2 5 4 544 005</t>
  </si>
  <si>
    <t>2 5 4 545 002</t>
  </si>
  <si>
    <t>2 5 4 545 003</t>
  </si>
  <si>
    <t>2 5 4 545 004</t>
  </si>
  <si>
    <t>2 5 4 545 005</t>
  </si>
  <si>
    <t>2 5 4 549 002</t>
  </si>
  <si>
    <t>2 5 4 549 003</t>
  </si>
  <si>
    <t>2 5 4 549 004</t>
  </si>
  <si>
    <t>2 5 4 549 005</t>
  </si>
  <si>
    <t>2 5 5 551 003</t>
  </si>
  <si>
    <t>2 5 5 551 004</t>
  </si>
  <si>
    <t>2 5 5 551 005</t>
  </si>
  <si>
    <t>2 5 6 561 002</t>
  </si>
  <si>
    <t>2 5 6 561 003</t>
  </si>
  <si>
    <t>2 5 6 561 004</t>
  </si>
  <si>
    <t>2 5 6 561 005</t>
  </si>
  <si>
    <t>2 5 6 562 002</t>
  </si>
  <si>
    <t>2 5 6 562 003</t>
  </si>
  <si>
    <t>2 5 6 562 004</t>
  </si>
  <si>
    <t>2 5 6 562 005</t>
  </si>
  <si>
    <t>2 5 6 563 002</t>
  </si>
  <si>
    <t>2 5 6 563 003</t>
  </si>
  <si>
    <t>2 5 6 563 004</t>
  </si>
  <si>
    <t>2 5 6 563 005</t>
  </si>
  <si>
    <t>2 5 6 564 002</t>
  </si>
  <si>
    <t>2 5 6 564 003</t>
  </si>
  <si>
    <t>2 5 6 564 004</t>
  </si>
  <si>
    <t>2 5 6 564 005</t>
  </si>
  <si>
    <t>2 5 6 565 002</t>
  </si>
  <si>
    <t>2 5 6 565 003</t>
  </si>
  <si>
    <t>2 5 6 565 004</t>
  </si>
  <si>
    <t>2 5 6 565 005</t>
  </si>
  <si>
    <t>2 5 6 566 002</t>
  </si>
  <si>
    <t>2 5 6 566 003</t>
  </si>
  <si>
    <t>2 5 6 566 004</t>
  </si>
  <si>
    <t>2 5 6 566 005</t>
  </si>
  <si>
    <t>2 5 6 567 002</t>
  </si>
  <si>
    <t>2 5 6 567 003</t>
  </si>
  <si>
    <t>2 5 6 567 004</t>
  </si>
  <si>
    <t>2 5 6 567 005</t>
  </si>
  <si>
    <t>2 5 6 569 002</t>
  </si>
  <si>
    <t>2 5 6 569 003</t>
  </si>
  <si>
    <t>2 5 6 569 004</t>
  </si>
  <si>
    <t>2 5 6 569 005</t>
  </si>
  <si>
    <t>2 5 7 571 002</t>
  </si>
  <si>
    <t>2 5 7 571 003</t>
  </si>
  <si>
    <t>2 5 7 571 004</t>
  </si>
  <si>
    <t>2 5 7 571 005</t>
  </si>
  <si>
    <t>2 5 7 572 002</t>
  </si>
  <si>
    <t>2 5 7 572 003</t>
  </si>
  <si>
    <t>2 5 7 572 004</t>
  </si>
  <si>
    <t>2 5 7 572 005</t>
  </si>
  <si>
    <t>2 5 7 573 002</t>
  </si>
  <si>
    <t>2 5 7 573 003</t>
  </si>
  <si>
    <t>2 5 7 573 004</t>
  </si>
  <si>
    <t>2 5 7 573 005</t>
  </si>
  <si>
    <t>2 5 7 574 002</t>
  </si>
  <si>
    <t>2 5 7 574 003</t>
  </si>
  <si>
    <t>2 5 7 574 004</t>
  </si>
  <si>
    <t>2 5 7 574 005</t>
  </si>
  <si>
    <t>2 5 7 575 002</t>
  </si>
  <si>
    <t>2 5 7 575 003</t>
  </si>
  <si>
    <t>2 5 7 575 004</t>
  </si>
  <si>
    <t>2 5 7 575 005</t>
  </si>
  <si>
    <t>2 5 7 576 002</t>
  </si>
  <si>
    <t>2 5 7 576 003</t>
  </si>
  <si>
    <t>2 5 7 576 004</t>
  </si>
  <si>
    <t>2 5 7 576 005</t>
  </si>
  <si>
    <t>2 5 7 577 002</t>
  </si>
  <si>
    <t>2 5 7 577 003</t>
  </si>
  <si>
    <t>2 5 7 577 004</t>
  </si>
  <si>
    <t>2 5 7 577 005</t>
  </si>
  <si>
    <t>2 5 7 578 002</t>
  </si>
  <si>
    <t>2 5 7 578 003</t>
  </si>
  <si>
    <t>2 5 7 578 004</t>
  </si>
  <si>
    <t>2 5 7 578 005</t>
  </si>
  <si>
    <t>2 5 7 579 002</t>
  </si>
  <si>
    <t>2 5 7 579 003</t>
  </si>
  <si>
    <t>2 5 7 579 004</t>
  </si>
  <si>
    <t>2 5 7 579 005</t>
  </si>
  <si>
    <t>2 5 8 581 002</t>
  </si>
  <si>
    <t>2 5 8 581 003</t>
  </si>
  <si>
    <t>2 5 8 581 004</t>
  </si>
  <si>
    <t>2 5 8 581 005</t>
  </si>
  <si>
    <t>2 5 8 582 002</t>
  </si>
  <si>
    <t>2 5 8 582 003</t>
  </si>
  <si>
    <t>2 5 8 582 004</t>
  </si>
  <si>
    <t>2 5 8 582 005</t>
  </si>
  <si>
    <t>2 5 8 583 002</t>
  </si>
  <si>
    <t>2 5 8 583 003</t>
  </si>
  <si>
    <t>2 5 8 583 004</t>
  </si>
  <si>
    <t>2 5 8 583 005</t>
  </si>
  <si>
    <t>2 5 8 589 002</t>
  </si>
  <si>
    <t>2 5 8 589 003</t>
  </si>
  <si>
    <t>2 5 8 589 004</t>
  </si>
  <si>
    <t>2 5 8 589 005</t>
  </si>
  <si>
    <t>2 5 9 591 002</t>
  </si>
  <si>
    <t>2 5 9 591 003</t>
  </si>
  <si>
    <t>2 5 9 591 004</t>
  </si>
  <si>
    <t>2 5 9 591 005</t>
  </si>
  <si>
    <t>2 5 9 592 002</t>
  </si>
  <si>
    <t>2 5 9 592 003</t>
  </si>
  <si>
    <t>2 5 9 592 004</t>
  </si>
  <si>
    <t>2 5 9 592 005</t>
  </si>
  <si>
    <t>2 5 9 593 002</t>
  </si>
  <si>
    <t>2 5 9 593 003</t>
  </si>
  <si>
    <t>2 5 9 593 004</t>
  </si>
  <si>
    <t>2 5 9 593 005</t>
  </si>
  <si>
    <t>2 5 9 594 002</t>
  </si>
  <si>
    <t>2 5 9 594 003</t>
  </si>
  <si>
    <t>2 5 9 594 004</t>
  </si>
  <si>
    <t>2 5 9 594 005</t>
  </si>
  <si>
    <t>2 5 9 595 002</t>
  </si>
  <si>
    <t>2 5 9 595 003</t>
  </si>
  <si>
    <t>2 5 9 595 004</t>
  </si>
  <si>
    <t>2 5 9 595 005</t>
  </si>
  <si>
    <t>2 5 9 596 002</t>
  </si>
  <si>
    <t>2 5 9 596 003</t>
  </si>
  <si>
    <t>2 5 9 596 004</t>
  </si>
  <si>
    <t>2 5 9 596 005</t>
  </si>
  <si>
    <t>2 5 9 597 002</t>
  </si>
  <si>
    <t>2 5 9 597 003</t>
  </si>
  <si>
    <t>2 5 9 597 004</t>
  </si>
  <si>
    <t>2 5 9 597 005</t>
  </si>
  <si>
    <t>2 5 9 598 002</t>
  </si>
  <si>
    <t>2 5 9 598 003</t>
  </si>
  <si>
    <t>2 5 9 598 004</t>
  </si>
  <si>
    <t>2 5 9 598 005</t>
  </si>
  <si>
    <t>2 5 9 599 002</t>
  </si>
  <si>
    <t>2 5 9 599 003</t>
  </si>
  <si>
    <t>2 5 9 599 004</t>
  </si>
  <si>
    <t>2 5 9 599 005</t>
  </si>
  <si>
    <t>2 6 1 611 001 001 001</t>
  </si>
  <si>
    <t>VIVIENDA DIGNA</t>
  </si>
  <si>
    <t>2 6 1 611 002</t>
  </si>
  <si>
    <t>2 6 1 611 002 001 001</t>
  </si>
  <si>
    <t>2 6 1 611 003</t>
  </si>
  <si>
    <t>2 6 1 611 003 001 001</t>
  </si>
  <si>
    <t>2 6 1 611 004</t>
  </si>
  <si>
    <t>2 6 1 611 004 001 001</t>
  </si>
  <si>
    <t>2 6 1 611 005</t>
  </si>
  <si>
    <t>2 6 1 611 005 001 001</t>
  </si>
  <si>
    <t>2 6 1 612 001 001 001</t>
  </si>
  <si>
    <t>HOSPITALES Y CENTROS DE SALUD</t>
  </si>
  <si>
    <t>2 6 1 612 001 001 002</t>
  </si>
  <si>
    <t>ESCUELAS</t>
  </si>
  <si>
    <t>2 6 1 612 002 001 001</t>
  </si>
  <si>
    <t>2 6 1 612 002 001 002</t>
  </si>
  <si>
    <t>2 6 1 612 003</t>
  </si>
  <si>
    <t>2 6 1 612 003 001 001</t>
  </si>
  <si>
    <t>2 6 1 612 003 001 002</t>
  </si>
  <si>
    <t>2 6 1 612 004</t>
  </si>
  <si>
    <t>2 6 1 612 004 001 001</t>
  </si>
  <si>
    <t>2 6 1 612 004 001 002</t>
  </si>
  <si>
    <t>2 6 1 612 005</t>
  </si>
  <si>
    <t>2 6 1 612 005 001 001</t>
  </si>
  <si>
    <t>2 6 1 612 005 001 002</t>
  </si>
  <si>
    <t>CONSTRUCCIÓN   DE   OBRAS   PARA   EL   ABASTECIMIENTO   DE   AGUA,   PETRÓLEO,   GAS,   ELECTRICIDAD   Y TELECOMUNICACIONES</t>
  </si>
  <si>
    <t>2 6 1 613 001 001 001</t>
  </si>
  <si>
    <t>2 6 1 613 001 001 002</t>
  </si>
  <si>
    <t>2 6 1 613 002 001 001</t>
  </si>
  <si>
    <t>2 6 1 613 002 001 002</t>
  </si>
  <si>
    <t>2 6 1 613 003</t>
  </si>
  <si>
    <t>2 6 1 613 003 001 001</t>
  </si>
  <si>
    <t>2 6 1 613 003 001 002</t>
  </si>
  <si>
    <t>2 6 1 613 004</t>
  </si>
  <si>
    <t>2 6 1 613 004 001 001</t>
  </si>
  <si>
    <t>2 6 1 613 004 001 002</t>
  </si>
  <si>
    <t>2 6 1 613 005</t>
  </si>
  <si>
    <t>2 6 1 613 005 001 001</t>
  </si>
  <si>
    <t>2 6 1 613 005 001 002</t>
  </si>
  <si>
    <t>2 6 1 614 001 001 001</t>
  </si>
  <si>
    <t>2 6 1 614 001 001 002</t>
  </si>
  <si>
    <t>2 6 1 614 001 001 003</t>
  </si>
  <si>
    <t>2 6 1 614 002 001 001</t>
  </si>
  <si>
    <t>2 6 1 614 002 001 002</t>
  </si>
  <si>
    <t>2 6 1 614 002 001 003</t>
  </si>
  <si>
    <t>2 6 1 614 003 001 001</t>
  </si>
  <si>
    <t>2 6 1 614 003 001 002</t>
  </si>
  <si>
    <t>2 6 1 614 003 001 003</t>
  </si>
  <si>
    <t>2 6 1 614 004</t>
  </si>
  <si>
    <t>2 6 1 614 004 001 001</t>
  </si>
  <si>
    <t>2 6 1 614 004 001 002</t>
  </si>
  <si>
    <t>2 6 1 614 004 001 003</t>
  </si>
  <si>
    <t>2 6 1 614 005</t>
  </si>
  <si>
    <t>2 6 1 614 005 001 001</t>
  </si>
  <si>
    <t>2 6 1 614 005 001 002</t>
  </si>
  <si>
    <t>2 6 1 614 005 001 003</t>
  </si>
  <si>
    <t>2 6 1 615 001 001 001</t>
  </si>
  <si>
    <t>CAMINOS</t>
  </si>
  <si>
    <t>2 6 1 615 002</t>
  </si>
  <si>
    <t>2 6 1 615 002 001 001</t>
  </si>
  <si>
    <t>2 6 1 615 003</t>
  </si>
  <si>
    <t>2 6 1 615 003 001 001</t>
  </si>
  <si>
    <t>2 6 1 615 004</t>
  </si>
  <si>
    <t>2 6 1 615 004 001 001</t>
  </si>
  <si>
    <t>2 6 1 615 005</t>
  </si>
  <si>
    <t>2 6 1 615 005 001 001</t>
  </si>
  <si>
    <t>2 6 1 616 001 001 001</t>
  </si>
  <si>
    <t>PUENTES</t>
  </si>
  <si>
    <t>2 6 1 616 001 001 002</t>
  </si>
  <si>
    <t>VADOS</t>
  </si>
  <si>
    <t>2 6 1 616 002</t>
  </si>
  <si>
    <t>2 6 1 616 002 001 001</t>
  </si>
  <si>
    <t>2 6 1 616 002 001 002</t>
  </si>
  <si>
    <t>2 6 1 616 003</t>
  </si>
  <si>
    <t>2 6 1 616 003 001 001</t>
  </si>
  <si>
    <t>2 6 1 616 003 001 002</t>
  </si>
  <si>
    <t>2 6 1 616 004</t>
  </si>
  <si>
    <t>2 6 1 616 004 001 001</t>
  </si>
  <si>
    <t>2 6 1 616 004 001 002</t>
  </si>
  <si>
    <t>2 6 1 616 005</t>
  </si>
  <si>
    <t>2 6 1 616 005 001 001</t>
  </si>
  <si>
    <t>2 6 1 616 005 001 002</t>
  </si>
  <si>
    <t>2 6 1 617 002</t>
  </si>
  <si>
    <t>2 6 1 617 003</t>
  </si>
  <si>
    <t>2 6 1 617 004</t>
  </si>
  <si>
    <t>2 6 1 617 005</t>
  </si>
  <si>
    <t>2 6 1 619 002</t>
  </si>
  <si>
    <t>2 6 1 619 003</t>
  </si>
  <si>
    <t>2 6 1 619 004</t>
  </si>
  <si>
    <t>2 6 1 619 005</t>
  </si>
  <si>
    <t>2 6 2 621 002</t>
  </si>
  <si>
    <t>2 6 2 621 003</t>
  </si>
  <si>
    <t>2 6 2 621 004</t>
  </si>
  <si>
    <t>2 6 2 621 005</t>
  </si>
  <si>
    <t>2 6 2 622 002</t>
  </si>
  <si>
    <t>2 6 2 622 003</t>
  </si>
  <si>
    <t>2 6 2 622 004</t>
  </si>
  <si>
    <t>2 6 2 622 005</t>
  </si>
  <si>
    <t>2 6 2 623 002</t>
  </si>
  <si>
    <t>2 6 2 623 003</t>
  </si>
  <si>
    <t>2 6 2 623 004</t>
  </si>
  <si>
    <t>2 6 2 623 005</t>
  </si>
  <si>
    <t>2 6 2 624 002</t>
  </si>
  <si>
    <t>2 6 2 624 003</t>
  </si>
  <si>
    <t>2 6 2 624 004</t>
  </si>
  <si>
    <t>2 6 2 624 005</t>
  </si>
  <si>
    <t>2 6 2 625 002</t>
  </si>
  <si>
    <t>2 6 2 625 003</t>
  </si>
  <si>
    <t>2 6 2 625 004</t>
  </si>
  <si>
    <t>2 6 2 625 005</t>
  </si>
  <si>
    <t>2 6 2 626 002</t>
  </si>
  <si>
    <t>2 6 2 626 003</t>
  </si>
  <si>
    <t>2 6 2 626 004</t>
  </si>
  <si>
    <t>2 6 2 626 005</t>
  </si>
  <si>
    <t>2 6 2 627 002</t>
  </si>
  <si>
    <t>2 6 2 627 003</t>
  </si>
  <si>
    <t>2 6 2 627 004</t>
  </si>
  <si>
    <t>2 6 2 627 005</t>
  </si>
  <si>
    <t>2 6 2 629 002</t>
  </si>
  <si>
    <t>2 6 2 629 003</t>
  </si>
  <si>
    <t>2 6 2 629 004</t>
  </si>
  <si>
    <t>2 6 2 629 005</t>
  </si>
  <si>
    <t>2 6 3 631 002</t>
  </si>
  <si>
    <t>2 6 3 631 003</t>
  </si>
  <si>
    <t>2 6 3 631 004</t>
  </si>
  <si>
    <t>2 6 3 631 005</t>
  </si>
  <si>
    <t>2 6 3 632 002</t>
  </si>
  <si>
    <t>2 6 3 632 003</t>
  </si>
  <si>
    <t>2 6 3 632 004</t>
  </si>
  <si>
    <t>2 6 3 632 005</t>
  </si>
  <si>
    <t>2 7 1 711 002</t>
  </si>
  <si>
    <t>2 7 1 711 003</t>
  </si>
  <si>
    <t>2 7 1 711 004</t>
  </si>
  <si>
    <t>2 7 1 711 005</t>
  </si>
  <si>
    <t>2 7 1 712 002</t>
  </si>
  <si>
    <t>2 7 1 712 003</t>
  </si>
  <si>
    <t>2 7 1 712 004</t>
  </si>
  <si>
    <t>2 7 1 712 005</t>
  </si>
  <si>
    <t>2 7 2 721 002</t>
  </si>
  <si>
    <t>2 7 2 721 003</t>
  </si>
  <si>
    <t>2 7 2 721 004</t>
  </si>
  <si>
    <t>2 7 2 721 005</t>
  </si>
  <si>
    <t>2 7 2 722 002</t>
  </si>
  <si>
    <t>2 7 2 722 003</t>
  </si>
  <si>
    <t>2 7 2 722 004</t>
  </si>
  <si>
    <t>2 7 2 722 005</t>
  </si>
  <si>
    <t>2 7 2 723 002</t>
  </si>
  <si>
    <t>2 7 2 723 003</t>
  </si>
  <si>
    <t>2 7 2 723 004</t>
  </si>
  <si>
    <t>2 7 2 723 005</t>
  </si>
  <si>
    <t>2 7 2 724 002</t>
  </si>
  <si>
    <t>2 7 2 724 003</t>
  </si>
  <si>
    <t>2 7 2 724 004</t>
  </si>
  <si>
    <t>2 7 2 724 005</t>
  </si>
  <si>
    <t>ACCIONES  Y  PARTICIPACIONES  DE  CAPITAL  EN  ORGANISMOS  INTERNACIONALES  CON  FINES  DE  POLÍTICA ECONÓMICA</t>
  </si>
  <si>
    <t>2 7 2 725 002</t>
  </si>
  <si>
    <t>2 7 2 725 003</t>
  </si>
  <si>
    <t>2 7 2 725 004</t>
  </si>
  <si>
    <t>2 7 2 725 005</t>
  </si>
  <si>
    <t>2 7 2 726 002</t>
  </si>
  <si>
    <t>2 7 2 726 003</t>
  </si>
  <si>
    <t>2 7 2 726 004</t>
  </si>
  <si>
    <t>2 7 2 726 005</t>
  </si>
  <si>
    <t>2 7 2 727 002</t>
  </si>
  <si>
    <t>2 7 2 727 003</t>
  </si>
  <si>
    <t>2 7 2 727 004</t>
  </si>
  <si>
    <t>2 7 2 727 005</t>
  </si>
  <si>
    <t>2 7 2 728 002</t>
  </si>
  <si>
    <t>2 7 2 728 003</t>
  </si>
  <si>
    <t>2 7 2 728 004</t>
  </si>
  <si>
    <t>2 7 2 728 005</t>
  </si>
  <si>
    <t>2 7 2 729 002</t>
  </si>
  <si>
    <t>2 7 2 729 003</t>
  </si>
  <si>
    <t>2 7 2 729 004</t>
  </si>
  <si>
    <t>2 7 2 729 005</t>
  </si>
  <si>
    <t>2 7 3 731 002</t>
  </si>
  <si>
    <t>2 7 3 731 003</t>
  </si>
  <si>
    <t>2 7 3 731 004</t>
  </si>
  <si>
    <t>2 7 3 731 005</t>
  </si>
  <si>
    <t>2 7 3 732 002</t>
  </si>
  <si>
    <t>2 7 3 732 003</t>
  </si>
  <si>
    <t>2 7 3 732 004</t>
  </si>
  <si>
    <t>2 7 3 732 005</t>
  </si>
  <si>
    <t>2 7 3 733 002</t>
  </si>
  <si>
    <t>2 7 3 733 003</t>
  </si>
  <si>
    <t>2 7 3 733 004</t>
  </si>
  <si>
    <t>2 7 3 733 005</t>
  </si>
  <si>
    <t>2 7 3 734 002</t>
  </si>
  <si>
    <t>2 7 3 734 003</t>
  </si>
  <si>
    <t>2 7 3 734 004</t>
  </si>
  <si>
    <t>2 7 3 734 005</t>
  </si>
  <si>
    <t>2 7 3 735 002</t>
  </si>
  <si>
    <t>2 7 3 735 003</t>
  </si>
  <si>
    <t>2 7 3 735 004</t>
  </si>
  <si>
    <t>2 7 3 735 005</t>
  </si>
  <si>
    <t>2 7 3 739 002</t>
  </si>
  <si>
    <t>2 7 3 739 003</t>
  </si>
  <si>
    <t>2 7 3 739 004</t>
  </si>
  <si>
    <t>2 7 3 739 005</t>
  </si>
  <si>
    <t>2 7 4 741 002</t>
  </si>
  <si>
    <t>2 7 4 741 003</t>
  </si>
  <si>
    <t>2 7 4 741 004</t>
  </si>
  <si>
    <t>2 7 4 741 005</t>
  </si>
  <si>
    <t>2 7 4 742 002</t>
  </si>
  <si>
    <t>2 7 4 742 003</t>
  </si>
  <si>
    <t>2 7 4 742 004</t>
  </si>
  <si>
    <t>2 7 4 742 005</t>
  </si>
  <si>
    <t>2 7 4 743 002</t>
  </si>
  <si>
    <t>2 7 4 743 003</t>
  </si>
  <si>
    <t>2 7 4 743 004</t>
  </si>
  <si>
    <t>2 7 4 743 005</t>
  </si>
  <si>
    <t>2 7 4 744 002</t>
  </si>
  <si>
    <t>2 7 4 744 003</t>
  </si>
  <si>
    <t>2 7 4 744 004</t>
  </si>
  <si>
    <t>2 7 4 744 005</t>
  </si>
  <si>
    <t>2 7 4 745 002</t>
  </si>
  <si>
    <t>2 7 4 745 003</t>
  </si>
  <si>
    <t>2 7 4 745 004</t>
  </si>
  <si>
    <t>2 7 4 745 005</t>
  </si>
  <si>
    <t>2 7 4 746 002</t>
  </si>
  <si>
    <t>2 7 4 746 003</t>
  </si>
  <si>
    <t>2 7 4 746 004</t>
  </si>
  <si>
    <t>2 7 4 746 005</t>
  </si>
  <si>
    <t>2 7 4 747 002</t>
  </si>
  <si>
    <t>2 7 4 747 003</t>
  </si>
  <si>
    <t>2 7 4 747 004</t>
  </si>
  <si>
    <t>2 7 4 747 005</t>
  </si>
  <si>
    <t>2 7 4 748 002</t>
  </si>
  <si>
    <t>2 7 4 748 003</t>
  </si>
  <si>
    <t>2 7 4 748 004</t>
  </si>
  <si>
    <t>2 7 4 748 005</t>
  </si>
  <si>
    <t>2 7 4 749 002</t>
  </si>
  <si>
    <t>2 7 4 749 003</t>
  </si>
  <si>
    <t>2 7 4 749 004</t>
  </si>
  <si>
    <t>2 7 4 749 005</t>
  </si>
  <si>
    <t>2 7 5 751 002</t>
  </si>
  <si>
    <t>2 7 5 751 003</t>
  </si>
  <si>
    <t>2 7 5 751 004</t>
  </si>
  <si>
    <t>2 7 5 751 005</t>
  </si>
  <si>
    <t>2 7 5 752 002</t>
  </si>
  <si>
    <t>2 7 5 752 003</t>
  </si>
  <si>
    <t>2 7 5 752 004</t>
  </si>
  <si>
    <t>2 7 5 752 005</t>
  </si>
  <si>
    <t>2 7 5 753 002</t>
  </si>
  <si>
    <t>2 7 5 753 003</t>
  </si>
  <si>
    <t>2 7 5 753 004</t>
  </si>
  <si>
    <t>2 7 5 753 005</t>
  </si>
  <si>
    <t>2 7 5 754 002</t>
  </si>
  <si>
    <t>2 7 5 754 003</t>
  </si>
  <si>
    <t>2 7 5 754 004</t>
  </si>
  <si>
    <t>2 7 5 754 005</t>
  </si>
  <si>
    <t>2 7 5 755 002</t>
  </si>
  <si>
    <t>2 7 5 755 003</t>
  </si>
  <si>
    <t>2 7 5 755 004</t>
  </si>
  <si>
    <t>2 7 5 755 005</t>
  </si>
  <si>
    <t>2 7 5 756 002</t>
  </si>
  <si>
    <t>2 7 5 756 003</t>
  </si>
  <si>
    <t>2 7 5 756 004</t>
  </si>
  <si>
    <t>2 7 5 756 005</t>
  </si>
  <si>
    <t>2 7 5 757 002</t>
  </si>
  <si>
    <t>2 7 5 757 003</t>
  </si>
  <si>
    <t>2 7 5 757 004</t>
  </si>
  <si>
    <t>2 7 5 757 005</t>
  </si>
  <si>
    <t>2 7 5 758 002</t>
  </si>
  <si>
    <t>2 7 5 758 003</t>
  </si>
  <si>
    <t>2 7 5 758 004</t>
  </si>
  <si>
    <t>2 7 5 758 005</t>
  </si>
  <si>
    <t>2 7 5 759 002</t>
  </si>
  <si>
    <t>2 7 5 759 003</t>
  </si>
  <si>
    <t>2 7 5 759 004</t>
  </si>
  <si>
    <t>2 7 5 759 005</t>
  </si>
  <si>
    <t>2 7 6 761 002</t>
  </si>
  <si>
    <t>2 7 6 761 003</t>
  </si>
  <si>
    <t>2 7 6 761 004</t>
  </si>
  <si>
    <t>2 7 6 761 005</t>
  </si>
  <si>
    <t>2 7 6 762 002</t>
  </si>
  <si>
    <t>2 7 6 762 003</t>
  </si>
  <si>
    <t>2 7 6 762 004</t>
  </si>
  <si>
    <t>2 7 6 762 005</t>
  </si>
  <si>
    <t>2 7 9 791 002</t>
  </si>
  <si>
    <t>2 7 9 791 003</t>
  </si>
  <si>
    <t>2 7 9 791 004</t>
  </si>
  <si>
    <t>2 7 9 791 005</t>
  </si>
  <si>
    <t>2 7 9 792 002</t>
  </si>
  <si>
    <t>2 7 9 792 003</t>
  </si>
  <si>
    <t>2 7 9 792 004</t>
  </si>
  <si>
    <t>2 7 9 792 005</t>
  </si>
  <si>
    <t>2 7 9 799 002</t>
  </si>
  <si>
    <t>2 7 9 799 003</t>
  </si>
  <si>
    <t>2 7 9 799 004</t>
  </si>
  <si>
    <t>2 7 9 799 005</t>
  </si>
  <si>
    <t>2 8 1 811 002</t>
  </si>
  <si>
    <t>2 8 1 811 003</t>
  </si>
  <si>
    <t>2 8 1 811 004</t>
  </si>
  <si>
    <t>2 8 1 811 005</t>
  </si>
  <si>
    <t>2 8 1 812 002</t>
  </si>
  <si>
    <t>2 8 1 812 003</t>
  </si>
  <si>
    <t>2 8 1 812 004</t>
  </si>
  <si>
    <t>2 8 1 812 005</t>
  </si>
  <si>
    <t>2 8 1 813 002</t>
  </si>
  <si>
    <t>2 8 1 813 003</t>
  </si>
  <si>
    <t>2 8 1 813 004</t>
  </si>
  <si>
    <t>2 8 1 813 005</t>
  </si>
  <si>
    <t>2 8 1 814 002</t>
  </si>
  <si>
    <t>2 8 1 814 003</t>
  </si>
  <si>
    <t>2 8 1 814 004</t>
  </si>
  <si>
    <t>2 8 1 814 005</t>
  </si>
  <si>
    <t>2 8 1 815 002</t>
  </si>
  <si>
    <t>2 8 1 815 003</t>
  </si>
  <si>
    <t>2 8 1 815 004</t>
  </si>
  <si>
    <t>2 8 1 815 005</t>
  </si>
  <si>
    <t>2 8 1 816 002</t>
  </si>
  <si>
    <t>2 8 1 816 003</t>
  </si>
  <si>
    <t>2 8 1 816 004</t>
  </si>
  <si>
    <t>2 8 1 816 005</t>
  </si>
  <si>
    <t>2 8 3 831 002</t>
  </si>
  <si>
    <t>2 8 3 831 003</t>
  </si>
  <si>
    <t>2 8 3 831 004</t>
  </si>
  <si>
    <t>2 8 3 831 005</t>
  </si>
  <si>
    <t>2 8 3 832 002</t>
  </si>
  <si>
    <t>2 8 3 832 003</t>
  </si>
  <si>
    <t>2 8 3 832 004</t>
  </si>
  <si>
    <t>2 8 3 832 005</t>
  </si>
  <si>
    <t>2 8 3 833 002</t>
  </si>
  <si>
    <t>2 8 3 833 003</t>
  </si>
  <si>
    <t>2 8 3 833 004</t>
  </si>
  <si>
    <t>2 8 3 833 005</t>
  </si>
  <si>
    <t>2 8 3 834 002</t>
  </si>
  <si>
    <t>2 8 3 834 003</t>
  </si>
  <si>
    <t>2 8 3 834 004</t>
  </si>
  <si>
    <t>2 8 3 834 005</t>
  </si>
  <si>
    <t>2 8 3 835 002</t>
  </si>
  <si>
    <t>2 8 3 835 003</t>
  </si>
  <si>
    <t>2 8 3 835 004</t>
  </si>
  <si>
    <t>2 8 3 835 005</t>
  </si>
  <si>
    <t>2 8 5 851 002</t>
  </si>
  <si>
    <t>2 8 5 851 003</t>
  </si>
  <si>
    <t>2 8 5 851 004</t>
  </si>
  <si>
    <t>2 8 5 851 005</t>
  </si>
  <si>
    <t>2 8 5 852 002</t>
  </si>
  <si>
    <t>2 8 5 852 003</t>
  </si>
  <si>
    <t>2 8 5 852 004</t>
  </si>
  <si>
    <t>2 8 5 852 005</t>
  </si>
  <si>
    <t>2 8 5 853 002</t>
  </si>
  <si>
    <t>2 8 5 853 003</t>
  </si>
  <si>
    <t>2 8 5 853 004</t>
  </si>
  <si>
    <t>2 8 5 853 005</t>
  </si>
  <si>
    <t>3 9 1 911 002</t>
  </si>
  <si>
    <t>3 9 1 911 003</t>
  </si>
  <si>
    <t>3 9 1 911 004</t>
  </si>
  <si>
    <t>3 9 1 911 005</t>
  </si>
  <si>
    <t>3 9 1 912 002</t>
  </si>
  <si>
    <t>3 9 1 912 003</t>
  </si>
  <si>
    <t>3 9 1 912 004</t>
  </si>
  <si>
    <t>3 9 1 912 005</t>
  </si>
  <si>
    <t>3 9 1 913 002</t>
  </si>
  <si>
    <t>3 9 1 913 003</t>
  </si>
  <si>
    <t>3 9 1 913 004</t>
  </si>
  <si>
    <t>3 9 1 913 005</t>
  </si>
  <si>
    <t>3 9 1 914 002</t>
  </si>
  <si>
    <t>3 9 1 914 003</t>
  </si>
  <si>
    <t>3 9 1 914 004</t>
  </si>
  <si>
    <t>3 9 1 914 005</t>
  </si>
  <si>
    <t>3 9 1 915 002</t>
  </si>
  <si>
    <t>3 9 1 915 003</t>
  </si>
  <si>
    <t>3 9 1 915 004</t>
  </si>
  <si>
    <t>3 9 1 915 005</t>
  </si>
  <si>
    <t>3 9 1 916 002</t>
  </si>
  <si>
    <t>3 9 1 916 003</t>
  </si>
  <si>
    <t>3 9 1 916 004</t>
  </si>
  <si>
    <t>3 9 1 916 005</t>
  </si>
  <si>
    <t>3 9 1 917 002</t>
  </si>
  <si>
    <t>3 9 1 917 003</t>
  </si>
  <si>
    <t>3 9 1 917 004</t>
  </si>
  <si>
    <t>3 9 1 917 005</t>
  </si>
  <si>
    <t>3 9 1 918 002</t>
  </si>
  <si>
    <t>3 9 1 918 003</t>
  </si>
  <si>
    <t>3 9 1 918 004</t>
  </si>
  <si>
    <t>3 9 1 918 005</t>
  </si>
  <si>
    <t>3 9 2 921 002</t>
  </si>
  <si>
    <t>3 9 2 921 003</t>
  </si>
  <si>
    <t>3 9 2 921 004</t>
  </si>
  <si>
    <t>3 9 2 921 005</t>
  </si>
  <si>
    <t>3 9 2 922 002</t>
  </si>
  <si>
    <t>3 9 2 922 003</t>
  </si>
  <si>
    <t>3 9 2 922 004</t>
  </si>
  <si>
    <t>3 9 2 922 005</t>
  </si>
  <si>
    <t>3 9 2 923 002</t>
  </si>
  <si>
    <t>3 9 2 923 003</t>
  </si>
  <si>
    <t>3 9 2 923 004</t>
  </si>
  <si>
    <t>3 9 2 923 005</t>
  </si>
  <si>
    <t>3 9 2 924 002</t>
  </si>
  <si>
    <t>3 9 2 924 003</t>
  </si>
  <si>
    <t>3 9 2 924 004</t>
  </si>
  <si>
    <t>3 9 2 924 005</t>
  </si>
  <si>
    <t>3 9 2 925 002</t>
  </si>
  <si>
    <t>3 9 2 925 003</t>
  </si>
  <si>
    <t>3 9 2 925 004</t>
  </si>
  <si>
    <t>3 9 2 925 005</t>
  </si>
  <si>
    <t>3 9 2 926 002</t>
  </si>
  <si>
    <t>3 9 2 926 003</t>
  </si>
  <si>
    <t>3 9 2 926 004</t>
  </si>
  <si>
    <t>3 9 2 926 005</t>
  </si>
  <si>
    <t>3 9 2 927 002</t>
  </si>
  <si>
    <t>3 9 2 927 003</t>
  </si>
  <si>
    <t>3 9 2 927 004</t>
  </si>
  <si>
    <t>3 9 2 927 005</t>
  </si>
  <si>
    <t>3 9 2 928 002</t>
  </si>
  <si>
    <t>3 9 2 928 003</t>
  </si>
  <si>
    <t>3 9 2 928 004</t>
  </si>
  <si>
    <t>3 9 2 928 005</t>
  </si>
  <si>
    <t>3 9 3 931 002</t>
  </si>
  <si>
    <t>3 9 3 931 003</t>
  </si>
  <si>
    <t>3 9 3 931 004</t>
  </si>
  <si>
    <t>3 9 3 931 005</t>
  </si>
  <si>
    <t>3 9 3 932 002</t>
  </si>
  <si>
    <t>3 9 3 932 003</t>
  </si>
  <si>
    <t>3 9 3 932 004</t>
  </si>
  <si>
    <t>3 9 3 932 005</t>
  </si>
  <si>
    <t>3 9 4 941 002</t>
  </si>
  <si>
    <t>3 9 4 941 003</t>
  </si>
  <si>
    <t>3 9 4 941 004</t>
  </si>
  <si>
    <t>3 9 4 941 005</t>
  </si>
  <si>
    <t>3 9 4 942 002</t>
  </si>
  <si>
    <t>3 9 4 942 003</t>
  </si>
  <si>
    <t>3 9 4 942 004</t>
  </si>
  <si>
    <t>3 9 4 942 005</t>
  </si>
  <si>
    <t>3 9 5 951 002</t>
  </si>
  <si>
    <t>3 9 5 951 003</t>
  </si>
  <si>
    <t>3 9 5 951 004</t>
  </si>
  <si>
    <t>3 9 5 951 005</t>
  </si>
  <si>
    <t>3 9 6 961 002</t>
  </si>
  <si>
    <t>3 9 6 961 003</t>
  </si>
  <si>
    <t>3 9 6 961 004</t>
  </si>
  <si>
    <t>3 9 6 961 005</t>
  </si>
  <si>
    <t>3 9 6 962 002</t>
  </si>
  <si>
    <t>3 9 6 962 003</t>
  </si>
  <si>
    <t>3 9 6 962 004</t>
  </si>
  <si>
    <t>3 9 6 962 005</t>
  </si>
  <si>
    <t>3 9 9 991 002</t>
  </si>
  <si>
    <t>3 9 9 991 003</t>
  </si>
  <si>
    <t>3 9 9 991 004</t>
  </si>
  <si>
    <t>3 9 9 991 005</t>
  </si>
  <si>
    <t>1 1 1 111 002 001</t>
  </si>
  <si>
    <t>1 1 1 111 003 001</t>
  </si>
  <si>
    <t>1 1 1 111 004 001</t>
  </si>
  <si>
    <t>1 1 1 111 005 001</t>
  </si>
  <si>
    <t>1 1 1 112 002 001</t>
  </si>
  <si>
    <t>1 1 1 112 003 001</t>
  </si>
  <si>
    <t>1 1 1 112 004 001</t>
  </si>
  <si>
    <t>1 1 1 112 005 001</t>
  </si>
  <si>
    <t>1 1 1 113 002 001</t>
  </si>
  <si>
    <t>1 1 1 113 004 001</t>
  </si>
  <si>
    <t>1 1 1 113 005 001</t>
  </si>
  <si>
    <t>1 1 1 114 002 001</t>
  </si>
  <si>
    <t>1 1 1 114 003 001</t>
  </si>
  <si>
    <t>1 1 1 114 004 001</t>
  </si>
  <si>
    <t>1 1 1 114 005 001</t>
  </si>
  <si>
    <t>1 1 2 121 002 001</t>
  </si>
  <si>
    <t>1 1 2 121 003 001</t>
  </si>
  <si>
    <t>1 1 2 121 004 001</t>
  </si>
  <si>
    <t>1 1 2 121 005 001</t>
  </si>
  <si>
    <t>1 1 2 122 002 001</t>
  </si>
  <si>
    <t>1 1 2 122 003 001</t>
  </si>
  <si>
    <t>1 1 2 122 004 001</t>
  </si>
  <si>
    <t>1 1 2 122 005 001</t>
  </si>
  <si>
    <t>1 1 2 123 002 001</t>
  </si>
  <si>
    <t>1 1 2 123 003 001</t>
  </si>
  <si>
    <t>1 1 2 123 004 001</t>
  </si>
  <si>
    <t>1 1 2 123 005 001</t>
  </si>
  <si>
    <t>1 1 2 124 002 001</t>
  </si>
  <si>
    <t>1 1 2 124 003 001</t>
  </si>
  <si>
    <t>1 1 2 124 004 001</t>
  </si>
  <si>
    <t>1 1 2 124 005 001</t>
  </si>
  <si>
    <t>1 1 3 131 002 001</t>
  </si>
  <si>
    <t>1 1 3 131 003 001</t>
  </si>
  <si>
    <t>1 1 3 131 004 001</t>
  </si>
  <si>
    <t>1 1 3 131 005 001</t>
  </si>
  <si>
    <t>GRATIFICACIÓN DE FIN DE AÑO</t>
  </si>
  <si>
    <t>1 1 3 132 002 001</t>
  </si>
  <si>
    <t>1 1 3 132 002 002</t>
  </si>
  <si>
    <t>1 1 3 132 002 003</t>
  </si>
  <si>
    <t>1 1 3 132 003 002</t>
  </si>
  <si>
    <t>1 1 3 132 003 003</t>
  </si>
  <si>
    <t>1 1 3 132 004 001</t>
  </si>
  <si>
    <t>1 1 3 132 004 002</t>
  </si>
  <si>
    <t>1 1 3 132 004 003</t>
  </si>
  <si>
    <t>1 1 3 132 005 001</t>
  </si>
  <si>
    <t>1 1 3 132 005 002</t>
  </si>
  <si>
    <t>1 1 3 132 005 003</t>
  </si>
  <si>
    <t>1 1 3 133 002 001</t>
  </si>
  <si>
    <t>1 1 3 133 003 001</t>
  </si>
  <si>
    <t>1 1 3 133 004 001</t>
  </si>
  <si>
    <t>1 1 3 133 005 001</t>
  </si>
  <si>
    <t>1 1 3 134 002 001</t>
  </si>
  <si>
    <t>1 1 3 134 003 001</t>
  </si>
  <si>
    <t>1 1 3 134 004 001</t>
  </si>
  <si>
    <t>1 1 3 134 005 001</t>
  </si>
  <si>
    <t>1 1 3 135 002 001</t>
  </si>
  <si>
    <t>1 1 3 135 003 001</t>
  </si>
  <si>
    <t>1 1 3 135 004 001</t>
  </si>
  <si>
    <t>1 1 3 135 005 001</t>
  </si>
  <si>
    <t>1 1 3 136 002 001</t>
  </si>
  <si>
    <t>1 1 3 136 003 001</t>
  </si>
  <si>
    <t>1 1 3 136 004 001</t>
  </si>
  <si>
    <t>1 1 3 136 005 001</t>
  </si>
  <si>
    <t>1 1 3 137 002 001</t>
  </si>
  <si>
    <t>1 1 3 137 003 001</t>
  </si>
  <si>
    <t>1 1 3 137 004 001</t>
  </si>
  <si>
    <t>1 1 3 137 005 001</t>
  </si>
  <si>
    <t>1 1 3 138 002 001</t>
  </si>
  <si>
    <t>1 1 3 138 003 001</t>
  </si>
  <si>
    <t>1 1 3 138 004 001</t>
  </si>
  <si>
    <t>1 1 3 138 005 001</t>
  </si>
  <si>
    <t>1 1 4 141 002 001</t>
  </si>
  <si>
    <t>1 1 4 141 003 001</t>
  </si>
  <si>
    <t>1 1 4 141 004 001</t>
  </si>
  <si>
    <t>1 1 4 141 005 001</t>
  </si>
  <si>
    <t>1 1 4 142 002 001</t>
  </si>
  <si>
    <t>1 1 4 142 003 001</t>
  </si>
  <si>
    <t>1 1 4 142 004 001</t>
  </si>
  <si>
    <t>1 1 4 142 005 001</t>
  </si>
  <si>
    <t>1 1 4 143 002 001</t>
  </si>
  <si>
    <t>1 1 4 143 003 001</t>
  </si>
  <si>
    <t>1 1 4 143 004 001</t>
  </si>
  <si>
    <t>1 1 4 143 005 001</t>
  </si>
  <si>
    <t>1 1 4 144 002 001</t>
  </si>
  <si>
    <t>1 1 4 144 003 001</t>
  </si>
  <si>
    <t>1 1 4 144 004 001</t>
  </si>
  <si>
    <t>1 1 4 144 005 001</t>
  </si>
  <si>
    <t>1 1 5 151 002 001</t>
  </si>
  <si>
    <t>1 1 5 151 003 001</t>
  </si>
  <si>
    <t>1 1 5 151 004 001</t>
  </si>
  <si>
    <t>1 1 5 151 005 001</t>
  </si>
  <si>
    <t>1 1 5 152 002 001</t>
  </si>
  <si>
    <t>1 1 5 152 003 001</t>
  </si>
  <si>
    <t>1 1 5 152 004 001</t>
  </si>
  <si>
    <t>1 1 5 152 005 001</t>
  </si>
  <si>
    <t>1 1 5 153 002 001</t>
  </si>
  <si>
    <t>1 1 5 153 003 001</t>
  </si>
  <si>
    <t>1 1 5 153 004 001</t>
  </si>
  <si>
    <t>1 1 5 153 005 001</t>
  </si>
  <si>
    <t>1 1 5 154 003 001</t>
  </si>
  <si>
    <t>1 1 5 154 004 001</t>
  </si>
  <si>
    <t>1 1 5 154 005 001</t>
  </si>
  <si>
    <t>1 1 5 155 002 001</t>
  </si>
  <si>
    <t>1 1 5 155 003 001</t>
  </si>
  <si>
    <t>1 1 5 155 004 001</t>
  </si>
  <si>
    <t>1 1 5 155 005 001</t>
  </si>
  <si>
    <t>1 1 5 159 002 001</t>
  </si>
  <si>
    <t>1 1 5 159 003 001</t>
  </si>
  <si>
    <t>1 1 5 159 004 001</t>
  </si>
  <si>
    <t>1 1 5 159 005 001</t>
  </si>
  <si>
    <t>1 1 6 161 002 001</t>
  </si>
  <si>
    <t>1 1 6 161 004 001</t>
  </si>
  <si>
    <t>1 1 6 161 005 001</t>
  </si>
  <si>
    <t>1 1 7 171 002 001</t>
  </si>
  <si>
    <t>1 1 7 171 003 001</t>
  </si>
  <si>
    <t>1 1 7 171 004 001</t>
  </si>
  <si>
    <t>1 1 7 171 005 001</t>
  </si>
  <si>
    <t>1 1 7 172 002 001</t>
  </si>
  <si>
    <t>1 1 7 172 003 001</t>
  </si>
  <si>
    <t>1 1 7 172 004 001</t>
  </si>
  <si>
    <t>1 1 7 172 005 001</t>
  </si>
  <si>
    <t>1 2 1 211 004 001</t>
  </si>
  <si>
    <t>1 2 1 212 002 001</t>
  </si>
  <si>
    <t>1 2 1 212 003 001</t>
  </si>
  <si>
    <t>1 2 1 212 004 001</t>
  </si>
  <si>
    <t>1 2 1 212 005 001</t>
  </si>
  <si>
    <t>1 2 1 213 002 001</t>
  </si>
  <si>
    <t>1 2 1 213 003 001</t>
  </si>
  <si>
    <t>1 2 1 213 004 001</t>
  </si>
  <si>
    <t>1 2 1 213 005 001</t>
  </si>
  <si>
    <t>1 2 1 214 004 001</t>
  </si>
  <si>
    <t>1 2 1 215 002 001</t>
  </si>
  <si>
    <t>1 2 1 215 003 001</t>
  </si>
  <si>
    <t>1 2 1 215 004 001</t>
  </si>
  <si>
    <t>1 2 1 215 005 001</t>
  </si>
  <si>
    <t>1 2 1 216 004 001</t>
  </si>
  <si>
    <t>1 2 1 216 005 001</t>
  </si>
  <si>
    <t>1 2 1 217 002 001</t>
  </si>
  <si>
    <t>1 2 1 217 003 001</t>
  </si>
  <si>
    <t>1 2 1 217 004 001</t>
  </si>
  <si>
    <t>1 2 1 217 005 001</t>
  </si>
  <si>
    <t>1 2 1 218 002 001</t>
  </si>
  <si>
    <t>1 2 1 218 003 001</t>
  </si>
  <si>
    <t>1 2 1 218 004 001</t>
  </si>
  <si>
    <t>1 2 1 218 005 001</t>
  </si>
  <si>
    <t>1 2 2 221 003 001</t>
  </si>
  <si>
    <t>1 2 2 221 004 001</t>
  </si>
  <si>
    <t>1 2 2 222 002 001</t>
  </si>
  <si>
    <t>1 2 2 222 003 001</t>
  </si>
  <si>
    <t>1 2 2 222 004 001</t>
  </si>
  <si>
    <t>1 2 2 222 005 001</t>
  </si>
  <si>
    <t>1 2 2 223 002 001</t>
  </si>
  <si>
    <t>1 2 2 223 003 001</t>
  </si>
  <si>
    <t>1 2 2 223 004 001</t>
  </si>
  <si>
    <t>1 2 2 223 005 001</t>
  </si>
  <si>
    <t>1 2 3 231 004 001</t>
  </si>
  <si>
    <t>1 2 3 231 005 001</t>
  </si>
  <si>
    <t>1 2 3 232 002 001</t>
  </si>
  <si>
    <t>1 2 3 232 003 001</t>
  </si>
  <si>
    <t>1 2 3 232 004 001</t>
  </si>
  <si>
    <t>1 2 3 232 005 001</t>
  </si>
  <si>
    <t>1 2 3 233 002 001</t>
  </si>
  <si>
    <t>1 2 3 233 003 001</t>
  </si>
  <si>
    <t>1 2 3 233 004 001</t>
  </si>
  <si>
    <t>1 2 3 233 005 001</t>
  </si>
  <si>
    <t>1 2 3 234 002 001</t>
  </si>
  <si>
    <t>1 2 3 234 003 001</t>
  </si>
  <si>
    <t>1 2 3 234 004 001</t>
  </si>
  <si>
    <t>1 2 3 234 005 001</t>
  </si>
  <si>
    <t>1 2 3 235 002 001</t>
  </si>
  <si>
    <t>1 2 3 235 003 001</t>
  </si>
  <si>
    <t>1 2 3 235 004 001</t>
  </si>
  <si>
    <t>1 2 3 235 005 001</t>
  </si>
  <si>
    <t>1 2 3 236 002 001</t>
  </si>
  <si>
    <t>1 2 3 236 003 001</t>
  </si>
  <si>
    <t>1 2 3 236 004 001</t>
  </si>
  <si>
    <t>1 2 3 236 005 001</t>
  </si>
  <si>
    <t>1 2 3 237 002 001</t>
  </si>
  <si>
    <t>1 2 3 237 003 001</t>
  </si>
  <si>
    <t>1 2 3 237 004 001</t>
  </si>
  <si>
    <t>1 2 3 237 005 001</t>
  </si>
  <si>
    <t>1 2 3 238 002 001</t>
  </si>
  <si>
    <t>1 2 3 238 003 001</t>
  </si>
  <si>
    <t>1 2 3 238 004 001</t>
  </si>
  <si>
    <t>1 2 3 238 005 001</t>
  </si>
  <si>
    <t>1 2 3 239 002 001</t>
  </si>
  <si>
    <t>1 2 3 239 003 001</t>
  </si>
  <si>
    <t>1 2 3 239 004 001</t>
  </si>
  <si>
    <t>1 2 3 239 005 001</t>
  </si>
  <si>
    <t>1 2 4 241 002 001</t>
  </si>
  <si>
    <t>1 2 4 241 003 001</t>
  </si>
  <si>
    <t>1 2 4 241 004 001</t>
  </si>
  <si>
    <t>1 2 4 241 005 001</t>
  </si>
  <si>
    <t>1 2 4 242 002 001</t>
  </si>
  <si>
    <t>1 2 4 242 003 001</t>
  </si>
  <si>
    <t>1 2 4 242 004 001</t>
  </si>
  <si>
    <t>1 2 4 242 005 001</t>
  </si>
  <si>
    <t>1 2 4 243 002 001</t>
  </si>
  <si>
    <t>1 2 4 243 003 001</t>
  </si>
  <si>
    <t>1 2 4 243 004 001</t>
  </si>
  <si>
    <t>1 2 4 243 005 001</t>
  </si>
  <si>
    <t>1 2 4 244 002 001</t>
  </si>
  <si>
    <t>1 2 4 244 003 001</t>
  </si>
  <si>
    <t>1 2 4 244 004 001</t>
  </si>
  <si>
    <t>1 2 4 244 005 001</t>
  </si>
  <si>
    <t>1 2 4 245 002 001</t>
  </si>
  <si>
    <t>1 2 4 245 003 001</t>
  </si>
  <si>
    <t>1 2 4 245 004 001</t>
  </si>
  <si>
    <t>1 2 4 245 005 001</t>
  </si>
  <si>
    <t>1 2 4 246 004 001</t>
  </si>
  <si>
    <t>1 2 4 246 005 001</t>
  </si>
  <si>
    <t>1 2 4 247 002 001</t>
  </si>
  <si>
    <t>1 2 4 247 003 001</t>
  </si>
  <si>
    <t>1 2 4 247 004 001</t>
  </si>
  <si>
    <t>1 2 4 247 005 001</t>
  </si>
  <si>
    <t>1 2 4 248 002 001</t>
  </si>
  <si>
    <t>1 2 4 248 003 001</t>
  </si>
  <si>
    <t>1 2 4 248 004 001</t>
  </si>
  <si>
    <t>1 2 4 248 005 001</t>
  </si>
  <si>
    <t>1 2 4 249 004 001</t>
  </si>
  <si>
    <t>1 2 5 251 002 001</t>
  </si>
  <si>
    <t>1 2 5 251 003 001</t>
  </si>
  <si>
    <t>1 2 5 251 004 001</t>
  </si>
  <si>
    <t>1 2 5 251 005 001</t>
  </si>
  <si>
    <t>1 2 5 252 002 001</t>
  </si>
  <si>
    <t>1 2 5 252 003 001</t>
  </si>
  <si>
    <t>1 2 5 252 004 001</t>
  </si>
  <si>
    <t>1 2 5 252 005 001</t>
  </si>
  <si>
    <t>1 2 5 253 004 001</t>
  </si>
  <si>
    <t>1 2 5 253 005 001</t>
  </si>
  <si>
    <t>1 2 5 254 002 001</t>
  </si>
  <si>
    <t>1 2 5 254 003 001</t>
  </si>
  <si>
    <t>1 2 5 254 004 001</t>
  </si>
  <si>
    <t>1 2 5 254 005 001</t>
  </si>
  <si>
    <t>1 2 5 255 002 001</t>
  </si>
  <si>
    <t>1 2 5 255 003 001</t>
  </si>
  <si>
    <t>1 2 5 255 004 001</t>
  </si>
  <si>
    <t>1 2 5 255 005 001</t>
  </si>
  <si>
    <t>1 2 5 256 002 001</t>
  </si>
  <si>
    <t>1 2 5 256 003 001</t>
  </si>
  <si>
    <t>1 2 5 256 004 001</t>
  </si>
  <si>
    <t>1 2 5 256 005 001</t>
  </si>
  <si>
    <t>1 2 5 259 002 001</t>
  </si>
  <si>
    <t>1 2 5 259 003 001</t>
  </si>
  <si>
    <t>1 2 5 259 004 001</t>
  </si>
  <si>
    <t>1 2 5 259 005 001</t>
  </si>
  <si>
    <t>1 2 6 261 004 001</t>
  </si>
  <si>
    <t>1 2 6 262 002 001</t>
  </si>
  <si>
    <t>1 2 6 262 003 001</t>
  </si>
  <si>
    <t>1 2 6 262 004 001</t>
  </si>
  <si>
    <t>1 2 6 262 005 001</t>
  </si>
  <si>
    <t>1 2 7 271 002 001</t>
  </si>
  <si>
    <t>1 2 7 271 003 001</t>
  </si>
  <si>
    <t>1 2 7 271 004 001</t>
  </si>
  <si>
    <t>1 2 7 271 005 001</t>
  </si>
  <si>
    <t>1 2 7 272 002 001</t>
  </si>
  <si>
    <t>1 2 7 272 003 001</t>
  </si>
  <si>
    <t>1 2 7 272 004 001</t>
  </si>
  <si>
    <t>1 2 7 272 005 001</t>
  </si>
  <si>
    <t>1 2 7 273 002 001</t>
  </si>
  <si>
    <t>1 2 7 273 003 001</t>
  </si>
  <si>
    <t>1 2 7 273 004 001</t>
  </si>
  <si>
    <t>1 2 7 273 005 001</t>
  </si>
  <si>
    <t>1 2 7 274 002 001</t>
  </si>
  <si>
    <t>1 2 7 274 003 001</t>
  </si>
  <si>
    <t>1 2 7 274 004 001</t>
  </si>
  <si>
    <t>1 2 7 274 005 001</t>
  </si>
  <si>
    <t>1 2 7 275 002 001</t>
  </si>
  <si>
    <t>1 2 7 275 003 001</t>
  </si>
  <si>
    <t>1 2 7 275 004 001</t>
  </si>
  <si>
    <t>1 2 7 275 005 001</t>
  </si>
  <si>
    <t>1 2 8 281 002 001</t>
  </si>
  <si>
    <t>1 2 8 281 003 001</t>
  </si>
  <si>
    <t>1 2 8 281 004 001</t>
  </si>
  <si>
    <t>1 2 8 281 005 001</t>
  </si>
  <si>
    <t>1 2 8 282 002 001</t>
  </si>
  <si>
    <t>1 2 8 282 003 001</t>
  </si>
  <si>
    <t>1 2 8 282 004 001</t>
  </si>
  <si>
    <t>1 2 8 282 005 001</t>
  </si>
  <si>
    <t>1 2 8 283 002 001</t>
  </si>
  <si>
    <t>1 2 8 283 004 001</t>
  </si>
  <si>
    <t>1 2 8 283 005 001</t>
  </si>
  <si>
    <t>1 2 9 291 002 001</t>
  </si>
  <si>
    <t>1 2 9 291 003 001</t>
  </si>
  <si>
    <t>1 2 9 291 004 001</t>
  </si>
  <si>
    <t>1 2 9 291 005 001</t>
  </si>
  <si>
    <t>1 2 9 292 002 001</t>
  </si>
  <si>
    <t>1 2 9 292 003 001</t>
  </si>
  <si>
    <t>1 2 9 292 004 001</t>
  </si>
  <si>
    <t>1 2 9 292 005 001</t>
  </si>
  <si>
    <t>1 2 9 293 002 001</t>
  </si>
  <si>
    <t>1 2 9 293 003 001</t>
  </si>
  <si>
    <t>1 2 9 293 004 001</t>
  </si>
  <si>
    <t>1 2 9 293 005 001</t>
  </si>
  <si>
    <t>1 2 9 294 002 001</t>
  </si>
  <si>
    <t>1 2 9 294 003 001</t>
  </si>
  <si>
    <t>1 2 9 294 004 001</t>
  </si>
  <si>
    <t>1 2 9 294 005 001</t>
  </si>
  <si>
    <t>1 2 9 295 002 001</t>
  </si>
  <si>
    <t>1 2 9 295 003 001</t>
  </si>
  <si>
    <t>1 2 9 295 004 001</t>
  </si>
  <si>
    <t>1 2 9 295 005 001</t>
  </si>
  <si>
    <t>1 2 9 296 004 001</t>
  </si>
  <si>
    <t>1 2 9 296 005 001</t>
  </si>
  <si>
    <t>1 2 9 297 002 001</t>
  </si>
  <si>
    <t>1 2 9 297 003 001</t>
  </si>
  <si>
    <t>1 2 9 297 004 001</t>
  </si>
  <si>
    <t>1 2 9 297 005 001</t>
  </si>
  <si>
    <t>1 2 9 298 002 001</t>
  </si>
  <si>
    <t>1 2 9 298 003 001</t>
  </si>
  <si>
    <t>1 2 9 298 004 001</t>
  </si>
  <si>
    <t>1 2 9 298 005 001</t>
  </si>
  <si>
    <t>1 2 9 299 002 001</t>
  </si>
  <si>
    <t>1 2 9 299 003 001</t>
  </si>
  <si>
    <t>1 2 9 299 004 001</t>
  </si>
  <si>
    <t>1 2 9 299 005 001</t>
  </si>
  <si>
    <t>1 3 1 311 004 001</t>
  </si>
  <si>
    <t>1 3 1 311 005 001</t>
  </si>
  <si>
    <t>1 3 1 312 002 001</t>
  </si>
  <si>
    <t>1 3 1 312 003 001</t>
  </si>
  <si>
    <t>1 3 1 312 004 001</t>
  </si>
  <si>
    <t>1 3 1 312 005 001</t>
  </si>
  <si>
    <t>1 3 1 313 002 001</t>
  </si>
  <si>
    <t>1 3 1 313 003 001</t>
  </si>
  <si>
    <t>1 3 1 313 004 001</t>
  </si>
  <si>
    <t>1 3 1 313 005 001</t>
  </si>
  <si>
    <t>1 3 1 314 002 001</t>
  </si>
  <si>
    <t>1 3 1 314 003 001</t>
  </si>
  <si>
    <t>1 3 1 314 004 001</t>
  </si>
  <si>
    <t>1 3 1 314 005 001</t>
  </si>
  <si>
    <t>1 3 1 315 002 001</t>
  </si>
  <si>
    <t>1 3 1 315 003 001</t>
  </si>
  <si>
    <t>1 3 1 315 004 001</t>
  </si>
  <si>
    <t>1 3 1 315 005 001</t>
  </si>
  <si>
    <t>1 3 1 316 002 001</t>
  </si>
  <si>
    <t>1 3 1 316 003 001</t>
  </si>
  <si>
    <t>1 3 1 316 004 001</t>
  </si>
  <si>
    <t>1 3 1 316 005 001</t>
  </si>
  <si>
    <t>1 3 1 317 002 001</t>
  </si>
  <si>
    <t>1 3 1 317 004 001</t>
  </si>
  <si>
    <t>1 3 1 317 005 001</t>
  </si>
  <si>
    <t>1 3 1 318 002 001</t>
  </si>
  <si>
    <t>1 3 1 318 003 001</t>
  </si>
  <si>
    <t>1 3 1 318 004 001</t>
  </si>
  <si>
    <t>1 3 1 318 005 001</t>
  </si>
  <si>
    <t>1 3 1 319 002 001</t>
  </si>
  <si>
    <t>1 3 1 319 003 001</t>
  </si>
  <si>
    <t>1 3 1 319 004 001</t>
  </si>
  <si>
    <t>1 3 1 319 005 001</t>
  </si>
  <si>
    <t>1 3 2 321 002 001</t>
  </si>
  <si>
    <t>1 3 2 321 003 001</t>
  </si>
  <si>
    <t>1 3 2 321 004 001</t>
  </si>
  <si>
    <t>1 3 2 321 005 001</t>
  </si>
  <si>
    <t>1 3 2 322 002 001</t>
  </si>
  <si>
    <t>1 3 2 322 003 001</t>
  </si>
  <si>
    <t>1 3 2 322 004 001</t>
  </si>
  <si>
    <t>1 3 2 322 005 001</t>
  </si>
  <si>
    <t>1 3 2 323 003 001</t>
  </si>
  <si>
    <t>1 3 2 323 004 001</t>
  </si>
  <si>
    <t>1 3 2 323 005 001</t>
  </si>
  <si>
    <t>1 3 2 324 002 001</t>
  </si>
  <si>
    <t>1 3 2 324 003 001</t>
  </si>
  <si>
    <t>1 3 2 324 004 001</t>
  </si>
  <si>
    <t>1 3 2 324 005 001</t>
  </si>
  <si>
    <t>1 3 2 325 002 001</t>
  </si>
  <si>
    <t>1 3 2 325 003 001</t>
  </si>
  <si>
    <t>1 3 2 325 005 001</t>
  </si>
  <si>
    <t>1 3 2 326 003 001</t>
  </si>
  <si>
    <t>1 3 2 326 004 001</t>
  </si>
  <si>
    <t>1 3 2 326 005 001</t>
  </si>
  <si>
    <t>1 3 2 327 002 001</t>
  </si>
  <si>
    <t>1 3 2 327 003 001</t>
  </si>
  <si>
    <t>1 3 2 327 004 001</t>
  </si>
  <si>
    <t>1 3 2 327 005 001</t>
  </si>
  <si>
    <t>1 3 2 328 002 001</t>
  </si>
  <si>
    <t>1 3 2 328 003 001</t>
  </si>
  <si>
    <t>1 3 2 328 004 001</t>
  </si>
  <si>
    <t>1 3 2 328 005 001</t>
  </si>
  <si>
    <t>1 3 2 329 002 001</t>
  </si>
  <si>
    <t>1 3 2 329 003 001</t>
  </si>
  <si>
    <t>1 3 2 329 004 001</t>
  </si>
  <si>
    <t>1 3 2 329 005 001</t>
  </si>
  <si>
    <t>1 3 3 331 002 001</t>
  </si>
  <si>
    <t>1 3 3 331 003 001</t>
  </si>
  <si>
    <t>1 3 3 331 004 001</t>
  </si>
  <si>
    <t>1 3 3 331 005 001</t>
  </si>
  <si>
    <t>1 3 3 332 002 001</t>
  </si>
  <si>
    <t>1 3 3 332 003 001</t>
  </si>
  <si>
    <t>1 3 3 332 004 001</t>
  </si>
  <si>
    <t>1 3 3 332 005 001</t>
  </si>
  <si>
    <t>1 3 3 333 002 001</t>
  </si>
  <si>
    <t>1 3 3 333 003 001</t>
  </si>
  <si>
    <t>1 3 3 333 004 001</t>
  </si>
  <si>
    <t>1 3 3 333 005 001</t>
  </si>
  <si>
    <t>1 3 3 334 002 001</t>
  </si>
  <si>
    <t>1 3 3 334 003 001</t>
  </si>
  <si>
    <t>1 3 3 334 004 001</t>
  </si>
  <si>
    <t>1 3 3 334 005 001</t>
  </si>
  <si>
    <t>1 3 3 335 002 001</t>
  </si>
  <si>
    <t>1 3 3 335 003 001</t>
  </si>
  <si>
    <t>1 3 3 335 004 001</t>
  </si>
  <si>
    <t>1 3 3 335 005 001</t>
  </si>
  <si>
    <t>1 3 3 336 002 001</t>
  </si>
  <si>
    <t>1 3 3 336 003 001</t>
  </si>
  <si>
    <t>1 3 3 336 004 001</t>
  </si>
  <si>
    <t>1 3 3 336 005 001</t>
  </si>
  <si>
    <t>1 3 3 337 002 001</t>
  </si>
  <si>
    <t>1 3 3 337 003 001</t>
  </si>
  <si>
    <t>1 3 3 337 004 001</t>
  </si>
  <si>
    <t>1 3 3 337 005 001</t>
  </si>
  <si>
    <t>1 3 3 338 002 001</t>
  </si>
  <si>
    <t>1 3 3 338 003 001</t>
  </si>
  <si>
    <t>1 3 3 338 004 001</t>
  </si>
  <si>
    <t>1 3 3 338 005 001</t>
  </si>
  <si>
    <t>1 3 3 339 002 001</t>
  </si>
  <si>
    <t>1 3 3 339 003 001</t>
  </si>
  <si>
    <t>1 3 3 339 004 001</t>
  </si>
  <si>
    <t>1 3 3 339 005 001</t>
  </si>
  <si>
    <t>1 3 4 341 004 001</t>
  </si>
  <si>
    <t>1 3 4 342 002 001</t>
  </si>
  <si>
    <t>1 3 4 342 003 001</t>
  </si>
  <si>
    <t>1 3 4 342 004 001</t>
  </si>
  <si>
    <t>1 3 4 342 005 001</t>
  </si>
  <si>
    <t>1 3 4 343 002 001</t>
  </si>
  <si>
    <t>1 3 4 343 003 001</t>
  </si>
  <si>
    <t>1 3 4 343 004 001</t>
  </si>
  <si>
    <t>1 3 4 343 005 001</t>
  </si>
  <si>
    <t>1 3 4 344 002 001</t>
  </si>
  <si>
    <t>1 3 4 344 003 001</t>
  </si>
  <si>
    <t>1 3 4 344 004 001</t>
  </si>
  <si>
    <t>1 3 4 344 005 001</t>
  </si>
  <si>
    <t>1 3 4 345 002 001</t>
  </si>
  <si>
    <t>1 3 4 345 003 001</t>
  </si>
  <si>
    <t>1 3 4 345 004 001</t>
  </si>
  <si>
    <t>1 3 4 345 005 001</t>
  </si>
  <si>
    <t>1 3 4 346 002 001</t>
  </si>
  <si>
    <t>1 3 4 346 003 001</t>
  </si>
  <si>
    <t>1 3 4 346 004 001</t>
  </si>
  <si>
    <t>1 3 4 346 005 001</t>
  </si>
  <si>
    <t>1 3 4 347 002 001</t>
  </si>
  <si>
    <t>1 3 4 347 003 001</t>
  </si>
  <si>
    <t>1 3 4 347 004 001</t>
  </si>
  <si>
    <t>1 3 4 347 005 001</t>
  </si>
  <si>
    <t>1 3 4 348 002 001</t>
  </si>
  <si>
    <t>1 3 4 348 003 001</t>
  </si>
  <si>
    <t>1 3 4 348 004 001</t>
  </si>
  <si>
    <t>1 3 4 348 005 001</t>
  </si>
  <si>
    <t>1 3 4 349 002 001</t>
  </si>
  <si>
    <t>1 3 4 349 003 001</t>
  </si>
  <si>
    <t>1 3 4 349 004 001</t>
  </si>
  <si>
    <t>1 3 4 349 005 001</t>
  </si>
  <si>
    <t>1 3 5 351 002 001</t>
  </si>
  <si>
    <t>1 3 5 351 003 001</t>
  </si>
  <si>
    <t>1 3 5 351 004 001</t>
  </si>
  <si>
    <t>1 3 5 351 005 001</t>
  </si>
  <si>
    <t>1 3 5 352 003 001</t>
  </si>
  <si>
    <t>1 3 5 352 004 001</t>
  </si>
  <si>
    <t>1 3 5 352 005 001</t>
  </si>
  <si>
    <t>1 3 5 353 002 001</t>
  </si>
  <si>
    <t>1 3 5 353 003 001</t>
  </si>
  <si>
    <t>1 3 5 353 004 001</t>
  </si>
  <si>
    <t>1 3 5 353 005 001</t>
  </si>
  <si>
    <t>1 3 5 354 002 001</t>
  </si>
  <si>
    <t>1 3 5 354 003 001</t>
  </si>
  <si>
    <t>1 3 5 354 004 001</t>
  </si>
  <si>
    <t>1 3 5 354 005 001</t>
  </si>
  <si>
    <t>1 3 5 355 004 001</t>
  </si>
  <si>
    <t>1 3 5 355 005 001</t>
  </si>
  <si>
    <t>1 3 5 356 002 001</t>
  </si>
  <si>
    <t>1 3 5 356 003 001</t>
  </si>
  <si>
    <t>1 3 5 356 004 001</t>
  </si>
  <si>
    <t>1 3 5 356 005 001</t>
  </si>
  <si>
    <t>1 3 5 357 002 001</t>
  </si>
  <si>
    <t>1 3 5 357 003 001</t>
  </si>
  <si>
    <t>1 3 5 357 004 001</t>
  </si>
  <si>
    <t>1 3 5 357 005 001</t>
  </si>
  <si>
    <t>1 3 5 358 002 001</t>
  </si>
  <si>
    <t>1 3 5 358 003 001</t>
  </si>
  <si>
    <t>1 3 5 358 004 001</t>
  </si>
  <si>
    <t>1 3 5 358 005 001</t>
  </si>
  <si>
    <t>1 3 5 359 002 001</t>
  </si>
  <si>
    <t>1 3 5 359 003 001</t>
  </si>
  <si>
    <t>1 3 5 359 004 001</t>
  </si>
  <si>
    <t>1 3 5 359 005 001</t>
  </si>
  <si>
    <t>1 3 6 361 003 001</t>
  </si>
  <si>
    <t>1 3 6 361 004 001</t>
  </si>
  <si>
    <t>1 3 6 361 005 001</t>
  </si>
  <si>
    <t>1 3 6 362 002 001</t>
  </si>
  <si>
    <t>1 3 6 362 003 001</t>
  </si>
  <si>
    <t>1 3 6 362 004 001</t>
  </si>
  <si>
    <t>1 3 6 362 005 001</t>
  </si>
  <si>
    <t>1 3 6 363 002 001</t>
  </si>
  <si>
    <t>1 3 6 363 003 001</t>
  </si>
  <si>
    <t>1 3 6 363 004 001</t>
  </si>
  <si>
    <t>1 3 6 363 005 001</t>
  </si>
  <si>
    <t>1 3 6 364 002 001</t>
  </si>
  <si>
    <t>1 3 6 364 003 001</t>
  </si>
  <si>
    <t>1 3 6 364 004 001</t>
  </si>
  <si>
    <t>1 3 6 364 005 001</t>
  </si>
  <si>
    <t>1 3 6 365 002 001</t>
  </si>
  <si>
    <t>1 3 6 365 003 001</t>
  </si>
  <si>
    <t>1 3 6 365 004 001</t>
  </si>
  <si>
    <t>1 3 6 365 005 001</t>
  </si>
  <si>
    <t>1 3 6 366 002 001</t>
  </si>
  <si>
    <t>1 3 6 366 003 001</t>
  </si>
  <si>
    <t>1 3 6 366 004 001</t>
  </si>
  <si>
    <t>1 3 6 366 005 001</t>
  </si>
  <si>
    <t>1 3 6 369 002 001</t>
  </si>
  <si>
    <t>1 3 6 369 003 001</t>
  </si>
  <si>
    <t>1 3 6 369 004 001</t>
  </si>
  <si>
    <t>1 3 6 369 005 001</t>
  </si>
  <si>
    <t>1 3 7 371 002 001</t>
  </si>
  <si>
    <t>1 3 7 371 003 001</t>
  </si>
  <si>
    <t>1 3 7 371 004 001</t>
  </si>
  <si>
    <t>1 3 7 371 005 001</t>
  </si>
  <si>
    <t>1 3 7 372 002 001</t>
  </si>
  <si>
    <t>1 3 7 372 003 001</t>
  </si>
  <si>
    <t>1 3 7 372 004 001</t>
  </si>
  <si>
    <t>1 3 7 372 005 001</t>
  </si>
  <si>
    <t>1 3 7 373 002 001</t>
  </si>
  <si>
    <t>1 3 7 373 003 001</t>
  </si>
  <si>
    <t>1 3 7 373 004 001</t>
  </si>
  <si>
    <t>1 3 7 373 005 001</t>
  </si>
  <si>
    <t>1 3 7 374 002 001</t>
  </si>
  <si>
    <t>1 3 7 374 003 001</t>
  </si>
  <si>
    <t>1 3 7 374 004 001</t>
  </si>
  <si>
    <t>1 3 7 374 005 001</t>
  </si>
  <si>
    <t>1 3 7 375 002 001</t>
  </si>
  <si>
    <t>1 3 7 375 003 001</t>
  </si>
  <si>
    <t>1 3 7 375 004 001</t>
  </si>
  <si>
    <t>1 3 7 376 002 001</t>
  </si>
  <si>
    <t>1 3 7 376 003 001</t>
  </si>
  <si>
    <t>1 3 7 376 004 001</t>
  </si>
  <si>
    <t>1 3 7 376 005 001</t>
  </si>
  <si>
    <t>1 3 7 377 002 001</t>
  </si>
  <si>
    <t>1 3 7 377 003 001</t>
  </si>
  <si>
    <t>1 3 7 377 004 001</t>
  </si>
  <si>
    <t>1 3 7 377 005 001</t>
  </si>
  <si>
    <t>1 3 7 378 002 001</t>
  </si>
  <si>
    <t>1 3 7 378 003 001</t>
  </si>
  <si>
    <t>1 3 7 378 004 001</t>
  </si>
  <si>
    <t>1 3 7 378 005 001</t>
  </si>
  <si>
    <t>1 3 7 379 002 001</t>
  </si>
  <si>
    <t>1 3 7 379 003 001</t>
  </si>
  <si>
    <t>1 3 7 379 004 001</t>
  </si>
  <si>
    <t>1 3 8 381 002 001</t>
  </si>
  <si>
    <t>1 3 8 381 003 001</t>
  </si>
  <si>
    <t>1 3 8 381 004 001</t>
  </si>
  <si>
    <t>1 3 8 381 005 001</t>
  </si>
  <si>
    <t>1 3 8 382 003 001</t>
  </si>
  <si>
    <t>1 3 8 382 004 001</t>
  </si>
  <si>
    <t>1 3 8 383 002 001</t>
  </si>
  <si>
    <t>1 3 8 383 003 001</t>
  </si>
  <si>
    <t>1 3 8 383 004 001</t>
  </si>
  <si>
    <t>1 3 8 383 005 001</t>
  </si>
  <si>
    <t>1 3 8 384 002 001</t>
  </si>
  <si>
    <t>1 3 8 384 003 001</t>
  </si>
  <si>
    <t>1 3 8 384 004 001</t>
  </si>
  <si>
    <t>1 3 8 384 005 001</t>
  </si>
  <si>
    <t>1 3 8 385 002 001</t>
  </si>
  <si>
    <t>1 3 8 385 003 001</t>
  </si>
  <si>
    <t>1 3 8 385 004 001</t>
  </si>
  <si>
    <t>1 3 8 385 005 001</t>
  </si>
  <si>
    <t>1 3 9 391 002 001</t>
  </si>
  <si>
    <t>1 3 9 391 003 001</t>
  </si>
  <si>
    <t>1 3 9 391 004 001</t>
  </si>
  <si>
    <t>1 3 9 391 005 001</t>
  </si>
  <si>
    <t>1 3 9 392 002 001</t>
  </si>
  <si>
    <t>1 3 9 392 003 001</t>
  </si>
  <si>
    <t>1 3 9 392 004 001</t>
  </si>
  <si>
    <t>1 3 9 392 005 001</t>
  </si>
  <si>
    <t>1 3 9 393 002 001</t>
  </si>
  <si>
    <t>1 3 9 393 003 001</t>
  </si>
  <si>
    <t>1 3 9 393 004 001</t>
  </si>
  <si>
    <t>1 3 9 393 005 001</t>
  </si>
  <si>
    <t>1 3 9 394 002 001</t>
  </si>
  <si>
    <t>1 3 9 394 003 001</t>
  </si>
  <si>
    <t>1 3 9 394 004 001</t>
  </si>
  <si>
    <t>1 3 9 394 005 001</t>
  </si>
  <si>
    <t>1 3 9 395 002 001</t>
  </si>
  <si>
    <t>1 3 9 395 003 001</t>
  </si>
  <si>
    <t>1 3 9 395 004 001</t>
  </si>
  <si>
    <t>1 3 9 395 005 001</t>
  </si>
  <si>
    <t>1 3 9 396 002 001</t>
  </si>
  <si>
    <t>1 3 9 396 003 001</t>
  </si>
  <si>
    <t>1 3 9 396 004 001</t>
  </si>
  <si>
    <t>1 3 9 396 005 001</t>
  </si>
  <si>
    <t>1 3 9 397 002 001</t>
  </si>
  <si>
    <t>1 3 9 397 003 001</t>
  </si>
  <si>
    <t>1 3 9 397 004 001</t>
  </si>
  <si>
    <t>1 3 9 397 005 001</t>
  </si>
  <si>
    <t>1 3 9 398 002 001</t>
  </si>
  <si>
    <t>1 3 9 398 003 001</t>
  </si>
  <si>
    <t>1 3 9 398 004 001</t>
  </si>
  <si>
    <t>1 3 9 398 005 001</t>
  </si>
  <si>
    <t>1 3 9 399 002 001</t>
  </si>
  <si>
    <t>1 3 9 399 004 001</t>
  </si>
  <si>
    <t>1 3 9 399 005 001</t>
  </si>
  <si>
    <t>1 4 1 411 002 001</t>
  </si>
  <si>
    <t>1 4 1 411 003 001</t>
  </si>
  <si>
    <t>1 4 1 411 004 001</t>
  </si>
  <si>
    <t>1 4 1 411 005 001</t>
  </si>
  <si>
    <t>1 4 1 412 002 001</t>
  </si>
  <si>
    <t>1 4 1 412 003 001</t>
  </si>
  <si>
    <t>1 4 1 412 004 001</t>
  </si>
  <si>
    <t>1 4 1 412 005 001</t>
  </si>
  <si>
    <t>1 4 1 413 002 001</t>
  </si>
  <si>
    <t>1 4 1 413 003 001</t>
  </si>
  <si>
    <t>1 4 1 413 004 001</t>
  </si>
  <si>
    <t>1 4 1 413 005 001</t>
  </si>
  <si>
    <t>1 4 1 414 002 001</t>
  </si>
  <si>
    <t>1 4 1 414 003 001</t>
  </si>
  <si>
    <t>1 4 1 414 004 001</t>
  </si>
  <si>
    <t>1 4 1 414 005 001</t>
  </si>
  <si>
    <t>1 4 1 415 002 001</t>
  </si>
  <si>
    <t>1 4 1 415 003 001</t>
  </si>
  <si>
    <t>1 4 1 415 004 001</t>
  </si>
  <si>
    <t>1 4 1 415 005 001</t>
  </si>
  <si>
    <t>1 4 1 416 002 001</t>
  </si>
  <si>
    <t>1 4 1 416 003 001</t>
  </si>
  <si>
    <t>1 4 1 416 004 001</t>
  </si>
  <si>
    <t>1 4 1 416 005 001</t>
  </si>
  <si>
    <t>1 4 1 417 002 001</t>
  </si>
  <si>
    <t>1 4 1 417 003 001</t>
  </si>
  <si>
    <t>1 4 1 417 004 001</t>
  </si>
  <si>
    <t>1 4 1 417 005 001</t>
  </si>
  <si>
    <t>1 4 1 418 002 001</t>
  </si>
  <si>
    <t>1 4 1 418 003 001</t>
  </si>
  <si>
    <t>1 4 1 418 004 001</t>
  </si>
  <si>
    <t>1 4 1 418 005 001</t>
  </si>
  <si>
    <t>1 4 1 419 002 001</t>
  </si>
  <si>
    <t>1 4 1 419 003 001</t>
  </si>
  <si>
    <t>1 4 1 419 004 001</t>
  </si>
  <si>
    <t>1 4 1 419 005 001</t>
  </si>
  <si>
    <t>1 4 2 421 002 001</t>
  </si>
  <si>
    <t>1 4 2 421 003 001</t>
  </si>
  <si>
    <t>1 4 2 421 004 001</t>
  </si>
  <si>
    <t>1 4 2 421 005 001</t>
  </si>
  <si>
    <t>1 4 2 422 002 001</t>
  </si>
  <si>
    <t>1 4 2 422 003 001</t>
  </si>
  <si>
    <t>1 4 2 422 004 001</t>
  </si>
  <si>
    <t>1 4 2 422 005 001</t>
  </si>
  <si>
    <t>1 4 2 423 002 001</t>
  </si>
  <si>
    <t>1 4 2 423 003 001</t>
  </si>
  <si>
    <t>1 4 2 423 004 001</t>
  </si>
  <si>
    <t>1 4 2 423 005 001</t>
  </si>
  <si>
    <t>1 4 2 424 002 001</t>
  </si>
  <si>
    <t>1 4 2 424 003 001</t>
  </si>
  <si>
    <t>1 4 2 424 004 001</t>
  </si>
  <si>
    <t>1 4 2 424 005 001</t>
  </si>
  <si>
    <t>1 4 2 425 002 001</t>
  </si>
  <si>
    <t>1 4 2 425 003 001</t>
  </si>
  <si>
    <t>1 4 2 425 004 001</t>
  </si>
  <si>
    <t>1 4 2 425 005 001</t>
  </si>
  <si>
    <t>1 4 3 431 002 001</t>
  </si>
  <si>
    <t>1 4 3 431 003 001</t>
  </si>
  <si>
    <t>1 4 3 431 004 001</t>
  </si>
  <si>
    <t>1 4 3 431 005 001</t>
  </si>
  <si>
    <t>1 4 3 432 002 001</t>
  </si>
  <si>
    <t>1 4 3 432 003 001</t>
  </si>
  <si>
    <t>1 4 3 432 004 001</t>
  </si>
  <si>
    <t>1 4 3 432 005 001</t>
  </si>
  <si>
    <t>1 4 3 433 002 001</t>
  </si>
  <si>
    <t>1 4 3 433 003 001</t>
  </si>
  <si>
    <t>1 4 3 433 004 001</t>
  </si>
  <si>
    <t>1 4 3 433 005 001</t>
  </si>
  <si>
    <t>1 4 3 434 002 001</t>
  </si>
  <si>
    <t>1 4 3 434 003 001</t>
  </si>
  <si>
    <t>1 4 3 434 004 001</t>
  </si>
  <si>
    <t>1 4 3 434 005 001</t>
  </si>
  <si>
    <t>1 4 3 435 002 001</t>
  </si>
  <si>
    <t>1 4 3 435 003 001</t>
  </si>
  <si>
    <t>1 4 3 435 004 001</t>
  </si>
  <si>
    <t>1 4 3 435 005 001</t>
  </si>
  <si>
    <t>1 4 3 436 002 001</t>
  </si>
  <si>
    <t>1 4 3 436 003 001</t>
  </si>
  <si>
    <t>1 4 3 436 004 001</t>
  </si>
  <si>
    <t>1 4 3 436 005 001</t>
  </si>
  <si>
    <t>1 4 3 437 002 001</t>
  </si>
  <si>
    <t>1 4 3 437 003 001</t>
  </si>
  <si>
    <t>1 4 3 437 004 001</t>
  </si>
  <si>
    <t>1 4 3 437 005 001</t>
  </si>
  <si>
    <t>1 4 3 438 002 001</t>
  </si>
  <si>
    <t>1 4 3 438 003 001</t>
  </si>
  <si>
    <t>1 4 3 438 004 001</t>
  </si>
  <si>
    <t>1 4 3 438 005 001</t>
  </si>
  <si>
    <t>1 4 3 439 002 001</t>
  </si>
  <si>
    <t>1 4 3 439 003 001</t>
  </si>
  <si>
    <t>1 4 3 439 004 001</t>
  </si>
  <si>
    <t>1 4 3 439 005 001</t>
  </si>
  <si>
    <t>1 4 4 441 004 001</t>
  </si>
  <si>
    <t>1 4 4 441 005 001</t>
  </si>
  <si>
    <t>1 4 4 442 002 001</t>
  </si>
  <si>
    <t>1 4 4 442 003 001</t>
  </si>
  <si>
    <t>1 4 4 442 004 001</t>
  </si>
  <si>
    <t>1 4 4 442 005 001</t>
  </si>
  <si>
    <t>1 4 4 443 003 001</t>
  </si>
  <si>
    <t>1 4 4 443 004 001</t>
  </si>
  <si>
    <t>1 4 4 443 005 001</t>
  </si>
  <si>
    <t>1 4 4 444 002 001</t>
  </si>
  <si>
    <t>1 4 4 444 003 001</t>
  </si>
  <si>
    <t>1 4 4 444 004 001</t>
  </si>
  <si>
    <t>1 4 4 444 005 001</t>
  </si>
  <si>
    <t>1 4 4 445 002 001</t>
  </si>
  <si>
    <t>1 4 4 445 003 001</t>
  </si>
  <si>
    <t>1 4 4 445 004 001</t>
  </si>
  <si>
    <t>1 4 4 445 005 001</t>
  </si>
  <si>
    <t>1 4 4 446 002 001</t>
  </si>
  <si>
    <t>1 4 4 446 003 001</t>
  </si>
  <si>
    <t>1 4 4 446 004 001</t>
  </si>
  <si>
    <t>1 4 4 446 005 001</t>
  </si>
  <si>
    <t>1 4 4 447 002 001</t>
  </si>
  <si>
    <t>1 4 4 447 003 001</t>
  </si>
  <si>
    <t>1 4 4 447 004 001</t>
  </si>
  <si>
    <t>1 4 4 447 005 001</t>
  </si>
  <si>
    <t>1 4 4 448 002 001</t>
  </si>
  <si>
    <t>1 4 4 448 003 001</t>
  </si>
  <si>
    <t>1 4 4 448 004 001</t>
  </si>
  <si>
    <t>1 4 4 448 005 001</t>
  </si>
  <si>
    <t>1 4 5 451 002 001</t>
  </si>
  <si>
    <t>1 4 5 451 003 001</t>
  </si>
  <si>
    <t>1 4 5 451 004 001</t>
  </si>
  <si>
    <t>1 4 5 451 005 001</t>
  </si>
  <si>
    <t>1 4 5 452 002 001</t>
  </si>
  <si>
    <t>1 4 5 452 003 001</t>
  </si>
  <si>
    <t>1 4 5 452 004 001</t>
  </si>
  <si>
    <t>1 4 5 452 005 001</t>
  </si>
  <si>
    <t>1 4 5 459 002 001</t>
  </si>
  <si>
    <t>1 4 5 459 003 001</t>
  </si>
  <si>
    <t>1 4 5 459 004 001</t>
  </si>
  <si>
    <t>1 4 5 459 005 001</t>
  </si>
  <si>
    <t>1 4 6 461 002 001</t>
  </si>
  <si>
    <t>1 4 6 461 003 001</t>
  </si>
  <si>
    <t>1 4 6 461 004 001</t>
  </si>
  <si>
    <t>1 4 6 461 005 001</t>
  </si>
  <si>
    <t>1 4 6 462 002 001</t>
  </si>
  <si>
    <t>1 4 6 462 003 001</t>
  </si>
  <si>
    <t>1 4 6 462 004 001</t>
  </si>
  <si>
    <t>1 4 6 462 005 001</t>
  </si>
  <si>
    <t>1 4 6 463 002 001</t>
  </si>
  <si>
    <t>1 4 6 463 003 001</t>
  </si>
  <si>
    <t>1 4 6 463 004 001</t>
  </si>
  <si>
    <t>1 4 6 463 005 001</t>
  </si>
  <si>
    <t>1 4 6 464 002 001</t>
  </si>
  <si>
    <t>1 4 6 464 003 001</t>
  </si>
  <si>
    <t>1 4 6 464 004 001</t>
  </si>
  <si>
    <t>1 4 6 464 005 001</t>
  </si>
  <si>
    <t>1 4 6 465 002 001</t>
  </si>
  <si>
    <t>1 4 6 465 003 001</t>
  </si>
  <si>
    <t>1 4 6 465 004 001</t>
  </si>
  <si>
    <t>1 4 6 465 005 001</t>
  </si>
  <si>
    <t>1 4 6 466 002 001</t>
  </si>
  <si>
    <t>1 4 6 466 003 001</t>
  </si>
  <si>
    <t>1 4 6 466 004 001</t>
  </si>
  <si>
    <t>1 4 6 466 005 001</t>
  </si>
  <si>
    <t>1 4 6 469 002 001</t>
  </si>
  <si>
    <t>1 4 6 469 003 001</t>
  </si>
  <si>
    <t>1 4 6 469 004 001</t>
  </si>
  <si>
    <t>1 4 6 469 005 001</t>
  </si>
  <si>
    <t>1 4 7 471 002 001</t>
  </si>
  <si>
    <t>1 4 7 471 003 001</t>
  </si>
  <si>
    <t>1 4 7 471 004 001</t>
  </si>
  <si>
    <t>1 4 7 471 005 001</t>
  </si>
  <si>
    <t>1 4 8 481 002 001</t>
  </si>
  <si>
    <t>1 4 8 481 003 001</t>
  </si>
  <si>
    <t>1 4 8 481 004 001</t>
  </si>
  <si>
    <t>1 4 8 481 005 001</t>
  </si>
  <si>
    <t>1 4 8 482 002 001</t>
  </si>
  <si>
    <t>1 4 8 482 003 001</t>
  </si>
  <si>
    <t>1 4 8 482 004 001</t>
  </si>
  <si>
    <t>1 4 8 482 005 001</t>
  </si>
  <si>
    <t>1 4 8 483 002 001</t>
  </si>
  <si>
    <t>1 4 8 483 003 001</t>
  </si>
  <si>
    <t>1 4 8 483 004 001</t>
  </si>
  <si>
    <t>1 4 8 483 005 001</t>
  </si>
  <si>
    <t>1 4 8 484 002 001</t>
  </si>
  <si>
    <t>1 4 8 484 003 001</t>
  </si>
  <si>
    <t>1 4 8 484 004 001</t>
  </si>
  <si>
    <t>1 4 8 484 005 001</t>
  </si>
  <si>
    <t>1 4 8 485 002 001</t>
  </si>
  <si>
    <t>1 4 8 485 003 001</t>
  </si>
  <si>
    <t>1 4 8 485 004 001</t>
  </si>
  <si>
    <t>1 4 8 485 005 001</t>
  </si>
  <si>
    <t>1 4 9 491 002 001</t>
  </si>
  <si>
    <t>1 4 9 491 003 001</t>
  </si>
  <si>
    <t>1 4 9 491 004 001</t>
  </si>
  <si>
    <t>1 4 9 491 005 001</t>
  </si>
  <si>
    <t>1 4 9 492 002 001</t>
  </si>
  <si>
    <t>1 4 9 492 003 001</t>
  </si>
  <si>
    <t>1 4 9 492 004 001</t>
  </si>
  <si>
    <t>1 4 9 492 005 001</t>
  </si>
  <si>
    <t>1 4 9 493 002 001</t>
  </si>
  <si>
    <t>1 4 9 493 003 001</t>
  </si>
  <si>
    <t>1 4 9 493 004 001</t>
  </si>
  <si>
    <t>1 4 9 493 005 001</t>
  </si>
  <si>
    <t>2 5 1 511 002 001</t>
  </si>
  <si>
    <t>2 5 1 511 003 001</t>
  </si>
  <si>
    <t>2 5 1 511 004 001</t>
  </si>
  <si>
    <t>2 5 1 511 005 001</t>
  </si>
  <si>
    <t>2 5 1 512 002 001</t>
  </si>
  <si>
    <t>2 5 1 512 003 001</t>
  </si>
  <si>
    <t>2 5 1 512 004 001</t>
  </si>
  <si>
    <t>2 5 1 512 005 001</t>
  </si>
  <si>
    <t>2 5 1 513 002 001</t>
  </si>
  <si>
    <t>2 5 1 513 003 001</t>
  </si>
  <si>
    <t>2 5 1 513 004 001</t>
  </si>
  <si>
    <t>2 5 1 513 005 001</t>
  </si>
  <si>
    <t>2 5 1 514 002 001</t>
  </si>
  <si>
    <t>2 5 1 514 003 001</t>
  </si>
  <si>
    <t>2 5 1 514 004 001</t>
  </si>
  <si>
    <t>2 5 1 514 005 001</t>
  </si>
  <si>
    <t>2 5 1 515 002 001</t>
  </si>
  <si>
    <t>2 5 1 515 003 001</t>
  </si>
  <si>
    <t>2 5 1 515 005 001</t>
  </si>
  <si>
    <t>2 5 1 519 002 001</t>
  </si>
  <si>
    <t>2 5 1 519 003 001</t>
  </si>
  <si>
    <t>2 5 1 519 004 001</t>
  </si>
  <si>
    <t>2 5 1 519 005 001</t>
  </si>
  <si>
    <t>2 5 2 521 002 001</t>
  </si>
  <si>
    <t>2 5 2 521 003 001</t>
  </si>
  <si>
    <t>2 5 2 521 004 001</t>
  </si>
  <si>
    <t>2 5 2 521 005 001</t>
  </si>
  <si>
    <t>2 5 2 522 002 001</t>
  </si>
  <si>
    <t>2 5 2 522 003 001</t>
  </si>
  <si>
    <t>2 5 2 522 004 001</t>
  </si>
  <si>
    <t>2 5 2 522 005 001</t>
  </si>
  <si>
    <t>2 5 2 523 002 001</t>
  </si>
  <si>
    <t>2 5 2 523 003 001</t>
  </si>
  <si>
    <t>2 5 2 523 004 001</t>
  </si>
  <si>
    <t>2 5 2 523 005 001</t>
  </si>
  <si>
    <t>2 5 2 529 002 001</t>
  </si>
  <si>
    <t>2 5 2 529 003 001</t>
  </si>
  <si>
    <t>2 5 2 529 004 001</t>
  </si>
  <si>
    <t>2 5 2 529 005 001</t>
  </si>
  <si>
    <t>2 5 3 531 002 001</t>
  </si>
  <si>
    <t>2 5 3 531 003 001</t>
  </si>
  <si>
    <t>2 5 3 531 004 001</t>
  </si>
  <si>
    <t>2 5 3 531 005 001</t>
  </si>
  <si>
    <t>2 5 3 532 002 001</t>
  </si>
  <si>
    <t>2 5 3 532 003 001</t>
  </si>
  <si>
    <t>2 5 3 532 004 001</t>
  </si>
  <si>
    <t>2 5 3 532 005 001</t>
  </si>
  <si>
    <t>2 5 4 541 002 001</t>
  </si>
  <si>
    <t>2 5 4 541 003 001</t>
  </si>
  <si>
    <t>2 5 4 541 004 001</t>
  </si>
  <si>
    <t>2 5 4 541 005 001</t>
  </si>
  <si>
    <t>2 5 4 542 002 001</t>
  </si>
  <si>
    <t>2 5 4 542 003 001</t>
  </si>
  <si>
    <t>2 5 4 542 004 001</t>
  </si>
  <si>
    <t>2 5 4 542 005 001</t>
  </si>
  <si>
    <t>2 5 4 543 002 001</t>
  </si>
  <si>
    <t>2 5 4 543 003 001</t>
  </si>
  <si>
    <t>2 5 4 543 004 001</t>
  </si>
  <si>
    <t>2 5 4 543 005 001</t>
  </si>
  <si>
    <t>2 5 4 544 002 001</t>
  </si>
  <si>
    <t>2 5 4 544 003 001</t>
  </si>
  <si>
    <t>2 5 4 544 004 001</t>
  </si>
  <si>
    <t>2 5 4 544 005 001</t>
  </si>
  <si>
    <t>2 5 4 545 002 001</t>
  </si>
  <si>
    <t>2 5 4 545 003 001</t>
  </si>
  <si>
    <t>2 5 4 545 004 001</t>
  </si>
  <si>
    <t>2 5 4 545 005 001</t>
  </si>
  <si>
    <t>2 5 4 549 002 001</t>
  </si>
  <si>
    <t>2 5 4 549 003 001</t>
  </si>
  <si>
    <t>2 5 4 549 004 001</t>
  </si>
  <si>
    <t>2 5 4 549 005 001</t>
  </si>
  <si>
    <t>2 5 5 551 002 001</t>
  </si>
  <si>
    <t>2 5 5 551 003 001</t>
  </si>
  <si>
    <t>2 5 5 551 004 001</t>
  </si>
  <si>
    <t>2 5 5 551 005 001</t>
  </si>
  <si>
    <t>2 5 6 561 002 001</t>
  </si>
  <si>
    <t>2 5 6 561 003 001</t>
  </si>
  <si>
    <t>2 5 6 561 004 001</t>
  </si>
  <si>
    <t>2 5 6 561 005 001</t>
  </si>
  <si>
    <t>2 5 6 562 002 001</t>
  </si>
  <si>
    <t>2 5 6 562 003 001</t>
  </si>
  <si>
    <t>2 5 6 562 004 001</t>
  </si>
  <si>
    <t>2 5 6 562 005 001</t>
  </si>
  <si>
    <t>2 5 6 563 002 001</t>
  </si>
  <si>
    <t>2 5 6 563 003 001</t>
  </si>
  <si>
    <t>2 5 6 563 004 001</t>
  </si>
  <si>
    <t>2 5 6 563 005 001</t>
  </si>
  <si>
    <t>2 5 6 564 002 001</t>
  </si>
  <si>
    <t>2 5 6 564 003 001</t>
  </si>
  <si>
    <t>2 5 6 564 004 001</t>
  </si>
  <si>
    <t>2 5 6 564 005 001</t>
  </si>
  <si>
    <t>2 5 6 565 002 001</t>
  </si>
  <si>
    <t>2 5 6 565 003 001</t>
  </si>
  <si>
    <t>2 5 6 565 004 001</t>
  </si>
  <si>
    <t>2 5 6 565 005 001</t>
  </si>
  <si>
    <t>2 5 6 566 002 001</t>
  </si>
  <si>
    <t>2 5 6 566 003 001</t>
  </si>
  <si>
    <t>2 5 6 566 004 001</t>
  </si>
  <si>
    <t>2 5 6 566 005 001</t>
  </si>
  <si>
    <t>2 5 6 567 002 001</t>
  </si>
  <si>
    <t>2 5 6 567 003 001</t>
  </si>
  <si>
    <t>2 5 6 567 004 001</t>
  </si>
  <si>
    <t>2 5 6 567 005 001</t>
  </si>
  <si>
    <t>2 5 6 569 002 001</t>
  </si>
  <si>
    <t>2 5 6 569 003 001</t>
  </si>
  <si>
    <t>2 5 6 569 004 001</t>
  </si>
  <si>
    <t>2 5 6 569 005 001</t>
  </si>
  <si>
    <t>2 5 7 571 002 001</t>
  </si>
  <si>
    <t>2 5 7 571 003 001</t>
  </si>
  <si>
    <t>2 5 7 571 004 001</t>
  </si>
  <si>
    <t>2 5 7 571 005 001</t>
  </si>
  <si>
    <t>2 5 7 572 002 001</t>
  </si>
  <si>
    <t>2 5 7 572 003 001</t>
  </si>
  <si>
    <t>2 5 7 572 004 001</t>
  </si>
  <si>
    <t>2 5 7 572 005 001</t>
  </si>
  <si>
    <t>2 5 7 573 002 001</t>
  </si>
  <si>
    <t>2 5 7 573 003 001</t>
  </si>
  <si>
    <t>2 5 7 573 004 001</t>
  </si>
  <si>
    <t>2 5 7 573 005 001</t>
  </si>
  <si>
    <t>2 5 7 574 002 001</t>
  </si>
  <si>
    <t>2 5 7 574 003 001</t>
  </si>
  <si>
    <t>2 5 7 574 004 001</t>
  </si>
  <si>
    <t>2 5 7 574 005 001</t>
  </si>
  <si>
    <t>2 5 7 575 002 001</t>
  </si>
  <si>
    <t>2 5 7 575 003 001</t>
  </si>
  <si>
    <t>2 5 7 575 004 001</t>
  </si>
  <si>
    <t>2 5 7 575 005 001</t>
  </si>
  <si>
    <t>2 5 7 576 002 001</t>
  </si>
  <si>
    <t>2 5 7 576 003 001</t>
  </si>
  <si>
    <t>2 5 7 576 004 001</t>
  </si>
  <si>
    <t>2 5 7 576 005 001</t>
  </si>
  <si>
    <t>2 5 7 577 002 001</t>
  </si>
  <si>
    <t>2 5 7 577 003 001</t>
  </si>
  <si>
    <t>2 5 7 577 004 001</t>
  </si>
  <si>
    <t>2 5 7 577 005 001</t>
  </si>
  <si>
    <t>2 5 7 578 002 001</t>
  </si>
  <si>
    <t>2 5 7 578 003 001</t>
  </si>
  <si>
    <t>2 5 7 578 004 001</t>
  </si>
  <si>
    <t>2 5 7 578 005 001</t>
  </si>
  <si>
    <t>2 5 7 579 002 001</t>
  </si>
  <si>
    <t>2 5 7 579 003 001</t>
  </si>
  <si>
    <t>2 5 7 579 004 001</t>
  </si>
  <si>
    <t>2 5 7 579 005 001</t>
  </si>
  <si>
    <t>2 5 8 581 002 001</t>
  </si>
  <si>
    <t>2 5 8 581 003 001</t>
  </si>
  <si>
    <t>2 5 8 581 004 001</t>
  </si>
  <si>
    <t>2 5 8 581 005 001</t>
  </si>
  <si>
    <t>2 5 8 582 002 001</t>
  </si>
  <si>
    <t>2 5 8 582 003 001</t>
  </si>
  <si>
    <t>2 5 8 582 004 001</t>
  </si>
  <si>
    <t>2 5 8 582 005 001</t>
  </si>
  <si>
    <t>2 5 8 583 002 001</t>
  </si>
  <si>
    <t>2 5 8 583 003 001</t>
  </si>
  <si>
    <t>2 5 8 583 004 001</t>
  </si>
  <si>
    <t>2 5 8 583 005 001</t>
  </si>
  <si>
    <t>2 5 8 589 002 001</t>
  </si>
  <si>
    <t>2 5 8 589 003 001</t>
  </si>
  <si>
    <t>2 5 8 589 004 001</t>
  </si>
  <si>
    <t>2 5 8 589 005 001</t>
  </si>
  <si>
    <t>2 5 9 591 002 001</t>
  </si>
  <si>
    <t>2 5 9 591 003 001</t>
  </si>
  <si>
    <t>2 5 9 591 004 001</t>
  </si>
  <si>
    <t>2 5 9 591 005 001</t>
  </si>
  <si>
    <t>2 5 9 592 002 001</t>
  </si>
  <si>
    <t>2 5 9 592 003 001</t>
  </si>
  <si>
    <t>2 5 9 592 004 001</t>
  </si>
  <si>
    <t>2 5 9 592 005 001</t>
  </si>
  <si>
    <t>2 5 9 593 002 001</t>
  </si>
  <si>
    <t>2 5 9 593 003 001</t>
  </si>
  <si>
    <t>2 5 9 593 004 001</t>
  </si>
  <si>
    <t>2 5 9 593 005 001</t>
  </si>
  <si>
    <t>2 5 9 594 002 001</t>
  </si>
  <si>
    <t>2 5 9 594 003 001</t>
  </si>
  <si>
    <t>2 5 9 594 004 001</t>
  </si>
  <si>
    <t>2 5 9 594 005 001</t>
  </si>
  <si>
    <t>2 5 9 595 002 001</t>
  </si>
  <si>
    <t>2 5 9 595 003 001</t>
  </si>
  <si>
    <t>2 5 9 595 004 001</t>
  </si>
  <si>
    <t>2 5 9 595 005 001</t>
  </si>
  <si>
    <t>2 5 9 596 002 001</t>
  </si>
  <si>
    <t>2 5 9 596 003 001</t>
  </si>
  <si>
    <t>2 5 9 596 004 001</t>
  </si>
  <si>
    <t>2 5 9 596 005 001</t>
  </si>
  <si>
    <t>2 5 9 597 002 001</t>
  </si>
  <si>
    <t>2 5 9 597 003 001</t>
  </si>
  <si>
    <t>2 5 9 597 004 001</t>
  </si>
  <si>
    <t>2 5 9 597 005 001</t>
  </si>
  <si>
    <t>2 5 9 598 002 001</t>
  </si>
  <si>
    <t>2 5 9 598 003 001</t>
  </si>
  <si>
    <t>2 5 9 598 004 001</t>
  </si>
  <si>
    <t>2 5 9 598 005 001</t>
  </si>
  <si>
    <t>2 5 9 599 002 001</t>
  </si>
  <si>
    <t>2 5 9 599 003 001</t>
  </si>
  <si>
    <t>2 5 9 599 004 001</t>
  </si>
  <si>
    <t>2 5 9 599 005 001</t>
  </si>
  <si>
    <t>2 6 1 611 002 001</t>
  </si>
  <si>
    <t>2 6 1 611 003 001</t>
  </si>
  <si>
    <t>2 6 1 611 004 001</t>
  </si>
  <si>
    <t>2 6 1 611 005 001</t>
  </si>
  <si>
    <t>2 6 1 612 002 001</t>
  </si>
  <si>
    <t>2 6 1 612 003 001</t>
  </si>
  <si>
    <t>2 6 1 612 005 001</t>
  </si>
  <si>
    <t>2 6 1 613 003 001</t>
  </si>
  <si>
    <t>2 6 1 613 005 001</t>
  </si>
  <si>
    <t>2 6 1 614 005 001</t>
  </si>
  <si>
    <t>2 6 1 615 002 001</t>
  </si>
  <si>
    <t>2 6 1 615 003 001</t>
  </si>
  <si>
    <t>2 6 1 615 005 001</t>
  </si>
  <si>
    <t>2 6 1 616 002 001</t>
  </si>
  <si>
    <t>2 6 1 616 003 001</t>
  </si>
  <si>
    <t>2 6 1 616 004 001</t>
  </si>
  <si>
    <t>2 6 1 616 005 001</t>
  </si>
  <si>
    <t>2 6 1 617 002 001</t>
  </si>
  <si>
    <t>2 6 1 617 003 001</t>
  </si>
  <si>
    <t>2 6 1 617 004 001</t>
  </si>
  <si>
    <t>2 6 1 617 005 001</t>
  </si>
  <si>
    <t>2 6 1 619 002 001</t>
  </si>
  <si>
    <t>2 6 1 619 003 001</t>
  </si>
  <si>
    <t>2 6 1 619 004 001</t>
  </si>
  <si>
    <t>2 6 1 619 005 001</t>
  </si>
  <si>
    <t>2 6 2 621 002 001</t>
  </si>
  <si>
    <t>2 6 2 621 003 001</t>
  </si>
  <si>
    <t>2 6 2 621 004 001</t>
  </si>
  <si>
    <t>2 6 2 621 005 001</t>
  </si>
  <si>
    <t>2 6 2 622 002 001</t>
  </si>
  <si>
    <t>2 6 2 622 003 001</t>
  </si>
  <si>
    <t>2 6 2 622 004 001</t>
  </si>
  <si>
    <t>2 6 2 622 005 001</t>
  </si>
  <si>
    <t>2 6 2 623 002 001</t>
  </si>
  <si>
    <t>2 6 2 623 003 001</t>
  </si>
  <si>
    <t>2 6 2 623 004 001</t>
  </si>
  <si>
    <t>2 6 2 623 005 001</t>
  </si>
  <si>
    <t>2 6 2 624 002 001</t>
  </si>
  <si>
    <t>2 6 2 624 003 001</t>
  </si>
  <si>
    <t>2 6 2 624 004 001</t>
  </si>
  <si>
    <t>2 6 2 624 005 001</t>
  </si>
  <si>
    <t>2 6 2 625 002 001</t>
  </si>
  <si>
    <t>2 6 2 625 003 001</t>
  </si>
  <si>
    <t>2 6 2 625 004 001</t>
  </si>
  <si>
    <t>2 6 2 625 005 001</t>
  </si>
  <si>
    <t>2 6 2 626 002 001</t>
  </si>
  <si>
    <t>2 6 2 626 003 001</t>
  </si>
  <si>
    <t>2 6 2 626 004 001</t>
  </si>
  <si>
    <t>2 6 2 626 005 001</t>
  </si>
  <si>
    <t>2 6 2 627 002 001</t>
  </si>
  <si>
    <t>2 6 2 627 003 001</t>
  </si>
  <si>
    <t>2 6 2 627 004 001</t>
  </si>
  <si>
    <t>2 6 2 627 005 001</t>
  </si>
  <si>
    <t>2 6 2 629 002 001</t>
  </si>
  <si>
    <t>2 6 2 629 003 001</t>
  </si>
  <si>
    <t>2 6 2 629 004 001</t>
  </si>
  <si>
    <t>2 6 2 629 005 001</t>
  </si>
  <si>
    <t>2 6 3 631 002 001</t>
  </si>
  <si>
    <t>2 6 3 631 003 001</t>
  </si>
  <si>
    <t>2 6 3 631 004 001</t>
  </si>
  <si>
    <t>2 6 3 631 005 001</t>
  </si>
  <si>
    <t>2 6 3 632 002 001</t>
  </si>
  <si>
    <t>2 6 3 632 003 001</t>
  </si>
  <si>
    <t>2 6 3 632 005 001</t>
  </si>
  <si>
    <t>2 7 1 711 002 001</t>
  </si>
  <si>
    <t>2 7 1 711 003 001</t>
  </si>
  <si>
    <t>2 7 1 711 004 001</t>
  </si>
  <si>
    <t>2 7 1 711 005 001</t>
  </si>
  <si>
    <t>2 7 1 712 002 001</t>
  </si>
  <si>
    <t>2 7 1 712 003 001</t>
  </si>
  <si>
    <t>2 7 1 712 004 001</t>
  </si>
  <si>
    <t>2 7 1 712 005 001</t>
  </si>
  <si>
    <t>2 7 2 721 002 001</t>
  </si>
  <si>
    <t>2 7 2 721 003 001</t>
  </si>
  <si>
    <t>2 7 2 721 004 001</t>
  </si>
  <si>
    <t>2 7 2 721 005 001</t>
  </si>
  <si>
    <t>2 7 2 722 002 001</t>
  </si>
  <si>
    <t>2 7 2 722 003 001</t>
  </si>
  <si>
    <t>2 7 2 722 004 001</t>
  </si>
  <si>
    <t>2 7 2 722 005 001</t>
  </si>
  <si>
    <t>2 7 2 723 002 001</t>
  </si>
  <si>
    <t>2 7 2 723 003 001</t>
  </si>
  <si>
    <t>2 7 2 723 004 001</t>
  </si>
  <si>
    <t>2 7 2 723 005 001</t>
  </si>
  <si>
    <t>2 7 2 724 002 001</t>
  </si>
  <si>
    <t>2 7 2 724 003 001</t>
  </si>
  <si>
    <t>2 7 2 724 004 001</t>
  </si>
  <si>
    <t>2 7 2 724 005 001</t>
  </si>
  <si>
    <t>2 7 2 725 002 001</t>
  </si>
  <si>
    <t>2 7 2 725 003 001</t>
  </si>
  <si>
    <t>2 7 2 725 004 001</t>
  </si>
  <si>
    <t>2 7 2 725 005 001</t>
  </si>
  <si>
    <t>2 7 2 726 002 001</t>
  </si>
  <si>
    <t>2 7 2 726 003 001</t>
  </si>
  <si>
    <t>2 7 2 726 004 001</t>
  </si>
  <si>
    <t>2 7 2 726 005 001</t>
  </si>
  <si>
    <t>2 7 2 727 002 001</t>
  </si>
  <si>
    <t>2 7 2 727 003 001</t>
  </si>
  <si>
    <t>2 7 2 727 004 001</t>
  </si>
  <si>
    <t>2 7 2 727 005 001</t>
  </si>
  <si>
    <t>2 7 2 728 002 001</t>
  </si>
  <si>
    <t>2 7 2 728 003 001</t>
  </si>
  <si>
    <t>2 7 2 728 004 001</t>
  </si>
  <si>
    <t>2 7 2 728 005 001</t>
  </si>
  <si>
    <t>2 7 2 729 002 001</t>
  </si>
  <si>
    <t>2 7 2 729 003 001</t>
  </si>
  <si>
    <t>2 7 2 729 004 001</t>
  </si>
  <si>
    <t>2 7 2 729 005 001</t>
  </si>
  <si>
    <t>2 7 3 731 002 001</t>
  </si>
  <si>
    <t>2 7 3 731 003 001</t>
  </si>
  <si>
    <t>2 7 3 731 004 001</t>
  </si>
  <si>
    <t>2 7 3 731 005 001</t>
  </si>
  <si>
    <t>2 7 3 732 002 001</t>
  </si>
  <si>
    <t>2 7 3 732 003 001</t>
  </si>
  <si>
    <t>2 7 3 732 004 001</t>
  </si>
  <si>
    <t>2 7 3 732 005 001</t>
  </si>
  <si>
    <t>2 7 3 733 002 001</t>
  </si>
  <si>
    <t>2 7 3 733 003 001</t>
  </si>
  <si>
    <t>2 7 3 733 004 001</t>
  </si>
  <si>
    <t>2 7 3 733 005 001</t>
  </si>
  <si>
    <t>2 7 3 734 002 001</t>
  </si>
  <si>
    <t>2 7 3 734 003 001</t>
  </si>
  <si>
    <t>2 7 3 734 004 001</t>
  </si>
  <si>
    <t>2 7 3 734 005 001</t>
  </si>
  <si>
    <t>2 7 3 735 002 001</t>
  </si>
  <si>
    <t>2 7 3 735 003 001</t>
  </si>
  <si>
    <t>2 7 3 735 004 001</t>
  </si>
  <si>
    <t>2 7 3 735 005 001</t>
  </si>
  <si>
    <t>2 7 3 739 002 001</t>
  </si>
  <si>
    <t>2 7 3 739 003 001</t>
  </si>
  <si>
    <t>2 7 3 739 004 001</t>
  </si>
  <si>
    <t>2 7 3 739 005 001</t>
  </si>
  <si>
    <t>2 7 4 741 002 001</t>
  </si>
  <si>
    <t>2 7 4 741 003 001</t>
  </si>
  <si>
    <t>2 7 4 741 004 001</t>
  </si>
  <si>
    <t>2 7 4 741 005 001</t>
  </si>
  <si>
    <t>2 7 4 742 002 001</t>
  </si>
  <si>
    <t>2 7 4 742 003 001</t>
  </si>
  <si>
    <t>2 7 4 742 004 001</t>
  </si>
  <si>
    <t>2 7 4 742 005 001</t>
  </si>
  <si>
    <t>2 7 4 743 002 001</t>
  </si>
  <si>
    <t>2 7 4 743 003 001</t>
  </si>
  <si>
    <t>2 7 4 743 004 001</t>
  </si>
  <si>
    <t>2 7 4 743 005 001</t>
  </si>
  <si>
    <t>2 7 4 744 002 001</t>
  </si>
  <si>
    <t>2 7 4 744 003 001</t>
  </si>
  <si>
    <t>2 7 4 744 004 001</t>
  </si>
  <si>
    <t>2 7 4 744 005 001</t>
  </si>
  <si>
    <t>2 7 4 745 002 001</t>
  </si>
  <si>
    <t>2 7 4 745 003 001</t>
  </si>
  <si>
    <t>2 7 4 745 004 001</t>
  </si>
  <si>
    <t>2 7 4 745 005 001</t>
  </si>
  <si>
    <t>2 7 4 746 002 001</t>
  </si>
  <si>
    <t>2 7 4 746 003 001</t>
  </si>
  <si>
    <t>2 7 4 746 004 001</t>
  </si>
  <si>
    <t>2 7 4 746 005 001</t>
  </si>
  <si>
    <t>2 7 4 747 002 001</t>
  </si>
  <si>
    <t>2 7 4 747 003 001</t>
  </si>
  <si>
    <t>2 7 4 747 004 001</t>
  </si>
  <si>
    <t>2 7 4 747 005 001</t>
  </si>
  <si>
    <t>2 7 4 748 002 001</t>
  </si>
  <si>
    <t>2 7 4 748 003 001</t>
  </si>
  <si>
    <t>2 7 4 748 004 001</t>
  </si>
  <si>
    <t>2 7 4 748 005 001</t>
  </si>
  <si>
    <t>2 7 4 749 002 001</t>
  </si>
  <si>
    <t>2 7 4 749 003 001</t>
  </si>
  <si>
    <t>2 7 4 749 004 001</t>
  </si>
  <si>
    <t>2 7 4 749 005 001</t>
  </si>
  <si>
    <t>2 7 5 751 002 001</t>
  </si>
  <si>
    <t>2 7 5 751 003 001</t>
  </si>
  <si>
    <t>2 7 5 751 004 001</t>
  </si>
  <si>
    <t>2 7 5 751 005 001</t>
  </si>
  <si>
    <t>2 7 5 752 002 001</t>
  </si>
  <si>
    <t>2 7 5 752 003 001</t>
  </si>
  <si>
    <t>2 7 5 752 004 001</t>
  </si>
  <si>
    <t>2 7 5 752 005 001</t>
  </si>
  <si>
    <t>2 7 5 753 002 001</t>
  </si>
  <si>
    <t>2 7 5 753 003 001</t>
  </si>
  <si>
    <t>2 7 5 753 004 001</t>
  </si>
  <si>
    <t>2 7 5 753 005 001</t>
  </si>
  <si>
    <t>2 7 5 754 002 001</t>
  </si>
  <si>
    <t>2 7 5 754 003 001</t>
  </si>
  <si>
    <t>2 7 5 754 004 001</t>
  </si>
  <si>
    <t>2 7 5 754 005 001</t>
  </si>
  <si>
    <t>2 7 5 755 002 001</t>
  </si>
  <si>
    <t>2 7 5 755 003 001</t>
  </si>
  <si>
    <t>2 7 5 755 004 001</t>
  </si>
  <si>
    <t>2 7 5 755 005 001</t>
  </si>
  <si>
    <t>2 7 5 756 002 001</t>
  </si>
  <si>
    <t>2 7 5 756 003 001</t>
  </si>
  <si>
    <t>2 7 5 756 004 001</t>
  </si>
  <si>
    <t>2 7 5 756 005 001</t>
  </si>
  <si>
    <t>2 7 5 757 002 001</t>
  </si>
  <si>
    <t>2 7 5 757 003 001</t>
  </si>
  <si>
    <t>2 7 5 757 004 001</t>
  </si>
  <si>
    <t>2 7 5 757 005 001</t>
  </si>
  <si>
    <t>2 7 5 758 002 001</t>
  </si>
  <si>
    <t>2 7 5 758 003 001</t>
  </si>
  <si>
    <t>2 7 5 758 004 001</t>
  </si>
  <si>
    <t>2 7 5 758 005 001</t>
  </si>
  <si>
    <t>2 7 5 759 002 001</t>
  </si>
  <si>
    <t>2 7 5 759 003 001</t>
  </si>
  <si>
    <t>2 7 5 759 004 001</t>
  </si>
  <si>
    <t>2 7 5 759 005 001</t>
  </si>
  <si>
    <t>2 7 6 761 002 001</t>
  </si>
  <si>
    <t>2 7 6 761 003 001</t>
  </si>
  <si>
    <t>2 7 6 761 004 001</t>
  </si>
  <si>
    <t>2 7 6 761 005 001</t>
  </si>
  <si>
    <t>2 7 6 762 002 001</t>
  </si>
  <si>
    <t>2 7 6 762 003 001</t>
  </si>
  <si>
    <t>2 7 6 762 004 001</t>
  </si>
  <si>
    <t>2 7 6 762 005 001</t>
  </si>
  <si>
    <t>2 7 9 791 002 001</t>
  </si>
  <si>
    <t>2 7 9 791 003 001</t>
  </si>
  <si>
    <t>2 7 9 791 004 001</t>
  </si>
  <si>
    <t>2 7 9 791 005 001</t>
  </si>
  <si>
    <t>2 7 9 792 002 001</t>
  </si>
  <si>
    <t>2 7 9 792 003 001</t>
  </si>
  <si>
    <t>2 7 9 792 004 001</t>
  </si>
  <si>
    <t>2 7 9 792 005 001</t>
  </si>
  <si>
    <t>2 7 9 799 002 001</t>
  </si>
  <si>
    <t>2 7 9 799 003 001</t>
  </si>
  <si>
    <t>2 7 9 799 004 001</t>
  </si>
  <si>
    <t>2 7 9 799 005 001</t>
  </si>
  <si>
    <t>2 8 1 811 002 001</t>
  </si>
  <si>
    <t>2 8 1 811 003 001</t>
  </si>
  <si>
    <t>2 8 1 811 004 001</t>
  </si>
  <si>
    <t>2 8 1 811 005 001</t>
  </si>
  <si>
    <t>2 8 1 812 002 001</t>
  </si>
  <si>
    <t>2 8 1 812 003 001</t>
  </si>
  <si>
    <t>2 8 1 812 004 001</t>
  </si>
  <si>
    <t>2 8 1 812 005 001</t>
  </si>
  <si>
    <t>2 8 1 813 002 001</t>
  </si>
  <si>
    <t>2 8 1 813 003 001</t>
  </si>
  <si>
    <t>2 8 1 813 004 001</t>
  </si>
  <si>
    <t>2 8 1 813 005 001</t>
  </si>
  <si>
    <t>2 8 1 814 002 001</t>
  </si>
  <si>
    <t>2 8 1 814 003 001</t>
  </si>
  <si>
    <t>2 8 1 814 004 001</t>
  </si>
  <si>
    <t>2 8 1 814 005 001</t>
  </si>
  <si>
    <t>2 8 1 815 002 001</t>
  </si>
  <si>
    <t>2 8 1 815 003 001</t>
  </si>
  <si>
    <t>2 8 1 815 004 001</t>
  </si>
  <si>
    <t>2 8 1 815 005 001</t>
  </si>
  <si>
    <t>2 8 1 816 002 001</t>
  </si>
  <si>
    <t>2 8 1 816 003 001</t>
  </si>
  <si>
    <t>2 8 1 816 004 001</t>
  </si>
  <si>
    <t>2 8 1 816 005 001</t>
  </si>
  <si>
    <t>2 8 3 831 002 001</t>
  </si>
  <si>
    <t>2 8 3 831 003 001</t>
  </si>
  <si>
    <t>2 8 3 831 004 001</t>
  </si>
  <si>
    <t>2 8 3 831 005 001</t>
  </si>
  <si>
    <t>2 8 3 832 002 001</t>
  </si>
  <si>
    <t>2 8 3 832 003 001</t>
  </si>
  <si>
    <t>2 8 3 832 004 001</t>
  </si>
  <si>
    <t>2 8 3 832 005 001</t>
  </si>
  <si>
    <t>2 8 3 833 002 001</t>
  </si>
  <si>
    <t>2 8 3 833 003 001</t>
  </si>
  <si>
    <t>2 8 3 833 004 001</t>
  </si>
  <si>
    <t>2 8 3 833 005 001</t>
  </si>
  <si>
    <t>2 8 3 834 002 001</t>
  </si>
  <si>
    <t>2 8 3 834 003 001</t>
  </si>
  <si>
    <t>2 8 3 834 004 001</t>
  </si>
  <si>
    <t>2 8 3 834 005 001</t>
  </si>
  <si>
    <t>2 8 3 835 002 001</t>
  </si>
  <si>
    <t>2 8 3 835 003 001</t>
  </si>
  <si>
    <t>2 8 3 835 004 001</t>
  </si>
  <si>
    <t>2 8 3 835 005 001</t>
  </si>
  <si>
    <t>2 8 5 851 002 001</t>
  </si>
  <si>
    <t>2 8 5 851 003 001</t>
  </si>
  <si>
    <t>2 8 5 851 004 001</t>
  </si>
  <si>
    <t>2 8 5 851 005 001</t>
  </si>
  <si>
    <t>2 8 5 852 002 001</t>
  </si>
  <si>
    <t>2 8 5 852 003 001</t>
  </si>
  <si>
    <t>2 8 5 852 004 001</t>
  </si>
  <si>
    <t>2 8 5 852 005 001</t>
  </si>
  <si>
    <t>2 8 5 853 002 001</t>
  </si>
  <si>
    <t>2 8 5 853 003 001</t>
  </si>
  <si>
    <t>2 8 5 853 004 001</t>
  </si>
  <si>
    <t>2 8 5 853 005 001</t>
  </si>
  <si>
    <t>3 9 1 911 002 001</t>
  </si>
  <si>
    <t>3 9 1 911 003 001</t>
  </si>
  <si>
    <t>3 9 1 911 004 001</t>
  </si>
  <si>
    <t>3 9 1 911 005 001</t>
  </si>
  <si>
    <t>3 9 1 912 002 001</t>
  </si>
  <si>
    <t>3 9 1 912 003 001</t>
  </si>
  <si>
    <t>3 9 1 912 004 001</t>
  </si>
  <si>
    <t>3 9 1 912 005 001</t>
  </si>
  <si>
    <t>3 9 1 913 002 001</t>
  </si>
  <si>
    <t>3 9 1 913 003 001</t>
  </si>
  <si>
    <t>3 9 1 913 004 001</t>
  </si>
  <si>
    <t>3 9 1 913 005 001</t>
  </si>
  <si>
    <t>3 9 1 914 002 001</t>
  </si>
  <si>
    <t>3 9 1 914 003 001</t>
  </si>
  <si>
    <t>3 9 1 914 004 001</t>
  </si>
  <si>
    <t>3 9 1 914 005 001</t>
  </si>
  <si>
    <t>3 9 1 915 002 001</t>
  </si>
  <si>
    <t>3 9 1 915 003 001</t>
  </si>
  <si>
    <t>3 9 1 915 004 001</t>
  </si>
  <si>
    <t>3 9 1 915 005 001</t>
  </si>
  <si>
    <t>3 9 1 916 002 001</t>
  </si>
  <si>
    <t>3 9 1 916 003 001</t>
  </si>
  <si>
    <t>3 9 1 916 004 001</t>
  </si>
  <si>
    <t>3 9 1 916 005 001</t>
  </si>
  <si>
    <t>3 9 1 917 002 001</t>
  </si>
  <si>
    <t>3 9 1 917 003 001</t>
  </si>
  <si>
    <t>3 9 1 917 004 001</t>
  </si>
  <si>
    <t>3 9 1 917 005 001</t>
  </si>
  <si>
    <t>3 9 1 918 002 001</t>
  </si>
  <si>
    <t>3 9 1 918 003 001</t>
  </si>
  <si>
    <t>3 9 1 918 004 001</t>
  </si>
  <si>
    <t>3 9 1 918 005 001</t>
  </si>
  <si>
    <t>3 9 2 921 002 001</t>
  </si>
  <si>
    <t>3 9 2 921 003 001</t>
  </si>
  <si>
    <t>3 9 2 921 004 001</t>
  </si>
  <si>
    <t>3 9 2 921 005 001</t>
  </si>
  <si>
    <t>3 9 2 922 002 001</t>
  </si>
  <si>
    <t>3 9 2 922 003 001</t>
  </si>
  <si>
    <t>3 9 2 922 004 001</t>
  </si>
  <si>
    <t>3 9 2 922 005 001</t>
  </si>
  <si>
    <t>3 9 2 923 002 001</t>
  </si>
  <si>
    <t>3 9 2 923 003 001</t>
  </si>
  <si>
    <t>3 9 2 923 004 001</t>
  </si>
  <si>
    <t>3 9 2 923 005 001</t>
  </si>
  <si>
    <t>3 9 2 924 002 001</t>
  </si>
  <si>
    <t>3 9 2 924 003 001</t>
  </si>
  <si>
    <t>3 9 2 924 004 001</t>
  </si>
  <si>
    <t>3 9 2 924 005 001</t>
  </si>
  <si>
    <t>3 9 2 925 002 001</t>
  </si>
  <si>
    <t>3 9 2 925 003 001</t>
  </si>
  <si>
    <t>3 9 2 925 004 001</t>
  </si>
  <si>
    <t>3 9 2 925 005 001</t>
  </si>
  <si>
    <t>3 9 2 926 002 001</t>
  </si>
  <si>
    <t>3 9 2 926 003 001</t>
  </si>
  <si>
    <t>3 9 2 926 004 001</t>
  </si>
  <si>
    <t>3 9 2 926 005 001</t>
  </si>
  <si>
    <t>3 9 2 927 002 001</t>
  </si>
  <si>
    <t>3 9 2 927 003 001</t>
  </si>
  <si>
    <t>3 9 2 927 004 001</t>
  </si>
  <si>
    <t>3 9 2 927 005 001</t>
  </si>
  <si>
    <t>3 9 2 928 002 001</t>
  </si>
  <si>
    <t>3 9 2 928 003 001</t>
  </si>
  <si>
    <t>3 9 2 928 004 001</t>
  </si>
  <si>
    <t>3 9 2 928 005 001</t>
  </si>
  <si>
    <t>3 9 3 931 002 001</t>
  </si>
  <si>
    <t>3 9 3 931 003 001</t>
  </si>
  <si>
    <t>3 9 3 931 004 001</t>
  </si>
  <si>
    <t>3 9 3 931 005 001</t>
  </si>
  <si>
    <t>3 9 3 932 002 001</t>
  </si>
  <si>
    <t>3 9 3 932 003 001</t>
  </si>
  <si>
    <t>3 9 3 932 004 001</t>
  </si>
  <si>
    <t>3 9 3 932 005 001</t>
  </si>
  <si>
    <t>3 9 4 941 002 001</t>
  </si>
  <si>
    <t>3 9 4 941 003 001</t>
  </si>
  <si>
    <t>3 9 4 941 004 001</t>
  </si>
  <si>
    <t>3 9 4 941 005 001</t>
  </si>
  <si>
    <t>3 9 4 942 002 001</t>
  </si>
  <si>
    <t>3 9 4 942 003 001</t>
  </si>
  <si>
    <t>3 9 4 942 004 001</t>
  </si>
  <si>
    <t>3 9 4 942 005 001</t>
  </si>
  <si>
    <t>3 9 5 951 002 001</t>
  </si>
  <si>
    <t>3 9 5 951 003 001</t>
  </si>
  <si>
    <t>3 9 5 951 004 001</t>
  </si>
  <si>
    <t>3 9 5 951 005 001</t>
  </si>
  <si>
    <t>3 9 6 961 002 001</t>
  </si>
  <si>
    <t>3 9 6 961 003 001</t>
  </si>
  <si>
    <t>3 9 6 961 004 001</t>
  </si>
  <si>
    <t>3 9 6 961 005 001</t>
  </si>
  <si>
    <t>3 9 6 962 002 001</t>
  </si>
  <si>
    <t>3 9 6 962 003 001</t>
  </si>
  <si>
    <t>3 9 6 962 004 001</t>
  </si>
  <si>
    <t>3 9 6 962 005 001</t>
  </si>
  <si>
    <t>3 9 9 991 002 001</t>
  </si>
  <si>
    <t>3 9 9 991 003 001</t>
  </si>
  <si>
    <t>3 9 9 991 004 001</t>
  </si>
  <si>
    <t>3 9 9 991 005 001</t>
  </si>
  <si>
    <t>POR UNIDAD ADMINISTRATIVA Y CAPITULO</t>
  </si>
  <si>
    <t>Total general</t>
  </si>
  <si>
    <t>Suma de IMPORTE</t>
  </si>
  <si>
    <t>1000</t>
  </si>
  <si>
    <t>2000</t>
  </si>
  <si>
    <t>3000</t>
  </si>
  <si>
    <t>4000</t>
  </si>
  <si>
    <t>5000</t>
  </si>
  <si>
    <t>6000</t>
  </si>
  <si>
    <t>NOMBRE DE LA UNIDAD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</si>
</sst>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8" formatCode="&quot;$&quot;#,##0.00;[Red]\-&quot;$&quot;#,##0.00"/>
    <numFmt numFmtId="43" formatCode="_-* #,##0.00_-;\-* #,##0.00_-;_-* &quot;-&quot;??_-;_-@_-"/>
  </numFmts>
  <fonts count="86">
    <font>
      <sz val="11"/>
      <color theme="1"/>
      <name val="Calibri"/>
      <family val="2"/>
      <scheme val="minor"/>
    </font>
    <font>
      <b/>
      <sz val="11"/>
      <color theme="1"/>
      <name val="Calibri"/>
      <family val="2"/>
      <scheme val="minor"/>
    </font>
    <font>
      <sz val="16"/>
      <color theme="0"/>
      <name val="Calibri"/>
      <family val="2"/>
      <scheme val="minor"/>
    </font>
    <font>
      <b/>
      <sz val="11"/>
      <color theme="0"/>
      <name val="Calibri"/>
      <family val="2"/>
      <scheme val="minor"/>
    </font>
    <font>
      <b/>
      <sz val="9"/>
      <color theme="1"/>
      <name val="Calibri"/>
      <family val="2"/>
      <scheme val="minor"/>
    </font>
    <font>
      <sz val="12"/>
      <color theme="1"/>
      <name val="Calibri"/>
      <family val="2"/>
      <scheme val="minor"/>
    </font>
    <font>
      <sz val="14"/>
      <color theme="1"/>
      <name val="Calibri"/>
      <family val="2"/>
      <scheme val="minor"/>
    </font>
    <font>
      <sz val="8"/>
      <color theme="1"/>
      <name val="Calibri"/>
      <family val="2"/>
      <scheme val="minor"/>
    </font>
    <font>
      <sz val="24"/>
      <color theme="1"/>
      <name val="Calibri"/>
      <family val="2"/>
      <scheme val="minor"/>
    </font>
    <font>
      <sz val="11"/>
      <color theme="1"/>
      <name val="Calibri"/>
      <family val="2"/>
      <scheme val="minor"/>
    </font>
    <font>
      <sz val="11"/>
      <color theme="0"/>
      <name val="Calibri"/>
      <family val="2"/>
      <scheme val="minor"/>
    </font>
    <font>
      <b/>
      <sz val="14"/>
      <color theme="1"/>
      <name val="Arial"/>
      <family val="2"/>
    </font>
    <font>
      <b/>
      <sz val="14"/>
      <name val="Arial"/>
      <family val="2"/>
    </font>
    <font>
      <sz val="14"/>
      <color theme="1"/>
      <name val="Arial"/>
      <family val="2"/>
    </font>
    <font>
      <sz val="10"/>
      <name val="Arial"/>
      <family val="2"/>
    </font>
    <font>
      <b/>
      <sz val="10"/>
      <name val="Arial"/>
      <family val="2"/>
    </font>
    <font>
      <b/>
      <sz val="12"/>
      <name val="Arial"/>
      <family val="2"/>
    </font>
    <font>
      <sz val="8"/>
      <color theme="1"/>
      <name val="Arial"/>
      <family val="2"/>
    </font>
    <font>
      <b/>
      <sz val="8"/>
      <color theme="1"/>
      <name val="Arial"/>
      <family val="2"/>
    </font>
    <font>
      <b/>
      <sz val="9"/>
      <color theme="1"/>
      <name val="Arial"/>
      <family val="2"/>
    </font>
    <font>
      <sz val="9"/>
      <name val="Arial"/>
      <family val="2"/>
    </font>
    <font>
      <b/>
      <sz val="11"/>
      <color theme="1"/>
      <name val="Times New Roman"/>
      <family val="1"/>
    </font>
    <font>
      <b/>
      <sz val="14"/>
      <color theme="1"/>
      <name val="Calibri"/>
      <family val="2"/>
      <scheme val="minor"/>
    </font>
    <font>
      <b/>
      <sz val="8"/>
      <name val="Arial"/>
      <family val="2"/>
    </font>
    <font>
      <sz val="10"/>
      <color theme="1"/>
      <name val="Arial"/>
      <family val="2"/>
    </font>
    <font>
      <sz val="9"/>
      <color theme="1"/>
      <name val="Arial"/>
      <family val="2"/>
    </font>
    <font>
      <sz val="9"/>
      <color rgb="FF000000"/>
      <name val="Arial"/>
      <family val="2"/>
    </font>
    <font>
      <b/>
      <sz val="18"/>
      <color theme="1"/>
      <name val="Arial"/>
      <family val="2"/>
    </font>
    <font>
      <b/>
      <sz val="16"/>
      <color theme="1"/>
      <name val="Arial"/>
      <family val="2"/>
    </font>
    <font>
      <b/>
      <sz val="12"/>
      <color rgb="FF000000"/>
      <name val="Arial"/>
      <family val="2"/>
    </font>
    <font>
      <b/>
      <sz val="11"/>
      <color rgb="FF000000"/>
      <name val="Arial"/>
      <family val="2"/>
    </font>
    <font>
      <sz val="11"/>
      <color rgb="FF000000"/>
      <name val="Calibri"/>
      <family val="2"/>
      <scheme val="minor"/>
    </font>
    <font>
      <b/>
      <sz val="11"/>
      <name val="Calibri"/>
      <family val="2"/>
      <scheme val="minor"/>
    </font>
    <font>
      <b/>
      <sz val="10"/>
      <name val="Calibri"/>
      <family val="2"/>
      <scheme val="minor"/>
    </font>
    <font>
      <sz val="10"/>
      <name val="Calibri"/>
      <family val="2"/>
      <scheme val="minor"/>
    </font>
    <font>
      <sz val="11"/>
      <color rgb="FFFF0000"/>
      <name val="Calibri"/>
      <family val="2"/>
      <scheme val="minor"/>
    </font>
    <font>
      <b/>
      <sz val="8"/>
      <color theme="1"/>
      <name val="Calibri"/>
      <family val="2"/>
      <scheme val="minor"/>
    </font>
    <font>
      <sz val="11"/>
      <name val="Calibri"/>
      <family val="2"/>
      <scheme val="minor"/>
    </font>
    <font>
      <sz val="11"/>
      <color rgb="FF000000"/>
      <name val="Calibri"/>
      <family val="2"/>
    </font>
    <font>
      <sz val="28"/>
      <color theme="1"/>
      <name val="Calibri"/>
      <family val="2"/>
      <scheme val="minor"/>
    </font>
    <font>
      <b/>
      <i/>
      <sz val="12"/>
      <name val="Calibri"/>
      <family val="2"/>
      <scheme val="minor"/>
    </font>
    <font>
      <sz val="8"/>
      <color theme="0" tint="-4.9989318521683403E-2"/>
      <name val="Calibri"/>
      <family val="2"/>
      <scheme val="minor"/>
    </font>
    <font>
      <b/>
      <sz val="22"/>
      <color rgb="FFFF0000"/>
      <name val="Calibri"/>
      <family val="2"/>
    </font>
    <font>
      <b/>
      <sz val="14"/>
      <color rgb="FFFF0000"/>
      <name val="Arial"/>
      <family val="2"/>
    </font>
    <font>
      <b/>
      <i/>
      <sz val="11"/>
      <color theme="1"/>
      <name val="Calibri"/>
      <family val="2"/>
      <scheme val="minor"/>
    </font>
    <font>
      <sz val="12"/>
      <color theme="1"/>
      <name val="Arial Unicode MS"/>
      <family val="2"/>
    </font>
    <font>
      <b/>
      <sz val="12"/>
      <color theme="1"/>
      <name val="Arial"/>
      <family val="2"/>
    </font>
    <font>
      <b/>
      <sz val="10"/>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name val="Arial"/>
      <family val="2"/>
    </font>
    <font>
      <b/>
      <sz val="14"/>
      <color theme="0"/>
      <name val="Calibri"/>
      <family val="2"/>
      <scheme val="minor"/>
    </font>
    <font>
      <b/>
      <sz val="10"/>
      <color rgb="FF000000"/>
      <name val="Arial"/>
      <family val="2"/>
    </font>
    <font>
      <sz val="10"/>
      <color rgb="FF000000"/>
      <name val="Arial"/>
      <family val="2"/>
    </font>
    <font>
      <sz val="14"/>
      <color theme="0"/>
      <name val="Calibri"/>
      <family val="2"/>
      <scheme val="minor"/>
    </font>
    <font>
      <sz val="10"/>
      <color theme="1"/>
      <name val="Calibri"/>
      <family val="2"/>
      <scheme val="minor"/>
    </font>
    <font>
      <b/>
      <sz val="11"/>
      <color indexed="81"/>
      <name val="Tahoma"/>
      <family val="2"/>
    </font>
    <font>
      <sz val="11"/>
      <color indexed="81"/>
      <name val="Tahoma"/>
      <family val="2"/>
    </font>
    <font>
      <b/>
      <sz val="14"/>
      <name val="Calibri"/>
      <family val="2"/>
      <scheme val="minor"/>
    </font>
    <font>
      <sz val="14"/>
      <name val="Calibri"/>
      <family val="2"/>
      <scheme val="minor"/>
    </font>
    <font>
      <sz val="9"/>
      <color theme="1"/>
      <name val="Calibri"/>
      <family val="2"/>
      <scheme val="minor"/>
    </font>
    <font>
      <sz val="6"/>
      <color theme="1"/>
      <name val="Calibri"/>
      <family val="2"/>
      <scheme val="minor"/>
    </font>
    <font>
      <sz val="6"/>
      <color theme="0"/>
      <name val="Calibri"/>
      <family val="2"/>
      <scheme val="minor"/>
    </font>
    <font>
      <sz val="6"/>
      <name val="Arial"/>
      <family val="2"/>
    </font>
    <font>
      <b/>
      <sz val="10"/>
      <color rgb="FFFFFFFF"/>
      <name val="Arial"/>
      <family val="2"/>
    </font>
    <font>
      <sz val="10"/>
      <color rgb="FFF2F2F2"/>
      <name val="Arial"/>
      <family val="2"/>
    </font>
    <font>
      <b/>
      <sz val="16"/>
      <color rgb="FFFFFFFF"/>
      <name val="Arial"/>
      <family val="2"/>
    </font>
    <font>
      <b/>
      <sz val="12"/>
      <color rgb="FFFFFFFF"/>
      <name val="Arial"/>
      <family val="2"/>
    </font>
    <font>
      <sz val="12"/>
      <color theme="1"/>
      <name val="Arial"/>
      <family val="2"/>
    </font>
    <font>
      <sz val="8"/>
      <color theme="0"/>
      <name val="Calibri"/>
      <family val="2"/>
      <scheme val="minor"/>
    </font>
    <font>
      <sz val="8"/>
      <color theme="0"/>
      <name val="Arial"/>
      <family val="2"/>
    </font>
    <font>
      <b/>
      <sz val="28"/>
      <color theme="1"/>
      <name val="Calibri"/>
      <family val="2"/>
      <scheme val="minor"/>
    </font>
    <font>
      <b/>
      <sz val="22"/>
      <color theme="1"/>
      <name val="Calibri"/>
      <family val="2"/>
      <scheme val="minor"/>
    </font>
    <font>
      <b/>
      <sz val="24"/>
      <color theme="1"/>
      <name val="Calibri"/>
      <family val="2"/>
      <scheme val="minor"/>
    </font>
    <font>
      <b/>
      <sz val="18"/>
      <color theme="1"/>
      <name val="Calibri"/>
      <family val="2"/>
      <scheme val="minor"/>
    </font>
    <font>
      <b/>
      <sz val="12"/>
      <color theme="1"/>
      <name val="Calibri"/>
      <family val="2"/>
      <scheme val="minor"/>
    </font>
  </fonts>
  <fills count="51">
    <fill>
      <patternFill patternType="none"/>
    </fill>
    <fill>
      <patternFill patternType="gray125"/>
    </fill>
    <fill>
      <patternFill patternType="solid">
        <fgColor theme="0"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bgColor indexed="64"/>
      </patternFill>
    </fill>
    <fill>
      <patternFill patternType="solid">
        <fgColor rgb="FFA6A6A6"/>
        <bgColor indexed="64"/>
      </patternFill>
    </fill>
    <fill>
      <patternFill patternType="solid">
        <fgColor rgb="FFD9D9D9"/>
        <bgColor indexed="64"/>
      </patternFill>
    </fill>
    <fill>
      <patternFill patternType="solid">
        <fgColor rgb="FFF2F2F2"/>
        <bgColor indexed="64"/>
      </patternFill>
    </fill>
    <fill>
      <patternFill patternType="solid">
        <fgColor rgb="FFFFFFFF"/>
        <bgColor indexed="64"/>
      </patternFill>
    </fill>
    <fill>
      <patternFill patternType="solid">
        <fgColor theme="0" tint="-0.34998626667073579"/>
        <bgColor indexed="64"/>
      </patternFill>
    </fill>
    <fill>
      <patternFill patternType="solid">
        <fgColor rgb="FFFFC000"/>
        <bgColor indexed="64"/>
      </patternFill>
    </fill>
    <fill>
      <patternFill patternType="solid">
        <fgColor rgb="FF808080"/>
        <bgColor indexed="64"/>
      </patternFill>
    </fill>
    <fill>
      <patternFill patternType="solid">
        <fgColor rgb="FFBFBFBF"/>
        <bgColor indexed="64"/>
      </patternFill>
    </fill>
    <fill>
      <patternFill patternType="solid">
        <fgColor theme="5" tint="0.39997558519241921"/>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theme="4" tint="0.3999755851924192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diagonalUp="1">
      <left/>
      <right/>
      <top/>
      <bottom/>
      <diagonal style="thin">
        <color theme="0"/>
      </diagonal>
    </border>
    <border>
      <left style="medium">
        <color indexed="64"/>
      </left>
      <right style="medium">
        <color indexed="64"/>
      </right>
      <top style="medium">
        <color indexed="64"/>
      </top>
      <bottom/>
      <diagonal/>
    </border>
  </borders>
  <cellStyleXfs count="45">
    <xf numFmtId="0" fontId="0" fillId="0" borderId="0"/>
    <xf numFmtId="0" fontId="9" fillId="0" borderId="0"/>
    <xf numFmtId="0" fontId="17" fillId="0" borderId="0"/>
    <xf numFmtId="0" fontId="48" fillId="0" borderId="0" applyNumberFormat="0" applyFill="0" applyBorder="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0" fontId="52" fillId="9" borderId="0" applyNumberFormat="0" applyBorder="0" applyAlignment="0" applyProtection="0"/>
    <xf numFmtId="0" fontId="53" fillId="10" borderId="0" applyNumberFormat="0" applyBorder="0" applyAlignment="0" applyProtection="0"/>
    <xf numFmtId="0" fontId="54" fillId="11" borderId="0" applyNumberFormat="0" applyBorder="0" applyAlignment="0" applyProtection="0"/>
    <xf numFmtId="0" fontId="55" fillId="12" borderId="35" applyNumberFormat="0" applyAlignment="0" applyProtection="0"/>
    <xf numFmtId="0" fontId="56" fillId="13" borderId="36" applyNumberFormat="0" applyAlignment="0" applyProtection="0"/>
    <xf numFmtId="0" fontId="57" fillId="13" borderId="35" applyNumberFormat="0" applyAlignment="0" applyProtection="0"/>
    <xf numFmtId="0" fontId="58" fillId="0" borderId="37" applyNumberFormat="0" applyFill="0" applyAlignment="0" applyProtection="0"/>
    <xf numFmtId="0" fontId="3" fillId="14" borderId="38" applyNumberFormat="0" applyAlignment="0" applyProtection="0"/>
    <xf numFmtId="0" fontId="35" fillId="0" borderId="0" applyNumberFormat="0" applyFill="0" applyBorder="0" applyAlignment="0" applyProtection="0"/>
    <xf numFmtId="0" fontId="9" fillId="15" borderId="39" applyNumberFormat="0" applyFont="0" applyAlignment="0" applyProtection="0"/>
    <xf numFmtId="0" fontId="59" fillId="0" borderId="0" applyNumberFormat="0" applyFill="0" applyBorder="0" applyAlignment="0" applyProtection="0"/>
    <xf numFmtId="0" fontId="1" fillId="0" borderId="40" applyNumberFormat="0" applyFill="0" applyAlignment="0" applyProtection="0"/>
    <xf numFmtId="0" fontId="10"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10" fillId="39" borderId="0" applyNumberFormat="0" applyBorder="0" applyAlignment="0" applyProtection="0"/>
    <xf numFmtId="43" fontId="9" fillId="0" borderId="0" applyFont="0" applyFill="0" applyBorder="0" applyAlignment="0" applyProtection="0"/>
  </cellStyleXfs>
  <cellXfs count="430">
    <xf numFmtId="0" fontId="0" fillId="0" borderId="0" xfId="0"/>
    <xf numFmtId="0" fontId="0" fillId="0" borderId="0" xfId="0" applyAlignment="1">
      <alignment shrinkToFit="1"/>
    </xf>
    <xf numFmtId="0" fontId="1" fillId="0" borderId="0" xfId="0" applyFont="1" applyAlignment="1">
      <alignment horizontal="center" wrapText="1"/>
    </xf>
    <xf numFmtId="0" fontId="1" fillId="0" borderId="0" xfId="0" applyFont="1" applyAlignment="1">
      <alignment horizontal="center" shrinkToFit="1"/>
    </xf>
    <xf numFmtId="16" fontId="0" fillId="0" borderId="0" xfId="0" applyNumberFormat="1"/>
    <xf numFmtId="1" fontId="0" fillId="0" borderId="0" xfId="0" applyNumberFormat="1"/>
    <xf numFmtId="0" fontId="1" fillId="0" borderId="0" xfId="0" applyFont="1" applyAlignment="1">
      <alignment horizontal="left" shrinkToFit="1"/>
    </xf>
    <xf numFmtId="4" fontId="0" fillId="0" borderId="0" xfId="0" applyNumberFormat="1"/>
    <xf numFmtId="0" fontId="0" fillId="0" borderId="0" xfId="0" applyAlignment="1">
      <alignment horizontal="center" wrapText="1"/>
    </xf>
    <xf numFmtId="0" fontId="2" fillId="2" borderId="0" xfId="0" applyFont="1" applyFill="1" applyAlignment="1">
      <alignment horizontal="center" vertical="top" wrapText="1" shrinkToFit="1"/>
    </xf>
    <xf numFmtId="1" fontId="2" fillId="2" borderId="0" xfId="0" applyNumberFormat="1" applyFont="1" applyFill="1" applyAlignment="1">
      <alignment horizontal="center" vertical="top" wrapText="1"/>
    </xf>
    <xf numFmtId="4" fontId="2" fillId="2" borderId="0" xfId="0" applyNumberFormat="1" applyFont="1" applyFill="1" applyAlignment="1">
      <alignment horizontal="center" vertical="top" wrapText="1"/>
    </xf>
    <xf numFmtId="49" fontId="0" fillId="0" borderId="0" xfId="0" applyNumberFormat="1" applyAlignment="1">
      <alignment shrinkToFit="1"/>
    </xf>
    <xf numFmtId="49" fontId="2" fillId="2" borderId="0" xfId="0" applyNumberFormat="1" applyFont="1" applyFill="1" applyAlignment="1">
      <alignment horizontal="center" vertical="top" wrapText="1" shrinkToFit="1"/>
    </xf>
    <xf numFmtId="49" fontId="0" fillId="0" borderId="0" xfId="0" applyNumberFormat="1"/>
    <xf numFmtId="0" fontId="0" fillId="0" borderId="0" xfId="0" applyAlignment="1">
      <alignment horizontal="center"/>
    </xf>
    <xf numFmtId="0" fontId="1" fillId="0" borderId="0" xfId="0" applyFont="1"/>
    <xf numFmtId="0" fontId="14" fillId="0" borderId="0" xfId="1" applyFont="1"/>
    <xf numFmtId="0" fontId="15" fillId="0" borderId="0" xfId="1" applyFont="1" applyAlignment="1">
      <alignment horizontal="centerContinuous"/>
    </xf>
    <xf numFmtId="0" fontId="15" fillId="3" borderId="1" xfId="1" applyFont="1" applyFill="1" applyBorder="1" applyAlignment="1">
      <alignment horizontal="centerContinuous"/>
    </xf>
    <xf numFmtId="0" fontId="15" fillId="3" borderId="1" xfId="1" applyFont="1" applyFill="1" applyBorder="1" applyAlignment="1">
      <alignment horizontal="center"/>
    </xf>
    <xf numFmtId="0" fontId="14" fillId="0" borderId="2" xfId="1" applyFont="1" applyBorder="1"/>
    <xf numFmtId="0" fontId="14" fillId="0" borderId="3" xfId="1" applyFont="1" applyBorder="1"/>
    <xf numFmtId="0" fontId="14" fillId="0" borderId="4" xfId="1" applyFont="1" applyBorder="1"/>
    <xf numFmtId="0" fontId="14" fillId="0" borderId="5" xfId="1" applyFont="1" applyBorder="1"/>
    <xf numFmtId="0" fontId="14" fillId="0" borderId="6" xfId="1" applyFont="1" applyBorder="1"/>
    <xf numFmtId="43" fontId="14" fillId="0" borderId="6" xfId="1" applyNumberFormat="1" applyFont="1" applyBorder="1"/>
    <xf numFmtId="43" fontId="14" fillId="0" borderId="7" xfId="1" applyNumberFormat="1" applyFont="1" applyBorder="1"/>
    <xf numFmtId="43" fontId="15" fillId="0" borderId="1" xfId="1" applyNumberFormat="1" applyFont="1" applyBorder="1"/>
    <xf numFmtId="43" fontId="19" fillId="0" borderId="0" xfId="0" applyNumberFormat="1" applyFont="1"/>
    <xf numFmtId="0" fontId="20" fillId="0" borderId="8" xfId="1" applyFont="1" applyBorder="1"/>
    <xf numFmtId="0" fontId="20" fillId="0" borderId="9" xfId="1" applyFont="1" applyBorder="1"/>
    <xf numFmtId="43" fontId="14" fillId="0" borderId="9" xfId="1" applyNumberFormat="1" applyFont="1" applyBorder="1"/>
    <xf numFmtId="43" fontId="9" fillId="0" borderId="9" xfId="1" applyNumberFormat="1" applyBorder="1"/>
    <xf numFmtId="43" fontId="14" fillId="0" borderId="10" xfId="1" applyNumberFormat="1" applyFont="1" applyBorder="1"/>
    <xf numFmtId="43" fontId="0" fillId="0" borderId="0" xfId="0" applyNumberFormat="1"/>
    <xf numFmtId="0" fontId="20" fillId="0" borderId="11" xfId="1" applyFont="1" applyBorder="1" applyAlignment="1">
      <alignment horizontal="center" vertical="center"/>
    </xf>
    <xf numFmtId="0" fontId="20" fillId="0" borderId="12" xfId="1" applyFont="1" applyBorder="1" applyAlignment="1">
      <alignment vertical="center"/>
    </xf>
    <xf numFmtId="43" fontId="14" fillId="0" borderId="12" xfId="1" applyNumberFormat="1" applyFont="1" applyBorder="1" applyAlignment="1">
      <alignment vertical="center"/>
    </xf>
    <xf numFmtId="43" fontId="14" fillId="0" borderId="13" xfId="1" applyNumberFormat="1" applyFont="1" applyBorder="1" applyAlignment="1">
      <alignment vertical="center"/>
    </xf>
    <xf numFmtId="0" fontId="14" fillId="0" borderId="12" xfId="1" applyFont="1" applyBorder="1" applyAlignment="1">
      <alignment vertical="center"/>
    </xf>
    <xf numFmtId="0" fontId="14" fillId="0" borderId="13" xfId="1" applyFont="1" applyBorder="1" applyAlignment="1">
      <alignment vertical="center"/>
    </xf>
    <xf numFmtId="0" fontId="14" fillId="0" borderId="14" xfId="1" applyFont="1" applyBorder="1" applyAlignment="1">
      <alignment horizontal="center"/>
    </xf>
    <xf numFmtId="0" fontId="14" fillId="0" borderId="15" xfId="1" applyFont="1" applyBorder="1"/>
    <xf numFmtId="0" fontId="14" fillId="0" borderId="16" xfId="1" applyFont="1" applyBorder="1"/>
    <xf numFmtId="0" fontId="21" fillId="0" borderId="0" xfId="0" applyFont="1" applyAlignment="1">
      <alignment horizontal="center" vertical="center" wrapText="1"/>
    </xf>
    <xf numFmtId="0" fontId="22" fillId="0" borderId="0" xfId="0" applyFont="1"/>
    <xf numFmtId="0" fontId="0" fillId="0" borderId="0" xfId="0" applyAlignment="1">
      <alignment horizontal="centerContinuous"/>
    </xf>
    <xf numFmtId="0" fontId="0" fillId="0" borderId="20" xfId="0" applyBorder="1" applyAlignment="1">
      <alignment horizontal="center" vertical="center" wrapText="1"/>
    </xf>
    <xf numFmtId="0" fontId="0" fillId="0" borderId="20" xfId="0" applyBorder="1" applyAlignment="1">
      <alignment vertical="center" wrapText="1"/>
    </xf>
    <xf numFmtId="0" fontId="0" fillId="0" borderId="20" xfId="0" applyBorder="1"/>
    <xf numFmtId="0" fontId="20" fillId="0" borderId="0" xfId="0" applyFont="1" applyAlignment="1">
      <alignment horizontal="left" vertical="center" wrapText="1"/>
    </xf>
    <xf numFmtId="0" fontId="20" fillId="0" borderId="21" xfId="0" applyFont="1" applyBorder="1" applyAlignment="1">
      <alignment horizontal="center" vertical="center" wrapText="1"/>
    </xf>
    <xf numFmtId="0" fontId="0" fillId="0" borderId="21" xfId="0" applyBorder="1" applyAlignment="1">
      <alignment vertical="center" wrapText="1"/>
    </xf>
    <xf numFmtId="43" fontId="24" fillId="0" borderId="21" xfId="0" applyNumberFormat="1" applyFont="1" applyBorder="1"/>
    <xf numFmtId="0" fontId="7" fillId="0" borderId="21" xfId="0" applyFont="1" applyBorder="1" applyAlignment="1">
      <alignment vertical="center" wrapText="1"/>
    </xf>
    <xf numFmtId="0" fontId="0" fillId="0" borderId="21" xfId="0" applyBorder="1" applyAlignment="1">
      <alignment horizontal="center"/>
    </xf>
    <xf numFmtId="0" fontId="0" fillId="0" borderId="21" xfId="0" applyBorder="1"/>
    <xf numFmtId="0" fontId="0" fillId="0" borderId="22" xfId="0" applyBorder="1" applyAlignment="1">
      <alignment horizontal="center"/>
    </xf>
    <xf numFmtId="0" fontId="0" fillId="0" borderId="22" xfId="0" applyBorder="1"/>
    <xf numFmtId="0" fontId="6" fillId="0" borderId="0" xfId="0" applyFont="1" applyAlignment="1">
      <alignment horizontal="center"/>
    </xf>
    <xf numFmtId="0" fontId="6" fillId="3" borderId="17" xfId="0" applyFont="1" applyFill="1" applyBorder="1" applyAlignment="1">
      <alignment horizontal="center"/>
    </xf>
    <xf numFmtId="0" fontId="0" fillId="3" borderId="19" xfId="0" applyFill="1" applyBorder="1"/>
    <xf numFmtId="43" fontId="0" fillId="0" borderId="20" xfId="0" applyNumberFormat="1" applyBorder="1"/>
    <xf numFmtId="0" fontId="1" fillId="3" borderId="21" xfId="0" applyFont="1" applyFill="1" applyBorder="1"/>
    <xf numFmtId="43" fontId="1" fillId="3" borderId="21" xfId="0" applyNumberFormat="1" applyFont="1" applyFill="1" applyBorder="1"/>
    <xf numFmtId="0" fontId="19" fillId="3" borderId="21" xfId="0" applyFont="1" applyFill="1" applyBorder="1" applyAlignment="1">
      <alignment horizontal="center" vertical="center"/>
    </xf>
    <xf numFmtId="0" fontId="19" fillId="3" borderId="21" xfId="0" applyFont="1" applyFill="1" applyBorder="1" applyAlignment="1">
      <alignment horizontal="justify" vertical="center"/>
    </xf>
    <xf numFmtId="0" fontId="1" fillId="3" borderId="21" xfId="0" applyFont="1" applyFill="1" applyBorder="1" applyAlignment="1">
      <alignment wrapText="1"/>
    </xf>
    <xf numFmtId="0" fontId="19" fillId="0" borderId="21" xfId="0" applyFont="1" applyBorder="1" applyAlignment="1">
      <alignment horizontal="center" vertical="center"/>
    </xf>
    <xf numFmtId="0" fontId="19" fillId="0" borderId="21" xfId="0" applyFont="1" applyBorder="1" applyAlignment="1">
      <alignment horizontal="justify" vertical="center"/>
    </xf>
    <xf numFmtId="0" fontId="1" fillId="0" borderId="21" xfId="0" applyFont="1" applyBorder="1" applyAlignment="1">
      <alignment wrapText="1"/>
    </xf>
    <xf numFmtId="43" fontId="3" fillId="0" borderId="21" xfId="0" applyNumberFormat="1" applyFont="1" applyBorder="1"/>
    <xf numFmtId="0" fontId="25" fillId="0" borderId="21" xfId="0" applyFont="1" applyBorder="1" applyAlignment="1">
      <alignment horizontal="center" vertical="center"/>
    </xf>
    <xf numFmtId="0" fontId="25" fillId="0" borderId="21" xfId="0" applyFont="1" applyBorder="1" applyAlignment="1">
      <alignment horizontal="justify" vertical="center"/>
    </xf>
    <xf numFmtId="0" fontId="19" fillId="0" borderId="21" xfId="0" applyFont="1" applyBorder="1" applyAlignment="1">
      <alignment horizontal="justify" vertical="center" wrapText="1"/>
    </xf>
    <xf numFmtId="43" fontId="1" fillId="0" borderId="21" xfId="0" applyNumberFormat="1" applyFont="1" applyBorder="1"/>
    <xf numFmtId="0" fontId="25" fillId="0" borderId="21" xfId="0" applyFont="1" applyBorder="1" applyAlignment="1">
      <alignment horizontal="justify" vertical="center" wrapText="1"/>
    </xf>
    <xf numFmtId="43" fontId="0" fillId="0" borderId="21" xfId="0" applyNumberFormat="1" applyBorder="1"/>
    <xf numFmtId="0" fontId="26" fillId="0" borderId="21" xfId="0" applyFont="1" applyBorder="1" applyAlignment="1">
      <alignment horizontal="justify" vertical="center"/>
    </xf>
    <xf numFmtId="0" fontId="26" fillId="0" borderId="21" xfId="0" applyFont="1" applyBorder="1" applyAlignment="1">
      <alignment horizontal="justify" vertical="center" wrapText="1"/>
    </xf>
    <xf numFmtId="43" fontId="1" fillId="0" borderId="21" xfId="0" applyNumberFormat="1" applyFont="1" applyBorder="1" applyAlignment="1">
      <alignment vertical="center"/>
    </xf>
    <xf numFmtId="0" fontId="0" fillId="0" borderId="21" xfId="0" applyBorder="1" applyAlignment="1">
      <alignment wrapText="1"/>
    </xf>
    <xf numFmtId="43" fontId="10" fillId="0" borderId="21" xfId="0" applyNumberFormat="1" applyFont="1" applyBorder="1"/>
    <xf numFmtId="43" fontId="10" fillId="0" borderId="22" xfId="0" applyNumberFormat="1" applyFont="1" applyBorder="1"/>
    <xf numFmtId="0" fontId="6" fillId="5" borderId="17" xfId="0" applyFont="1" applyFill="1" applyBorder="1" applyAlignment="1">
      <alignment horizontal="center"/>
    </xf>
    <xf numFmtId="0" fontId="0" fillId="5" borderId="19" xfId="0" applyFill="1" applyBorder="1"/>
    <xf numFmtId="0" fontId="1" fillId="0" borderId="21" xfId="0" applyFont="1" applyBorder="1" applyAlignment="1">
      <alignment horizontal="center" vertical="center" wrapText="1"/>
    </xf>
    <xf numFmtId="0" fontId="1" fillId="0" borderId="21" xfId="0" applyFont="1" applyBorder="1" applyAlignment="1">
      <alignment horizontal="center"/>
    </xf>
    <xf numFmtId="0" fontId="1" fillId="0" borderId="21" xfId="0" applyFont="1" applyBorder="1"/>
    <xf numFmtId="0" fontId="0" fillId="0" borderId="21" xfId="0" applyBorder="1" applyAlignment="1">
      <alignment horizontal="center" vertical="center" wrapText="1"/>
    </xf>
    <xf numFmtId="0" fontId="1" fillId="0" borderId="21" xfId="0" applyFont="1" applyBorder="1" applyAlignment="1">
      <alignment horizontal="center" vertical="center"/>
    </xf>
    <xf numFmtId="0" fontId="11" fillId="0" borderId="0" xfId="0" applyFont="1"/>
    <xf numFmtId="0" fontId="31" fillId="0" borderId="0" xfId="0" applyFont="1" applyAlignment="1">
      <alignment horizontal="justify" vertical="center"/>
    </xf>
    <xf numFmtId="0" fontId="32" fillId="0" borderId="23" xfId="0" applyFont="1" applyBorder="1" applyAlignment="1">
      <alignment horizontal="center" vertical="center" wrapText="1"/>
    </xf>
    <xf numFmtId="0" fontId="33" fillId="0" borderId="21" xfId="0" applyFont="1" applyBorder="1" applyAlignment="1">
      <alignment horizontal="justify" vertical="center" wrapText="1"/>
    </xf>
    <xf numFmtId="0" fontId="33" fillId="0" borderId="21" xfId="0" applyFont="1" applyBorder="1" applyAlignment="1">
      <alignment horizontal="center" vertical="center" wrapText="1"/>
    </xf>
    <xf numFmtId="43" fontId="33" fillId="0" borderId="21" xfId="0" applyNumberFormat="1" applyFont="1" applyBorder="1" applyAlignment="1">
      <alignment horizontal="justify" vertical="center" wrapText="1"/>
    </xf>
    <xf numFmtId="0" fontId="33" fillId="0" borderId="21" xfId="0" applyFont="1" applyBorder="1" applyAlignment="1">
      <alignment horizontal="left" vertical="center" wrapText="1" indent="3"/>
    </xf>
    <xf numFmtId="0" fontId="34" fillId="0" borderId="21" xfId="0" applyFont="1" applyBorder="1" applyAlignment="1">
      <alignment horizontal="justify" vertical="center" wrapText="1"/>
    </xf>
    <xf numFmtId="43" fontId="34" fillId="0" borderId="21" xfId="0" applyNumberFormat="1" applyFont="1" applyBorder="1" applyAlignment="1">
      <alignment horizontal="justify" vertical="center" wrapText="1"/>
    </xf>
    <xf numFmtId="0" fontId="33" fillId="3" borderId="21" xfId="0" applyFont="1" applyFill="1" applyBorder="1" applyAlignment="1">
      <alignment horizontal="left" vertical="center" wrapText="1" indent="3"/>
    </xf>
    <xf numFmtId="0" fontId="33" fillId="3" borderId="21" xfId="0" applyFont="1" applyFill="1" applyBorder="1" applyAlignment="1">
      <alignment horizontal="justify" vertical="center" wrapText="1"/>
    </xf>
    <xf numFmtId="0" fontId="33" fillId="3" borderId="21" xfId="0" applyFont="1" applyFill="1" applyBorder="1" applyAlignment="1">
      <alignment horizontal="center" vertical="center" wrapText="1"/>
    </xf>
    <xf numFmtId="43" fontId="33" fillId="3" borderId="21" xfId="0" applyNumberFormat="1" applyFont="1" applyFill="1" applyBorder="1" applyAlignment="1">
      <alignment horizontal="justify" vertical="center" wrapText="1"/>
    </xf>
    <xf numFmtId="0" fontId="34" fillId="3" borderId="21" xfId="0" applyFont="1" applyFill="1" applyBorder="1" applyAlignment="1">
      <alignment horizontal="justify" vertical="center" wrapText="1"/>
    </xf>
    <xf numFmtId="43" fontId="34" fillId="3" borderId="21" xfId="0" applyNumberFormat="1" applyFont="1" applyFill="1" applyBorder="1" applyAlignment="1">
      <alignment horizontal="justify" vertical="center" wrapText="1"/>
    </xf>
    <xf numFmtId="0" fontId="33" fillId="0" borderId="24" xfId="0" applyFont="1" applyBorder="1" applyAlignment="1">
      <alignment horizontal="justify" vertical="center" wrapText="1"/>
    </xf>
    <xf numFmtId="0" fontId="33" fillId="0" borderId="24" xfId="0" applyFont="1" applyBorder="1" applyAlignment="1">
      <alignment horizontal="center" vertical="center" wrapText="1"/>
    </xf>
    <xf numFmtId="43" fontId="33" fillId="0" borderId="24" xfId="0" applyNumberFormat="1" applyFont="1" applyBorder="1" applyAlignment="1">
      <alignment horizontal="justify" vertical="center" wrapText="1"/>
    </xf>
    <xf numFmtId="43" fontId="32" fillId="0" borderId="1" xfId="0" applyNumberFormat="1" applyFont="1" applyBorder="1" applyAlignment="1">
      <alignment horizontal="justify" vertical="center" wrapText="1"/>
    </xf>
    <xf numFmtId="0" fontId="35" fillId="0" borderId="0" xfId="0" applyFont="1"/>
    <xf numFmtId="0" fontId="6" fillId="0" borderId="0" xfId="0" applyFont="1"/>
    <xf numFmtId="4" fontId="6" fillId="0" borderId="0" xfId="0" applyNumberFormat="1" applyFont="1"/>
    <xf numFmtId="4" fontId="0" fillId="0" borderId="0" xfId="0" applyNumberFormat="1" applyAlignment="1">
      <alignment shrinkToFit="1"/>
    </xf>
    <xf numFmtId="0" fontId="0" fillId="0" borderId="25" xfId="0" applyBorder="1"/>
    <xf numFmtId="0" fontId="36" fillId="0" borderId="0" xfId="0" applyFont="1" applyAlignment="1">
      <alignment horizontal="center" wrapText="1"/>
    </xf>
    <xf numFmtId="4" fontId="37" fillId="0" borderId="29" xfId="0" applyNumberFormat="1" applyFont="1" applyBorder="1"/>
    <xf numFmtId="4" fontId="37" fillId="0" borderId="0" xfId="0" applyNumberFormat="1" applyFont="1"/>
    <xf numFmtId="4" fontId="37" fillId="0" borderId="30" xfId="0" applyNumberFormat="1" applyFont="1" applyBorder="1"/>
    <xf numFmtId="0" fontId="0" fillId="6" borderId="26" xfId="0" applyFill="1" applyBorder="1"/>
    <xf numFmtId="0" fontId="0" fillId="6" borderId="27" xfId="0" applyFill="1" applyBorder="1"/>
    <xf numFmtId="0" fontId="0" fillId="6" borderId="28" xfId="0" applyFill="1" applyBorder="1"/>
    <xf numFmtId="0" fontId="0" fillId="0" borderId="26" xfId="0" applyBorder="1"/>
    <xf numFmtId="0" fontId="0" fillId="0" borderId="27" xfId="0" applyBorder="1"/>
    <xf numFmtId="0" fontId="0" fillId="0" borderId="28" xfId="0" applyBorder="1"/>
    <xf numFmtId="0" fontId="1" fillId="0" borderId="0" xfId="0" applyFont="1" applyAlignment="1">
      <alignment horizontal="left" wrapText="1"/>
    </xf>
    <xf numFmtId="4" fontId="37" fillId="0" borderId="31" xfId="0" applyNumberFormat="1" applyFont="1" applyBorder="1"/>
    <xf numFmtId="0" fontId="0" fillId="0" borderId="31" xfId="0" applyBorder="1"/>
    <xf numFmtId="1" fontId="0" fillId="0" borderId="31" xfId="0" applyNumberFormat="1" applyBorder="1"/>
    <xf numFmtId="0" fontId="0" fillId="0" borderId="31" xfId="0" applyBorder="1" applyAlignment="1">
      <alignment shrinkToFit="1"/>
    </xf>
    <xf numFmtId="4" fontId="0" fillId="0" borderId="31" xfId="0" applyNumberFormat="1" applyBorder="1"/>
    <xf numFmtId="4" fontId="4" fillId="3" borderId="0" xfId="0" applyNumberFormat="1" applyFont="1" applyFill="1" applyAlignment="1">
      <alignment horizontal="center" vertical="top" wrapText="1"/>
    </xf>
    <xf numFmtId="1" fontId="4" fillId="3" borderId="0" xfId="0" applyNumberFormat="1" applyFont="1" applyFill="1" applyAlignment="1">
      <alignment horizontal="center" vertical="top" wrapText="1"/>
    </xf>
    <xf numFmtId="0" fontId="4" fillId="3" borderId="0" xfId="0" applyFont="1" applyFill="1" applyAlignment="1">
      <alignment horizontal="center" vertical="top" shrinkToFit="1"/>
    </xf>
    <xf numFmtId="0" fontId="1" fillId="0" borderId="0" xfId="0" applyFont="1" applyAlignment="1">
      <alignment horizontal="left" vertical="center"/>
    </xf>
    <xf numFmtId="0" fontId="43" fillId="0" borderId="0" xfId="0" applyFont="1"/>
    <xf numFmtId="4" fontId="1" fillId="0" borderId="0" xfId="0" applyNumberFormat="1" applyFont="1"/>
    <xf numFmtId="1" fontId="1" fillId="0" borderId="0" xfId="0" applyNumberFormat="1" applyFont="1"/>
    <xf numFmtId="0" fontId="40" fillId="7" borderId="31" xfId="0" applyFont="1" applyFill="1" applyBorder="1"/>
    <xf numFmtId="4" fontId="40" fillId="7" borderId="31" xfId="0" applyNumberFormat="1" applyFont="1" applyFill="1" applyBorder="1"/>
    <xf numFmtId="4" fontId="40" fillId="7" borderId="0" xfId="0" applyNumberFormat="1" applyFont="1" applyFill="1"/>
    <xf numFmtId="4" fontId="40" fillId="7" borderId="30" xfId="0" applyNumberFormat="1" applyFont="1" applyFill="1" applyBorder="1"/>
    <xf numFmtId="4" fontId="40" fillId="7" borderId="29" xfId="0" applyNumberFormat="1" applyFont="1" applyFill="1" applyBorder="1"/>
    <xf numFmtId="0" fontId="0" fillId="8" borderId="0" xfId="0" applyFill="1"/>
    <xf numFmtId="1" fontId="0" fillId="8" borderId="0" xfId="0" applyNumberFormat="1" applyFill="1"/>
    <xf numFmtId="4" fontId="0" fillId="8" borderId="0" xfId="0" applyNumberFormat="1" applyFill="1"/>
    <xf numFmtId="0" fontId="39" fillId="0" borderId="0" xfId="0" applyFont="1" applyAlignment="1">
      <alignment horizontal="center" vertical="center"/>
    </xf>
    <xf numFmtId="0" fontId="0" fillId="0" borderId="0" xfId="0" applyAlignment="1">
      <alignment vertical="center"/>
    </xf>
    <xf numFmtId="0" fontId="8" fillId="0" borderId="0" xfId="0" applyFont="1" applyAlignment="1">
      <alignment horizontal="center" vertical="center"/>
    </xf>
    <xf numFmtId="0" fontId="0" fillId="0" borderId="0" xfId="0" applyAlignment="1">
      <alignment horizontal="center" vertical="center" wrapText="1"/>
    </xf>
    <xf numFmtId="0" fontId="1" fillId="0" borderId="0" xfId="0" applyFont="1" applyAlignment="1">
      <alignment vertical="center" wrapText="1"/>
    </xf>
    <xf numFmtId="0" fontId="1" fillId="0" borderId="0" xfId="0" applyFont="1" applyAlignment="1">
      <alignment vertical="center"/>
    </xf>
    <xf numFmtId="0" fontId="0" fillId="0" borderId="0" xfId="0" applyAlignment="1">
      <alignment vertical="center" wrapText="1"/>
    </xf>
    <xf numFmtId="1" fontId="44" fillId="7" borderId="0" xfId="0" applyNumberFormat="1" applyFont="1" applyFill="1"/>
    <xf numFmtId="0" fontId="44" fillId="7" borderId="0" xfId="0" applyFont="1" applyFill="1" applyAlignment="1">
      <alignment shrinkToFit="1"/>
    </xf>
    <xf numFmtId="2" fontId="44" fillId="7" borderId="0" xfId="0" applyNumberFormat="1" applyFont="1" applyFill="1"/>
    <xf numFmtId="0" fontId="44" fillId="7" borderId="0" xfId="0" applyFont="1" applyFill="1"/>
    <xf numFmtId="0" fontId="0" fillId="0" borderId="0" xfId="0" applyAlignment="1">
      <alignment wrapText="1" shrinkToFit="1"/>
    </xf>
    <xf numFmtId="0" fontId="37" fillId="0" borderId="31" xfId="0" applyFont="1" applyBorder="1"/>
    <xf numFmtId="1" fontId="37" fillId="0" borderId="31" xfId="0" applyNumberFormat="1" applyFont="1" applyBorder="1"/>
    <xf numFmtId="0" fontId="37" fillId="0" borderId="31" xfId="0" applyFont="1" applyBorder="1" applyAlignment="1">
      <alignment shrinkToFit="1"/>
    </xf>
    <xf numFmtId="0" fontId="0" fillId="0" borderId="0" xfId="0" applyAlignment="1">
      <alignment horizontal="right"/>
    </xf>
    <xf numFmtId="1" fontId="2" fillId="2" borderId="0" xfId="0" applyNumberFormat="1" applyFont="1" applyFill="1" applyAlignment="1">
      <alignment horizontal="right" vertical="top" wrapText="1"/>
    </xf>
    <xf numFmtId="1" fontId="1" fillId="0" borderId="0" xfId="0" applyNumberFormat="1" applyFont="1" applyAlignment="1">
      <alignment horizontal="left"/>
    </xf>
    <xf numFmtId="1" fontId="0" fillId="0" borderId="0" xfId="0" applyNumberFormat="1" applyAlignment="1">
      <alignment horizontal="left"/>
    </xf>
    <xf numFmtId="1" fontId="0" fillId="0" borderId="0" xfId="0" applyNumberFormat="1" applyAlignment="1">
      <alignment horizontal="left" vertical="center"/>
    </xf>
    <xf numFmtId="0" fontId="0" fillId="0" borderId="0" xfId="0" applyAlignment="1">
      <alignment horizontal="left"/>
    </xf>
    <xf numFmtId="49" fontId="0" fillId="0" borderId="0" xfId="0" quotePrefix="1" applyNumberFormat="1"/>
    <xf numFmtId="0" fontId="1" fillId="0" borderId="0" xfId="0" applyFont="1" applyAlignment="1">
      <alignment shrinkToFit="1"/>
    </xf>
    <xf numFmtId="0" fontId="1" fillId="0" borderId="0" xfId="0" applyFont="1" applyAlignment="1">
      <alignment horizontal="left"/>
    </xf>
    <xf numFmtId="0" fontId="0" fillId="7" borderId="0" xfId="0" applyFill="1" applyAlignment="1">
      <alignment horizontal="center" vertical="center" wrapText="1"/>
    </xf>
    <xf numFmtId="0" fontId="1" fillId="40" borderId="21" xfId="0" applyFont="1" applyFill="1" applyBorder="1"/>
    <xf numFmtId="0" fontId="60" fillId="0" borderId="0" xfId="0" applyFont="1" applyAlignment="1">
      <alignment vertical="top"/>
    </xf>
    <xf numFmtId="0" fontId="20" fillId="0" borderId="0" xfId="0" applyFont="1" applyAlignment="1">
      <alignment horizontal="justify" vertical="justify"/>
    </xf>
    <xf numFmtId="49" fontId="1" fillId="0" borderId="0" xfId="0" applyNumberFormat="1" applyFont="1" applyAlignment="1">
      <alignment horizontal="left" wrapText="1"/>
    </xf>
    <xf numFmtId="49" fontId="0" fillId="0" borderId="0" xfId="0" applyNumberFormat="1" applyAlignment="1">
      <alignment horizontal="left" wrapText="1"/>
    </xf>
    <xf numFmtId="0" fontId="0" fillId="0" borderId="0" xfId="0" quotePrefix="1"/>
    <xf numFmtId="0" fontId="37" fillId="0" borderId="0" xfId="0" applyFont="1"/>
    <xf numFmtId="43" fontId="37" fillId="0" borderId="0" xfId="0" applyNumberFormat="1" applyFont="1"/>
    <xf numFmtId="1" fontId="0" fillId="0" borderId="0" xfId="0" applyNumberFormat="1" applyAlignment="1">
      <alignment horizontal="center"/>
    </xf>
    <xf numFmtId="0" fontId="10" fillId="41" borderId="0" xfId="0" applyFont="1" applyFill="1"/>
    <xf numFmtId="0" fontId="61" fillId="41" borderId="0" xfId="0" applyFont="1" applyFill="1"/>
    <xf numFmtId="0" fontId="63" fillId="45" borderId="45" xfId="0" applyFont="1" applyFill="1" applyBorder="1" applyAlignment="1">
      <alignment horizontal="justify" vertical="center"/>
    </xf>
    <xf numFmtId="0" fontId="63" fillId="45" borderId="44" xfId="0" applyFont="1" applyFill="1" applyBorder="1" applyAlignment="1">
      <alignment horizontal="justify" vertical="center"/>
    </xf>
    <xf numFmtId="8" fontId="63" fillId="45" borderId="44" xfId="0" applyNumberFormat="1" applyFont="1" applyFill="1" applyBorder="1" applyAlignment="1">
      <alignment horizontal="right" vertical="center"/>
    </xf>
    <xf numFmtId="8" fontId="62" fillId="4" borderId="44" xfId="0" applyNumberFormat="1" applyFont="1" applyFill="1" applyBorder="1" applyAlignment="1">
      <alignment horizontal="right" vertical="center"/>
    </xf>
    <xf numFmtId="0" fontId="62" fillId="4" borderId="44" xfId="0" applyFont="1" applyFill="1" applyBorder="1" applyAlignment="1">
      <alignment horizontal="justify" vertical="center"/>
    </xf>
    <xf numFmtId="0" fontId="62" fillId="4" borderId="45" xfId="0" applyFont="1" applyFill="1" applyBorder="1" applyAlignment="1">
      <alignment horizontal="justify" vertical="center"/>
    </xf>
    <xf numFmtId="0" fontId="15" fillId="41" borderId="44" xfId="0" applyFont="1" applyFill="1" applyBorder="1" applyAlignment="1">
      <alignment horizontal="center" vertical="center" wrapText="1"/>
    </xf>
    <xf numFmtId="1" fontId="6" fillId="0" borderId="0" xfId="0" applyNumberFormat="1" applyFont="1" applyAlignment="1">
      <alignment horizontal="left"/>
    </xf>
    <xf numFmtId="1" fontId="6" fillId="5" borderId="17" xfId="0" applyNumberFormat="1" applyFont="1" applyFill="1" applyBorder="1" applyAlignment="1">
      <alignment horizontal="left"/>
    </xf>
    <xf numFmtId="1" fontId="0" fillId="5" borderId="19" xfId="0" applyNumberFormat="1" applyFill="1" applyBorder="1" applyAlignment="1">
      <alignment horizontal="left"/>
    </xf>
    <xf numFmtId="1" fontId="0" fillId="0" borderId="20" xfId="0" applyNumberFormat="1" applyBorder="1" applyAlignment="1">
      <alignment horizontal="left"/>
    </xf>
    <xf numFmtId="1" fontId="3" fillId="0" borderId="21" xfId="0" applyNumberFormat="1" applyFont="1" applyBorder="1" applyAlignment="1">
      <alignment horizontal="left" vertical="center"/>
    </xf>
    <xf numFmtId="1" fontId="10" fillId="0" borderId="21" xfId="0" quotePrefix="1" applyNumberFormat="1" applyFont="1" applyBorder="1" applyAlignment="1">
      <alignment horizontal="left"/>
    </xf>
    <xf numFmtId="1" fontId="0" fillId="0" borderId="21" xfId="0" applyNumberFormat="1" applyBorder="1" applyAlignment="1">
      <alignment horizontal="left"/>
    </xf>
    <xf numFmtId="0" fontId="22" fillId="3" borderId="0" xfId="0" applyFont="1" applyFill="1" applyAlignment="1">
      <alignment horizontal="center" vertical="center" wrapText="1"/>
    </xf>
    <xf numFmtId="4" fontId="22" fillId="3" borderId="0" xfId="0" applyNumberFormat="1" applyFont="1" applyFill="1" applyAlignment="1">
      <alignment horizontal="center" vertical="center" wrapText="1"/>
    </xf>
    <xf numFmtId="0" fontId="22" fillId="3" borderId="0" xfId="0" applyFont="1" applyFill="1"/>
    <xf numFmtId="4" fontId="22" fillId="3" borderId="0" xfId="0" applyNumberFormat="1" applyFont="1" applyFill="1"/>
    <xf numFmtId="1" fontId="64" fillId="0" borderId="0" xfId="0" applyNumberFormat="1" applyFont="1" applyAlignment="1">
      <alignment horizontal="center"/>
    </xf>
    <xf numFmtId="1" fontId="64" fillId="5" borderId="17" xfId="0" applyNumberFormat="1" applyFont="1" applyFill="1" applyBorder="1" applyAlignment="1">
      <alignment horizontal="center"/>
    </xf>
    <xf numFmtId="1" fontId="10" fillId="5" borderId="19" xfId="0" applyNumberFormat="1" applyFont="1" applyFill="1" applyBorder="1"/>
    <xf numFmtId="1" fontId="10" fillId="0" borderId="20" xfId="0" applyNumberFormat="1" applyFont="1" applyBorder="1"/>
    <xf numFmtId="1" fontId="3" fillId="0" borderId="21" xfId="0" applyNumberFormat="1" applyFont="1" applyBorder="1" applyAlignment="1">
      <alignment horizontal="center" vertical="center"/>
    </xf>
    <xf numFmtId="1" fontId="10" fillId="0" borderId="0" xfId="0" applyNumberFormat="1" applyFont="1" applyAlignment="1">
      <alignment horizontal="center" vertical="center"/>
    </xf>
    <xf numFmtId="0" fontId="10" fillId="0" borderId="0" xfId="0" applyFont="1"/>
    <xf numFmtId="0" fontId="15" fillId="41" borderId="46" xfId="0" applyFont="1" applyFill="1" applyBorder="1" applyAlignment="1">
      <alignment horizontal="center" vertical="center" wrapText="1"/>
    </xf>
    <xf numFmtId="0" fontId="15" fillId="46" borderId="45" xfId="0" applyFont="1" applyFill="1" applyBorder="1" applyAlignment="1">
      <alignment horizontal="justify" vertical="center" wrapText="1"/>
    </xf>
    <xf numFmtId="0" fontId="15" fillId="46" borderId="44" xfId="0" applyFont="1" applyFill="1" applyBorder="1" applyAlignment="1">
      <alignment horizontal="justify" vertical="center" wrapText="1"/>
    </xf>
    <xf numFmtId="8" fontId="15" fillId="46" borderId="44" xfId="0" applyNumberFormat="1" applyFont="1" applyFill="1" applyBorder="1" applyAlignment="1">
      <alignment horizontal="right" vertical="center" wrapText="1"/>
    </xf>
    <xf numFmtId="0" fontId="10" fillId="0" borderId="0" xfId="0" applyFont="1" applyAlignment="1">
      <alignment vertical="center" wrapText="1"/>
    </xf>
    <xf numFmtId="49" fontId="0" fillId="0" borderId="0" xfId="0" applyNumberFormat="1" applyAlignment="1">
      <alignment horizontal="right" shrinkToFit="1"/>
    </xf>
    <xf numFmtId="49" fontId="2" fillId="2" borderId="0" xfId="0" applyNumberFormat="1" applyFont="1" applyFill="1" applyAlignment="1">
      <alignment horizontal="right" vertical="top" wrapText="1" shrinkToFit="1"/>
    </xf>
    <xf numFmtId="0" fontId="0" fillId="7" borderId="0" xfId="0" applyFill="1"/>
    <xf numFmtId="43" fontId="0" fillId="0" borderId="0" xfId="44" applyFont="1"/>
    <xf numFmtId="43" fontId="1" fillId="0" borderId="0" xfId="44" applyFont="1"/>
    <xf numFmtId="0" fontId="0" fillId="47" borderId="0" xfId="0" applyFill="1"/>
    <xf numFmtId="0" fontId="0" fillId="0" borderId="0" xfId="0" quotePrefix="1" applyAlignment="1">
      <alignment vertical="center"/>
    </xf>
    <xf numFmtId="0" fontId="0" fillId="47" borderId="31" xfId="0" applyFill="1" applyBorder="1"/>
    <xf numFmtId="1" fontId="0" fillId="47" borderId="0" xfId="0" applyNumberFormat="1" applyFill="1"/>
    <xf numFmtId="0" fontId="0" fillId="0" borderId="0" xfId="0" applyAlignment="1">
      <alignment wrapText="1"/>
    </xf>
    <xf numFmtId="0" fontId="0" fillId="0" borderId="0" xfId="0" applyAlignment="1">
      <alignment horizontal="center" vertical="center"/>
    </xf>
    <xf numFmtId="0" fontId="7" fillId="0" borderId="0" xfId="0" applyFont="1" applyAlignment="1">
      <alignment horizontal="center" vertical="center"/>
    </xf>
    <xf numFmtId="0" fontId="7" fillId="0" borderId="0" xfId="0" applyFont="1"/>
    <xf numFmtId="0" fontId="0" fillId="0" borderId="1" xfId="0" applyBorder="1"/>
    <xf numFmtId="0" fontId="7" fillId="0" borderId="1" xfId="0" applyFont="1" applyBorder="1"/>
    <xf numFmtId="0" fontId="0" fillId="7" borderId="1" xfId="0" applyFill="1" applyBorder="1"/>
    <xf numFmtId="0" fontId="7" fillId="7" borderId="1" xfId="0" applyFont="1" applyFill="1" applyBorder="1"/>
    <xf numFmtId="0" fontId="37" fillId="0" borderId="0" xfId="0" applyFont="1" applyAlignment="1">
      <alignment vertical="center" wrapText="1"/>
    </xf>
    <xf numFmtId="0" fontId="15" fillId="43" borderId="45" xfId="0" applyFont="1" applyFill="1" applyBorder="1" applyAlignment="1">
      <alignment horizontal="justify" vertical="center" wrapText="1"/>
    </xf>
    <xf numFmtId="0" fontId="15" fillId="43" borderId="44" xfId="0" applyFont="1" applyFill="1" applyBorder="1" applyAlignment="1">
      <alignment horizontal="justify" vertical="center" wrapText="1"/>
    </xf>
    <xf numFmtId="8" fontId="15" fillId="43" borderId="44" xfId="0" applyNumberFormat="1" applyFont="1" applyFill="1" applyBorder="1" applyAlignment="1">
      <alignment horizontal="right" vertical="center" wrapText="1"/>
    </xf>
    <xf numFmtId="0" fontId="15" fillId="44" borderId="45" xfId="0" applyFont="1" applyFill="1" applyBorder="1" applyAlignment="1">
      <alignment horizontal="justify" vertical="center" wrapText="1"/>
    </xf>
    <xf numFmtId="0" fontId="15" fillId="44" borderId="44" xfId="0" applyFont="1" applyFill="1" applyBorder="1" applyAlignment="1">
      <alignment horizontal="justify" vertical="center" wrapText="1"/>
    </xf>
    <xf numFmtId="8" fontId="15" fillId="44" borderId="44" xfId="0" applyNumberFormat="1" applyFont="1" applyFill="1" applyBorder="1" applyAlignment="1">
      <alignment horizontal="right" vertical="center" wrapText="1"/>
    </xf>
    <xf numFmtId="0" fontId="14" fillId="45" borderId="45" xfId="0" applyFont="1" applyFill="1" applyBorder="1" applyAlignment="1">
      <alignment horizontal="justify" vertical="center" wrapText="1"/>
    </xf>
    <xf numFmtId="0" fontId="14" fillId="45" borderId="44" xfId="0" applyFont="1" applyFill="1" applyBorder="1" applyAlignment="1">
      <alignment horizontal="justify" vertical="center" wrapText="1"/>
    </xf>
    <xf numFmtId="8" fontId="14" fillId="45" borderId="44" xfId="0" applyNumberFormat="1" applyFont="1" applyFill="1" applyBorder="1" applyAlignment="1">
      <alignment horizontal="right" vertical="center" wrapText="1"/>
    </xf>
    <xf numFmtId="0" fontId="15" fillId="45" borderId="45" xfId="0" applyFont="1" applyFill="1" applyBorder="1" applyAlignment="1">
      <alignment horizontal="justify" vertical="center" wrapText="1"/>
    </xf>
    <xf numFmtId="0" fontId="15" fillId="45" borderId="44" xfId="0" applyFont="1" applyFill="1" applyBorder="1" applyAlignment="1">
      <alignment horizontal="justify" vertical="center" wrapText="1"/>
    </xf>
    <xf numFmtId="8" fontId="15" fillId="45" borderId="44" xfId="0" applyNumberFormat="1" applyFont="1" applyFill="1" applyBorder="1" applyAlignment="1">
      <alignment horizontal="right" vertical="center" wrapText="1"/>
    </xf>
    <xf numFmtId="0" fontId="14" fillId="44" borderId="45" xfId="0" applyFont="1" applyFill="1" applyBorder="1" applyAlignment="1">
      <alignment horizontal="justify" vertical="center" wrapText="1"/>
    </xf>
    <xf numFmtId="0" fontId="14" fillId="44" borderId="44" xfId="0" applyFont="1" applyFill="1" applyBorder="1" applyAlignment="1">
      <alignment horizontal="justify" vertical="center" wrapText="1"/>
    </xf>
    <xf numFmtId="8" fontId="14" fillId="44" borderId="44" xfId="0" applyNumberFormat="1" applyFont="1" applyFill="1" applyBorder="1" applyAlignment="1">
      <alignment horizontal="right" vertical="center" wrapText="1"/>
    </xf>
    <xf numFmtId="8" fontId="14" fillId="0" borderId="44" xfId="0" applyNumberFormat="1" applyFont="1" applyBorder="1" applyAlignment="1">
      <alignment horizontal="right" vertical="center" wrapText="1"/>
    </xf>
    <xf numFmtId="0" fontId="14" fillId="0" borderId="47" xfId="0" applyFont="1" applyBorder="1" applyAlignment="1">
      <alignment vertical="center" wrapText="1"/>
    </xf>
    <xf numFmtId="0" fontId="14" fillId="0" borderId="48" xfId="0" applyFont="1" applyBorder="1" applyAlignment="1">
      <alignment vertical="center" wrapText="1"/>
    </xf>
    <xf numFmtId="8" fontId="15" fillId="42" borderId="44" xfId="0" applyNumberFormat="1" applyFont="1" applyFill="1" applyBorder="1" applyAlignment="1">
      <alignment horizontal="right" vertical="center" wrapText="1"/>
    </xf>
    <xf numFmtId="0" fontId="15" fillId="42" borderId="45" xfId="0" applyFont="1" applyFill="1" applyBorder="1" applyAlignment="1">
      <alignment horizontal="justify" vertical="center" wrapText="1"/>
    </xf>
    <xf numFmtId="0" fontId="15" fillId="42" borderId="44" xfId="0" applyFont="1" applyFill="1" applyBorder="1" applyAlignment="1">
      <alignment horizontal="justify" vertical="center" wrapText="1"/>
    </xf>
    <xf numFmtId="0" fontId="14" fillId="0" borderId="45" xfId="0" applyFont="1" applyBorder="1" applyAlignment="1">
      <alignment horizontal="justify" vertical="center" wrapText="1"/>
    </xf>
    <xf numFmtId="0" fontId="14" fillId="0" borderId="44" xfId="0" applyFont="1" applyBorder="1" applyAlignment="1">
      <alignment horizontal="justify" vertical="center" wrapText="1"/>
    </xf>
    <xf numFmtId="0" fontId="70" fillId="0" borderId="0" xfId="0" applyFont="1"/>
    <xf numFmtId="0" fontId="0" fillId="7" borderId="0" xfId="0" applyFill="1" applyAlignment="1">
      <alignment horizontal="right" wrapText="1"/>
    </xf>
    <xf numFmtId="0" fontId="0" fillId="7" borderId="0" xfId="0" applyFill="1" applyAlignment="1">
      <alignment shrinkToFit="1"/>
    </xf>
    <xf numFmtId="4" fontId="0" fillId="7" borderId="0" xfId="0" applyNumberFormat="1" applyFill="1"/>
    <xf numFmtId="0" fontId="0" fillId="7" borderId="0" xfId="0" applyFill="1" applyAlignment="1">
      <alignment horizontal="right"/>
    </xf>
    <xf numFmtId="0" fontId="65" fillId="0" borderId="0" xfId="0" applyFont="1"/>
    <xf numFmtId="0" fontId="71" fillId="0" borderId="0" xfId="0" applyFont="1"/>
    <xf numFmtId="1" fontId="71" fillId="0" borderId="0" xfId="0" applyNumberFormat="1" applyFont="1"/>
    <xf numFmtId="49" fontId="72" fillId="2" borderId="0" xfId="0" applyNumberFormat="1" applyFont="1" applyFill="1" applyAlignment="1">
      <alignment horizontal="center" vertical="center"/>
    </xf>
    <xf numFmtId="0" fontId="74" fillId="48" borderId="45" xfId="0" applyFont="1" applyFill="1" applyBorder="1" applyAlignment="1">
      <alignment horizontal="center" vertical="center" wrapText="1"/>
    </xf>
    <xf numFmtId="0" fontId="62" fillId="43" borderId="45" xfId="0" applyFont="1" applyFill="1" applyBorder="1" applyAlignment="1">
      <alignment vertical="center" wrapText="1"/>
    </xf>
    <xf numFmtId="43" fontId="62" fillId="43" borderId="44" xfId="0" applyNumberFormat="1" applyFont="1" applyFill="1" applyBorder="1" applyAlignment="1">
      <alignment horizontal="right" vertical="center" wrapText="1"/>
    </xf>
    <xf numFmtId="0" fontId="63" fillId="44" borderId="45" xfId="0" applyFont="1" applyFill="1" applyBorder="1" applyAlignment="1">
      <alignment vertical="center" wrapText="1"/>
    </xf>
    <xf numFmtId="43" fontId="63" fillId="0" borderId="44" xfId="0" applyNumberFormat="1" applyFont="1" applyBorder="1" applyAlignment="1">
      <alignment horizontal="right" vertical="center" wrapText="1"/>
    </xf>
    <xf numFmtId="0" fontId="0" fillId="44" borderId="45" xfId="0" applyFill="1" applyBorder="1" applyAlignment="1">
      <alignment vertical="center" wrapText="1"/>
    </xf>
    <xf numFmtId="43" fontId="75" fillId="44" borderId="44" xfId="0" applyNumberFormat="1" applyFont="1" applyFill="1" applyBorder="1" applyAlignment="1">
      <alignment horizontal="right" vertical="center" wrapText="1"/>
    </xf>
    <xf numFmtId="8" fontId="75" fillId="44" borderId="44" xfId="0" applyNumberFormat="1" applyFont="1" applyFill="1" applyBorder="1" applyAlignment="1">
      <alignment horizontal="right" vertical="center" wrapText="1"/>
    </xf>
    <xf numFmtId="0" fontId="15" fillId="41" borderId="1" xfId="0" applyFont="1" applyFill="1" applyBorder="1" applyAlignment="1">
      <alignment horizontal="center" vertical="center" wrapText="1"/>
    </xf>
    <xf numFmtId="0" fontId="15" fillId="41" borderId="1" xfId="0" applyFont="1" applyFill="1" applyBorder="1" applyAlignment="1">
      <alignment horizontal="center" vertical="center"/>
    </xf>
    <xf numFmtId="0" fontId="62" fillId="4" borderId="1" xfId="0" applyFont="1" applyFill="1" applyBorder="1" applyAlignment="1">
      <alignment horizontal="justify" vertical="center"/>
    </xf>
    <xf numFmtId="8" fontId="62" fillId="4" borderId="1" xfId="0" applyNumberFormat="1" applyFont="1" applyFill="1" applyBorder="1" applyAlignment="1">
      <alignment horizontal="right" vertical="center"/>
    </xf>
    <xf numFmtId="0" fontId="63" fillId="45" borderId="1" xfId="0" applyFont="1" applyFill="1" applyBorder="1" applyAlignment="1">
      <alignment horizontal="justify" vertical="center"/>
    </xf>
    <xf numFmtId="0" fontId="26" fillId="45" borderId="1" xfId="0" applyFont="1" applyFill="1" applyBorder="1" applyAlignment="1">
      <alignment horizontal="justify" vertical="center"/>
    </xf>
    <xf numFmtId="43" fontId="63" fillId="45" borderId="1" xfId="0" applyNumberFormat="1" applyFont="1" applyFill="1" applyBorder="1" applyAlignment="1">
      <alignment horizontal="right" vertical="center"/>
    </xf>
    <xf numFmtId="8" fontId="63" fillId="45" borderId="1" xfId="0" applyNumberFormat="1" applyFont="1" applyFill="1" applyBorder="1" applyAlignment="1">
      <alignment horizontal="right" vertical="center"/>
    </xf>
    <xf numFmtId="0" fontId="78" fillId="0" borderId="0" xfId="0" applyFont="1" applyAlignment="1">
      <alignment horizontal="center" vertical="center"/>
    </xf>
    <xf numFmtId="0" fontId="78" fillId="48" borderId="45" xfId="0" applyFont="1" applyFill="1" applyBorder="1" applyAlignment="1">
      <alignment horizontal="center" vertical="center" wrapText="1"/>
    </xf>
    <xf numFmtId="0" fontId="77" fillId="48" borderId="44" xfId="0" applyFont="1" applyFill="1" applyBorder="1" applyAlignment="1">
      <alignment horizontal="center" vertical="center" wrapText="1"/>
    </xf>
    <xf numFmtId="0" fontId="62" fillId="43" borderId="45" xfId="0" applyFont="1" applyFill="1" applyBorder="1" applyAlignment="1">
      <alignment horizontal="center" vertical="center" wrapText="1"/>
    </xf>
    <xf numFmtId="0" fontId="62" fillId="43" borderId="45" xfId="0" applyFont="1" applyFill="1" applyBorder="1" applyAlignment="1">
      <alignment horizontal="justify" vertical="center" wrapText="1"/>
    </xf>
    <xf numFmtId="0" fontId="63" fillId="44" borderId="45" xfId="0" applyFont="1" applyFill="1" applyBorder="1" applyAlignment="1">
      <alignment horizontal="justify" vertical="center" wrapText="1"/>
    </xf>
    <xf numFmtId="43" fontId="63" fillId="43" borderId="44" xfId="0" applyNumberFormat="1" applyFont="1" applyFill="1" applyBorder="1" applyAlignment="1">
      <alignment horizontal="right" vertical="center" wrapText="1"/>
    </xf>
    <xf numFmtId="43" fontId="63" fillId="0" borderId="44" xfId="0" applyNumberFormat="1" applyFont="1" applyBorder="1" applyAlignment="1">
      <alignment horizontal="justify" vertical="center" wrapText="1"/>
    </xf>
    <xf numFmtId="0" fontId="47" fillId="0" borderId="0" xfId="0" applyFont="1"/>
    <xf numFmtId="43" fontId="62" fillId="43" borderId="44" xfId="0" applyNumberFormat="1" applyFont="1" applyFill="1" applyBorder="1" applyAlignment="1">
      <alignment horizontal="justify" vertical="center" wrapText="1"/>
    </xf>
    <xf numFmtId="0" fontId="65" fillId="0" borderId="0" xfId="0" applyFont="1" applyAlignment="1">
      <alignment horizontal="right"/>
    </xf>
    <xf numFmtId="2" fontId="7" fillId="0" borderId="0" xfId="0" applyNumberFormat="1" applyFont="1"/>
    <xf numFmtId="1" fontId="7" fillId="0" borderId="0" xfId="0" applyNumberFormat="1" applyFont="1" applyAlignment="1">
      <alignment horizontal="right"/>
    </xf>
    <xf numFmtId="49" fontId="7" fillId="0" borderId="0" xfId="0" applyNumberFormat="1" applyFont="1" applyAlignment="1">
      <alignment horizontal="left"/>
    </xf>
    <xf numFmtId="49" fontId="79" fillId="2" borderId="0" xfId="0" applyNumberFormat="1" applyFont="1" applyFill="1" applyAlignment="1">
      <alignment horizontal="center" vertical="center"/>
    </xf>
    <xf numFmtId="49" fontId="80" fillId="2" borderId="49" xfId="0" applyNumberFormat="1" applyFont="1" applyFill="1" applyBorder="1" applyAlignment="1">
      <alignment horizontal="left" vertical="center" wrapText="1"/>
    </xf>
    <xf numFmtId="1" fontId="0" fillId="7" borderId="0" xfId="0" applyNumberFormat="1" applyFill="1" applyAlignment="1">
      <alignment horizontal="center"/>
    </xf>
    <xf numFmtId="0" fontId="7" fillId="7" borderId="0" xfId="0" applyFont="1" applyFill="1"/>
    <xf numFmtId="1" fontId="71" fillId="7" borderId="0" xfId="0" applyNumberFormat="1" applyFont="1" applyFill="1"/>
    <xf numFmtId="2" fontId="7" fillId="7" borderId="0" xfId="0" applyNumberFormat="1" applyFont="1" applyFill="1"/>
    <xf numFmtId="0" fontId="71" fillId="7" borderId="0" xfId="0" applyFont="1" applyFill="1"/>
    <xf numFmtId="1" fontId="7" fillId="7" borderId="0" xfId="0" applyNumberFormat="1" applyFont="1" applyFill="1" applyAlignment="1">
      <alignment horizontal="right"/>
    </xf>
    <xf numFmtId="0" fontId="7" fillId="7" borderId="0" xfId="0" applyFont="1" applyFill="1" applyAlignment="1">
      <alignment horizontal="left"/>
    </xf>
    <xf numFmtId="0" fontId="61" fillId="0" borderId="0" xfId="0" applyFont="1" applyAlignment="1">
      <alignment horizontal="center"/>
    </xf>
    <xf numFmtId="43" fontId="10" fillId="0" borderId="0" xfId="0" applyNumberFormat="1" applyFont="1"/>
    <xf numFmtId="0" fontId="61" fillId="0" borderId="0" xfId="0" applyFont="1"/>
    <xf numFmtId="0" fontId="64" fillId="0" borderId="0" xfId="0" applyFont="1"/>
    <xf numFmtId="4" fontId="10" fillId="0" borderId="0" xfId="0" applyNumberFormat="1" applyFont="1" applyAlignment="1">
      <alignment vertical="center" wrapText="1"/>
    </xf>
    <xf numFmtId="8" fontId="10" fillId="0" borderId="0" xfId="0" applyNumberFormat="1" applyFont="1" applyAlignment="1">
      <alignment vertical="center" wrapText="1"/>
    </xf>
    <xf numFmtId="0" fontId="10" fillId="0" borderId="0" xfId="0" quotePrefix="1" applyFont="1"/>
    <xf numFmtId="14" fontId="70" fillId="0" borderId="0" xfId="0" applyNumberFormat="1" applyFont="1"/>
    <xf numFmtId="49" fontId="70" fillId="0" borderId="0" xfId="0" applyNumberFormat="1" applyFont="1"/>
    <xf numFmtId="4" fontId="70" fillId="0" borderId="0" xfId="0" applyNumberFormat="1" applyFont="1"/>
    <xf numFmtId="0" fontId="60" fillId="0" borderId="0" xfId="0" applyFont="1" applyAlignment="1">
      <alignment horizontal="right"/>
    </xf>
    <xf numFmtId="0" fontId="73" fillId="0" borderId="0" xfId="0" applyFont="1" applyAlignment="1">
      <alignment horizontal="left"/>
    </xf>
    <xf numFmtId="0" fontId="60" fillId="0" borderId="0" xfId="0" applyFont="1" applyAlignment="1">
      <alignment horizontal="left"/>
    </xf>
    <xf numFmtId="0" fontId="14" fillId="0" borderId="0" xfId="0" applyFont="1" applyAlignment="1">
      <alignment horizontal="right"/>
    </xf>
    <xf numFmtId="0" fontId="65" fillId="0" borderId="0" xfId="0" quotePrefix="1" applyFont="1"/>
    <xf numFmtId="0" fontId="62" fillId="49" borderId="45" xfId="0" applyFont="1" applyFill="1" applyBorder="1" applyAlignment="1">
      <alignment horizontal="center" vertical="center" wrapText="1"/>
    </xf>
    <xf numFmtId="0" fontId="62" fillId="49" borderId="44" xfId="0" applyFont="1" applyFill="1" applyBorder="1" applyAlignment="1">
      <alignment horizontal="center" vertical="center" wrapText="1"/>
    </xf>
    <xf numFmtId="43" fontId="24" fillId="0" borderId="44" xfId="0" applyNumberFormat="1" applyFont="1" applyBorder="1" applyAlignment="1">
      <alignment horizontal="right" vertical="center" wrapText="1"/>
    </xf>
    <xf numFmtId="4" fontId="14" fillId="0" borderId="0" xfId="0" applyNumberFormat="1" applyFont="1"/>
    <xf numFmtId="0" fontId="70" fillId="7" borderId="0" xfId="0" applyFont="1" applyFill="1"/>
    <xf numFmtId="14" fontId="70" fillId="7" borderId="0" xfId="0" applyNumberFormat="1" applyFont="1" applyFill="1"/>
    <xf numFmtId="49" fontId="70" fillId="7" borderId="0" xfId="0" applyNumberFormat="1" applyFont="1" applyFill="1"/>
    <xf numFmtId="4" fontId="70" fillId="7" borderId="0" xfId="0" applyNumberFormat="1" applyFont="1" applyFill="1"/>
    <xf numFmtId="0" fontId="60" fillId="7" borderId="0" xfId="0" applyFont="1" applyFill="1" applyAlignment="1">
      <alignment horizontal="right"/>
    </xf>
    <xf numFmtId="0" fontId="73" fillId="7" borderId="0" xfId="0" applyFont="1" applyFill="1" applyAlignment="1">
      <alignment horizontal="left"/>
    </xf>
    <xf numFmtId="0" fontId="60" fillId="7" borderId="0" xfId="0" applyFont="1" applyFill="1" applyAlignment="1">
      <alignment horizontal="left"/>
    </xf>
    <xf numFmtId="0" fontId="70" fillId="8" borderId="0" xfId="0" applyFont="1" applyFill="1"/>
    <xf numFmtId="14" fontId="70" fillId="8" borderId="0" xfId="0" applyNumberFormat="1" applyFont="1" applyFill="1"/>
    <xf numFmtId="49" fontId="70" fillId="8" borderId="0" xfId="0" applyNumberFormat="1" applyFont="1" applyFill="1"/>
    <xf numFmtId="4" fontId="70" fillId="8" borderId="0" xfId="0" applyNumberFormat="1" applyFont="1" applyFill="1"/>
    <xf numFmtId="0" fontId="60" fillId="8" borderId="0" xfId="0" applyFont="1" applyFill="1" applyAlignment="1">
      <alignment horizontal="right"/>
    </xf>
    <xf numFmtId="0" fontId="73" fillId="8" borderId="0" xfId="0" applyFont="1" applyFill="1" applyAlignment="1">
      <alignment horizontal="left"/>
    </xf>
    <xf numFmtId="0" fontId="60" fillId="8" borderId="0" xfId="0" applyFont="1" applyFill="1" applyAlignment="1">
      <alignment horizontal="left"/>
    </xf>
    <xf numFmtId="0" fontId="14" fillId="8" borderId="0" xfId="0" applyFont="1" applyFill="1" applyAlignment="1">
      <alignment horizontal="right"/>
    </xf>
    <xf numFmtId="4" fontId="14" fillId="7" borderId="0" xfId="0" applyNumberFormat="1" applyFont="1" applyFill="1"/>
    <xf numFmtId="1" fontId="0" fillId="7" borderId="0" xfId="0" applyNumberFormat="1" applyFill="1" applyAlignment="1">
      <alignment horizontal="left"/>
    </xf>
    <xf numFmtId="0" fontId="65" fillId="3" borderId="0" xfId="0" applyFont="1" applyFill="1" applyAlignment="1">
      <alignment horizontal="center" vertical="center" wrapText="1"/>
    </xf>
    <xf numFmtId="0" fontId="81" fillId="0" borderId="0" xfId="0" applyFont="1" applyAlignment="1">
      <alignment horizontal="center" vertical="center"/>
    </xf>
    <xf numFmtId="0" fontId="82" fillId="0" borderId="0" xfId="0" applyFont="1" applyAlignment="1">
      <alignment horizontal="center" vertical="center"/>
    </xf>
    <xf numFmtId="0" fontId="83" fillId="0" borderId="0" xfId="0" applyFont="1" applyAlignment="1">
      <alignment horizontal="center" vertical="center"/>
    </xf>
    <xf numFmtId="0" fontId="84" fillId="0" borderId="0" xfId="0" applyFont="1" applyAlignment="1">
      <alignment horizontal="left" vertical="center" wrapText="1"/>
    </xf>
    <xf numFmtId="4" fontId="0" fillId="0" borderId="0" xfId="0" applyNumberFormat="1" applyAlignment="1">
      <alignment horizontal="center" vertical="center" wrapText="1"/>
    </xf>
    <xf numFmtId="0" fontId="1" fillId="0" borderId="0" xfId="0" applyFont="1" applyAlignment="1">
      <alignment horizontal="right" vertical="center" wrapText="1"/>
    </xf>
    <xf numFmtId="0" fontId="41" fillId="4" borderId="0" xfId="0" applyFont="1" applyFill="1" applyAlignment="1">
      <alignment vertical="center" wrapText="1"/>
    </xf>
    <xf numFmtId="0" fontId="1" fillId="0" borderId="0" xfId="0" applyFont="1" applyAlignment="1">
      <alignment horizontal="left" vertical="center" wrapText="1"/>
    </xf>
    <xf numFmtId="43" fontId="1" fillId="0" borderId="0" xfId="0" applyNumberFormat="1" applyFont="1" applyAlignment="1">
      <alignment vertical="center" wrapText="1"/>
    </xf>
    <xf numFmtId="4" fontId="0" fillId="0" borderId="0" xfId="0" applyNumberFormat="1" applyAlignment="1">
      <alignment vertical="center" wrapText="1"/>
    </xf>
    <xf numFmtId="0" fontId="11" fillId="0" borderId="0" xfId="0" applyFont="1" applyAlignment="1">
      <alignment horizontal="center"/>
    </xf>
    <xf numFmtId="0" fontId="27" fillId="0" borderId="0" xfId="0" applyFont="1" applyAlignment="1">
      <alignment horizontal="center"/>
    </xf>
    <xf numFmtId="0" fontId="28" fillId="0" borderId="0" xfId="0" applyFont="1" applyAlignment="1">
      <alignment horizontal="center"/>
    </xf>
    <xf numFmtId="0" fontId="29" fillId="0" borderId="0" xfId="0" applyFont="1" applyAlignment="1">
      <alignment horizontal="center" vertical="center"/>
    </xf>
    <xf numFmtId="0" fontId="0" fillId="0" borderId="0" xfId="0" pivotButton="1"/>
    <xf numFmtId="43" fontId="0" fillId="0" borderId="1" xfId="0" applyNumberFormat="1" applyBorder="1"/>
    <xf numFmtId="0" fontId="0" fillId="0" borderId="0" xfId="0" pivotButton="1" applyAlignment="1">
      <alignment horizontal="center"/>
    </xf>
    <xf numFmtId="0" fontId="0" fillId="0" borderId="0" xfId="0" applyAlignment="1">
      <alignment horizontal="left" vertical="center" wrapText="1"/>
    </xf>
    <xf numFmtId="43" fontId="0" fillId="0" borderId="0" xfId="0" applyNumberFormat="1" applyAlignment="1">
      <alignment vertical="center" wrapText="1"/>
    </xf>
    <xf numFmtId="0" fontId="0" fillId="4" borderId="0" xfId="0" applyFill="1" applyAlignment="1">
      <alignment vertical="center" wrapText="1"/>
    </xf>
    <xf numFmtId="0" fontId="14" fillId="7" borderId="0" xfId="0" applyFont="1" applyFill="1" applyAlignment="1">
      <alignment horizontal="right"/>
    </xf>
    <xf numFmtId="0" fontId="70" fillId="50" borderId="0" xfId="0" applyFont="1" applyFill="1"/>
    <xf numFmtId="14" fontId="70" fillId="50" borderId="0" xfId="0" applyNumberFormat="1" applyFont="1" applyFill="1"/>
    <xf numFmtId="49" fontId="70" fillId="50" borderId="0" xfId="0" applyNumberFormat="1" applyFont="1" applyFill="1"/>
    <xf numFmtId="4" fontId="70" fillId="50" borderId="0" xfId="0" applyNumberFormat="1" applyFont="1" applyFill="1"/>
    <xf numFmtId="0" fontId="60" fillId="50" borderId="0" xfId="0" applyFont="1" applyFill="1" applyAlignment="1">
      <alignment horizontal="right"/>
    </xf>
    <xf numFmtId="0" fontId="73" fillId="50" borderId="0" xfId="0" applyFont="1" applyFill="1" applyAlignment="1">
      <alignment horizontal="left"/>
    </xf>
    <xf numFmtId="0" fontId="60" fillId="50" borderId="0" xfId="0" applyFont="1" applyFill="1" applyAlignment="1">
      <alignment horizontal="left"/>
    </xf>
    <xf numFmtId="0" fontId="0" fillId="50" borderId="0" xfId="0" applyFill="1"/>
    <xf numFmtId="4" fontId="14" fillId="50" borderId="0" xfId="0" applyNumberFormat="1" applyFont="1" applyFill="1"/>
    <xf numFmtId="49" fontId="85" fillId="0" borderId="0" xfId="0" applyNumberFormat="1" applyFont="1" applyAlignment="1">
      <alignment vertical="center" wrapText="1"/>
    </xf>
    <xf numFmtId="0" fontId="1" fillId="0" borderId="0" xfId="0" applyFont="1" applyAlignment="1">
      <alignment vertical="center" wrapText="1"/>
    </xf>
    <xf numFmtId="0" fontId="45" fillId="0" borderId="0" xfId="0" applyFont="1" applyAlignment="1">
      <alignment horizontal="center"/>
    </xf>
    <xf numFmtId="0" fontId="74" fillId="48" borderId="41" xfId="0" applyFont="1" applyFill="1" applyBorder="1" applyAlignment="1">
      <alignment horizontal="center" vertical="center" wrapText="1"/>
    </xf>
    <xf numFmtId="0" fontId="74" fillId="48" borderId="42" xfId="0" applyFont="1" applyFill="1" applyBorder="1" applyAlignment="1">
      <alignment horizontal="center" vertical="center" wrapText="1"/>
    </xf>
    <xf numFmtId="0" fontId="74" fillId="48" borderId="43" xfId="0" applyFont="1" applyFill="1" applyBorder="1" applyAlignment="1">
      <alignment horizontal="center" vertical="center" wrapText="1"/>
    </xf>
    <xf numFmtId="0" fontId="74" fillId="48" borderId="41" xfId="0" applyFont="1" applyFill="1" applyBorder="1" applyAlignment="1">
      <alignment horizontal="center" vertical="center"/>
    </xf>
    <xf numFmtId="0" fontId="74" fillId="48" borderId="42" xfId="0" applyFont="1" applyFill="1" applyBorder="1" applyAlignment="1">
      <alignment horizontal="center" vertical="center"/>
    </xf>
    <xf numFmtId="0" fontId="74" fillId="48" borderId="43" xfId="0" applyFont="1" applyFill="1" applyBorder="1" applyAlignment="1">
      <alignment horizontal="center" vertical="center"/>
    </xf>
    <xf numFmtId="0" fontId="62" fillId="49" borderId="50" xfId="0" applyFont="1" applyFill="1" applyBorder="1" applyAlignment="1">
      <alignment horizontal="center" vertical="center"/>
    </xf>
    <xf numFmtId="0" fontId="62" fillId="49" borderId="45" xfId="0" applyFont="1" applyFill="1" applyBorder="1" applyAlignment="1">
      <alignment horizontal="center" vertical="center"/>
    </xf>
    <xf numFmtId="0" fontId="62" fillId="49" borderId="50" xfId="0" applyFont="1" applyFill="1" applyBorder="1" applyAlignment="1">
      <alignment horizontal="center" vertical="center" wrapText="1"/>
    </xf>
    <xf numFmtId="0" fontId="62" fillId="49" borderId="45" xfId="0" applyFont="1" applyFill="1" applyBorder="1" applyAlignment="1">
      <alignment horizontal="center" vertical="center" wrapText="1"/>
    </xf>
    <xf numFmtId="0" fontId="15" fillId="41" borderId="1" xfId="0" applyFont="1" applyFill="1" applyBorder="1" applyAlignment="1">
      <alignment horizontal="center" vertical="center" wrapText="1"/>
    </xf>
    <xf numFmtId="0" fontId="15" fillId="41" borderId="1" xfId="0" applyFont="1" applyFill="1" applyBorder="1" applyAlignment="1">
      <alignment horizontal="center" vertical="center"/>
    </xf>
    <xf numFmtId="0" fontId="76" fillId="48" borderId="41" xfId="0" applyFont="1" applyFill="1" applyBorder="1" applyAlignment="1">
      <alignment horizontal="center" vertical="center"/>
    </xf>
    <xf numFmtId="0" fontId="76" fillId="48" borderId="42" xfId="0" applyFont="1" applyFill="1" applyBorder="1" applyAlignment="1">
      <alignment horizontal="center" vertical="center"/>
    </xf>
    <xf numFmtId="0" fontId="76" fillId="48" borderId="43" xfId="0" applyFont="1" applyFill="1" applyBorder="1" applyAlignment="1">
      <alignment horizontal="center" vertical="center"/>
    </xf>
    <xf numFmtId="0" fontId="77" fillId="48" borderId="41" xfId="0" applyFont="1" applyFill="1" applyBorder="1" applyAlignment="1">
      <alignment horizontal="center" vertical="center" wrapText="1"/>
    </xf>
    <xf numFmtId="0" fontId="77" fillId="48" borderId="42" xfId="0" applyFont="1" applyFill="1" applyBorder="1" applyAlignment="1">
      <alignment horizontal="center" vertical="center"/>
    </xf>
    <xf numFmtId="0" fontId="77" fillId="48" borderId="43" xfId="0" applyFont="1" applyFill="1" applyBorder="1" applyAlignment="1">
      <alignment horizontal="center" vertical="center"/>
    </xf>
    <xf numFmtId="0" fontId="11" fillId="0" borderId="0" xfId="0" applyFont="1" applyAlignment="1">
      <alignment horizontal="center"/>
    </xf>
    <xf numFmtId="0" fontId="11" fillId="0" borderId="0" xfId="0" applyFont="1" applyAlignment="1">
      <alignment horizontal="left"/>
    </xf>
    <xf numFmtId="0" fontId="6" fillId="0" borderId="0" xfId="0" applyFont="1" applyAlignment="1">
      <alignment horizontal="center"/>
    </xf>
    <xf numFmtId="0" fontId="6" fillId="0" borderId="0" xfId="0" applyFont="1" applyAlignment="1">
      <alignment horizontal="left"/>
    </xf>
    <xf numFmtId="0" fontId="6" fillId="5" borderId="17" xfId="0" applyFont="1" applyFill="1" applyBorder="1" applyAlignment="1">
      <alignment horizontal="center" vertical="center"/>
    </xf>
    <xf numFmtId="0" fontId="6" fillId="5" borderId="19" xfId="0" applyFont="1" applyFill="1" applyBorder="1" applyAlignment="1">
      <alignment horizontal="center" vertical="center"/>
    </xf>
    <xf numFmtId="0" fontId="32" fillId="0" borderId="1" xfId="0" applyFont="1" applyBorder="1" applyAlignment="1">
      <alignment horizontal="center" vertical="center" wrapText="1"/>
    </xf>
    <xf numFmtId="0" fontId="27" fillId="0" borderId="0" xfId="0" applyFont="1" applyAlignment="1">
      <alignment horizontal="center"/>
    </xf>
    <xf numFmtId="0" fontId="28" fillId="0" borderId="0" xfId="0" applyFont="1" applyAlignment="1">
      <alignment horizontal="center"/>
    </xf>
    <xf numFmtId="0" fontId="29" fillId="0" borderId="0" xfId="0" applyFont="1" applyAlignment="1">
      <alignment horizontal="center" vertical="center"/>
    </xf>
    <xf numFmtId="0" fontId="30" fillId="0" borderId="0" xfId="0" applyFont="1" applyAlignment="1">
      <alignment horizontal="center" vertical="center"/>
    </xf>
    <xf numFmtId="0" fontId="22" fillId="0" borderId="0" xfId="0" applyFont="1" applyAlignment="1">
      <alignment horizontal="center"/>
    </xf>
    <xf numFmtId="0" fontId="6" fillId="3" borderId="17" xfId="0" applyFont="1" applyFill="1" applyBorder="1" applyAlignment="1">
      <alignment horizontal="center" vertical="center"/>
    </xf>
    <xf numFmtId="0" fontId="6" fillId="3" borderId="19" xfId="0" applyFont="1" applyFill="1" applyBorder="1" applyAlignment="1">
      <alignment horizontal="center" vertical="center"/>
    </xf>
    <xf numFmtId="0" fontId="5" fillId="3" borderId="17" xfId="0" applyFont="1" applyFill="1" applyBorder="1" applyAlignment="1">
      <alignment horizontal="center" wrapText="1"/>
    </xf>
    <xf numFmtId="0" fontId="5" fillId="3" borderId="19" xfId="0" applyFont="1" applyFill="1" applyBorder="1" applyAlignment="1">
      <alignment horizontal="center" wrapText="1"/>
    </xf>
    <xf numFmtId="0" fontId="15" fillId="42" borderId="41" xfId="0" applyFont="1" applyFill="1" applyBorder="1" applyAlignment="1">
      <alignment horizontal="center" vertical="center" wrapText="1"/>
    </xf>
    <xf numFmtId="0" fontId="15" fillId="42" borderId="43" xfId="0" applyFont="1" applyFill="1" applyBorder="1" applyAlignment="1">
      <alignment horizontal="center" vertical="center" wrapText="1"/>
    </xf>
    <xf numFmtId="0" fontId="68" fillId="0" borderId="0" xfId="0" applyFont="1" applyAlignment="1">
      <alignment horizontal="center"/>
    </xf>
    <xf numFmtId="0" fontId="69" fillId="0" borderId="0" xfId="0" applyFont="1" applyAlignment="1">
      <alignment horizontal="center"/>
    </xf>
    <xf numFmtId="0" fontId="15" fillId="41" borderId="41" xfId="0" applyFont="1" applyFill="1" applyBorder="1" applyAlignment="1">
      <alignment horizontal="center" vertical="center" wrapText="1"/>
    </xf>
    <xf numFmtId="0" fontId="15" fillId="41" borderId="43" xfId="0" applyFont="1" applyFill="1" applyBorder="1" applyAlignment="1">
      <alignment horizontal="center" vertical="center" wrapText="1"/>
    </xf>
    <xf numFmtId="0" fontId="15" fillId="41" borderId="42" xfId="0" applyFont="1" applyFill="1" applyBorder="1" applyAlignment="1">
      <alignment horizontal="center" vertical="center" wrapText="1"/>
    </xf>
    <xf numFmtId="0" fontId="62" fillId="4" borderId="41" xfId="0" applyFont="1" applyFill="1" applyBorder="1" applyAlignment="1">
      <alignment horizontal="center" vertical="center"/>
    </xf>
    <xf numFmtId="0" fontId="62" fillId="4" borderId="43" xfId="0" applyFont="1" applyFill="1" applyBorder="1" applyAlignment="1">
      <alignment horizontal="center" vertical="center"/>
    </xf>
    <xf numFmtId="0" fontId="46" fillId="0" borderId="0" xfId="0" applyFont="1" applyAlignment="1">
      <alignment horizontal="center" vertical="center"/>
    </xf>
    <xf numFmtId="0" fontId="1" fillId="3" borderId="17" xfId="0" applyFont="1" applyFill="1" applyBorder="1" applyAlignment="1">
      <alignment horizontal="center" vertical="center"/>
    </xf>
    <xf numFmtId="0" fontId="1" fillId="3" borderId="18" xfId="0" applyFont="1" applyFill="1" applyBorder="1" applyAlignment="1">
      <alignment horizontal="center" vertical="center"/>
    </xf>
    <xf numFmtId="0" fontId="1" fillId="3" borderId="19" xfId="0" applyFont="1" applyFill="1" applyBorder="1" applyAlignment="1">
      <alignment horizontal="center" vertical="center"/>
    </xf>
    <xf numFmtId="4" fontId="23" fillId="3" borderId="17" xfId="0" applyNumberFormat="1" applyFont="1" applyFill="1" applyBorder="1" applyAlignment="1">
      <alignment horizontal="center" vertical="center" wrapText="1"/>
    </xf>
    <xf numFmtId="4" fontId="23" fillId="3" borderId="18" xfId="0" applyNumberFormat="1" applyFont="1" applyFill="1" applyBorder="1" applyAlignment="1">
      <alignment horizontal="center" vertical="center" wrapText="1"/>
    </xf>
    <xf numFmtId="4" fontId="23" fillId="3" borderId="19" xfId="0" applyNumberFormat="1" applyFont="1" applyFill="1" applyBorder="1" applyAlignment="1">
      <alignment horizontal="center" vertical="center" wrapText="1"/>
    </xf>
    <xf numFmtId="0" fontId="15" fillId="0" borderId="1" xfId="1" applyFont="1" applyBorder="1" applyAlignment="1">
      <alignment horizontal="center"/>
    </xf>
    <xf numFmtId="0" fontId="21" fillId="0" borderId="0" xfId="0" applyFont="1" applyAlignment="1">
      <alignment horizontal="center" vertical="center" wrapText="1"/>
    </xf>
    <xf numFmtId="0" fontId="12" fillId="0" borderId="0" xfId="1" applyFont="1" applyAlignment="1">
      <alignment horizontal="center"/>
    </xf>
    <xf numFmtId="0" fontId="13" fillId="0" borderId="0" xfId="0" applyFont="1" applyAlignment="1">
      <alignment horizontal="center"/>
    </xf>
    <xf numFmtId="0" fontId="16" fillId="3" borderId="1" xfId="1" applyFont="1" applyFill="1" applyBorder="1" applyAlignment="1">
      <alignment vertical="center" wrapText="1"/>
    </xf>
    <xf numFmtId="0" fontId="17" fillId="3" borderId="1" xfId="2" applyFill="1" applyBorder="1" applyAlignment="1">
      <alignment vertical="center" wrapText="1"/>
    </xf>
    <xf numFmtId="0" fontId="16" fillId="3" borderId="1" xfId="1" applyFont="1" applyFill="1" applyBorder="1" applyAlignment="1">
      <alignment horizontal="center" vertical="center" wrapText="1"/>
    </xf>
    <xf numFmtId="0" fontId="18" fillId="3" borderId="1" xfId="2" applyFont="1" applyFill="1" applyBorder="1" applyAlignment="1">
      <alignment horizontal="center" vertical="center" wrapText="1"/>
    </xf>
  </cellXfs>
  <cellStyles count="45">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Incorrecto" xfId="9" builtinId="27" customBuiltin="1"/>
    <cellStyle name="Millares" xfId="44" builtinId="3"/>
    <cellStyle name="Neutral" xfId="10" builtinId="28" customBuiltin="1"/>
    <cellStyle name="Normal" xfId="0" builtinId="0"/>
    <cellStyle name="Normal 2" xfId="1" xr:uid="{00000000-0005-0000-0000-000023000000}"/>
    <cellStyle name="Normal 3" xfId="2" xr:uid="{00000000-0005-0000-0000-000024000000}"/>
    <cellStyle name="Notas" xfId="17" builtinId="10" customBuiltin="1"/>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89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theme="0"/>
      </font>
    </dxf>
    <dxf>
      <font>
        <color rgb="FF9C0006"/>
      </font>
      <fill>
        <patternFill>
          <bgColor rgb="FFFFC7CE"/>
        </patternFill>
      </fill>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b/>
      </font>
    </dxf>
    <dxf>
      <font>
        <b/>
      </font>
    </dxf>
    <dxf>
      <font>
        <b/>
      </font>
    </dxf>
    <dxf>
      <font>
        <b/>
      </font>
    </dxf>
    <dxf>
      <font>
        <b/>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wrapText="1" readingOrder="0"/>
    </dxf>
    <dxf>
      <alignment wrapText="1" readingOrder="0"/>
    </dxf>
    <dxf>
      <alignment wrapText="1" readingOrder="0"/>
    </dxf>
    <dxf>
      <alignment wrapText="1" readingOrder="0"/>
    </dxf>
    <dxf>
      <numFmt numFmtId="35" formatCode="_-* #,##0.00_-;\-* #,##0.00_-;_-* &quot;-&quot;??_-;_-@_-"/>
    </dxf>
    <dxf>
      <numFmt numFmtId="35" formatCode="_-* #,##0.00_-;\-* #,##0.00_-;_-* &quot;-&quot;??_-;_-@_-"/>
    </dxf>
    <dxf>
      <numFmt numFmtId="35" formatCode="_-* #,##0.00_-;\-* #,##0.00_-;_-* &quot;-&quot;??_-;_-@_-"/>
    </dxf>
    <dxf>
      <numFmt numFmtId="35" formatCode="_-* #,##0.00_-;\-* #,##0.00_-;_-* &quot;-&quot;??_-;_-@_-"/>
    </dxf>
    <dxf>
      <font>
        <b/>
        <sz val="10"/>
      </font>
      <fill>
        <patternFill patternType="solid">
          <fgColor indexed="64"/>
          <bgColor theme="0" tint="-0.14999847407452621"/>
        </patternFill>
      </fill>
      <alignment horizontal="center" readingOrder="0"/>
    </dxf>
    <dxf>
      <font>
        <b/>
        <sz val="10"/>
      </font>
      <fill>
        <patternFill patternType="solid">
          <fgColor indexed="64"/>
          <bgColor theme="0" tint="-0.14999847407452621"/>
        </patternFill>
      </fill>
      <alignment horizontal="center" readingOrder="0"/>
    </dxf>
    <dxf>
      <numFmt numFmtId="4" formatCode="#,##0.00"/>
    </dxf>
    <dxf>
      <numFmt numFmtId="4" formatCode="#,##0.00"/>
    </dxf>
    <dxf>
      <numFmt numFmtId="4" formatCode="#,##0.00"/>
    </dxf>
    <dxf>
      <numFmt numFmtId="4" formatCode="#,##0.00"/>
    </dxf>
    <dxf>
      <font>
        <b/>
      </font>
    </dxf>
    <dxf>
      <font>
        <b/>
      </font>
    </dxf>
    <dxf>
      <font>
        <b/>
      </font>
    </dxf>
    <dxf>
      <font>
        <b/>
      </font>
    </dxf>
    <dxf>
      <font>
        <b/>
      </font>
    </dxf>
    <dxf>
      <font>
        <b/>
      </font>
    </dxf>
    <dxf>
      <font>
        <b/>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ill>
        <patternFill>
          <bgColor theme="0" tint="-0.14999847407452621"/>
        </patternFill>
      </fill>
    </dxf>
    <dxf>
      <alignment vertical="center" readingOrder="0"/>
    </dxf>
    <dxf>
      <alignment horizontal="left"/>
    </dxf>
    <dxf>
      <alignment horizontal="center" vertical="center"/>
    </dxf>
    <dxf>
      <fill>
        <patternFill patternType="solid">
          <bgColor theme="0" tint="-4.9989318521683403E-2"/>
        </patternFill>
      </fill>
    </dxf>
    <dxf>
      <fill>
        <patternFill patternType="solid">
          <bgColor theme="0" tint="-4.9989318521683403E-2"/>
        </patternFill>
      </fill>
    </dxf>
    <dxf>
      <font>
        <color theme="0" tint="-4.9989318521683403E-2"/>
      </font>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10"/>
      </font>
    </dxf>
    <dxf>
      <font>
        <sz val="8"/>
      </font>
    </dxf>
    <dxf>
      <alignment horizontal="center"/>
    </dxf>
    <dxf>
      <alignment wrapText="1"/>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border diagonalUp="0" diagonalDown="0">
        <left/>
        <right/>
        <top/>
        <bottom/>
        <vertical/>
        <horizontal/>
      </border>
    </dxf>
    <dxf>
      <border diagonalUp="0" diagonalDown="0">
        <left/>
        <right/>
        <top/>
        <bottom/>
        <vertical/>
        <horizontal/>
      </border>
    </dxf>
    <dxf>
      <border diagonalUp="0" diagonalDown="0">
        <left/>
        <right/>
        <top/>
        <bottom/>
        <vertical/>
        <horizontal/>
      </border>
    </dxf>
  </dxfs>
  <tableStyles count="4" defaultTableStyle="TableStyleMedium2" defaultPivotStyle="PivotStyleLight16">
    <tableStyle name="Estilo de tabla dinámica 1" table="0" count="0" xr9:uid="{00000000-0011-0000-FFFF-FFFF00000000}"/>
    <tableStyle name="Estilo de tabla dinámica 2" table="0" count="1" xr9:uid="{00000000-0011-0000-FFFF-FFFF01000000}">
      <tableStyleElement type="firstColumnStripe" dxfId="8932"/>
    </tableStyle>
    <tableStyle name="Estilo de tabla dinámica 3" table="0" count="1" xr9:uid="{00000000-0011-0000-FFFF-FFFF02000000}">
      <tableStyleElement type="firstColumn" dxfId="8931"/>
    </tableStyle>
    <tableStyle name="Estilo de tabla dinámica 4" table="0" count="1" xr9:uid="{00000000-0011-0000-FFFF-FFFF03000000}">
      <tableStyleElement type="firstColumnStripe" dxfId="893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aredStrings" Target="sharedStrings.xml"/><Relationship Id="rId42" Type="http://schemas.openxmlformats.org/officeDocument/2006/relationships/customXml" Target="../customXml/item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40"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0</xdr:col>
      <xdr:colOff>169332</xdr:colOff>
      <xdr:row>0</xdr:row>
      <xdr:rowOff>31750</xdr:rowOff>
    </xdr:from>
    <xdr:to>
      <xdr:col>1</xdr:col>
      <xdr:colOff>2032000</xdr:colOff>
      <xdr:row>0</xdr:row>
      <xdr:rowOff>1068916</xdr:rowOff>
    </xdr:to>
    <xdr:sp macro="[0]!VALIDAR" textlink="">
      <xdr:nvSpPr>
        <xdr:cNvPr id="2" name="Bisel 1">
          <a:extLst>
            <a:ext uri="{FF2B5EF4-FFF2-40B4-BE49-F238E27FC236}">
              <a16:creationId xmlns:a16="http://schemas.microsoft.com/office/drawing/2014/main" id="{00000000-0008-0000-0000-000002000000}"/>
            </a:ext>
          </a:extLst>
        </xdr:cNvPr>
        <xdr:cNvSpPr/>
      </xdr:nvSpPr>
      <xdr:spPr>
        <a:xfrm>
          <a:off x="169332" y="31750"/>
          <a:ext cx="3513668" cy="1037166"/>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VALIDAR</a:t>
          </a:r>
        </a:p>
        <a:p>
          <a:pPr algn="ctr"/>
          <a:r>
            <a:rPr lang="es-MX" sz="1400" b="1"/>
            <a:t>DATOS</a:t>
          </a:r>
          <a:r>
            <a:rPr lang="es-MX" sz="1400" b="1" baseline="0"/>
            <a:t> DESPUES DE MODIFICAR</a:t>
          </a:r>
          <a:endParaRPr lang="es-MX" sz="1400" b="1"/>
        </a:p>
      </xdr:txBody>
    </xdr:sp>
    <xdr:clientData/>
  </xdr:twoCellAnchor>
  <xdr:twoCellAnchor>
    <xdr:from>
      <xdr:col>1</xdr:col>
      <xdr:colOff>2423582</xdr:colOff>
      <xdr:row>0</xdr:row>
      <xdr:rowOff>243416</xdr:rowOff>
    </xdr:from>
    <xdr:to>
      <xdr:col>1</xdr:col>
      <xdr:colOff>4254499</xdr:colOff>
      <xdr:row>0</xdr:row>
      <xdr:rowOff>814916</xdr:rowOff>
    </xdr:to>
    <xdr:sp macro="[0]!LLAMADO" textlink="">
      <xdr:nvSpPr>
        <xdr:cNvPr id="3" name="Bisel 2">
          <a:extLst>
            <a:ext uri="{FF2B5EF4-FFF2-40B4-BE49-F238E27FC236}">
              <a16:creationId xmlns:a16="http://schemas.microsoft.com/office/drawing/2014/main" id="{00000000-0008-0000-0000-000003000000}"/>
            </a:ext>
          </a:extLst>
        </xdr:cNvPr>
        <xdr:cNvSpPr/>
      </xdr:nvSpPr>
      <xdr:spPr>
        <a:xfrm>
          <a:off x="4074582" y="243416"/>
          <a:ext cx="1830917" cy="571500"/>
        </a:xfrm>
        <a:prstGeom prst="bevel">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lang="es-MX" sz="1400"/>
            <a:t>CAPTURA</a:t>
          </a:r>
          <a:r>
            <a:rPr lang="es-MX" sz="1400" baseline="0"/>
            <a:t> DE DATOS</a:t>
          </a:r>
          <a:endParaRPr lang="es-MX" sz="1400"/>
        </a:p>
      </xdr:txBody>
    </xdr:sp>
    <xdr:clientData/>
  </xdr:twoCellAnchor>
  <xdr:oneCellAnchor>
    <xdr:from>
      <xdr:col>2</xdr:col>
      <xdr:colOff>154094</xdr:colOff>
      <xdr:row>0</xdr:row>
      <xdr:rowOff>55061</xdr:rowOff>
    </xdr:from>
    <xdr:ext cx="11312328" cy="937629"/>
    <xdr:sp macro="" textlink="">
      <xdr:nvSpPr>
        <xdr:cNvPr id="4" name="Rectángulo 3">
          <a:extLst>
            <a:ext uri="{FF2B5EF4-FFF2-40B4-BE49-F238E27FC236}">
              <a16:creationId xmlns:a16="http://schemas.microsoft.com/office/drawing/2014/main" id="{00000000-0008-0000-0000-000004000000}"/>
            </a:ext>
          </a:extLst>
        </xdr:cNvPr>
        <xdr:cNvSpPr/>
      </xdr:nvSpPr>
      <xdr:spPr>
        <a:xfrm>
          <a:off x="6271261" y="55061"/>
          <a:ext cx="11312328" cy="937629"/>
        </a:xfrm>
        <a:prstGeom prst="rect">
          <a:avLst/>
        </a:prstGeom>
        <a:solidFill>
          <a:srgbClr val="FF0000"/>
        </a:solid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a:t>
          </a:r>
          <a:r>
            <a:rPr lang="es-ES" sz="5400" b="0" cap="none" spc="0" baseline="0">
              <a:ln w="0"/>
              <a:solidFill>
                <a:schemeClr val="tx1"/>
              </a:solidFill>
              <a:effectLst>
                <a:outerShdw blurRad="38100" dist="19050" dir="2700000" algn="tl" rotWithShape="0">
                  <a:schemeClr val="dk1">
                    <a:alpha val="40000"/>
                  </a:schemeClr>
                </a:outerShdw>
              </a:effectLst>
            </a:rPr>
            <a:t> MOVER LOS MONTOS DE NOMINAS</a:t>
          </a:r>
          <a:endParaRPr lang="es-E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xdr:col>
          <xdr:colOff>295275</xdr:colOff>
          <xdr:row>2</xdr:row>
          <xdr:rowOff>76200</xdr:rowOff>
        </xdr:from>
        <xdr:to>
          <xdr:col>4</xdr:col>
          <xdr:colOff>28575</xdr:colOff>
          <xdr:row>5</xdr:row>
          <xdr:rowOff>47625</xdr:rowOff>
        </xdr:to>
        <xdr:sp macro="" textlink="">
          <xdr:nvSpPr>
            <xdr:cNvPr id="11267" name="Button 3" hidden="1">
              <a:extLst>
                <a:ext uri="{63B3BB69-23CF-44E3-9099-C40C66FF867C}">
                  <a14:compatExt spid="_x0000_s11267"/>
                </a:ext>
                <a:ext uri="{FF2B5EF4-FFF2-40B4-BE49-F238E27FC236}">
                  <a16:creationId xmlns:a16="http://schemas.microsoft.com/office/drawing/2014/main" id="{00000000-0008-0000-0300-0000032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MX" sz="1100" b="0" i="0" u="none" strike="noStrike" baseline="0">
                  <a:solidFill>
                    <a:srgbClr val="000000"/>
                  </a:solidFill>
                  <a:latin typeface="Calibri"/>
                  <a:cs typeface="Calibri"/>
                </a:rPr>
                <a:t>GENERAR</a:t>
              </a:r>
            </a:p>
            <a:p>
              <a:pPr algn="ctr" rtl="0">
                <a:defRPr sz="1000"/>
              </a:pPr>
              <a:r>
                <a:rPr lang="es-MX" sz="1100" b="0" i="0" u="none" strike="noStrike" baseline="0">
                  <a:solidFill>
                    <a:srgbClr val="000000"/>
                  </a:solidFill>
                  <a:latin typeface="Calibri"/>
                  <a:cs typeface="Calibri"/>
                </a:rPr>
                <a:t>CATALOGOS</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6</xdr:col>
          <xdr:colOff>533400</xdr:colOff>
          <xdr:row>0</xdr:row>
          <xdr:rowOff>180975</xdr:rowOff>
        </xdr:from>
        <xdr:to>
          <xdr:col>7</xdr:col>
          <xdr:colOff>219075</xdr:colOff>
          <xdr:row>2</xdr:row>
          <xdr:rowOff>171450</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0400-00000E30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s-MX" sz="2200" b="1" i="0" u="none" strike="noStrike" baseline="0">
                  <a:solidFill>
                    <a:srgbClr val="FF0000"/>
                  </a:solidFill>
                  <a:latin typeface="Calibri"/>
                  <a:cs typeface="Calibri"/>
                </a:rPr>
                <a:t>REPORTE POR NOMBRE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YUNTAMIENO%202018-2021\PRESUPUESTO%20EGREOS%202019\Plantilla_G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uanj/Documents/0%200%200%20CHILPANCINGO%202021-2024/EGRESOS%20CHILPO%202022/2022Presupuesto_Chilpo_Secretari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ctividades\Presupuestos\2023\BD%20presupuesto%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PRESUPUESTO%20EGRESOS\Presupuesto_pro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4"/>
      <sheetName val="Hoja5"/>
    </sheetNames>
    <sheetDataSet>
      <sheetData sheetId="0" refreshError="1"/>
      <sheetData sheetId="1" refreshError="1"/>
      <sheetData sheetId="2">
        <row r="4">
          <cell r="A4">
            <v>10001</v>
          </cell>
          <cell r="B4" t="str">
            <v>65 Y MAS</v>
          </cell>
          <cell r="C4" t="str">
            <v>E</v>
          </cell>
          <cell r="D4">
            <v>271</v>
          </cell>
        </row>
        <row r="5">
          <cell r="A5">
            <v>10002</v>
          </cell>
          <cell r="B5" t="str">
            <v>ACTIVIDADES CIVICAS</v>
          </cell>
          <cell r="C5" t="str">
            <v>E</v>
          </cell>
          <cell r="D5">
            <v>242</v>
          </cell>
        </row>
        <row r="6">
          <cell r="A6">
            <v>10003</v>
          </cell>
          <cell r="B6" t="str">
            <v>AGUA POTABLE</v>
          </cell>
          <cell r="C6" t="str">
            <v>E</v>
          </cell>
          <cell r="D6">
            <v>212</v>
          </cell>
        </row>
        <row r="7">
          <cell r="A7">
            <v>10004</v>
          </cell>
          <cell r="B7" t="str">
            <v>ALUMBRADO PUBLICO</v>
          </cell>
          <cell r="C7" t="str">
            <v>E</v>
          </cell>
          <cell r="D7">
            <v>224</v>
          </cell>
        </row>
        <row r="8">
          <cell r="A8">
            <v>10005</v>
          </cell>
          <cell r="B8" t="str">
            <v>AREAS VERDES</v>
          </cell>
          <cell r="C8" t="str">
            <v>E</v>
          </cell>
          <cell r="D8">
            <v>226</v>
          </cell>
        </row>
        <row r="9">
          <cell r="A9">
            <v>10006</v>
          </cell>
          <cell r="B9" t="str">
            <v>ASESORES</v>
          </cell>
          <cell r="C9" t="str">
            <v>E</v>
          </cell>
          <cell r="D9">
            <v>131</v>
          </cell>
        </row>
        <row r="10">
          <cell r="A10">
            <v>10007</v>
          </cell>
          <cell r="B10" t="str">
            <v>ASUNTOS INDIGENAS</v>
          </cell>
          <cell r="C10" t="str">
            <v>E</v>
          </cell>
          <cell r="D10">
            <v>137</v>
          </cell>
        </row>
        <row r="11">
          <cell r="A11">
            <v>10008</v>
          </cell>
          <cell r="B11" t="str">
            <v>ASUNTOS JURIDICOS</v>
          </cell>
          <cell r="C11" t="str">
            <v>E</v>
          </cell>
          <cell r="D11">
            <v>135</v>
          </cell>
        </row>
        <row r="12">
          <cell r="A12">
            <v>10009</v>
          </cell>
          <cell r="B12" t="str">
            <v>ATENCION CIUDADANA</v>
          </cell>
          <cell r="C12" t="str">
            <v>E</v>
          </cell>
          <cell r="D12">
            <v>226</v>
          </cell>
        </row>
        <row r="13">
          <cell r="A13">
            <v>10010</v>
          </cell>
          <cell r="B13" t="str">
            <v>BASIFICADOS</v>
          </cell>
          <cell r="C13" t="str">
            <v>E</v>
          </cell>
          <cell r="D13">
            <v>185</v>
          </cell>
        </row>
        <row r="14">
          <cell r="A14">
            <v>10011</v>
          </cell>
          <cell r="B14" t="str">
            <v>BIBLIOTECA</v>
          </cell>
          <cell r="C14" t="str">
            <v>E</v>
          </cell>
          <cell r="D14">
            <v>242</v>
          </cell>
        </row>
        <row r="15">
          <cell r="A15">
            <v>10012</v>
          </cell>
          <cell r="B15" t="str">
            <v>CABILDO MUNICIPAL</v>
          </cell>
          <cell r="C15" t="str">
            <v>E</v>
          </cell>
          <cell r="D15">
            <v>131</v>
          </cell>
        </row>
        <row r="16">
          <cell r="A16">
            <v>10013</v>
          </cell>
          <cell r="B16" t="str">
            <v>CAPASMA</v>
          </cell>
          <cell r="C16" t="str">
            <v>E</v>
          </cell>
          <cell r="D16">
            <v>212</v>
          </cell>
        </row>
        <row r="17">
          <cell r="A17">
            <v>10014</v>
          </cell>
          <cell r="B17" t="str">
            <v>CASA DE LA CULTURA</v>
          </cell>
          <cell r="C17" t="str">
            <v>E</v>
          </cell>
          <cell r="D17">
            <v>242</v>
          </cell>
        </row>
        <row r="18">
          <cell r="A18">
            <v>10015</v>
          </cell>
          <cell r="B18" t="str">
            <v>CASA DE LA MUJER</v>
          </cell>
          <cell r="C18" t="str">
            <v>E</v>
          </cell>
          <cell r="D18">
            <v>271</v>
          </cell>
        </row>
        <row r="19">
          <cell r="A19">
            <v>10016</v>
          </cell>
          <cell r="B19" t="str">
            <v>CATASTRO</v>
          </cell>
          <cell r="C19" t="str">
            <v>E</v>
          </cell>
          <cell r="D19">
            <v>181</v>
          </cell>
        </row>
        <row r="20">
          <cell r="A20">
            <v>10017</v>
          </cell>
          <cell r="B20" t="str">
            <v>CATASTRO E IMPUESTO PREDIAL</v>
          </cell>
          <cell r="C20" t="str">
            <v>E</v>
          </cell>
          <cell r="D20">
            <v>181</v>
          </cell>
        </row>
        <row r="21">
          <cell r="A21">
            <v>10018</v>
          </cell>
          <cell r="B21" t="str">
            <v>CATASTRO MUNICIPAL</v>
          </cell>
          <cell r="C21" t="str">
            <v>E</v>
          </cell>
          <cell r="D21">
            <v>181</v>
          </cell>
        </row>
        <row r="22">
          <cell r="A22">
            <v>10019</v>
          </cell>
          <cell r="B22" t="str">
            <v>COATEPEC</v>
          </cell>
          <cell r="C22" t="str">
            <v>E</v>
          </cell>
          <cell r="D22">
            <v>181</v>
          </cell>
        </row>
        <row r="23">
          <cell r="A23">
            <v>10020</v>
          </cell>
          <cell r="B23" t="str">
            <v>COMEDOR Y ALMACEN</v>
          </cell>
          <cell r="C23" t="str">
            <v>E</v>
          </cell>
          <cell r="D23">
            <v>185</v>
          </cell>
        </row>
        <row r="24">
          <cell r="A24">
            <v>10021</v>
          </cell>
          <cell r="B24" t="str">
            <v>COMERCIO Y ABASTO</v>
          </cell>
          <cell r="C24" t="str">
            <v>E</v>
          </cell>
          <cell r="D24">
            <v>311</v>
          </cell>
        </row>
        <row r="25">
          <cell r="A25">
            <v>10022</v>
          </cell>
          <cell r="B25" t="str">
            <v>COMUNA MUNICIPAL</v>
          </cell>
          <cell r="C25" t="str">
            <v>E</v>
          </cell>
          <cell r="D25">
            <v>131</v>
          </cell>
        </row>
        <row r="26">
          <cell r="A26">
            <v>10023</v>
          </cell>
          <cell r="B26" t="str">
            <v>COMUNICACIÓN SOCIAL</v>
          </cell>
          <cell r="C26" t="str">
            <v>E</v>
          </cell>
          <cell r="D26">
            <v>183</v>
          </cell>
        </row>
        <row r="27">
          <cell r="A27">
            <v>10024</v>
          </cell>
          <cell r="B27" t="str">
            <v>CONTRALORIA</v>
          </cell>
          <cell r="C27" t="str">
            <v>O</v>
          </cell>
          <cell r="D27">
            <v>131</v>
          </cell>
        </row>
        <row r="28">
          <cell r="A28">
            <v>10026</v>
          </cell>
          <cell r="B28" t="str">
            <v>CRONISTA MUNICIPAL</v>
          </cell>
          <cell r="C28" t="str">
            <v>E</v>
          </cell>
          <cell r="D28">
            <v>242</v>
          </cell>
        </row>
        <row r="29">
          <cell r="A29">
            <v>10027</v>
          </cell>
          <cell r="B29" t="str">
            <v>CUENTA PUBLICA</v>
          </cell>
          <cell r="C29" t="str">
            <v>E</v>
          </cell>
          <cell r="D29">
            <v>152</v>
          </cell>
        </row>
        <row r="30">
          <cell r="A30">
            <v>10028</v>
          </cell>
          <cell r="B30" t="str">
            <v>CULTURA DEL AGUA</v>
          </cell>
          <cell r="C30" t="str">
            <v>E</v>
          </cell>
          <cell r="D30">
            <v>212</v>
          </cell>
        </row>
        <row r="31">
          <cell r="A31">
            <v>10029</v>
          </cell>
          <cell r="B31" t="str">
            <v>CULTURA MUNICIPAL</v>
          </cell>
          <cell r="C31" t="str">
            <v>E</v>
          </cell>
          <cell r="D31">
            <v>242</v>
          </cell>
        </row>
        <row r="32">
          <cell r="A32">
            <v>10030</v>
          </cell>
          <cell r="B32" t="str">
            <v>DELEGACION DE LA MUJER</v>
          </cell>
          <cell r="C32" t="str">
            <v>E</v>
          </cell>
          <cell r="D32">
            <v>271</v>
          </cell>
        </row>
        <row r="33">
          <cell r="A33">
            <v>10031</v>
          </cell>
          <cell r="B33" t="str">
            <v>DEPARTAMENTO DE BIBLIOTECAS</v>
          </cell>
          <cell r="C33" t="str">
            <v>E</v>
          </cell>
          <cell r="D33">
            <v>242</v>
          </cell>
        </row>
        <row r="34">
          <cell r="A34">
            <v>10032</v>
          </cell>
          <cell r="B34" t="str">
            <v>DEPARTAMENTO DE DEPORTES</v>
          </cell>
          <cell r="C34" t="str">
            <v>E</v>
          </cell>
          <cell r="D34">
            <v>241</v>
          </cell>
        </row>
        <row r="35">
          <cell r="A35">
            <v>10033</v>
          </cell>
          <cell r="B35" t="str">
            <v>DEPARTAMENTO DE ECOLOGIA</v>
          </cell>
          <cell r="C35" t="str">
            <v>E</v>
          </cell>
          <cell r="D35">
            <v>185</v>
          </cell>
        </row>
        <row r="36">
          <cell r="A36">
            <v>10034</v>
          </cell>
          <cell r="B36" t="str">
            <v>DEPARTAMENTO DE GOBERNACION</v>
          </cell>
          <cell r="C36" t="str">
            <v>E</v>
          </cell>
          <cell r="D36">
            <v>131</v>
          </cell>
        </row>
        <row r="37">
          <cell r="A37">
            <v>10035</v>
          </cell>
          <cell r="B37" t="str">
            <v>DEPARTAMENTO DE INFORMATICIA</v>
          </cell>
          <cell r="C37" t="str">
            <v>E</v>
          </cell>
          <cell r="D37">
            <v>185</v>
          </cell>
        </row>
        <row r="38">
          <cell r="A38">
            <v>10036</v>
          </cell>
          <cell r="B38" t="str">
            <v>DEPARTAMENTO DE LA JUVENTUD</v>
          </cell>
          <cell r="C38" t="str">
            <v>E</v>
          </cell>
          <cell r="D38">
            <v>271</v>
          </cell>
        </row>
        <row r="39">
          <cell r="A39">
            <v>10037</v>
          </cell>
          <cell r="B39" t="str">
            <v>DEPARTAMENTO DE LA MUJER</v>
          </cell>
          <cell r="C39" t="str">
            <v>E</v>
          </cell>
          <cell r="D39">
            <v>271</v>
          </cell>
        </row>
        <row r="40">
          <cell r="A40">
            <v>10038</v>
          </cell>
          <cell r="B40" t="str">
            <v>DEPARTAMENTO DE VIA PUBLICA</v>
          </cell>
          <cell r="C40" t="str">
            <v>E</v>
          </cell>
          <cell r="D40">
            <v>271</v>
          </cell>
        </row>
        <row r="41">
          <cell r="A41">
            <v>10039</v>
          </cell>
          <cell r="B41" t="str">
            <v>DEPORTE</v>
          </cell>
          <cell r="C41" t="str">
            <v>E</v>
          </cell>
          <cell r="D41">
            <v>241</v>
          </cell>
        </row>
        <row r="42">
          <cell r="A42">
            <v>10040</v>
          </cell>
          <cell r="B42" t="str">
            <v>DEPORTE Y JUVENTUD</v>
          </cell>
          <cell r="C42" t="str">
            <v>E</v>
          </cell>
          <cell r="D42">
            <v>241</v>
          </cell>
        </row>
        <row r="43">
          <cell r="A43">
            <v>10041</v>
          </cell>
          <cell r="B43" t="str">
            <v>DESARROLLO ECONOMICO</v>
          </cell>
          <cell r="C43" t="str">
            <v>E</v>
          </cell>
          <cell r="D43">
            <v>311</v>
          </cell>
        </row>
        <row r="44">
          <cell r="A44">
            <v>10042</v>
          </cell>
          <cell r="B44" t="str">
            <v>DESARROLLO RURAL</v>
          </cell>
          <cell r="C44" t="str">
            <v>E</v>
          </cell>
          <cell r="D44">
            <v>321</v>
          </cell>
        </row>
        <row r="45">
          <cell r="A45">
            <v>10043</v>
          </cell>
          <cell r="B45" t="str">
            <v>DESARROLLO SOCIAL</v>
          </cell>
          <cell r="C45" t="str">
            <v>E</v>
          </cell>
          <cell r="D45">
            <v>271</v>
          </cell>
        </row>
        <row r="46">
          <cell r="A46">
            <v>10044</v>
          </cell>
          <cell r="B46" t="str">
            <v>DESARROLLO URBANO</v>
          </cell>
          <cell r="C46" t="str">
            <v>E</v>
          </cell>
          <cell r="D46">
            <v>226</v>
          </cell>
        </row>
        <row r="47">
          <cell r="A47">
            <v>10045</v>
          </cell>
          <cell r="B47" t="str">
            <v>DESARROLLO Y PROGRAMAS SOCIALES</v>
          </cell>
          <cell r="C47" t="str">
            <v>E</v>
          </cell>
          <cell r="D47">
            <v>271</v>
          </cell>
        </row>
        <row r="48">
          <cell r="A48">
            <v>10046</v>
          </cell>
          <cell r="B48" t="str">
            <v>DIF MUNICIPAL</v>
          </cell>
          <cell r="C48" t="str">
            <v>E</v>
          </cell>
          <cell r="D48">
            <v>242</v>
          </cell>
        </row>
        <row r="49">
          <cell r="A49">
            <v>10047</v>
          </cell>
          <cell r="B49" t="str">
            <v>DIFUSION Y TRANSPARENCIA</v>
          </cell>
          <cell r="C49" t="str">
            <v>E</v>
          </cell>
          <cell r="D49">
            <v>226</v>
          </cell>
        </row>
        <row r="50">
          <cell r="A50">
            <v>10048</v>
          </cell>
          <cell r="B50" t="str">
            <v>DIRECCION DE CULTURA DEL AGUA</v>
          </cell>
          <cell r="C50" t="str">
            <v>E</v>
          </cell>
          <cell r="D50">
            <v>212</v>
          </cell>
        </row>
        <row r="51">
          <cell r="A51">
            <v>10049</v>
          </cell>
          <cell r="B51" t="str">
            <v>DIRECCION DE DEPORTES</v>
          </cell>
          <cell r="C51" t="str">
            <v>E</v>
          </cell>
          <cell r="D51">
            <v>241</v>
          </cell>
        </row>
        <row r="52">
          <cell r="A52">
            <v>10050</v>
          </cell>
          <cell r="B52" t="str">
            <v>DIR. ECOLOGIA</v>
          </cell>
          <cell r="C52" t="str">
            <v>E</v>
          </cell>
          <cell r="D52">
            <v>185</v>
          </cell>
        </row>
        <row r="53">
          <cell r="A53">
            <v>10051</v>
          </cell>
          <cell r="B53" t="str">
            <v>DIR. EDUCACION</v>
          </cell>
          <cell r="C53" t="str">
            <v>E</v>
          </cell>
          <cell r="D53">
            <v>242</v>
          </cell>
        </row>
        <row r="54">
          <cell r="A54">
            <v>10052</v>
          </cell>
          <cell r="B54" t="str">
            <v>DIR. INFORMATICA</v>
          </cell>
          <cell r="C54" t="str">
            <v>E</v>
          </cell>
          <cell r="D54">
            <v>185</v>
          </cell>
        </row>
        <row r="55">
          <cell r="A55">
            <v>10053</v>
          </cell>
          <cell r="B55" t="str">
            <v>DIR. JUVENTUD</v>
          </cell>
          <cell r="C55" t="str">
            <v>E</v>
          </cell>
          <cell r="D55">
            <v>271</v>
          </cell>
        </row>
        <row r="56">
          <cell r="A56">
            <v>10054</v>
          </cell>
          <cell r="B56" t="str">
            <v>DIR. SALUD</v>
          </cell>
          <cell r="C56" t="str">
            <v>E</v>
          </cell>
          <cell r="D56">
            <v>231</v>
          </cell>
        </row>
        <row r="57">
          <cell r="A57">
            <v>10055</v>
          </cell>
          <cell r="B57" t="str">
            <v>DIR. TURISMO</v>
          </cell>
          <cell r="C57" t="str">
            <v>E</v>
          </cell>
          <cell r="D57">
            <v>371</v>
          </cell>
        </row>
        <row r="58">
          <cell r="A58">
            <v>10056</v>
          </cell>
          <cell r="B58" t="str">
            <v>DIRECCION DE ADIMINISTRACION</v>
          </cell>
          <cell r="C58" t="str">
            <v>E</v>
          </cell>
          <cell r="D58">
            <v>181</v>
          </cell>
        </row>
        <row r="59">
          <cell r="A59">
            <v>10057</v>
          </cell>
          <cell r="B59" t="str">
            <v>DIRECCION DE CATASTRO</v>
          </cell>
          <cell r="C59" t="str">
            <v>E</v>
          </cell>
          <cell r="D59">
            <v>181</v>
          </cell>
        </row>
        <row r="60">
          <cell r="A60">
            <v>10058</v>
          </cell>
          <cell r="B60" t="str">
            <v>DIRECCION DE COMERCIO</v>
          </cell>
          <cell r="C60" t="str">
            <v>E</v>
          </cell>
          <cell r="D60">
            <v>311</v>
          </cell>
        </row>
        <row r="61">
          <cell r="A61">
            <v>10059</v>
          </cell>
          <cell r="B61" t="str">
            <v>DIRECCION DE COMUNICACIÓN Y DIFUSION SOCIAL</v>
          </cell>
          <cell r="C61" t="str">
            <v>E</v>
          </cell>
          <cell r="D61">
            <v>183</v>
          </cell>
        </row>
        <row r="62">
          <cell r="A62">
            <v>10060</v>
          </cell>
          <cell r="B62" t="str">
            <v>DIRECCION DE CULTURA</v>
          </cell>
          <cell r="C62" t="str">
            <v>E</v>
          </cell>
          <cell r="D62">
            <v>242</v>
          </cell>
        </row>
        <row r="63">
          <cell r="A63">
            <v>10061</v>
          </cell>
          <cell r="B63" t="str">
            <v>DIRECCION DE DEPORTE</v>
          </cell>
          <cell r="C63" t="str">
            <v>E</v>
          </cell>
          <cell r="D63">
            <v>241</v>
          </cell>
        </row>
        <row r="64">
          <cell r="A64">
            <v>10062</v>
          </cell>
          <cell r="B64" t="str">
            <v>DIRECCION DE DESARROLLO ECONOMICO Y TURISMO</v>
          </cell>
          <cell r="C64" t="str">
            <v>E</v>
          </cell>
          <cell r="D64">
            <v>311</v>
          </cell>
        </row>
        <row r="65">
          <cell r="A65">
            <v>10063</v>
          </cell>
          <cell r="B65" t="str">
            <v>DIRECCION DE DESARROLLO SOCIAL</v>
          </cell>
          <cell r="C65" t="str">
            <v>E</v>
          </cell>
          <cell r="D65">
            <v>271</v>
          </cell>
        </row>
        <row r="66">
          <cell r="A66">
            <v>10064</v>
          </cell>
          <cell r="B66" t="str">
            <v>DIRECCION DE ECOLOGIA</v>
          </cell>
          <cell r="C66" t="str">
            <v>E</v>
          </cell>
          <cell r="D66">
            <v>185</v>
          </cell>
        </row>
        <row r="67">
          <cell r="A67">
            <v>10065</v>
          </cell>
          <cell r="B67" t="str">
            <v>DIRECCION DE ECOLOGIA Y MEDIO AMBIENTE</v>
          </cell>
          <cell r="C67" t="str">
            <v>E</v>
          </cell>
          <cell r="D67">
            <v>185</v>
          </cell>
        </row>
        <row r="68">
          <cell r="A68">
            <v>10066</v>
          </cell>
          <cell r="B68" t="str">
            <v>DIRECCION DE EDUCACION</v>
          </cell>
          <cell r="C68" t="str">
            <v>E</v>
          </cell>
          <cell r="D68">
            <v>242</v>
          </cell>
        </row>
        <row r="69">
          <cell r="A69">
            <v>10067</v>
          </cell>
          <cell r="B69" t="str">
            <v>DIRECCION DE EQUIDAD DE GENERO</v>
          </cell>
          <cell r="C69" t="str">
            <v>E</v>
          </cell>
          <cell r="D69">
            <v>271</v>
          </cell>
        </row>
        <row r="70">
          <cell r="A70">
            <v>10068</v>
          </cell>
          <cell r="B70" t="str">
            <v>DIRECCION DE GESTORIA SOCIAL</v>
          </cell>
          <cell r="C70" t="str">
            <v>E</v>
          </cell>
          <cell r="D70">
            <v>271</v>
          </cell>
        </row>
        <row r="71">
          <cell r="A71">
            <v>10069</v>
          </cell>
          <cell r="B71" t="str">
            <v>DIRECCION DE GOBERNACION</v>
          </cell>
          <cell r="C71" t="str">
            <v>E</v>
          </cell>
          <cell r="D71">
            <v>131</v>
          </cell>
        </row>
        <row r="72">
          <cell r="A72">
            <v>10070</v>
          </cell>
          <cell r="B72" t="str">
            <v>DIRECCION DE JUVENTUD</v>
          </cell>
          <cell r="C72" t="str">
            <v>E</v>
          </cell>
          <cell r="D72">
            <v>271</v>
          </cell>
        </row>
        <row r="73">
          <cell r="A73">
            <v>10071</v>
          </cell>
          <cell r="B73" t="str">
            <v>DIRECCION DE OBRAS PUBLICAS</v>
          </cell>
          <cell r="C73" t="str">
            <v>E</v>
          </cell>
          <cell r="D73">
            <v>226</v>
          </cell>
        </row>
        <row r="74">
          <cell r="A74">
            <v>10072</v>
          </cell>
          <cell r="B74" t="str">
            <v>DIRECCION DE PLANEACION Y PRESUPUESTO</v>
          </cell>
          <cell r="C74" t="str">
            <v>F</v>
          </cell>
          <cell r="D74">
            <v>152</v>
          </cell>
        </row>
        <row r="75">
          <cell r="A75">
            <v>10073</v>
          </cell>
          <cell r="B75" t="str">
            <v>DIRECCION DE REGLAMENTOS</v>
          </cell>
          <cell r="C75" t="str">
            <v>G</v>
          </cell>
          <cell r="D75">
            <v>181</v>
          </cell>
        </row>
        <row r="76">
          <cell r="A76">
            <v>10074</v>
          </cell>
          <cell r="B76" t="str">
            <v>DIRECCION DE SALUD</v>
          </cell>
          <cell r="C76" t="str">
            <v>E</v>
          </cell>
          <cell r="D76">
            <v>231</v>
          </cell>
        </row>
        <row r="77">
          <cell r="A77">
            <v>10075</v>
          </cell>
          <cell r="B77" t="str">
            <v>DIRECCION DE SERVICIOS PUBLICOS MUNICIPALES</v>
          </cell>
          <cell r="C77" t="str">
            <v>E</v>
          </cell>
          <cell r="D77">
            <v>226</v>
          </cell>
        </row>
        <row r="78">
          <cell r="A78">
            <v>10076</v>
          </cell>
          <cell r="B78" t="str">
            <v>DIRECCION TURISMO, CULTURA Y JUVENTUD</v>
          </cell>
          <cell r="C78" t="str">
            <v>E</v>
          </cell>
          <cell r="D78">
            <v>371</v>
          </cell>
        </row>
        <row r="79">
          <cell r="A79">
            <v>10077</v>
          </cell>
          <cell r="B79" t="str">
            <v>ECOLOGIA</v>
          </cell>
          <cell r="C79" t="str">
            <v>E</v>
          </cell>
          <cell r="D79">
            <v>185</v>
          </cell>
        </row>
        <row r="80">
          <cell r="A80">
            <v>10078</v>
          </cell>
          <cell r="B80" t="str">
            <v>EDUCACION</v>
          </cell>
          <cell r="C80" t="str">
            <v>E</v>
          </cell>
          <cell r="D80">
            <v>242</v>
          </cell>
        </row>
        <row r="81">
          <cell r="A81">
            <v>10079</v>
          </cell>
          <cell r="B81" t="str">
            <v>EDUCACION Y CULTURA</v>
          </cell>
          <cell r="C81" t="str">
            <v>E</v>
          </cell>
          <cell r="D81">
            <v>242</v>
          </cell>
        </row>
        <row r="82">
          <cell r="A82">
            <v>10080</v>
          </cell>
          <cell r="B82" t="str">
            <v>ENLACE MUNICIPAL PROSPERA</v>
          </cell>
          <cell r="C82" t="str">
            <v>E</v>
          </cell>
          <cell r="D82">
            <v>271</v>
          </cell>
        </row>
        <row r="83">
          <cell r="A83">
            <v>10081</v>
          </cell>
          <cell r="B83" t="str">
            <v>EVALUACION Y SEG.</v>
          </cell>
          <cell r="C83" t="str">
            <v>E</v>
          </cell>
          <cell r="D83">
            <v>185</v>
          </cell>
        </row>
        <row r="84">
          <cell r="A84">
            <v>10082</v>
          </cell>
          <cell r="B84" t="str">
            <v>EVENTOS ESPECIALES</v>
          </cell>
          <cell r="C84" t="str">
            <v>E</v>
          </cell>
          <cell r="D84">
            <v>185</v>
          </cell>
        </row>
        <row r="85">
          <cell r="A85">
            <v>10083</v>
          </cell>
          <cell r="B85" t="str">
            <v>EVENTOS Y ESPECTACULOS</v>
          </cell>
          <cell r="C85" t="str">
            <v>E</v>
          </cell>
          <cell r="D85">
            <v>185</v>
          </cell>
        </row>
        <row r="86">
          <cell r="A86">
            <v>10084</v>
          </cell>
          <cell r="B86" t="str">
            <v>EVENTOS Y ORGANIZACIÓN</v>
          </cell>
          <cell r="C86" t="str">
            <v>E</v>
          </cell>
          <cell r="D86">
            <v>185</v>
          </cell>
        </row>
        <row r="87">
          <cell r="A87">
            <v>10085</v>
          </cell>
          <cell r="B87" t="str">
            <v>EVENTUALES</v>
          </cell>
          <cell r="C87" t="str">
            <v>E</v>
          </cell>
          <cell r="D87">
            <v>185</v>
          </cell>
        </row>
        <row r="88">
          <cell r="A88">
            <v>10086</v>
          </cell>
          <cell r="B88" t="str">
            <v>GALERIAS</v>
          </cell>
          <cell r="C88" t="str">
            <v>E</v>
          </cell>
          <cell r="D88">
            <v>242</v>
          </cell>
        </row>
        <row r="89">
          <cell r="A89">
            <v>10087</v>
          </cell>
          <cell r="B89" t="str">
            <v>GANADERIA</v>
          </cell>
          <cell r="C89" t="str">
            <v>E</v>
          </cell>
          <cell r="D89">
            <v>226</v>
          </cell>
        </row>
        <row r="90">
          <cell r="A90">
            <v>10088</v>
          </cell>
          <cell r="B90" t="str">
            <v>GOBERNACION</v>
          </cell>
          <cell r="C90" t="str">
            <v>E</v>
          </cell>
          <cell r="D90">
            <v>131</v>
          </cell>
        </row>
        <row r="91">
          <cell r="A91">
            <v>10089</v>
          </cell>
          <cell r="B91" t="str">
            <v>HABITAT</v>
          </cell>
          <cell r="C91" t="str">
            <v>E</v>
          </cell>
          <cell r="D91">
            <v>185</v>
          </cell>
        </row>
        <row r="92">
          <cell r="A92">
            <v>10090</v>
          </cell>
          <cell r="B92" t="str">
            <v>IMAGEN URBANA</v>
          </cell>
          <cell r="C92" t="str">
            <v>E</v>
          </cell>
          <cell r="D92">
            <v>185</v>
          </cell>
        </row>
        <row r="93">
          <cell r="A93">
            <v>10091</v>
          </cell>
          <cell r="B93" t="str">
            <v>INFORMATICA</v>
          </cell>
          <cell r="C93" t="str">
            <v>E</v>
          </cell>
          <cell r="D93">
            <v>185</v>
          </cell>
        </row>
        <row r="94">
          <cell r="A94">
            <v>10092</v>
          </cell>
          <cell r="B94" t="str">
            <v>JEFATURA DE PERSONAL</v>
          </cell>
          <cell r="C94" t="str">
            <v>E</v>
          </cell>
          <cell r="D94">
            <v>185</v>
          </cell>
        </row>
        <row r="95">
          <cell r="A95">
            <v>10093</v>
          </cell>
          <cell r="B95" t="str">
            <v>JEFATURA PERSONAL</v>
          </cell>
          <cell r="C95" t="str">
            <v>E</v>
          </cell>
          <cell r="D95">
            <v>185</v>
          </cell>
        </row>
        <row r="96">
          <cell r="A96">
            <v>10094</v>
          </cell>
          <cell r="B96" t="str">
            <v>JUNTA DE RECLUTAMIENTO</v>
          </cell>
          <cell r="C96" t="str">
            <v>E</v>
          </cell>
          <cell r="D96">
            <v>185</v>
          </cell>
        </row>
        <row r="97">
          <cell r="A97">
            <v>10095</v>
          </cell>
          <cell r="B97" t="str">
            <v>JUNTA LOCAL DE AGUA POTABLE Y ALCANTARILLADO</v>
          </cell>
          <cell r="C97" t="str">
            <v>E</v>
          </cell>
          <cell r="D97">
            <v>212</v>
          </cell>
        </row>
        <row r="98">
          <cell r="A98">
            <v>10096</v>
          </cell>
          <cell r="B98" t="str">
            <v>JURIDICO</v>
          </cell>
          <cell r="C98" t="str">
            <v>E</v>
          </cell>
          <cell r="D98">
            <v>135</v>
          </cell>
        </row>
        <row r="99">
          <cell r="A99">
            <v>10097</v>
          </cell>
          <cell r="B99" t="str">
            <v>JUVENTUD</v>
          </cell>
          <cell r="C99" t="str">
            <v>E</v>
          </cell>
          <cell r="D99">
            <v>271</v>
          </cell>
        </row>
        <row r="100">
          <cell r="A100">
            <v>10098</v>
          </cell>
          <cell r="B100" t="str">
            <v>MAESTROS MUNICIPALES</v>
          </cell>
          <cell r="C100" t="str">
            <v>E</v>
          </cell>
          <cell r="D100">
            <v>185</v>
          </cell>
        </row>
        <row r="101">
          <cell r="A101">
            <v>10099</v>
          </cell>
          <cell r="B101" t="str">
            <v>MANTENIMIENTO</v>
          </cell>
          <cell r="C101" t="str">
            <v>E</v>
          </cell>
          <cell r="D101">
            <v>185</v>
          </cell>
        </row>
        <row r="102">
          <cell r="A102">
            <v>10100</v>
          </cell>
          <cell r="B102" t="str">
            <v>MEDIO AMBIENTE</v>
          </cell>
          <cell r="C102" t="str">
            <v>E</v>
          </cell>
          <cell r="D102">
            <v>185</v>
          </cell>
        </row>
        <row r="103">
          <cell r="A103">
            <v>10101</v>
          </cell>
          <cell r="B103" t="str">
            <v>MERCADO MUNICIPAL</v>
          </cell>
          <cell r="C103" t="str">
            <v>E</v>
          </cell>
          <cell r="D103">
            <v>311</v>
          </cell>
        </row>
        <row r="104">
          <cell r="A104">
            <v>10102</v>
          </cell>
          <cell r="B104" t="str">
            <v>MIGRANTES</v>
          </cell>
          <cell r="C104" t="str">
            <v>E</v>
          </cell>
          <cell r="D104">
            <v>137</v>
          </cell>
        </row>
        <row r="105">
          <cell r="A105">
            <v>10103</v>
          </cell>
          <cell r="B105" t="str">
            <v>MUSEO</v>
          </cell>
          <cell r="C105" t="str">
            <v>E</v>
          </cell>
          <cell r="D105">
            <v>242</v>
          </cell>
        </row>
        <row r="106">
          <cell r="A106">
            <v>10104</v>
          </cell>
          <cell r="B106" t="str">
            <v>OBRAS</v>
          </cell>
          <cell r="C106" t="str">
            <v>E</v>
          </cell>
          <cell r="D106">
            <v>226</v>
          </cell>
        </row>
        <row r="107">
          <cell r="A107">
            <v>10105</v>
          </cell>
          <cell r="B107" t="str">
            <v>OBRA PUBLICA</v>
          </cell>
          <cell r="C107" t="str">
            <v>E</v>
          </cell>
          <cell r="D107">
            <v>226</v>
          </cell>
        </row>
        <row r="108">
          <cell r="A108">
            <v>10106</v>
          </cell>
          <cell r="B108" t="str">
            <v>OBRAS PUBLICAS</v>
          </cell>
          <cell r="C108" t="str">
            <v>E</v>
          </cell>
          <cell r="D108">
            <v>226</v>
          </cell>
        </row>
        <row r="109">
          <cell r="A109">
            <v>10107</v>
          </cell>
          <cell r="B109" t="str">
            <v>OFICIALIA</v>
          </cell>
          <cell r="C109" t="str">
            <v>E</v>
          </cell>
          <cell r="D109">
            <v>181</v>
          </cell>
        </row>
        <row r="110">
          <cell r="A110">
            <v>10108</v>
          </cell>
          <cell r="B110" t="str">
            <v>OFICIALIA DE REGISTRO CIVIL</v>
          </cell>
          <cell r="C110" t="str">
            <v>E</v>
          </cell>
          <cell r="D110">
            <v>181</v>
          </cell>
        </row>
        <row r="111">
          <cell r="A111">
            <v>10109</v>
          </cell>
          <cell r="B111" t="str">
            <v>OFICIALIA DEL REGISTRO CIVIL</v>
          </cell>
          <cell r="C111" t="str">
            <v>E</v>
          </cell>
          <cell r="D111">
            <v>181</v>
          </cell>
        </row>
        <row r="112">
          <cell r="A112">
            <v>10110</v>
          </cell>
          <cell r="B112" t="str">
            <v>OFICIALIA MAYOR</v>
          </cell>
          <cell r="C112" t="str">
            <v>M</v>
          </cell>
          <cell r="D112">
            <v>181</v>
          </cell>
        </row>
        <row r="113">
          <cell r="A113">
            <v>10111</v>
          </cell>
          <cell r="B113" t="str">
            <v>OXTOTITLAN</v>
          </cell>
          <cell r="C113" t="str">
            <v>E</v>
          </cell>
          <cell r="D113">
            <v>181</v>
          </cell>
        </row>
        <row r="114">
          <cell r="A114">
            <v>10112</v>
          </cell>
          <cell r="B114" t="str">
            <v>PANTEON</v>
          </cell>
          <cell r="C114" t="str">
            <v>E</v>
          </cell>
          <cell r="D114">
            <v>226</v>
          </cell>
        </row>
        <row r="115">
          <cell r="A115">
            <v>10113</v>
          </cell>
          <cell r="B115" t="str">
            <v>PANTEON MUNICIPAL</v>
          </cell>
          <cell r="C115" t="str">
            <v>E</v>
          </cell>
          <cell r="D115">
            <v>226</v>
          </cell>
        </row>
        <row r="116">
          <cell r="A116">
            <v>10114</v>
          </cell>
          <cell r="B116" t="str">
            <v>PARQUE VEHICULAR</v>
          </cell>
          <cell r="C116" t="str">
            <v>E</v>
          </cell>
          <cell r="D116">
            <v>185</v>
          </cell>
        </row>
        <row r="117">
          <cell r="A117">
            <v>10115</v>
          </cell>
          <cell r="B117" t="str">
            <v>PARQUES Y PANTEON</v>
          </cell>
          <cell r="C117" t="str">
            <v>E</v>
          </cell>
          <cell r="D117">
            <v>226</v>
          </cell>
        </row>
        <row r="118">
          <cell r="A118">
            <v>10116</v>
          </cell>
          <cell r="B118" t="str">
            <v>PART. SOC. MUJER</v>
          </cell>
          <cell r="C118" t="str">
            <v>E</v>
          </cell>
          <cell r="D118">
            <v>271</v>
          </cell>
        </row>
        <row r="119">
          <cell r="A119">
            <v>10117</v>
          </cell>
          <cell r="B119" t="str">
            <v>PARTICIPACION DE LA MUJER</v>
          </cell>
          <cell r="C119" t="str">
            <v>E</v>
          </cell>
          <cell r="D119">
            <v>271</v>
          </cell>
        </row>
        <row r="120">
          <cell r="A120">
            <v>10118</v>
          </cell>
          <cell r="B120" t="str">
            <v>PENSIONADOS</v>
          </cell>
          <cell r="C120" t="str">
            <v>E</v>
          </cell>
          <cell r="D120">
            <v>271</v>
          </cell>
        </row>
        <row r="121">
          <cell r="A121">
            <v>10119</v>
          </cell>
          <cell r="B121" t="str">
            <v>PLANEACION</v>
          </cell>
          <cell r="C121" t="str">
            <v>E</v>
          </cell>
          <cell r="D121">
            <v>152</v>
          </cell>
        </row>
        <row r="122">
          <cell r="A122">
            <v>10120</v>
          </cell>
          <cell r="B122" t="str">
            <v>PLANEACION Y FOMENTO ECONOMICO</v>
          </cell>
          <cell r="C122" t="str">
            <v>F</v>
          </cell>
          <cell r="D122">
            <v>152</v>
          </cell>
        </row>
        <row r="123">
          <cell r="A123">
            <v>10121</v>
          </cell>
          <cell r="B123" t="str">
            <v>PLANEACION Y PRESUPUESTO</v>
          </cell>
          <cell r="C123" t="str">
            <v>F</v>
          </cell>
          <cell r="D123">
            <v>152</v>
          </cell>
        </row>
        <row r="124">
          <cell r="A124">
            <v>10122</v>
          </cell>
          <cell r="B124" t="str">
            <v>PLANTA TRATADORA</v>
          </cell>
          <cell r="C124" t="str">
            <v>E</v>
          </cell>
          <cell r="D124">
            <v>185</v>
          </cell>
        </row>
        <row r="125">
          <cell r="A125">
            <v>10123</v>
          </cell>
          <cell r="B125" t="str">
            <v>PRECARTILLA</v>
          </cell>
          <cell r="C125" t="str">
            <v>E</v>
          </cell>
          <cell r="D125">
            <v>271</v>
          </cell>
        </row>
        <row r="126">
          <cell r="A126">
            <v>10124</v>
          </cell>
          <cell r="B126" t="str">
            <v>PRENSA</v>
          </cell>
          <cell r="C126" t="str">
            <v>E</v>
          </cell>
          <cell r="D126">
            <v>183</v>
          </cell>
        </row>
        <row r="127">
          <cell r="A127">
            <v>10125</v>
          </cell>
          <cell r="B127" t="str">
            <v>PRESIDENCIA</v>
          </cell>
          <cell r="C127" t="str">
            <v>P</v>
          </cell>
          <cell r="D127">
            <v>131</v>
          </cell>
        </row>
        <row r="128">
          <cell r="A128">
            <v>10126</v>
          </cell>
          <cell r="B128" t="str">
            <v>PRESIDENCIA MUNCIPAL</v>
          </cell>
          <cell r="C128" t="str">
            <v>P</v>
          </cell>
          <cell r="D128">
            <v>131</v>
          </cell>
        </row>
        <row r="129">
          <cell r="A129">
            <v>10127</v>
          </cell>
          <cell r="B129" t="str">
            <v>PROGRAMA P.R.E.T.T.</v>
          </cell>
          <cell r="C129" t="str">
            <v>E</v>
          </cell>
          <cell r="D129">
            <v>181</v>
          </cell>
        </row>
        <row r="130">
          <cell r="A130">
            <v>10128</v>
          </cell>
          <cell r="B130" t="str">
            <v>PROYECTOS PRODUCTIVOS</v>
          </cell>
          <cell r="C130" t="str">
            <v>E</v>
          </cell>
          <cell r="D130">
            <v>271</v>
          </cell>
        </row>
        <row r="131">
          <cell r="A131">
            <v>10129</v>
          </cell>
          <cell r="B131" t="str">
            <v>RASTRO MUNICIPAL</v>
          </cell>
          <cell r="C131" t="str">
            <v>E</v>
          </cell>
          <cell r="D131">
            <v>226</v>
          </cell>
        </row>
        <row r="132">
          <cell r="A132">
            <v>10130</v>
          </cell>
          <cell r="B132" t="str">
            <v>RASTRO Y MERCADO</v>
          </cell>
          <cell r="C132" t="str">
            <v>E</v>
          </cell>
          <cell r="D132">
            <v>226</v>
          </cell>
        </row>
        <row r="133">
          <cell r="A133">
            <v>10131</v>
          </cell>
          <cell r="B133" t="str">
            <v>RECAUDACION MUNICIPAL</v>
          </cell>
          <cell r="C133" t="str">
            <v>E</v>
          </cell>
          <cell r="D133">
            <v>152</v>
          </cell>
        </row>
        <row r="134">
          <cell r="A134">
            <v>10132</v>
          </cell>
          <cell r="B134" t="str">
            <v>RECURSOS HUMANOS</v>
          </cell>
          <cell r="C134" t="str">
            <v>E</v>
          </cell>
          <cell r="D134">
            <v>185</v>
          </cell>
        </row>
        <row r="135">
          <cell r="A135">
            <v>10133</v>
          </cell>
          <cell r="B135" t="str">
            <v>REG. CIVIL</v>
          </cell>
          <cell r="C135" t="str">
            <v>E</v>
          </cell>
          <cell r="D135">
            <v>181</v>
          </cell>
        </row>
        <row r="136">
          <cell r="A136">
            <v>10134</v>
          </cell>
          <cell r="B136" t="str">
            <v>REGIDORES</v>
          </cell>
          <cell r="C136" t="str">
            <v>E</v>
          </cell>
          <cell r="D136">
            <v>131</v>
          </cell>
        </row>
        <row r="137">
          <cell r="A137">
            <v>10135</v>
          </cell>
          <cell r="B137" t="str">
            <v>REGIDURIA</v>
          </cell>
          <cell r="C137" t="str">
            <v>E</v>
          </cell>
          <cell r="D137">
            <v>131</v>
          </cell>
        </row>
        <row r="138">
          <cell r="A138">
            <v>10136</v>
          </cell>
          <cell r="B138" t="str">
            <v>REGIDURIAS</v>
          </cell>
          <cell r="C138" t="str">
            <v>E</v>
          </cell>
          <cell r="D138">
            <v>131</v>
          </cell>
        </row>
        <row r="139">
          <cell r="A139">
            <v>10137</v>
          </cell>
          <cell r="B139" t="str">
            <v>REGISTRO CIVIL</v>
          </cell>
          <cell r="C139" t="str">
            <v>E</v>
          </cell>
          <cell r="D139">
            <v>181</v>
          </cell>
        </row>
        <row r="140">
          <cell r="A140">
            <v>10138</v>
          </cell>
          <cell r="B140" t="str">
            <v>REGLAMENTOS</v>
          </cell>
          <cell r="C140" t="str">
            <v>G</v>
          </cell>
          <cell r="D140">
            <v>181</v>
          </cell>
        </row>
        <row r="141">
          <cell r="A141">
            <v>10139</v>
          </cell>
          <cell r="B141" t="str">
            <v>REGLAMENTOS Y ESPECTACULOS</v>
          </cell>
          <cell r="C141" t="str">
            <v>G</v>
          </cell>
          <cell r="D141">
            <v>181</v>
          </cell>
        </row>
        <row r="142">
          <cell r="A142">
            <v>10140</v>
          </cell>
          <cell r="B142" t="str">
            <v>RELACIONS PUBLICAS</v>
          </cell>
          <cell r="C142" t="str">
            <v>E</v>
          </cell>
          <cell r="D142">
            <v>183</v>
          </cell>
        </row>
        <row r="143">
          <cell r="A143">
            <v>10141</v>
          </cell>
          <cell r="B143" t="str">
            <v>SALUD</v>
          </cell>
          <cell r="C143" t="str">
            <v>E</v>
          </cell>
          <cell r="D143">
            <v>231</v>
          </cell>
        </row>
        <row r="144">
          <cell r="A144">
            <v>10142</v>
          </cell>
          <cell r="B144" t="str">
            <v>SANEAMIENTO BASICO</v>
          </cell>
          <cell r="C144" t="str">
            <v>E</v>
          </cell>
          <cell r="D144">
            <v>226</v>
          </cell>
        </row>
        <row r="145">
          <cell r="A145">
            <v>10143</v>
          </cell>
          <cell r="B145" t="str">
            <v>SANEAMIENTO DEL AYUNTAMIENTO</v>
          </cell>
          <cell r="C145" t="str">
            <v>E</v>
          </cell>
          <cell r="D145">
            <v>226</v>
          </cell>
        </row>
        <row r="146">
          <cell r="A146">
            <v>10144</v>
          </cell>
          <cell r="B146" t="str">
            <v>SECRETARIA DE FINANZAS</v>
          </cell>
          <cell r="C146" t="str">
            <v>E</v>
          </cell>
          <cell r="D146">
            <v>152</v>
          </cell>
        </row>
        <row r="147">
          <cell r="A147">
            <v>10145</v>
          </cell>
          <cell r="B147" t="str">
            <v>SECRETARIA DE GOBIERNO</v>
          </cell>
          <cell r="C147" t="str">
            <v>E</v>
          </cell>
          <cell r="D147">
            <v>131</v>
          </cell>
        </row>
        <row r="148">
          <cell r="A148">
            <v>10146</v>
          </cell>
          <cell r="B148" t="str">
            <v>SECRETARIA DE LA MUJER</v>
          </cell>
          <cell r="C148" t="str">
            <v>E</v>
          </cell>
          <cell r="D148">
            <v>271</v>
          </cell>
        </row>
        <row r="149">
          <cell r="A149">
            <v>10147</v>
          </cell>
          <cell r="B149" t="str">
            <v>SECRETARIA DEL MIGRANTE</v>
          </cell>
          <cell r="C149" t="str">
            <v>E</v>
          </cell>
          <cell r="D149">
            <v>137</v>
          </cell>
        </row>
        <row r="150">
          <cell r="A150">
            <v>10148</v>
          </cell>
          <cell r="B150" t="str">
            <v>SECRETARIA GENERAL</v>
          </cell>
          <cell r="C150" t="str">
            <v>E</v>
          </cell>
          <cell r="D150">
            <v>131</v>
          </cell>
        </row>
        <row r="151">
          <cell r="A151">
            <v>10149</v>
          </cell>
          <cell r="B151" t="str">
            <v>SECRETARIA PARTICULAR</v>
          </cell>
          <cell r="C151" t="str">
            <v>E</v>
          </cell>
          <cell r="D151">
            <v>131</v>
          </cell>
        </row>
        <row r="152">
          <cell r="A152">
            <v>10150</v>
          </cell>
          <cell r="B152" t="str">
            <v>SERV NAC EMPLEO</v>
          </cell>
          <cell r="C152" t="str">
            <v>E</v>
          </cell>
          <cell r="D152">
            <v>312</v>
          </cell>
        </row>
        <row r="153">
          <cell r="A153">
            <v>10151</v>
          </cell>
          <cell r="B153" t="str">
            <v>SERVICIO PUBLICO Y SANEAMIENTO BASICO</v>
          </cell>
          <cell r="C153" t="str">
            <v>E</v>
          </cell>
          <cell r="D153">
            <v>226</v>
          </cell>
        </row>
        <row r="154">
          <cell r="A154">
            <v>10152</v>
          </cell>
          <cell r="B154" t="str">
            <v>SERVICIOS GENERALES</v>
          </cell>
          <cell r="C154" t="str">
            <v>E</v>
          </cell>
          <cell r="D154">
            <v>226</v>
          </cell>
        </row>
        <row r="155">
          <cell r="A155">
            <v>10153</v>
          </cell>
          <cell r="B155" t="str">
            <v>SERVICIOS PUBLICOS</v>
          </cell>
          <cell r="C155" t="str">
            <v>E</v>
          </cell>
          <cell r="D155">
            <v>226</v>
          </cell>
        </row>
        <row r="156">
          <cell r="A156">
            <v>10154</v>
          </cell>
          <cell r="B156" t="str">
            <v>SERVICIOS PUBLICOS MUNICIPALES</v>
          </cell>
          <cell r="C156" t="str">
            <v>E</v>
          </cell>
          <cell r="D156">
            <v>226</v>
          </cell>
        </row>
        <row r="157">
          <cell r="A157">
            <v>10155</v>
          </cell>
          <cell r="B157" t="str">
            <v>SINDICACTURA</v>
          </cell>
          <cell r="C157" t="str">
            <v>E</v>
          </cell>
          <cell r="D157">
            <v>131</v>
          </cell>
        </row>
        <row r="158">
          <cell r="A158">
            <v>10156</v>
          </cell>
          <cell r="B158" t="str">
            <v>SINDICALIZADOS</v>
          </cell>
          <cell r="C158" t="str">
            <v>E</v>
          </cell>
          <cell r="D158">
            <v>185</v>
          </cell>
        </row>
        <row r="159">
          <cell r="A159">
            <v>10157</v>
          </cell>
          <cell r="B159" t="str">
            <v>SINDICATURA</v>
          </cell>
          <cell r="C159" t="str">
            <v>E</v>
          </cell>
          <cell r="D159">
            <v>131</v>
          </cell>
        </row>
        <row r="160">
          <cell r="A160">
            <v>10158</v>
          </cell>
          <cell r="B160" t="str">
            <v>SINDICATURA MUNICIPAL</v>
          </cell>
          <cell r="C160" t="str">
            <v>E</v>
          </cell>
          <cell r="D160">
            <v>131</v>
          </cell>
        </row>
        <row r="161">
          <cell r="A161">
            <v>10159</v>
          </cell>
          <cell r="B161" t="str">
            <v>TESORERIA</v>
          </cell>
          <cell r="C161" t="str">
            <v>E</v>
          </cell>
          <cell r="D161">
            <v>152</v>
          </cell>
        </row>
        <row r="162">
          <cell r="A162">
            <v>10160</v>
          </cell>
          <cell r="B162" t="str">
            <v>TESORERIA MUNICIPAL</v>
          </cell>
          <cell r="C162" t="str">
            <v>E</v>
          </cell>
          <cell r="D162">
            <v>152</v>
          </cell>
        </row>
        <row r="163">
          <cell r="A163">
            <v>10161</v>
          </cell>
          <cell r="B163" t="str">
            <v>TRABAJO</v>
          </cell>
          <cell r="C163" t="str">
            <v>E</v>
          </cell>
          <cell r="D163">
            <v>312</v>
          </cell>
        </row>
        <row r="164">
          <cell r="A164">
            <v>10162</v>
          </cell>
          <cell r="B164" t="str">
            <v>TURISMO</v>
          </cell>
          <cell r="C164" t="str">
            <v>E</v>
          </cell>
          <cell r="D164">
            <v>371</v>
          </cell>
        </row>
        <row r="165">
          <cell r="A165">
            <v>10163</v>
          </cell>
          <cell r="B165" t="str">
            <v>TURISMO, CULTURA Y JUVENTUD</v>
          </cell>
          <cell r="C165" t="str">
            <v>E</v>
          </cell>
          <cell r="D165">
            <v>371</v>
          </cell>
        </row>
        <row r="166">
          <cell r="A166">
            <v>10164</v>
          </cell>
          <cell r="B166" t="str">
            <v>UNIDAD DE LA MUJER</v>
          </cell>
          <cell r="C166" t="str">
            <v>E</v>
          </cell>
          <cell r="D166">
            <v>271</v>
          </cell>
        </row>
        <row r="167">
          <cell r="A167">
            <v>10165</v>
          </cell>
          <cell r="B167" t="str">
            <v>VIALIDAD PUBLICA</v>
          </cell>
          <cell r="C167" t="str">
            <v>E</v>
          </cell>
          <cell r="D167">
            <v>271</v>
          </cell>
        </row>
        <row r="168">
          <cell r="A168">
            <v>10166</v>
          </cell>
          <cell r="B168" t="str">
            <v>VIOLENCIA FAMILIAR</v>
          </cell>
          <cell r="C168" t="str">
            <v>E</v>
          </cell>
          <cell r="D168">
            <v>271</v>
          </cell>
        </row>
        <row r="169">
          <cell r="A169">
            <v>10167</v>
          </cell>
          <cell r="B169" t="str">
            <v>INFORMATICA Y MANTENIMIENTO</v>
          </cell>
          <cell r="C169" t="str">
            <v>E</v>
          </cell>
          <cell r="D169">
            <v>185</v>
          </cell>
        </row>
        <row r="170">
          <cell r="A170">
            <v>10168</v>
          </cell>
          <cell r="B170" t="str">
            <v>ECOLOGIA Y MEDIO AMBIENTE</v>
          </cell>
          <cell r="C170" t="str">
            <v>E</v>
          </cell>
          <cell r="D170">
            <v>185</v>
          </cell>
        </row>
        <row r="171">
          <cell r="A171">
            <v>10169</v>
          </cell>
          <cell r="B171" t="str">
            <v>UNIDAD DE TRANSPARENCIA</v>
          </cell>
          <cell r="C171" t="str">
            <v>E</v>
          </cell>
          <cell r="D171">
            <v>184</v>
          </cell>
        </row>
        <row r="172">
          <cell r="A172">
            <v>10170</v>
          </cell>
          <cell r="B172" t="str">
            <v>SALA DE REGIDORES</v>
          </cell>
          <cell r="C172" t="str">
            <v>E</v>
          </cell>
          <cell r="D172">
            <v>131</v>
          </cell>
        </row>
        <row r="173">
          <cell r="A173">
            <v>20001</v>
          </cell>
          <cell r="B173" t="str">
            <v>SEGURIDAD PUBLICA</v>
          </cell>
          <cell r="C173" t="str">
            <v>E</v>
          </cell>
          <cell r="D173">
            <v>171</v>
          </cell>
        </row>
        <row r="174">
          <cell r="A174">
            <v>20002</v>
          </cell>
          <cell r="B174" t="str">
            <v>PROTECCION CIVIL</v>
          </cell>
          <cell r="C174" t="str">
            <v>E</v>
          </cell>
          <cell r="D174">
            <v>172</v>
          </cell>
        </row>
        <row r="175">
          <cell r="A175">
            <v>20003</v>
          </cell>
          <cell r="B175" t="str">
            <v>TRANSITO</v>
          </cell>
          <cell r="C175" t="str">
            <v>E</v>
          </cell>
          <cell r="D175">
            <v>173</v>
          </cell>
        </row>
        <row r="176">
          <cell r="A176">
            <v>20004</v>
          </cell>
          <cell r="B176" t="str">
            <v>CRUZ ROJA</v>
          </cell>
          <cell r="C176" t="str">
            <v>E</v>
          </cell>
          <cell r="D176">
            <v>173</v>
          </cell>
        </row>
        <row r="177">
          <cell r="A177">
            <v>20005</v>
          </cell>
          <cell r="B177" t="str">
            <v>PROTECCION CIVIL PARAISO</v>
          </cell>
          <cell r="C177" t="str">
            <v>E</v>
          </cell>
          <cell r="D177">
            <v>173</v>
          </cell>
        </row>
        <row r="178">
          <cell r="A178">
            <v>20006</v>
          </cell>
          <cell r="B178" t="str">
            <v>DIRECCION DE TRANSITO</v>
          </cell>
          <cell r="C178" t="str">
            <v>E</v>
          </cell>
          <cell r="D178">
            <v>173</v>
          </cell>
        </row>
        <row r="179">
          <cell r="A179">
            <v>20007</v>
          </cell>
          <cell r="B179" t="str">
            <v>LICENCIAS</v>
          </cell>
          <cell r="C179" t="str">
            <v>E</v>
          </cell>
          <cell r="D179">
            <v>173</v>
          </cell>
        </row>
        <row r="180">
          <cell r="A180">
            <v>20008</v>
          </cell>
          <cell r="B180" t="str">
            <v>ALUMBRADO PUBLICO</v>
          </cell>
          <cell r="C180" t="str">
            <v>E</v>
          </cell>
          <cell r="D180">
            <v>174</v>
          </cell>
        </row>
        <row r="181">
          <cell r="A181">
            <v>20009</v>
          </cell>
          <cell r="B181" t="str">
            <v>PREVISION SOCIAL DEL DELITO</v>
          </cell>
          <cell r="C181" t="str">
            <v>E</v>
          </cell>
          <cell r="D181">
            <v>173</v>
          </cell>
        </row>
        <row r="182">
          <cell r="A182">
            <v>20010</v>
          </cell>
          <cell r="B182" t="str">
            <v>TRANSITO, PROTECCION CIVIL Y PREVENSION AL DELITO</v>
          </cell>
          <cell r="C182" t="str">
            <v>E</v>
          </cell>
          <cell r="D182">
            <v>173</v>
          </cell>
        </row>
        <row r="183">
          <cell r="A183">
            <v>30001</v>
          </cell>
          <cell r="B183" t="str">
            <v>MEJORAMIENTO A LA VIVIENDA (Faism)</v>
          </cell>
          <cell r="C183" t="str">
            <v>K</v>
          </cell>
          <cell r="D183">
            <v>225</v>
          </cell>
        </row>
        <row r="184">
          <cell r="A184">
            <v>30002</v>
          </cell>
          <cell r="B184" t="str">
            <v>URBANIZACION VARIAS (Faism)</v>
          </cell>
          <cell r="C184" t="str">
            <v>K</v>
          </cell>
          <cell r="D184">
            <v>221</v>
          </cell>
        </row>
        <row r="185">
          <cell r="A185">
            <v>30003</v>
          </cell>
          <cell r="B185" t="str">
            <v>INFRAESTRUCTURA BASICA DE SALUD VARIAS (Faism)</v>
          </cell>
          <cell r="C185" t="str">
            <v>K</v>
          </cell>
          <cell r="D185">
            <v>222</v>
          </cell>
        </row>
        <row r="186">
          <cell r="A186">
            <v>30004</v>
          </cell>
          <cell r="B186" t="str">
            <v>INFRAESTRUCTURA BASICA EDUCATIVA VARIAS (Faism)</v>
          </cell>
          <cell r="C186" t="str">
            <v>K</v>
          </cell>
          <cell r="D186">
            <v>222</v>
          </cell>
        </row>
        <row r="187">
          <cell r="A187">
            <v>30005</v>
          </cell>
          <cell r="B187" t="str">
            <v>AGUA POTABLE VARIOS (Faism)</v>
          </cell>
          <cell r="C187" t="str">
            <v>K</v>
          </cell>
          <cell r="D187">
            <v>223</v>
          </cell>
        </row>
        <row r="188">
          <cell r="A188">
            <v>30006</v>
          </cell>
          <cell r="B188" t="str">
            <v>APOYO A LA PRODUCCION PRIMARIA (FERTILIZANTE) (Faism)</v>
          </cell>
          <cell r="C188" t="str">
            <v>K</v>
          </cell>
          <cell r="D188">
            <v>321</v>
          </cell>
        </row>
        <row r="189">
          <cell r="A189">
            <v>30007</v>
          </cell>
          <cell r="B189" t="str">
            <v>OTROS (Faism)</v>
          </cell>
          <cell r="C189" t="str">
            <v>K</v>
          </cell>
          <cell r="D189">
            <v>227</v>
          </cell>
        </row>
        <row r="190">
          <cell r="A190">
            <v>30008</v>
          </cell>
          <cell r="B190" t="str">
            <v xml:space="preserve">BIENES MUEBLES E INMUEBLES </v>
          </cell>
          <cell r="C190" t="str">
            <v>K</v>
          </cell>
          <cell r="D190">
            <v>227</v>
          </cell>
        </row>
        <row r="191">
          <cell r="A191">
            <v>30009</v>
          </cell>
          <cell r="B191" t="str">
            <v>PRODIM Y GASTOS INDIRECTOS (Faism)</v>
          </cell>
          <cell r="C191" t="str">
            <v>K</v>
          </cell>
          <cell r="D191">
            <v>227</v>
          </cell>
        </row>
        <row r="192">
          <cell r="A192">
            <v>30010</v>
          </cell>
          <cell r="B192" t="str">
            <v>ADEUDOS DE EJERCICIOS ANTERIOES</v>
          </cell>
          <cell r="C192" t="str">
            <v>K</v>
          </cell>
          <cell r="D192">
            <v>22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Hoja2"/>
      <sheetName val="CONTROLPRESUPUESTO"/>
      <sheetName val="GASTO"/>
      <sheetName val="DEFICIT"/>
      <sheetName val="DATOS"/>
      <sheetName val="FPE-02"/>
      <sheetName val="CLASI AMON"/>
      <sheetName val="CPROG"/>
      <sheetName val="CFUNCIONAL"/>
      <sheetName val="CTG"/>
      <sheetName val="CFUENTE"/>
      <sheetName val="CECONOMICO"/>
      <sheetName val="PPTO PROG"/>
      <sheetName val="PPTO PROG_1"/>
      <sheetName val="REPORTES"/>
      <sheetName val="CALCULOS"/>
      <sheetName val="CUENTACATALOGO"/>
      <sheetName val="CATALOGOS"/>
      <sheetName val="word"/>
      <sheetName val="CATNEW"/>
      <sheetName val="Hoja1"/>
      <sheetName val="Hoja4"/>
      <sheetName val="31111"/>
      <sheetName val="800"/>
      <sheetName val="300"/>
      <sheetName val="100"/>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ow r="2">
          <cell r="DB2" t="str">
            <v>113</v>
          </cell>
          <cell r="DC2" t="str">
            <v>2.1.1.1.1</v>
          </cell>
        </row>
        <row r="3">
          <cell r="DB3" t="str">
            <v>122</v>
          </cell>
          <cell r="DC3" t="str">
            <v>2.1.1.1.1</v>
          </cell>
        </row>
        <row r="4">
          <cell r="DB4" t="str">
            <v>131</v>
          </cell>
          <cell r="DC4" t="str">
            <v>2.1.1.1.1</v>
          </cell>
        </row>
        <row r="5">
          <cell r="DB5" t="str">
            <v>132</v>
          </cell>
          <cell r="DC5" t="str">
            <v>2.1.1.1.1</v>
          </cell>
        </row>
        <row r="6">
          <cell r="DB6" t="str">
            <v>134</v>
          </cell>
          <cell r="DC6" t="str">
            <v>2.1.1.1.1</v>
          </cell>
        </row>
        <row r="7">
          <cell r="DB7" t="str">
            <v>138</v>
          </cell>
          <cell r="DC7" t="str">
            <v>2.1.1.1.1</v>
          </cell>
        </row>
        <row r="8">
          <cell r="DB8" t="str">
            <v>141</v>
          </cell>
          <cell r="DC8" t="str">
            <v>2.1.1.1.2</v>
          </cell>
        </row>
        <row r="9">
          <cell r="DB9" t="str">
            <v>152</v>
          </cell>
          <cell r="DC9" t="str">
            <v>2.1.1.1.1</v>
          </cell>
        </row>
        <row r="10">
          <cell r="DB10" t="str">
            <v>154</v>
          </cell>
          <cell r="DC10" t="str">
            <v>2.1.1.1.1</v>
          </cell>
        </row>
        <row r="11">
          <cell r="DB11" t="str">
            <v>159</v>
          </cell>
          <cell r="DC11" t="str">
            <v>2.1.1.1.1</v>
          </cell>
        </row>
        <row r="12">
          <cell r="DB12" t="str">
            <v>171</v>
          </cell>
          <cell r="DC12" t="str">
            <v>2.1.1.1.1</v>
          </cell>
        </row>
        <row r="13">
          <cell r="DB13" t="str">
            <v>211</v>
          </cell>
          <cell r="DC13" t="str">
            <v>2.1.1.2</v>
          </cell>
        </row>
        <row r="14">
          <cell r="DB14" t="str">
            <v>212</v>
          </cell>
          <cell r="DC14" t="str">
            <v>2.1.1.2</v>
          </cell>
        </row>
        <row r="15">
          <cell r="DB15" t="str">
            <v>214</v>
          </cell>
          <cell r="DC15" t="str">
            <v>2.1.1.2</v>
          </cell>
        </row>
        <row r="16">
          <cell r="DB16" t="str">
            <v>216</v>
          </cell>
          <cell r="DC16" t="str">
            <v>2.1.1.2</v>
          </cell>
        </row>
        <row r="17">
          <cell r="DB17" t="str">
            <v>221</v>
          </cell>
          <cell r="DC17" t="str">
            <v>2.1.1.2</v>
          </cell>
        </row>
        <row r="18">
          <cell r="DB18" t="str">
            <v>223</v>
          </cell>
          <cell r="DC18" t="str">
            <v>2.1.1.2</v>
          </cell>
        </row>
        <row r="19">
          <cell r="DB19" t="str">
            <v>246</v>
          </cell>
          <cell r="DC19" t="str">
            <v>2.1.1.2</v>
          </cell>
        </row>
        <row r="20">
          <cell r="DB20" t="str">
            <v>249</v>
          </cell>
          <cell r="DC20" t="str">
            <v>2.1.1.2</v>
          </cell>
        </row>
        <row r="21">
          <cell r="DB21" t="str">
            <v>253</v>
          </cell>
          <cell r="DC21" t="str">
            <v>2.1.1.2</v>
          </cell>
        </row>
        <row r="22">
          <cell r="DB22" t="str">
            <v>254</v>
          </cell>
          <cell r="DC22" t="str">
            <v>2.1.1.2</v>
          </cell>
        </row>
        <row r="23">
          <cell r="DB23" t="str">
            <v>261</v>
          </cell>
          <cell r="DC23" t="str">
            <v>2.1.1.2</v>
          </cell>
        </row>
        <row r="24">
          <cell r="DB24" t="str">
            <v>271</v>
          </cell>
          <cell r="DC24" t="str">
            <v>2.1.1.2</v>
          </cell>
        </row>
        <row r="25">
          <cell r="DB25" t="str">
            <v>272</v>
          </cell>
          <cell r="DC25" t="str">
            <v>2.1.1.2</v>
          </cell>
        </row>
        <row r="26">
          <cell r="DB26" t="str">
            <v>281</v>
          </cell>
          <cell r="DC26" t="str">
            <v>2.2.3.7</v>
          </cell>
        </row>
        <row r="27">
          <cell r="DB27" t="str">
            <v>282</v>
          </cell>
          <cell r="DC27" t="str">
            <v>2.2.3.7</v>
          </cell>
        </row>
        <row r="28">
          <cell r="DB28" t="str">
            <v>283</v>
          </cell>
          <cell r="DC28" t="str">
            <v>2.2.3.7</v>
          </cell>
        </row>
        <row r="29">
          <cell r="DB29" t="str">
            <v>291</v>
          </cell>
          <cell r="DC29" t="str">
            <v>2.1.1.2</v>
          </cell>
        </row>
        <row r="30">
          <cell r="DB30" t="str">
            <v>292</v>
          </cell>
          <cell r="DC30" t="str">
            <v>2.1.1.2</v>
          </cell>
        </row>
        <row r="31">
          <cell r="DB31" t="str">
            <v>294</v>
          </cell>
          <cell r="DC31" t="str">
            <v>2.1.1.2</v>
          </cell>
        </row>
        <row r="32">
          <cell r="DB32" t="str">
            <v>296</v>
          </cell>
          <cell r="DC32" t="str">
            <v>2.1.1.2</v>
          </cell>
        </row>
        <row r="33">
          <cell r="DB33" t="str">
            <v>311</v>
          </cell>
          <cell r="DC33" t="str">
            <v>2.1.1.2</v>
          </cell>
        </row>
        <row r="34">
          <cell r="DB34" t="str">
            <v>312</v>
          </cell>
          <cell r="DC34" t="str">
            <v>2.1.1.2</v>
          </cell>
        </row>
        <row r="35">
          <cell r="DB35" t="str">
            <v>313</v>
          </cell>
          <cell r="DC35" t="str">
            <v>2.1.1.2</v>
          </cell>
        </row>
        <row r="36">
          <cell r="DB36" t="str">
            <v>314</v>
          </cell>
          <cell r="DC36" t="str">
            <v>2.1.1.2</v>
          </cell>
        </row>
        <row r="37">
          <cell r="DB37" t="str">
            <v>317</v>
          </cell>
          <cell r="DC37" t="str">
            <v>2.1.1.2</v>
          </cell>
        </row>
        <row r="38">
          <cell r="DB38" t="str">
            <v>318</v>
          </cell>
          <cell r="DC38" t="str">
            <v>2.1.1.2</v>
          </cell>
        </row>
        <row r="39">
          <cell r="DB39" t="str">
            <v>321</v>
          </cell>
          <cell r="DC39" t="str">
            <v>2.1.3.2.2</v>
          </cell>
        </row>
        <row r="40">
          <cell r="DB40" t="str">
            <v>322</v>
          </cell>
          <cell r="DC40" t="str">
            <v>2.1.1.2</v>
          </cell>
        </row>
        <row r="41">
          <cell r="DB41" t="str">
            <v>323</v>
          </cell>
          <cell r="DC41" t="str">
            <v>2.1.1.2</v>
          </cell>
        </row>
        <row r="42">
          <cell r="DB42" t="str">
            <v>325</v>
          </cell>
          <cell r="DC42" t="str">
            <v>2.1.1.2</v>
          </cell>
        </row>
        <row r="43">
          <cell r="DB43" t="str">
            <v>326</v>
          </cell>
          <cell r="DC43" t="str">
            <v>2.1.1.2</v>
          </cell>
        </row>
        <row r="44">
          <cell r="DB44" t="str">
            <v>331</v>
          </cell>
          <cell r="DC44" t="str">
            <v>2.1.1.2</v>
          </cell>
        </row>
        <row r="45">
          <cell r="DB45" t="str">
            <v>333</v>
          </cell>
          <cell r="DC45" t="str">
            <v>2.1.1.2</v>
          </cell>
        </row>
        <row r="46">
          <cell r="DB46" t="str">
            <v>334</v>
          </cell>
          <cell r="DC46" t="str">
            <v>2.1.1.2</v>
          </cell>
        </row>
        <row r="47">
          <cell r="DB47" t="str">
            <v>336</v>
          </cell>
          <cell r="DC47" t="str">
            <v>2.1.1.2</v>
          </cell>
        </row>
        <row r="48">
          <cell r="DB48" t="str">
            <v>337</v>
          </cell>
          <cell r="DC48" t="str">
            <v>2.1.1.2</v>
          </cell>
        </row>
        <row r="49">
          <cell r="DB49" t="str">
            <v>341</v>
          </cell>
          <cell r="DC49" t="str">
            <v>2.1.1.2</v>
          </cell>
        </row>
        <row r="50">
          <cell r="DB50" t="str">
            <v>347</v>
          </cell>
          <cell r="DC50" t="str">
            <v>2.1.1.2</v>
          </cell>
        </row>
        <row r="51">
          <cell r="DB51" t="str">
            <v>351</v>
          </cell>
          <cell r="DC51" t="str">
            <v>2.1.1.2</v>
          </cell>
        </row>
        <row r="52">
          <cell r="DB52" t="str">
            <v>352</v>
          </cell>
          <cell r="DC52" t="str">
            <v>2.1.1.2</v>
          </cell>
        </row>
        <row r="53">
          <cell r="DB53" t="str">
            <v>353</v>
          </cell>
          <cell r="DC53" t="str">
            <v>2.1.1.2</v>
          </cell>
        </row>
        <row r="54">
          <cell r="DB54" t="str">
            <v>355</v>
          </cell>
          <cell r="DC54" t="str">
            <v>2.1.1.2</v>
          </cell>
        </row>
        <row r="55">
          <cell r="DB55" t="str">
            <v>357</v>
          </cell>
          <cell r="DC55" t="str">
            <v>2.1.1.2</v>
          </cell>
        </row>
        <row r="56">
          <cell r="DB56" t="str">
            <v>359</v>
          </cell>
          <cell r="DC56" t="str">
            <v>2.1.1.2</v>
          </cell>
        </row>
        <row r="57">
          <cell r="DB57" t="str">
            <v>358</v>
          </cell>
          <cell r="DC57" t="str">
            <v>2.1.1.2</v>
          </cell>
        </row>
        <row r="58">
          <cell r="DB58" t="str">
            <v>361</v>
          </cell>
          <cell r="DC58" t="str">
            <v>2.1.1.2</v>
          </cell>
        </row>
        <row r="59">
          <cell r="DB59" t="str">
            <v>372</v>
          </cell>
          <cell r="DC59" t="str">
            <v>2.1.1.2</v>
          </cell>
        </row>
        <row r="60">
          <cell r="DB60" t="str">
            <v>375</v>
          </cell>
          <cell r="DC60" t="str">
            <v>2.1.1.2</v>
          </cell>
        </row>
        <row r="61">
          <cell r="DB61" t="str">
            <v>382</v>
          </cell>
          <cell r="DC61" t="str">
            <v>2.1.1.2</v>
          </cell>
        </row>
        <row r="62">
          <cell r="DB62" t="str">
            <v>385</v>
          </cell>
          <cell r="DC62" t="str">
            <v>2.1.1.2</v>
          </cell>
        </row>
        <row r="63">
          <cell r="DB63" t="str">
            <v>392</v>
          </cell>
          <cell r="DC63" t="str">
            <v>2.1.1.2</v>
          </cell>
        </row>
        <row r="64">
          <cell r="DB64" t="str">
            <v>394</v>
          </cell>
          <cell r="DC64" t="str">
            <v>2.1.1.2</v>
          </cell>
        </row>
        <row r="65">
          <cell r="DB65" t="str">
            <v>395</v>
          </cell>
          <cell r="DC65" t="str">
            <v>2.1.1.2</v>
          </cell>
        </row>
        <row r="66">
          <cell r="DB66" t="str">
            <v>398</v>
          </cell>
          <cell r="DC66" t="str">
            <v>2.1.3.2.1</v>
          </cell>
        </row>
        <row r="67">
          <cell r="DB67" t="str">
            <v>421</v>
          </cell>
          <cell r="DC67" t="str">
            <v>2.1.5.2.1.2</v>
          </cell>
        </row>
        <row r="68">
          <cell r="DB68" t="str">
            <v>422</v>
          </cell>
          <cell r="DC68" t="str">
            <v>2.1.5.2.1.2</v>
          </cell>
        </row>
        <row r="69">
          <cell r="DB69" t="str">
            <v>423</v>
          </cell>
          <cell r="DC69" t="str">
            <v>2.1.5.2.1.2</v>
          </cell>
        </row>
        <row r="70">
          <cell r="DB70" t="str">
            <v>425</v>
          </cell>
          <cell r="DC70" t="str">
            <v>2.1.5.2.1.2</v>
          </cell>
        </row>
        <row r="71">
          <cell r="DB71" t="str">
            <v>434</v>
          </cell>
          <cell r="DC71" t="str">
            <v>2.1.4.2.1</v>
          </cell>
        </row>
        <row r="72">
          <cell r="DB72" t="str">
            <v>441</v>
          </cell>
          <cell r="DC72" t="str">
            <v>2.1.5.1.1</v>
          </cell>
        </row>
        <row r="73">
          <cell r="DB73" t="str">
            <v>442</v>
          </cell>
          <cell r="DC73" t="str">
            <v>2.1.5.1.2</v>
          </cell>
        </row>
        <row r="74">
          <cell r="DB74" t="str">
            <v>451</v>
          </cell>
        </row>
        <row r="75">
          <cell r="DB75" t="str">
            <v>452</v>
          </cell>
        </row>
        <row r="76">
          <cell r="DB76" t="str">
            <v>515</v>
          </cell>
          <cell r="DC76" t="str">
            <v>2.2.2.2.2</v>
          </cell>
        </row>
        <row r="77">
          <cell r="DB77" t="str">
            <v>541</v>
          </cell>
          <cell r="DC77" t="str">
            <v>2.2.2.2.1</v>
          </cell>
        </row>
        <row r="78">
          <cell r="DB78" t="str">
            <v>551</v>
          </cell>
          <cell r="DC78" t="str">
            <v>2.2.2.3</v>
          </cell>
        </row>
        <row r="79">
          <cell r="DB79" t="str">
            <v>565</v>
          </cell>
          <cell r="DC79" t="str">
            <v>2.2.2.2.3</v>
          </cell>
        </row>
        <row r="80">
          <cell r="DB80" t="str">
            <v>567</v>
          </cell>
          <cell r="DC80" t="str">
            <v>2.2.2.2.3</v>
          </cell>
        </row>
        <row r="81">
          <cell r="DB81" t="str">
            <v>611</v>
          </cell>
          <cell r="DC81" t="str">
            <v>2.2.1</v>
          </cell>
        </row>
        <row r="82">
          <cell r="DB82" t="str">
            <v>612</v>
          </cell>
          <cell r="DC82" t="str">
            <v>2.2.1</v>
          </cell>
        </row>
        <row r="83">
          <cell r="DB83" t="str">
            <v>613</v>
          </cell>
          <cell r="DC83" t="str">
            <v>2.2.1</v>
          </cell>
        </row>
        <row r="84">
          <cell r="DB84" t="str">
            <v>614</v>
          </cell>
          <cell r="DC84" t="str">
            <v>2.2.1</v>
          </cell>
        </row>
        <row r="85">
          <cell r="DB85" t="str">
            <v>911</v>
          </cell>
        </row>
        <row r="86">
          <cell r="DB86" t="str">
            <v>921</v>
          </cell>
          <cell r="DC86" t="str">
            <v>2.1.3.1.1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Egresos"/>
      <sheetName val="Ingresos"/>
      <sheetName val="Hoja4"/>
      <sheetName val="Proy_ing"/>
      <sheetName val="Proy_egresos"/>
      <sheetName val="admitivo"/>
      <sheetName val="Hoja8"/>
      <sheetName val="Propuesta egresos proyectados"/>
      <sheetName val="distrib_RF"/>
      <sheetName val="funcional"/>
    </sheetNames>
    <sheetDataSet>
      <sheetData sheetId="0"/>
      <sheetData sheetId="1">
        <row r="3">
          <cell r="E3" t="str">
            <v>Alpoyeca</v>
          </cell>
          <cell r="F3" t="str">
            <v>Apaxtla de Castrejón</v>
          </cell>
          <cell r="G3" t="str">
            <v>Azoyú</v>
          </cell>
          <cell r="H3" t="str">
            <v>Cocula</v>
          </cell>
          <cell r="I3" t="str">
            <v>Copala</v>
          </cell>
          <cell r="J3" t="str">
            <v>Cuautepec</v>
          </cell>
          <cell r="K3" t="str">
            <v>General Canuto A. Neri</v>
          </cell>
          <cell r="L3" t="str">
            <v>Marquelia</v>
          </cell>
          <cell r="M3" t="str">
            <v>Metlatónoc</v>
          </cell>
          <cell r="N3" t="str">
            <v>Ometepec</v>
          </cell>
          <cell r="O3" t="str">
            <v>San Luís Acatlán</v>
          </cell>
          <cell r="P3" t="str">
            <v>San Marcos</v>
          </cell>
          <cell r="Q3" t="str">
            <v>San Miguel Totolapan</v>
          </cell>
          <cell r="R3" t="str">
            <v>Tlacoachistlahuaca</v>
          </cell>
          <cell r="S3" t="str">
            <v>Xalpatláhuac</v>
          </cell>
          <cell r="T3" t="str">
            <v>Zapotitlán tablas</v>
          </cell>
        </row>
        <row r="4">
          <cell r="E4">
            <v>0</v>
          </cell>
          <cell r="F4">
            <v>0</v>
          </cell>
          <cell r="G4">
            <v>0</v>
          </cell>
          <cell r="H4">
            <v>0</v>
          </cell>
          <cell r="I4">
            <v>0</v>
          </cell>
          <cell r="J4">
            <v>0</v>
          </cell>
          <cell r="K4">
            <v>0</v>
          </cell>
          <cell r="L4">
            <v>0</v>
          </cell>
          <cell r="M4">
            <v>0</v>
          </cell>
          <cell r="N4">
            <v>0</v>
          </cell>
          <cell r="O4">
            <v>0</v>
          </cell>
          <cell r="P4">
            <v>77939225.71360001</v>
          </cell>
          <cell r="Q4">
            <v>0</v>
          </cell>
          <cell r="R4">
            <v>0</v>
          </cell>
          <cell r="S4">
            <v>0</v>
          </cell>
          <cell r="T4">
            <v>0</v>
          </cell>
        </row>
        <row r="5">
          <cell r="E5">
            <v>0</v>
          </cell>
          <cell r="F5">
            <v>0</v>
          </cell>
          <cell r="G5">
            <v>0</v>
          </cell>
          <cell r="H5">
            <v>0</v>
          </cell>
          <cell r="I5">
            <v>0</v>
          </cell>
          <cell r="J5">
            <v>0</v>
          </cell>
          <cell r="K5">
            <v>0</v>
          </cell>
          <cell r="L5">
            <v>0</v>
          </cell>
          <cell r="M5">
            <v>0</v>
          </cell>
          <cell r="N5">
            <v>0</v>
          </cell>
          <cell r="O5">
            <v>0</v>
          </cell>
          <cell r="P5">
            <v>55648432.800000012</v>
          </cell>
          <cell r="Q5">
            <v>0</v>
          </cell>
          <cell r="R5">
            <v>0</v>
          </cell>
          <cell r="S5">
            <v>0</v>
          </cell>
          <cell r="T5">
            <v>0</v>
          </cell>
        </row>
        <row r="6">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row r="8">
          <cell r="E8">
            <v>0</v>
          </cell>
          <cell r="F8">
            <v>0</v>
          </cell>
          <cell r="G8">
            <v>0</v>
          </cell>
          <cell r="H8">
            <v>0</v>
          </cell>
          <cell r="I8">
            <v>0</v>
          </cell>
          <cell r="J8">
            <v>0</v>
          </cell>
          <cell r="K8">
            <v>0</v>
          </cell>
          <cell r="L8">
            <v>0</v>
          </cell>
          <cell r="M8">
            <v>0</v>
          </cell>
          <cell r="N8">
            <v>0</v>
          </cell>
          <cell r="O8">
            <v>0</v>
          </cell>
          <cell r="P8">
            <v>55648432.800000012</v>
          </cell>
          <cell r="Q8">
            <v>0</v>
          </cell>
          <cell r="R8">
            <v>0</v>
          </cell>
          <cell r="S8">
            <v>0</v>
          </cell>
          <cell r="T8">
            <v>0</v>
          </cell>
        </row>
        <row r="9">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row>
        <row r="10">
          <cell r="E10">
            <v>0</v>
          </cell>
          <cell r="F10">
            <v>0</v>
          </cell>
          <cell r="G10">
            <v>0</v>
          </cell>
          <cell r="H10">
            <v>0</v>
          </cell>
          <cell r="I10">
            <v>0</v>
          </cell>
          <cell r="J10">
            <v>0</v>
          </cell>
          <cell r="K10">
            <v>0</v>
          </cell>
          <cell r="L10">
            <v>0</v>
          </cell>
          <cell r="M10">
            <v>0</v>
          </cell>
          <cell r="N10">
            <v>0</v>
          </cell>
          <cell r="O10">
            <v>0</v>
          </cell>
          <cell r="P10">
            <v>1000000</v>
          </cell>
          <cell r="Q10">
            <v>0</v>
          </cell>
          <cell r="R10">
            <v>0</v>
          </cell>
          <cell r="S10">
            <v>0</v>
          </cell>
          <cell r="T10">
            <v>0</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row>
        <row r="12">
          <cell r="E12">
            <v>0</v>
          </cell>
          <cell r="F12">
            <v>0</v>
          </cell>
          <cell r="G12">
            <v>0</v>
          </cell>
          <cell r="H12">
            <v>0</v>
          </cell>
          <cell r="I12">
            <v>0</v>
          </cell>
          <cell r="J12">
            <v>0</v>
          </cell>
          <cell r="K12">
            <v>0</v>
          </cell>
          <cell r="L12">
            <v>0</v>
          </cell>
          <cell r="M12">
            <v>0</v>
          </cell>
          <cell r="N12">
            <v>0</v>
          </cell>
          <cell r="O12">
            <v>0</v>
          </cell>
          <cell r="P12">
            <v>1000000</v>
          </cell>
          <cell r="Q12">
            <v>0</v>
          </cell>
          <cell r="R12">
            <v>0</v>
          </cell>
          <cell r="S12">
            <v>0</v>
          </cell>
          <cell r="T12">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row>
        <row r="15">
          <cell r="E15">
            <v>0</v>
          </cell>
          <cell r="F15">
            <v>0</v>
          </cell>
          <cell r="G15">
            <v>0</v>
          </cell>
          <cell r="H15">
            <v>0</v>
          </cell>
          <cell r="I15">
            <v>0</v>
          </cell>
          <cell r="J15">
            <v>0</v>
          </cell>
          <cell r="K15">
            <v>0</v>
          </cell>
          <cell r="L15">
            <v>0</v>
          </cell>
          <cell r="M15">
            <v>0</v>
          </cell>
          <cell r="N15">
            <v>0</v>
          </cell>
          <cell r="O15">
            <v>0</v>
          </cell>
          <cell r="P15">
            <v>16263897.879999999</v>
          </cell>
          <cell r="Q15">
            <v>0</v>
          </cell>
          <cell r="R15">
            <v>0</v>
          </cell>
          <cell r="S15">
            <v>0</v>
          </cell>
          <cell r="T15">
            <v>0</v>
          </cell>
        </row>
        <row r="16">
          <cell r="E16">
            <v>0</v>
          </cell>
          <cell r="F16">
            <v>0</v>
          </cell>
          <cell r="G16">
            <v>0</v>
          </cell>
          <cell r="H16">
            <v>0</v>
          </cell>
          <cell r="I16">
            <v>0</v>
          </cell>
          <cell r="J16">
            <v>0</v>
          </cell>
          <cell r="K16">
            <v>0</v>
          </cell>
          <cell r="L16">
            <v>0</v>
          </cell>
          <cell r="M16">
            <v>0</v>
          </cell>
          <cell r="N16">
            <v>0</v>
          </cell>
          <cell r="O16">
            <v>0</v>
          </cell>
          <cell r="P16">
            <v>22968</v>
          </cell>
          <cell r="Q16">
            <v>0</v>
          </cell>
          <cell r="R16">
            <v>0</v>
          </cell>
          <cell r="S16">
            <v>0</v>
          </cell>
          <cell r="T16">
            <v>0</v>
          </cell>
        </row>
        <row r="17">
          <cell r="E17">
            <v>0</v>
          </cell>
          <cell r="F17">
            <v>0</v>
          </cell>
          <cell r="G17">
            <v>0</v>
          </cell>
          <cell r="H17">
            <v>0</v>
          </cell>
          <cell r="I17">
            <v>0</v>
          </cell>
          <cell r="J17">
            <v>0</v>
          </cell>
          <cell r="K17">
            <v>0</v>
          </cell>
          <cell r="L17">
            <v>0</v>
          </cell>
          <cell r="M17">
            <v>0</v>
          </cell>
          <cell r="N17">
            <v>0</v>
          </cell>
          <cell r="O17">
            <v>0</v>
          </cell>
          <cell r="P17">
            <v>9841043.7999999989</v>
          </cell>
          <cell r="Q17">
            <v>0</v>
          </cell>
          <cell r="R17">
            <v>0</v>
          </cell>
          <cell r="S17">
            <v>0</v>
          </cell>
          <cell r="T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E19">
            <v>0</v>
          </cell>
          <cell r="F19">
            <v>0</v>
          </cell>
          <cell r="G19">
            <v>0</v>
          </cell>
          <cell r="H19">
            <v>0</v>
          </cell>
          <cell r="I19">
            <v>0</v>
          </cell>
          <cell r="J19">
            <v>0</v>
          </cell>
          <cell r="K19">
            <v>0</v>
          </cell>
          <cell r="L19">
            <v>0</v>
          </cell>
          <cell r="M19">
            <v>0</v>
          </cell>
          <cell r="N19">
            <v>0</v>
          </cell>
          <cell r="O19">
            <v>0</v>
          </cell>
          <cell r="P19">
            <v>6399886.0799999991</v>
          </cell>
          <cell r="Q19">
            <v>0</v>
          </cell>
          <cell r="R19">
            <v>0</v>
          </cell>
          <cell r="S19">
            <v>0</v>
          </cell>
          <cell r="T19">
            <v>0</v>
          </cell>
        </row>
        <row r="20">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E24">
            <v>0</v>
          </cell>
          <cell r="F24">
            <v>0</v>
          </cell>
          <cell r="G24">
            <v>0</v>
          </cell>
          <cell r="H24">
            <v>0</v>
          </cell>
          <cell r="I24">
            <v>0</v>
          </cell>
          <cell r="J24">
            <v>0</v>
          </cell>
          <cell r="K24">
            <v>0</v>
          </cell>
          <cell r="L24">
            <v>0</v>
          </cell>
          <cell r="M24">
            <v>0</v>
          </cell>
          <cell r="N24">
            <v>0</v>
          </cell>
          <cell r="O24">
            <v>0</v>
          </cell>
          <cell r="P24">
            <v>2545000</v>
          </cell>
          <cell r="Q24">
            <v>0</v>
          </cell>
          <cell r="R24">
            <v>0</v>
          </cell>
          <cell r="S24">
            <v>0</v>
          </cell>
          <cell r="T24">
            <v>0</v>
          </cell>
        </row>
        <row r="25">
          <cell r="E25">
            <v>0</v>
          </cell>
          <cell r="F25">
            <v>0</v>
          </cell>
          <cell r="G25">
            <v>0</v>
          </cell>
          <cell r="H25">
            <v>0</v>
          </cell>
          <cell r="I25">
            <v>0</v>
          </cell>
          <cell r="J25">
            <v>0</v>
          </cell>
          <cell r="K25">
            <v>0</v>
          </cell>
          <cell r="L25">
            <v>0</v>
          </cell>
          <cell r="M25">
            <v>0</v>
          </cell>
          <cell r="N25">
            <v>0</v>
          </cell>
          <cell r="O25">
            <v>0</v>
          </cell>
          <cell r="P25">
            <v>1544999.9999999998</v>
          </cell>
          <cell r="Q25">
            <v>0</v>
          </cell>
          <cell r="R25">
            <v>0</v>
          </cell>
          <cell r="S25">
            <v>0</v>
          </cell>
          <cell r="T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row>
        <row r="28">
          <cell r="E28">
            <v>0</v>
          </cell>
          <cell r="F28">
            <v>0</v>
          </cell>
          <cell r="G28">
            <v>0</v>
          </cell>
          <cell r="H28">
            <v>0</v>
          </cell>
          <cell r="I28">
            <v>0</v>
          </cell>
          <cell r="J28">
            <v>0</v>
          </cell>
          <cell r="K28">
            <v>0</v>
          </cell>
          <cell r="L28">
            <v>0</v>
          </cell>
          <cell r="M28">
            <v>0</v>
          </cell>
          <cell r="N28">
            <v>0</v>
          </cell>
          <cell r="O28">
            <v>0</v>
          </cell>
          <cell r="P28">
            <v>1000000</v>
          </cell>
          <cell r="Q28">
            <v>0</v>
          </cell>
          <cell r="R28">
            <v>0</v>
          </cell>
          <cell r="S28">
            <v>0</v>
          </cell>
          <cell r="T28">
            <v>0</v>
          </cell>
        </row>
        <row r="29">
          <cell r="E29">
            <v>0</v>
          </cell>
          <cell r="F29">
            <v>0</v>
          </cell>
          <cell r="G29">
            <v>0</v>
          </cell>
          <cell r="H29">
            <v>0</v>
          </cell>
          <cell r="I29">
            <v>0</v>
          </cell>
          <cell r="J29">
            <v>0</v>
          </cell>
          <cell r="K29">
            <v>0</v>
          </cell>
          <cell r="L29">
            <v>0</v>
          </cell>
          <cell r="M29">
            <v>0</v>
          </cell>
          <cell r="N29">
            <v>0</v>
          </cell>
          <cell r="O29">
            <v>0</v>
          </cell>
          <cell r="P29">
            <v>607606.23999999987</v>
          </cell>
          <cell r="Q29">
            <v>0</v>
          </cell>
          <cell r="R29">
            <v>0</v>
          </cell>
          <cell r="S29">
            <v>0</v>
          </cell>
          <cell r="T29">
            <v>0</v>
          </cell>
        </row>
        <row r="30">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E31">
            <v>0</v>
          </cell>
          <cell r="F31">
            <v>0</v>
          </cell>
          <cell r="G31">
            <v>0</v>
          </cell>
          <cell r="H31">
            <v>0</v>
          </cell>
          <cell r="I31">
            <v>0</v>
          </cell>
          <cell r="J31">
            <v>0</v>
          </cell>
          <cell r="K31">
            <v>0</v>
          </cell>
          <cell r="L31">
            <v>0</v>
          </cell>
          <cell r="M31">
            <v>0</v>
          </cell>
          <cell r="N31">
            <v>0</v>
          </cell>
          <cell r="O31">
            <v>0</v>
          </cell>
          <cell r="P31">
            <v>150000</v>
          </cell>
          <cell r="Q31">
            <v>0</v>
          </cell>
          <cell r="R31">
            <v>0</v>
          </cell>
          <cell r="S31">
            <v>0</v>
          </cell>
          <cell r="T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E33">
            <v>0</v>
          </cell>
          <cell r="F33">
            <v>0</v>
          </cell>
          <cell r="G33">
            <v>0</v>
          </cell>
          <cell r="H33">
            <v>0</v>
          </cell>
          <cell r="I33">
            <v>0</v>
          </cell>
          <cell r="J33">
            <v>0</v>
          </cell>
          <cell r="K33">
            <v>0</v>
          </cell>
          <cell r="L33">
            <v>0</v>
          </cell>
          <cell r="M33">
            <v>0</v>
          </cell>
          <cell r="N33">
            <v>0</v>
          </cell>
          <cell r="O33">
            <v>0</v>
          </cell>
          <cell r="P33">
            <v>337427.03999999992</v>
          </cell>
          <cell r="Q33">
            <v>0</v>
          </cell>
          <cell r="R33">
            <v>0</v>
          </cell>
          <cell r="S33">
            <v>0</v>
          </cell>
          <cell r="T33">
            <v>0</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row>
        <row r="35">
          <cell r="E35">
            <v>0</v>
          </cell>
          <cell r="F35">
            <v>0</v>
          </cell>
          <cell r="G35">
            <v>0</v>
          </cell>
          <cell r="H35">
            <v>0</v>
          </cell>
          <cell r="I35">
            <v>0</v>
          </cell>
          <cell r="J35">
            <v>0</v>
          </cell>
          <cell r="K35">
            <v>0</v>
          </cell>
          <cell r="L35">
            <v>0</v>
          </cell>
          <cell r="M35">
            <v>0</v>
          </cell>
          <cell r="N35">
            <v>0</v>
          </cell>
          <cell r="O35">
            <v>0</v>
          </cell>
          <cell r="P35">
            <v>120179.2</v>
          </cell>
          <cell r="Q35">
            <v>0</v>
          </cell>
          <cell r="R35">
            <v>0</v>
          </cell>
          <cell r="S35">
            <v>0</v>
          </cell>
          <cell r="T35">
            <v>0</v>
          </cell>
        </row>
        <row r="36">
          <cell r="E36">
            <v>0</v>
          </cell>
          <cell r="F36">
            <v>0</v>
          </cell>
          <cell r="G36">
            <v>0</v>
          </cell>
          <cell r="H36">
            <v>0</v>
          </cell>
          <cell r="I36">
            <v>0</v>
          </cell>
          <cell r="J36">
            <v>0</v>
          </cell>
          <cell r="K36">
            <v>0</v>
          </cell>
          <cell r="L36">
            <v>0</v>
          </cell>
          <cell r="M36">
            <v>0</v>
          </cell>
          <cell r="N36">
            <v>0</v>
          </cell>
          <cell r="O36">
            <v>0</v>
          </cell>
          <cell r="P36">
            <v>1874288.7936000009</v>
          </cell>
          <cell r="Q36">
            <v>0</v>
          </cell>
          <cell r="R36">
            <v>0</v>
          </cell>
          <cell r="S36">
            <v>0</v>
          </cell>
          <cell r="T36">
            <v>0</v>
          </cell>
        </row>
        <row r="37">
          <cell r="E37">
            <v>0</v>
          </cell>
          <cell r="F37">
            <v>0</v>
          </cell>
          <cell r="G37">
            <v>0</v>
          </cell>
          <cell r="H37">
            <v>0</v>
          </cell>
          <cell r="I37">
            <v>0</v>
          </cell>
          <cell r="J37">
            <v>0</v>
          </cell>
          <cell r="K37">
            <v>0</v>
          </cell>
          <cell r="L37">
            <v>0</v>
          </cell>
          <cell r="M37">
            <v>0</v>
          </cell>
          <cell r="N37">
            <v>0</v>
          </cell>
          <cell r="O37">
            <v>0</v>
          </cell>
          <cell r="P37">
            <v>1874288.7936000009</v>
          </cell>
          <cell r="Q37">
            <v>0</v>
          </cell>
          <cell r="R37">
            <v>0</v>
          </cell>
          <cell r="S37">
            <v>0</v>
          </cell>
          <cell r="T37">
            <v>0</v>
          </cell>
        </row>
        <row r="38">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E41">
            <v>0</v>
          </cell>
          <cell r="F41">
            <v>0</v>
          </cell>
          <cell r="G41">
            <v>0</v>
          </cell>
          <cell r="H41">
            <v>0</v>
          </cell>
          <cell r="I41">
            <v>0</v>
          </cell>
          <cell r="J41">
            <v>0</v>
          </cell>
          <cell r="K41">
            <v>0</v>
          </cell>
          <cell r="L41">
            <v>0</v>
          </cell>
          <cell r="M41">
            <v>0</v>
          </cell>
          <cell r="N41">
            <v>0</v>
          </cell>
          <cell r="O41">
            <v>0</v>
          </cell>
          <cell r="P41">
            <v>14856052.985690558</v>
          </cell>
          <cell r="Q41">
            <v>0</v>
          </cell>
          <cell r="R41">
            <v>0</v>
          </cell>
          <cell r="S41">
            <v>0</v>
          </cell>
          <cell r="T41">
            <v>0</v>
          </cell>
        </row>
        <row r="42">
          <cell r="E42">
            <v>0</v>
          </cell>
          <cell r="F42">
            <v>0</v>
          </cell>
          <cell r="G42">
            <v>0</v>
          </cell>
          <cell r="H42">
            <v>0</v>
          </cell>
          <cell r="I42">
            <v>0</v>
          </cell>
          <cell r="J42">
            <v>0</v>
          </cell>
          <cell r="K42">
            <v>0</v>
          </cell>
          <cell r="L42">
            <v>0</v>
          </cell>
          <cell r="M42">
            <v>0</v>
          </cell>
          <cell r="N42">
            <v>0</v>
          </cell>
          <cell r="O42">
            <v>0</v>
          </cell>
          <cell r="P42">
            <v>1443336.3777377733</v>
          </cell>
          <cell r="Q42">
            <v>0</v>
          </cell>
          <cell r="R42">
            <v>0</v>
          </cell>
          <cell r="S42">
            <v>0</v>
          </cell>
          <cell r="T42">
            <v>0</v>
          </cell>
        </row>
        <row r="43">
          <cell r="E43">
            <v>0</v>
          </cell>
          <cell r="F43">
            <v>0</v>
          </cell>
          <cell r="G43">
            <v>0</v>
          </cell>
          <cell r="H43">
            <v>0</v>
          </cell>
          <cell r="I43">
            <v>0</v>
          </cell>
          <cell r="J43">
            <v>0</v>
          </cell>
          <cell r="K43">
            <v>0</v>
          </cell>
          <cell r="L43">
            <v>0</v>
          </cell>
          <cell r="M43">
            <v>0</v>
          </cell>
          <cell r="N43">
            <v>0</v>
          </cell>
          <cell r="O43">
            <v>0</v>
          </cell>
          <cell r="P43">
            <v>493194.62311600003</v>
          </cell>
          <cell r="Q43">
            <v>0</v>
          </cell>
          <cell r="R43">
            <v>0</v>
          </cell>
          <cell r="S43">
            <v>0</v>
          </cell>
          <cell r="T43">
            <v>0</v>
          </cell>
        </row>
        <row r="44">
          <cell r="E44">
            <v>0</v>
          </cell>
          <cell r="F44">
            <v>0</v>
          </cell>
          <cell r="G44">
            <v>0</v>
          </cell>
          <cell r="H44">
            <v>0</v>
          </cell>
          <cell r="I44">
            <v>0</v>
          </cell>
          <cell r="J44">
            <v>0</v>
          </cell>
          <cell r="K44">
            <v>0</v>
          </cell>
          <cell r="L44">
            <v>0</v>
          </cell>
          <cell r="M44">
            <v>0</v>
          </cell>
          <cell r="N44">
            <v>0</v>
          </cell>
          <cell r="O44">
            <v>0</v>
          </cell>
          <cell r="P44">
            <v>339345.49069977336</v>
          </cell>
          <cell r="Q44">
            <v>0</v>
          </cell>
          <cell r="R44">
            <v>0</v>
          </cell>
          <cell r="S44">
            <v>0</v>
          </cell>
          <cell r="T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row>
        <row r="46">
          <cell r="E46">
            <v>0</v>
          </cell>
          <cell r="F46">
            <v>0</v>
          </cell>
          <cell r="G46">
            <v>0</v>
          </cell>
          <cell r="H46">
            <v>0</v>
          </cell>
          <cell r="I46">
            <v>0</v>
          </cell>
          <cell r="J46">
            <v>0</v>
          </cell>
          <cell r="K46">
            <v>0</v>
          </cell>
          <cell r="L46">
            <v>0</v>
          </cell>
          <cell r="M46">
            <v>0</v>
          </cell>
          <cell r="N46">
            <v>0</v>
          </cell>
          <cell r="O46">
            <v>0</v>
          </cell>
          <cell r="P46">
            <v>143486.33579000001</v>
          </cell>
          <cell r="Q46">
            <v>0</v>
          </cell>
          <cell r="R46">
            <v>0</v>
          </cell>
          <cell r="S46">
            <v>0</v>
          </cell>
          <cell r="T46">
            <v>0</v>
          </cell>
        </row>
        <row r="47">
          <cell r="E47">
            <v>0</v>
          </cell>
          <cell r="F47">
            <v>0</v>
          </cell>
          <cell r="G47">
            <v>0</v>
          </cell>
          <cell r="H47">
            <v>0</v>
          </cell>
          <cell r="I47">
            <v>0</v>
          </cell>
          <cell r="J47">
            <v>0</v>
          </cell>
          <cell r="K47">
            <v>0</v>
          </cell>
          <cell r="L47">
            <v>0</v>
          </cell>
          <cell r="M47">
            <v>0</v>
          </cell>
          <cell r="N47">
            <v>0</v>
          </cell>
          <cell r="O47">
            <v>0</v>
          </cell>
          <cell r="P47">
            <v>28150</v>
          </cell>
          <cell r="Q47">
            <v>0</v>
          </cell>
          <cell r="R47">
            <v>0</v>
          </cell>
          <cell r="S47">
            <v>0</v>
          </cell>
          <cell r="T47">
            <v>0</v>
          </cell>
        </row>
        <row r="48">
          <cell r="E48">
            <v>0</v>
          </cell>
          <cell r="F48">
            <v>0</v>
          </cell>
          <cell r="G48">
            <v>0</v>
          </cell>
          <cell r="H48">
            <v>0</v>
          </cell>
          <cell r="I48">
            <v>0</v>
          </cell>
          <cell r="J48">
            <v>0</v>
          </cell>
          <cell r="K48">
            <v>0</v>
          </cell>
          <cell r="L48">
            <v>0</v>
          </cell>
          <cell r="M48">
            <v>0</v>
          </cell>
          <cell r="N48">
            <v>0</v>
          </cell>
          <cell r="O48">
            <v>0</v>
          </cell>
          <cell r="P48">
            <v>259905.89992</v>
          </cell>
          <cell r="Q48">
            <v>0</v>
          </cell>
          <cell r="R48">
            <v>0</v>
          </cell>
          <cell r="S48">
            <v>0</v>
          </cell>
          <cell r="T48">
            <v>0</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E50">
            <v>0</v>
          </cell>
          <cell r="F50">
            <v>0</v>
          </cell>
          <cell r="G50">
            <v>0</v>
          </cell>
          <cell r="H50">
            <v>0</v>
          </cell>
          <cell r="I50">
            <v>0</v>
          </cell>
          <cell r="J50">
            <v>0</v>
          </cell>
          <cell r="K50">
            <v>0</v>
          </cell>
          <cell r="L50">
            <v>0</v>
          </cell>
          <cell r="M50">
            <v>0</v>
          </cell>
          <cell r="N50">
            <v>0</v>
          </cell>
          <cell r="O50">
            <v>0</v>
          </cell>
          <cell r="P50">
            <v>179254.028212</v>
          </cell>
          <cell r="Q50">
            <v>0</v>
          </cell>
          <cell r="R50">
            <v>0</v>
          </cell>
          <cell r="S50">
            <v>0</v>
          </cell>
          <cell r="T50">
            <v>0</v>
          </cell>
        </row>
        <row r="51">
          <cell r="E51">
            <v>0</v>
          </cell>
          <cell r="F51">
            <v>0</v>
          </cell>
          <cell r="G51">
            <v>0</v>
          </cell>
          <cell r="H51">
            <v>0</v>
          </cell>
          <cell r="I51">
            <v>0</v>
          </cell>
          <cell r="J51">
            <v>0</v>
          </cell>
          <cell r="K51">
            <v>0</v>
          </cell>
          <cell r="L51">
            <v>0</v>
          </cell>
          <cell r="M51">
            <v>0</v>
          </cell>
          <cell r="N51">
            <v>0</v>
          </cell>
          <cell r="O51">
            <v>0</v>
          </cell>
          <cell r="P51">
            <v>566774.16310198896</v>
          </cell>
          <cell r="Q51">
            <v>0</v>
          </cell>
          <cell r="R51">
            <v>0</v>
          </cell>
          <cell r="S51">
            <v>0</v>
          </cell>
          <cell r="T51">
            <v>0</v>
          </cell>
        </row>
        <row r="52">
          <cell r="E52">
            <v>0</v>
          </cell>
          <cell r="F52">
            <v>0</v>
          </cell>
          <cell r="G52">
            <v>0</v>
          </cell>
          <cell r="H52">
            <v>0</v>
          </cell>
          <cell r="I52">
            <v>0</v>
          </cell>
          <cell r="J52">
            <v>0</v>
          </cell>
          <cell r="K52">
            <v>0</v>
          </cell>
          <cell r="L52">
            <v>0</v>
          </cell>
          <cell r="M52">
            <v>0</v>
          </cell>
          <cell r="N52">
            <v>0</v>
          </cell>
          <cell r="O52">
            <v>0</v>
          </cell>
          <cell r="P52">
            <v>566774.16310198896</v>
          </cell>
          <cell r="Q52">
            <v>0</v>
          </cell>
          <cell r="R52">
            <v>0</v>
          </cell>
          <cell r="S52">
            <v>0</v>
          </cell>
          <cell r="T52">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row>
        <row r="55">
          <cell r="E55">
            <v>0</v>
          </cell>
          <cell r="F55">
            <v>0</v>
          </cell>
          <cell r="G55">
            <v>0</v>
          </cell>
          <cell r="H55">
            <v>0</v>
          </cell>
          <cell r="I55">
            <v>0</v>
          </cell>
          <cell r="J55">
            <v>0</v>
          </cell>
          <cell r="K55">
            <v>0</v>
          </cell>
          <cell r="L55">
            <v>0</v>
          </cell>
          <cell r="M55">
            <v>0</v>
          </cell>
          <cell r="N55">
            <v>0</v>
          </cell>
          <cell r="O55">
            <v>0</v>
          </cell>
          <cell r="P55">
            <v>384100</v>
          </cell>
          <cell r="Q55">
            <v>0</v>
          </cell>
          <cell r="R55">
            <v>0</v>
          </cell>
          <cell r="S55">
            <v>0</v>
          </cell>
          <cell r="T55">
            <v>0</v>
          </cell>
        </row>
        <row r="56">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row>
        <row r="57">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row>
        <row r="58">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row>
        <row r="59">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E63">
            <v>0</v>
          </cell>
          <cell r="F63">
            <v>0</v>
          </cell>
          <cell r="G63">
            <v>0</v>
          </cell>
          <cell r="H63">
            <v>0</v>
          </cell>
          <cell r="I63">
            <v>0</v>
          </cell>
          <cell r="J63">
            <v>0</v>
          </cell>
          <cell r="K63">
            <v>0</v>
          </cell>
          <cell r="L63">
            <v>0</v>
          </cell>
          <cell r="M63">
            <v>0</v>
          </cell>
          <cell r="N63">
            <v>0</v>
          </cell>
          <cell r="O63">
            <v>0</v>
          </cell>
          <cell r="P63">
            <v>384100</v>
          </cell>
          <cell r="Q63">
            <v>0</v>
          </cell>
          <cell r="R63">
            <v>0</v>
          </cell>
          <cell r="S63">
            <v>0</v>
          </cell>
          <cell r="T63">
            <v>0</v>
          </cell>
        </row>
        <row r="64">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E65">
            <v>0</v>
          </cell>
          <cell r="F65">
            <v>0</v>
          </cell>
          <cell r="G65">
            <v>0</v>
          </cell>
          <cell r="H65">
            <v>0</v>
          </cell>
          <cell r="I65">
            <v>0</v>
          </cell>
          <cell r="J65">
            <v>0</v>
          </cell>
          <cell r="K65">
            <v>0</v>
          </cell>
          <cell r="L65">
            <v>0</v>
          </cell>
          <cell r="M65">
            <v>0</v>
          </cell>
          <cell r="N65">
            <v>0</v>
          </cell>
          <cell r="O65">
            <v>0</v>
          </cell>
          <cell r="P65">
            <v>2374052.9681920004</v>
          </cell>
          <cell r="Q65">
            <v>0</v>
          </cell>
          <cell r="R65">
            <v>0</v>
          </cell>
          <cell r="S65">
            <v>0</v>
          </cell>
          <cell r="T65">
            <v>0</v>
          </cell>
        </row>
        <row r="66">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E67">
            <v>0</v>
          </cell>
          <cell r="F67">
            <v>0</v>
          </cell>
          <cell r="G67">
            <v>0</v>
          </cell>
          <cell r="H67">
            <v>0</v>
          </cell>
          <cell r="I67">
            <v>0</v>
          </cell>
          <cell r="J67">
            <v>0</v>
          </cell>
          <cell r="K67">
            <v>0</v>
          </cell>
          <cell r="L67">
            <v>0</v>
          </cell>
          <cell r="M67">
            <v>0</v>
          </cell>
          <cell r="N67">
            <v>0</v>
          </cell>
          <cell r="O67">
            <v>0</v>
          </cell>
          <cell r="P67">
            <v>215264.38572399999</v>
          </cell>
          <cell r="Q67">
            <v>0</v>
          </cell>
          <cell r="R67">
            <v>0</v>
          </cell>
          <cell r="S67">
            <v>0</v>
          </cell>
          <cell r="T67">
            <v>0</v>
          </cell>
        </row>
        <row r="68">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row>
        <row r="69">
          <cell r="E69">
            <v>0</v>
          </cell>
          <cell r="F69">
            <v>0</v>
          </cell>
          <cell r="G69">
            <v>0</v>
          </cell>
          <cell r="H69">
            <v>0</v>
          </cell>
          <cell r="I69">
            <v>0</v>
          </cell>
          <cell r="J69">
            <v>0</v>
          </cell>
          <cell r="K69">
            <v>0</v>
          </cell>
          <cell r="L69">
            <v>0</v>
          </cell>
          <cell r="M69">
            <v>0</v>
          </cell>
          <cell r="N69">
            <v>0</v>
          </cell>
          <cell r="O69">
            <v>0</v>
          </cell>
          <cell r="P69">
            <v>13816.1968</v>
          </cell>
          <cell r="Q69">
            <v>0</v>
          </cell>
          <cell r="R69">
            <v>0</v>
          </cell>
          <cell r="S69">
            <v>0</v>
          </cell>
          <cell r="T69">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row>
        <row r="71">
          <cell r="E71">
            <v>0</v>
          </cell>
          <cell r="F71">
            <v>0</v>
          </cell>
          <cell r="G71">
            <v>0</v>
          </cell>
          <cell r="H71">
            <v>0</v>
          </cell>
          <cell r="I71">
            <v>0</v>
          </cell>
          <cell r="J71">
            <v>0</v>
          </cell>
          <cell r="K71">
            <v>0</v>
          </cell>
          <cell r="L71">
            <v>0</v>
          </cell>
          <cell r="M71">
            <v>0</v>
          </cell>
          <cell r="N71">
            <v>0</v>
          </cell>
          <cell r="O71">
            <v>0</v>
          </cell>
          <cell r="P71">
            <v>2059327.7593120001</v>
          </cell>
          <cell r="Q71">
            <v>0</v>
          </cell>
          <cell r="R71">
            <v>0</v>
          </cell>
          <cell r="S71">
            <v>0</v>
          </cell>
          <cell r="T71">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row>
        <row r="73">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row>
        <row r="74">
          <cell r="E74">
            <v>0</v>
          </cell>
          <cell r="F74">
            <v>0</v>
          </cell>
          <cell r="G74">
            <v>0</v>
          </cell>
          <cell r="H74">
            <v>0</v>
          </cell>
          <cell r="I74">
            <v>0</v>
          </cell>
          <cell r="J74">
            <v>0</v>
          </cell>
          <cell r="K74">
            <v>0</v>
          </cell>
          <cell r="L74">
            <v>0</v>
          </cell>
          <cell r="M74">
            <v>0</v>
          </cell>
          <cell r="N74">
            <v>0</v>
          </cell>
          <cell r="O74">
            <v>0</v>
          </cell>
          <cell r="P74">
            <v>85644.62635599995</v>
          </cell>
          <cell r="Q74">
            <v>0</v>
          </cell>
          <cell r="R74">
            <v>0</v>
          </cell>
          <cell r="S74">
            <v>0</v>
          </cell>
          <cell r="T74">
            <v>0</v>
          </cell>
        </row>
        <row r="75">
          <cell r="E75">
            <v>0</v>
          </cell>
          <cell r="F75">
            <v>0</v>
          </cell>
          <cell r="G75">
            <v>0</v>
          </cell>
          <cell r="H75">
            <v>0</v>
          </cell>
          <cell r="I75">
            <v>0</v>
          </cell>
          <cell r="J75">
            <v>0</v>
          </cell>
          <cell r="K75">
            <v>0</v>
          </cell>
          <cell r="L75">
            <v>0</v>
          </cell>
          <cell r="M75">
            <v>0</v>
          </cell>
          <cell r="N75">
            <v>0</v>
          </cell>
          <cell r="O75">
            <v>0</v>
          </cell>
          <cell r="P75">
            <v>1029387.1211939999</v>
          </cell>
          <cell r="Q75">
            <v>0</v>
          </cell>
          <cell r="R75">
            <v>0</v>
          </cell>
          <cell r="S75">
            <v>0</v>
          </cell>
          <cell r="T75">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row>
        <row r="77">
          <cell r="E77">
            <v>0</v>
          </cell>
          <cell r="F77">
            <v>0</v>
          </cell>
          <cell r="G77">
            <v>0</v>
          </cell>
          <cell r="H77">
            <v>0</v>
          </cell>
          <cell r="I77">
            <v>0</v>
          </cell>
          <cell r="J77">
            <v>0</v>
          </cell>
          <cell r="K77">
            <v>0</v>
          </cell>
          <cell r="L77">
            <v>0</v>
          </cell>
          <cell r="M77">
            <v>0</v>
          </cell>
          <cell r="N77">
            <v>0</v>
          </cell>
          <cell r="O77">
            <v>0</v>
          </cell>
          <cell r="P77">
            <v>81850</v>
          </cell>
          <cell r="Q77">
            <v>0</v>
          </cell>
          <cell r="R77">
            <v>0</v>
          </cell>
          <cell r="S77">
            <v>0</v>
          </cell>
          <cell r="T77">
            <v>0</v>
          </cell>
        </row>
        <row r="78">
          <cell r="E78">
            <v>0</v>
          </cell>
          <cell r="F78">
            <v>0</v>
          </cell>
          <cell r="G78">
            <v>0</v>
          </cell>
          <cell r="H78">
            <v>0</v>
          </cell>
          <cell r="I78">
            <v>0</v>
          </cell>
          <cell r="J78">
            <v>0</v>
          </cell>
          <cell r="K78">
            <v>0</v>
          </cell>
          <cell r="L78">
            <v>0</v>
          </cell>
          <cell r="M78">
            <v>0</v>
          </cell>
          <cell r="N78">
            <v>0</v>
          </cell>
          <cell r="O78">
            <v>0</v>
          </cell>
          <cell r="P78">
            <v>84450</v>
          </cell>
          <cell r="Q78">
            <v>0</v>
          </cell>
          <cell r="R78">
            <v>0</v>
          </cell>
          <cell r="S78">
            <v>0</v>
          </cell>
          <cell r="T78">
            <v>0</v>
          </cell>
        </row>
        <row r="79">
          <cell r="E79">
            <v>0</v>
          </cell>
          <cell r="F79">
            <v>0</v>
          </cell>
          <cell r="G79">
            <v>0</v>
          </cell>
          <cell r="H79">
            <v>0</v>
          </cell>
          <cell r="I79">
            <v>0</v>
          </cell>
          <cell r="J79">
            <v>0</v>
          </cell>
          <cell r="K79">
            <v>0</v>
          </cell>
          <cell r="L79">
            <v>0</v>
          </cell>
          <cell r="M79">
            <v>0</v>
          </cell>
          <cell r="N79">
            <v>0</v>
          </cell>
          <cell r="O79">
            <v>0</v>
          </cell>
          <cell r="P79">
            <v>657500.73330399988</v>
          </cell>
          <cell r="Q79">
            <v>0</v>
          </cell>
          <cell r="R79">
            <v>0</v>
          </cell>
          <cell r="S79">
            <v>0</v>
          </cell>
          <cell r="T79">
            <v>0</v>
          </cell>
        </row>
        <row r="80">
          <cell r="E80">
            <v>0</v>
          </cell>
          <cell r="F80">
            <v>0</v>
          </cell>
          <cell r="G80">
            <v>0</v>
          </cell>
          <cell r="H80">
            <v>0</v>
          </cell>
          <cell r="I80">
            <v>0</v>
          </cell>
          <cell r="J80">
            <v>0</v>
          </cell>
          <cell r="K80">
            <v>0</v>
          </cell>
          <cell r="L80">
            <v>0</v>
          </cell>
          <cell r="M80">
            <v>0</v>
          </cell>
          <cell r="N80">
            <v>0</v>
          </cell>
          <cell r="O80">
            <v>0</v>
          </cell>
          <cell r="P80">
            <v>105752.16899999999</v>
          </cell>
          <cell r="Q80">
            <v>0</v>
          </cell>
          <cell r="R80">
            <v>0</v>
          </cell>
          <cell r="S80">
            <v>0</v>
          </cell>
          <cell r="T80">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row>
        <row r="82">
          <cell r="E82">
            <v>0</v>
          </cell>
          <cell r="F82">
            <v>0</v>
          </cell>
          <cell r="G82">
            <v>0</v>
          </cell>
          <cell r="H82">
            <v>0</v>
          </cell>
          <cell r="I82">
            <v>0</v>
          </cell>
          <cell r="J82">
            <v>0</v>
          </cell>
          <cell r="K82">
            <v>0</v>
          </cell>
          <cell r="L82">
            <v>0</v>
          </cell>
          <cell r="M82">
            <v>0</v>
          </cell>
          <cell r="N82">
            <v>0</v>
          </cell>
          <cell r="O82">
            <v>0</v>
          </cell>
          <cell r="P82">
            <v>99834.218890000004</v>
          </cell>
          <cell r="Q82">
            <v>0</v>
          </cell>
          <cell r="R82">
            <v>0</v>
          </cell>
          <cell r="S82">
            <v>0</v>
          </cell>
          <cell r="T82">
            <v>0</v>
          </cell>
        </row>
        <row r="83">
          <cell r="E83">
            <v>0</v>
          </cell>
          <cell r="F83">
            <v>0</v>
          </cell>
          <cell r="G83">
            <v>0</v>
          </cell>
          <cell r="H83">
            <v>0</v>
          </cell>
          <cell r="I83">
            <v>0</v>
          </cell>
          <cell r="J83">
            <v>0</v>
          </cell>
          <cell r="K83">
            <v>0</v>
          </cell>
          <cell r="L83">
            <v>0</v>
          </cell>
          <cell r="M83">
            <v>0</v>
          </cell>
          <cell r="N83">
            <v>0</v>
          </cell>
          <cell r="O83">
            <v>0</v>
          </cell>
          <cell r="P83">
            <v>6976533.4875327963</v>
          </cell>
          <cell r="Q83">
            <v>0</v>
          </cell>
          <cell r="R83">
            <v>0</v>
          </cell>
          <cell r="S83">
            <v>0</v>
          </cell>
          <cell r="T83">
            <v>0</v>
          </cell>
        </row>
        <row r="84">
          <cell r="E84">
            <v>0</v>
          </cell>
          <cell r="F84">
            <v>0</v>
          </cell>
          <cell r="G84">
            <v>0</v>
          </cell>
          <cell r="H84">
            <v>0</v>
          </cell>
          <cell r="I84">
            <v>0</v>
          </cell>
          <cell r="J84">
            <v>0</v>
          </cell>
          <cell r="K84">
            <v>0</v>
          </cell>
          <cell r="L84">
            <v>0</v>
          </cell>
          <cell r="M84">
            <v>0</v>
          </cell>
          <cell r="N84">
            <v>0</v>
          </cell>
          <cell r="O84">
            <v>0</v>
          </cell>
          <cell r="P84">
            <v>6976533.4875327963</v>
          </cell>
          <cell r="Q84">
            <v>0</v>
          </cell>
          <cell r="R84">
            <v>0</v>
          </cell>
          <cell r="S84">
            <v>0</v>
          </cell>
          <cell r="T84">
            <v>0</v>
          </cell>
        </row>
        <row r="85">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E86">
            <v>0</v>
          </cell>
          <cell r="F86">
            <v>0</v>
          </cell>
          <cell r="G86">
            <v>0</v>
          </cell>
          <cell r="H86">
            <v>0</v>
          </cell>
          <cell r="I86">
            <v>0</v>
          </cell>
          <cell r="J86">
            <v>0</v>
          </cell>
          <cell r="K86">
            <v>0</v>
          </cell>
          <cell r="L86">
            <v>0</v>
          </cell>
          <cell r="M86">
            <v>0</v>
          </cell>
          <cell r="N86">
            <v>0</v>
          </cell>
          <cell r="O86">
            <v>0</v>
          </cell>
          <cell r="P86">
            <v>1119260.21532</v>
          </cell>
          <cell r="Q86">
            <v>0</v>
          </cell>
          <cell r="R86">
            <v>0</v>
          </cell>
          <cell r="S86">
            <v>0</v>
          </cell>
          <cell r="T86">
            <v>0</v>
          </cell>
        </row>
        <row r="87">
          <cell r="E87">
            <v>0</v>
          </cell>
          <cell r="F87">
            <v>0</v>
          </cell>
          <cell r="G87">
            <v>0</v>
          </cell>
          <cell r="H87">
            <v>0</v>
          </cell>
          <cell r="I87">
            <v>0</v>
          </cell>
          <cell r="J87">
            <v>0</v>
          </cell>
          <cell r="K87">
            <v>0</v>
          </cell>
          <cell r="L87">
            <v>0</v>
          </cell>
          <cell r="M87">
            <v>0</v>
          </cell>
          <cell r="N87">
            <v>0</v>
          </cell>
          <cell r="O87">
            <v>0</v>
          </cell>
          <cell r="P87">
            <v>1016960</v>
          </cell>
          <cell r="Q87">
            <v>0</v>
          </cell>
          <cell r="R87">
            <v>0</v>
          </cell>
          <cell r="S87">
            <v>0</v>
          </cell>
          <cell r="T87">
            <v>0</v>
          </cell>
        </row>
        <row r="88">
          <cell r="E88">
            <v>0</v>
          </cell>
          <cell r="F88">
            <v>0</v>
          </cell>
          <cell r="G88">
            <v>0</v>
          </cell>
          <cell r="H88">
            <v>0</v>
          </cell>
          <cell r="I88">
            <v>0</v>
          </cell>
          <cell r="J88">
            <v>0</v>
          </cell>
          <cell r="K88">
            <v>0</v>
          </cell>
          <cell r="L88">
            <v>0</v>
          </cell>
          <cell r="M88">
            <v>0</v>
          </cell>
          <cell r="N88">
            <v>0</v>
          </cell>
          <cell r="O88">
            <v>0</v>
          </cell>
          <cell r="P88">
            <v>14074.853620000002</v>
          </cell>
          <cell r="Q88">
            <v>0</v>
          </cell>
          <cell r="R88">
            <v>0</v>
          </cell>
          <cell r="S88">
            <v>0</v>
          </cell>
          <cell r="T88">
            <v>0</v>
          </cell>
        </row>
        <row r="89">
          <cell r="E89">
            <v>0</v>
          </cell>
          <cell r="F89">
            <v>0</v>
          </cell>
          <cell r="G89">
            <v>0</v>
          </cell>
          <cell r="H89">
            <v>0</v>
          </cell>
          <cell r="I89">
            <v>0</v>
          </cell>
          <cell r="J89">
            <v>0</v>
          </cell>
          <cell r="K89">
            <v>0</v>
          </cell>
          <cell r="L89">
            <v>0</v>
          </cell>
          <cell r="M89">
            <v>0</v>
          </cell>
          <cell r="N89">
            <v>0</v>
          </cell>
          <cell r="O89">
            <v>0</v>
          </cell>
          <cell r="P89">
            <v>28150</v>
          </cell>
          <cell r="Q89">
            <v>0</v>
          </cell>
          <cell r="R89">
            <v>0</v>
          </cell>
          <cell r="S89">
            <v>0</v>
          </cell>
          <cell r="T89">
            <v>0</v>
          </cell>
        </row>
        <row r="90">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E91">
            <v>0</v>
          </cell>
          <cell r="F91">
            <v>0</v>
          </cell>
          <cell r="G91">
            <v>0</v>
          </cell>
          <cell r="H91">
            <v>0</v>
          </cell>
          <cell r="I91">
            <v>0</v>
          </cell>
          <cell r="J91">
            <v>0</v>
          </cell>
          <cell r="K91">
            <v>0</v>
          </cell>
          <cell r="L91">
            <v>0</v>
          </cell>
          <cell r="M91">
            <v>0</v>
          </cell>
          <cell r="N91">
            <v>0</v>
          </cell>
          <cell r="O91">
            <v>0</v>
          </cell>
          <cell r="P91">
            <v>60075.361700000001</v>
          </cell>
          <cell r="Q91">
            <v>0</v>
          </cell>
          <cell r="R91">
            <v>0</v>
          </cell>
          <cell r="S91">
            <v>0</v>
          </cell>
          <cell r="T91">
            <v>0</v>
          </cell>
        </row>
        <row r="92">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row>
        <row r="94">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row>
        <row r="95">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row>
        <row r="96">
          <cell r="E96">
            <v>0</v>
          </cell>
          <cell r="F96">
            <v>0</v>
          </cell>
          <cell r="G96">
            <v>0</v>
          </cell>
          <cell r="H96">
            <v>0</v>
          </cell>
          <cell r="I96">
            <v>0</v>
          </cell>
          <cell r="J96">
            <v>0</v>
          </cell>
          <cell r="K96">
            <v>0</v>
          </cell>
          <cell r="L96">
            <v>0</v>
          </cell>
          <cell r="M96">
            <v>0</v>
          </cell>
          <cell r="N96">
            <v>0</v>
          </cell>
          <cell r="O96">
            <v>0</v>
          </cell>
          <cell r="P96">
            <v>962608.65261199942</v>
          </cell>
          <cell r="Q96">
            <v>0</v>
          </cell>
          <cell r="R96">
            <v>0</v>
          </cell>
          <cell r="S96">
            <v>0</v>
          </cell>
          <cell r="T96">
            <v>0</v>
          </cell>
        </row>
        <row r="97">
          <cell r="E97">
            <v>0</v>
          </cell>
          <cell r="F97">
            <v>0</v>
          </cell>
          <cell r="G97">
            <v>0</v>
          </cell>
          <cell r="H97">
            <v>0</v>
          </cell>
          <cell r="I97">
            <v>0</v>
          </cell>
          <cell r="J97">
            <v>0</v>
          </cell>
          <cell r="K97">
            <v>0</v>
          </cell>
          <cell r="L97">
            <v>0</v>
          </cell>
          <cell r="M97">
            <v>0</v>
          </cell>
          <cell r="N97">
            <v>0</v>
          </cell>
          <cell r="O97">
            <v>0</v>
          </cell>
          <cell r="P97">
            <v>31455.119487999997</v>
          </cell>
          <cell r="Q97">
            <v>0</v>
          </cell>
          <cell r="R97">
            <v>0</v>
          </cell>
          <cell r="S97">
            <v>0</v>
          </cell>
          <cell r="T97">
            <v>0</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row>
        <row r="99">
          <cell r="E99">
            <v>0</v>
          </cell>
          <cell r="F99">
            <v>0</v>
          </cell>
          <cell r="G99">
            <v>0</v>
          </cell>
          <cell r="H99">
            <v>0</v>
          </cell>
          <cell r="I99">
            <v>0</v>
          </cell>
          <cell r="J99">
            <v>0</v>
          </cell>
          <cell r="K99">
            <v>0</v>
          </cell>
          <cell r="L99">
            <v>0</v>
          </cell>
          <cell r="M99">
            <v>0</v>
          </cell>
          <cell r="N99">
            <v>0</v>
          </cell>
          <cell r="O99">
            <v>0</v>
          </cell>
          <cell r="P99">
            <v>5359.8599640000002</v>
          </cell>
          <cell r="Q99">
            <v>0</v>
          </cell>
          <cell r="R99">
            <v>0</v>
          </cell>
          <cell r="S99">
            <v>0</v>
          </cell>
          <cell r="T99">
            <v>0</v>
          </cell>
        </row>
        <row r="100">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E102">
            <v>0</v>
          </cell>
          <cell r="F102">
            <v>0</v>
          </cell>
          <cell r="G102">
            <v>0</v>
          </cell>
          <cell r="H102">
            <v>0</v>
          </cell>
          <cell r="I102">
            <v>0</v>
          </cell>
          <cell r="J102">
            <v>0</v>
          </cell>
          <cell r="K102">
            <v>0</v>
          </cell>
          <cell r="L102">
            <v>0</v>
          </cell>
          <cell r="M102">
            <v>0</v>
          </cell>
          <cell r="N102">
            <v>0</v>
          </cell>
          <cell r="O102">
            <v>0</v>
          </cell>
          <cell r="P102">
            <v>533839.04128200002</v>
          </cell>
          <cell r="Q102">
            <v>0</v>
          </cell>
          <cell r="R102">
            <v>0</v>
          </cell>
          <cell r="S102">
            <v>0</v>
          </cell>
          <cell r="T102">
            <v>0</v>
          </cell>
        </row>
        <row r="103">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E104">
            <v>0</v>
          </cell>
          <cell r="F104">
            <v>0</v>
          </cell>
          <cell r="G104">
            <v>0</v>
          </cell>
          <cell r="H104">
            <v>0</v>
          </cell>
          <cell r="I104">
            <v>0</v>
          </cell>
          <cell r="J104">
            <v>0</v>
          </cell>
          <cell r="K104">
            <v>0</v>
          </cell>
          <cell r="L104">
            <v>0</v>
          </cell>
          <cell r="M104">
            <v>0</v>
          </cell>
          <cell r="N104">
            <v>0</v>
          </cell>
          <cell r="O104">
            <v>0</v>
          </cell>
          <cell r="P104">
            <v>391954.6318779994</v>
          </cell>
          <cell r="Q104">
            <v>0</v>
          </cell>
          <cell r="R104">
            <v>0</v>
          </cell>
          <cell r="S104">
            <v>0</v>
          </cell>
          <cell r="T104">
            <v>0</v>
          </cell>
        </row>
        <row r="105">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E106">
            <v>0</v>
          </cell>
          <cell r="F106">
            <v>0</v>
          </cell>
          <cell r="G106">
            <v>0</v>
          </cell>
          <cell r="H106">
            <v>0</v>
          </cell>
          <cell r="I106">
            <v>0</v>
          </cell>
          <cell r="J106">
            <v>0</v>
          </cell>
          <cell r="K106">
            <v>0</v>
          </cell>
          <cell r="L106">
            <v>0</v>
          </cell>
          <cell r="M106">
            <v>0</v>
          </cell>
          <cell r="N106">
            <v>0</v>
          </cell>
          <cell r="O106">
            <v>0</v>
          </cell>
          <cell r="P106">
            <v>20174084.718031995</v>
          </cell>
          <cell r="Q106">
            <v>0</v>
          </cell>
          <cell r="R106">
            <v>0</v>
          </cell>
          <cell r="S106">
            <v>0</v>
          </cell>
          <cell r="T106">
            <v>0</v>
          </cell>
        </row>
        <row r="107">
          <cell r="E107">
            <v>0</v>
          </cell>
          <cell r="F107">
            <v>0</v>
          </cell>
          <cell r="G107">
            <v>0</v>
          </cell>
          <cell r="H107">
            <v>0</v>
          </cell>
          <cell r="I107">
            <v>0</v>
          </cell>
          <cell r="J107">
            <v>0</v>
          </cell>
          <cell r="K107">
            <v>0</v>
          </cell>
          <cell r="L107">
            <v>0</v>
          </cell>
          <cell r="M107">
            <v>0</v>
          </cell>
          <cell r="N107">
            <v>0</v>
          </cell>
          <cell r="O107">
            <v>0</v>
          </cell>
          <cell r="P107">
            <v>8406237.0432760008</v>
          </cell>
          <cell r="Q107">
            <v>0</v>
          </cell>
          <cell r="R107">
            <v>0</v>
          </cell>
          <cell r="S107">
            <v>0</v>
          </cell>
          <cell r="T107">
            <v>0</v>
          </cell>
        </row>
        <row r="108">
          <cell r="E108">
            <v>0</v>
          </cell>
          <cell r="F108">
            <v>0</v>
          </cell>
          <cell r="G108">
            <v>0</v>
          </cell>
          <cell r="H108">
            <v>0</v>
          </cell>
          <cell r="I108">
            <v>0</v>
          </cell>
          <cell r="J108">
            <v>0</v>
          </cell>
          <cell r="K108">
            <v>0</v>
          </cell>
          <cell r="L108">
            <v>0</v>
          </cell>
          <cell r="M108">
            <v>0</v>
          </cell>
          <cell r="N108">
            <v>0</v>
          </cell>
          <cell r="O108">
            <v>0</v>
          </cell>
          <cell r="P108">
            <v>8294861.6204320006</v>
          </cell>
          <cell r="Q108">
            <v>0</v>
          </cell>
          <cell r="R108">
            <v>0</v>
          </cell>
          <cell r="S108">
            <v>0</v>
          </cell>
          <cell r="T108">
            <v>0</v>
          </cell>
        </row>
        <row r="109">
          <cell r="E109">
            <v>0</v>
          </cell>
          <cell r="F109">
            <v>0</v>
          </cell>
          <cell r="G109">
            <v>0</v>
          </cell>
          <cell r="H109">
            <v>0</v>
          </cell>
          <cell r="I109">
            <v>0</v>
          </cell>
          <cell r="J109">
            <v>0</v>
          </cell>
          <cell r="K109">
            <v>0</v>
          </cell>
          <cell r="L109">
            <v>0</v>
          </cell>
          <cell r="M109">
            <v>0</v>
          </cell>
          <cell r="N109">
            <v>0</v>
          </cell>
          <cell r="O109">
            <v>0</v>
          </cell>
          <cell r="P109">
            <v>63617.722909999997</v>
          </cell>
          <cell r="Q109">
            <v>0</v>
          </cell>
          <cell r="R109">
            <v>0</v>
          </cell>
          <cell r="S109">
            <v>0</v>
          </cell>
          <cell r="T109">
            <v>0</v>
          </cell>
        </row>
        <row r="110">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row>
        <row r="111">
          <cell r="E111">
            <v>0</v>
          </cell>
          <cell r="F111">
            <v>0</v>
          </cell>
          <cell r="G111">
            <v>0</v>
          </cell>
          <cell r="H111">
            <v>0</v>
          </cell>
          <cell r="I111">
            <v>0</v>
          </cell>
          <cell r="J111">
            <v>0</v>
          </cell>
          <cell r="K111">
            <v>0</v>
          </cell>
          <cell r="L111">
            <v>0</v>
          </cell>
          <cell r="M111">
            <v>0</v>
          </cell>
          <cell r="N111">
            <v>0</v>
          </cell>
          <cell r="O111">
            <v>0</v>
          </cell>
          <cell r="P111">
            <v>44897.2696</v>
          </cell>
          <cell r="Q111">
            <v>0</v>
          </cell>
          <cell r="R111">
            <v>0</v>
          </cell>
          <cell r="S111">
            <v>0</v>
          </cell>
          <cell r="T111">
            <v>0</v>
          </cell>
        </row>
        <row r="112">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E113">
            <v>0</v>
          </cell>
          <cell r="F113">
            <v>0</v>
          </cell>
          <cell r="G113">
            <v>0</v>
          </cell>
          <cell r="H113">
            <v>0</v>
          </cell>
          <cell r="I113">
            <v>0</v>
          </cell>
          <cell r="J113">
            <v>0</v>
          </cell>
          <cell r="K113">
            <v>0</v>
          </cell>
          <cell r="L113">
            <v>0</v>
          </cell>
          <cell r="M113">
            <v>0</v>
          </cell>
          <cell r="N113">
            <v>0</v>
          </cell>
          <cell r="O113">
            <v>0</v>
          </cell>
          <cell r="P113">
            <v>240.96963</v>
          </cell>
          <cell r="Q113">
            <v>0</v>
          </cell>
          <cell r="R113">
            <v>0</v>
          </cell>
          <cell r="S113">
            <v>0</v>
          </cell>
          <cell r="T113">
            <v>0</v>
          </cell>
        </row>
        <row r="114">
          <cell r="E114">
            <v>0</v>
          </cell>
          <cell r="F114">
            <v>0</v>
          </cell>
          <cell r="G114">
            <v>0</v>
          </cell>
          <cell r="H114">
            <v>0</v>
          </cell>
          <cell r="I114">
            <v>0</v>
          </cell>
          <cell r="J114">
            <v>0</v>
          </cell>
          <cell r="K114">
            <v>0</v>
          </cell>
          <cell r="L114">
            <v>0</v>
          </cell>
          <cell r="M114">
            <v>0</v>
          </cell>
          <cell r="N114">
            <v>0</v>
          </cell>
          <cell r="O114">
            <v>0</v>
          </cell>
          <cell r="P114">
            <v>964.89191999999991</v>
          </cell>
          <cell r="Q114">
            <v>0</v>
          </cell>
          <cell r="R114">
            <v>0</v>
          </cell>
          <cell r="S114">
            <v>0</v>
          </cell>
          <cell r="T114">
            <v>0</v>
          </cell>
        </row>
        <row r="115">
          <cell r="E115">
            <v>0</v>
          </cell>
          <cell r="F115">
            <v>0</v>
          </cell>
          <cell r="G115">
            <v>0</v>
          </cell>
          <cell r="H115">
            <v>0</v>
          </cell>
          <cell r="I115">
            <v>0</v>
          </cell>
          <cell r="J115">
            <v>0</v>
          </cell>
          <cell r="K115">
            <v>0</v>
          </cell>
          <cell r="L115">
            <v>0</v>
          </cell>
          <cell r="M115">
            <v>0</v>
          </cell>
          <cell r="N115">
            <v>0</v>
          </cell>
          <cell r="O115">
            <v>0</v>
          </cell>
          <cell r="P115">
            <v>1654.5687840000001</v>
          </cell>
          <cell r="Q115">
            <v>0</v>
          </cell>
          <cell r="R115">
            <v>0</v>
          </cell>
          <cell r="S115">
            <v>0</v>
          </cell>
          <cell r="T115">
            <v>0</v>
          </cell>
        </row>
        <row r="116">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E117">
            <v>0</v>
          </cell>
          <cell r="F117">
            <v>0</v>
          </cell>
          <cell r="G117">
            <v>0</v>
          </cell>
          <cell r="H117">
            <v>0</v>
          </cell>
          <cell r="I117">
            <v>0</v>
          </cell>
          <cell r="J117">
            <v>0</v>
          </cell>
          <cell r="K117">
            <v>0</v>
          </cell>
          <cell r="L117">
            <v>0</v>
          </cell>
          <cell r="M117">
            <v>0</v>
          </cell>
          <cell r="N117">
            <v>0</v>
          </cell>
          <cell r="O117">
            <v>0</v>
          </cell>
          <cell r="P117">
            <v>1914095.3107679999</v>
          </cell>
          <cell r="Q117">
            <v>0</v>
          </cell>
          <cell r="R117">
            <v>0</v>
          </cell>
          <cell r="S117">
            <v>0</v>
          </cell>
          <cell r="T117">
            <v>0</v>
          </cell>
        </row>
        <row r="118">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E119">
            <v>0</v>
          </cell>
          <cell r="F119">
            <v>0</v>
          </cell>
          <cell r="G119">
            <v>0</v>
          </cell>
          <cell r="H119">
            <v>0</v>
          </cell>
          <cell r="I119">
            <v>0</v>
          </cell>
          <cell r="J119">
            <v>0</v>
          </cell>
          <cell r="K119">
            <v>0</v>
          </cell>
          <cell r="L119">
            <v>0</v>
          </cell>
          <cell r="M119">
            <v>0</v>
          </cell>
          <cell r="N119">
            <v>0</v>
          </cell>
          <cell r="O119">
            <v>0</v>
          </cell>
          <cell r="P119">
            <v>288801.86650799995</v>
          </cell>
          <cell r="Q119">
            <v>0</v>
          </cell>
          <cell r="R119">
            <v>0</v>
          </cell>
          <cell r="S119">
            <v>0</v>
          </cell>
          <cell r="T119">
            <v>0</v>
          </cell>
        </row>
        <row r="120">
          <cell r="E120">
            <v>0</v>
          </cell>
          <cell r="F120">
            <v>0</v>
          </cell>
          <cell r="G120">
            <v>0</v>
          </cell>
          <cell r="H120">
            <v>0</v>
          </cell>
          <cell r="I120">
            <v>0</v>
          </cell>
          <cell r="J120">
            <v>0</v>
          </cell>
          <cell r="K120">
            <v>0</v>
          </cell>
          <cell r="L120">
            <v>0</v>
          </cell>
          <cell r="M120">
            <v>0</v>
          </cell>
          <cell r="N120">
            <v>0</v>
          </cell>
          <cell r="O120">
            <v>0</v>
          </cell>
          <cell r="P120">
            <v>99303.484259999997</v>
          </cell>
          <cell r="Q120">
            <v>0</v>
          </cell>
          <cell r="R120">
            <v>0</v>
          </cell>
          <cell r="S120">
            <v>0</v>
          </cell>
          <cell r="T120">
            <v>0</v>
          </cell>
        </row>
        <row r="121">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row>
        <row r="123">
          <cell r="E123">
            <v>0</v>
          </cell>
          <cell r="F123">
            <v>0</v>
          </cell>
          <cell r="G123">
            <v>0</v>
          </cell>
          <cell r="H123">
            <v>0</v>
          </cell>
          <cell r="I123">
            <v>0</v>
          </cell>
          <cell r="J123">
            <v>0</v>
          </cell>
          <cell r="K123">
            <v>0</v>
          </cell>
          <cell r="L123">
            <v>0</v>
          </cell>
          <cell r="M123">
            <v>0</v>
          </cell>
          <cell r="N123">
            <v>0</v>
          </cell>
          <cell r="O123">
            <v>0</v>
          </cell>
          <cell r="P123">
            <v>1515540.68</v>
          </cell>
          <cell r="Q123">
            <v>0</v>
          </cell>
          <cell r="R123">
            <v>0</v>
          </cell>
          <cell r="S123">
            <v>0</v>
          </cell>
          <cell r="T123">
            <v>0</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row>
        <row r="125">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E126">
            <v>0</v>
          </cell>
          <cell r="F126">
            <v>0</v>
          </cell>
          <cell r="G126">
            <v>0</v>
          </cell>
          <cell r="H126">
            <v>0</v>
          </cell>
          <cell r="I126">
            <v>0</v>
          </cell>
          <cell r="J126">
            <v>0</v>
          </cell>
          <cell r="K126">
            <v>0</v>
          </cell>
          <cell r="L126">
            <v>0</v>
          </cell>
          <cell r="M126">
            <v>0</v>
          </cell>
          <cell r="N126">
            <v>0</v>
          </cell>
          <cell r="O126">
            <v>0</v>
          </cell>
          <cell r="P126">
            <v>10449.279999999999</v>
          </cell>
          <cell r="Q126">
            <v>0</v>
          </cell>
          <cell r="R126">
            <v>0</v>
          </cell>
          <cell r="S126">
            <v>0</v>
          </cell>
          <cell r="T126">
            <v>0</v>
          </cell>
        </row>
        <row r="127">
          <cell r="E127">
            <v>0</v>
          </cell>
          <cell r="F127">
            <v>0</v>
          </cell>
          <cell r="G127">
            <v>0</v>
          </cell>
          <cell r="H127">
            <v>0</v>
          </cell>
          <cell r="I127">
            <v>0</v>
          </cell>
          <cell r="J127">
            <v>0</v>
          </cell>
          <cell r="K127">
            <v>0</v>
          </cell>
          <cell r="L127">
            <v>0</v>
          </cell>
          <cell r="M127">
            <v>0</v>
          </cell>
          <cell r="N127">
            <v>0</v>
          </cell>
          <cell r="O127">
            <v>0</v>
          </cell>
          <cell r="P127">
            <v>1881954.0310499999</v>
          </cell>
          <cell r="Q127">
            <v>0</v>
          </cell>
          <cell r="R127">
            <v>0</v>
          </cell>
          <cell r="S127">
            <v>0</v>
          </cell>
          <cell r="T127">
            <v>0</v>
          </cell>
        </row>
        <row r="128">
          <cell r="E128">
            <v>0</v>
          </cell>
          <cell r="F128">
            <v>0</v>
          </cell>
          <cell r="G128">
            <v>0</v>
          </cell>
          <cell r="H128">
            <v>0</v>
          </cell>
          <cell r="I128">
            <v>0</v>
          </cell>
          <cell r="J128">
            <v>0</v>
          </cell>
          <cell r="K128">
            <v>0</v>
          </cell>
          <cell r="L128">
            <v>0</v>
          </cell>
          <cell r="M128">
            <v>0</v>
          </cell>
          <cell r="N128">
            <v>0</v>
          </cell>
          <cell r="O128">
            <v>0</v>
          </cell>
          <cell r="P128">
            <v>369056.83104999998</v>
          </cell>
          <cell r="Q128">
            <v>0</v>
          </cell>
          <cell r="R128">
            <v>0</v>
          </cell>
          <cell r="S128">
            <v>0</v>
          </cell>
          <cell r="T128">
            <v>0</v>
          </cell>
        </row>
        <row r="129">
          <cell r="E129">
            <v>0</v>
          </cell>
          <cell r="F129">
            <v>0</v>
          </cell>
          <cell r="G129">
            <v>0</v>
          </cell>
          <cell r="H129">
            <v>0</v>
          </cell>
          <cell r="I129">
            <v>0</v>
          </cell>
          <cell r="J129">
            <v>0</v>
          </cell>
          <cell r="K129">
            <v>0</v>
          </cell>
          <cell r="L129">
            <v>0</v>
          </cell>
          <cell r="M129">
            <v>0</v>
          </cell>
          <cell r="N129">
            <v>0</v>
          </cell>
          <cell r="O129">
            <v>0</v>
          </cell>
          <cell r="P129">
            <v>1287697.2</v>
          </cell>
          <cell r="Q129">
            <v>0</v>
          </cell>
          <cell r="R129">
            <v>0</v>
          </cell>
          <cell r="S129">
            <v>0</v>
          </cell>
          <cell r="T129">
            <v>0</v>
          </cell>
        </row>
        <row r="130">
          <cell r="E130">
            <v>0</v>
          </cell>
          <cell r="F130">
            <v>0</v>
          </cell>
          <cell r="G130">
            <v>0</v>
          </cell>
          <cell r="H130">
            <v>0</v>
          </cell>
          <cell r="I130">
            <v>0</v>
          </cell>
          <cell r="J130">
            <v>0</v>
          </cell>
          <cell r="K130">
            <v>0</v>
          </cell>
          <cell r="L130">
            <v>0</v>
          </cell>
          <cell r="M130">
            <v>0</v>
          </cell>
          <cell r="N130">
            <v>0</v>
          </cell>
          <cell r="O130">
            <v>0</v>
          </cell>
          <cell r="P130">
            <v>225200</v>
          </cell>
          <cell r="Q130">
            <v>0</v>
          </cell>
          <cell r="R130">
            <v>0</v>
          </cell>
          <cell r="S130">
            <v>0</v>
          </cell>
          <cell r="T130">
            <v>0</v>
          </cell>
        </row>
        <row r="131">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row>
        <row r="133">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row>
        <row r="134">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row>
        <row r="135">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row>
        <row r="136">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row>
        <row r="137">
          <cell r="E137">
            <v>0</v>
          </cell>
          <cell r="F137">
            <v>0</v>
          </cell>
          <cell r="G137">
            <v>0</v>
          </cell>
          <cell r="H137">
            <v>0</v>
          </cell>
          <cell r="I137">
            <v>0</v>
          </cell>
          <cell r="J137">
            <v>0</v>
          </cell>
          <cell r="K137">
            <v>0</v>
          </cell>
          <cell r="L137">
            <v>0</v>
          </cell>
          <cell r="M137">
            <v>0</v>
          </cell>
          <cell r="N137">
            <v>0</v>
          </cell>
          <cell r="O137">
            <v>0</v>
          </cell>
          <cell r="P137">
            <v>107138.993376</v>
          </cell>
          <cell r="Q137">
            <v>0</v>
          </cell>
          <cell r="R137">
            <v>0</v>
          </cell>
          <cell r="S137">
            <v>0</v>
          </cell>
          <cell r="T137">
            <v>0</v>
          </cell>
        </row>
        <row r="138">
          <cell r="E138">
            <v>0</v>
          </cell>
          <cell r="F138">
            <v>0</v>
          </cell>
          <cell r="G138">
            <v>0</v>
          </cell>
          <cell r="H138">
            <v>0</v>
          </cell>
          <cell r="I138">
            <v>0</v>
          </cell>
          <cell r="J138">
            <v>0</v>
          </cell>
          <cell r="K138">
            <v>0</v>
          </cell>
          <cell r="L138">
            <v>0</v>
          </cell>
          <cell r="M138">
            <v>0</v>
          </cell>
          <cell r="N138">
            <v>0</v>
          </cell>
          <cell r="O138">
            <v>0</v>
          </cell>
          <cell r="P138">
            <v>26956.892639999998</v>
          </cell>
          <cell r="Q138">
            <v>0</v>
          </cell>
          <cell r="R138">
            <v>0</v>
          </cell>
          <cell r="S138">
            <v>0</v>
          </cell>
          <cell r="T138">
            <v>0</v>
          </cell>
        </row>
        <row r="139">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row>
        <row r="140">
          <cell r="E140">
            <v>0</v>
          </cell>
          <cell r="F140">
            <v>0</v>
          </cell>
          <cell r="G140">
            <v>0</v>
          </cell>
          <cell r="H140">
            <v>0</v>
          </cell>
          <cell r="I140">
            <v>0</v>
          </cell>
          <cell r="J140">
            <v>0</v>
          </cell>
          <cell r="K140">
            <v>0</v>
          </cell>
          <cell r="L140">
            <v>0</v>
          </cell>
          <cell r="M140">
            <v>0</v>
          </cell>
          <cell r="N140">
            <v>0</v>
          </cell>
          <cell r="O140">
            <v>0</v>
          </cell>
          <cell r="P140">
            <v>12622.100736</v>
          </cell>
          <cell r="Q140">
            <v>0</v>
          </cell>
          <cell r="R140">
            <v>0</v>
          </cell>
          <cell r="S140">
            <v>0</v>
          </cell>
          <cell r="T140">
            <v>0</v>
          </cell>
        </row>
        <row r="141">
          <cell r="E141">
            <v>0</v>
          </cell>
          <cell r="F141">
            <v>0</v>
          </cell>
          <cell r="G141">
            <v>0</v>
          </cell>
          <cell r="H141">
            <v>0</v>
          </cell>
          <cell r="I141">
            <v>0</v>
          </cell>
          <cell r="J141">
            <v>0</v>
          </cell>
          <cell r="K141">
            <v>0</v>
          </cell>
          <cell r="L141">
            <v>0</v>
          </cell>
          <cell r="M141">
            <v>0</v>
          </cell>
          <cell r="N141">
            <v>0</v>
          </cell>
          <cell r="O141">
            <v>0</v>
          </cell>
          <cell r="P141">
            <v>67560</v>
          </cell>
          <cell r="Q141">
            <v>0</v>
          </cell>
          <cell r="R141">
            <v>0</v>
          </cell>
          <cell r="S141">
            <v>0</v>
          </cell>
          <cell r="T141">
            <v>0</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row>
        <row r="143">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row>
        <row r="144">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row>
        <row r="145">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row>
        <row r="147">
          <cell r="E147">
            <v>0</v>
          </cell>
          <cell r="F147">
            <v>0</v>
          </cell>
          <cell r="G147">
            <v>0</v>
          </cell>
          <cell r="H147">
            <v>0</v>
          </cell>
          <cell r="I147">
            <v>0</v>
          </cell>
          <cell r="J147">
            <v>0</v>
          </cell>
          <cell r="K147">
            <v>0</v>
          </cell>
          <cell r="L147">
            <v>0</v>
          </cell>
          <cell r="M147">
            <v>0</v>
          </cell>
          <cell r="N147">
            <v>0</v>
          </cell>
          <cell r="O147">
            <v>0</v>
          </cell>
          <cell r="P147">
            <v>1797240.26502</v>
          </cell>
          <cell r="Q147">
            <v>0</v>
          </cell>
          <cell r="R147">
            <v>0</v>
          </cell>
          <cell r="S147">
            <v>0</v>
          </cell>
          <cell r="T147">
            <v>0</v>
          </cell>
        </row>
        <row r="148">
          <cell r="E148">
            <v>0</v>
          </cell>
          <cell r="F148">
            <v>0</v>
          </cell>
          <cell r="G148">
            <v>0</v>
          </cell>
          <cell r="H148">
            <v>0</v>
          </cell>
          <cell r="I148">
            <v>0</v>
          </cell>
          <cell r="J148">
            <v>0</v>
          </cell>
          <cell r="K148">
            <v>0</v>
          </cell>
          <cell r="L148">
            <v>0</v>
          </cell>
          <cell r="M148">
            <v>0</v>
          </cell>
          <cell r="N148">
            <v>0</v>
          </cell>
          <cell r="O148">
            <v>0</v>
          </cell>
          <cell r="P148">
            <v>16890</v>
          </cell>
          <cell r="Q148">
            <v>0</v>
          </cell>
          <cell r="R148">
            <v>0</v>
          </cell>
          <cell r="S148">
            <v>0</v>
          </cell>
          <cell r="T148">
            <v>0</v>
          </cell>
        </row>
        <row r="149">
          <cell r="E149">
            <v>0</v>
          </cell>
          <cell r="F149">
            <v>0</v>
          </cell>
          <cell r="G149">
            <v>0</v>
          </cell>
          <cell r="H149">
            <v>0</v>
          </cell>
          <cell r="I149">
            <v>0</v>
          </cell>
          <cell r="J149">
            <v>0</v>
          </cell>
          <cell r="K149">
            <v>0</v>
          </cell>
          <cell r="L149">
            <v>0</v>
          </cell>
          <cell r="M149">
            <v>0</v>
          </cell>
          <cell r="N149">
            <v>0</v>
          </cell>
          <cell r="O149">
            <v>0</v>
          </cell>
          <cell r="P149">
            <v>26843.425769999998</v>
          </cell>
          <cell r="Q149">
            <v>0</v>
          </cell>
          <cell r="R149">
            <v>0</v>
          </cell>
          <cell r="S149">
            <v>0</v>
          </cell>
          <cell r="T149">
            <v>0</v>
          </cell>
        </row>
        <row r="150">
          <cell r="E150">
            <v>0</v>
          </cell>
          <cell r="F150">
            <v>0</v>
          </cell>
          <cell r="G150">
            <v>0</v>
          </cell>
          <cell r="H150">
            <v>0</v>
          </cell>
          <cell r="I150">
            <v>0</v>
          </cell>
          <cell r="J150">
            <v>0</v>
          </cell>
          <cell r="K150">
            <v>0</v>
          </cell>
          <cell r="L150">
            <v>0</v>
          </cell>
          <cell r="M150">
            <v>0</v>
          </cell>
          <cell r="N150">
            <v>0</v>
          </cell>
          <cell r="O150">
            <v>0</v>
          </cell>
          <cell r="P150">
            <v>785572.70426999999</v>
          </cell>
          <cell r="Q150">
            <v>0</v>
          </cell>
          <cell r="R150">
            <v>0</v>
          </cell>
          <cell r="S150">
            <v>0</v>
          </cell>
          <cell r="T150">
            <v>0</v>
          </cell>
        </row>
        <row r="151">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row>
        <row r="152">
          <cell r="E152">
            <v>0</v>
          </cell>
          <cell r="F152">
            <v>0</v>
          </cell>
          <cell r="G152">
            <v>0</v>
          </cell>
          <cell r="H152">
            <v>0</v>
          </cell>
          <cell r="I152">
            <v>0</v>
          </cell>
          <cell r="J152">
            <v>0</v>
          </cell>
          <cell r="K152">
            <v>0</v>
          </cell>
          <cell r="L152">
            <v>0</v>
          </cell>
          <cell r="M152">
            <v>0</v>
          </cell>
          <cell r="N152">
            <v>0</v>
          </cell>
          <cell r="O152">
            <v>0</v>
          </cell>
          <cell r="P152">
            <v>751416.28698000009</v>
          </cell>
          <cell r="Q152">
            <v>0</v>
          </cell>
          <cell r="R152">
            <v>0</v>
          </cell>
          <cell r="S152">
            <v>0</v>
          </cell>
          <cell r="T152">
            <v>0</v>
          </cell>
        </row>
        <row r="153">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row>
        <row r="154">
          <cell r="E154">
            <v>0</v>
          </cell>
          <cell r="F154">
            <v>0</v>
          </cell>
          <cell r="G154">
            <v>0</v>
          </cell>
          <cell r="H154">
            <v>0</v>
          </cell>
          <cell r="I154">
            <v>0</v>
          </cell>
          <cell r="J154">
            <v>0</v>
          </cell>
          <cell r="K154">
            <v>0</v>
          </cell>
          <cell r="L154">
            <v>0</v>
          </cell>
          <cell r="M154">
            <v>0</v>
          </cell>
          <cell r="N154">
            <v>0</v>
          </cell>
          <cell r="O154">
            <v>0</v>
          </cell>
          <cell r="P154">
            <v>199627.848</v>
          </cell>
          <cell r="Q154">
            <v>0</v>
          </cell>
          <cell r="R154">
            <v>0</v>
          </cell>
          <cell r="S154">
            <v>0</v>
          </cell>
          <cell r="T154">
            <v>0</v>
          </cell>
        </row>
        <row r="155">
          <cell r="E155">
            <v>0</v>
          </cell>
          <cell r="F155">
            <v>0</v>
          </cell>
          <cell r="G155">
            <v>0</v>
          </cell>
          <cell r="H155">
            <v>0</v>
          </cell>
          <cell r="I155">
            <v>0</v>
          </cell>
          <cell r="J155">
            <v>0</v>
          </cell>
          <cell r="K155">
            <v>0</v>
          </cell>
          <cell r="L155">
            <v>0</v>
          </cell>
          <cell r="M155">
            <v>0</v>
          </cell>
          <cell r="N155">
            <v>0</v>
          </cell>
          <cell r="O155">
            <v>0</v>
          </cell>
          <cell r="P155">
            <v>11260</v>
          </cell>
          <cell r="Q155">
            <v>0</v>
          </cell>
          <cell r="R155">
            <v>0</v>
          </cell>
          <cell r="S155">
            <v>0</v>
          </cell>
          <cell r="T155">
            <v>0</v>
          </cell>
        </row>
        <row r="156">
          <cell r="E156">
            <v>0</v>
          </cell>
          <cell r="F156">
            <v>0</v>
          </cell>
          <cell r="G156">
            <v>0</v>
          </cell>
          <cell r="H156">
            <v>0</v>
          </cell>
          <cell r="I156">
            <v>0</v>
          </cell>
          <cell r="J156">
            <v>0</v>
          </cell>
          <cell r="K156">
            <v>0</v>
          </cell>
          <cell r="L156">
            <v>0</v>
          </cell>
          <cell r="M156">
            <v>0</v>
          </cell>
          <cell r="N156">
            <v>0</v>
          </cell>
          <cell r="O156">
            <v>0</v>
          </cell>
          <cell r="P156">
            <v>5630</v>
          </cell>
          <cell r="Q156">
            <v>0</v>
          </cell>
          <cell r="R156">
            <v>0</v>
          </cell>
          <cell r="S156">
            <v>0</v>
          </cell>
          <cell r="T156">
            <v>0</v>
          </cell>
        </row>
        <row r="157">
          <cell r="E157">
            <v>0</v>
          </cell>
          <cell r="F157">
            <v>0</v>
          </cell>
          <cell r="G157">
            <v>0</v>
          </cell>
          <cell r="H157">
            <v>0</v>
          </cell>
          <cell r="I157">
            <v>0</v>
          </cell>
          <cell r="J157">
            <v>0</v>
          </cell>
          <cell r="K157">
            <v>0</v>
          </cell>
          <cell r="L157">
            <v>0</v>
          </cell>
          <cell r="M157">
            <v>0</v>
          </cell>
          <cell r="N157">
            <v>0</v>
          </cell>
          <cell r="O157">
            <v>0</v>
          </cell>
          <cell r="P157">
            <v>301808.62033400004</v>
          </cell>
          <cell r="Q157">
            <v>0</v>
          </cell>
          <cell r="R157">
            <v>0</v>
          </cell>
          <cell r="S157">
            <v>0</v>
          </cell>
          <cell r="T157">
            <v>0</v>
          </cell>
        </row>
        <row r="158">
          <cell r="E158">
            <v>0</v>
          </cell>
          <cell r="F158">
            <v>0</v>
          </cell>
          <cell r="G158">
            <v>0</v>
          </cell>
          <cell r="H158">
            <v>0</v>
          </cell>
          <cell r="I158">
            <v>0</v>
          </cell>
          <cell r="J158">
            <v>0</v>
          </cell>
          <cell r="K158">
            <v>0</v>
          </cell>
          <cell r="L158">
            <v>0</v>
          </cell>
          <cell r="M158">
            <v>0</v>
          </cell>
          <cell r="N158">
            <v>0</v>
          </cell>
          <cell r="O158">
            <v>0</v>
          </cell>
          <cell r="P158">
            <v>295137.097534</v>
          </cell>
          <cell r="Q158">
            <v>0</v>
          </cell>
          <cell r="R158">
            <v>0</v>
          </cell>
          <cell r="S158">
            <v>0</v>
          </cell>
          <cell r="T158">
            <v>0</v>
          </cell>
        </row>
        <row r="159">
          <cell r="E159">
            <v>0</v>
          </cell>
          <cell r="F159">
            <v>0</v>
          </cell>
          <cell r="G159">
            <v>0</v>
          </cell>
          <cell r="H159">
            <v>0</v>
          </cell>
          <cell r="I159">
            <v>0</v>
          </cell>
          <cell r="J159">
            <v>0</v>
          </cell>
          <cell r="K159">
            <v>0</v>
          </cell>
          <cell r="L159">
            <v>0</v>
          </cell>
          <cell r="M159">
            <v>0</v>
          </cell>
          <cell r="N159">
            <v>0</v>
          </cell>
          <cell r="O159">
            <v>0</v>
          </cell>
          <cell r="P159">
            <v>5038.8227999999999</v>
          </cell>
          <cell r="Q159">
            <v>0</v>
          </cell>
          <cell r="R159">
            <v>0</v>
          </cell>
          <cell r="S159">
            <v>0</v>
          </cell>
          <cell r="T159">
            <v>0</v>
          </cell>
        </row>
        <row r="160">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row>
        <row r="161">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row>
        <row r="162">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row>
        <row r="163">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row>
        <row r="164">
          <cell r="E164">
            <v>0</v>
          </cell>
          <cell r="F164">
            <v>0</v>
          </cell>
          <cell r="G164">
            <v>0</v>
          </cell>
          <cell r="H164">
            <v>0</v>
          </cell>
          <cell r="I164">
            <v>0</v>
          </cell>
          <cell r="J164">
            <v>0</v>
          </cell>
          <cell r="K164">
            <v>0</v>
          </cell>
          <cell r="L164">
            <v>0</v>
          </cell>
          <cell r="M164">
            <v>0</v>
          </cell>
          <cell r="N164">
            <v>0</v>
          </cell>
          <cell r="O164">
            <v>0</v>
          </cell>
          <cell r="P164">
            <v>1632.7</v>
          </cell>
          <cell r="Q164">
            <v>0</v>
          </cell>
          <cell r="R164">
            <v>0</v>
          </cell>
          <cell r="S164">
            <v>0</v>
          </cell>
          <cell r="T164">
            <v>0</v>
          </cell>
        </row>
        <row r="165">
          <cell r="E165">
            <v>0</v>
          </cell>
          <cell r="F165">
            <v>0</v>
          </cell>
          <cell r="G165">
            <v>0</v>
          </cell>
          <cell r="H165">
            <v>0</v>
          </cell>
          <cell r="I165">
            <v>0</v>
          </cell>
          <cell r="J165">
            <v>0</v>
          </cell>
          <cell r="K165">
            <v>0</v>
          </cell>
          <cell r="L165">
            <v>0</v>
          </cell>
          <cell r="M165">
            <v>0</v>
          </cell>
          <cell r="N165">
            <v>0</v>
          </cell>
          <cell r="O165">
            <v>0</v>
          </cell>
          <cell r="P165">
            <v>358949.32565999997</v>
          </cell>
          <cell r="Q165">
            <v>0</v>
          </cell>
          <cell r="R165">
            <v>0</v>
          </cell>
          <cell r="S165">
            <v>0</v>
          </cell>
          <cell r="T165">
            <v>0</v>
          </cell>
        </row>
        <row r="166">
          <cell r="E166">
            <v>0</v>
          </cell>
          <cell r="F166">
            <v>0</v>
          </cell>
          <cell r="G166">
            <v>0</v>
          </cell>
          <cell r="H166">
            <v>0</v>
          </cell>
          <cell r="I166">
            <v>0</v>
          </cell>
          <cell r="J166">
            <v>0</v>
          </cell>
          <cell r="K166">
            <v>0</v>
          </cell>
          <cell r="L166">
            <v>0</v>
          </cell>
          <cell r="M166">
            <v>0</v>
          </cell>
          <cell r="N166">
            <v>0</v>
          </cell>
          <cell r="O166">
            <v>0</v>
          </cell>
          <cell r="P166">
            <v>22520</v>
          </cell>
          <cell r="Q166">
            <v>0</v>
          </cell>
          <cell r="R166">
            <v>0</v>
          </cell>
          <cell r="S166">
            <v>0</v>
          </cell>
          <cell r="T166">
            <v>0</v>
          </cell>
        </row>
        <row r="167">
          <cell r="E167">
            <v>0</v>
          </cell>
          <cell r="F167">
            <v>0</v>
          </cell>
          <cell r="G167">
            <v>0</v>
          </cell>
          <cell r="H167">
            <v>0</v>
          </cell>
          <cell r="I167">
            <v>0</v>
          </cell>
          <cell r="J167">
            <v>0</v>
          </cell>
          <cell r="K167">
            <v>0</v>
          </cell>
          <cell r="L167">
            <v>0</v>
          </cell>
          <cell r="M167">
            <v>0</v>
          </cell>
          <cell r="N167">
            <v>0</v>
          </cell>
          <cell r="O167">
            <v>0</v>
          </cell>
          <cell r="P167">
            <v>45040</v>
          </cell>
          <cell r="Q167">
            <v>0</v>
          </cell>
          <cell r="R167">
            <v>0</v>
          </cell>
          <cell r="S167">
            <v>0</v>
          </cell>
          <cell r="T167">
            <v>0</v>
          </cell>
        </row>
        <row r="168">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row>
        <row r="169">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E170">
            <v>0</v>
          </cell>
          <cell r="F170">
            <v>0</v>
          </cell>
          <cell r="G170">
            <v>0</v>
          </cell>
          <cell r="H170">
            <v>0</v>
          </cell>
          <cell r="I170">
            <v>0</v>
          </cell>
          <cell r="J170">
            <v>0</v>
          </cell>
          <cell r="K170">
            <v>0</v>
          </cell>
          <cell r="L170">
            <v>0</v>
          </cell>
          <cell r="M170">
            <v>0</v>
          </cell>
          <cell r="N170">
            <v>0</v>
          </cell>
          <cell r="O170">
            <v>0</v>
          </cell>
          <cell r="P170">
            <v>274304.90346</v>
          </cell>
          <cell r="Q170">
            <v>0</v>
          </cell>
          <cell r="R170">
            <v>0</v>
          </cell>
          <cell r="S170">
            <v>0</v>
          </cell>
          <cell r="T170">
            <v>0</v>
          </cell>
        </row>
        <row r="171">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row>
        <row r="172">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row>
        <row r="173">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E174">
            <v>0</v>
          </cell>
          <cell r="F174">
            <v>0</v>
          </cell>
          <cell r="G174">
            <v>0</v>
          </cell>
          <cell r="H174">
            <v>0</v>
          </cell>
          <cell r="I174">
            <v>0</v>
          </cell>
          <cell r="J174">
            <v>0</v>
          </cell>
          <cell r="K174">
            <v>0</v>
          </cell>
          <cell r="L174">
            <v>0</v>
          </cell>
          <cell r="M174">
            <v>0</v>
          </cell>
          <cell r="N174">
            <v>0</v>
          </cell>
          <cell r="O174">
            <v>0</v>
          </cell>
          <cell r="P174">
            <v>17084.422200000001</v>
          </cell>
          <cell r="Q174">
            <v>0</v>
          </cell>
          <cell r="R174">
            <v>0</v>
          </cell>
          <cell r="S174">
            <v>0</v>
          </cell>
          <cell r="T174">
            <v>0</v>
          </cell>
        </row>
        <row r="175">
          <cell r="E175">
            <v>0</v>
          </cell>
          <cell r="F175">
            <v>0</v>
          </cell>
          <cell r="G175">
            <v>0</v>
          </cell>
          <cell r="H175">
            <v>0</v>
          </cell>
          <cell r="I175">
            <v>0</v>
          </cell>
          <cell r="J175">
            <v>0</v>
          </cell>
          <cell r="K175">
            <v>0</v>
          </cell>
          <cell r="L175">
            <v>0</v>
          </cell>
          <cell r="M175">
            <v>0</v>
          </cell>
          <cell r="N175">
            <v>0</v>
          </cell>
          <cell r="O175">
            <v>0</v>
          </cell>
          <cell r="P175">
            <v>564374.83915400004</v>
          </cell>
          <cell r="Q175">
            <v>0</v>
          </cell>
          <cell r="R175">
            <v>0</v>
          </cell>
          <cell r="S175">
            <v>0</v>
          </cell>
          <cell r="T175">
            <v>0</v>
          </cell>
        </row>
        <row r="176">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row>
        <row r="177">
          <cell r="E177">
            <v>0</v>
          </cell>
          <cell r="F177">
            <v>0</v>
          </cell>
          <cell r="G177">
            <v>0</v>
          </cell>
          <cell r="H177">
            <v>0</v>
          </cell>
          <cell r="I177">
            <v>0</v>
          </cell>
          <cell r="J177">
            <v>0</v>
          </cell>
          <cell r="K177">
            <v>0</v>
          </cell>
          <cell r="L177">
            <v>0</v>
          </cell>
          <cell r="M177">
            <v>0</v>
          </cell>
          <cell r="N177">
            <v>0</v>
          </cell>
          <cell r="O177">
            <v>0</v>
          </cell>
          <cell r="P177">
            <v>451774.83915400004</v>
          </cell>
          <cell r="Q177">
            <v>0</v>
          </cell>
          <cell r="R177">
            <v>0</v>
          </cell>
          <cell r="S177">
            <v>0</v>
          </cell>
          <cell r="T177">
            <v>0</v>
          </cell>
        </row>
        <row r="178">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row>
        <row r="180">
          <cell r="E180">
            <v>0</v>
          </cell>
          <cell r="F180">
            <v>0</v>
          </cell>
          <cell r="G180">
            <v>0</v>
          </cell>
          <cell r="H180">
            <v>0</v>
          </cell>
          <cell r="I180">
            <v>0</v>
          </cell>
          <cell r="J180">
            <v>0</v>
          </cell>
          <cell r="K180">
            <v>0</v>
          </cell>
          <cell r="L180">
            <v>0</v>
          </cell>
          <cell r="M180">
            <v>0</v>
          </cell>
          <cell r="N180">
            <v>0</v>
          </cell>
          <cell r="O180">
            <v>0</v>
          </cell>
          <cell r="P180">
            <v>112600</v>
          </cell>
          <cell r="Q180">
            <v>0</v>
          </cell>
          <cell r="R180">
            <v>0</v>
          </cell>
          <cell r="S180">
            <v>0</v>
          </cell>
          <cell r="T180">
            <v>0</v>
          </cell>
        </row>
        <row r="181">
          <cell r="E181">
            <v>0</v>
          </cell>
          <cell r="F181">
            <v>0</v>
          </cell>
          <cell r="G181">
            <v>0</v>
          </cell>
          <cell r="H181">
            <v>0</v>
          </cell>
          <cell r="I181">
            <v>0</v>
          </cell>
          <cell r="J181">
            <v>0</v>
          </cell>
          <cell r="K181">
            <v>0</v>
          </cell>
          <cell r="L181">
            <v>0</v>
          </cell>
          <cell r="M181">
            <v>0</v>
          </cell>
          <cell r="N181">
            <v>0</v>
          </cell>
          <cell r="O181">
            <v>0</v>
          </cell>
          <cell r="P181">
            <v>4842286.2893939931</v>
          </cell>
          <cell r="Q181">
            <v>0</v>
          </cell>
          <cell r="R181">
            <v>0</v>
          </cell>
          <cell r="S181">
            <v>0</v>
          </cell>
          <cell r="T181">
            <v>0</v>
          </cell>
        </row>
        <row r="182">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row>
        <row r="183">
          <cell r="E183">
            <v>0</v>
          </cell>
          <cell r="F183">
            <v>0</v>
          </cell>
          <cell r="G183">
            <v>0</v>
          </cell>
          <cell r="H183">
            <v>0</v>
          </cell>
          <cell r="I183">
            <v>0</v>
          </cell>
          <cell r="J183">
            <v>0</v>
          </cell>
          <cell r="K183">
            <v>0</v>
          </cell>
          <cell r="L183">
            <v>0</v>
          </cell>
          <cell r="M183">
            <v>0</v>
          </cell>
          <cell r="N183">
            <v>0</v>
          </cell>
          <cell r="O183">
            <v>0</v>
          </cell>
          <cell r="P183">
            <v>4186206.6053999932</v>
          </cell>
          <cell r="Q183">
            <v>0</v>
          </cell>
          <cell r="R183">
            <v>0</v>
          </cell>
          <cell r="S183">
            <v>0</v>
          </cell>
          <cell r="T183">
            <v>0</v>
          </cell>
        </row>
        <row r="184">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row>
        <row r="186">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row>
        <row r="187">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row>
        <row r="189">
          <cell r="E189">
            <v>0</v>
          </cell>
          <cell r="F189">
            <v>0</v>
          </cell>
          <cell r="G189">
            <v>0</v>
          </cell>
          <cell r="H189">
            <v>0</v>
          </cell>
          <cell r="I189">
            <v>0</v>
          </cell>
          <cell r="J189">
            <v>0</v>
          </cell>
          <cell r="K189">
            <v>0</v>
          </cell>
          <cell r="L189">
            <v>0</v>
          </cell>
          <cell r="M189">
            <v>0</v>
          </cell>
          <cell r="N189">
            <v>0</v>
          </cell>
          <cell r="O189">
            <v>0</v>
          </cell>
          <cell r="P189">
            <v>560037.12516200007</v>
          </cell>
          <cell r="Q189">
            <v>0</v>
          </cell>
          <cell r="R189">
            <v>0</v>
          </cell>
          <cell r="S189">
            <v>0</v>
          </cell>
          <cell r="T189">
            <v>0</v>
          </cell>
        </row>
        <row r="190">
          <cell r="E190">
            <v>0</v>
          </cell>
          <cell r="F190">
            <v>0</v>
          </cell>
          <cell r="G190">
            <v>0</v>
          </cell>
          <cell r="H190">
            <v>0</v>
          </cell>
          <cell r="I190">
            <v>0</v>
          </cell>
          <cell r="J190">
            <v>0</v>
          </cell>
          <cell r="K190">
            <v>0</v>
          </cell>
          <cell r="L190">
            <v>0</v>
          </cell>
          <cell r="M190">
            <v>0</v>
          </cell>
          <cell r="N190">
            <v>0</v>
          </cell>
          <cell r="O190">
            <v>0</v>
          </cell>
          <cell r="P190">
            <v>96042.55883200001</v>
          </cell>
          <cell r="Q190">
            <v>0</v>
          </cell>
          <cell r="R190">
            <v>0</v>
          </cell>
          <cell r="S190">
            <v>0</v>
          </cell>
          <cell r="T190">
            <v>0</v>
          </cell>
        </row>
        <row r="191">
          <cell r="E191">
            <v>0</v>
          </cell>
          <cell r="F191">
            <v>0</v>
          </cell>
          <cell r="G191">
            <v>0</v>
          </cell>
          <cell r="H191">
            <v>0</v>
          </cell>
          <cell r="I191">
            <v>0</v>
          </cell>
          <cell r="J191">
            <v>0</v>
          </cell>
          <cell r="K191">
            <v>0</v>
          </cell>
          <cell r="L191">
            <v>0</v>
          </cell>
          <cell r="M191">
            <v>0</v>
          </cell>
          <cell r="N191">
            <v>0</v>
          </cell>
          <cell r="O191">
            <v>0</v>
          </cell>
          <cell r="P191">
            <v>6204964.8098951988</v>
          </cell>
          <cell r="Q191">
            <v>0</v>
          </cell>
          <cell r="R191">
            <v>0</v>
          </cell>
          <cell r="S191">
            <v>0</v>
          </cell>
          <cell r="T191">
            <v>0</v>
          </cell>
        </row>
        <row r="192">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row>
        <row r="193">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row>
        <row r="194">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row>
        <row r="195">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row>
        <row r="196">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row>
        <row r="197">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row>
        <row r="200">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row>
        <row r="201">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row>
        <row r="202">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row>
        <row r="203">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row>
        <row r="204">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row>
        <row r="205">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row>
        <row r="207">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row>
        <row r="208">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row>
        <row r="209">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row>
        <row r="210">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row>
        <row r="211">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row>
        <row r="212">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row>
        <row r="213">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row>
        <row r="214">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row>
        <row r="216">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row>
        <row r="218">
          <cell r="E218">
            <v>0</v>
          </cell>
          <cell r="F218">
            <v>0</v>
          </cell>
          <cell r="G218">
            <v>0</v>
          </cell>
          <cell r="H218">
            <v>0</v>
          </cell>
          <cell r="I218">
            <v>0</v>
          </cell>
          <cell r="J218">
            <v>0</v>
          </cell>
          <cell r="K218">
            <v>0</v>
          </cell>
          <cell r="L218">
            <v>0</v>
          </cell>
          <cell r="M218">
            <v>0</v>
          </cell>
          <cell r="N218">
            <v>0</v>
          </cell>
          <cell r="O218">
            <v>0</v>
          </cell>
          <cell r="P218">
            <v>6148664.8098951988</v>
          </cell>
          <cell r="Q218">
            <v>0</v>
          </cell>
          <cell r="R218">
            <v>0</v>
          </cell>
          <cell r="S218">
            <v>0</v>
          </cell>
          <cell r="T218">
            <v>0</v>
          </cell>
        </row>
        <row r="219">
          <cell r="E219">
            <v>0</v>
          </cell>
          <cell r="F219">
            <v>0</v>
          </cell>
          <cell r="G219">
            <v>0</v>
          </cell>
          <cell r="H219">
            <v>0</v>
          </cell>
          <cell r="I219">
            <v>0</v>
          </cell>
          <cell r="J219">
            <v>0</v>
          </cell>
          <cell r="K219">
            <v>0</v>
          </cell>
          <cell r="L219">
            <v>0</v>
          </cell>
          <cell r="M219">
            <v>0</v>
          </cell>
          <cell r="N219">
            <v>0</v>
          </cell>
          <cell r="O219">
            <v>0</v>
          </cell>
          <cell r="P219">
            <v>5763153.8498951988</v>
          </cell>
          <cell r="Q219">
            <v>0</v>
          </cell>
          <cell r="R219">
            <v>0</v>
          </cell>
          <cell r="S219">
            <v>0</v>
          </cell>
          <cell r="T219">
            <v>0</v>
          </cell>
        </row>
        <row r="220">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row>
        <row r="221">
          <cell r="E221">
            <v>0</v>
          </cell>
          <cell r="F221">
            <v>0</v>
          </cell>
          <cell r="G221">
            <v>0</v>
          </cell>
          <cell r="H221">
            <v>0</v>
          </cell>
          <cell r="I221">
            <v>0</v>
          </cell>
          <cell r="J221">
            <v>0</v>
          </cell>
          <cell r="K221">
            <v>0</v>
          </cell>
          <cell r="L221">
            <v>0</v>
          </cell>
          <cell r="M221">
            <v>0</v>
          </cell>
          <cell r="N221">
            <v>0</v>
          </cell>
          <cell r="O221">
            <v>0</v>
          </cell>
          <cell r="P221">
            <v>287197</v>
          </cell>
          <cell r="Q221">
            <v>0</v>
          </cell>
          <cell r="R221">
            <v>0</v>
          </cell>
          <cell r="S221">
            <v>0</v>
          </cell>
          <cell r="T221">
            <v>0</v>
          </cell>
        </row>
        <row r="222">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row>
        <row r="223">
          <cell r="E223">
            <v>0</v>
          </cell>
          <cell r="F223">
            <v>0</v>
          </cell>
          <cell r="G223">
            <v>0</v>
          </cell>
          <cell r="H223">
            <v>0</v>
          </cell>
          <cell r="I223">
            <v>0</v>
          </cell>
          <cell r="J223">
            <v>0</v>
          </cell>
          <cell r="K223">
            <v>0</v>
          </cell>
          <cell r="L223">
            <v>0</v>
          </cell>
          <cell r="M223">
            <v>0</v>
          </cell>
          <cell r="N223">
            <v>0</v>
          </cell>
          <cell r="O223">
            <v>0</v>
          </cell>
          <cell r="P223">
            <v>98313.96</v>
          </cell>
          <cell r="Q223">
            <v>0</v>
          </cell>
          <cell r="R223">
            <v>0</v>
          </cell>
          <cell r="S223">
            <v>0</v>
          </cell>
          <cell r="T223">
            <v>0</v>
          </cell>
        </row>
        <row r="224">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row>
        <row r="225">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row>
        <row r="226">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row>
        <row r="227">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row>
        <row r="228">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row>
        <row r="229">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row>
        <row r="230">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row>
        <row r="231">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row>
        <row r="232">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row>
        <row r="233">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row>
        <row r="234">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row>
        <row r="236">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row>
        <row r="237">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row>
        <row r="238">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row>
        <row r="240">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row>
        <row r="241">
          <cell r="E241">
            <v>0</v>
          </cell>
          <cell r="F241">
            <v>0</v>
          </cell>
          <cell r="G241">
            <v>0</v>
          </cell>
          <cell r="H241">
            <v>0</v>
          </cell>
          <cell r="I241">
            <v>0</v>
          </cell>
          <cell r="J241">
            <v>0</v>
          </cell>
          <cell r="K241">
            <v>0</v>
          </cell>
          <cell r="L241">
            <v>0</v>
          </cell>
          <cell r="M241">
            <v>0</v>
          </cell>
          <cell r="N241">
            <v>0</v>
          </cell>
          <cell r="O241">
            <v>0</v>
          </cell>
          <cell r="P241">
            <v>56300</v>
          </cell>
          <cell r="Q241">
            <v>0</v>
          </cell>
          <cell r="R241">
            <v>0</v>
          </cell>
          <cell r="S241">
            <v>0</v>
          </cell>
          <cell r="T241">
            <v>0</v>
          </cell>
        </row>
        <row r="242">
          <cell r="E242">
            <v>0</v>
          </cell>
          <cell r="F242">
            <v>0</v>
          </cell>
          <cell r="G242">
            <v>0</v>
          </cell>
          <cell r="H242">
            <v>0</v>
          </cell>
          <cell r="I242">
            <v>0</v>
          </cell>
          <cell r="J242">
            <v>0</v>
          </cell>
          <cell r="K242">
            <v>0</v>
          </cell>
          <cell r="L242">
            <v>0</v>
          </cell>
          <cell r="M242">
            <v>0</v>
          </cell>
          <cell r="N242">
            <v>0</v>
          </cell>
          <cell r="O242">
            <v>0</v>
          </cell>
          <cell r="P242">
            <v>56300</v>
          </cell>
          <cell r="Q242">
            <v>0</v>
          </cell>
          <cell r="R242">
            <v>0</v>
          </cell>
          <cell r="S242">
            <v>0</v>
          </cell>
          <cell r="T242">
            <v>0</v>
          </cell>
        </row>
        <row r="243">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row>
        <row r="244">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row>
        <row r="245">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row>
        <row r="246">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row>
        <row r="247">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row>
        <row r="248">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row>
        <row r="249">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row>
        <row r="251">
          <cell r="E251">
            <v>0</v>
          </cell>
          <cell r="F251">
            <v>0</v>
          </cell>
          <cell r="G251">
            <v>0</v>
          </cell>
          <cell r="H251">
            <v>0</v>
          </cell>
          <cell r="I251">
            <v>0</v>
          </cell>
          <cell r="J251">
            <v>0</v>
          </cell>
          <cell r="K251">
            <v>0</v>
          </cell>
          <cell r="L251">
            <v>0</v>
          </cell>
          <cell r="M251">
            <v>0</v>
          </cell>
          <cell r="N251">
            <v>0</v>
          </cell>
          <cell r="O251">
            <v>0</v>
          </cell>
          <cell r="P251">
            <v>591150</v>
          </cell>
          <cell r="Q251">
            <v>0</v>
          </cell>
          <cell r="R251">
            <v>0</v>
          </cell>
          <cell r="S251">
            <v>0</v>
          </cell>
          <cell r="T251">
            <v>0</v>
          </cell>
        </row>
        <row r="252">
          <cell r="E252">
            <v>0</v>
          </cell>
          <cell r="F252">
            <v>0</v>
          </cell>
          <cell r="G252">
            <v>0</v>
          </cell>
          <cell r="H252">
            <v>0</v>
          </cell>
          <cell r="I252">
            <v>0</v>
          </cell>
          <cell r="J252">
            <v>0</v>
          </cell>
          <cell r="K252">
            <v>0</v>
          </cell>
          <cell r="L252">
            <v>0</v>
          </cell>
          <cell r="M252">
            <v>0</v>
          </cell>
          <cell r="N252">
            <v>0</v>
          </cell>
          <cell r="O252">
            <v>0</v>
          </cell>
          <cell r="P252">
            <v>506700</v>
          </cell>
          <cell r="Q252">
            <v>0</v>
          </cell>
          <cell r="R252">
            <v>0</v>
          </cell>
          <cell r="S252">
            <v>0</v>
          </cell>
          <cell r="T252">
            <v>0</v>
          </cell>
        </row>
        <row r="253">
          <cell r="E253">
            <v>0</v>
          </cell>
          <cell r="F253">
            <v>0</v>
          </cell>
          <cell r="G253">
            <v>0</v>
          </cell>
          <cell r="H253">
            <v>0</v>
          </cell>
          <cell r="I253">
            <v>0</v>
          </cell>
          <cell r="J253">
            <v>0</v>
          </cell>
          <cell r="K253">
            <v>0</v>
          </cell>
          <cell r="L253">
            <v>0</v>
          </cell>
          <cell r="M253">
            <v>0</v>
          </cell>
          <cell r="N253">
            <v>0</v>
          </cell>
          <cell r="O253">
            <v>0</v>
          </cell>
          <cell r="P253">
            <v>225200</v>
          </cell>
          <cell r="Q253">
            <v>0</v>
          </cell>
          <cell r="R253">
            <v>0</v>
          </cell>
          <cell r="S253">
            <v>0</v>
          </cell>
          <cell r="T253">
            <v>0</v>
          </cell>
        </row>
        <row r="254">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row>
        <row r="255">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row>
        <row r="256">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row>
        <row r="257">
          <cell r="E257">
            <v>0</v>
          </cell>
          <cell r="F257">
            <v>0</v>
          </cell>
          <cell r="G257">
            <v>0</v>
          </cell>
          <cell r="H257">
            <v>0</v>
          </cell>
          <cell r="I257">
            <v>0</v>
          </cell>
          <cell r="J257">
            <v>0</v>
          </cell>
          <cell r="K257">
            <v>0</v>
          </cell>
          <cell r="L257">
            <v>0</v>
          </cell>
          <cell r="M257">
            <v>0</v>
          </cell>
          <cell r="N257">
            <v>0</v>
          </cell>
          <cell r="O257">
            <v>0</v>
          </cell>
          <cell r="P257">
            <v>281500</v>
          </cell>
          <cell r="Q257">
            <v>0</v>
          </cell>
          <cell r="R257">
            <v>0</v>
          </cell>
          <cell r="S257">
            <v>0</v>
          </cell>
          <cell r="T257">
            <v>0</v>
          </cell>
        </row>
        <row r="258">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row>
        <row r="261">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row>
        <row r="262">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row>
        <row r="263">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row>
        <row r="264">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row>
        <row r="265">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row>
        <row r="266">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row>
        <row r="267">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row>
        <row r="269">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row>
        <row r="270">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row>
        <row r="271">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row>
        <row r="272">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row>
        <row r="273">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row>
        <row r="274">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row>
        <row r="275">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76">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row>
        <row r="278">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row>
        <row r="279">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row>
        <row r="280">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row>
        <row r="281">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row>
        <row r="282">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row>
        <row r="283">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row>
        <row r="284">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row>
        <row r="285">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86">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row>
        <row r="287">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row>
        <row r="288">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row>
        <row r="289">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row>
        <row r="290">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row>
        <row r="291">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row>
        <row r="292">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row>
        <row r="293">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row>
        <row r="294">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row>
        <row r="295">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6">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row>
        <row r="297">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row>
        <row r="298">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row>
        <row r="299">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row>
        <row r="300">
          <cell r="E300">
            <v>0</v>
          </cell>
          <cell r="F300">
            <v>0</v>
          </cell>
          <cell r="G300">
            <v>0</v>
          </cell>
          <cell r="H300">
            <v>0</v>
          </cell>
          <cell r="I300">
            <v>0</v>
          </cell>
          <cell r="J300">
            <v>0</v>
          </cell>
          <cell r="K300">
            <v>0</v>
          </cell>
          <cell r="L300">
            <v>0</v>
          </cell>
          <cell r="M300">
            <v>0</v>
          </cell>
          <cell r="N300">
            <v>0</v>
          </cell>
          <cell r="O300">
            <v>0</v>
          </cell>
          <cell r="P300">
            <v>84450</v>
          </cell>
          <cell r="Q300">
            <v>0</v>
          </cell>
          <cell r="R300">
            <v>0</v>
          </cell>
          <cell r="S300">
            <v>0</v>
          </cell>
          <cell r="T300">
            <v>0</v>
          </cell>
        </row>
        <row r="301">
          <cell r="E301">
            <v>0</v>
          </cell>
          <cell r="F301">
            <v>0</v>
          </cell>
          <cell r="G301">
            <v>0</v>
          </cell>
          <cell r="H301">
            <v>0</v>
          </cell>
          <cell r="I301">
            <v>0</v>
          </cell>
          <cell r="J301">
            <v>0</v>
          </cell>
          <cell r="K301">
            <v>0</v>
          </cell>
          <cell r="L301">
            <v>0</v>
          </cell>
          <cell r="M301">
            <v>0</v>
          </cell>
          <cell r="N301">
            <v>0</v>
          </cell>
          <cell r="O301">
            <v>0</v>
          </cell>
          <cell r="P301">
            <v>84450</v>
          </cell>
          <cell r="Q301">
            <v>0</v>
          </cell>
          <cell r="R301">
            <v>0</v>
          </cell>
          <cell r="S301">
            <v>0</v>
          </cell>
          <cell r="T301">
            <v>0</v>
          </cell>
        </row>
        <row r="302">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row>
        <row r="303">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row>
        <row r="304">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row>
        <row r="305">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row>
        <row r="306">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row>
        <row r="307">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row>
        <row r="308">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row>
        <row r="310">
          <cell r="E310">
            <v>0</v>
          </cell>
          <cell r="F310">
            <v>0</v>
          </cell>
          <cell r="G310">
            <v>0</v>
          </cell>
          <cell r="H310">
            <v>0</v>
          </cell>
          <cell r="I310">
            <v>0</v>
          </cell>
          <cell r="J310">
            <v>0</v>
          </cell>
          <cell r="K310">
            <v>0</v>
          </cell>
          <cell r="L310">
            <v>0</v>
          </cell>
          <cell r="M310">
            <v>0</v>
          </cell>
          <cell r="N310">
            <v>0</v>
          </cell>
          <cell r="O310">
            <v>0</v>
          </cell>
          <cell r="P310">
            <v>102724682.65278228</v>
          </cell>
          <cell r="Q310">
            <v>0</v>
          </cell>
          <cell r="R310">
            <v>0</v>
          </cell>
          <cell r="S310">
            <v>0</v>
          </cell>
          <cell r="T310">
            <v>0</v>
          </cell>
        </row>
        <row r="311">
          <cell r="E311">
            <v>0</v>
          </cell>
          <cell r="F311">
            <v>0</v>
          </cell>
          <cell r="G311">
            <v>0</v>
          </cell>
          <cell r="H311">
            <v>0</v>
          </cell>
          <cell r="I311">
            <v>0</v>
          </cell>
          <cell r="J311">
            <v>0</v>
          </cell>
          <cell r="K311">
            <v>0</v>
          </cell>
          <cell r="L311">
            <v>0</v>
          </cell>
          <cell r="M311">
            <v>0</v>
          </cell>
          <cell r="N311">
            <v>0</v>
          </cell>
          <cell r="O311">
            <v>0</v>
          </cell>
          <cell r="P311">
            <v>102595034.34999999</v>
          </cell>
          <cell r="Q311">
            <v>0</v>
          </cell>
          <cell r="R311">
            <v>0</v>
          </cell>
          <cell r="S311">
            <v>0</v>
          </cell>
          <cell r="T311">
            <v>0</v>
          </cell>
        </row>
        <row r="312">
          <cell r="E312">
            <v>0</v>
          </cell>
          <cell r="F312">
            <v>0</v>
          </cell>
          <cell r="G312">
            <v>0</v>
          </cell>
          <cell r="H312">
            <v>0</v>
          </cell>
          <cell r="I312">
            <v>0</v>
          </cell>
          <cell r="J312">
            <v>0</v>
          </cell>
          <cell r="K312">
            <v>0</v>
          </cell>
          <cell r="L312">
            <v>0</v>
          </cell>
          <cell r="M312">
            <v>0</v>
          </cell>
          <cell r="N312">
            <v>0</v>
          </cell>
          <cell r="O312">
            <v>0</v>
          </cell>
          <cell r="P312">
            <v>976770.795896</v>
          </cell>
          <cell r="Q312">
            <v>0</v>
          </cell>
          <cell r="R312">
            <v>0</v>
          </cell>
          <cell r="S312">
            <v>0</v>
          </cell>
          <cell r="T312">
            <v>0</v>
          </cell>
        </row>
        <row r="313">
          <cell r="E313">
            <v>0</v>
          </cell>
          <cell r="F313">
            <v>0</v>
          </cell>
          <cell r="G313">
            <v>0</v>
          </cell>
          <cell r="H313">
            <v>0</v>
          </cell>
          <cell r="I313">
            <v>0</v>
          </cell>
          <cell r="J313">
            <v>0</v>
          </cell>
          <cell r="K313">
            <v>0</v>
          </cell>
          <cell r="L313">
            <v>0</v>
          </cell>
          <cell r="M313">
            <v>0</v>
          </cell>
          <cell r="N313">
            <v>0</v>
          </cell>
          <cell r="O313">
            <v>0</v>
          </cell>
          <cell r="P313">
            <v>5409823.0942719998</v>
          </cell>
          <cell r="Q313">
            <v>0</v>
          </cell>
          <cell r="R313">
            <v>0</v>
          </cell>
          <cell r="S313">
            <v>0</v>
          </cell>
          <cell r="T313">
            <v>0</v>
          </cell>
        </row>
        <row r="314">
          <cell r="E314">
            <v>0</v>
          </cell>
          <cell r="F314">
            <v>0</v>
          </cell>
          <cell r="G314">
            <v>0</v>
          </cell>
          <cell r="H314">
            <v>0</v>
          </cell>
          <cell r="I314">
            <v>0</v>
          </cell>
          <cell r="J314">
            <v>0</v>
          </cell>
          <cell r="K314">
            <v>0</v>
          </cell>
          <cell r="L314">
            <v>0</v>
          </cell>
          <cell r="M314">
            <v>0</v>
          </cell>
          <cell r="N314">
            <v>0</v>
          </cell>
          <cell r="O314">
            <v>0</v>
          </cell>
          <cell r="P314">
            <v>10799879.949551998</v>
          </cell>
          <cell r="Q314">
            <v>0</v>
          </cell>
          <cell r="R314">
            <v>0</v>
          </cell>
          <cell r="S314">
            <v>0</v>
          </cell>
          <cell r="T314">
            <v>0</v>
          </cell>
        </row>
        <row r="315">
          <cell r="E315">
            <v>0</v>
          </cell>
          <cell r="F315">
            <v>0</v>
          </cell>
          <cell r="G315">
            <v>0</v>
          </cell>
          <cell r="H315">
            <v>0</v>
          </cell>
          <cell r="I315">
            <v>0</v>
          </cell>
          <cell r="J315">
            <v>0</v>
          </cell>
          <cell r="K315">
            <v>0</v>
          </cell>
          <cell r="L315">
            <v>0</v>
          </cell>
          <cell r="M315">
            <v>0</v>
          </cell>
          <cell r="N315">
            <v>0</v>
          </cell>
          <cell r="O315">
            <v>0</v>
          </cell>
          <cell r="P315">
            <v>85408560.510279998</v>
          </cell>
          <cell r="Q315">
            <v>0</v>
          </cell>
          <cell r="R315">
            <v>0</v>
          </cell>
          <cell r="S315">
            <v>0</v>
          </cell>
          <cell r="T315">
            <v>0</v>
          </cell>
        </row>
        <row r="316">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row>
        <row r="317">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row>
        <row r="318">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row>
        <row r="319">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row>
        <row r="320">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row>
        <row r="321">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row>
        <row r="322">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row>
        <row r="323">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row>
        <row r="324">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row>
        <row r="325">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row>
        <row r="326">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row>
        <row r="327">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row>
        <row r="328">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row>
        <row r="329">
          <cell r="E329">
            <v>0</v>
          </cell>
          <cell r="F329">
            <v>0</v>
          </cell>
          <cell r="G329">
            <v>0</v>
          </cell>
          <cell r="H329">
            <v>0</v>
          </cell>
          <cell r="I329">
            <v>0</v>
          </cell>
          <cell r="J329">
            <v>0</v>
          </cell>
          <cell r="K329">
            <v>0</v>
          </cell>
          <cell r="L329">
            <v>0</v>
          </cell>
          <cell r="M329">
            <v>0</v>
          </cell>
          <cell r="N329">
            <v>0</v>
          </cell>
          <cell r="O329">
            <v>0</v>
          </cell>
          <cell r="P329">
            <v>129648.30278228559</v>
          </cell>
          <cell r="Q329">
            <v>0</v>
          </cell>
          <cell r="R329">
            <v>0</v>
          </cell>
          <cell r="S329">
            <v>0</v>
          </cell>
          <cell r="T329">
            <v>0</v>
          </cell>
        </row>
        <row r="330">
          <cell r="E330">
            <v>0</v>
          </cell>
          <cell r="F330">
            <v>0</v>
          </cell>
          <cell r="G330">
            <v>0</v>
          </cell>
          <cell r="H330">
            <v>0</v>
          </cell>
          <cell r="I330">
            <v>0</v>
          </cell>
          <cell r="J330">
            <v>0</v>
          </cell>
          <cell r="K330">
            <v>0</v>
          </cell>
          <cell r="L330">
            <v>0</v>
          </cell>
          <cell r="M330">
            <v>0</v>
          </cell>
          <cell r="N330">
            <v>0</v>
          </cell>
          <cell r="O330">
            <v>0</v>
          </cell>
          <cell r="P330">
            <v>129648.30278228559</v>
          </cell>
          <cell r="Q330">
            <v>0</v>
          </cell>
          <cell r="R330">
            <v>0</v>
          </cell>
          <cell r="S330">
            <v>0</v>
          </cell>
          <cell r="T330">
            <v>0</v>
          </cell>
        </row>
        <row r="331">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row>
        <row r="332">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row>
        <row r="333">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row>
        <row r="334">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row>
        <row r="335">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row>
        <row r="336">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row>
        <row r="337">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row>
        <row r="338">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row>
        <row r="339">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row>
        <row r="340">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row>
        <row r="341">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row>
        <row r="342">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row>
        <row r="343">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row>
        <row r="344">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row>
        <row r="345">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row>
        <row r="346">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row>
        <row r="347">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row>
        <row r="348">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row>
        <row r="349">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row>
        <row r="350">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row>
        <row r="351">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row>
        <row r="352">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row>
        <row r="353">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row>
        <row r="354">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row>
        <row r="355">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row>
        <row r="356">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row>
        <row r="357">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row>
        <row r="358">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row>
        <row r="359">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row>
        <row r="360">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row>
        <row r="361">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row>
        <row r="362">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row>
        <row r="363">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row>
        <row r="364">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row>
        <row r="365">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row>
        <row r="366">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row>
        <row r="367">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row>
        <row r="368">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row>
        <row r="369">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row>
        <row r="370">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2">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row>
        <row r="373">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row>
        <row r="374">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row>
        <row r="375">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row>
        <row r="376">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row>
        <row r="377">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row>
        <row r="378">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row>
        <row r="379">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row>
        <row r="380">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row>
        <row r="381">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row>
        <row r="382">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row>
        <row r="383">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row>
        <row r="384">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row>
        <row r="385">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row>
        <row r="386">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row>
        <row r="387">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row>
        <row r="388">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row>
        <row r="389">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row>
        <row r="390">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row>
        <row r="391">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row>
        <row r="392">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row>
        <row r="393">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row>
        <row r="394">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row>
        <row r="397">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row>
        <row r="398">
          <cell r="E398">
            <v>0</v>
          </cell>
          <cell r="F398">
            <v>0</v>
          </cell>
          <cell r="G398">
            <v>0</v>
          </cell>
          <cell r="H398">
            <v>0</v>
          </cell>
          <cell r="I398">
            <v>0</v>
          </cell>
          <cell r="J398">
            <v>0</v>
          </cell>
          <cell r="K398">
            <v>0</v>
          </cell>
          <cell r="L398">
            <v>0</v>
          </cell>
          <cell r="M398">
            <v>0</v>
          </cell>
          <cell r="N398">
            <v>0</v>
          </cell>
          <cell r="O398">
            <v>0</v>
          </cell>
          <cell r="P398">
            <v>250000</v>
          </cell>
          <cell r="Q398">
            <v>0</v>
          </cell>
          <cell r="R398">
            <v>0</v>
          </cell>
          <cell r="S398">
            <v>0</v>
          </cell>
          <cell r="T398">
            <v>0</v>
          </cell>
        </row>
        <row r="399">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row>
        <row r="401">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row>
        <row r="403">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row>
        <row r="404">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row>
        <row r="405">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row>
        <row r="406">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row>
        <row r="407">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row>
        <row r="408">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row>
        <row r="409">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row>
        <row r="410">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row>
        <row r="411">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row>
        <row r="412">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row>
        <row r="413">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row>
        <row r="414">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row>
        <row r="415">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row>
        <row r="416">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row>
        <row r="417">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row>
        <row r="418">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row>
        <row r="419">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row>
        <row r="420">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row>
        <row r="421">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row>
        <row r="422">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row>
        <row r="423">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row>
        <row r="424">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row>
        <row r="425">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row>
        <row r="426">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row>
        <row r="427">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row>
        <row r="428">
          <cell r="E428">
            <v>0</v>
          </cell>
          <cell r="F428">
            <v>0</v>
          </cell>
          <cell r="G428">
            <v>0</v>
          </cell>
          <cell r="H428">
            <v>0</v>
          </cell>
          <cell r="I428">
            <v>0</v>
          </cell>
          <cell r="J428">
            <v>0</v>
          </cell>
          <cell r="K428">
            <v>0</v>
          </cell>
          <cell r="L428">
            <v>0</v>
          </cell>
          <cell r="M428">
            <v>0</v>
          </cell>
          <cell r="N428">
            <v>0</v>
          </cell>
          <cell r="O428">
            <v>0</v>
          </cell>
          <cell r="P428">
            <v>250000</v>
          </cell>
          <cell r="Q428">
            <v>0</v>
          </cell>
          <cell r="R428">
            <v>0</v>
          </cell>
          <cell r="S428">
            <v>0</v>
          </cell>
          <cell r="T428">
            <v>0</v>
          </cell>
        </row>
        <row r="429">
          <cell r="E429">
            <v>0</v>
          </cell>
          <cell r="F429">
            <v>0</v>
          </cell>
          <cell r="G429">
            <v>0</v>
          </cell>
          <cell r="H429">
            <v>0</v>
          </cell>
          <cell r="I429">
            <v>0</v>
          </cell>
          <cell r="J429">
            <v>0</v>
          </cell>
          <cell r="K429">
            <v>0</v>
          </cell>
          <cell r="L429">
            <v>0</v>
          </cell>
          <cell r="M429">
            <v>0</v>
          </cell>
          <cell r="N429">
            <v>0</v>
          </cell>
          <cell r="O429">
            <v>0</v>
          </cell>
          <cell r="P429">
            <v>250000</v>
          </cell>
          <cell r="Q429">
            <v>0</v>
          </cell>
          <cell r="R429">
            <v>0</v>
          </cell>
          <cell r="S429">
            <v>0</v>
          </cell>
          <cell r="T429">
            <v>0</v>
          </cell>
        </row>
        <row r="430">
          <cell r="E430">
            <v>0</v>
          </cell>
          <cell r="F430">
            <v>0</v>
          </cell>
          <cell r="G430">
            <v>0</v>
          </cell>
          <cell r="H430">
            <v>0</v>
          </cell>
          <cell r="I430">
            <v>0</v>
          </cell>
          <cell r="J430">
            <v>0</v>
          </cell>
          <cell r="K430">
            <v>0</v>
          </cell>
          <cell r="L430">
            <v>0</v>
          </cell>
          <cell r="M430">
            <v>0</v>
          </cell>
          <cell r="N430">
            <v>0</v>
          </cell>
          <cell r="O430">
            <v>0</v>
          </cell>
          <cell r="P430">
            <v>222740160.88000005</v>
          </cell>
          <cell r="Q430">
            <v>0</v>
          </cell>
          <cell r="R430">
            <v>0</v>
          </cell>
          <cell r="S430">
            <v>0</v>
          </cell>
          <cell r="T430">
            <v>0</v>
          </cell>
        </row>
      </sheetData>
      <sheetData sheetId="2">
        <row r="2">
          <cell r="D2" t="str">
            <v>Alpoyeca</v>
          </cell>
          <cell r="E2" t="str">
            <v>Apaxtla de Castrejón</v>
          </cell>
          <cell r="F2" t="str">
            <v>Azoyú</v>
          </cell>
          <cell r="G2" t="str">
            <v>Cocula</v>
          </cell>
          <cell r="H2" t="str">
            <v>Copala</v>
          </cell>
          <cell r="I2" t="str">
            <v>Cuautepec</v>
          </cell>
          <cell r="J2" t="str">
            <v>General Canuto A. Neri</v>
          </cell>
          <cell r="K2" t="str">
            <v>Marquelia</v>
          </cell>
          <cell r="L2" t="str">
            <v>Metlatónoc</v>
          </cell>
          <cell r="M2" t="str">
            <v>Ometepec</v>
          </cell>
          <cell r="N2" t="str">
            <v>San Luís Acatlán</v>
          </cell>
          <cell r="O2" t="str">
            <v>San Marcos</v>
          </cell>
          <cell r="P2" t="str">
            <v>San Miguel Totolapan</v>
          </cell>
          <cell r="Q2" t="str">
            <v>Tlacoachistlahuaca</v>
          </cell>
          <cell r="R2" t="str">
            <v>Xalpatláhuac</v>
          </cell>
          <cell r="S2" t="str">
            <v>Zapotitlán tablas</v>
          </cell>
        </row>
        <row r="3">
          <cell r="D3">
            <v>0</v>
          </cell>
          <cell r="E3">
            <v>0</v>
          </cell>
          <cell r="F3">
            <v>0</v>
          </cell>
          <cell r="G3">
            <v>9557787.4126500003</v>
          </cell>
          <cell r="H3">
            <v>0</v>
          </cell>
          <cell r="I3">
            <v>0</v>
          </cell>
          <cell r="J3">
            <v>0</v>
          </cell>
          <cell r="K3">
            <v>0</v>
          </cell>
          <cell r="L3">
            <v>0</v>
          </cell>
          <cell r="M3">
            <v>0</v>
          </cell>
          <cell r="N3">
            <v>2042428.4265999999</v>
          </cell>
          <cell r="O3">
            <v>8358107.3599999994</v>
          </cell>
          <cell r="P3">
            <v>0</v>
          </cell>
          <cell r="Q3">
            <v>0</v>
          </cell>
          <cell r="R3">
            <v>0</v>
          </cell>
          <cell r="S3">
            <v>983.69120000000009</v>
          </cell>
        </row>
        <row r="4">
          <cell r="D4">
            <v>0</v>
          </cell>
          <cell r="E4">
            <v>0</v>
          </cell>
          <cell r="F4">
            <v>0</v>
          </cell>
          <cell r="G4">
            <v>1017189.1123500001</v>
          </cell>
          <cell r="H4">
            <v>0</v>
          </cell>
          <cell r="I4">
            <v>0</v>
          </cell>
          <cell r="J4">
            <v>0</v>
          </cell>
          <cell r="K4">
            <v>0</v>
          </cell>
          <cell r="L4">
            <v>0</v>
          </cell>
          <cell r="M4">
            <v>0</v>
          </cell>
          <cell r="N4">
            <v>541707.05539999995</v>
          </cell>
          <cell r="O4">
            <v>3875752.46</v>
          </cell>
          <cell r="P4">
            <v>0</v>
          </cell>
          <cell r="Q4">
            <v>0</v>
          </cell>
          <cell r="R4">
            <v>0</v>
          </cell>
          <cell r="S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row>
        <row r="6">
          <cell r="D6">
            <v>0</v>
          </cell>
          <cell r="E6">
            <v>0</v>
          </cell>
          <cell r="F6">
            <v>0</v>
          </cell>
          <cell r="G6">
            <v>1204448.1954000001</v>
          </cell>
          <cell r="H6">
            <v>0</v>
          </cell>
          <cell r="I6">
            <v>0</v>
          </cell>
          <cell r="J6">
            <v>0</v>
          </cell>
          <cell r="K6">
            <v>0</v>
          </cell>
          <cell r="L6">
            <v>0</v>
          </cell>
          <cell r="M6">
            <v>0</v>
          </cell>
          <cell r="N6">
            <v>1043725.2032000001</v>
          </cell>
          <cell r="O6">
            <v>3770354.9</v>
          </cell>
          <cell r="P6">
            <v>0</v>
          </cell>
          <cell r="Q6">
            <v>0</v>
          </cell>
          <cell r="R6">
            <v>0</v>
          </cell>
          <cell r="S6">
            <v>0</v>
          </cell>
        </row>
        <row r="7">
          <cell r="D7">
            <v>0</v>
          </cell>
          <cell r="E7">
            <v>0</v>
          </cell>
          <cell r="F7">
            <v>0</v>
          </cell>
          <cell r="G7">
            <v>33171.242700000003</v>
          </cell>
          <cell r="H7">
            <v>0</v>
          </cell>
          <cell r="I7">
            <v>0</v>
          </cell>
          <cell r="J7">
            <v>0</v>
          </cell>
          <cell r="K7">
            <v>0</v>
          </cell>
          <cell r="L7">
            <v>0</v>
          </cell>
          <cell r="M7">
            <v>0</v>
          </cell>
          <cell r="N7">
            <v>372923.30379999994</v>
          </cell>
          <cell r="O7">
            <v>632000</v>
          </cell>
          <cell r="P7">
            <v>0</v>
          </cell>
          <cell r="Q7">
            <v>0</v>
          </cell>
          <cell r="R7">
            <v>0</v>
          </cell>
          <cell r="S7">
            <v>983.69120000000009</v>
          </cell>
        </row>
        <row r="8">
          <cell r="D8">
            <v>0</v>
          </cell>
          <cell r="E8">
            <v>0</v>
          </cell>
          <cell r="F8">
            <v>0</v>
          </cell>
          <cell r="G8">
            <v>7302978.8622000013</v>
          </cell>
          <cell r="H8">
            <v>0</v>
          </cell>
          <cell r="I8">
            <v>0</v>
          </cell>
          <cell r="J8">
            <v>0</v>
          </cell>
          <cell r="K8">
            <v>0</v>
          </cell>
          <cell r="L8">
            <v>0</v>
          </cell>
          <cell r="M8">
            <v>0</v>
          </cell>
          <cell r="N8">
            <v>84072.864199999996</v>
          </cell>
          <cell r="O8">
            <v>80000</v>
          </cell>
          <cell r="P8">
            <v>0</v>
          </cell>
          <cell r="Q8">
            <v>0</v>
          </cell>
          <cell r="R8">
            <v>0</v>
          </cell>
          <cell r="S8">
            <v>0</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row>
        <row r="11">
          <cell r="D11">
            <v>0</v>
          </cell>
          <cell r="E11">
            <v>0</v>
          </cell>
          <cell r="F11">
            <v>0</v>
          </cell>
          <cell r="G11">
            <v>101869342.68900001</v>
          </cell>
          <cell r="H11">
            <v>0</v>
          </cell>
          <cell r="I11">
            <v>0</v>
          </cell>
          <cell r="J11">
            <v>0</v>
          </cell>
          <cell r="K11">
            <v>0</v>
          </cell>
          <cell r="L11">
            <v>0</v>
          </cell>
          <cell r="M11">
            <v>0</v>
          </cell>
          <cell r="N11">
            <v>266615099.3197</v>
          </cell>
          <cell r="O11">
            <v>214382053.51999998</v>
          </cell>
          <cell r="P11">
            <v>0</v>
          </cell>
          <cell r="Q11">
            <v>0</v>
          </cell>
          <cell r="R11">
            <v>0</v>
          </cell>
          <cell r="S11">
            <v>75270761.492399991</v>
          </cell>
        </row>
        <row r="12">
          <cell r="D12">
            <v>0</v>
          </cell>
          <cell r="E12">
            <v>0</v>
          </cell>
          <cell r="F12">
            <v>0</v>
          </cell>
          <cell r="G12">
            <v>60143360.003999993</v>
          </cell>
          <cell r="H12">
            <v>0</v>
          </cell>
          <cell r="I12">
            <v>0</v>
          </cell>
          <cell r="J12">
            <v>0</v>
          </cell>
          <cell r="K12">
            <v>0</v>
          </cell>
          <cell r="L12">
            <v>0</v>
          </cell>
          <cell r="M12">
            <v>0</v>
          </cell>
          <cell r="N12">
            <v>53147223.369700007</v>
          </cell>
          <cell r="O12">
            <v>70886849.829999998</v>
          </cell>
          <cell r="P12">
            <v>0</v>
          </cell>
          <cell r="Q12">
            <v>0</v>
          </cell>
          <cell r="R12">
            <v>0</v>
          </cell>
          <cell r="S12">
            <v>13544869.1724</v>
          </cell>
        </row>
        <row r="13">
          <cell r="D13">
            <v>0</v>
          </cell>
          <cell r="E13">
            <v>0</v>
          </cell>
          <cell r="F13">
            <v>0</v>
          </cell>
          <cell r="G13">
            <v>54434457.259199992</v>
          </cell>
          <cell r="H13">
            <v>0</v>
          </cell>
          <cell r="I13">
            <v>0</v>
          </cell>
          <cell r="J13">
            <v>0</v>
          </cell>
          <cell r="K13">
            <v>0</v>
          </cell>
          <cell r="L13">
            <v>0</v>
          </cell>
          <cell r="M13">
            <v>0</v>
          </cell>
          <cell r="N13">
            <v>49444508.629300006</v>
          </cell>
          <cell r="O13">
            <v>66064699.439999998</v>
          </cell>
          <cell r="P13">
            <v>0</v>
          </cell>
          <cell r="Q13">
            <v>0</v>
          </cell>
          <cell r="R13">
            <v>0</v>
          </cell>
          <cell r="S13">
            <v>12674283.310799999</v>
          </cell>
        </row>
        <row r="14">
          <cell r="D14">
            <v>0</v>
          </cell>
          <cell r="E14">
            <v>0</v>
          </cell>
          <cell r="F14">
            <v>0</v>
          </cell>
          <cell r="G14">
            <v>5708902.7448000005</v>
          </cell>
          <cell r="H14">
            <v>0</v>
          </cell>
          <cell r="I14">
            <v>0</v>
          </cell>
          <cell r="J14">
            <v>0</v>
          </cell>
          <cell r="K14">
            <v>0</v>
          </cell>
          <cell r="L14">
            <v>0</v>
          </cell>
          <cell r="M14">
            <v>0</v>
          </cell>
          <cell r="N14">
            <v>3702714.7404</v>
          </cell>
          <cell r="O14">
            <v>4822150.3899999997</v>
          </cell>
          <cell r="P14">
            <v>0</v>
          </cell>
          <cell r="Q14">
            <v>0</v>
          </cell>
          <cell r="R14">
            <v>0</v>
          </cell>
          <cell r="S14">
            <v>870585.86160000006</v>
          </cell>
        </row>
        <row r="15">
          <cell r="D15">
            <v>0</v>
          </cell>
          <cell r="E15">
            <v>0</v>
          </cell>
          <cell r="F15">
            <v>0</v>
          </cell>
          <cell r="G15">
            <v>41706934.380000003</v>
          </cell>
          <cell r="H15">
            <v>0</v>
          </cell>
          <cell r="I15">
            <v>0</v>
          </cell>
          <cell r="J15">
            <v>0</v>
          </cell>
          <cell r="K15">
            <v>0</v>
          </cell>
          <cell r="L15">
            <v>0</v>
          </cell>
          <cell r="M15">
            <v>0</v>
          </cell>
          <cell r="N15">
            <v>213467875.94999999</v>
          </cell>
          <cell r="O15">
            <v>143495203.69</v>
          </cell>
          <cell r="P15">
            <v>0</v>
          </cell>
          <cell r="Q15">
            <v>0</v>
          </cell>
          <cell r="R15">
            <v>0</v>
          </cell>
          <cell r="S15">
            <v>61725892.319999993</v>
          </cell>
        </row>
        <row r="16">
          <cell r="D16">
            <v>0</v>
          </cell>
          <cell r="E16">
            <v>0</v>
          </cell>
          <cell r="F16">
            <v>0</v>
          </cell>
          <cell r="G16">
            <v>29158764.300000001</v>
          </cell>
          <cell r="H16">
            <v>0</v>
          </cell>
          <cell r="I16">
            <v>0</v>
          </cell>
          <cell r="J16">
            <v>0</v>
          </cell>
          <cell r="K16">
            <v>0</v>
          </cell>
          <cell r="L16">
            <v>0</v>
          </cell>
          <cell r="M16">
            <v>0</v>
          </cell>
          <cell r="N16">
            <v>177924898.59999999</v>
          </cell>
          <cell r="O16">
            <v>103882731.55</v>
          </cell>
          <cell r="P16">
            <v>0</v>
          </cell>
          <cell r="Q16">
            <v>0</v>
          </cell>
          <cell r="R16">
            <v>0</v>
          </cell>
          <cell r="S16">
            <v>52057221.479999997</v>
          </cell>
        </row>
        <row r="17">
          <cell r="D17">
            <v>0</v>
          </cell>
          <cell r="E17">
            <v>0</v>
          </cell>
          <cell r="F17">
            <v>0</v>
          </cell>
          <cell r="G17">
            <v>12548170.08</v>
          </cell>
          <cell r="H17">
            <v>0</v>
          </cell>
          <cell r="I17">
            <v>0</v>
          </cell>
          <cell r="J17">
            <v>0</v>
          </cell>
          <cell r="K17">
            <v>0</v>
          </cell>
          <cell r="L17">
            <v>0</v>
          </cell>
          <cell r="M17">
            <v>0</v>
          </cell>
          <cell r="N17">
            <v>35542977.350000001</v>
          </cell>
          <cell r="O17">
            <v>39612472.140000001</v>
          </cell>
          <cell r="P17">
            <v>0</v>
          </cell>
          <cell r="Q17">
            <v>0</v>
          </cell>
          <cell r="R17">
            <v>0</v>
          </cell>
          <cell r="S17">
            <v>9668670.8399999999</v>
          </cell>
        </row>
        <row r="18">
          <cell r="G18">
            <v>19048.305</v>
          </cell>
        </row>
        <row r="22">
          <cell r="D22">
            <v>0</v>
          </cell>
          <cell r="E22">
            <v>0</v>
          </cell>
          <cell r="F22">
            <v>0</v>
          </cell>
          <cell r="G22">
            <v>111427130.10165001</v>
          </cell>
          <cell r="H22">
            <v>0</v>
          </cell>
          <cell r="I22">
            <v>0</v>
          </cell>
          <cell r="J22">
            <v>0</v>
          </cell>
          <cell r="K22">
            <v>0</v>
          </cell>
          <cell r="L22">
            <v>0</v>
          </cell>
          <cell r="M22">
            <v>0</v>
          </cell>
          <cell r="N22">
            <v>268657527.74629998</v>
          </cell>
          <cell r="O22">
            <v>222740160.88</v>
          </cell>
          <cell r="P22">
            <v>0</v>
          </cell>
          <cell r="Q22">
            <v>0</v>
          </cell>
          <cell r="R22">
            <v>0</v>
          </cell>
          <cell r="S22">
            <v>75271745.183599994</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Hoja4"/>
    </sheetNames>
    <sheetDataSet>
      <sheetData sheetId="0" refreshError="1"/>
      <sheetData sheetId="1" refreshError="1">
        <row r="12">
          <cell r="D12">
            <v>10101</v>
          </cell>
          <cell r="E12" t="str">
            <v>SINDICATURA I (UNO)</v>
          </cell>
          <cell r="F12">
            <v>3760921.6299121683</v>
          </cell>
        </row>
        <row r="13">
          <cell r="D13">
            <v>10102</v>
          </cell>
          <cell r="E13" t="str">
            <v>SINDICATURA II (DOS)</v>
          </cell>
          <cell r="F13">
            <v>3248464.376331802</v>
          </cell>
        </row>
        <row r="14">
          <cell r="D14">
            <v>10201</v>
          </cell>
          <cell r="E14" t="str">
            <v>REGIDURIA DE SALUD Y ASISTENCIA SOCIAL  Y ATENCION</v>
          </cell>
          <cell r="F14">
            <v>855561.37668314949</v>
          </cell>
        </row>
        <row r="15">
          <cell r="D15">
            <v>10202</v>
          </cell>
          <cell r="E15" t="str">
            <v>REGIDURIA DE DESARROLLO URBANO Y PROTEC. AL MEDIO</v>
          </cell>
          <cell r="F15">
            <v>2133742.9927680651</v>
          </cell>
        </row>
        <row r="16">
          <cell r="D16">
            <v>10203</v>
          </cell>
          <cell r="E16" t="str">
            <v>REGIDURIA DE EDUCACION JUVENTUD Y DEPORTE</v>
          </cell>
          <cell r="F16">
            <v>4516738.0550461747</v>
          </cell>
        </row>
        <row r="17">
          <cell r="D17">
            <v>10204</v>
          </cell>
          <cell r="E17" t="str">
            <v>REGIDURIA DE GOBERNACION,COMERCIO Y ABASTO POPULAR</v>
          </cell>
          <cell r="F17">
            <v>947153.39511354046</v>
          </cell>
        </row>
        <row r="18">
          <cell r="D18">
            <v>10205</v>
          </cell>
          <cell r="E18" t="str">
            <v>REGIDURIA DE ASISTENCIA Y DESARROLLO SOCIAL</v>
          </cell>
          <cell r="F18">
            <v>3184054.6518477653</v>
          </cell>
        </row>
        <row r="19">
          <cell r="D19">
            <v>10206</v>
          </cell>
          <cell r="E19" t="str">
            <v>REGIDURIA DE OBRAS PUBLICAS</v>
          </cell>
          <cell r="F19">
            <v>3902834.7843097439</v>
          </cell>
        </row>
        <row r="20">
          <cell r="D20">
            <v>10207</v>
          </cell>
          <cell r="E20" t="str">
            <v>REGIDURIA DE  SERVICIOS PUBLICOS Y PROTECCION CIVI</v>
          </cell>
          <cell r="F20">
            <v>1913997.3505861969</v>
          </cell>
        </row>
        <row r="21">
          <cell r="D21">
            <v>10208</v>
          </cell>
          <cell r="E21" t="str">
            <v>REGIDURIA DE SEGURIDAD PUBLICA</v>
          </cell>
          <cell r="F21">
            <v>1811203.6037554068</v>
          </cell>
        </row>
        <row r="22">
          <cell r="D22">
            <v>10210</v>
          </cell>
          <cell r="E22" t="str">
            <v>REGIDURIA PARTICIPACION SOCIAL DE MUJER Y CULTURA</v>
          </cell>
          <cell r="F22">
            <v>1392168.936515674</v>
          </cell>
        </row>
        <row r="23">
          <cell r="D23">
            <v>10211</v>
          </cell>
          <cell r="E23" t="str">
            <v>REGIDURIA DE DESARROLLO RURAL</v>
          </cell>
          <cell r="F23">
            <v>1793456.6403539949</v>
          </cell>
        </row>
        <row r="24">
          <cell r="D24">
            <v>10212</v>
          </cell>
          <cell r="E24" t="str">
            <v>REGIDURIA DE HACIENDA</v>
          </cell>
          <cell r="F24">
            <v>2318587.1007313901</v>
          </cell>
        </row>
        <row r="25">
          <cell r="D25">
            <v>10213</v>
          </cell>
          <cell r="E25" t="str">
            <v>REGIDURIA DE PLANEACION Y PRESUPUESTO</v>
          </cell>
          <cell r="F25">
            <v>4714404.9914161395</v>
          </cell>
        </row>
        <row r="26">
          <cell r="D26">
            <v>10215</v>
          </cell>
          <cell r="E26" t="str">
            <v>SALA DE REGIDORES I (UNO)</v>
          </cell>
          <cell r="F26">
            <v>297122.23796315858</v>
          </cell>
        </row>
        <row r="27">
          <cell r="D27">
            <v>10305</v>
          </cell>
          <cell r="E27" t="str">
            <v>UNIDAD MUNICIPAL DE EVALUACION AL DESEMPEÑO</v>
          </cell>
          <cell r="F27">
            <v>980657.79040000087</v>
          </cell>
        </row>
        <row r="28">
          <cell r="D28">
            <v>10401</v>
          </cell>
          <cell r="E28" t="str">
            <v>PRESIDENCIA</v>
          </cell>
          <cell r="F28">
            <v>3752261.6700206404</v>
          </cell>
        </row>
        <row r="29">
          <cell r="D29">
            <v>10402</v>
          </cell>
          <cell r="E29" t="str">
            <v>SECRETARIA PARTICULAR</v>
          </cell>
          <cell r="F29">
            <v>8016389.1962004015</v>
          </cell>
        </row>
        <row r="30">
          <cell r="D30">
            <v>10403</v>
          </cell>
          <cell r="E30" t="str">
            <v>COORDINACION DE GIRAS</v>
          </cell>
          <cell r="F30">
            <v>1849186.9231116693</v>
          </cell>
        </row>
        <row r="31">
          <cell r="D31">
            <v>10404</v>
          </cell>
          <cell r="E31" t="str">
            <v>COORDINACION DEL GABINETE</v>
          </cell>
          <cell r="F31">
            <v>1230387.4946937112</v>
          </cell>
        </row>
        <row r="32">
          <cell r="D32">
            <v>10407</v>
          </cell>
          <cell r="E32" t="str">
            <v>COORDINACION DE ASESORES DE LA PRESIDENCIA</v>
          </cell>
          <cell r="F32">
            <v>2946351.9080770141</v>
          </cell>
        </row>
        <row r="33">
          <cell r="D33">
            <v>10408</v>
          </cell>
          <cell r="E33" t="str">
            <v>COORDINACION DE RELACIONES PUBLICAS</v>
          </cell>
          <cell r="F33">
            <v>4980369.9781328533</v>
          </cell>
        </row>
        <row r="34">
          <cell r="D34">
            <v>10409</v>
          </cell>
          <cell r="E34" t="str">
            <v>COORDINACION GRAL. DE ATENCION Y GESTION CIUDADANA</v>
          </cell>
          <cell r="F34">
            <v>8890400.6296133306</v>
          </cell>
        </row>
        <row r="35">
          <cell r="D35">
            <v>10501</v>
          </cell>
          <cell r="E35" t="str">
            <v>SECRETARIA GENERAL DEL H. AYUNTAMIENTO</v>
          </cell>
          <cell r="F35">
            <v>3716967.3051315676</v>
          </cell>
        </row>
        <row r="36">
          <cell r="D36">
            <v>10502</v>
          </cell>
          <cell r="E36" t="str">
            <v>SUBSECRETARIA DE ASUNTOS POLITICOS Y RELIGIOSOS</v>
          </cell>
          <cell r="F36">
            <v>1092423.3392351454</v>
          </cell>
        </row>
        <row r="37">
          <cell r="D37">
            <v>10503</v>
          </cell>
          <cell r="E37" t="str">
            <v>DIRECCION DE GOBERNACION</v>
          </cell>
          <cell r="F37">
            <v>5806995.3191380911</v>
          </cell>
        </row>
        <row r="38">
          <cell r="D38">
            <v>10504</v>
          </cell>
          <cell r="E38" t="str">
            <v>PROCURADURIA DE BARRIOS Y COLONIAS</v>
          </cell>
          <cell r="F38">
            <v>3861701.7091024811</v>
          </cell>
        </row>
        <row r="39">
          <cell r="D39">
            <v>10505</v>
          </cell>
          <cell r="E39" t="str">
            <v>COORDINACION DE ORGANOS AUXILIARES</v>
          </cell>
          <cell r="F39">
            <v>167527.28182743507</v>
          </cell>
        </row>
        <row r="40">
          <cell r="D40">
            <v>10506</v>
          </cell>
          <cell r="E40" t="str">
            <v>DIRECCION DE ASUNTOS RELIGIOSOS</v>
          </cell>
          <cell r="F40">
            <v>140613.53970625502</v>
          </cell>
        </row>
        <row r="41">
          <cell r="D41">
            <v>10507</v>
          </cell>
          <cell r="E41" t="str">
            <v>ARCHIVO GENERAL Y GACETA MUNICIPAL</v>
          </cell>
          <cell r="F41">
            <v>741830.77441472269</v>
          </cell>
        </row>
        <row r="42">
          <cell r="D42">
            <v>10510</v>
          </cell>
          <cell r="E42" t="str">
            <v>COORDINACION OPERATIVA</v>
          </cell>
          <cell r="F42">
            <v>1663992.4458011666</v>
          </cell>
        </row>
        <row r="43">
          <cell r="D43">
            <v>10514</v>
          </cell>
          <cell r="E43" t="str">
            <v>SUBSECRETARIA DE ASUNTOS JURIDICOS_x000D_</v>
          </cell>
          <cell r="F43">
            <v>986844.03610073379</v>
          </cell>
        </row>
        <row r="44">
          <cell r="D44">
            <v>10516</v>
          </cell>
          <cell r="E44" t="str">
            <v>DIRECCION DEL REGISTRO CIVIL</v>
          </cell>
          <cell r="F44">
            <v>6577081.5226703798</v>
          </cell>
        </row>
        <row r="45">
          <cell r="D45">
            <v>10517</v>
          </cell>
          <cell r="E45" t="str">
            <v>SUBDIRECCION DE PANTEONES</v>
          </cell>
          <cell r="F45">
            <v>6522137.0030655181</v>
          </cell>
        </row>
        <row r="46">
          <cell r="D46">
            <v>10518</v>
          </cell>
          <cell r="E46" t="str">
            <v>DIRECCION DE ACTIVIDADES CIVICAS</v>
          </cell>
          <cell r="F46">
            <v>1103900.352271792</v>
          </cell>
        </row>
        <row r="47">
          <cell r="D47">
            <v>10520</v>
          </cell>
          <cell r="E47" t="str">
            <v>COORDINACION DE REGLAMENTOS, ACUERDOS Y CONVENIOS</v>
          </cell>
          <cell r="F47">
            <v>203624.84426093069</v>
          </cell>
        </row>
        <row r="48">
          <cell r="D48">
            <v>10601</v>
          </cell>
          <cell r="E48" t="str">
            <v>SECRETARIA DE FINANZAS</v>
          </cell>
          <cell r="F48">
            <v>2183213.8910374907</v>
          </cell>
        </row>
        <row r="49">
          <cell r="D49">
            <v>10602</v>
          </cell>
          <cell r="E49" t="str">
            <v>COORDINACION INFORMATICA Y TECNOLOGIAS INFORMACION</v>
          </cell>
          <cell r="F49">
            <v>2864894.1900073527</v>
          </cell>
        </row>
        <row r="50">
          <cell r="D50">
            <v>10603</v>
          </cell>
          <cell r="E50" t="str">
            <v>SUBSECRETARIA DE FINANZAS</v>
          </cell>
          <cell r="F50">
            <v>6647848.8154777009</v>
          </cell>
        </row>
        <row r="51">
          <cell r="D51">
            <v>10604</v>
          </cell>
          <cell r="E51" t="str">
            <v>DIRECCION DE  INGRESOS</v>
          </cell>
          <cell r="F51">
            <v>11552061.772789108</v>
          </cell>
        </row>
        <row r="52">
          <cell r="D52">
            <v>10605</v>
          </cell>
          <cell r="E52" t="str">
            <v>DIRECCION DE TESORERIA</v>
          </cell>
          <cell r="F52">
            <v>1262833.9521986861</v>
          </cell>
        </row>
        <row r="53">
          <cell r="D53">
            <v>10606</v>
          </cell>
          <cell r="E53" t="str">
            <v>DIRECCION DE PRESUPUESTO</v>
          </cell>
          <cell r="F53">
            <v>2380873.2313566171</v>
          </cell>
        </row>
        <row r="54">
          <cell r="D54">
            <v>10607</v>
          </cell>
          <cell r="E54" t="str">
            <v>DIRECCION DE CUENTA PUBLICA</v>
          </cell>
          <cell r="F54">
            <v>2511946.1603740253</v>
          </cell>
        </row>
        <row r="55">
          <cell r="D55">
            <v>10608</v>
          </cell>
          <cell r="E55" t="str">
            <v>DIRECCION DE CATASTRO Y PREDIAL</v>
          </cell>
          <cell r="F55">
            <v>11434929.97100636</v>
          </cell>
        </row>
        <row r="56">
          <cell r="D56">
            <v>10609</v>
          </cell>
          <cell r="E56" t="str">
            <v>LICENCIAS COMERCIALES_x000D_</v>
          </cell>
          <cell r="F56">
            <v>2113851.5112943002</v>
          </cell>
        </row>
        <row r="57">
          <cell r="D57">
            <v>10611</v>
          </cell>
          <cell r="E57" t="str">
            <v>DIRECCION DE EJECUCION FISCAL</v>
          </cell>
          <cell r="F57">
            <v>5166810.0651906254</v>
          </cell>
        </row>
        <row r="58">
          <cell r="D58">
            <v>10612</v>
          </cell>
          <cell r="E58" t="str">
            <v>SUBSECRETARIA DE ADMINISTRACION</v>
          </cell>
          <cell r="F58">
            <v>7528305.9955423987</v>
          </cell>
        </row>
        <row r="59">
          <cell r="D59">
            <v>10613</v>
          </cell>
          <cell r="E59" t="str">
            <v>DIRECCION DE RECURSOS HUMANOS</v>
          </cell>
          <cell r="F59">
            <v>10071463.919815544</v>
          </cell>
        </row>
        <row r="60">
          <cell r="D60">
            <v>10614</v>
          </cell>
          <cell r="E60" t="str">
            <v>DIRECCION DE ADQUISICIONES Y RECURSOS MATERIALES</v>
          </cell>
          <cell r="F60">
            <v>3112057.8760649175</v>
          </cell>
        </row>
        <row r="61">
          <cell r="D61">
            <v>10615</v>
          </cell>
          <cell r="E61" t="str">
            <v>DIRECCION DE CONTROL PATRIMONIAL</v>
          </cell>
          <cell r="F61">
            <v>2628149.7335210713</v>
          </cell>
        </row>
        <row r="62">
          <cell r="D62">
            <v>10616</v>
          </cell>
          <cell r="E62" t="str">
            <v>DIRECCION DE SERVICIOS GENERALES</v>
          </cell>
          <cell r="F62">
            <v>13512367.949267527</v>
          </cell>
        </row>
        <row r="63">
          <cell r="D63">
            <v>10617</v>
          </cell>
          <cell r="E63" t="str">
            <v>DIRECCION DE CAPACITACION Y FORMACION</v>
          </cell>
          <cell r="F63">
            <v>898925.69267970731</v>
          </cell>
        </row>
        <row r="64">
          <cell r="D64">
            <v>10801</v>
          </cell>
          <cell r="E64" t="str">
            <v>SEC. DESARROLLO URBANO, REC. NATURALES Y ECOLOGIA</v>
          </cell>
          <cell r="F64">
            <v>9426257.2694207877</v>
          </cell>
        </row>
        <row r="65">
          <cell r="D65" t="str">
            <v>10803a</v>
          </cell>
          <cell r="E65" t="str">
            <v>DIRECCION DE RECURSOS NATURALES Y ECOLOGIA</v>
          </cell>
          <cell r="F65">
            <v>1353415.2</v>
          </cell>
        </row>
        <row r="66">
          <cell r="D66" t="str">
            <v>10803b</v>
          </cell>
          <cell r="E66" t="str">
            <v>DIRECCION DE RECURSOS NATURALES Y ECOLOGIA</v>
          </cell>
          <cell r="F66">
            <v>1353415.19</v>
          </cell>
        </row>
        <row r="67">
          <cell r="D67">
            <v>10804</v>
          </cell>
          <cell r="E67" t="str">
            <v>UNIDAD DE AREAS VERDES Y ESPACIOS PUBLICOS</v>
          </cell>
          <cell r="F67">
            <v>1756130.5008538924</v>
          </cell>
        </row>
        <row r="68">
          <cell r="D68">
            <v>10808</v>
          </cell>
          <cell r="E68" t="str">
            <v>UNIDAD DE AREA TECNICA</v>
          </cell>
          <cell r="F68">
            <v>167700.31056207998</v>
          </cell>
        </row>
        <row r="69">
          <cell r="D69">
            <v>10809</v>
          </cell>
          <cell r="E69" t="str">
            <v>UNIDAD DE CONTROL URBANO (RESERVA TERRITORIAL)</v>
          </cell>
          <cell r="F69">
            <v>832966.20139239426</v>
          </cell>
        </row>
        <row r="70">
          <cell r="D70">
            <v>10901</v>
          </cell>
          <cell r="E70" t="str">
            <v>SECRETARIA DE OBRAS PUBLICAS</v>
          </cell>
          <cell r="F70">
            <v>9731420.7004410587</v>
          </cell>
        </row>
        <row r="71">
          <cell r="D71">
            <v>10902</v>
          </cell>
          <cell r="E71" t="str">
            <v>SUBSECRETARIA DE OBRAS PUBLICAS</v>
          </cell>
          <cell r="F71">
            <v>625479.7983179111</v>
          </cell>
        </row>
        <row r="72">
          <cell r="D72" t="str">
            <v>11001a</v>
          </cell>
          <cell r="E72" t="str">
            <v>SECRETARIA DE PLANEACION Y PRESUPUESTO_x000D_</v>
          </cell>
          <cell r="F72">
            <v>2527678.4</v>
          </cell>
        </row>
        <row r="73">
          <cell r="D73" t="str">
            <v>11001b</v>
          </cell>
          <cell r="E73" t="str">
            <v>SECRETARIA DE PLANEACION Y PRESUPUESTO_x000D_</v>
          </cell>
          <cell r="F73">
            <v>2527678.4</v>
          </cell>
        </row>
        <row r="74">
          <cell r="D74">
            <v>11002</v>
          </cell>
          <cell r="E74" t="str">
            <v>SUBSECRETARIA PLANEACION Y ASIGNACION PRESUPUESTAL</v>
          </cell>
          <cell r="F74">
            <v>803460.62393615313</v>
          </cell>
        </row>
        <row r="75">
          <cell r="D75">
            <v>11003</v>
          </cell>
          <cell r="E75" t="str">
            <v>DIRECCION DE PLANEACION DESARROLLO MUNICIPAL</v>
          </cell>
          <cell r="F75">
            <v>1921185.6057726608</v>
          </cell>
        </row>
        <row r="76">
          <cell r="D76">
            <v>11004</v>
          </cell>
          <cell r="E76" t="str">
            <v>DIRECCION SEGUIMIENTO A PROGRAMAS DE INVERSION</v>
          </cell>
          <cell r="F76">
            <v>1879982.9750178896</v>
          </cell>
        </row>
        <row r="77">
          <cell r="D77">
            <v>11005</v>
          </cell>
          <cell r="E77" t="str">
            <v>UNIDAD DE INFORMACION ESTADISTICA Y GEOGRAFICA</v>
          </cell>
          <cell r="F77">
            <v>505675.43943754834</v>
          </cell>
        </row>
        <row r="78">
          <cell r="D78">
            <v>11101</v>
          </cell>
          <cell r="E78" t="str">
            <v>SECRETARIA DE DESARROLLO SOCIAL Y HUMANO</v>
          </cell>
          <cell r="F78">
            <v>4443249.3696436686</v>
          </cell>
        </row>
        <row r="79">
          <cell r="D79">
            <v>11102</v>
          </cell>
          <cell r="E79" t="str">
            <v>SUBSECRETARIA DE DESARROLLO HUMANO</v>
          </cell>
          <cell r="F79">
            <v>528207.21028737247</v>
          </cell>
        </row>
        <row r="80">
          <cell r="D80">
            <v>11103</v>
          </cell>
          <cell r="E80" t="str">
            <v>DIRECCION DE EDUCACION</v>
          </cell>
          <cell r="F80">
            <v>1260410.7032824475</v>
          </cell>
        </row>
        <row r="81">
          <cell r="D81">
            <v>11104</v>
          </cell>
          <cell r="E81" t="str">
            <v>DIRECCION DE LA CULTURA Y LAS ARTES</v>
          </cell>
          <cell r="F81">
            <v>961838.10841346218</v>
          </cell>
        </row>
        <row r="82">
          <cell r="D82" t="str">
            <v>11106a</v>
          </cell>
          <cell r="E82" t="str">
            <v>DIRECCION DE CULTURA FISICA Y DEPORTES</v>
          </cell>
          <cell r="F82">
            <v>3057587.59</v>
          </cell>
        </row>
        <row r="83">
          <cell r="D83" t="str">
            <v>11106b</v>
          </cell>
          <cell r="E83" t="str">
            <v>DIRECCION DE CULTURA FISICA Y DEPORTES</v>
          </cell>
          <cell r="F83">
            <v>3057587.59</v>
          </cell>
        </row>
        <row r="84">
          <cell r="D84">
            <v>11107</v>
          </cell>
          <cell r="E84" t="str">
            <v>SUBSECRETARIA DE DESARROLLO SOCIAL</v>
          </cell>
          <cell r="F84">
            <v>746587.32666046068</v>
          </cell>
        </row>
        <row r="85">
          <cell r="D85" t="str">
            <v>11108a</v>
          </cell>
          <cell r="E85" t="str">
            <v>DIRECCION DE ATENCION A DISCAPACITADOS</v>
          </cell>
          <cell r="F85">
            <v>149014.20000000001</v>
          </cell>
        </row>
        <row r="86">
          <cell r="D86" t="str">
            <v>11108b</v>
          </cell>
          <cell r="E86" t="str">
            <v>DIRECCION DE ATENCION A DISCAPACITADOS</v>
          </cell>
          <cell r="F86">
            <v>149014.20000000001</v>
          </cell>
        </row>
        <row r="87">
          <cell r="D87" t="str">
            <v>11108c</v>
          </cell>
          <cell r="E87" t="str">
            <v>DIRECCION DE ATENCION A DISCAPACITADOS</v>
          </cell>
          <cell r="F87">
            <v>149014.21</v>
          </cell>
        </row>
        <row r="88">
          <cell r="D88" t="str">
            <v>11111a</v>
          </cell>
          <cell r="E88" t="str">
            <v>DIRECCION DE ATENCION A LA DIVERSIDAD SEXUAL</v>
          </cell>
          <cell r="F88">
            <v>789092.67</v>
          </cell>
        </row>
        <row r="89">
          <cell r="D89" t="str">
            <v>11111b</v>
          </cell>
          <cell r="E89" t="str">
            <v>DIRECCION DE ATENCION A LA DIVERSIDAD SEXUAL</v>
          </cell>
          <cell r="F89">
            <v>789092.67</v>
          </cell>
        </row>
        <row r="90">
          <cell r="D90">
            <v>11112</v>
          </cell>
          <cell r="E90" t="str">
            <v>UNIDAD DE GENERO</v>
          </cell>
          <cell r="F90">
            <v>2009094.6871562558</v>
          </cell>
        </row>
        <row r="91">
          <cell r="D91">
            <v>11113</v>
          </cell>
          <cell r="E91" t="str">
            <v>DIRECCION DE PROGRAMAS SOCIALES</v>
          </cell>
          <cell r="F91">
            <v>594703.39730271918</v>
          </cell>
        </row>
        <row r="92">
          <cell r="D92">
            <v>11201</v>
          </cell>
          <cell r="E92" t="str">
            <v>SIN NOMBRE</v>
          </cell>
          <cell r="F92">
            <v>546875.52331096318</v>
          </cell>
        </row>
        <row r="93">
          <cell r="D93">
            <v>11202</v>
          </cell>
          <cell r="E93" t="str">
            <v>SECRETARIA DE SALUD MUNICIPAL</v>
          </cell>
          <cell r="F93">
            <v>12455690.831885099</v>
          </cell>
        </row>
        <row r="94">
          <cell r="D94">
            <v>11203</v>
          </cell>
          <cell r="E94" t="str">
            <v>SUBSECRETARIA DE SALUD Y ASISTENCIA SOCIAL</v>
          </cell>
          <cell r="F94">
            <v>133187.29413916002</v>
          </cell>
        </row>
        <row r="95">
          <cell r="D95">
            <v>11204</v>
          </cell>
          <cell r="E95" t="str">
            <v>DIRECCION DE EPIDEMOLOGIA</v>
          </cell>
          <cell r="F95">
            <v>7818333.6631352548</v>
          </cell>
        </row>
        <row r="96">
          <cell r="D96">
            <v>11205</v>
          </cell>
          <cell r="E96" t="str">
            <v>DIRECCION CLINICA DE ATENCION INTEGRAL A LA MUJER</v>
          </cell>
          <cell r="F96">
            <v>772146.26960409037</v>
          </cell>
        </row>
        <row r="97">
          <cell r="D97">
            <v>11206</v>
          </cell>
          <cell r="E97" t="str">
            <v>DIRECCION REGULACION, CONTROL Y FOMENTO SANITARIO</v>
          </cell>
          <cell r="F97">
            <v>3212926.5209147949</v>
          </cell>
        </row>
        <row r="98">
          <cell r="D98">
            <v>11207</v>
          </cell>
          <cell r="E98" t="str">
            <v>PLANEACION Y ESTADISTICA</v>
          </cell>
          <cell r="F98">
            <v>247551.85014914011</v>
          </cell>
        </row>
        <row r="99">
          <cell r="D99">
            <v>11208</v>
          </cell>
          <cell r="E99" t="str">
            <v>DIRECCION DE CONTROL CANINO Y FELINO</v>
          </cell>
          <cell r="F99">
            <v>1269629.6088264417</v>
          </cell>
        </row>
        <row r="100">
          <cell r="D100" t="str">
            <v>11301a</v>
          </cell>
          <cell r="E100" t="str">
            <v>SECRETARIA DESARROLLO ECONOMICO,COMERCIO Y TURISMO</v>
          </cell>
          <cell r="F100">
            <v>982239.73</v>
          </cell>
        </row>
        <row r="101">
          <cell r="D101" t="str">
            <v>11301b</v>
          </cell>
          <cell r="E101" t="str">
            <v>SECRETARIA DESARROLLO ECONOMICO,COMERCIO Y TURISMO</v>
          </cell>
          <cell r="F101">
            <v>982239.73</v>
          </cell>
        </row>
        <row r="102">
          <cell r="D102" t="str">
            <v>11301c</v>
          </cell>
          <cell r="E102" t="str">
            <v>SECRETARIA DESARROLLO ECONOMICO,COMERCIO Y TURISMO</v>
          </cell>
          <cell r="F102">
            <v>982239.74</v>
          </cell>
        </row>
        <row r="103">
          <cell r="D103">
            <v>11302</v>
          </cell>
          <cell r="E103" t="str">
            <v>DIRECCION DE DESARROLLO ECONOMICO</v>
          </cell>
          <cell r="F103">
            <v>298256.5497425049</v>
          </cell>
        </row>
        <row r="104">
          <cell r="D104" t="str">
            <v>11304a</v>
          </cell>
          <cell r="E104" t="str">
            <v>UNIDAD FOMENTO EMPRESARIAL CAPACITACION Y EMPLEO</v>
          </cell>
          <cell r="F104">
            <v>145551.04000000001</v>
          </cell>
        </row>
        <row r="105">
          <cell r="D105" t="str">
            <v>11304b</v>
          </cell>
          <cell r="E105" t="str">
            <v>UNIDAD FOMENTO EMPRESARIAL CAPACITACION Y EMPLEO</v>
          </cell>
          <cell r="F105">
            <v>145551.04000000001</v>
          </cell>
        </row>
        <row r="106">
          <cell r="D106">
            <v>11305</v>
          </cell>
          <cell r="E106" t="str">
            <v>DIRECCION DE FOMENTO TURISTICO_x000D_</v>
          </cell>
          <cell r="F106">
            <v>567496.815771978</v>
          </cell>
        </row>
        <row r="107">
          <cell r="D107">
            <v>11309</v>
          </cell>
          <cell r="E107" t="str">
            <v>UNIDAD DE MEJORA REGULATORIA Y COMPETITIVIDAD</v>
          </cell>
          <cell r="F107">
            <v>659844.52926931612</v>
          </cell>
        </row>
        <row r="108">
          <cell r="D108">
            <v>11311</v>
          </cell>
          <cell r="E108" t="str">
            <v>ADMINISTRACION MERCADO PETAQUILLAS</v>
          </cell>
          <cell r="F108">
            <v>1608309.4393247368</v>
          </cell>
        </row>
        <row r="109">
          <cell r="D109">
            <v>11312</v>
          </cell>
          <cell r="E109" t="str">
            <v>ADMINISTRACION MERCADO DE LOS ANGELES</v>
          </cell>
          <cell r="F109">
            <v>2551835.6819628328</v>
          </cell>
        </row>
        <row r="110">
          <cell r="D110">
            <v>11313</v>
          </cell>
          <cell r="E110" t="str">
            <v>ADMINISTRACION MERCADO DE SAN FRANCISCO</v>
          </cell>
          <cell r="F110">
            <v>4630291.2622948708</v>
          </cell>
        </row>
        <row r="111">
          <cell r="D111">
            <v>11315</v>
          </cell>
          <cell r="E111" t="str">
            <v>ADMINISTRACION MERCADO DEL P.R.I.</v>
          </cell>
          <cell r="F111">
            <v>3295852.0599668222</v>
          </cell>
        </row>
        <row r="112">
          <cell r="D112">
            <v>11316</v>
          </cell>
          <cell r="E112" t="str">
            <v>ADMINISTRACION MERCADO BALTAZAR R. LEYVA MANCILLA</v>
          </cell>
          <cell r="F112">
            <v>8031783.5707883257</v>
          </cell>
        </row>
        <row r="113">
          <cell r="D113" t="str">
            <v>11401a</v>
          </cell>
          <cell r="E113" t="str">
            <v>SECRETARIA SERVICIOS PUBLICOS MUNICIPALES</v>
          </cell>
          <cell r="F113">
            <v>7759706.0700000003</v>
          </cell>
        </row>
        <row r="114">
          <cell r="D114" t="str">
            <v>11401b</v>
          </cell>
          <cell r="E114" t="str">
            <v>SECRETARIA SERVICIOS PUBLICOS MUNICIPALES</v>
          </cell>
          <cell r="F114">
            <v>7759706.0700000003</v>
          </cell>
        </row>
        <row r="115">
          <cell r="D115">
            <v>11402</v>
          </cell>
          <cell r="E115" t="str">
            <v>SUBSECRETARIA OPERATIVA</v>
          </cell>
          <cell r="F115">
            <v>3219278.190072515</v>
          </cell>
        </row>
        <row r="116">
          <cell r="D116">
            <v>11403</v>
          </cell>
          <cell r="E116" t="str">
            <v>DIRECCION DE LIMPIA</v>
          </cell>
          <cell r="F116">
            <v>35892726.781423576</v>
          </cell>
        </row>
        <row r="117">
          <cell r="D117">
            <v>11404</v>
          </cell>
          <cell r="E117" t="str">
            <v>DIRECCION DE ALUMBRADO PUBLICO</v>
          </cell>
          <cell r="F117">
            <v>68445804.305116311</v>
          </cell>
        </row>
        <row r="118">
          <cell r="D118">
            <v>11405</v>
          </cell>
          <cell r="E118" t="str">
            <v>DIRECCION DE IMAGEN URBANA</v>
          </cell>
          <cell r="F118">
            <v>2657988.5419098721</v>
          </cell>
        </row>
        <row r="119">
          <cell r="D119">
            <v>11406</v>
          </cell>
          <cell r="E119" t="str">
            <v>COORDINACION ADMINISTRATIVA</v>
          </cell>
          <cell r="F119">
            <v>1399985.7816401473</v>
          </cell>
        </row>
        <row r="120">
          <cell r="D120">
            <v>11407</v>
          </cell>
          <cell r="E120" t="str">
            <v>DIRECCION DE RESIDUOS SOLIDOS</v>
          </cell>
          <cell r="F120">
            <v>1001789.5374907458</v>
          </cell>
        </row>
        <row r="121">
          <cell r="D121">
            <v>11408</v>
          </cell>
          <cell r="E121" t="str">
            <v>DIRECCION DEL RASTRO</v>
          </cell>
          <cell r="F121">
            <v>2904735.4864601055</v>
          </cell>
        </row>
        <row r="122">
          <cell r="D122">
            <v>11501</v>
          </cell>
          <cell r="E122" t="str">
            <v>SECRETARIA DE DESARROLLO RURAL</v>
          </cell>
          <cell r="F122">
            <v>5677471.7151038637</v>
          </cell>
        </row>
        <row r="123">
          <cell r="D123">
            <v>11503</v>
          </cell>
          <cell r="E123" t="str">
            <v>UNIDAD DE GESTORIA DE PROYECTOS PROGRAMAS Y APOYOS</v>
          </cell>
          <cell r="F123">
            <v>3285566.5695758965</v>
          </cell>
        </row>
        <row r="124">
          <cell r="D124">
            <v>11504</v>
          </cell>
          <cell r="E124" t="str">
            <v>DIRECCION DE GANADERIA, FOMENTO FORESTAL Y PESCA</v>
          </cell>
          <cell r="F124">
            <v>1049595.0292213685</v>
          </cell>
        </row>
        <row r="125">
          <cell r="D125" t="str">
            <v>11601a</v>
          </cell>
          <cell r="E125" t="str">
            <v>D.I.F. MUNICIPAL</v>
          </cell>
          <cell r="F125">
            <v>5763004.25</v>
          </cell>
        </row>
        <row r="126">
          <cell r="D126" t="str">
            <v>11601b</v>
          </cell>
          <cell r="E126" t="str">
            <v>D.I.F. MUNICIPAL</v>
          </cell>
          <cell r="F126">
            <v>5763004.2400000002</v>
          </cell>
        </row>
        <row r="127">
          <cell r="D127">
            <v>12001</v>
          </cell>
          <cell r="E127" t="str">
            <v>PENSIONADOS Y JUBILADOS</v>
          </cell>
          <cell r="F127">
            <v>4214097.7906666705</v>
          </cell>
        </row>
        <row r="128">
          <cell r="D128">
            <v>16001</v>
          </cell>
          <cell r="E128" t="str">
            <v>PERSONAL EVENTUAL</v>
          </cell>
          <cell r="F128">
            <v>281429.88799999998</v>
          </cell>
        </row>
        <row r="129">
          <cell r="D129">
            <v>20701</v>
          </cell>
          <cell r="E129" t="str">
            <v>SECRETARIA DE SEGURIDAD CIUDADANA MUNICIPAL</v>
          </cell>
          <cell r="F129">
            <v>80588957.265333295</v>
          </cell>
        </row>
        <row r="130">
          <cell r="D130" t="str">
            <v>20702b</v>
          </cell>
          <cell r="E130" t="str">
            <v>SUBSECRETARIA DE TRANSITO Y VIALIDAD</v>
          </cell>
          <cell r="F130">
            <v>14082208.810000001</v>
          </cell>
        </row>
        <row r="131">
          <cell r="D131" t="str">
            <v>20702a</v>
          </cell>
          <cell r="E131" t="str">
            <v>SUBSECRETARIA DE TRANSITO Y VIALIDAD</v>
          </cell>
          <cell r="F131">
            <v>14082208.82</v>
          </cell>
        </row>
        <row r="132">
          <cell r="D132">
            <v>20703</v>
          </cell>
          <cell r="E132" t="str">
            <v>DIRECCION DE OPERACION</v>
          </cell>
          <cell r="F132">
            <v>1251403.3085333272</v>
          </cell>
        </row>
        <row r="133">
          <cell r="D133">
            <v>20704</v>
          </cell>
          <cell r="E133" t="str">
            <v>COORDINACION ADMINISTRATIVA</v>
          </cell>
          <cell r="F133">
            <v>125556.92533333341</v>
          </cell>
        </row>
        <row r="134">
          <cell r="D134">
            <v>20707</v>
          </cell>
          <cell r="E134" t="str">
            <v>COORDINACION ADMINISTRATIVA</v>
          </cell>
          <cell r="F134">
            <v>926160.64520000003</v>
          </cell>
        </row>
        <row r="135">
          <cell r="D135">
            <v>20708</v>
          </cell>
          <cell r="E135" t="str">
            <v>DIRECCION DE DESARROLLO HUMANO Y TRABAJO SOCIAL</v>
          </cell>
          <cell r="F135">
            <v>169252.10399999999</v>
          </cell>
        </row>
        <row r="136">
          <cell r="D136">
            <v>20709</v>
          </cell>
          <cell r="E136" t="str">
            <v>COORDINACION GENERAL DE PROTECCION CIVIL</v>
          </cell>
          <cell r="F136">
            <v>49350508.354533322</v>
          </cell>
        </row>
        <row r="137">
          <cell r="D137">
            <v>20710</v>
          </cell>
          <cell r="E137" t="str">
            <v>DIRECCION DE SERVICIO MEDICO</v>
          </cell>
          <cell r="F137">
            <v>609134.19226666598</v>
          </cell>
        </row>
        <row r="138">
          <cell r="D138">
            <v>20711</v>
          </cell>
          <cell r="E138" t="str">
            <v>COORDINACION OPERATIVO</v>
          </cell>
          <cell r="F138">
            <v>12930907.619200001</v>
          </cell>
        </row>
        <row r="139">
          <cell r="D139">
            <v>20713</v>
          </cell>
          <cell r="E139" t="str">
            <v>HONORABLE CUERPO DE BOMBEROS</v>
          </cell>
          <cell r="F139">
            <v>15540960.637599932</v>
          </cell>
        </row>
        <row r="140">
          <cell r="D140">
            <v>20716</v>
          </cell>
          <cell r="E140" t="str">
            <v>DEPARTAMENTO DE PROFESIONALIZACION POLICIAL</v>
          </cell>
          <cell r="F140">
            <v>108567.41866666659</v>
          </cell>
        </row>
        <row r="141">
          <cell r="D141">
            <v>20717</v>
          </cell>
          <cell r="E141" t="str">
            <v>COORDINACION DE COMUNICACION SOCIAL</v>
          </cell>
          <cell r="F141">
            <v>95210.991999999998</v>
          </cell>
        </row>
        <row r="142">
          <cell r="D142">
            <v>20718</v>
          </cell>
          <cell r="E142" t="str">
            <v>CENTRO MPAL PREVENCION DELITO PARTICIPACION CIUDAD</v>
          </cell>
          <cell r="F142">
            <v>761443.08413333399</v>
          </cell>
        </row>
        <row r="143">
          <cell r="D143">
            <v>20719</v>
          </cell>
          <cell r="E143" t="str">
            <v>COORDINACION DE BARANDILLAS</v>
          </cell>
          <cell r="F143">
            <v>1401787.6615999928</v>
          </cell>
        </row>
        <row r="144">
          <cell r="D144">
            <v>30001</v>
          </cell>
          <cell r="E144" t="str">
            <v>MEJORAMIENTO A LA VIVIENDA</v>
          </cell>
          <cell r="F144">
            <v>2142873.62</v>
          </cell>
        </row>
        <row r="145">
          <cell r="D145">
            <v>30002</v>
          </cell>
          <cell r="E145" t="str">
            <v>URBANIZACION VARIAS</v>
          </cell>
          <cell r="F145">
            <v>92415343.579999998</v>
          </cell>
        </row>
        <row r="146">
          <cell r="D146">
            <v>30003</v>
          </cell>
          <cell r="E146" t="str">
            <v>INFRAESTRUCTURA BASICA DE SALUD VARIAS</v>
          </cell>
          <cell r="F146">
            <v>3457162.48</v>
          </cell>
        </row>
        <row r="147">
          <cell r="D147">
            <v>30004</v>
          </cell>
          <cell r="E147" t="str">
            <v>INFRAESTRUCTURA BASICA EDUCATIVA VARIAS</v>
          </cell>
          <cell r="F147">
            <v>21817153.699999999</v>
          </cell>
        </row>
        <row r="148">
          <cell r="D148">
            <v>30005</v>
          </cell>
          <cell r="E148" t="str">
            <v>AGUA POTABLE VARIOS</v>
          </cell>
          <cell r="F148">
            <v>85782515.530000001</v>
          </cell>
        </row>
        <row r="149">
          <cell r="D149">
            <v>30009</v>
          </cell>
          <cell r="E149" t="str">
            <v>PRODIM Y GASTOS INDIRECTOS</v>
          </cell>
          <cell r="F149">
            <v>4328737.87</v>
          </cell>
        </row>
        <row r="150">
          <cell r="D150">
            <v>30010</v>
          </cell>
          <cell r="E150" t="str">
            <v>ADEUDOS DE EJERCICIOS ANTERIOES</v>
          </cell>
          <cell r="F150">
            <v>6493106.8099999996</v>
          </cell>
        </row>
        <row r="151">
          <cell r="D151">
            <v>60000</v>
          </cell>
          <cell r="E151" t="str">
            <v>FORTASEG</v>
          </cell>
          <cell r="F151">
            <v>26259709</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am_netza" refreshedDate="45644.393036689813" createdVersion="6" refreshedVersion="8" minRefreshableVersion="3" recordCount="2549" xr:uid="{00000000-000A-0000-FFFF-FFFF06000000}">
  <cacheSource type="worksheet">
    <worksheetSource ref="D3:O3000" sheet="DATOS"/>
  </cacheSource>
  <cacheFields count="12">
    <cacheField name="NOM. AREA" numFmtId="0">
      <sharedItems containsBlank="1" count="44">
        <s v="TESORERIA MUNICIPAL"/>
        <s v="DIRECCION DE SEGURIDAD PUBLICA"/>
        <s v="DIRECCION DE PROTECCION CIVIL"/>
        <s v="OFICIALIA MAYOR"/>
        <s v="DIF MUNICIPAL"/>
        <s v="DIRECCION DE AGUA POTABLE"/>
        <s v="DIRECCION DE OBRAS PUBLICAS"/>
        <s v="DIRECCION DE TRANSITO MUNICIPAL"/>
        <s v="DIRECCION DE ALUMBRADO PUBLICO"/>
        <s v="DIRECCION DE SANEAMIENTO"/>
        <s v="DIRECCION DE DEPORTE"/>
        <s v="DIRECCION DE CASA DE LA CULTURA"/>
        <s v="DIRECCION DE AREAS VERDES"/>
        <s v="DIRECCION DE PANTEON"/>
        <s v="PRESIDENCIA MUNCIPAL"/>
        <s v="REGIDURIAS"/>
        <s v="SINDICATURA MUNICIPAL"/>
        <s v="DIRECCION DE COMUNICACION SOCIAL"/>
        <s v="SECRETARIA GENERAL"/>
        <s v="OFICIALIA DEL REGISTRO CIVIL"/>
        <s v="DIRECCION DE CATASTRO"/>
        <s v="ORGANO DE CONTROL INTERNO MUNICIPAL"/>
        <s v="EVALUACION AL DESEMPEÑO"/>
        <s v="DIRECCION DE TRANSPARENCIA"/>
        <s v="DIRECCION DE REGLAMENTOS, RECREACION Y ESPECTACULOS"/>
        <s v="DIRECCION DE COMERCIO Y ABASTO"/>
        <s v="DIRECCION DE DESARROLLO URBANO"/>
        <s v="DIRECCION DE DESARROLLO RURAL"/>
        <s v="BIENESTAR"/>
        <s v="DIRECCION DE EDUCACION"/>
        <s v="DIRECCION DE SALUD"/>
        <s v="DIRECCION DE JUVENTUD"/>
        <s v="DIRECCION DE ECOLOGIA"/>
        <s v="DIRECCION DE CULTURA DEL AGUA"/>
        <s v="DIRECCION DE MIGRANTES"/>
        <s v="DIRECCION DE TURISMO"/>
        <s v="DIRECCION DE RASTRO MUNICIPAL"/>
        <s v="CONTROL PATRIMONIAL"/>
        <s v="DIRECCION DE LA MUJER"/>
        <s v="JURIDICO"/>
        <s v="DIRECCION DE DIVERSIDAD SEXUAL"/>
        <s v="DIRECCION DE ASUNTOS INDIGENAS"/>
        <s v="DESARROLLO ECONOMICO"/>
        <m/>
      </sharedItems>
    </cacheField>
    <cacheField name="NUM. AREA" numFmtId="0">
      <sharedItems containsBlank="1" count="44">
        <s v="1250912E152"/>
        <s v="2251212E171"/>
        <s v="2251412E172"/>
        <s v="1250712E181"/>
        <s v="1250412E242"/>
        <s v="1251112E212"/>
        <s v="1251512E226"/>
        <s v="2251312E173"/>
        <s v="2251112E224"/>
        <s v="2251012E226"/>
        <s v="1252512E241"/>
        <s v="1252412E242"/>
        <s v="1252712E226"/>
        <s v="1253412E226"/>
        <s v="1250112P131"/>
        <s v="1250212E131"/>
        <s v="1250312E131"/>
        <s v="1250512E131"/>
        <s v="1250612E131"/>
        <s v="1250812E181"/>
        <s v="1251012E181"/>
        <s v="1251212G131"/>
        <s v="1251312E185"/>
        <s v="1251412E184"/>
        <s v="1251612G181"/>
        <s v="1251712E311"/>
        <s v="1251812E226"/>
        <s v="1251912E321"/>
        <s v="1252012E271"/>
        <s v="1252112E242"/>
        <s v="1252212E231"/>
        <s v="1252312E271"/>
        <s v="1252612E185"/>
        <s v="1252812E212"/>
        <s v="1252912E137"/>
        <s v="1253012E371"/>
        <s v="1253112E226"/>
        <s v="1253212E181"/>
        <s v="1253312E271"/>
        <s v="1253512E226"/>
        <s v="1253612E271"/>
        <s v="1253712E137"/>
        <s v="1253812E185"/>
        <m/>
      </sharedItems>
    </cacheField>
    <cacheField name="IMPORTE" numFmtId="4">
      <sharedItems containsString="0" containsBlank="1" containsNumber="1" minValue="631.1" maxValue="71926684.280000001"/>
    </cacheField>
    <cacheField name="DIGITO" numFmtId="0">
      <sharedItems containsString="0" containsBlank="1" containsNumber="1" containsInteger="1" minValue="1" maxValue="2"/>
    </cacheField>
    <cacheField name="No. FUNCIONAL" numFmtId="0">
      <sharedItems containsString="0" containsBlank="1" containsNumber="1" containsInteger="1" minValue="131" maxValue="371"/>
    </cacheField>
    <cacheField name="LETRA FUNCIONAL" numFmtId="0">
      <sharedItems containsBlank="1"/>
    </cacheField>
    <cacheField name="FUENT FINAN" numFmtId="0">
      <sharedItems containsBlank="1"/>
    </cacheField>
    <cacheField name="ENTE" numFmtId="0">
      <sharedItems containsString="0" containsBlank="1" containsNumber="1" containsInteger="1" minValue="31111" maxValue="31111"/>
    </cacheField>
    <cacheField name="PGRO" numFmtId="0">
      <sharedItems containsString="0" containsBlank="1" containsNumber="1" containsInteger="1" minValue="100" maxValue="800"/>
    </cacheField>
    <cacheField name="FPE" numFmtId="0">
      <sharedItems containsNonDate="0" containsString="0" containsBlank="1"/>
    </cacheField>
    <cacheField name="CLASIF ECONOMICA" numFmtId="0">
      <sharedItems containsBlank="1"/>
    </cacheField>
    <cacheField name="DOS DIGITOS CUENTA" numFmtId="0">
      <sharedItems containsBlank="1" count="7">
        <s v="1 2"/>
        <s v="1 3"/>
        <s v="1 4"/>
        <s v="1 1"/>
        <s v="2 6"/>
        <s v="2 5"/>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am_netza" refreshedDate="45644.393036921298" createdVersion="6" refreshedVersion="8" minRefreshableVersion="3" recordCount="3941" xr:uid="{00000000-000A-0000-FFFF-FFFF0A000000}">
  <cacheSource type="worksheet">
    <worksheetSource ref="A1:J4000" sheet="CALCULOS"/>
  </cacheSource>
  <cacheFields count="10">
    <cacheField name="TP" numFmtId="0">
      <sharedItems containsBlank="1"/>
    </cacheField>
    <cacheField name="CUENTA" numFmtId="0">
      <sharedItems containsBlank="1" count="6644">
        <s v=""/>
        <s v="1"/>
        <s v="2"/>
        <s v="3"/>
        <s v="1 1"/>
        <s v="1 1 1"/>
        <s v="1 1 1 111"/>
        <s v="1 1 1 111 001"/>
        <s v="1 1 1 111 002"/>
        <s v="1 1 1 111 003"/>
        <s v="1 1 1 111 004"/>
        <s v="1 1 1 111 005"/>
        <s v="1 1 1 112"/>
        <s v="1 1 1 112 001"/>
        <s v="1 1 1 112 002"/>
        <s v="1 1 1 112 003"/>
        <s v="1 1 1 112 004"/>
        <s v="1 1 1 112 005"/>
        <s v="1 1 1 113"/>
        <s v="1 1 1 113 001"/>
        <s v="1 1 1 113 002"/>
        <s v="1 1 1 113 003"/>
        <s v="1 1 1 113 004"/>
        <s v="1 1 1 113 005"/>
        <s v="1 1 1 114"/>
        <s v="1 1 1 114 001"/>
        <s v="1 1 1 114 002"/>
        <s v="1 1 1 114 003"/>
        <s v="1 1 1 114 004"/>
        <s v="1 1 1 114 005"/>
        <s v="1 1 2"/>
        <s v="1 1 2 121"/>
        <s v="1 1 2 121 001"/>
        <s v="1 1 2 121 002"/>
        <s v="1 1 2 121 003"/>
        <s v="1 1 2 121 004"/>
        <s v="1 1 2 121 005"/>
        <s v="1 1 2 122"/>
        <s v="1 1 2 122 001"/>
        <s v="1 1 2 122 002"/>
        <s v="1 1 2 122 003"/>
        <s v="1 1 2 122 004"/>
        <s v="1 1 2 122 005"/>
        <s v="1 1 2 123"/>
        <s v="1 1 2 123 001"/>
        <s v="1 1 2 123 002"/>
        <s v="1 1 2 123 003"/>
        <s v="1 1 2 123 004"/>
        <s v="1 1 2 123 005"/>
        <s v="1 1 2 124"/>
        <s v="1 1 2 124 001"/>
        <s v="1 1 2 124 002"/>
        <s v="1 1 2 124 003"/>
        <s v="1 1 2 124 004"/>
        <s v="1 1 2 124 005"/>
        <s v="1 1 3"/>
        <s v="1 1 3 131"/>
        <s v="1 1 3 131 001"/>
        <s v="1 1 3 131 002"/>
        <s v="1 1 3 131 003"/>
        <s v="1 1 3 131 004"/>
        <s v="1 1 3 131 005"/>
        <s v="1 1 3 132"/>
        <s v="1 1 3 132 001"/>
        <s v="1 1 3 132 002"/>
        <s v="1 1 3 132 003"/>
        <s v="1 1 3 132 004"/>
        <s v="1 1 3 132 005"/>
        <s v="1 1 3 133"/>
        <s v="1 1 3 133 001"/>
        <s v="1 1 3 133 002"/>
        <s v="1 1 3 133 003"/>
        <s v="1 1 3 133 004"/>
        <s v="1 1 3 133 005"/>
        <s v="1 1 3 134"/>
        <s v="1 1 3 134 001"/>
        <s v="1 1 3 134 002"/>
        <s v="1 1 3 134 003"/>
        <s v="1 1 3 134 004"/>
        <s v="1 1 3 134 005"/>
        <s v="1 1 3 135"/>
        <s v="1 1 3 135 001"/>
        <s v="1 1 3 135 002"/>
        <s v="1 1 3 135 003"/>
        <s v="1 1 3 135 004"/>
        <s v="1 1 3 135 005"/>
        <s v="1 1 3 136"/>
        <s v="1 1 3 136 001"/>
        <s v="1 1 3 136 002"/>
        <s v="1 1 3 136 003"/>
        <s v="1 1 3 136 004"/>
        <s v="1 1 3 136 005"/>
        <s v="1 1 3 137"/>
        <s v="1 1 3 137 001"/>
        <s v="1 1 3 137 002"/>
        <s v="1 1 3 137 003"/>
        <s v="1 1 3 137 004"/>
        <s v="1 1 3 137 005"/>
        <s v="1 1 3 138"/>
        <s v="1 1 3 138 001"/>
        <s v="1 1 3 138 002"/>
        <s v="1 1 3 138 003"/>
        <s v="1 1 3 138 004"/>
        <s v="1 1 3 138 005"/>
        <s v="1 1 4"/>
        <s v="1 1 4 141"/>
        <s v="1 1 4 141 001"/>
        <s v="1 1 4 141 002"/>
        <s v="1 1 4 141 003"/>
        <s v="1 1 4 141 004"/>
        <s v="1 1 4 141 005"/>
        <s v="1 1 4 142"/>
        <s v="1 1 4 142 001"/>
        <s v="1 1 4 142 002"/>
        <s v="1 1 4 142 003"/>
        <s v="1 1 4 142 004"/>
        <s v="1 1 4 142 005"/>
        <s v="1 1 4 143"/>
        <s v="1 1 4 143 001"/>
        <s v="1 1 4 143 002"/>
        <s v="1 1 4 143 003"/>
        <s v="1 1 4 143 004"/>
        <s v="1 1 4 143 005"/>
        <s v="1 1 4 144"/>
        <s v="1 1 4 144 001"/>
        <s v="1 1 4 144 002"/>
        <s v="1 1 4 144 003"/>
        <s v="1 1 4 144 004"/>
        <s v="1 1 4 144 005"/>
        <s v="1 1 5"/>
        <s v="1 1 5 151"/>
        <s v="1 1 5 151 001"/>
        <s v="1 1 5 151 002"/>
        <s v="1 1 5 151 003"/>
        <s v="1 1 5 151 004"/>
        <s v="1 1 5 151 005"/>
        <s v="1 1 5 152"/>
        <s v="1 1 5 152 001"/>
        <s v="1 1 5 152 002"/>
        <s v="1 1 5 152 003"/>
        <s v="1 1 5 152 004"/>
        <s v="1 1 5 152 005"/>
        <s v="1 1 5 153"/>
        <s v="1 1 5 153 001"/>
        <s v="1 1 5 153 002"/>
        <s v="1 1 5 153 003"/>
        <s v="1 1 5 153 004"/>
        <s v="1 1 5 153 005"/>
        <s v="1 1 5 154"/>
        <s v="1 1 5 154 001"/>
        <s v="1 1 5 154 002"/>
        <s v="1 1 5 154 003"/>
        <s v="1 1 5 154 004"/>
        <s v="1 1 5 154 005"/>
        <s v="1 1 5 155"/>
        <s v="1 1 5 155 001"/>
        <s v="1 1 5 155 002"/>
        <s v="1 1 5 155 003"/>
        <s v="1 1 5 155 004"/>
        <s v="1 1 5 155 005"/>
        <s v="1 1 5 159"/>
        <s v="1 1 5 159 001"/>
        <s v="1 1 5 159 002"/>
        <s v="1 1 5 159 003"/>
        <s v="1 1 5 159 004"/>
        <s v="1 1 5 159 005"/>
        <s v="1 1 6"/>
        <s v="1 1 6 161"/>
        <s v="1 1 6 161 001"/>
        <s v="1 1 6 161 002"/>
        <s v="1 1 6 161 003"/>
        <s v="1 1 6 161 004"/>
        <s v="1 1 6 161 005"/>
        <s v="1 1 7"/>
        <s v="1 1 7 171"/>
        <s v="1 1 7 171 001"/>
        <s v="1 1 7 171 002"/>
        <s v="1 1 7 171 003"/>
        <s v="1 1 7 171 004"/>
        <s v="1 1 7 171 005"/>
        <s v="1 1 7 172"/>
        <s v="1 1 7 172 001"/>
        <s v="1 1 7 172 002"/>
        <s v="1 1 7 172 003"/>
        <s v="1 1 7 172 004"/>
        <s v="1 1 7 172 005"/>
        <s v="1 2"/>
        <s v="1 2 1"/>
        <s v="1 2 1 211"/>
        <s v="1 2 1 211 001"/>
        <s v="1 2 1 211 002"/>
        <s v="1 2 1 211 003"/>
        <s v="1 2 1 211 004"/>
        <s v="1 2 1 211 005"/>
        <s v="1 2 1 212"/>
        <s v="1 2 1 212 001"/>
        <s v="1 2 1 212 002"/>
        <s v="1 2 1 212 003"/>
        <s v="1 2 1 212 004"/>
        <s v="1 2 1 212 005"/>
        <s v="1 2 1 213"/>
        <s v="1 2 1 213 001"/>
        <s v="1 2 1 213 002"/>
        <s v="1 2 1 213 003"/>
        <s v="1 2 1 213 004"/>
        <s v="1 2 1 213 005"/>
        <s v="1 2 1 214"/>
        <s v="1 2 1 214 001"/>
        <s v="1 2 1 214 002"/>
        <s v="1 2 1 214 003"/>
        <s v="1 2 1 214 004"/>
        <s v="1 2 1 214 005"/>
        <s v="1 2 1 215"/>
        <s v="1 2 1 215 001"/>
        <s v="1 2 1 215 002"/>
        <s v="1 2 1 215 003"/>
        <s v="1 2 1 215 004"/>
        <s v="1 2 1 215 005"/>
        <s v="1 2 1 216"/>
        <s v="1 2 1 216 001"/>
        <s v="1 2 1 216 002"/>
        <s v="1 2 1 216 003"/>
        <s v="1 2 1 216 004"/>
        <s v="1 2 1 216 005"/>
        <s v="1 2 1 217"/>
        <s v="1 2 1 217 001"/>
        <s v="1 2 1 217 002"/>
        <s v="1 2 1 217 003"/>
        <s v="1 2 1 217 004"/>
        <s v="1 2 1 217 005"/>
        <s v="1 2 1 218"/>
        <s v="1 2 1 218 001"/>
        <s v="1 2 1 218 002"/>
        <s v="1 2 1 218 003"/>
        <s v="1 2 1 218 004"/>
        <s v="1 2 1 218 005"/>
        <s v="1 2 2"/>
        <s v="1 2 2 221"/>
        <s v="1 2 2 221 001"/>
        <s v="1 2 2 221 002"/>
        <s v="1 2 2 221 003"/>
        <s v="1 2 2 221 004"/>
        <s v="1 2 2 221 005"/>
        <s v="1 2 2 222"/>
        <s v="1 2 2 222 001"/>
        <s v="1 2 2 222 002"/>
        <s v="1 2 2 222 003"/>
        <s v="1 2 2 222 004"/>
        <s v="1 2 2 222 005"/>
        <s v="1 2 2 223"/>
        <s v="1 2 2 223 001"/>
        <s v="1 2 2 223 002"/>
        <s v="1 2 2 223 003"/>
        <s v="1 2 2 223 004"/>
        <s v="1 2 2 223 005"/>
        <s v="1 2 3"/>
        <s v="1 2 3 231"/>
        <s v="1 2 3 231 001"/>
        <s v="1 2 3 231 002"/>
        <s v="1 2 3 231 003"/>
        <s v="1 2 3 231 004"/>
        <s v="1 2 3 231 005"/>
        <s v="1 2 3 232"/>
        <s v="1 2 3 232 001"/>
        <s v="1 2 3 232 002"/>
        <s v="1 2 3 232 003"/>
        <s v="1 2 3 232 004"/>
        <s v="1 2 3 232 005"/>
        <s v="1 2 3 233"/>
        <s v="1 2 3 233 001"/>
        <s v="1 2 3 233 002"/>
        <s v="1 2 3 233 003"/>
        <s v="1 2 3 233 004"/>
        <s v="1 2 3 233 005"/>
        <s v="1 2 3 234"/>
        <s v="1 2 3 234 001"/>
        <s v="1 2 3 234 002"/>
        <s v="1 2 3 234 003"/>
        <s v="1 2 3 234 004"/>
        <s v="1 2 3 234 005"/>
        <s v="1 2 3 235"/>
        <s v="1 2 3 235 001"/>
        <s v="1 2 3 235 002"/>
        <s v="1 2 3 235 003"/>
        <s v="1 2 3 235 004"/>
        <s v="1 2 3 235 005"/>
        <s v="1 2 3 236"/>
        <s v="1 2 3 236 001"/>
        <s v="1 2 3 236 002"/>
        <s v="1 2 3 236 003"/>
        <s v="1 2 3 236 004"/>
        <s v="1 2 3 236 005"/>
        <s v="1 2 3 237"/>
        <s v="1 2 3 237 001"/>
        <s v="1 2 3 237 002"/>
        <s v="1 2 3 237 003"/>
        <s v="1 2 3 237 004"/>
        <s v="1 2 3 237 005"/>
        <s v="1 2 3 238"/>
        <s v="1 2 3 238 001"/>
        <s v="1 2 3 238 002"/>
        <s v="1 2 3 238 003"/>
        <s v="1 2 3 238 004"/>
        <s v="1 2 3 238 005"/>
        <s v="1 2 3 239"/>
        <s v="1 2 3 239 001"/>
        <s v="1 2 3 239 002"/>
        <s v="1 2 3 239 003"/>
        <s v="1 2 3 239 004"/>
        <s v="1 2 3 239 005"/>
        <s v="1 2 4"/>
        <s v="1 2 4 241"/>
        <s v="1 2 4 241 001"/>
        <s v="1 2 4 241 002"/>
        <s v="1 2 4 241 003"/>
        <s v="1 2 4 241 004"/>
        <s v="1 2 4 241 005"/>
        <s v="1 2 4 242"/>
        <s v="1 2 4 242 001"/>
        <s v="1 2 4 242 002"/>
        <s v="1 2 4 242 003"/>
        <s v="1 2 4 242 004"/>
        <s v="1 2 4 242 005"/>
        <s v="1 2 4 243"/>
        <s v="1 2 4 243 001"/>
        <s v="1 2 4 243 002"/>
        <s v="1 2 4 243 003"/>
        <s v="1 2 4 243 004"/>
        <s v="1 2 4 243 005"/>
        <s v="1 2 4 244"/>
        <s v="1 2 4 244 001"/>
        <s v="1 2 4 244 002"/>
        <s v="1 2 4 244 003"/>
        <s v="1 2 4 244 004"/>
        <s v="1 2 4 244 005"/>
        <s v="1 2 4 245"/>
        <s v="1 2 4 245 001"/>
        <s v="1 2 4 245 002"/>
        <s v="1 2 4 245 003"/>
        <s v="1 2 4 245 004"/>
        <s v="1 2 4 245 005"/>
        <s v="1 2 4 246"/>
        <s v="1 2 4 246 001"/>
        <s v="1 2 4 246 002"/>
        <s v="1 2 4 246 003"/>
        <s v="1 2 4 246 004"/>
        <s v="1 2 4 246 005"/>
        <s v="1 2 4 247"/>
        <s v="1 2 4 247 001"/>
        <s v="1 2 4 247 002"/>
        <s v="1 2 4 247 003"/>
        <s v="1 2 4 247 004"/>
        <s v="1 2 4 247 005"/>
        <s v="1 2 4 248"/>
        <s v="1 2 4 248 001"/>
        <s v="1 2 4 248 002"/>
        <s v="1 2 4 248 003"/>
        <s v="1 2 4 248 004"/>
        <s v="1 2 4 248 005"/>
        <s v="1 2 4 249"/>
        <s v="1 2 4 249 001"/>
        <s v="1 2 4 249 002"/>
        <s v="1 2 4 249 003"/>
        <s v="1 2 4 249 004"/>
        <s v="1 2 4 249 005"/>
        <s v="1 2 5"/>
        <s v="1 2 5 251"/>
        <s v="1 2 5 251 001"/>
        <s v="1 2 5 251 002"/>
        <s v="1 2 5 251 003"/>
        <s v="1 2 5 251 004"/>
        <s v="1 2 5 251 005"/>
        <s v="1 2 5 252"/>
        <s v="1 2 5 252 001"/>
        <s v="1 2 5 252 002"/>
        <s v="1 2 5 252 003"/>
        <s v="1 2 5 252 004"/>
        <s v="1 2 5 252 005"/>
        <s v="1 2 5 253"/>
        <s v="1 2 5 253 001"/>
        <s v="1 2 5 253 002"/>
        <s v="1 2 5 253 003"/>
        <s v="1 2 5 253 004"/>
        <s v="1 2 5 253 005"/>
        <s v="1 2 5 254"/>
        <s v="1 2 5 254 001"/>
        <s v="1 2 5 254 002"/>
        <s v="1 2 5 254 003"/>
        <s v="1 2 5 254 004"/>
        <s v="1 2 5 254 005"/>
        <s v="1 2 5 255"/>
        <s v="1 2 5 255 001"/>
        <s v="1 2 5 255 002"/>
        <s v="1 2 5 255 003"/>
        <s v="1 2 5 255 004"/>
        <s v="1 2 5 255 005"/>
        <s v="1 2 5 256"/>
        <s v="1 2 5 256 001"/>
        <s v="1 2 5 256 002"/>
        <s v="1 2 5 256 003"/>
        <s v="1 2 5 256 004"/>
        <s v="1 2 5 256 005"/>
        <s v="1 2 5 259"/>
        <s v="1 2 5 259 001"/>
        <s v="1 2 5 259 002"/>
        <s v="1 2 5 259 003"/>
        <s v="1 2 5 259 004"/>
        <s v="1 2 5 259 005"/>
        <s v="1 2 6"/>
        <s v="1 2 6 261"/>
        <s v="1 2 6 261 001"/>
        <s v="1 2 6 261 002"/>
        <s v="1 2 6 261 003"/>
        <s v="1 2 6 261 004"/>
        <s v="1 2 6 261 005"/>
        <s v="1 2 6 262"/>
        <s v="1 2 6 262 001"/>
        <s v="1 2 6 262 002"/>
        <s v="1 2 6 262 003"/>
        <s v="1 2 6 262 004"/>
        <s v="1 2 6 262 005"/>
        <s v="1 2 7"/>
        <s v="1 2 7 271"/>
        <s v="1 2 7 271 001"/>
        <s v="1 2 7 271 002"/>
        <s v="1 2 7 271 003"/>
        <s v="1 2 7 271 004"/>
        <s v="1 2 7 271 005"/>
        <s v="1 2 7 272"/>
        <s v="1 2 7 272 001"/>
        <s v="1 2 7 272 002"/>
        <s v="1 2 7 272 003"/>
        <s v="1 2 7 272 004"/>
        <s v="1 2 7 272 005"/>
        <s v="1 2 7 273"/>
        <s v="1 2 7 273 001"/>
        <s v="1 2 7 273 002"/>
        <s v="1 2 7 273 003"/>
        <s v="1 2 7 273 004"/>
        <s v="1 2 7 273 005"/>
        <s v="1 2 7 274"/>
        <s v="1 2 7 274 001"/>
        <s v="1 2 7 274 002"/>
        <s v="1 2 7 274 003"/>
        <s v="1 2 7 274 004"/>
        <s v="1 2 7 274 005"/>
        <s v="1 2 7 275"/>
        <s v="1 2 7 275 001"/>
        <s v="1 2 7 275 002"/>
        <s v="1 2 7 275 003"/>
        <s v="1 2 7 275 004"/>
        <s v="1 2 7 275 005"/>
        <s v="1 2 8"/>
        <s v="1 2 8 281"/>
        <s v="1 2 8 281 001"/>
        <s v="1 2 8 281 002"/>
        <s v="1 2 8 281 003"/>
        <s v="1 2 8 281 004"/>
        <s v="1 2 8 281 005"/>
        <s v="1 2 8 282"/>
        <s v="1 2 8 282 001"/>
        <s v="1 2 8 282 002"/>
        <s v="1 2 8 282 003"/>
        <s v="1 2 8 282 004"/>
        <s v="1 2 8 282 005"/>
        <s v="1 2 8 283"/>
        <s v="1 2 8 283 001"/>
        <s v="1 2 8 283 002"/>
        <s v="1 2 8 283 003"/>
        <s v="1 2 8 283 004"/>
        <s v="1 2 8 283 005"/>
        <s v="1 2 9"/>
        <s v="1 2 9 291"/>
        <s v="1 2 9 291 001"/>
        <s v="1 2 9 291 002"/>
        <s v="1 2 9 291 003"/>
        <s v="1 2 9 291 004"/>
        <s v="1 2 9 291 005"/>
        <s v="1 2 9 292"/>
        <s v="1 2 9 292 001"/>
        <s v="1 2 9 292 002"/>
        <s v="1 2 9 292 003"/>
        <s v="1 2 9 292 004"/>
        <s v="1 2 9 292 005"/>
        <s v="1 2 9 293"/>
        <s v="1 2 9 293 001"/>
        <s v="1 2 9 293 002"/>
        <s v="1 2 9 293 003"/>
        <s v="1 2 9 293 004"/>
        <s v="1 2 9 293 005"/>
        <s v="1 2 9 294"/>
        <s v="1 2 9 294 001"/>
        <s v="1 2 9 294 002"/>
        <s v="1 2 9 294 003"/>
        <s v="1 2 9 294 004"/>
        <s v="1 2 9 294 005"/>
        <s v="1 2 9 295"/>
        <s v="1 2 9 295 001"/>
        <s v="1 2 9 295 002"/>
        <s v="1 2 9 295 003"/>
        <s v="1 2 9 295 004"/>
        <s v="1 2 9 295 005"/>
        <s v="1 2 9 296"/>
        <s v="1 2 9 296 001"/>
        <s v="1 2 9 296 002"/>
        <s v="1 2 9 296 003"/>
        <s v="1 2 9 296 004"/>
        <s v="1 2 9 296 005"/>
        <s v="1 2 9 297"/>
        <s v="1 2 9 297 001"/>
        <s v="1 2 9 297 002"/>
        <s v="1 2 9 297 003"/>
        <s v="1 2 9 297 004"/>
        <s v="1 2 9 297 005"/>
        <s v="1 2 9 298"/>
        <s v="1 2 9 298 001"/>
        <s v="1 2 9 298 002"/>
        <s v="1 2 9 298 003"/>
        <s v="1 2 9 298 004"/>
        <s v="1 2 9 298 005"/>
        <s v="1 2 9 299"/>
        <s v="1 2 9 299 001"/>
        <s v="1 2 9 299 002"/>
        <s v="1 2 9 299 003"/>
        <s v="1 2 9 299 004"/>
        <s v="1 2 9 299 005"/>
        <s v="1 3"/>
        <s v="1 3 1"/>
        <s v="1 3 1 311"/>
        <s v="1 3 1 311 001"/>
        <s v="1 3 1 311 002"/>
        <s v="1 3 1 311 003"/>
        <s v="1 3 1 311 004"/>
        <s v="1 3 1 311 005"/>
        <s v="1 3 1 312"/>
        <s v="1 3 1 312 001"/>
        <s v="1 3 1 312 002"/>
        <s v="1 3 1 312 003"/>
        <s v="1 3 1 312 004"/>
        <s v="1 3 1 312 005"/>
        <s v="1 3 1 313"/>
        <s v="1 3 1 313 001"/>
        <s v="1 3 1 313 002"/>
        <s v="1 3 1 313 003"/>
        <s v="1 3 1 313 004"/>
        <s v="1 3 1 313 005"/>
        <s v="1 3 1 314"/>
        <s v="1 3 1 314 001"/>
        <s v="1 3 1 314 002"/>
        <s v="1 3 1 314 003"/>
        <s v="1 3 1 314 004"/>
        <s v="1 3 1 314 005"/>
        <s v="1 3 1 315"/>
        <s v="1 3 1 315 001"/>
        <s v="1 3 1 315 002"/>
        <s v="1 3 1 315 003"/>
        <s v="1 3 1 315 004"/>
        <s v="1 3 1 315 005"/>
        <s v="1 3 1 316"/>
        <s v="1 3 1 316 001"/>
        <s v="1 3 1 316 002"/>
        <s v="1 3 1 316 003"/>
        <s v="1 3 1 316 004"/>
        <s v="1 3 1 316 005"/>
        <s v="1 3 1 317"/>
        <s v="1 3 1 317 001"/>
        <s v="1 3 1 317 002"/>
        <s v="1 3 1 317 003"/>
        <s v="1 3 1 317 004"/>
        <s v="1 3 1 317 005"/>
        <s v="1 3 1 318"/>
        <s v="1 3 1 318 001"/>
        <s v="1 3 1 318 002"/>
        <s v="1 3 1 318 003"/>
        <s v="1 3 1 318 004"/>
        <s v="1 3 1 318 005"/>
        <s v="1 3 1 319"/>
        <s v="1 3 1 319 001"/>
        <s v="1 3 1 319 002"/>
        <s v="1 3 1 319 003"/>
        <s v="1 3 1 319 004"/>
        <s v="1 3 1 319 005"/>
        <s v="1 3 2"/>
        <s v="1 3 2 321"/>
        <s v="1 3 2 321 001"/>
        <s v="1 3 2 321 002"/>
        <s v="1 3 2 321 003"/>
        <s v="1 3 2 321 004"/>
        <s v="1 3 2 321 005"/>
        <s v="1 3 2 322"/>
        <s v="1 3 2 322 001"/>
        <s v="1 3 2 322 002"/>
        <s v="1 3 2 322 003"/>
        <s v="1 3 2 322 004"/>
        <s v="1 3 2 322 005"/>
        <s v="1 3 2 323"/>
        <s v="1 3 2 323 001"/>
        <s v="1 3 2 323 002"/>
        <s v="1 3 2 323 003"/>
        <s v="1 3 2 323 004"/>
        <s v="1 3 2 323 005"/>
        <s v="1 3 2 324"/>
        <s v="1 3 2 324 001"/>
        <s v="1 3 2 324 002"/>
        <s v="1 3 2 324 003"/>
        <s v="1 3 2 324 004"/>
        <s v="1 3 2 324 005"/>
        <s v="1 3 2 325"/>
        <s v="1 3 2 325 001"/>
        <s v="1 3 2 325 002"/>
        <s v="1 3 2 325 003"/>
        <s v="1 3 2 325 004"/>
        <s v="1 3 2 325 005"/>
        <s v="1 3 2 326"/>
        <s v="1 3 2 326 001"/>
        <s v="1 3 2 326 002"/>
        <s v="1 3 2 326 003"/>
        <s v="1 3 2 326 004"/>
        <s v="1 3 2 326 005"/>
        <s v="1 3 2 327"/>
        <s v="1 3 2 327 001"/>
        <s v="1 3 2 327 002"/>
        <s v="1 3 2 327 003"/>
        <s v="1 3 2 327 004"/>
        <s v="1 3 2 327 005"/>
        <s v="1 3 2 328"/>
        <s v="1 3 2 328 001"/>
        <s v="1 3 2 328 002"/>
        <s v="1 3 2 328 003"/>
        <s v="1 3 2 328 004"/>
        <s v="1 3 2 328 005"/>
        <s v="1 3 2 329"/>
        <s v="1 3 2 329 001"/>
        <s v="1 3 2 329 002"/>
        <s v="1 3 2 329 003"/>
        <s v="1 3 2 329 004"/>
        <s v="1 3 2 329 005"/>
        <s v="1 3 3"/>
        <s v="1 3 3 331"/>
        <s v="1 3 3 331 001"/>
        <s v="1 3 3 331 002"/>
        <s v="1 3 3 331 003"/>
        <s v="1 3 3 331 004"/>
        <s v="1 3 3 331 005"/>
        <s v="1 3 3 332"/>
        <s v="1 3 3 332 001"/>
        <s v="1 3 3 332 002"/>
        <s v="1 3 3 332 003"/>
        <s v="1 3 3 332 004"/>
        <s v="1 3 3 332 005"/>
        <s v="1 3 3 333"/>
        <s v="1 3 3 333 001"/>
        <s v="1 3 3 333 002"/>
        <s v="1 3 3 333 003"/>
        <s v="1 3 3 333 004"/>
        <s v="1 3 3 333 005"/>
        <s v="1 3 3 334"/>
        <s v="1 3 3 334 001"/>
        <s v="1 3 3 334 002"/>
        <s v="1 3 3 334 003"/>
        <s v="1 3 3 334 004"/>
        <s v="1 3 3 334 005"/>
        <s v="1 3 3 335"/>
        <s v="1 3 3 335 001"/>
        <s v="1 3 3 335 002"/>
        <s v="1 3 3 335 003"/>
        <s v="1 3 3 335 004"/>
        <s v="1 3 3 335 005"/>
        <s v="1 3 3 336"/>
        <s v="1 3 3 336 001"/>
        <s v="1 3 3 336 002"/>
        <s v="1 3 3 336 003"/>
        <s v="1 3 3 336 004"/>
        <s v="1 3 3 336 005"/>
        <s v="1 3 3 337"/>
        <s v="1 3 3 337 001"/>
        <s v="1 3 3 337 002"/>
        <s v="1 3 3 337 003"/>
        <s v="1 3 3 337 004"/>
        <s v="1 3 3 337 005"/>
        <s v="1 3 3 338"/>
        <s v="1 3 3 338 001"/>
        <s v="1 3 3 338 002"/>
        <s v="1 3 3 338 003"/>
        <s v="1 3 3 338 004"/>
        <s v="1 3 3 338 005"/>
        <s v="1 3 3 339"/>
        <s v="1 3 3 339 001"/>
        <s v="1 3 3 339 002"/>
        <s v="1 3 3 339 003"/>
        <s v="1 3 3 339 004"/>
        <s v="1 3 3 339 005"/>
        <s v="1 3 4"/>
        <s v="1 3 4 341"/>
        <s v="1 3 4 341 001"/>
        <s v="1 3 4 341 002"/>
        <s v="1 3 4 341 003"/>
        <s v="1 3 4 341 004"/>
        <s v="1 3 4 341 005"/>
        <s v="1 3 4 342"/>
        <s v="1 3 4 342 001"/>
        <s v="1 3 4 342 002"/>
        <s v="1 3 4 342 003"/>
        <s v="1 3 4 342 004"/>
        <s v="1 3 4 342 005"/>
        <s v="1 3 4 343"/>
        <s v="1 3 4 343 001"/>
        <s v="1 3 4 343 002"/>
        <s v="1 3 4 343 003"/>
        <s v="1 3 4 343 004"/>
        <s v="1 3 4 343 005"/>
        <s v="1 3 4 344"/>
        <s v="1 3 4 344 001"/>
        <s v="1 3 4 344 002"/>
        <s v="1 3 4 344 003"/>
        <s v="1 3 4 344 004"/>
        <s v="1 3 4 344 005"/>
        <s v="1 3 4 345"/>
        <s v="1 3 4 345 001"/>
        <s v="1 3 4 345 002"/>
        <s v="1 3 4 345 003"/>
        <s v="1 3 4 345 004"/>
        <s v="1 3 4 345 005"/>
        <s v="1 3 4 346"/>
        <s v="1 3 4 346 001"/>
        <s v="1 3 4 346 002"/>
        <s v="1 3 4 346 003"/>
        <s v="1 3 4 346 004"/>
        <s v="1 3 4 346 005"/>
        <s v="1 3 4 347"/>
        <s v="1 3 4 347 001"/>
        <s v="1 3 4 347 002"/>
        <s v="1 3 4 347 003"/>
        <s v="1 3 4 347 004"/>
        <s v="1 3 4 347 005"/>
        <s v="1 3 4 348"/>
        <s v="1 3 4 348 001"/>
        <s v="1 3 4 348 002"/>
        <s v="1 3 4 348 003"/>
        <s v="1 3 4 348 004"/>
        <s v="1 3 4 348 005"/>
        <s v="1 3 4 349"/>
        <s v="1 3 4 349 001"/>
        <s v="1 3 4 349 002"/>
        <s v="1 3 4 349 003"/>
        <s v="1 3 4 349 004"/>
        <s v="1 3 4 349 005"/>
        <s v="1 3 5"/>
        <s v="1 3 5 351"/>
        <s v="1 3 5 351 001"/>
        <s v="1 3 5 351 002"/>
        <s v="1 3 5 351 003"/>
        <s v="1 3 5 351 004"/>
        <s v="1 3 5 351 005"/>
        <s v="1 3 5 352"/>
        <s v="1 3 5 352 001"/>
        <s v="1 3 5 352 002"/>
        <s v="1 3 5 352 003"/>
        <s v="1 3 5 352 004"/>
        <s v="1 3 5 352 005"/>
        <s v="1 3 5 353"/>
        <s v="1 3 5 353 001"/>
        <s v="1 3 5 353 002"/>
        <s v="1 3 5 353 003"/>
        <s v="1 3 5 353 004"/>
        <s v="1 3 5 353 005"/>
        <s v="1 3 5 354"/>
        <s v="1 3 5 354 001"/>
        <s v="1 3 5 354 002"/>
        <s v="1 3 5 354 003"/>
        <s v="1 3 5 354 004"/>
        <s v="1 3 5 354 005"/>
        <s v="1 3 5 355"/>
        <s v="1 3 5 355 001"/>
        <s v="1 3 5 355 002"/>
        <s v="1 3 5 355 003"/>
        <s v="1 3 5 355 004"/>
        <s v="1 3 5 355 005"/>
        <s v="1 3 5 356"/>
        <s v="1 3 5 356 001"/>
        <s v="1 3 5 356 002"/>
        <s v="1 3 5 356 003"/>
        <s v="1 3 5 356 004"/>
        <s v="1 3 5 356 005"/>
        <s v="1 3 5 357"/>
        <s v="1 3 5 357 001"/>
        <s v="1 3 5 357 002"/>
        <s v="1 3 5 357 003"/>
        <s v="1 3 5 357 004"/>
        <s v="1 3 5 357 005"/>
        <s v="1 3 5 358"/>
        <s v="1 3 5 358 001"/>
        <s v="1 3 5 358 002"/>
        <s v="1 3 5 358 003"/>
        <s v="1 3 5 358 004"/>
        <s v="1 3 5 358 005"/>
        <s v="1 3 5 359"/>
        <s v="1 3 5 359 001"/>
        <s v="1 3 5 359 002"/>
        <s v="1 3 5 359 003"/>
        <s v="1 3 5 359 004"/>
        <s v="1 3 5 359 005"/>
        <s v="1 3 6"/>
        <s v="1 3 6 361"/>
        <s v="1 3 6 361 001"/>
        <s v="1 3 6 361 002"/>
        <s v="1 3 6 361 003"/>
        <s v="1 3 6 361 004"/>
        <s v="1 3 6 361 005"/>
        <s v="1 3 6 362"/>
        <s v="1 3 6 362 001"/>
        <s v="1 3 6 362 002"/>
        <s v="1 3 6 362 003"/>
        <s v="1 3 6 362 004"/>
        <s v="1 3 6 362 005"/>
        <s v="1 3 6 363"/>
        <s v="1 3 6 363 001"/>
        <s v="1 3 6 363 002"/>
        <s v="1 3 6 363 003"/>
        <s v="1 3 6 363 004"/>
        <s v="1 3 6 363 005"/>
        <s v="1 3 6 364"/>
        <s v="1 3 6 364 001"/>
        <s v="1 3 6 364 002"/>
        <s v="1 3 6 364 003"/>
        <s v="1 3 6 364 004"/>
        <s v="1 3 6 364 005"/>
        <s v="1 3 6 365"/>
        <s v="1 3 6 365 001"/>
        <s v="1 3 6 365 002"/>
        <s v="1 3 6 365 003"/>
        <s v="1 3 6 365 004"/>
        <s v="1 3 6 365 005"/>
        <s v="1 3 6 366"/>
        <s v="1 3 6 366 001"/>
        <s v="1 3 6 366 002"/>
        <s v="1 3 6 366 003"/>
        <s v="1 3 6 366 004"/>
        <s v="1 3 6 366 005"/>
        <s v="1 3 6 369"/>
        <s v="1 3 6 369 001"/>
        <s v="1 3 6 369 002"/>
        <s v="1 3 6 369 003"/>
        <s v="1 3 6 369 004"/>
        <s v="1 3 6 369 005"/>
        <s v="1 3 7"/>
        <s v="1 3 7 371"/>
        <s v="1 3 7 371 001"/>
        <s v="1 3 7 371 002"/>
        <s v="1 3 7 371 003"/>
        <s v="1 3 7 371 004"/>
        <s v="1 3 7 371 005"/>
        <s v="1 3 7 372"/>
        <s v="1 3 7 372 001"/>
        <s v="1 3 7 372 002"/>
        <s v="1 3 7 372 003"/>
        <s v="1 3 7 372 004"/>
        <s v="1 3 7 372 005"/>
        <s v="1 3 7 373"/>
        <s v="1 3 7 373 001"/>
        <s v="1 3 7 373 002"/>
        <s v="1 3 7 373 003"/>
        <s v="1 3 7 373 004"/>
        <s v="1 3 7 373 005"/>
        <s v="1 3 7 374"/>
        <s v="1 3 7 374 001"/>
        <s v="1 3 7 374 002"/>
        <s v="1 3 7 374 003"/>
        <s v="1 3 7 374 004"/>
        <s v="1 3 7 374 005"/>
        <s v="1 3 7 375"/>
        <s v="1 3 7 375 001"/>
        <s v="1 3 7 375 002"/>
        <s v="1 3 7 375 003"/>
        <s v="1 3 7 375 004"/>
        <s v="1 3 7 375 005"/>
        <s v="1 3 7 376"/>
        <s v="1 3 7 376 001"/>
        <s v="1 3 7 376 002"/>
        <s v="1 3 7 376 003"/>
        <s v="1 3 7 376 004"/>
        <s v="1 3 7 376 005"/>
        <s v="1 3 7 377"/>
        <s v="1 3 7 377 001"/>
        <s v="1 3 7 377 002"/>
        <s v="1 3 7 377 003"/>
        <s v="1 3 7 377 004"/>
        <s v="1 3 7 377 005"/>
        <s v="1 3 7 378"/>
        <s v="1 3 7 378 001"/>
        <s v="1 3 7 378 002"/>
        <s v="1 3 7 378 003"/>
        <s v="1 3 7 378 004"/>
        <s v="1 3 7 378 005"/>
        <s v="1 3 7 379"/>
        <s v="1 3 7 379 001"/>
        <s v="1 3 7 379 002"/>
        <s v="1 3 7 379 003"/>
        <s v="1 3 7 379 004"/>
        <s v="1 3 7 379 005"/>
        <s v="1 3 8"/>
        <s v="1 3 8 381"/>
        <s v="1 3 8 381 001"/>
        <s v="1 3 8 381 002"/>
        <s v="1 3 8 381 003"/>
        <s v="1 3 8 381 004"/>
        <s v="1 3 8 381 005"/>
        <s v="1 3 8 382"/>
        <s v="1 3 8 382 001"/>
        <s v="1 3 8 382 002"/>
        <s v="1 3 8 382 003"/>
        <s v="1 3 8 382 004"/>
        <s v="1 3 8 382 005"/>
        <s v="1 3 8 383"/>
        <s v="1 3 8 383 001"/>
        <s v="1 3 8 383 002"/>
        <s v="1 3 8 383 003"/>
        <s v="1 3 8 383 004"/>
        <s v="1 3 8 383 005"/>
        <s v="1 3 8 384"/>
        <s v="1 3 8 384 001"/>
        <s v="1 3 8 384 002"/>
        <s v="1 3 8 384 003"/>
        <s v="1 3 8 384 004"/>
        <s v="1 3 8 384 005"/>
        <s v="1 3 8 385"/>
        <s v="1 3 8 385 001"/>
        <s v="1 3 8 385 002"/>
        <s v="1 3 8 385 003"/>
        <s v="1 3 8 385 004"/>
        <s v="1 3 8 385 005"/>
        <s v="1 3 9"/>
        <s v="1 3 9 391"/>
        <s v="1 3 9 391 001"/>
        <s v="1 3 9 391 002"/>
        <s v="1 3 9 391 003"/>
        <s v="1 3 9 391 004"/>
        <s v="1 3 9 391 005"/>
        <s v="1 3 9 392"/>
        <s v="1 3 9 392 001"/>
        <s v="1 3 9 392 002"/>
        <s v="1 3 9 392 003"/>
        <s v="1 3 9 392 004"/>
        <s v="1 3 9 392 005"/>
        <s v="1 3 9 393"/>
        <s v="1 3 9 393 001"/>
        <s v="1 3 9 393 002"/>
        <s v="1 3 9 393 003"/>
        <s v="1 3 9 393 004"/>
        <s v="1 3 9 393 005"/>
        <s v="1 3 9 394"/>
        <s v="1 3 9 394 001"/>
        <s v="1 3 9 394 002"/>
        <s v="1 3 9 394 003"/>
        <s v="1 3 9 394 004"/>
        <s v="1 3 9 394 005"/>
        <s v="1 3 9 395"/>
        <s v="1 3 9 395 001"/>
        <s v="1 3 9 395 002"/>
        <s v="1 3 9 395 003"/>
        <s v="1 3 9 395 004"/>
        <s v="1 3 9 395 005"/>
        <s v="1 3 9 396"/>
        <s v="1 3 9 396 001"/>
        <s v="1 3 9 396 002"/>
        <s v="1 3 9 396 003"/>
        <s v="1 3 9 396 004"/>
        <s v="1 3 9 396 005"/>
        <s v="1 3 9 397"/>
        <s v="1 3 9 397 001"/>
        <s v="1 3 9 397 002"/>
        <s v="1 3 9 397 003"/>
        <s v="1 3 9 397 004"/>
        <s v="1 3 9 397 005"/>
        <s v="1 3 9 398"/>
        <s v="1 3 9 398 001"/>
        <s v="1 3 9 398 002"/>
        <s v="1 3 9 398 003"/>
        <s v="1 3 9 398 004"/>
        <s v="1 3 9 398 005"/>
        <s v="1 3 9 399"/>
        <s v="1 3 9 399 001"/>
        <s v="1 3 9 399 002"/>
        <s v="1 3 9 399 003"/>
        <s v="1 3 9 399 004"/>
        <s v="1 3 9 399 005"/>
        <s v="1 4"/>
        <s v="1 4 1"/>
        <s v="1 4 1 411"/>
        <s v="1 4 1 411 001"/>
        <s v="1 4 1 411 002"/>
        <s v="1 4 1 411 003"/>
        <s v="1 4 1 411 004"/>
        <s v="1 4 1 411 005"/>
        <s v="1 4 1 412"/>
        <s v="1 4 1 412 001"/>
        <s v="1 4 1 412 002"/>
        <s v="1 4 1 412 003"/>
        <s v="1 4 1 412 004"/>
        <s v="1 4 1 412 005"/>
        <s v="1 4 1 413"/>
        <s v="1 4 1 413 001"/>
        <s v="1 4 1 413 002"/>
        <s v="1 4 1 413 003"/>
        <s v="1 4 1 413 004"/>
        <s v="1 4 1 413 005"/>
        <s v="1 4 1 414"/>
        <s v="1 4 1 414 001"/>
        <s v="1 4 1 414 002"/>
        <s v="1 4 1 414 003"/>
        <s v="1 4 1 414 004"/>
        <s v="1 4 1 414 005"/>
        <s v="1 4 1 415"/>
        <s v="1 4 1 415 001"/>
        <s v="1 4 1 415 002"/>
        <s v="1 4 1 415 003"/>
        <s v="1 4 1 415 004"/>
        <s v="1 4 1 415 005"/>
        <s v="1 4 1 416"/>
        <s v="1 4 1 416 001"/>
        <s v="1 4 1 416 002"/>
        <s v="1 4 1 416 003"/>
        <s v="1 4 1 416 004"/>
        <s v="1 4 1 416 005"/>
        <s v="1 4 1 417"/>
        <s v="1 4 1 417 001"/>
        <s v="1 4 1 417 002"/>
        <s v="1 4 1 417 003"/>
        <s v="1 4 1 417 004"/>
        <s v="1 4 1 417 005"/>
        <s v="1 4 1 418"/>
        <s v="1 4 1 418 001"/>
        <s v="1 4 1 418 002"/>
        <s v="1 4 1 418 003"/>
        <s v="1 4 1 418 004"/>
        <s v="1 4 1 418 005"/>
        <s v="1 4 1 419"/>
        <s v="1 4 1 419 001"/>
        <s v="1 4 1 419 002"/>
        <s v="1 4 1 419 003"/>
        <s v="1 4 1 419 004"/>
        <s v="1 4 1 419 005"/>
        <s v="1 4 2"/>
        <s v="1 4 2 421"/>
        <s v="1 4 2 421 001"/>
        <s v="1 4 2 421 002"/>
        <s v="1 4 2 421 003"/>
        <s v="1 4 2 421 004"/>
        <s v="1 4 2 421 005"/>
        <s v="1 4 2 422"/>
        <s v="1 4 2 422 001"/>
        <s v="1 4 2 422 002"/>
        <s v="1 4 2 422 003"/>
        <s v="1 4 2 422 004"/>
        <s v="1 4 2 422 005"/>
        <s v="1 4 2 423"/>
        <s v="1 4 2 423 001"/>
        <s v="1 4 2 423 002"/>
        <s v="1 4 2 423 003"/>
        <s v="1 4 2 423 004"/>
        <s v="1 4 2 423 005"/>
        <s v="1 4 2 424"/>
        <s v="1 4 2 424 001"/>
        <s v="1 4 2 424 002"/>
        <s v="1 4 2 424 003"/>
        <s v="1 4 2 424 004"/>
        <s v="1 4 2 424 005"/>
        <s v="1 4 2 425"/>
        <s v="1 4 2 425 001"/>
        <s v="1 4 2 425 002"/>
        <s v="1 4 2 425 003"/>
        <s v="1 4 2 425 004"/>
        <s v="1 4 2 425 005"/>
        <s v="1 4 3"/>
        <s v="1 4 3 431"/>
        <s v="1 4 3 431 001"/>
        <s v="1 4 3 431 002"/>
        <s v="1 4 3 431 003"/>
        <s v="1 4 3 431 004"/>
        <s v="1 4 3 431 005"/>
        <s v="1 4 3 432"/>
        <s v="1 4 3 432 001"/>
        <s v="1 4 3 432 002"/>
        <s v="1 4 3 432 003"/>
        <s v="1 4 3 432 004"/>
        <s v="1 4 3 432 005"/>
        <s v="1 4 3 433"/>
        <s v="1 4 3 433 001"/>
        <s v="1 4 3 433 002"/>
        <s v="1 4 3 433 003"/>
        <s v="1 4 3 433 004"/>
        <s v="1 4 3 433 005"/>
        <s v="1 4 3 434"/>
        <s v="1 4 3 434 001"/>
        <s v="1 4 3 434 002"/>
        <s v="1 4 3 434 003"/>
        <s v="1 4 3 434 004"/>
        <s v="1 4 3 434 005"/>
        <s v="1 4 3 435"/>
        <s v="1 4 3 435 001"/>
        <s v="1 4 3 435 002"/>
        <s v="1 4 3 435 003"/>
        <s v="1 4 3 435 004"/>
        <s v="1 4 3 435 005"/>
        <s v="1 4 3 436"/>
        <s v="1 4 3 436 001"/>
        <s v="1 4 3 436 002"/>
        <s v="1 4 3 436 003"/>
        <s v="1 4 3 436 004"/>
        <s v="1 4 3 436 005"/>
        <s v="1 4 3 437"/>
        <s v="1 4 3 437 001"/>
        <s v="1 4 3 437 002"/>
        <s v="1 4 3 437 003"/>
        <s v="1 4 3 437 004"/>
        <s v="1 4 3 437 005"/>
        <s v="1 4 3 438"/>
        <s v="1 4 3 438 001"/>
        <s v="1 4 3 438 002"/>
        <s v="1 4 3 438 003"/>
        <s v="1 4 3 438 004"/>
        <s v="1 4 3 438 005"/>
        <s v="1 4 3 439"/>
        <s v="1 4 3 439 001"/>
        <s v="1 4 3 439 002"/>
        <s v="1 4 3 439 003"/>
        <s v="1 4 3 439 004"/>
        <s v="1 4 3 439 005"/>
        <s v="1 4 4"/>
        <s v="1 4 4 441"/>
        <s v="1 4 4 441 001"/>
        <s v="1 4 4 441 002"/>
        <s v="1 4 4 441 003"/>
        <s v="1 4 4 441 004"/>
        <s v="1 4 4 441 005"/>
        <s v="1 4 4 442"/>
        <s v="1 4 4 442 001"/>
        <s v="1 4 4 442 002"/>
        <s v="1 4 4 442 003"/>
        <s v="1 4 4 442 004"/>
        <s v="1 4 4 442 005"/>
        <s v="1 4 4 443"/>
        <s v="1 4 4 443 001"/>
        <s v="1 4 4 443 002"/>
        <s v="1 4 4 443 003"/>
        <s v="1 4 4 443 004"/>
        <s v="1 4 4 443 005"/>
        <s v="1 4 4 444"/>
        <s v="1 4 4 444 001"/>
        <s v="1 4 4 444 002"/>
        <s v="1 4 4 444 003"/>
        <s v="1 4 4 444 004"/>
        <s v="1 4 4 444 005"/>
        <s v="1 4 4 445"/>
        <s v="1 4 4 445 001"/>
        <s v="1 4 4 445 002"/>
        <s v="1 4 4 445 003"/>
        <s v="1 4 4 445 004"/>
        <s v="1 4 4 445 005"/>
        <s v="1 4 4 446"/>
        <s v="1 4 4 446 001"/>
        <s v="1 4 4 446 002"/>
        <s v="1 4 4 446 003"/>
        <s v="1 4 4 446 004"/>
        <s v="1 4 4 446 005"/>
        <s v="1 4 4 447"/>
        <s v="1 4 4 447 001"/>
        <s v="1 4 4 447 002"/>
        <s v="1 4 4 447 003"/>
        <s v="1 4 4 447 004"/>
        <s v="1 4 4 447 005"/>
        <s v="1 4 4 448"/>
        <s v="1 4 4 448 001"/>
        <s v="1 4 4 448 002"/>
        <s v="1 4 4 448 003"/>
        <s v="1 4 4 448 004"/>
        <s v="1 4 4 448 005"/>
        <s v="1 4 5"/>
        <s v="1 4 5 451"/>
        <s v="1 4 5 451 001"/>
        <s v="1 4 5 451 002"/>
        <s v="1 4 5 451 003"/>
        <s v="1 4 5 451 004"/>
        <s v="1 4 5 451 005"/>
        <s v="1 4 5 452"/>
        <s v="1 4 5 452 001"/>
        <s v="1 4 5 452 002"/>
        <s v="1 4 5 452 003"/>
        <s v="1 4 5 452 004"/>
        <s v="1 4 5 452 005"/>
        <s v="1 4 5 459"/>
        <s v="1 4 5 459 001"/>
        <s v="1 4 5 459 002"/>
        <s v="1 4 5 459 003"/>
        <s v="1 4 5 459 004"/>
        <s v="1 4 5 459 005"/>
        <s v="1 4 6"/>
        <s v="1 4 6 461"/>
        <s v="1 4 6 461 001"/>
        <s v="1 4 6 461 002"/>
        <s v="1 4 6 461 003"/>
        <s v="1 4 6 461 004"/>
        <s v="1 4 6 461 005"/>
        <s v="1 4 6 462"/>
        <s v="1 4 6 462 001"/>
        <s v="1 4 6 462 002"/>
        <s v="1 4 6 462 003"/>
        <s v="1 4 6 462 004"/>
        <s v="1 4 6 462 005"/>
        <s v="1 4 6 463"/>
        <s v="1 4 6 463 001"/>
        <s v="1 4 6 463 002"/>
        <s v="1 4 6 463 003"/>
        <s v="1 4 6 463 004"/>
        <s v="1 4 6 463 005"/>
        <s v="1 4 6 464"/>
        <s v="1 4 6 464 001"/>
        <s v="1 4 6 464 002"/>
        <s v="1 4 6 464 003"/>
        <s v="1 4 6 464 004"/>
        <s v="1 4 6 464 005"/>
        <s v="1 4 6 465"/>
        <s v="1 4 6 465 001"/>
        <s v="1 4 6 465 002"/>
        <s v="1 4 6 465 003"/>
        <s v="1 4 6 465 004"/>
        <s v="1 4 6 465 005"/>
        <s v="1 4 6 466"/>
        <s v="1 4 6 466 001"/>
        <s v="1 4 6 466 002"/>
        <s v="1 4 6 466 003"/>
        <s v="1 4 6 466 004"/>
        <s v="1 4 6 466 005"/>
        <s v="1 4 6 469"/>
        <s v="1 4 6 469 001"/>
        <s v="1 4 6 469 002"/>
        <s v="1 4 6 469 003"/>
        <s v="1 4 6 469 004"/>
        <s v="1 4 6 469 005"/>
        <s v="1 4 7"/>
        <s v="1 4 7 471"/>
        <s v="1 4 7 471 001"/>
        <s v="1 4 7 471 002"/>
        <s v="1 4 7 471 003"/>
        <s v="1 4 7 471 004"/>
        <s v="1 4 7 471 005"/>
        <s v="1 4 8"/>
        <s v="1 4 8 481"/>
        <s v="1 4 8 481 001"/>
        <s v="1 4 8 481 002"/>
        <s v="1 4 8 481 003"/>
        <s v="1 4 8 481 004"/>
        <s v="1 4 8 481 005"/>
        <s v="1 4 8 482"/>
        <s v="1 4 8 482 001"/>
        <s v="1 4 8 482 002"/>
        <s v="1 4 8 482 003"/>
        <s v="1 4 8 482 004"/>
        <s v="1 4 8 482 005"/>
        <s v="1 4 8 483"/>
        <s v="1 4 8 483 001"/>
        <s v="1 4 8 483 002"/>
        <s v="1 4 8 483 003"/>
        <s v="1 4 8 483 004"/>
        <s v="1 4 8 483 005"/>
        <s v="1 4 8 484"/>
        <s v="1 4 8 484 001"/>
        <s v="1 4 8 484 002"/>
        <s v="1 4 8 484 003"/>
        <s v="1 4 8 484 004"/>
        <s v="1 4 8 484 005"/>
        <s v="1 4 8 485"/>
        <s v="1 4 8 485 001"/>
        <s v="1 4 8 485 002"/>
        <s v="1 4 8 485 003"/>
        <s v="1 4 8 485 004"/>
        <s v="1 4 8 485 005"/>
        <s v="1 4 9"/>
        <s v="1 4 9 491"/>
        <s v="1 4 9 491 001"/>
        <s v="1 4 9 491 002"/>
        <s v="1 4 9 491 003"/>
        <s v="1 4 9 491 004"/>
        <s v="1 4 9 491 005"/>
        <s v="1 4 9 492"/>
        <s v="1 4 9 492 001"/>
        <s v="1 4 9 492 002"/>
        <s v="1 4 9 492 003"/>
        <s v="1 4 9 492 004"/>
        <s v="1 4 9 492 005"/>
        <s v="1 4 9 493"/>
        <s v="1 4 9 493 001"/>
        <s v="1 4 9 493 002"/>
        <s v="1 4 9 493 003"/>
        <s v="1 4 9 493 004"/>
        <s v="1 4 9 493 005"/>
        <s v="2 5"/>
        <s v="2 5 1"/>
        <s v="2 5 1 511"/>
        <s v="2 5 1 511 001"/>
        <s v="2 5 1 511 002"/>
        <s v="2 5 1 511 003"/>
        <s v="2 5 1 511 004"/>
        <s v="2 5 1 511 005"/>
        <s v="2 5 1 512"/>
        <s v="2 5 1 512 001"/>
        <s v="2 5 1 512 002"/>
        <s v="2 5 1 512 003"/>
        <s v="2 5 1 512 004"/>
        <s v="2 5 1 512 005"/>
        <s v="2 5 1 513"/>
        <s v="2 5 1 513 001"/>
        <s v="2 5 1 513 002"/>
        <s v="2 5 1 513 003"/>
        <s v="2 5 1 513 004"/>
        <s v="2 5 1 513 005"/>
        <s v="2 5 1 514"/>
        <s v="2 5 1 514 001"/>
        <s v="2 5 1 514 002"/>
        <s v="2 5 1 514 003"/>
        <s v="2 5 1 514 004"/>
        <s v="2 5 1 514 005"/>
        <s v="2 5 1 515"/>
        <s v="2 5 1 515 001"/>
        <s v="2 5 1 515 002"/>
        <s v="2 5 1 515 003"/>
        <s v="2 5 1 515 004"/>
        <s v="2 5 1 515 005"/>
        <s v="2 5 1 519"/>
        <s v="2 5 1 519 001"/>
        <s v="2 5 1 519 002"/>
        <s v="2 5 1 519 003"/>
        <s v="2 5 1 519 004"/>
        <s v="2 5 1 519 005"/>
        <s v="2 5 2"/>
        <s v="2 5 2 521"/>
        <s v="2 5 2 521 001"/>
        <s v="2 5 2 521 002"/>
        <s v="2 5 2 521 003"/>
        <s v="2 5 2 521 004"/>
        <s v="2 5 2 521 005"/>
        <s v="2 5 2 522"/>
        <s v="2 5 2 522 001"/>
        <s v="2 5 2 522 002"/>
        <s v="2 5 2 522 003"/>
        <s v="2 5 2 522 004"/>
        <s v="2 5 2 522 005"/>
        <s v="2 5 2 523"/>
        <s v="2 5 2 523 001"/>
        <s v="2 5 2 523 002"/>
        <s v="2 5 2 523 003"/>
        <s v="2 5 2 523 004"/>
        <s v="2 5 2 523 005"/>
        <s v="2 5 2 529"/>
        <s v="2 5 2 529 001"/>
        <s v="2 5 2 529 002"/>
        <s v="2 5 2 529 003"/>
        <s v="2 5 2 529 004"/>
        <s v="2 5 2 529 005"/>
        <s v="2 5 3"/>
        <s v="2 5 3 531"/>
        <s v="2 5 3 531 001"/>
        <s v="2 5 3 531 002"/>
        <s v="2 5 3 531 003"/>
        <s v="2 5 3 531 004"/>
        <s v="2 5 3 531 005"/>
        <s v="2 5 3 532"/>
        <s v="2 5 3 532 001"/>
        <s v="2 5 3 532 002"/>
        <s v="2 5 3 532 003"/>
        <s v="2 5 3 532 004"/>
        <s v="2 5 3 532 005"/>
        <s v="2 5 4"/>
        <s v="2 5 4 541"/>
        <s v="2 5 4 541 001"/>
        <s v="2 5 4 541 002"/>
        <s v="2 5 4 541 003"/>
        <s v="2 5 4 541 004"/>
        <s v="2 5 4 541 005"/>
        <s v="2 5 4 542"/>
        <s v="2 5 4 542 001"/>
        <s v="2 5 4 542 002"/>
        <s v="2 5 4 542 003"/>
        <s v="2 5 4 542 004"/>
        <s v="2 5 4 542 005"/>
        <s v="2 5 4 543"/>
        <s v="2 5 4 543 001"/>
        <s v="2 5 4 543 002"/>
        <s v="2 5 4 543 003"/>
        <s v="2 5 4 543 004"/>
        <s v="2 5 4 543 005"/>
        <s v="2 5 4 544"/>
        <s v="2 5 4 544 001"/>
        <s v="2 5 4 544 002"/>
        <s v="2 5 4 544 003"/>
        <s v="2 5 4 544 004"/>
        <s v="2 5 4 544 005"/>
        <s v="2 5 4 545"/>
        <s v="2 5 4 545 001"/>
        <s v="2 5 4 545 002"/>
        <s v="2 5 4 545 003"/>
        <s v="2 5 4 545 004"/>
        <s v="2 5 4 545 005"/>
        <s v="2 5 4 549"/>
        <s v="2 5 4 549 001"/>
        <s v="2 5 4 549 002"/>
        <s v="2 5 4 549 003"/>
        <s v="2 5 4 549 004"/>
        <s v="2 5 4 549 005"/>
        <s v="2 5 5"/>
        <s v="2 5 5 551"/>
        <s v="2 5 5 551 001"/>
        <s v="2 5 5 551 002"/>
        <s v="2 5 5 551 003"/>
        <s v="2 5 5 551 004"/>
        <s v="2 5 5 551 005"/>
        <s v="2 5 6"/>
        <s v="2 5 6 561"/>
        <s v="2 5 6 561 001"/>
        <s v="2 5 6 561 002"/>
        <s v="2 5 6 561 003"/>
        <s v="2 5 6 561 004"/>
        <s v="2 5 6 561 005"/>
        <s v="2 5 6 562"/>
        <s v="2 5 6 562 001"/>
        <s v="2 5 6 562 002"/>
        <s v="2 5 6 562 003"/>
        <s v="2 5 6 562 004"/>
        <s v="2 5 6 562 005"/>
        <s v="2 5 6 563"/>
        <s v="2 5 6 563 001"/>
        <s v="2 5 6 563 002"/>
        <s v="2 5 6 563 003"/>
        <s v="2 5 6 563 004"/>
        <s v="2 5 6 563 005"/>
        <s v="2 5 6 564"/>
        <s v="2 5 6 564 001"/>
        <s v="2 5 6 564 002"/>
        <s v="2 5 6 564 003"/>
        <s v="2 5 6 564 004"/>
        <s v="2 5 6 564 005"/>
        <s v="2 5 6 565"/>
        <s v="2 5 6 565 001"/>
        <s v="2 5 6 565 002"/>
        <s v="2 5 6 565 003"/>
        <s v="2 5 6 565 004"/>
        <s v="2 5 6 565 005"/>
        <s v="2 5 6 566"/>
        <s v="2 5 6 566 001"/>
        <s v="2 5 6 566 002"/>
        <s v="2 5 6 566 003"/>
        <s v="2 5 6 566 004"/>
        <s v="2 5 6 566 005"/>
        <s v="2 5 6 567"/>
        <s v="2 5 6 567 001"/>
        <s v="2 5 6 567 002"/>
        <s v="2 5 6 567 003"/>
        <s v="2 5 6 567 004"/>
        <s v="2 5 6 567 005"/>
        <s v="2 5 6 569"/>
        <s v="2 5 6 569 001"/>
        <s v="2 5 6 569 002"/>
        <s v="2 5 6 569 003"/>
        <s v="2 5 6 569 004"/>
        <s v="2 5 6 569 005"/>
        <s v="2 5 7"/>
        <s v="2 5 7 571"/>
        <s v="2 5 7 571 001"/>
        <s v="2 5 7 571 002"/>
        <s v="2 5 7 571 003"/>
        <s v="2 5 7 571 004"/>
        <s v="2 5 7 571 005"/>
        <s v="2 5 7 572"/>
        <s v="2 5 7 572 001"/>
        <s v="2 5 7 572 002"/>
        <s v="2 5 7 572 003"/>
        <s v="2 5 7 572 004"/>
        <s v="2 5 7 572 005"/>
        <s v="2 5 7 573"/>
        <s v="2 5 7 573 001"/>
        <s v="2 5 7 573 002"/>
        <s v="2 5 7 573 003"/>
        <s v="2 5 7 573 004"/>
        <s v="2 5 7 573 005"/>
        <s v="2 5 7 574"/>
        <s v="2 5 7 574 001"/>
        <s v="2 5 7 574 002"/>
        <s v="2 5 7 574 003"/>
        <s v="2 5 7 574 004"/>
        <s v="2 5 7 574 005"/>
        <s v="2 5 7 575"/>
        <s v="2 5 7 575 001"/>
        <s v="2 5 7 575 002"/>
        <s v="2 5 7 575 003"/>
        <s v="2 5 7 575 004"/>
        <s v="2 5 7 575 005"/>
        <s v="2 5 7 576"/>
        <s v="2 5 7 576 001"/>
        <s v="2 5 7 576 002"/>
        <s v="2 5 7 576 003"/>
        <s v="2 5 7 576 004"/>
        <s v="2 5 7 576 005"/>
        <s v="2 5 7 577"/>
        <s v="2 5 7 577 001"/>
        <s v="2 5 7 577 002"/>
        <s v="2 5 7 577 003"/>
        <s v="2 5 7 577 004"/>
        <s v="2 5 7 577 005"/>
        <s v="2 5 7 578"/>
        <s v="2 5 7 578 001"/>
        <s v="2 5 7 578 002"/>
        <s v="2 5 7 578 003"/>
        <s v="2 5 7 578 004"/>
        <s v="2 5 7 578 005"/>
        <s v="2 5 7 579"/>
        <s v="2 5 7 579 001"/>
        <s v="2 5 7 579 002"/>
        <s v="2 5 7 579 003"/>
        <s v="2 5 7 579 004"/>
        <s v="2 5 7 579 005"/>
        <s v="2 5 8"/>
        <s v="2 5 8 581"/>
        <s v="2 5 8 581 001"/>
        <s v="2 5 8 581 002"/>
        <s v="2 5 8 581 003"/>
        <s v="2 5 8 581 004"/>
        <s v="2 5 8 581 005"/>
        <s v="2 5 8 582"/>
        <s v="2 5 8 582 001"/>
        <s v="2 5 8 582 002"/>
        <s v="2 5 8 582 003"/>
        <s v="2 5 8 582 004"/>
        <s v="2 5 8 582 005"/>
        <s v="2 5 8 583"/>
        <s v="2 5 8 583 001"/>
        <s v="2 5 8 583 002"/>
        <s v="2 5 8 583 003"/>
        <s v="2 5 8 583 004"/>
        <s v="2 5 8 583 005"/>
        <s v="2 5 8 589"/>
        <s v="2 5 8 589 001"/>
        <s v="2 5 8 589 002"/>
        <s v="2 5 8 589 003"/>
        <s v="2 5 8 589 004"/>
        <s v="2 5 8 589 005"/>
        <s v="2 5 9"/>
        <s v="2 5 9 591"/>
        <s v="2 5 9 591 001"/>
        <s v="2 5 9 591 002"/>
        <s v="2 5 9 591 003"/>
        <s v="2 5 9 591 004"/>
        <s v="2 5 9 591 005"/>
        <s v="2 5 9 592"/>
        <s v="2 5 9 592 001"/>
        <s v="2 5 9 592 002"/>
        <s v="2 5 9 592 003"/>
        <s v="2 5 9 592 004"/>
        <s v="2 5 9 592 005"/>
        <s v="2 5 9 593"/>
        <s v="2 5 9 593 001"/>
        <s v="2 5 9 593 002"/>
        <s v="2 5 9 593 003"/>
        <s v="2 5 9 593 004"/>
        <s v="2 5 9 593 005"/>
        <s v="2 5 9 594"/>
        <s v="2 5 9 594 001"/>
        <s v="2 5 9 594 002"/>
        <s v="2 5 9 594 003"/>
        <s v="2 5 9 594 004"/>
        <s v="2 5 9 594 005"/>
        <s v="2 5 9 595"/>
        <s v="2 5 9 595 001"/>
        <s v="2 5 9 595 002"/>
        <s v="2 5 9 595 003"/>
        <s v="2 5 9 595 004"/>
        <s v="2 5 9 595 005"/>
        <s v="2 5 9 596"/>
        <s v="2 5 9 596 001"/>
        <s v="2 5 9 596 002"/>
        <s v="2 5 9 596 003"/>
        <s v="2 5 9 596 004"/>
        <s v="2 5 9 596 005"/>
        <s v="2 5 9 597"/>
        <s v="2 5 9 597 001"/>
        <s v="2 5 9 597 002"/>
        <s v="2 5 9 597 003"/>
        <s v="2 5 9 597 004"/>
        <s v="2 5 9 597 005"/>
        <s v="2 5 9 598"/>
        <s v="2 5 9 598 001"/>
        <s v="2 5 9 598 002"/>
        <s v="2 5 9 598 003"/>
        <s v="2 5 9 598 004"/>
        <s v="2 5 9 598 005"/>
        <s v="2 5 9 599"/>
        <s v="2 5 9 599 001"/>
        <s v="2 5 9 599 002"/>
        <s v="2 5 9 599 003"/>
        <s v="2 5 9 599 004"/>
        <s v="2 5 9 599 005"/>
        <s v="2 6"/>
        <s v="2 6 1"/>
        <s v="2 6 1 611"/>
        <s v="2 6 1 611 001"/>
        <s v="2 6 1 611 001 001 001"/>
        <s v="2 6 1 611 002"/>
        <s v="2 6 1 611 002 001 001"/>
        <s v="2 6 1 611 003"/>
        <s v="2 6 1 611 003 001 001"/>
        <s v="2 6 1 611 004"/>
        <s v="2 6 1 611 004 001 001"/>
        <s v="2 6 1 611 005"/>
        <s v="2 6 1 611 005 001 001"/>
        <s v="2 6 1 612"/>
        <s v="2 6 1 612 001"/>
        <s v="2 6 1 612 001 001 001"/>
        <s v="2 6 1 612 001 001 002"/>
        <s v="2 6 1 612 002"/>
        <s v="2 6 1 612 002 001 001"/>
        <s v="2 6 1 612 002 001 002"/>
        <s v="2 6 1 612 003"/>
        <s v="2 6 1 612 003 001 001"/>
        <s v="2 6 1 612 003 001 002"/>
        <s v="2 6 1 612 004"/>
        <s v="2 6 1 612 004 001 001"/>
        <s v="2 6 1 612 004 001 002"/>
        <s v="2 6 1 612 005"/>
        <s v="2 6 1 612 005 001 001"/>
        <s v="2 6 1 612 005 001 002"/>
        <s v="2 6 1 613"/>
        <s v="2 6 1 613 001"/>
        <s v="2 6 1 613 001 001 001"/>
        <s v="2 6 1 613 001 001 002"/>
        <s v="2 6 1 613 002"/>
        <s v="2 6 1 613 002 001 001"/>
        <s v="2 6 1 613 002 001 002"/>
        <s v="2 6 1 613 003"/>
        <s v="2 6 1 613 003 001 001"/>
        <s v="2 6 1 613 003 001 002"/>
        <s v="2 6 1 613 004"/>
        <s v="2 6 1 613 004 001 001"/>
        <s v="2 6 1 613 004 001 002"/>
        <s v="2 6 1 613 005"/>
        <s v="2 6 1 613 005 001 001"/>
        <s v="2 6 1 613 005 001 002"/>
        <s v="2 6 1 614"/>
        <s v="2 6 1 614 001"/>
        <s v="2 6 1 614 001 001 001"/>
        <s v="2 6 1 614 001 001 002"/>
        <s v="2 6 1 614 001 001 003"/>
        <s v="2 6 1 614 002"/>
        <s v="2 6 1 614 002 001 001"/>
        <s v="2 6 1 614 002 001 002"/>
        <s v="2 6 1 614 002 001 003"/>
        <s v="2 6 1 614 003"/>
        <s v="2 6 1 614 003 001 001"/>
        <s v="2 6 1 614 003 001 002"/>
        <s v="2 6 1 614 003 001 003"/>
        <s v="2 6 1 614 004"/>
        <s v="2 6 1 614 004 001 001"/>
        <s v="2 6 1 614 004 001 002"/>
        <s v="2 6 1 614 004 001 003"/>
        <s v="2 6 1 614 005"/>
        <s v="2 6 1 614 005 001 001"/>
        <s v="2 6 1 614 005 001 002"/>
        <s v="2 6 1 614 005 001 003"/>
        <s v="2 6 1 615"/>
        <s v="2 6 1 615 001"/>
        <s v="2 6 1 615 001 001 001"/>
        <s v="2 6 1 615 002"/>
        <s v="2 6 1 615 002 001 001"/>
        <s v="2 6 1 615 003"/>
        <s v="2 6 1 615 003 001 001"/>
        <s v="2 6 1 615 004"/>
        <s v="2 6 1 615 004 001 001"/>
        <s v="2 6 1 615 005"/>
        <s v="2 6 1 615 005 001 001"/>
        <s v="2 6 1 616"/>
        <s v="2 6 1 616 001"/>
        <s v="2 6 1 616 001 001 001"/>
        <s v="2 6 1 616 001 001 002"/>
        <s v="2 6 1 616 002"/>
        <s v="2 6 1 616 002 001 001"/>
        <s v="2 6 1 616 002 001 002"/>
        <s v="2 6 1 616 003"/>
        <s v="2 6 1 616 003 001 001"/>
        <s v="2 6 1 616 003 001 002"/>
        <s v="2 6 1 616 004"/>
        <s v="2 6 1 616 004 001 001"/>
        <s v="2 6 1 616 004 001 002"/>
        <s v="2 6 1 616 005"/>
        <s v="2 6 1 616 005 001 001"/>
        <s v="2 6 1 616 005 001 002"/>
        <s v="2 6 1 617"/>
        <s v="2 6 1 617 001"/>
        <s v="2 6 1 617 002"/>
        <s v="2 6 1 617 003"/>
        <s v="2 6 1 617 004"/>
        <s v="2 6 1 617 005"/>
        <s v="2 6 1 619"/>
        <s v="2 6 1 619 001"/>
        <s v="2 6 1 619 002"/>
        <s v="2 6 1 619 003"/>
        <s v="2 6 1 619 004"/>
        <s v="2 6 1 619 005"/>
        <s v="2 6 2"/>
        <s v="2 6 2 621 001"/>
        <s v="2 6 2 621 002"/>
        <s v="2 6 2 621 003"/>
        <s v="2 6 2 621 004"/>
        <s v="2 6 2 621 005"/>
        <s v="2 6 2 622 001"/>
        <s v="2 6 2 622 002"/>
        <s v="2 6 2 622 003"/>
        <s v="2 6 2 622 004"/>
        <s v="2 6 2 622 005"/>
        <s v="2 6 2 623 001"/>
        <s v="2 6 2 623 002"/>
        <s v="2 6 2 623 003"/>
        <s v="2 6 2 623 004"/>
        <s v="2 6 2 623 005"/>
        <s v="2 6 2 624 001"/>
        <s v="2 6 2 624 002"/>
        <s v="2 6 2 624 003"/>
        <s v="2 6 2 624 004"/>
        <s v="2 6 2 624 005"/>
        <s v="2 6 2 625 001"/>
        <s v="2 6 2 625 002"/>
        <s v="2 6 2 625 003"/>
        <s v="2 6 2 625 004"/>
        <s v="2 6 2 625 005"/>
        <s v="2 6 2 626 001"/>
        <s v="2 6 2 626 002"/>
        <s v="2 6 2 626 003"/>
        <s v="2 6 2 626 004"/>
        <s v="2 6 2 626 005"/>
        <s v="2 6 2 627 001"/>
        <s v="2 6 2 627 002"/>
        <s v="2 6 2 627 003"/>
        <s v="2 6 2 627 004"/>
        <s v="2 6 2 627 005"/>
        <s v="2 6 2 629 001"/>
        <s v="2 6 2 629 002"/>
        <s v="2 6 2 629 003"/>
        <s v="2 6 2 629 004"/>
        <s v="2 6 2 629 005"/>
        <s v="2 6 3"/>
        <s v="2 6 3 631"/>
        <s v="2 6 3 631 001"/>
        <s v="2 6 3 631 002"/>
        <s v="2 6 3 631 003"/>
        <s v="2 6 3 631 004"/>
        <s v="2 6 3 631 005"/>
        <s v="2 6 3 632"/>
        <s v="2 6 3 632 001"/>
        <s v="2 6 3 632 002"/>
        <s v="2 6 3 632 003"/>
        <s v="2 6 3 632 004"/>
        <s v="2 6 3 632 005"/>
        <s v="2 7"/>
        <s v="2 7 1"/>
        <s v="2 7 1 711"/>
        <s v="2 7 1 711 001"/>
        <s v="2 7 1 711 002"/>
        <s v="2 7 1 711 003"/>
        <s v="2 7 1 711 004"/>
        <s v="2 7 1 711 005"/>
        <s v="2 7 1 712"/>
        <s v="2 7 1 712 001"/>
        <s v="2 7 1 712 002"/>
        <s v="2 7 1 712 003"/>
        <s v="2 7 1 712 004"/>
        <s v="2 7 1 712 005"/>
        <s v="2 7 2"/>
        <s v="2 7 2 721"/>
        <s v="2 7 2 721 001"/>
        <s v="2 7 2 721 002"/>
        <s v="2 7 2 721 003"/>
        <s v="2 7 2 721 004"/>
        <s v="2 7 2 721 005"/>
        <s v="2 7 2 722"/>
        <s v="2 7 2 722 001"/>
        <s v="2 7 2 722 002"/>
        <s v="2 7 2 722 003"/>
        <s v="2 7 2 722 004"/>
        <s v="2 7 2 722 005"/>
        <s v="2 7 2 723"/>
        <s v="2 7 2 723 001"/>
        <s v="2 7 2 723 002"/>
        <s v="2 7 2 723 003"/>
        <s v="2 7 2 723 004"/>
        <s v="2 7 2 723 005"/>
        <s v="2 7 2 724"/>
        <s v="2 7 2 724 001"/>
        <s v="2 7 2 724 002"/>
        <s v="2 7 2 724 003"/>
        <s v="2 7 2 724 004"/>
        <s v="2 7 2 724 005"/>
        <s v="2 7 2 725"/>
        <s v="2 7 2 725 001"/>
        <s v="2 7 2 725 002"/>
        <s v="2 7 2 725 003"/>
        <s v="2 7 2 725 004"/>
        <s v="2 7 2 725 005"/>
        <s v="2 7 2 726"/>
        <s v="2 7 2 726 001"/>
        <s v="2 7 2 726 002"/>
        <s v="2 7 2 726 003"/>
        <s v="2 7 2 726 004"/>
        <s v="2 7 2 726 005"/>
        <s v="2 7 2 727"/>
        <s v="2 7 2 727 001"/>
        <s v="2 7 2 727 002"/>
        <s v="2 7 2 727 003"/>
        <s v="2 7 2 727 004"/>
        <s v="2 7 2 727 005"/>
        <s v="2 7 2 728"/>
        <s v="2 7 2 728 001"/>
        <s v="2 7 2 728 002"/>
        <s v="2 7 2 728 003"/>
        <s v="2 7 2 728 004"/>
        <s v="2 7 2 728 005"/>
        <s v="2 7 2 729"/>
        <s v="2 7 2 729 001"/>
        <s v="2 7 2 729 002"/>
        <s v="2 7 2 729 003"/>
        <s v="2 7 2 729 004"/>
        <s v="2 7 2 729 005"/>
        <s v="2 7 3"/>
        <s v="2 7 3 731"/>
        <s v="2 7 3 731 001"/>
        <s v="2 7 3 731 002"/>
        <s v="2 7 3 731 003"/>
        <s v="2 7 3 731 004"/>
        <s v="2 7 3 731 005"/>
        <s v="2 7 3 732"/>
        <s v="2 7 3 732 001"/>
        <s v="2 7 3 732 002"/>
        <s v="2 7 3 732 003"/>
        <s v="2 7 3 732 004"/>
        <s v="2 7 3 732 005"/>
        <s v="2 7 3 733"/>
        <s v="2 7 3 733 001"/>
        <s v="2 7 3 733 002"/>
        <s v="2 7 3 733 003"/>
        <s v="2 7 3 733 004"/>
        <s v="2 7 3 733 005"/>
        <s v="2 7 3 734"/>
        <s v="2 7 3 734 001"/>
        <s v="2 7 3 734 002"/>
        <s v="2 7 3 734 003"/>
        <s v="2 7 3 734 004"/>
        <s v="2 7 3 734 005"/>
        <s v="2 7 3 735"/>
        <s v="2 7 3 735 001"/>
        <s v="2 7 3 735 002"/>
        <s v="2 7 3 735 003"/>
        <s v="2 7 3 735 004"/>
        <s v="2 7 3 735 005"/>
        <s v="2 7 3 739"/>
        <s v="2 7 3 739 001"/>
        <s v="2 7 3 739 002"/>
        <s v="2 7 3 739 003"/>
        <s v="2 7 3 739 004"/>
        <s v="2 7 3 739 005"/>
        <s v="2 7 4"/>
        <s v="2 7 4 741"/>
        <s v="2 7 4 741 001"/>
        <s v="2 7 4 741 002"/>
        <s v="2 7 4 741 003"/>
        <s v="2 7 4 741 004"/>
        <s v="2 7 4 741 005"/>
        <s v="2 7 4 742"/>
        <s v="2 7 4 742 001"/>
        <s v="2 7 4 742 002"/>
        <s v="2 7 4 742 003"/>
        <s v="2 7 4 742 004"/>
        <s v="2 7 4 742 005"/>
        <s v="2 7 4 743"/>
        <s v="2 7 4 743 001"/>
        <s v="2 7 4 743 002"/>
        <s v="2 7 4 743 003"/>
        <s v="2 7 4 743 004"/>
        <s v="2 7 4 743 005"/>
        <s v="2 7 4 744"/>
        <s v="2 7 4 744 001"/>
        <s v="2 7 4 744 002"/>
        <s v="2 7 4 744 003"/>
        <s v="2 7 4 744 004"/>
        <s v="2 7 4 744 005"/>
        <s v="2 7 4 745"/>
        <s v="2 7 4 745 001"/>
        <s v="2 7 4 745 002"/>
        <s v="2 7 4 745 003"/>
        <s v="2 7 4 745 004"/>
        <s v="2 7 4 745 005"/>
        <s v="2 7 4 746"/>
        <s v="2 7 4 746 001"/>
        <s v="2 7 4 746 002"/>
        <s v="2 7 4 746 003"/>
        <s v="2 7 4 746 004"/>
        <s v="2 7 4 746 005"/>
        <s v="2 7 4 747"/>
        <s v="2 7 4 747 001"/>
        <s v="2 7 4 747 002"/>
        <s v="2 7 4 747 003"/>
        <s v="2 7 4 747 004"/>
        <s v="2 7 4 747 005"/>
        <s v="2 7 4 748"/>
        <s v="2 7 4 748 001"/>
        <s v="2 7 4 748 002"/>
        <s v="2 7 4 748 003"/>
        <s v="2 7 4 748 004"/>
        <s v="2 7 4 748 005"/>
        <s v="2 7 4 749"/>
        <s v="2 7 4 749 001"/>
        <s v="2 7 4 749 002"/>
        <s v="2 7 4 749 003"/>
        <s v="2 7 4 749 004"/>
        <s v="2 7 4 749 005"/>
        <s v="2 7 5"/>
        <s v="2 7 5 751"/>
        <s v="2 7 5 751 001"/>
        <s v="2 7 5 751 002"/>
        <s v="2 7 5 751 003"/>
        <s v="2 7 5 751 004"/>
        <s v="2 7 5 751 005"/>
        <s v="2 7 5 752"/>
        <s v="2 7 5 752 001"/>
        <s v="2 7 5 752 002"/>
        <s v="2 7 5 752 003"/>
        <s v="2 7 5 752 004"/>
        <s v="2 7 5 752 005"/>
        <s v="2 7 5 753"/>
        <s v="2 7 5 753 001"/>
        <s v="2 7 5 753 002"/>
        <s v="2 7 5 753 003"/>
        <s v="2 7 5 753 004"/>
        <s v="2 7 5 753 005"/>
        <s v="2 7 5 754"/>
        <s v="2 7 5 754 001"/>
        <s v="2 7 5 754 002"/>
        <s v="2 7 5 754 003"/>
        <s v="2 7 5 754 004"/>
        <s v="2 7 5 754 005"/>
        <s v="2 7 5 755"/>
        <s v="2 7 5 755 001"/>
        <s v="2 7 5 755 002"/>
        <s v="2 7 5 755 003"/>
        <s v="2 7 5 755 004"/>
        <s v="2 7 5 755 005"/>
        <s v="2 7 5 756"/>
        <s v="2 7 5 756 001"/>
        <s v="2 7 5 756 002"/>
        <s v="2 7 5 756 003"/>
        <s v="2 7 5 756 004"/>
        <s v="2 7 5 756 005"/>
        <s v="2 7 5 757"/>
        <s v="2 7 5 757 001"/>
        <s v="2 7 5 757 002"/>
        <s v="2 7 5 757 003"/>
        <s v="2 7 5 757 004"/>
        <s v="2 7 5 757 005"/>
        <s v="2 7 5 758"/>
        <s v="2 7 5 758 001"/>
        <s v="2 7 5 758 002"/>
        <s v="2 7 5 758 003"/>
        <s v="2 7 5 758 004"/>
        <s v="2 7 5 758 005"/>
        <s v="2 7 5 759"/>
        <s v="2 7 5 759 001"/>
        <s v="2 7 5 759 002"/>
        <s v="2 7 5 759 003"/>
        <s v="2 7 5 759 004"/>
        <s v="2 7 5 759 005"/>
        <s v="2 7 6"/>
        <s v="2 7 6 761"/>
        <s v="2 7 6 761 001"/>
        <s v="2 7 6 761 002"/>
        <s v="2 7 6 761 003"/>
        <s v="2 7 6 761 004"/>
        <s v="2 7 6 761 005"/>
        <s v="2 7 6 762"/>
        <s v="2 7 6 762 001"/>
        <s v="2 7 6 762 002"/>
        <s v="2 7 6 762 003"/>
        <s v="2 7 6 762 004"/>
        <s v="2 7 6 762 005"/>
        <s v="2 7 9"/>
        <s v="2 7 9 791"/>
        <s v="2 7 9 791 001"/>
        <s v="2 7 9 791 002"/>
        <s v="2 7 9 791 003"/>
        <s v="2 7 9 791 004"/>
        <s v="2 7 9 791 005"/>
        <s v="2 7 9 792"/>
        <s v="2 7 9 792 001"/>
        <s v="2 7 9 792 002"/>
        <s v="2 7 9 792 003"/>
        <s v="2 7 9 792 004"/>
        <s v="2 7 9 792 005"/>
        <s v="2 7 9 799"/>
        <s v="2 7 9 799 001"/>
        <s v="2 7 9 799 002"/>
        <s v="2 7 9 799 003"/>
        <s v="2 7 9 799 004"/>
        <s v="2 7 9 799 005"/>
        <s v="2 8"/>
        <s v="2 8 1"/>
        <s v="2 8 1 811"/>
        <s v="2 8 1 811 001"/>
        <s v="2 8 1 811 002"/>
        <s v="2 8 1 811 003"/>
        <s v="2 8 1 811 004"/>
        <s v="2 8 1 811 005"/>
        <s v="2 8 1 812"/>
        <s v="2 8 1 812 001"/>
        <s v="2 8 1 812 002"/>
        <s v="2 8 1 812 003"/>
        <s v="2 8 1 812 004"/>
        <s v="2 8 1 812 005"/>
        <s v="2 8 1 813"/>
        <s v="2 8 1 813 001"/>
        <s v="2 8 1 813 002"/>
        <s v="2 8 1 813 003"/>
        <s v="2 8 1 813 004"/>
        <s v="2 8 1 813 005"/>
        <s v="2 8 1 814"/>
        <s v="2 8 1 814 001"/>
        <s v="2 8 1 814 002"/>
        <s v="2 8 1 814 003"/>
        <s v="2 8 1 814 004"/>
        <s v="2 8 1 814 005"/>
        <s v="2 8 1 815"/>
        <s v="2 8 1 815 001"/>
        <s v="2 8 1 815 002"/>
        <s v="2 8 1 815 003"/>
        <s v="2 8 1 815 004"/>
        <s v="2 8 1 815 005"/>
        <s v="2 8 1 816"/>
        <s v="2 8 1 816 001"/>
        <s v="2 8 1 816 002"/>
        <s v="2 8 1 816 003"/>
        <s v="2 8 1 816 004"/>
        <s v="2 8 1 816 005"/>
        <s v="2 8 3"/>
        <s v="2 8 3 831"/>
        <s v="2 8 3 831 001"/>
        <s v="2 8 3 831 002"/>
        <s v="2 8 3 831 003"/>
        <s v="2 8 3 831 004"/>
        <s v="2 8 3 831 005"/>
        <s v="2 8 3 832"/>
        <s v="2 8 3 832 001"/>
        <s v="2 8 3 832 002"/>
        <s v="2 8 3 832 003"/>
        <s v="2 8 3 832 004"/>
        <s v="2 8 3 832 005"/>
        <s v="2 8 3 833"/>
        <s v="2 8 3 833 001"/>
        <s v="2 8 3 833 002"/>
        <s v="2 8 3 833 003"/>
        <s v="2 8 3 833 004"/>
        <s v="2 8 3 833 005"/>
        <s v="2 8 3 834"/>
        <s v="2 8 3 834 001"/>
        <s v="2 8 3 834 002"/>
        <s v="2 8 3 834 003"/>
        <s v="2 8 3 834 004"/>
        <s v="2 8 3 834 005"/>
        <s v="2 8 3 835"/>
        <s v="2 8 3 835 001"/>
        <s v="2 8 3 835 002"/>
        <s v="2 8 3 835 003"/>
        <s v="2 8 3 835 004"/>
        <s v="2 8 3 835 005"/>
        <s v="2 8 5"/>
        <s v="2 8 5 851"/>
        <s v="2 8 5 851 001"/>
        <s v="2 8 5 851 002"/>
        <s v="2 8 5 851 003"/>
        <s v="2 8 5 851 004"/>
        <s v="2 8 5 851 005"/>
        <s v="2 8 5 852"/>
        <s v="2 8 5 852 001"/>
        <s v="2 8 5 852 002"/>
        <s v="2 8 5 852 003"/>
        <s v="2 8 5 852 004"/>
        <s v="2 8 5 852 005"/>
        <s v="2 8 5 853"/>
        <s v="2 8 5 853 001"/>
        <s v="2 8 5 853 002"/>
        <s v="2 8 5 853 003"/>
        <s v="2 8 5 853 004"/>
        <s v="2 8 5 853 005"/>
        <s v="3 9"/>
        <s v="3 9 1"/>
        <s v="3 9 1 911"/>
        <s v="3 9 1 911 001"/>
        <s v="3 9 1 911 002"/>
        <s v="3 9 1 911 003"/>
        <s v="3 9 1 911 004"/>
        <s v="3 9 1 911 005"/>
        <s v="3 9 1 912"/>
        <s v="3 9 1 912 001"/>
        <s v="3 9 1 912 002"/>
        <s v="3 9 1 912 003"/>
        <s v="3 9 1 912 004"/>
        <s v="3 9 1 912 005"/>
        <s v="3 9 1 913"/>
        <s v="3 9 1 913 001"/>
        <s v="3 9 1 913 002"/>
        <s v="3 9 1 913 003"/>
        <s v="3 9 1 913 004"/>
        <s v="3 9 1 913 005"/>
        <s v="3 9 1 914"/>
        <s v="3 9 1 914 001"/>
        <s v="3 9 1 914 002"/>
        <s v="3 9 1 914 003"/>
        <s v="3 9 1 914 004"/>
        <s v="3 9 1 914 005"/>
        <s v="3 9 1 915"/>
        <s v="3 9 1 915 001"/>
        <s v="3 9 1 915 002"/>
        <s v="3 9 1 915 003"/>
        <s v="3 9 1 915 004"/>
        <s v="3 9 1 915 005"/>
        <s v="3 9 1 916"/>
        <s v="3 9 1 916 001"/>
        <s v="3 9 1 916 002"/>
        <s v="3 9 1 916 003"/>
        <s v="3 9 1 916 004"/>
        <s v="3 9 1 916 005"/>
        <s v="3 9 1 917"/>
        <s v="3 9 1 917 001"/>
        <s v="3 9 1 917 002"/>
        <s v="3 9 1 917 003"/>
        <s v="3 9 1 917 004"/>
        <s v="3 9 1 917 005"/>
        <s v="3 9 1 918"/>
        <s v="3 9 1 918 001"/>
        <s v="3 9 1 918 002"/>
        <s v="3 9 1 918 003"/>
        <s v="3 9 1 918 004"/>
        <s v="3 9 1 918 005"/>
        <s v="3 9 2"/>
        <s v="3 9 2 921"/>
        <s v="3 9 2 921 001"/>
        <s v="3 9 2 921 002"/>
        <s v="3 9 2 921 003"/>
        <s v="3 9 2 921 004"/>
        <s v="3 9 2 921 005"/>
        <s v="3 9 2 922"/>
        <s v="3 9 2 922 001"/>
        <s v="3 9 2 922 002"/>
        <s v="3 9 2 922 003"/>
        <s v="3 9 2 922 004"/>
        <s v="3 9 2 922 005"/>
        <s v="3 9 2 923"/>
        <s v="3 9 2 923 001"/>
        <s v="3 9 2 923 002"/>
        <s v="3 9 2 923 003"/>
        <s v="3 9 2 923 004"/>
        <s v="3 9 2 923 005"/>
        <s v="3 9 2 924"/>
        <s v="3 9 2 924 001"/>
        <s v="3 9 2 924 002"/>
        <s v="3 9 2 924 003"/>
        <s v="3 9 2 924 004"/>
        <s v="3 9 2 924 005"/>
        <s v="3 9 2 925"/>
        <s v="3 9 2 925 001"/>
        <s v="3 9 2 925 002"/>
        <s v="3 9 2 925 003"/>
        <s v="3 9 2 925 004"/>
        <s v="3 9 2 925 005"/>
        <s v="3 9 2 926"/>
        <s v="3 9 2 926 001"/>
        <s v="3 9 2 926 002"/>
        <s v="3 9 2 926 003"/>
        <s v="3 9 2 926 004"/>
        <s v="3 9 2 926 005"/>
        <s v="3 9 2 927"/>
        <s v="3 9 2 927 001"/>
        <s v="3 9 2 927 002"/>
        <s v="3 9 2 927 003"/>
        <s v="3 9 2 927 004"/>
        <s v="3 9 2 927 005"/>
        <s v="3 9 2 928"/>
        <s v="3 9 2 928 001"/>
        <s v="3 9 2 928 002"/>
        <s v="3 9 2 928 003"/>
        <s v="3 9 2 928 004"/>
        <s v="3 9 2 928 005"/>
        <s v="3 9 3"/>
        <s v="3 9 3 931"/>
        <s v="3 9 3 931 001"/>
        <s v="3 9 3 931 002"/>
        <s v="3 9 3 931 003"/>
        <s v="3 9 3 931 004"/>
        <s v="3 9 3 931 005"/>
        <s v="3 9 3 932"/>
        <s v="3 9 3 932 001"/>
        <s v="3 9 3 932 002"/>
        <s v="3 9 3 932 003"/>
        <s v="3 9 3 932 004"/>
        <s v="3 9 3 932 005"/>
        <s v="3 9 4"/>
        <s v="3 9 4 941"/>
        <s v="3 9 4 941 001"/>
        <s v="3 9 4 941 002"/>
        <s v="3 9 4 941 003"/>
        <s v="3 9 4 941 004"/>
        <s v="3 9 4 941 005"/>
        <s v="3 9 4 942"/>
        <s v="3 9 4 942 001"/>
        <s v="3 9 4 942 002"/>
        <s v="3 9 4 942 003"/>
        <s v="3 9 4 942 004"/>
        <s v="3 9 4 942 005"/>
        <s v="3 9 5"/>
        <s v="3 9 5 951"/>
        <s v="3 9 5 951 001"/>
        <s v="3 9 5 951 002"/>
        <s v="3 9 5 951 003"/>
        <s v="3 9 5 951 004"/>
        <s v="3 9 5 951 005"/>
        <s v="3 9 6"/>
        <s v="3 9 6 961"/>
        <s v="3 9 6 961 001"/>
        <s v="3 9 6 961 002"/>
        <s v="3 9 6 961 003"/>
        <s v="3 9 6 961 004"/>
        <s v="3 9 6 961 005"/>
        <s v="3 9 6 962"/>
        <s v="3 9 6 962 001"/>
        <s v="3 9 6 962 002"/>
        <s v="3 9 6 962 003"/>
        <s v="3 9 6 962 004"/>
        <s v="3 9 6 962 005"/>
        <s v="3 9 9"/>
        <s v="3 9 9 991"/>
        <s v="3 9 9 991 001"/>
        <s v="3 9 9 991 002"/>
        <s v="3 9 9 991 003"/>
        <s v="3 9 9 991 004"/>
        <s v="3 9 9 991 005"/>
        <m/>
        <s v="1 1 1 111 001 001"/>
        <s v="1 1 1 111 002 001"/>
        <s v="1 1 1 111 003 001"/>
        <s v="1 1 1 111 004 001"/>
        <s v="1 1 1 111 005 001"/>
        <s v="1 1 1 112 001 001"/>
        <s v="1 1 1 112 002 001"/>
        <s v="1 1 1 112 003 001"/>
        <s v="1 1 1 112 004 001"/>
        <s v="1 1 1 112 005 001"/>
        <s v="1 1 1 113 001 001"/>
        <s v="1 1 1 113 002 001"/>
        <s v="1 1 1 113 003 001"/>
        <s v="1 1 1 113 004 001"/>
        <s v="1 1 1 113 005 001"/>
        <s v="1 1 1 114 001 001"/>
        <s v="1 1 1 114 002 001"/>
        <s v="1 1 1 114 003 001"/>
        <s v="1 1 1 114 004 001"/>
        <s v="1 1 1 114 005 001"/>
        <s v="1 1 2 121 001 001"/>
        <s v="1 1 2 121 002 001"/>
        <s v="1 1 2 121 003 001"/>
        <s v="1 1 2 121 004 001"/>
        <s v="1 1 2 121 005 001"/>
        <s v="1 1 2 122 001 001"/>
        <s v="1 1 2 122 002 001"/>
        <s v="1 1 2 122 003 001"/>
        <s v="1 1 2 122 004 001"/>
        <s v="1 1 2 122 005 001"/>
        <s v="1 1 2 123 001 001"/>
        <s v="1 1 2 123 002 001"/>
        <s v="1 1 2 123 003 001"/>
        <s v="1 1 2 123 004 001"/>
        <s v="1 1 2 123 005 001"/>
        <s v="1 1 2 124 001 001"/>
        <s v="1 1 2 124 002 001"/>
        <s v="1 1 2 124 003 001"/>
        <s v="1 1 2 124 004 001"/>
        <s v="1 1 2 124 005 001"/>
        <s v="1 1 3 131 001 001"/>
        <s v="1 1 3 131 002 001"/>
        <s v="1 1 3 131 003 001"/>
        <s v="1 1 3 131 004 001"/>
        <s v="1 1 3 131 005 001"/>
        <s v="1 1 3 132 001 001"/>
        <s v="1 1 3 132 001 002"/>
        <s v="1 1 3 132 001 003"/>
        <s v="1 1 3 132 002 001"/>
        <s v="1 1 3 132 002 002"/>
        <s v="1 1 3 132 002 003"/>
        <s v="1 1 3 132 003 001"/>
        <s v="1 1 3 132 003 002"/>
        <s v="1 1 3 132 003 003"/>
        <s v="1 1 3 132 004 001"/>
        <s v="1 1 3 132 004 002"/>
        <s v="1 1 3 132 004 003"/>
        <s v="1 1 3 132 005 001"/>
        <s v="1 1 3 132 005 002"/>
        <s v="1 1 3 132 005 003"/>
        <s v="1 1 3 133 001 001"/>
        <s v="1 1 3 133 002 001"/>
        <s v="1 1 3 133 003 001"/>
        <s v="1 1 3 133 004 001"/>
        <s v="1 1 3 133 005 001"/>
        <s v="1 1 3 134 001 001"/>
        <s v="1 1 3 134 002 001"/>
        <s v="1 1 3 134 003 001"/>
        <s v="1 1 3 134 004 001"/>
        <s v="1 1 3 134 005 001"/>
        <s v="1 1 3 135 001 001"/>
        <s v="1 1 3 135 002 001"/>
        <s v="1 1 3 135 003 001"/>
        <s v="1 1 3 135 004 001"/>
        <s v="1 1 3 135 005 001"/>
        <s v="1 1 3 136 001 001"/>
        <s v="1 1 3 136 002 001"/>
        <s v="1 1 3 136 003 001"/>
        <s v="1 1 3 136 004 001"/>
        <s v="1 1 3 136 005 001"/>
        <s v="1 1 3 137 001 001"/>
        <s v="1 1 3 137 002 001"/>
        <s v="1 1 3 137 003 001"/>
        <s v="1 1 3 137 004 001"/>
        <s v="1 1 3 137 005 001"/>
        <s v="1 1 3 138 001 001"/>
        <s v="1 1 3 138 002 001"/>
        <s v="1 1 3 138 003 001"/>
        <s v="1 1 3 138 004 001"/>
        <s v="1 1 3 138 005 001"/>
        <s v="1 1 4 141 001 001"/>
        <s v="1 1 4 141 002 001"/>
        <s v="1 1 4 141 003 001"/>
        <s v="1 1 4 141 004 001"/>
        <s v="1 1 4 141 005 001"/>
        <s v="1 1 4 142 001 001"/>
        <s v="1 1 4 142 002 001"/>
        <s v="1 1 4 142 003 001"/>
        <s v="1 1 4 142 004 001"/>
        <s v="1 1 4 142 005 001"/>
        <s v="1 1 4 143 001 001"/>
        <s v="1 1 4 143 002 001"/>
        <s v="1 1 4 143 003 001"/>
        <s v="1 1 4 143 004 001"/>
        <s v="1 1 4 143 005 001"/>
        <s v="1 1 4 144 001 001"/>
        <s v="1 1 4 144 002 001"/>
        <s v="1 1 4 144 003 001"/>
        <s v="1 1 4 144 004 001"/>
        <s v="1 1 4 144 005 001"/>
        <s v="1 1 5 151 001 001"/>
        <s v="1 1 5 151 002 001"/>
        <s v="1 1 5 151 003 001"/>
        <s v="1 1 5 151 004 001"/>
        <s v="1 1 5 151 005 001"/>
        <s v="1 1 5 152 001 001"/>
        <s v="1 1 5 152 002 001"/>
        <s v="1 1 5 152 003 001"/>
        <s v="1 1 5 152 004 001"/>
        <s v="1 1 5 152 005 001"/>
        <s v="1 1 5 153 001 001"/>
        <s v="1 1 5 153 002 001"/>
        <s v="1 1 5 153 003 001"/>
        <s v="1 1 5 153 004 001"/>
        <s v="1 1 5 153 005 001"/>
        <s v="1 1 5 154 001 001"/>
        <s v="1 1 5 154 002 001"/>
        <s v="1 1 5 154 003 001"/>
        <s v="1 1 5 154 004 001"/>
        <s v="1 1 5 154 005 001"/>
        <s v="1 1 5 155 001 001"/>
        <s v="1 1 5 155 002 001"/>
        <s v="1 1 5 155 003 001"/>
        <s v="1 1 5 155 004 001"/>
        <s v="1 1 5 155 005 001"/>
        <s v="1 1 5 159 001 001"/>
        <s v="1 1 5 159 002 001"/>
        <s v="1 1 5 159 003 001"/>
        <s v="1 1 5 159 004 001"/>
        <s v="1 1 5 159 005 001"/>
        <s v="1 1 6 161 001 001"/>
        <s v="1 1 6 161 002 001"/>
        <s v="1 1 6 161 003 001"/>
        <s v="1 1 6 161 004 001"/>
        <s v="1 1 6 161 005 001"/>
        <s v="1 1 7 171 001 001"/>
        <s v="1 1 7 171 002 001"/>
        <s v="1 1 7 171 003 001"/>
        <s v="1 1 7 171 004 001"/>
        <s v="1 1 7 171 005 001"/>
        <s v="1 1 7 172 001 001"/>
        <s v="1 1 7 172 002 001"/>
        <s v="1 1 7 172 003 001"/>
        <s v="1 1 7 172 004 001"/>
        <s v="1 1 7 172 005 001"/>
        <s v="1 2 1 211 001 001"/>
        <s v="1 2 1 211 002 001"/>
        <s v="1 2 1 211 003 001"/>
        <s v="1 2 1 211 004 001"/>
        <s v="1 2 1 211 005 001"/>
        <s v="1 2 1 212 001 001"/>
        <s v="1 2 1 212 002 001"/>
        <s v="1 2 1 212 003 001"/>
        <s v="1 2 1 212 004 001"/>
        <s v="1 2 1 212 005 001"/>
        <s v="1 2 1 213 001 001"/>
        <s v="1 2 1 213 002 001"/>
        <s v="1 2 1 213 003 001"/>
        <s v="1 2 1 213 004 001"/>
        <s v="1 2 1 213 005 001"/>
        <s v="1 2 1 214 001 001"/>
        <s v="1 2 1 214 002 001"/>
        <s v="1 2 1 214 003 001"/>
        <s v="1 2 1 214 004 001"/>
        <s v="1 2 1 214 005 001"/>
        <s v="1 2 1 215 001 001"/>
        <s v="1 2 1 215 002 001"/>
        <s v="1 2 1 215 003 001"/>
        <s v="1 2 1 215 004 001"/>
        <s v="1 2 1 215 005 001"/>
        <s v="1 2 1 216 001 001"/>
        <s v="1 2 1 216 002 001"/>
        <s v="1 2 1 216 003 001"/>
        <s v="1 2 1 216 004 001"/>
        <s v="1 2 1 216 005 001"/>
        <s v="1 2 1 217 001 001"/>
        <s v="1 2 1 217 002 001"/>
        <s v="1 2 1 217 003 001"/>
        <s v="1 2 1 217 004 001"/>
        <s v="1 2 1 217 005 001"/>
        <s v="1 2 1 218 001 001"/>
        <s v="1 2 1 218 002 001"/>
        <s v="1 2 1 218 003 001"/>
        <s v="1 2 1 218 004 001"/>
        <s v="1 2 1 218 005 001"/>
        <s v="1 2 2 221 001 001"/>
        <s v="1 2 2 221 002 001"/>
        <s v="1 2 2 221 003 001"/>
        <s v="1 2 2 221 004 001"/>
        <s v="1 2 2 221 005 001"/>
        <s v="1 2 2 222 001 001"/>
        <s v="1 2 2 222 002 001"/>
        <s v="1 2 2 222 003 001"/>
        <s v="1 2 2 222 004 001"/>
        <s v="1 2 2 222 005 001"/>
        <s v="1 2 2 223 001 001"/>
        <s v="1 2 2 223 002 001"/>
        <s v="1 2 2 223 003 001"/>
        <s v="1 2 2 223 004 001"/>
        <s v="1 2 2 223 005 001"/>
        <s v="1 2 3 231 001 001"/>
        <s v="1 2 3 231 002 001"/>
        <s v="1 2 3 231 003 001"/>
        <s v="1 2 3 231 004 001"/>
        <s v="1 2 3 231 005 001"/>
        <s v="1 2 3 232 001 001"/>
        <s v="1 2 3 232 002 001"/>
        <s v="1 2 3 232 003 001"/>
        <s v="1 2 3 232 004 001"/>
        <s v="1 2 3 232 005 001"/>
        <s v="1 2 3 233 001 001"/>
        <s v="1 2 3 233 002 001"/>
        <s v="1 2 3 233 003 001"/>
        <s v="1 2 3 233 004 001"/>
        <s v="1 2 3 233 005 001"/>
        <s v="1 2 3 234 001 001"/>
        <s v="1 2 3 234 002 001"/>
        <s v="1 2 3 234 003 001"/>
        <s v="1 2 3 234 004 001"/>
        <s v="1 2 3 234 005 001"/>
        <s v="1 2 3 235 001 001"/>
        <s v="1 2 3 235 002 001"/>
        <s v="1 2 3 235 003 001"/>
        <s v="1 2 3 235 004 001"/>
        <s v="1 2 3 235 005 001"/>
        <s v="1 2 3 236 001 001"/>
        <s v="1 2 3 236 002 001"/>
        <s v="1 2 3 236 003 001"/>
        <s v="1 2 3 236 004 001"/>
        <s v="1 2 3 236 005 001"/>
        <s v="1 2 3 237 001 001"/>
        <s v="1 2 3 237 002 001"/>
        <s v="1 2 3 237 003 001"/>
        <s v="1 2 3 237 004 001"/>
        <s v="1 2 3 237 005 001"/>
        <s v="1 2 3 238 001 001"/>
        <s v="1 2 3 238 002 001"/>
        <s v="1 2 3 238 003 001"/>
        <s v="1 2 3 238 004 001"/>
        <s v="1 2 3 238 005 001"/>
        <s v="1 2 3 239 001 001"/>
        <s v="1 2 3 239 002 001"/>
        <s v="1 2 3 239 003 001"/>
        <s v="1 2 3 239 004 001"/>
        <s v="1 2 3 239 005 001"/>
        <s v="1 2 4 241 001 001"/>
        <s v="1 2 4 241 002 001"/>
        <s v="1 2 4 241 003 001"/>
        <s v="1 2 4 241 004 001"/>
        <s v="1 2 4 241 005 001"/>
        <s v="1 2 4 242 001 001"/>
        <s v="1 2 4 242 002 001"/>
        <s v="1 2 4 242 003 001"/>
        <s v="1 2 4 242 004 001"/>
        <s v="1 2 4 242 005 001"/>
        <s v="1 2 4 243 001 001"/>
        <s v="1 2 4 243 002 001"/>
        <s v="1 2 4 243 003 001"/>
        <s v="1 2 4 243 004 001"/>
        <s v="1 2 4 243 005 001"/>
        <s v="1 2 4 244 001 001"/>
        <s v="1 2 4 244 002 001"/>
        <s v="1 2 4 244 003 001"/>
        <s v="1 2 4 244 004 001"/>
        <s v="1 2 4 244 005 001"/>
        <s v="1 2 4 245 001 001"/>
        <s v="1 2 4 245 002 001"/>
        <s v="1 2 4 245 003 001"/>
        <s v="1 2 4 245 004 001"/>
        <s v="1 2 4 245 005 001"/>
        <s v="1 2 4 246 001 001"/>
        <s v="1 2 4 246 002 001"/>
        <s v="1 2 4 246 003 001"/>
        <s v="1 2 4 246 004 001"/>
        <s v="1 2 4 246 005 001"/>
        <s v="1 2 4 247 001 001"/>
        <s v="1 2 4 247 002 001"/>
        <s v="1 2 4 247 003 001"/>
        <s v="1 2 4 247 004 001"/>
        <s v="1 2 4 247 005 001"/>
        <s v="1 2 4 248 001 001"/>
        <s v="1 2 4 248 002 001"/>
        <s v="1 2 4 248 003 001"/>
        <s v="1 2 4 248 004 001"/>
        <s v="1 2 4 248 005 001"/>
        <s v="1 2 4 249 001 001"/>
        <s v="1 2 4 249 002 001"/>
        <s v="1 2 4 249 003 001"/>
        <s v="1 2 4 249 004 001"/>
        <s v="1 2 4 249 005 001"/>
        <s v="1 2 5 251 001 001"/>
        <s v="1 2 5 251 002 001"/>
        <s v="1 2 5 251 003 001"/>
        <s v="1 2 5 251 004 001"/>
        <s v="1 2 5 251 005 001"/>
        <s v="1 2 5 252 001 001"/>
        <s v="1 2 5 252 002 001"/>
        <s v="1 2 5 252 003 001"/>
        <s v="1 2 5 252 004 001"/>
        <s v="1 2 5 252 005 001"/>
        <s v="1 2 5 253 001 001"/>
        <s v="1 2 5 253 002 001"/>
        <s v="1 2 5 253 003 001"/>
        <s v="1 2 5 253 004 001"/>
        <s v="1 2 5 253 005 001"/>
        <s v="1 2 5 254 001 001"/>
        <s v="1 2 5 254 002 001"/>
        <s v="1 2 5 254 003 001"/>
        <s v="1 2 5 254 004 001"/>
        <s v="1 2 5 254 005 001"/>
        <s v="1 2 5 255 001 001"/>
        <s v="1 2 5 255 002 001"/>
        <s v="1 2 5 255 003 001"/>
        <s v="1 2 5 255 004 001"/>
        <s v="1 2 5 255 005 001"/>
        <s v="1 2 5 256 001 001"/>
        <s v="1 2 5 256 002 001"/>
        <s v="1 2 5 256 003 001"/>
        <s v="1 2 5 256 004 001"/>
        <s v="1 2 5 256 005 001"/>
        <s v="1 2 5 259 001 001"/>
        <s v="1 2 5 259 002 001"/>
        <s v="1 2 5 259 003 001"/>
        <s v="1 2 5 259 004 001"/>
        <s v="1 2 5 259 005 001"/>
        <s v="1 2 6 261 001 001"/>
        <s v="1 2 6 261 002 001"/>
        <s v="1 2 6 261 003 001"/>
        <s v="1 2 6 261 004 001"/>
        <s v="1 2 6 261 005 001"/>
        <s v="1 2 6 262 001 001"/>
        <s v="1 2 6 262 002 001"/>
        <s v="1 2 6 262 003 001"/>
        <s v="1 2 6 262 004 001"/>
        <s v="1 2 6 262 005 001"/>
        <s v="1 2 7 271 001 001"/>
        <s v="1 2 7 271 002 001"/>
        <s v="1 2 7 271 003 001"/>
        <s v="1 2 7 271 004 001"/>
        <s v="1 2 7 271 005 001"/>
        <s v="1 2 7 272 001 001"/>
        <s v="1 2 7 272 002 001"/>
        <s v="1 2 7 272 003 001"/>
        <s v="1 2 7 272 004 001"/>
        <s v="1 2 7 272 005 001"/>
        <s v="1 2 7 273 001 001"/>
        <s v="1 2 7 273 002 001"/>
        <s v="1 2 7 273 003 001"/>
        <s v="1 2 7 273 004 001"/>
        <s v="1 2 7 273 005 001"/>
        <s v="1 2 7 274 001 001"/>
        <s v="1 2 7 274 002 001"/>
        <s v="1 2 7 274 003 001"/>
        <s v="1 2 7 274 004 001"/>
        <s v="1 2 7 274 005 001"/>
        <s v="1 2 7 275 001 001"/>
        <s v="1 2 7 275 002 001"/>
        <s v="1 2 7 275 003 001"/>
        <s v="1 2 7 275 004 001"/>
        <s v="1 2 7 275 005 001"/>
        <s v="1 2 8 281 001 001"/>
        <s v="1 2 8 281 002 001"/>
        <s v="1 2 8 281 003 001"/>
        <s v="1 2 8 281 004 001"/>
        <s v="1 2 8 281 005 001"/>
        <s v="1 2 8 282 001 001"/>
        <s v="1 2 8 282 002 001"/>
        <s v="1 2 8 282 003 001"/>
        <s v="1 2 8 282 004 001"/>
        <s v="1 2 8 282 005 001"/>
        <s v="1 2 8 283 001 001"/>
        <s v="1 2 8 283 002 001"/>
        <s v="1 2 8 283 003 001"/>
        <s v="1 2 8 283 004 001"/>
        <s v="1 2 8 283 005 001"/>
        <s v="1 2 9 291 001 001"/>
        <s v="1 2 9 291 002 001"/>
        <s v="1 2 9 291 003 001"/>
        <s v="1 2 9 291 004 001"/>
        <s v="1 2 9 291 005 001"/>
        <s v="1 2 9 292 001 001"/>
        <s v="1 2 9 292 002 001"/>
        <s v="1 2 9 292 003 001"/>
        <s v="1 2 9 292 004 001"/>
        <s v="1 2 9 292 005 001"/>
        <s v="1 2 9 293 001 001"/>
        <s v="1 2 9 293 002 001"/>
        <s v="1 2 9 293 003 001"/>
        <s v="1 2 9 293 004 001"/>
        <s v="1 2 9 293 005 001"/>
        <s v="1 2 9 294 001 001"/>
        <s v="1 2 9 294 002 001"/>
        <s v="1 2 9 294 003 001"/>
        <s v="1 2 9 294 004 001"/>
        <s v="1 2 9 294 005 001"/>
        <s v="1 2 9 295 001 001"/>
        <s v="1 2 9 295 002 001"/>
        <s v="1 2 9 295 003 001"/>
        <s v="1 2 9 295 004 001"/>
        <s v="1 2 9 295 005 001"/>
        <s v="1 2 9 296 001 001"/>
        <s v="1 2 9 296 002 001"/>
        <s v="1 2 9 296 003 001"/>
        <s v="1 2 9 296 004 001"/>
        <s v="1 2 9 296 005 001"/>
        <s v="1 2 9 297 001 001"/>
        <s v="1 2 9 297 002 001"/>
        <s v="1 2 9 297 003 001"/>
        <s v="1 2 9 297 004 001"/>
        <s v="1 2 9 297 005 001"/>
        <s v="1 2 9 298 001 001"/>
        <s v="1 2 9 298 002 001"/>
        <s v="1 2 9 298 003 001"/>
        <s v="1 2 9 298 004 001"/>
        <s v="1 2 9 298 005 001"/>
        <s v="1 2 9 299 001 001"/>
        <s v="1 2 9 299 002 001"/>
        <s v="1 2 9 299 003 001"/>
        <s v="1 2 9 299 004 001"/>
        <s v="1 2 9 299 005 001"/>
        <s v="1 3 1 311 001 001"/>
        <s v="1 3 1 311 002 001"/>
        <s v="1 3 1 311 003 001"/>
        <s v="1 3 1 311 004 001"/>
        <s v="1 3 1 311 005 001"/>
        <s v="1 3 1 312 001 001"/>
        <s v="1 3 1 312 002 001"/>
        <s v="1 3 1 312 003 001"/>
        <s v="1 3 1 312 004 001"/>
        <s v="1 3 1 312 005 001"/>
        <s v="1 3 1 313 001 001"/>
        <s v="1 3 1 313 002 001"/>
        <s v="1 3 1 313 003 001"/>
        <s v="1 3 1 313 004 001"/>
        <s v="1 3 1 313 005 001"/>
        <s v="1 3 1 314 001 001"/>
        <s v="1 3 1 314 002 001"/>
        <s v="1 3 1 314 003 001"/>
        <s v="1 3 1 314 004 001"/>
        <s v="1 3 1 314 005 001"/>
        <s v="1 3 1 315 001 001"/>
        <s v="1 3 1 315 002 001"/>
        <s v="1 3 1 315 003 001"/>
        <s v="1 3 1 315 004 001"/>
        <s v="1 3 1 315 005 001"/>
        <s v="1 3 1 316 001 001"/>
        <s v="1 3 1 316 002 001"/>
        <s v="1 3 1 316 003 001"/>
        <s v="1 3 1 316 004 001"/>
        <s v="1 3 1 316 005 001"/>
        <s v="1 3 1 317 001 001"/>
        <s v="1 3 1 317 002 001"/>
        <s v="1 3 1 317 003 001"/>
        <s v="1 3 1 317 004 001"/>
        <s v="1 3 1 317 005 001"/>
        <s v="1 3 1 318 001 001"/>
        <s v="1 3 1 318 002 001"/>
        <s v="1 3 1 318 003 001"/>
        <s v="1 3 1 318 004 001"/>
        <s v="1 3 1 318 005 001"/>
        <s v="1 3 1 319 001 001"/>
        <s v="1 3 1 319 002 001"/>
        <s v="1 3 1 319 003 001"/>
        <s v="1 3 1 319 004 001"/>
        <s v="1 3 1 319 005 001"/>
        <s v="1 3 2 321 001 001"/>
        <s v="1 3 2 321 002 001"/>
        <s v="1 3 2 321 003 001"/>
        <s v="1 3 2 321 004 001"/>
        <s v="1 3 2 321 005 001"/>
        <s v="1 3 2 322 001 001"/>
        <s v="1 3 2 322 002 001"/>
        <s v="1 3 2 322 003 001"/>
        <s v="1 3 2 322 004 001"/>
        <s v="1 3 2 322 005 001"/>
        <s v="1 3 2 323 001 001"/>
        <s v="1 3 2 323 002 001"/>
        <s v="1 3 2 323 003 001"/>
        <s v="1 3 2 323 004 001"/>
        <s v="1 3 2 323 005 001"/>
        <s v="1 3 2 324 001 001"/>
        <s v="1 3 2 324 002 001"/>
        <s v="1 3 2 324 003 001"/>
        <s v="1 3 2 324 004 001"/>
        <s v="1 3 2 324 005 001"/>
        <s v="1 3 2 325 001 001"/>
        <s v="1 3 2 325 002 001"/>
        <s v="1 3 2 325 003 001"/>
        <s v="1 3 2 325 004 001"/>
        <s v="1 3 2 325 005 001"/>
        <s v="1 3 2 326 001 001"/>
        <s v="1 3 2 326 002 001"/>
        <s v="1 3 2 326 003 001"/>
        <s v="1 3 2 326 004 001"/>
        <s v="1 3 2 326 005 001"/>
        <s v="1 3 2 327 001 001"/>
        <s v="1 3 2 327 002 001"/>
        <s v="1 3 2 327 003 001"/>
        <s v="1 3 2 327 004 001"/>
        <s v="1 3 2 327 005 001"/>
        <s v="1 3 2 328 001 001"/>
        <s v="1 3 2 328 002 001"/>
        <s v="1 3 2 328 003 001"/>
        <s v="1 3 2 328 004 001"/>
        <s v="1 3 2 328 005 001"/>
        <s v="1 3 2 329 001 001"/>
        <s v="1 3 2 329 002 001"/>
        <s v="1 3 2 329 003 001"/>
        <s v="1 3 2 329 004 001"/>
        <s v="1 3 2 329 005 001"/>
        <s v="1 3 3 331 001 001"/>
        <s v="1 3 3 331 002 001"/>
        <s v="1 3 3 331 003 001"/>
        <s v="1 3 3 331 004 001"/>
        <s v="1 3 3 331 005 001"/>
        <s v="1 3 3 332 001 001"/>
        <s v="1 3 3 332 002 001"/>
        <s v="1 3 3 332 003 001"/>
        <s v="1 3 3 332 004 001"/>
        <s v="1 3 3 332 005 001"/>
        <s v="1 3 3 333 001 001"/>
        <s v="1 3 3 333 002 001"/>
        <s v="1 3 3 333 003 001"/>
        <s v="1 3 3 333 004 001"/>
        <s v="1 3 3 333 005 001"/>
        <s v="1 3 3 334 001 001"/>
        <s v="1 3 3 334 002 001"/>
        <s v="1 3 3 334 003 001"/>
        <s v="1 3 3 334 004 001"/>
        <s v="1 3 3 334 005 001"/>
        <s v="1 3 3 335 001 001"/>
        <s v="1 3 3 335 002 001"/>
        <s v="1 3 3 335 003 001"/>
        <s v="1 3 3 335 004 001"/>
        <s v="1 3 3 335 005 001"/>
        <s v="1 3 3 336 001 001"/>
        <s v="1 3 3 336 002 001"/>
        <s v="1 3 3 336 003 001"/>
        <s v="1 3 3 336 004 001"/>
        <s v="1 3 3 336 005 001"/>
        <s v="1 3 3 337 001 001"/>
        <s v="1 3 3 337 002 001"/>
        <s v="1 3 3 337 003 001"/>
        <s v="1 3 3 337 004 001"/>
        <s v="1 3 3 337 005 001"/>
        <s v="1 3 3 338 001 001"/>
        <s v="1 3 3 338 002 001"/>
        <s v="1 3 3 338 003 001"/>
        <s v="1 3 3 338 004 001"/>
        <s v="1 3 3 338 005 001"/>
        <s v="1 3 3 339 001 001"/>
        <s v="1 3 3 339 002 001"/>
        <s v="1 3 3 339 003 001"/>
        <s v="1 3 3 339 004 001"/>
        <s v="1 3 3 339 005 001"/>
        <s v="1 3 4 341 001 001"/>
        <s v="1 3 4 341 002 001"/>
        <s v="1 3 4 341 003 001"/>
        <s v="1 3 4 341 004 001"/>
        <s v="1 3 4 341 005 001"/>
        <s v="1 3 4 342 001 001"/>
        <s v="1 3 4 342 002 001"/>
        <s v="1 3 4 342 003 001"/>
        <s v="1 3 4 342 004 001"/>
        <s v="1 3 4 342 005 001"/>
        <s v="1 3 4 343 001 001"/>
        <s v="1 3 4 343 002 001"/>
        <s v="1 3 4 343 003 001"/>
        <s v="1 3 4 343 004 001"/>
        <s v="1 3 4 343 005 001"/>
        <s v="1 3 4 344 001 001"/>
        <s v="1 3 4 344 002 001"/>
        <s v="1 3 4 344 003 001"/>
        <s v="1 3 4 344 004 001"/>
        <s v="1 3 4 344 005 001"/>
        <s v="1 3 4 345 001 001"/>
        <s v="1 3 4 345 002 001"/>
        <s v="1 3 4 345 003 001"/>
        <s v="1 3 4 345 004 001"/>
        <s v="1 3 4 345 005 001"/>
        <s v="1 3 4 346 001 001"/>
        <s v="1 3 4 346 002 001"/>
        <s v="1 3 4 346 003 001"/>
        <s v="1 3 4 346 004 001"/>
        <s v="1 3 4 346 005 001"/>
        <s v="1 3 4 347 001 001"/>
        <s v="1 3 4 347 002 001"/>
        <s v="1 3 4 347 003 001"/>
        <s v="1 3 4 347 004 001"/>
        <s v="1 3 4 347 005 001"/>
        <s v="1 3 4 348 001 001"/>
        <s v="1 3 4 348 002 001"/>
        <s v="1 3 4 348 003 001"/>
        <s v="1 3 4 348 004 001"/>
        <s v="1 3 4 348 005 001"/>
        <s v="1 3 4 349 001 001"/>
        <s v="1 3 4 349 002 001"/>
        <s v="1 3 4 349 003 001"/>
        <s v="1 3 4 349 004 001"/>
        <s v="1 3 4 349 005 001"/>
        <s v="1 3 5 351 001 001"/>
        <s v="1 3 5 351 002 001"/>
        <s v="1 3 5 351 003 001"/>
        <s v="1 3 5 351 004 001"/>
        <s v="1 3 5 351 005 001"/>
        <s v="1 3 5 352 001 001"/>
        <s v="1 3 5 352 002 001"/>
        <s v="1 3 5 352 003 001"/>
        <s v="1 3 5 352 004 001"/>
        <s v="1 3 5 352 005 001"/>
        <s v="1 3 5 353 001 001"/>
        <s v="1 3 5 353 002 001"/>
        <s v="1 3 5 353 003 001"/>
        <s v="1 3 5 353 004 001"/>
        <s v="1 3 5 353 005 001"/>
        <s v="1 3 5 354 001 001"/>
        <s v="1 3 5 354 002 001"/>
        <s v="1 3 5 354 003 001"/>
        <s v="1 3 5 354 004 001"/>
        <s v="1 3 5 354 005 001"/>
        <s v="1 3 5 355 001 001"/>
        <s v="1 3 5 355 002 001"/>
        <s v="1 3 5 355 003 001"/>
        <s v="1 3 5 355 004 001"/>
        <s v="1 3 5 355 005 001"/>
        <s v="1 3 5 356 001 001"/>
        <s v="1 3 5 356 002 001"/>
        <s v="1 3 5 356 003 001"/>
        <s v="1 3 5 356 004 001"/>
        <s v="1 3 5 356 005 001"/>
        <s v="1 3 5 357 001 001"/>
        <s v="1 3 5 357 002 001"/>
        <s v="1 3 5 357 003 001"/>
        <s v="1 3 5 357 004 001"/>
        <s v="1 3 5 357 005 001"/>
        <s v="1 3 5 358 001 001"/>
        <s v="1 3 5 358 002 001"/>
        <s v="1 3 5 358 003 001"/>
        <s v="1 3 5 358 004 001"/>
        <s v="1 3 5 358 005 001"/>
        <s v="1 3 5 359 001 001"/>
        <s v="1 3 5 359 002 001"/>
        <s v="1 3 5 359 003 001"/>
        <s v="1 3 5 359 004 001"/>
        <s v="1 3 5 359 005 001"/>
        <s v="1 3 6 361 001 001"/>
        <s v="1 3 6 361 002 001"/>
        <s v="1 3 6 361 003 001"/>
        <s v="1 3 6 361 004 001"/>
        <s v="1 3 6 361 005 001"/>
        <s v="1 3 6 362 001 001"/>
        <s v="1 3 6 362 002 001"/>
        <s v="1 3 6 362 003 001"/>
        <s v="1 3 6 362 004 001"/>
        <s v="1 3 6 362 005 001"/>
        <s v="1 3 6 363 001 001"/>
        <s v="1 3 6 363 002 001"/>
        <s v="1 3 6 363 003 001"/>
        <s v="1 3 6 363 004 001"/>
        <s v="1 3 6 363 005 001"/>
        <s v="1 3 6 364 001 001"/>
        <s v="1 3 6 364 002 001"/>
        <s v="1 3 6 364 003 001"/>
        <s v="1 3 6 364 004 001"/>
        <s v="1 3 6 364 005 001"/>
        <s v="1 3 6 365 001 001"/>
        <s v="1 3 6 365 002 001"/>
        <s v="1 3 6 365 003 001"/>
        <s v="1 3 6 365 004 001"/>
        <s v="1 3 6 365 005 001"/>
        <s v="1 3 6 366 001 001"/>
        <s v="1 3 6 366 002 001"/>
        <s v="1 3 6 366 003 001"/>
        <s v="1 3 6 366 004 001"/>
        <s v="1 3 6 366 005 001"/>
        <s v="1 3 6 369 001 001"/>
        <s v="1 3 6 369 002 001"/>
        <s v="1 3 6 369 003 001"/>
        <s v="1 3 6 369 004 001"/>
        <s v="1 3 6 369 005 001"/>
        <s v="1 3 7 371 001 001"/>
        <s v="1 3 7 371 002 001"/>
        <s v="1 3 7 371 003 001"/>
        <s v="1 3 7 371 004 001"/>
        <s v="1 3 7 371 005 001"/>
        <s v="1 3 7 372 001 001"/>
        <s v="1 3 7 372 002 001"/>
        <s v="1 3 7 372 003 001"/>
        <s v="1 3 7 372 004 001"/>
        <s v="1 3 7 372 005 001"/>
        <s v="1 3 7 373 001 001"/>
        <s v="1 3 7 373 002 001"/>
        <s v="1 3 7 373 003 001"/>
        <s v="1 3 7 373 004 001"/>
        <s v="1 3 7 373 005 001"/>
        <s v="1 3 7 374 001 001"/>
        <s v="1 3 7 374 002 001"/>
        <s v="1 3 7 374 003 001"/>
        <s v="1 3 7 374 004 001"/>
        <s v="1 3 7 374 005 001"/>
        <s v="1 3 7 375 001 001"/>
        <s v="1 3 7 375 002 001"/>
        <s v="1 3 7 375 003 001"/>
        <s v="1 3 7 375 004 001"/>
        <s v="1 3 7 375 005 001"/>
        <s v="1 3 7 376 001 001"/>
        <s v="1 3 7 376 002 001"/>
        <s v="1 3 7 376 003 001"/>
        <s v="1 3 7 376 004 001"/>
        <s v="1 3 7 376 005 001"/>
        <s v="1 3 7 377 001 001"/>
        <s v="1 3 7 377 002 001"/>
        <s v="1 3 7 377 003 001"/>
        <s v="1 3 7 377 004 001"/>
        <s v="1 3 7 377 005 001"/>
        <s v="1 3 7 378 001 001"/>
        <s v="1 3 7 378 002 001"/>
        <s v="1 3 7 378 003 001"/>
        <s v="1 3 7 378 004 001"/>
        <s v="1 3 7 378 005 001"/>
        <s v="1 3 7 379 001 001"/>
        <s v="1 3 7 379 002 001"/>
        <s v="1 3 7 379 003 001"/>
        <s v="1 3 7 379 004 001"/>
        <s v="1 3 7 379 005 001"/>
        <s v="1 3 8 381 001 001"/>
        <s v="1 3 8 381 002 001"/>
        <s v="1 3 8 381 003 001"/>
        <s v="1 3 8 381 004 001"/>
        <s v="1 3 8 381 005 001"/>
        <s v="1 3 8 382 001 001"/>
        <s v="1 3 8 382 002 001"/>
        <s v="1 3 8 382 003 001"/>
        <s v="1 3 8 382 004 001"/>
        <s v="1 3 8 382 005 001"/>
        <s v="1 3 8 383 001 001"/>
        <s v="1 3 8 383 002 001"/>
        <s v="1 3 8 383 003 001"/>
        <s v="1 3 8 383 004 001"/>
        <s v="1 3 8 383 005 001"/>
        <s v="1 3 8 384 001 001"/>
        <s v="1 3 8 384 002 001"/>
        <s v="1 3 8 384 003 001"/>
        <s v="1 3 8 384 004 001"/>
        <s v="1 3 8 384 005 001"/>
        <s v="1 3 8 385 001 001"/>
        <s v="1 3 8 385 002 001"/>
        <s v="1 3 8 385 003 001"/>
        <s v="1 3 8 385 004 001"/>
        <s v="1 3 8 385 005 001"/>
        <s v="1 3 9 391 001 001"/>
        <s v="1 3 9 391 002 001"/>
        <s v="1 3 9 391 003 001"/>
        <s v="1 3 9 391 004 001"/>
        <s v="1 3 9 391 005 001"/>
        <s v="1 3 9 392 001 001"/>
        <s v="1 3 9 392 002 001"/>
        <s v="1 3 9 392 003 001"/>
        <s v="1 3 9 392 004 001"/>
        <s v="1 3 9 392 005 001"/>
        <s v="1 3 9 393 001 001"/>
        <s v="1 3 9 393 002 001"/>
        <s v="1 3 9 393 003 001"/>
        <s v="1 3 9 393 004 001"/>
        <s v="1 3 9 393 005 001"/>
        <s v="1 3 9 394 001 001"/>
        <s v="1 3 9 394 002 001"/>
        <s v="1 3 9 394 003 001"/>
        <s v="1 3 9 394 004 001"/>
        <s v="1 3 9 394 005 001"/>
        <s v="1 3 9 395 001 001"/>
        <s v="1 3 9 395 002 001"/>
        <s v="1 3 9 395 003 001"/>
        <s v="1 3 9 395 004 001"/>
        <s v="1 3 9 395 005 001"/>
        <s v="1 3 9 396 001 001"/>
        <s v="1 3 9 396 002 001"/>
        <s v="1 3 9 396 003 001"/>
        <s v="1 3 9 396 004 001"/>
        <s v="1 3 9 396 005 001"/>
        <s v="1 3 9 397 001 001"/>
        <s v="1 3 9 397 002 001"/>
        <s v="1 3 9 397 003 001"/>
        <s v="1 3 9 397 004 001"/>
        <s v="1 3 9 397 005 001"/>
        <s v="1 3 9 398 001 001"/>
        <s v="1 3 9 398 002 001"/>
        <s v="1 3 9 398 003 001"/>
        <s v="1 3 9 398 004 001"/>
        <s v="1 3 9 398 005 001"/>
        <s v="1 3 9 399 001 001"/>
        <s v="1 3 9 399 002 001"/>
        <s v="1 3 9 399 003 001"/>
        <s v="1 3 9 399 004 001"/>
        <s v="1 3 9 399 005 001"/>
        <s v="1 4 1 411 001 001"/>
        <s v="1 4 1 411 002 001"/>
        <s v="1 4 1 411 003 001"/>
        <s v="1 4 1 411 004 001"/>
        <s v="1 4 1 411 005 001"/>
        <s v="1 4 1 412 001 001"/>
        <s v="1 4 1 412 002 001"/>
        <s v="1 4 1 412 003 001"/>
        <s v="1 4 1 412 004 001"/>
        <s v="1 4 1 412 005 001"/>
        <s v="1 4 1 413 001 001"/>
        <s v="1 4 1 413 002 001"/>
        <s v="1 4 1 413 003 001"/>
        <s v="1 4 1 413 004 001"/>
        <s v="1 4 1 413 005 001"/>
        <s v="1 4 1 414 001 001"/>
        <s v="1 4 1 414 002 001"/>
        <s v="1 4 1 414 003 001"/>
        <s v="1 4 1 414 004 001"/>
        <s v="1 4 1 414 005 001"/>
        <s v="1 4 1 415 001 001"/>
        <s v="1 4 1 415 002 001"/>
        <s v="1 4 1 415 003 001"/>
        <s v="1 4 1 415 004 001"/>
        <s v="1 4 1 415 005 001"/>
        <s v="1 4 1 416 001 001"/>
        <s v="1 4 1 416 002 001"/>
        <s v="1 4 1 416 003 001"/>
        <s v="1 4 1 416 004 001"/>
        <s v="1 4 1 416 005 001"/>
        <s v="1 4 1 417 001 001"/>
        <s v="1 4 1 417 002 001"/>
        <s v="1 4 1 417 003 001"/>
        <s v="1 4 1 417 004 001"/>
        <s v="1 4 1 417 005 001"/>
        <s v="1 4 1 418 001 001"/>
        <s v="1 4 1 418 002 001"/>
        <s v="1 4 1 418 003 001"/>
        <s v="1 4 1 418 004 001"/>
        <s v="1 4 1 418 005 001"/>
        <s v="1 4 1 419 001 001"/>
        <s v="1 4 1 419 002 001"/>
        <s v="1 4 1 419 003 001"/>
        <s v="1 4 1 419 004 001"/>
        <s v="1 4 1 419 005 001"/>
        <s v="1 4 2 421 001 001"/>
        <s v="1 4 2 421 002 001"/>
        <s v="1 4 2 421 003 001"/>
        <s v="1 4 2 421 004 001"/>
        <s v="1 4 2 421 005 001"/>
        <s v="1 4 2 422 001 001"/>
        <s v="1 4 2 422 002 001"/>
        <s v="1 4 2 422 003 001"/>
        <s v="1 4 2 422 004 001"/>
        <s v="1 4 2 422 005 001"/>
        <s v="1 4 2 423 001 001"/>
        <s v="1 4 2 423 002 001"/>
        <s v="1 4 2 423 003 001"/>
        <s v="1 4 2 423 004 001"/>
        <s v="1 4 2 423 005 001"/>
        <s v="1 4 2 424 001 001"/>
        <s v="1 4 2 424 002 001"/>
        <s v="1 4 2 424 003 001"/>
        <s v="1 4 2 424 004 001"/>
        <s v="1 4 2 424 005 001"/>
        <s v="1 4 2 425 001 001"/>
        <s v="1 4 2 425 002 001"/>
        <s v="1 4 2 425 003 001"/>
        <s v="1 4 2 425 004 001"/>
        <s v="1 4 2 425 005 001"/>
        <s v="1 4 3 431 001 001"/>
        <s v="1 4 3 431 002 001"/>
        <s v="1 4 3 431 003 001"/>
        <s v="1 4 3 431 004 001"/>
        <s v="1 4 3 431 005 001"/>
        <s v="1 4 3 432 001 001"/>
        <s v="1 4 3 432 002 001"/>
        <s v="1 4 3 432 003 001"/>
        <s v="1 4 3 432 004 001"/>
        <s v="1 4 3 432 005 001"/>
        <s v="1 4 3 433 001 001"/>
        <s v="1 4 3 433 002 001"/>
        <s v="1 4 3 433 003 001"/>
        <s v="1 4 3 433 004 001"/>
        <s v="1 4 3 433 005 001"/>
        <s v="1 4 3 434 001 001"/>
        <s v="1 4 3 434 002 001"/>
        <s v="1 4 3 434 003 001"/>
        <s v="1 4 3 434 004 001"/>
        <s v="1 4 3 434 005 001"/>
        <s v="1 4 3 435 001 001"/>
        <s v="1 4 3 435 002 001"/>
        <s v="1 4 3 435 003 001"/>
        <s v="1 4 3 435 004 001"/>
        <s v="1 4 3 435 005 001"/>
        <s v="1 4 3 436 001 001"/>
        <s v="1 4 3 436 002 001"/>
        <s v="1 4 3 436 003 001"/>
        <s v="1 4 3 436 004 001"/>
        <s v="1 4 3 436 005 001"/>
        <s v="1 4 3 437 001 001"/>
        <s v="1 4 3 437 002 001"/>
        <s v="1 4 3 437 003 001"/>
        <s v="1 4 3 437 004 001"/>
        <s v="1 4 3 437 005 001"/>
        <s v="1 4 3 438 001 001"/>
        <s v="1 4 3 438 002 001"/>
        <s v="1 4 3 438 003 001"/>
        <s v="1 4 3 438 004 001"/>
        <s v="1 4 3 438 005 001"/>
        <s v="1 4 3 439 001 001"/>
        <s v="1 4 3 439 002 001"/>
        <s v="1 4 3 439 003 001"/>
        <s v="1 4 3 439 004 001"/>
        <s v="1 4 3 439 005 001"/>
        <s v="1 4 4 441 001 001"/>
        <s v="1 4 4 441 002 001"/>
        <s v="1 4 4 441 003 001"/>
        <s v="1 4 4 441 004 001"/>
        <s v="1 4 4 441 005 001"/>
        <s v="1 4 4 442 001 001"/>
        <s v="1 4 4 442 002 001"/>
        <s v="1 4 4 442 003 001"/>
        <s v="1 4 4 442 004 001"/>
        <s v="1 4 4 442 005 001"/>
        <s v="1 4 4 443 001 001"/>
        <s v="1 4 4 443 002 001"/>
        <s v="1 4 4 443 003 001"/>
        <s v="1 4 4 443 004 001"/>
        <s v="1 4 4 443 005 001"/>
        <s v="1 4 4 444 001 001"/>
        <s v="1 4 4 444 002 001"/>
        <s v="1 4 4 444 003 001"/>
        <s v="1 4 4 444 004 001"/>
        <s v="1 4 4 444 005 001"/>
        <s v="1 4 4 445 001 001"/>
        <s v="1 4 4 445 002 001"/>
        <s v="1 4 4 445 003 001"/>
        <s v="1 4 4 445 004 001"/>
        <s v="1 4 4 445 005 001"/>
        <s v="1 4 4 446 001 001"/>
        <s v="1 4 4 446 002 001"/>
        <s v="1 4 4 446 003 001"/>
        <s v="1 4 4 446 004 001"/>
        <s v="1 4 4 446 005 001"/>
        <s v="1 4 4 447 001 001"/>
        <s v="1 4 4 447 002 001"/>
        <s v="1 4 4 447 003 001"/>
        <s v="1 4 4 447 004 001"/>
        <s v="1 4 4 447 005 001"/>
        <s v="1 4 4 448 001 001"/>
        <s v="1 4 4 448 002 001"/>
        <s v="1 4 4 448 003 001"/>
        <s v="1 4 4 448 004 001"/>
        <s v="1 4 4 448 005 001"/>
        <s v="1 4 5 451 001 001"/>
        <s v="1 4 5 451 002 001"/>
        <s v="1 4 5 451 003 001"/>
        <s v="1 4 5 451 004 001"/>
        <s v="1 4 5 451 005 001"/>
        <s v="1 4 5 452 001 001"/>
        <s v="1 4 5 452 002 001"/>
        <s v="1 4 5 452 003 001"/>
        <s v="1 4 5 452 004 001"/>
        <s v="1 4 5 452 005 001"/>
        <s v="1 4 5 459 001 001"/>
        <s v="1 4 5 459 002 001"/>
        <s v="1 4 5 459 003 001"/>
        <s v="1 4 5 459 004 001"/>
        <s v="1 4 5 459 005 001"/>
        <s v="1 4 6 461 001 001"/>
        <s v="1 4 6 461 002 001"/>
        <s v="1 4 6 461 003 001"/>
        <s v="1 4 6 461 004 001"/>
        <s v="1 4 6 461 005 001"/>
        <s v="1 4 6 462 001 001"/>
        <s v="1 4 6 462 002 001"/>
        <s v="1 4 6 462 003 001"/>
        <s v="1 4 6 462 004 001"/>
        <s v="1 4 6 462 005 001"/>
        <s v="1 4 6 463 001 001"/>
        <s v="1 4 6 463 002 001"/>
        <s v="1 4 6 463 003 001"/>
        <s v="1 4 6 463 004 001"/>
        <s v="1 4 6 463 005 001"/>
        <s v="1 4 6 464 001 001"/>
        <s v="1 4 6 464 002 001"/>
        <s v="1 4 6 464 003 001"/>
        <s v="1 4 6 464 004 001"/>
        <s v="1 4 6 464 005 001"/>
        <s v="1 4 6 465 001 001"/>
        <s v="1 4 6 465 002 001"/>
        <s v="1 4 6 465 003 001"/>
        <s v="1 4 6 465 004 001"/>
        <s v="1 4 6 465 005 001"/>
        <s v="1 4 6 466 001 001"/>
        <s v="1 4 6 466 002 001"/>
        <s v="1 4 6 466 003 001"/>
        <s v="1 4 6 466 004 001"/>
        <s v="1 4 6 466 005 001"/>
        <s v="1 4 6 469 001 001"/>
        <s v="1 4 6 469 002 001"/>
        <s v="1 4 6 469 003 001"/>
        <s v="1 4 6 469 004 001"/>
        <s v="1 4 6 469 005 001"/>
        <s v="1 4 7 471 001 001"/>
        <s v="1 4 7 471 002 001"/>
        <s v="1 4 7 471 003 001"/>
        <s v="1 4 7 471 004 001"/>
        <s v="1 4 7 471 005 001"/>
        <s v="1 4 8 481 001 001"/>
        <s v="1 4 8 481 002 001"/>
        <s v="1 4 8 481 003 001"/>
        <s v="1 4 8 481 004 001"/>
        <s v="1 4 8 481 005 001"/>
        <s v="1 4 8 482 001 001"/>
        <s v="1 4 8 482 002 001"/>
        <s v="1 4 8 482 003 001"/>
        <s v="1 4 8 482 004 001"/>
        <s v="1 4 8 482 005 001"/>
        <s v="1 4 8 483 001 001"/>
        <s v="1 4 8 483 002 001"/>
        <s v="1 4 8 483 003 001"/>
        <s v="1 4 8 483 004 001"/>
        <s v="1 4 8 483 005 001"/>
        <s v="1 4 8 484 001 001"/>
        <s v="1 4 8 484 002 001"/>
        <s v="1 4 8 484 003 001"/>
        <s v="1 4 8 484 004 001"/>
        <s v="1 4 8 484 005 001"/>
        <s v="1 4 8 485 001 001"/>
        <s v="1 4 8 485 002 001"/>
        <s v="1 4 8 485 003 001"/>
        <s v="1 4 8 485 004 001"/>
        <s v="1 4 8 485 005 001"/>
        <s v="1 4 9 491 001 001"/>
        <s v="1 4 9 491 002 001"/>
        <s v="1 4 9 491 003 001"/>
        <s v="1 4 9 491 004 001"/>
        <s v="1 4 9 491 005 001"/>
        <s v="1 4 9 492 001 001"/>
        <s v="1 4 9 492 002 001"/>
        <s v="1 4 9 492 003 001"/>
        <s v="1 4 9 492 004 001"/>
        <s v="1 4 9 492 005 001"/>
        <s v="1 4 9 493 001 001"/>
        <s v="1 4 9 493 002 001"/>
        <s v="1 4 9 493 003 001"/>
        <s v="1 4 9 493 004 001"/>
        <s v="1 4 9 493 005 001"/>
        <s v="2 5 1 511 001 001"/>
        <s v="2 5 1 511 002 001"/>
        <s v="2 5 1 511 003 001"/>
        <s v="2 5 1 511 004 001"/>
        <s v="2 5 1 511 005 001"/>
        <s v="2 5 1 512 001 001"/>
        <s v="2 5 1 512 002 001"/>
        <s v="2 5 1 512 003 001"/>
        <s v="2 5 1 512 004 001"/>
        <s v="2 5 1 512 005 001"/>
        <s v="2 5 1 513 001 001"/>
        <s v="2 5 1 513 002 001"/>
        <s v="2 5 1 513 003 001"/>
        <s v="2 5 1 513 004 001"/>
        <s v="2 5 1 513 005 001"/>
        <s v="2 5 1 514 001 001"/>
        <s v="2 5 1 514 002 001"/>
        <s v="2 5 1 514 003 001"/>
        <s v="2 5 1 514 004 001"/>
        <s v="2 5 1 514 005 001"/>
        <s v="2 5 1 515 001 001"/>
        <s v="2 5 1 515 002 001"/>
        <s v="2 5 1 515 003 001"/>
        <s v="2 5 1 515 004 001"/>
        <s v="2 5 1 515 005 001"/>
        <s v="2 5 1 519 001 001"/>
        <s v="2 5 1 519 002 001"/>
        <s v="2 5 1 519 003 001"/>
        <s v="2 5 1 519 004 001"/>
        <s v="2 5 1 519 005 001"/>
        <s v="2 5 2 521 001 001"/>
        <s v="2 5 2 521 002 001"/>
        <s v="2 5 2 521 003 001"/>
        <s v="2 5 2 521 004 001"/>
        <s v="2 5 2 521 005 001"/>
        <s v="2 5 2 522 001 001"/>
        <s v="2 5 2 522 002 001"/>
        <s v="2 5 2 522 003 001"/>
        <s v="2 5 2 522 004 001"/>
        <s v="2 5 2 522 005 001"/>
        <s v="2 5 2 523 001 001"/>
        <s v="2 5 2 523 002 001"/>
        <s v="2 5 2 523 003 001"/>
        <s v="2 5 2 523 004 001"/>
        <s v="2 5 2 523 005 001"/>
        <s v="2 5 2 529 001 001"/>
        <s v="2 5 2 529 002 001"/>
        <s v="2 5 2 529 003 001"/>
        <s v="2 5 2 529 004 001"/>
        <s v="2 5 2 529 005 001"/>
        <s v="2 5 3 531 001 001"/>
        <s v="2 5 3 531 002 001"/>
        <s v="2 5 3 531 003 001"/>
        <s v="2 5 3 531 004 001"/>
        <s v="2 5 3 531 005 001"/>
        <s v="2 5 3 532 001 001"/>
        <s v="2 5 3 532 002 001"/>
        <s v="2 5 3 532 003 001"/>
        <s v="2 5 3 532 004 001"/>
        <s v="2 5 3 532 005 001"/>
        <s v="2 5 4 541 001 001"/>
        <s v="2 5 4 541 002 001"/>
        <s v="2 5 4 541 003 001"/>
        <s v="2 5 4 541 004 001"/>
        <s v="2 5 4 541 005 001"/>
        <s v="2 5 4 542 001 001"/>
        <s v="2 5 4 542 002 001"/>
        <s v="2 5 4 542 003 001"/>
        <s v="2 5 4 542 004 001"/>
        <s v="2 5 4 542 005 001"/>
        <s v="2 5 4 543 001 001"/>
        <s v="2 5 4 543 002 001"/>
        <s v="2 5 4 543 003 001"/>
        <s v="2 5 4 543 004 001"/>
        <s v="2 5 4 543 005 001"/>
        <s v="2 5 4 544 001 001"/>
        <s v="2 5 4 544 002 001"/>
        <s v="2 5 4 544 003 001"/>
        <s v="2 5 4 544 004 001"/>
        <s v="2 5 4 544 005 001"/>
        <s v="2 5 4 545 001 001"/>
        <s v="2 5 4 545 002 001"/>
        <s v="2 5 4 545 003 001"/>
        <s v="2 5 4 545 004 001"/>
        <s v="2 5 4 545 005 001"/>
        <s v="2 5 4 549 001 001"/>
        <s v="2 5 4 549 002 001"/>
        <s v="2 5 4 549 003 001"/>
        <s v="2 5 4 549 004 001"/>
        <s v="2 5 4 549 005 001"/>
        <s v="2 5 5 551 001 001"/>
        <s v="2 5 5 551 002 001"/>
        <s v="2 5 5 551 003 001"/>
        <s v="2 5 5 551 004 001"/>
        <s v="2 5 5 551 005 001"/>
        <s v="2 5 6 561 001 001"/>
        <s v="2 5 6 561 002 001"/>
        <s v="2 5 6 561 003 001"/>
        <s v="2 5 6 561 004 001"/>
        <s v="2 5 6 561 005 001"/>
        <s v="2 5 6 562 001 001"/>
        <s v="2 5 6 562 002 001"/>
        <s v="2 5 6 562 003 001"/>
        <s v="2 5 6 562 004 001"/>
        <s v="2 5 6 562 005 001"/>
        <s v="2 5 6 563 001 001"/>
        <s v="2 5 6 563 002 001"/>
        <s v="2 5 6 563 003 001"/>
        <s v="2 5 6 563 004 001"/>
        <s v="2 5 6 563 005 001"/>
        <s v="2 5 6 564 001 001"/>
        <s v="2 5 6 564 002 001"/>
        <s v="2 5 6 564 003 001"/>
        <s v="2 5 6 564 004 001"/>
        <s v="2 5 6 564 005 001"/>
        <s v="2 5 6 565 001 001"/>
        <s v="2 5 6 565 002 001"/>
        <s v="2 5 6 565 003 001"/>
        <s v="2 5 6 565 004 001"/>
        <s v="2 5 6 565 005 001"/>
        <s v="2 5 6 566 001 001"/>
        <s v="2 5 6 566 002 001"/>
        <s v="2 5 6 566 003 001"/>
        <s v="2 5 6 566 004 001"/>
        <s v="2 5 6 566 005 001"/>
        <s v="2 5 6 567 001 001"/>
        <s v="2 5 6 567 002 001"/>
        <s v="2 5 6 567 003 001"/>
        <s v="2 5 6 567 004 001"/>
        <s v="2 5 6 567 005 001"/>
        <s v="2 5 6 569 001 001"/>
        <s v="2 5 6 569 002 001"/>
        <s v="2 5 6 569 003 001"/>
        <s v="2 5 6 569 004 001"/>
        <s v="2 5 6 569 005 001"/>
        <s v="2 5 7 571 001 001"/>
        <s v="2 5 7 571 002 001"/>
        <s v="2 5 7 571 003 001"/>
        <s v="2 5 7 571 004 001"/>
        <s v="2 5 7 571 005 001"/>
        <s v="2 5 7 572 001 001"/>
        <s v="2 5 7 572 002 001"/>
        <s v="2 5 7 572 003 001"/>
        <s v="2 5 7 572 004 001"/>
        <s v="2 5 7 572 005 001"/>
        <s v="2 5 7 573 001 001"/>
        <s v="2 5 7 573 002 001"/>
        <s v="2 5 7 573 003 001"/>
        <s v="2 5 7 573 004 001"/>
        <s v="2 5 7 573 005 001"/>
        <s v="2 5 7 574 001 001"/>
        <s v="2 5 7 574 002 001"/>
        <s v="2 5 7 574 003 001"/>
        <s v="2 5 7 574 004 001"/>
        <s v="2 5 7 574 005 001"/>
        <s v="2 5 7 575 001 001"/>
        <s v="2 5 7 575 002 001"/>
        <s v="2 5 7 575 003 001"/>
        <s v="2 5 7 575 004 001"/>
        <s v="2 5 7 575 005 001"/>
        <s v="2 5 7 576 001 001"/>
        <s v="2 5 7 576 002 001"/>
        <s v="2 5 7 576 003 001"/>
        <s v="2 5 7 576 004 001"/>
        <s v="2 5 7 576 005 001"/>
        <s v="2 5 7 577 001 001"/>
        <s v="2 5 7 577 002 001"/>
        <s v="2 5 7 577 003 001"/>
        <s v="2 5 7 577 004 001"/>
        <s v="2 5 7 577 005 001"/>
        <s v="2 5 7 578 001 001"/>
        <s v="2 5 7 578 002 001"/>
        <s v="2 5 7 578 003 001"/>
        <s v="2 5 7 578 004 001"/>
        <s v="2 5 7 578 005 001"/>
        <s v="2 5 7 579 001 001"/>
        <s v="2 5 7 579 002 001"/>
        <s v="2 5 7 579 003 001"/>
        <s v="2 5 7 579 004 001"/>
        <s v="2 5 7 579 005 001"/>
        <s v="2 5 8 581 001 001"/>
        <s v="2 5 8 581 002 001"/>
        <s v="2 5 8 581 003 001"/>
        <s v="2 5 8 581 004 001"/>
        <s v="2 5 8 581 005 001"/>
        <s v="2 5 8 582 001 001"/>
        <s v="2 5 8 582 002 001"/>
        <s v="2 5 8 582 003 001"/>
        <s v="2 5 8 582 004 001"/>
        <s v="2 5 8 582 005 001"/>
        <s v="2 5 8 583 001 001"/>
        <s v="2 5 8 583 002 001"/>
        <s v="2 5 8 583 003 001"/>
        <s v="2 5 8 583 004 001"/>
        <s v="2 5 8 583 005 001"/>
        <s v="2 5 8 589 001 001"/>
        <s v="2 5 8 589 002 001"/>
        <s v="2 5 8 589 003 001"/>
        <s v="2 5 8 589 004 001"/>
        <s v="2 5 8 589 005 001"/>
        <s v="2 5 9 591 001 001"/>
        <s v="2 5 9 591 002 001"/>
        <s v="2 5 9 591 003 001"/>
        <s v="2 5 9 591 004 001"/>
        <s v="2 5 9 591 005 001"/>
        <s v="2 5 9 592 001 001"/>
        <s v="2 5 9 592 002 001"/>
        <s v="2 5 9 592 003 001"/>
        <s v="2 5 9 592 004 001"/>
        <s v="2 5 9 592 005 001"/>
        <s v="2 5 9 593 001 001"/>
        <s v="2 5 9 593 002 001"/>
        <s v="2 5 9 593 003 001"/>
        <s v="2 5 9 593 004 001"/>
        <s v="2 5 9 593 005 001"/>
        <s v="2 5 9 594 001 001"/>
        <s v="2 5 9 594 002 001"/>
        <s v="2 5 9 594 003 001"/>
        <s v="2 5 9 594 004 001"/>
        <s v="2 5 9 594 005 001"/>
        <s v="2 5 9 595 001 001"/>
        <s v="2 5 9 595 002 001"/>
        <s v="2 5 9 595 003 001"/>
        <s v="2 5 9 595 004 001"/>
        <s v="2 5 9 595 005 001"/>
        <s v="2 5 9 596 001 001"/>
        <s v="2 5 9 596 002 001"/>
        <s v="2 5 9 596 003 001"/>
        <s v="2 5 9 596 004 001"/>
        <s v="2 5 9 596 005 001"/>
        <s v="2 5 9 597 001 001"/>
        <s v="2 5 9 597 002 001"/>
        <s v="2 5 9 597 003 001"/>
        <s v="2 5 9 597 004 001"/>
        <s v="2 5 9 597 005 001"/>
        <s v="2 5 9 598 001 001"/>
        <s v="2 5 9 598 002 001"/>
        <s v="2 5 9 598 003 001"/>
        <s v="2 5 9 598 004 001"/>
        <s v="2 5 9 598 005 001"/>
        <s v="2 5 9 599 001 001"/>
        <s v="2 5 9 599 002 001"/>
        <s v="2 5 9 599 003 001"/>
        <s v="2 5 9 599 004 001"/>
        <s v="2 5 9 599 005 001"/>
        <s v="2 6 1 611 001 001"/>
        <s v="2 6 1 611 002 001"/>
        <s v="2 6 1 611 003 001"/>
        <s v="2 6 1 611 004 001"/>
        <s v="2 6 1 611 005 001"/>
        <s v="2 6 1 612 001 001"/>
        <s v="2 6 1 612 002 001"/>
        <s v="2 6 1 612 003 001"/>
        <s v="2 6 1 612 004 001"/>
        <s v="2 6 1 612 005 001"/>
        <s v="2 6 1 613 001 001"/>
        <s v="2 6 1 613 002 001"/>
        <s v="2 6 1 613 003 001"/>
        <s v="2 6 1 613 004 001"/>
        <s v="2 6 1 613 005 001"/>
        <s v="2 6 1 614 001 001"/>
        <s v="2 6 1 614 002 001"/>
        <s v="2 6 1 614 003 001"/>
        <s v="2 6 1 614 004 001"/>
        <s v="2 6 1 614 005 001"/>
        <s v="2 6 1 615 001 001"/>
        <s v="2 6 1 615 002 001"/>
        <s v="2 6 1 615 003 001"/>
        <s v="2 6 1 615 004 001"/>
        <s v="2 6 1 615 005 001"/>
        <s v="2 6 1 616 001 001"/>
        <s v="2 6 1 616 002 001"/>
        <s v="2 6 1 616 003 001"/>
        <s v="2 6 1 616 004 001"/>
        <s v="2 6 1 616 005 001"/>
        <s v="2 6 1 617 001 001"/>
        <s v="2 6 1 617 002 001"/>
        <s v="2 6 1 617 003 001"/>
        <s v="2 6 1 617 004 001"/>
        <s v="2 6 1 617 005 001"/>
        <s v="2 6 1 619 001 001"/>
        <s v="2 6 1 619 002 001"/>
        <s v="2 6 1 619 003 001"/>
        <s v="2 6 1 619 004 001"/>
        <s v="2 6 1 619 005 001"/>
        <s v="2 6 2 621 001 001"/>
        <s v="2 6 2 621 002 001"/>
        <s v="2 6 2 621 003 001"/>
        <s v="2 6 2 621 004 001"/>
        <s v="2 6 2 621 005 001"/>
        <s v="2 6 2 622 001 001"/>
        <s v="2 6 2 622 002 001"/>
        <s v="2 6 2 622 003 001"/>
        <s v="2 6 2 622 004 001"/>
        <s v="2 6 2 622 005 001"/>
        <s v="2 6 2 623 001 001"/>
        <s v="2 6 2 623 002 001"/>
        <s v="2 6 2 623 003 001"/>
        <s v="2 6 2 623 004 001"/>
        <s v="2 6 2 623 005 001"/>
        <s v="2 6 2 624 001 001"/>
        <s v="2 6 2 624 002 001"/>
        <s v="2 6 2 624 003 001"/>
        <s v="2 6 2 624 004 001"/>
        <s v="2 6 2 624 005 001"/>
        <s v="2 6 2 625 001 001"/>
        <s v="2 6 2 625 002 001"/>
        <s v="2 6 2 625 003 001"/>
        <s v="2 6 2 625 004 001"/>
        <s v="2 6 2 625 005 001"/>
        <s v="2 6 2 626 001 001"/>
        <s v="2 6 2 626 002 001"/>
        <s v="2 6 2 626 003 001"/>
        <s v="2 6 2 626 004 001"/>
        <s v="2 6 2 626 005 001"/>
        <s v="2 6 2 627 001 001"/>
        <s v="2 6 2 627 002 001"/>
        <s v="2 6 2 627 003 001"/>
        <s v="2 6 2 627 004 001"/>
        <s v="2 6 2 627 005 001"/>
        <s v="2 6 2 629 001 001"/>
        <s v="2 6 2 629 002 001"/>
        <s v="2 6 2 629 003 001"/>
        <s v="2 6 2 629 004 001"/>
        <s v="2 6 2 629 005 001"/>
        <s v="2 6 3 631 001 001"/>
        <s v="2 6 3 631 002 001"/>
        <s v="2 6 3 631 003 001"/>
        <s v="2 6 3 631 004 001"/>
        <s v="2 6 3 631 005 001"/>
        <s v="2 6 3 632 001 001"/>
        <s v="2 6 3 632 002 001"/>
        <s v="2 6 3 632 003 001"/>
        <s v="2 6 3 632 004 001"/>
        <s v="2 6 3 632 005 001"/>
        <s v="2 7 1 711 001 001"/>
        <s v="2 7 1 711 002 001"/>
        <s v="2 7 1 711 003 001"/>
        <s v="2 7 1 711 004 001"/>
        <s v="2 7 1 711 005 001"/>
        <s v="2 7 1 712 001 001"/>
        <s v="2 7 1 712 002 001"/>
        <s v="2 7 1 712 003 001"/>
        <s v="2 7 1 712 004 001"/>
        <s v="2 7 1 712 005 001"/>
        <s v="2 7 2 721 001 001"/>
        <s v="2 7 2 721 002 001"/>
        <s v="2 7 2 721 003 001"/>
        <s v="2 7 2 721 004 001"/>
        <s v="2 7 2 721 005 001"/>
        <s v="2 7 2 722 001 001"/>
        <s v="2 7 2 722 002 001"/>
        <s v="2 7 2 722 003 001"/>
        <s v="2 7 2 722 004 001"/>
        <s v="2 7 2 722 005 001"/>
        <s v="2 7 2 723 001 001"/>
        <s v="2 7 2 723 002 001"/>
        <s v="2 7 2 723 003 001"/>
        <s v="2 7 2 723 004 001"/>
        <s v="2 7 2 723 005 001"/>
        <s v="2 7 2 724 001 001"/>
        <s v="2 7 2 724 002 001"/>
        <s v="2 7 2 724 003 001"/>
        <s v="2 7 2 724 004 001"/>
        <s v="2 7 2 724 005 001"/>
        <s v="2 7 2 725 001 001"/>
        <s v="2 7 2 725 002 001"/>
        <s v="2 7 2 725 003 001"/>
        <s v="2 7 2 725 004 001"/>
        <s v="2 7 2 725 005 001"/>
        <s v="2 7 2 726 001 001"/>
        <s v="2 7 2 726 002 001"/>
        <s v="2 7 2 726 003 001"/>
        <s v="2 7 2 726 004 001"/>
        <s v="2 7 2 726 005 001"/>
        <s v="2 7 2 727 001 001"/>
        <s v="2 7 2 727 002 001"/>
        <s v="2 7 2 727 003 001"/>
        <s v="2 7 2 727 004 001"/>
        <s v="2 7 2 727 005 001"/>
        <s v="2 7 2 728 001 001"/>
        <s v="2 7 2 728 002 001"/>
        <s v="2 7 2 728 003 001"/>
        <s v="2 7 2 728 004 001"/>
        <s v="2 7 2 728 005 001"/>
        <s v="2 7 2 729 001 001"/>
        <s v="2 7 2 729 002 001"/>
        <s v="2 7 2 729 003 001"/>
        <s v="2 7 2 729 004 001"/>
        <s v="2 7 2 729 005 001"/>
        <s v="2 7 3 731 001 001"/>
        <s v="2 7 3 731 002 001"/>
        <s v="2 7 3 731 003 001"/>
        <s v="2 7 3 731 004 001"/>
        <s v="2 7 3 731 005 001"/>
        <s v="2 7 3 732 001 001"/>
        <s v="2 7 3 732 002 001"/>
        <s v="2 7 3 732 003 001"/>
        <s v="2 7 3 732 004 001"/>
        <s v="2 7 3 732 005 001"/>
        <s v="2 7 3 733 001 001"/>
        <s v="2 7 3 733 002 001"/>
        <s v="2 7 3 733 003 001"/>
        <s v="2 7 3 733 004 001"/>
        <s v="2 7 3 733 005 001"/>
        <s v="2 7 3 734 001 001"/>
        <s v="2 7 3 734 002 001"/>
        <s v="2 7 3 734 003 001"/>
        <s v="2 7 3 734 004 001"/>
        <s v="2 7 3 734 005 001"/>
        <s v="2 7 3 735 001 001"/>
        <s v="2 7 3 735 002 001"/>
        <s v="2 7 3 735 003 001"/>
        <s v="2 7 3 735 004 001"/>
        <s v="2 7 3 735 005 001"/>
        <s v="2 7 3 739 001 001"/>
        <s v="2 7 3 739 002 001"/>
        <s v="2 7 3 739 003 001"/>
        <s v="2 7 3 739 004 001"/>
        <s v="2 7 3 739 005 001"/>
        <s v="2 7 4 741 001 001"/>
        <s v="2 7 4 741 002 001"/>
        <s v="2 7 4 741 003 001"/>
        <s v="2 7 4 741 004 001"/>
        <s v="2 7 4 741 005 001"/>
        <s v="2 7 4 742 001 001"/>
        <s v="2 7 4 742 002 001"/>
        <s v="2 7 4 742 003 001"/>
        <s v="2 7 4 742 004 001"/>
        <s v="2 7 4 742 005 001"/>
        <s v="2 7 4 743 001 001"/>
        <s v="2 7 4 743 002 001"/>
        <s v="2 7 4 743 003 001"/>
        <s v="2 7 4 743 004 001"/>
        <s v="2 7 4 743 005 001"/>
        <s v="2 7 4 744 001 001"/>
        <s v="2 7 4 744 002 001"/>
        <s v="2 7 4 744 003 001"/>
        <s v="2 7 4 744 004 001"/>
        <s v="2 7 4 744 005 001"/>
        <s v="2 7 4 745 001 001"/>
        <s v="2 7 4 745 002 001"/>
        <s v="2 7 4 745 003 001"/>
        <s v="2 7 4 745 004 001"/>
        <s v="2 7 4 745 005 001"/>
        <s v="2 7 4 746 001 001"/>
        <s v="2 7 4 746 002 001"/>
        <s v="2 7 4 746 003 001"/>
        <s v="2 7 4 746 004 001"/>
        <s v="2 7 4 746 005 001"/>
        <s v="2 7 4 747 001 001"/>
        <s v="2 7 4 747 002 001"/>
        <s v="2 7 4 747 003 001"/>
        <s v="2 7 4 747 004 001"/>
        <s v="2 7 4 747 005 001"/>
        <s v="2 7 4 748 001 001"/>
        <s v="2 7 4 748 002 001"/>
        <s v="2 7 4 748 003 001"/>
        <s v="2 7 4 748 004 001"/>
        <s v="2 7 4 748 005 001"/>
        <s v="2 7 4 749 001 001"/>
        <s v="2 7 4 749 002 001"/>
        <s v="2 7 4 749 003 001"/>
        <s v="2 7 4 749 004 001"/>
        <s v="2 7 4 749 005 001"/>
        <s v="2 7 5 751 001 001"/>
        <s v="2 7 5 751 002 001"/>
        <s v="2 7 5 751 003 001"/>
        <s v="2 7 5 751 004 001"/>
        <s v="2 7 5 751 005 001"/>
        <s v="2 7 5 752 001 001"/>
        <s v="2 7 5 752 002 001"/>
        <s v="2 7 5 752 003 001"/>
        <s v="2 7 5 752 004 001"/>
        <s v="2 7 5 752 005 001"/>
        <s v="2 7 5 753 001 001"/>
        <s v="2 7 5 753 002 001"/>
        <s v="2 7 5 753 003 001"/>
        <s v="2 7 5 753 004 001"/>
        <s v="2 7 5 753 005 001"/>
        <s v="2 7 5 754 001 001"/>
        <s v="2 7 5 754 002 001"/>
        <s v="2 7 5 754 003 001"/>
        <s v="2 7 5 754 004 001"/>
        <s v="2 7 5 754 005 001"/>
        <s v="2 7 5 755 001 001"/>
        <s v="2 7 5 755 002 001"/>
        <s v="2 7 5 755 003 001"/>
        <s v="2 7 5 755 004 001"/>
        <s v="2 7 5 755 005 001"/>
        <s v="2 7 5 756 001 001"/>
        <s v="2 7 5 756 002 001"/>
        <s v="2 7 5 756 003 001"/>
        <s v="2 7 5 756 004 001"/>
        <s v="2 7 5 756 005 001"/>
        <s v="2 7 5 757 001 001"/>
        <s v="2 7 5 757 002 001"/>
        <s v="2 7 5 757 003 001"/>
        <s v="2 7 5 757 004 001"/>
        <s v="2 7 5 757 005 001"/>
        <s v="2 7 5 758 001 001"/>
        <s v="2 7 5 758 002 001"/>
        <s v="2 7 5 758 003 001"/>
        <s v="2 7 5 758 004 001"/>
        <s v="2 7 5 758 005 001"/>
        <s v="2 7 5 759 001 001"/>
        <s v="2 7 5 759 002 001"/>
        <s v="2 7 5 759 003 001"/>
        <s v="2 7 5 759 004 001"/>
        <s v="2 7 5 759 005 001"/>
        <s v="2 7 6 761 001 001"/>
        <s v="2 7 6 761 002 001"/>
        <s v="2 7 6 761 003 001"/>
        <s v="2 7 6 761 004 001"/>
        <s v="2 7 6 761 005 001"/>
        <s v="2 7 6 762 001 001"/>
        <s v="2 7 6 762 002 001"/>
        <s v="2 7 6 762 003 001"/>
        <s v="2 7 6 762 004 001"/>
        <s v="2 7 6 762 005 001"/>
        <s v="2 7 9 791 001 001"/>
        <s v="2 7 9 791 002 001"/>
        <s v="2 7 9 791 003 001"/>
        <s v="2 7 9 791 004 001"/>
        <s v="2 7 9 791 005 001"/>
        <s v="2 7 9 792 001 001"/>
        <s v="2 7 9 792 002 001"/>
        <s v="2 7 9 792 003 001"/>
        <s v="2 7 9 792 004 001"/>
        <s v="2 7 9 792 005 001"/>
        <s v="2 7 9 799 001 001"/>
        <s v="2 7 9 799 002 001"/>
        <s v="2 7 9 799 003 001"/>
        <s v="2 7 9 799 004 001"/>
        <s v="2 7 9 799 005 001"/>
        <s v="2 8 1 811 001 001"/>
        <s v="2 8 1 811 002 001"/>
        <s v="2 8 1 811 003 001"/>
        <s v="2 8 1 811 004 001"/>
        <s v="2 8 1 811 005 001"/>
        <s v="2 8 1 812 001 001"/>
        <s v="2 8 1 812 002 001"/>
        <s v="2 8 1 812 003 001"/>
        <s v="2 8 1 812 004 001"/>
        <s v="2 8 1 812 005 001"/>
        <s v="2 8 1 813 001 001"/>
        <s v="2 8 1 813 002 001"/>
        <s v="2 8 1 813 003 001"/>
        <s v="2 8 1 813 004 001"/>
        <s v="2 8 1 813 005 001"/>
        <s v="2 8 1 814 001 001"/>
        <s v="2 8 1 814 002 001"/>
        <s v="2 8 1 814 003 001"/>
        <s v="2 8 1 814 004 001"/>
        <s v="2 8 1 814 005 001"/>
        <s v="2 8 1 815 001 001"/>
        <s v="1 1 5 154 011 003" u="1"/>
        <s v="2 5 7 570 001 001" u="1"/>
        <s v="1 2 7 273 001 003" u="1"/>
        <s v="1 3 7 373 001 003" u="1"/>
        <s v="1 3 7 377 001 002" u="1"/>
        <s v="1 2 1 4 214 001 001 002" u="1"/>
        <s v="1 2 1 4 214 001 003 001" u="1"/>
        <s v="2 5 9 593 001 002" u="1"/>
        <s v="1 2 3 231 001 003 001" u="1"/>
        <s v="2 5 1 515 001 100 031" u="1"/>
        <s v="1 2 1 6 216 001 003 001" u="1"/>
        <s v="3 9 1 913 001 003" u="1"/>
        <s v="3 9 1 917 001 002" u="1"/>
        <s v="2 6 1 614 001 001 022" u="1"/>
        <s v="1 3 9 392 001 002 004" u="1"/>
        <s v="2 6 1 614 002 002 004" u="1"/>
        <s v="2 6 1 614 005 004 001 009" u="1"/>
        <s v="2 5 1 515 001 100 045" u="1"/>
        <s v="2 6 1 614 002 001 153" u="1"/>
        <s v="1 2 6 262 001 010" u="1"/>
        <s v="1 3 6 362 001 010" u="1"/>
        <s v="1 2 6 1 261" u="1"/>
        <s v="2 6 1 614 002 002 104" u="1"/>
        <s v="1 4 6 462 001 010" u="1"/>
        <s v="2 6 2 624" u="1"/>
        <s v="1 1 2 123 001 003" u="1"/>
        <s v="1 2 1 8 218 001 001 003" u="1"/>
        <s v="1 2 2 221 002 003" u="1"/>
        <s v="1 2 2 223 001 003" u="1"/>
        <s v="2 6 1 614 002 001 253" u="1"/>
        <s v="1 3 2 323 001 003" u="1"/>
        <s v="1 3 2 327 001 002" u="1"/>
        <s v="1 4 2 423 001 003" u="1"/>
        <s v="2 5 4 543 001 002" u="1"/>
        <s v="2 6 1 614 002 002 018" u="1"/>
        <s v="2 7 4 743 001 002" u="1"/>
        <s v="2 5 6 566 001 003" u="1"/>
        <s v="2 5 1 515 001 100 059" u="1"/>
        <s v="2 6 1 614 002 001 167" u="1"/>
        <s v="1 1 5 2 152 001 001 001" u="1"/>
        <s v="2 6 1 613 002 003 009" u="1"/>
        <s v="1 2 2 221 004 001 003" u="1"/>
        <s v="2 5 3 001 001 001 004" u="1"/>
        <s v="2 6 1 614 002 002 118" u="1"/>
        <s v="2 5 1 511 003 999" u="1"/>
        <s v="2 5 1 515 001 999" u="1"/>
        <s v="1 1 1 112 001 010" u="1"/>
        <s v="1 1 5 2 152 001 003 001" u="1"/>
        <s v="1 2 1 212 001 010" u="1"/>
        <s v="1 3 1 312 001 010" u="1"/>
        <s v="1 1 5 154 011 001" u="1"/>
        <s v="1 4 1 412 001 010" u="1"/>
        <s v="1 2 3 239 001 010" u="1"/>
        <s v="1 1 5 5 159 002 001 001" u="1"/>
        <s v="1 3 3 339 001 010" u="1"/>
        <s v="1 4 3 439 001 010" u="1"/>
        <s v="1 2 9 292 001 003" u="1"/>
        <s v="1 2 9 296 001 002" u="1"/>
        <s v="1 3 9 392 001 003" u="1"/>
        <s v="1 3 9 396 001 002" u="1"/>
        <s v="2 7 5 755 001 010" u="1"/>
        <s v="1 4 9 492 001 003" u="1"/>
        <s v="2 5 1 515 001 100 030" u="1"/>
        <s v="3 9 1 913 001 001" u="1"/>
        <s v="2 6 1 612 005 002" u="1"/>
        <s v="2 6 1 616 001 003" u="1"/>
        <s v="2 6 1 614 001 001 021" u="1"/>
        <s v="2 8 1 816 001 003" u="1"/>
        <s v="3 9 3 932 001 003" u="1"/>
        <s v="1 3 9 392 001 002 003" u="1"/>
        <s v="1 1 5 5 159 002 003 001" u="1"/>
        <s v="2 6 1 614 002 002 003" u="1"/>
        <s v="2 5 1 515 001 100 044" u="1"/>
        <s v="2 6 1 614 002 001 152" u="1"/>
        <s v="1 4 4 1 441 001 001 001" u="1"/>
        <s v="2 6 1 614 002 002 103" u="1"/>
        <s v="1 4 4 1 441 001 001 011" u="1"/>
        <s v="1 3 1 1 311 001" u="1"/>
        <s v="1 2 8 281 001 010" u="1"/>
        <s v="1 3 8 381 001 010" u="1"/>
        <s v="2 6 1 614 002 001 252" u="1"/>
        <s v="1 4 8 481 001 010" u="1"/>
        <s v="1 1 4 142 001 003" u="1"/>
        <s v="1 3 1 1 311 002" u="1"/>
        <s v="1 4 4 3 443 001 001 001" u="1"/>
        <s v="1 2 4 242 001 003" u="1"/>
        <s v="1 2 4 246 001 002" u="1"/>
        <s v="2 6 1 614 002 002 017" u="1"/>
        <s v="1 3 4 342 001 003" u="1"/>
        <s v="1 3 4 346 001 002" u="1"/>
        <s v="1 4 4 442 001 003" u="1"/>
        <s v="1 4 4 446 001 002" u="1"/>
        <s v="2 5 4 541 012 002" u="1"/>
        <s v="2 5 6 562 001 002" u="1"/>
        <s v="2 5 1 515 001 100 058" u="1"/>
        <s v="2 6 1 614 002 001 166" u="1"/>
        <s v="3 9 2 921 001 010" u="1"/>
        <s v="2 5 1 511 001 004 008" u="1"/>
        <s v="2 5 1 515 001 003 008" u="1"/>
        <s v="1 3 6 361 005 003" u="1"/>
        <s v="1 3 6 369 001 003" u="1"/>
        <s v="2 6 1 613 002 003 008" u="1"/>
        <s v="2 7 6 762 001 002" u="1"/>
        <s v="1 4 6 469 001 003" u="1"/>
        <s v="1 3 1 5 315 001" u="1"/>
        <s v="2 5 8 589 001 002" u="1"/>
        <s v="1 2 2 221 004 001 002" u="1"/>
        <s v="2 5 3 001 001 001 003" u="1"/>
        <s v="2 6 1 614 002 002 117" u="1"/>
        <s v="1 4 4 1 441 001 001 002" u="1"/>
        <s v="1 3 1 7 317 001" u="1"/>
        <s v="2 6 3 631 002 002 999" u="1"/>
        <s v="2 5 8 581 003 006 001" u="1"/>
        <s v="1 1 3 131 001 010" u="1"/>
        <s v="1 4 4 1 441 001 001 003" u="1"/>
        <s v="1 2 3 231 001 010" u="1"/>
        <s v="1 3 3 331 001 010" u="1"/>
        <s v="1 4 3 431 001 010" u="1"/>
        <s v="1 3 5 358 001 010" u="1"/>
        <s v="2 5 7 574 001 010" u="1"/>
        <s v="2 5 1 512 001 002" u="1"/>
        <s v="1 2 1 211 001 005" u="1"/>
        <s v="2 6 1 612 001 002" u="1"/>
        <s v="1 3 1 319 001 003" u="1"/>
        <s v="2 6 1 611 002 001 060" u="1"/>
        <s v="2 6 1 614 001 001 020" u="1"/>
        <s v="2 7 1 712 001 002" u="1"/>
        <s v="1 4 1 419 001 003" u="1"/>
        <s v="2 8 1 812 001 002" u="1"/>
        <s v="2 8 1 816 001 001" u="1"/>
        <s v="3 9 3 932 001 001" u="1"/>
        <s v="2 6 3 631 007 001" u="1"/>
        <s v="2 7 3 735 001 003" u="1"/>
        <s v="2 7 3 739 001 002" u="1"/>
        <s v="1 4 4 1 441 001 001 004" u="1"/>
        <s v="1 3 9 392 001 002 002" u="1"/>
        <s v="2 8 3 835 001 003" u="1"/>
        <s v="3 9 5 951 001 003" u="1"/>
        <s v="2 6 1 614 002 002 002" u="1"/>
        <s v="2 6 1 614 005 004 001 008" u="1"/>
        <s v="2 5 1 515 001 100 043" u="1"/>
        <s v="2 6 1 614 002 001 151" u="1"/>
        <s v="3 8" u="1"/>
        <s v="2 6 1 614 002 002 102" u="1"/>
        <s v="2 5 3 001" u="1"/>
        <s v="1 3 8 2 382 001 001 001" u="1"/>
        <s v="2 6 1 614 002 001 251" u="1"/>
        <s v="1 2 5 2 252 001" u="1"/>
        <s v="1 4 4 1 441 001 001 005" u="1"/>
        <s v="1 2 5 3 253 001" u="1"/>
        <s v="2 6 1 614 002 002 016" u="1"/>
        <s v="1 1 6 161 001 003" u="1"/>
        <s v="1 2 5 4 254 001" u="1"/>
        <s v="2 5 1 515 001 100 057" u="1"/>
        <s v="1 2 6 261 001 003" u="1"/>
        <s v="2 6 1 614 002 001 165" u="1"/>
        <s v="1 2 5 3 253 002" u="1"/>
        <s v="2 5 1 511 001 004 007" u="1"/>
        <s v="2 5 1 515 001 003 007" u="1"/>
        <s v="2 6 2 624 001 010" u="1"/>
        <s v="1 3 6 361 001 003" u="1"/>
        <s v="1 3 6 361 003 002" u="1"/>
        <s v="1 3 6 365 001 002" u="1"/>
        <s v="2 6 1 613 002 003 007" u="1"/>
        <s v="2 7 2 724 001 010" u="1"/>
        <s v="1 4 6 461 001 003" u="1"/>
        <s v="1 4 6 465 001 002" u="1"/>
        <s v="2 5 8 581 001 002" u="1"/>
        <s v="1 2 2 221 004 001 001" u="1"/>
        <s v="2 5 3 001 001 001 002" u="1"/>
        <s v="2 6 1 614 002 002 116" u="1"/>
        <s v="1 1 5 154 006" u="1"/>
        <s v="1 4 4 1 441 001 001 016" u="1"/>
        <s v="3 9 2 928 001 003" u="1"/>
        <s v="2 6 1 614 002 001 179" u="1"/>
        <s v="1 4 4 1 441 001 001 007" u="1"/>
        <s v="1 2 4 2 242 001 001" u="1"/>
        <s v="2 5 2 523 001 100 006" u="1"/>
        <s v="1 1 1 111 001 003" u="1"/>
        <s v="1 2 1 211 001 003" u="1"/>
        <s v="1 2 1 215 001 002" u="1"/>
        <s v="1 3 7 377 001 010" u="1"/>
        <s v="1 3 1 311 001 003" u="1"/>
        <s v="1 3 1 315 001 002" u="1"/>
        <s v="2 5 9 593 001 010" u="1"/>
        <s v="1 1 3 138 001 003" u="1"/>
        <s v="1 4 1 411 001 003" u="1"/>
        <s v="1 4 1 415 001 002" u="1"/>
        <s v="2 5 3 531 001 002" u="1"/>
        <s v="1 2 3 238 001 003" u="1"/>
        <s v="2 6 3 631 001 002" u="1"/>
        <s v="1 3 3 332 006 002" u="1"/>
        <s v="1 3 3 338 001 003" u="1"/>
        <s v="2 7 3 731 001 002" u="1"/>
        <s v="1 4 3 438 001 003" u="1"/>
        <s v="1 3 9 392 001 002 001" u="1"/>
        <s v="2 8 3 831 001 002" u="1"/>
        <s v="2 8 3 835 001 001" u="1"/>
        <s v="3 9 1 917 001 010" u="1"/>
        <s v="3 9 5 951 001 001" u="1"/>
        <s v="1 2 4 6 246 001 001" u="1"/>
        <s v="2 7 5 754 001 003" u="1"/>
        <s v="2 7 5 758 001 002" u="1"/>
        <s v="1 2 4 7 247 001 001" u="1"/>
        <s v="2 6 1 614 002 002 001" u="1"/>
        <s v="2 5 1 515 001 100 042" u="1"/>
        <s v="2 6 1 614 002 001 150" u="1"/>
        <s v="1 3 3 332 004 002 003" u="1"/>
        <s v="1 2 4 9 249 001 001" u="1"/>
        <s v="2 6 1 614 002 002 101" u="1"/>
        <s v="1 2 4 9 249 002 001" u="1"/>
        <s v="2 6 1 614 002 001 250" u="1"/>
        <s v="1 2 4 6 246 001 003" u="1"/>
        <s v="2 6 1 614 002 002 015" u="1"/>
        <s v="1 4 4 1 441 001 001 009" u="1"/>
        <s v="1 9 9 001" u="1"/>
        <s v="1 2 4 6 246 002 003" u="1"/>
        <s v="2 5 1 515 001 100 056" u="1"/>
        <s v="2 6 1 614 002 001 164" u="1"/>
        <s v="2 5 1 511 001 004 006" u="1"/>
        <s v="2 5 1 515 001 003 006" u="1"/>
        <s v="1 3 2 327 001 010" u="1"/>
        <s v="2 6 1 613 002 003 006" u="1"/>
        <s v="2 5 4 543 001 010" u="1"/>
        <s v="1 2 4 9 249 001 003" u="1"/>
        <s v="2 5 3 001 001 001 001" u="1"/>
        <s v="1 3 8 384 001 002" u="1"/>
        <s v="2 6 1 614 002 002 115" u="1"/>
        <s v="2 7 4 743 001 010" u="1"/>
        <s v="1 4 8 484 001 002" u="1"/>
        <s v="1 2 4 9 249 006 001" u="1"/>
        <s v="1 2 6 261 001 002 002" u="1"/>
        <s v="1 2 6 261 001 004 001" u="1"/>
        <s v="1 3 6 361 005 002 001" u="1"/>
        <s v="2 6 1 614 002 002 029" u="1"/>
        <s v="3 9 2 924 001 002" u="1"/>
        <s v="3 9 2 928 001 001" u="1"/>
        <s v="2 6 1 614 002 001 178" u="1"/>
        <s v="1 2 4 9 249 004 003" u="1"/>
        <s v="2 5 6 565 001 008" u="1"/>
        <s v="2 6 1 614 002 002 129" u="1"/>
        <s v="1 3 3 1 331" u="1"/>
        <s v="1 2 4 9 249 006 003" u="1"/>
        <s v="2 5 2 523 001 100 005" u="1"/>
        <s v="1 2 4 249 001 001 006" u="1"/>
        <s v="1 2 2 1 221 001 001 001" u="1"/>
        <s v="1 1 3 134 001 002" u="1"/>
        <s v="1 2 2 1 221 002 001 001" u="1"/>
        <s v="1 2 9 296 001 010" u="1"/>
        <s v="1 2 3 234 001 002" u="1"/>
        <s v="1 3 9 396 001 010" u="1"/>
        <s v="1 3 3 6 336" u="1"/>
        <s v="1 3 3 332 002 002" u="1"/>
        <s v="1 3 3 334 001 002" u="1"/>
        <s v="1 3 8 2" u="1"/>
        <s v="1 2 8 3" u="1"/>
        <s v="1 4 3 434 001 002" u="1"/>
        <s v="1 3 5 357 001 003" u="1"/>
        <s v="1 2 2 1 221 004 001 001" u="1"/>
        <s v="2 5 7 573 001 003" u="1"/>
        <s v="2 5 7 577 001 002" u="1"/>
        <s v="2 6 1 614 005 004 001 007" u="1"/>
        <s v="1 3 3 9 339" u="1"/>
        <s v="2 5 1 515 001 100 041" u="1"/>
        <s v="1 2 2 1 221 001 003 001" u="1"/>
        <s v="1 3 3 332 004 002 002" u="1"/>
        <s v="1 2 2 1 221 002 003 001" u="1"/>
        <s v="2 6 1 614 002 002 100" u="1"/>
        <s v="2 6 1 614 002 002 014" u="1"/>
        <s v="2 5 1 515 001 100 055" u="1"/>
        <s v="2 6 1 2 612" u="1"/>
        <s v="2 6 1 614 002 001 163" u="1"/>
        <s v="2 5 1 511 001 004 005" u="1"/>
        <s v="2 5 1 515 001 003 005" u="1"/>
        <s v="2 6 1 613 002 003 005" u="1"/>
        <s v="2 6 1 613 002 005 004" u="1"/>
        <s v="2 6 1 3 613" u="1"/>
        <s v="1 2 4 246 001 010" u="1"/>
        <s v="1 3 4 346 001 010" u="1"/>
        <s v="2 6 1 614 002 002 114" u="1"/>
        <s v="2 6 1 4 614" u="1"/>
        <s v="1 4 4 446 001 010" u="1"/>
        <s v="2 5 6 562 001 010" u="1"/>
        <s v="2 7 6 762 001 010" u="1"/>
        <s v="2 5 8 589 001 010" u="1"/>
        <s v="1 2 6 261 001 002 001" u="1"/>
        <s v="2 5 2 523 001 003" u="1"/>
        <s v="1 1 5 154 012" u="1"/>
        <s v="2 6 1 614 002 002 028" u="1"/>
        <s v="2 6 2 623 001 003" u="1"/>
        <s v="2 6 2 627 001 002" u="1"/>
        <s v="2 5 1 515 001 100 069" u="1"/>
        <s v="2 7 2 723 001 003" u="1"/>
        <s v="2 7 2 727 001 002" u="1"/>
        <s v="2 6 1 614 002 001 177" u="1"/>
        <s v="2 6 1 613 002 003 019" u="1"/>
        <s v="1 3 9 392 006" u="1"/>
        <s v="1 4 4 441 001 008" u="1"/>
        <s v="2 5 6 565 001 006" u="1"/>
        <s v="2 5 6 565 003 005" u="1"/>
        <s v="2 5 6 569 003 004" u="1"/>
        <s v="1 2 7 1 271" u="1"/>
        <s v="2 6 1 614 002 002 128" u="1"/>
        <s v="2 5 2 523 001 100 004" u="1"/>
        <s v="1 2 2 1 221 004 001 004" u="1"/>
        <s v="2 5 8 581 003 006 001 001" u="1"/>
        <s v="1 1 5 153 001 002" u="1"/>
        <s v="2 5 1 512 001 010" u="1"/>
        <s v="1 2 1 211 001 013" u="1"/>
        <s v="1 2 5 253 001 002" u="1"/>
        <s v="2 6 1 612 001 010" u="1"/>
        <s v="1 3 5 351 002 002" u="1"/>
        <s v="1 3 5 353 001 002" u="1"/>
        <s v="2 7 1 712 001 010" u="1"/>
        <s v="2 8 1 812 001 010" u="1"/>
        <s v="1 3 7 376 001 003" u="1"/>
        <s v="2 7 3 739 001 010" u="1"/>
        <s v="2 5 1 515 001 100 040" u="1"/>
        <s v="2 5 9 592 001 003" u="1"/>
        <s v="2 5 9 596 001 002" u="1"/>
        <s v="1 3 3 332 004 002 001" u="1"/>
        <s v="1 3 9 399 003 003" u="1"/>
        <s v="2 7 9 792 001 003" u="1"/>
        <s v="3 9 1 916 001 003" u="1"/>
        <s v="2 6 1 614 002 002 013" u="1"/>
        <s v="2 5 4 541 001 999" u="1"/>
        <s v="2 5 1 515 001 100 054" u="1"/>
        <s v="2 6 1 614 002 001 162" u="1"/>
        <s v="2 5 1 511 001 004 004" u="1"/>
        <s v="2 5 1 515 001 003 004" u="1"/>
        <s v="2 6 1 613 002 003 004" u="1"/>
        <s v="2 6 1 613 002 005 003" u="1"/>
        <s v="1 9 9 001 991" u="1"/>
        <s v="2 6 1 614 002 002 113" u="1"/>
        <s v="1 3 6 365 001 010" u="1"/>
        <s v="1 4 6 465 001 010" u="1"/>
        <s v="2 6 2 627" u="1"/>
        <s v="2 5 8 581 001 010" u="1"/>
        <s v="2 6 1 614 002 002 027" u="1"/>
        <s v="1 3 2 326 001 003" u="1"/>
        <s v="1 3 2 326 003 002" u="1"/>
        <s v="2 5 1 515 001 100 068" u="1"/>
        <s v="2 6 1 614 002 001 176" u="1"/>
        <s v="2 5 4 542 001 003" u="1"/>
        <s v="2 5 4 542 003 002" u="1"/>
        <s v="2 6 1 613 002 003 018" u="1"/>
        <s v="2 7 4 742 001 003" u="1"/>
        <s v="2 7 4 746 001 002" u="1"/>
        <s v="1 4 4 441 001 006" u="1"/>
        <s v="1 4 4 441 003 005" u="1"/>
        <s v="2 5 6 565 001 004" u="1"/>
        <s v="2 5 6 569 001 003" u="1"/>
        <s v="2 6 1 614 002 002 127" u="1"/>
        <s v="3 9 6 962 001 002" u="1"/>
        <s v="1 3 2 1 321 001" u="1"/>
        <s v="2 6 1 612 002 004 009" u="1"/>
        <s v="1 3 2 2 322 001" u="1"/>
        <s v="2 5 2 523 001 100 003" u="1"/>
        <s v="2 5 6 565 001 018" u="1"/>
        <s v="1 3 2 3 323 001" u="1"/>
        <s v="1 2 1 215 001 010" u="1"/>
        <s v="1 3 1 315 001 010" u="1"/>
        <s v="1 1 7 172 001 002" u="1"/>
        <s v="1 4 1 415 001 010" u="1"/>
        <s v="2 5 3 531 001 010" u="1"/>
        <s v="1 2 7 272 001 002" u="1"/>
        <s v="2 6 1 614 005 004 001 006" u="1"/>
        <s v="2 6 3 631 001 010" u="1"/>
        <s v="1 3 7 372 001 002" u="1"/>
        <s v="1 3 2 6 326 003" u="1"/>
        <s v="2 7 3 731 001 010" u="1"/>
        <s v="1 2 9 295 001 003" u="1"/>
        <s v="1 2 9 299 001 002" u="1"/>
        <s v="2 8 3 831 001 010" u="1"/>
        <s v="1 3 9 395 001 003" u="1"/>
        <s v="1 3 9 399 001 002" u="1"/>
        <s v="2 7 5 758 001 010" u="1"/>
        <s v="2 5 1 519 001 003" u="1"/>
        <s v="3 9 1 912 001 002" u="1"/>
        <s v="3 9 1 916 001 001" u="1"/>
        <s v="2 6 1 613 002 004" u="1"/>
        <s v="2 6 1 615 001 004" u="1"/>
        <s v="2 6 1 615 007 001" u="1"/>
        <s v="2 6 1 619 001 003" u="1"/>
        <s v="1 3 1 1 311 001 001" u="1"/>
        <s v="2 6 1 614 002 002 012" u="1"/>
        <s v="1 3 1 1 311 002 001" u="1"/>
        <s v="2 5 1 515 001 100 053" u="1"/>
        <s v="2 6 1 614 002 001 161" u="1"/>
        <s v="2 5 1 511 001 004 003" u="1"/>
        <s v="2 5 1 515 001 003 003" u="1"/>
        <s v="2 6 1 613 002 003 003" u="1"/>
        <s v="2 6 1 613 002 005 002" u="1"/>
        <s v="2 6 1 614 002 002 112" u="1"/>
        <s v="1 1 1 3 113" u="1"/>
        <s v="1 3 1 5 315 001 001" u="1"/>
        <s v="1 3 1 1 311 001 003" u="1"/>
        <s v="1 1 2 122 001 002" u="1"/>
        <s v="1 3 1 7 317 001 001" u="1"/>
        <s v="2 6 1 614 002 002 026" u="1"/>
        <s v="1 2 2 222 001 002" u="1"/>
        <s v="1 3 8 384 001 010" u="1"/>
        <s v="1 3 2 322 001 002" u="1"/>
        <s v="1 4 8 484 001 010" u="1"/>
        <s v="1 3 1 1 311 002 003" u="1"/>
        <s v="1 1 4 141 003 003" u="1"/>
        <s v="2 5 1 515 001 100 067" u="1"/>
        <s v="2 6 1 614 002 001 175" u="1"/>
        <s v="1 4 2 422 001 002" u="1"/>
        <s v="1 2 4 245 001 003" u="1"/>
        <s v="1 2 4 249 001 002" u="1"/>
        <s v="2 6 1 613 002 003 017" u="1"/>
        <s v="1 3 4 341 001 004" u="1"/>
        <s v="1 3 4 345 001 003" u="1"/>
        <s v="1 3 4 349 001 002" u="1"/>
        <s v="1 4 4 441 001 004" u="1"/>
        <s v="1 4 4 445 001 003" u="1"/>
        <s v="2 5 6 561 001 003" u="1"/>
        <s v="2 5 6 565 001 002" u="1"/>
        <s v="2 6 1 614 002 002 126" u="1"/>
        <s v="1 2 6 1 261 001" u="1"/>
        <s v="3 9 2 924 001 010" u="1"/>
        <s v="2 6 1 612 002 004 008" u="1"/>
        <s v="2 6 1 614 001 002 009" u="1"/>
        <s v="2 7 6 761 001 003" u="1"/>
        <s v="2 5 2 523 001 100 002" u="1"/>
        <s v="2 5 6 565 001 016" u="1"/>
        <s v="1 2 4 249 001 001 003" u="1"/>
        <s v="2 6 1 611 002 001 999" u="1"/>
        <s v="2 6 1 614 002 001 189" u="1"/>
        <s v="1 3 9 2 392 005 001 001" u="1"/>
        <s v="1 3 9 8 398 001 001 001" u="1"/>
        <s v="1 1 3 134 001 010" u="1"/>
        <s v="1 2 3 234 001 010" u="1"/>
        <s v="1 3 3 334 001 010" u="1"/>
        <s v="1 4 3 434 001 010" u="1"/>
        <s v="1 1 3 2" u="1"/>
        <s v="1 3 3 1" u="1"/>
        <s v="1 2 9 291 001 002" u="1"/>
        <s v="1 1 3 4" u="1"/>
        <s v="1 3 9 391 001 002" u="1"/>
        <s v="1 4 9 491 001 002" u="1"/>
        <s v="2 5 7 577 001 010" u="1"/>
        <s v="1 3 3 6" u="1"/>
        <s v="2 5 1 511 001 003" u="1"/>
        <s v="2 5 1 515 001 002" u="1"/>
        <s v="1 2 1 212 006 003" u="1"/>
        <s v="1 3 9 9 399 003 001 001" u="1"/>
        <s v="2 6 1 611 001 003" u="1"/>
        <s v="2 6 1 613 002 002" u="1"/>
        <s v="2 6 1 615 001 002" u="1"/>
        <s v="1 3 3 9" u="1"/>
        <s v="2 7 1 711 001 003" u="1"/>
        <s v="1 3 9 2 392 005 001 002" u="1"/>
        <s v="2 8 1 811 001 003" u="1"/>
        <s v="2 8 1 815 001 002" u="1"/>
        <s v="3 9 3 931 001 002" u="1"/>
        <s v="1 3 9 8 398 001 003 001" u="1"/>
        <s v="1 2 5 2 252 001 001" u="1"/>
        <s v="2 6 1 614 002 002 011" u="1"/>
        <s v="1 2 5 3 253 001 001" u="1"/>
        <s v="2 5 1 515 001 100 052" u="1"/>
        <s v="2 6 1 614 002 001 160" u="1"/>
        <s v="2 5 1 511 001 004 002" u="1"/>
        <s v="2 5 1 515 001 003 002" u="1"/>
        <s v="2 6 1 613 002 003 002" u="1"/>
        <s v="2 6 1 613 002 005 001" u="1"/>
        <s v="1 2 5 4 254 001 001" u="1"/>
        <s v="1 2 5 3 253 002 001" u="1"/>
        <s v="2 6 1 614 002 002 111" u="1"/>
        <s v="1 3 9 9 399 003 003 001" u="1"/>
        <s v="1 3 9 2 392 005 001 003" u="1"/>
        <s v="2 6 1 614 002 002 025" u="1"/>
        <s v="1 1 4 141 001 002" u="1"/>
        <s v="2 5 1 515 001 100 066" u="1"/>
        <s v="2 6 1 614 002 001 174" u="1"/>
        <s v="1 2 5 3 253 001 003" u="1"/>
        <s v="1 2 4 241 001 002" u="1"/>
        <s v="2 6 1 613 002 003 016" u="1"/>
        <s v="1 3 4 341 001 002" u="1"/>
        <s v="1 4 4 441 001 002" u="1"/>
        <s v="1 2 5 3 253 002 003" u="1"/>
        <s v="2 6 1 614 002 002 125" u="1"/>
        <s v="2 6 2 627 001 010" u="1"/>
        <s v="1 3 6 364 001 003" u="1"/>
        <s v="2 6 1 612 002 004 007" u="1"/>
        <s v="2 6 1 614 001 002 008" u="1"/>
        <s v="2 7 2 727 001 010" u="1"/>
        <s v="1 4 6 464 001 003" u="1"/>
        <s v="1 3 9 2 392 005 001 004" u="1"/>
        <s v="2 6 3 631 002 002 009" u="1"/>
        <s v="2 5 2 523 001 100 001" u="1"/>
        <s v="2 5 6 565 001 014" u="1"/>
        <s v="2 6 1 614 002 002 039" u="1"/>
        <s v="1 3 4 341 001 005 001" u="1"/>
        <s v="2 6 1 614 002 001 188" u="1"/>
        <s v="1 3 5 357 006" u="1"/>
        <s v="2 6 1 614 002 002 139" u="1"/>
        <s v="1 3 9 2 392 005 001 005" u="1"/>
        <s v="2 6 1 614 005 004 001 005" u="1"/>
        <s v="1 1 5 153 001 010" u="1"/>
        <s v="1 2 5 253 001 010" u="1"/>
        <s v="1 3 5 353 001 010" u="1"/>
        <s v="1 1 1 114 001 003" u="1"/>
        <s v="1 3 4 1 341" u="1"/>
        <s v="1 2 1 212 002 003" u="1"/>
        <s v="1 2 1 212 004 002" u="1"/>
        <s v="1 2 1 212 006 001" u="1"/>
        <s v="1 2 1 214 001 003" u="1"/>
        <s v="1 2 1 218 001 002" u="1"/>
        <s v="1 3 1 314 001 003" u="1"/>
        <s v="1 3 1 318 001 002" u="1"/>
        <s v="2 5 9 596 001 010" u="1"/>
        <s v="1 9 9 991" u="1"/>
        <s v="1 4 1 414 001 003" u="1"/>
        <s v="1 4 1 418 001 002" u="1"/>
        <s v="2 5 1 515 001 100" u="1"/>
        <s v="2 7 3 734 001 002" u="1"/>
        <s v="2 6 1 614 002 002 010" u="1"/>
        <s v="1 3 9 2 392 005 001 006" u="1"/>
        <s v="2 8 3 834 001 002" u="1"/>
        <s v="1 3 4 4 344" u="1"/>
        <s v="2 5 1 515 001 100 051" u="1"/>
        <s v="2 7 5 757 001 003" u="1"/>
        <s v="2 5 1 511 001 004 001" u="1"/>
        <s v="2 5 1 515 001 003 001" u="1"/>
        <s v="2 5 1 515 003 002 001" u="1"/>
        <s v="2 6 1 611 003 001 002" u="1"/>
        <s v="2 6 1 613 002 003 001" u="1"/>
        <s v="2 6 1 614 002 002 110" u="1"/>
        <s v="1 3 4 7 347" u="1"/>
        <s v="2 6 1 614 002 002 024" u="1"/>
        <s v="1 3 9 2 392 005 001 007" u="1"/>
        <s v="2 5 1 515 001 100 065" u="1"/>
        <s v="2 6 1 614 002 001 173" u="1"/>
        <s v="2 6 1 613 002 003 015" u="1"/>
        <s v="2 6 1 614 002 002 124" u="1"/>
        <s v="2 6 1 612 002 004 006" u="1"/>
        <s v="2 6 1 614 001 002 007" u="1"/>
        <s v="1 4 4 441 001 100" u="1"/>
        <s v="1 2 8 283 001 003" u="1"/>
        <s v="1 3 2 322 001 001 001" u="1"/>
        <s v="1 3 8 383 001 003" u="1"/>
        <s v="2 6 3 631 002 002 008" u="1"/>
        <s v="2 7 4 746 001 010" u="1"/>
        <s v="1 4 8 483 001 003" u="1"/>
        <s v="2 5 6 565 001 012" u="1"/>
        <s v="1 2 4 249 001 001 001" u="1"/>
        <s v="2 6 1 614 002 002 038" u="1"/>
        <s v="3 9 6 962 001 010" u="1"/>
        <s v="1 3 4 341 001 001 002" u="1"/>
        <s v="1 3 4 341 001 003 001" u="1"/>
        <s v="1 3 9 2 392 005 001 008" u="1"/>
        <s v="2 5 6 561 003 001 001" u="1"/>
        <s v="2 6 1 614 002 001 187" u="1"/>
        <s v="2 5 4 542 001 100 001" u="1"/>
        <s v="2 6 1 613 002 003 029" u="1"/>
        <s v="3 9 2 923 001 003" u="1"/>
        <s v="3 9 2 927 001 002" u="1"/>
        <s v="2 6 1 614 002 002 138" u="1"/>
        <s v="2 6 1 614 005 002 001 005" u="1"/>
        <s v="1 1 7 172 001 010" u="1"/>
        <s v="1 2 7 272 001 010" u="1"/>
        <s v="1 3 7 372 001 010" u="1"/>
        <s v="1 1 3 133 001 003" u="1"/>
        <s v="1 1 3 137 001 002" u="1"/>
        <s v="1 2 9 299 001 010" u="1"/>
        <s v="1 2 3 231 002 003" u="1"/>
        <s v="1 2 3 233 001 003" u="1"/>
        <s v="1 2 3 237 001 002" u="1"/>
        <s v="1 3 9 399 001 010" u="1"/>
        <s v="1 2 8 3 283" u="1"/>
        <s v="1 3 3 333 001 003" u="1"/>
        <s v="1 3 3 333 003 002" u="1"/>
        <s v="1 3 3 337 001 002" u="1"/>
        <s v="1 2 9 291 001 001 001" u="1"/>
        <s v="1 1 5 154 008 001" u="1"/>
        <s v="1 4 3 433 001 003" u="1"/>
        <s v="1 4 3 437 001 002" u="1"/>
        <s v="3 9 1 912 001 010" u="1"/>
        <s v="2 5 1 515 001 100 050" u="1"/>
        <s v="2 7 5 753 001 002" u="1"/>
        <s v="2 5 7 576 001 003" u="1"/>
        <s v="2 8 5 853 001 002" u="1"/>
        <s v="2 6 1 611 001 002 001" u="1"/>
        <s v="1 3 9 392 006 006" u="1"/>
        <s v="2 6 1 614 005 007" u="1"/>
        <s v="2 6 1 614 002 002 023" u="1"/>
        <s v="2 5 1 515 001 100 064" u="1"/>
        <s v="2 5 2 523 002 999" u="1"/>
        <s v="2 6 1 614 002 001 172" u="1"/>
        <s v="2 6 1 613 002 003 014" u="1"/>
        <s v="1 1 2 122 001 010" u="1"/>
        <s v="2 5 1 5 515 001 001 003" u="1"/>
        <s v="1 2 2 222 001 010" u="1"/>
        <s v="2 6 1 614 002 002 123" u="1"/>
        <s v="1 3 2 322 001 010" u="1"/>
        <s v="2 6 1 612 002 004 005" u="1"/>
        <s v="2 6 1 614 001 002 006" u="1"/>
        <s v="1 4 2 422 001 010" u="1"/>
        <s v="1 2 4 249 001 010" u="1"/>
        <s v="1 3 4 349 001 010" u="1"/>
        <s v="2 5 1 541 001 001" u="1"/>
        <s v="2 6 3 631 002 002 007" u="1"/>
        <s v="2 5 6 565 001 010" u="1"/>
        <s v="2 6 1 614 002 002 037" u="1"/>
        <s v="1 3 4 341 001 001 001" u="1"/>
        <s v="2 6 1 614 002 001 186" u="1"/>
        <s v="2 6 1 613 002 003 028" u="1"/>
        <s v="3 9 2 923 001 001" u="1"/>
        <s v="2 6 2 626 001 003" u="1"/>
        <s v="1 1 1 3 132 002 010" u="1"/>
        <s v="2 7 2 726 001 003" u="1"/>
        <s v="2 6 1 614 002 002 137" u="1"/>
        <s v="3 9 4 942 001 003" u="1"/>
        <s v="2 6 1 612 002 004 019" u="1"/>
        <s v="1 1 1 3 132 002 001" u="1"/>
        <s v="2 6 1 614 005 004 001 004" u="1"/>
        <s v="1 1 1 3 132 002 002" u="1"/>
        <s v="1 3 3 1 331 001" u="1"/>
        <s v="1 2 9 291 001 010" u="1"/>
        <s v="1 3 9 391 001 010" u="1"/>
        <s v="1 4 9 491 001 010" u="1"/>
        <s v="1 1 5 152 001 003" u="1"/>
        <s v="1 1 1 3 132 002 003" u="1"/>
        <s v="2 5 1 515 001 010" u="1"/>
        <s v="1 2 5 252 001 003" u="1"/>
        <s v="1 2 5 256 001 002" u="1"/>
        <s v="2 6 1 615 001 010" u="1"/>
        <s v="1 3 5 352 001 003" u="1"/>
        <s v="1 3 5 356 001 002" u="1"/>
        <s v="1 4 5 452 001 003" u="1"/>
        <s v="2 5 7 572 001 002" u="1"/>
        <s v="2 8 1 815 001 010" u="1"/>
        <s v="3 9 3 931 001 010" u="1"/>
        <s v="1 3 7 379 001 003" u="1"/>
        <s v="1 2 5 561 001" u="1"/>
        <s v="2 5 9 595 001 003" u="1"/>
        <s v="2 5 9 599 001 002" u="1"/>
        <s v="1 3 3 6 336 001" u="1"/>
        <s v="1 3 9 392 006 004" u="1"/>
        <s v="2 7 9 799 001 002" u="1"/>
        <s v="1 3 3 6 336 002" u="1"/>
        <s v="2 6 1 614 005 005" u="1"/>
        <s v="2 6 1 614 002 002 022" u="1"/>
        <s v="2 5 1 515 001 100 063" u="1"/>
        <s v="2 6 1 614 002 001 171" u="1"/>
        <s v="2 6 1 613 002 003 013" u="1"/>
        <s v="2 6 1 614 002 002 122" u="1"/>
        <s v="1 1 4 141 001 010" u="1"/>
        <s v="2 6 1 612 002 004 004" u="1"/>
        <s v="2 6 1 614 001 002 005" u="1"/>
        <s v="2 6 1 614 003 001 005" u="1"/>
        <s v="1 2 4 241 001 010" u="1"/>
        <s v="1 3 2 1 321 001 001" u="1"/>
        <s v="1 3 4 341 001 010" u="1"/>
        <s v="2 6 3 631 002 002 006" u="1"/>
        <s v="1 4 4 441 001 010" u="1"/>
        <s v="1 3 3 9 339 004" u="1"/>
        <s v="1 3 2 2 322 001 001" u="1"/>
        <s v="2 6 1 614 002 002 036" u="1"/>
        <s v="1 3 2 3 323 001 001" u="1"/>
        <s v="2 6 1 614 002 001 185" u="1"/>
        <s v="2 6 1 2 612 001" u="1"/>
        <s v="2 5 2 522 001 002" u="1"/>
        <s v="2 6 1 613 002 003 027" u="1"/>
        <s v="1 1 2 2 122" u="1"/>
        <s v="2 6 2 622 001 002" u="1"/>
        <s v="2 6 1 3 613 001" u="1"/>
        <s v="1 3 2 329 001 003" u="1"/>
        <s v="2 7 2 722 001 002" u="1"/>
        <s v="2 6 1 614 002 002 136" u="1"/>
        <s v="2 5 4 541 003 003" u="1"/>
        <s v="2 5 4 545 001 003" u="1"/>
        <s v="2 5 4 549 001 002" u="1"/>
        <s v="2 6 1 4 614 001" u="1"/>
        <s v="3 9 4 942 001 001" u="1"/>
        <s v="2 6 1 612 002 004 018" u="1"/>
        <s v="2 6 1 3 613 002" u="1"/>
        <s v="2 7 4 745 001 003" u="1"/>
        <s v="2 7 4 749 001 002" u="1"/>
        <s v="3 9 6 961 001 003" u="1"/>
        <s v="2 5 1 515 002 004 009" u="1"/>
        <s v="2 6 1 614 005 002 001 004" u="1"/>
        <s v="2 6 1 614 005 006 001 003" u="1"/>
        <s v="2 6 1 614 002 001 199" u="1"/>
        <s v="1 3 2 6 326 003 001" u="1"/>
        <s v="2 5 6 564 001 004 003" u="1"/>
        <s v="1 2 7 1 271 001" u="1"/>
        <s v="2 5 6 564 001 100 005" u="1"/>
        <s v="1 2 1 218 001 010" u="1"/>
        <s v="1 3 1 318 001 010" u="1"/>
        <s v="1 1 7 171 001 003" u="1"/>
        <s v="1 4 1 418 001 010" u="1"/>
        <s v="1 2 7 271 001 003" u="1"/>
        <s v="1 2 7 275 001 002" u="1"/>
        <s v="1 3 7 371 001 003" u="1"/>
        <s v="1 3 7 375 001 002" u="1"/>
        <s v="2 7 3 734 001 010" u="1"/>
        <s v="1 4 7 471 001 003" u="1"/>
        <s v="2 5 9 591 001 002" u="1"/>
        <s v="1 2 9 296 002 003" u="1"/>
        <s v="1 2 9 298 001 003" u="1"/>
        <s v="2 8 3 834 001 010" u="1"/>
        <s v="1 3 9 392 006 002" u="1"/>
        <s v="1 3 9 398 001 003" u="1"/>
        <s v="2 7 9 791 001 002" u="1"/>
        <s v="1 3 5 356 001 003 001" u="1"/>
        <s v="3 9 1 911 001 003" u="1"/>
        <s v="3 9 1 915 001 002" u="1"/>
        <s v="2 6 1 614 005 003" u="1"/>
        <s v="2 6 1 614 002 002 021" u="1"/>
        <s v="2 5 1 515 001 100 062" u="1"/>
        <s v="2 6 1 614 002 001 170" u="1"/>
        <s v="2 6 1 614 002 002 121" u="1"/>
        <s v="2 5 1 515 001 003 001 001" u="1"/>
        <s v="2 6 1 612 002 004 003" u="1"/>
        <s v="2 6 1 614 001 002 004" u="1"/>
        <s v="2 6 1 614 003 001 004" u="1"/>
        <s v="2 6 1 614 005 006 001" u="1"/>
        <s v="1 2 6 1 261 001 001" u="1"/>
        <s v="2 6 3 631 002 002 005" u="1"/>
        <s v="2 6 1 614 002 002 035" u="1"/>
        <s v="2 6 1 614 002 001 184" u="1"/>
        <s v="2 6 2 622" u="1"/>
        <s v="1 1 2 121 001 003" u="1"/>
        <s v="2 6 1 613 002 003 026" u="1"/>
        <s v="1 2 2 221 001 003" u="1"/>
        <s v="1 3 2 321 001 003" u="1"/>
        <s v="1 3 2 323 002 002" u="1"/>
        <s v="1 3 2 325 001 002" u="1"/>
        <s v="2 5 6 565 001 020" u="1"/>
        <s v="2 6 1 614 002 002 135" u="1"/>
        <s v="1 4 2 421 001 003" u="1"/>
        <s v="1 4 2 425 001 002" u="1"/>
        <s v="2 5 4 541 001 002" u="1"/>
        <s v="2 5 2 522 001 100" u="1"/>
        <s v="1 2 4 246 002 003" u="1"/>
        <s v="1 2 4 248 001 003" u="1"/>
        <s v="2 6 1 612 002 004 017" u="1"/>
        <s v="1 3 4 348 001 003" u="1"/>
        <s v="2 7 4 741 001 002" u="1"/>
        <s v="1 4 4 448 001 003" u="1"/>
        <s v="2 5 6 564 001 003" u="1"/>
        <s v="1 2 6 1 261 001 003" u="1"/>
        <s v="3 9 2 927 001 010" u="1"/>
        <s v="3 9 6 961 001 001" u="1"/>
        <s v="2 5 1 515 002 004 008" u="1"/>
        <s v="2 6 3 631 002 002 019" u="1"/>
        <s v="2 6 1 614 002 002 049" u="1"/>
        <s v="2 6 1 614 005 004 001 003" u="1"/>
        <s v="2 6 1 614 002 001 198" u="1"/>
        <s v="2 5 4 541 003 002 002" u="1"/>
        <s v="2 6 1 614 002 001 999" u="1"/>
        <s v="2 5 6 564 001 004 002" u="1"/>
        <s v="2 6 1 614 002 002 149" u="1"/>
        <s v="2 5 1 511 002 999" u="1"/>
        <s v="2 5 6 564 001 100 004" u="1"/>
        <s v="1 1 3 137 001 010" u="1"/>
        <s v="1 1 5 154 010 001" u="1"/>
        <s v="1 2 3 237 001 010" u="1"/>
        <s v="1 3 3 337 001 010" u="1"/>
        <s v="1 4 3 437 001 010" u="1"/>
        <s v="1 2 9 294 001 002" u="1"/>
        <s v="1 3 9 2" u="1"/>
        <s v="1 3 9 394 001 002" u="1"/>
        <s v="2 7 5 753 001 010" u="1"/>
        <s v="1 3 9 5" u="1"/>
        <s v="1 2 9 6" u="1"/>
        <s v="2 8 5 853 001 010" u="1"/>
        <s v="1 3 9 6" u="1"/>
        <s v="2 5 1 514 001 003" u="1"/>
        <s v="3 9 1 911 001 001" u="1"/>
        <s v="2 6 1 612 002 003" u="1"/>
        <s v="2 6 1 614 001 003" u="1"/>
        <s v="1 3 9 8" u="1"/>
        <s v="2 6 1 614 002 002 020" u="1"/>
        <s v="1 3 9 9" u="1"/>
        <s v="2 8 1 814 001 003" u="1"/>
        <s v="2 5 1 515 001 100 061" u="1"/>
        <s v="2 6 1 613 002 003 011" u="1"/>
        <s v="2 6 1 614 002 002 120" u="1"/>
        <s v="1 3 5 1 351" u="1"/>
        <s v="2 6 1 612 002 004 002" u="1"/>
        <s v="2 6 1 614 001 002 003" u="1"/>
        <s v="2 6 1 614 005 004 001" u="1"/>
        <s v="2 6 3 631 002 002 004" u="1"/>
        <s v="1 3 5 3 353" u="1"/>
        <s v="2 6 1 614 002 002 034" u="1"/>
        <s v="2 6 1 614 002 001 183" u="1"/>
        <s v="1 2 4 2 242 001 001 001" u="1"/>
        <s v="2 6 1 613 002 003 025" u="1"/>
        <s v="1 3 5 5 355" u="1"/>
        <s v="1 1 4 144 001 002" u="1"/>
        <s v="2 6 1 614 002 002 134" u="1"/>
        <s v="1 1 1 3 113 001" u="1"/>
        <s v="1 2 4 244 001 002" u="1"/>
        <s v="2 6 1 612 002 004 016" u="1"/>
        <s v="1 3 4 344 001 002" u="1"/>
        <s v="1 3 5 7 357" u="1"/>
        <s v="1 4 4 444 001 002" u="1"/>
        <s v="2 5 1 515 002 004 007" u="1"/>
        <s v="2 6 3 631 002 002 018" u="1"/>
        <s v="2 6 1 611 002 001 009" u="1"/>
        <s v="2 6 1 614 002 002 048" u="1"/>
        <s v="2 6 1 614 005 002 001 003" u="1"/>
        <s v="2 6 1 614 005 006 001 002" u="1"/>
        <s v="2 5 8 583 001 003" u="1"/>
        <s v="1 2 4 6 246 001 001 001" u="1"/>
        <s v="1 3 2 325 001 001 002" u="1"/>
        <s v="2 6 1 614 002 001 197" u="1"/>
        <s v="2 5 1 515 010" u="1"/>
        <s v="2 5 4 541 001 001 002" u="1"/>
        <s v="2 5 4 541 003 002 001" u="1"/>
        <s v="1 2 4 7 247 001 001 001" u="1"/>
        <s v="2 6 1 613 002 003 039" u="1"/>
        <s v="1 1 5 154 009" u="1"/>
        <s v="2 5 6 564 001 004 001" u="1"/>
        <s v="2 6 1 614 002 002 148" u="1"/>
        <s v="1 2 4 9 249 001 001 001" u="1"/>
        <s v="2 5 6 564 001 100 003" u="1"/>
        <s v="1 2 4 9 249 002 001 001" u="1"/>
        <s v="1 2 4 6 246 001 003 001" u="1"/>
        <s v="1 2 5 256 001 010" u="1"/>
        <s v="1 3 5 356 001 010" u="1"/>
        <s v="1 2 4 9 249 001 003 001" u="1"/>
        <s v="2 5 7 572 001 010" u="1"/>
        <s v="1 2 1 217 001 003" u="1"/>
        <s v="1 3 1 317 001 003" u="1"/>
        <s v="2 5 9 599 001 010" u="1"/>
        <s v="1 2 4 9 249 006 001 001" u="1"/>
        <s v="1 4 1 417 001 003" u="1"/>
        <s v="2 5 1 515 001 100 060" u="1"/>
        <s v="2 7 9 799 001 010" u="1"/>
        <s v="2 7 3 733 001 003" u="1"/>
        <s v="2 6 1 613 002 003 010" u="1"/>
        <s v="2 8 3 833 001 003" u="1"/>
        <s v="1 2 4 9 249 004 003 001" u="1"/>
        <s v="2 6 1 612 002 004 001" u="1"/>
        <s v="2 6 1 614 001 002 002" u="1"/>
        <s v="2 6 1 614 005 002 001" u="1"/>
        <s v="2 6 3 631 002 002 003" u="1"/>
        <s v="2 6 1 614 002 002 033" u="1"/>
        <s v="1 2 4 9 249 006 003 001" u="1"/>
        <s v="2 6 1 614 002 001 182" u="1"/>
        <s v="2 6 1 613 002 003 024" u="1"/>
        <s v="1 2 9 6 296" u="1"/>
        <s v="2 6 1 614 002 002 133" u="1"/>
        <s v="1 2 2 223 010 001" u="1"/>
        <s v="2 6 1 612 002 004 015" u="1"/>
        <s v="2 5 2 522 001 010" u="1"/>
        <s v="2 5 1 515 002 004 006" u="1"/>
        <s v="2 6 2 622 001 010" u="1"/>
        <s v="2 6 3 631 002 002 017" u="1"/>
        <s v="1 3 6 361 002 002" u="1"/>
        <s v="1 3 6 363 001 002" u="1"/>
        <s v="1 2 4 249 001 001 010" u="1"/>
        <s v="2 6 1 611 002 001 008" u="1"/>
        <s v="2 6 1 614 002 002 047" u="1"/>
        <s v="2 7 2 722 001 010" u="1"/>
        <s v="2 6 1 614 005 004 001 002" u="1"/>
        <s v="1 4 6 463 001 002" u="1"/>
        <s v="2 5 4 549 001 010" u="1"/>
        <s v="1 3 2 325 001 001 001" u="1"/>
        <s v="2 6 1 614 002 001 196" u="1"/>
        <s v="2 7 4 749 001 010" u="1"/>
        <s v="2 5 4 541 001 001 001" u="1"/>
        <s v="2 6 1 613 002 003 038" u="1"/>
        <s v="1 3 4 344 001 003 001" u="1"/>
        <s v="2 6 1 614 002 002 147" u="1"/>
        <s v="2 6 1 612 002 004 029" u="1"/>
        <s v="3 9 2 926 001 003" u="1"/>
        <s v="2 5 6 564 001 100 002" u="1"/>
        <s v="1 2 8 282 001 003 003" u="1"/>
        <s v="1 1 1 113 001 002" u="1"/>
        <s v="1 2 7 275 001 010" u="1"/>
        <s v="1 2 1 213 001 002" u="1"/>
        <s v="1 3 7 375 001 010" u="1"/>
        <s v="1 3 1 313 001 002" u="1"/>
        <s v="2 5 9 591 001 010" u="1"/>
        <s v="1 1 3 134 002 003" u="1"/>
        <s v="1 1 3 136 001 003" u="1"/>
        <s v="1 4 1 413 001 002" u="1"/>
        <s v="1 2 3 236 001 003" u="1"/>
        <s v="2 7 9 791 001 010" u="1"/>
        <s v="1 3 3 332 005 002" u="1"/>
        <s v="1 3 3 336 001 003" u="1"/>
        <s v="1 4 3 436 001 003" u="1"/>
        <s v="2 8 3 833 001 001" u="1"/>
        <s v="3 9 1 915 001 010" u="1"/>
        <s v="1 3 5 357 008 001" u="1"/>
        <s v="2 7 5 752 001 003" u="1"/>
        <s v="2 7 5 756 001 002" u="1"/>
        <s v="1 3 4 1 341 001" u="1"/>
        <s v="2 5 7 579 001 003" u="1"/>
        <s v="2 8 5 852 001 003" u="1"/>
        <s v="2 6 1 614 001 002 001" u="1"/>
        <s v="1 3 1 311 002 001 003" u="1"/>
        <s v="1 2 4 6 246 002 003 006" u="1"/>
        <s v="2 6 3 631 002 002 002" u="1"/>
        <s v="2 6 1 614 002 002 032" u="1"/>
        <s v="1 3 4 4 344 001" u="1"/>
        <s v="2 6 1 614 002 001 181" u="1"/>
        <s v="2 6 1 613 002 003 023" u="1"/>
        <s v="2 6 1 614 002 002 132" u="1"/>
        <s v="2 6 1 612 002 004 014" u="1"/>
        <s v="1 3 4 7 347 001" u="1"/>
        <s v="2 5 1 515 002 004 005" u="1"/>
        <s v="2 6 3 631 002 002 016" u="1"/>
        <s v="1 3 2 325 001 010" u="1"/>
        <s v="2 6 1 611 002 001 007" u="1"/>
        <s v="2 6 1 614 002 002 046" u="1"/>
        <s v="2 6 1 614 005 002 001 002" u="1"/>
        <s v="2 6 1 614 005 006 001 001" u="1"/>
        <s v="1 4 2 425 001 010" u="1"/>
        <s v="2 5 4 541 001 010" u="1"/>
        <s v="1 2 8 282 001 002" u="1"/>
        <s v="1 3 8 382 001 002" u="1"/>
        <s v="2 6 1 614 002 001 195" u="1"/>
        <s v="2 7 4 741 001 010" u="1"/>
        <s v="1 4 8 482 001 002" u="1"/>
        <s v="2 6 1 613 002 003 037" u="1"/>
        <s v="2 6 1 614 002 002 146" u="1"/>
        <s v="2 5 2 529 001 003" u="1"/>
        <s v="2 6 1 612 002 004 028" u="1"/>
        <s v="3 9 2 922 001 002" u="1"/>
        <s v="3 9 2 926 001 001" u="1"/>
        <s v="2 5 7 570 001" u="1"/>
        <s v="2 6 2 629 001 003" u="1"/>
        <s v="1 3 3 1 331 001 001" u="1"/>
        <s v="2 5 6 564 001 100 001" u="1"/>
        <s v="1 2 8 282 001 003 002" u="1"/>
        <s v="2 7 2 729 001 003" u="1"/>
        <s v="2 5 1 515 002 004 019" u="1"/>
        <s v="1 1 3 2 132" u="1"/>
        <s v="1 1 3 4 134" u="1"/>
        <s v="1 3 3 6 336 001 001" u="1"/>
        <s v="1 3 3 1 331 001 003" u="1"/>
        <s v="1 2 9 294 001 010" u="1"/>
        <s v="1 3 3 6 336 002 001" u="1"/>
        <s v="1 2 3 232 001 002" u="1"/>
        <s v="1 3 9 394 001 010" u="1"/>
        <s v="1 3 4 1" u="1"/>
        <s v="1 2 4 2" u="1"/>
        <s v="1 4 4 1" u="1"/>
        <s v="1 3 3 332 001 002" u="1"/>
        <s v="1 2 4 3" u="1"/>
        <s v="1 1 5 155 001 003" u="1"/>
        <s v="1 1 5 159 001 002" u="1"/>
        <s v="1 4 3 432 001 002" u="1"/>
        <s v="1 4 4 3" u="1"/>
        <s v="1 3 4 4" u="1"/>
        <s v="1 2 5 255 001 003" u="1"/>
        <s v="1 2 5 259 001 002" u="1"/>
        <s v="1 2 4 6" u="1"/>
        <s v="1 3 5 353 002 003" u="1"/>
        <s v="1 3 5 355 001 003" u="1"/>
        <s v="1 3 5 359 001 002" u="1"/>
        <s v="1 2 4 7" u="1"/>
        <s v="1 3 4 7" u="1"/>
        <s v="1 4 5 459 001 002" u="1"/>
        <s v="2 5 7 571 001 003" u="1"/>
        <s v="2 5 7 575 001 002" u="1"/>
        <s v="2 8 5 852 001 001" u="1"/>
        <s v="1 2 4 9" u="1"/>
        <s v="2 5 9 598 001 003" u="1"/>
        <s v="3 9 9 991 001 002" u="1"/>
        <s v="2 6 3 631 002 002 001" u="1"/>
        <s v="1 2 8 3 283 001" u="1"/>
        <s v="1 3 3 332 007 002 001" u="1"/>
        <s v="2 6 1 614 002 002 031" u="1"/>
        <s v="2 5 1 515 001 100 072" u="1"/>
        <s v="1 3 3 9 339 004 001" u="1"/>
        <s v="2 6 1 614 002 001 180" u="1"/>
        <s v="2 6 1 613 002 003 022" u="1"/>
        <s v="2 6 1 614 002 002 131" u="1"/>
        <s v="2 6 1 3 613 001 001" u="1"/>
        <s v="2 6 1 612 002 004 013" u="1"/>
        <s v="2 5 1 515 002 004 004" u="1"/>
        <s v="2 6 3 631 002 002 015" u="1"/>
        <s v="2 6 1 2 612 001 002" u="1"/>
        <s v="1 1 4 144 001 010" u="1"/>
        <s v="2 6 1 611 002 001 006" u="1"/>
        <s v="2 6 1 614 002 002 045" u="1"/>
        <s v="2 6 1 614 005 004 001 001" u="1"/>
        <s v="1 2 4 244 001 010" u="1"/>
        <s v="2 6 1 3 613 001 002" u="1"/>
        <s v="1 3 4 344 001 010" u="1"/>
        <s v="2 6 1 614 002 001 194" u="1"/>
        <s v="1 4 4 444 001 010" u="1"/>
        <s v="2 6 1 613 002 003 036" u="1"/>
        <s v="2 6 1 4 614 001 002" u="1"/>
        <s v="2 6 1 3 613 002 002" u="1"/>
        <s v="2 6 1 614 002 002 145" u="1"/>
        <s v="2 5 2 521 001 003" u="1"/>
        <s v="1 1 5 154 011" u="1"/>
        <s v="2 6 1 612 002 004 027" u="1"/>
        <s v="2 6 2 621 001 003" u="1"/>
        <s v="2 6 2 625 001 002" u="1"/>
        <s v="1 2 7 1 271 001 001" u="1"/>
        <s v="1 2 8 282 001 003 001" u="1"/>
        <s v="2 7 2 721 001 003" u="1"/>
        <s v="2 7 2 725 001 002" u="1"/>
        <s v="2 5 1 515 002 004 018" u="1"/>
        <s v="2 6 3 631 002 002 029" u="1"/>
        <s v="1 2 4 249 006 003" u="1"/>
        <s v="3 9 4 941 001 002" u="1"/>
        <s v="2 6 1 614 002 002 059" u="1"/>
        <s v="2 7 4 748 001 003" u="1"/>
        <s v="1 3 1 1 311 001 001 001" u="1"/>
        <s v="2 5 2 523 002 003 002" u="1"/>
        <s v="1 3 1 1 311 002 001 001" u="1"/>
        <s v="2 6 1 614 002 002 159" u="1"/>
        <s v="1 3 1 4 314 001 001 001" u="1"/>
        <s v="2 6 1 613 002 004 999" u="1"/>
        <s v="1 3 1 5 315 001 001 001" u="1"/>
        <s v="1 3 1 1 311 001 003 001" u="1"/>
        <s v="1 1 5 151 001 002" u="1"/>
        <s v="1 3 1 7 317 001 001 001" u="1"/>
        <s v="1 2 5 251 001 002" u="1"/>
        <s v="1 3 1 1 311 002 003 001" u="1"/>
        <s v="1 3 5 351 001 002" u="1"/>
        <s v="1 4 5 451 001 002" u="1"/>
        <s v="1 2 7 274 001 003" u="1"/>
        <s v="1 3 1 311 002 001 001" u="1"/>
        <s v="1 3 7 374 001 003" u="1"/>
        <s v="1 3 7 378 001 002" u="1"/>
        <s v="2 5 9 594 001 002" u="1"/>
        <s v="2 6 1 614 002 002 030" u="1"/>
        <s v="2 5 1 515 001 100 071" u="1"/>
        <s v="2 6 1 614 005 010 001" u="1"/>
        <s v="3 9 1 914 001 003" u="1"/>
        <s v="3 9 1 918 001 002" u="1"/>
        <s v="2 6 1 613 002 003 021" u="1"/>
        <s v="2 6 1 614 002 002 130" u="1"/>
        <s v="2 6 1 612 002 004 012" u="1"/>
        <s v="2 5 1 511 002 003 004" u="1"/>
        <s v="2 5 1 515 002 004 003" u="1"/>
        <s v="2 6 3 631 002 002 014" u="1"/>
        <s v="2 6 1 611 002 001 005" u="1"/>
        <s v="2 6 1 614 002 002 044" u="1"/>
        <s v="2 6 1 614 005 002 001 001" u="1"/>
        <s v="2 6 1 614 002 001 193" u="1"/>
        <s v="2 6 1 613 002 003 035" u="1"/>
        <s v="1 3 6 363 001 010" u="1"/>
        <s v="2 6 1 614 002 002 144" u="1"/>
        <s v="1 3 6 1 361" u="1"/>
        <s v="1 4 6 463 001 010" u="1"/>
        <s v="2 6 2 625" u="1"/>
        <s v="1 1 2 124 001 003" u="1"/>
        <s v="2 6 1 612 002 004 026" u="1"/>
        <s v="1 3 2 324 001 003" u="1"/>
        <s v="1 3 2 328 001 002" u="1"/>
        <s v="1 4 2 424 001 003" u="1"/>
        <s v="2 5 4 544 001 002" u="1"/>
        <s v="2 5 1 515 002 004 017" u="1"/>
        <s v="2 6 3 631 002 002 028" u="1"/>
        <s v="1 2 4 249 002 003" u="1"/>
        <s v="1 2 4 249 006 001" u="1"/>
        <s v="2 6 1 611 002 001 019" u="1"/>
        <s v="2 6 1 614 002 002 058" u="1"/>
        <s v="2 7 4 744 001 002" u="1"/>
        <s v="2 5 6 567 001 003" u="1"/>
        <s v="1 2 5 2 252 001 001 001" u="1"/>
        <s v="2 6 1 613 002 003 049" u="1"/>
        <s v="2 5 2 523 002 003 001" u="1"/>
        <s v="1 1 2 2 122 001" u="1"/>
        <s v="1 2 5 561 001 001 003" u="1"/>
        <s v="1 2 5 3 253 001 001 001" u="1"/>
        <s v="2 6 1 614 002 002 158" u="1"/>
        <s v="2 6 3 631 007" u="1"/>
        <s v="1 2 5 4 254 001 001 001" u="1"/>
        <s v="1 2 5 3 253 002 001 001" u="1"/>
        <s v="2 6 1 613 002 002 999" u="1"/>
        <s v="2 5 6 561 002 001 004" u="1"/>
        <s v="1 3 6 9 369" u="1"/>
        <s v="1 1 1 113 001 010" u="1"/>
        <s v="1 2 1 213 001 010" u="1"/>
        <s v="1 3 1 313 001 010" u="1"/>
        <s v="1 2 5 3 253 001 003 001" u="1"/>
        <s v="1 4 1 413 001 010" u="1"/>
        <s v="1 2 5 3 253 002 003 001" u="1"/>
        <s v="1 2 9 293 001 003" u="1"/>
        <s v="1 2 9 297 001 002" u="1"/>
        <s v="1 3 9 393 001 003" u="1"/>
        <s v="1 3 9 397 001 002" u="1"/>
        <s v="2 7 5 756 001 010" u="1"/>
        <s v="1 4 9 493 001 003" u="1"/>
        <s v="2 5 1 515 001 100 070" u="1"/>
        <s v="2 5 1 515 002 003" u="1"/>
        <s v="3 9 1 914 001 001" u="1"/>
        <s v="2 6 1 613 001 004" u="1"/>
        <s v="2 6 1 617 001 003" u="1"/>
        <s v="2 6 1 613 002 003 020" u="1"/>
        <s v="2 6 1 612 002 004 011" u="1"/>
        <s v="1 1 1 3 113 001 001" u="1"/>
        <s v="2 5 1 511 002 003 003" u="1"/>
        <s v="2 5 1 515 002 004 002" u="1"/>
        <s v="2 6 3 631 002 002 013" u="1"/>
        <s v="2 6 1 611 002 001 004" u="1"/>
        <s v="2 6 1 614 002 002 043" u="1"/>
        <s v="2 6 1 614 002 001 192" u="1"/>
        <s v="2 6 1 613 002 003 034" u="1"/>
        <s v="1 2 5 561" u="1"/>
        <s v="2 6 1 614 002 002 143" u="1"/>
        <s v="1 2 8 282 001 010" u="1"/>
        <s v="2 6 1 612 002 004 025" u="1"/>
        <s v="1 3 8 382 001 010" u="1"/>
        <s v="1 4 8 482 001 010" u="1"/>
        <s v="1 1 4 141 002 003" u="1"/>
        <s v="1 1 4 143 001 003" u="1"/>
        <s v="1 1 1 3 113 001 003" u="1"/>
        <s v="2 5 1 515 002 004 016" u="1"/>
        <s v="2 6 3 631 002 002 027" u="1"/>
        <s v="1 2 4 243 001 003" u="1"/>
        <s v="1 2 4 247 001 002" u="1"/>
        <s v="2 6 1 611 002 001 018" u="1"/>
        <s v="2 6 1 614 002 002 057" u="1"/>
        <s v="1 3 4 343 001 003" u="1"/>
        <s v="1 3 4 347 001 002" u="1"/>
        <s v="1 4 4 443 001 003" u="1"/>
        <s v="1 4 4 447 001 002" u="1"/>
        <s v="2 5 6 563 001 002" u="1"/>
        <s v="3 9 2 922 001 010" u="1"/>
        <s v="2 6 1 613 002 003 048" u="1"/>
        <s v="2 6 1 614 002 001 009" u="1"/>
        <s v="1 2 5 561 001 001 002" u="1"/>
        <s v="2 6 1 614 002 002 157" u="1"/>
        <s v="2 6 1 614 002 001 109" u="1"/>
        <s v="1 3 5 357 009" u="1"/>
        <s v="2 6 1 614 002 001 209" u="1"/>
        <s v="1 1 3 132 001 010" u="1"/>
        <s v="1 2 3 232 001 010" u="1"/>
        <s v="1 3 3 332 001 010" u="1"/>
        <s v="1 1 5 159 001 010" u="1"/>
        <s v="1 4 3 432 001 010" u="1"/>
        <s v="1 2 5 259 001 010" u="1"/>
        <s v="1 3 5 359 001 010" u="1"/>
        <s v="1 4 5 459 001 010" u="1"/>
        <s v="2 5 7 575 001 010" u="1"/>
        <s v="2 5 1 513 001 002" u="1"/>
        <s v="1 2 1 212 005 003" u="1"/>
        <s v="2 6 1 613 001 002" u="1"/>
        <s v="3 9 9 991 001 010" u="1"/>
        <s v="2 8 1 813 001 002" u="1"/>
        <s v="2 6 1 612 002 004 010" u="1"/>
        <s v="2 6 1 614 001 002 011" u="1"/>
        <s v="2 5 1 511 002 003 002" u="1"/>
        <s v="2 5 1 515 002 004 001" u="1"/>
        <s v="2 6 3 631 002 002 012" u="1"/>
        <s v="2 6 1 611 002 001 003" u="1"/>
        <s v="2 6 1 614 002 002 042" u="1"/>
        <s v="2 6 1 614 002 001 191" u="1"/>
        <s v="2 6 1 613 002 003 033" u="1"/>
        <s v="2 6 1 614 002 002 142" u="1"/>
        <s v="1 3 5 1 351 001" u="1"/>
        <s v="2 6 1 612 002 004 024" u="1"/>
        <s v="2 5 1 515 002 004 015" u="1"/>
        <s v="2 6 3 631 002 002 026" u="1"/>
        <s v="1 3 5 3 353 001" u="1"/>
        <s v="2 6 1 611 002 001 017" u="1"/>
        <s v="2 6 1 614 002 002 056" u="1"/>
        <s v="2 6 1 2 612 001 002 999" u="1"/>
        <s v="1 2 6 262 001 003" u="1"/>
        <s v="2 6 2 625 001 010" u="1"/>
        <s v="1 3 6 362 001 003" u="1"/>
        <s v="1 3 6 366 001 002" u="1"/>
        <s v="2 6 1 3 613 001 002 999" u="1"/>
        <s v="2 6 1 613 002 003 047" u="1"/>
        <s v="2 6 1 614 002 001 008" u="1"/>
        <s v="2 7 2 725 001 010" u="1"/>
        <s v="1 3 5 5 355 001" u="1"/>
        <s v="1 4 6 462 001 003" u="1"/>
        <s v="1 4 6 466 001 002" u="1"/>
        <s v="2 5 8 582 001 002" u="1"/>
        <s v="1 2 5 561 001 001 001" u="1"/>
        <s v="3 9 4 941 001 010" u="1"/>
        <s v="2 6 1 4 614 001 002 999" u="1"/>
        <s v="2 6 1 614 002 002 156" u="1"/>
        <s v="2 6 1 3 613 002 002 999" u="1"/>
        <s v="2 6 1 614 002 001 208" u="1"/>
        <s v="1 1 5 151 001 010" u="1"/>
        <s v="1 3 4 1 341 001 001" u="1"/>
        <s v="1 2 5 251 001 010" u="1"/>
        <s v="1 3 5 351 001 010" u="1"/>
        <s v="1 4 5 451 001 010" u="1"/>
        <s v="1 1 1 112 001 003" u="1"/>
        <s v="1 2 1 212 001 003" u="1"/>
        <s v="1 2 1 216 001 002" u="1"/>
        <s v="1 3 7 378 001 010" u="1"/>
        <s v="1 3 1 312 001 003" u="1"/>
        <s v="1 3 1 316 001 002" u="1"/>
        <s v="1 3 4 1 341 001 002" u="1"/>
        <s v="2 5 9 594 001 010" u="1"/>
        <s v="1 3 5 7 357 007" u="1"/>
        <s v="1 3 4 4 344 001 001" u="1"/>
        <s v="1 4 1 412 001 003" u="1"/>
        <s v="1 4 1 416 001 002" u="1"/>
        <s v="2 5 1 515 010 002" u="1"/>
        <s v="2 5 3 532 001 002" u="1"/>
        <s v="1 2 3 239 001 003" u="1"/>
        <s v="2 6 3 632 001 002" u="1"/>
        <s v="1 3 3 339 001 003" u="1"/>
        <s v="1 3 5 7 357 008" u="1"/>
        <s v="2 7 3 732 001 002" u="1"/>
        <s v="1 4 3 439 001 003" u="1"/>
        <s v="2 6 1 614 001 002 010" u="1"/>
        <s v="2 8 3 832 001 002" u="1"/>
        <s v="3 9 1 918 001 010" u="1"/>
        <s v="1 3 4 1 341 001 003" u="1"/>
        <s v="2 7 5 755 001 003" u="1"/>
        <s v="2 7 5 759 001 002" u="1"/>
        <s v="2 5 1 511 002 003 001" u="1"/>
        <s v="2 6 3 631 002 002 011" u="1"/>
        <s v="1 3 4 7 347 001 001" u="1"/>
        <s v="2 6 1 611 002 001 002" u="1"/>
        <s v="2 6 1 613 001 003 001" u="1"/>
        <s v="2 6 1 614 002 002 041" u="1"/>
        <s v="2 6 1 614 002 001 190" u="1"/>
        <s v="2 6 1 613 002 003 032" u="1"/>
        <s v="2 6 1 614 002 002 141" u="1"/>
        <s v="2 6 1 614 005 010 001 001" u="1"/>
        <s v="2 5 1 515 001 003 001 011" u="1"/>
        <s v="2 6 1 612 002 004 023" u="1"/>
        <s v="2 5 1 515 002 004 014" u="1"/>
        <s v="2 6 3 631 002 002 025" u="1"/>
        <s v="2 6 1 611 002 001 016" u="1"/>
        <s v="2 6 1 614 002 002 055" u="1"/>
        <s v="1 3 2 328 001 010" u="1"/>
        <s v="2 6 1 613 002 003 046" u="1"/>
        <s v="2 6 1 614 002 001 007" u="1"/>
        <s v="2 5 4 544 001 010" u="1"/>
        <s v="1 2 8 281 001 003" u="1"/>
        <s v="1 2 9 6 296 001" u="1"/>
        <s v="1 3 8 381 001 003" u="1"/>
        <s v="1 3 8 383 002 002" u="1"/>
        <s v="1 3 8 385 001 002" u="1"/>
        <s v="2 6 1 614 002 002 155" u="1"/>
        <s v="2 7 4 744 001 010" u="1"/>
        <s v="1 4 8 481 001 003" u="1"/>
        <s v="1 4 8 485 001 002" u="1"/>
        <s v="1 2 9 6 296 002" u="1"/>
        <s v="2 5 1 515 002 004 028" u="1"/>
        <s v="2 6 3 631 002 002 039" u="1"/>
        <s v="2 6 1 614 002 002 069" u="1"/>
        <s v="3 9 2 921 001 003" u="1"/>
        <s v="3 9 2 925 001 002" u="1"/>
        <s v="2 6 1 614 002 001 207" u="1"/>
        <s v="1 3 2 1 321 001 001 001" u="1"/>
        <s v="1 3 2 2 322 001 001 001" u="1"/>
        <s v="1 1 3 131 001 003" u="1"/>
        <s v="1 1 3 135 001 002" u="1"/>
        <s v="1 2 9 297 001 010" u="1"/>
        <s v="1 2 3 231 001 003" u="1"/>
        <s v="1 2 3 235 001 002" u="1"/>
        <s v="1 3 9 397 001 010" u="1"/>
        <s v="1 3 2 3 323 001 001 001" u="1"/>
        <s v="1 3 3 331 001 003" u="1"/>
        <s v="1 3 3 335 001 002" u="1"/>
        <s v="1 4 3 431 001 003" u="1"/>
        <s v="1 4 3 435 001 002" u="1"/>
        <s v="2 5 5 551 001 002" u="1"/>
        <s v="1 3 5 358 001 003" u="1"/>
        <s v="2 7 5 751 001 002" u="1"/>
        <s v="2 6 3 631 002 002 010" u="1"/>
        <s v="2 5 7 574 001 003" u="1"/>
        <s v="2 5 7 578 001 002" u="1"/>
        <s v="2 8 5 851 001 002" u="1"/>
        <s v="2 6 1 614 002 002 040" u="1"/>
        <s v="1 3 7 379 004 003" u="1"/>
        <s v="1 2 8 3 283 001 003" u="1"/>
        <s v="2 6 1 613 002 003 031" u="1"/>
        <s v="2 6 1 614 002 002 140" u="1"/>
        <s v="2 6 1 612 002 004 022" u="1"/>
        <s v="1 3 2 6 326 003 001 001" u="1"/>
        <s v="2 5 2 523 001 999" u="1"/>
        <s v="2 5 1 515 002 004 013" u="1"/>
        <s v="2 6 3 631 002 002 024" u="1"/>
        <s v="2 6 1 611 002 001 015" u="1"/>
        <s v="2 6 1 614 002 002 054" u="1"/>
        <s v="2 6 1 613 002 003 045" u="1"/>
        <s v="2 6 1 614 002 001 006" u="1"/>
        <s v="1 2 4 247 001 010" u="1"/>
        <s v="1 3 4 347 001 010" u="1"/>
        <s v="2 6 1 614 002 002 154" u="1"/>
        <s v="1 4 4 447 001 010" u="1"/>
        <s v="2 5 6 563 001 010" u="1"/>
        <s v="2 5 1 515 002 004 027" u="1"/>
        <s v="2 6 3 631 002 002 038" u="1"/>
        <s v="2 6 1 611 002 001 029" u="1"/>
        <s v="2 6 1 614 002 002 068" u="1"/>
        <s v="3 9 2 921 001 001" u="1"/>
        <s v="2 6 2 624 001 003" u="1"/>
        <s v="2 7 2 724 001 003" u="1"/>
        <s v="2 7 2 728 001 002" u="1"/>
        <s v="2 6 1 613 002 003 059" u="1"/>
        <s v="2 6 1 614 002 001 206" u="1"/>
        <s v="2 6 1 615 007" u="1"/>
        <s v="1 2 6 1 261 001 001 001" u="1"/>
        <s v="1 1 3 2 132 001" u="1"/>
        <s v="1 1 5 154 001 002" u="1"/>
        <s v="2 5 1 513 001 010" u="1"/>
        <s v="1 2 5 254 001 002" u="1"/>
        <s v="1 1 3 4 134 001" u="1"/>
        <s v="2 6 1 613 001 010" u="1"/>
        <s v="1 3 5 354 001 002" u="1"/>
        <s v="1 3 7 8 378" u="1"/>
        <s v="2 8 1 813 001 010" u="1"/>
        <s v="1 3 7 377 001 003" u="1"/>
        <s v="1 3 7 9 379" u="1"/>
        <s v="1 2 6 1 261 001 001 002" u="1"/>
        <s v="1 2 6 1 261 001 003 001" u="1"/>
        <s v="2 5 9 593 001 003" u="1"/>
        <s v="2 5 9 597 001 002" u="1"/>
        <s v="2 6 1 613 002 003 030" u="1"/>
        <s v="2 5 6 565 003 005 008" u="1"/>
        <s v="3 9 1 917 001 003" u="1"/>
        <s v="2 6 1 612 002 004 021" u="1"/>
        <s v="2 5 1 515 002 004 012" u="1"/>
        <s v="2 6 3 631 002 002 023" u="1"/>
        <s v="2 6 1 611 002 001 014" u="1"/>
        <s v="2 6 1 614 002 002 053" u="1"/>
        <s v="1 2 6 1 261 001 003 002" u="1"/>
        <s v="2 6 1 613 002 003 044" u="1"/>
        <s v="2 6 1 614 002 001 005" u="1"/>
        <s v="2 5 6 569 001 999" u="1"/>
        <s v="2 6 1 614 002 002 153" u="1"/>
        <s v="1 1 2 2 122 001 001" u="1"/>
        <s v="1 3 6 366 001 010" u="1"/>
        <s v="1 4 6 466 001 010" u="1"/>
        <s v="2 5 8 582 001 010" u="1"/>
        <s v="2 5 1 515 002 004 026" u="1"/>
        <s v="2 6 3 631 002 002 037" u="1"/>
        <s v="2 6 1 611 002 001 028" u="1"/>
        <s v="2 6 1 614 002 002 067" u="1"/>
        <s v="1 2 2 221 004 003" u="1"/>
        <s v="2 6 1 614 005 004 001 012" u="1"/>
        <s v="1 3 2 327 001 003" u="1"/>
        <s v="2 5 4 543 001 003" u="1"/>
        <s v="2 6 1 613 002 003 058" u="1"/>
        <s v="2 6 1 614 002 001 019" u="1"/>
        <s v="2 6 1 614 002 001 205" u="1"/>
        <s v="2 7 4 743 001 003" u="1"/>
        <s v="2 7 4 747 001 002" u="1"/>
        <s v="2 6 1 613 002 004 009" u="1"/>
        <s v="2 5 8 581 003 006" u="1"/>
        <s v="2 6 1 614 002 001 119" u="1"/>
        <s v="1 9 9 991 003" u="1"/>
        <s v="2 6 1 612 002 003 999" u="1"/>
        <s v="2 6 1 614 002 001 219" u="1"/>
        <s v="2 5 1 515 003 999" u="1"/>
        <s v="1 2 1 216 001 010" u="1"/>
        <s v="2 5 7 570" u="1"/>
        <s v="1 3 1 316 001 010" u="1"/>
        <s v="1 1 5 154 013 001" u="1"/>
        <s v="1 4 1 416 001 010" u="1"/>
        <s v="2 5 3 532 001 010" u="1"/>
        <s v="1 2 7 273 001 002" u="1"/>
        <s v="2 6 3 632 001 010" u="1"/>
        <s v="1 3 7 373 001 002" u="1"/>
        <s v="2 7 3 732 001 010" u="1"/>
        <s v="1 2 9 296 001 003" u="1"/>
        <s v="2 8 3 832 001 010" u="1"/>
        <s v="1 3 9 392 007 001" u="1"/>
        <s v="1 3 9 396 001 003" u="1"/>
        <s v="2 7 5 759 001 010" u="1"/>
        <s v="2 5 6 565 003 005 007" u="1"/>
        <s v="3 9 1 913 001 002" u="1"/>
        <s v="3 9 1 917 001 001" u="1"/>
        <s v="2 6 1 612 002 004 020" u="1"/>
        <s v="2 5 1 515 002 004 011" u="1"/>
        <s v="2 6 3 631 002 002 022" u="1"/>
        <s v="2 6 1 611 002 001 013" u="1"/>
        <s v="2 6 1 614 002 002 052" u="1"/>
        <s v="1 2 1 1 211" u="1"/>
        <s v="2 6 1 612 005 002 003" u="1"/>
        <s v="2 6 1 613 002 003 043" u="1"/>
        <s v="2 6 1 614 002 001 004" u="1"/>
        <s v="1 2 1 2 212" u="1"/>
        <s v="2 6 1 614 002 002 152" u="1"/>
        <s v="1 2 1 4 214" u="1"/>
        <s v="2 5 1 515 002 004 025" u="1"/>
        <s v="1 1 2 123 001 002" u="1"/>
        <s v="2 6 3 631 002 002 036" u="1"/>
        <s v="2 6 1 611 002 001 027" u="1"/>
        <s v="2 6 1 614 002 002 066" u="1"/>
        <s v="1 2 2 223 001 002" u="1"/>
        <s v="1 3 8 385 001 010" u="1"/>
        <s v="1 3 2 323 001 002" u="1"/>
        <s v="1 4 8 485 001 010" u="1"/>
        <s v="1 2 1 6 216" u="1"/>
        <s v="1 4 2 423 001 002" u="1"/>
        <s v="1 2 4 246 001 003" u="1"/>
        <s v="2 6 1 613 002 003 057" u="1"/>
        <s v="2 6 1 614 002 001 018" u="1"/>
        <s v="1 3 4 346 001 003" u="1"/>
        <s v="2 6 1 614 002 001 204" u="1"/>
        <s v="1 4 4 446 001 003" u="1"/>
        <s v="2 5 6 562 001 003" u="1"/>
        <s v="2 5 6 566 001 002" u="1"/>
        <s v="3 9 2 925 001 010" u="1"/>
        <s v="2 5 1 515 001 002 009" u="1"/>
        <s v="1 2 1 8 218" u="1"/>
        <s v="2 6 1 613 002 002 009" u="1"/>
        <s v="2 6 1 613 002 004 008" u="1"/>
        <s v="1 2 1 212 006" u="1"/>
        <s v="2 7 6 762 001 003" u="1"/>
        <s v="2 5 8 589 001 003" u="1"/>
        <s v="2 6 2 622 002 002 001" u="1"/>
        <s v="1 3 6 1 361 002" u="1"/>
        <s v="2 6 1 614 002 001 118" u="1"/>
        <s v="1 3 3 339 006" u="1"/>
        <s v="2 6 1 614 002 001 218" u="1"/>
        <s v="2 5 1 511 001 999" u="1"/>
        <s v="1 1 3 135 001 010" u="1"/>
        <s v="1 2 3 235 001 010" u="1"/>
        <s v="1 3 3 335 001 010" u="1"/>
        <s v="1 3 6 9 369 001" u="1"/>
        <s v="1 4 3 435 001 010" u="1"/>
        <s v="1 1 5 2" u="1"/>
        <s v="1 3 5 1" u="1"/>
        <s v="2 5 5 551 001 010" u="1"/>
        <s v="1 2 5 2" u="1"/>
        <s v="1 2 9 292 001 002" u="1"/>
        <s v="1 2 5 3" u="1"/>
        <s v="1 3 5 3" u="1"/>
        <s v="1 3 9 392 001 002" u="1"/>
        <s v="1 2 5 4" u="1"/>
        <s v="1 1 5 5" u="1"/>
        <s v="2 7 5 751 001 010" u="1"/>
        <s v="1 4 9 492 001 002" u="1"/>
        <s v="2 5 7 578 001 010" u="1"/>
        <s v="1 3 5 5" u="1"/>
        <s v="2 8 5 851 001 010" u="1"/>
        <s v="2 5 1 512 001 003" u="1"/>
        <s v="2 5 6 565 003 005 006" u="1"/>
        <s v="1 2 1 211 001 006" u="1"/>
        <s v="1 3 5 7" u="1"/>
        <s v="2 6 1 612 001 003" u="1"/>
        <s v="2 6 1 614 002 002" u="1"/>
        <s v="2 6 1 616 001 002" u="1"/>
        <s v="2 7 1 712 001 003" u="1"/>
        <s v="1 3 5 1 351 001 001" u="1"/>
        <s v="2 8 1 812 001 003" u="1"/>
        <s v="2 8 1 816 001 002" u="1"/>
        <s v="3 9 3 932 001 002" u="1"/>
        <s v="2 5 1 515 002 004 010" u="1"/>
        <s v="2 6 3 631 002 002 021" u="1"/>
        <s v="1 3 6 9 369 004" u="1"/>
        <s v="2 7 3 739 001 003" u="1"/>
        <s v="2 6 1 611 002 001 012" u="1"/>
        <s v="2 6 1 614 002 002 051" u="1"/>
        <s v="1 3 5 3 353 001 001" u="1"/>
        <s v="1 3 5 1 351 001 002" u="1"/>
        <s v="2 6 1 613 002 003 042" u="1"/>
        <s v="1 1 5 2 152" u="1"/>
        <s v="2 6 1 611 002 001 001 001" u="1"/>
        <s v="2 6 1 614 002 002 151" u="1"/>
        <s v="1 3 5 5 355 001 001" u="1"/>
        <s v="2 6 1 612 002 004 033" u="1"/>
        <s v="2 5 1 515 002 004 024" u="1"/>
        <s v="2 6 3 631 002 002 035" u="1"/>
        <s v="2 6 1 611 002 001 026" u="1"/>
        <s v="2 6 1 614 002 002 065" u="1"/>
        <s v="2 6 1 614 005 004 001 011" u="1"/>
        <s v="2 5 3 001 001 001" u="1"/>
        <s v="1 1 4 142 001 002" u="1"/>
        <s v="1 3 5 3 353 001 003" u="1"/>
        <s v="1 2 4 242 001 002" u="1"/>
        <s v="2 6 1 613 002 003 056" u="1"/>
        <s v="2 6 1 614 002 001 017" u="1"/>
        <s v="1 3 4 342 001 002" u="1"/>
        <s v="2 6 1 614 002 001 203" u="1"/>
        <s v="1 4 4 442 001 002" u="1"/>
        <s v="1 1 5 5 159" u="1"/>
        <s v="1 2 6 261 001 004" u="1"/>
        <s v="2 5 1 515 001 002 008" u="1"/>
        <s v="1 3 6 361 005 002" u="1"/>
        <s v="1 3 6 365 001 003" u="1"/>
        <s v="1 3 6 369 001 002" u="1"/>
        <s v="1 3 5 5 355 001 003" u="1"/>
        <s v="2 6 1 613 002 002 008" u="1"/>
        <s v="2 6 1 613 002 004 007" u="1"/>
        <s v="2 7 2 728 001 010" u="1"/>
        <s v="1 4 6 465 001 003" u="1"/>
        <s v="1 4 6 469 001 002" u="1"/>
        <s v="2 5 8 581 001 003" u="1"/>
        <s v="2 5 1 515 001 100 009" u="1"/>
        <s v="2 6 1 614 002 001 117" u="1"/>
        <s v="2 6 3 631 002 002 049" u="1"/>
        <s v="2 6 1 614 002 002 079" u="1"/>
        <s v="1 1 5 154 008" u="1"/>
        <s v="2 6 3 631 002 001 999" u="1"/>
        <s v="2 6 1 614 002 001 217" u="1"/>
        <s v="1 3 5 7 357 007 001" u="1"/>
        <s v="2 6 1 4 614 001 002 110" u="1"/>
        <s v="2 6 1 4 614 001 002 120" u="1"/>
        <s v="2 6 1 4 614 001 002 130" u="1"/>
        <s v="1 1 5 154 001 010" u="1"/>
        <s v="1 2 5 254 001 010" u="1"/>
        <s v="1 3 5 354 001 010" u="1"/>
        <s v="2 5 6 565 003 005 005" u="1"/>
        <s v="3 8 3 832" u="1"/>
        <s v="1 2 1 211 001 004" u="1"/>
        <s v="1 2 1 215 001 003" u="1"/>
        <s v="1 4 4 1 441" u="1"/>
        <s v="1 3 1 315 001 003" u="1"/>
        <s v="1 3 1 319 001 002" u="1"/>
        <s v="2 5 9 597 001 010" u="1"/>
        <s v="2 6 1 4 614 001 002 111" u="1"/>
        <s v="1 4 1 415 001 003" u="1"/>
        <s v="1 4 1 419 001 002" u="1"/>
        <s v="2 5 3 531 001 003" u="1"/>
        <s v="2 6 1 4 614 001 002 121" u="1"/>
        <s v="2 6 1 4 614 001 002 131" u="1"/>
        <s v="2 6 3 631 001 003" u="1"/>
        <s v="2 6 3 631 002 002 020" u="1"/>
        <s v="2 7 3 731 001 003" u="1"/>
        <s v="2 7 3 735 001 002" u="1"/>
        <s v="1 4 4 3 443" u="1"/>
        <s v="2 6 1 611 002 001 011" u="1"/>
        <s v="2 6 1 614 002 002 050" u="1"/>
        <s v="2 5 1 541 001" u="1"/>
        <s v="1 3 9 392 001 001 002" u="1"/>
        <s v="2 8 3 831 001 003" u="1"/>
        <s v="2 8 3 835 001 002" u="1"/>
        <s v="3 9 5 951 001 002" u="1"/>
        <s v="1 3 3 1 331 001 001 001" u="1"/>
        <s v="2 7 5 758 001 003" u="1"/>
        <s v="2 6 1 613 002 003 041" u="1"/>
        <s v="2 6 1 614 002 002 150" u="1"/>
        <s v="2 6 3 631 007 001 002" u="1"/>
        <s v="2 6 1 612 002 004 032" u="1"/>
        <s v="1 2 9 6 296 001 001" u="1"/>
        <s v="2 6 1 4 614 001 002 112" u="1"/>
        <s v="2 6 1 4 614 001 002 122" u="1"/>
        <s v="2 6 1 4 614 001 002 132" u="1"/>
        <s v="2 5 1 515 002 004 023" u="1"/>
        <s v="2 6 3 631 002 002 034" u="1"/>
        <s v="1 2 9 6 296 002 001" u="1"/>
        <s v="2 6 1 611 002 001 025" u="1"/>
        <s v="2 6 1 614 002 002 064" u="1"/>
        <s v="1 3 3 6 336 001 001 001" u="1"/>
        <s v="1 3 3 1 331 001 003 001" u="1"/>
        <s v="2 6 1 613 002 003 055" u="1"/>
        <s v="2 6 1 614 002 001 016" u="1"/>
        <s v="2 6 1 614 002 001 202" u="1"/>
        <s v="1 3 3 6 336 002 001 001" u="1"/>
        <s v="1 1 6 161 001 002" u="1"/>
        <s v="1 2 6 261 001 002" u="1"/>
        <s v="2 5 1 515 001 002 007" u="1"/>
        <s v="1 2 1 214 001 001 009" u="1"/>
        <s v="1 3 6 361 001 002" u="1"/>
        <s v="2 6 1 613 002 002 007" u="1"/>
        <s v="2 6 1 613 002 004 006" u="1"/>
        <s v="1 4 6 461 001 002" u="1"/>
        <s v="1 2 9 6 296 001 003" u="1"/>
        <s v="2 5 1 515 001 100 008" u="1"/>
        <s v="1 3 8 384 001 003" u="1"/>
        <s v="2 6 1 614 002 001 116" u="1"/>
        <s v="2 6 1 4 614 001 002 113" u="1"/>
        <s v="2 6 1 4 614 001 002 123" u="1"/>
        <s v="2 6 3 631 002 002 048" u="1"/>
        <s v="2 7 4 747 001 010" u="1"/>
        <s v="1 4 8 484 001 003" u="1"/>
        <s v="2 6 1 611 002 001 039" u="1"/>
        <s v="2 6 1 614 002 002 078" u="1"/>
        <s v="1 2 9 6 296 002 003" u="1"/>
        <s v="2 5 4 541 012 002 001" u="1"/>
        <s v="1 2 6 261 001 003 002" u="1"/>
        <s v="1 3 6 361 005 003 001" u="1"/>
        <s v="2 6 1 613 002 003 069" u="1"/>
        <s v="3 9 2 924 001 003" u="1"/>
        <s v="3 9 2 928 001 002" u="1"/>
        <s v="2 6 1 614 002 001 216" u="1"/>
        <s v="1 3 3 9 339 004 001 001" u="1"/>
        <s v="2 6 1 3 613 001 002 070" u="1"/>
        <s v="2 6 1 3 613 001 002 080" u="1"/>
        <s v="2 6 1 3 613 002 002 020" u="1"/>
        <s v="2 5 6 565 001 009" u="1"/>
        <s v="2 6 1 4 614 001 002 114" u="1"/>
        <s v="2 6 1 4 614 001 002 124" u="1"/>
        <s v="1 1 1 111 001 002" u="1"/>
        <s v="1 2 7 273 001 010" u="1"/>
        <s v="2 5 6 561 001 001 007" u="1"/>
        <s v="2 5 6 565 003 005 004" u="1"/>
        <s v="1 2 1 211 001 002" u="1"/>
        <s v="1 3 7 373 001 010" u="1"/>
        <s v="1 3 1 311 001 002" u="1"/>
        <s v="1 1 3 134 001 003" u="1"/>
        <s v="1 1 3 138 001 002" u="1"/>
        <s v="1 3 8 2 382" u="1"/>
        <s v="2 6 1 3 613 001 002 071" u="1"/>
        <s v="1 4 1 411 001 002" u="1"/>
        <s v="2 6 1 3 613 001 002 081" u="1"/>
        <s v="1 2 3 234 001 003" u="1"/>
        <s v="1 2 3 238 001 002" u="1"/>
        <s v="2 6 1 3 613 002 002 021" u="1"/>
        <s v="1 3 3 332 004 002" u="1"/>
        <s v="1 3 3 332 006 001" u="1"/>
        <s v="1 3 3 334 001 003" u="1"/>
        <s v="1 3 3 338 001 002" u="1"/>
        <s v="1 1 5 159 002 003" u="1"/>
        <s v="2 6 1 4 614 001 002 115" u="1"/>
        <s v="1 4 3 434 001 003" u="1"/>
        <s v="1 4 3 438 001 002" u="1"/>
        <s v="2 6 1 611 002 001 010" u="1"/>
        <s v="2 6 1 4 614 001 002 125" u="1"/>
        <s v="1 3 9 392 001 001 001" u="1"/>
        <s v="2 8 3 831 001 001" u="1"/>
        <s v="3 9 1 913 001 010" u="1"/>
        <s v="1 2 7 1 271 001 001 001" u="1"/>
        <s v="2 7 5 754 001 002" u="1"/>
        <s v="2 5 7 577 001 003" u="1"/>
        <s v="1 2 1 211 001 001 003" u="1"/>
        <s v="2 6 1 612 001 002 001" u="1"/>
        <s v="2 6 1 613 002 003 040" u="1"/>
        <s v="1 3 1 311 001 001 003" u="1"/>
        <s v="2 6 1 612 002 004 031" u="1"/>
        <s v="2 6 1 3 613 001 002 072" u="1"/>
        <s v="2 5 1 515 002 004 022" u="1"/>
        <s v="2 6 1 3 613 002 002 022" u="1"/>
        <s v="2 6 3 631 002 002 033" u="1"/>
        <s v="2 6 1 611 002 001 024" u="1"/>
        <s v="2 6 1 614 002 002 063" u="1"/>
        <s v="2 6 1 614 005 004 001 010" u="1"/>
        <s v="2 6 1 4 614 001 002 116" u="1"/>
        <s v="2 6 1 4 614 001 002 126" u="1"/>
        <s v="2 6 1 613 002 003 054" u="1"/>
        <s v="2 6 1 614 002 001 015" u="1"/>
        <s v="2 6 1 614 002 001 201" u="1"/>
        <s v="1 1 2 123 001 010" u="1"/>
        <s v="2 6 1 2 612 001 002 023" u="1"/>
        <s v="1 2 2 223 001 010" u="1"/>
        <s v="2 5 1 515 001 002 006" u="1"/>
        <s v="1 2 1 214 001 001 008" u="1"/>
        <s v="1 3 2 323 001 010" u="1"/>
        <s v="2 6 1 611 001 001 007" u="1"/>
        <s v="2 6 1 613 002 002 006" u="1"/>
        <s v="2 6 1 613 002 004 005" u="1"/>
        <s v="2 6 1 612 005 002 003 001" u="1"/>
        <s v="1 4 2 423 001 010" u="1"/>
        <s v="2 5 1 515 001 100 007" u="1"/>
        <s v="2 6 1 614 002 001 115" u="1"/>
        <s v="2 6 1 3 613 001 002 073" u="1"/>
        <s v="2 6 3 631 002 002 047" u="1"/>
        <s v="2 6 1 3 613 002 002 023" u="1"/>
        <s v="2 5 4 541 003 003 001 007" u="1"/>
        <s v="2 5 6 566 001 010" u="1"/>
        <s v="2 6 1 611 002 001 038" u="1"/>
        <s v="2 6 1 614 002 002 077" u="1"/>
        <s v="2 6 1 4 614 001 002 107" u="1"/>
        <s v="2 6 1 4 614 001 002 117" u="1"/>
        <s v="2 6 1 4 614 001 002 127" u="1"/>
        <s v="1 2 6 261 001 001 002" u="1"/>
        <s v="1 2 6 261 001 003 001" u="1"/>
        <s v="2 6 1 613 002 003 068" u="1"/>
        <s v="2 6 1 614 002 001 029" u="1"/>
        <s v="3 9 2 924 001 001" u="1"/>
        <s v="2 6 1 614 002 001 215" u="1"/>
        <s v="2 6 2 627 001 003" u="1"/>
        <s v="2 7 2 727 001 003" u="1"/>
        <s v="2 6 1 2 612 001 002 024" u="1"/>
        <s v="1 1 3 2 132 001 001" u="1"/>
        <s v="1 4 4 441 001 009" u="1"/>
        <s v="2 5 6 565 001 007" u="1"/>
        <s v="2 6 1 614 002 001 129" u="1"/>
        <s v="2 6 1 3 613 001 002 074" u="1"/>
        <s v="1 1 3 4 134 001 001" u="1"/>
        <s v="2 6 1 3 613 002 002 024" u="1"/>
        <s v="2 6 1 4 614 001 002 108" u="1"/>
        <s v="2 6 1 4 614 001 002 118" u="1"/>
        <s v="2 6 1 4 614 001 002 128" u="1"/>
        <s v="2 6 1 614 002 001 229" u="1"/>
        <s v="2 5 6 561 001 001 006" u="1"/>
        <s v="2 5 6 565 003 005 003" u="1"/>
        <s v="2 5 6 569 001 003 004" u="1"/>
        <s v="2 5 4 541 012 002 001 002" u="1"/>
        <s v="2 6 1 2 612 001 002 025" u="1"/>
        <s v="1 1 3 2 132 001 003" u="1"/>
        <s v="1 2 9 292 001 010" u="1"/>
        <s v="1 3 9 392 001 010" u="1"/>
        <s v="1 4 9 492 001 010" u="1"/>
        <s v="1 1 5 153 001 003" u="1"/>
        <s v="2 6 1 3 613 001 002 075" u="1"/>
        <s v="1 2 5 253 001 003" u="1"/>
        <s v="1 1 3 4 134 001 003" u="1"/>
        <s v="2 6 1 3 613 002 002 025" u="1"/>
        <s v="2 6 1 616 001 010" u="1"/>
        <s v="1 3 5 353 001 003" u="1"/>
        <s v="1 3 5 357 001 002" u="1"/>
        <s v="2 6 1 4 614 001 002 109" u="1"/>
        <s v="2 6 1 4 614 001 002 119" u="1"/>
        <s v="2 5 7 573 001 002" u="1"/>
        <s v="1 2 1 211 001 001 002" u="1"/>
        <s v="2 6 1 4 614 001 002 129" u="1"/>
        <s v="2 8 1 816 001 010" u="1"/>
        <s v="3 9 3 932 001 010" u="1"/>
        <s v="1 3 1 311 001 003 001" u="1"/>
        <s v="2 5 9 596 001 003" u="1"/>
        <s v="2 5 6 565 003 001 019" u="1"/>
        <s v="2 6 3 631 001 002 001" u="1"/>
        <s v="1 3 9 399 003 004" u="1"/>
        <s v="2 6 1 612 002 004 030" u="1"/>
        <s v="2 6 1 2 612 001 002 026" u="1"/>
        <s v="2 5 1 515 002 004 021" u="1"/>
        <s v="2 6 3 631 002 002 032" u="1"/>
        <s v="2 6 1 611 002 001 023" u="1"/>
        <s v="2 6 1 614 002 002 062" u="1"/>
        <s v="2 6 1 3 613 001 002 076" u="1"/>
        <s v="2 6 1 3 613 002 002 026" u="1"/>
        <s v="2 6 1 613 002 003 053" u="1"/>
        <s v="2 6 1 614 002 001 014" u="1"/>
        <s v="2 6 1 614 002 001 200" u="1"/>
        <s v="2 5 4 541 003 999" u="1"/>
        <s v="2 5 1 515 001 002 005" u="1"/>
        <s v="1 2 1 214 001 001 007" u="1"/>
        <s v="1 1 4 142 001 010" u="1"/>
        <s v="2 6 1 611 001 001 006" u="1"/>
        <s v="2 6 1 613 002 002 005" u="1"/>
        <s v="2 6 1 613 002 004 004" u="1"/>
        <s v="2 6 1 615 007 001 004" u="1"/>
        <s v="2 6 1 2 612 001 002 027" u="1"/>
        <s v="1 2 4 242 001 010" u="1"/>
        <s v="2 5 1 515 001 100 006" u="1"/>
        <s v="1 3 4 342 001 010" u="1"/>
        <s v="2 6 1 614 002 001 114" u="1"/>
        <s v="2 6 3 631 002 002 046" u="1"/>
        <s v="1 4 4 442 001 010" u="1"/>
        <s v="2 6 1 611 002 001 037" u="1"/>
        <s v="2 6 1 614 002 002 076" u="1"/>
        <s v="1 3 6 369 001 010" u="1"/>
        <s v="2 6 1 3 613 001 002 077" u="1"/>
        <s v="1 2 2 1 221" u="1"/>
        <s v="1 4 6 469 001 010" u="1"/>
        <s v="2 6 1 3 613 002 002 027" u="1"/>
        <s v="1 2 6 261 001 001 001" u="1"/>
        <s v="2 5 2 523 001 002" u="1"/>
        <s v="1 1 5 154 010" u="1"/>
        <s v="2 6 1 613 002 003 067" u="1"/>
        <s v="2 6 1 614 002 001 028" u="1"/>
        <s v="2 6 1 614 002 001 214" u="1"/>
        <s v="2 6 2 623 001 002" u="1"/>
        <s v="2 6 1 3 613 001 001 008" u="1"/>
        <s v="1 3 2 326 003 003" u="1"/>
        <s v="2 7 2 723 001 002" u="1"/>
        <s v="2 7 4 746 001 003" u="1"/>
        <s v="1 4 4 441 001 007" u="1"/>
        <s v="2 5 6 565 001 005" u="1"/>
        <s v="2 6 1 2 612 001 002 028" u="1"/>
        <s v="2 6 1 614 002 001 128" u="1"/>
        <s v="3 9 6 962 001 003" u="1"/>
        <s v="1 1 1 3 113 001 001 001" u="1"/>
        <s v="2 6 1 3 613 001 002 078" u="1"/>
        <s v="2 6 1 3 613 002 002 028" u="1"/>
        <s v="2 5 6 565 001 019" u="1"/>
        <s v="2 6 1 614 002 001 228" u="1"/>
        <s v="2 5 6 561 001 001 005" u="1"/>
        <s v="2 5 6 565 003 005 002" u="1"/>
        <s v="2 5 6 569 001 003 003" u="1"/>
        <s v="1 3 1 319 001 010" u="1"/>
        <s v="1 1 7 172 001 003" u="1"/>
        <s v="1 1 1 3 113 001 003 001" u="1"/>
        <s v="2 6 1 3 613 001 002 079" u="1"/>
        <s v="1 4 1 419 001 010" u="1"/>
        <s v="1 2 1 211 001 001 001" u="1"/>
        <s v="1 2 7 272 001 003" u="1"/>
        <s v="2 6 1 3 613 002 002 029" u="1"/>
        <s v="2 6 1 614 005 001 001 007" u="1"/>
        <s v="1 3 1 311 001 001 001" u="1"/>
        <s v="1 3 7 372 001 003" u="1"/>
        <s v="1 3 7 376 001 002" u="1"/>
        <s v="2 7 3 735 001 010" u="1"/>
        <s v="2 5 3 003 001" u="1"/>
        <s v="2 5 9 592 001 002" u="1"/>
        <s v="1 2 9 299 001 003" u="1"/>
        <s v="2 8 3 835 001 010" u="1"/>
        <s v="3 9 5 951 001 010" u="1"/>
        <s v="1 3 9 399 001 003" u="1"/>
        <s v="1 3 9 399 003 002" u="1"/>
        <s v="2 7 9 792 001 002" u="1"/>
        <s v="2 5 1 515 002 004 020" u="1"/>
        <s v="3 9 1 912 001 003" u="1"/>
        <s v="3 9 1 916 001 002" u="1"/>
        <s v="2 6 3 631 002 002 031" u="1"/>
        <s v="2 6 1 613 002 005" u="1"/>
        <s v="1 3 7 8 378 001" u="1"/>
        <s v="2 6 1 611 002 001 022" u="1"/>
        <s v="2 6 1 614 002 002 061" u="1"/>
        <s v="1 3 7 9 379 001" u="1"/>
        <s v="2 6 1 613 002 003 052" u="1"/>
        <s v="2 6 1 614 002 001 013" u="1"/>
        <s v="1 3 7 9 379 002" u="1"/>
        <s v="2 5 1 515 001 002 004" u="1"/>
        <s v="1 2 1 214 001 001 006" u="1"/>
        <s v="2 6 1 611 001 001 005" u="1"/>
        <s v="2 6 1 613 002 002 004" u="1"/>
        <s v="2 6 1 613 002 004 003" u="1"/>
        <s v="2 6 1 615 007 001 003" u="1"/>
        <s v="1 3 7 9 379 003" u="1"/>
        <s v="2 5 1 515 001 100 005" u="1"/>
        <s v="2 6 1 614 002 001 113" u="1"/>
        <s v="1 1 6 161 001 010" u="1"/>
        <s v="2 6 3 631 002 002 045" u="1"/>
        <s v="2 6 3 631 007 001 002 001" u="1"/>
        <s v="2 5 4 541 003 003 001 006" u="1"/>
        <s v="2 6 1 611 002 001 036" u="1"/>
        <s v="2 6 1 614 002 002 075" u="1"/>
        <s v="1 2 6 261 001 010" u="1"/>
        <s v="1 3 6 1 361 002 001" u="1"/>
        <s v="1 3 6 361 001 010" u="1"/>
        <s v="1 4 6 461 001 010" u="1"/>
        <s v="2 6 2 623" u="1"/>
        <s v="1 1 2 122 001 003" u="1"/>
        <s v="2 6 1 613 002 003 066" u="1"/>
        <s v="2 6 1 614 002 001 027" u="1"/>
        <s v="1 2 2 222 001 003" u="1"/>
        <s v="2 6 1 614 002 001 213" u="1"/>
        <s v="1 3 2 322 001 003" u="1"/>
        <s v="1 3 2 326 001 002" u="1"/>
        <s v="1 4 2 422 001 003" u="1"/>
        <s v="2 5 4 542 001 002" u="1"/>
        <s v="2 5 2 523 001 100" u="1"/>
        <s v="1 2 4 249 001 003" u="1"/>
        <s v="1 3 4 341 001 005" u="1"/>
        <s v="1 3 4 349 001 003" u="1"/>
        <s v="2 7 4 742 001 002" u="1"/>
        <s v="1 4 4 441 001 005" u="1"/>
        <s v="2 5 6 565 001 003" u="1"/>
        <s v="2 5 6 569 001 002" u="1"/>
        <s v="2 5 1 515 001 100 019" u="1"/>
        <s v="2 6 1 614 002 001 127" u="1"/>
        <s v="3 9 2 928 001 010" u="1"/>
        <s v="3 9 6 962 001 001" u="1"/>
        <s v="2 6 3 631 002 002 059" u="1"/>
        <s v="2 6 1 614 002 002 089" u="1"/>
        <s v="2 5 6 565 001 017" u="1"/>
        <s v="1 3 6 9 369 001 001" u="1"/>
        <s v="2 6 1 614 002 001 227" u="1"/>
        <s v="2 5 6 561 001 001 004" u="1"/>
        <s v="2 5 6 565 003 005 001" u="1"/>
        <s v="2 5 6 569 001 003 002" u="1"/>
        <s v="2 5 6 569 003 004 001" u="1"/>
        <s v="2 5 4 541 012 002 001 001" u="1"/>
        <s v="1 1 1 111 001 010" u="1"/>
        <s v="2 5 1 5 515 001 001 003 010" u="1"/>
        <s v="1 2 1 211 001 010" u="1"/>
        <s v="1 3 1 311 001 010" u="1"/>
        <s v="1 3 6 9 369 004 001" u="1"/>
        <s v="1 1 3 138 001 010" u="1"/>
        <s v="1 4 1 411 001 010" u="1"/>
        <s v="1 2 3 238 001 010" u="1"/>
        <s v="1 3 3 338 001 010" u="1"/>
        <s v="1 4 3 438 001 010" u="1"/>
        <s v="1 2 9 291 001 003" u="1"/>
        <s v="1 2 9 295 001 002" u="1"/>
        <s v="1 3 9 391 001 003" u="1"/>
        <s v="1 3 9 395 001 002" u="1"/>
        <s v="1 2 2 223 010" u="1"/>
        <s v="2 7 5 754 001 010" u="1"/>
        <s v="1 4 9 491 001 003" u="1"/>
        <s v="1 2 5 253 001 002 001" u="1"/>
        <s v="2 5 1 511 001 004" u="1"/>
        <s v="2 5 1 515 001 003" u="1"/>
        <s v="2 5 1 515 003 002" u="1"/>
        <s v="2 5 1 519 001 002" u="1"/>
        <s v="3 9 1 912 001 001" u="1"/>
        <s v="2 6 3 631 002 002 030" u="1"/>
        <s v="2 6 1 613 002 003" u="1"/>
        <s v="2 6 1 615 001 003" u="1"/>
        <s v="2 6 1 619 001 002" u="1"/>
        <s v="2 6 1 611 002 001 021" u="1"/>
        <s v="2 6 1 614 002 002 060" u="1"/>
        <s v="2 8 1 815 001 003" u="1"/>
        <s v="3 9 3 931 001 003" u="1"/>
        <s v="2 6 1 613 002 003 051" u="1"/>
        <s v="2 6 1 614 002 001 012" u="1"/>
        <s v="2 6 1 614 002 002 160" u="1"/>
        <s v="2 5 1 515 001 002 003" u="1"/>
        <s v="1 2 1 214 001 001 005" u="1"/>
        <s v="2 6 1 611 001 001 004" u="1"/>
        <s v="2 6 1 613 002 002 003" u="1"/>
        <s v="2 6 1 613 002 004 002" u="1"/>
        <s v="2 6 1 615 007 001 002" u="1"/>
        <s v="1 3 1 311 001 001 003 001" u="1"/>
        <s v="2 5 1 515 001 100 004" u="1"/>
        <s v="2 6 1 614 002 001 112" u="1"/>
        <s v="2 6 3 631 002 002 044" u="1"/>
        <s v="2 6 1 611 002 001 035" u="1"/>
        <s v="2 6 1 614 002 002 074" u="1"/>
        <s v="2 5 1 5 515 001 001 003 001" u="1"/>
        <s v="1 3 4 1 341 001 001 001" u="1"/>
        <s v="2 5 1 5 515 001 001 003 011" u="1"/>
        <s v="1 2 1 1 211 001" u="1"/>
        <s v="2 6 1 613 002 003 065" u="1"/>
        <s v="2 6 1 614 002 001 026" u="1"/>
        <s v="2 6 1 614 002 001 212" u="1"/>
        <s v="1 2 1 2 212 001" u="1"/>
        <s v="1 1 4 141 001 003" u="1"/>
        <s v="1 2 4 241 001 003" u="1"/>
        <s v="1 2 4 245 001 002" u="1"/>
        <s v="1 3 4 1 341 001 002 001" u="1"/>
        <s v="1 2 1 2 212 002" u="1"/>
        <s v="1 3 4 341 001 003" u="1"/>
        <s v="1 3 4 345 001 002" u="1"/>
        <s v="1 3 4 4 344 001 001 001" u="1"/>
        <s v="1 4 4 441 001 003" u="1"/>
        <s v="1 4 4 445 001 002" u="1"/>
        <s v="2 5 6 561 001 002" u="1"/>
        <s v="1 9 9" u="1"/>
        <s v="1 2 1 4 214 001" u="1"/>
        <s v="2 5 4 542 001 100" u="1"/>
        <s v="2 5 1 515 001 100 018" u="1"/>
        <s v="2 6 1 614 002 001 126" u="1"/>
        <s v="2 6 3 631 002 002 058" u="1"/>
        <s v="1 2 1 2 212 003" u="1"/>
        <s v="2 6 1 611 002 001 049" u="1"/>
        <s v="2 6 1 614 001 001 009" u="1"/>
        <s v="2 6 1 614 002 002 088" u="1"/>
        <s v="2 7 6 761 001 002" u="1"/>
        <s v="1 3 4 1 341 001 003 001" u="1"/>
        <s v="1 2 1 6 216 001" u="1"/>
        <s v="2 5 6 565 001 015" u="1"/>
        <s v="2 6 1 613 002 003 079" u="1"/>
        <s v="1 3 4 7 347 001 001 001" u="1"/>
        <s v="1 3 3 332 007" u="1"/>
        <s v="2 6 1 614 002 001 226" u="1"/>
        <s v="2 5 6 561 001 001 003" u="1"/>
        <s v="2 5 6 569 001 003 001" u="1"/>
        <s v="1 3 5 357 008" u="1"/>
        <s v="1 2 1 8 218 001" u="1"/>
        <s v="1 2 8 283 001 003 004" u="1"/>
        <s v="2 5 1 5 515 001 001 003 012" u="1"/>
        <s v="2 6 1 614 005 001 001 006" u="1"/>
        <s v="1 3 5 357 001 010" u="1"/>
        <s v="2 5 7 573 001 010" u="1"/>
        <s v="2 5 1 511 001 002" u="1"/>
        <s v="1 2 1 218 001 003" u="1"/>
        <s v="2 6 1 611 001 002" u="1"/>
        <s v="1 3 1 318 001 003" u="1"/>
        <s v="2 6 1 611 002 001 020" u="1"/>
        <s v="2 7 1 711 001 002" u="1"/>
        <s v="1 4 1 418 001 003" u="1"/>
        <s v="2 8 1 811 001 002" u="1"/>
        <s v="3 9 3 931 001 001" u="1"/>
        <s v="2 7 3 734 001 003" u="1"/>
        <s v="2 6 1 613 002 003 050" u="1"/>
        <s v="2 6 1 614 002 001 011" u="1"/>
        <s v="2 8 3 834 001 003" u="1"/>
        <s v="2 5 1 515 001 002 002" u="1"/>
        <s v="1 2 1 214 001 001 004" u="1"/>
        <s v="2 6 1 611 001 001 003" u="1"/>
        <s v="2 6 1 613 002 002 002" u="1"/>
        <s v="2 6 1 613 002 004 001" u="1"/>
        <s v="2 6 1 615 007 001 001" u="1"/>
        <s v="1 3 9 2 392" u="1"/>
        <s v="2 5 1 515 001 100 003" u="1"/>
        <s v="2 6 1 614 002 001 111" u="1"/>
        <s v="2 6 3 631 002 002 043" u="1"/>
        <s v="2 5 4 541 003 003 001 005" u="1"/>
        <s v="1 3 9 392 006 009" u="1"/>
        <s v="2 6 1 611 002 001 034" u="1"/>
        <s v="2 6 1 614 002 002 073" u="1"/>
        <s v="1 3 9 5 395" u="1"/>
        <s v="2 6 1 613 002 003 064" u="1"/>
        <s v="2 6 1 614 002 001 025" u="1"/>
        <s v="1 1 5 2 152 001" u="1"/>
        <s v="2 6 1 614 002 001 211" u="1"/>
        <s v="2 5 1 5 515 001 001 003 013" u="1"/>
        <s v="1 3 9 6 396" u="1"/>
        <s v="2 5 2 523 001 010" u="1"/>
        <s v="2 5 1 515 001 100 017" u="1"/>
        <s v="2 6 1 614 002 001 125" u="1"/>
        <s v="2 6 2 623 001 010" u="1"/>
        <s v="2 6 3 631 002 002 057" u="1"/>
        <s v="1 3 9 8 398" u="1"/>
        <s v="1 3 6 364 001 002" u="1"/>
        <s v="2 6 1 611 002 001 048" u="1"/>
        <s v="2 6 1 614 001 001 008" u="1"/>
        <s v="2 6 1 614 002 002 087" u="1"/>
        <s v="2 7 2 723 001 010" u="1"/>
        <s v="1 4 6 464 001 002" u="1"/>
        <s v="1 3 9 9 399" u="1"/>
        <s v="1 3 2 326 001 001 001" u="1"/>
        <s v="2 5 6 565 001 013" u="1"/>
        <s v="2 6 1 613 002 003 078" u="1"/>
        <s v="2 6 1 614 002 001 225" u="1"/>
        <s v="1 3 4 341 001 004 001" u="1"/>
        <s v="1 3 4 1 341 001 001 006" u="1"/>
        <s v="2 5 6 561 001 001 002" u="1"/>
        <s v="1 2 8 3 283 001 003 001" u="1"/>
        <s v="3 9 2 927 001 003" u="1"/>
        <s v="1 1 5 5 159 002" u="1"/>
        <s v="1 2 8 283 001 003 003" u="1"/>
        <s v="2 6 1 614 002 001 139" u="1"/>
        <s v="2 6 1 614 002 001 239" u="1"/>
        <s v="2 5 1 5 515 001 001 003 014" u="1"/>
        <s v="1 1 1 114 001 002" u="1"/>
        <s v="1 2 1 212 002 002" u="1"/>
        <s v="1 2 1 214 001 002" u="1"/>
        <s v="1 3 7 376 001 010" u="1"/>
        <s v="1 3 1 314 001 002" u="1"/>
        <s v="2 5 9 592 001 010" u="1"/>
        <s v="1 1 3 137 001 003" u="1"/>
        <s v="1 4 1 414 001 002" u="1"/>
        <s v="1 2 3 237 001 003" u="1"/>
        <s v="2 7 9 792 001 010" u="1"/>
        <s v="1 3 3 337 001 003" u="1"/>
        <s v="1 4 3 437 001 003" u="1"/>
        <s v="2 6 1 614 002 001 010" u="1"/>
        <s v="2 8 3 834 001 001" u="1"/>
        <s v="3 9 1 916 001 010" u="1"/>
        <s v="2 7 5 753 001 003" u="1"/>
        <s v="2 7 5 757 001 002" u="1"/>
        <s v="2 5 1 515 001 002 001" u="1"/>
        <s v="1 2 1 214 001 001 003" u="1"/>
        <s v="1 4 4 1 441 001" u="1"/>
        <s v="2 8 5 853 001 003" u="1"/>
        <s v="2 6 1 611 001 001 002" u="1"/>
        <s v="2 6 1 613 002 002 001" u="1"/>
        <s v="2 5 1 515 001 100 002" u="1"/>
        <s v="2 6 1 614 002 001 110" u="1"/>
        <s v="2 6 3 631 002 002 042" u="1"/>
        <s v="1 3 9 392 006 007" u="1"/>
        <s v="2 6 1 611 002 001 033" u="1"/>
        <s v="2 6 1 614 002 002 072" u="1"/>
        <s v="1 4 4 3 443 001" u="1"/>
        <s v="1 9 9 991 003 112" u="1"/>
        <s v="2 6 1 613 002 003 063" u="1"/>
        <s v="2 6 1 614 002 001 024" u="1"/>
        <s v="2 6 1 614 002 001 210" u="1"/>
        <s v="2 5 1 5 515 001 001 003 005" u="1"/>
        <s v="2 5 1 5 515 001 001 003 015" u="1"/>
        <s v="1 2 8 3 283 001 003 004" u="1"/>
        <s v="2 5 1 515 001 100 016" u="1"/>
        <s v="2 6 1 614 002 001 124" u="1"/>
        <s v="2 6 3 631 002 002 056" u="1"/>
        <s v="1 3 2 326 001 010" u="1"/>
        <s v="2 6 1 611 002 001 047" u="1"/>
        <s v="2 6 1 614 001 001 007" u="1"/>
        <s v="2 6 1 614 002 002 086" u="1"/>
        <s v="2 5 4 542 001 010" u="1"/>
        <s v="1 2 8 283 001 002" u="1"/>
        <s v="1 3 8 383 001 002" u="1"/>
        <s v="2 7 4 742 001 010" u="1"/>
        <s v="1 4 8 483 001 002" u="1"/>
        <s v="2 5 6 565 001 011" u="1"/>
        <s v="2 5 6 569 001 010" u="1"/>
        <s v="2 6 1 613 002 003 077" u="1"/>
        <s v="2 6 1 614 002 001 224" u="1"/>
        <s v="1 3 4 341 001 002 001" u="1"/>
        <s v="2 5 6 561 001 001 001" u="1"/>
        <s v="3 9 2 923 001 002" u="1"/>
        <s v="3 9 2 927 001 001" u="1"/>
        <s v="1 2 8 283 001 003 002" u="1"/>
        <s v="2 6 1 614 002 001 138" u="1"/>
        <s v="2 6 1 614 005 001 001 005" u="1"/>
        <s v="2 6 1 614 002 001 238" u="1"/>
        <s v="2 5 1 5 515 001 001 003 006" u="1"/>
        <s v="2 5 1 5 515 001 001 003 016" u="1"/>
        <s v="1 1 2 2 122 001 001 001" u="1"/>
        <s v="1 1 3 133 001 002" u="1"/>
        <s v="1 2 9 295 001 010" u="1"/>
        <s v="1 2 3 233 001 002" u="1"/>
        <s v="1 2 6 1" u="1"/>
        <s v="1 3 9 395 001 010" u="1"/>
        <s v="1 3 6 1" u="1"/>
        <s v="1 3 3 333 001 002" u="1"/>
        <s v="1 4 3 433 001 002" u="1"/>
        <s v="2 5 1 519 001 010" u="1"/>
        <s v="1 2 5 256 001 003" u="1"/>
        <s v="2 6 1 619 001 010" u="1"/>
        <s v="1 3 5 356 001 003" u="1"/>
        <s v="2 5 7 572 001 003" u="1"/>
        <s v="2 5 7 576 001 002" u="1"/>
        <s v="1 2 1 214 001 001 002" u="1"/>
        <s v="2 8 5 853 001 001" u="1"/>
        <s v="1 3 6 9" u="1"/>
        <s v="1 3 8 2 382 001" u="1"/>
        <s v="2 5 1 515 001 100 001" u="1"/>
        <s v="2 5 9 599 001 003" u="1"/>
        <s v="2 6 3 631 002 002 041" u="1"/>
        <s v="2 5 4 541 003 003 001 004" u="1"/>
        <s v="1 3 9 392 006 005" u="1"/>
        <s v="2 6 1 611 002 001 032" u="1"/>
        <s v="2 6 1 614 002 002 071" u="1"/>
        <s v="1 2 4 249 006" u="1"/>
        <s v="2 7 9 799 001 003" u="1"/>
        <s v="2 6 1 614 005 006" u="1"/>
        <s v="2 6 1 613 002 003 062" u="1"/>
        <s v="2 6 1 614 002 001 023" u="1"/>
        <s v="2 5 1 515 001 100 015" u="1"/>
        <s v="2 5 1 5 515 001 001 003 007" u="1"/>
        <s v="2 6 1 614 002 001 123" u="1"/>
        <s v="2 6 3 631 002 002 055" u="1"/>
        <s v="2 6 1 611 002 001 046" u="1"/>
        <s v="2 6 1 614 001 001 006" u="1"/>
        <s v="2 6 1 614 002 002 085" u="1"/>
        <s v="2 5 1 541" u="1"/>
        <s v="1 2 4 245 001 010" u="1"/>
        <s v="1 3 4 345 001 010" u="1"/>
        <s v="1 4 4 445 001 010" u="1"/>
        <s v="2 5 6 561 001 010" u="1"/>
        <s v="2 6 1 613 002 003 076" u="1"/>
        <s v="2 6 1 614 002 001 223" u="1"/>
        <s v="2 5 1 5 515" u="1"/>
        <s v="3 8 3" u="1"/>
        <s v="2 7 6 761 001 010" u="1"/>
        <s v="2 5 2 522 001 003" u="1"/>
        <s v="2 6 2 622 001 003" u="1"/>
        <s v="2 6 2 626 001 002" u="1"/>
        <s v="1 2 8 283 001 003 001" u="1"/>
        <s v="2 5 1 515 001 100 029" u="1"/>
        <s v="2 7 2 722 001 003" u="1"/>
        <s v="2 7 2 726 001 002" u="1"/>
        <s v="2 6 1 614 002 001 137" u="1"/>
        <s v="2 5 4 549 001 003" u="1"/>
        <s v="3 9 4 942 001 002" u="1"/>
        <s v="2 6 1 614 002 002 099" u="1"/>
        <s v="2 7 4 749 001 003" u="1"/>
        <s v="2 6 1 614 002 001 237" u="1"/>
        <s v="2 5 1 5 515 001 001 003 008" u="1"/>
        <s v="1 3 7 8 378 001 001" u="1"/>
        <s v="1 1 5 152 001 002" u="1"/>
        <s v="2 5 1 511 001 010" u="1"/>
        <s v="1 2 5 252 001 002" u="1"/>
        <s v="2 6 1 611 001 010" u="1"/>
        <s v="1 3 5 352 001 002" u="1"/>
        <s v="1 1 5 154 012 003" u="1"/>
        <s v="2 7 1 711 001 010" u="1"/>
        <s v="1 4 5 452 001 002" u="1"/>
        <s v="1 2 1 214 001 001 001" u="1"/>
        <s v="1 2 7 275 001 003" u="1"/>
        <s v="1 3 7 9 379 002 001" u="1"/>
        <s v="2 8 1 811 001 010" u="1"/>
        <s v="1 3 7 375 001 003" u="1"/>
        <s v="1 3 7 379 001 002" u="1"/>
        <s v="2 5 9 591 001 003" u="1"/>
        <s v="2 5 9 595 001 002" u="1"/>
        <s v="2 6 3 631 002 002 040" u="1"/>
        <s v="1 3 9 392 006 003" u="1"/>
        <s v="1 3 9 394 001 005" u="1"/>
        <s v="2 6 1 611 002 001 031" u="1"/>
        <s v="2 6 1 614 002 002 070" u="1"/>
        <s v="2 7 9 791 001 003" u="1"/>
        <s v="3 9 1 915 001 003" u="1"/>
        <s v="2 6 1 614 005 004" u="1"/>
        <s v="2 6 1 613 002 003 061" u="1"/>
        <s v="2 6 1 614 002 001 022" u="1"/>
        <s v="2 5 1 515 001 100 014" u="1"/>
        <s v="2 6 1 614 002 001 122" u="1"/>
        <s v="2 6 3 631 002 002 054" u="1"/>
        <s v="2 6 1 611 002 001 045" u="1"/>
        <s v="2 6 1 614 001 001 005" u="1"/>
        <s v="2 6 1 614 002 002 084" u="1"/>
        <s v="2 6 1 614 005 007 001" u="1"/>
        <s v="2 5 1 5 515 001 001 003 009" u="1"/>
        <s v="2 6 1 613 002 003 075" u="1"/>
        <s v="2 6 1 614 002 001 222" u="1"/>
        <s v="1 3 6 364 001 010" u="1"/>
        <s v="1 4 6 464 001 010" u="1"/>
        <s v="2 6 2 626" u="1"/>
        <s v="1 3 2 323 002 003" u="1"/>
        <s v="1 3 2 325 001 003" u="1"/>
        <s v="1 3 2 329 001 002" u="1"/>
        <s v="2 5 1 515 001 100 028" u="1"/>
        <s v="2 6 1 614 002 001 136" u="1"/>
        <s v="1 4 2 425 001 003" u="1"/>
        <s v="2 5 4 541 001 003" u="1"/>
        <s v="2 5 4 541 003 002" u="1"/>
        <s v="2 5 4 545 001 002" u="1"/>
        <s v="2 6 1 611 002 001 059" u="1"/>
        <s v="2 6 1 614 001 001 019" u="1"/>
        <s v="2 6 1 614 002 002 098" u="1"/>
        <s v="2 7 4 741 001 003" u="1"/>
        <s v="2 7 4 745 001 002" u="1"/>
        <s v="1 3 5 1 351 001 001 001" u="1"/>
        <s v="2 5 6 564 001 004" u="1"/>
        <s v="3 9 6 961 001 002" u="1"/>
        <s v="1 2 2 1 221 001" u="1"/>
        <s v="2 6 1 614 005 001 001 004" u="1"/>
        <s v="2 6 1 614 002 001 236" u="1"/>
        <s v="1 2 2 1 221 002" u="1"/>
        <s v="1 3 5 3 353 001 001 001" u="1"/>
        <s v="1 2 4 246 002 003 003" u="1"/>
        <s v="1 3 5 1 351 001 002 001" u="1"/>
        <s v="1 3 5 5 355 001 001 001" u="1"/>
        <s v="1 2 2 1 221 004" u="1"/>
        <s v="2 5 1 515 002 999" u="1"/>
        <s v="1 1 1 114 001 010" u="1"/>
        <s v="1 2 1 212 002 010" u="1"/>
        <s v="1 2 1 214 001 010" u="1"/>
        <s v="1 3 1 314 001 010" u="1"/>
        <s v="1 1 5 154 012 001" u="1"/>
        <s v="1 1 7 171 001 002" u="1"/>
        <s v="1 4 1 414 001 010" u="1"/>
        <s v="1 3 5 3 353 001 003 001" u="1"/>
        <s v="1 2 7 271 001 002" u="1"/>
        <s v="1 3 7 371 001 002" u="1"/>
        <s v="1 4 7 471 001 002" u="1"/>
        <s v="1 2 9 294 001 003" u="1"/>
        <s v="1 2 9 296 002 002" u="1"/>
        <s v="1 2 9 298 001 002" u="1"/>
        <s v="2 5 4 541 003 003 001 003" u="1"/>
        <s v="1 3 9 392 006 001" u="1"/>
        <s v="1 3 9 394 001 003" u="1"/>
        <s v="1 3 9 398 001 002" u="1"/>
        <s v="1 3 5 5 355 001 003 001" u="1"/>
        <s v="2 6 1 611 002 001 030" u="1"/>
        <s v="2 7 5 757 001 010" u="1"/>
        <s v="3 9 1 911 001 002" u="1"/>
        <s v="3 9 1 915 001 001" u="1"/>
        <s v="2 6 1 612 002 004" u="1"/>
        <s v="2 6 1 614 005 002" u="1"/>
        <s v="2 6 1 613 002 003 060" u="1"/>
        <s v="2 6 1 614 002 001 021" u="1"/>
        <s v="1 2 1 1 211 001 001" u="1"/>
        <s v="1 2 1 2 212 001 001" u="1"/>
        <s v="2 5 1 515 001 100 013" u="1"/>
        <s v="2 6 1 614 002 001 121" u="1"/>
        <s v="1 2 1 2 212 002 001" u="1"/>
        <s v="2 6 3 631 002 002 053" u="1"/>
        <s v="1 3 5 7 357 007 001 001" u="1"/>
        <s v="2 6 1 611 002 001 044" u="1"/>
        <s v="2 6 1 612 002 003 003" u="1"/>
        <s v="2 6 1 614 001 001 004" u="1"/>
        <s v="2 6 1 614 002 002 083" u="1"/>
        <s v="2 6 1 614 005 005 001" u="1"/>
        <s v="1 2 1 4 214 001 001" u="1"/>
        <s v="1 2 1 2 212 003 001" u="1"/>
        <s v="2 6 1 613 002 003 074" u="1"/>
        <s v="2 6 1 614 002 001 221" u="1"/>
        <s v="1 2 1 6 216 001 001" u="1"/>
        <s v="1 2 1 1 211 001 003" u="1"/>
        <s v="1 1 2 121 001 002" u="1"/>
        <s v="1 2 8 283 001 010" u="1"/>
        <s v="1 2 2 221 001 002" u="1"/>
        <s v="1 3 8 383 001 010" u="1"/>
        <s v="1 3 2 321 001 002" u="1"/>
        <s v="1 4 8 483 001 010" u="1"/>
        <s v="1 1 4 144 001 003" u="1"/>
        <s v="1 2 1 8 218 001 001" u="1"/>
        <s v="2 5 1 515 001 100 027" u="1"/>
        <s v="2 6 1 614 002 001 135" u="1"/>
        <s v="1 4 2 421 001 002" u="1"/>
        <s v="1 2 4 244 001 003" u="1"/>
        <s v="1 2 4 246 002 002" u="1"/>
        <s v="1 2 4 248 001 002" u="1"/>
        <s v="2 6 1 611 002 001 058" u="1"/>
        <s v="2 6 1 614 002 002 097" u="1"/>
        <s v="1 3 4 344 001 003" u="1"/>
        <s v="1 3 4 348 001 002" u="1"/>
        <s v="1 2 1 4 214 001 003" u="1"/>
        <s v="1 4 4 444 001 003" u="1"/>
        <s v="1 4 4 448 001 002" u="1"/>
        <s v="2 5 6 564 001 002" u="1"/>
        <s v="3 9 2 923 001 010" u="1"/>
        <s v="2 6 1 614 005 007 001 002" u="1"/>
        <s v="2 6 1 614 002 001 235" u="1"/>
        <s v="1 2 1 6 216 001 003" u="1"/>
        <s v="2 5 4 541 003 003 001" u="1"/>
        <s v="2 5 2 522 001 100 002" u="1"/>
        <s v="1 2 4 246 002 003 002" u="1"/>
        <s v="2 6 1 614 002 001 149" u="1"/>
        <s v="1 2 9 6 296 001 001 001" u="1"/>
        <s v="1 2 9 6 296 002 001 001" u="1"/>
        <s v="2 6 1 614 002 001 249" u="1"/>
        <s v="1 1 3 133 001 010" u="1"/>
        <s v="1 2 3 233 001 010" u="1"/>
        <s v="1 3 3 333 001 010" u="1"/>
        <s v="1 2 1 1" u="1"/>
        <s v="1 4 3 433 001 010" u="1"/>
        <s v="1 3 1 1" u="1"/>
        <s v="1 2 1 2" u="1"/>
        <s v="1 1 1 3" u="1"/>
        <s v="1 2 1 4" u="1"/>
        <s v="1 3 1 4" u="1"/>
        <s v="2 5 7 576 001 010" u="1"/>
        <s v="1 3 1 5" u="1"/>
        <s v="1 2 9 6 296 001 003 001" u="1"/>
        <s v="1 2 1 6" u="1"/>
        <s v="2 5 1 514 001 002" u="1"/>
        <s v="1 3 5 352 001 001 001" u="1"/>
        <s v="1 3 1 7" u="1"/>
        <s v="1 2 1 8" u="1"/>
        <s v="2 6 1 614 001 002" u="1"/>
        <s v="2 6 1 614 002 001 020" u="1"/>
        <s v="1 2 9 6 296 002 003 001" u="1"/>
        <s v="2 8 1 814 001 002" u="1"/>
        <s v="2 5 1 515 001 002 011" u="1"/>
        <s v="1 1 5 2 152 001 001" u="1"/>
        <s v="2 6 1 613 002 002 011" u="1"/>
        <s v="2 6 1 613 002 004 010" u="1"/>
        <s v="2 5 1 515 001 100 012" u="1"/>
        <s v="2 6 1 614 002 001 120" u="1"/>
        <s v="2 6 3 631 002 002 052" u="1"/>
        <s v="2 6 1 611 002 001 043" u="1"/>
        <s v="2 6 1 612 002 003 002" u="1"/>
        <s v="2 6 1 614 002 002 082" u="1"/>
        <s v="2 6 1 614 005 003 001" u="1"/>
        <s v="2 6 1 613 002 003 073" u="1"/>
        <s v="2 6 1 614 002 001 220" u="1"/>
        <s v="2 5 3 003" u="1"/>
        <s v="1 1 5 2 152 001 003" u="1"/>
        <s v="2 5 1 515 001 100 026" u="1"/>
        <s v="2 6 1 614 002 001 134" u="1"/>
        <s v="1 1 5 5 159 002 001" u="1"/>
        <s v="2 6 1 611 002 001 057" u="1"/>
        <s v="2 6 1 614 001 001 017" u="1"/>
        <s v="2 6 1 614 002 002 096" u="1"/>
        <s v="2 6 2 626 001 010" u="1"/>
        <s v="1 3 6 361 002 003" u="1"/>
        <s v="1 3 6 363 001 003" u="1"/>
        <s v="2 7 2 726 001 010" u="1"/>
        <s v="2 6 1 614 005 001 001 003" u="1"/>
        <s v="2 6 1 614 005 005 001 002" u="1"/>
        <s v="1 4 6 463 001 003" u="1"/>
        <s v="2 5 8 583 001 002" u="1"/>
        <s v="2 6 1 614 002 001 234" u="1"/>
        <s v="2 5 6 564 001 100" u="1"/>
        <s v="3 9 4 942 001 010" u="1"/>
        <s v="1 9 9 991 003 112 261" u="1"/>
        <s v="1 3 2 325 001 002 001" u="1"/>
        <s v="2 5 4 541 001 002 001" u="1"/>
        <s v="2 5 2 522 001 100 001" u="1"/>
        <s v="1 2 4 246 002 003 001" u="1"/>
        <s v="1 1 5 154 007" u="1"/>
        <s v="2 6 1 614 002 001 148" u="1"/>
        <s v="1 1 5 5 159 002 003" u="1"/>
        <s v="2 6 1 614 002 001 248" u="1"/>
        <s v="1 1 5 152 001 010" u="1"/>
        <s v="1 4 4 1 441 001 001" u="1"/>
        <s v="1 2 5 252 001 010" u="1"/>
        <s v="2 5 4 541 003 003 001 002" u="1"/>
        <s v="1 3 5 352 001 010" u="1"/>
        <s v="1 4 5 452 001 010" u="1"/>
        <s v="1 1 1 113 001 003" u="1"/>
        <s v="1 2 1 213 001 003" u="1"/>
        <s v="1 2 1 217 001 002" u="1"/>
        <s v="1 4 4 3 443 001 001" u="1"/>
        <s v="1 3 7 379 001 010" u="1"/>
        <s v="1 3 1 313 001 003" u="1"/>
        <s v="1 3 1 317 001 002" u="1"/>
        <s v="2 5 9 595 001 010" u="1"/>
        <s v="1 2 4 2 242" u="1"/>
        <s v="1 4 1 413 001 003" u="1"/>
        <s v="1 4 1 417 001 002" u="1"/>
        <s v="2 6 3 631 002 002" u="1"/>
        <s v="1 3 3 332 007 002" u="1"/>
        <s v="2 5 1 515 001 002 010" u="1"/>
        <s v="1 2 4 3 243" u="1"/>
        <s v="1 2 1 214 001 001 012" u="1"/>
        <s v="2 7 3 733 001 002" u="1"/>
        <s v="2 6 1 613 002 002 010" u="1"/>
        <s v="1 3 9 392 004 001 001" u="1"/>
        <s v="1 3 9 398 001 001 001" u="1"/>
        <s v="2 8 3 833 001 002" u="1"/>
        <s v="2 5 1 515 001 100 011" u="1"/>
        <s v="2 7 5 756 001 003" u="1"/>
        <s v="2 6 3 631 002 002 051" u="1"/>
        <s v="2 6 1 611 002 001 042" u="1"/>
        <s v="2 6 1 612 002 003 001" u="1"/>
        <s v="2 6 1 614 002 002 081" u="1"/>
        <s v="1 2 4 6 246" u="1"/>
        <s v="2 6 3 631 002 001 003" u="1"/>
        <s v="2 6 1 613 002 003 072" u="1"/>
        <s v="2 6 1 614 002 001 033" u="1"/>
        <s v="1 1 3 4 134 001 001 001" u="1"/>
        <s v="1 2 4 7 247" u="1"/>
        <s v="1 2 4 9 249" u="1"/>
        <s v="2 5 1 515 001 100 025" u="1"/>
        <s v="2 6 1 614 002 001 133" u="1"/>
        <s v="2 6 1 611 002 001 056" u="1"/>
        <s v="2 6 1 614 001 001 016" u="1"/>
        <s v="2 6 1 614 002 002 095" u="1"/>
        <s v="1 3 2 329 001 010" u="1"/>
        <s v="1 3 9 5 395 001" u="1"/>
        <s v="2 6 1 614 005 007 001 001" u="1"/>
        <s v="2 5 4 545 001 010" u="1"/>
        <s v="2 6 1 614 002 001 233" u="1"/>
        <s v="1 1 3 4 134 001 003 001" u="1"/>
        <s v="1 2 8 282 001 003" u="1"/>
        <s v="1 3 8 382 001 003" u="1"/>
        <s v="1 3 9 6 396 001" u="1"/>
        <s v="2 7 4 745 001 010" u="1"/>
        <s v="1 4 8 482 001 003" u="1"/>
        <s v="3 9 6 961 001 010" u="1"/>
        <s v="1 3 9 2 392 005" u="1"/>
        <s v="2 5 1 515 001 100 039" u="1"/>
        <s v="2 6 1 614 002 001 147" u="1"/>
        <s v="1 3 9 8 398 001" u="1"/>
        <s v="3 9 2 922 001 003" u="1"/>
        <s v="3 9 2 926 001 002" u="1"/>
        <s v="1 1 3 2 132 001 001 003" u="1"/>
        <s v="2 6 1 614 002 001 247" u="1"/>
        <s v="1 3 9 9 399 003" u="1"/>
        <s v="1 3 8 2 382 001 001" u="1"/>
        <s v="2 5 4 541 001 002 001 002" u="1"/>
        <s v="1 1 7 171 001 010" u="1"/>
        <s v="1 1 3 2 132 001 003 003" u="1"/>
        <s v="1 2 7 271 001 010" u="1"/>
        <s v="1 3 7 371 001 010" u="1"/>
        <s v="1 4 7 471 001 010" u="1"/>
        <s v="1 1 3 136 001 002" u="1"/>
        <s v="1 2 9 298 001 010" u="1"/>
        <s v="1 2 3 232 001 003" u="1"/>
        <s v="1 2 3 236 001 002" u="1"/>
        <s v="1 3 9 398 001 010" u="1"/>
        <s v="1 3 3 332 001 003" u="1"/>
        <s v="1 3 3 332 003 002" u="1"/>
        <s v="1 3 3 336 001 002" u="1"/>
        <s v="1 2 1 214 001 001 011" u="1"/>
        <s v="1 1 5 159 001 003" u="1"/>
        <s v="1 4 3 432 001 003" u="1"/>
        <s v="1 4 3 436 001 002" u="1"/>
        <s v="1 2 5 259 001 003" u="1"/>
        <s v="3 9 1 911 001 010" u="1"/>
        <s v="2 6 1 614 005 010" u="1"/>
        <s v="1 3 5 359 001 003" u="1"/>
        <s v="2 5 1 515 001 100 010" u="1"/>
        <s v="2 7 5 752 001 002" u="1"/>
        <s v="1 4 5 459 001 003" u="1"/>
        <s v="2 6 3 631 002 002 050" u="1"/>
        <s v="2 5 7 575 001 003" u="1"/>
        <s v="2 5 7 579 001 002" u="1"/>
        <s v="2 8 5 852 001 002" u="1"/>
        <s v="2 6 1 611 002 001 041" u="1"/>
        <s v="2 6 1 614 002 002 080" u="1"/>
        <s v="3 9 9 991 001 003" u="1"/>
        <s v="2 6 3 631 002 001 002" u="1"/>
        <s v="2 6 1 613 002 003 071" u="1"/>
        <s v="2 6 1 614 002 001 032" u="1"/>
        <s v="2 5 1 515 001 100 024" u="1"/>
        <s v="2 6 1 614 002 001 132" u="1"/>
        <s v="2 6 1 611 002 001 055" u="1"/>
        <s v="2 6 1 614 001 001 015" u="1"/>
        <s v="2 6 1 614 002 002 094" u="1"/>
        <s v="1 1 2 121 001 010" u="1"/>
        <s v="1 2 2 221 001 010" u="1"/>
        <s v="1 3 2 321 001 010" u="1"/>
        <s v="2 6 1 614 005 001 001 002" u="1"/>
        <s v="2 6 1 614 005 005 001 001" u="1"/>
        <s v="1 4 2 421 001 010" u="1"/>
        <s v="2 6 1 614 002 001 232" u="1"/>
        <s v="1 2 4 248 001 010" u="1"/>
        <s v="1 3 4 348 001 010" u="1"/>
        <s v="1 4 4 448 001 010" u="1"/>
        <s v="2 5 6 564 001 010" u="1"/>
        <s v="2 5 1 515 001 100 038" u="1"/>
        <s v="2 6 1 614 002 001 146" u="1"/>
        <s v="2 5 2 523 002 003" u="1"/>
        <s v="2 5 2 529 001 002" u="1"/>
        <s v="1 1 5 154 013" u="1"/>
        <s v="3 9 2 922 001 001" u="1"/>
        <s v="2 6 2 625 001 003" u="1"/>
        <s v="2 6 2 629 001 002" u="1"/>
        <s v="2 7 2 725 001 003" u="1"/>
        <s v="2 7 2 729 001 002" u="1"/>
        <s v="1 2 4 249 006 004" u="1"/>
        <s v="3 9 4 941 001 003" u="1"/>
        <s v="2 6 1 614 002 001 246" u="1"/>
        <s v="1 3 9 392 007" u="1"/>
        <s v="2 5 4 541 003 003 001 001" u="1"/>
        <s v="2 6 1 613 002 005 999" u="1"/>
        <s v="1 3 6 1 361 002 001 001" u="1"/>
        <s v="1 2 1 214 001 001 010" u="1"/>
        <s v="1 1 5 151 001 003" u="1"/>
        <s v="1 1 5 155 001 002" u="1"/>
        <s v="2 5 1 514 001 010" u="1"/>
        <s v="1 2 5 251 001 003" u="1"/>
        <s v="1 2 5 255 001 002" u="1"/>
        <s v="2 6 1 614 001 010" u="1"/>
        <s v="1 3 5 351 001 003" u="1"/>
        <s v="1 3 5 355 001 002" u="1"/>
        <s v="1 4 5 451 001 003" u="1"/>
        <s v="2 5 7 571 001 002" u="1"/>
        <s v="2 8 1 814 001 010" u="1"/>
        <s v="2 6 1 611 002 001 040" u="1"/>
        <s v="1 3 7 378 001 003" u="1"/>
        <s v="2 5 9 594 001 003" u="1"/>
        <s v="2 5 9 598 001 002" u="1"/>
        <s v="3 9 9 991 001 001" u="1"/>
        <s v="2 6 3 631 002 001 001" u="1"/>
        <s v="2 6 1 613 002 003 070" u="1"/>
        <s v="2 6 1 614 002 001 031" u="1"/>
        <s v="1 3 5 357 008 001 001" u="1"/>
        <s v="3 9 1 918 001 003" u="1"/>
        <s v="1 3 6 9 369 001 001 001" u="1"/>
        <s v="2 5 1 515 001 100 023" u="1"/>
        <s v="2 6 1 614 002 001 131" u="1"/>
        <s v="2 6 1 611 002 001 054" u="1"/>
        <s v="2 6 1 614 001 001 014" u="1"/>
        <s v="2 6 1 614 002 002 093" u="1"/>
        <s v="2 5 4 541 002 999" u="1"/>
        <s v="1 9" u="1"/>
        <s v="2 6 1 613 002 003 084" u="1"/>
        <s v="2 6 1 614 005 003 001 001" u="1"/>
        <s v="2 6 1 614 002 001 231" u="1"/>
        <s v="1 2 2 1 221 001 001" u="1"/>
        <s v="1 3 6 9 369 004 001 001" u="1"/>
        <s v="1 2 2 1 221 002 001" u="1"/>
        <s v="2 5 1 515 001 100 037" u="1"/>
        <s v="2 6 1 614 002 001 145" u="1"/>
        <s v="2 6 2 629" u="1"/>
        <s v="2 5 8 583 001 010" u="1"/>
        <s v="2 5 2 521 001 002" u="1"/>
        <s v="2 6 2 621 001 002" u="1"/>
        <s v="1 3 2 328 001 003" u="1"/>
        <s v="2 7 2 721 001 002" u="1"/>
        <s v="2 5 4 544 001 003" u="1"/>
        <s v="1 2 2 1 221 004 001" u="1"/>
        <s v="1 2 4 249 002 004" u="1"/>
        <s v="1 2 4 249 004 003" u="1"/>
        <s v="1 2 4 249 006 002" u="1"/>
        <s v="3 9 4 941 001 001" u="1"/>
        <s v="2 6 1 614 002 001 245" u="1"/>
        <s v="2 7 4 744 001 003" u="1"/>
        <s v="2 7 4 748 001 002" u="1"/>
        <s v="2 5 1 5 515 001" u="1"/>
        <s v="1 2 2 1 221 001 003" u="1"/>
        <s v="1 2 2 1 221 002 003" u="1"/>
        <s v="2 6 1 614 002 001 159" u="1"/>
        <s v="2 5 4 541 001 002 001 001" u="1"/>
        <s v="2 6 1 613 002 003 999" u="1"/>
        <s v="1 2 1 217 001 010" u="1"/>
        <s v="1 3 1 317 001 010" u="1"/>
        <s v="1 4 1 417 001 010" u="1"/>
        <s v="1 2 7 274 001 002" u="1"/>
        <s v="2 6 1 2" u="1"/>
        <s v="1 3 7 374 001 002" u="1"/>
        <s v="2 6 1 3" u="1"/>
        <s v="2 7 3 733 001 010" u="1"/>
        <s v="2 6 1 4" u="1"/>
        <s v="2 5 1 5" u="1"/>
        <s v="2 5 3 001 001" u="1"/>
        <s v="1 2 9 297 001 003" u="1"/>
        <s v="2 8 3 833 001 010" u="1"/>
        <s v="1 3 9 397 001 003" u="1"/>
        <s v="2 6 1 614 002 001 030" u="1"/>
        <s v="2 5 1 515 002 004" u="1"/>
        <s v="3 9 1 914 001 002" u="1"/>
        <s v="3 9 1 918 001 001" u="1"/>
        <s v="2 5 4 541 012" u="1"/>
        <s v="2 5 1 515 001 100 022" u="1"/>
        <s v="2 6 1 614 002 001 130" u="1"/>
        <s v="2 6 1 611 002 001 053" u="1"/>
        <s v="2 6 1 614 001 001 013" u="1"/>
        <s v="2 6 1 614 002 002 092" u="1"/>
        <s v="1 3 1 1 311" u="1"/>
        <s v="2 5 1 515 002 003 003" u="1"/>
        <s v="2 6 1 613 002 003 083" u="1"/>
        <s v="2 6 1 614 005 001 001 001" u="1"/>
        <s v="2 6 1 614 002 001 230" u="1"/>
        <s v="2 5 1 515 001 100 036" u="1"/>
        <s v="2 6 1 614 002 001 144" u="1"/>
        <s v="2 6 2 621" u="1"/>
        <s v="1 1 2 124 001 002" u="1"/>
        <s v="1 3 1 5 315" u="1"/>
        <s v="1 2 5 561 001 001" u="1"/>
        <s v="1 3 2 324 001 002" u="1"/>
        <s v="1 4 2 424 001 002" u="1"/>
        <s v="1 2 4 247 001 003" u="1"/>
        <s v="1 3 4 347 001 003" u="1"/>
        <s v="2 6 1 614 002 001 244" u="1"/>
        <s v="1 3 1 7 317" u="1"/>
        <s v="1 4 4 447 001 003" u="1"/>
        <s v="2 5 6 563 001 003" u="1"/>
        <s v="2 5 6 567 001 002" u="1"/>
        <s v="2 5 6 565 003 001 020" u="1"/>
        <s v="3 9 2 926 001 010" u="1"/>
        <s v="2 6 1 614 002 002 009" u="1"/>
        <s v="2 6 1 614 002 001 158" u="1"/>
        <s v="2 6 1 614 002 002 109" u="1"/>
        <s v="1 1 3 136 001 010" u="1"/>
        <s v="1 2 3 236 001 010" u="1"/>
        <s v="1 3 3 336 001 010" u="1"/>
        <s v="1 2 7 1" u="1"/>
        <s v="1 4 3 436 001 010" u="1"/>
        <s v="1 2 9 293 001 002" u="1"/>
        <s v="1 3 9 393 001 002" u="1"/>
        <s v="2 7 5 752 001 010" u="1"/>
        <s v="1 4 9 493 001 002" u="1"/>
        <s v="2 5 7 579 001 010" u="1"/>
        <s v="2 8 5 852 001 010" u="1"/>
        <s v="2 5 1 511 002 003" u="1"/>
        <s v="2 5 1 513 001 003" u="1"/>
        <s v="2 6 1 613 001 003" u="1"/>
        <s v="2 6 1 617 001 002" u="1"/>
        <s v="1 3 7 8" u="1"/>
        <s v="1 3 7 9" u="1"/>
        <s v="2 8 1 813 001 003" u="1"/>
        <s v="2 5 1 515 001 100 021" u="1"/>
        <s v="2 6 3 631 002 002 061" u="1"/>
        <s v="2 6 1 611 002 001 052" u="1"/>
        <s v="2 6 1 614 001 001 012" u="1"/>
        <s v="2 6 1 614 002 002 091" u="1"/>
        <s v="2 5 1 515 002 003 002" u="1"/>
        <s v="2 6 1 613 002 003 082" u="1"/>
        <s v="1 2 5 2 252" u="1"/>
        <s v="1 2 5 3 253" u="1"/>
        <s v="1 2 5 4 254" u="1"/>
        <s v="2 5 1 515 001 100 035" u="1"/>
        <s v="2 6 1 614 002 001 143" u="1"/>
        <s v="1 1 4 143 001 002" u="1"/>
        <s v="2 6 1 611 002 001 001 999" u="1"/>
        <s v="1 2 4 243 001 002" u="1"/>
        <s v="1 3 4 341 002 002" u="1"/>
        <s v="1 3 4 343 001 002" u="1"/>
        <s v="2 6 1 614 002 001 243" u="1"/>
        <s v="1 4 4 441 002 002" u="1"/>
        <s v="1 4 4 443 001 002" u="1"/>
        <s v="2 5 2 529 001 010" u="1"/>
        <s v="2 6 2 629 001 010" u="1"/>
        <s v="1 3 6 366 001 003" u="1"/>
        <s v="2 6 1 614 002 002 008" u="1"/>
        <s v="2 7 2 729 001 010" u="1"/>
        <s v="1 4 6 466 001 003" u="1"/>
        <s v="2 5 8 582 001 003" u="1"/>
        <s v="2 5 1 515 001 100 049" u="1"/>
        <s v="2 6 1 614 002 001 157" u="1"/>
        <s v="1 3 3 332 006" u="1"/>
        <s v="2 6 1 614 002 002 108" u="1"/>
        <s v="1 3 5 357 007" u="1"/>
        <s v="2 6 1 614 002 001 257" u="1"/>
        <s v="1 1 5 155 001 010" u="1"/>
        <s v="1 2 5 255 001 010" u="1"/>
        <s v="1 3 5 355 001 010" u="1"/>
        <s v="2 5 7 571 001 010" u="1"/>
        <s v="1 2 1 216 001 003" u="1"/>
        <s v="1 3 1 316 001 003" u="1"/>
        <s v="2 5 9 598 001 010" u="1"/>
        <s v="1 4 1 416 001 003" u="1"/>
        <s v="2 5 3 532 001 003" u="1"/>
        <s v="2 5 1 515 001 100 020" u="1"/>
        <s v="2 6 3 632 001 003" u="1"/>
        <s v="2 6 3 631 002 002 060" u="1"/>
        <s v="2 7 3 732 001 003" u="1"/>
        <s v="2 6 1 611 002 001 051" u="1"/>
        <s v="2 6 1 614 001 001 011" u="1"/>
        <s v="2 6 1 614 002 002 090" u="1"/>
        <s v="2 8 3 832 001 003" u="1"/>
        <s v="2 7 5 759 001 003" u="1"/>
        <s v="2 5 1 515 002 003 001" u="1"/>
        <s v="2 6 1 613 001 004 001" u="1"/>
        <s v="2 6 1 613 002 003 081" u="1"/>
        <s v="2 5 1 515 001 100 034" u="1"/>
        <s v="2 6 1 614 002 001 142" u="1"/>
        <s v="1 3 9 2 392 005 001" u="1"/>
        <s v="1 3 9 8 398 001 001" u="1"/>
        <s v="2 6 1 614 002 001 242" u="1"/>
        <s v="2 5 2 521 001 010" u="1"/>
        <s v="1 2 6 262 001 002" u="1"/>
        <s v="2 6 2 621 001 010" u="1"/>
        <s v="1 3 6 362 001 002" u="1"/>
        <s v="2 6 1 614 002 002 007" u="1"/>
        <s v="2 7 2 721 001 010" u="1"/>
        <s v="1 4 6 462 001 002" u="1"/>
        <s v="2 5 1 515 001 100 048" u="1"/>
        <s v="1 3 8 385 001 003" u="1"/>
        <s v="2 6 1 614 002 001 156" u="1"/>
        <s v="1 3 9 9 399 003 001" u="1"/>
        <s v="2 7 4 748 001 010" u="1"/>
        <s v="1 4 8 485 001 003" u="1"/>
        <s v="2 5 6 563 001 002 001" u="1"/>
        <s v="2 6 1 614 002 002 107" u="1"/>
        <s v="1 3 9 8 398 001 003" u="1"/>
        <s v="3 9 2 925 001 003" u="1"/>
        <s v="2 6 1 614 002 001 256" u="1"/>
        <s v="1 3 9 9 399 003 003" u="1"/>
        <s v="1 1 1 112 001 002" u="1"/>
        <s v="1 2 7 274 001 010" u="1"/>
        <s v="1 2 1 212 001 002" u="1"/>
        <s v="1 3 7 374 001 010" u="1"/>
        <s v="1 3 1 312 001 002" u="1"/>
        <s v="1 1 3 135 001 003" u="1"/>
        <s v="1 4 1 412 001 002" u="1"/>
        <s v="1 2 3 231 003 003" u="1"/>
        <s v="1 2 3 235 001 003" u="1"/>
        <s v="1 2 3 239 001 002" u="1"/>
        <s v="1 3 3 331 001 004" u="1"/>
        <s v="1 3 3 335 001 003" u="1"/>
        <s v="1 3 3 339 001 002" u="1"/>
        <s v="1 1 5 154 009 001" u="1"/>
        <s v="1 4 3 435 001 003" u="1"/>
        <s v="1 4 3 439 001 002" u="1"/>
        <s v="2 6 1 611 002 001 050" u="1"/>
        <s v="2 6 1 614 001 001 010" u="1"/>
        <s v="2 5 5 551 001 003" u="1"/>
        <s v="2 8 3 832 001 001" u="1"/>
        <s v="3 9 1 914 001 010" u="1"/>
        <s v="2 7 5 751 001 003" u="1"/>
        <s v="2 7 5 755 001 002" u="1"/>
        <s v="2 5 7 578 001 003" u="1"/>
        <s v="2 8 5 851 001 003" u="1"/>
        <s v="2 6 1 613 002 003 080" u="1"/>
        <s v="1 2 4 2 242 001" u="1"/>
        <s v="2 5 1 515 010 002 002" u="1"/>
        <s v="1 2 4 3 243 001" u="1"/>
        <s v="2 5 1 515 001 100 033" u="1"/>
        <s v="2 6 1 614 002 001 141" u="1"/>
        <s v="2 6 1 614 001 001 024" u="1"/>
        <s v="2 5 2 523 003 999" u="1"/>
        <s v="1 2 4 6 246 001" u="1"/>
        <s v="2 6 1 614 002 001 241" u="1"/>
        <s v="1 2 4 7 247 001" u="1"/>
        <s v="1 1 2 124 001 010" u="1"/>
        <s v="1 2 4 6 246 002" u="1"/>
        <s v="1 3 7 8 378 001 001 001" u="1"/>
        <s v="1 3 2 324 001 010" u="1"/>
        <s v="2 6 1 614 002 002 006" u="1"/>
        <s v="1 4 2 424 001 010" u="1"/>
        <s v="1 2 8 281 001 002" u="1"/>
        <s v="1 2 4 9 249 001" u="1"/>
        <s v="2 5 1 515 001 100 047" u="1"/>
        <s v="1 3 8 381 001 002" u="1"/>
        <s v="2 6 1 614 002 001 155" u="1"/>
        <s v="1 4 8 481 001 002" u="1"/>
        <s v="2 5 6 567 001 010" u="1"/>
        <s v="1 3 7 9 379 002 001 001" u="1"/>
        <s v="1 2 4 9 249 002" u="1"/>
        <s v="2 6 1 614 002 002 106" u="1"/>
        <s v="3 9 2 921 001 002" u="1"/>
        <s v="3 9 2 925 001 001" u="1"/>
        <s v="2 6 1 614 002 001 255" u="1"/>
        <s v="2 7 2 728 001 003" u="1"/>
        <s v="1 2 4 9 249 004" u="1"/>
        <s v="2 6 1 614 002 001 169" u="1"/>
        <s v="1 2 4 9 249 006" u="1"/>
        <s v="1 1 3 131 001 002" u="1"/>
        <s v="1 2 9 293 001 010" u="1"/>
        <s v="1 2 3 231 001 002" u="1"/>
        <s v="1 2 2 1" u="1"/>
        <s v="1 3 9 393 001 010" u="1"/>
        <s v="1 1 2 2" u="1"/>
        <s v="1 3 2 1" u="1"/>
        <s v="1 3 3 331 001 002" u="1"/>
        <s v="1 3 2 2" u="1"/>
        <s v="1 4 9 493 001 010" u="1"/>
        <s v="1 1 5 154 001 003" u="1"/>
        <s v="1 3 2 3" u="1"/>
        <s v="1 4 3 431 001 002" u="1"/>
        <s v="1 2 5 254 001 003" u="1"/>
        <s v="2 6 1 617 001 010" u="1"/>
        <s v="1 3 5 354 001 003" u="1"/>
        <s v="1 3 5 358 001 002" u="1"/>
        <s v="1 3 2 6" u="1"/>
        <s v="2 5 7 574 001 002" u="1"/>
        <s v="2 8 5 851 001 001" u="1"/>
        <s v="2 5 1 515 010 002 001" u="1"/>
        <s v="2 5 9 597 001 003" u="1"/>
        <s v="2 5 1 515 001 100 032" u="1"/>
        <s v="2 6 1 614 002 001 140" u="1"/>
        <s v="2 6 1 614 001 001 023" u="1"/>
        <s v="2 6 1 614 002 001 240" u="1"/>
        <s v="1 1 4 143 001 010" u="1"/>
        <s v="2 5 1 5 515 001 001" u="1"/>
        <s v="2 6 1 614 002 002 005" u="1"/>
        <s v="1 2 4 243 001 010" u="1"/>
        <s v="2 5 1 515 001 100 046" u="1"/>
        <s v="1 3 7 347" u="1"/>
        <s v="1 3 4 343 001 010" u="1"/>
        <s v="2 6 1 614 002 001 154" u="1"/>
        <s v="1 4 4 443 001 010" u="1"/>
        <s v="2 6 1 614 002 002 105" u="1"/>
        <s v="1 3 2 1 321" u="1"/>
        <s v="2 6 1 614 002 001 254" u="1"/>
        <s v="2 6 2 622 002 002" u="1"/>
        <s v="2 6 2 624 001 002" u="1"/>
        <s v="1 3 2 2 322" u="1"/>
        <s v="2 7 2 724 001 002" u="1"/>
        <s v="1 3 2 3 323" u="1"/>
        <s v="2 6 1 614 002 002 019" u="1"/>
        <s v="2 7 4 747 001 003" u="1"/>
        <s v="1 2 1 1 211 001 001 001" u="1"/>
        <s v="2 6 1 614 002 001 168" u="1"/>
        <s v="1 2 1 2 212 001 001 001" u="1"/>
        <s v="2 5 3 001 001 001 005" u="1"/>
        <s v="2 6 1 614 002 002 119" u="1"/>
        <s v="1 3 2 6 326" u="1"/>
        <s v="1 2 1 2 212 002 001 001" u="1"/>
        <s v="1 2 1 4 214 001 001 001" u="1"/>
        <s v="2 6 1 612 002 004 999" u="1"/>
        <s v="1 2 1 2 212 003 001 001" u="1"/>
        <s v="1 2 1 6 216 001 001 001" u="1"/>
        <s v="1 2 1 1 211 001 003 001" u="1"/>
      </sharedItems>
    </cacheField>
    <cacheField name="CLAVCUENTA" numFmtId="0">
      <sharedItems containsBlank="1" containsMixedTypes="1" containsNumber="1" containsInteger="1" minValue="0" maxValue="3"/>
    </cacheField>
    <cacheField name="NOMBRE" numFmtId="0">
      <sharedItems containsBlank="1" count="3874" longText="1">
        <s v="GASTOS Y OTRAS PERDIDAS"/>
        <s v="GASTO  CORRIENTE"/>
        <s v="CAPITAL"/>
        <s v="DEUDA"/>
        <s v="SERVICIOS PERSONALES"/>
        <s v="REMUNERACIONES AL PERSONAL DE CARACTER PERMANENTE"/>
        <s v="DIETAS"/>
        <s v="FONDO GENERAL DE PARTICIPACIONES"/>
        <s v="FAISMUN"/>
        <s v="FORTAMUN"/>
        <s v="RECURSOS FISCALES"/>
        <s v="HABERES"/>
        <s v="SUELDOS BASE AL PERSONAL PERMANENTE"/>
        <s v="REMUNERACIONES POR ADSCRIPCIÓN LABORAL EN EL EXTRANJERO"/>
        <s v="REMUNERACIONES AL PERSONAL DE CARACTER TRANSITORIO"/>
        <s v="HONORARIOS ASIMILABLES A SALARIOS"/>
        <s v="SUELDOS BASE AL PERSONAL EVENTUAL"/>
        <s v="RETRIBUCIONES POR SERVICIOS DE CARÁCTER SOCIAL"/>
        <s v="RETRIBUCIÓN A LOS REPRESENTANTES DE LOS TRABAJADORES Y DE LOS PATRONES EN LA JUNTA DE CONCILIACIÓN Y ARBITRAJE"/>
        <s v="REMUNERACIONES ADICIONALES Y ESPECIALES"/>
        <s v="PRIMAS POR AÑOS DE SERVICIOS EFECTIVOS PRESTADOS"/>
        <s v="PRIMAS DE VACACIONES, DOMINICAL Y GRATIFICACIÓN DE FIN DE AÑO"/>
        <s v="HORAS EXTRAORDINARIAS"/>
        <s v="COMPENSACIONES"/>
        <s v="SOBREHABERES"/>
        <s v="ASIGNACIONES DE TÉCNICO, DE MANDO, POR COMISIÓN, DE VUELO Y DE TÉCNICO ESPECIAL"/>
        <s v="HONORARIOS ESPECIALES"/>
        <s v="PARTICIPACIONES POR VIGILANCIA EN EL CUMPLIMIENTO DE LAS LEYES Y CUSTODIA DE VALORES"/>
        <s v="SEGURIDAD SOCIAL"/>
        <s v="APORTACIONES DE SEGURIDAD SOCIAL"/>
        <s v="APORTACIONES A FONDOS DE VIVIENDA"/>
        <s v="APORTACIONES AL SISTEMA PARA EL RETIRO"/>
        <s v="APORTACIONES PARA SEGUROS"/>
        <s v="OTRAS PRESTACIONES SOCIALES Y ECONOMICAS"/>
        <s v="CUOTAS PARA EL FONDO DE AHORRO Y FONDO DE TRABAJO"/>
        <s v="INDEMNIZACIONES"/>
        <s v="PRESTACIONES Y HABERES DE RETIRO"/>
        <s v="PRESTACIONES CONTRACTUALES"/>
        <s v="APOYOS A LA CAPACITACIÓN DE LOS SERVIDORES PÚBLICOS"/>
        <s v="OTRAS PRESTACIONES SOCIALES Y ECONÓMICAS"/>
        <s v="PREVISIONES"/>
        <s v="PREVISIONES DE CARÁCTER LABORAL, ECONÓMICA Y DE SEGURIDAD SOCIAL"/>
        <s v="PAGO DE ESTIMULOS A SERVIDORES PUBLICOS"/>
        <s v="ESTÍMULOS"/>
        <s v="RECOMPENSAS"/>
        <s v="MATERIALES Y SUMINISTROS"/>
        <s v="MATERIALES DE ADMINISTRACION, EMISION DE DOCUMENTOS Y ARTICULOS OFICIALES"/>
        <s v="MATERIALES, ÚTILES Y EQUIPOS MENORES DE OFICINA"/>
        <s v="MATERIALES Y ÚTILES DE IMPRESIÓN Y REPRODUCCIÓN"/>
        <s v="MATERIAL ESTADÍSTICO Y GEOGRÁFICO"/>
        <s v="MATERIALES, ÚTILES Y EQUIPOS MENORES DE TECNOLOGÍAS DE LA INFORMACIÓN Y COMUNICACIONES"/>
        <s v="MATERIAL IMPRESO E INFORMACIÓN DIGITAL"/>
        <s v="MATERIAL DE LIMPIEZA"/>
        <s v="MATERIALES Y ÚTILES DE ENSEÑANZA"/>
        <s v="MATERIALES PARA EL REGISTRO E IDENTIFICACIÓN DE BIENES Y PERSONAS"/>
        <s v="ALIMENTOS Y UTENSILIOS"/>
        <s v="PRODUCTOS ALIMENTICIOS PARA PERSONAS"/>
        <s v="PRODUCTOS ALIMENTICIOS PARA ANIMALES"/>
        <s v="UTENSILIOS PARA EL SERVICIO DE ALIMENTACIÓN"/>
        <s v="MATERIAS PRIMAS Y MATERIALES DE PRODUCCION Y COMERCIALIZACION"/>
        <s v="PRODUCTOS ALIMENTICIOS, AGROPECUARIOS Y FORESTALES ADQUIRIDOS COMO MATERIA PRIMA"/>
        <s v="INSUMOS TEXTILES ADQUIRIDOS COMO MATERIA PRIMA"/>
        <s v="PRODUCTOS DE PAPEL, CARTÓN E IMPRESOS ADQUIRIDOS COMO MATERIA PRIMA"/>
        <s v="COMBUSTIBLES, LUBRICANTES, ADITIVOS, CARBÓN Y SUS DERIVADOS ADQUIRIDOS COMO MATERIA PRIMA"/>
        <s v="PRODUCTOS QUÍMICOS, FARMACÉUTICOS Y DE LABORATORIO ADQUIRIDOS COMO MATERIA PRIMA"/>
        <s v="PRODUCTOS METÁLICOS Y A BASE DE MINERALES NO METÁLICOS ADQUIRIDOS COMO MATERIA PRIMA"/>
        <s v="PRODUCTOS DE CUERO, PIEL, PLÁSTICO Y HULE ADQUIRIDOS COMO MATERIA PRIMA"/>
        <s v="MERCANCÍAS ADQUIRIDAS PARA SU COMERCIALIZACIÓN"/>
        <s v="OTROS PRODUCTOS ADQUIRIDOS COMO MATERIA PRIMA"/>
        <s v="MATERIALES Y ARTICULOS DE CONSTRUCCION Y DE REPARACION"/>
        <s v="PRODUCTOS MINERALES NO METÁLICOS"/>
        <s v="CEMENTO Y PRODUCTOS DE CONCRETO"/>
        <s v="CAL, YESO Y PRODUCTOS DE YESO"/>
        <s v="MADERA Y PRODUCTOS DE MADERA"/>
        <s v="VIDRIO Y PRODUCTOS DE VIDRIO"/>
        <s v="MATERIAL ELÉCTRICO Y ELECTRÓNICO"/>
        <s v="ARTÍCULOS METÁLICOS PARA LA CONSTRUCCIÓN"/>
        <s v="MATERIALES COMPLEMENTARIOS"/>
        <s v="OTROS MATERIALES Y ARTÍCULOS DE CONSTRUCCIÓN Y REPARACIÓN"/>
        <s v="PRODUCTOS QUIMICOS, FARMACEUTICOS Y DE LABORATORIO"/>
        <s v="PRODUCTOS QUÍMICOS BÁSICOS"/>
        <s v="FERTILIZANTES, PESTICIDAS Y OTROS AGROQUÍMICOS"/>
        <s v="MEDICINAS Y PRODUCTOS FARMACÉUTICOS"/>
        <s v="MATERIALES, ACCESORIOS Y SUMINISTROS MÉDICOS"/>
        <s v="MATERIALES, ACCESORIOS Y SUMINISTROS DE LABORATORIO"/>
        <s v="FIBRAS SINTÉTICAS, HULES, PLÁSTICOS Y DERIVADOS"/>
        <s v="OTROS PRODUCTOS QUÍMICOS"/>
        <s v="COMBUSTIBLES, LUBRICANTES Y ADITIVOS"/>
        <s v="CARBÓN Y SUS DERIVADOS"/>
        <s v="VESTUARIO, BLANCOS, PRENDAS DE PROTECCION Y ARTICULOS DEPORTIVOS"/>
        <s v="VESTUARIO Y UNIFORMES"/>
        <s v="PRENDAS DE SEGURIDAD Y PROTECCIÓN PERSONAL"/>
        <s v="ARTÍCULOS DEPORTIVOS"/>
        <s v="PRODUCTOS TEXTILES"/>
        <s v="BLANCOS Y OTROS PRODUCTOS TEXTILES, EXCEPTO PRENDAS DE VESTIR"/>
        <s v="MATERIALES Y SUMINISTROS PARA SEGURIDAD"/>
        <s v="SUSTANCIAS Y MATERIALES EXPLOSIVOS"/>
        <s v="MATERIALES DE SEGURIDAD PÚBLICA"/>
        <s v="PRENDAS DE PROTECCIÓN PARA SEGURIDAD PÚBLICA Y NACIONAL"/>
        <s v="HERRAMIENTAS, REFACCIONES Y ACCESORIOS MENORES"/>
        <s v="HERRAMIENTAS MENORES"/>
        <s v="REFACCIONES Y ACCESORIOS MENORES DE EDIFICIOS"/>
        <s v="REFACCIONES  Y  ACCESORIOS  MENORES  DE  MOBILIARIO  Y  EQUIPO  DE  ADMINISTRACIÓN,  EDUCACIONAL  Y RECREATIVO"/>
        <s v="REFACCIONES Y ACCESORIOS MENORES DE EQUIPO DE CÓMPUTO Y TECNOLOGÍAS DE LA INFORMACIÓN"/>
        <s v="REFACCIONES Y ACCESORIOS MENORES DE EQUIPO E INSTRUMENTAL MÉDICO Y DE LABORATORIO"/>
        <s v="REFACCIONES Y ACCESORIOS MENORES DE EQUIPO DE TRANSPORTE"/>
        <s v="REFACCIONES Y ACCESORIOS MENORES DE EQUIPO DE DEFENSA Y SEGURIDAD"/>
        <s v="REFACCIONES Y ACCESORIOS MENORES DE MAQUINARIA Y OTROS EQUIPOS"/>
        <s v="REFACCIONES Y ACCESORIOS MENORES OTROS BIENES MUEBLES"/>
        <s v="SERVICIOS GENERALES"/>
        <s v="SERVICIOS BASICOS"/>
        <s v="ENERGÍA ELÉCTRICA"/>
        <s v="GAS"/>
        <s v="AGUA"/>
        <s v="TELEFONÍA TRADICIONAL"/>
        <s v="TELEFONÍA CELULAR"/>
        <s v="SERVICIOS DE TELECOMUNICACIONES Y SATÉLITES"/>
        <s v="SERVICIOS DE ACCESO DE INTERNET, REDES Y PROCESAMIENTO DE INFORMACIÓN"/>
        <s v="SERVICIOS POSTALES Y TELEGRÁFICOS"/>
        <s v="SERVICIOS INTEGRALES Y OTROS SERVICIOS"/>
        <s v="SERVICIOS DE ARRENDAMIENTO"/>
        <s v="ARRENDAMIENTO DE TERRENOS"/>
        <s v="ARRENDAMIENTO DE EDIFICIOS"/>
        <s v="ARRENDAMIENTO DE MOBILIARIO Y EQUIPO DE ADMINISTRACIÓN, EDUCACIONAL Y RECREATIVO"/>
        <s v="ARRENDAMIENTO DE EQUIPO E INSTRUMENTAL MÉDICO Y DE LABORATORIO"/>
        <s v="ARRENDAMIENTO DE EQUIPO DE TRANSPORTE"/>
        <s v="ARRENDAMIENTO DE MAQUINARIA, OTROS EQUIPOS Y HERRAMIENTAS"/>
        <s v="ARRENDAMIENTO DE ACTIVOS INTANGIBLES"/>
        <s v="ARRENDAMIENTO FINANCIERO"/>
        <s v="OTROS ARRENDAMIENTOS"/>
        <s v="SERVICIOS PROFESIONALES, CIENTIFICOS, TECNICOS Y OTROS SERVICIOS"/>
        <s v="SERVICIOS LEGALES, DE CONTABILIDAD, AUDITORÍA Y RELACIONADOS"/>
        <s v="SERVICIOS DE DISEÑO, ARQUITECTURA, INGENIERÍA Y ACTIVIDADES RELACIONADAS"/>
        <s v="SERVICIOS DE CONSULTORÍA ADMINISTRATIVA, PROCESOS, TÉCNICA Y EN TECNOLOGÍAS DE LA INFORMACIÓN"/>
        <s v="SERVICIOS DE CAPACITACIÓN"/>
        <s v="SERVICIOS DE INVESTIGACIÓN CIENTÍFICA Y DESARROLLO"/>
        <s v="SERVICIOS DE APOYO ADMINISTRATIVO, TRADUCCIÓN, FOTOCOPIADO E IMPRESIÓN"/>
        <s v="SERVICIOS DE PROTECCIÓN Y SEGURIDAD"/>
        <s v="SERVICIOS DE VIGILANCIA"/>
        <s v="SERVICIOS PROFESIONALES, CIENTÍFICOS Y TÉCNICOS INTEGRALES"/>
        <s v="SERVICIOS FINANCIEROS, BANCARIOS Y COMERCIALES"/>
        <s v="SERVICIOS FINANCIEROS Y BANCARIOS"/>
        <s v="SERVICIOS DE COBRANZA, INVESTIGACIÓN CREDITICIA Y SIMILAR"/>
        <s v="SERVICIOS DE RECAUDACIÓN, TRASLADO Y CUSTODIA DE VALORES"/>
        <s v="SEGUROS DE RESPONSABILIDAD PATRIMONIAL Y FIANZAS"/>
        <s v="SEGURO DE BIENES PATRIMONIALES"/>
        <s v="ALMACENAJE, ENVASE Y EMBALAJE"/>
        <s v="FLETES Y MANIOBRAS"/>
        <s v="COMISIONES POR VENTAS"/>
        <s v="SERVICIOS FINANCIEROS, BANCARIOS Y COMERCIALES INTEGRALES"/>
        <s v="SERVICIOS DE INSTALACION, REPARACION, MANTENIMIENTO Y CONSERVACION"/>
        <s v="CONSERVACIÓN Y MANTENIMIENTO MENOR DE INMUEBLES"/>
        <s v="INSTALACIÓN, REPARACIÓN Y MANTENIMIENTO DE MOBILIARIO Y EQUIPO DE ADMINISTRACIÓN, EDUCACIONAL Y RECREATIVO"/>
        <s v="INSTALACIÓN, REPARACIÓN Y MANTENIMIENTO DE EQUIPO DE CÓMPUTO Y TECNOLOGÍA DE LA INFORMACIÓN"/>
        <s v="INSTALACIÓN, REPARACIÓN Y MANTENIMIENTO DE EQUIPO E INSTRUMENTAL MÉDICO Y DE LABORATORIO"/>
        <s v="REPARACIÓN Y MANTENIMIENTO DE EQUIPO DE TRANSPORTE"/>
        <s v="REPARACIÓN Y MANTENIMIENTO DE EQUIPO DE DEFENSA Y SEGURIDAD"/>
        <s v="INSTALACIÓN, REPARACIÓN Y MANTENIMIENTO DE MAQUINARIA, OTROS EQUIPOS Y HERRAMIENTA"/>
        <s v="SERVICIOS DE LIMPIEZA Y MANEJO DE DESECHOS"/>
        <s v="SERVICIOS DE JARDINERÍA Y FUMIGACIÓN"/>
        <s v="SERVICIOS DE COMUNICACION SOCIAL Y PUBLICIDAD"/>
        <s v="DIFUSIÓN  POR  RADIO,  TELEVISIÓN  Y  OTROS  MEDIOS  DE  MENSAJES  SOBRE  PROGRAMAS  Y  ACTIVIDADES GUBERNAMENTALES"/>
        <s v="DIFUSIÓN POR RADIO, TELEVISIÓN Y OTROS MEDIOS DE MENSAJES COMERCIALES PARA PROMOVER LA VENTA DE BIENES O SERVICIOS"/>
        <s v="SERVICIOS DE CREATIVIDAD, PREPRODUCCIÓN Y PRODUCCIÓN DE PUBLICIDAD, EXCEPTO INTERNET"/>
        <s v="SERVICIOS DE REVELADO DE FOTOGRAFÍAS"/>
        <s v="SERVICIOS DE LA INDUSTRIA FÍLMICA, DEL SONIDO Y DEL VIDEO"/>
        <s v="SERVICIO DE CREACIÓN Y DIFUSIÓN DE CONTENIDO EXCLUSIVAMENTE A TRAVÉS DE INTERNET"/>
        <s v="OTROS SERVICIOS DE INFORMACIÓN"/>
        <s v="SERVICIOS DE TRASLADO Y VIATICOS"/>
        <s v="PASAJES AÉREOS"/>
        <s v="PASAJES TERRESTRES"/>
        <s v="PASAJES MARÍTIMOS, LACUSTRES Y FLUVIALES"/>
        <s v="AUTOTRANSPORTE"/>
        <s v="VIÁTICOS EN EL PAÍS"/>
        <s v="VIÁTICOS EN EL EXTRANJERO"/>
        <s v="GASTOS DE INSTALACIÓN Y TRASLADO DE MENAJE"/>
        <s v="SERVICIOS INTEGRALES DE TRASLADO Y VIÁTICOS"/>
        <s v="OTROS SERVICIOS DE TRASLADO Y HOSPEDAJE"/>
        <s v="SERVICIOS OFICIALES"/>
        <s v="GASTOS DE CEREMONIAL"/>
        <s v="GASTOS DE ORDEN SOCIAL Y CULTURAL"/>
        <s v="CONGRESOS Y CONVENCIONES"/>
        <s v="EXPOSICIONES"/>
        <s v="GASTOS DE REPRESENTACIÓN"/>
        <s v="OTROS SERVICIOS GENERALES"/>
        <s v="SERVICIOS FUNERARIOS Y DE CEMENTERIOS"/>
        <s v="IMPUESTOS Y DERECHOS"/>
        <s v="IMPUESTOS Y DERECHOS DE IMPORTACIÓN"/>
        <s v="SENTENCIAS Y RESOLUCIONES POR AUTORIDAD COMPETENTE"/>
        <s v="PENAS, MULTAS, ACCESORIOS Y ACTUALIZACIONES"/>
        <s v="OTROS GASTOS POR RESPONSABILIDADES"/>
        <s v="UTILIDADES"/>
        <s v="IMPUESTO SOBRE NÓMINAS Y OTROS QUE SE DERIVEN DE UNA RELACIÓN LABORAL"/>
        <s v="TRANSFERENCIAS, ASIGNACIONES, SUBSIDIOS Y OTRAS AYUDAS"/>
        <s v="TRANSFERENCIAS INTERNAS Y ASIGNACIONES AL SECTOR PÚBLICO"/>
        <s v="ASIGNACIONES PRESUPUESTARIAS AL PODER EJECUTIVO"/>
        <s v="ASIGNACIONES PRESUPUESTARIAS AL PODER LEGISLATIVO"/>
        <s v="ASIGNACIONES PRESUPUESTARIAS AL PODER JUDICIAL"/>
        <s v="ASIGNACIONES PRESUPUESTARIAS A ÓRGANOS AUTÓNOMOS"/>
        <s v="TRANSFERENCIAS INTERNAS OTORGADAS A ENTIDADES PARAESTATALES NO EMPRESARIALES Y NO FINANCIERAS"/>
        <s v="TRANSFERENCIAS INTERNAS OTORGADAS A ENTIDADES PARAESTATALES EMPRESARIALES Y NO FINANCIERAS"/>
        <s v="TRANSFERENCIAS INTERNAS OTORGADAS A FIDEICOMISOS PÚBLICOS EMPRESARIALES Y NO FINANCIEROS"/>
        <s v="TRANSFERENCIAS INTERNAS OTORGADAS A INSTITUCIONES PARAESTATALES PÚBLICAS FINANCIERAS"/>
        <s v="TRANSFERENCIAS INTERNAS OTORGADAS A FIDEICOMISOS PÚBLICOS FINANCIEROS"/>
        <s v="TRANSFERENCIAS AL RESTO DEL SECTOR PÚBLICO"/>
        <s v="TRANSFERENCIAS OTORGADAS A ENTIDADES PARAESTATALES NO EMPRESARIALES Y NO FINANCIERAS"/>
        <s v="TRANSFERENCIAS OTORGADAS PARA ENTIDADES PARAESTATALES EMPRESARIALES Y NO FINANCIERAS"/>
        <s v="TRANSFERENCIAS OTORGADAS PARA INSTITUCIONES PARAESTATALES PÚBLICAS FINANCIERAS"/>
        <s v="TRANSFERENCIAS OTORGADAS A ENTIDADES FEDERATIVAS Y MUNICIPIOS"/>
        <s v="TRANSFERENCIAS A FIDEICOMISOS DE ENTIDADES FEDERATIVAS Y MUNICIPIOS"/>
        <s v="SUBSIDIOS Y SUBVENCIONES"/>
        <s v="SUBSIDIOS A LA PRODUCCIÓN"/>
        <s v="SUBSIDIOS A LA DISTRIBUCIÓN"/>
        <s v="SUBSIDIOS A LA INVERSIÓN"/>
        <s v="SUBSIDIOS A LA PRESTACIÓN DE SERVICIOS PÚBLICOS"/>
        <s v="SUBSIDIOS PARA CUBRIR DIFERENCIALES DE TASAS DE INTERÉS"/>
        <s v="SUBSIDIOS A LA VIVIENDA"/>
        <s v="SUBVENCIONES AL CONSUMO"/>
        <s v="SUBSIDIOS A ENTIDADES FEDERATIVAS Y MUNICIPIOS"/>
        <s v="OTROS SUBSIDIOS"/>
        <s v="AYUDAS SOCIALES"/>
        <s v="AYUDAS SOCIALES A PERSONAS"/>
        <s v="BECAS Y OTRAS AYUDAS PARA PROGRAMAS DE CAPACITACIÓN"/>
        <s v="AYUDAS SOCIALES A INSTITUCIONES DE ENSEÑANZA"/>
        <s v="AYUDAS SOCIALES A ACTIVIDADES CIENTÍFICAS O ACADÉMICAS"/>
        <s v="AYUDAS SOCIALES A INSTITUCIONES SIN FINES DE LUCRO"/>
        <s v="AYUDAS SOCIALES A COOPERATIVAS"/>
        <s v="AYUDAS SOCIALES A ENTIDADES DE INTERÉS PÚBLICO"/>
        <s v="AYUDAS POR DESASTRES NATURALES Y OTROS SINIESTROS"/>
        <s v="PENSIONES Y JUBILACIONES"/>
        <s v="PENSIONES"/>
        <s v="JUBILACIONES"/>
        <s v="OTRAS PENSIONES Y JUBILACIONES"/>
        <s v="TRANSFERENCIAS A FIDEICOMISOS, MANDATOS Y OTROS ANALOGOS"/>
        <s v="TRANSFERENCIAS A FIDEICOMISOS DEL PODER EJECUTIVO"/>
        <s v="TRANSFERENCIAS A FIDEICOMISOS DEL PODER LEGISLATIVO"/>
        <s v="TRANSFERENCIAS A FIDEICOMISOS DEL PODER JUDICIAL"/>
        <s v="TRANSFERENCIAS  A  FIDEICOMISOS  PÚBLICOS  DE  ENTIDADES  PARAESTATALES  NO  EMPRESARIALES  Y  NO FINANCIERAS"/>
        <s v="TRANSFERENCIAS A FIDEICOMISOS PÚBLICOS DE ENTIDADES PARAESTATALES EMPRESARIALES Y NO FINANCIERAS"/>
        <s v="TRANSFERENCIAS A FIDEICOMISOS DE INSTITUCIONES PÚBLICAS FINANCIERAS"/>
        <s v="OTRAS TRANSFERENCIAS A FIDEICOMISOS"/>
        <s v="TRANSFERENCIAS A LA SEGURIDAD SOCIAL"/>
        <s v="TRANSFERENCIAS POR OBLIGACIÓN DE LEY"/>
        <s v="DONATIVOS"/>
        <s v="DONATIVOS A INSTITUCIONES SIN FINES DE LUCRO"/>
        <s v="DONATIVOS A ENTIDADES FEDERATIVAS"/>
        <s v="DONATIVOS A FIDEICOMISOS PRIVADOS"/>
        <s v="DONATIVOS A FIDEICOMISOS ESTATALES"/>
        <s v="DONATIVOS INTERNACIONALES"/>
        <s v="TRANSFERENCIAS AL EXTERIOR"/>
        <s v="TRANSFERENCIAS PARA GOBIERNOS EXTRANJEROS"/>
        <s v="TRANSFERENCIAS PARA ORGANISMOS INTERNACIONALES"/>
        <s v="TRANSFERENCIAS PARA EL SECTOR PRIVADO EXTERNO"/>
        <s v="BIENES MUEBLES, INMUEBLES E INTANGIBLES"/>
        <s v="MOBILIARIO Y EQUIPO DE ADMINISTRACION"/>
        <s v="MUEBLES DE OFICINA Y ESTANTERÍA"/>
        <s v="MUEBLES, EXCEPTO DE OFICINA Y ESTANTERÍA"/>
        <s v="BIENES ARTÍSTICOS, CULTURALES Y CIENTÍFICOS"/>
        <s v="OBJETOS DE VALOR"/>
        <s v="EQUIPO DE CÓMPUTO Y DE TECNOLOGÍAS DE LA INFORMACIÓN"/>
        <s v="OTROS MOBILIARIOS Y EQUIPOS DE ADMINISTRACIÓN"/>
        <s v="MOBILIARIO Y EQUIPO EDUCACIONAL Y RECREATIVO"/>
        <s v="EQUIPOS Y APARATOS AUDIOVISUALES"/>
        <s v="APARATOS DEPORTIVOS"/>
        <s v="CÁMARAS FOTOGRÁFICAS Y DE VIDEO"/>
        <s v="OTRO MOBILIARIO Y EQUIPO EDUCACIONAL Y RECREATIVO"/>
        <s v="EQUIPO E INSTRUMENTAL MEDICO Y DE LABORATORIO"/>
        <s v="EQUIPO MÉDICO Y DE LABORATORIO"/>
        <s v="INSTRUMENTAL MÉDICO Y DE LABORATORIO"/>
        <s v="VEHICULOS Y EQUIPO DE TRANSPORTE"/>
        <s v="VEHÍCULOS Y EQUIPO TERRESTRE"/>
        <s v="CARROCERÍAS Y REMOLQUES"/>
        <s v="EQUIPO AEROESPACIAL"/>
        <s v="EQUIPO FERROVIARIO"/>
        <s v="EMBARCACIONES"/>
        <s v="OTROS EQUIPOS DE TRANSPORTE"/>
        <s v="EQUIPO DE DEFENSA Y SEGURIDAD"/>
        <s v="MAQUINARIA, OTROS EQUIPOS Y HERRAMIENTAS"/>
        <s v="MAQUINARIA Y EQUIPO AGROPECUARIO"/>
        <s v="MAQUINARIA Y EQUIPO INDUSTRIAL"/>
        <s v="MAQUINARIA Y EQUIPO DE CONSTRUCCIÓN"/>
        <s v="SISTEMAS DE AIRE ACONDICIONADO, CALEFACCIÓN Y DE REFRIGERACIÓN INDUSTRIAL Y COMERCIAL"/>
        <s v="EQUIPO DE COMUNICACIÓN Y TELECOMUNICACIÓN"/>
        <s v="EQUIPOS DE GENERACIÓN ELÉCTRICA, APARATOS Y ACCESORIOS ELÉCTRICOS"/>
        <s v="HERRAMIENTAS Y MÁQUINAS-HERRAMIENTA"/>
        <s v="OTROS EQUIPOS"/>
        <s v="ACTIVOS BIOLOGICOS"/>
        <s v="BOVINOS"/>
        <s v="PORCINOS"/>
        <s v="AVES"/>
        <s v="OVINOS Y CAPRINOS"/>
        <s v="PECES Y ACUICULTURA"/>
        <s v="EQUINOS"/>
        <s v="ESPECIES MENORES Y DE ZOOLÓGICO"/>
        <s v="ÁRBOLES Y PLANTAS"/>
        <s v="OTROS ACTIVOS BIOLÓGICOS"/>
        <s v="BIENES INMUEBLES"/>
        <s v="TERRENOS"/>
        <s v="VIVIENDAS"/>
        <s v="EDIFICIOS NO RESIDENCIALES"/>
        <s v="OTROS BIENES INMUEBLES"/>
        <s v="ACTIVOS INTANGIBLES"/>
        <s v="SOFTWARE"/>
        <s v="PATENTES"/>
        <s v="MARCAS"/>
        <s v="DERECHOS"/>
        <s v="CONCESIONES"/>
        <s v="FRANQUICIAS"/>
        <s v="LICENCIAS INFORMÁTICAS E INTELECTUALES"/>
        <s v="LICENCIAS INDUSTRIALES, COMERCIALES Y OTRAS"/>
        <s v="OTROS ACTIVOS INTANGIBLES"/>
        <s v="INVERSION PÚBLICA"/>
        <s v="OBRA PÚBLICA EN BIENES DE DOMINIO PÚBLICO"/>
        <s v="EDIFICACIÓN HABITACIONAL"/>
        <s v="VIVIENDA DIGNA"/>
        <s v="EDIFICACIÓN NO HABITACIONAL"/>
        <s v="HOSPITALES Y CENTROS DE SALUD"/>
        <s v="ESCUELAS"/>
        <s v="CONSTRUCCIÓN   DE   OBRAS   PARA   EL   ABASTECIMIENTO   DE   AGUA,   PETRÓLEO,   GAS,   ELECTRICIDAD   Y TELECOMUNICACIONES"/>
        <s v="AGUA POTABLE"/>
        <s v="ELECTRIFICACION"/>
        <s v="DIVISIÓN DE TERRENOS Y CONSTRUCCIÓN DE OBRAS DE URBANIZACIÓN"/>
        <s v="ALUMBRADO PUBLICO"/>
        <s v="ALCANTARILLADO"/>
        <s v="DRENAJE Y LETRINAS"/>
        <s v="CONSTRUCCIÓN DE VÍAS DE COMUNICACIÓN"/>
        <s v="CAMINOS"/>
        <s v="OTRAS CONSTRUCCIONES DE INGENIERÍA CIVIL U OBRA PESADA"/>
        <s v="PUENTES"/>
        <s v="VADOS"/>
        <s v="INSTALACIONES Y EQUIPAMIENTO EN CONSTRUCCIONES"/>
        <s v="TRABAJOS DE ACABADOS EN EDIFICACIONES Y OTROS TRABAJOS ESPECIALIZADOS"/>
        <s v="OBRA PÚBLICA EN BIENES PROPIOS"/>
        <s v="PROYECTOS PRODUCTIVOS Y ACCIONES DE FOMENTO"/>
        <s v="ESTUDIOS, FORMULACIÓN Y EVALUACIÓN DE PROYECTOS PRODUCTIVOS NO INCLUIDOS EN CONCEPTOS ANTERIORES DE ESTE CAPÍTULO"/>
        <s v="EJECUCIÓN DE PROYECTOS PRODUCTIVOS NO INCLUIDOS EN CONCEPTOS ANTERIORES DE ESTE CAPÍTULO"/>
        <s v="INVERSIONES FINANCIERAS Y OTRAS PROVISIONES"/>
        <s v="INVERSIONES PARA EL FOMENTO DE ACTIVIDADES PRODUCTIVAS"/>
        <s v="CRÉDITOS OTORGADOS POR ENTIDADES FEDERATIVAS Y MUNICIPIOS AL SECTOR SOCIAL Y PRIVADO PARA EL FOMENTO DE ACTIVIDADES PRODUCTIVAS"/>
        <s v="CRÉDITOS OTORGADOS POR LAS ENTIDADES FEDERATIVAS A MUNICIPIOS PARA EL FOMENTO DE ACTIVIDADES PRODUCTIVAS"/>
        <s v="ACCIONES Y PARTICIPACIONES DE CAPITAL"/>
        <s v="ACCIONES Y PARTICIPACIONES DE CAPITAL EN ENTIDADES PARAESTATALES NO EMPRESARIALES Y NO FINANCIERAS CON FINES DE POLÍTICA ECONÓMICA"/>
        <s v="ACCIONES Y PARTICIPACIONES DE CAPITAL EN ENTIDADES PARAESTATALES EMPRESARIALES Y NO FINANCIERAS CON FINES DE POLÍTICA ECONÓMICA"/>
        <s v="ACCIONES Y PARTICIPACIONES DE CAPITAL EN INSTITUCIONES PARAESTATALES PÚBLICAS FINANCIERAS CON FINES DE POLÍTICA ECONÓMICA"/>
        <s v="ACCIONES Y PARTICIPACIONES DE CAPITAL EN EL SECTOR PRIVADO CON FINES DE POLÍTICA ECONÓMICA"/>
        <s v="ACCIONES  Y  PARTICIPACIONES  DE  CAPITAL  EN  ORGANISMOS  INTERNACIONALES  CON  FINES  DE  POLÍTICA ECONÓMICA"/>
        <s v="ACCIONES Y PARTICIPACIONES DE CAPITAL EN EL SECTOR EXTERNO CON FINES DE POLÍTICA ECONÓMICA"/>
        <s v="ACCIONES Y PARTICIPACIONES DE CAPITAL EN EL SECTOR PÚBLICO CON FINES DE GESTIÓN DE LIQUIDEZ"/>
        <s v="ACCIONES Y PARTICIPACIONES DE CAPITAL EN EL SECTOR PRIVADO CON FINES DE GESTIÓN DE LIQUIDEZ"/>
        <s v="ACCIONES Y PARTICIPACIONES DE CAPITAL EN EL SECTOR EXTERNO CON FINES DE GESTIÓN DE LIQUIDEZ"/>
        <s v="COMPRA DE TITULOS Y VALORES"/>
        <s v="BONOS"/>
        <s v="VALORES REPRESENTATIVOS DE DEUDA ADQUIRIDOS CON FINES DE POLÍTICA ECONÓMICA"/>
        <s v="VALORES REPRESENTATIVOS DE DEUDA ADQUIRIDOS CON FINES DE GESTIÓN DE LIQUIDEZ"/>
        <s v="OBLIGACIONES NEGOCIABLES ADQUIRIDAS CON FINES DE POLÍTICA ECONÓMICA"/>
        <s v="OBLIGACIONES NEGOCIABLES ADQUIRIDAS CON FINES DE GESTIÓN DE LIQUIDEZ"/>
        <s v="OTROS VALORES"/>
        <s v="CONCESION DE PRÉSTAMOS"/>
        <s v="CONCESIÓN DE PRÉSTAMOS A ENTIDADES PARAESTATALES NO EMPRESARIALES Y NO FINANCIERAS CON FINES DE POLÍTICA ECONÓMICA"/>
        <s v="CONCESIÓN DE PRÉSTAMOS A ENTIDADES PARAESTATALES EMPRESARIALES Y NO FINANCIERAS CON FINES DE POLÍTICA ECONÓMICA"/>
        <s v="CONCESIÓN DE PRÉSTAMOS A INSTITUCIONES PARAESTATALES PÚBLICAS FINANCIERAS CON FINES DE POLÍTICA ECONÓMICA"/>
        <s v="CONCESIÓN DE PRÉSTAMOS A ENTIDADES FEDERATIVAS Y MUNICIPIOS CON FINES DE POLÍTICA ECONÓMICA"/>
        <s v="CONCESIÓN DE PRÉSTAMOS AL SECTOR PRIVADO CON FINES DE POLÍTICA ECONÓMICA"/>
        <s v="CONCESIÓN DE PRÉSTAMOS AL SECTOR EXTERNO CON FINES DE POLÍTICA ECONÓMICA"/>
        <s v="CONCESIÓN DE PRÉSTAMOS AL SECTOR PÚBLICO CON FINES DE GESTIÓN DE LIQUIDEZ"/>
        <s v="CONCESIÓN DE PRÉSTAMOS AL SECTOR PRIVADO CON FINES DE GESTIÓN DE LIQUIDEZ"/>
        <s v="CONCESIÓN DE PRÉSTAMOS AL SECTOR EXTERNO CON FINES DE GESTIÓN DE LIQUIDEZ"/>
        <s v="INVERSIONES EN FIDEICOMISOS, MANDATOS Y OTROS ANALOGOS"/>
        <s v="INVERSIONES EN FIDEICOMISOS DEL PODER EJECUTIVO"/>
        <s v="INVERSIONES EN FIDEICOMISOS DEL PODER LEGISLATIVO"/>
        <s v="INVERSIONES EN FIDEICOMISOS DEL PODER JUDICIAL"/>
        <s v="INVERSIONES EN FIDEICOMISOS PÚBLICOS NO EMPRESARIALES Y NO FINANCIEROS"/>
        <s v="INVERSIONES EN FIDEICOMISOS PÚBLICOS EMPRESARIALES Y NO FINANCIEROS"/>
        <s v="INVERSIONES EN FIDEICOMISOS PÚBLICOS FINANCIEROS"/>
        <s v="INVERSIONES EN FIDEICOMISOS DE ENTIDADES FEDERATIVAS"/>
        <s v="INVERSIONES EN FIDEICOMISOS DE MUNICIPIOS"/>
        <s v="OTRAS INVERSIONES EN FIDEICOMISOS"/>
        <s v="OTRAS INVERSIONES FINANCIERAS"/>
        <s v="DEPÓSITOS A LARGO PLAZO EN MONEDA NACIONAL"/>
        <s v="DEPÓSITOS A LARGO PLAZO EN MONEDA EXTRANJERA"/>
        <s v="PROVISIONES PARA CONTINGENCIAS Y OTRAS EROGACIONES ESPECIALES"/>
        <s v="CONTINGENCIAS POR FENÓMENOS NATURALES"/>
        <s v="CONTINGENCIAS SOCIOECONÓMICAS"/>
        <s v="OTRAS EROGACIONES ESPECIALES"/>
        <s v="PARTICIPACIONES Y APORTACIONES"/>
        <s v="PARTICIPACIONES"/>
        <s v="FONDO DE FOMENTO MUNICIPAL"/>
        <s v="PARTICIPACIONES DE LAS ENTIDADES FEDERATIVAS A LOS MUNICIPIOS"/>
        <s v="OTROS CONCEPTOS PARTICIPABLES DE LA FEDERACIÓN A ENTIDADES FEDERATIVAS"/>
        <s v="OTROS CONCEPTOS PARTICIPABLES DE LA FEDERACIÓN A MUNICIPIOS"/>
        <s v="CONVENIOS DE COLABORACIÓN ADMINISTRATIVA"/>
        <s v="APORTACIONES"/>
        <s v="APORTACIONES DE LA FEDERACIÓN A LAS ENTIDADES FEDERATIVAS"/>
        <s v="APORTACIONES DE LA FEDERACIÓN A MUNICIPIOS"/>
        <s v="APORTACIONES DE LAS ENTIDADES FEDERATIVAS A LOS MUNICIPIOS"/>
        <s v="APORTACIONES PREVISTAS EN LEYES Y DECRETOS AL SISTEMA DE PROTECCIÓN SOCIAL"/>
        <s v="APORTACIONES PREVISTAS EN LEYES Y DECRETOS COMPENSATORIAS A ENTIDADES FEDERATIVAS Y MUNICIPIOS"/>
        <s v="CONVENIOS"/>
        <s v="CONVENIOS DE REASIGNACIÓN"/>
        <s v="CONVENIOS DE DESCENTRALIZACIÓN"/>
        <s v="OTROS CONVENIOS"/>
        <s v="DEUDA PÚBLICA"/>
        <s v="AMORTIZACION DE LA DEUDA PÚBLICA"/>
        <s v="AMORTIZACIÓN DE LA DEUDA INTERNA CON INSTITUCIONES DE CRÉDITO"/>
        <s v="AMORTIZACIÓN DE LA DEUDA INTERNA POR EMISIÓN DE TÍTULOS Y VALORES"/>
        <s v="AMORTIZACIÓN DE ARRENDAMIENTOS FINANCIEROS NACIONALES"/>
        <s v="AMORTIZACIÓN DE LA DEUDA EXTERNA CON INSTITUCIONES DE CRÉDITO"/>
        <s v="AMORTIZACIÓN DE DEUDA EXTERNA CON ORGANISMOS FINANCIEROS INTERNACIONALES"/>
        <s v="AMORTIZACIÓN DE LA DEUDA BILATERAL"/>
        <s v="AMORTIZACIÓN DE LA DEUDA EXTERNA POR EMISIÓN DE TÍTULOS Y VALORES"/>
        <s v="AMORTIZACIÓN DE ARRENDAMIENTOS FINANCIEROS INTERNACIONALES"/>
        <s v="INTERESES DE LA DEUDA PÚBLICA"/>
        <s v="INTERESES DE LA DEUDA INTERNA CON INSTITUCIONES DE CRÉDITO"/>
        <s v="INTERESES DERIVADOS DE LA COLOCACIÓN DE TÍTULOS Y VALORES"/>
        <s v="INTERESES POR ARRENDAMIENTOS FINANCIEROS NACIONALES"/>
        <s v="INTERESES DE LA DEUDA EXTERNA CON INSTITUCIONES DE CRÉDITO"/>
        <s v="INTERESES DE LA DEUDA CON ORGANISMOS FINANCIEROS INTERNACIONALES"/>
        <s v="INTERESES DE LA DEUDA BILATERAL"/>
        <s v="INTERESES DERIVADOS DE LA COLOCACIÓN DE TÍTULOS Y VALORES EN EL EXTERIOR"/>
        <s v="INTERESES POR ARRENDAMIENTOS FINANCIEROS INTERNACIONALES"/>
        <s v="COMISIONES DE LA DEUDA PÚBLICA"/>
        <s v="COMISIONES DE LA DEUDA PÚBLICA INTERNA"/>
        <s v="COMISIONES DE LA DEUDA PÚBLICA EXTERNA"/>
        <s v="GASTOS DE LA DEUDA PÚBLICA"/>
        <s v="GASTOS DE LA DEUDA PÚBLICA INTERNA"/>
        <s v="GASTOS DE LA DEUDA PÚBLICA EXTERNA"/>
        <s v="COSTO POR COBERTURAS"/>
        <s v="COSTOS POR COBERTURAS"/>
        <s v="APOYOS FINANCIEROS"/>
        <s v="APOYOS A INTERMEDIARIOS FINANCIEROS"/>
        <s v="APOYOS A AHORRADORES Y DEUDORES DEL SISTEMA FINANCIERO NACIONAL"/>
        <s v="ADEUDOS DE EJERCICIOS FISCALES ANTERIORES (ADEFAS)"/>
        <s v="ADEFAS"/>
        <m/>
        <s v="PRIMAS DE VACACIONES"/>
        <s v="PRIMA DOMINICAL"/>
        <s v="GRATIFICACIÓN DE FIN DE AÑO"/>
        <s v="FAEISM"/>
        <s v="REHABILITACION DE CAMINO SACA COSECHA EN LA LOCALIDAD DE LA PELOTA, MUNICIPIO DE AZOYU, GUERRERO" u="1"/>
        <s v="SUELDOS BASE AL PERSONAL PERMANENTE." u="1"/>
        <s v="ACCESORIOS" u="1"/>
        <s v="CONCESIÓN DE PRÉSTAMOS A ENTIDADES PARAESTATALES EMPRESARIALES Y NO FINANCIERAS CON FINES DE POLÍTICA ECONÓMICA (Fondo General)" u="1"/>
        <s v="REMUNERACIONES AL PERSONAL DE CARACTER TRANSITORIO." u="1"/>
        <s v="ARRENDAMIENTO DE EDIFICIOS." u="1"/>
        <s v="ESTUDIOS, FORMULACIÓN Y EVALUACIÓN DE PROYECTOS PRODUCTIVOS NO INCLUIDOS EN CONCEPTOS ANTERIORES DE ESTE CAPÍTULO (Fortamun)" u="1"/>
        <s v="ARRENDAMIENTO DE MAQUINARIA, OTROS EQUIPOS Y HERRAMIENTAS (FAISM)" u="1"/>
        <s v="ACTOS CULTURALES Y SOCIALES" u="1"/>
        <s v="PRODUCTOS ALIMENTICIOS PARA ANIMALES (Fondo General)" u="1"/>
        <s v="CONSTRUCCION DE BIBLIOTECA PUBLICA MUNICIPAL 1a ETAPA EN LA LOCALIDAD DE CERRO CANTON" u="1"/>
        <s v="ACCIONES Y PARTICIPACIONES DE CAPITAL EN ORGANISMOS INTERNACIONALES CON FINES DE POLÍTICA ECONÓMICA (Fortamun)" u="1"/>
        <s v="CONSTRUCCION DE PAVIMENTO DE CONCRETO HIDRAULICO EN ACCESO PRINCIPAL, LOCALIDAD PUEBLO NUEVO SANTAMARIA, MUNICIPIO DE APAXTLA" u="1"/>
        <s v="A INDIGENTES Y DAMNIFICADOS" u="1"/>
        <s v="ADEFAS (Fondo General)" u="1"/>
        <s v="INFRAESTRUCTURA BASICA DE EDUCACION" u="1"/>
        <s v="RETRIBUCIONES POR SERVICIOS DE CARÁCTER SOCIAL (Fondo General)" u="1"/>
        <s v="SERVICIOS FUNERARIOS Y DE CEMENTERIOS (Fortamun)" u="1"/>
        <s v="INTERESES DE LA DEUDA EXTERNA CON INSTITUCIONES DE CRÉDITO (Fortamun)" u="1"/>
        <s v="INTERESES DE LA DEUDA INTERNA CON INSTITUCIONES DE CRÉDITO (Fortamun)" u="1"/>
        <s v="OBLIGACIONES NEGOCIABLES ADQUIRIDAS CON FINES DE GESTIÓN DE LIQUIDEZ (Recursos Fiscales)" u="1"/>
        <s v="REFACCIONES Y ACCESORIOS MENORES DE MOBILIARIO Y EQUIPO DE ADMINISTRACIÓN, EDUCACIONAL Y RECREATIVO (Fondo General)" u="1"/>
        <s v="PAVIMENTACION DE CONCRETO HIDRAULICO EN CALLE JOSE EFREN LOPEZ CORTES, COLONIA MATACUBA" u="1"/>
        <s v="CONSTRUCCION DE RED DE ALCANTARILLADO SANITARIO EN LA COLONIA EL MANANTIAL DE LA LOCALIDAD DE SAN LUIS ACATLAN" u="1"/>
        <s v="MANTENIMIENTO Y CONSERVACION DE MOBILIARIO Y EQUIPO DE ADMINISTRACION (Faism)" u="1"/>
        <s v="MANTENIMIENTO Y CONSERVACION DE MOBILIARIO Y EQUIPO DE ADMINISTRACION (Fortamun)" u="1"/>
        <s v="CEMENTO" u="1"/>
        <s v="AMPLIACION DE LA RED DE ALCANTARILLADO EN LA CALLE SIN NOMBRE, BARRIO TILACÚ/ AZOYÚ" u="1"/>
        <s v="REHABILITACION DE CAMINO SACACOSECHA EN LA LOCALIDAD DE AZOYÚ" u="1"/>
        <s v="OTROS SERVICIOS DE TRASLADO Y HOSPEDAJE." u="1"/>
        <s v="AUTOTRANSPORTE." u="1"/>
        <s v="CONSTRUCCION DE TRES CUARTOS DORMITORIOS EN LA LOCALIDAD DE LAS TRANCAS/ LAS TRANCAS" u="1"/>
        <s v="GASTO CORRIENTE (Muebles de oficina y estanteria)" u="1"/>
        <s v="MAQUINARIA Y EQUIPO INDUSTRIAL (Fondo General)" u="1"/>
        <s v="IMPUESTOS Y DERECHOS DE IMPORTACIÓN (Recursos Fiscales)" u="1"/>
        <s v="PRENDAS DE PROTECCION PERSONAL (CONAFOR)" u="1"/>
        <s v="MATERIALES PARA EL REGISTRO E IDENTIFICACIÓN DE BIENES Y PERSONAS (Faism)" u="1"/>
        <s v="REHABILITACION DE CAMINO RURAL CRUCERO -TLATZALA-IGLESIA VIEJA, LOCALIDAD IGLESIA VIEJA, MUNICIPIO DE APAXTLA." u="1"/>
        <s v="CONSTRUCCION DE CARRETERA CON CONCRETO ASFALTICO EN EL BOULEVARD DE SAN LUIS ACATLAN (PRIMERA ETAPA)." u="1"/>
        <s v="REHABILITACION DEL JARDIN DE NIÑOS DE LA LOCALIDAD DE LOS QUITERIOS MUNICIPIO DE AZOYÚ ESTADO DE GUERRERO" u="1"/>
        <s v="PORCINOS (Fondo General)" u="1"/>
        <s v="PRENSA Y PUBLICIDAD" u="1"/>
        <s v="ALUMBRADO PUBLICO (Fortamun)" u="1"/>
        <s v="EDIFICACIÓN HABITACIONAL (Fondo General)" u="1"/>
        <s v="CONSTRUCCION DE PAVIMENTACION CON CONCRETO HIDRAULICO EN ACCESO PRINCIPAL DE LA LOCALIDAD DE JOLOTICHAN SEGUNDA ETAPA" u="1"/>
        <s v="IMPUESTOS Y DERECHOS DE EXPORTACION." u="1"/>
        <s v="PASAJES TERRESTRES (Fondo General)" u="1"/>
        <s v="APOYOS A INTERMEDIARIOS FINANCIEROS (Fondo General)" u="1"/>
        <s v="REHABILITACION DE CAMINO SACA COSECHA EN LA LOCALIDAD DE ARCELIA DEL PROGRESO, MUNICIPIO DE AZOYU, GUERRERO" u="1"/>
        <s v="TELEFONÍA CELULAR (Fortamun)" u="1"/>
        <s v="CONSTRUCCION DE PAVIMENTACION CON CONCRETO HIDRAULICO DE LA CALLE CON ACCESO AL PANTEON, EN LA LOCALIDAD DE TENANGO, MUNICIPIO DE AZOYU, GUERRERO" u="1"/>
        <s v="CALZADO PERSONAL DE SEGURIDAD PÚBLICA" u="1"/>
        <s v="HERRAMIENTAS Y MÁQUINAS-HERRAMIENTA (Faism)" u="1"/>
        <s v="REHABILITACION DE CAMINO SACACOSECHA EN LA LOCALIDAD DE EL CARRIZO" u="1"/>
        <s v="INSTALACIÓN, REPARACIÓN Y MANTENIMIENTO DE EQUIPO E INSTRUMENTAL MÉDICO Y DE LABORATORIO (Recursos Fiscales)" u="1"/>
        <s v="SERVICIOS ESTADISTICOS Y GEOGRAFICOS." u="1"/>
        <s v="ARRENDAMIENTO DE FOTOCOPIADORA" u="1"/>
        <s v="BONOS (Fortamun)" u="1"/>
        <s v="ARRENDAMIENTO DE EDIFICIOS (Fondo General)" u="1"/>
        <s v="PAVIMENTACION CON CONCRETO HIDRAULICO DE LA CALLE MORLES EN LA LOCALIDAD DE ARCELIA DEL PROGRESO." u="1"/>
        <s v="CONSTRUCCION DE UN POZO ARTESIANO EN LA LOCALIDAD DE EL CARRIZO" u="1"/>
        <s v="TRANSFERENCIAS A FIDEICOMISOS DE INSTITUCIONES PÚBLICAS FINANCIERAS (Fondo General)" u="1"/>
        <s v="TERRENOS (Faism)" u="1"/>
        <s v="PAVIMENTACION CON CONCRETO HIDRAULICO Y SERVICIOS BASICOS EN LA CALLE ALDAMA CON COORDENADAS INICIO (16.7358;-98.6461) Y FIN (16.7366;-98.6461) EN LA LOCALIDAD ARCELIA DEL PROGRESO, AZOYU, GUERRERO" u="1"/>
        <s v="TRANSFERENCIAS OTORGADAS PARA INSTITUCIONES PARAESTATALES PÚBLICAS FINANCIERAS (Fondo General)" u="1"/>
        <s v="INSTALACIÓN, REPARACIÓN Y MANTENIMIENTO DE EQUIPO DE CÓMPUTO Y TECNOLOGÍA DE LA INFORMACIÓN (Recursos Fiscales)" u="1"/>
        <s v="CONSTRUCCION CUARTOS DOMITORIOS (8 ACCIONES) ARCELIA DEL PROGRESO, HUEHUETAN, LOS CHEGUES, LAS TRANCAS Y TENANGO" u="1"/>
        <s v="REHABILITACION DEL SISTEMA DE AGUA POTABLE / EL ARENAL" u="1"/>
        <s v="AYUDAS SOCIALES A INSTITUCIONES DE ENSEÑANZA (Recursos Fiscales)" u="1"/>
        <s v="SERVICIOS DE LIMPIEZA Y MANEJO DE DESECHOS." u="1"/>
        <s v="MATERIALES, UTILES Y EQUIPOS MENORES DE OFICINA." u="1"/>
        <s v="FRANQUICIAS (Recursos Fiscales)" u="1"/>
        <s v="MATERIALES Y UTILES DE IMPRESION Y REPRODUCCION." u="1"/>
        <s v="CONSTRUCCION DE TECHADO EN ESPACIO MULTIDEPORTIVO EN EL BARRIO DEL PANTEON, EN LA LOCALIDAD DE AZOYU, MUNICIPIO DE AZOYU, GUERRERO" u="1"/>
        <s v="ARRENDAMIENTO DE MOBILIARIO Y EQUIPO DE ADMINISTRACIÓN, EDUCACIONAL Y RECREATIVO (Fondo General)" u="1"/>
        <s v="CONSTRUCCION DE PAVIMENTO DE CONCRETO HIDRAULICO EN LA CALLE PRINCIPAL LOCALIDAD XOCHITEPEC, MUNICIPIO DE APAXTLAN DE CASTREJON" u="1"/>
        <s v="PAVIMENTACION A BASE DE CONCRETO HIDRAULICO EN ACCESO PRINCIPAL DEL ANEXO LA LOMA" u="1"/>
        <s v="REHABILITACION DE CAMINO SACACOSECHA EL PUENTE, MONTESILLOS, ZAPOTE, EL BOSQUE, TIVIANA, SAN MARITAN, PIEDRAS NEGRAS, ……./ SAN ISIDRO EL PUENTE" u="1"/>
        <s v="GASTOS DE EJECUCION" u="1"/>
        <s v="AMPLIACION DE BIBLIOTECA PUBLICA EN LA LOCALIDAD DE ARROYO MIXTECOLAPA" u="1"/>
        <s v="COMISIONES POR VENTAS (Recursos Fiscales)" u="1"/>
        <s v="SISTEMAS DE AIRE ACONDICIONADO, CALEFACCIÓN Y DE REFRIGERACIÓN INDUSTRIAL Y COMERCIAL (Faism)" u="1"/>
        <s v="PROGRAMA DE CONCURRENCIA CON LAS ENTIDADES FEDERATIVAS" u="1"/>
        <s v="RECOMPENS A TRABAJADORES" u="1"/>
        <s v="MATERIAL DE IMPRENTA (Fondo General de Participaciones)" u="1"/>
        <s v="VEHÍCULOS Y EQUIPO TERRESTRE (Fondo General)" u="1"/>
        <s v="UTILIDADES (Fortamun)" u="1"/>
        <s v="PRODUCTOS DE PAPEL, CARTÓN E IMPRESOS ADQUIRIDOS COMO MATERIA PRIMA (Faism)" u="1"/>
        <s v="PRESTACIONES Y HABERES DE RETIRO (Faism)" u="1"/>
        <s v="SERVICIOS FINANCIEROS, BANCARIOS Y COMERCIALES INTEGRALES (Recursos Fiscales)" u="1"/>
        <s v="ÁRBOLES Y PLANTAS (Faism)" u="1"/>
        <s v="PRENDAS DE PROTECCION PARA SEGURIDAD PUBLICA Y NACIONAL." u="1"/>
        <s v="CONSTRUCCION DE BARDA PERIMETRAL PARA EL CENTRO DE ATENCION INTEGRAL DE ADULTOS MAYORES" u="1"/>
        <s v="GAS LP" u="1"/>
        <s v="EMBARCACIONES (Fortamun)" u="1"/>
        <s v="INDEMNIZACIONES POR EXPROPIACION DE PREDIOS." u="1"/>
        <s v="REFACCIONES Y ACCESORIOS MENORES OTROS BIENES MUEBLES (Fortamun)" u="1"/>
        <s v="HORAS EXTRAORDINARIAS (Faism)" u="1"/>
        <s v="PERSONAL ADMINISTRATIVO NO RELACIONADO CON LABORES DE SEGURIDAD PÚBLICA" u="1"/>
        <s v="DIETAS (Fortamun)" u="1"/>
        <s v="REPARACION Y MANTENIMIENTO DE EQUIPO DE TRANSPORTE (Faism)" u="1"/>
        <s v="TRANSFERENCIAS A FIDEICOMISOS DEL PODER LEGISLATIVO (Faism)" u="1"/>
        <s v="PAVIMENTACION CON CONCRETO HIDRAULICO DE CALLE ADOLFO LOPEZ MATEOS, EN LA CABECERA MUNICIPAL, MUNICIPIO DE AZOYU, GUERRERO" u="1"/>
        <s v="SUBSIDIOS A LA DISTRIBUCION." u="1"/>
        <s v="REHABILITACIÓN DE LA RED DE ALCANTARILLADO EN LA CALLE EJIDO DE LA COLONIA TEPEYAC" u="1"/>
        <s v="LAPTOP LENOVO IDEAPAD 33014AST No SERIE: SPF17UBVG" u="1"/>
        <s v="AYUDAS POR DESASTRES NATURALES Y OTROS SINIESTROS (Fortamun)" u="1"/>
        <s v="PRIMAS DE VACACIONES, DOMINICAL Y GRATIFICACION DE FIN DE AÑO" u="1"/>
        <s v="MATERIAL DEPORTIVO" u="1"/>
        <s v="OTROS EQUIPOS DE TRANSPORTE (Fondo General)" u="1"/>
        <s v="URBANIZACION" u="1"/>
        <s v="DE PROYECCIÓN" u="1"/>
        <s v="CONSTRUCCION DE UN CUARTO DORMITORIO EN LA LOCALIDAD DE ZAPOTITLAN DE LA FUENTE" u="1"/>
        <s v="VIÁTICOS EN EL PAÍS (Fortamun)" u="1"/>
        <s v="TRANSFERENCIAS INTERNAS OTORGADAS A FIDEICOMISOS PÚBLICOS EMPRESARIALES Y NO FINANCIEROS (Fondo General)" u="1"/>
        <s v="CARROCERÍAS Y REMOLQUES (Recursos Fiscales)" u="1"/>
        <s v="CARRETILLAS" u="1"/>
        <s v="ARRENDAMIENTO DE TERRENOS." u="1"/>
        <s v="CONSTRUCCIÓN DE DRENAJE Y PAVIMENTACION EN CALLE FRANCISCO I MADERO DE LA COLONIA PLAYA LARGA EN LA LOCALIDAD SAN LUIS ACATLAN." u="1"/>
        <s v="REHABILITACION DE CAMINOS SACACOSECHAS EN LA LOCALIDAD DE JICAMALTEPEC EL MANGO" u="1"/>
        <s v="CONSTRUCCION DE COMEDOR COMUNITARIO EN LA CABECERA MUNICIPAL DE AZOYU, GUERRERO, 2DA ETAPA" u="1"/>
        <s v="UTENSILIOS PARA EL SERVICIO DE ALIMENTACIÓN (Recursos Fiscales)" u="1"/>
        <s v="Agua Potable Varios" u="1"/>
        <s v="REHABILITACION DE CAMINO RURAL TRAMO CRUCERO LOS METATES AL RIO, EN LA LOCALIDAD DE LOS METATES, MUNICIPIO DE AZOYU, GUERRERO" u="1"/>
        <s v="REHABILITACION DE CAMINO RURAL TRAMO TALAPILLA-LA BOCANA- LAS TRANCAS, PALO BLANCO, LOS CHEGüES, MUNICIPIO DE AZOYU, GUERRERO" u="1"/>
        <s v="LAUDOS LABORALES (FONDO GENERAL DE PARTICIPACIONES)" u="1"/>
        <s v="ARRENDAMIENO DE EDIFICIOS" u="1"/>
        <s v="AMPLIACION DE LA RED DE DRENAJE SANITARIO EN LA CALLE NIÑO PERDIDO ENTRE CALLE INDEPENDENCIA Y CALLE CONSTITUCION DE LA COLONIA LA VILLA EN LA LOCALIDAD DE SAN LUIS ACATLAN, GRO." u="1"/>
        <s v="INVERSIONES EN FIDEICOMISOS DE ENTIDADES FEDERATIVAS (Recursos Fiscales)" u="1"/>
        <s v="REHABILITACION DE CAMINO RURAL POZA VERDE - CUILUTLA, EN EL MUNICIPIO DE SAN LUIS ACATLAN, GRO." u="1"/>
        <s v="CONSTRUCCION DE PAVIMENTACION CON CONCRETO HIDRAHULICO EN LA CALLE FRANCISCO VILLA EN LA LOCALIDAD DE TALAPILLA, MUNICIPIO DE AZOYU, GUERRERO" u="1"/>
        <s v="COSTOS POR COBERTURAS (Faism)" u="1"/>
        <s v="SEGUROS SOBRE MAQUINARIA Y EQUIPO" u="1"/>
        <s v="CONSTRUCCION DE PAVIMENTO CON CONCRETO HIDRAHULICO DE CALLE PRINCIPAL EN LA LOCALIDAD DE POTRERILLO COAPINOLE, EN EL MUNICIPIO DE SAN LUIS ACATLAN, GRO." u="1"/>
        <s v="SEGURO DE BIENES PATRIMONIALES (Fortamun)" u="1"/>
        <s v="HONORARIOS ESPECIALES." u="1"/>
        <s v="SERVICIOS FINANCIEROS Y BANCARIOS (Recursos Fiscales)" u="1"/>
        <s v="MADERA Y PRODUCTOS DE MADERA (FONDO GENERAL DE PARTICIPACIONES)" u="1"/>
        <s v="CONGRESOS Y CONVENCIONES." u="1"/>
        <s v="REHABILITACION DE CAMINO RURAL CRUCERO DE CERRO LIMON - CAMALOTILLO" u="1"/>
        <s v="PLAGICIDAS, ABONOS Y FERTILIZANTES." u="1"/>
        <s v="PROYECTO EJECUTIVO DE PUENTE VEHICULAR DEL CAMINO SAN LUIS ACATLÁN - CAMALOTILLO, EN EL MUNICIPIO DE SAN LUIS ACATLÁN, GRO." u="1"/>
        <s v="VALORES REPRESENTATIVOS DE DEUDA ADQUIRIDOS CON FINES DE GESTIÓN DE LIQUIDEZ (Fondo General)" u="1"/>
        <s v="SERVICIOS DE INFORMATICA." u="1"/>
        <s v="CONSTRUCCION DE CUARTOS DORMITORIOS EN LA LOCALIDAD DE LOS METATES" u="1"/>
        <s v="MATERIAL DE IMPRESIÓN Y FORMAS OFICIALES" u="1"/>
        <s v="SERVICIOS DE ACCESO DE INTERNET, REDES Y PROCESAMIENTO DE INFORMACION" u="1"/>
        <s v="CONSTRUCCION DE TECHADO EN AREA DE IMPARTICION DE EDUCACION FISICA EN LA ESCUELA PRIMARIA RURAL ESTATAL &quot;GENERAL NICOLAS BRAVO&quot; C.C.T. 12EPR0031U, DE LA LOCALIDAD DE MAXMADI, MPIO. DE AZOYU, GRO." u="1"/>
        <s v="MANTENIMIENTO DE LA PARROQUIA SAN MIGUEL ARCANGEL DE AZOYU" u="1"/>
        <s v="CARTUCHOS" u="1"/>
        <s v="CONSTRUCCION DE UN ANDADOR PARA EL ACCESO Y APOYO A LAS PERSONAS CON DISCAPACIDAD EN LA CALLE LOS CHANES, EN AZOYU" u="1"/>
        <s v="REHABILITACION DE CAMINO SACACOSECHA ARROYO HOJA DE VENADO HACIA LIMITES DE ZITLALTEPEC EN LA LOCALIDAD DE ARROYO HOJA DE VENADO, EN EL MUNICIPIO DE SAN LUIS ACATLAN, GRO." u="1"/>
        <s v="AMPLIACION DE LA RED DE DISTRIBUCION DE AGUA ENTUBADA Y OBRA COMPLEMENTARIA EN CALLE DE ACCESO AL EMSAD 078 EN EL BARRIO DE LA CEIBA DE LA LOCALIDAD DE YOLOXOCHITL" u="1"/>
        <s v="AGUINALDO (Faism)" u="1"/>
        <s v="SUBSIDIOS A LA INVERSIÓN (Fortamun)" u="1"/>
        <s v="CONSERVACION Y MANTENIMIENTO MENOR DE INMUEBLES (Faism)" u="1"/>
        <s v="PAVIMENTACION DE CONCRETO HIDRAULICO EN CALLE TIXNAPI, COLONIA TIXNAPI" u="1"/>
        <s v="BIENES MUEBLES POR ARRENDAMIENTO FINANCIERO." u="1"/>
        <s v="MATERIALES Y UTILES DE ENSEÑANZA." u="1"/>
        <s v="PRODUCTOS QUIMICOS, FARMACEUTICOS Y DE LABORATORIO ADQUIRIDOS COMO MATERIA PRIMA" u="1"/>
        <s v="MATERIALES Y ÚTILES DE IMPRESIÓN Y REPRODUCCIÓN (Faism)" u="1"/>
        <s v="REMUNERACIONES AL PERSONAL DE CARACTER PERMANENTE." u="1"/>
        <s v="APORTACIONES DE LA FEDERACIÓN A LAS ENTIDADES FEDERATIVAS (Recursos Fiscales)" u="1"/>
        <s v="TRAPICHE PARA EXTRAER JUGO DE CAÑA MARCA MAGRO CON MOTOR HONDA DE 13HP." u="1"/>
        <s v="CONSERVACION DEL CAMINO DE AZOYU - ZAPOTITLAN DE LA FUENTE - ARCELIA DEL PROGRESO DEL KM 2+248 AL 4+930" u="1"/>
        <s v="POR EXPLOTACIÓN DE MANTOS ACUIFEROS" u="1"/>
        <s v="COMBUSTIBLES, LUBRICANTES, ADITIVOS, CARBÓN Y SUS DERIVADOS ADQUIRIDOS COMO MATERIA PRIMA (Faism)" u="1"/>
        <s v="CONSTRUCCIÓN DE BAÑOS SANITARIOS EN EL JARDIN DE NIÑOS NUEVA CREACIÓN, CLAVE: 12DCC0710W DE LA LOCALIDAD DE LOMAS DEL VIDAL" u="1"/>
        <s v="SERVICIOS DE APOYO ADMINISTRATIVO, TRADUCCIÓN, FOTOCOPIADO E IMPRESIÓN (Faism)" u="1"/>
        <s v="TRANSFERENCIAS A FIDEICOMISOS DEL PODER JUDICIAL (Faism)" u="1"/>
        <s v="REHABILITACION DE CAMINO SACACOSECHA MAXMADI, LA CULEBRA, EL TEJORUCO/ LA CULEBRA" u="1"/>
        <s v="SERVICIOS PERSONALES." u="1"/>
        <s v="MEJORAMIENTO DE CENTRO DE SALUD EN LA LOCALIDAD DE TENANGO" u="1"/>
        <s v="ELABORACION DE EXPEDIENTES TECNICOS" u="1"/>
        <s v="SERVICIOS DE CONSULTORÍA ADMINISTRATIVA, PROCESOS, TÉCNICA Y EN TECNOLOGÍAS DE LA INFORMACIÓN (Faism)" u="1"/>
        <s v="OTROS MOBILIARIOS Y EQUIPOS DE ADMINISTRACIÓN (Faism)" u="1"/>
        <s v="MATERIAL IMPRESO E INFORMACIÓN DIGITAL (Fondo General)" u="1"/>
        <s v="AIO 3 24ITL 6305/4G/256S/11H F0G0011MLD" u="1"/>
        <s v="SERVICIOS DE ACOPIO DE INFORMACION PARA LA PROCURACION DE JUSTICIA" u="1"/>
        <s v="OVINOS Y CAPRINOS (Fondo General)" u="1"/>
        <s v="COMPUTADORA DE ESCRITORIO HP 22-C0005tl" u="1"/>
        <s v="UN EQUIPO DE COMPUTO ENSAMBLADO CON LAS SIGUIENTES CARACTERISTICAS: Monitor Vorago Led-w19-204 Monitor 19.5 Wide Negro Vagal Hdmi/v/v Procesador Intel Core i3-10105f, s-1200, 3.70GHz, Quad-Core, 6MB Smart Cache (10 ma Generacion Comet Lake,Tarjeta Madre ASUS Micro ATX PRIME H410M-E, S-1200 Intel H410, HDMI, 64GB DDR4 para Intel. Gigabyte Tarjeta de Video NVIDIA GeForce GT 730 Rev 3.0 2GB 64-bit GDDR3, PCI Express 2.0 GV- N730D3-2GI REV3.0, Memoria RAM Kingston FURY Beast Black DDR4, 3200MHz, 8GB, Non-ECC, CL16, XMP SSD PNY CS900, 480GB, SATA III, Gabinete Acteck G200, Midi-T ower, Micro ATX/Mini-ITX, USB 2.0 incluye fuente de 500W Logitech -M90 - Mouse para Computadora Logitech -K120 - Teclado para Computador" u="1"/>
        <s v="VEHÍCULOS EN COMODATO" u="1"/>
        <s v="SUSTANCIAS QUIMICAS." u="1"/>
        <s v="SUELDOS BASE AL PERSONAL EVENTUAL." u="1"/>
        <s v="MATERIAL DE IMPRENTA (Gasto corriente)" u="1"/>
        <s v="ASIGNACIONES DE TÉCNICO, DE MANDO, POR COMISIÓN, DE VUELO Y DE TÉCNICO ESPECIAL (Faism)" u="1"/>
        <s v="REHABILITACIÓN DE CAMINO RURAL, TRAMO LOS QUITERIOS, LOS CHEGUES, LOMA, TALAPILLA, AL BORDO/ LOS QUITERIOS" u="1"/>
        <s v="CONTINGENCIAS POR FENÓMENOS NATURALES (Fortamun)" u="1"/>
        <s v="VEHÍCULOS Y EQUIPO TERRESTRE (Fortamun)" u="1"/>
        <s v="CONSTRUCCION DE BIBLIOTECA PUBLICA MUNICIPAL SEGUNDA ETAPA EN LA LOCALIDAD DE JICAMALTEPEC DE LA MONTAÑA" u="1"/>
        <s v="ADMINISTRACION" u="1"/>
        <s v="REFACCIONES Y ACCESORIOS MENORES OTROS BIENES MUEBLES." u="1"/>
        <s v="REHABILITACION DE CAMINOS SACACOSECHAS EN LA LOCALIDAD DE YOLOXOCHITL" u="1"/>
        <s v="OTROS PROYECTOS" u="1"/>
        <s v="OTROS SERVICIOS (Fortamun)" u="1"/>
        <s v="SERVICIOS DE TELECOMUNICACIONES Y SATELITES." u="1"/>
        <s v="LICENCIAS INDUSTRIALES, COMERCIALES Y OTRAS (Faism)" u="1"/>
        <s v="LUBRICANTES Y ADITIVOS (Faism)" u="1"/>
        <s v="SERVICIOS DE INFORMATICA" u="1"/>
        <s v="EQUIPO DE ADMINISTRACIÓN" u="1"/>
        <s v="TRANSFERENCIAS POR OBLIGACIÓN DE LEY (Recursos Fiscales)" u="1"/>
        <s v="CAL, YESO Y PRODUCTOS DE YESO." u="1"/>
        <s v="COMBUSTIBLES, LUBRICANTES, ADITIVOS, CARBÓN Y SUS DERIVADOS ADQUIRIDOS COMO MATERIA PRIMA (Recursos Fiscales)" u="1"/>
        <s v="CONSTRUCCION DE DOS CUARTOS DORMITORIOS EN LA LOCALIDAD DE EL MACAHUITE/ EL MACAHUITE" u="1"/>
        <s v="ELECTRIFICACION CON PANELES DE ENERGIA SOLAR EN VIVIENDAS DE LA LOCALIDAD DE EL RECODO 2" u="1"/>
        <s v="COMBUSTIBLES, LUBRICANTES Y ADITIVOS (Recursos Fiscales)" u="1"/>
        <s v="REUNIONES Y SEMINARIOS (Gasto Corriente)" u="1"/>
        <s v="PRIMAS DE VACACIONAL (Gasto Corriente)" u="1"/>
        <s v="AYUDAS SOCIALES A INSTITUCIONES DE ENSEÑANZA (Faism)" u="1"/>
        <s v="RASTREO DE CAMINOS SACACOSECHA EN LA LOCALIDAD DE QUETZALAPA" u="1"/>
        <s v="SERVICIOS DE LA INDUSTRIA FÍLMICA, DEL SONIDO Y DEL VIDEO (Recursos Fiscales)" u="1"/>
        <s v="CUOTA PARA EL FONDO DE AHORRO Y FONDO DE TRABAJO" u="1"/>
        <s v="TRANSFERENCIAS A FIDEICOMISOS DEL PODER LEGISLATIVO (Recursos Fiscales)" u="1"/>
        <s v="CAPACITACIÓN AL PERSONAL ADMINISTRATIVO" u="1"/>
        <s v="SERVICIOS DE TELECOMUNICACIONES Y SATÉLITES (Faism)" u="1"/>
        <s v="REFACCIONES Y ACCESORIOS MENORES DE MOBILIARIO Y EQUIPO DE ADMINISTRACIÓN, EDUCACIONAL Y RECREATIVO" u="1"/>
        <s v="REHABILITACION DE CAMINO RURAL YOLOXOCHITL-ARROYO CUMIAPA, EN EL MUNICIPIO DE SAN LUIS ACATLÁN." u="1"/>
        <s v="GASTOS DE CEREMONIAL (Faism)" u="1"/>
        <s v="REPARACIÓN Y MANTENIMIENTO DE EQUIPO DE DEFENSA Y SEGURIDAD (Recursos Fiscales)" u="1"/>
        <s v="REHABILITACION DE CAMINO SACA COSECHA EN LA LOCALIDAD DE AZOYU, MUNICIPIO DE AZOYU, GUERRERO" u="1"/>
        <s v="AMPLIACION DE LA RED DE AGUA ENTUBADA Y OBRA COMPLEMENTARIA EN LAS CALLES 20 DE NOVIEMBRE Y NIÑO ARTILLERO EN EL BARRIO DE LA VILLA DE LA LOCALIDAD DE SAN LUIS ACATLAN." u="1"/>
        <s v="CONSTRUCCION DE DOS CUARTOS DORMITORIOS EN LA LOCALIDAD DE EL CARRIZO" u="1"/>
        <s v="CONSTRUCCION DE PAVIMENTO DE CONCRETO HIDRAULICO EN LA CALLE PRINCIPAL LOCALIDAD PETLACALA MUNICIPIO DE APAXTLA" u="1"/>
        <s v="CAMION USADO MARCA: INTERNATIONAL, MODELO: 2009, VERSION 4300, TIPO: CHASIS CABINA, N DE SERIE: 3HAMMAAR26L104185, N DE MOTOR: 470HM2U1539348, EQUIPADO CON PIPA DE AGUA NUEVO DE 10,000 LTS." u="1"/>
        <s v="TRANSFERENCIAS PARA ORGANISMOS INTERNACIONALES (Faism)" u="1"/>
        <s v="BLANCOS Y OTROS PRODUCTOS TEXTILES, EXCEPTO PRENDAS DE VESTIR (Fondo General)" u="1"/>
        <s v="6 IMPRESORAS MULTIFUNCIONAL EPSON L565" u="1"/>
        <s v="CONSTRUCCION DE TERRAPLEN EN CAMINO RURAL LOS QUITERIOS-LOS CHEGUES DEL KM 0+209.50 AL 0+418.98" u="1"/>
        <s v="PATENTES (Faism)" u="1"/>
        <s v="CONSTRUCCION DE MURO DE CONTENCION EN CALLE PRINCIPAL EN LA LOCALIDAD PAJARITO CHIQUITO." u="1"/>
        <s v="CRÉDITOS OTORGADOS POR LAS ENTIDADES FEDERATIVAS A MUNICIPIOS PARA EL FOMENTO DE ACTIVIDADES PRODUCTIVAS (Recursos Fiscales)" u="1"/>
        <s v="DE FOTOGRAFIA, CINE, GRABACION Y VIDEO" u="1"/>
        <s v="VIÁTICOS EN EL PAÍS (Faism)" u="1"/>
        <s v="EDIFICIOS NO RESIDENCIALES (Fortamun)" u="1"/>
        <s v="REFACCIONES Y ACCESORIOS MENORES DE EDIFICIOS." u="1"/>
        <s v="PRODUCTOS QUÍMICOS BÁSICOS (Fondo General)" u="1"/>
        <s v="ASIGNACIONES PRESUPUESTARIAS AL PODER JUDICIAL (Faism)" u="1"/>
        <s v="MAQUINARIA Y EQUIPO DE CONSTRUCCIÓN (Fortamun)" u="1"/>
        <s v="AMPLIACION DE LA RED DE DRENAJE SANITARIO DE LA CALLE MATAMOROS Y ACAPULCO EN EL BARRIO DE PLAYA LARGA DE LA LOCALIDAD DE SAN LUIS ACATLAN, EN EL MUNICIPIO DE SAN LUIS ACATLAN, GRO." u="1"/>
        <s v="EROGACIONES POR RESOLUCIONES POR AUTORIDAD COMPETENTE" u="1"/>
        <s v="ARRENDAMIENTO DE MAQUINARIA" u="1"/>
        <s v="AIO ASUS V222FAK PENT 8GB 1TB N.S: N7PTCJ00288627A" u="1"/>
        <s v="CAMIONETA NP 300 DOBLE CABINA S TM AC P SEG 6 VEL MARCA: NISSAN COLOR: PLATA MODELO:2019 No SERIE: 3N6AD33A8KK868299" u="1"/>
        <s v="MATERIAL DE IMPRESION Y DIGITALIZACION (Gastos Corriente)" u="1"/>
        <s v="AMORTIZACIÓN DE DEUDA EXTERNA CON ORGANISMOS FINANCIEROS INTERNACIONALES (Fondo General)" u="1"/>
        <s v="RASTREO DE CAMINO SACACOSECHAS EN LA LOCALIDAD DE QUETZALAPA" u="1"/>
        <s v="VALORES REPRESENTATIVOS DE DEUDA ADQUIRIDOS CON FINES DE POLÍTICA ECONÓMICA (Fondo General)" u="1"/>
        <s v="PRESTACIONES Y HABERES DE RETIRO (Fortamun)" u="1"/>
        <s v="SERVICIOS DE DISEÑO, ARQUITECTURA, INGENIERÍA Y ACTIVIDADES RELACIONADAS (Faism)" u="1"/>
        <s v="FORNITURAS" u="1"/>
        <s v="ESTUDIOS Y ANALISIS BIOQUIMICOS." u="1"/>
        <s v="CONSTRUCCIÓN DE UN MURO DE CONTENCIÓN EN LA CALLE OAXACA DE LA CABECERA MUNICIPAL" u="1"/>
        <s v="OTRAS PRESTACIONES SOCIALES Y ECONÓMICAS (Recursos Fiscales)" u="1"/>
        <s v="EQUIPO DE COMPUTO." u="1"/>
        <s v="PARTICIPACIONES DE LAS ENTIDADES FEDERATIVAS A LOS MUNICIPIOS (Fondo General)" u="1"/>
        <s v="MATERIAL DE UTILES DE OFICINA (Gasto Corriente)" u="1"/>
        <s v="SERVICIOS FINANCIEROS, BANCARIOS Y COMERCIALES INTEGRALES (Faism)" u="1"/>
        <s v="CONSTRUCCIÓN DE VÍAS DE COMUNICACIÓN (Fondo General)" u="1"/>
        <s v="CEMENTO Y PRODUCTOS DE CONCRETO (Recursos Fiscales)" u="1"/>
        <s v="PRENDAS DE PROTECCIÓN PARA SEGURIDAD PÚBLICA Y NACIONAL (Fortamun)" u="1"/>
        <s v="URBANIZACION MUNICIPAL" u="1"/>
        <s v="MATERIAL DE APOYO INFORMATIVO." u="1"/>
        <s v="AMPLIACION DE RED DE ALCANTARILLADO SANITARIO EN LA COLONIA PLAN DE AYUTLA DE LA LOCALIDAD DE BUENA VISTA" u="1"/>
        <s v="TECLADO PORTATIL YAMAHA CLAVE: 60131000 - PSRE463" u="1"/>
        <s v="OTROS SERVICIOS DE INFORMACIÓN (Recursos Fiscales)" u="1"/>
        <s v="CONSTRUCCION DE PAVIMENTACION CON CONCRETO HIDRAHULICO EN LA CALLE PRINCIPAL SIN NOMBRE EN LA LOCALIDAD BANCO DE ORO, MUNICIPIO DE AZOYU, GUERRERO" u="1"/>
        <s v="AMPLIACION DE LA RED DE ALCANTARILLADO EN LA CALLE NICOLAS BRAVO DE LA LOCALIDAD DE EL MACAHUITE" u="1"/>
        <s v="INVERSIONES EN FIDEICOMISOS DE ENTIDADES FEDERATIVAS (Faism)" u="1"/>
        <s v="MERCANCIAS PARA SU DISTRIBUCION A LA POBLACION. -DESPENSA GRAL- (Fondo General de Participaciones)" u="1"/>
        <s v="PARTICIPACIONES DE LAS ENTIDADES FEDERATIVAS A LOS MUNICIPIOS (Recursos Fiscales)" u="1"/>
        <s v="IMPUESTOS Y DERECHOS (Faism)" u="1"/>
        <s v="MATERIAS PRIMAS." u="1"/>
        <s v="PAVIMENTACION CON CONCRETO HIDRAULICO DE LA CALLE RUIZ CORTINEZ/ QUETZALAPA" u="1"/>
        <s v="INTERESES DERIVADOS DE LA COLOCACIÓN DE TÍTULOS Y VALORES EN EL EXTERIOR (Fortamun)" u="1"/>
        <s v="SUBSIDIOS A LA DISTRIBUCIÓN (Recursos Fiscales)" u="1"/>
        <s v="SERVICIOS DE PROTECCIÓN Y SEGURIDAD (Recursos Fiscales)" u="1"/>
        <s v="SERVICIOS LEGALES, DE CONTABILIDAD, AUDITORÍA Y RELACIONADOS (Fondo General)" u="1"/>
        <s v="SUBSIDIOS A LA PRODUCCIÓN (Recursos Fiscales)" u="1"/>
        <s v="MATERIAL DE LIMPIEZA (INGRESOS PROPIOS)" u="1"/>
        <s v="VIVIENDAS (Fondo General)" u="1"/>
        <s v="APORTACION PATRONAL IMSS" u="1"/>
        <s v="AGUINALDO (Recursos Fiscales)" u="1"/>
        <s v="FONDO DE FOMENTO MUNICIPAL (Fondo General)" u="1"/>
        <s v="GASTOS DE ORDEN SOCIAL Y CULTURAL (Fortamun)" u="1"/>
        <s v="REHABILITACION DE CAMINO RURAL PUERTO DEL RIESGO-TEPOXTEPEC, LOCALIDAD DE TEPOXTEPEC, MUNICIPIO DE APAXTLA." u="1"/>
        <s v="EQUIPO TERRESTRE" u="1"/>
        <s v="OTRO MOBILIARIO Y EQUIPO EDUCACIONAL Y RECREATIVO (Faism)" u="1"/>
        <s v="SEGUROS DE RESPONSABILIDAD PATRIMONIAL Y FIANZAS." u="1"/>
        <s v="GASTOS DE LEGALIZACIÓN Y CERTIFICACIÓN DE DOCUMENTOS" u="1"/>
        <s v="COMEDOR COMUNITARIO (Fondo General de Participaciones)" u="1"/>
        <s v="OTROS ACTIVOS INTANGIBLES (Fondo General)" u="1"/>
        <s v="BECAS Y OTRAS AYUDAS PARA PROGRAMAS DE CAPACITACIÓN (Recursos Fiscales)" u="1"/>
        <s v="MATERIAL ELECTRICO Y ELECTRONICO." u="1"/>
        <s v="REHABILITACION DE CAMINO SACA COSECHA EN LA LOCALIDAD DE SAN ISIDRO EL PUENTE, MUNICIPIO DE AZOYU, GUERRERO" u="1"/>
        <s v="PORCINOS (Faism)" u="1"/>
        <s v="EDIFICACIÓN NO HABITACIONAL (Recursos Fiscales)" u="1"/>
        <s v="SUPERVISION DE OBRAS (FAISM)" u="1"/>
        <s v="REHABILITACIÓN DE CAMINO RURAL ENTRONQUE SANTA MARIA- TEXOCOTLA- EL QUERENGUE Y LA LAGUNITA, LOCALIDAD EL QUERENGUE, MUNICIPIO DE APAXTLA." u="1"/>
        <s v="1 LAPTOP HP" u="1"/>
        <s v="INFRAESTRUCTURA BASICA DE SALUD" u="1"/>
        <s v="SERVICIOS DE APOYO ADMINISTRATIVO, TRADUCCION, FOTOCOPIADO E IMPRESION" u="1"/>
        <s v="INTERESES DE LA DEUDA BILATERAL (Fondo General)" u="1"/>
        <s v="RECOMPENSAS (Faism)" u="1"/>
        <s v="CONSTRUCCION DE COMEDOR COMUNITARIO EN LA CABECERA MUNICIPAL DE AZOYU, GUERRERO, 1RA ETAPA" u="1"/>
        <s v="ENERGÍA ELÉCTRICA (Fortamun)" u="1"/>
        <s v="SUBSIDIOS A ENTIDADES FEDERATIVAS Y MUNICIPIOS." u="1"/>
        <s v="SERVICIOS DE RECAUDACIÓN" u="1"/>
        <s v="OTROS ACTIVOS BIOLÓGICOS (Faism)" u="1"/>
        <s v="CRÉDITOS OTORGADOS POR ENTIDADES FEDERATIVAS Y MUNICIPIOS AL SECTOR SOCIAL Y PRIVADO PARA EL FOMENTO DE ACTIVIDADES PRODUCTIVAS (Fortamun)" u="1"/>
        <s v="INTERESES MORATORIOS" u="1"/>
        <s v="TELEFONÍA CELULAR (Fondo General)" u="1"/>
        <s v="TRANSFERENCIAS OTORGADAS A ENTIDADES PARAESTATALES NO EMPRESARIALES Y NO FINANCIERAS (Fondo General)" u="1"/>
        <s v="TRANSFERENCIAS OTORGADAS PARA ENTIDADES PARAESTATALES EMPRESARIALES Y NO FINANCIERAS (Fondo General)" u="1"/>
        <s v="CONCESIÓN DE PRÉSTAMOS A ENTIDADES PARAESTATALES EMPRESARIALES Y NO FINANCIERAS CON FINES DE POLÍTICA ECONÓMICA (Recursos Fiscales)" u="1"/>
        <s v="ASIGNACIONES DE TECNICO, DE MANDO, POR COMISION, DE VUELO Y DE TECNICO ESPECIAL" u="1"/>
        <s v="TENENCIA" u="1"/>
        <s v="FORMAS VALORADAS REGISTRO CIVIL" u="1"/>
        <s v="OTRAS PRESTACIONES SOCIALES Y ECONÓMICAS (Faism)" u="1"/>
        <s v="AMPLIACION DE LA RED DE ALCANTARILLADO EN LA CALLE SIN NOMBRE, EN EL BARRIO TILACÙ / AZOYU" u="1"/>
        <s v="OTROS SUBSIDIOS (Faism)" u="1"/>
        <s v="PASAJES TERRESTRES (Faism)" u="1"/>
        <s v="IMPRESOS Y FORMAS OFICIALES" u="1"/>
        <s v="CONSTRUCCIÓN DE CAMINO RURAL A LLANO DE MAGUEY EN LA LOCALIDAD MIXTECAPA." u="1"/>
        <s v="1 EQUIPO ENSAMBLADO, PROCESADOR INTEL KABY LAKE CORE i3-7100/2CORE/3.9GHZ/51W/1151, T. MADRE GIGABYTE H110M-4 2DDR4 2133 D-sub/HDMI/USB 3.08 LGA 1151 6TA GEN, MEMORIA DDR4 KINGSTON HYPERX FURY BLACK 4GB 2133 MHZ CL14, DISCO DURO TOSHIBA 500 GB SATA 3.5&quot; 7200RPM 32 MB, UDVD+- DL INT. SATA LITE-ON 24X NEGRO GRANEL, GABINETE ACTECK DASSEL BLACK ATX/S BAHIAS/500W/2.S, KIT BALANCE TECLADO Y MOUSE ALAMBRICO EASY LINE, MONITOR LG LED 18.5&quot; WIDE NEGRO 13 MNTR 1366X766,5,000,000:1,VGA" u="1"/>
        <s v="GASTOS DE REPRESENTACION (Gasto Corriente)" u="1"/>
        <s v="RETRIBUCIÓN A LOS REPRESENTANTES DE LOS TRABAJADORES Y DE LOS PATRONES EN LA JUNTA DE CONCILIACIÓN Y ARBITRAJE (Fondo General)" u="1"/>
        <s v="RETRIBUCIONES POR SERVICIOS DE CARÁCTER SOCIAL (Faism)" u="1"/>
        <s v="CONTINGENCIAS SOCIOECONÓMICAS (Faism)" u="1"/>
        <s v="EQUIPO DE DEFENSA Y SEGURIDAD (Faism)" u="1"/>
        <s v="OTROS GASTOS POR RESPONSABILIDADES (Fondo General)" u="1"/>
        <s v="ALUMBRADO PUBLICO (Gasto Corriente)" u="1"/>
        <s v="DIFUSIÓN POR RADIO, TELEVISIÓN Y OTROS MEDIOS DE MENSAJES SOBRE PROGRAMAS Y ACTIVIDADES GUBERNAMENTALES (Fortamun)" u="1"/>
        <s v="INSTALACIÓN, REPARACIÓN Y MANTENIMIENTO DE EQUIPO E INSTRUMENTAL MÉDICO Y DE LABORATORIO (Fondo General)" u="1"/>
        <s v="INSTALACIÓN DE EQUIPO DE CÓMPUTO Y TECNOLOGÍA DE LA INFORMACIÓN" u="1"/>
        <s v="SEGUROS DE RESPONSABILIDAD PATRIMONIAL Y FIANZAS (Fondo General)" u="1"/>
        <s v="APOYOS A AHORRADORES Y DEUDORES DEL SISTEMA FINANCIERO NACIONAL (Faism)" u="1"/>
        <s v="AMPLIACION DE RED DE DISTRIBUCION DE AGUA ENTUBADA Y OBRA COMPLEMENTARIA EN CALLEJON DE LA COLONIA SANTA CECILIA DE LA LOCALIDAD DE SAN LUIS ACATLAN" u="1"/>
        <s v="CONSTRUCCION DE PAVIMENTACION CON CONCRETO HIDRAHULICO EN LA CALLE VICENTE GUERRERO Y CALLE 9 DE SEPTIEMBRE EN LA COLONIA BARRIO NEGRO DE LA LOCALIDAD DE YOLOXOCHITL, EN EL MUNICIPIO DE SAN LUIS ACATLAN, GRO." u="1"/>
        <s v="OTROS CONVENIOS (Fondo General)" u="1"/>
        <s v="DONATIVOS A FIDEICOMISOS PRIVADOS (Recursos Fiscales)" u="1"/>
        <s v="OTROS SERVICIOS DE TRASLADO Y HOSPEDAJE (Recursos Fiscales)" u="1"/>
        <s v="OTROS MOBILIARIOS Y EQUIPOS DE ADMINISTRACIÓN (Recursos Fiscales)" u="1"/>
        <s v="REHABILITACION DE CAMINOS SACACOSECHAS EN LA LOCALIDAD DE EL MESON" u="1"/>
        <s v="REHABILITACION DE CAMINO RURAL TALAPILLA-LOS CHEGUES" u="1"/>
        <s v="SERVICIOS DE ACCESO DE INTERNET" u="1"/>
        <s v="DEPÓSITOS A LARGO PLAZO EN MONEDA NACIONAL (Fondo General)" u="1"/>
        <s v="MATERIALES Y UTILES DE OFICINA." u="1"/>
        <s v="SUBSIDIOS A ENTIDADES FEDERATIVAS Y MUNICIPIOS (Recursos Fiscales)" u="1"/>
        <s v="OTROS SERVICIOS" u="1"/>
        <s v="SUELDOS BASE AL PERSONAL PERMANENTE (Fondo General)" u="1"/>
        <s v="REHABILITACION DEL SISTEMA DE CAPTACION Y EQUIPAMIENTO DE BOMBEO DELS SISTEMA DE AGUA POTABLE DE LA LOCALIDAD DE PARAJE OCOTERO, EN EL MUNICIPIO DE SAN LUIS ACATLAN, GRO." u="1"/>
        <s v="PASAJES INTERNACIONALES MARITIMOS, LACUSTRES Y FLUVIALES." u="1"/>
        <s v="PODIUM MADERA COLOR CAOBA" u="1"/>
        <s v="CONSTRUCCION DE TRES CUARTOS DORMITORIOS EN LA LOCALIDAD DE LOS QUITERIOS/ LOS QUITERIOS" u="1"/>
        <s v="GASTOS DE LA DEUDA PÚBLICA EXTERNA (Faism)" u="1"/>
        <s v="AMPLIACION DE LA RED DE DISTRIBUCION DE AGUA ENTUBADA EN LA CALLE ILDEFONZO CLEMENTE MARTINEZ CON ACCESO A LA ESCUELA DE TELEBACHILLERATO COMUNITARIO N° 282, EN LA LOCALIDAD DE EL CARRIZO MUNICIPIO DE AZOYU GUERRERO" u="1"/>
        <s v="EXPOSICIONES (Fortamun)" u="1"/>
        <s v="TRANSFERENCIAS A FIDEICOMISOS PUBLICOS DE ENTIDADES PARAESTATALES NO EMPRESARIALES Y NO FINANCIERAS" u="1"/>
        <s v="TRANSFERENCIAS A FIDEICOMISOS PÚBLICOS DE ENTIDADES PARAESTATALES NO EMPRESARIALES Y NO FINANCIERAS" u="1"/>
        <s v="OTRAS TRANSFERENCIAS A FIDEICOMISOS (Fondo General)" u="1"/>
        <s v="PAVIMENTACION CON CONCRETO HIDRAULICO DE LA CALLE PRINCIPAL/ LOS METATES" u="1"/>
        <s v="CONSTRUCCION DE PAVIMENTACION CON CONCRETO HIDRAULICO EN CALLE TEPEYAC DE LA LOCALIDAD DE TUXTEPEC" u="1"/>
        <s v="GASTOS DE CEREMONIAL (Fortamun)" u="1"/>
        <s v="OTROS SERVICIOS GENERALES (Recursos Fiscales)" u="1"/>
        <s v="CONSTRUCCION DE LA SEGUNDA ETAPA DE LA LINEA DE CONDUCCION DEL SISTEMA MULTIPLE DE AGUA POTABLE EN LA LOCALIDAD DE BUENA VISTA." u="1"/>
        <s v="CONSTRUCCION DE PAVIMENTACION CON CONCRETO HIDRAULICO EN CALLE PRINCIPAL DE LA COLONIA PARAISO DE LA LOCALIDAD DE PASCALA DEL ORO." u="1"/>
        <s v="APORTACIONES PARA EL SISTEMA DE AHORRO PARA EL RETIRO." u="1"/>
        <s v="PROYECTO EJECUTIVO PARA LA CONSTRUCCION DE PUENTE LA CRUCITA EN LA LOCALIDAD DE QUETZALAPA, MUNICIPIO DE AZOYU, GUERRERO" u="1"/>
        <s v="ADMINISTRACION 2021 - 2024" u="1"/>
        <s v="REHABILITACION DE CAMINO SACA COSECHA MAXMADI, LA CULEBRA, EL TEJORUCO / LA CULEBRA" u="1"/>
        <s v="SISTEMAS DE AIRE ACONDICIONADO, CALEFACCIÓN Y DE REFRIGERACIÓN INDUSTRIAL Y COMERCIAL (Recursos Fiscales)" u="1"/>
        <s v="INTERESES DERIVADOS DE LA COLOCACIÓN DE TÍTULOS Y VALORES EN EL EXTERIOR (Fondo General)" u="1"/>
        <s v="CONSERVACIÓN Y MANTENIMIENTO MENOR DE INMUEBLES (Fortamun)" u="1"/>
        <s v="MANTENIMIENTO Y CONSERVACION DE RADIO Y COMUNICACION." u="1"/>
        <s v="SERVICIOS DE LA INDUSTRIA FÍLMICA, DEL SONIDO Y DEL VIDEO (Fondo General)" u="1"/>
        <s v="SUMINISTRO Y COLOCACION DE UNIDAD DE AIRE ACONDICIONADO TIPO MINI-SPLIT DE 12000 BTU/HR, 220 V, 2F, (MATERIAL Y MANO DE OBRA)" u="1"/>
        <s v="COMISIONES DE LA DEUDA PÚBLICA INTERNA (Fortamun)" u="1"/>
        <s v="OTROS EQUIPOS DE TRANSPORTE (Faism)" u="1"/>
        <s v="GASTOS DE CEREMONIAL (Recursos Fiscales)" u="1"/>
        <s v="DESPENSA GRAL (Fondo General de Participaciones)" u="1"/>
        <s v="CONSTRUCCION DE RED DE DRENAJE SANITARIO EN LA CALLE IGNACIO ZARAGOZA DE LA LOCALIDAD DE ARCELIA DEL PROGRESO" u="1"/>
        <s v="AMPLIACION DE RED DE ALCANTARILLADO SANITARIO EN CALLE ALTAMIRANO DE LA LOCALIDAD DE HORCASITAS" u="1"/>
        <s v="PASAJES AÉREOS (Fortamun)" u="1"/>
        <s v="LIQUIDACIONES" u="1"/>
        <s v="CONCESIÓN DE PRÉSTAMOS AL SECTOR EXTERNO CON FINES DE POLÍTICA ECONÓMICA (Recursos Fiscales)" u="1"/>
        <s v="CONCESIÓN DE PRÉSTAMOS AL SECTOR PRIVADO CON FINES DE POLÍTICA ECONÓMICA (Recursos Fiscales)" u="1"/>
        <s v="TRANSFERENCIAS A FIDEICOMISOS DE ENTIDADES FEDERATIVAS Y MUNICIPIOS (Fondo General)" u="1"/>
        <s v="ACCIONES Y PARTICIPACIONES DE CAPITAL EN ORGANISMOS INTERNACIONALES CON FINES DE POLÍTICA ECONÓMICA (Faism)" u="1"/>
        <s v="VIVIENDAS (Fortamun)" u="1"/>
        <s v="PRODUCTOS DE CUERO, PIEL, PLÁSTICO Y HULE ADQUIRIDOS COMO MATERIA PRIMA (Fortamun)" u="1"/>
        <s v="AYUDA PARA MEDICAMENTOS Y SERVICIOS MEDICOS" u="1"/>
        <s v="INFRAESTRUCTURA AGRICOLA: MAQUINARIA E IMPLEMENTOS COMUNITARIOS" u="1"/>
        <s v="VEHÍCULOS Y EQUIPO TERRESTRE (Faism)" u="1"/>
        <s v="ASIGNACIONES PRESUPUESTARIAS AL PODER JUDICIAL (Recursos Fiscales)" u="1"/>
        <s v="COMBUSTIBLES." u="1"/>
        <s v="ARRENDAMIENTO DE EQUIPO Y BIENES INFORMATICOS (Fortamun)" u="1"/>
        <s v="CONSTRUCCION DE PAVIMENTACION CON CONCRETO HIDRAHULICO DE LA CALLE QUINTANA ROO EN LA COLONIA BETHEL EN LA LOCALIDAD DE SAN LUIS ACATLAN, EN EL MUNICIPIO E SAN LUIS ACATLAN, GRO." u="1"/>
        <s v="CONCESIÓN DE PRÉSTAMOS A ENTIDADES FEDERATIVAS Y MUNICIPIOS CON FINES DE POLÍTICA ECONÓMICA (Recursos Fiscales)" u="1"/>
        <s v="CONSTRUCCION DE PAVIMENTOS DE CONCRETO HIDRAULICO Y OBRAS DE DRENAJE PLUVIAL EN CAMINO RURAL SAN LUIS ACATLAN - ZENTIXTLAHUACA." u="1"/>
        <s v="REFACCIONES Y ACCESORIOS MENORES DE EQUIPO DE DEFENSA Y SEGURIDAD (Recursos Fiscales)" u="1"/>
        <s v="UTENSILIOS PARA EL SERVICIO DE ALIMENTACIÓN (Fondo General)" u="1"/>
        <s v="SEGUROS DE BIENES PATRIMONIALES (Gasto Corriente)" u="1"/>
        <s v="LICENCIAS INDUSTRIALES, COMERCIALES Y OTRAS (Fortamun)" u="1"/>
        <s v="ARRENDAMIENTO DE MOBILIARIO" u="1"/>
        <s v="PAVIMENTACION DE LA CALLE LA PILA 2, EN LA LOCALIDAD DE ZAPOTITLAN DE LA FUENTE" u="1"/>
        <s v="DIFUSIÓN POR RADIO, TELEVISIÓN Y OTROS MEDIOS DE MENSAJES SOBRE PROGRAMAS Y ACTIVIDADES GUBERNAMENTALES (Recursos Fiscales)" u="1"/>
        <s v="MANTENIMIENTO DEL SISTEMA DE DRENAJE SANITARIO DE LA LOCALIDAD DE SAN ISIDRO EL PUENTE" u="1"/>
        <s v="REHABILITACION DE CAMINO RURAL CRUCERO DE JICAMALTEPEC LA MONTAÑA - CERRO ZAPOTE COYUL CHIQUITO - LLANO SILLETA - COYUL GRANDE, EN EL MUNICIPIO DE SAN LUIS ACATLAN, GRO." u="1"/>
        <s v="COMPUTADORA ENSAMBLADA DD SOLIDO WINDOWS 10" u="1"/>
        <s v="OTROS GASTOS POR RESPONSABILIDADES." u="1"/>
        <s v="INSUMOS TEXTILES ADQUIRIDOS COMO MATERIA PRIMA." u="1"/>
        <s v="SERVICIOS MEDICOS ( FONDO DE APORTACION PARA EL FORTALECIMIENTO MUNICIPAL)" u="1"/>
        <s v="GASTOS DE LA DEUDA PÚBLICA INTERNA (Fondo General)" u="1"/>
        <s v="CONSTRUCCION DE TERRAPLENES PARA EL MEJORAMIENTO DE LA VIVIENDA/ AZOYU" u="1"/>
        <s v="MANTENIMIENTO DE AIRE ACONDICIONADO" u="1"/>
        <s v="IMPUESTOS Y DERECHOS (Fortamun)" u="1"/>
        <s v="INSTALACIÓN, REPARACIÓN Y MANTENIMIENTO DE MAQUINARIA, OTROS EQUIPOS Y HERRAMIENTA (Faism)" u="1"/>
        <s v="ELABORACION DE MANUALES (Faism)" u="1"/>
        <s v="RASTREOS DE CALLES EN EL MUNICIPIO DE AZOYU" u="1"/>
        <s v="PROYECTOR EPSON XGA E20 HDMI" u="1"/>
        <s v="MOTOCICLETA YBR125 MOD 2019 MARCA YAMAHA No. MOTOR JYM154FMII9095998 No SERIE LBPKE1316K0135253 COLOR VRC1 CILINDROS 1 MOTOR 4 TIEMPOS" u="1"/>
        <s v="MATERIAL ELECTRICO" u="1"/>
        <s v="SERVICIOS FUNERARIOS Y DE CEMENTERIOS." u="1"/>
        <s v="MEDICINAS Y PRODUCTOS FARMACÉUTICOS (Fondo General)" u="1"/>
        <s v="REHABILITACION DE CAMINO SACA COSECHA EN LA LOCALIDAD DE EL CARRIZO" u="1"/>
        <s v="SERVICIO DE CREACIÓN Y DIFUSIÓN DE CONTENIDO EXCLUSIVAMENTE A TRAVÉS DE INTERNET (Faism)" u="1"/>
        <s v="AYUDA PARA TRANSPORTE" u="1"/>
        <s v="COMBUSTIBLES, LUBRICANTES, ADITIVOS, CARBON Y SUS DERIVADOS ADQUIRIDOS COMO MATERIA PRIMA" u="1"/>
        <s v="CONSTRUCCION DE UN CUARTO DORMITORIO EN LA LOCALIDAD DE ARCELIA DEL PROGRESO" u="1"/>
        <s v="PREVISION INCREMENTO SALARIAL" u="1"/>
        <s v="CONSTRUCCIÓN DE PUENTES" u="1"/>
        <s v="APORTACIONES DE LA FEDERACIÓN A LAS ENTIDADES FEDERATIVAS (Fondo General)" u="1"/>
        <s v="IMPUESTOS Y DERECHOS (Recursos Fiscales)" u="1"/>
        <s v="ÁRBOLES Y PLANTAS (Fortamun)" u="1"/>
        <s v="TRANSFERENCIAS OTORGADAS PARA INSTITUCIONES PARAESTATALES PÚBLICAS FINANCIERAS (Fortamun)" u="1"/>
        <s v="ASIGNACIONES PRESUPUESTARIAS AL PODER LEGISLATIVO (Fondo General)" u="1"/>
        <s v="REHABILITACION DE CAMINO SACA COSECHA EN LA LOCALIDAD DE LOMAS DEL VIDAL, MUNICIPIO DE AZOYU, GUERRERO" u="1"/>
        <s v="CONSTRUCCION DE PAVIMENTO DE CONCRETO HIDRAULICO EN ACCESO PRINCIPAL, LOCALIDAD CACALOTEPEC, MUNICIPIO DE APAXTLA DE CASTREJON" u="1"/>
        <s v="FERRETERIA" u="1"/>
        <s v="ARTÍCULOS DEPORTIVOS (Faism)" u="1"/>
        <s v="LICENCIAS INDUSTRIALES, COMERCIALES Y OTRAS (Recursos Fiscales)" u="1"/>
        <s v="TRACTOR AGRICOLA MARCA MASSEY FERGUSON MOD-VF285 2WD GT2, MOTOR DE 80 HP, POTENCIA EN TDF 59 HP, 4 CILINDROS, ASPIRACION NATURAL, DE 8 VELOCIDADES DE AVANCE Y 2 DE REVERSA, CAJA DE VALVULAS AUXILIARES, CONTRAPESOS DELANTEROS Y TRASEROS, TOLDO RODADOS RT-18.4-34,RD-10.0-16, SERIE: MEA859DDYN1384505" u="1"/>
        <s v="SUBVENCIONES AL CONSUMO (Recursos Fiscales)" u="1"/>
        <s v="AYUDAS SOCIALES A ACTIVIDADES CIENTÍFICAS O ACADÉMICAS (Fortamun)" u="1"/>
        <s v="CONSTRUCCION DE TANQUE DE REGULACION Y REHABILITACION DE RED DE DISTRIBUCION DE AGUA ENTUBADA EN LA LOCALIDAD DE EL MESON" u="1"/>
        <s v="RED DE DRENAJE SANITARIO DE LA LOCALIDAD DE AZOYU" u="1"/>
        <s v="EQUIPO DE CÓMPUTO Y DE TECNOLOGÍAS DE LA INFORMACIÓN (Faism)" u="1"/>
        <s v="SERVICIOS DE CAPACITACION." u="1"/>
        <s v="CONTINGENCIAS SOCIOECONÓMICAS (Fondo General)" u="1"/>
        <s v="OBJETOS DE VALOR (Fortamun)" u="1"/>
        <s v="EQUIPO DE DEFENSA Y SEGURIDAD (Fondo General)" u="1"/>
        <s v="REHABILITACION DE RED DE AGUA POTABLE EN LA CALLE FRANCISCO I MADERO, COL. CENTRO EN EL MUNICIPIO DE APAXTLA" u="1"/>
        <s v="ADMINISTRACION 2021-2024" u="1"/>
        <s v="ADMINISTRACION 2018 - 2021" u="1"/>
        <s v="DONATIVOS INTERNACIONALES (Recursos Fiscales)" u="1"/>
        <s v="SEGURO DE BIENES PATRIMONIALES (Fondo General)" u="1"/>
        <s v="REPARACIÓN Y MANTENIMIENTO DE EQUIPO DE TRANSPORTE (Recursos Fiscales)" u="1"/>
        <s v="SUBSIDIOS A LA PRESTACION DE SERVICIOS PUBLICOS." u="1"/>
        <s v="FONDO DE APORTACIONES PARAN EL FORTALECIMIENTO DE LOS MUNICIPIOS" u="1"/>
        <s v="CONSTRUCCION DE LINEA DE DISTRIBUCION DE AGUA POTABLE EN CALLE LAS FLORES, COLONIA LINDA VISTA, MUNICIPIO DE APAXTLA" u="1"/>
        <s v="IMPUESTOS Y DERECHOS DE IMPORTACIÓN (Fondo General)" u="1"/>
        <s v="CONSTRUCCION DE UN AULA EN BACHILLERES (EMSAD), EN QUETZALAPA" u="1"/>
        <s v="SERVICIOS DE REVELADO DE FOTOGRAFIAS." u="1"/>
        <s v="CONSTRUCCION DE UN CUARTO DORMITORIO EN TALAPILLA" u="1"/>
        <s v="ARRENDAMIENTO DE INMUEBLES (Gasto Corriente)" u="1"/>
        <s v="Luminarias" u="1"/>
        <s v="REHABILITACION DE CAMINO SACA COSECHA TENCOHUEY-LA CRUCITA-TECAHUAPA-ZAPOTE PRIETO / AZOYU" u="1"/>
        <s v="RADIO PORTATIL KENWOOD TK-2212 SERIE: 80600770" u="1"/>
        <s v="CONSTRUCCION DE PARQUE PUBLICO EN EL BARRIO DE EL AGUACATE, EN LA LOCALIDAD DE AZOYU, MUNICIPIO DE AZOYU, GUERRERO" u="1"/>
        <s v="CONSTRUCCION DE ALCANTARILLADO PLUVIAL EN CALLE DE ACCESO A LA COLONIA PARAISO EN LA LOCALIDAD DE PASCALA DEL ORO, MUNICIPIO DE SAN LUIS ACATLA, GRO." u="1"/>
        <s v="URBANIZACIÓN" u="1"/>
        <s v="OBLIGACIONES NEGOCIABLES ADQUIRIDAS CON FINES DE POLÍTICA ECONÓMICA (Fondo General)" u="1"/>
        <s v="Vehiculos y equipo terrestre" u="1"/>
        <s v="PLÁSTICOS PARA LICENCIAS" u="1"/>
        <s v="ACCIONES Y PARTICIPACIONES DE CAPITAL EN ORGANISMOS INTERNACIONALES CON FINES DE POLÍTICA ECONÓMICA" u="1"/>
        <s v="SERVICIOS DE LIMPIEZA Y MANEJO DE DESECHOS (Fortamun)" u="1"/>
        <s v="ACCIONES Y PARTICIPACIONES DE CAPITAL EN EL SECTOR EXTERNO CON FINES DE POLÍTICA ECONÓMICA (Recursos Fiscales)" u="1"/>
        <s v="ACCIONES Y PARTICIPACIONES DE CAPITAL EN EL SECTOR PRIVADO CON FINES DE POLÍTICA ECONÓMICA (Recursos Fiscales)" u="1"/>
        <s v="REHABILITACION DE TECHADO DE USOS MULTIPLES DE LA COMISARIA MUNICIPAL EN LA LOCALIDAD DE ARCELIA DEL PROGRESO" u="1"/>
        <s v="CONSTRUCCION DE RED DE DRENAJE SANITARIO EN CALLE DE LOS LIRIOS EN LA COLONIA AGUA ZARCA DE LA LOCALIDAD DE SAN LUIS ACATLÁN, GRO." u="1"/>
        <s v="1 ALL IN ONE 21-B0013LA" u="1"/>
        <s v="CARBÓN Y SUS DERIVADOS (Fortamun)" u="1"/>
        <s v="MERCANCIAS PARA SU DISTRIBUCION A LA POBLACION." u="1"/>
        <s v="SILLAS, MESAS Y MANTELERIA" u="1"/>
        <s v="TRANSFERENCIAS A FIDEICOMISOS PÚBLICOS DE ENTIDADES PARAESTATALES NO EMPRESARIALES Y NO FINANCIERAS (Fondo General)" u="1"/>
        <s v="REHABILITACION DEL SISTEMA DE AGUA POTABLE DEL RIO QUETZALA EN LA LOCALIDAD DE AZOYU, MUNICIPIO DE AZOYU, GUERRERO" u="1"/>
        <s v="ACCIONES Y PARTICIPACIONES DE CAPITAL EN EL SECTOR EXTERNO CON FINES DE GESTIÓN DE LIQUIDEZ (Faism)" u="1"/>
        <s v="ACCIONES Y PARTICIPACIONES DE CAPITAL EN EL SECTOR PRIVADO CON FINES DE GESTIÓN DE LIQUIDEZ (Faism)" u="1"/>
        <s v="ACCIONES Y PARTICIPACIONES DE CAPITAL EN EL SECTOR PÚBLICO CON FINES DE GESTIÓN DE LIQUIDEZ (Faism)" u="1"/>
        <s v="MERCANCIAS PARA SU DISTRIBUCION A LA POBLACION. -DESPENSA GRAL- (Fortamun)" u="1"/>
        <s v="REUNIONES Y SEMINARIOS" u="1"/>
        <s v="CONSTRUCCION DE PAVIMENTACION CON CONCRETO HIDRAULICO DE LA CALLE SIN NOMBRE ENTRE CALLE NAYARIT Y CALLE FRANCISCO FIGUEROA EN LA LOCALIDAD DE AZOYU, MUNICIPIO DE AZOYU, GUERRERO" u="1"/>
        <s v="GASTOS DE ORDEN SOCIAL Y CULTURAL." u="1"/>
        <s v="AMPLIACION DE LA RED DE DISTRIBUCION DE AGUA ENTUBADA Y OBRA COMPLEMENTARIA DE LA CALLE REVOLUCION, EN EL BARRIO MAURILIO MUÑOZ DE LA LOCALIDAD DE YOLOXOCHITL." u="1"/>
        <s v="ACCIONES Y PARTICIPACIONES DE CAPITAL EN ENTIDADES PARAESTATALES EMPRESARIALES Y NO FINANCIERAS CON FINES DE POLÍTICA ECONÓMICA (Faism)" u="1"/>
        <s v="COMPUTADORAS HP ALL IN ONE 200 G4 PENITIUM J5040 8GB 1TB 21.5" u="1"/>
        <s v="BOVINOS (Recursos Fiscales)" u="1"/>
        <s v="MATERIALES DE SEGURIDAD PÚBLICA (Fortamun)" u="1"/>
        <s v="CONSTRUCCION DE CAMINOS SACACOSECHAS, LOCALIDAD DE CACALOTEPEC, MUNICIPIO DE APAXTLA DE CASTREJON, GRO." u="1"/>
        <s v="Vehiculos y equipo terrestre varios" u="1"/>
        <s v="PAVIMENTACION DE CONCRETO HIDRAULICO EN LA CALLE NICOLAS BRAVO" u="1"/>
        <s v="SOBREHABERES (Faism)" u="1"/>
        <s v="MATERIAL ELECTRICO (Fortamun)" u="1"/>
        <s v="REMUNERACIONES POR ADSCRIPCIÓN LABORAL EN EL EXTRANJERO (Fondo General)" u="1"/>
        <s v="SERVICIOS DE APOYO ADMINISTRATIVO, TRADUCCIÓN, FOTOCOPIADO E IMPRESIÓN (Fondo General)" u="1"/>
        <s v="RADIO PORTATIL KENWOOD TK-2302 SERIE: B3102011" u="1"/>
        <s v="COMISIONES DE LA DEUDA PÚBLICA INTERNA (Faism)" u="1"/>
        <s v="MANTENIMIENTO Y CONSERVACION DE RADIO Y COMUNICACION (Gasto Corriente)" u="1"/>
        <s v="NEUMATICOS Y CAMARAS" u="1"/>
        <s v="SERVICIOS DE COBRANZA, INVESTIGACIÓN CREDITICIA Y SIMILAR (Fondo General)" u="1"/>
        <s v="SERVICIOS INTEGRALES DE TRASLADO Y VIÁTICOS (Fondo General)" u="1"/>
        <s v="FERTILIZANTES, PESTICIDAS Y OTROS AGROQUIMICOS." u="1"/>
        <s v="CONSERVACIÓN Y MANTENIMIENTO MENOR DE INMUEBLES (Faism)" u="1"/>
        <s v="SUBSIDIOS A LA PRODUCCIÓN (Fortamun)" u="1"/>
        <s v="10% POR ADMON. DEL REGISTRO CIVIL" u="1"/>
        <s v="OTRAS CONSTRUCCIONES DE INGENIERÍA CIVIL U OBRA PESADA (Faism)" u="1"/>
        <s v="LAPTOP ASUS VIVOBOOK X515EA-BQ" u="1"/>
        <s v="REFACCIONES Y ACCESORIOS MENORES DE EQUIPO E INSTRUMENTAL MÉDICO Y DE LABORATORIO (Fondo General)" u="1"/>
        <s v="VEHÍCULOS Y EQUIPO TERRESTRE (Recursos Fiscales)" u="1"/>
        <s v="USO DE PATENTES" u="1"/>
        <s v="CONSTRUCCION DE UN AULA EN JARDIN DE NIÑOS NUEVA CREACION, CLAVE: 12DCC0710W DE LA COMUNIDAD DE LOMAS DEL VIDAL / LOMAS DEL VIDAL" u="1"/>
        <s v="EQUIPAMIENTO A TALLERES DE CARPINTERIA" u="1"/>
        <s v="CONSTRUCCION DE MUROS DE CONTENCION EN LA CALLE DE ACCESO PRINCIPAL A LA LOCALIDAD DE PLAN DE MAMEY, EN EL MUNICIPIO DE SAN LUIS ACATLAN, GRO." u="1"/>
        <s v="REHABILITACION DE CAMINO SACA COSECHA EL CARRIZO, POZA HONDA, EL CAMPAMENTO, LOMAS DEL VIDAL, SALIDA DE PEÑAS NEGRAS, TIBIANA, EL TEJORUCO, SALIDA AL BOSQUE, EL BARRERO, LOS DRAGOS,LOS MAPACHES,EL LIMON / EL CARRIZO" u="1"/>
        <s v="INSTRUMENTAL MÉDICO Y DE LABORATORIO (Faism)" u="1"/>
        <s v="CAMARA NIKON-COOPLPLIX 4.0 -16MM B500 NEGRA" u="1"/>
        <s v="PAVIMENTACION DE CONCRETO HIDRAULICO EN LA CALLE LAZARO CARDENAS UBICADA EN LA LOCALIDAD DE TENANGO" u="1"/>
        <s v="REHABILITACION DE CAMINO RURAL SAN LUIS ACATLAN - ZENTIXTLAHUACA, EN EL MUNICIPIO DE SAN LUIS ACATLAN, GRO." u="1"/>
        <s v="TELEFONIA CELULAR." u="1"/>
        <s v="MUEBLES DE OFICINA Y ESTANTERÍA (Faism)" u="1"/>
        <s v="VESTUARIO, BLANCOS, PRENDAS DE PROTECCION Y ARTICULOS DEPORTIVOS." u="1"/>
        <s v="APOYOS A AHORRADORES Y DEUDORES DEL SISTEMA FINANCIERO NACIONAL (Recursos Fiscales)" u="1"/>
        <s v="BOMBA DE AGUA 1 HP" u="1"/>
        <s v="SERVICIOS DE CAPACITACIÓN  (Fortamun)" u="1"/>
        <s v="PRODUCTOS DE PAPEL, CARTÓN E IMPRESOS ADQUIRIDOS COMO MATERIA PRIMA (Fortamun)" u="1"/>
        <s v="PAVIMENTACION CON CONCRETO HIDRAULICO DE LA CALLE IGNACIO ZARAGOZA ENTRE CALLE 5 DE MAYO Y MARIANO ABASOLO" u="1"/>
        <s v="REHABILITACION DEL SISTEMA DE AGUA POTABLE EN LA COMUNIDAD DE BANCO DE ORO/ BANCO DE ORO" u="1"/>
        <s v="SERVICIOS PROFESIONALES, CIENTÍFICOS Y TÉCNICOS INTEGRALES (Faism)" u="1"/>
        <s v="REFACCIONES Y ACCESORIOS" u="1"/>
        <s v="CONCESIÓN DE PRÉSTAMOS A INSTITUCIONES PARAESTATALES PÚBLICAS FINANCIERAS CON FINES DE POLÍTICA ECONÓMICA (Fondo General)" u="1"/>
        <s v="INSTALACION, REPARACION Y MANTENIMIENTO DE EQUIPO DE COMPUTO Y TECNOLOGIAS DE LA INFORMACION" u="1"/>
        <s v="SERVICIOS DE CREATIVIDAD, PREPRODUCCIÓN Y PRODUCCIÓN DE PUBLICIDAD, EXCEPTO INTERNET (Fondo General)" u="1"/>
        <s v="REMUNERACIONES POR ADSCRIPCIÓN LABORAL EN EL EXTRANJERO (Faism)" u="1"/>
        <s v="MANTENIMIENTO DE CARRETERAS CON LA APLICACION DE SEÑALETICA VIAL EN DIFERENTES TRAMOS" u="1"/>
        <s v="CONVENIOS DE DESCENTRALIZACIÓN (Faism)" u="1"/>
        <s v="PAVIMENTACION CONCRETO HIDRAULICO EN LA CALLE MORELOS" u="1"/>
        <s v="TRANSFERENCIAS A FIDEICOMISOS DEL PODER EJECUTIVO (Recursos Fiscales)" u="1"/>
        <s v="PRIMAS POR AÑOS DE SERVICIOS EFECTIVOS PRESTADOS (Recursos Fiscales)" u="1"/>
        <s v="SERVICIOS DE VIGILANCIA (Fortamun)" u="1"/>
        <s v="REFACCIONES Y ACCESORIOS MENORES DE MOBILIARIO Y EQUIPO DE ADMINISTRACIÓN, EDUCACIONAL Y RECREATIVO (Fortamun)" u="1"/>
        <s v="TRANSFERENCIAS PARA ORGANISMOS INTERNACIONALES (Recursos Fiscales)" u="1"/>
        <s v="ARRENDAMIENTO DE BIENES INMUEBLES (FONDO GENERAL DE PARTICIPACIONES)" u="1"/>
        <s v="ACCIONES Y PARTICIPACIONES DE CAPITAL EN EL SECTOR EXTERNO CON FINES DE GESTIÓN DE LIQUIDEZ (Fondo General)" u="1"/>
        <s v="ACCIONES Y PARTICIPACIONES DE CAPITAL EN EL SECTOR PRIVADO CON FINES DE GESTIÓN DE LIQUIDEZ (Fondo General)" u="1"/>
        <s v="ACCIONES Y PARTICIPACIONES DE CAPITAL EN EL SECTOR PÚBLICO CON FINES DE GESTIÓN DE LIQUIDEZ (Fondo General)" u="1"/>
        <s v="APORTACIONES PARA SEGUROS (Faism)" u="1"/>
        <s v="AMORTIZACIÓN DE LA DEUDA BILATERAL (Fortamun)" u="1"/>
        <s v="REFACCIONES Y ACCESORIOS MENORES" u="1"/>
        <s v="MANTENIMIENTO DEL MERCADO MUNICIPAL" u="1"/>
        <s v="CONSTRUCCION DE PAVIMENTACION CON CONCRETO HIDRAULICO DE CALLE DE ACCESO A LA LOCALIDAD DE ALTEPEC ANEXO DE MIXTECAPA." u="1"/>
        <s v="AMPLIACION DE RED DE ENERGIA ELECTRICA EN MEDIA Y BAJA TENSION EN LA COLONIA SAN LUISITO DE SAN LUIS ACATLAN, EN EL MUNICIPIO DE SAN LUIS ACATLAN, GRO." u="1"/>
        <s v="AMPLIACION DE LA ELECTRIFICACION EN LA CALLE ALDAMA DE LA COMUNIDAD DE ARCELIA DEL PROGRESO/ ARCELIA DEL PROGRESO" u="1"/>
        <s v="EDIFICIOS NO RESIDENCIALES (Fondo General)" u="1"/>
        <s v="DONATIVOS A FIDEICOMISOS ESTATALES (Faism)" u="1"/>
        <s v="1 MULTIFUNCIONAL MAXIFY GX7010 4471C004AA" u="1"/>
        <s v="REHABILITACION DE CAMINO RURAL TRAMO LOS QUITERIOS- LOS CHEGÜES/ LOS QUITERIOS" u="1"/>
        <s v="ARTÍCULOS DEPORTIVOS (Fortamun)" u="1"/>
        <s v="CONSTRUCCION DE CUARTOS DORMITORIOS EN LA LOCALIDAD DE HUEHUETAN" u="1"/>
        <s v="AMPLIACION DE LA RED DE AGUA POTABLE EN LA CALLE LA HUERTA EN LA LOCALIDAD DE ZAPOTITLAN DE LA FUENTE, MUNICIPIO DE AZOYU, GUERRERO" u="1"/>
        <s v="HABERES (Recursos Fiscales)" u="1"/>
        <s v="OBLIGACIONES NEGOCIABLES ADQUIRIDAS CON FINES DE POLÍTICA ECONÓMICA (Faism)" u="1"/>
        <s v="INTERESES DE LA DEUDA CON ORGANISMOS FINANCIEROS INTERNACIONALES (Fondo General)" u="1"/>
        <s v="REMUNERACIONES POR ADSCRIPCION LABORAL EN EL EXTRANJERO" u="1"/>
        <s v="ARRENDAMIENTO DE EQUIPO E INSTRUMENTAL MÉDICO Y DE LABORATORIO (Fondo General)" u="1"/>
        <s v="AGUA (Fondo General)" u="1"/>
        <s v="LAPTOP LENOVO L0 CI3 8GB 128SD" u="1"/>
        <s v="ENERGÍA ELÉCTRICA (Fondo General)" u="1"/>
        <s v="AMORTIZACIÓN DE LA DEUDA EXTERNA CON INSTITUCIONES DE CRÉDITO (Fondo General)" u="1"/>
        <s v="AMORTIZACIÓN DE LA DEUDA INTERNA CON INSTITUCIONES DE CRÉDITO (Fondo General)" u="1"/>
        <s v="ARTÍCULOS DEPORTIVOS (Recursos Fiscales)" u="1"/>
        <s v="TRANSFERENCIAS OTORGADAS PARA INSTITUCIONES PARAESTATALES PÚBLICAS FINANCIERAS (Faism)" u="1"/>
        <s v="DIFUSIÓN POR RADIO, TELEVISIÓN Y OTROS MEDIOS DE MENSAJES COMERCIALES PARA PROMOVER LA VENTA DE BIENES O SERVICIOS (Fortamun)" u="1"/>
        <s v="TENENCIA Y PLACAS (FONDO GRAL)" u="1"/>
        <s v="RETRIBUCIÓN A LOS REPRESENTANTES DE LOS TRABAJADORES Y DE LOS PATRONES EN LA JUNTA DE CONCILIACIÓN Y ARBITRAJE (Faism)" u="1"/>
        <s v="TRANSFERENCIAS INTERNAS OTORGADAS A FIDEICOMISOS PÚBLICOS FINANCIEROS (Fondo General)" u="1"/>
        <s v="OTROS ACTIVOS BIOLÓGICOS (Fortamun)" u="1"/>
        <s v="PROYECTOR EPSON XGA E-20" u="1"/>
        <s v="OBRA PUBLICA EN BIENES DE DOMINIO PUBLICO" u="1"/>
        <s v="CONSTRUCCION DE TECHADO DE EN AREAS DE IMPARTICION DE EDUCACION FISICA EN LA ESCUELA SECUNDARIA TECNICA JAIMES TORRES BODET C.C.T. 12D5T0166V DE LA LOCALIDAD DE ARCELIA DEL PROGRESO" u="1"/>
        <s v="MATERIAL DE UTILES DE OFICINA (FAEISM)" u="1"/>
        <s v="PARA CONSTRUCCIÓN" u="1"/>
        <s v="SERVICIOS DE RECAUDACIÓN, TRASLADO Y CUSTODIA DE VALORES (Faism)" u="1"/>
        <s v="VIVIENDAS (Faism)" u="1"/>
        <s v="ADQUISICION DE MAQUINARIA E IMPLEMENTOS COMUNITARIOS/ AZOYU" u="1"/>
        <s v="MUEBLES, EXCEPTO DE OFICINA Y ESTANTERÍA (Fondo General)" u="1"/>
        <s v="ESPECIES MENORES Y DE ZOOLÓGICO (Faism)" u="1"/>
        <s v="MANTENIMIENTO Y REHABILITACION DE EDIFICACIONES NO HABITACIONALES" u="1"/>
        <s v="CONSTRUCCION DE CUARTOS DORMITORIOS EN LA LOCALIDAD DE LOS QUITERIOS" u="1"/>
        <s v="COMISIONES POR VENTAS." u="1"/>
        <s v="MOBILIARIO Y EQUIPO DE ADMINISTRACION." u="1"/>
        <s v="SERVICIOS DE TELECOMUNICACIONES Y SATÉLITES (Fortamun)" u="1"/>
        <s v="OTROS SERVICIOS GENERALES (Fortamun)" u="1"/>
        <s v="ALIMENTACION DE PERSONAS." u="1"/>
        <s v="OTROS CONCEPTOS PARTICIPABLES DE LA FEDERACIÓN A ENTIDADES FEDERATIVAS (Faism)" u="1"/>
        <s v="REPARACIÓN Y MANTENIMIENTO DE EQUIPO DE TRANSPORTE (Faism)" u="1"/>
        <s v="REFACCIONES Y ACCESORIOS MENORES (Faism)" u="1"/>
        <s v="CONSTRUCCION DE UN COMEDOR ESCOLAR EN LA ESCUELA PRIMARIA SALVADOR DIAZ MIRON" u="1"/>
        <s v="ARRENDAMIENTO DE MOBILIARIO Y EQUIPO DE ADMINISTRACIÓN, EDUCACIONAL Y RECREATIVO (Fortamun)" u="1"/>
        <s v="OTRAS TRANSFERENCIAS A FIDEICOMISOS (Recursos Fiscales)" u="1"/>
        <s v="EDIFICACIÓN HABITACIONAL (Recursos Fiscales)" u="1"/>
        <s v="MEJORAMIENTO DE SANITARIOS EN LA ESCUELA PRIMARIA FEDERAL FRANCISCO I MADERO CCT. 12DPR1905V, COLO CENTRO, MUNICIPIO DE APAXTLA" u="1"/>
        <s v="MARCAS (Fondo General)" u="1"/>
        <s v="CONSTRUCCIÓN DE PISO FIRME Y ACCESO A VIVIENDA UBICADA EN CALLE ZORRO S/N" u="1"/>
        <s v="VEHICULO NUEVO MARCA NISSAN MODELO 2023 FRONTIER SE 2.5L 4 CIL, TM, 4, PTAS. 4X2, AA, , COLOR EXTERIOR: BLANCO. TRANSMISION: MANUAL, No. PUERTAS: 4, No. MOTOR: QR25483184H , No. SERIE: 3N6AD33A9PK826568" u="1"/>
        <s v="CONSTRUCCION DE PARQUE PUBLICO RECREATIVO SEGUNDA ETAPA EN LA COLONIA SAN ANTONIO DE LA LOCALIDAD DE SAN LUIS ACATLAN." u="1"/>
        <s v="LENOVO WINDOWS 7.0" u="1"/>
        <s v="CONSTRUCCION DE TECHADO EN CANCHA DEPORTIVA EN JARDIN DE NIÑOS GUADALUPE VICTORIA , COLONIA CENTRO, MUNICIPIO DE APAXTLA" u="1"/>
        <s v="SUBSIDIOS A LA PRESTACIÓN DE SERVICIOS PÚBLICOS (Fortamun)" u="1"/>
        <s v="DIVISION DE TERRENOS Y CONSTRUCCION DE OBRAS DE URBANIZACION." u="1"/>
        <s v="MEJORAMIENTO DE GUARNCIONES EN CALLE SAN FRANCISCO DE LA LOCALIDAD DE AZOYU" u="1"/>
        <s v="PAPELERÍA" u="1"/>
        <s v="MATERIALES Y ARTICULOS DE CONSTRUCCION Y DE REPARACION." u="1"/>
        <s v="CONSTRUCCION DE SOLUCIONES HABITACIONALES (CONSTRUCCION DE VIVIENDA)" u="1"/>
        <s v="ARRENDAMIENTO FINANCIERO." u="1"/>
        <s v="TRANSFERENCIAS A FIDEICOMISOS DEL PODER JUDICIAL (Recursos Fiscales)" u="1"/>
        <s v="SERVICIOS BANCARIOS" u="1"/>
        <s v="CONSTRUCCION DE ALCANTARILLA PLUVIAL Y OBRA COMPLEMENTARIA EN CALLE JUSTO SIERRA, BARRIO DE SANTA CRUZ, DE LA LOCALIDAD DE CUANACAXTITLAN" u="1"/>
        <s v="TRANSFERENCIAS PARA GOBIERNOS EXTRANJEROS (Recursos Fiscales)" u="1"/>
        <s v="SERVICIOS DE PROTECCIÓN Y SEGURIDAD (Fortamun)" u="1"/>
        <s v="DESPENSA DIF (Gasto Corriente)" u="1"/>
        <s v="AMPLIACION DE LA RED DE AGUA POTABLE EN LA CALLE 16 DE SEPTIEMBRE, EN LA LOCALIDAD DE SAN ISIDRO EL PUENTE, MUNICIPIO DE AZOYU, GUERRERO" u="1"/>
        <s v="CONTINGENCIAS POR FENÓMENOS NATURALES (Recursos Fiscales)" u="1"/>
        <s v="AYUDAS SOCIALES A ACTIVIDADES CIENTÍFICAS O ACADÉMICAS (Fondo General)" u="1"/>
        <s v="CONSTRUCCION DE PAVIMENTO DE CONCRETO HIDRAULICO EN CALLE IGNACIO RAYON, COLONIA CENTRO, MUNICIPIO DE APAXTLA" u="1"/>
        <s v="CONSTRUCCION CON PAVIMENTACION DE CONCRETO HIDRAHULICO DE LA CALLE EMILIANO ZAPATA EN LA COLONIA SAN AGUSTIN DE LA LOCALIDAD DE CUANACAXTITLAN, EN EL MUNICIPIO DE SAN LUIS ACATLÁN, GRO." u="1"/>
        <s v="AVES (Recursos Fiscales)" u="1"/>
        <s v="ARRENDAMIENTO DE BIENES MUEBLES" u="1"/>
        <s v="CONGRESOS Y CONVENCIONES (Fondo General)" u="1"/>
        <s v="APORTACIONES DE LA FEDERACIÓN A LAS ENTIDADES FEDERATIVAS (Faism)" u="1"/>
        <s v="DE TRANSPORTACION" u="1"/>
        <s v="REHABILITACION DE ALUMBRADO PÚBLICO EN LA LOCALIDAD DE AZOYÚ" u="1"/>
        <s v="REHABILITACIÓN DE CAMINO RURAL, TRAMO CRUCERO DE LOS METATES AL RÍO/ LOS METATES" u="1"/>
        <s v="INVERSION PUBLICA" u="1"/>
        <s v="CONCESIÓN DE PRÉSTAMOS A INSTITUCIONES PARAESTATALES PÚBLICAS FINANCIERAS CON FINES DE POLÍTICA ECONÓMICA (Faism)" u="1"/>
        <s v="HONORARIOS ASIMILABLES A SALARIOS (Fortamun)" u="1"/>
        <s v="BOVINOS (Faism)" u="1"/>
        <s v="EQUIPO MEDICO (FONDO GENERAL)" u="1"/>
        <s v="CONSTRUCCION DE PAVIMENTACION CON CONCRETO HIDRAULICO EN LA CALLE AVENIDA MEXICO, EN LA LOCALIDAD DE MAXMADI, MUNICIPIO DE AZOYU, GUERRERO" u="1"/>
        <s v="SERVICIOS HOSPITALARIOS." u="1"/>
        <s v="AYUDAS SOCIALES A PERSONAS (Recursos Fiscales)" u="1"/>
        <s v="CONSTRUCCION DE PAVIMENTACION CON CONCRETO HIDRAULICO EN LA CALLE 12 DE OCTUBRE, EN EL BARRIO DEL PANTEON, EN LA LOCALIDAD DE AZOYU MUNICIPIO DE AZOYU GUERRERO" u="1"/>
        <s v="ALIMENTACION DE PERSONAS" u="1"/>
        <s v="REHABILITACION DE INFRAESTRUCTURA AGRICOLA: CAMINO SACACOSECHAS EN LA LOCALIDAD DE ARROYO MIXTECOLAPA, EN EL MUNICIPIO DE SAN LUIS ACATLAN, GRO." u="1"/>
        <s v="UTENSILIOS PARA EL SERVICIO DE ALIMENTACIÓN (Fortamun)" u="1"/>
        <s v="DRENAJE VARIAS" u="1"/>
        <s v="PERIFONEO" u="1"/>
        <s v="INVERSION PUBLICA." u="1"/>
        <s v="CONSTRUCCION DE RED DE ALCANTARILLADO EN CALLE EMILIANO CARRANZA SALIDA A ZAPOTITLAN DE LA FUENTE EN LA LOCALIDAD DE AZOYU" u="1"/>
        <s v="REHABILITACION DE CALLES DE TERRACERIAS EN COLONIAS DE LA CABECERA MUNICIPAL, MUNICIPIO DE SAN LUIS ACATLÁN, GRO." u="1"/>
        <s v="REHABILITACION DE CAMINO RURAL ENTRONQUE CARRETERO TLAPA - MARQUELIA - MIXTECAPA" u="1"/>
        <s v="INSTALACIÓN, REPARACIÓN Y MANTENIMIENTO DE EQUIPO E INSTRUMENTAL MÉDICO Y DE LABORATORIO (Fortamun)" u="1"/>
        <s v="REHABILITACIÓN DE LA RED DE AGUA POTABLE DE LA CALLE INDEPENDENCIA EN MAXMADI EN LA LOCALIDAD DE MAXMADI MUNICIPIO DE AZOYÚ" u="1"/>
        <s v="REHABILITACION DE CAMINO SACACOSECHAS EN LA LOCALIDAD DE SAN ANTONIO ANEXO DE BUENA VISTA, EN EL MUNICIPIO DE SAN LUIS ACATLÁN, GRO." u="1"/>
        <s v="OVINOS Y CAPRINOS (Recursos Fiscales)" u="1"/>
        <s v="REFACCIONES Y ACCESORIOS MENORES DE MAQUINARIA Y OTROS EQUIPOS (Faism)" u="1"/>
        <s v="MANTENIMIENTO Y CONSERVACION DE MAQUINARIA Y EQUIPO." u="1"/>
        <s v="MATERIAL ELÉCTRICO" u="1"/>
        <s v="TERRENO DE LA COMANDANCIA" u="1"/>
        <s v="DONATIVOS INTERNACIONALES (Fortamun)" u="1"/>
        <s v="HONORARIOS (Faism)" u="1"/>
        <s v="CONSTRUCCION DE PAVIMENTACION CON CONCRETO HIDRAULICO DE LA CALLE PRINCIPAL DE LA LOCALIDAD DE PLAN DE MAMEY" u="1"/>
        <s v="ASIGNACIONES PRESUPUESTARIAS A ORGANOS AUTONOMOS" u="1"/>
        <s v="CONSTRUCCION DE BARDA PERIMETRAL EN JARDIN DE NIÑOS JOAQUIN FERNANDEZ DE LIZARDI, COL. EMILIANO ZAPATA I, MUNICIPIO DE APAXTLA" u="1"/>
        <s v="APOYO ADMINISTRATIVO Y TRADUCCIÓN" u="1"/>
        <s v="REHABILITACION DE CAMINO RURAL JICAMALTEPEC EL MANGO - LOMA BONITA" u="1"/>
        <s v="INSTALACIONES Y EQUIPAMIENTO EN CONSTRUCCIONES (Fondo General)" u="1"/>
        <s v="VALORES REPRESENTATIVOS DE DEUDA ADQUIRIDOS CON FINES DE POLÍTICA ECONÓMICA (Fortamun)" u="1"/>
        <s v="RADIO Y TELEVISIÓN" u="1"/>
        <s v="PRODUCTOS DE PAPEL, CARTÓN E IMPRESOS ADQUIRIDOS COMO MATERIA PRIMA (Fondo General)" u="1"/>
        <s v="CARBÓN Y SUS DERIVADOS (Fondo General)" u="1"/>
        <s v="REHABILITACION DE CANCHAS Y ESPACIOS MULTIDEPORTIVOS" u="1"/>
        <s v="ÁRBOLES Y PLANTAS (Fondo General)" u="1"/>
        <s v="CONSTRUCCION DE LA RED DE ALCANTARILLADO SANITARIO PRIMERA ETAPA EN LA COLONIA EJIDO DE LA LOCALIDAD DE SAN LUIS ACATLAN" u="1"/>
        <s v="REHABILITACION DE CAMINO SACACOSECHA SAN LUIS ACATLAN - BASURERO MUNICIPAL" u="1"/>
        <s v="VALORES REPRESENTATIVOS DE DEUDA ADQUIRIDOS CON FINES DE GESTIÓN DE LIQUIDEZ (Faism)" u="1"/>
        <s v="PRIMAS DE VACACIONES (Faism)" u="1"/>
        <s v="AMPLIACION DE LA RED DE ALCANTARILLADO EN LA CALLE HIMNO NACIONAL MEXICANO, PRIMERA ETAPA/ MACAHUITE" u="1"/>
        <s v="CONSTRUCCION DE TECHADO DE EN AREAS DE IMPARTICION DE EDUCACION FISICA EN EL JARDIN DE NIÑOS &quot;IGNACIO MANUEL ALTAMIRANO&quot; C.C.T. 12DJN57451" u="1"/>
        <s v="MATERIAL PARA EL DESARROLLO DE LA INFORMACION." u="1"/>
        <s v="COMPUTADORA ENSAMBLADA MONITOR 19.5 \&quot; MARCA ACER, SSD 120 GB RAM 4GB WINDOWS 10, KIT DE TECLADO Y MOUSE" u="1"/>
        <s v="SUELDOS BASE AL PERSONAL EVENTUAL (Recursos Fiscales)" u="1"/>
        <s v="SEGURIDAD SOCIAL." u="1"/>
        <s v="REHABILITACION DE CANCHA DEPORTIVA (BASQUETBOL) DE LA ESCUELA PRIMARIA IGNACIO MANUEL ALTAMIRANO." u="1"/>
        <s v="REHABILITACION DE CAMINO RURAL SAN LUIS ACATLAN - ZENTIXTLAHUACA." u="1"/>
        <s v="Seguridad Publica (Material de Señalizacion)" u="1"/>
        <s v="REFACCIONES Y ACCESORIOS MENORES DE EQUIPO DE DEFENSA Y SEGURIDAD (Faism)" u="1"/>
        <s v="FURNITURAS Y ACCESORIOS" u="1"/>
        <s v="VIVIENDAS (Recursos Fiscales)" u="1"/>
        <s v="AMPLIACION DE LA RED DE DISTRIBUCION DE AGUA POTABLE Y OBRA COMPLEMENTARIA EN LA CALLE LUCIO CABAÑAS EN LA COLONIA BUENOS AIRES DE LA LOCALIDAD DE YOLOXOCHITL, EN EL MUNICIPIO DE SAN LUIS ACATLÁN, GRO." u="1"/>
        <s v="PASAJES MARÍTIMOS, LACUSTRES Y FLUVIALES (Faism)" u="1"/>
        <s v="PARTICIPACIONES EN REGISTRO CIVIL" u="1"/>
        <s v="SEGUROS SOBRE INMUEBLES" u="1"/>
        <s v="OTRAS INVERSIONES EN FIDEICOMISOS (Fondo General)" u="1"/>
        <s v="DONATIVOS A ENTIDADES FEDERATIVAS (Recursos Fiscales)" u="1"/>
        <s v="CONSTRUCCION DE PAVIMENTACION CON CONCRETO HIDRAULICO EN LA CALLE VICTOR AGUIRRE EN LA COLONIA JUQUILA DE LA LOCALIDAD DE SAN LUIS ACATLAN" u="1"/>
        <s v="INSTITUCIONES DE BENEFICIENCIA PÚBLICA" u="1"/>
        <s v="HABERES (Faism)" u="1"/>
        <s v="VESTUARIO Y UNIFORMES (Faism)" u="1"/>
        <s v="AYUDAS SOCIALES A INSTITUCIONES DE ENSEÑANZA (Fondo General)" u="1"/>
        <s v="PRODUCTOS DE CUERO, PIEL, PLÁSTICO Y HULE ADQUIRIDOS COMO MATERIA PRIMA (Fondo General)" u="1"/>
        <s v="INVERSIONES EN FIDEICOMISOS DEL PODER JUDICIAL (Recursos Fiscales)" u="1"/>
        <s v="APORTACIONES PARA SEGUROS." u="1"/>
        <s v="AGUA POTABLE Y SANEAMIENTO" u="1"/>
        <s v="MULTIFUNCIONAL HP SMART TANK 790" u="1"/>
        <s v="AYUDAS SOCIALES A ACTIVIDADES CIENTÍFICAS O ACADÉMICAS (Recursos Fiscales)" u="1"/>
        <s v="APOYO A HUERTOS COMUNITARIOS" u="1"/>
        <s v="PINTURAS (Seguridad Publica)" u="1"/>
        <s v="EQUIPO DE TRANSPORTACION" u="1"/>
        <s v="CÁMARAS FOTOGRÁFICAS Y DE VIDEO (Recursos Fiscales)" u="1"/>
        <s v="SERVICIOS DE ACCESO DE INTERNET, REDES Y PROCESAMIENTO DE INFORMACIÓN (Fortamun)" u="1"/>
        <s v="CONSTRUCCION DE TECHADO EN AREA DE IMPARTICION DE EDUCACION FISICA DE LA ESCUELA PREPARATORIA MANUEL FRANCISCO GALLARDO DE LA LOCALIDAD DE PUEBLO HIDALGO" u="1"/>
        <s v="AGUA Y SANEAMIENTO" u="1"/>
        <s v="PRENDAS DE SEGURIDAD Y PROTECCIÓN PERSONAL (Faism)" u="1"/>
        <s v="ARRENDAMIENTO DE BIENES MUEBLES (Gasto Corriente)" u="1"/>
        <s v="REMUNERACIONES POR HORAS EXTRAORDINARIAS" u="1"/>
        <s v="DE CÓMPUTO, IMPRESIÓN, DIGITALIZACIÓN Y FOTOCOPIADO" u="1"/>
        <s v="HERRAMIENTAS Y MÁQUINAS-HERRAMIENTA (Fondo General)" u="1"/>
        <s v="GASTOS DE REPRESENTACIÓN (Faism)" u="1"/>
        <s v="BLANCOS Y OTROS PRODUCTOS TEXTILES, EXCEPTO PRENDAS DE VESTIR (Faism)" u="1"/>
        <s v="FOMENTO EDUCATIVO" u="1"/>
        <s v="RADIO PORTATIL KENWOOD TK-2212 SERIE: 80600767" u="1"/>
        <s v="DEFUNCIÓN Y SERVICIOS FUNERARIOS" u="1"/>
        <s v="CONSTRUCCION DE PAVIMENTACION CON CONCRETO HIDRAULICO EN LA CALLE EMILIANO ZAPATA EN LA LOCALIDAD DE ARCELIA DEL PROGRESO, MUNICIPIO DE AZOYU GUERRERO" u="1"/>
        <s v="REHABILITACION DE INFRAESTRUCTURA AGRICOLA: CAMINOS SACACOSECHAS EN LA LOCALIDAD DE MIAHUICHAN, EN EL MUNICIPIO DE SAN LUIS ACATLAN, GUERRERO." u="1"/>
        <s v="REHABILITACION DE CAMINO RURAL CRUCERO DE JICAMALTEPEC LA MONTAÑA - CERRO ZAPOTE COYUL CHIQUITO - LLANO SILLETA - COYUL GRANDE" u="1"/>
        <s v="INTERESES DE LA DEUDA CON ORGANISMOS FINANCIEROS INTERNACIONALES (Fortamun)" u="1"/>
        <s v="EJECUCIÓN DE PROYECTOS PRODUCTIVOS NO INCLUIDOS EN CONCEPTOS ANTERIORES DE ESTE CAPÍTULO (Faism)" u="1"/>
        <s v="DONATIVOS A INSTITUCIONES SIN FINES DE LUCRO (Faism)" u="1"/>
        <s v="INVERSIONES EN FIDEICOMISOS DEL PODER LEGISLATIVO (Fondo General)" u="1"/>
        <s v="AMPLIACION DE RED DE ALCANTARILLADO SANITARIO EN LA CALLE PRINCIPAL DE LA LOCALIDAD DE SAN ISIDRO EL PUENTE" u="1"/>
        <s v="ESTÍMULOS AL PERSONAL" u="1"/>
        <s v="HORAS EXTRAORDINARIAS (Fortamun)" u="1"/>
        <s v="PAVIMENTACION CON CONCRETO HIDRAULICO DE LA CALLE MERIDA ENTRE CALLES NAYARIT Y EMILIO CARRANZA" u="1"/>
        <s v="CONSTRUCCION DE PAVIMENTACION CON CONCRETO HIDRAHULICO EN LA CALLE SIN NOMBRE EN LA LOCALIDAD EL CARRIZO, MUNICIPIO DE AZOYU, GUERRERO" u="1"/>
        <s v="UNA CAMIONETA NUEVA MARCA NISSAN MODELO 2019, NP300 DOBLE CAB S TM AC P SEG 6VEL, COLOR PLATA No DE SERIE 3N6AD33A8KK868299,. PUERTAS 4, CAPACIDAD 5 PASAJEROS, MOTOR QR25322566H" u="1"/>
        <s v="MEDICAMENTOS" u="1"/>
        <s v="FUNERALES" u="1"/>
        <s v="SUELDO AL PERSONAL INTERINO." u="1"/>
        <s v="AMPLIACION DE RED DE AGUA ENTUBADA Y OBRA COMPLEMENTARIA EN CALLE 5 DE FEBRERO DEL BARRIO DE SAN MIGUEL DE LA LOCALIDAD DE SAN LUIS ACATLAN" u="1"/>
        <s v="ELABORACION DE MANUALES" u="1"/>
        <s v="REFACCIONES Y ACCESORIOS MENORES (FORTAMUN)" u="1"/>
        <s v="APORTACIONES DE SEGURIDAD SOCIAL (Fondo General)" u="1"/>
        <s v="PRODUCTOS ALIMENTICIOS COMO MATERIA PRIMA" u="1"/>
        <s v="TRANSFERENCIAS INTERNAS OTORGADAS A INSTITUCIONES PARAESTATALES PÚBLICAS FINANCIERAS (Fondo General)" u="1"/>
        <s v="SERVICIOS DE APOYO ADMINISTRATIVO, TRADUCCIÓN, FOTOCOPIADO E IMPRESIÓN (Fortamun)" u="1"/>
        <s v="GUANTES Y CHALECOS" u="1"/>
        <s v="CUOTAS AL ISSSPEG (Fortamun)" u="1"/>
        <s v="CONVENIOS DE REASIGNACIÓN (Fondo General)" u="1"/>
        <s v="AGUA GASEOSA, PURIFICADA Y HIELO (Seguridad Publica)" u="1"/>
        <s v="LENOVO WINDOWS 8.1" u="1"/>
        <s v="PENAS, MULTAS, ACCESORIOS Y ACTUALIZACIONES (Fondo General)" u="1"/>
        <s v="PEAJE" u="1"/>
        <s v="HONORARIOS ESPECIALES (Fondo General)" u="1"/>
        <s v="MATERIAL ELECTRICO ALUMBRADO PUBLICO (Fortamun)" u="1"/>
        <s v="TELEFONÍA CELULAR (Recursos Fiscales)" u="1"/>
        <s v="PRODUCTOS DE PAPEL, CARTÓN E IMPRESOS ADQUIRIDOS COMO MATERIA PRIMA (Recursos Fiscales)" u="1"/>
        <s v="MOTOR NUEVO 2.5 NISSAN 2016" u="1"/>
        <s v="ASIGNACIONES DE TÉCNICO, DE MANDO, POR COMISIÓN, DE VUELO Y DE TÉCNICO ESPECIAL (Fortamun)" u="1"/>
        <s v="TRANSFERENCIAS INTERNAS OTORGADAS A ENTIDADES PARAESTATALES EMPRESARIALES Y NO FINANCIERAS (Recursos Fiscales)" u="1"/>
        <s v="SERVICIOS DE VIGILANCIA (Faism)" u="1"/>
        <s v="COSTOS POR COBERTURAS (Fortamun)" u="1"/>
        <s v="TERRENOS (Fortamun)" u="1"/>
        <s v="OTROS PRODUCTOS QUÍMICOS (Fondo General)" u="1"/>
        <s v="OTRO MATERIAL" u="1"/>
        <s v="SERVICIOS PROFESIONALES, CIENTIFICOS, TECNICOS Y OTROS SERVICIOS." u="1"/>
        <s v="CONSTRUCCION DE RED DE ALCANTARILLADO SANITARIO EN CALLE BENITO JUAREZ DE LA LOCALIDAD DE ZAPOTITLAN DE LA FUENTE" u="1"/>
        <s v="PAGO POR DIAS ECONOMICOS NO DISFRUTADOS." u="1"/>
        <s v="AYUDAS SOCIALES A PERSONAS (Faism)" u="1"/>
        <s v="ENCUADERNACION, ENMICADOS Y ENGARGOLADOS" u="1"/>
        <s v="SERVICIOS DE REVELADO DE FOTOGRAFÍAS (Recursos Fiscales)" u="1"/>
        <s v="SERVICIOS INTEGRALES DE TRASLADO Y VIÁTICOS (Faism)" u="1"/>
        <s v="EQUIPO DE COMUNICACIÓN Y TELECOMUNICACIÓN (Faism)" u="1"/>
        <s v="OTROS MATERIALES Y ARTICULOS DE CONSTRUCCION Y REPARACION." u="1"/>
        <s v="COMPENSACIONES ORDINARIAS" u="1"/>
        <s v="CONSTRUCCIÓN DE UN ANDADOR PARA EL ACCESO Y APOYO PARA LAS PERSONAS CON DISCAPACIDAD EN LA CALLE SIN NOMBRE EN AZOYÚ" u="1"/>
        <s v="AMPLIACION DE LA RED DE DISTRUBUCION DE AGUA ENTUBADA, EN LA CALLE SIN NOMBRE DE LA COLONIA LAS PALMITAS, EN LA LOCALIDAD DE AZOYU, MUNICIPIO DE AZOYU GUERRERO" u="1"/>
        <s v="DE EQUIPO DE INGENIERIA" u="1"/>
        <s v="REHABILITACION DE CAMINO RURAL TRAMO CRUCERO LOS METATES AL RIO./ LOS METATES" u="1"/>
        <s v="CONSTRUCCION DE PAVIMENTACION CON CONCRETO HIDRAULICO Y OBRAS DE DRENAJE PLUVIAL EN LA LOCALIDAD DEL CARMEN, MUNICIPIO DE SAN LUIS ACATLAN." u="1"/>
        <s v="TRANSFERENCIAS PARA EL SECTOR PRIVADO EXTERNO (Recursos Fiscales)" u="1"/>
        <s v="CONSTRUCCION DE MECANIZACION DE TIERRA" u="1"/>
        <s v="MANTENIMIENTO DEL DRENAJE SANITARIO EN LA LOCALIDAD DE AZOYU" u="1"/>
        <s v="PRIMAS DE VACACIONES (Fortamun)" u="1"/>
        <s v="SERVICIOS INTEGRALES DE TRASLADO Y VIATICOS." u="1"/>
        <s v="EQUIPO MÉDICO Y DE LABORATORIO (Faism)" u="1"/>
        <s v="INVERSIONES EN FIDEICOMISOS DEL PODER EJECUTIVO (Fortamun)" u="1"/>
        <s v="JUBILACIONES (Recursos Fiscales)" u="1"/>
        <s v="APOYO A LA CAPACIDAD DE LOS SERVIDORES PUBLICOS" u="1"/>
        <s v="HONORARIOS ASIMILABLES A SALARIOS." u="1"/>
        <s v="AYUDAS SOCIALES A INSTITUCIONES SIN FINES DE LUCRO (Faism)" u="1"/>
        <s v="SERVICIOS DE DISEÑO, ARQUITECTURA, INGENIERÍA Y ACTIVIDADES RELACIONADAS (Recursos Fiscales)" u="1"/>
        <s v="TRANSFERENCIAS OTORGADAS A ENTIDADES FEDERATIVAS Y MUNICIPIOS (Fortamun)" u="1"/>
        <s v="PRIMAS DE VACACIONES (Recursos Fiscales)" u="1"/>
        <s v="PARTICIPACIONES EN MULTAS DE TRANSITO MUNICIPAL" u="1"/>
        <s v="CUOTAS PARA EL FONDO DE AHORRO Y FONDO DE TRABAJO (Fondo General)" u="1"/>
        <s v="INVERSIONES EN FIDEICOMISOS PÚBLICOS NO EMPRESARIALES Y NO FINANCIEROS (Faism)" u="1"/>
        <s v="ALMACENAJE, ENVASE Y EMBALAJE (Recursos Fiscales)" u="1"/>
        <s v="SERVICIOS DE CAPACITACIÓN  (Fondo General)" u="1"/>
        <s v="HONORARIOS (Fondo General de Participaciones)" u="1"/>
        <s v="EQUIPO DE COMUNICACIÓN Y TELECOMUNICACIÓN (Recursos Fiscales)" u="1"/>
        <s v="URBANIZACION (FAEISM)" u="1"/>
        <s v="OTRAS INVERSIONES EN FIDEICOMISOS (Faism)" u="1"/>
        <s v="INSTRUMENTAL MÉDICO Y DE LABORATORIO (Fortamun)" u="1"/>
        <s v="BOMBA HIDRAHULICA NUEVA" u="1"/>
        <s v="REHABILITACION DE CALLES DE TERRACERIAS EN LA COMUNIDAD DE TUXTEPEC, EN EL MUNICIPIO DE SAN LUIS ACATLAN, GRO." u="1"/>
        <s v="REHABILITACION DE CAMINO RURAL CRUCERO DE CAMALOTILLO - CERRO LIMON, EN EL MUNICIPIO DE SAN LUIS ACATLAN, GRO." u="1"/>
        <s v="REHABILITACION DE CAMINO RURAL CRUCERO DE CERRO LIMON - CAMALOTILLO, EN EL MUNICIPIO DE SAN LUIS ACATLAN, GRO." u="1"/>
        <s v="PROVISION PARA INCREMENTO SALARIAL (Fortamun)" u="1"/>
        <s v="IMPUESTO SOBRE NÓMINAS Y OTROS QUE SE DERIVEN DE UNA RELACIÓN LABORAL (Recursos Fiscales)" u="1"/>
        <s v="CONSTRUCCION DE PAVIMENTACION CON CONCRETO HIDRAHULICO DE LA CALLE 5 DE MAYO EN LA LOCALIDAD DE HORCASTAS, EN EL MUNICIPIO DE SAN LUIS ACATLAN, GRO." u="1"/>
        <s v="INVERSIONES EN FIDEICOMISOS PÚBLICOS FINANCIEROS (Fortamun)" u="1"/>
        <s v="CONSTRUCCION CON PAVIMENTO HIDRAHULICO DE LA CALLE HISTORIA EN LA COLONIA TRAPICHE DE LA LOCALIDAD DE BUENA VISTA, EN EL MUNICIPIO DE SAN LUIS ACATLÁN, GRO." u="1"/>
        <s v="CONSTRUCCION DE TRES CUARTOS DORMITORIOS EN LA LOCALIDAD DE TALAPILLA/ TALAPILLA" u="1"/>
        <s v="REHABILITACION DE CAMINO RURAL ENTRONQUE PALAPA-LOS ESTADOS E IXCATLA, LOCALIDAD APAXTLA DE CASTREJON, MUNICIPIO DE APAXTLA." u="1"/>
        <s v="OTROS SERVICIOS." u="1"/>
        <s v="VACUNAS Y OTROS MEDICAMENTOS" u="1"/>
        <s v="REHABILITACION DE LA LINEA DE CONDUCCION DE AGUA POTABLE POR GRAVEDAD DE ZAPOTITLAN DE LA FUENTE- A LA FUENTE DE LA CABECERA MUNICIPAL." u="1"/>
        <s v="PAVIMENTACION CON CONCRETO HIDRAULICO DE LA CALLE BENITO JUAREZ ENTRE CALLE LUIS D. COLOSIO Y CALLE 20 DE NOVIEMBRE EN LA LOCALIDAD DE YOLOXOCHITL.." u="1"/>
        <s v="MATERIALES, ACCESORIOS Y SUMINISTROS MÉDICOS (Fortamun)" u="1"/>
        <s v="MADERA Y PRODUCTOS DE MADERA. (Gasto Corriente)" u="1"/>
        <s v="REHABILITACIÓN DE CAMINO SACA COSECHA EN LA LOCALIDAD DE MAXMADI, MUNICIPIO DE AZOYÚ" u="1"/>
        <s v="REHABILITACION DE INFRAESTRUCTURA AGRICOLA: CAMINOS SACACOSECHAS EN LA LOCALIDAD DE JICAMALTEPEC EL MANGO, EN EL MUNICIPIO DE SAN LUIS ACATLAN, GRO." u="1"/>
        <s v="CONSTRUCCION DE AULA ESCOLAR EN LA ESCUELA TELESECUNDARIA &quot;AMADO NERVO&quot; C.C.T. 12DTV0112E UBICADA EN LA CALLE CONSTITUYENTE S/N EN LA LOCALIDAD DE TENANGO, MPIO. DE AZOYU, GRO." u="1"/>
        <s v="AMPLIACION DE ALUMBRADO PUBLICO EN LA LOCALIDAD DE HUEHUETAN/ HUEHUETAN" u="1"/>
        <s v="COMBUSTIBLE (FAEISM)" u="1"/>
        <s v="SERVICIOS DE APOYO ADMINISTRATIVO, TRADUCCION, FOTOCOPIADO E IMPRESIÓN (Fondo General de Participaciones)" u="1"/>
        <s v="GAS (Fortamun)" u="1"/>
        <s v="REPARACION Y MANTENIMIENTO DE EQUIPO DE DEFENSA Y SEGURIDAD" u="1"/>
        <s v="SERVICIOS INTEGRALES DE TRASLADO Y VIATICOS" u="1"/>
        <s v="SERVICIOS DE RECAUDACIÓN, TRASLADO Y CUSTODIA DE VALORES (Fortamun)" u="1"/>
        <s v="MATERIAL DE COMPUTO (Gasto Corriente)" u="1"/>
        <s v="SERVICIOS DE DISEÑO, ARQUITECTURA, INGENIERÍA Y ACTIVIDADES RELACIONADAS (Fortamun)" u="1"/>
        <s v="TRANSFERENCIAS OTORGADAS A ENTIDADES FEDERATIVAS Y MUNICIPIOS (Faism)" u="1"/>
        <s v="INTERESES DE LA DEUDA BILATERAL (Fortamun)" u="1"/>
        <s v="CONSTRUCCION DE PAVIMENTACION CON CONCRETO HIDRAULICO EN CALLE MARGARITA MAZA DE JUAREZ DE LA COLONIA NICOLAS BRAVO DE LA LOCALIDAD DE SAN LUIS ACATLAN" u="1"/>
        <s v="TANQUE PIPA DE 3500 LITROS" u="1"/>
        <s v="AMORTIZACIÓN DE ARRENDAMIENTOS FINANCIEROS INTERNACIONALES (Fortamun)" u="1"/>
        <s v="ARRENDAMIENTO DE EQUIPO DE TRANSPORTE TERRESTRE LACUSTRE" u="1"/>
        <s v="CONCESIONES (Recursos Fiscales)" u="1"/>
        <s v="CONSTRUCCIÓN DE PAVIMENTACION CON CONCRETO HIDRAULICO EN CALLE BENITO JUAREZ COLONIA CENTRO EN LA LOCALIDA DE SAN LUIS ACATLAN, MUNICIPIO DE SAN LUIS ACATLAN, GRO" u="1"/>
        <s v="OTROS VALORES (Fondo General)" u="1"/>
        <s v="AYUDAS SOCIALES A ACTIVIDADES CIENTIFICAS O ACADEMICAS." u="1"/>
        <s v="REHABILITACION DE CAMINOS SACACOSECHAS EN LA LOCALIDAD DE MIAHUICHAN" u="1"/>
        <s v="AYUDAS PARA TRANSPORTE" u="1"/>
        <s v="INFRAESTRUCTURA BASICA EDUCATIVA" u="1"/>
        <s v="PRENDAS DE SEGURIDAD Y PROTECCIÓN PERSONAL (Fondo General)" u="1"/>
        <s v="AMPLIACION DE RED DE DISTRIBUCION DE AGUA POTABLE Y OBRA COMPLEMENTARIA EN AVENIDA MIGUEL HIDALGO DE LA COLONIA CENTRO DE LA COMUNIDAD DE PUEBLO HIDALGO, MUNICIPIO DE SAN LUIS ACATLÁN, GRO." u="1"/>
        <s v="INSTALACIÓN, REPARACIÓN Y MANTENIMIENTO DE MOBILIARIO Y EQUIPO DE ADMINISTRACIÓN, EDUCACIONAL Y RECREATIVO (Faism)" u="1"/>
        <s v="SELLOS DE GOMA" u="1"/>
        <s v="ELABORACION DE PROYECTOS EJECUTIVOS" u="1"/>
        <s v="COMPENSACION FIJA (Gastos Corriente)" u="1"/>
        <s v="GASTOS DE CEREMONIAL." u="1"/>
        <s v="AMPLIACION DE LA RED DE DISTRIBUCION DE AGUA POTABLE Y OBRA COMPLEMENTARIA EN LA CALLE BENITO JUAREZ ENTRE CALLE CONSTITUCION Y CALLE LUIS DONALDO COLOSIO EN LA COLONIA CENTRO DE LA LOCALIDAD DE YOLOXOCHITL, EN EL MUNICIPIO DE SAN LUIS ACATLÁN, GRO." u="1"/>
        <s v="ACCIONES Y PARTICIPACIONES DE CAPITAL EN ENTIDADES PARAESTATALES NO EMPRESARIALES Y NO FINANCIERAS CON FINES DE POLÍTICA ECONÓMICA (Fondo General)" u="1"/>
        <s v="AMPLIACION DE LA RED DE DISTRIBUCION DE AGUA ENTUBADA Y OBRA COMPLEMENTARIA EN CALLE HACIA EL AUDITORIO DE LA LOCALIDAD DE POZA VERDE." u="1"/>
        <s v="SUBSIDIOS A LA PRODUCCION." u="1"/>
        <s v="DIETAS (Fondo General)" u="1"/>
        <s v="TRANSFERENCIAS INTERNAS OTORGADAS A ENTIDADES PARAESTATALES EMPRESARIALES Y NO FINANCIERAS (Faism)" u="1"/>
        <s v="REFACCIONES Y ACCESORIOS MENORES (Gasto Corriente)" u="1"/>
        <s v="AMORTIZACIÓN DE ARRENDAMIENTOS FINANCIEROS NACIONALES (Fortamun)" u="1"/>
        <s v="MATERIAL ESTADÍSTICO Y GEOGRÁFICO (Fortamun)" u="1"/>
        <s v="MATERIALES, ACCESORIOS Y SUMINISTROS DE LABORATORIO (Fortamun)" u="1"/>
        <s v="COMBUSTIBLES, LUBRICANTES Y ADITIVOS." u="1"/>
        <s v="APARATOS DEPORTIVOS (Fortamun)" u="1"/>
        <s v="INSUMOS TEXTILES ADQUIRIDOS COMO MATERIA PRIMA (FONDO GENERAL DE PARTICIPACIONES)" u="1"/>
        <s v="EMBLEMAS, INSIGNIAS  Y ACCESORIOS" u="1"/>
        <s v="AYUDAS SOCIALES A INSTITUCIONES SIN FINES DE LUCRO (Fondo General)" u="1"/>
        <s v="FERRETERIA (Seguridad Publica)" u="1"/>
        <s v="ARRENDAMIENTO DE EQUIPO Y BIENES INFORMATICOS." u="1"/>
        <s v="CONSTRUCCION DE MUROS DE CONTENCION EN CAMINO SACACOSECHAS HACIA EL BASURERO MUNICIPAL, EN EL MUNICIPIO DE SAN LUIS ACATLÁN, GRO." u="1"/>
        <s v="SENTENCIAS Y RESOLUCIONES POR AUTORIDAD COMPETENTE (Recursos Fiscales)" u="1"/>
        <s v="ALMACENAJE, ENVASE Y EMBALAJE (Fortamun)" u="1"/>
        <s v="CONSTRUCCION DE CUARTOS DORMITORIOS EN LA LOCALIDAD DE TENANGO" u="1"/>
        <s v="INVERSIONES EN FIDEICOMISOS PÚBLICOS EMPRESARIALES Y NO FINANCIEROS (Fortamun)" u="1"/>
        <s v="OTROS ARRENDAMIENTOS (Faism)" u="1"/>
        <s v="REHABILITACION DE CAMINO RURAL RIO LLANO GUAJE - RIO IGUAPA - COLONIA GUADALUPE" u="1"/>
        <s v="REHABILITACION DE CAMINO SACA COSECHA EN LA LOCALIDAD DE ZAPOTITLAN DE LA FUENTE, MUNICIPIO DE AZOYU, GUERRERO" u="1"/>
        <s v="CINSTRUCCION DE TRES CUARTOS EN LA LOCALIDAD DE MAXMADI, MUNICIPIO DE AZOYU" u="1"/>
        <s v="EQUIPO DE CÓMPUTO Y DE TECNOLOGÍAS DE LA INFORMACIÓN (Fondo General)" u="1"/>
        <s v="TRABAJOS DE ACABADOS EN EDIFICACIONES Y OTROS TRABAJOS ESPECIALIZADOS (Fondo General)" u="1"/>
        <s v="AMPLIACION DE RED DE AGUA ENTUBADA Y OBRA COMPLEMENTARIA EN CALLE CORREGIDORA DEL BARRIO DE SAN MIGUEL DE LA LOCALIDAD DE SAN LUIS ACATLAN" u="1"/>
        <s v="AMPLIACION DE RED DE AGUA ENTUBADA Y OBRA COMPLEMENTARIA EN CALLE RUBEN DARIO DEL BARRIO DE SAN ISIDRO DE LA LOCALIDAD DE SAN LUIS ACATLAN" u="1"/>
        <s v="VEHÍCULOS PARA OTROGAR SERVICIOS PÚBLICOS" u="1"/>
        <s v="IMPUESTOS Y DERECHOS." u="1"/>
        <s v="CONCESIÓN DE PRÉSTAMOS A ENTIDADES PARAESTATALES EMPRESARIALES Y NO FINANCIERAS CON FINES DE POLÍTICA ECONÓMICA (Faism)" u="1"/>
        <s v="OTROS MATERIALES Y ARTÍCULOS DE CONSTRUCCIÓN Y REPARACIÓN (Fortamun)" u="1"/>
        <s v="VALORES REPRESENTATIVOS DE DEUDA ADQUIRIDOS CON FINES DE GESTIÓN DE LIQUIDEZ (Recursos Fiscales)" u="1"/>
        <s v="MATERIAL DE UTILES DE OFICINA" u="1"/>
        <s v="SEGUROS SOBRE MUEBLES" u="1"/>
        <s v="REHABILITACION DE CAMINOS SACACOSECHAS EN LA LOCALIDAD DE CUANACAXTITLAN" u="1"/>
        <s v="PREDIOS URBANAOS" u="1"/>
        <s v="ACEITES Y GRASA" u="1"/>
        <s v="PREMIOS" u="1"/>
        <s v="PRODUCTOS QUÍMICOS, FARMACÉUTICOS Y DE LABORATORIO ADQUIRIDOS COMO MATERIA PRIMA (Faism)" u="1"/>
        <s v="ARRENDAMIENTO DE MAQUINARIA, OTROS EQUIPOS Y HERRAMIENTAS (Fondo General)" u="1"/>
        <s v="AMPLAICION DE RED DE DISTRIBUCION DE AGUA POTABLE Y OBRA COMPLEMENTARIA EN CALLE DE ACCESO A LA COLONIA LOS PINOS DE LA LOCALIDAD DE PUEBLO HIDALGO, EN EL MUNICIPIO DE SAN LUIS ACATLAN, GRO." u="1"/>
        <s v="UTENSILIOS PARA EL SERVICIO DE ALIMENTACION (Recursos Fiscales)" u="1"/>
        <s v="REHABILITACION DE CAMINO RURAL JICAMALTEPEC EL MANGO - LOMA BONITA, EN EL MUNICIPIO DE SAN LUIS ACATLAN, GRO." u="1"/>
        <s v="REHABILITACION DE CAMINO RURAL PAJARITO CHIQUITO - PAJARITO GRANDE, EN EL MUNICIPIO DE SAN LUIS ACATLAN, GRO." u="1"/>
        <s v="PENSIONES Y JUBILACIONES." u="1"/>
        <s v="PRIMAS POR AÑOS DE SERVICIOS EFECTIVOS PRESTADOS (Fortamun)" u="1"/>
        <s v="MAQUINARIA Y EQUIPO AGROPECUARIO (Recursos Fiscales)" u="1"/>
        <s v="TRANSFERENCIAS INTERNAS OTORGADAS A ENTIDADES PARAESTATALES NO EMPRESARIALES Y NO FINANCIERAS (Fortamun)" u="1"/>
        <s v="PATENTES (Fortamun)" u="1"/>
        <s v="DERECHOS (Fondo General)" u="1"/>
        <s v="SERVICIOS DE CREATIVIDAD, PREPRODUCCIÓN Y PRODUCCIÓN DE PUBLICIDAD, EXCEPTO INTERNET (Fortamun)" u="1"/>
        <s v="Camaras Fotograficas varias" u="1"/>
        <s v="OTRAS PRESTACIONES SOCIALES Y ECONÓMICAS (Fortamun)" u="1"/>
        <s v=" BIENES MUEBLES, INMUEBLES E INTANGIBLES" u="1"/>
        <s v="PLAGICIDAS, ABONOS Y FERTILIZANTES (Fondo General)." u="1"/>
        <s v="FORMAS PARA SERVICIOS CATASTRALES" u="1"/>
        <s v="TRANSFERENCIAS INTERNAS OTORGADAS A ENTIDADES PARAESTATALES NO EMPRESARIALES Y NO FINANCIERAS (Recursos Fiscales)" u="1"/>
        <s v="CONSTRUCCION DE PAVIMENTO DE CONCRETO HIDRAULICO EN CALLE SAN ISIDRO, COLONIA INDUSTRIA, MUNICIPIO DE APAXTLA" u="1"/>
        <s v="PREVISIONES SALARIALES" u="1"/>
        <s v="MEJORAMIENTO DE VIVIENDA VARIAS" u="1"/>
        <s v="REHABILITACION DE CAMINO SACACOSECHA EN LA LOCALIDAD DE LA CULEBRA" u="1"/>
        <s v="CONSTRUCCION DE PUENTE VEHICULAR Y PAVIMENTACION CON CONCRETO HIDRAHULICO EN ACCESO PRINCIPAL DE LA COMUNIDAD DE JOLOTICHAN, EN EL MUNICIPIO DE SAN LUIS ACATLAN, GRO." u="1"/>
        <s v="CONSTRUCCION DE DRENAJE SANITARIO EN LA CALLE PRIVADA SOLEDAD, COLONIA EMILIANO ZAPATA I, MUNICIPIO DE APAXTLA" u="1"/>
        <s v="IMPRESORA HP COLOR LASERJET PRO MFP M" u="1"/>
        <s v="FONDO DE APORTACION PARA LA INFRAESTRUCTURA SOCIAL MUNICIPAL" u="1"/>
        <s v="TRANSFERENCIAS AL EXTERIOR." u="1"/>
        <s v="REHABILITACION DE ESPACIOS PUBLICOS MUNICIPAL ( SECRETARIA DE FINANZAS Y DIF) 2DA. ETAPA" u="1"/>
        <s v="CONSTRUCCION DE TECHADO EN AREA DE IMPARTICION DE EDUCACION FISICA EN LA PREPARATORIA POPULAR C.C.T. 12UBH0066R EN LA LOCALIDAD DE BUENA VISTA, EN EL MUNICIPIO DE SAN LUIS ACATLÁN, GRO." u="1"/>
        <s v="RADIOS DE COMUNICACION" u="1"/>
        <s v="ASIGNACIONES PRESUPUESTARIAS AL PODER EJECUTIVO (Fortamun)" u="1"/>
        <s v="CONSTRUCCIÓN DE PAVIMENTACION CON CONCRETO HIDRAULICO EN CALLE BENITO JUAREZ COLONIA CENTRO EN LA LOCALIDA DE SAN LUIS ACATLAN, MUNICIPIO DE SAN LUIS ACATLAN, GRO." u="1"/>
        <s v="FONDO DE APORTACIONES PARA EL FORTALECIMIENTO MUNICIPAL" u="1"/>
        <s v="TELEFONÍA TRADICIONAL (Fondo General)" u="1"/>
        <s v="CONSTRUCCION DE PAVIMENTO DE CONCRETO HIDRAULICO EN LA CALLE PRINCIPAL, LOCALIDAD DE EMILIANO ZAPATA II, MUNICIPIO DE APAXTLA" u="1"/>
        <s v="SUSCRIPCIONES Y CUOTAS" u="1"/>
        <s v="PREVISION PARA INCREMENTO SALARIAL" u="1"/>
        <s v="OTROS SERVICIOS (Fondo General de Participaciones)" u="1"/>
        <s v="OTROS CONCEPTOS PARTICIPABLES DE LA FEDERACIÓN A ENTIDADES FEDERATIVAS (Fortamun)" u="1"/>
        <s v="ACTOS CIVICOS" u="1"/>
        <s v="2% IMPTO SOBRE NOMINA (Fortamun)" u="1"/>
        <s v="PROVISION PARA INCREMENTO SALARIAL" u="1"/>
        <s v="TRANSFERENCIAS INTERNAS Y ASIGNACIONES AL SECTOR PUBLICO." u="1"/>
        <s v="CEMENTO Y PRODUCTOS DE CONCRETO." u="1"/>
        <s v="TECLADO PORTATIL EDUCATIVO YAMAHA 61 TECLAS" u="1"/>
        <s v="SERVICIOS DE COBRANZA, INVESTIGACION CREDITICIA Y SIMILAR" u="1"/>
        <s v="REFACCIONES Y ACCESORIOS MENORES PARA EQUIPO DE COMPUTO (FONDO GENERAL DE PARTICIPACIONES)" u="1"/>
        <s v="SUPERVISION DE OBRAS" u="1"/>
        <s v="REHABILITACION DE CAMINO RURAL LLANO DE MAGUEY - EL MANGUITO" u="1"/>
        <s v="REHABILITACION DE CAMINOS SACACOSECHAS EN LA LOCALIDAD DE PIEDRA ANCHA" u="1"/>
        <s v="BIENES ARTÍSTICOS, CULTURALES Y CIENTÍFICOS (Fondo General)" u="1"/>
        <s v="GASTOS DE REPRESENTACIÓN (Fortamun)" u="1"/>
        <s v="CONSTRUCCION DE LA RED DE ALCANTARILLADO EN LA CALLE NIÑOS HEROES DE LA COMUNIDAD DE EL CARRIZO/ EL CARRIZO" u="1"/>
        <s v="TRANSFERENCIAS A FIDEICOMISOS PÚBLICOS DE ENTIDADES PARAESTATALES EMPRESARIALES Y NO FINANCIERAS (Fortamun)" u="1"/>
        <s v="PASAJES TERRESTRES (Recursos Fiscales)" u="1"/>
        <s v="ELABORACION DE PROYECTOS (FAISM)" u="1"/>
        <s v="APORTACIONES A FONDOS DE VIVIENDA (Recursos Fiscales)" u="1"/>
        <s v="RECOMPENS A TRABAJADORES (Gasto Corriente)" u="1"/>
        <s v="SERVICIOS MEDICOS" u="1"/>
        <s v="PAVIMENTACION CON CONCRETO HIDRAULICO EN CALLE VENUSTIANO CARRANZA EN LA LOCALIDAD DE HORCASITAS." u="1"/>
        <s v="DESAYUNOS ESCOLARES (Gasto Corriente)" u="1"/>
        <s v="AMPLIACION DE RED DE AGUA ENTUBADA Y OBRA COMPLEMENTARIA EN CALLE DE ACCESO A LA CANCHA DE FUTBOL DE LA LOCALIDAD DE LOS ACHOTES" u="1"/>
        <s v="EQUIPO AEROESPACIAL (Fortamun)" u="1"/>
        <s v="MEJORAMIENTO DE RED DE ALUMBRADO PUBLICO CON LUMINARIA CON NUEVA TECNOLOGIA PARA EL AHORRO DE ENERGIA Y PROTECCION DEL MEDIO AMBIENTE EN LAS COMUNIDADES DEL MUNICIPIO DE SAN LUIS ACATLAN, GRO." u="1"/>
        <s v="PREVISION AL INCREMENTO SALARIAL" u="1"/>
        <s v="CRÉDITOS OTORGADOS POR ENTIDADES FEDERATIVAS Y MUNICIPIOS AL SECTOR SOCIAL Y PRIVADO PARA EL FOMENTO DE ACTIVIDADES PRODUCTIVAS (Fondo General)" u="1"/>
        <s v="MATERIAL PINTURAS" u="1"/>
        <s v="A INSTITUCIONES EDUCATIVAS" u="1"/>
        <s v="REHABILITACION DEL MODULO DE SEGURIDAD PUBLICA EN LA LOCALIDAD DE TALAPILLA, MUNICIPIO DE AZOYU GUERRERO" u="1"/>
        <s v="INDEMNIZACIONES (Faism)" u="1"/>
        <s v="MAQUINARIA, EQUIPO Y HERRAMIENTAS EN COMODATO" u="1"/>
        <s v="CONSTRUCCION DE DIECISIETE CUARTOS DORMITORIOS EN LA LOCALIDAD DE AZOYU" u="1"/>
        <s v="AMPLIACION DE LINEA Y RED DE DISTRIBUCION DE ENERGIA ELECTRICA EN LA COLONIA LA LIBERTAD EN LA LOCALIDAD DE SAN LUIS ACATLÁN, GRO." u="1"/>
        <s v="PROGRAMA DE PREVENCION DEL DELITO" u="1"/>
        <s v="TRANSFERENCIAS A FIDEICOMISOS DEL PODER JUDICIAL (Fondo General)" u="1"/>
        <s v="AMPLIACION DE LA RED DE ALCANTARILADO DE LA CALLE JAVIER EVARISTO BAUITISTA EN EL BARRIO DE TILACÚ" u="1"/>
        <s v="PORCINOS (Fortamun)" u="1"/>
        <s v="SERVICIOS MEDICOS." u="1"/>
        <s v="PERSONAL DE SEGURIDAD PÚBLICA" u="1"/>
        <s v="CRUZ ROJA MEXICANA" u="1"/>
        <s v="SERVICIOS DE INVESTIGACIÓN CIENTÍFICA Y DESARROLLO (Faism)" u="1"/>
        <s v="SERVICIOS INTEGRALES DE TRASLADO Y VIATICOS (Fortamun)" u="1"/>
        <s v="ARRENDAMIENTO DE TERRENOS (Recursos Fiscales)" u="1"/>
        <s v="CONSTRUCCION DE BARDA PERIMETRAL Y PORTICO DE ACCESO EN LA CASA DEL PUEBLO SAN FELIPE DE JESUS, EN LA LOCALIDAD DE ARCELIA DE PROGRESO" u="1"/>
        <s v="APARATOS DEPORTIVOS (Faism)" u="1"/>
        <s v="OBLIGACIONES NEGOCIABLES ADQUIRIDAS CON FINES DE GESTIÓN DE LIQUIDEZ (Faism)" u="1"/>
        <s v="ENERGÍA ELÉCTRICA (Recursos Fiscales)" u="1"/>
        <s v="ASIGNACIONES DE TÉCNICO, DE MANDO, POR COMISIÓN, DE VUELO Y DE TÉCNICO ESPECIAL (Recursos Fiscales)" u="1"/>
        <s v="CONSTRUCCION DE DOS CUARTOS DORMITORIOS EN LA LOCALIDAD DE ARCELIA DEL PROGRESO/ ARCELIA DEL PROGRESO" u="1"/>
        <s v="AMPLIACIÓN DE LA ELECTRIFICACIÓN EN LA LOCALIDAD DE HUEHUETAN, MUNICIPIO DE AZOYÚ" u="1"/>
        <s v="FORTAMUN (Camaras Fotograficas)" u="1"/>
        <s v="ARTICULOS METALICOS PARA LA CONSTRUCCION. (Gasto Corriente)" u="1"/>
        <s v="REHABILITACION DE CAMINO SACA COSECHA EN LA LOCALIDAD DE MAXMADI, MUNICIPIO DE AZOYU, GUERRERO" u="1"/>
        <s v="FONDO DE APORTACION PARA EL FORTALECIMIENTO MUNCIIPAL" u="1"/>
        <s v="REHABILITACION DE CAMINO SACA COSECHA MACAHUITE, RIO QUETZALA,CRUCERO DE POZA HONDA, CERRO PIEDRA, BARRANCA DEL MUERTO DE LA PAROTA DE LA M AL NEJO, LOS MANGOS, RANCHO FORTINO / EL MACAHUITE" u="1"/>
        <s v="AMPLIACION DE LA RED DE ALCANTARILLADO DE LA CALLE NIÑOS HEROES EN TENANGO/ TENANGO" u="1"/>
        <s v="CONSTRUCCION DE PAVIMENTO DE CONCRETO HIDRAULICO EN LA CALLE PRINCIPAL LOCALIDAD IGLESIA VIEJA MUNICIPIO DE APAXTLA" u="1"/>
        <s v="REHABILITACION DE CAMINO SACA COSECHA EN LA LOCALIDAD DE TENANGO, MUNICIPIO DE AZOYU, GUERRERO" u="1"/>
        <s v="DONATIVOS A INSTITUCIONES SIN FINES DE LUCRO (Recursos Fiscales)" u="1"/>
        <s v="CUOTAS AL ISSSPEG (Gasto Corriente)" u="1"/>
        <s v="REMUNERACIONES POR ADSCRIPCION EN EL EXTRANJERO" u="1"/>
        <s v="GASTOS DE REPRESENTACION (Fondo General de Participaciones)" u="1"/>
        <s v="OTROS ARRENDAMIENTOS (Fortamun)" u="1"/>
        <s v="RASTREO DE CAMINO RURAL TALAPILLA- BOCANA- LAS TRANCAS- LOS CHEGUES" u="1"/>
        <s v="CAMIONETA NISSAN NP 300, COLOR PLATA, No DE MOTOR QR2516 No DE SERIE: 3N6AD33AXKK822912 MODELO: 2019" u="1"/>
        <s v="OTROS SERVICIOS ( FONDO DE APORTACION PARA EL FORTALECIMIENTO MUNICIPAL)" u="1"/>
        <s v="INDEMNIZACION POR RIESGO DE TRABAJO O ENFERMEDAD (Fortamun)" u="1"/>
        <s v="TRANSFERENCIAS A FIDEICOMISOS PÚBLICOS DE ENTIDADES PARAESTATALES EMPRESARIALES Y NO FINANCIERAS (Fondo General)" u="1"/>
        <s v="OBJETOS DE VALOR (Recursos Fiscales)" u="1"/>
        <s v="PRENDAS DE SEGURIDAD Y PROTECCIÓN PERSONAL (Fortamun)" u="1"/>
        <s v="INSTALACIONES Y EQUIPAMIENTO EN CONSTRUCCIONES (Faism)" u="1"/>
        <s v="DE DIGITALIZACION (Fortamun)" u="1"/>
        <s v="ARRENDAMIENTO DE ACTIVOS INTANGIBLES." u="1"/>
        <s v="AMPLIACION DE LA RED DE DISTRIBUCION DE AGUA ENTUBADA Y OBRA COMPLEMENTARIA DE LA CALLE 16 DE SEPTIEMBRE EN LA COLONIA EL HUAMUCHIL DE LA LOCALIDAD DE YOLOXOCHITL." u="1"/>
        <s v="OTROS ARRENDAMIENTOS (Recursos Fiscales)" u="1"/>
        <s v="FOCOS Y LUMINARIAS" u="1"/>
        <s v="PASAJES TERRESTRES (Fortamun)" u="1"/>
        <s v="MATERIALES, ÚTILES Y EQUIPOS MENORES DE OFICINA (Faism)" u="1"/>
        <s v="CONSTRUCCION DE DOS CUARTOS DORMITORIOS EN LA LOCALIDAD DE MAXMADI" u="1"/>
        <s v="CONSTRUCCION DE UN CUARTO DORMITORIO EN LA LOCALIDAD DE EL CARRIZO" u="1"/>
        <s v="GAS (Fondo General)" u="1"/>
        <s v="MATERIAL DE COMPUTO (Fondo General de Participaciones)" u="1"/>
        <s v="MATERIAL IMPRESO E INFORMACION DIGITAL." u="1"/>
        <s v="AMPLIACION DE LA RED DE DISTRIBUCION DE AGUA POTABLE Y OBRA COMPLEMENTARIA EN CALLE DE ACCESO A ESCUELA PRIMARIA FEDERAL BILINGÜE LAZARO CARDENAS DEL RIO EN LA COLONIA LOS PINOS DE LA LOCALIDAD DE PUEBLO HIDALGO, EN EL MUNICIPIO DE SAN LUIS ACATLÁN, GRO." u="1"/>
        <s v="OTROS IMPUESTOS Y DERECHOS" u="1"/>
        <s v="APERTURA DE CAMINO SACACOSECHAS EL PASO DEL CHIVO EN LA LOCALIDAD DE PIEDRA ANCHA, EN EL MUNICIPIO DE SAN LUIS ACATLÁN, GRO." u="1"/>
        <s v="SERVICIOS LEGALES, DE CONTABILIDAD, AUDITORIA Y RELACIONADOS" u="1"/>
        <s v="MAQUINARIA Y EQUIPO AGROPECUARIO (Faism)" u="1"/>
        <s v="REHABILITACION DE CAMINOS SACACOSECHAS EN LA LOCALIDAD DE LOMA BONITA" u="1"/>
        <s v="CONSTRUCCIÓN DE OBRAS PARA EL ABASTECIMIENTO DE AGUA, PETRÓLEO, GAS, ELECTRICIDAD Y TELECOMUNICACIONES (Fortamun)" u="1"/>
        <s v="OTROS BIENES INMUEBLES (Recursos Fiscales)" u="1"/>
        <s v="AUTOTRANSPORTE (Fondo General)" u="1"/>
        <s v="MOTOCICLETA YBR125 MOD 2019 MARCA YAMAHA No. MOTOR JYM154FMII9090939 No SERIE LBPKE1313K0134304 COLOR DPBMC CILINDROS 1 MOTOR 4 TIEMPOS" u="1"/>
        <s v="INVERSIONES EN FIDEICOMISOS PÚBLICOS NO EMPRESARIALES Y NO FINANCIEROS (Recursos Fiscales)" u="1"/>
        <s v="VERSA DRIVE M/T 1.6 L, COLOR No. DE MOTOR HR16850801P No. SERIE:3N1CN7AD4KK393220 MODELO 2019" u="1"/>
        <s v="CONSTRUCCION DE CAMINO SACACOSECHAS EN LA LOCALIDAD DE SAN MARCOS TUXTEPEC, EN EL MUNICIPIO DE SAN LUIS ACATLAN, GRO." u="1"/>
        <s v="ARRENDAMIENTO FINANCIERO (Fondo General)" u="1"/>
        <s v="OTROS EQUIPOS DE TRANSPORTE (Fortamun)" u="1"/>
        <s v="AMPLIACION DE RED DE AGUA ENTUBADA Y OBRA COMPLEMENTARIA EN CALLE DE ACCESO A LA ESC. PRIM. PATRIA, DE LA LOCALIDAD DE CUANACAXTITLAN" u="1"/>
        <s v="TELEFONO CONVENCIONAL (Fortamun)" u="1"/>
        <s v="ESTIMULO AL PERSONAL (Gasto Corriente)" u="1"/>
        <s v="CONSTRUCCION DE PAVIMENTACION CON CONCRETO HIDRAULICO DE 130.70 METROS LINEALES DEL CAMINO E.C. AZOYU-JUCHITAN A LOMAS DE EL VIDAL TRAMO: 0+981.50 AL 1+163.68, EN LA LOCALIDAD DE LOMAS DEL VIDAL, MUNICIPIO DE AZOYU, GUERRERO" u="1"/>
        <s v="PRODER" u="1"/>
        <s v="LAPTOP LEVONO GLM CI3 8GB" u="1"/>
        <s v="FIBRAS SINTETICAS, HULES, PLASTICOS Y DERIVADOS." u="1"/>
        <s v="TELEFONO CONVENCIONAL (FONDO GENERAL DE PARTICIPACIONES)" u="1"/>
        <s v="JARDINERIA (Gasto Corriente)" u="1"/>
        <s v="AMPLIACION DE DRENAJE SANITARIO EN LA CALLE SIN NOMBRE SALIDA AL CAMINO DE CHACUAPINOLA EN LA LOCALIDAD DE AZOYU, MUNICIPIO DE AZOYU GUERRERO" u="1"/>
        <s v="INSTRUMENTAL MÉDICO Y DE LABORATORIO (Fondo General)" u="1"/>
        <s v="MATERIAL DE FOTOCOPIADO (Gastos Corriente)" u="1"/>
        <s v="REHABILITACION DE CAMINO RURAL TALAPILLA- BOCANA- LAS TRANCAS- LOS CHEGUES" u="1"/>
        <s v="VEHICULO USADO EN EL ESTADO QUE SE ENCUENTRA MARCA: FORD F-350 SUPER DUTY XL, 2 PUERTAS, MODELO: 2017, CILINDROS: 8, CLAVE VEHICULAR: 2021706, SERIE: 1FDWF3G61HED74857, TRANSMISION: MANUAL 5V TRABAJO PESADO, CON CAJA CERRADA TIPO VAN DE 3.05 MTS DE ALTO Y 2.44 MTS DE ANCHO" u="1"/>
        <s v="ACONDICIONAMIENTO DE ESPACIOS PUBLICOS" u="1"/>
        <s v="MOTOCICLETA SEMINUEVA MARCA CAN AM MOD 2007" u="1"/>
        <s v="CONSTRUCCION DE CENTRO DE ACOPIO DE PRODUCCION 10 AGRICOLA SEGUNDA ETAPA EN LA LOCALIDAD DE CUANACAXTITLAN" u="1"/>
        <s v="APOYOS A AHORRADORES Y DEUDORES DEL SISTEMA FINANCIERO NACIONAL (Fondo General)" u="1"/>
        <s v="AMPLIACION DE LA RED DE DISTRIBUCION DE AGUA POTABLE Y OBRA COMPLEMENTARIA EN LA CALLE ADOLFO LOPEZ MATEOS DE LA COLONIA EL CALVARIO EN LA LOCALIDAD DE CUANACAXTITLAN, EN EL MUNICIPIO DE SAN LUIS ACATLAN, GRO." u="1"/>
        <s v="PRENDAS DE PROTECCIÓN PARA SEGURIDAD PÚBLICA Y NACIONAL (Faism)" u="1"/>
        <s v="AMPLIACION DE LA RED DE ALCANTARILLADO DE LA CALLE HERMEGILDO GALEANA EN AZOYU/ AZOYÚ" u="1"/>
        <s v="CONSTRUCCION DE PAVIMENTACION CON CONCRETO HIDRAULICO EN CALLE HACIA EL AUDITORIO DE LA LOCALIDAD DE PARAJE SANTA CRUZ OCOTERO" u="1"/>
        <s v="PRODUCTOS METÁLICOS Y A BASE DE MINERALES NO METÁLICOS ADQUIRIDOS COMO MATERIA PRIMA (Faism)" u="1"/>
        <s v="FONDO PARA EL FORTALECIMIENTO FINANCIERO PARA INVERSION (2)" u="1"/>
        <s v="FONDO APORT. P/FORTALECIMIENTO DE LOS MPIOS." u="1"/>
        <s v="BIENES INMUEBLES POR ARRENDAMIENTO FINANCIERO." u="1"/>
        <s v="PAVIMENTACION CON CONCRETO HIDRAHULICO Y SERVICIOS BASICOS EN LA CALLE ALDAMA EN LA LOCALIDAD DE ARCELIA DEL PROGRESO" u="1"/>
        <s v="APOYO A COMISARIOS Y DELEGADOS" u="1"/>
        <s v="INSTALACIÓN, REPARACIÓN Y MANTENIMIENTO DE EQUIPO DE CÓMPUTO Y TECNOLOGÍA DE LA INFORMACIÓN (Faism)" u="1"/>
        <s v="FIANZAS" u="1"/>
        <s v="PRODUCTOS ALIMENTICIOS PARA PERSONAS." u="1"/>
        <s v="FERTILIZANTES, PESTICIDAS Y OTROS AGROQUÍMICOS (Fondo General)" u="1"/>
        <s v="AMORTIZACIÓN DE LA DEUDA BILATERAL (Fondo General)" u="1"/>
        <s v="REHABILITACION DEL CENTRO DE SALUD, COMISARIA MUNICIPAL Y CLINICA MUNICIPAL EN LA LOCALIDAD DE TALAPILLA, MUNICIPIO DE AZOYU GUERRERO" u="1"/>
        <s v="EQUIPO AEROESPACIAL (Faism)" u="1"/>
        <s v="CONSTRUCCION DE PUENTE VEHICULAR Y PAVIMENTACION CON CONCRETO HIDRAHULICO EN ACCESO PRINCIPAL DE LA COMUNIDAD DE JOLOTICHAN, EN EL MUNICIPIO DE SAN LUIS ACATLÁN, GRO." u="1"/>
        <s v="CEMENTO Y PRODUCTOS DE CONCRETO (Fondo General)" u="1"/>
        <s v="REHABILITACIÓN DE CAMINO RURAL, TRAMO LOS CHEGUES, LAS TRANCAS, PLAYA SUAVE, LA BOCANA, TALAPILLA/ LOS CHEGUES" u="1"/>
        <s v="CONSTRUCCION DE PAVIMENTACION CON CONCRETO HIDRAHULICO DE LA CALLE DE ACCESO A PRIMARIA EMILIANO ZAPATA EN LA COLONIA MIGUEL SOLIS DE LA LOCALIDAD DE BUENA VISTA, EN EL MUNICIPIO DE SAN LUIS ACATLÁN, GRO." u="1"/>
        <s v="REHABILITACIÓN DE CAMINO SACA COSECHA EN LA LOCALIDAD DE LA PELOTA" u="1"/>
        <s v="MATERIALES COMPLEMENTARIOS (Recursos Fiscales)" u="1"/>
        <s v="RADIO PORTATIL KENWOOD TK-2212 SERIE: 70101729" u="1"/>
        <s v="REHABILITACION DE CAMINO SACA COSECHA EN LA LOCALIDAD DE EL CARRIZO, MUNICIPIO DE AZOYU, GUERRERO" u="1"/>
        <s v="REHABILITACION DE CAMINO RURAL CRUCERO DE LAS TRANCAS - PALO BLANCO" u="1"/>
        <s v="REHABILITACIÓN DE CAMINO SACA COSECHA EN LA LOCALIDAD DE EL MACAHUITE" u="1"/>
        <s v="CONSTRUCCIÓN DE UNA BARDA PERIMETRAL EN JARDIN DE NIÑOS &quot;MAXMADI&quot;, CLAVE CCTT22DJN0572Z/ MAXMADI" u="1"/>
        <s v="MATERIAL IMPRESO" u="1"/>
        <s v="PASAJES NACIONALES AEREOS." u="1"/>
        <s v="ÁRBOLES Y PLANTAS (Recursos Fiscales)" u="1"/>
        <s v="OTRAS EROGACIONES ESPECIALES (Fondo General)" u="1"/>
        <s v="VITRINA MEDICA" u="1"/>
        <s v="AMPLIACION DE LA RED DE AGUA POTABLE EN LA CALLE SIN NOMBRE, EN EL BARRIO DE LOS LIBORIOS, EN LA LOC. DE AZOYÚ/ AZOYÚ GRO." u="1"/>
        <s v="GAS LACRIMOGENO Y/O PIMIENTA" u="1"/>
        <s v="CONSTRUCCION DE MURO DE CONTENCION EN CANCHA PUBLICA MUNICIPAL DE LA LOCALIDAD DE PAJARITO CHIQUITO" u="1"/>
        <s v="REHABILITACION DE CAMINO RURAL TRAMO TALAPILLA-LOS CHEGÜES" u="1"/>
        <s v="REPARACION Y MANTENIMIENTO DE EQUIPO DE TRANSPORTE" u="1"/>
        <s v="HERRAMIENTAS MENORES (Faism)" u="1"/>
        <s v="INGRESOS PROPIOS" u="1"/>
        <s v="PRENDAS DE PROTECCION PARA SEGURIDAD PUBLICA." u="1"/>
        <s v="MATERIAL IMPRESO E INFORMACIÓN DIGITAL (Recursos Fiscales)" u="1"/>
        <s v="RECOMPENSAS (Fortamun)" u="1"/>
        <s v="CUOTAS PARA EL SEGURO DE VIDA." u="1"/>
        <s v="INTERESES DERIVADOS DE LA COLOCACIÓN DE TÍTULOS Y VALORES EN EL EXTERIOR (Recursos Fiscales)" u="1"/>
        <s v="ALMACENAJE, ENVASE Y.EMBALAJE." u="1"/>
        <s v="OTRAS PENSIONES Y JUBILACIONES (Faism)" u="1"/>
        <s v="CONSTRUCCIÓN DE LINEA DE DISTRIBUCIÓN DE AGUA POTABLE EN LA CALLE LAS MINAS, COL. LAS MINAS, EN EL MUNICIPIO DE APAXTLA" u="1"/>
        <s v="PROGRAMAS INTEGRALES" u="1"/>
        <s v="AYUDAS SOCIALES A COOPERATIVAS (Faism)" u="1"/>
        <s v="VIÁTICOS EN EL PAÍS (Recursos Fiscales)" u="1"/>
        <s v="MATERIAL ELÉCTRICO Y ELECTRÓNICO (Recursos Fiscales)" u="1"/>
        <s v="EQUIPO DE COMPUTO Y DE TECNOLOGIAS DE LA INFORMACION" u="1"/>
        <s v="ARRENDAMIENTO DE MAQUINARIA, OTROS EQUIPOS Y HERRAMIENTAS (Recursos Fiscales)" u="1"/>
        <s v="SUELDOS BASE AL PERSONAL EVENTUAL (FONDO GENERAL DE PARTICIPACIONES)" u="1"/>
        <s v="MATERIAL IMPERMEABLE" u="1"/>
        <s v="SERVICIO DE TELEFONIA CELULAR (Gasto Corriente)" u="1"/>
        <s v="MATERIALES, ACCESORIOS Y SUMINISTROS DE LABORATORIO (Fondo General)" u="1"/>
        <s v="SERVICIO DE MENSAJERIA" u="1"/>
        <s v="MATERIAL DE LIMPIEZA (Faism)" u="1"/>
        <s v="COMISIONES DE LA DEUDA PÚBLICA INTERNA (Recursos Fiscales)" u="1"/>
        <s v="PAVIMENTACION CON CONCRETO HIDRAULICO DE LA CALLE ALLENDE ENTRE CALLES 5 DE MAYO Y ALDAMA" u="1"/>
        <s v="12 ESCRITORIOS SEMI-EJECUTIVO" u="1"/>
        <s v="AMPLIACION DE DRENAJE SANITARIO EN LA CALLE IGNACIO MANUEL ALTAMIRANO EN EL BARRIO DE LA GRANJA EN LA LOCALIDAD DE AZOYU, MUNICIPIO DE AZOYU, GUERRERO" u="1"/>
        <s v="CONSTRUCCION DE PAVIMENTACION CON CONCRETO HIDRAHULICO DE LA CALLE LAS ROSAS EN LA COLONIA ZAPATA DE LA LOCALIDAD DE SAN LUIS ACATLÁN, GRO." u="1"/>
        <s v="CONSTRUCCION DE PAVIMENTACION CON CONCRETO HIDRAHULICO DE LA CALLE MALINCHE EN LA COLONIA JUQUILA DE LA LOCALIDAD DE SAN LUIS ACATLÁN, GRO." u="1"/>
        <s v="CONSTRUCCION DE OBRA DE ALCANTARILLA PLUVIAL EN LA LOCALIDAD DE ARROYO LIMON, ANEXO DE BUENA VISTA" u="1"/>
        <s v="EQUIPO FERROVIARIO (Fondo General)" u="1"/>
        <s v="REHABILITACION DE CAMINOS SACACOSECHAS CRUCERO DE CANTARRANA - CANTARRANA" u="1"/>
        <s v="PRODUCTOS ALIMENTICIOS, AGROPECUARIOS Y FORESTALES ADQUIRIDOS COMO MATERIA PRIMA (Fortamun)" u="1"/>
        <s v="REHABILITACION DE ALUMBRADO PUBLICO EN LA LOCALIDAD DE AZOYU, ZAPOTITLAN DE LA FUENTE, LA PELOTA, Y LA BOCANA DEL MUNICIPIO DE AZOYU GUERRERO." u="1"/>
        <s v="MEDICINAS Y PRODUCTOS FARMACÉUTICOS (Recursos Fiscales)" u="1"/>
        <s v="MATERIAL ESTADISTICO Y GEOGRAFICO." u="1"/>
        <s v="REHABILITACION DE CALLES CUAUHTEMOC A BASE DE CONCRETO ASFALTICO Y CONSTRUCCION DE BANQUETAS (SEGUNDA ETAPA)" u="1"/>
        <s v="SERVICIOS PROFESIONALES, CIENTÍFICOS Y TÉCNICOS INTEGRALES (Fortamun)" u="1"/>
        <s v="SUBSIDIOS PARA CUBRIR DIFERENCIALES DE TASAS DE INTERÉS (Fortamun)" u="1"/>
        <s v="Equipo de Computo y accesorios Varios" u="1"/>
        <s v="CONGRESOS Y CONVENCIONES (Recursos Fiscales)" u="1"/>
        <s v="ASIGNACIONES PRESUPUESTARIAS A ÓRGANOS AUTÓNOMOS (Fondo General)" u="1"/>
        <s v="MATERIALES PÉTREOS" u="1"/>
        <s v="CONSTRUCCIÓN DE CUARTOS DORMITORIOS CON SERVICIO SANITARIO (16 CUARTOS) EN LA LOCALIDAD DE AZOYU" u="1"/>
        <s v="EQUIPOS DE GENERACIÓN ELÉCTRICA, APARATOS Y ACCESORIOS ELÉCTRICOS (Faism)" u="1"/>
        <s v="INSTALACION, REPARACION Y MANTENIMIENTO DE MOBILIARIO Y EQUIPO DE ADMINISTRACION, EDUCACIONAL Y RECREATIVO." u="1"/>
        <s v="RASTREO DE CAMINO RURAL CRUCERO DEL VIDAL - LOMAS DEL VIDAL" u="1"/>
        <s v="ACCIONES Y PARTICIPACIONES DE CAPITAL EN EL SECTOR EXTERNO CON FINES DE GESTIÓN DE LIQUIDEZ (Fortamun)" u="1"/>
        <s v="ACCIONES Y PARTICIPACIONES DE CAPITAL EN EL SECTOR PRIVADO CON FINES DE GESTIÓN DE LIQUIDEZ (Fortamun)" u="1"/>
        <s v="ACCIONES Y PARTICIPACIONES DE CAPITAL EN EL SECTOR PÚBLICO CON FINES DE GESTIÓN DE LIQUIDEZ (Fortamun)" u="1"/>
        <s v="SUBSIDIOS A LA VIVIENDA (Fondo General)" u="1"/>
        <s v="CONSTRUCCION DE UN CUARTO DORMITORIO EN LOS QUITERIOS" u="1"/>
        <s v="LICENCIAS DE SISTEMAS INFORMÁTICOS" u="1"/>
        <s v="CAL, YESO Y PRODUCTOS DE YESO (Faism)" u="1"/>
        <s v="OTROS NIVELES" u="1"/>
        <s v="SERVICIOS POSTALES Y TELEGRÁFICOS (Recursos Fiscales)" u="1"/>
        <s v="PAVIMENTACION CON CONCRETO HIDRAULICO EN LA CALLE &quot;CUAUHTEMOC&quot;" u="1"/>
        <s v="CONSTRUCCION DE PAVIMENTACION CON CONCRETO HIDRAHULICO EN CALLE CERRADA DE LA COLONIA LOS TAMARINDOS EN LA LOCALIDAD DE SAN LUIS ACATLÁN, EN EL MUNICIPIO DE SAN LUIS ACATLÁN, GRO." u="1"/>
        <s v="SERVICIOS PROFESIONALES, CIENTIFICOS Y TECNICOS INTEGRALES." u="1"/>
        <s v="REFACCIONES Y ACCESORIOS MENORES OTROS BIENES MUEBLES (Faism)" u="1"/>
        <s v="REHABILITACIÓN DE CAMINO SACA COSECHA EN LA LOCALIDAD DE SAN ISIDRO EL PUENTE" u="1"/>
        <s v="GASTO CORRIENTE (Camaras Fotograficas)" u="1"/>
        <s v="APOYOS A INTERMEDIARIOS FINANCIEROS (Fortamun)" u="1"/>
        <s v="DIFUSIÓN POR RADIO, TELEVISIÓN Y OTROS MEDIOS DE MENSAJES COMERCIALES PARA PROMOVER LA VENTA DE BIENES O SERVICIOS (Fondo General)" u="1"/>
        <s v="ACCIONES Y PARTICIPACIONES DE CAPITAL EN ENTIDADES PARAESTATALES NO EMPRESARIALES Y NO FINANCIERAS CON FINES DE POLÍTICA ECONÓMICA (Recursos Fiscales)" u="1"/>
        <s v="EXPOSICIONES (Faism)" u="1"/>
        <s v="OTROS PRODUCTOS ADQUIRIDOS COMO MATERIA PRIMA (Recursos Fiscales)" u="1"/>
        <s v="CONSTRUCCION DE TECHADO EN ESCUELA PRIMARIA JUSTO SIERRA CCT 12EPR0326F LOCALIDAD CACALOTEPEC, MUNICIPIO DE APAXTLA DE CASTREJON" u="1"/>
        <s v="REFACCIONES MENORES PARA MOBILIARIO Y EQUIPO RECREATIVO" u="1"/>
        <s v="AMPLIACION DE LA RED DE AGUA POTABLE EN LA CALLE NAYARIT, EN LA LOCALIDAD DE ARCELIA DEL PROGRESO, MUNICIPIO DE AZOYU, GUERRERO" u="1"/>
        <s v="AYUDAS SOCIALES A INSTITUCIONES SIN FINES DE LUCRO (Gasto Corriente)" u="1"/>
        <s v="MATERIALES Y SUMINISTROS." u="1"/>
        <s v="MOTOSIERRA HUSQVARNA 445-20&quot;" u="1"/>
        <s v="TERRENOS (Recursos Fiscales)" u="1"/>
        <s v="SERVICIOS DE CONSULTORÍA ADMINISTRATIVA, PROCESOS, TÉCNICA Y EN TECNOLOGÍAS DE LA INFORMACIÓN (Fortamun)" u="1"/>
        <s v="VIDRIO Y PRODUCTOS DE VIDRIO. (Gasto Corriente)" u="1"/>
        <s v="DERECHOS (Faism)" u="1"/>
        <s v="OTROS GASTOS POR RESPONSABILIDADES (Recursos Fiscales)" u="1"/>
        <s v="COMISIONES POR VENTAS (Fondo General)" u="1"/>
        <s v="INSTRUMENTAL MÉDICO Y DE LABORATORIO (Recursos Fiscales)" u="1"/>
        <s v="CRÉDITOS OTORGADOS POR LAS ENTIDADES FEDERATIVAS A MUNICIPIOS PARA EL FOMENTO DE ACTIVIDADES PRODUCTIVAS (Fortamun)" u="1"/>
        <s v="CONSTRUCCION DE CAMINO SACACOSECHAS HORCASITAS AL CERRO DE SAN MARCOS" u="1"/>
        <s v="CONSTRUCCION DE BOULEVARD EN LA CABECERA MUNICIPAL DE AZOYU, GUERRERO. TRAMO 2" u="1"/>
        <s v="CONSTRUCCION DE 4 AULAS DIDACTICAS TIPO REGIONAL Y SANITARIOS EN LA ESCUELA SUPERIOR DE ENFERMERIA EN LA LOCALIDAD DE SAN LUIS ACATLAN, MUNICIPIO DE SAN LUIS ACATLAN, GRO." u="1"/>
        <s v="BONO DE FIN DE AÑO (Gasto Corriente)" u="1"/>
        <s v="MATERIALES PARA EL REGISTRO E IDENTIFICACIÓN DE BIENES Y PERSONAS (Fortamun)" u="1"/>
        <s v="IMPUESTO SOBRE NÓMINAS Y OTROS QUE SE DERIVEN DE UNA RELACIÓN LABORAL (Fortamun)" u="1"/>
        <s v="AUTOTRANSPORTE (Faism)" u="1"/>
        <s v="MERCANCIAS PARA SU COMERCIALIZACION EN TIENDAS DEL SECTOR PUBLICO" u="1"/>
        <s v="DRONE MINI SE COMBO" u="1"/>
        <s v="SERVICIOS ASISTENCIALES." u="1"/>
        <s v="REFACCIONES Y ACCESORIOS MENORES DE EQUIPO DE TRANSPORTE (Faism)" u="1"/>
        <s v="OBLIGACIONES NEGOCIABLES ADQUIRIDAS CON FINES DE GESTIÓN DE LIQUIDEZ (Fondo General)" u="1"/>
        <s v="INVERSIONES EN FIDEICOMISOS DE MUNICIPIOS (Fortamun)" u="1"/>
        <s v="HERRAMIENTAS MANUALES" u="1"/>
        <s v="RADIO" u="1"/>
        <s v="CRÉDITOS OTORGADOS POR ENTIDADES FEDERATIVAS Y MUNICIPIOS AL SECTOR SOCIAL Y PRIVADO PARA EL FOMENTO DE ACTIVIDADES PRODUCTIVAS (Faism)" u="1"/>
        <s v="SERVICIOS LEGALES, DE CONTABILIDAD, AUDITORÍA Y RELACIONADOS (Faism)" u="1"/>
        <s v="CONSTRUCCION DE LA RED DE ALCANTARILLADO EN LA CALLE SIN NOMBRE DE LA COMUNIDAD DE LA PELOTA/ LA PELOTA" u="1"/>
        <s v="PARTICIPACIONES POR VIGILANCIA EN EL CUMPLIMIENTO DE LAS LEYES Y CUSTODIA DE VALORES (Fondo General)" u="1"/>
        <s v="CAMINOS ARTESANALES" u="1"/>
        <s v="ASIGNACIONES PRESUPUESTARIAS A ÓRGANOS AUTÓNOMOS (Recursos Fiscales)" u="1"/>
        <s v="CARROCERÍAS Y REMOLQUES (Fortamun)" u="1"/>
        <s v="MAQUINARIA Y EQUIPO INDUSTRIAL (Recursos Fiscales)" u="1"/>
        <s v="MAQUINARIA, EQUIPO Y HERRAMIENTAS PROPIOS" u="1"/>
        <s v="AMPLIACION DE DRENAJE SANITARIO EN LA CALLE ESTADO DE GUERRERO, EN LA COLONIA LAS PALMITAS, EN LA LOCALIDAD DE AZOYU, MUNICIPIO DE AZOYU GUERRERO" u="1"/>
        <s v="OTROS PRODUCTOS ADQUIRIDOS COMO MATERIA PRIMA (Fortamun)" u="1"/>
        <s v="MAQUINARIA Y EQUIPO AGROPECUARIO (Fortamun)" u="1"/>
        <s v="EQUIPOS DE GENERACIÓN ELÉCTRICA, APARATOS Y ACCESORIOS ELÉCTRICOS (Fortamun)" u="1"/>
        <s v="CONSTRUCCION DE PARQUE PUBLICO EN EL BARRIO DE TEJERIA, EN LA LOCALIDAD DE AZOYU, MUNICIPIO DE AZOYU, GUERRERO" u="1"/>
        <s v="CONSTRUCCION DE COLECTOR PRINCIPAL DE DRENAJE SANITARIO EN RIVERA DEL RIO CHIQUITO Y RIO GRANDE DE SAN LUIS ACATLAN (PRIMERA ETAPA)." u="1"/>
        <s v="LAPTOP DELL INTELP 8GB 128SD" u="1"/>
        <s v="MATERIALES DE CONSTRUCCION Y REPARACION." u="1"/>
        <s v="PRODUCTOS ALIMENTICIOS PARA PERSONAS (Recursos Fiscales)" u="1"/>
        <s v="ELABORACION DE ESTUDIO Y PROYECTO EJECUTIVO DEL SISTEMA DE SANEAMIENTO EN LA LOCALIDAD DE ARECELIA DEL PROGRESO" u="1"/>
        <s v="SUELDOS BASE AL PERSONAL EVENTUAL (Fondo General)" u="1"/>
        <s v="MEJORAMIENTO DE AULAS EN LA ESC. PRIM. RURAL ESTATAL &quot;CUAUHTEMOC&quot; C.C.T. 12EPR0030V" u="1"/>
        <s v="FRANQUICIAS (Faism)" u="1"/>
        <s v="ARRENDAMIENTO DE TERRENOS (Fortamun)" u="1"/>
        <s v="DIVISIÓN DE TERRENOS Y CONSTRUCCIÓN DE OBRAS DE URBANIZACIÓN (Recursos Fiscales)" u="1"/>
        <s v="CONSERVACION Y MANTENIMIENTO MENOR DE INMUEBLES (FONDO GENERAL DE PARTICIPACIONES)" u="1"/>
        <s v="OTRAS EROGACIONES ESPECIALES (Fortamun)" u="1"/>
        <s v="SERVICIOS BASICOS." u="1"/>
        <s v="PINTURAS (Fondo General de Participaciones)" u="1"/>
        <s v="PERDIDAS DEL ERARIO ESTATAL." u="1"/>
        <s v="KIT CAMARA CANON EOS RP RF24-105mm F4-7.1 IS STM CANON CMARA RP RF24-105 STM" u="1"/>
        <s v="ACCIONES Y PARTICIPACIONES DE CAPITAL EN ORGANISMOS INTERNACIONALES CON FINES DE POLÍTICA ECONÓMICA (Recursos Fiscales)" u="1"/>
        <s v="ARRENDAMIENTO DE EQUIPO DE TRANSPORTE TERRESTRE" u="1"/>
        <s v="SERVICIOS DE LIMPIEZA Y MANEJO DE DESECHOS (Faism)" u="1"/>
        <s v="SERVICIOS DE INVESTIGACIÓN CIENTÍFICA Y DESARROLLO (Fondo General)" u="1"/>
        <s v="CONSTRUCCION CUARTOS DOMITORIOS (11 ACCIONES) EN BANCO DE ORO Y EL ARENAL" u="1"/>
        <s v="ELECTIFICACIÓN RURAL Y DE COLONIA POBRES" u="1"/>
        <s v="PINTURAS (Gasto Corriente)" u="1"/>
        <s v="ACTAS AUTOMATIZADAS" u="1"/>
        <s v="VEHICULOS Y EQUIPO DE TRANSPORTE." u="1"/>
        <s v="CAPACITACIÓN AL PERSONAL DE SEGURIDAD PÚBLICA" u="1"/>
        <s v="VIÁTICOS EN EL PAÍS (Fondo General)" u="1"/>
        <s v="Muebles de oficina y estanteria" u="1"/>
        <s v="REHABILITACION DE INFRAESTRUCTURA AGRICOLA: CAMINOS SACACOSECHAS EN LA LOCALIDAD DE PASCALA DEL ORO, EN EL MUNICIPIO DE SAN LUIS ACATLAN, GUERRERO." u="1"/>
        <s v="VIATICOS EN EL PAIS." u="1"/>
        <s v="DESMONTE Y APILE DE MATORRAL EN CALLE DIVERSAS DE LA POBLACIÓN DE AZOYÚ" u="1"/>
        <s v="PARTICIPACIONES DE LAS ENTIDADES FEDERATIVAS A LOS MUNICIPIOS (Fortamun)" u="1"/>
        <s v="HERRAMIENTAS MENORES (Fortamun)" u="1"/>
        <s v="MATERIALES COMPLEMENTARIOS (Faism)" u="1"/>
        <s v="SERVICIOS DE CREATIVIDAD, PREPRODUCCIÓN Y PRODUCCIÓN DE PUBLICIDAD, EXCEPTO INTERNET (Faism)" u="1"/>
        <s v="INTERESES DE LA DEUDA EXTERNA CON INSTITUCIONES DE CRÉDITO (Faism)" u="1"/>
        <s v="INTERESES DE LA DEUDA INTERNA CON INSTITUCIONES DE CRÉDITO (Faism)" u="1"/>
        <s v="CAL, YESO Y PRODUCTOS DE YESO (Fondo General)" u="1"/>
        <s v="REHABILITACION DE INFRAESTRUCTURA AGRICOLA: CAMINOS SACACOSECHAS EN LA LOCALIDAD DE TLAXCALIXTLAHUACA, EN EL MUNICIPIO DE SAN LUIS ACATLAAN, GRO." u="1"/>
        <s v="MATERIAL ELÉCTRICO Y ELECTRÓNICO (Faism)" u="1"/>
        <s v="LUBRICANTES Y ADITIVOS (Gasto Corriente)" u="1"/>
        <s v="CONSULTORÍA EN TECNOLOGÍAS DE LA INFORMACIÓN" u="1"/>
        <s v="AMPLIACION DE LA ELECTRIFICACION EN LA CALLE HERMENEGILDO GALEANA EN AZOYU/ AZOYU" u="1"/>
        <s v="FONDO DE APORTACIONES PARA EL FORTALECIMIENTOS MUNICIPAL" u="1"/>
        <s v="CONSTRUCCION DE CAMINO SACACOSECHAS EN LA LOCALIDAD DE CERRO ZAPOTE, EN EL MUNICIPIO DE SAN LUIS ACATLÁN, GRO." u="1"/>
        <s v="TRABAJOS DE ACABADOS EN EDIFICACIONES Y OTROS TRABAJOS ESPECIALIZADOS (Fortamun)" u="1"/>
        <s v="AMPLIACION DE RED DE ALCANTARILLADO SANITARIO EN CALLE PRINCIPAL DE LA LOCALIDAD DE LLANO SILLETA" u="1"/>
        <s v="PENAS, MULTAS, ACCESORIOS Y ACTUALIZACIONES (Faism)" u="1"/>
        <s v="CONSTRUCCION DE BOULEVARD EN LA CABECERA MUNICIPAL DE AZOYU, GUERRERO. TRAMO 1" u="1"/>
        <s v="SERVICIOS DE FUMIGACIÓN" u="1"/>
        <s v="VIÁTICOS EN EL EXTRANJERO (Faism)" u="1"/>
        <s v="HERRAMIENTAS MENORES (Recursos Fiscales)" u="1"/>
        <s v="SUBSIDIOS A LA PRODUCCIÓN (Fondo General)" u="1"/>
        <s v="INVERSIONES EN FIDEICOMISOS PÚBLICOS FINANCIEROS (Recursos Fiscales)" u="1"/>
        <s v="REHABILITACION DE CAMINO RURAL ENTRONQUE CARRETERO HUEHUETEPEC - BARRIO DE GUADALUPE" u="1"/>
        <s v="AYUDAS SOCIALES A INSTITUCIONES SIN FINES DE LUCRO (Fortamun)" u="1"/>
        <s v="PAVIMENTACION DE CONCRETO HIDRAULICO DEL ANDADOR SIN NOMBRE COLONIA MATACUBA" u="1"/>
        <s v="MATERIAL DE LIMPIEZA (Fortamun)" u="1"/>
        <s v="REHABILITACION DE AULAS EN LA ESCUELA SECUNDARIA TECNICA &quot;JOSE FRANCISCO RUIZ MASSIEU&quot; DE LA LOCALIDAD DE PASCALA DEL ORO." u="1"/>
        <s v="ARMAMENTO" u="1"/>
        <s v="COMPENSACIONES FIJAS" u="1"/>
        <s v="GASTO CORRIENTE (Equipo de computo)" u="1"/>
        <s v="INVERSIONES EN FIDEICOMISOS PÚBLICOS EMPRESARIALES Y NO FINANCIEROS (Recursos Fiscales)" u="1"/>
        <s v="TRANSFERENCIAS A FIDEICOMISOS DE INSTITUCIONES PÚBLICAS FINANCIERAS (Faism)" u="1"/>
        <s v="DESTOK HP" u="1"/>
        <s v="PRODUCTOS QUIMICOS BASICOS. (Gasto Corriente)" u="1"/>
        <s v="FERTILIZANTES, PESTICIDAS Y OTROS AGROQUÍMICOS (Recursos Fiscales)" u="1"/>
        <s v="CONSTRUCCION DE PAVIMENTACION CON CONCRETO HIDRAHULICO EN CALLE BENITO JUAREZ DE LA LOCALIDAD DE ARROYO MIXTECOLAPA, EN EL MUNICIPIO DE SAN LUIS ACATLAN, GRO." u="1"/>
        <s v="CONSTRUCCION DE PAVIMENTACION CON CONCRETO HIDRAHULICO EN CALLE HACIA EL AUDITORIO DE LA LOCALIDAD DE HONDURA TIGRE, EN EL MUNICIPIO DE SAN LUIS ACATLAN, GRO." u="1"/>
        <s v="ASIGNACIONES PRESUPUESTARIAS A ÓRGANOS AUTÓNOMOS (Fortamun)" u="1"/>
        <s v="ESTUDIOS, FORMULACIÓN Y EVALUACIÓN DE PROYECTOS PRODUCTIVOS NO INCLUIDOS EN CONCEPTOS ANTERIORES DE ESTE CAPÍTULO (Recursos Fiscales)" u="1"/>
        <s v="EQUINOS (Recursos Fiscales)" u="1"/>
        <s v="PRODUCTOS MINERALES NO METALICOS." u="1"/>
        <s v="REHABILITACION DE INFRAESTRUCTURA AGRICOLA: CAMINOS SACACOSECHAS EN LA LOCALIDAD DE PIEDRA ANCHA, EN EL MUNICIPIO DE SAN LUIS ACATLAN, GRO." u="1"/>
        <s v="MATERIAL DE LIMPIEZA (Recursos Fiscales)" u="1"/>
        <s v="UNIFORMES (FONDO GENERAL DE PARTICIPACIONES)" u="1"/>
        <s v="GASTOS PARA OPERATIVOS Y TRABAJOS DE CAMPO EN AREAS RURALES" u="1"/>
        <s v="COMISIONES DE LA DEUDA PÚBLICA EXTERNA (Fortamun)" u="1"/>
        <s v="TRANSFERENCIAS A FIDEICOMISOS DEL PODER EJECUTIVO (Fondo General)" u="1"/>
        <s v="AMPLIACIÓN DE MERCADO PÚBLICO CON ARCOTECHO" u="1"/>
        <s v="PAVIMENTACION DEL CAMINO AYUTLA - SAN JOSE LA HACIENDA - EST. PASCALA DEL ORO, SAN LUIS ACATLAN, GUERRERO." u="1"/>
        <s v="MATERIAL IMPRESO E INFORMACIÓN DIGITAL (Fortamun)" u="1"/>
        <s v="SERVICIOS DE JARDINERÍA" u="1"/>
        <s v="ESPECTACULOS CULTURALES (GRUPOS MUSICALES)" u="1"/>
        <s v="PARA PROPORCIONAR SERVICIOS PÚBLICOS" u="1"/>
        <s v="INTERESES POR ARRENDAMIENTOS FINANCIEROS NACIONALES (Recursos Fiscales)" u="1"/>
        <s v="CONSTRUCCION DE TECHUMBRE EN CANCHA DE USOS MULTIPLES EN LA LOCALIDAD DE LOS METATES, MUNICIPIO DE AZOYU, GUERRERO." u="1"/>
        <s v="SUSTANCIAS Y MATERIALES EXPLOSIVOS (Recursos Fiscales)" u="1"/>
        <s v="MATERIALES, ÚTILES Y EQUIPOS MENORES DE TECNOLOGÍAS DE LA INFORMACIÓN Y COMUNICACIONES (Fondo General)" u="1"/>
        <s v="SERVICIOS FINANCIEROS Y BANCARIOS (Fortamun)" u="1"/>
        <s v="MATERIALES DE SEGURIDAD PÚBLICA (Faism)" u="1"/>
        <s v="SEGUROS DE RESPONSABILIDAD PATRIMONIAL Y FIANZAS (Faism)" u="1"/>
        <s v="REHABILITACION DE CAMINO RURAL YOLOXOCHITL - ARROYO CUMIAPA" u="1"/>
        <s v="CONSTRUCCIÓN DE UNA BARDA PERIMETRAL EN ESCUELA PRIMARIA JUSTO SIERRA, CLAVE: CCT12DPR2254R EN LA COMUNIDAD DE AZOYU" u="1"/>
        <s v="MANTENIMIENTO DE DEPOSITO DE AGUA POTABLE CAP 300 M3. COL. EL AGUACATE, MUNICIPIO DE APAXTLA" u="1"/>
        <s v="TRANSFERENCIAS PARA EL SECTOR PRIVADO EXTERNO (Faism)" u="1"/>
        <s v="MATERIALES PARA EL REGISTRO E IDENTIFICACIÓN DE BIENES Y PERSONAS (Recursos Fiscales)" u="1"/>
        <s v="DONATIVOS A INSTITUCIONES SIN FINES DE LUCRO (Fortamun)" u="1"/>
        <s v="AMORTIZACIÓN DE LA DEUDA EXTERNA POR EMISIÓN DE TÍTULOS Y VALORES (Faism)" u="1"/>
        <s v="AMORTIZACIÓN DE LA DEUDA INTERNA POR EMISIÓN DE TÍTULOS Y VALORES (Faism)" u="1"/>
        <s v="OTROS PRODUCTOS QUÍMICOS (Recursos Fiscales)" u="1"/>
        <s v="PASAJES MARÍTIMOS, LACUSTRES Y FLUVIALES (Fortamun)" u="1"/>
        <s v="COMBUSTIBLE (Fondo General de Participaciones)" u="1"/>
        <s v="ASIGNACIONES PRESUPUESTARIAS AL PODER LEGISLATIVO (Faism)" u="1"/>
        <s v="BECAS Y OTRAS AYUDAS PARA PROGRAMAS DE CAPACITACIÓN (Faism)" u="1"/>
        <s v="CEMENTO Y PRODUCTOS DE CONSTRUCCION" u="1"/>
        <s v="AMPLIACION DE LA RED DE DISTRIBUCION DE AGUA POTABLE Y OBRA COMPLEMENTARIA EN CALLE DE ACCESO A ESCUELA SECUNDARIA TECNICA 146 EN LA COLONIA PROGRESO DE LA LOCALIDAD DE PUEBLO HIDALGO, EN EL MUNICIPIO DE SAN LUIS ACATLAN, GRO." u="1"/>
        <s v="REHABILITACION DE CAMINO RURAL CRUCERO DE HUHUETEPEC - BARRIO LA GUADALUPE - PIE DE TIERRA BLANCA - LLANO DEL MAGUEY - EL MANGUITO, EN EL MUNICIPIO DE SAN LUIS ACATLAN, GUERRERO." u="1"/>
        <s v="MERCANCIAS ADQUIRIDAS PARA SU COMERCIALIZACION." u="1"/>
        <s v="VESTUARIO Y UNIFORMES (Fortamun)" u="1"/>
        <s v="PARTICIPACIONES POR VIGILANCIA EN EL CUMPLIMIENTO DE LAS LEYES Y CUSTODIA DE VALORES (Faism)" u="1"/>
        <s v="MATERIALES Y ÚTILES DE IMPRESIÓN Y REPRODUCCIÓN (Fortamun)" u="1"/>
        <s v="BADGY100, SUPERFICIOE DE IMPRESION MARGEN DE 1.35 MM VELOCIDADES DE IMPRESION 45 S/TARJETA/H SOFTWARE INCLUIDO EVOLIS BADGE STUDIO VERSION ESTANDAR TRANSFERENCIA TERMICA MONOCROMA CONECTIVIDAD USB 1.1. (COMPATIBLE CON USB 2.0, 3.0) CAPACIDAD DEL CARGADOR: 25 TARJETAS CAPACIDAD DEL RECEPTACULO: 25 TARJETAS SISTEMAS OPERATIVOS VINDOWS XP, VISTA (32&amp;64 BIT), T (32&amp;64 BITS), 8 (32 &amp; 64 BITS) MAC OSX 10.6, 10.7, 10.8, 10.9" u="1"/>
        <s v="ESCRITORIOS Y SILLONES" u="1"/>
        <s v="REHABILITACION DE CENTRO DE SALUD EN AZOYU, MUNICIPIO DE AZOYU" u="1"/>
        <s v="BONO DE PRODUCTIVIDAD" u="1"/>
        <s v="PAVIMENTACION DE CONCRETO HIDRAULICO EN CALLEJON CAMPECHE ENTRE CALLE HERMENEGILDO GALEANA Y JUAN RUIZ DE ALARCON DEL BARRIO DE LOS LIMOS" u="1"/>
        <s v="PAVIMENTACION CON CONCRETO HIDRAULICO DE LA CALLE NAYARIT EN AZOYU, MUNICIPIO DE AZOYU GUERRERO" u="1"/>
        <s v="INFORMACIÓN DIGITAL" u="1"/>
        <s v="DEPÓSITOS A LARGO PLAZO EN MONEDA EXTRANJERA (Recursos Fiscales)" u="1"/>
        <s v="PREVISION INCREMENTO SALARIAL (Fondo General de Participaciones" u="1"/>
        <s v="CONSTRUCCION DE PAVIMENTACION CON CONCRETO HIDRAULICO DE LA CALLE DE ACCESO A LA DELEGACION SEGUNDA ETAPA EN LA LOCALIDAD DE SANTA CRUZ EL MESON." u="1"/>
        <s v="INVERSIONES EN FIDEICOMISOS PÚBLICOS EMPRESARIALES Y NO FINANCIEROS (Fondo General)" u="1"/>
        <s v="LAPTOP LENOVO V15-IIL 15.6´´ INTEL CORE 17 1065G7 HDD 1 TB RAM 8" u="1"/>
        <s v="EQUIPO DE COMUNICACION Y TELECOMUNICACION" u="1"/>
        <s v="AYUDA PARA DESPENSA AL PERSONAL (Fortamun)" u="1"/>
        <s v="CONSTRUCCION DE ENERGIA NO CONVENCIONAL (ENERGIA SOLAR) EN EL BARRIO EL AGUACATE" u="1"/>
        <s v="SERVICIOS DE INVESTIGACION CIENTIFICA Y DESARROLLO." u="1"/>
        <s v="PERSONAL RELACIONADO CON LABORES DE SEGURIDAD PÚBLICA" u="1"/>
        <s v="GASTO CORRIENTE" u="1"/>
        <s v="BECAS Y OTRAS AYUDAS PARA PROGRAMAS DE CAPACITACIÓN (Fortamun)" u="1"/>
        <s v="TRANSFERENCIAS A FIDEICOMISOS PÚBLICOS DE ENTIDADES PARAESTATALES NO EMPRESARIALES Y NO FINANCIERAS (Fortamun)" u="1"/>
        <s v="VEHÍCULOS PARA SUPERVISIÓN DE OBRA" u="1"/>
        <s v="SERVICIOS DE CONSULTORIA ADMINISTRATIVA, PROCESOS, TECNICA Y EN TECNOLOGIAS DE LA INFORMACION" u="1"/>
        <s v="Varios (Otras Maquinarias y Equipo)" u="1"/>
        <s v="EQUIPO DE CÓMPUTO Y DE TECNOLOGÍAS DE LA INFORMACIÓN (Fortamun)" u="1"/>
        <s v="REHABILITACION DE CAMINO RURAL EL ARENAL AL CERRITO, EN LA LOCALIDAD DE EL ARENAL, MUNICIPIO DE AZOYU, GUERRERO" u="1"/>
        <s v="SENTENCIAS Y RESOLUCIONES POR AUTORIDAD COMPETENTE (Faism)" u="1"/>
        <s v="CONSTRUCCIÓN DE TECHADO EN ÁREAS DE IMPARTICIÓN DE EDUCACIÓN FÍSICA EN EL JARDÍN DE NIÑOS MELQUIADES BAUTISTA HUERTAS CON CLAVE: CCT-12EJN0604A" u="1"/>
        <s v="PATENTES (Recursos Fiscales)" u="1"/>
        <s v="VIATICOS EN EL EXTRANJERO." u="1"/>
        <s v="OTROS SERVICIOS GENERALES (Fondo General)" u="1"/>
        <s v="SUELDOS BASE AL PERSONAL EVENTUAL (Faism)" u="1"/>
        <s v="REHABILITACION DE TECHADO DE USOS MULTIPLES DE LA COMISARIA MUNICIPAL EN LA LOCALDAD DE ARCELIA DEL PROGRESO" u="1"/>
        <s v="ADMINISTRACION MUNICIPAL 2021-2024" u="1"/>
        <s v="ESTÍMULOS (Fondo General)" u="1"/>
        <s v="CONCESIÓN DE PRÉSTAMOS A ENTIDADES PARAESTATALES NO EMPRESARIALES Y NO FINANCIERAS CON FINES DE POLÍTICA ECONÓMICA (Fortamun)" u="1"/>
        <s v="XEROX VERSALINK MONOCROMATICO B605_S" u="1"/>
        <s v="CONSULTORÍA TÉCNICA Y DE PROCESOS" u="1"/>
        <s v="CONVENIOS DE DESCENTRALIZACIÓN (Fortamun)" u="1"/>
        <s v="AMPLIACION DE LA RED DE DISTRIBUCION DE AGUA ENTUBADA Y OBRA COMPLEMENTARIA DE LA CALLE 5 DE MAYO EN EL BARRIO MAURILIO MUÑOZ DE LA LOCALIDAD DE YOLOXOCHITL." u="1"/>
        <s v="REHABILITACION DE CAMINO SACACOSECHAS CRUCERO DE LOS QUITERIOS - CANTARRANA" u="1"/>
        <s v="AUTOTRANSPORTE (Recursos Fiscales)" u="1"/>
        <s v="INVERTER 1 TON. 110V FRIO" u="1"/>
        <s v="ARRENDAMIENTO DE EQUIPO DE TRANSPORTE (Faism)" u="1"/>
        <s v="REHABILITACION DE CAMINO SACACOSECHA EN LA LOCALIDAD DE TALAPILLA" u="1"/>
        <s v="AMPLIACION DE RED DE DISTRIBUCION DE AGUA ENTUBADA Y OBRA COMPLEMENTARIA CALLE ATERRIZAJE DE LA LOCALIDAD DE TLAXCALIXTLAHUACA." u="1"/>
        <s v="CONVENIOS DE COLABORACIÓN ADMINISTRATIVA (Fondo General)" u="1"/>
        <s v="SERVICIO DE DISEÑO PARA LA ELEBORACION DEL PROYECTO EJECUTIVO PARA LA CONSTRUCCION DE LA PLANTA DE TRATAMIENTO DE AGUAS RESIDUALES DE LA LOCALIDAD DE LLANO SILLETA" u="1"/>
        <s v="MATERIALES Y ÚTILES DE ENSEÑANZA (Fondo General)" u="1"/>
        <s v="REHABILITACION Y EQUIPAMIENTO DEL SISTEMA DE AGUA ENTUBADA DE LA LOCALIDAD DE PIEDRA ANCHA" u="1"/>
        <s v="NEUMÁTICOS" u="1"/>
        <s v="COMBUSTIBLE (Faism)" u="1"/>
        <s v="REFACCIONES Y ACCESORIOS MENORES DE EQUIPO DE DEFENSA Y SEGURIDAD (Fortamun)" u="1"/>
        <s v="TRANSFERENCIAS INTERNAS OTORGADAS A FIDEICOMISOS PÚBLICOS EMPRESARIALES Y NO FINANCIEROS (Faism)" u="1"/>
        <s v="CONSTRUCCION DE VADOS EN CAMINOS SACACOSECHAS JALATLACO Y CHINANTLA EN EL EJIDO DE SAN LUIS ACATLAN" u="1"/>
        <s v="APOYO A LA PRODUCCION PRIMARIA" u="1"/>
        <s v="SEGURO DE BIENES PATRIMONIALES." u="1"/>
        <s v="BLANCOS Y OTROS PRODUCTOS TEXTILES, EXCEPTO PRENDAS DE VESTIR (Fortamun)" u="1"/>
        <s v="CONSTRUCCION DE ALCANTARILLA PLUVIAL Y OBRA COMPLEMENTARIA EN CALLE PRINCIPAL DE LA COLONIA TRAPICHE DE LA LOCALIDAD DE BUENA VISTA" u="1"/>
        <s v="COMPUTADORA DE ESCRITORIO HP ALL IN ON" u="1"/>
        <s v="SOFTWARE (Fondo General)" u="1"/>
        <s v="SUBROGACIONES." u="1"/>
        <s v="ARRENDAMIENTO DE EQUIPO Y BIENES INFORMATICOS (FAISM)" u="1"/>
        <s v="PROVISION PARA INCREMENTO SALARIAL (Fondo General)" u="1"/>
        <s v="MOTOR HECHO EN MEXICO HR16" u="1"/>
        <s v="REHABILITACION DE CAMINO RURAL SAN LUIS - PIEDRA ANCHA, EN EL MUNICIPIO DE SAN LUIS ACATLAN, GRO." u="1"/>
        <s v="CONTRUCCION DE PAVIMENTACION CON CONCRETO HIDRAHULICO EN CALLE DE ACCESO AL PANTEON MUNICIPAL DE LA LOCALIDAD DE MIXTECAPA, EN EL MUNICIPIO DE SAN LUIS ACATLÁN, GRO." u="1"/>
        <s v="TRANSFERENCIAS PARA GOBIERNOS EXTRANJEROS (Fortamun)" u="1"/>
        <s v="CONSTRUCCION DE PLAZA CIVICA EN LA ESCUELA PRIMARIA EMILIANO ZAPATA EN LA LOCALIDAD DE SAN LUIS ACATLAN, EN EL MUNICIPIO DE SAN LUIS ACATLAN, GRO." u="1"/>
        <s v="AGUA (Recursos Fiscales)" u="1"/>
        <s v="BOVINOS (Fortamun)" u="1"/>
        <s v="OTROS CONCEPTOS PARTICIPABLES DE LA FEDERACIÓN A ENTIDADES FEDERATIVAS (Fondo General)" u="1"/>
        <s v="COMPENSACIONES EXTRAORDINARIAS" u="1"/>
        <s v="EQUIPAMIENTO DE ESPACIO MULTIDEPORTIVO, EN LA LOCALIDAD DE AZOYU, MUNICIPIO DE AZOYU, GUERRERO" u="1"/>
        <s v="APORTACIONES DE LAS ENTIDADES FEDERATIVAS A LOS MUNICIPIOS (Fondo General)" u="1"/>
        <s v="REHABILITACION DE INFRAESTRUCTURA AGRICOLA: REHABILITACION DE CAMINO RURAL YOLOXOCHITL - ARROYO CUMIAPA, EN EL MUNICIPIO DE SAN LUIS ACATLAN, GRO." u="1"/>
        <s v="INTERESES DE LA DEUDA EXTERNA CON INSTITUCIONES DE CRÉDITO (Fondo General)" u="1"/>
        <s v="INTERESES DE LA DEUDA INTERNA CON INSTITUCIONES DE CRÉDITO (Fondo General)" u="1"/>
        <s v="REHABILITACION DE INFRAESTRUCTURA AGRICOLA: CAMINOS SACACOSECHAS EN LA LOCALIDAD DE EL MEZON, EN EL MUNICIPIO DE SAN LUIS ACATLAN, GRO." u="1"/>
        <s v="CONSTRUCCION DE PAVIMENTO DE CONCRETO HIDRAULICO EN LA CALLE CORDOVA, COLONIA CENTRO, MUNICIPIO DE APAXTLA" u="1"/>
        <s v="MOTOBOMBA HONDA GP 160 WL20XM" u="1"/>
        <s v="CAPACITACION A SERVIDORES PUBLICOS (Gasto Corriente)" u="1"/>
        <s v="REHABILITACION DE INSFRAESTRUCTURA AGRICOLA: CONSTRUCCION DE VADOS EN CAMINOS SACACOSECHAS EN EL EJIDO DE SAN LUIS ACATLAN, EN EL MUNICIPIO DE SAN LUIS ACATLAN, GRO." u="1"/>
        <s v="ASIGNACIONES DE TÉCNICO, DE MANDO, POR COMISIÓN, DE VUELO Y DE TÉCNICO ESPECIAL (Fondo General)" u="1"/>
        <s v="VALORES REPRESENTATIVOS DE DEUDA ADQUIRIDOS CON FINES DE GESTIÓN DE LIQUIDEZ (Fortamun)" u="1"/>
        <s v="COMISIONES DE LA DEUDA PÚBLICA EXTERNA (Faism)" u="1"/>
        <s v="PORCINOS (Recursos Fiscales)" u="1"/>
        <s v="AMPLIACION DE LA RED DE ALCANTARILLADO EN LA CALLE 5 DE MAYO, PRIMERA ETAPA/ ARCELIA DEL PROGRESO" u="1"/>
        <s v="RECOMPENSAS (Fondo General)" u="1"/>
        <s v="OTROS SERVICIOS DE INFORMACIÓN (Faism)" u="1"/>
        <s v="MATERIAL IMPRESO E INFORMACIÓN DIGITAL (Faism)" u="1"/>
        <s v="OTRAS EROGACIONES ESPECIALES (Faism)" u="1"/>
        <s v="Otras Maquinarias y Equipo" u="1"/>
        <s v="DIFUSIÓN POR RADIO, TELEVISIÓN Y OTROS MEDIOS DE MENSAJES COMERCIALES PARA PROMOVER LA VENTA DE BIENES O SERVICIOS (Recursos Fiscales)" u="1"/>
        <s v="EQUIPO FERROVIARIO (Faism)" u="1"/>
        <s v="HORAS EXTRAORDINARIAS (Recursos Fiscales)" u="1"/>
        <s v="REPARACIÓN Y MANTENIMIENTO DE EQUIPO DE DEFENSA Y SEGURIDAD (Faism)" u="1"/>
        <s v="SUELDO BASE PERSONAL PERMANENTE (Fondo General de Participaciones)" u="1"/>
        <s v="MATERIAL ELÉCTRICO Y ELECTRÓNICO (Fortamun)" u="1"/>
        <s v="CAPACITACION SOCIAL Y PRODUCTIVA." u="1"/>
        <s v="FONDO GENERAL DE PARTICIPACIONES (Fondo General)" u="1"/>
        <s v="SERVICIOS DE LA INDUSTRIA FÍLMICA, DEL SONIDO Y DEL VIDEO (Faism)" u="1"/>
        <s v="REHABILITACION DE COMEDOR COMUNITARIO EN LA LOCALIDAD DE TALAPILLA/ TALAPILLA" u="1"/>
        <s v="ADEFAS (Faism)" u="1"/>
        <s v="TENENCIA Y PLACAS (Gasto Corriente)" u="1"/>
        <s v="DONATIVOS INTERNACIONALES (Fondo General)" u="1"/>
        <s v="CONAGUA" u="1"/>
        <s v="LICENCIAS INFORMÁTICAS E INTELECTUALES (Recursos Fiscales)" u="1"/>
        <s v="SUBSIDIOS PARA CUBRIR DIFERENCIALES DE TASAS DE INTERÉS (Fondo General)" u="1"/>
        <s v="PASAJES TERRESTRES." u="1"/>
        <s v="SUSTANCIAS Y MATERIALES EXPLOSIVOS (Fortamun)" u="1"/>
        <s v="TELEFONOS, TELEX. FAX, CORREOS, TELEGRAFOS Y RAD." u="1"/>
        <s v="EQUINOS (Faism)" u="1"/>
        <s v="PENSIONES (Fondo General)" u="1"/>
        <s v="MERCANCÍAS ADQUIRIDAS PARA SU COMERCIALIZACIÓN (Fortamun)" u="1"/>
        <s v="COMBUSTIBLE Y LUBRICANTES" u="1"/>
        <s v="PRODUCTOS ALIMENTICIOS, AGROPECUARIOS Y FORESTALES ADQUIRIDOS COMO MATERIA PRIMA (Recursos Fiscales)" u="1"/>
        <s v="CONSTRUCCION DE CUARTOS DORMITORIOS (19 ACCIONES) EN LA LOMA, LOS QUITERIOS, LA BOCANA, LOS METATES Y LOS CHEGUES" u="1"/>
        <s v="CUOTAS AL IMSS. (Gasto Corriente)" u="1"/>
        <s v="COMPENSACION EXTRAORDINARIA (Gasto Corriente)" u="1"/>
        <s v="MEDIOS IMPRESOS" u="1"/>
        <s v="PREVISIÓN PARA INCREMENTO DE SUELDOS" u="1"/>
        <s v="AMPLIACION DE RED DE AGUA ENTUBADA Y OBRA COMPLEMENTARIA EN AV. MIGUEL HIDALGO 2DO. TRAMO DE LA COLONIA CENTRO, DE LA LOCALIDAD DE PUEBLO HIDALGO." u="1"/>
        <s v="15% PRO-REC. ECOLOGICA (APLIC. A REG. CIVIL)" u="1"/>
        <s v="PRODUCTOS DESECHABLES" u="1"/>
        <s v="CONTINGENCIAS SOCIOECONÓMICAS (Recursos Fiscales)" u="1"/>
        <s v="CONSTRUCCION DE CANCHA DEPORTIVA EN ESCUELA PRIMARIA DAVID ALFARO SIQUEIROS EN LA LOCALIDAD DE XIHUITEPEC" u="1"/>
        <s v="EQUIPO DE DEFENSA Y SEGURIDAD (Recursos Fiscales)" u="1"/>
        <s v="BECAS Y OTRAS AYUDAS PARA PROGRAMAS DE CAPACITACIÓN (Fondo General)" u="1"/>
        <s v="CONSTRUCCION DE VIAS DE COMUNICACION." u="1"/>
        <s v="DEPÓSITOS A LARGO PLAZO EN MONEDA NACIONAL (Faism)" u="1"/>
        <s v="LEGALIZACIONES, GASTOS DE ESCRITURACION Y EXHORTOS. (Gasto Corriente)" u="1"/>
        <s v="DE SEÑALIZACION" u="1"/>
        <s v="CARROCERÍAS Y REMOLQUES (Faism)" u="1"/>
        <s v="DEPÓSITOS A LARGO PLAZO EN MONEDA EXTRANJERA (Faism)" u="1"/>
        <s v="GASTOS DE LA DEUDA PÚBLICA EXTERNA (Recursos Fiscales)" u="1"/>
        <s v="MEDICINAS Y MEDICAMENTOS" u="1"/>
        <s v="COSTOS POR COBERTURAS (Recursos Fiscales)" u="1"/>
        <s v="DONATIVOS A FIDEICOMISOS ESTATALES (Recursos Fiscales)" u="1"/>
        <s v="VIATICOS NACIONALES. (FORTAMUN)" u="1"/>
        <s v="INSUMOS TEXTILES ADQUIRIDOS COMO MATERIA PRIMA (Faism)" u="1"/>
        <s v="REHABILITACION DE LA CALLE EMILIO CARRANZA A BASE DE CONCRETO ASFALTICO SALIDA A ZAPOTITLAN DE LA FUENTE EN LA LOCALIDAD DE AZOYU" u="1"/>
        <s v="TRASLADO DE OTROS EQUIPOS" u="1"/>
        <s v="ESTÍMULOS (Fortamun)" u="1"/>
        <s v="INTERESES POR ARRENDAMIENTOS FINANCIEROS INTERNACIONALES (Faism)" u="1"/>
        <s v="SERVICIOS DE JARDINERIA Y FUMIGACION." u="1"/>
        <s v="REHABILITACION DE CAMINO RURAL BUENA VISTA - TLAHUITEPEC, EN EL MUNICIPIO DE SAN LUIS ACATLAN, GRO." u="1"/>
        <s v="REHABILITACION DE CAMINO RURAL RIO LLANO HUAJE - RIO IGUAPA - COLONIA GUADALUPE, EN EL MUNICIPIO DE SAN LUIS ACATLAN, GRO." u="1"/>
        <s v="CONSTRUCCION DE PAVIMENTO HIDRAHULICO DE LAS CALLES JOSE MARIA MORELOS Y GENARO VAZQUEZ EN LA LOCALIDAD DE RIO IGUAPA, EN EL MUNICIPIO DE SAN LUIS ACATLAN, GRO." u="1"/>
        <s v="HABERES (Fortamun)" u="1"/>
        <s v="FONDO DE APORTACIONES P/FORTALEC. MPIOS." u="1"/>
        <s v="SUELDOS BASE AL PERSONAL PERMANENTE (Fortamun)" u="1"/>
        <s v="MATERIAL DE IMPRESIÓN Y FORMAS OFICIALES (INGRESOS PROPIOS)" u="1"/>
        <s v="CAMIONETA NISSAN NP 300 DOBLE CABINA 5 PK 4P L4 2.5 L MPI 2WD STD COLOR PLATA No DE MOTOR QR25299306H No SERIE 3N6AD33A6KK843854 MODELO 2019" u="1"/>
        <s v="REHABILITACION DE INFRAESTRUCTURA AGRICOLA: REHABILITACION DE CAMINO RURAL SAN LUIS - PIEDRA ANCHA, EN EL MUNICIPIO DE SAN LUIS ACATLAN, GRO." u="1"/>
        <s v="CONVENIOS DE COLABORACIÓN ADMINISTRATIVA (Faism)" u="1"/>
        <s v="SUELDO BASE PERSONAL PERMANENTE" u="1"/>
        <s v="OTRAS TRANSFERENCIAS A FIDEICOMISOS (Fortamun)" u="1"/>
        <s v="REHABILITACION DE INFRAESTRUCTURA AGRICOLA: CAMINOS SACACOSECHAS EN LA LOCALIDAD DE HORCASITAS, EN EL MUNICIPIO DE SAN LUIS ACATLAN, GRO." u="1"/>
        <s v="REHABILITACION DE INFRAESTRUCTURA AGRICOLA: CAMINOS SACACOSECHAS EN LA LOCALIDAD DE POZA VERDE, EN EL MUNICIPIO DE SAN LUIS ACATLAN, GRO." u="1"/>
        <s v="CONSTRUCCION DEL PRIMER MODULO DE LA PLANTA DE TRATAMIENTO DE AGUAS RESIDUALES EN LA LOCALIDAD DE SAN LUIS ACATLÁN, MUNICIPIO DE SAN LUIS ACATLÁN, EN EL ESTADO DE GUERRERO, CON CAPACIDAD DE 7 LPS." u="1"/>
        <s v="ACCESORIOS (CONAFOR)" u="1"/>
        <s v="ALUMBRADO PUBLICO (FONDO GENERAL DE PARTICIPACIONES)" u="1"/>
        <s v="PAVIMENTACIÓN DE LA CALLE PRINCIPAL DE LA LOCALIDAD DE EL ARENAL MUNICIPIO DE AZOYU ESTADO DE GUERRERO" u="1"/>
        <s v="LAPTOP HP 15 6 INTEL CELERON N4020 128GB 4GB" u="1"/>
        <s v="REHABILITACION DEINFRAESTRUCTURA AGRICOLA: CAMINO SACACOSECHAS EN LA LOCALIDAD DE SAN LUIS ACATLAN, EN EL MUNICIPIO DE SAN LUIS ACATLAN, GRO." u="1"/>
        <s v="OBRA PUBLICA EN BIENES DE DOMINIO PUBLICO." u="1"/>
        <s v="CRUZ ROJA" u="1"/>
        <s v="SERVICIOS DE DISEÑO, ARQUITECTURA, INGENIERÍA Y ACTIVIDADES RELACIONADAS (Fondo General)" u="1"/>
        <s v="OTROS EQUIPOS DE TRANSPORTE (Recursos Fiscales)" u="1"/>
        <s v="REHABILITACION DE LA RED DE ALCANTARILLADO EN LA CALLE 16 DE SEPTIEMBRE DE LA LOCALIDAD DE SAN ISIDRO EL PUENTE/ SAN ISIDRO EL PUENTE" u="1"/>
        <s v="PRODUCTOS FORESTALES (FORTAMUN)" u="1"/>
        <s v="CONSTRUCCION DE DRENAJE SANITARIO EN LA CALLE SAN ISIDRO, COLONIA INDUSTRIA, MUNICIPIO DE APAXTLA DE CASTREJON" u="1"/>
        <s v="RADIOS PARA VEHICULOS" u="1"/>
        <s v="SERVICIOS FINANCIEROS Y BANCARIOS." u="1"/>
        <s v="ACTIVIDADES DE ENLACE, ENTREGA Y RECEPCION DE LA ADMINISTRACION PUBLICA ESTATAL" u="1"/>
        <s v="MADERA Y PRODUCTOS DE MADERA." u="1"/>
        <s v="TRANSFERENCIAS INTERNAS OTORGADAS A FIDEICOMISOS PÚBLICOS FINANCIEROS (Fortamun)" u="1"/>
        <s v="AMPLIACION DE RED DE DRENAJE SANITARIO EN LA CALLE GENARO VAZQUEZ EN LA COLONIA LIBERTAD DEL SUR, EN EL MUNICIPIO DE SAN LUIS ACATLAN, GRO." u="1"/>
        <s v="INSTALACIÓN, REPARACIÓN Y MANTENIMIENTO DE MAQUINARIA, OTROS EQUIPOS Y HERRAMIENTA (Fortamun)" u="1"/>
        <s v="SUBVENCIONES AL CONSUMO (Fortamun)" u="1"/>
        <s v="FLETES Y ACARREOS" u="1"/>
        <s v="GASTOS DE ORDEN SOCIAL Y CULTURAL (Fondo General)" u="1"/>
        <s v="CRÉDITOS OTORGADOS POR ENTIDADES FEDERATIVAS Y MUNICIPIOS AL SECTOR SOCIAL Y PRIVADO PARA EL FOMENTO DE ACTIVIDADES PRODUCTIVAS (Recursos Fiscales)" u="1"/>
        <s v="OTROS" u="1"/>
        <s v="REHABILITACION DE INFRAESTRUCTURA AGRICOLA: CAMINOS SACACOSECHAS EN LA LOCALIDAD DE CUANACAXTITLAN, EN EL MUNICIPIO DE SAN LUIS ACATLÁN. ." u="1"/>
        <s v="OTROS BIENES INMUEBLES (Faism)" u="1"/>
        <s v="SISTEMAS DE AIRE ACONDICIONADO, CALEFACCIÓN Y DE REFRIGERACIÓN INDUSTRIAL Y COMERCIAL (Fortamun)" u="1"/>
        <s v="OTRAS CONSTRUCCIONES DE INGENIERÍA CIVIL U OBRA PESADA (Fortamun)" u="1"/>
        <s v="ENERGIA ELECTRICA" u="1"/>
        <s v="INVERSIONES EN FIDEICOMISOS DE MUNICIPIOS (Fondo General)" u="1"/>
        <s v="INVERSIONES EN FIDEICOMISOS PÚBLICOS FINANCIEROS (Fondo General)" u="1"/>
        <s v="SERVICIOS DE APOYO ADMINISTRATIVO, TRADUCCION, FOTOCOPIADO E IMPRESIÓN (Gasto corriente)" u="1"/>
        <s v="REFACCIONES Y ACCESORIOS MENORES DE EQUIPO E INSTRUMENTAL MEDICO Y LABORATORIO" u="1"/>
        <s v="AMPLIACION DE LA ELECTRIFICACION EN LA CALLE SIN NOMBRE DE LA COMUNIDAD DE TALAPILLA/ TALAPILLA" u="1"/>
        <s v="PRIMAS POR AÑOS DE SERVICIOS EFECTIVOS PRESTADOS (Fondo General)" u="1"/>
        <s v="CONSTRUCCION DE TECHADO EN AREAS DE IMPARTICION DE EDUCACION FISICA EN LA ESCUELA PRIMARIA BILINGUE &quot;HERMA HERRERA RODRIGUEZ&quot; C.C.T. 12DPB1062U" u="1"/>
        <s v="PARA GASTOS MEDICOS Y MEDICAMENTOS" u="1"/>
        <s v="BECAS PARA TRABAJADORES (Gasto Corriente)" u="1"/>
        <s v="CONSTRUCCION DE PUENTE LA CRUCITA EN LA LOCALIDAD DE QUETZALAPA" u="1"/>
        <s v="MEDICINAS Y PRODUCTOS FARMACÉUTICOS (Fortamun)" u="1"/>
        <s v="ENERGIA ELECTRICA." u="1"/>
        <s v="PAVIMENTACION CON CONCRETO HIDRAULICO DE ACCESO AL PUENTE &quot;QUETZALA&quot;" u="1"/>
        <s v="REFACCIONES Y ACCESORIOS MENORES DE EQUIPO DE TRANSPORTE." u="1"/>
        <s v="CONTINGENCIAS SOCIOECONÓMICAS (Fortamun)" u="1"/>
        <s v="EQUIPO DE DEFENSA Y SEGURIDAD (Fortamun)" u="1"/>
        <s v="OTRAS EROGACIONES ESPECIALES (Recursos Fiscales)" u="1"/>
        <s v="CONSTRUCCION DE CUARTOS DORMITORIOS (1 ACCION) EN AZOYU." u="1"/>
        <s v="SERVICIOS FUNERARIOS Y DE CEMENTERIOS (Fondo General)" u="1"/>
        <s v="REHABILITACION DE CAMINO SACACOSECHA EL ZAPOTE - CERRO GRANDE/ ZAPOTITLAN DE LA FUENTE" u="1"/>
        <s v="CONSTRUCCION DE DOS CUARTOS DORMITORIOS EN LA LOCALIDAD DE EL CARRIZO COLONIA CENTRO/ EL CARRIZO" u="1"/>
        <s v="CONSTRUCCION DE UN CUARTO DORMITORIO EN LA LOCALIDAD DE AZOYU" u="1"/>
        <s v="CONSTRUCCION DE LINEA DE DISTRIBUCION DE AGUA POTABLE EN LA CALLE DE LADERA, LOC. TEPOXTEPEC, EN EL MUNICIPIO DE APAXTLA DE CASTREJO" u="1"/>
        <s v="PENSIONES (Fortamun)" u="1"/>
        <s v="PREVISIONES DE CARÁCTER LABORAL, ECONÓMICA Y DE SEGURIDAD SOCIAL (Fortamun)" u="1"/>
        <s v="REFACCIONES Y ACCESORIOS MENORES DE MAQUINARIA Y OTROS EQUIPOS (Recursos Fiscales)" u="1"/>
        <s v="OTROS GASTOS POR RESPONSABILIDADES (Faism)" u="1"/>
        <s v="ARTÍCULOS DE CAFETERÍA" u="1"/>
        <s v="AYUDAS SOCIALES A PERSONAS (Fortamun)" u="1"/>
        <s v="CÁMARAS FOTOGRÁFICAS Y DE VIDEO (Fondo General)" u="1"/>
        <s v="OTROS CONVENIOS (Faism)" u="1"/>
        <s v="GASTOS DE CEREMONIAL (Fondo General)" u="1"/>
        <s v="OTROS SERVICIOS DE TRASLADO Y HOSPEDAJE (Fondo General)" u="1"/>
        <s v="PAVIMENTACION CON CONCRETO HIDRAHULICO DE LA CALLE DE ACCESO A LA DELEGACION PRIMERA ETAPA EN LA LOCALIDAD DE SANTA CRUZ EL MESON, EN EL MUNICIPIO DE SAN LUIS ACATLAN, GRO." u="1"/>
        <s v="PASAJES NACIONALES MARITIMOS, LACUSTRES Y FLUVIALES." u="1"/>
        <s v="AMPLIACION DE RED DE DISTRUCIÓN DE AGUA POTABLE Y OBRA COMPLEMENTARIA DE LA CALLE ADOLFO LOPEZ MATEO EN LA LOCALIDAD DE CUANACAXTITLAN, EN EL MUNICIPIO DE SAN LUIS ACATLÁN, GRO." u="1"/>
        <s v="SENTENCIAS Y RESOLUCIONES POR AUTORIDAD COMPETENTE." u="1"/>
        <s v="SERVICIO DE ENERGIA ELECTRICA." u="1"/>
        <s v="RECARGOS (Gasto Corriente)" u="1"/>
        <s v="CONSTRUCCION DE CAMINO RURAL CERRO LIMON - LIMITES DE PUEBLO HIDALGO EN LA LOCALIDAD DE CERRO LIMON, EN EL MUNICIPIO DE SAN LUIS ACATLÁN, GRO." u="1"/>
        <s v="AMPLIACION DE RED DE DISTRIBUCION DE AGUA POTABLE Y OBRA COMPLEMENTARIA EN AVENIDA MIGUEL HIDALGO DE LA COLONIA EL PROGRESO EN LA LOCALIDAD DE PUBELO HIDALGO, MUNICIPIO DE SAN LUIS ACATLÁN, GRO." u="1"/>
        <s v="AGUA." u="1"/>
        <s v="PREVISIÓN SOCIAL" u="1"/>
        <s v="ALIMENTOS PARA PERSONAS" u="1"/>
        <s v="IMPUESTOS Y DERECHOS DE IMPORTACIÓN (Fortamun)" u="1"/>
        <s v="REHABILITACION DE LA RED DE AGUA POTABLE EN LA COMUNIDAD DE ZAPOTITLAN DE LA FUENTE/ ZAPOTITLAN DE LA FUENTE" u="1"/>
        <s v="RETRIBUCION A LOS REPRESENTATANTES DE LOS TRABAJADORES Y DE LOS PATRONES EN LA JUNTA DE CONCILIACION Y ARBITRAJE" u="1"/>
        <s v="ASIGNACIONES PRESUPUESTARIAS AL PODER LEGISLATIVO (Recursos Fiscales)" u="1"/>
        <s v="PAVIMENTACION CON CONCRETO HIDRAULICO EN CALLE IGNACIO ALLENDE ENTRE CALLE CUAUHTEMOC Y CALLE LEONA VICARIO (PRIMERA ETAPA)" u="1"/>
        <s v="OTROS ARRENDAMIENTOS." u="1"/>
        <s v="ACCIONES Y PARTICIPACIONES DE CAPITAL EN ENTIDADES PARAESTATALES EMPRESARIALES Y NO FINANCIERAS CON FINES DE POLÍTICA ECONÓMICA (Recursos Fiscales)" u="1"/>
        <s v="FOTOCELDAS" u="1"/>
        <s v="DEPÓSITOS A LARGO PLAZO EN MONEDA NACIONAL (Fortamun)" u="1"/>
        <s v="MAQUINARIA Y EQUIPO DE CONSTRUCCION." u="1"/>
        <s v="CONSTRUCCIÓN DE UN COMEDOR COMUNITARIO EN QUETZALAPA" u="1"/>
        <s v="SERVICIOS DE INVESTIGACIÓN CIENTÍFICA Y DESARROLLO (Fortamun)" u="1"/>
        <s v="ELABORACION DE EXPEDIENTES TECNICOS (Faism)" u="1"/>
        <s v="INSTALACION, REPARACION Y MANTENIMIENTO DE MOBILIARIO Y EQUIPO DE ADMINISTRACION, EDUCACIONAL Y RECREATIVO" u="1"/>
        <s v="SUELDO BASE PERSONAL PERMANENTE (Gasto Corriente)" u="1"/>
        <s v="CONSTRUCCIÓN SISTEMA DE DRENAJE SANITARIO" u="1"/>
        <s v="AMORTIZACIÓN DE LA DEUDA EXTERNA CON INSTITUCIONES DE CRÉDITO (Faism)" u="1"/>
        <s v="AMORTIZACIÓN DE LA DEUDA INTERNA CON INSTITUCIONES DE CRÉDITO (Faism)" u="1"/>
        <s v="BONOS (Fondo General)" u="1"/>
        <s v="APORTACIONES PARA SEGUROS (Recursos Fiscales)" u="1"/>
        <s v="REHABILITACION DE LINEA DE CONDUCCION DE AGUA POTABLE EN CALLE GUERRERO, COLONIA AGUACATE, MUNICIPIO DE APAXTLA DE CASTREJON." u="1"/>
        <s v="MANTENIMIENTO Y CONSERVACION DE BIENES INFORMATICOS." u="1"/>
        <s v="EDIFICACION HABITACIONAL" u="1"/>
        <s v="COMPENSACIONES (Fortamun)" u="1"/>
        <s v="EQUIPAMIENTO DE PICK UP RAM 2022 DOBLE CABINA COMO PATRULLA: ESTRUCTURA METALICA TRASERA (ROLL BAR), BANCA TRASERA CON PORTA ESPOSAS Y GRABADOS LASER SAN LUIS ACATLAN, PROTECCION DELANTERA REFORZADA (TUMBA BURROS)CON GRANADO DE SAN LYUIS ACATLAN, Y 2 CUBRE FAROS EN TUBULAR REDONDO DE 1 1/2&quot; CALIBRE 16, CON PULIDO DE 3/8&quot; COMO PROTECCION, DEFENSA TRASERA DEFENSA TRASERA FABRICADA CON MARCO DE TUBO REDONDO DE 1 1/2 CALIBRE 14, ROTULACION PARA PATRULLA 3M GRADO INGENIERIA ELABORADA CON MATERIAL PLASTICO REFLEJANTE DE ALTA RESISTENCIA AL FROTADO Y AL INTERPERISMO (ROTULADO DE VEHICULO CON LEYENDAS Y LOGOTIPOS EN MATERIAL REFLEJANTE) DE ACUERDO A EL MANUAL DE IDENTIDAD Y EL BALIZAMIENTO DE UNIDAD EN COLOR AZUL METALICO DE ACUERDO A MANUAL DE IDENTIDAD DE VEHICULOS PARA SEGURIDAD PUBLICA MUNICIPAL" u="1"/>
        <s v="AMPLIACION DE LA RED DE DISTRIBUCION DE AGUA POTABLE Y OBRA COMPLEMENTARIA EN LA CALLE VICIENTE GUERRERO EN LA COLONIA EL CALVARION DE LA LOCALIDAD DE CUANACAXTITLAN, EN EL MUNICIPIO DE SAN LUIS ACATLÁN, GRO." u="1"/>
        <s v="CONSTRUCCION DE RED DE ALCANTARILLADO SANITARIO EN ANDADOR S/N COLONIA LOS LIBORIOS, EN LA LOCALIDAD DE AZOYÚ" u="1"/>
        <s v="REHABILITACION DE LA COMISARIA EJIDAL DE LA COMUNIDAD DE ARCELIA DEL PROGRESO" u="1"/>
        <s v="MATERIALES, ACCESORIOS Y SUMINISTROS MÉDICOS (Recursos Fiscales)" u="1"/>
        <s v="DESPENSA GRAL (Gasto Corriente)" u="1"/>
        <s v="AMORTIZACIÓN DE DEUDA EXTERNA CON ORGANISMOS FINANCIEROS INTERNACIONALES (Recursos Fiscales)" u="1"/>
        <s v="SERVICIOS DE ARQUITECTURA E INGENIERIA" u="1"/>
        <s v="IMPUESTOS Y DERECHOS (Fondo General)" u="1"/>
        <s v="PASAJES AÉREOS (Fondo General)" u="1"/>
        <s v="CLAVOS, TORNILLOS Y OTROS SIMILARES" u="1"/>
        <s v="CONSTRUCCION DE ALCANTARILLA PLUVIAL EN CALLE DE ACCESO A LA PRIMARIA DE LA LOCALIDAD DE CAMALOTILLO, EN EL MUNICIPIO DE SAN LUIS ACATLAN, GRO." u="1"/>
        <s v="MATERIAL ELECTRÓNICO" u="1"/>
        <s v="TRASLADO DE MAQUINARIA" u="1"/>
        <s v="REHABILITACION DE CAMINO SACACOSECHA EN LA LOCALIDAD DE SAN ISIDRO EL PUENTE" u="1"/>
        <s v="FORTALECE (2)" u="1"/>
        <s v="REHABILITACION DE CAMINO RURAL PAJARITO CHIQUITO - PAJARITO GRANDE" u="1"/>
        <s v="UNIFORMES" u="1"/>
        <s v="CABLE Y CONDUCTORES" u="1"/>
        <s v="SEGURO DE BIENES PATRIMONIALES (Recursos Fiscales)" u="1"/>
        <s v="VEHICULOS Y EQUIPO DE TRANSPORTE ( FORTAMUN)" u="1"/>
        <s v="Pago de Estímulos a Servidores Públicos" u="1"/>
        <s v="RAMO 20" u="1"/>
        <s v="GASTOS DE LA DEUDA PÚBLICA INTERNA (Faism)" u="1"/>
        <s v="ARRENDAMIENTO DE EDIFICIOS Y LOCALES" u="1"/>
        <s v="DONATIVOS A FIDEICOMISOS PRIVADOS (Fortamun)" u="1"/>
        <s v="RAMO 23" u="1"/>
        <s v="ESTUDIOS, FORMULACIÓN Y EVALUACIÓN DE PROYECTOS PRODUCTIVOS NO INCLUIDOS EN CONCEPTOS ANTERIORES DE ESTE CAPÍTULO (Fondo General)" u="1"/>
        <s v="MULTIFUNCIONAL EPSON ECOTANK L5290 COLOR INYECCION DE TINTA" u="1"/>
        <s v="SERVICIOS LEGALES" u="1"/>
        <s v="SERVICIOS DE COMUNICACION SOCIAL Y PUBLICIDAD." u="1"/>
        <s v="ARRENDAMIENTO FINANCIERO (Recursos Fiscales)" u="1"/>
        <s v="GAS." u="1"/>
        <s v="CUOTAS AL INFONAVIT." u="1"/>
        <s v="MOTOSIERRA MS-310 STHIL" u="1"/>
        <s v="LENOVO IDEAL CENTRE 3 24 ARE 05 ALL-IN-ONE 23.8 AMD RYZEN 3 4300 U 2.70 GHZ 8GB, 1TB WINDOWS 10 64 BIT" u="1"/>
        <s v="APORTACIONES AL SISTEMA PARA EL RETIRO (Recursos Fiscales)" u="1"/>
        <s v="ARRENDAMIENTO DE EQUIPO" u="1"/>
        <s v="BONO DE PUNTUALIDAD" u="1"/>
        <s v="RADIO (FONDO GENERAL DE PARTICIPACIONES)" u="1"/>
        <s v="CONSTRUCCION DE RED ALCANTARILLADO SANITARIO EN LA CALLE PLUTARCO ELIAS CALLES DE LA LOCALIDAD DE HUEHUETAN" u="1"/>
        <s v="AMPLIACION DE RED DE ENERGIA ELECTRICA EN MEDIA Y BAJA TENSION EN COLONIAS DE LA COMUNIDAD DE TLAXCALIXTLAHUACA, EN EL MUNICIPIO DE SAN LUIS ACATLAN, GRO." u="1"/>
        <s v="BAÑOS PORTÁTILES" u="1"/>
        <s v="INSTALACIÓN, REPARACIÓN Y MANTENIMIENTO DE MAQUINARIA, OTROS EQUIPOS Y HERRAMIENTA (Fondo General)" u="1"/>
        <s v="CONSTRUCCION DE BIBLIOTECA PUBLICA MUNICIPAL PRIMERA ETAPA EN LA LOCALIDAD DE JICAMALTEPEC DE LA MONTAÑA, EN EL MUNICIPIO DE SAN LUIS ACATLÁN, GRO." u="1"/>
        <s v="ARRENDAMIENTO DE EDIFICIOS Y LOCALES." u="1"/>
        <s v="OTRAS PRESTACIONES SOCIALES Y ECONOMICAS." u="1"/>
        <s v="DE FOTOCOPIADO E IMPRESIÓN" u="1"/>
        <s v="CONSTRUCCION DEL MERCADO GASTRONOMICO AZOYU, GUERRERO, EN LA LOCALIDAD DE AZOYU, MUNICIPIO DE AZOYU" u="1"/>
        <s v="BECAS" u="1"/>
        <s v="FONDO DE APORTACIONES PARA EL FORTALECIMIENTO MUNICPAL" u="1"/>
        <s v="DEPÓSITOS A LARGO PLAZO EN MONEDA EXTRANJERA (Fortamun)" u="1"/>
        <s v="FONDO DE APORTACION PARA LA INFRAESTRUCTURTURA SOCIAL MUNICIPAL" u="1"/>
        <s v="CONSTRUCCION DE PARQUE PUBLICO RECREATIVO PRIMERA ETAPA EN LA COLONIA SAN ANTONIO DE LA LOCALIDAD DE SAN LUIS ACATLAN, GRO." u="1"/>
        <s v="APOYOS A LA CAPACITACIÓN DE LOS SERVIDORES PÚBLICOS (Recursos Fiscales)" u="1"/>
        <s v="ACCIONES Y PARTICIPACIONES DE CAPITAL EN INSTITUCIONES PARAESTATALES PÚBLICAS FINANCIERAS CON FINES DE POLÍTICA ECONÓMICA (Fondo General)" u="1"/>
        <s v="SOFTWARE (Faism)" u="1"/>
        <s v="FONDO GENERAL" u="1"/>
        <s v="RETRIBUCIÓN A LOS REPRESENTANTES DE LOS TRABAJADORES Y DE LOS PATRONES EN LA JUNTA DE CONCILIACIÓN Y ARBITRAJE (Fortamun)" u="1"/>
        <s v="EQUIPO MÉDICO Y DE LABORATORIO (Fortamun)" u="1"/>
        <s v="GASTOS DE ORDEN SOCIAL Y CULTURAL (Faism)" u="1"/>
        <s v="ROPA, VESTUARIO Y UNIFORMES (Gasto Corriente)" u="1"/>
        <s v="CONSTRUCCIÓN DE LINEA DE DISTRIBUCIÓN DE AGUA POTABLE EN LA CALLE SAN ISIDRO, COLONIA INDUSTRIA EN EL MUNICIPIO DE APAXTLA DE CASTREJON" u="1"/>
        <s v="OTROS MATERIALES Y ARTÍCULOS DE CONSTRUCCIÓN Y REPARACIÓN (Fondo General)" u="1"/>
        <s v="SISTEMAS DE AIRE ACONDICIONADO, CALEFACCIÓN Y DE REFRIGERACIÓN INDUSTRIAL Y COMERCIAL (Fondo General)" u="1"/>
        <s v="OTROS CONCEPTOS PARTICIPABLES DE LA FEDERACIÓN A MUNICIPIOS (Recursos Fiscales)" u="1"/>
        <s v="RADIO MÓVIL ANALÓGICO MARCA ICOM VHF 1 ( 136- 174 MHZ), 50 W,INCLUYE MICRÓFONO, CABLE DE CORRIENTE Y BRACKET DE SUJECIÓN" u="1"/>
        <s v="NEUMATICOS Y CAMARAS (Gasto Corriente)" u="1"/>
        <s v="ELABORACION DE GACETAS MUNICIPALES (Gasto Corriente)" u="1"/>
        <s v="CONVENIOS DE DESCENTRALIZACIÓN (Fondo General)" u="1"/>
        <s v="SEGUROS Y FIANZAS" u="1"/>
        <s v="AGUA GASEOSA, PURIFICADA Y HIELO" u="1"/>
        <s v="EQUIPOS Y APARATOS AUDIOVISUALES (Fondo General)" u="1"/>
        <s v="CONSTRUCCION DE ESPACIO MULTIDEPORTIVO PRIMERA ETAPA EN LA LOCALIDAD DE JICAMALTEPEC EL MANGO, EN EL MUNICIPIO DE SAN LUIS ACATLÁN, GRO." u="1"/>
        <s v="ESTÍMULOS (Faism)" u="1"/>
        <s v="CONSTRUCCIÓN SISTEMA DE ALCANTARILLADO" u="1"/>
        <s v="REFACCIONES Y ACCESORIOS PARA EQUIPO DE COMPUTO." u="1"/>
        <s v="DRENAJE (GASTO CORRIENTE)" u="1"/>
        <s v="CONSTRUCCIÓN DE TECHADO EN AREA DE IMPARTICION DE EDUCACION FISICA EN EL EMSAD 078 EN LA LOCALIDAD DE YOLOXOCHITL, EN EL MUNICIPIO DE SAN LUIS ACATLAN, GRO." u="1"/>
        <s v="FERRETERIA (Fondo General de Participaciones)" u="1"/>
        <s v="JUBILACIONES (Fondo General)" u="1"/>
        <s v="PEAJE (Gasto Corriente)" u="1"/>
        <s v="SUBSIDIOS PARA CUBRIR DIFERENCIALES DE TASAS DE INTERES." u="1"/>
        <s v="MATERIAL DE COMPUTO (Fortamun)" u="1"/>
        <s v="CINE, RADIO Y TELEVISIÓN." u="1"/>
        <s v="AMPLIACION DE PAVIMENTACION HIDRUALICA EN CALLE GENARO CHAVELAS EN LA LOCALIDAD BUENA VISTA." u="1"/>
        <s v="NIVEL BÁSICO" u="1"/>
        <s v="REHABILITACION DE CAMINO RURAL CACALOTEPEC-XOCHITEPEC, LOCALIDAD XOCHITEPEC, MUNICIPIO DE APAXTLA." u="1"/>
        <s v="PAVIMENTACION CON CONCRETO HIDRAULICO EN CALLE COLOSIO EN LA COLONIA LA VILLA DEL TEPEYAC EN LA LOCALIDAD DE PUEBLO HIDALGO.PUEBLO HIDALGO." u="1"/>
        <s v="SUMINISTRO E INSTALACION DE DE TORRETA PARA TIPO PICK UP RAM 2022: TORRETA DE ULTIMA GENERACION EXCLUSIVA PARA SEGURIDAD PUBLICA DE 88 LEDS DE 47&quot;, SIRENA VEHICULAR CON CONTROL UNIMANDO DE 100 WATTS DE POTENCIA Y BOCINA DE USO RUDO DE 100 WATTS DE POTENCIA." u="1"/>
        <s v="CEMENTO Y PRODUCTOS DE CONCRETO (Fortamun)" u="1"/>
        <s v="AMPLIACION DE LA ELECTRIFICACION EN LA CALLE CAMPECHE EN AZOYÚ/ AZOYÚ" u="1"/>
        <s v="OTROS SEGUROS." u="1"/>
        <s v="SUBSIDIOS A LA INVERSIÓN (Fondo General)" u="1"/>
        <s v="LUBRICANTES Y ADITIVOS (Fortamun)" u="1"/>
        <s v="BAFLE BT CON TRIPIE" u="1"/>
        <s v="CONSTRUCCION DE PAVIMENTO DE CONCRETO HIDRAULICO EN LA CALLE FRANCISCO I MADERO, COL. CENTRO EN EL MUNICIPIO DE APAXTLA" u="1"/>
        <s v="REHABILITACION DE CAMINO SACA COSECHA EN LA LOCALIDAD DE ARCELIA DEL PROGRESO" u="1"/>
        <s v="REHABILITACION DE CAMINO RURAL ENTRONQUE CARRETERO TLAPA - MARQUELIA - ALTEPEC -CRUZ ALTA" u="1"/>
        <s v="REHABILITACION DEL TRAMO CARRETERO AZOYU-JUCHITAN A BASE DE CONCRETO ASFALTICO EN TRAMOS AISLADOS" u="1"/>
        <s v="MULTIFUNCIONAL EPSON L3210 600x1200 DPI" u="1"/>
        <s v="CONSTRUCCIÓN DE PAVIMENTACIÓN HIDRÁULICA EN CALLE LA CRUCITA DE LA COLONIA EMILIANO ZAPATA EN LA LOCALIDAD SAN LUIS ACATLÁN." u="1"/>
        <s v="PINTADO DE BARDAS Y ESPECTACULARES" u="1"/>
        <s v="CONSTRUCCION DE UN ANDADOR PARA EL ACCESO Y APOYO PARA LAS PERSONAS CON DISCAPACIDAD EN LA CALLE SAN JOSE EN AZOYU" u="1"/>
        <s v="INTERESES DE LA DEUDA BILATERAL (Faism)" u="1"/>
        <s v="DE SERVICIOS PARA LA SALUD (Gasto Corriente)" u="1"/>
        <s v="REHABILITACION DE CAMINO SACA COSECHA EN LA LOCALIDAD DE MACAHUITE, MUNICIPIO DE AZOYU, GUERRERO" u="1"/>
        <s v="SOBREHABERES (Recursos Fiscales)" u="1"/>
        <s v="OTROS ACTIVOS INTANGIBLES (Faism)" u="1"/>
        <s v="CONCESIÓN DE PRÉSTAMOS AL SECTOR EXTERNO CON FINES DE GESTIÓN DE LIQUIDEZ (Fortamun)" u="1"/>
        <s v="CONCESIÓN DE PRÉSTAMOS AL SECTOR PRIVADO CON FINES DE GESTIÓN DE LIQUIDEZ (Fortamun)" u="1"/>
        <s v="CONCESIÓN DE PRÉSTAMOS AL SECTOR PÚBLICO CON FINES DE GESTIÓN DE LIQUIDEZ (Fortamun)" u="1"/>
        <s v="DRENAJE (FAEISM)" u="1"/>
        <s v="Gasto Corriente (Materal de Señalizacion)" u="1"/>
        <s v="REHABILITACIÓN DE SISTEMA DE AGUA POTABLE EN LA LOCALIDAD DE SAN ISIDRO EL PUENTE" u="1"/>
        <s v="BOVINOS (Fondo General)" u="1"/>
        <s v="FOMENTO CULTURAL" u="1"/>
        <s v="AMPLIACION DE RED DE AGUA POTABLE Y OBRA COMPLEMENTARIA EN CALLE CUAUHTEMOC EN LA COLONIA PROGRESO DE LA LOCALIDAD DE PUEBLO HIDALGO, EN EL MUNICIPIO DE SAN LUIS ACATLAN, GRO." u="1"/>
        <s v="AVES (Fortamun)" u="1"/>
        <s v="EDUCACION VARIOS" u="1"/>
        <s v="IMPUESTO SOBRE NOMINA Y OTROS QUE SE DERIVEN DE UNA RELACION LABORAL" u="1"/>
        <s v="CONSTRUCCION DE TRES CUARTOS DORMITORIOS EN LA LOCALIDAD DE LOS METATES/ LOS METATES" u="1"/>
        <s v="AMPLIACION Y APERTURA DE CAMINO RURAL LLANO DE MAGUEY - MIXTECAPA PRIMERA ETAPA, EN EL MUNICIPIO DE SAN LUIS ACATLAN, GRO." u="1"/>
        <s v="MANTENIMIENTO Y CONSERVACION DE RADIO Y COMUNICACION" u="1"/>
        <s v="BLANCOS Y OTROS PRODUCTOS TEXTILES, EXCEPTO PRENDAS DE VESTIR (GASTO CORRIENTE)" u="1"/>
        <s v="MANTENIMIENTO DE LA RED DE AGUA POTABLE EN LA CABECERA MUNICIPAL." u="1"/>
        <s v="COMPUTADORA ENSAMBLADA DD SOLIDO 120 GB WINDOWS 10" u="1"/>
        <s v="CONSTRUCCION DE PAVIMENTACION CON CONCRETO HIDRAULICO EN ANDADOR 2 DE ABRIL DE LA LOCALIDAD DE TLAXCALIXTLAHUACA" u="1"/>
        <s v="ATVIO LED 32" u="1"/>
        <s v="PRESTACIONES DE RETIRO." u="1"/>
        <s v="A INSTITUCIONES EDUCATIVAS (Fondo General de Participaciones)" u="1"/>
        <s v="VOLKSWAGEN MODELO JETTA CLASICO CL AA AT AÑO 2015 COLOR EXTERIOR GRIS PLATINO METALICO COLOR INTERIOR NEGRO VESTIDURA TELA No DE MOTOR CBP641377 TRANSMISION AUTOMATICA No DE SERIE: 3VW2V49M7FM017713 Num DE PUERTAS 4 CAPACIDAD 5 PASAJEROS PAIS DE ORIGEN MEXICO" u="1"/>
        <s v="COMBUSTIBLES, LUBRICANTES Y ADITIVOS (Faism)" u="1"/>
        <s v="REPARACION Y MANTENIMIENTO DE EQUIPO DE TRANSPORTE (Fortamun)" u="1"/>
        <s v="CONCESIÓN DE PRÉSTAMOS A ENTIDADES PARAESTATALES EMPRESARIALES Y NO FINANCIERAS CON FINES DE POLÍTICA ECONÓMICA (Fortamun)" u="1"/>
        <s v="SERVICIOS BANCARIOS Y FINANCIEROS" u="1"/>
        <s v="TRANSFERENCIAS A FIDEICOMISOS PÚBLICOS DE ENTIDADES PARAESTATALES NO EMPRESARIALES Y NO FINANCIERAS (Recursos Fiscales)" u="1"/>
        <s v="CALZADO" u="1"/>
        <s v="OTRAS PRESTACIONES SOCIALES Y ECONÓMICAS (Fondo General)" u="1"/>
        <s v="EDIFICACIÓN HABITACIONAL (Faism)" u="1"/>
        <s v="CONSTRUCCION DE PAVIMENTACION CON CONCRETO HIDRAULICO DE LA CALLE LA CRUCITA DE LA COLONIA EMILIANO ZAPATA DE LA LOCALIDAD DE SAN LUIS ACATLAN" u="1"/>
        <s v="MUEBLES DE OFICINA Y ESTANTERÍA (Recursos Fiscales)" u="1"/>
        <s v="MATERIALES, ÚTILES Y EQUIPOS MENORES DE OFICINA (Fortamun)" u="1"/>
        <s v="PENSIONES (Faism)" u="1"/>
        <s v="CONSTRUCCION DE AULAS ESCOLARES EN TELE BACHILLERATO COMUNITARIO 282, C.C.T. 12ETK0282S, DE LA LOCALIDAD DEL CARRIZO , MPIO. DE AZOYU ,GRO" u="1"/>
        <s v="FONDO DE APORTACIONES PARA EL FORTALECIMIENTO DE LOS MUNICIPIOS" u="1"/>
        <s v="TRANSFERENCIAS A FIDEICOMISOS PÚBLICOS DE ENTIDADES PARAESTATALES EMPRESARIALES Y NO FINANCIERAS (Recursos Fiscales)" u="1"/>
        <s v="PASAJES AÉREOS (Faism)" u="1"/>
        <s v="CONSTRUCCION DE COLECTOR PRINCIPAL DE DRENAJE SANITARIO EN RIVERA DEL RIO CHIQUITO Y RIO GRANDE DE SAN LUIS ACATLAN (PRIMERA ETAPA)" u="1"/>
        <s v="EQUIPOS DE GENERACIÓN ELÉCTRICA, APARATOS Y ACCESORIOS ELÉCTRICOS (Fondo General)" u="1"/>
        <s v="MATERIALES, ÚTILES Y EQUIPOS MENORES DE TECNOLOGÍAS DE LA INFORMACIÓN Y COMUNICACIONES (Fortamun)" u="1"/>
        <s v="SERVICIOS DE TRASLADO Y CUSTODIA DE VALORES" u="1"/>
        <s v="TRANSFERENCIAS A FIDEICOMISOS PÚBLICOS DE ENTIDADES PARAESTATALES NO EMPRESARIALES Y NO FINANCIERAS (Faism)" u="1"/>
        <s v="ACCIONES Y PARTICIPACIONES DE CAPITAL EN INSTITUCIONES PARAESTATALES PÚBLICAS FINANCIERAS CON FINES DE POLÍTICA ECONÓMICA (Recursos Fiscales)" u="1"/>
        <s v="CONTRUCCION DE COLECTOR PRINCIPAL EN COLONIAS DEL EJIDO Y MANATIAL PRIMERA ETAPA EN LA LOCALIDAD DE SAN LUIS ACATLAN, EN EL MUNICIPIO DE SAN LUIS ACATLAN, GRO." u="1"/>
        <s v="OTRO MOBILIARIO Y EQUIPO EDUCACIONAL Y RECREATIVO (Recursos Fiscales)" u="1"/>
        <s v="SUBVENCIONES AL CONSUMO (Faism)" u="1"/>
        <s v="ARTÍCULOS DEPORTIVOS (Fondo General)" u="1"/>
        <s v="LIQUIDACIONES E INDEMNIZACIONES" u="1"/>
        <s v="PROYECTO EJECUTIVO DE ALCANTARILLADO SANITARIO Y SANEAMIENTO EN LA LOCALIDAD DE SAN LUIS ACATLAN" u="1"/>
        <s v="OTROS SERVICIOS DE INFORMACION" u="1"/>
        <s v="CONSTRUCCION DE TRES CUARTOS DORMITORIOS EN LA LOCALIDAD DE QUETZALAPA/ QUETZALAPA" u="1"/>
        <s v="CONSTRUCCION DE PAVIMENTO DE CONCRETO HIDRAULICO EN LA CALLE PRINCIPAL, LOCALIDAD LIBERALTEPEC, MUNICIPIO DE APAXTLA" u="1"/>
        <s v="ABASTECIMIENTO DE ENERGÍA ELECTRICA" u="1"/>
        <s v="REHABILITACION DE CAMINOS SACACOSECHAS EN LA LOCALIDAD DE ARROYO MIXTECOLAPA" u="1"/>
        <s v="ARRENDAMIENTO DE VEHICULOS." u="1"/>
        <s v="PARTICIPACIONES POR VIGILANCIA EN EL CUMPLIMIENTO DE LAS LEYES Y CUSTODIA DE VALORES (Fortamun)" u="1"/>
        <s v="SERVICIOS INTEGRALES DE TRASLADO Y VIÁTICOS (Recursos Fiscales)" u="1"/>
        <s v="TRASLADO DE PERSONAS." u="1"/>
        <s v="PAGO POR DIAS DE DESCANSO OBLIGATORIO." u="1"/>
        <s v="AMPLIACION DE LA RED DE DISTRIBUCION DE AGUA POTABLE DE LA CALLE DE ACCESO AL PANTEON EN LA COLONIA MIGUEL SOLIS DE LA LOCALIDAD DE BUENA VISTA, EN EL MUNICIPIO DE SAN LUIS ACATLAN, GRO." u="1"/>
        <s v="DESPENSA" u="1"/>
        <s v="CUENTA DE DETALLE" u="1"/>
        <s v="Muebles de oficina Varios" u="1"/>
        <s v="TRANSFERENCIAS INTERNAS OTORGADAS A INSTITUCIONES PARAESTATALES PÚBLICAS FINANCIERAS (Recursos Fiscales)" u="1"/>
        <s v="ESTÍMULOS (Recursos Fiscales)" u="1"/>
        <s v="COMPENSACIONES." u="1"/>
        <s v="ASIGNACIONES PRESUPUESTARIAS AL PODER EJECUTIVO (Fondo General)" u="1"/>
        <s v="HERRAMIENTAS Y MÁQUINAS-HERRAMIENTA (Recursos Fiscales)" u="1"/>
        <s v="MODERNIZACION DEL BOULEVARD DE AZOYU, EN AZOYU, GUERRERO" u="1"/>
        <s v="HABERES (Fondo General)" u="1"/>
        <s v="CONSTRUCCION DE UN CUARTO DORMITORIO EN LA LOCALIDAD DE LOS CHEGUES" u="1"/>
        <s v="PAVIMENTACION CONCRETO HIDRAULICO EN EL ANDADOR SIN NOMBRE BARRIO MATACUMBA" u="1"/>
        <s v="DIFUSION POR RADIO, TELEVISION Y OTROS MEDIOS DE MENSAJES SOBRE PROGRAMAS Y ACTIVIDADES GUBERNAMENTALES" u="1"/>
        <s v="OBLIGACIONES NEGOCIABLES ADQUIRIDAS CON FINES DE POLÍTICA ECONÓMICA (Recursos Fiscales)" u="1"/>
        <s v="SERVICIOS DE SUSCRIPCION E INFORMACION." u="1"/>
        <s v="ASIGNACIONES PRESUPUESTARIAS AL PODER EJECUTIVO." u="1"/>
        <s v="PERMISOS DE TRÁNSITO MUNICIPAL" u="1"/>
        <s v="REFACCIONES Y ACCESORIOS MENORES DE EDIFICIOS (Recursos Fiscales)" u="1"/>
        <s v="MATERIAL DE COMPUTO (Faism)" u="1"/>
        <s v="ESPECIES MENORES Y DE ZOOLÓGICO (Recursos Fiscales)" u="1"/>
        <s v="INVERSIONES EN FIDEICOMISOS DE ENTIDADES FEDERATIVAS (Fortamun)" u="1"/>
        <s v="APORTACIONES PREVISTAS EN LEYES Y DECRETOS COMPENSATORIAS A ENTIDADES FEDERATIVAS Y MUNICIPIOS (Faism)" u="1"/>
        <s v="OTRAS INVERSIONES EN FIDEICOMISOS (Recursos Fiscales)" u="1"/>
        <s v="HERRAMIENTAS MENORES." u="1"/>
        <s v="ARRENDAMIENTO DE TRANSPORTACION (FAISM)" u="1"/>
        <s v="AMORTIZACIÓN DE ARRENDAMIENTOS FINANCIEROS INTERNACIONALES (Fondo General)" u="1"/>
        <s v="HONORARIOS ESPECIALES (Faism)" u="1"/>
        <s v="ACCIONES Y PARTICIPACIONES DE CAPITAL EN ENTIDADES PARAESTATALES NO EMPRESARIALES Y NO FINANCIERAS CON FINES DE POLÍTICA ECONÓMICA (Faism)" u="1"/>
        <s v="PRODUCTOS MINERALES NO METÁLICOS (Fondo General)" u="1"/>
        <s v="AMPLIACION DE RED DE DISTRIBUCION DE AGUA ENTUBADA EN CALLE 20 DE NOVIEMBRE Y LAZARO CARDENAS DE LA LOCALIDAD DE CUANACAXTITLAN." u="1"/>
        <s v="AMPLIACION DE LA ELECTRIFICACION EN EL BARRIO SAN JOSE DE LA LOCALIDAD DE AZOYU" u="1"/>
        <s v="ALIMENTO A PERSONAS" u="1"/>
        <s v="REFACCIONES MECÁNICAS Y ELECTRÓNICAS" u="1"/>
        <s v="SERVICIOS INTEGRALES DE TRASLADO Y VIATICOS (Gasto Corriente)" u="1"/>
        <s v="CUOTAS PARA EL FONDO DE AHORRO Y FONDO DE TRABAJO (Recursos Fiscales)" u="1"/>
        <s v="CONSTRUCCION DE OCHO CUARTOS DORMITORIOS EN LA LOCALIDAD DE AZOYU/ AZOYU" u="1"/>
        <s v="APORTACIONES PARA SEGUROS (Fortamun)" u="1"/>
        <s v="MATERIAL DE LIMPIEZA." u="1"/>
        <s v="CONSTRUCCION DE TECHADO EN AREAS DE IMPARTICION DE EDUCACIÓN FISICA EN LA ESCUELA SECUNDARIA TECNICA NUMERO 85 &quot;JOSE VASCONSELOS&quot; C.C.T. 12DST0108E" u="1"/>
        <s v="LAUDOS LABORALES (Gasto Corriente)" u="1"/>
        <s v="REHABILITACIÓN DE LA RED DE ALCANTARILLADO DE LA CALLE SIN NOMBRE EN AZOYÚ" u="1"/>
        <s v="2% ESTATAL SOBRE REMUNERACIONES" u="1"/>
        <s v="ASIGNACIONES PRESUPUESTARIAS AL PODER EJECUTIVO (Faism)" u="1"/>
        <s v="OTRAS CONSTRUCCIONES DE INGENIERÍA CIVIL U OBRA PESADA (Recursos Fiscales)" u="1"/>
        <s v="REHABILITACION DEL SISTEMA DE AGUA ENTUBADA DE LA LOCALIDAD DE PLAN DE IGUALA, ANEXO DE BUENA VISTA" u="1"/>
        <s v="FUNERALES Y PAGOS DE DEFUNCION" u="1"/>
        <s v="REHABILITACION DE CAMINO SACACOSECHA ARCELIA, EL BARRERO, CRUCERO DE LAS PALMAS, CERRO SAN MARCOS/ ARCELIA DEL PROGRESO" u="1"/>
        <s v="CONCESIÓN DE PRÉSTAMOS A ENTIDADES PARAESTATALES NO EMPRESARIALES Y NO FINANCIERAS CON FINES DE POLÍTICA ECONÓMICA (Recursos Fiscales)" u="1"/>
        <s v="COMBUSTIBLES, LUBRICANTES, ADITIVOS, CARBÓN Y SUS DERIVADOS ADQUIRIDOS COMO MATERIA PRIMA (Fondo General)" u="1"/>
        <s v="ESCRITORIO ESCUADRA" u="1"/>
        <s v="REHABILITACION DE BODEGA DE ACOPIO MUNICIPAL, UBICADA EN LA LOCALIDAD DE AZOYU, GUERRERO" u="1"/>
        <s v="SEGUROS SOBRE EQUIPO DE TRANSPORTE" u="1"/>
        <s v="SERVICIO DE TELEFONIA CELULAR" u="1"/>
        <s v="CAMARAS FOTOGRAFICAS" u="1"/>
        <s v="MATERIAL DE FOTOGRAFIA, CINE, GRABACION Y VIDEO (Gasto Corriente)" u="1"/>
        <s v="EDIFICACION NO HABITACIONAL" u="1"/>
        <s v="PRODUCTOS QUIMICOS, FARMACEUTICOS Y DE LABORATORIO." u="1"/>
        <s v="GASOLINA, DIESEL Y SIMILARES" u="1"/>
        <s v="GRATIFICACION ANUAL (Gasto corriente)" u="1"/>
        <s v="MEDICINAS Y PRODUCTOS FARMACEUTICOS.(FONDO GENERAL)" u="1"/>
        <s v="PREVISIÓN PARA CREACIÓN DE PLAZAS ADMINISTRATIVAS" u="1"/>
        <s v="OTROS MATERIALES Y ARTÍCULOS DE CONSTRUCCIÓN Y REPARACIÓN (Faism)" u="1"/>
        <s v="ARRENDAMIENTO DE INMUEBLES" u="1"/>
        <s v="TRANSFERENCIAS A FIDEICOMISOS DE ENTIDADES FEDERATIVAS Y MUNICIPIOS (Fortamun)" u="1"/>
        <s v="INSTALACIÓN, REPARACIÓN Y MANTENIMIENTO DE EQUIPO E INSTRUMENTAL MÉDICO Y DE LABORATORIO (Faism)" u="1"/>
        <s v="REHABILITACION DE ALUMBRADO PUBLICO EN EL BARRIO DE LOS LIBORIOS EN LA CABECERA MUNICIPAL" u="1"/>
        <s v="AYUDAS SOCIALES A ENTIDADES DE INTERÉS PÚBLICO (Faism)" u="1"/>
        <s v="xxx CUENTA FALTANTE xxx" u="1"/>
        <s v="APOYOS ECONOMICOS" u="1"/>
        <s v="ASIGNACIONES PRESUPUESTARIAS AL PODER JUDICIAL." u="1"/>
        <s v="SECRETARÍA DE FINANZAS Y ADMINISTRACIÓN GASTOS ADMINISTRATIVOS PREDIAL" u="1"/>
        <s v="MATERIALES DE SEÑALIZACION (Fortamun)" u="1"/>
        <s v="PAVIMENTACION DE CONCRETO HIDRAULICO EN LA CALLE MIGUEL HIDALGO DE LA LOCALIDAD DE TALAPILLA" u="1"/>
        <s v="ESTUDIOS E INVESTIGACIONES." u="1"/>
        <s v="AYUDA PARA LA ADQUISICION DE LIBROS" u="1"/>
        <s v="CONSTRUCCION DE TECHADO Y CANCHA PUBLICA MUNICIPAL SEGUNDA ETAPA DE LA COMUNIDAD DE PAJARITO GRANDE" u="1"/>
        <s v="HERRAMIENTAS Y MÁQUINAS-HERRAMIENTA (Fortamun)" u="1"/>
        <s v="CONCESIÓN DE PRÉSTAMOS A INSTITUCIONES PARAESTATALES PÚBLICAS FINANCIERAS CON FINES DE POLÍTICA ECONÓMICA (Recursos Fiscales)" u="1"/>
        <s v="SEGUROS DE BIENES PATRIMONIALES (Fortamun)" u="1"/>
        <s v="PENSIONES (Recursos Fiscales)" u="1"/>
        <s v="CAMINOS SACACOSECHAS" u="1"/>
        <s v="HONORARIOS ASIMILABLES A SALARIOS (Fondo General)" u="1"/>
        <s v="AMPLIACIÓN DE LA ELECTRIFICACIÓN EN LA CALLE SIN NOMBRE DE LA LOCALIDAD DE EL CARRIZO" u="1"/>
        <s v="AYUDAS SOCIALES A PERSONAS (Fondo General)" u="1"/>
        <s v="AGUA PURIFICADA Y HIELO" u="1"/>
        <s v="VIDRIO Y PRODUCTOS DE VIDRIO." u="1"/>
        <s v="HONORARIOS (Fortamun)" u="1"/>
        <s v="OTROS EQUIPOS (Fondo General)" u="1"/>
        <s v="LUBRICANTES Y ADITIVOS. (Fortamun)" u="1"/>
        <s v="SERVICIOS DE LIMPIEZA Y MANEJO DE DESECHOS (Fondo General)" u="1"/>
        <s v="AMPLIACION DE LINEA Y RED DE DISTRIBUCION DE ENERGIA ELECTRICA EN LA COLONIA SAN ISIDRO DE LA LOCALIDAD DE MIAHUICHAN" u="1"/>
        <s v="OTROS MATERIALES Y ARTÍCULOS DE CONSTRUCCIÓN Y REPARACIÓN (Recursos Fiscales)" u="1"/>
        <s v="PAVIMENTACION CON CONCRETO HIDRAULICO DE LA CALLE ALVARO OBREGON EN LA LOCALIDAD DE AZOYU" u="1"/>
        <s v="PAVIMENTACION CON CONCRETO HIDRAULICO EN LA CALLE &quot;LINDA VISTA&quot;" u="1"/>
        <s v="AYUDAS POR DESASTRES NATURALES Y OTROS SINIESTROS (Fondo General)" u="1"/>
        <s v="UTENSILIOS PARA EL SERVICIO DE ALIMENTACION." u="1"/>
        <s v="CONSTRUCCION DE BIBLIOTECA PUBLICA MUNICIPAL SEGUNDA ETAPA EN LA LOCALIDAD DE LLANO GUAJE" u="1"/>
        <s v="ASEO Y LIMPIEZA" u="1"/>
        <s v="ARTICULOS DEPORTIVOS." u="1"/>
        <s v="15% PRO-EDUC. Y ASIST. SOCIAL (APLIC. AL REG. CIVI" u="1"/>
        <s v="TRANSFERENCIAS INTERNAS Y ASIGNACIONES" u="1"/>
        <s v="APORTACIONES AL SISTEMA PARA EL RETIRO (Fortamun)" u="1"/>
        <s v="RADIO PORTATIL KENWOOD TK-2202 SERIE: 80102870" u="1"/>
        <s v="ARRENDAMIENTO DE ACTIVOS INTANGIBLES (Faism)" u="1"/>
        <s v="CANASTILLA MATERNAL." u="1"/>
        <s v="CONSTRUCCION DE VIVIENDAS EN LA LOCALIDAD DE ARROYO DEL MANGO, EN EL MUNICIPIO DE SAN LUIS ACATLAN, GRO." u="1"/>
        <s v="TRANSFERENCIAS A FIDEICOMISOS PÚBLICOS DE ENTIDADES PARAESTATALES EMPRESARIALES Y NO FINANCIERAS (Faism)" u="1"/>
        <s v="INVERSIONES EN FIDEICOMISOS DEL PODER LEGISLATIVO (Recursos Fiscales)" u="1"/>
        <s v="SUBSIDIOS A LA PRESTACIÓN DE SERVICIOS PÚBLICOS (Fondo General)" u="1"/>
        <s v="FIBRAS SINTÉTICAS, HULES, PLÁSTICOS Y DERIVADOS (Fortamun)" u="1"/>
        <s v="REFACCIONES MENORES PARA MOBILIARIO Y EQUIPO DE ADMINISTRACIÓN" u="1"/>
        <s v="ALIMENTACION DE PERSONAS. (Fondo General de Participaciones)" u="1"/>
        <s v="APORTACIONES DE LA FEDERACIÓN A MUNICIPIOS (Recursos Fiscales)" u="1"/>
        <s v="SERVICIOS OFICIALES." u="1"/>
        <s v="SUBSIDIOS A ENTIDADES FEDERATIVAS Y MUNICIPIOS (Faism)" u="1"/>
        <s v="PROYECTOR STREAMVOX SMART ANDROID 6500 LUMEN BLUETOOTH WIFI" u="1"/>
        <s v="INVERSIONES EN FIDEICOMISOS DEL PODER LEGISLATIVO (Faism)" u="1"/>
        <s v="LAPTOP HP 08LA CI3 8GB 512SD" u="1"/>
        <s v="ASESORIAS. (HONORARIOS PROFESIONALES INDEPENDIENTES)" u="1"/>
        <s v="FERRETERIA (CONAFOR)" u="1"/>
        <s v="CONCESIÓN DE PRÉSTAMOS AL SECTOR EXTERNO CON FINES DE GESTIÓN DE LIQUIDEZ (Recursos Fiscales)" u="1"/>
        <s v="CONCESIÓN DE PRÉSTAMOS AL SECTOR PRIVADO CON FINES DE GESTIÓN DE LIQUIDEZ (Recursos Fiscales)" u="1"/>
        <s v="CONCESIÓN DE PRÉSTAMOS AL SECTOR PÚBLICO CON FINES DE GESTIÓN DE LIQUIDEZ (Recursos Fiscales)" u="1"/>
        <s v="MANTENIMIENTO Y CONSERVACION DE MOBILIARIO Y EQUIPO DE ADMINISTRACION (Gasto Corriente)" u="1"/>
        <s v="CONSTRUCCION DE OBRAS PARA EL ABASTECIMIENTO DE AGUA, PETROLEO, GAS, ELECTRICIDAD Y TELECOMUNICACIONES" u="1"/>
        <s v="ARTICULOS DEPORTIVOS" u="1"/>
        <s v="CONSTRUCCION DE AULAS TIPO U-2C Y OBRA EXTERIOR PRIMERA ETAPA EN LA PREPARATORIA POPULAR INCORPORADA &quot;MANUEL FRANCISCO GALLARDO&quot; C.C.T. 12UBH014D, DE LA LOCALIDAD DE PUEBLO HIDALGO" u="1"/>
        <s v="DERECHOS (Fortamun)" u="1"/>
        <s v="FORTALECE" u="1"/>
        <s v="REHABILITACION DE CAMINO SACA COSECHA EN LA LOCALIDAD DE LA CULEBRA, MUNICIPIO DE AZOYU, GUERRERO" u="1"/>
        <s v="REHABILITACION DE CAMINO SACA COSECHA EN LA LOCALIDAD DE QUETZALAPA, MUNICIPIO DE AZOYU, GUERRERO" u="1"/>
        <s v="TRANSFERENCIAS INTERNAS OTORGADAS A INSTITUCIONES PARAESTATALES PÚBLICAS FINANCIERAS (Fortamun)" u="1"/>
        <s v="PRODUCTOS AGROPECUARIOS (FORTAMUN)" u="1"/>
        <s v="APORTACIONES DE LA FEDERACIÓN A MUNICIPIOS (Fondo General)" u="1"/>
        <s v="CONSULTORÍA ADMINISTRATIVA" u="1"/>
        <s v="MOTOSIERRA STHIL MODELO SR-250" u="1"/>
        <s v="SEGUROS DE RESPONSABILIDAD PATRIMONIAL Y FIANZAS (Fortamun)" u="1"/>
        <s v="6 LAPTOP HP" u="1"/>
        <s v="PASAJES AÉREOS (Recursos Fiscales)" u="1"/>
        <s v="MAQUINARIA Y EQUIPO DE CONSTRUCCIÓN (Faism)" u="1"/>
        <s v="REFACCIONES Y ACCESORIOS MENORES DE EQUIPO DE TRANSPORTE (Recursos Fiscales)" u="1"/>
        <s v="CONSTRUCCION DE TECHADO DE EN AREAS DE IMPARTICION DE EDUCACION FISICA EN LA ESCUELA PRIMARIA BENITO JUAREZ, C.C.T. 12DPR22227 DE LA LOCALIDAD DE ZAPOTITLAN DE LA FUENTE" u="1"/>
        <s v="HORAS EXTRAORDINARIAS." u="1"/>
        <s v="BONO DE FIN DE AÑO" u="1"/>
        <s v="APARATOS DEPORTIVOS (Recursos Fiscales)" u="1"/>
        <s v="CRÉDITOS OTORGADOS POR LAS ENTIDADES FEDERATIVAS A MUNICIPIOS PARA EL FOMENTO DE ACTIVIDADES PRODUCTIVAS (Faism)" u="1"/>
        <s v="UTENSILIOS PARA EL SERVICIO DE ALIMENTACION" u="1"/>
        <s v="SERVICIO TELEGRAFICO." u="1"/>
        <s v="APOYOS ACONÓMICOS" u="1"/>
        <s v="OTROS CONCEPTOS PARTICIPABLES DE LA FEDERACIÓN A ENTIDADES FEDERATIVAS (Recursos Fiscales)" u="1"/>
        <s v="AYUDAS DIVERSAS EN ESPECIE" u="1"/>
        <s v="REHABILITACION DE CASA DE PUEBLO EN LA COMUNIDAD DE SAN ISIDRO EL PUENTE DE AZOYÚ, GRO." u="1"/>
        <s v="EQUIPO MÉDICO Y DE LABORATORIO (Fondo General)" u="1"/>
        <s v="SERVICIOS DE REVELADO DE FOTOGRAFÍAS (Faism)" u="1"/>
        <s v="CONSTRUCCION DE SANITARIOS EN ESPACIO MULTIDEPORTIVO DEL BARRIO DE LA VILLA DE SAN LUIS ACATLAN, MUNICIPIO DE SAN LUIS ACATLAN, GRO." u="1"/>
        <s v="RASTREO DE CAMINO SACACOSECHA CHUCHAPA - YUTICHAPA" u="1"/>
        <s v="PRODUCTOS ALIMENTICIOS PARA PERSONAS (Faism)" u="1"/>
        <s v="SERVICIO DE TELEFONIA CELULAR." u="1"/>
        <s v="SERVICIOS DE LIMPIEZA" u="1"/>
        <s v="REMUNERACIONES POR ADSCRIPCIÓN LABORAL EN EL EXTRANJERO (Recursos Fiscales)" u="1"/>
        <s v="MATERIALES, UTILES Y EQUIPOS MENORES DE TECNOLOGIAS DE LA INFORMACION Y COMUNICACIONES" u="1"/>
        <s v="COPIADORA CANON IMAGE CLASS D1520" u="1"/>
        <s v="RASTREO DE CAMINO SACACOSECHAS EN LOMAS DEL VIDAL, EL CARRIZO Y LA PELOTA" u="1"/>
        <s v="AMORTIZACIÓN DE DEUDA EXTERNA CON ORGANISMOS FINANCIEROS INTERNACIONALES (Fortamun)" u="1"/>
        <s v="CONSERVACION DEL CAMINO DE AZOYU - ZAPOTITLAN DE LA FUENTE - ARCELIA DEL PROGRESO DEL KM 0+000 AL 2+480" u="1"/>
        <s v="APORTACIONES DE SEGURIDAD SOCIAL." u="1"/>
        <s v="CONSTRUCCIÓN DE VÍAS DE COMUNICACIÓN (Recursos Fiscales)" u="1"/>
        <s v="REFACCIONES Y ACCESORIOS MENORES DE EQUIPO E INSTRUMENTAL MÉDICO Y DE LABORATORIO (Faism)" u="1"/>
        <s v="BIENES ARTÍSTICOS, CULTURALES Y CIENTÍFICOS (Faism)" u="1"/>
        <s v="DIFUSIÓN POR RADIO, TELEVISIÓN Y OTROS MEDIOS DE MENSAJES SOBRE PROGRAMAS Y ACTIVIDADES GUBERNAMENTALES" u="1"/>
        <s v="AVES (Faism)" u="1"/>
        <s v="TRANSFERENCIAS PARA ORGANISMOS INTERNACIONALES (Fortamun)" u="1"/>
        <s v="TELEFONIA TRADICIONAL." u="1"/>
        <s v="TRANSFERENCIAS INTERNAS OTORGADAS A INSTITUCIONES PARAESTATALES PÚBLICAS FINANCIERAS (Faism)" u="1"/>
        <s v="DONATIVOS A ENTIDADES FEDERATIVAS (Fortamun)" u="1"/>
        <s v="REHABILITACION DE CAMINOS SACACOSECHAS CRUCERO DE LAS TRANCAS - PALO BLANCO" u="1"/>
        <s v="PARA COMISARIOS Y DELEGADOS MUNICIPALES" u="1"/>
        <s v="SERVICIOS BANCARIOS Y FINANCIEROS." u="1"/>
        <s v="INETERESES POR PRESTAMO" u="1"/>
        <s v="MATERIAL DE COMPUTO" u="1"/>
        <s v="APORTACIÓN PATRONAL ISSSTE" u="1"/>
        <s v="CONSTRUCCION DE VIVIENDA UNIFAMILIAR" u="1"/>
        <s v="CONSTRUCCION DE TECHADO DE EN AREAS DE IMPARTICION DE EDUCACION FISICA EN EL JARDIN DE NIÑOS &quot;MAXMADI&quot; C.C.T.12DJN0572Z" u="1"/>
        <s v="EMBARCACIONES (Fondo General)" u="1"/>
        <s v="SERVICIOS DE COBRANZA, INVESTIGACIÓN CREDITICIA Y SIMILAR (Fortamun)" u="1"/>
        <s v="SERVICIOS FINANCIEROS" u="1"/>
        <s v="APORTACIÓN PATRONAL ISSSPEG" u="1"/>
        <s v="ARRENDAMIENTO DE EQUIPO DE TRANSPORTE (Recursos Fiscales)" u="1"/>
        <s v="TRANSFERENCIAS POR OBLIGACIÓN DE LEY (Faism)" u="1"/>
        <s v="SERVICIOS DE COBRANZA, INVESTIGACIÓN CREDITICIA Y SIMILAR (Faism)" u="1"/>
        <s v="CONSTRUCCION DE TECHADO Y CANCHA PUBLICA MUNICIPAL PRIMERA ETAPA EN LA COMUNIDAD DE PAJARITO GRANDE, EN EL MUNICIPIO DE SAN LUIS ACATLAN, GRO." u="1"/>
        <s v="PRIMAS DE VACACIONAL (Fortamun)" u="1"/>
        <s v="PINTURAS" u="1"/>
        <s v="UNIFORMES PERSONAL ADMINISTRATIVO" u="1"/>
        <s v="CALZADO PERSONAL ADMINISTRATIVO" u="1"/>
        <s v="AMPLIACIÓN DE LA RED DE ALCANTARILLADO EN LA CALLE S/N CON ACCESO A LA ESCUELA SECUNDARIA BENITO JUÁREZ" u="1"/>
        <s v="FAIP" u="1"/>
        <s v="OTRAS PENSIONES Y JUBILACIONES (Fortamun)" u="1"/>
        <s v="AYUDAS SOCIALES A COOPERATIVAS (Fortamun)" u="1"/>
        <s v="MATERIALES, ACCESORIOS Y SUMINISTROS DE LABORATORIO (Faism)" u="1"/>
        <s v="APOYOS A LA CAPACITACIÓN DE LOS SERVIDORES PÚBLICOS (Fortamun)" u="1"/>
        <s v="SERVICIOS DE LA INDUSTRIA FILMICA, DEL SONIDO Y DEL VIDEO." u="1"/>
        <s v="PROGRAMAS REGIONALES" u="1"/>
        <s v="NIVEL MEDIO SUPERIOR" u="1"/>
        <s v="HONORARIOS ASIMILABLES A SALARIOS (Faism)" u="1"/>
        <s v="SERVICIOS RELACIONADOS CON CERTIFICACION DE PROCESOS." u="1"/>
        <s v="EDIFICACIÓN HABITACIONAL (Fortamun)" u="1"/>
        <s v="OTROS SUBSIDIOS (Fortamun)" u="1"/>
        <s v="OTROS (ESPECIFICAR)" u="1"/>
        <s v="APERTURA DE CAMINO RURAL CERRO CANTON - LIMITES CON EJIDO DE ILIATENCO, EN EL MUNICIPIO DE SAN LUIS ACATLAN, GRO." u="1"/>
        <s v="AYUDAS PARA TRASLADO" u="1"/>
        <s v="TELEFONÍA TRADICIONAL (Faism)" u="1"/>
        <s v="ARRENDAMIENTO DE EQUIPO E INSTRUMENTAL MÉDICO Y DE LABORATORIO (Faism)" u="1"/>
        <s v="OTROS SERVICIOS (Faism)" u="1"/>
        <s v="REPARACION Y MANTENIMIENTO DE EQUIPO DE TRANSPORTE." u="1"/>
        <s v="REHABILITACIÓN DE CAMINO RURAL ENTRONQUE TLATZALA- SANTAMARÍA, LOCALIDAD PUBLO NUEVO SANTA MARIA, MUNICIPIO DE APAXTLA." u="1"/>
        <s v="REHABILITACIÓN DE ALUMBRADO PÚBLICO EN LA LOCALIDAD DE HUEHUETAN, MUNICIPIO DE AZOYU, GUERRERO" u="1"/>
        <s v="AMORTIZACIÓN DE ARRENDAMIENTOS FINANCIEROS INTERNACIONALES (Faism)" u="1"/>
        <s v="CONSTRUCCION DE PUENTE VEHICULAR SEGUNDA ETAPA EN LA LOCALIDAD DE JOLOTICHAN, EN EL MUNICIPIO DE SAN LUIS ACATLAN, GRO." u="1"/>
        <s v="APORTACIONES AL SISTEMA PARA EL RETIRO (Faism)" u="1"/>
        <s v="CARBÓN Y SUS DERIVADOS (Recursos Fiscales)" u="1"/>
        <s v="DEPÓSITOS A LARGO PLAZO EN MONEDA EXTRANJERA (Fondo General)" u="1"/>
        <s v="MATERIAL DE UTILES DE OFICINA (Faism)" u="1"/>
        <s v="ALIMENTACION DE ANIMALES." u="1"/>
        <s v="REHABILITACION DE CAMINO SACACOSECHA EN LA LOCALIDAD DE EL MACAHUITE" u="1"/>
        <s v="DE PARQUIMETROS" u="1"/>
        <s v="SERVICIOS DE ARRENDAMIENTO." u="1"/>
        <s v="AGUA GASEOSA, PURIFICADA Y HIELO (Gasto Corriente)" u="1"/>
        <s v="PAVIMENTACION CON CONCRETO DE LA CALLE VENUSTIANO CARRANZA (CENTRO DE SALUD) EN AZOYU, MUNICIPIO DE AZOYU" u="1"/>
        <s v="PECES Y ACUICULTURA (Fortamun)" u="1"/>
        <s v="PRIMAS DE VACACIONES (Fondo General)" u="1"/>
        <s v="REHABILITACION DE INFRAESTRUCTURA AGRICOLA: CAMINOS SACACOSECHAS EN LA LOCALIDAD DE LOMA BONITA, EN EL MUNICIPIO DE SAN LUIS ACATLAN, GRO." u="1"/>
        <s v="REHABILITACION DE INFRAESTRUCTURA AGRICOLA: CAMINOS SACACOSECHAS EN LA LOCALIDAD DE LOS ACHOTES, EN EL MUNICIPIO DE SAN LUIS ACATLAN, GRO." u="1"/>
        <s v="REHABILITACION DE INFRAESTRUCTURA AGRICOLA: CAMINOS SACACOSECHAS EN LA LOCALIDAD DE YOLOXOCHITL, EN EL MUNICIPIO DE SAN LUIS ACATLAN, GRO." u="1"/>
        <s v="SUSTANCIAS Y MATERIALES EXPLOSIVOS (Fondo General)" u="1"/>
        <s v="ELECTRIFICACION RURAL Y DE COLONIAS POBRES" u="1"/>
        <s v="APORTACIONES A FONDOS DE VIVIENDA (Fortamun)" u="1"/>
        <s v="TRANSFERENCIAS A FIDEICOMISOS, MANDATOS Y OTROS ANALOGOS." u="1"/>
        <s v="PRODUCTOS QUIMICOS BASICOS." u="1"/>
        <s v="REFACCIONES Y ACCESORIOS MENORES PARA EQUIPO DE COMPUTO Y TECNOLOGIAS DE LA INFORMACION" u="1"/>
        <s v="MARCAS (Faism)" u="1"/>
        <s v="APOYO PARA GASTOS MÉDICOS" u="1"/>
        <s v="EQUIPO AEROESPACIAL (Recursos Fiscales)" u="1"/>
        <s v="GASTOS PARA OPERATIVOS Y TRABAJOS DE CAMPO EN AREAS RURALES (Fortamun)" u="1"/>
        <s v="LIQUINDACIONES (Gasto corriente)" u="1"/>
        <s v="INTERESES DERIVADOS DE LA COLOCACIÓN DE TÍTULOS Y VALORES (Fortamun)" u="1"/>
        <s v="ARRENDAMIENTO DE TERRENOS (Fondo General)" u="1"/>
        <s v="CONSTRUCCION DEL SISTEMA DE AGUA POTABLE EN LA LOCALIDAD DE HUEHUETAN, MUNICIPIO DE AZOYU" u="1"/>
        <s v="VIATICOS NACIONALES." u="1"/>
        <s v="GASTOS DE INSTALACIÓN Y TRASLADO DE MENAJE (Fondo General)" u="1"/>
        <s v="SERVICIOS INTEGRALES Y OTROS SERVICIOS (Recursos Fiscales)" u="1"/>
        <s v="MATERIALES, ACCESORIOS Y SUMINISTROS MÉDICOS (Fondo General)" u="1"/>
        <s v="REHABILITACION DE DRENAJE SANITARIO EN LA BARRANCA APAXTLE, COLONIA CERRITO DE LA CRUZ, MUNICIPIO DE APAXTLA" u="1"/>
        <s v="SUBSIDIOS A LA INVERSION." u="1"/>
        <s v="MANTENIMIENTO DE PAVIMENTACION CON CONCRETO ASFALTICO EN EL TRAMO CARRETERO AZOYU-JUCHITAN EN LA LOCALIDAD DE AZOYU, MUNICIPIO DE AZOYU, GUERRERO" u="1"/>
        <s v="INTERESES DERIVADOS DE LA COLOCACIÓN DE TÍTULOS Y VALORES (Faism)" u="1"/>
        <s v="COMPUTADOR ENSAMBLADA MONITOR 19.5 MARCA ACER, SSD 120 GB, RAM 4GB WINDOWS 10" u="1"/>
        <s v="MEDICINAS Y PRODUCTOS FARMACEUTICOS." u="1"/>
        <s v="SUBSIDIOS A LA VIVIENDA (Recursos Fiscales)" u="1"/>
        <s v="FLETES Y MANIOBRAS (Fondo General)" u="1"/>
        <s v="VESTUARIO Y UNIFORMES (Recursos Fiscales)" u="1"/>
        <s v="GASTOS DE LA DEUDA PÚBLICA EXTERNA (Fortamun)" u="1"/>
        <s v="CONCESIONES (Faism)" u="1"/>
        <s v="PRODUCTOS TEXTILES (Fondo General)" u="1"/>
        <s v="EQUIPO MEDICO" u="1"/>
        <s v="ADMINISTRACION 2018-2021" u="1"/>
        <s v="CONSTRUCCION DE CANCHA TECHADA EN LA COMUNIDAD DE LOS QUITERIOS, MUNICIPIO DE AZOYU GUERRERO" u="1"/>
        <s v="FOCO 65 W ALTA POTENCIA" u="1"/>
        <s v="REHABILITACION DE CAMINO SACACOSECHA PAJARITO GRANDE - ENTRONQUE CAMINO ARROYO CUMIAPA DEL KM. 4+500 AL KM. 9+000 EN LA LOCALIDAD DE EL PARAISO" u="1"/>
        <s v="APARATOS DEPORTIVOS (Fondo General)" u="1"/>
        <s v="SERVICIOS POSTALES Y TELEGRÁFICOS (Fortamun)" u="1"/>
        <s v="MOBILIARIO Y EQUIPO DE ADMINISTRACIÓN" u="1"/>
        <s v="SERVICIOS INTEGRALES Y OTROS SERVICIOS (Fondo General)" u="1"/>
        <s v="AGROQUÍMICOS" u="1"/>
        <s v="TRANSFERENCIAS AL SECTOR PRIVADO EXTERNO" u="1"/>
        <s v="MEJORAMIENTO A HUERTOS COMUNITARIOS" u="1"/>
        <s v="CONSTRUCCION DE UN CUARTO DORMITORIO EN BANCO DE ORO" u="1"/>
        <s v="COMBUSTIBLES, LUBRICANTES Y ADITIVOS (Fortamun)" u="1"/>
        <s v="MAQUINARIA, OTROS EQUIPOS Y HERRAMIENTAS." u="1"/>
        <s v="REHABILITACION DE CAMINOS SACACOSECHAS EN LA LOCALIDAD DE TLAXCALIXTLAHUACA" u="1"/>
        <s v="ALIMENTOS Y UTENSILIOS." u="1"/>
        <s v="MATERIALES COMPLEMENTARIOS (Fortamun)" u="1"/>
        <s v="AYUDAS SOCIALES A ENTIDADES DE INTERÉS PÚBLICO (Fortamun)" u="1"/>
        <s v="REPARACION Y MANTENIMIENTO DE EQUIPO DE TRANSPORTE (Gasto Corriente)" u="1"/>
        <s v="REHABILITACION DE ALUMBRADO PUBLICO EN LA LOCALIDAD DE AZOYU, ZAPOTITLAN DE LA FUENTE, LA PELOTA Y LA BOCANA DEL MUNICIPIO DE AZOYU ESTADO DE GUERREO" u="1"/>
        <s v="PRENDAS DE SEGURIDAD Y PROTECCION PERSONAL." u="1"/>
        <s v="PRODUCTOS FORESTALES" u="1"/>
        <s v="SUBSIDIOS PARA CUBRIR DIFERENCIALES DE TASAS DE INTERÉS (Recursos Fiscales)" u="1"/>
        <s v="LAUDOS LABORALES (Seguridad Publica)" u="1"/>
        <s v="FERTILIZANTES, PESTICIDAS Y OTROS AGROQUÍMICOS (Fortamun)" u="1"/>
        <s v="REHABILITACION DE CAMINO RURAL TRAMO TALAPILLA-LOS CHEGÜES/ LOS CHEGÛES" u="1"/>
        <s v="MADERA Y PRODUCTOS DE MADERA (Fondo General)" u="1"/>
        <s v="15% PRO-TURISMO (APLIC. A REG. CIVIL)" u="1"/>
        <s v="OTROS MOBILIARIOS Y EQUIPO DE ADMINISTRACION" u="1"/>
        <s v="SERVICIOS DE VIGILANCIA (Fondo General)" u="1"/>
        <s v="REHABILITACION DE LA CALLE EMILIO CARRANZA A BASE DE CONCRETO ASFALTICO SALIDA A ZAPOTITLAN DE LA FUENTE (SEGUNDA ETAPA)" u="1"/>
        <s v="PARA SUPERVISIÓN DE OBRA" u="1"/>
        <s v="FRANQUICIAS (Fortamun)" u="1"/>
        <s v="PAVIMENTACION CON CONCRETO HIDRAULICO EN CALLE IGNACIO ALLENDE ENTRE CALLE CUAUHTEMOC Y CALLE LEONA VICARIO (SEGUNDA ETAPA)" u="1"/>
        <s v="MANTENIMIENTO DEL CAMINO AZOYU - JUCHITAN" u="1"/>
        <s v="APORTACIONES DE SEGURIDAD SOCIAL (Recursos Fiscales)" u="1"/>
        <s v="SUSTANCIAS Y MATERIALES EXPLOSIVOS." u="1"/>
        <s v="AYUDAS SOCIALES A ENTIDADES DE INTERÉS PÚBLICO (Fondo General)" u="1"/>
        <s v="OTROS SERVICIOS DE PROCESAMIENTO DE INFORMACIÓN" u="1"/>
        <s v="FLETES, ACARREOS Y MANIOBRAS" u="1"/>
        <s v="CONSTRUCCIÓN DE OBRAS PARA EL ABASTECIMIENTO DE AGUA, PETRÓLEO, GAS, ELECTRICIDAD Y TELECOMUNICACIONES (Recursos Fiscales)" u="1"/>
        <s v="CONSTRUCCION DE SANITARIOS EN LA ESCUELA TELESECUNDARIA JOSE VASCONSELO CALDERON C.C.T. 12DTV0328D EN LA LOCALIDAD DE LOS CHEGUES, MUNICIPIO DE AZOYU, GUERRERO" u="1"/>
        <s v="TRANSFERENCIAS A FIDEICOMISOS DE INSTITUCIONES PÚBLICAS FINANCIERAS (Recursos Fiscales)" u="1"/>
        <s v="TELEFONO TRADICIONAL" u="1"/>
        <s v="SERVICIOS PROFESIONALES, CIENTÍFICOS Y TÉCNICOS INTEGRALES (Fondo General)" u="1"/>
        <s v="PRODUCTOS ALIMENTICIOS PARA ANIMALES." u="1"/>
        <s v="COMEDOR PODER JOVEN/ AZOYU" u="1"/>
        <s v="AMPLIACION DE LA RED DE ALCANTARILLADO EN LA CALLE 5 DE MAYO DE LA COMUNIDAD DE ARCELIA DEL PROGRESO 1ERA ETAPA. / ARCELIA DEL PROGRESO" u="1"/>
        <s v="OTROS ACTIVOS BIOLÓGICOS (Fondo General)" u="1"/>
        <s v="IMJUVE" u="1"/>
        <s v="FLETES, ACARREOS Y MANIOBRAS (Gasto Corriente)" u="1"/>
        <s v="COMISIONES DE LA DEUDA PÚBLICA EXTERNA (Recursos Fiscales)" u="1"/>
        <s v="SERVICIOS DE RECAUDACION, TRASLADO Y CUSTODIA DE VALORES." u="1"/>
        <s v="REFACCIONES Y ACCESORIOS MENORES DE EQUIPO DE TRANSPORTE (Fortamun)" u="1"/>
        <s v="MEJORAMIENTO DE AULAS EN LA ESCUELA PRIMARIA RURAL FEDERAL &quot;LIC. ADOLFO LOPEZ MATEOS, C.C.T. 12DPR05330, DE LA LOCALIDAD DE BANCO DE ORO, MPIO. DE AZOYÚ" u="1"/>
        <s v="REHABILITACICION DE DRENAJE SANITARIO EN LA CALLE IGNACIO RAYON, COLONIA CENTRO, MUNICIPIO DE APAXTLA" u="1"/>
        <s v="OBJETOS DE VALOR (Faism)" u="1"/>
        <s v="PAVIMENTACION CON CONCRETO HIDRAULICO DE LA CALLE PRINCIPAL EN LA COMUNIDAD DE BANCO DE ORO, MUNICIPIO DE AZOYU, GUERRERO" u="1"/>
        <s v="TRANSFERENCIAS A FIDEICOMISOS INSTITUCIONES PUBLICAS FINANCIERAS" u="1"/>
        <s v="CONSTRUCCION DE PAVIMENTACION CON CONCRETO HIDRAULICO DE LA CALLE MADERO EN LA LOCALIDAD DE ARCELIA DEL PROGRESO, MUNICIPIO DE AZOYU, GUERRERO" u="1"/>
        <s v="MASCARILLAS, TOLETES Y ESPOSAS" u="1"/>
        <s v="PLAGUICIDAS, ABONOS Y FERTILIZANTES. (Gasto Corriente)" u="1"/>
        <s v="CONSTRUCCION DE LA PAVIMENTACION CON CONCRETO HIDRAUILICO TRAMO 0 + 100.05 AL 0 + 239.95 DE LA CALLE IGNACIO MANUEL ALTAMIRANO EN EL BARRIO DEL PANTEON." u="1"/>
        <s v="CONSTRUCCION DE LA PAVIMENTACION CON CONCRETO HIDRAUILICO TRAMO 0 + 239.95 AL 0 + 326.05 DE LA CALLE IGNACIO MANUEL ALTAMIRANO EN EL BARRIO DEL PANTEON." u="1"/>
        <s v="EQUIPO CONTRA INCENDIOS" u="1"/>
        <s v="EQUIPO FERROVIARIO (Recursos Fiscales)" u="1"/>
        <s v="EQUIPO DE CÓMPUTO Y DE TECNOLOGÍAS DE LA INFORMACIÓN (Recursos Fiscales)" u="1"/>
        <s v="COMBUSTIBLES, LUBRICANTES, ADITIVOS, CARBÓN Y SUS DERIVADOS ADQUIRIDOS COMO MATERIA PRIMA (Fortamun)" u="1"/>
        <s v="MATERIAL DE UTILES DE OFICINA (Fondo General)" u="1"/>
        <s v="INVERSIONES EN FIDEICOMISOS DEL PODER EJECUTIVO (Fondo General)" u="1"/>
        <s v="REHABILITACION DE ALUMBRADO PUBLICO EN LA CALLE DEL PANTEON, EN EL MUNICIPIO DE AZOYU GUERRERO" u="1"/>
        <s v="DE OTRAS MAQUINARIAS Y EQUIPO" u="1"/>
        <s v="CONSTRUCCION DE DOS CUARTOS DORMITORIOS EN LA LOCALIDAD DE LA PELOTA/ LA PELOTA" u="1"/>
        <s v="HERRAMIENTAS Y MAQUINAS-HERRAMIENTAS" u="1"/>
        <s v="SERVICIO TELEFONICO CONVENCIONAL." u="1"/>
        <s v="DRENAJE VARIOS" u="1"/>
        <s v="REHABILITACION DE PARQUE PUBLICO &quot;NANCHICAHUAITE&quot; EN APAXTLA, COL. NANCHICAHUITE MUNICIPIO DE APAXTLA" u="1"/>
        <s v="OTROS GASTOS DE DIFUSION E INFORMACION." u="1"/>
        <s v="OTROS PRODUCTOS ADQUIRIDOS COMO MATERIA PRIMA." u="1"/>
        <s v="PASAJES NACIONALES TERRESTRES. (Gasto Corriente)" u="1"/>
        <s v="PRIMAS POR AÑOS DE SERVICIO EFECTIVOS PRESTADOS." u="1"/>
        <s v="SERVICIO DE CONDUCCION DE SEÑALES ANALOGICAS Y DIGITALES (FORTAMUN)" u="1"/>
        <s v="PRESTACIONES Y HABERES DE RETIRO (Fondo General)" u="1"/>
        <s v="CONVENIOS DE COLABORACIÓN ADMINISTRATIVA (Fortamun)" u="1"/>
        <s v="PRESTACIONES CONTRACTUALES (Recursos Fiscales)" u="1"/>
        <s v="RADIO (Gasto Corriente)" u="1"/>
        <s v="DIVISIÓN DE TERRENOS Y CONSTRUCCIÓN DE OBRAS DE URBANIZACIÓN (Fortamun)" u="1"/>
        <s v="MANTENIMIENTO DEL DRENAJE SANITARIO DE LA LOCALIDAD DE SAN ISIDRO EL PUENTE" u="1"/>
        <s v="SERVICIOS DE CONTABILIDAD, AUDITORÍA Y ASESORÍA FISCAL" u="1"/>
        <s v="ARRENDAMIENTO DE EQUIPO DE TRANSPORTE (Fortamun)" u="1"/>
        <s v="RETRIBUCIÓN A LOS REPRESENTANTES DE LOS TRABAJADORES Y DE LOS PATRONES EN LA JUNTA DE CONCILIACIÓN Y ARBITRAJE (Recursos Fiscales)" u="1"/>
        <s v="MATERIAL ESTADÍSTICO Y GEOGRÁFICO (Fondo General)" u="1"/>
        <s v="INTERESES POR ARRENDAMIENTOS FINANCIEROS INTERNACIONALES (Recursos Fiscales)" u="1"/>
        <s v="MULTIFUNCIONAL HP COL TANK 750" u="1"/>
        <s v="CÁMARAS FOTOGRÁFICAS Y DE VIDEO (Fortamun)" u="1"/>
        <s v="SERVICIOS PROFESIONALES, CIENTÍFICOS Y TÉCNICOS INTEGRALES (Recursos Fiscales)" u="1"/>
        <s v="EQUIPO AEROESPACIAL (Fondo General)" u="1"/>
        <s v="2% IMPTO SOBRE NOMINA" u="1"/>
        <s v="PECES Y ACUICULTURA (Faism)" u="1"/>
        <s v="COPIADORA CANON D1620 IMPRESORA MULTIFUNCIONAL" u="1"/>
        <s v="SERVICIO DE TELECOMUNICACIONES" u="1"/>
        <s v="COMISIONES DE LA DEUDA PÚBLICA INTERNA (Fondo General)" u="1"/>
        <s v="BONOS (Recursos Fiscales)" u="1"/>
        <s v="CARTUCHOS, MUNICIONES Y CARGADORES" u="1"/>
        <s v="SUBSIDIOS A LA PRESTACIÓN DE SERVICIOS PÚBLICOS (Faism)" u="1"/>
        <s v="PARTICIPACIONES EN MULTAS ADMINISTRATIVAS" u="1"/>
        <s v="ESTUDIOS, FORMULACION Y EVALUACION DE PROYECTOS PRODUCTIVOS NO INCLUIDOS EN CONCEPTOS ANTERIORES DE ESTE CAPITULO" u="1"/>
        <s v="SERVICIOS DE CREATIVIDAD, PREPRODUCCION Y PRODUCCION DE PUBLICIDAD, EXCEPTO INTERNET" u="1"/>
        <s v="FIBRAS SINTÉTICAS, HULES, PLÁSTICOS Y DERIVADOS (Faism)" u="1"/>
        <s v="MATERIALES Y SUMINISTROS PARA SEGURIDAD." u="1"/>
        <s v="OTRO MOBILIARIO Y EQUIPO EDUCACIONAL Y RECREATIVO (Fondo General)" u="1"/>
        <s v="LAPTOP DELL 3Y3X2, PULGADAS, INTEL I3 1115G4 8GB WINDOWS 10" u="1"/>
        <s v="TINTAS PARA IMPRESIÓN" u="1"/>
        <s v="CONSTRUCCION DE DRENAJE SANITARIO EN LA CALLE PRIVADA LA ESCONDIDA, COLONIA EL CHARCO, MUNICIPIO DE APAXTLA" u="1"/>
        <s v="SERVICIO DE ENERGIA" u="1"/>
        <s v="EQUIPAMIENTO PARA EL CAMBIO DE LUMINARIAS CONVENCIONAL A LUMINARIA DE SISTEMA SOLAR EN EL CENTRO DE LA POBLACION DE AZOYU" u="1"/>
        <s v="PAVIMENTACION CON CONCRETO HIDRAULICO EN LA CALLE ESMERALDA DEL BARRIO TRINCHERA" u="1"/>
        <s v="REFACCIONES Y ACCESORIOS MENORES DE MOBILIARIO Y EQUIPO DE ADMINISTRACIÓN, EDUCACIONAL Y RECREATIVO (Recursos Fiscales)" u="1"/>
        <s v="APORTACIONES DE LAS ENTIDADES FEDERATIVAS A LOS MUNICIPIOS (Recursos Fiscales)" u="1"/>
        <s v="MUEBLES, EXCEPTO DE OFICINA Y ESTANTERÍA (Faism)" u="1"/>
        <s v="SISTEMAS DE AIRE ACONDICIONADO, CALEFACCION Y DE REFRIGERACION INDUSTRIAL" u="1"/>
        <s v="AYUDAS PARA MEDICAMENTOS Y SERVICIOS MEDICOS" u="1"/>
        <s v="SERVICIO POSTAL." u="1"/>
        <s v="S/056 VENTA DE UNA REVOLVEDORA DE 1 SACO MOTOR M. POVER 9 H.P. MODELO ULTRA-10 MARCA CIPSA SERIE:UM 1604047" u="1"/>
        <s v="MADERA Y PRODUCTOS DE MADERA (Fortamun)" u="1"/>
        <s v="AYUDAS POR DESASTRES NATURALES Y OTROS SINIESTROS (Recursos Fiscales)" u="1"/>
        <s v="PRODUCTO DE CONCRETO" u="1"/>
        <s v="CONSTRUCCION DE ANDADOR EN LA CALLE EJIDO ENTRE LA CALLE MADRID Y JARDIN XOCHIQUETZAL, EN LA LOCALIDAD DE AZOYU, MUNICIPIO DE AZOYU GUERRERO" u="1"/>
        <s v="EQUIPO FERROVIARIO (Fortamun)" u="1"/>
        <s v="SERVICIOS DE ANALISIS Y FARMACEUTICOS." u="1"/>
        <s v="FERRETERIA (Ingresos Propios)" u="1"/>
        <s v="EQUIPO MEDICO Y DE LABORATORIO" u="1"/>
        <s v="MANTENIMIENTO Y CONSERVACION DE BIENES INFORMATICOS (FORTAMUN)" u="1"/>
        <s v="REFACCIONES Y ACCESORIOS MENORES DE EQUIPO E INSTRUMENTAL MÉDICO Y DE LABORATORIO (Recursos Fiscales)" u="1"/>
        <s v=" REMUNERACIONES AL PERSONAL DE CARACTER TRANSITORIO" u="1"/>
        <s v="AMPLIACION DE CAMINO RURAL ARROYO CUMIAPA - YOLOXOCHITL PARA LA CONSTRUCCION DE PAVIMENTACION DE TRAMO CARRETERO DEL KM 0+000 AL KM 4+200, EN EL MUNICIPIO DE SAN LUIS ACATLAN, GUERRERO." u="1"/>
        <s v="LAMPARAS" u="1"/>
        <s v="ASIGNACIONES PRESUPUESTARIAS AL PODER EJECUTIVO (Recursos Fiscales)" u="1"/>
        <s v="IMPUESTOS SOBRE NOMINA QUE DERIVEN DE UNA RELACION LABORAL" u="1"/>
        <s v="CONSTRUCCION DE TECHADO Y CANCHA PUBLICA MUNICIPAL EN LA COMUNIDAD DE PAJARITO CHIQUITO, EN EL MUNICIPIO DE SAN LUIS ACATLÁN, GRO." u="1"/>
        <s v="APORTACIONES DE LA FEDERACIÓN A LAS ENTIDADES FEDERATIVAS (Fortamun)" u="1"/>
        <s v="REPARACIÓN Y MANTENIMIENTO DE EQUIPO DE TRANSPORTE (Fondo General)" u="1"/>
        <s v="VEHÍCULOS PROPIOS" u="1"/>
        <s v="CONVENIOS DE REASIGNACIÓN (Faism)" u="1"/>
        <s v="DIFUSION POR RADIO, TELEVISION Y OTROS MEDIOS DE MENSAJES COMERCIALES PARA PROMOVER LA VENTA DE PRODUCTOS O SERVICIOS" u="1"/>
        <s v="SERVICIOS DE LA INDUSTRIA FÍLMICA, DEL SONIDO Y DEL VIDEO (Fortamun)" u="1"/>
        <s v="COMPENSACION EXTRAORDINARIA (Fortamun)" u="1"/>
        <s v="CONSTRUCCION DE CASA DE LA CULTURA EN QUETZALAPA , MUNICIPIO DE AZOYU" u="1"/>
        <s v="OTROS SUBSIDIOS (Recursos Fiscales)" u="1"/>
        <s v="PAVIMENTACION CON CONCRETO HIDRAULICO EN LA CALLE SIN NOMBRE" u="1"/>
        <s v="10 ESCRITORIOS EJECUTIVO" u="1"/>
        <s v="SUBSIDIOS A LA VIVIENDA." u="1"/>
        <s v="AMPLIACIÓN DE RED DE AGUA POTABLE Y OBRA COMPLE MENTARIA EN CALLE GUADALUPE VICTORIA EN LA LOCALIDAD DE MIAHUICHAN,EN EL MUNICIPIO DE SAN LUIS ACATLAN, GRO." u="1"/>
        <s v="IMPRESORA MULTIFUNCIONAL HP TANK" u="1"/>
        <s v="INTERESES POR ARRENDAMIENTOS FINANCIEROS INTERNACIONALES (Fondo General)" u="1"/>
        <s v="TRANSFERENCIAS A FIDEICOMISOS PUBLICOS DE ENTIDADES PARAESTATALES EMPRESARIALES Y NO FINANCIERAS" u="1"/>
        <s v="OTROS VALORES (Recursos Fiscales)" u="1"/>
        <s v="APERTURA DE CAMINO RURAL ENTRONQUE DE XIHUITEPEC- CUATRO CAMINOS, EN EL MUNICIPIO DE SAN LUIS ACATLAN, GRO." u="1"/>
        <s v="CAPASE" u="1"/>
        <s v="DIVISIÓN DE TERRENOS Y CONSTRUCCIÓN DE OBRAS DE URBANIZACIÓN (Faism)" u="1"/>
        <s v="OTROS CONCEPTOS PARTICIPABLES DE LA FEDERACIÓN A MUNICIPIOS (Fortamun)" u="1"/>
        <s v="INDEMNIZACION POR RIESGO DE TRABAJO O ENFERMEDAD" u="1"/>
        <s v="APORTACIONES DE SEGURIDAD SOCIAL (Faism)" u="1"/>
        <s v="IMP EPSON" u="1"/>
        <s v="DE IMPRENTA" u="1"/>
        <s v="ARRENDAMIENTO DE ACTIVOS INTANGIBLES (Fortamun)" u="1"/>
        <s v="APORTACIONES A FONDOS DE VIVIENDA." u="1"/>
        <s v="ARRENDAMIENTO DE MOBILIARIO Y EQUIPO DE ADMINISTRACIÓN, EDUCACIONAL Y RECREATIVO (Recursos Fiscales)" u="1"/>
        <s v="PRODUCTOS ALIMENTICIOS PARA ANIMALES (Recursos Fiscales)" u="1"/>
        <s v="AMPLIACION DE RED DE AGUA ENTUBADA Y OBRA COMPLEMENTARIA EN CALLE 20 DE NOVIEMBRE DE LA COMUNIDAD DE TLAXCALIXTLAHUACA" u="1"/>
        <s v="ALMACENAJE, ENVASE Y EMBALAJE." u="1"/>
        <s v="PASAJES MARÍTIMOS, LACUSTRES Y FLUVIALES (Recursos Fiscales)" u="1"/>
        <s v="REHABILITACION DE BORDO EN PALAPA, LOCALIDAD APAXTLA DE CAATREJON, MUNICIPIO DE APAXTLA DE CASTREJON" u="1"/>
        <s v="REPARACIÓN Y MANTENIMIENTO DE EQUIPO DE TRANSPORTE (Fortamun)" u="1"/>
        <s v="CONSTRUCCION DE PAVIMENTACION CON CONCRETO HIDRAULICO EN CALLE PRINCIPAL DE LA LOCALIDAD DE BARRIO DE GUADALUPE ANEXO DE MIXTECAPA." u="1"/>
        <s v="CONCESIÓN DE PRÉSTAMOS AL SECTOR EXTERNO CON FINES DE POLÍTICA ECONÓMICA (Fortamun)" u="1"/>
        <s v="CONCESIÓN DE PRÉSTAMOS AL SECTOR PRIVADO CON FINES DE POLÍTICA ECONÓMICA (Fortamun)" u="1"/>
        <s v="EQUIPO DE COMPUTO Y DE TECNOLOGIAS DE LA INFORMACION." u="1"/>
        <s v="REHABILITACION DE CAMINO SACA COSECHA EN LA LOCALIDAD DE ZAPOTITLA DE LA FUENTE" u="1"/>
        <s v="CONCESIÓN DE PRÉSTAMOS A ENTIDADES FEDERATIVAS Y MUNICIPIOS CON FINES DE POLÍTICA ECONÓMICA (Fortamun)" u="1"/>
        <s v="ESTUDIOS Y ANALISIS BIOQUIMICOS (ANIMALES)." u="1"/>
        <s v="DONATIVOS A FIDEICOMISOS ESTATALES (Fortamun)" u="1"/>
        <s v="DESKTOP HP" u="1"/>
        <s v="EQUINOS (Fortamun)" u="1"/>
        <s v="ARRENDAMIENTO DE EQUIPO E INSTRUMENTAL MÉDICO Y DE LABORATORIO (Recursos Fiscales)" u="1"/>
        <s v="INSTALACIÓN, REPARACIÓN Y MANTENIMIENTO DE EQUIPO DE CÓMPUTO Y TECNOLOGÍA DE LA INFORMACIÓN (Fondo General)" u="1"/>
        <s v="BASCULA" u="1"/>
        <s v="COMBUSTIBLE (Fortamun)" u="1"/>
        <s v="TRANSFERENCIAS OTORGADAS A ENTIDADES PARAESTATALES NO EMPRESARIALES Y NO FINANCIERAS (Faism)" u="1"/>
        <s v="TRANSFERENCIAS OTORGADAS PARA ENTIDADES PARAESTATALES EMPRESARIALES Y NO FINANCIERAS (Faism)" u="1"/>
        <s v="MATERIALES, ÚTILES Y EQUIPOS MENORES DE OFICINA (Fondo General)" u="1"/>
        <s v="COMISIONES POR VENTAS (Faism)" u="1"/>
        <s v="JUBILACIONES (Fortamun)" u="1"/>
        <s v="REHABILITACION DEL SISTEMA DE AGUA POTABLE EN LA CABECERA MUNICIPAL/ AZOYÚ" u="1"/>
        <s v="AMPLIACION DE LA RED DE DISTRIBUCION DE AGUA POTABLE DE LA CALLE BENITO JUAREZ EN LA COLONIA TECNICA DE LA LOCALIDAD DE CUANACAXTITLAN, EN EL MUNICIPIO DE SAN LUIS ACATLAN, GRO." u="1"/>
        <s v="SUBSIDIOS A LA INVERSIÓN (Recursos Fiscales)" u="1"/>
        <s v="ADMINISTRCION 2018-2021" u="1"/>
        <s v="TELEFONO CONVENCIONAL" u="1"/>
        <s v="CONSTRUCCION DE PAVIMENTACION CON CONCRETO HIDRAULICO EN LA CALLE DE ACCESO AL AUDITORIO MUNICIPAL DE LA LOCALIDAD DE HONDURA TIGRE" u="1"/>
        <s v="CONSTRUCCION DE COMEDOR COMUNITARIO EN LA LOCALIDAD DE ZAPOTITLAN DE LA FUENTE" u="1"/>
        <s v="CONSTRUCCIÓN DE OBRAS PARA EL ABASTECIMIENTO DE AGUA, PETRÓLEO, GAS, ELECTRICIDAD Y TELECOMUNICACIONES" u="1"/>
        <s v="MANTENIMIENTO Y CONSERVACION DE MOBILIARIO Y EQUIPO DE ADMINISTRACION (FONDO GENERAL DE PARTICIPACIONES)" u="1"/>
        <s v="CONSTRUCCION DE BARDA PERIMETRAL Y PORTICO DE ACCESO EN LA CASA DEL PUEBLO SAN FELIPE DE JESUS" u="1"/>
        <s v="AARRENDAMIENTOS DE VEHICULOS" u="1"/>
        <s v="CONSTRUCCION DE PAVIMENTACION CON CONCRETO HIDRAULICO EN CALLE NICOLAS BRAVO DE LA LOCALIDAD PASCALA DEL ORO." u="1"/>
        <s v="INVERSIONES EN FIDEICOMISOS DEL PODER EJECUTIVO (Faism)" u="1"/>
        <s v="CRÉDITOS OTORGADOS POR LAS ENTIDADES FEDERATIVAS A MUNICIPIOS PARA EL FOMENTO DE ACTIVIDADES PRODUCTIVAS (Fondo General)" u="1"/>
        <s v="COMPENSACIONES FIJA" u="1"/>
        <s v="REFACCIONES Y ACCESORIOS MENORES PARA EQUIPO DE COMPUTO." u="1"/>
        <s v="RADIO PORTATIL KENWOOD TK-2202 SERIE: 80102869" u="1"/>
        <s v="AMPLIACIÓN DE LA ELECTRIFICACIÓN EN LA LOCALIDAD DE MAXMADI, MUNICIPIO DE AZOYÚ" u="1"/>
        <s v="AMPLIACIÓN DE LA RED DE AGUA POTABLE EN LA CALLE SIN NOMBRE DE LA COLONIA TIXNAPI, EN LA LOCALIDAD DE AZOYÚ, MUNICIPIO DE AZOYÚ/ AZOYÚ" u="1"/>
        <s v="URBANIZACION VARIAS" u="1"/>
        <s v="SERVICIOS DE REVELADO DE FOTOGRAFÍAS (Fortamun)" u="1"/>
        <s v="OTROS ARRENDAMIENTOS (Fondo General)" u="1"/>
        <s v="URBANIZACION VARIOS" u="1"/>
        <s v="PRODUCTOS ALIMENTICIOS PARA PERSONAS (Fortamun)" u="1"/>
        <s v="AMPLIACION DE LA ELECTRIFICACION EN LA CALLE ROMA, EN AZOYU/ AZOYU" u="1"/>
        <s v="EDIFICACION NO HABITACIONAL." u="1"/>
        <s v="MATERIALES PARA EL REGISTRO E IDENTIFICACIÓN DE BIENES Y PERSONAS (Fondo General)" u="1"/>
        <s v="PASAJES MARITIMOS, LACUSTRES Y FLUVIALES." u="1"/>
        <s v="MATERIAL ESTADÍSTICO Y GEOGRÁFICO (Faism)" u="1"/>
        <s v="SERVICIOS DE RECAUDACIÓN, TRASLADO Y CUSTODIA DE VALORES (Fondo General)" u="1"/>
        <s v="INTERESES DE LA DEUDA CON ORGANISMOS FINANCIEROS INTERNACIONALES (Recursos Fiscales)" u="1"/>
        <s v="ARRENDAMIENTO DE MAQUINARIA, OTROS EQUIPOS Y HERRAMIENTAS (Gasto Corriente)" u="1"/>
        <s v="OTROS SERVICIOS DE INFORMACIÓN (Fortamun)" u="1"/>
        <s v="ASIGNACIONES PRESUPUESTARIAS AL PODER LEGISLATIVO." u="1"/>
        <s v="EQUIPO DE COMUNICACIÓN Y TELECOMUNICACIÓN (Fortamun)" u="1"/>
        <s v="PRESTACIONES CONTRACTUALES (Faism)" u="1"/>
        <s v="REHABILITACION DE CALLES PRINCIPALES EN LA LOCALIDAD DE AZOYU CON CONCRETO HIDRAULICO" u="1"/>
        <s v="OTRAS PENSIONES Y JUBILACIONES (Fondo General)" u="1"/>
        <s v="AYUDAS SOCIALES A COOPERATIVAS (Fondo General)" u="1"/>
        <s v="CONSTRUCCIÓN DE PAVIMENTACION HIDRAULICA EN CALLE PRINCIPAL EN LA LOCALIDAD RIO IGUAPA." u="1"/>
        <s v="ESTRUCTURAS Y MANUFACTURAS. (Gasto Corriente)" u="1"/>
        <s v="REHABILITACION DE CAMINOS SACACOSECHAS EN LA LOCALIDAD DE SAN LUIS ACATLAN" u="1"/>
        <s v="1 CAMIONETA MARCA NISSAN MODELO 2014, NP300 DOBLE CABINA TM A/A AUDIO VER ESPE, COLOR BLANCO No DE SERIE 3N6DD23T3EK090541, No MOTOR KA24736214A" u="1"/>
        <s v="REHABILITACION DE CAMINO RURAL PASCALA DEL ORO- MEXCALTEPEC, EN EL MUNICIPIO DE SAN LUIS ACATLAN, GRO." u="1"/>
        <s v="REHABILITACION DE CAMINO RURAL YOLOXOCHITL - ARROYO CUMIAPA, EN EL MUNICIPIO DE SAN LUIS ACATLAN, GRO." u="1"/>
        <s v="CONSTRUCCION DEL SISTEMA DE ALCANTARILLADO SANITARIO Y PLANTA DE TRATAMIENTO DE AGUAS RESIDUALES EN LA LOCALIDAD DE QUETZALAPA" u="1"/>
        <s v="INSTALACIÓN, REPARACIÓN Y MANTENIMIENTO DE EQUIPO DE CÓMPUTO Y TECNOLOGÍA DE LA INFORMACIÓN (Fortamun)" u="1"/>
        <s v="PARTICIPACIONES DE LAS ENTIDADES FEDERATIVAS A LOS MUNICIPIOS (Faism)" u="1"/>
        <s v="REFACCIONES Y ACCESORIOS MENORES DE MAQUINARIA Y OTROS EQUIPOS (Fortamun)" u="1"/>
        <s v="SERVICIOS DE PROTECCIÓN Y SEGURIDAD (Faism)" u="1"/>
        <s v="FONSOL" u="1"/>
        <s v="CAPASEG" u="1"/>
        <s v="REMUNERACIONES ADICIONALES Y ESPECIALES." u="1"/>
        <s v="REHABILITACION DE INFRAESTRUCTURA AGRICOLA: CAMINO SACACOSECHAS EN LA LOCALIDAD DE CUANACAXTITLAN, EN EL MUNICIPIO DE SAN LUIS ACATLAN, GRO." u="1"/>
        <s v="TRANSFERENCIAS POR OBLIGACIÓN DE LEY (Fortamun)" u="1"/>
        <s v="PREVISIONES DE CARÁCTER LABORAL, ECONÓMICA Y DE SEGURIDAD SOCIAL (Faism)" u="1"/>
        <s v="RECARGOS" u="1"/>
        <s v="ACCIONES Y PARTICIPACIONES DE CAPITAL EN ENTIDADES PARAESTATALES EMPRESARIALES Y NO FINANCIERAS CON FINES DE POLÍTICA ECONÓMICA (Fondo General)" u="1"/>
        <s v="IMPUESTO SOBRE NÓMINAS Y OTROS QUE SE DERIVEN DE UNA RELACIÓN LABORAL (Fondo General)" u="1"/>
        <s v="CONSTRUCCION DE CAMINO SACACOSECHAS EN LA LOCALIDAD DE ARROYO FAISAN, EN EL MUNICIPIO DE SAN LUIS ACATLAN, GRO." u="1"/>
        <s v="FLETES Y MANIOBRAS (Faism)" u="1"/>
        <s v="PAVIMENTACION CON CONCRETO HIDRAULICO DE LA CALLE CHILPANCINGO EN LA COMUNIDAD DE MAXMADI, MUNICIPIO DE AZOYU, GUERRERO" u="1"/>
        <s v="ACCIONES Y PARTICIPACIONES DE CAPITAL EN EL SECTOR EXTERNO CON FINES DE POLÍTICA ECONÓMICA (Faism)" u="1"/>
        <s v="ACCIONES Y PARTICIPACIONES DE CAPITAL EN EL SECTOR PRIVADO CON FINES DE POLÍTICA ECONÓMICA (Faism)" u="1"/>
        <s v="MATERIALES COMPLEMENTARIOS." u="1"/>
        <s v="PRODUCTOS TEXTILES (Faism)" u="1"/>
        <s v="COMBUSTIBLES, LUBRICANTES Y ADITIVOS (Fondo General)" u="1"/>
        <s v="SERVICIOS FINANCIEROS, BANCARIOS Y COMERCIALES." u="1"/>
        <s v="CAL, YESO Y PRODUCTOS DE YESO (Recursos Fiscales)" u="1"/>
        <s v="CONSTRUCCION DE CANCHA Y TECHADO EN ESPACIO MULTIDEPORTIVO EN LA LOCALIDAD DE CRUZ ALTA, EN EL MUNICIPIO DE SAN LUIS ACATLAN, GRO." u="1"/>
        <s v="CONSTRUCCION DE CANCHA Y TECHADO EN ESPACIO MULTIDEPORTIVO EN LA LOCALIDAD DE LOS PINOS, EN EL MUNICIPIO DE SAN LUIS ACATLAN, GRO." u="1"/>
        <s v="ARRENDAMIENTO DE EDIFICIOS (Recursos Fiscales)" u="1"/>
        <s v="CUOTAS AL ISSSTE." u="1"/>
        <s v="SERVICIOS INTEGRALES DE TRASLADO Y VIÁTICOS (Fortamun)" u="1"/>
        <s v="REHABILITACIÓN DE CAMINO SACA COSECHA EN LA LOCALIDAD DE LOMAS DEL VIDAL" u="1"/>
        <s v="EQUIPOS DE GENERACIÓN ELÉCTRICA, APARATOS Y ACCESORIOS ELÉCTRICOS (Recursos Fiscales)" u="1"/>
        <s v="REHABILITACION DEL JARDIN DE NIÑOS EN LA LOCALIDAD DE LOS QUITERIOS MUNICIPIO DE AZOYU ESTADO DE GUERRERO" u="1"/>
        <s v="MATERIAL DE FOTOCOPIADO(FORTAMUN)" u="1"/>
        <s v="CONGRESOS Y CONVENCIONES (Faism)" u="1"/>
        <s v="DIETAS (Faism)" u="1"/>
        <s v="CONSTRUCCIÓN DE ELECTRIFICACIÓN CON PANELES SOLARES PARA VIVIENDAS EN LA LOCALIDAD DE LAS TRANCAS" u="1"/>
        <s v="MATERIALES DE SEÑALIZACION (Gasto Corriente)" u="1"/>
        <s v="PREVISIÓN PARA INCREMENTO DE PRESTACIONES" u="1"/>
        <s v="SERVICIOS DE APOYO ADMINISTRATIVO, TRADUCCIÓN, FOTOCOPIADO E IMPRESIÓN (Recursos Fiscales)" u="1"/>
        <s v="FERTILIZANTES" u="1"/>
        <s v="GASTOS DE INSTALACION Y TRASLADO DE MENEJE" u="1"/>
        <s v="SERVICIO TELEFONICO CONVENCIONAL" u="1"/>
        <s v="CONSTRUCCION DE SISTEMA DE RIEGO TECNIFICADO/ AZOYU" u="1"/>
        <s v="BIENES ARTÍSTICOS, CULTURALES Y CIENTÍFICOS (Fortamun)" u="1"/>
        <s v="OTROS VALORES (Faism)" u="1"/>
        <s v="AUTOMOVILES Y EQUIPO TERRESTRE" u="1"/>
        <s v="REHABILITACION DEL SISTEMA DE AGUA POTABLE RIO QUETZALA" u="1"/>
        <s v="REHABILITACION DE CAMINO RURAL CAMALOTILLO - XIHUITEPEC, EN EL MUNICIPIO DE SAN LUIS ACATLAN, GRO." u="1"/>
        <s v="DERECHOS (Recursos Fiscales)" u="1"/>
        <s v="POR DESGARGA DE AGUAS RESIDUALES" u="1"/>
        <s v="VIÁTICOS EN EL EXTRANJERO (Recursos Fiscales)" u="1"/>
        <s v="PUBLICACIONES OFICIALES (Faism)" u="1"/>
        <s v="AYUDAS SOCIALES A INSTITUCIONES SIN FINES DE LUCRO." u="1"/>
        <s v="CONSTRUCCION DE PAVIMENTACION CON CONCRETO HIDRAHULICO DE LA CALLE DE ACCESO NORTE DE LA LOCALIDAD DE HORCASITAS, EN EL MUNICIPIO DE SAN LUIS ACATLAN, GRO." u="1"/>
        <s v="CONSTRUCCION DE CUARTOS DORMITORIOS EN LA LOCALIDAD DE AZOYU" u="1"/>
        <s v="AMPLIACION DEL CENTRO DE SALUD EN LA PELOTA" u="1"/>
        <s v="IMPUESTOS" u="1"/>
        <s v="ACCIONES Y PARTICIPACIONES DE CAPITAL EN EL SECTOR EXTERNO CON FINES DE GESTIÓN DE LIQUIDEZ (Recursos Fiscales)" u="1"/>
        <s v="ACCIONES Y PARTICIPACIONES DE CAPITAL EN EL SECTOR PRIVADO CON FINES DE GESTIÓN DE LIQUIDEZ (Recursos Fiscales)" u="1"/>
        <s v="ACCIONES Y PARTICIPACIONES DE CAPITAL EN EL SECTOR PÚBLICO CON FINES DE GESTIÓN DE LIQUIDEZ (Recursos Fiscales)" u="1"/>
        <s v="AMORTIZACIÓN DE LA DEUDA BILATERAL (Faism)" u="1"/>
        <s v="EJECUCIÓN DE PROYECTOS PRODUCTIVOS NO INCLUIDOS EN CONCEPTOS ANTERIORES DE ESTE CAPÍTULO (Fondo General)" u="1"/>
        <s v="REHABILITACION DE INFRAESTRUCTURA AGRICOLA: CAMINO SACACOSECHAS EN LA LOCALIDAD DE JOLOTICHAN, EN EL MUNICIPIO DE SAN LUIS ACATLAN, GRO." u="1"/>
        <s v="REHABILITACION DE INFRAESTRUCTURA AGRICOLA: CAMINOS SACACOSECHAS EN LA LOCALIDAD DE EL CARMEN, EN EL MUNICIPIO DE SAN LUIS ACATLAN, GRO." u="1"/>
        <s v="VEHÍCULOS PARA ACTIVIDADES ADMINISTRATIVAS" u="1"/>
        <s v="PAVIMENTACION DE CONCRETO HIDRAULICO EN LA CALLE LA FUENTE ENTRE CALLE NICOLAS TORRES Y CALLE SIN NOMBRE" u="1"/>
        <s v="REHABILITACION DE CAMINO RURAL CRUCERO DE CAMALOTILLO - CERRO LIMON" u="1"/>
        <s v="REHABILITACION DE CAMINO SACACOSECHA EN LA LOCALIDAD DE ARCELIA DEL PROGRESO" u="1"/>
        <s v="APORTACIONES PREVISTAS EN LEYES Y DECRETOS AL SISTEMA DE PROTECCIÓN SOCIAL (Recursos Fiscales)" u="1"/>
        <s v="PAVIMENTACION CON CONCRETO HIDRAULICO DE LA CALLE SIN NOMBRE (A UN COSTADO DE LA CANCHA DE BASQUET BOLL) EN AZOYU, MUNICIPIO DE AZOYU" u="1"/>
        <s v="INSTALACIÓN, REPARACIÓN Y MANTENIMIENTO DE MOBILIARIO Y EQUIPO DE ADMINISTRACIÓN, EDUCACIONAL Y RECREATIVO (Recursos Fiscales)" u="1"/>
        <s v="CONSTRUCCION DE PAVIMENTACION CON CONCRETO HIDRAULICO DE CALLE HACIA LOS CENTROS ESCOLARES J. DE NIÑOS Y PRIMARIA DE LA LOCALIDAD DE LOMA BONITA." u="1"/>
        <s v="REHABILITACION DE CAMINO RURAL POZA VERDE - CUILUTLA" u="1"/>
        <s v="REHABILITACION DE CAMINO RURAL PASCALA DEL ORO - MEXCALTEPEC" u="1"/>
        <s v="CAPACITACION A SERVIDORES PUBLICOS (Fondo General de Participaciones)" u="1"/>
        <s v="SERVICIO DE AGUA." u="1"/>
        <s v="UTILIDADES (Faism)" u="1"/>
        <s v="SUBSIDIOS Y SUBVENCIONES." u="1"/>
        <s v="TRABAJOS DE ACABADOS EN EDIFICACIONES Y OTROS TRABAJOS ESPECIALIZADOS (Recursos Fiscales)" u="1"/>
        <s v="MADERA Y PRODUCTOS DE MADERA (Faism)" u="1"/>
        <s v="MATERIALES COMPLEMENTARIOS (Fondo General)" u="1"/>
        <s v="LAPTOP ACER 749C CI7 8GB 128SD" u="1"/>
        <s v="ACCIONES Y PARTICIPACIONES DE CAPITAL EN ORGANISMOS INTERNACIONALES CON FINES DE POLÍTICA ECONÓMICA (Fondo General)" u="1"/>
        <s v="ELABORACION DE PROYECTOS" u="1"/>
        <s v="AMPLIACION DE LA RED DE AGUA POTABLE EN LA CALLE VICENTE GUERRERO EN LA LOCALIDAD DE MAXMADI, MUNICIPIO DE AZOYU, GUERRERO" u="1"/>
        <s v="AMPLIACION DE RED DE ENERGIA ELECTRICA EN MEDIA Y BAJA TENSION EN LA LOCALIDAD DE EL MESON DEL SUR, ANEXO DE MIXTECAPA, EN EL MUNICIPIO DE SAN LUIS ACATLAN, GRO." u="1"/>
        <s v="SOFTWARE (Fortamun)" u="1"/>
        <s v="FRANQUICIAS (Fondo General)" u="1"/>
        <s v="CONSTRUCCION DE RED DE DISTRIBUCION DE AGUA POTABLE EN CALLE BAJA CALIFORNIA ENTRE CALLE MORELOS Y CALLE SIN NOMBRE DE LA COLONIA LA MISION EN LA LOCALIDAD DE SAN LUIS ACATLÁN, GRO" u="1"/>
        <s v="AMPLIACION DE LA RED DE DISTRIBUCION DE AGUA POTABLE Y OBRA COMPLEMENTARIA EN CALLE FRANCISCO JAVIER MINA EN EL BARRIO DE SAN ISIDRO DE LA LOCALIDAD DE SAN LUIS ACATLAN, EN EL MUNICIPIO DE SAN LUIS ACATLAN, GRO." u="1"/>
        <s v="APORTACIONES DE SEGURIDAD SOCIAL (Fortamun)" u="1"/>
        <s v="REFACCIONES Y ACCESORIOS MENORES DE EDIFICIOS (Fortamun)" u="1"/>
        <s v="CONSTRUCCIÓN DE DRENAJE PLUVIAL EN LA LOCALIDAD DE SAN ISIDRO EL PUENTE EN LA LOCALIDAD DE SAN ISIDRO EL PUENTE, MUNICIPIO DE AZOYÚ" u="1"/>
        <s v="SUBSIDIOS A LA DISTRIBUCIÓN (Fondo General)" u="1"/>
        <s v="REHABILITACION DE CAMINO RURAL SAN MARCOS - TRAPICHAL, LOCALIDAD TRAPICHAL, MUNICIPIO DE APAXTLA." u="1"/>
        <s v="AMORTIZACIÓN DE ARRENDAMIENTOS FINANCIEROS INTERNACIONALES (Recursos Fiscales)" u="1"/>
        <s v="FOMENTO DEPORTIVO" u="1"/>
        <s v="SERVICIOS DE INSTALACION, REPARACION, MANTENIMIENTO Y CONSERVACION." u="1"/>
        <s v="MEDICINAS Y MEDICAMENTOS (Gasto corriente)" u="1"/>
        <s v="AMPLIACION DE RED DE DISTRIBUCION DE AGUA POTABLE Y OBRA COMPLEMENTARIA DE LA CALLE LAZARO CARDENAS EN EL BARRIO DEL KINDER DE LA LOCALIDA DE CUANACAXTITLAN, EN EL MUNICIPIO DE SAN LUIS ACATLAN, GRO." u="1"/>
        <s v="INVERSIONES EN FIDEICOMISOS DEL PODER JUDICIAL (Faism)" u="1"/>
        <s v="CONSTRUCCION DE PAVIMENTACION HIDRAULICA EN CALLE HISTORIA DE BUENA VISTA DE LA LOCALIDAD DE BUENA VISTA." u="1"/>
        <s v="TRANSFERENCIAS A FIDEICOMISOS DE ENTIDADES FEDERATIVAS Y MUNICIPIOS (Faism)" u="1"/>
        <s v="MATERIALES, ÚTILES Y EQUIPOS MENORES DE OFICINA (Recursos Fiscales)" u="1"/>
        <s v="CENTRO DE ATENCION INTEGRAL DE ADULTOS MAYORES (SEGUNDA ETAPA)" u="1"/>
        <s v="ROPA, VESTUARIO Y UNIFORMES" u="1"/>
        <s v="INSTALACION, REPARACION Y MANTENIMIENTO DE MAQUINARIA, OTROS EQUIPOS Y HERRAMIENTAS" u="1"/>
        <s v="HONORARIOS (Gasto Corriente)" u="1"/>
        <s v="REHABILITACON DE TANQUE DE AGUA POTABLE EN LA COMUNIDAD DE LA BOCANA/ LA BOCANA" u="1"/>
        <s v="TORRETA DE ULTIMA GENERACION MARCA EPCOM PARA SEGURIDAD PUBLICA DE 88 LEDS TECNOLOGIA HIPERLUX DE 47&quot;." u="1"/>
        <s v="VENTANAS Y PUERTAS" u="1"/>
        <s v="MAQUINARIA Y EQUIPO INDUSTRIAL (Faism)" u="1"/>
        <s v="BIENES MUEBLES, INMUEBLES E INTANGIBLES." u="1"/>
        <s v="CONSTRUCCIÓN DE LINEA DE DISTRIBUCIÓN DE AGUA POTABLE EN LA CALLE PRIVADA SOLEDAD, COL. EMILIANO ZAPATA I, EN EL MUNICIPIO DE APAXTLA" u="1"/>
        <s v="SERVICIOS DE CAPACITACIÓN " u="1"/>
        <s v="CONSTRUCCION DE UNA BARDA PERIMETRAL EN JARDIN DE NIÑOS EMILIO BUSTOS FUENTES. CLAVE: CCT12DCC0710W EN LA COMUNIDAD DE MACAHUITE/ EL MACAHUITE" u="1"/>
        <s v="AMORTIZACIÓN DE ARRENDAMIENTOS FINANCIEROS NACIONALES (Recursos Fiscales)" u="1"/>
        <s v="SERVICIOS INTEGRALES Y OTROS SERVICIOS (Fortamun)" u="1"/>
        <s v="ABASTECIMIENTO DE AGUA POTABLE" u="1"/>
        <s v="EDIFICACIÓN NO HABITACIONAL (Fondo General)" u="1"/>
        <s v="CONSTRUCCION DE ALCANTARILLA PLUVIAL Y PAVIMENTACION CON CONCRETO HIDRAULICO EN CALLE PROLONGACION EMILIANO ZAPATA DE LA LOCALIDAD TLAXCALIXTLAHUACA." u="1"/>
        <s v="CAL, YESO Y PRODUCTOS DE YESO (Fortamun)" u="1"/>
        <s v="CONSTRUCCION DE BANQUETAS (ANDADOR) EN LA CALLE PRINCIPAL DE LA LOCALIDAD DE SAN ISIDRO EL PUENTE" u="1"/>
        <s v="MOBILIARIO  Y EQUIPO  EDUCACIONAL Y RECREATIVO" u="1"/>
        <s v="VALORES REPRESENTATIVOS DE DEUDA ADQUIRIDOS CON FINES DE POLÍTICA ECONÓMICA (Recursos Fiscales)" u="1"/>
        <s v="PATRULLAS" u="1"/>
        <s v="CONSTRUCCION DE PAVIMENTACION CON CONCRETO HIDRAULICO Y OBRA COMPLEMENTARIA DE LA CALLE VOZ DE LA MONTAÑA DE LA LOCALIDAD DE BUENA VISTA" u="1"/>
        <s v="HERRAMIENTAS, REFACCIONES Y ACCESORIOS MENORES." u="1"/>
        <s v="REHABILITACION DE CAMINOS SACACOSECHAS EN LA LOCALIDAD DE PASCALA DEL ORO" u="1"/>
        <s v="AMPLIACION DE RED DE DISTRIBUCION DE AGUA ENTUBADA Y OBRA COMPLEMENTARIA EN CALLE BENITO JUAREZ DE LA LOCALIDAD DE RIO IGUAPA" u="1"/>
        <s v="GAS (Recursos Fiscales)" u="1"/>
        <s v="REHABILITACION DE CAMINO RURAL CRUCERO DEL CARACOL-ZACAPOXTEPEC, LOCALIDAD ZACAPOXTEPEC, MUNICIPIO DE APAXTLA." u="1"/>
        <s v="AMPLIACION DE LA RED DE DRENAJE SANITARIO EN COLONIA JUSTO SIERRA DE LA LOCALIDAD DE LLANO SILLETA, EN EL MUNICIPIO DE SAN LUIS ACATLAN, GRO." u="1"/>
        <s v="EXPOSICIONES (Recursos Fiscales)" u="1"/>
        <s v="VIDRIO Y PRODUCTOS DE VIDRIO (Fondo General)" u="1"/>
        <s v="PRENSA Y PUBLICIDAD (Gasto Corriente)" u="1"/>
        <s v="MANTENIMIENTO Y CONSERVACION DE BIENES INFORMATICOS (Gasto Corriente)" u="1"/>
        <s v="CONSTRUCCION DE PAVIMENTACION CON CONCRETO HIDRAULICO EN CALLE INDEPENDENCIA DE LA LOCALIDAD DE JOLOTICHAN" u="1"/>
        <s v="CONSTRUCCION DE CAMINO SACACOSECHAS EN LA LOCALIDAD DE NEJAPA." u="1"/>
        <s v="ACCIONES Y PARTICIPACIONES DE CAPITAL EN INSTITUCIONES PARAESTATALES PÚBLICAS FINANCIERAS CON FINES DE POLÍTICA ECONÓMICA (Fortamun)" u="1"/>
        <s v="DIFUSION POR RADIO, TELEVISION Y OTROS MEDIOS DE MENSAJES COMERCIALES PARA PROMOVER LA VENTA DE BIENES O SERVICIOS" u="1"/>
        <s v="SERVICIOS DE DICTAMINACION." u="1"/>
        <s v="OTROS MOBILIARIOS Y EQUIPOS DE ADMINISTRACIÓN (Fortamun)" u="1"/>
        <s v="SERVICIOS DE TELECOMUNICACIONES Y SATÉLITES (Fondo General)" u="1"/>
        <s v="CONSTRUCCION DE TECHADO DE EN AREAS DE IMPARTICION DE EDUCACION FISICA EN EL JARDIN DE NIÑOS&quot;ESTADO DE SAN LUIS POTOSI&quot; C.C.T. 12DJN0809V" u="1"/>
        <s v="INFRAESTRUCTURA BASICA DE SALUD VARIAS" u="1"/>
        <s v="AYUDAS SOCIALES A INSTITUCIONES DE ENSEÑANZA (Fortamun)" u="1"/>
        <s v="REHABILITACION DEL BASURERO MUNICIPAL" u="1"/>
        <s v="CONSTRUCCION DE ELECTRIFICACION NO CONVENCIONAL (ENERGIA SOLAR) EN LA COMUNIDAD DE AZOYU" u="1"/>
        <s v="SERVICIOS DE CONSULTORÍA ADMINISTRATIVA, PROCESOS, TÉCNICA Y EN TECNOLOGÍAS DE LA INFORMACIÓN (Recursos Fiscales)" u="1"/>
        <s v="HONORARIOS ESPECIALES (Fortamun)" u="1"/>
        <s v="REFACCIONES Y ACCESORIOS MENORES DE MOBILIARIO Y EQUIPO DE ADMINISTRACIÓN, EDUCACIONAL Y RECREATIVO (Faism)" u="1"/>
        <s v="25 SILLAS SECRETARIAL" u="1"/>
        <s v="HERRAJES, CHAPAS LLAVES" u="1"/>
        <s v="SERVICIOS DE ACCESO DE INTERNET, REDES Y PROCESAMIENTO DE INFORMACIÓN (Faism)" u="1"/>
        <s v="ASIGNACIONES PRESUPUESTARIAS A ÓRGANOS AUTÓNOMOS (Faism)" u="1"/>
        <s v="CONSERVACION Y RECONSTRUCCION DE CAMINOS RURALES Y CARRETERAS ALIMENTADORAS A TRAVES DE TRABAJOS DE PAVIMENTACION DE CAMINOS MEDIANTE LA CONSTRUCCION DE HUELLAS DE REDAMIENTO DE CONCRETO HIDRAULICO CON FRANJAS INTERMEDIAS DE PIEDRA AHOGAD EN CONCCRETO, CON UTILIZACION DE MANO DE OBRA LOCAL NO CALIFICADA, CAMINO YOLOXOCHITL -ARROYO CUIMAPA" u="1"/>
        <s v="INDEMNIZACION POR RIESGO DE TRABAJO O ENFERMEDAD (Gasto Corriente)" u="1"/>
        <s v="UTILIDADES (Fondo General)" u="1"/>
        <s v="SERVICIOS LEGALES, DE CONTABILIDAD, AUDITORÍA Y RELACIONADOS (Recursos Fiscales)" u="1"/>
        <s v="GRATIFICACION DE FIN DE AÑO." u="1"/>
        <s v="OTROS PRODUCTOS QUIMICOS." u="1"/>
        <s v="FONDO DE APORTACIONES PARA LA INFRESTRUCTURA SOCIAL MUNICIPAL" u="1"/>
        <s v="SERVICIOS DE TRASLADO Y VIATICOS." u="1"/>
        <s v="INTERESES POR ARRENDAMIENTOS FINANCIEROS INTERNACIONALES (Fortamun)" u="1"/>
        <s v="ARRENDAMIENTO DE EDIFICIOS (Faism)" u="1"/>
        <s v="DIVISIÓN DE TERRENOS Y CONSTRUCCIÓN DE OBRAS DE URBANIZACIÓN (Fondo General)" u="1"/>
        <s v="ACONDICIONAMIENTOS DE ESPACIOS FISICOS" u="1"/>
        <s v="CARBÓN Y SUS DERIVADOS (Faism)" u="1"/>
        <s v="VEHICULO NUEVO MARCA RAM MODELO 2022 RAM 1500 CREW CAB SLT 4X2 AUT. COLOR XTERIOR: BLANCO BRILLANTE, TRANSMISION: AUTOMATICO, NO PUERTAS 4, NO. MOTOR HEMI MDS VVT V8 DE 5.7L; TRANSMISION AUTOMATICA DE 8 VELOCIDADES; ASIENTO DE TELA TIPO BANCA 40/20/40; GRUPO DE SEGURIDAD; PAQUETE VERSION TRABAJO; LAMPARA LED EN AREA DE CARGA; EMISIONES 50 ESTADOS; CODIGO DE AJUSTE." u="1"/>
        <s v="REFACCIONES Y ACCCESORIOS MENORES DE EQUIPO DE DEFENSA Y SEGURIDAD (Fortamun)" u="1"/>
        <s v="MATERIALES, ACCESORIOS Y SUMINISTROS MEDICOS." u="1"/>
        <s v="MATERIAL DE IMPRESIÓN Y FORMAS OFICIALES (Fondo General de Participaciones)" u="1"/>
        <s v="ARRENDAMIENTO DE ACTIVOS INTANGIBLES (Fondo General)" u="1"/>
        <s v="COMPUTADORA DE ESCRITORIO DESKTOP HP" u="1"/>
        <s v="REHABILITACIÓN DE CAMINO SACA COSECHA EN LA LOCALIDAD DE QUETZALAPA, MUNICIPIO DE AZOYÚ" u="1"/>
        <s v="OTROS PRODUCTOS QUÍMICOS (Faism)" u="1"/>
        <s v="CAPACITACION A SERVIDORES PUBLICOS (Fortamun)" u="1"/>
        <s v="TRANSFERENCIAS INTERNAS OTORGADAS A ENTIDADES PARAESTATALES EMPRESARIALES Y NO FINANCIERAS (Fortamun)" u="1"/>
        <s v="CONSTRUCCIÓN DE OBRAS PARA EL ABASTECIMIENTO DE AGUA, PETRÓLEO, GAS, ELECTRICIDAD Y TELECOMUNICACIONES (Fondo General)" u="1"/>
        <s v="COMPUTADORA DE ESCRITORIO PROC. INTEL CORE I511400 2.6 GHZ LGA 1200, MEMORIA RAM DE 8GB, DISCO SOLIDO DE 480GB, W10, TECLADO, MOUSE Y MONITOR DELL 22&quot; NS: CNOFTG7FCC0013KAY2U" u="1"/>
        <s v="MADERA Y PRODUCTOS DE MADERA (Recursos Fiscales)" u="1"/>
        <s v="ARRENDAMIENTOS EVENTUALES" u="1"/>
        <s v="REHABILITACION DE CAMINO RURAL CRUCERO DE CERRO LIMON- CAMALOTILLO, EN EL MUNICIPIO DE SAN LUIS ACATLÁN." u="1"/>
        <s v="DIETAS." u="1"/>
        <s v="SERVICIOS DE CONSULTORÍA ADMINISTRATIVA, PROCESOS, TÉCNICA Y EN TECNOLOGÍAS DE LA INFORMACIÓN (Fondo General)" u="1"/>
        <s v="HERRAMIENTAS MENORES (Fondo General)" u="1"/>
        <s v="INTERESES DE LA DEUDA CON ORGANISMOS FINANCIEROS INTERNACIONALES (Faism)" u="1"/>
        <s v="CUOTAS PARA EL FONDO DE AHORRO Y FONDO DE TRABAJO (Fortamun)" u="1"/>
        <s v="CONSTRUCCION DE UNA BARDA PERIMETRAL EN ESCUELA PRIMARIA RURAL CUAUHTEMOC, CLAVE: CCT12EPRO366 EN LA COMUNIDAD DE HUEHUETAN" u="1"/>
        <s v="PAVIMENTACION CON CONCRETO HIDRAULICO DE LA CALLE ADOLFO LOPEZ MATEOS, ALVARO OBREGON, VICENTE GUERRERO Y GUADALUPE VICTORIA, EN AZOYU, MUNICIPIO DE AZOYU, GUERRERO. TRAMO 4" u="1"/>
        <s v="OTROS VALORES (Fortamun)" u="1"/>
        <s v="ADEFAS (Recursos Fiscales)" u="1"/>
        <s v="PRODUCTOS QUÍMICOS BÁSICOS (Recursos Fiscales)" u="1"/>
        <s v="CONSTRUCCION DE MURO DE CONTENCION EN LA CALLE JUAN N. ALVAREZ EN LA LOCALIDAD DE MAXMADI, MUNICIPIO DE AZOYU, GUERRERO" u="1"/>
        <s v="APLICACIÓN DE PINTURA EN ESPACIOS PUBLICOS EN LA LOCALIDAD DE SAN ISIDRO EL PUENTE" u="1"/>
        <s v="PARTICIPACIONES POR VIGILANCIA EN EL CUMPLIMIENTO DE LAS LEYES Y CUSTODIA DE VALORES (Recursos Fiscales)" u="1"/>
        <s v="MATERIAL BIBLIOGRAFICO" u="1"/>
        <s v="CONSTRUCCIÓN DE OBRAS PARA EL ABASTECIMIENTO DE AGUA, PETRÓLEO, GAS, ELECTRICIDAD Y TELECOMUNICACIONES (Faism)" u="1"/>
        <s v="AMORTIZACIÓN DE LA DEUDA EXTERNA POR EMISIÓN DE TÍTULOS Y VALORES (Fortamun)" u="1"/>
        <s v="AMORTIZACIÓN DE LA DEUDA INTERNA POR EMISIÓN DE TÍTULOS Y VALORES (Fortamun)" u="1"/>
        <s v="ARRENDAMIENTO DE MOBILIARIO Y EQUIPO DE ADMINISTRACIÓN, EDUCACIONAL Y RECREATIVO (Faism)" u="1"/>
        <s v="MATERIAL DE LIMPIEZA (Fondo General)" u="1"/>
        <s v="ARTICULOS METALICOS PARA LA CONSTRUCCION." u="1"/>
        <s v="LAPTOP HP 14-DK1506LA SN: NA" u="1"/>
        <s v="REHABILITACION DE CAMINO RURAL TRAMO LOS QUITERIOS-LOS METATES, LOS CHEGüES, EN LA LOCALIDAD DE LOS QUITERIOS, MUNICIPIO DE AZOYU, GUERRERO" u="1"/>
        <s v="INVERSIONES EN FIDEICOMISOS DEL PODER EJECUTIVO (Recursos Fiscales)" u="1"/>
        <s v="MATERIAL DE IMPRENTA" u="1"/>
        <s v="PRODUCTOS AGROPECUARIOS" u="1"/>
        <s v="CUOTAS AL IMSS. (Fortamun)" u="1"/>
        <s v="MATERIALES PARA EL REGISTRO E IDENTIFICACION DE BIENES Y PERSONAS" u="1"/>
        <s v="ASUS LAPTOP" u="1"/>
        <s v="CHALECOS BLINDADOS Y ESCUDOS" u="1"/>
        <s v="LICENCIAS INFORMÁTICAS E INTELECTUALES (Fortamun)" u="1"/>
        <s v="INSTALACIÓN, REPARACIÓN Y MANTENIMIENTO DE MAQUINARIA, OTROS EQUIPOS Y HERRAMIENTA (Recursos Fiscales)" u="1"/>
        <s v="AGUA (Fortamun)" u="1"/>
        <s v="DOCUMENTACIÓN INTERNA MUNICIPAL" u="1"/>
        <s v="DE DIGITALIZACION (FONDO GENERAL DE PARTICIPACIONES)" u="1"/>
        <s v="APORTACIONES PREVISTAS EN LEYES Y DECRETOS COMPENSATORIAS A ENTIDADES FEDERATIVAS Y MUNICIPIOS (Fortamun)" u="1"/>
        <s v="REHABILITACION DE PARQUES PUBLICOS Y/O PLAZAS EN LA COMUNIDAD DE ARCELIA EL PROGRESO" u="1"/>
        <s v="SERVICIOS INTEGRALES Y OTROS SERVICIOS (Faism)" u="1"/>
        <s v="REHABILITACION DE CAMINO RURAL CRUCERO DE EL ARENAL A BANCO DE ORO" u="1"/>
        <s v="ARTÍCULOS METÁLICOS PARA LA CONSTRUCCIÓN (Recursos Fiscales)" u="1"/>
        <s v="PRODUCTOS ALIMENTICIOS, AGROPECUARIOS Y FORESTALES ADQUIRIDOS COMO MATERIA PRIMA (Faism)" u="1"/>
        <s v="ARRENDAMIENTO DE EQUIPO DE TRANSPORTE." u="1"/>
        <s v="CONSTRUCCION DE RED DE DISTRIBUCION DE AGUA ENTUBADA Y OBRA COMPLEMENTARIA EN CALLE BENITO JUAREZ DE LA LOCALIDAD DE POTRERILLO COAPINOLE" u="1"/>
        <s v="FORTALECIMIENTO FINANCIERO PARA INVERSION 2016" u="1"/>
        <s v="CONSTRUCCIÓN DE COMEDOR COMUNITARIO EN LA LOCALIDAD DE MAXMADI, 2DO. NIVEL" u="1"/>
        <s v="GASTOS DE REPRESENTACIÓN (Fondo General)" u="1"/>
        <s v="SERVICIOS DE REVELADO DE FOTOGRAFÍAS (Fondo General)" u="1"/>
        <s v="BECAS PARA TRABAJADORES (Fortamun)" u="1"/>
        <s v="GASTOS DE INSTALACIÓN Y TRASLADO DE MENAJE (Fortamun)" u="1"/>
        <s v="COMPUTADORA LENOVO AIO 3 24 ITLJ6 PENTIUM GOLD 7505 8GB RAM 1TB" u="1"/>
        <s v="FORTAMUN (Material Electrico Alumbrado Publico)" u="1"/>
        <s v="COMPRA DE UNA LAPTOP MARCA LENOVO L0 C13 8GB 128SD" u="1"/>
        <s v="PRODUCTOS ALIMENTICIOS PARA PERSONAS (Fondo General)" u="1"/>
        <s v="CEMENTO Y PRODUCTOS DE CONCRETO (Faism)" u="1"/>
        <s v="PASAJES NACIONALES TERRESTRES." u="1"/>
        <s v="CONSTRUCCION DE CUARTOS DORMITORIOS EN LA LOCALIDAD DE EL ARENAL" u="1"/>
        <s v="BONO DÍA DE LA MADRE" u="1"/>
        <s v="CONSTRUCCION DE RED DE DRENAJE SANITARIO DE LA COLONIA EL EJIDO EN LA LOCALIDAD DE SAN LUIS ACATLAN" u="1"/>
        <s v="AYUDAS SOCIALES A ENTIDADES DE INTERES PUBLICO" u="1"/>
        <s v="PRIMA DE ANTIGUEDAD (QUINQUENIOS)" u="1"/>
        <s v="VESTUARIO Y UNIFORMES." u="1"/>
        <s v="RASTREO DE CAMINO SACACOSECHA AZOYU- RIO QUETZALA" u="1"/>
        <s v="DIFUSIÓN POR RADIO, TELEVISIÓN Y OTROS MEDIOS DE MENSAJES SOBRE PROGRAMAS Y ACTIVIDADES GUBERNAMENTALES (Faism)" u="1"/>
        <s v="TRANSFERENCIAS OTORGADAS A ENTIDADES PARAESTATALES NO EMPRESARIALES Y NO FINANCIERAS (Recursos Fiscales)" u="1"/>
        <s v="TRANSFERENCIAS OTORGADAS PARA ENTIDADES PARAESTATALES EMPRESARIALES Y NO FINANCIERAS (Recursos Fiscales)" u="1"/>
        <s v="VIDRIO Y PRODUCTOS DE VIDRIO (Fortamun)" u="1"/>
        <s v="GASTOS DE ORDEN SOCIAL" u="1"/>
        <s v="FONDO DE FOMENTO MUNICIPAL (Recursos Fiscales)" u="1"/>
        <s v="UNIFORMES DEPORTIVOS" u="1"/>
        <s v="CONSTRUCCION DE RED ALCANTARILLADO SANITARIO EN LA CALLE MARIANO MATAMOROS DE LA LOCALIDAD DE HUEHUETAN" u="1"/>
        <s v="SERVICIOS DE PROTECCION Y SEGURIDAD." u="1"/>
        <s v="PRIMAS DE VACACIONAL" u="1"/>
        <s v="EQUINOS (Fondo General)" u="1"/>
        <s v="PASAJES AEREOS." u="1"/>
        <s v="ARRENDAMIENTO DE MAQUINARIA, OTROS EQUIPOS Y HERRAMIENTAS (fortamun)" u="1"/>
        <s v="CINE, RADIO Y TELEVISION" u="1"/>
        <s v="REHABILITACION DE CAMINOS SACACOSECHAS EN LA LOCALIDAD DE JOLOTICHAN" u="1"/>
        <s v="MINI-SPLIT CONVENCIONAL DE 12000 BTU/HR, 120 V, 1F" u="1"/>
        <s v="MANTENIMIENTO Y CONSERVACION DE RADIO Y COMUNICACION (Fortamun)" u="1"/>
        <s v="MATERIALES DE SEGURIDAD PÚBLICA (Recursos Fiscales)" u="1"/>
        <s v="REHABILITACIÓN DE CAMINO SACACOSECHA EN LA LOCALIDAD DE MAXMADI" u="1"/>
        <s v="HORAS EXTRAORDINARIAS (Fondo General)" u="1"/>
        <s v="CUOTAS PARA EL FONDO DE AHORRO Y FONDO DE TRABAJO (Faism)" u="1"/>
        <s v="SENTENCIAS Y RESOLUCIONES POR AUTORIDAD COMPETENTE (Fondo General)" u="1"/>
        <s v="TRANSFERENCIAS POR OBLIGACIÓN DE LEY (Fondo General)" u="1"/>
        <s v="SERVICIOS FINANCIEROS Y BANCARIOS (Fondo General)" u="1"/>
        <s v="MICROREGIONES" u="1"/>
        <s v="AMPLIACION DE RED DE AGUA ENTUBADA Y OBRA COMPLEMENTARIA EN CALLE VICENTE GUERRERO DEL KM 0+120.10 AL KM 0+214.20 DE LA LOCALIDAD DE CUANACAXTITLAN" u="1"/>
        <s v="IMPRESORA SIMPLEX DATACERD SD260 INCLUYE CINTE DE IMPRESION A COLOR" u="1"/>
        <s v="OTROS SERVICIOS DE INFORMACIÓN (Fondo General)" u="1"/>
        <s v="APLICACIÓN DE PINTURA EN ESPACIOS PÚBLICOS (LIENZO CHARRO)" u="1"/>
        <s v="VIÁTICOS EN EL EXTRANJERO (Fortamun)" u="1"/>
        <s v="MERCANCÍAS ADQUIRIDAS PARA SU COMERCIALIZACIÓN (Fondo General)" u="1"/>
        <s v="AMPLIACION DE ALUMBRADO PUBLICO EN LA COMUNIDAD DE HUEHUETAN/ HUEHUETAN" u="1"/>
        <s v="SERVICIO DE CREACIÓN Y DIFUSIÓN DE CONTENIDO EXCLUSIVAMENTE A TRAVÉS DE INTERNET (Fondo General)" u="1"/>
        <s v="DEPOSITARIA PRODUCTIVA." u="1"/>
        <s v="REHABILITACION CON LA APLICACION DE MATERIAL DE REVESTIMIENTO EN LA CALLE PRINCIPAL DE LA LOCALIDAD DE BANCO DE ORO" u="1"/>
        <s v="PAVIMENTACION CON CONCRETO HIDRAULICO DE LA CALLE ADOLFO LOPEZ MATEOS, ALVARO OBREGON, VICENTE GUERRERO Y GUADALUPE VICTORIA, EN AZOYU, MUNICIPIO DE AZOYU, GUERRERO. TRAMO 3" u="1"/>
        <s v="SERVICIOS RELACIONADOS CON ELABORACION DE MANUALES" u="1"/>
        <s v="CONSERVACIÓN Y MANTENIMIENTO MENOR DE INMUEBLES (Fondo General)" u="1"/>
        <s v="SERVICIO DE CREACIÓN Y DIFUSIÓN DE CONTENIDO EXCLUSIVAMENTE A TRAVÉS DE INTERNET (Fortamun)" u="1"/>
        <s v="SOBREHABERES (Fondo General)" u="1"/>
        <s v="CONSTRUCCIÓN DEL SISTEMA DE AGUA POTABLE LOCALIDAD DE LOS QUITERIOS, MUNICIPIO DE AZOYÚ, GUERRERO" u="1"/>
        <s v="AMPLIACION DE RED DE DISTRIBUCION DE AGUA POTABLE EN LA CALLE ADOLFO LOPEZ MATEOS Y CALLE 3 DE MARZO EN LA LOCALIDAD DE LOS ACHOTES, EN EL MUNICIPIO DE SAN LUIS ACATLAN, GRO." u="1"/>
        <s v="REAHBILITACION DE CAMINO SACACOSECHA EN LA LOCALIDAD DE LA BOCANA" u="1"/>
        <s v="CONSTRUCCIÓN DE LINEA DE DISTRIBUCIÓN DE AGUA POTABLE EN LA CALLE CBTA 176, COLONIA CONTLALCO EN EL MUNICIPIO DE APAXTLA DE CASTREJON" u="1"/>
        <s v="CAMION USADO MARCA: INTERNATIONAL 4300 SBA 4X2, MODELO:2017, TIPO: CHASIS CABINA, No. DE SERIE: 3HAMMAAR1HLL484490,No. DE MOTOR: 4666HM2U2212903 EQUIPADO CON UN COMPACTADOR DE BASURA DE 20 YDS3." u="1"/>
        <s v="OTROS SUBSIDIOS (Fondo General)" u="1"/>
        <s v="REHABILITACION DE CAMINO SACA COSECHA EL ZAPOTE- CERRO GRANDE / ZAPOTITLAN DE LA FUENTE" u="1"/>
        <s v="CONGRESOS Y CONVENCIONES (Fortamun)" u="1"/>
        <s v="SUBSIDIOS A ENTIDADES FEDERATIVAS Y MUNICIPIOS (Fondo General)" u="1"/>
        <s v="CONSTRUCCION DE LINEA DE DISTRIBUCION DE AGUA POTABLE EN LA CALLE HIDALGO, COL. ADRIAN CASTREJON, MUNICIPIO DE APAXTLA DE CASTREJON, GRO." u="1"/>
        <s v="ASIGNACIONES PRESUPUESTARIAS AL PODER JUDICIAL (Fortamun)" u="1"/>
        <s v="AMPLIACION DE RED DE ENERGIA ELECTRICA EN MEDIA Y BAJA TENSION EN LA CALLE DEL TRABAJO Y LIBRAMIENTO A TLAPA DE LA COLONIA SAN ISIDRO DE LA LOCALIDAD DE SAN LUIS ACATLAN, EN EL MUNICIPIO DE SAN LUIS ACATLAN, GRO." u="1"/>
        <s v="TRABAJOS DE ACABADOS EN EDIFICACIONES Y OTROS TRABAJOS ESPECIALIZADOS (Faism)" u="1"/>
        <s v="MERCANCÍAS ADQUIRIDAS PARA SU COMERCIALIZACIÓN (Faism)" u="1"/>
        <s v="MATERIAL ELECTRICO (Fondo General de Participaciones)" u="1"/>
        <s v="EQUIPAMIENTO DE ESTUFAS ECOLOGICAS" u="1"/>
        <s v="TRANSFERENCIAS A FIDEICOMISOS DEL PODER LEGISLATIVO (Fortamun)" u="1"/>
        <s v="COSTOS POR COBERTURAS (Fondo General)" u="1"/>
        <s v="CONVENIOS DE COLABORACIÓN ADMINISTRATIVA (Recursos Fiscales)" u="1"/>
        <s v="PREVISIONES DE CARÁCTER LABORAL, ECONÓMICA Y DE SEGURIDAD SOCIAL (Recursos Fiscales)" u="1"/>
        <s v="AGUINALDO (Fondo General de Participaciones)" u="1"/>
        <s v="RASTREO DE CAMINO SACACOSECHA LOS QUITERIO- LA LOMA" u="1"/>
        <s v="REFACCIONES Y ACCESORIOS MENORES DE EQUIPO DE TRANSPORTE (Fondo General)" u="1"/>
        <s v="CONSTRUCCION DE AULA Y OBRA EXTERIOR EN ESC. PRIMARIA BILINGUE BENITO JUAREZ DE LA LOCALIDAD DE BUENA VISTA." u="1"/>
        <s v="MAQUINARIA Y EQUIPO DE CONSTRUCCIÓN (Fondo General)" u="1"/>
        <s v="REHABILITACION DEL SISTEMA DE AGUA POTABLE, LOCALIDAD DE AZOYU, MUNICIPIO DE AZOYU, GUERRERO." u="1"/>
        <s v="TANQUE DE OXIGENO" u="1"/>
        <s v="CABLES Y CONDUCTORES" u="1"/>
        <s v="SERVICIO DE RADIOLOCALIZACION." u="1"/>
        <s v="MUEBLES DE OFICINA Y ESTANTERÍA (Fondo General)" u="1"/>
        <s v="ACCION CIVICA" u="1"/>
        <s v="MANTENIMIENTO Y CONSERVACION DE BIENES INFORMATICOS (Fondo General de Participaciones)" u="1"/>
        <s v="IMPRESORA EPSON MULTIFUNCIONAL C 463C" u="1"/>
        <s v="APORTACIONES PARA SEGUROS (Fondo General)" u="1"/>
        <s v="PENAS, MULTAS, ACCESORIOS Y ACTUALIZACIONES." u="1"/>
        <s v="AMPLIACION DE LA RED DE ALCANTARILLADO EN LA CALLE S/N EN AZOYU" u="1"/>
        <s v="RESPONSABILIDADES." u="1"/>
        <s v="GASTOS DE LA DEUDA PÚBLICA EXTERNA (Fondo General)" u="1"/>
        <s v="CONSTRUCCION DEL SISTEMA DE AGUA POTABLE EN LA COMUNIDAD DE EL ARENAL/ EL ARENAL" u="1"/>
        <s v="ARRENDAMIENTO DE BIENES MUEBLES (Fondo General de Participaciones)" u="1"/>
        <s v="VESTUARIOS Y UNIFORMES (FONDO GENERAL DE PARTICIPACIONES)" u="1"/>
        <s v="OTROS PRODUCTOS ADQUIRIDOS COMO MATERIA PRIMA (Faism)" u="1"/>
        <s v="PRODUCTOS METÁLICOS Y A BASE DE MINERALES NO METÁLICOS ADQUIRIDOS COMO MATERIA PRIMA (Fondo General)" u="1"/>
        <s v="CONSTRUCCION DE CAMINO SACACOSECHAS CERRO LIMON - LIMITES DE CON CAMALOTILLO EN LA LOCALIDAD DE CERRO LIMON, EN EL MUNICIPIO DE SAN LUIS ACATLAN, GRO." u="1"/>
        <s v="CONSTRUCCIÓN DEL SISTEMA DE AGUA POTABLE EN LA LOCALIDAD DE LA CUELEBRA, MUNICIPIO DE AZOYÚ" u="1"/>
        <s v="ACCIONES Y PARTICIPACIONES DE CAPITAL EN ENTIDADES PARAESTATALES NO EMPRESARIALES Y NO FINANCIERAS CON FINES DE POLÍTICA ECONÓMICA (Fortamun)" u="1"/>
        <s v="REHABILITACION DE CAMINO RURAL BUENA VISTA - TLAHUITEPEC" u="1"/>
        <s v="REHABILITACION DE CAMINO SACACOSECHAS DE LA COMUNIDAD DE HUEHUETAN" u="1"/>
        <s v="UNA CAMIONETA NUEVA MARCA NISSAN MODELO 2020, NP300 DOBLE CAB S TM AC P SEG 6VEL, COLOR PLATA, NO. DE SERIE 3N6AD33A5LK818140, NO. DE MOTOR QR25337647H" u="1"/>
        <s v="DOTACIÓN DE SERVICIOS BASICOS (AGUA. ELECTRICIDAD, DRENAJE) EN LA ESCUELA TELEBACHILLERATO COMUNITARIO 282, C.C.T. 12ETK02825" u="1"/>
        <s v="TRANSFERENCIAS OTORGADAS A ENTIDADES FEDERATIVAS Y MUNICIPIOS (Fondo General)" u="1"/>
        <s v="ARRENDAMIENTO DE EQUIPO E INSTRUMENTAL MEDICO Y DE LABORATORIO" u="1"/>
        <s v="RECOMPENSAS (Recursos Fiscales)" u="1"/>
        <s v="INTERESES POR ARRENDAMIENTOS FINANCIEROS NACIONALES (Faism)" u="1"/>
        <s v="SERVICIOS DE LA INDUSTRIA FILMICA DEL SONIDO Y DEL VIDEO" u="1"/>
        <s v="SUBSIDIOS A LA DISTRIBUCIÓN (Faism)" u="1"/>
        <s v="CONSTRUCCION DE RED DE ELECTRIFICACION EN COLONIA RIVERA EN LA LOCALIDAD DE SAN LUIS ACATLAN." u="1"/>
        <s v="REFACCIONES MENORES PARA MOBILIARIO Y EQUIPO EDUCACIONAL" u="1"/>
        <s v="AMPLIACION DE LA ELECTRIFICACION EN LA CALLE BISCORONGO EN AZOYU/ AZOYU" u="1"/>
        <s v="LICENCIAS INFORMÁTICAS E INTELECTUALES (Faism)" u="1"/>
        <s v="LIQUIDACIONES E INDEMNIZACIONES." u="1"/>
        <s v="EJECUCIÓN DE PROYECTOS PRODUCTIVOS NO INCLUIDOS EN CONCEPTOS ANTERIORES DE ESTE CAPÍTULO (Recursos Fiscales)" u="1"/>
        <s v="PAVIMENTACION CON CONCRETO HIDRAULICO DE LA CALLE SIN NOMBRE EN LA COMUNIDAD DE QUETZALAPA, MUNICIPIO DE AZOYU, GUERRERO." u="1"/>
        <s v="ELECTRIFICACION VARIAS" u="1"/>
        <s v="OTROS SERVICIOS (Gasto Corriente)" u="1"/>
        <s v="REUNIONES Y SEMINARIOS (Faism)" u="1"/>
        <s v="PROYECTOR EPSON WXGA W01" u="1"/>
        <s v="A LA AGRICULTURA" u="1"/>
        <s v="OTROS SUBSIDIOS." u="1"/>
        <s v="PRODUCTOS DE CUERO, PIEL, PLÁSTICO Y HULE ADQUIRIDOS COMO MATERIA PRIMA (Recursos Fiscales)" u="1"/>
        <s v="SUELDOS EVENTUALES (Gasto Corriente)" u="1"/>
        <s v="PAVIMENTACION CON CONCRETO HIDRAULICO DE LA CALLE ADOLFO LOPEZ MATEOS, ALVARO OBREGON, VICENTE GUERRERO Y GUADALUPE VICTORIA, EN AZOYU, MUNICIPIO DE AZOYU, GUERRERO. TRAMO 2" u="1"/>
        <s v="PRODUCTOS QUÍMICOS BÁSICOS (Faism)" u="1"/>
        <s v="TRANSFERENCIAS OTORGADAS A ENTIDADES PARAESTATALES NO EMPRESARIALES Y NO FINANCIERAS (Fortamun)" u="1"/>
        <s v="TRANSFERENCIAS OTORGADAS PARA ENTIDADES PARAESTATALES EMPRESARIALES Y NO FINANCIERAS (Fortamun)" u="1"/>
        <s v="TELEFONÍA TRADICIONAL (Fortamun)" u="1"/>
        <s v="CARGADORES" u="1"/>
        <s v="INVERSIONES EN FIDEICOMISOS DE ENTIDADES FEDERATIVAS (Fondo General)" u="1"/>
        <s v="ARRENDAMIENTO DE EQUIPO DE TRANSPORTE (Fondo General)" u="1"/>
        <s v="OTROS ACTIVOS BIOLÓGICOS (Recursos Fiscales)" u="1"/>
        <s v="SERVICIOS DE ACCESO DE INTERNET, REDES Y PROCESAMIENTO DE INFORMACIÓN (Recursos Fiscales)" u="1"/>
        <s v="EDIFICACIÓN NO HABITACIONAL (Faism)" u="1"/>
        <s v="INSTALACIONES Y EQUIPAMIENTO EN CONSTRUCCIONES (Recursos Fiscales)" u="1"/>
        <s v="CONSTRUCCION DE COMEDOR COMUNITARIO EN LA LOCALIDAD DE AZOYU (PRIMERA ETAPA)" u="1"/>
        <s v="REHABILITACION DE CAMINOS SACACOSECHAS EN LA LOCALIDAD DE LOS ACHOTES." u="1"/>
        <s v="OTRO MOBILIARIO Y EQUIPO EDUCACIONAL Y RECREATIVO (Fortamun)" u="1"/>
        <s v="AMPLIACION DE LA RED DE AGUA POTABLE EN LA CALLE EMILIANO ZAPATA EN LA LOCALIDAD DE HUEHUETAN" u="1"/>
        <s v="CUOTAS AL IMSS." u="1"/>
        <s v="GRATIFICACION ANUAL (Fortamun)" u="1"/>
        <s v="ESPECIES MENORES Y DE ZOOLÓGICO (Fondo General)" u="1"/>
        <s v="REFACCIONES Y ACCESORIOS MENORES DE EDIFICIOS (Fondo General)" u="1"/>
        <s v="REFACCIONES Y ACCESORIOS MENORES OTROS BIENES MUEBLES (Recursos Fiscales)" u="1"/>
        <s v="TRANSFERENCIAS INTERNAS OTORGADAS A ENTIDADES PARAESTATALES EMPRESARIALES Y NO FINANCIERAS (Fondo General)" u="1"/>
        <s v="AMPLIACION DE LA RED DE ALCANTARILADO DE LA CALLE BARTOLO MORALES NAZARIO EN LA LOCALIDAD DE EL MACAHUITE/ EL MACAHUITE" u="1"/>
        <s v="PAVIMENTACION DE CONCRETO HIDRAULICO EN CALLE SAN MARQUITOS, COLONIA LAS PALMITAS" u="1"/>
        <s v="OTROS MATERIALES (FORTAMUN)" u="1"/>
        <s v="REHABILITACION DE CAMINO SACACOSECHA MAXMADI, EL POTRERO, EL ÁGUILA, SAN MARCOS, LOS LEONES, PARCELA ESCOLAR, LA PRESA/ MAXMADI" u="1"/>
        <s v="PRIMAS POR AÑOS DE SERVICIOS EFECTIVOS PRESTADOS (Faism)" u="1"/>
        <s v="ELABORACION DE MANUALES (Gasto Corriente)" u="1"/>
        <s v="FONDO DE APORTACION PARA EL FORTALECIMIENTO MUNICIPAL" u="1"/>
        <s v="REHABILITACION DE CAMINO RURAL TRAMO CRUCERO LOS METATES AL RIO." u="1"/>
        <s v="CONSERVACION Y RECONSTRUCCION DE CAMINOS RURALES Y CARRETERAS ALIMENTADORAS A TRAVES DE TRABAJOS DE PAVIMENTACION DE CAMINOS MEDIANTE LA CONSTRUCCION DE HUELLAS DE REDAMIENTO DE CONCRETO HIDRAULICO CON FRANJAS INTERMEDIAS DE PIEDRA AHOGAD EN CONCCRETO, CON UTILIZACION DE MANO DE OBRA LOCAL NO CALIFICADA, CAMINO LOMA DE CHIEPETLAN-PIE DE TIERRA BLANCA-LLANO DE MAGUEY-EL MANGUITO" u="1"/>
        <s v="FIBRAS SINTÉTICAS, HULES, PLÁSTICOS Y DERIVADOS (Fondo General)" u="1"/>
        <s v="PAVIMENTACION DE CONCRETO HIDRAULICO EN CALLE LAS PALMITAS, COLONIA LAS PALMITAS" u="1"/>
        <s v="FONDO DE FOMENTO MUNICIPAL (Faism)" u="1"/>
        <s v="RASTREO DE CAMINO SACACOSECHAS DE TENANGO Y EL MACAHUITE" u="1"/>
        <s v="INDEMNIZACIONES (Fortamun)" u="1"/>
        <s v="DISPOSITIVOS DE ALMACENAMIENTO" u="1"/>
        <s v="CONSTRUCCION DEL PUENTE QUETZALAPA" u="1"/>
        <s v="REHABILITACION DE CAMINO SACA COSECHA LOSMANGOS-ARROYO TEJON-ZAPOTE CABEZON-EL RINCON-LA LIBERTAD-HONORIO ALLENDE-CHACALAPA / QUETZALAPA" u="1"/>
        <s v="SERVICIO DE CREACIÓN Y DIFUSIÓN DE CONTENIDO EXCLUSIVAMENTE A TRAVÉS DE INTERNET (Recursos Fiscales)" u="1"/>
        <s v="FLETES Y ACARREOS (Fortamun)" u="1"/>
        <s v="RETRIBUCIONES POR SERVICIOS DE CARACTER SOCIAL." u="1"/>
        <s v="SERVICIOS FINANCIEROS Y BANCARIOS (Faism)" u="1"/>
        <s v="PUBLICACIONES OFICIALES" u="1"/>
        <s v="MATERIAL DE UTILES DE OFICINA (INGRESOS PROPIOS)" u="1"/>
        <s v="REPARACIÓN Y MANTENIMIENTO DE EQUIPO DE DEFENSA Y SEGURIDAD (Fondo General)" u="1"/>
        <s v="TRANSFERENCIAS PARA ORGANISMOS INTERNACIONALES (Fondo General)" u="1"/>
        <s v="PAVIMENTACION CON CONCRETO DE CICLOPISTAS ANDADOR AV. CUAUHTEMOC, CON UN ANCHO DE 3 METROS EN AZOYU, MUNICIPIO DE AZOYU" u="1"/>
        <s v="HONORARIOS (Seguridad Pública)" u="1"/>
        <s v="ENERGIA ELECTRICA (Fortamun)" u="1"/>
        <s v="ACTUALIZACIONES DE IMPUESTOS" u="1"/>
        <s v="HONORARIOS (FAEISM)" u="1"/>
        <s v="ASIGNACIONES PRESUPUESTARIAS AL PODER LEGISLATIVO (Fortamun)" u="1"/>
        <s v="INTERESES POR ARRENDAMIENTOS FINANCIEROS NACIONALES (Fondo General)" u="1"/>
        <s v="FLETES, ACARREOS Y MANIOBRAS DIST. A LAS DE OBRA P" u="1"/>
        <s v="CONSTRUCCION DE AULA EN ESCUELA PRIMARIA, LOCALIDAD NEJAPA, MUNICIPIO DE APAXTLA DE CASTREJON" u="1"/>
        <s v="BIENES ARTISTICOS, CULTURALES" u="1"/>
        <s v="ACTUALIZACIONES DE IMPUESTOS (Gasto Corriente)" u="1"/>
        <s v="SUBSIDIOS A LA PRODUCCIÓN (Faism)" u="1"/>
        <s v="SERVICIOS FINANCIEROS, BANCARIOS Y COMERCIALES INTEGRALES (Fortamun)" u="1"/>
        <s v="LAPTOP ACER 749C C17" u="1"/>
        <s v="EQUIPOS MENORES DE OFICINA" u="1"/>
        <s v="PREVISION INCREMENTO SALARIAL (Fortamun)" u="1"/>
        <s v="ADEFAS (Fortamun)" u="1"/>
        <s v="DEMANDA CIVIL (Seguridad Publica)" u="1"/>
        <s v="SERVICIOS DE LIMPIEZA Y MANEJO DE DESECHOS (Recursos Fiscales)" u="1"/>
        <s v="PAVIMENTACION CON CONCRETO HIDRAULICO DE LA CALLE ADOLFO LOPEZ MATEOS, ALVARO OBREGON, VICENTE GUERRERO Y GUADALUPE VICTORIA, EN AZOYU, MUNICIPIO DE AZOYU, GUERRERO. TRAMO 1" u="1"/>
        <s v="MEJORAMIENTO DE VIVIENDA" u="1"/>
        <s v="PRODUCTOS FORESTALES (FONDO GENERAL)" u="1"/>
        <s v="VIDRIO Y PRODUCTOS DE VIDRIO (Faism)" u="1"/>
        <s v="CONSTRUCCION DE COMEDOR COMUNITARIO EN LA LOCALIDAD DE AZOYU (SEGUNDA ETAPA)" u="1"/>
        <s v="MATERIALES Y ÚTILES DE ENSEÑANZA (Recursos Fiscales)" u="1"/>
        <s v="AGUA Y SANEAMIENTO VARIAS" u="1"/>
        <s v="CONSERVACION Y RECONSTRUCCION DE CAMINOS RURALES Y CARRETERAS ALIMENTADORAS A TRAVES DE TRABAJOS DE PAVIMENTACION DE CAMINOS MEDIANTE LA CONSTRUCCION DE HUELLAS DE REDAMIENTO DE CONCRETO HIDRAULICO CON FRANJAS INTERMEDIAS DE PIEDRA AHOGAD EN CONCCRETO, CON UTILIZACION DE MANO DE OBRA LOCAL NO CALIFICADA,CAMINO E C NEJAPA CAMALOTILLO CERRO LIMON" u="1"/>
        <s v="INTERESES DERIVADOS DE LA COLOCACIÓN DE TÍTULOS Y VALORES (Fondo General)" u="1"/>
        <s v="REFACCIONES Y ACCCESORIOS MENORES DE EQUIPO DE DEFENSA Y SEGURIDAD" u="1"/>
        <s v="EJECUCIÓN DE PROYECTOS PRODUCTIVOS NO INCLUIDOS EN CONCEPTOS ANTERIORES DE ESTE CAPÍTULO (Fortamun)" u="1"/>
        <s v="TRASLADO DE FERTILIZANTE" u="1"/>
        <s v="IMPRESORA EPSON 575 MULTIFUNCIONAL" u="1"/>
        <s v="CONSTRUCCIÓN DE BARDA PERIMETRAL Y PORTICO DE ACCESO EN LA CASA DEL PUEBLO SAN FELIPE DE JESÚS" u="1"/>
        <s v="PENAS, MULTAS, ACCESORIOS Y ACTUALIZACIONES (Recursos Fiscales)" u="1"/>
        <s v="OTROS PRODUCTOS QUÍMICOS (Fortamun)" u="1"/>
        <s v="MATERIAL DE IMPRESIÓN Y FORMAS OFICIALES (Gasto Corriente)" u="1"/>
        <s v="CARBON Y SUS DERIVADOS." u="1"/>
        <s v="NIVEL SUPERIOR" u="1"/>
        <s v="PRENSA Y PUBLICIDAD (Fondo General de Participaciones)" u="1"/>
        <s v="INFRAESTRUCTURA BÁSICA DEL SECTOR EDUCATIVO" u="1"/>
        <s v="AMPLIACIÓN DE LA RED DE ALCANTARILLADO DE LA CALLE BARTOLO MORALES NAZARIO EN LA LOCALIDAD DE EL MACAHUITE, MUNICIPIO DE AZOYÚ" u="1"/>
        <s v="GASTOS DE LA DEUDA PÚBLICA INTERNA (Recursos Fiscales)" u="1"/>
        <s v="INSTALACIÓN, REPARACIÓN Y MANTENIMIENTO DE MOBILIARIO Y EQUIPO DE ADMINISTRACIÓN, EDUCACIONAL Y RECREATIVO (Fondo General)" u="1"/>
        <s v="BECAS Y OTRAS AYUDAS PARA PROGRAMAS DE CAPACITACION" u="1"/>
        <s v="OTROS MOBILIARIOS Y EQUIPOS DE ADMINISTRACIÓN (Fondo General)" u="1"/>
        <s v="CUOTAS AL FOVISSSTE." u="1"/>
        <s v="AGUA (Faism)" u="1"/>
        <s v="PARA SERVICIOS PÚBLICOS" u="1"/>
        <s v="PREVISIONES DE CARÁCTER LABORAL, ECONÓMICA Y DE SEGURIDAD SOCIAL (Fondo General)" u="1"/>
        <s v="CONSTRUCCIÓN DE PAVIMENTACIÓN CON CONCRETO HIDRÁULICO EN CALLE LOS CASTILLEROS DE LA COLONIA NICOLAS BRAVO EN LA LOCALIDAD SAN LUIS ACATLÁN" u="1"/>
        <s v="CONSTRUCCION DE COMEDOR ESCOLAR EN LA ESC. PRIM. VALERIANA J NAVA DE LA LOCALIDAD DE SAN LUIS ACATLAN" u="1"/>
        <s v="RASTREO DE CAMINO RURAL CRUCERO DE LA CULEBRA - EL TEJORUCO" u="1"/>
        <s v="CARROCERÍAS Y REMOLQUES (Fondo General)" u="1"/>
        <s v="TRANSFERENCIAS A FIDEICOMISOS DE ENTIDADES FEDERATIVAS Y MUNICIPIOS (Recursos Fiscales)" u="1"/>
        <s v="MATERIALES, ACCESORIOS Y SUMINISTROS DE LABORATORIO (Recursos Fiscales)" u="1"/>
        <s v="OBLIGACIONES NEGOCIABLES ADQUIRIDAS CON FINES DE POLÍTICA ECONÓMICA (Fortamun)" u="1"/>
        <s v="PRENDAS DE PROTECCION PERSONAL." u="1"/>
        <s v="SERVICIOS FUNERARIOS Y DE CEMENTERIOS (Faism)" u="1"/>
        <s v="OTROS ACTIVOS INTANGIBLES (Recursos Fiscales)" u="1"/>
        <s v="BIENES ARTÍSTICOS, CULTURALES Y CIENTÍFICOS (Recursos Fiscales)" u="1"/>
        <s v="FONDO GENERAL DE PARTICIPACIONES (Recursos Fiscales)" u="1"/>
        <s v="REHABILITACION DE CAMINO SACACOSECHA EL CARRIZO, POZA HONDA, EL CAMPAMENTO, LOMAS DEL VIDAL, SALIDA DE PEÑAS NEGRAS, TIBANA, EL TEJORUCO, SALIDA AL BOSQUE, EL BARRERO, LOS DRAGOS/ EL CARRIZO" u="1"/>
        <s v="REFACCIONES, ACCESORIOS Y HERRAMIENTAS MENORES." u="1"/>
        <s v="IMPRESORA ZEBRA ZC300" u="1"/>
        <s v="TELEVISION (Gasto Corriente)" u="1"/>
        <s v="AYUDAS POR DESASTRES NATURALES Y OTROS SINIESTROS (Faism)" u="1"/>
        <s v="INTERESES DE LA DEUDA EXTERNA CON INSTITUCIONES DE CRÉDITO (Recursos Fiscales)" u="1"/>
        <s v="INTERESES DE LA DEUDA INTERNA CON INSTITUCIONES DE CRÉDITO (Recursos Fiscales)" u="1"/>
        <s v="OBJETOS DE VALOR (Fondo General)" u="1"/>
        <s v="ARRENDAMIENTO FINANCIERO (Faism)" u="1"/>
        <s v="INVERSIONES EN FIDEICOMISOS PÚBLICOS FINANCIEROS (Faism)" u="1"/>
        <s v="REFACCIONES Y ACCESORIOS MENORES (INGRESOS PROPIOS)" u="1"/>
        <s v="BOTAS DE HULES E IMPERMEABLES" u="1"/>
        <s v="ASIGNACIONES PRESUPUESTARIAS AL PODER JUDICIAL (Fondo General)" u="1"/>
        <s v="SERVICIO DE CONDUCCION DE SEÑALES ANALOGICAS Y DIGITALES" u="1"/>
        <s v="SERVICIOS DE COBRANZA, INVESTIGACIÓN CREDITICIA Y SIMILAR (Recursos Fiscales)" u="1"/>
        <s v="SOFTWARE (Recursos Fiscales)" u="1"/>
        <s v="RASTREO DE CAMINO SACACOSECHAS EL MACAHUITE - EL RIO" u="1"/>
        <s v="AGUA GASEOSA, PURIFICADA Y HIELO (Fondo General de Participaciones)" u="1"/>
        <s v="SEGURO DE BIENES PATRIMONIALES (Faism)" u="1"/>
        <s v="SERVICIOS LEGALES, DE CONTABILIDAD, AUDITORÍA Y RELACIONADOS (Fortamun)" u="1"/>
        <s v="PRODUCTOS METÁLICOS Y A BASE DE MINERALES NO METÁLICOS ADQUIRIDOS COMO MATERIA PRIMA (Recursos Fiscales)" u="1"/>
        <s v="INTERESES POR PRESTAMOS" u="1"/>
        <s v="COLECCION, OBRAS DE ARTE Y OBJETOS VALIOSOS" u="1"/>
        <s v="REHABILITACIÓN DE ALUMBRADO PÚBLICO EN LA CABECERA MUNICIPAL" u="1"/>
        <s v="APORTACIONES DE LA FEDERACIÓN A MUNICIPIOS (Fortamun)" u="1"/>
        <s v="OTROS SERVICIOS GENERALES (Faism)" u="1"/>
        <s v="EDIFICIOS NO RESIDENCIALES (Recursos Fiscales)" u="1"/>
        <s v="AYUDAS SOCIALES POR DESASTRES NATURALES Y OTROS SINIESTROS." u="1"/>
        <s v="MATERIAL DE FOTOCOPIADO(INGRESOS PROPIOS)" u="1"/>
        <s v="CONSTRUCCION DE PAVIMENTACION CON CONCRETO HIDRAULICO DE LA CALLE GENARO VAZQUEZ DE LA COLONIA LIBERTAD DEL SUR EN LA LOCALIDAD DE SAN LUIS ACATLAN" u="1"/>
        <s v="MANTTO. Y CONSERVACION DE EQ. DE SEG. PUBLICA" u="1"/>
        <s v="SERVICIO DE CREACION Y DIFUSION DE CONTENIDO EXCLUSIVAMENTE A TRAVES DE INTERNET" u="1"/>
        <s v="SERVICIOS DE JARDINERÍA Y FUMIGACIÓN (Recursos Fiscales)" u="1"/>
        <s v="DONATIVOS A FIDEICOMISOS ESTATALES (Fondo General)" u="1"/>
        <s v="MUEBLES, EXCEPTO DE OFICINA Y ESTANTERÍA (Fortamun)" u="1"/>
        <s v="PROGRAMA DE PAVIMENTACION DE CAMINOS MEDIANTE LA CONSTRUCCIÓN DE HUELLAS DE RODAMIENTO DE CONCRETO HIDRÁULICO CON FRANJAS INTERMEDIAS DE PIEDRA AHOGADAS EN CONCRETO, CON UTILIZACIÓN DE MANO DE OBRA LOCAL, NO CALIFICADA" u="1"/>
        <s v="MATERIAL DE FOTOCOPIADO" u="1"/>
        <s v="CONSTRUCCION DE RED DE ALCANTARILLADO SANITARIO EN CALLE PRINCIPAL DE LA LOCALIDAD DE EL ARENAL" u="1"/>
        <s v="MEDICINAS PARA ANIMALES" u="1"/>
        <s v="CONSERVACION Y RECONSTRUCCION DE CAMINOS RURALES Y CARRETERAS ALIMENTADORAS A TRAVES DE TRABAJOS DE PAVIMENTACION DE CAMINOS MEDIANTE LA CONSTRUCCION DE HUELLAS DE REDAMIENTO DE CONCRETO HIDRAULICO CON FRANJAS INTERMEDIAS DE PIEDRA AHOGAD EN CONCCRETO, CON UTILIZACION DE MANO DE OBRA LOCAL NO CALIFICADA,CAMINO CERRO ZAPOTE COYUL CHIQUITO" u="1"/>
        <s v="OTRAS CONSTRUCCIONES DE INGENIERÍA CIVIL U OBRA PESADA (Fondo General)" u="1"/>
        <s v="PROGRAMAS REGIONALES (3)" u="1"/>
        <s v="MEDICINAS Y PRODUCTOS FARMACEUTICOS. (Gasto Corriente)" u="1"/>
        <s v="SUBSIDIOS A LA PRESTACIÓN DE SERVICIOS PÚBLICOS (Recursos Fiscales)" u="1"/>
        <s v="PENAS, MULTAS, ACCESORIOS Y ACTUALIZACIONES (Fortamun)" u="1"/>
        <s v="CONTINGENCIAS POR FENÓMENOS NATURALES (Fondo General)" u="1"/>
        <s v="MATERIALES DE SEGURIDAD PUBLICA. (MUNICIONES Y OTROS)" u="1"/>
        <s v="RETRIBUCIONES POR SERVICIOS DE CARÁCTER SOCIAL (Recursos Fiscales)" u="1"/>
        <s v="INVERSIONES EN FIDEICOMISOS PÚBLICOS NO EMPRESARIALES Y NO FINANCIEROS (Fondo General)" u="1"/>
        <s v="CONSERVACION Y MANTENIMIENTO MENOR DE INMUEBLES." u="1"/>
        <s v="CONSTRUCCION DE PAVIMENTACION CON CONCRETO HIDRAULICO EN LA CALLE 16 DE SEPTIEMBRE, ENTRE LA CALLE 15 DE MAYO Y EL TANQUE DE AGUA, EN LA LOCALIDAD DE SAN ISIDRO EL PUENTE, MUNICIPIO DE AZOYU, GUERRERO" u="1"/>
        <s v="AYUDAS SOCIALES." u="1"/>
        <s v="APORTACIONES PREVISTAS EN LEYES Y DECRETOS COMPENSATORIAS A ENTIDADES FEDERATIVAS Y MUNICIPIOS (Recursos Fiscales)" u="1"/>
        <s v="SEGUROS Y FIANZAS (FORTAMUN)" u="1"/>
        <s v="REHABILITACION DE ESPACIOS PUBLICOS MUNICIPAL ( SECRETARIA DE FINANZAS Y DIF)" u="1"/>
        <s v="PAVIMENTACION DE CONCRETO HIDRAULICO EN LA CALLE VALLE DE ROSA EN LA COLONIA CAMPO DE AVIACION" u="1"/>
        <s v="COMPENSACIONES (Fondo General)" u="1"/>
        <s v="SEGUROS Y FIANZAS (FONDO GENERAL DE PARTICPACIONES)" u="1"/>
        <s v="REHABILITACION DE CAMINO SACACOSECHA LOS MANGOS- ARROYO TEJON- ZAPOTE CABEZON- EL RINCON- LA LIBERTAD- HONORIO ALLENDE/ QUETZALAPA" u="1"/>
        <s v="CONCESIÓN DE PRÉSTAMOS A INSTITUCIONES PARAESTATALES PÚBLICAS FINANCIERAS CON FINES DE POLÍTICA ECONÓMICA (Fortamun)" u="1"/>
        <s v="VIDRIO Y PRODUCTOS DE VIDRIO (Recursos Fiscales)" u="1"/>
        <s v="REHABILITACION DE CAMINO RURAL SAN LUIS - PIEDRA ANCHA" u="1"/>
        <s v="INSTALACIONES." u="1"/>
        <s v="REHABILITACION DE CAMINOS SACACOSECHAS CRUCERO DE LOS METATES - LOS METATES" u="1"/>
        <s v="REHABILITACION DE DRENAJE SANITARIO EN LA CALLE LA ESCONDIDA, COLONIA LAZARO CARDENAS MUNICIPIO DE APAXTLA" u="1"/>
        <s v="DE FOTOCOPIADO" u="1"/>
        <s v="PRENDAS DE PROTECCIÓN PARA SEGURIDAD PÚBLICA Y NACIONAL (Fondo General)" u="1"/>
        <s v="COMBUSTIBLE (Gasto Corriente)" u="1"/>
        <s v="RASTREO DE CAMINO SACACOSECHA AZOYU - CHACUAPINOLA" u="1"/>
        <s v="MATERIALES Y ÚTILES DE ENSEÑANZA (Faism)" u="1"/>
        <s v="COPIADORA/IMPRESORA/SCANER B/N Y COLOR MARCA:KONICA MINOLTA MODELO:BIZHUB C658 / NO. DE SERIE: A79J013008946" u="1"/>
        <s v="PROVISIÓN PARA INCREMENTO SALARIAL" u="1"/>
        <s v="REHABILITACION DE CAMINO RURAL ENTRONQUE DE ILIATENCO - SAN MIGUEL REEDI" u="1"/>
        <s v="INFRAESTRUCTURA BASICA EDUCATIVA VARIAS" u="1"/>
        <s v="IMPLEMENTOS AGRICOLAS" u="1"/>
        <s v="CONSTRUCCION DE PAVIMENTACION CON CONCRETO HIDRAULICO DE LA CALLE LA RAZA ENTRE CALLE EMILIANO ZAPATA Y CALLE QUINTANA ROO DE LA COLONIA BETHEL EN LA LOCALIDAD DE SAN LUIS ACATLAN" u="1"/>
        <s v="ARTÍCULOS METÁLICOS PARA LA CONSTRUCCIÓN (Faism)" u="1"/>
        <s v="MATERIAL DE LIMPIEZA (Fondo General de Participaciones)" u="1"/>
        <s v="TRANSFERENCIAS A FIDEICOMISOS DE INSTITUCIONES PÚBLICAS FINANCIERAS (Fortamun)" u="1"/>
        <s v="SERVICIOS FINANCIEROS, BANCARIOS Y COMERCIALES INTEGRALES (Fondo General)" u="1"/>
        <s v="REFACCIONES Y ACCESORIOS MENORES OTROS BIENES MUEBLES (Fondo General)" u="1"/>
        <s v="CONSTRUCCION DE CAMINO SACACOSECHAS EN LA LOCALIDAD DE EL MESON, EN EL MUNICIPIO DE SAN LUIS ACATLAN, GRO." u="1"/>
        <s v="CONVENIOS DE DESCENTRALIZACIÓN (Recursos Fiscales)" u="1"/>
        <s v="CONSTRUCCION DE PAVIMENTACION CON CONCRETO HIDRAHULICO EN CALLE CUAUHTEMOC DEL BARRIO DE SAN MIGUEL DE SAN LUIS ACATLAN, EN EL MUNICIPIO DE SAN LUIS ACATLAN, GUERRERO." u="1"/>
        <s v="OTROS SERVICIOS DE TRASLADO Y HOSPEDAJE (Faism)" u="1"/>
        <s v="GAS (Faism)" u="1"/>
        <s v="MATERIALES MEDICOS." u="1"/>
        <s v="TRANSFERENCIAS, ASIGNACIONES, SUBSIDIOS Y OTRAS AYUDAS." u="1"/>
        <s v="TRANSFERENCIAS A FIDEICOMISOS DEL PODER LEGISLATIVO (Fondo General)" u="1"/>
        <s v="CONSTRUCCION DE BARDA PERIMETRAL EN JARDIN DE NIÑOS GUADALUPE VICTORIA, COL. CENTRO, LOCALIDAD APAXTLA" u="1"/>
        <s v="ELABORACION DE GACETAS MUNICIPALES" u="1"/>
        <s v="CONSTRUCCION DE CUARTOS DORMITORIOS CON SERVICIO SANITARIO (18 ACCIONES) EN LA LOCALIDAD DE AZOYU" u="1"/>
        <s v="APOYOS A INTERMEDIARIOS FINANCIEROS (Faism)" u="1"/>
        <s v="DONATIVOS A FIDEICOMISOS PRIVADOS (Fondo General)" u="1"/>
        <s v="CONSTRUCCION DE TECHADO EN AREAS DE IMPARTICION DE EDUCACION FISICA EN PREPARATORIA POPULAR &quot;QUETZALAPA&quot;, CLAVE: 12UBHOO83H/ QUETZALAPA" u="1"/>
        <s v="LICENCIAS INFORMÁTICAS E INTELECTUALES (Fondo General)" u="1"/>
        <s v="DONATIVOS INTERNACIONALES (Faism)" u="1"/>
        <s v="MULTAS ADMINISTRATIVAS" u="1"/>
        <s v="15% DE CONTRIBUCION ESTATAL" u="1"/>
        <s v="CONSTRUCCION DE PAVIMENTACION CON CONCRETO HIDRAHULICO DE LA CALLE DE ACCESO AL AUDITORIO DE LA COMUNIDAD DE POZA VERDE, EN EL MUNICIPIO DE SAN LUIS ACATLÁN, GRO." u="1"/>
        <s v="MESA DE EXPLORACION" u="1"/>
        <s v="TRANSFERENCIAS OTORGADAS PARA INSTITUCIONES PARAESTATALES PÚBLICAS FINANCIERAS (Recursos Fiscales)" u="1"/>
        <s v="INDEMNIZACIONES (Recursos Fiscales)" u="1"/>
        <s v="CONSTRUCCION DE UN POZO ARTESIANO EN LA LOCALIDAD DE TALAPILLA" u="1"/>
        <s v="COMISIONES POR VENTAS (Fortamun)" u="1"/>
        <s v="MATERIAL DE JARDINERIA" u="1"/>
        <s v="CONSTRUCCION DE PAVIMENTACION HIDRAULICA EN CALLE CIUDAD DE MEXICO DE LA LOCALIDAD BUENA VISTA, MUNICIPIO DE SAN LUIS ACATLAN." u="1"/>
        <s v="ETANOL, GAS LP O BIOGÁS" u="1"/>
        <s v="CONCESIONES (Fortamun)" u="1"/>
        <s v="REFACCIONES Y ACCESORIOS MENORES DE EQUIPO DE DEFENSA Y SEGURIDAD (Fondo General)" u="1"/>
        <s v="REHABILITACION DE ESPACIOS PUBLICOS CON LA APLICACION DE PINTURA VINILICA EN EL CENTRO DE LA POBLACION DE AZOYU" u="1"/>
        <s v="RASTREO DE CAMINO SACACOSECHAS EN LA LOCALIDAD DE AZOYU" u="1"/>
        <s v="REHABILITACION DE CAMINO RURAL TRAMO LOS QUITERIOS- LOS CHEGÜES" u="1"/>
        <s v="OTROS SERVICIOS DE TRASLADO." u="1"/>
        <s v="NEUMATICOS Y CAMARAS (Fondo General de Participaciones)" u="1"/>
        <s v="RADIO PORTATIL KENWOOD TK-2202 SERIE: 80503641" u="1"/>
        <s v="EN EFECTIVO" u="1"/>
        <s v="PRODUCTOS METALICOS Y A BASE DE MINERALES NO METALICOS ADQUIRIDOS COMO MATERIA PRIMA" u="1"/>
        <s v="AMPLIACION DE RED DRENAJE SANITARIO EN CAMINO A ZAPOTITLAN DE LA COLONIA ZAPATA DE LA LOACLIDAD DE SAN LUIS ACATLÁN, GUERRERO." u="1"/>
        <s v="FONDO GENERAL DE PARTICIPACIONES (Faism)" u="1"/>
        <s v="SERVICIOS DE JARDINERÍA Y FUMIGACIÓN (Faism)" u="1"/>
        <s v="CONSTRUCCION DE TANQUE PUBLICO DE AGUA POTABLE EN LA COLONIA RIVIERA ACATLAN DE SAN LUIS ACATLAN" u="1"/>
        <s v="TRANSFERENCIAS PARA EL SECTOR PRIVADO EXTERNO (Fondo General)" u="1"/>
        <s v="ESCRITORIO NORMAL" u="1"/>
        <s v="CONSTRUCCION DE DOS CUARTOS DORMITORIOS EN LA LOCALIDAD DE TENANGO/ TENANGO" u="1"/>
        <s v="SERVICIOS DE LA INDUSTRIA FILMICA DEL SONIDO Y DEL VIDEO (FONDO GENERAL)" u="1"/>
        <s v="FORTALECIMIENTO FINAICIERO PARA INVERSION 2016" u="1"/>
        <s v="REPARACIÓN Y MANTENIMIENTO DE EQUIPO DE CÓMPUTO Y TECNOLOGÍA DE LA INFORMACIÓN" u="1"/>
        <s v="PATENTES, REGALIAS Y OTROS." u="1"/>
        <s v="REHABILITACION DE CAMINOS SACACOSECHAS EN LA LOCALIDAD DE POZA VERDE" u="1"/>
        <s v="CONSERVACIÓN Y MANTENIMIENTO MENOR DE INMUEBLES (Recursos Fiscales)" u="1"/>
        <s v="GASTOS DE REPRESENTACION" u="1"/>
        <s v="AGUINALDO" u="1"/>
        <s v="SERVICIOS DE DISEÑO, ARQUITECTURA, INGENIERIA Y ACTIVIDADES RELACIONADAS" u="1"/>
        <s v="IMPUESTOS Y DERECHOS DE IMPORTACION." u="1"/>
        <s v="TRANSFERENCIAS INTERNAS OTORGADAS A FIDEICOMISOS PÚBLICOS FINANCIEROS (Faism)" u="1"/>
        <s v="ACCIONES Y PARTICIPACIONES DE CAPITAL EN EL SECTOR EXTERNO CON FINES DE POLÍTICA ECONÓMICA (Fortamun)" u="1"/>
        <s v="ACCIONES Y PARTICIPACIONES DE CAPITAL EN EL SECTOR PRIVADO CON FINES DE POLÍTICA ECONÓMICA (Fortamun)" u="1"/>
        <s v="OTROS GASTOS FINANCIEROS" u="1"/>
        <s v="MEJORAMIENTO DE RED DE ALCANTARILALDO, COLECTOR Y TANQUE SEPTICO EN LA LOCALIDAD DE AZOYU/ AZOYU" u="1"/>
        <s v="REFACCIONES Y ACCESORIOS MENORES DE EQUIPO DE CÓMPUTO Y TECNOLOGÍAS DE LA INFORMACIÓN (Fortamun)" u="1"/>
        <s v="SUELDOS BASE AL PERSONAL PERMANENTE (Recursos Fiscales)" u="1"/>
        <s v="IMPUESTOS DE IMPORTACION." u="1"/>
        <s v="MATERIAL ESTADÍSTICO Y GEOGRÁFICO (Recursos Fiscales)" u="1"/>
        <s v="AGUINALDO (Gasto Corriente)" u="1"/>
        <s v="FONDO PARA EL FORTALECIMIENTO MUNICIPAL" u="1"/>
        <s v="CONCESIÓN DE PRÉSTAMOS A ENTIDADES PARAESTATALES NO EMPRESARIALES Y NO FINANCIERAS CON FINES DE POLÍTICA ECONÓMICA (Fondo General)" u="1"/>
        <s v="PRODUCTOS ALIMENTICIOS PARA ANIMALES (Faism)" u="1"/>
        <s v="SERVICIOS DE VIGILANCIA (Recursos Fiscales)" u="1"/>
        <s v="REHABILITACION DE DRENAJE SANITARIO EN LA CALLE FRANCISCO I MADERO, COLONIA CENTRO EN EL MUNICIPIO DE APAXTLA" u="1"/>
        <s v="PRODUCTOS DE CONTRATO" u="1"/>
        <s v="SERVICIOS DE ACCESO DE INTERNET, REDES Y PROCESAMIENTO DE INFORMACIÓN (Fondo General)" u="1"/>
        <s v="INTERESES DE LA DEUDA BILATERAL (Recursos Fiscales)" u="1"/>
        <s v="CONSERVACION Y MANTENIMIENTO MENOR DE INMUEBLES" u="1"/>
        <s v="REHABILITACION DE CAMINO SACA COSECHA EN LA LOCALIDAD DE HUEHUETAN, MUNICIPIO DE AZOYU, GUERRERO" u="1"/>
        <s v="CONSTRUCCIÓN DE UN AULA EN JARDÍN DE NIÑOS &quot;NUEVA CREACIÓN&quot;, CLAVE: CCTT12DCC0710W/ LOMAS DEL VIDAL" u="1"/>
        <s v="REFACCIONES Y ACCESORIOS MENORES DE EQUIPO DE CÓMPUTO Y TECNOLOGÍAS DE LA INFORMACIÓN (Faism)" u="1"/>
        <s v="OTROS IMPUESTOS Y DERECHOS." u="1"/>
        <s v="RASTREO DE CAMINO SACACOSECHAS CRUCERO DE LA PELOTA - EL LIMON" u="1"/>
        <s v="CONTINGENCIAS POR FENÓMENOS NATURALES (Faism)" u="1"/>
        <s v="MATERIAL DE FERRETERIA" u="1"/>
        <s v="REHABILITACION DE BAÑOS SANITARIOS EN LA ESCUELA PRIMARIA RURAL ESTATAL CUAUHTEMOC C.C.T. 12EPR0030V" u="1"/>
        <s v="MATERIAL DE SONIDO GC" u="1"/>
        <s v="OTROS MATERIALES" u="1"/>
        <s v="VALORES REPRESENTATIVOS DE DEUDA ADQUIRIDOS CON FINES DE POLÍTICA ECONÓMICA (Faism)" u="1"/>
        <s v="ESTABLECIDAS CON EL SINDICATO EN CONTRATO COLECTIVO" u="1"/>
        <s v="LENOVO IDEAL CENTRE 3 24 ARE 05 ALL-IN-ONE 23.8 AMD RYZEN 3 4300U 2.7 GHZ 8GB, 1TB WINDOWS 10 64 BIT" u="1"/>
        <s v="AMORTIZACIÓN DE ARRENDAMIENTOS FINANCIEROS NACIONALES (Faism)" u="1"/>
        <s v="REHABILITACION DE ELECTRIFICACION DE LAS LOCALIDADES RURALES DEL MUNICIPIO DE AZOYU" u="1"/>
        <s v="REHABILITACION DE ELECTRIFICACION EN LAS LOCALIDADES RURALES DEL MUNICIPIO DE AZOYU" u="1"/>
        <s v="CONSTRUCCION DE COLECTOR MARGINAL DE DRENAJE SANITARIO EN COLONIAS DEL EJIDO Y MANANTIAL SEGUNDA ETAPA EN LA LOCALIDAD DE SAN LUIS ACATLAN" u="1"/>
        <s v="EDIFICIOS NO RESIDENCIALES (Faism)" u="1"/>
        <s v="OTRAS INVERSIONES EN FIDEICOMISOS (Fortamun)" u="1"/>
        <s v="REFACCIONES Y ACCESORIOS MENORES DE EQUIPO DE CÓMPUTO Y TECNOLOGÍAS DE LA INFORMACIÓN (Recursos Fiscales)" u="1"/>
        <s v="FOTOCOPIADORA XEROX" u="1"/>
        <s v="CONSTRUCCION DE CICLOPISTA CON CONCRETO HIDRAULICO EN LA CABECERA MUNICIPAL DE AZOYU, GUERRERO. TRAMO 1" u="1"/>
        <s v="MANTENIMIENTO Y CONSERVACION DE MOBILIARIO Y EQUIPO MEDICO Y DE LABORATORIO" u="1"/>
        <s v="REHABILITACION DE CALLES DE TERRACERIAS EN EL MUNICIPIO DE AZOYU" u="1"/>
        <s v="FONDO PARA LA INFRAESTRUCTURA SOCIAL MUNICIPAL" u="1"/>
        <s v="INSTALACION, REPARACION Y MANTENIMIENTO DE EQUIPO E INSTRUMENTAL MEDICO Y DE LABORATORIO" u="1"/>
        <s v="REHABILITACION DEL CENTRO DE SALUD EN AZOYU" u="1"/>
        <s v="APOYOS A INTERMEDIARIOS FINANCIEROS (Recursos Fiscales)" u="1"/>
        <s v="MATERIALES, ACCESORIOS Y SUMINISTROS DE LABORATORIO." u="1"/>
        <s v="COMPENSACION FIJA (Fortamun)" u="1"/>
        <s v="OTROS SERVICIOS GENERALES." u="1"/>
        <s v="ACCIONES Y PARTICIPACIONES DE CAPITAL EN ENTIDADES PARAESTATALES EMPRESARIALES Y NO FINANCIERAS CON FINES DE POLÍTICA ECONÓMICA (Fortamun)" u="1"/>
        <s v="GASTOS DE ESCRITURACIÓN" u="1"/>
        <s v="AMORTIZACIÓN DE LA DEUDA EXTERNA CON INSTITUCIONES DE CRÉDITO (Recursos Fiscales)" u="1"/>
        <s v="AMORTIZACIÓN DE LA DEUDA INTERNA CON INSTITUCIONES DE CRÉDITO (Recursos Fiscales)" u="1"/>
        <s v="CONSTRUCCION DE ALCANTARILLADO PLUVIAL EN TRAMO CARRETERO SAN LUIS ACATLAN - POZA VERDE KM 1+540 (EL CARMEN), EN EL MUNICIPIO DE SAN LUIS ACATLÁN, GRO." u="1"/>
        <s v="LIQUIDACIONES (seguridad publica)" u="1"/>
        <s v="SERVICIOS DE PROTECCIÓN Y SEGURIDAD (Fondo General)" u="1"/>
        <s v="CONSTRUCCION CUARTOS DOMITORIOS (13 ACCIONES) EN LOMAS DEL VIDAL, AZOYU Y LA PELOTA" u="1"/>
        <s v="COMPENSACIONES (Faism)" u="1"/>
        <s v="REHABILITACION DE CAMINO SACACOSECHAS PAJARITO GRANDE - LOS NANCHES DE LA LOCALIDAD DE EL PARAIS, EN EL MUNICIPIO DE SAN ACATLÁN, GRO." u="1"/>
        <s v="AMPLIACION DE RED DE DRENAJE SANITARIO DE LA CALLE MARGARITA MAZA DE JUAREZ Y CALLE ABASOLO ENTRE CALLE NIÑOS HEROES Y CALLE LA PALMA EN LA COLONIA NICOLAS BRAVO EN LA LOCALIDAD DE SAN LUIS ACATLAN" u="1"/>
        <s v="PC ALL in One HP 200 G8 Intel Celeron Ram 4GB DDR4 SSD 128GB Pantal la de 20.7&quot; LED Video HP 464A8LT#ABM." u="1"/>
        <s v="ACER WINDOWS 8.0" u="1"/>
        <s v="INTERESES POR ARRENDAMIENTOS FINANCIEROS NACIONALES (Fortamun)" u="1"/>
        <s v="CÁMARAS FOTOGRÁFICAS Y DE VIDEO (Faism)" u="1"/>
        <s v="APOYOS A LA CAPACITACIÓN DE LOS SERVIDORES PÚBLICOS (Fondo General)" u="1"/>
        <s v="SERVICIOS INTEGRALES DE TRASLADO Y VIATICOS (Faism)" u="1"/>
        <s v="FLETES Y MANIOBRAS (Recursos Fiscales)" u="1"/>
        <s v="INVERSIONES EN FIDEICOMISOS DE MUNICIPIOS (Recursos Fiscales)" u="1"/>
        <s v="CONSTRUCCION DE DRENAJE SANITARIO EN LA CALLE LAS MINAS, COLONIA LAS MINAS, MUNICIPIO DE APAXTLA" u="1"/>
        <s v="ARRENDAMIENTO DE TRANSPORTACION (Gasto Corriente)" u="1"/>
        <s v="PAVIMENTACION DE CONCRETO HIDRAULICO EN CALLE LOS GALVEZ, COLONIA TILACU" u="1"/>
        <s v="SERVICIOS DE VIGILANCIA A EDIFICIOS PUBLICOS." u="1"/>
        <s v="HONORARIOS ASIMILABLES A SALARIOS (Recursos Fiscales)" u="1"/>
        <s v="PRODUCTOS TEXTILES (Recursos Fiscales)" u="1"/>
        <s v="ENERGIA ELECTRICA (Gasto Corriente)" u="1"/>
        <s v="LIQUIDACIONES (Fondo general de participaciones)" u="1"/>
        <s v="APOYOS A LA CAPACITACIÓN DE LOS SERVIDORES PÚBLICOS (Faism)" u="1"/>
        <s v="REPETIDOR KENWOOD NXR-710-K VHF DIGITAL/ANALOGO SERIE C1A10148" u="1"/>
        <s v="REHABILITACION DE SUB-ESTACION FOTOVOLTAICA PARA SISTEMA DE BOMBEO SOLAR DE 5HP EN EL CARCAMO UBICADO EN LA COMUNIDAD DE EL CARRIZO" u="1"/>
        <s v="INSUMOS TEXTILES ADQUIRIDOS COMO MATERIA PRIMA (Fondo General)" u="1"/>
        <s v="CONSTRUCCIÓN DE PAVIMENTACIÓN CON CONCRETO HIDRÁULICO EN CALLE ACAPULCO DE LA COLONIA SAN ISIDRO EN LA LOCALIDAD SAN LUIS ACATLÁN" u="1"/>
        <s v="OTROS ACTIVOS INTANGIBLES (Fortamun)" u="1"/>
        <s v="CONSTRUCCION DE CICLOPISTA CON CONCRETO HIDRAULICO EN LA CABECERA MUNICIPAL DE AZOYU, GUERRERO. TRAMO 2" u="1"/>
        <s v="HOSPEDAJE." u="1"/>
        <s v="OTROS SERVICIOS DE TRASLADO Y HOSPEDAJE (Fortamun)" u="1"/>
        <s v="CONSTRUCCION DE PAVIMENTACION CON CONCRETO HIDRAHULIOC DE LA CALLE PLAN DE AYUTLA DE LA COMUNIDAD DE BUENA VISTA, EN EL MUNICIPIO DE SAN LUIS ACATLÁN, GRO." u="1"/>
        <s v="TRANSFERENCIAS PARA GOBIERNOS EXTRANJEROS (Fondo General)" u="1"/>
        <s v="DE HERRAMIENTAS E INSTRUMENTOS" u="1"/>
        <s v="EQUIPOS Y APARATOS AUDIOVISUALES (Recursos Fiscales)" u="1"/>
        <s v="CONSTRUCCION DE PAVIMENTO DE CONCRETO HIDRAULICO EN CALLE 5 DE MAYO, COLONIA CHAPULICERA, MUNICIPIO DE APAXTLA" u="1"/>
        <s v="AMPLIACION DE RED DE AGUA ENTUBADA Y OBRA COMPLEMENTARIA EN CALLES ABASOLO E INDUSTRIA DE LA COLONIA PLAYA LARGA DE LA LOCALIDAD DE SAN LUIS ACATLAN." u="1"/>
        <s v="HERRAMIENTAS MENORES (Gasto Corriente)" u="1"/>
        <s v="MONUMENTOS Y RELOJES PUBLICOS" u="1"/>
        <s v="CONCESIÓN DE PRÉSTAMOS AL SECTOR EXTERNO CON FINES DE POLÍTICA ECONÓMICA (Fondo General)" u="1"/>
        <s v="CONCESIÓN DE PRÉSTAMOS AL SECTOR PRIVADO CON FINES DE POLÍTICA ECONÓMICA (Fondo General)" u="1"/>
        <s v="ARRENDAMIENTO DE EQUIPO DE TRANSPORTACION" u="1"/>
        <s v="DONATIVOS A FIDEICOMISOS PRIVADOS (Faism)" u="1"/>
        <s v="REHABILITACION DE CAMINO SACACOSECHA TENCOHUEY-LA CRUCITA- TECAHUAPA- ZAPOTE PRIETO/ AZOYU" u="1"/>
        <s v="PRODUCTOS ALIMENTICIOS (FONDO GENERAL)" u="1"/>
        <s v="ARRENDAMIENTO DE BIENES INMUEBLES." u="1"/>
        <s v="AMPLIACION DE CAMINO RURAL CRUCERO DE CAMALOTILLO - CERRO LIMON PARA CONSTRUCCION DE PAVIMENTACION DE CAMINO MEDIANTE HUELLAS DE RODAMIENTO DE CONCRETO HIDRAULICO" u="1"/>
        <s v="REHABILITACIÓN DEL CAMINO RURAL TLANIPATLAN- XOCHIPALA, LOCALIDAD XOCHIPALA, MUNICIPIO DE APAXTLA" u="1"/>
        <s v="FERTILIZANTES, PESTICIDAS Y OTROS AGROQUÍMICOS (Faism)" u="1"/>
        <s v="REHABILITACIÓN DEL CAMINO RURAL OXTOTITLAN- TLANIPATLAN-LIBERALTEPEC, LOCALIDAD LIBERALTEPEC, MUNICIPIO DE APAXTLA." u="1"/>
        <s v="TRANSFERENCIAS A FIDEICOMISOS DEL PODER EJECUTIVO (Faism)" u="1"/>
        <s v="REMUNERACIONES POR ADSCRIPCIÓN LABORAL EN EL EXTRANJERO (Fortamun)" u="1"/>
        <s v="ESTRUCTURAS Y MANUFACTURAS." u="1"/>
        <s v="FORTAMUN (Muebles de oficina y estanteria)" u="1"/>
        <s v="CONCESIÓN DE PRÉSTAMOS A ENTIDADES FEDERATIVAS Y MUNICIPIOS CON FINES DE POLÍTICA ECONÓMICA (Fondo General)" u="1"/>
        <s v="MATERIALES Y ÚTILES DE ENSEÑANZA (Fortamun)" u="1"/>
        <s v="SUBSIDIOS A ENTIDADES FEDERATIVAS Y MUNICIPIOS (Fortamun)" u="1"/>
        <s v="AMPLIACION DE RED DE ALCANTARILLADO SANITARIO Y OBRA COMPLEMENTARIA EN CALLE VICENTE GUERRERO DE LA COLONIA CENTRO DE SAN LUIS ACATLAN" u="1"/>
        <s v="AMPLIACION DE RED DE DISTRIBUCION DE AGUA POTABLE EN LA LOCALIDAD DE LA PAROTA, ANEXO DE BUENA VISTA, EN EL MUNICIPIO DE SAN LUIS ACATLAN, GRO." u="1"/>
        <s v="OTROS BIENES INMUEBLES (Fortamun)" u="1"/>
        <s v="MAQUINARIA Y EQUIPO DE CONSTRUCCIÓN (Recursos Fiscales)" u="1"/>
        <s v="MATERIAL DE LIMPIEZA (Gasto Corriente)" u="1"/>
        <s v="JARDINERIA (Fondo General de Participaciones)" u="1"/>
        <s v="IMPRESIONES OFICIALES." u="1"/>
        <s v="SEGUROS DE RESPONSABILIDAD PATRIMONIAL" u="1"/>
        <s v="AMPLIACION DE RED DE ENERGIA ELECTRICA EN MEDIA Y BAJA TENSION EN LA COLONIA LOS MANATIALES DE LA LOCALIDAD DE SAN LUIS ACATLÁN, GRO" u="1"/>
        <s v="PAVIMENTACION CON CONCRETO HIDRAHULICO DE LA CALLE DE ACCESO A LAS ESCUELA PRIMARIA 16 DE SEPTIEMBRE DE LA LOCALIDAD DE COYUL CHIQUITO, EN EL MUNICIPIO DE SAN LUIS ACATLÁN, GRO." u="1"/>
        <s v="CONSTRUCCION DE BANQUETAS (ANDADOR) EN LA CALLE SAN FRANCISCO DE LA LOCALIDAD DE AZOYU" u="1"/>
        <s v="PODADORA CON MOTOR A GASOLINA TRUPER HP: 6 POTENCIA: 4474W CAPACIDAD DE CORTE: 22&quot;" u="1"/>
        <s v="ARTÍCULOS METÁLICOS PARA LA CONSTRUCCIÓN (Fondo General)" u="1"/>
        <s v="LENOVO WINDOWS 10" u="1"/>
        <s v="CONSTRUCCION DE PAVIMENTACION CON CONCRETO HIDRAULICO EN CALLE CONSTITUCION DE LA LOCALIDAD BUENAVISTA." u="1"/>
        <s v="REHABILITACIÓN DE CAMINO SACACOSECHA EN LA LOCALIDAD DE ZAPOTITLAN DE LA FUENTE" u="1"/>
        <s v="ARRENDAMIENTO DE BIENES MUEBLES (FAISM)" u="1"/>
        <s v="MATERIALES, ÚTILES Y EQUIPOS MENORES DE TECNOLOGÍAS DE LA INFORMACIÓN Y COMUNICACIONES (Recursos Fiscales)" u="1"/>
        <s v="INVERSIONES EN FIDEICOMISOS DEL PODER LEGISLATIVO (Fortamun)" u="1"/>
        <s v="CONSTRUCCION DE MURO DE CONTENCION EN CANCHA DEPORTIVA DE LA COLONIA SAN JOSE DE LA MISION." u="1"/>
        <s v="APOYO A COMISARIOS" u="1"/>
        <s v="REHABILITACION DE DRENAJE SANITARIO EN CALLE ROMA BARRIO LAS OLLITAS" u="1"/>
        <s v="REFACCIONES Y ACCESORIOS MENORES (FONDO GENERALDE PARTICIPACIONES)" u="1"/>
        <s v="ACCIONES Y PARTICIPACIONES DE CAPITAL EN EL SECTOR EXTERNO CON FINES DE POLÍTICA ECONÓMICA (Fondo General)" u="1"/>
        <s v="ACCIONES Y PARTICIPACIONES DE CAPITAL EN EL SECTOR PRIVADO CON FINES DE POLÍTICA ECONÓMICA (Fondo General)" u="1"/>
        <s v="PLAGUICIDAS, ABONOS Y FERTILIZANTES." u="1"/>
        <s v="REHABILITACION DE DRENAJE SANITARIO EN LA CALLE SOR JUANA INES DE LA CRUZ, COLONIA NANCHICAHUITE, MUNICIPIO DE APAXTLA" u="1"/>
        <s v="AGUA LIMPIA" u="1"/>
        <s v="CONSTRUCCION DE TECHADO DE EN AREAS DE IMPARTICION DE EDUCACION FISICA EN EL JARDIN DE NIÑOS &quot;MAXMADI&quot; C.C.T. 12DJN0572Z" u="1"/>
        <s v="ARRENDAMIENTO FINANCIERO (Fortamun)" u="1"/>
        <s v="REFACCIONES Y ACCESORIOS MENORES DE MOBILIARIO Y EQUIPO DE ADMINISTRACION, EDUCACIONAL Y RECREATIVO" u="1"/>
        <s v="ADMINISTRACION 2015-2018" u="1"/>
        <s v="EDICION DE FOLLETOS PUBLICITARIOS (TRIPTICOS Y CARTELES)" u="1"/>
        <s v="ESTANTE PARA BIBLIOTECA: CON 5 ENTREPAÑOS DE 900 X 300 X 1690 MM. FABRICADO LOS POSTES, LOS ARMADORES, PAREDES LATERALES PARA ENTREPAÑOS Y CUBREPOLVO EN LAMINA CALIBRE 20; TERMINADO CON PINTURA EPOXICA MICROPULVERIZADA COLOR ARENA, VIENE DESARMADO." u="1"/>
        <s v="PECES Y ACUICULTURA (Recursos Fiscales)" u="1"/>
        <s v="FLETES Y MANIOBRAS (Fortamun)" u="1"/>
        <s v="AMPLIACION DE RED DE DISTRIBUCION DE ENERGIA ELECTRICA EN LA COLONIA SANTA CECILIA DE LA LOCALIDAD DE SAN LUIS ACATLAN, EN EL MUNICIPIO DE SAN LUIS ACATLÁN, GRO." u="1"/>
        <s v="SUBVENCIONES AL CONSUMO (Fondo General)" u="1"/>
        <s v="FONDO GENERAL DE PARTICIPACIONES (Fortamun)" u="1"/>
        <s v="PRODUCTOS TEXTILES (Fortamun)" u="1"/>
        <s v="CONSTRUCCIÓN DE LA PAVIMENTACIÓN EN LA CALLE SIN NOMBRE DE LA LOCALIDAD DE EL MACAHUITE" u="1"/>
        <s v="LEGALIZACIONES, GASTOS DE ESCRITURACION Y EXHORTOS." u="1"/>
        <s v="DIFUSIÓN POR RADIO, TELEVISIÓN Y OTROS MEDIOS DE MENSAJES COMERCIALES PARA PROMOVER LA VENTA DE BIENES O SERVICIOS (Faism)" u="1"/>
        <s v="PINTURAS (FAEISM)" u="1"/>
        <s v="ARRENDAMIENTO DE EQUIPO Y BIENES INFORMATICOS (Gasto corriente)" u="1"/>
        <s v="PRESTACIONES CONTRACTUALES (Fortamun)" u="1"/>
        <s v="HONORARIOS" u="1"/>
        <s v="PRODUCTOS DE CUERO, PIEL, PLASTICO Y HULE ADQUIRIDOS COMO MATERIA PRIMA" u="1"/>
        <s v="SUELDO BASE PERSONAL PERMANENTE (Fortamun)" u="1"/>
        <s v="MATERIAS PRIMAS Y MATERIALES DE PRODUCCION Y COMERCIALIZACION." u="1"/>
        <s v="OTRAS AYUDAS SOCIALES A PERSONAS" u="1"/>
        <s v="AMPLIACION DEL SISTEMA DE AGUA POTABLE EN LA COMUNIDAD DE TENANGO" u="1"/>
        <s v="MATERIALES, ÚTILES Y EQUIPOS MENORES DE TECNOLOGÍAS DE LA INFORMACIÓN Y COMUNICACIONES (Faism)" u="1"/>
        <s v="REHABILITACION DE CAMINO SACACOSECHA MACAHUITE, RÍO QUETZALA, CRUCERO DE POZA HONDA, CERRO PIEDRA, BARRANCA DEL MUERTO DE LA PAROTA………../ EL MACAHUITE" u="1"/>
        <s v="RASTREO DE CAMINO SACACOSECHA CRUCERO DE EL MACAHUITE - ARROYO CAL" u="1"/>
        <s v="IMPUESTO SOBRE NÓMINAS Y OTROS QUE SE DERIVEN DE UNA RELACIÓN LABORAL (Faism)" u="1"/>
        <s v="GASTOS DE REPRESENTACIÓN (Recursos Fiscales)" u="1"/>
        <s v="OPERACION DE LA BRIGRADAS DE PROTECCION FORESTAL (CONAFOR)" u="1"/>
        <s v="NOTEBOOK LEN A48G1T" u="1"/>
        <s v="AMPLIACION DE LA RED DE AGUA POTABLE EN LOMAS DEL VIDAL" u="1"/>
        <s v="PRODUCTOS DE PAPEL, CARTON E IMPRESOS ADQUIRIDOS COMO MATERIA PRIMA" u="1"/>
        <s v="APORTACIONES PREVISTAS EN LEYES Y DECRETOS AL SISTEMA DE PROTECCIÓN SOCIAL (Faism)" u="1"/>
        <s v="TRANSFERENCIAS POR OBLIGACIONES DE LEY" u="1"/>
        <s v="APORTACIONES PREVISTAS EN LEYES Y DECRETOS AL SISTEMA DE PROTECCIÓN SOCIAL (Fortamun)" u="1"/>
        <s v="PAVIMENTACION DEL C.R. AZOYU - EL MACAHUITE A BASE DE CONCRETO HIDRAULICO DEL KM 1+690 AL 2+030" u="1"/>
        <s v="PRODUCTOS QUÍMICOS, FARMACÉUTICOS Y DE LABORATORIO ADQUIRIDOS COMO MATERIA PRIMA (Fortamun)" u="1"/>
        <s v="MEJORAMIENTO DE RED DE ALCANTARILLADO , COLECTOR Y TANQUE SEPTICO EN LA LOCALIDAD DE AZOYU. MPIO. DEL MISMO NOMBRE, ESTADO DE GUERRERO" u="1"/>
        <s v="MARCAS (Recursos Fiscales)" u="1"/>
        <s v="DRENAJE" u="1"/>
        <s v="FAISM (Camaras Fotograficas)" u="1"/>
        <s v="SERVICIOS DE CAPACITACIÓN  (Recursos Fiscales)" u="1"/>
        <s v="PASAJES MARÍTIMOS, LACUSTRES Y FLUVIALES (Fondo General)" u="1"/>
        <s v="JUBILACIONES (Faism)" u="1"/>
        <s v="COMISIONES DE LA DEUDA PÚBLICA EXTERNA (Fondo General)" u="1"/>
        <s v="PRODUCTOS METÁLICOS Y A BASE DE MINERALES NO METÁLICOS ADQUIRIDOS COMO MATERIA PRIMA (Fortamun)" u="1"/>
        <s v="A INSTITUCIONES EDUCATIVAS (Gasto Corriente)" u="1"/>
        <s v="CUOTAS AL ISSSPEG" u="1"/>
        <s v="SERVICIOS FUNERARIOS Y DE CEMENTERIOS (Recursos Fiscales)" u="1"/>
        <s v="RASTREO DE CAMINO RURAL EL CARRIZO - PEÑAS NEGRAS" u="1"/>
        <s v="SERVICIOS DE TELECOMUNICACIONES Y SATÉLITES (Recursos Fiscales)" u="1"/>
        <s v="SERVICIOS DE VIGILANCIA." u="1"/>
        <s v="AYUDAS SOCIALES A INSTITUCIONES SIN FINES DE LUCRO (Recursos Fiscales)" u="1"/>
        <s v="REHABILITACION DE CAMINO SACA COSECHA EN LA LOCALIDAD DE AZOYÚ" u="1"/>
        <s v="SEGUROS Y FIANZAS (FONDO GENERAL)" u="1"/>
        <s v="MATERIAL ELECTRICO ALUMBRADO PUBLICO" u="1"/>
        <s v="PRENDAS DE PROTECCIÓN PARA SEGURIDAD PÚBLICA Y NACIONAL (Recursos Fiscales)" u="1"/>
        <s v="DE PERSONAL" u="1"/>
        <s v="HOSPEDAJE" u="1"/>
        <s v="OVINOS Y CAPRINOS (Faism)" u="1"/>
        <s v="PREVISION AL INCREMENTO SALARIAL (FONDO GENERAL DE PARTICIPACIONES)" u="1"/>
        <s v="MATERIALES DE SEGURIDAD PUBLICA." u="1"/>
        <s v="ARRENDAMIENTO DE MOBILIARIO Y EQUIPO DE ADMINISTRACION, EDUCACIONAL Y RECREATIVO" u="1"/>
        <s v="ARRENDAMIENTO DE EQUIPOS MEDICOS." u="1"/>
        <s v="A CAMPESINOS" u="1"/>
        <s v="AMORTIZACIÓN DE LA DEUDA BILATERAL (Recursos Fiscales)" u="1"/>
        <s v="SUBSIDIOS PARA CUBRIR DIFERENCIALES DE TASAS DE INTERÉS (Faism)" u="1"/>
        <s v="CONCESIÓN DE PRÉSTAMOS AL SECTOR EXTERNO CON FINES DE GESTIÓN DE LIQUIDEZ (Fondo General)" u="1"/>
        <s v="CONCESIÓN DE PRÉSTAMOS AL SECTOR PRIVADO CON FINES DE GESTIÓN DE LIQUIDEZ (Fondo General)" u="1"/>
        <s v="CONCESIÓN DE PRÉSTAMOS AL SECTOR PÚBLICO CON FINES DE GESTIÓN DE LIQUIDEZ (Fondo General)" u="1"/>
        <s v="2% IMPTO SOBRE NOMINA (Gasto Corriente)" u="1"/>
        <s v="REFACCIONES Y ACCESORIOS MENORES DE EQUIPO E INSTRUMENTAL MÉDICO Y DE LABORATORIO (Fortamun)" u="1"/>
        <s v="MAQUINARIA Y EQUIPO AGROPECUARIO (Fondo General)" u="1"/>
        <s v="INVERSIONES EN FIDEICOMISOS DEL PODER JUDICIAL (Fondo General)" u="1"/>
        <s v="MERCANCÍAS ADQUIRIDAS PARA SU COMERCIALIZACIÓN (Recursos Fiscales)" u="1"/>
        <s v="ARRENDAMIENTO DE OTROS EQUIPOS" u="1"/>
        <s v="BECAS PARA TRABAJADORES" u="1"/>
        <s v="CONSTRUCCIÓN DE UN COMEDOR COMUNITARIO EN LA LOCALIDAD DE LOS METATES, MUNICIPIO DE AZOYÚ" u="1"/>
        <s v="INTERESES DERIVADOS DE LA COLOCACIÓN DE TÍTULOS Y VALORES (Recursos Fiscales)" u="1"/>
        <s v="CAPACITACION A SERVIDORES PUBLICOS." u="1"/>
        <s v="1 NOTEBOOK LEN A48GIT" u="1"/>
        <s v="PRODUCTOS QUÍMICOS, FARMACÉUTICOS Y DE LABORATORIO ADQUIRIDOS COMO MATERIA PRIMA (Fondo General)" u="1"/>
        <s v="DE SERVICIOS PARA LA SALUD" u="1"/>
        <s v="SERVICIOS DE MANEJO DE DESECHOS" u="1"/>
        <s v="OBLIGACIONES NEGOCIABLES ADQUIRIDAS CON FINES DE GESTIÓN DE LIQUIDEZ (Fortamun)" u="1"/>
        <s v="SEGUROS Y FIANZAS (Gasto Corriente)" u="1"/>
        <s v="RASTREO DE CAMINO SACACOSECHAS EL CARRIZO - PEÑAS NEGRAS" u="1"/>
        <s v="REFACCIONES Y ACCESORIOS MENORES DE MAQUINARIA Y OTROS EQUIPOS (Fondo General)" u="1"/>
        <s v="EQUIPOS Y APARATOS AUDIOVISUALES (Faism)" u="1"/>
        <s v="VENTA DE BIENES INMUEBLES" u="1"/>
        <s v="RASTREO DE CAMINO SACACOSECHAS TENANGO - EL RIO" u="1"/>
        <s v="CONSTRUCCION DE CAMINO SACACOSECHAS EL TAMARINDO AL CERRO DE SAN MARCOS SEGUNDA ETAPA EN LA COMUNIDAD DE YOLOXOCHITLCONSTRUCCION DE CAMINO SACACOSECHAS EL TAMARINDO AL CERRO DE SAN MARCOS SEGUNDA ETAPA EN LA COMUNIDAD DE YOLOXOCHITL" u="1"/>
        <s v="AYUDAS SOCIALES PARA FOMENTO CULTURAL" u="1"/>
        <s v="REHABILITACION DE CAMINO SACACOSECHA SAN MIGUEL REE´DI - EL ARERRADERO EN LA LOCALIDAD DE SAN MIGUEL REE´DI, EN EL MUNICIPIO DE SAN LUIS ACATLÁN, GRO." u="1"/>
        <s v="ARRENDAMIENTO DE EQPO FOTOGRAFIA, CINE, GRABACION, VIDEO Y SONIDO" u="1"/>
        <s v="BLANCOS Y OTROS PRODUCTOS TEXTILES, EXCEPTO PRENDAS DE VESTIR (Recursos Fiscales)" u="1"/>
        <s v="SUBSIDIOS A LA VIVIENDA (Fortamun)" u="1"/>
        <s v="EQUIPO MÉDICO Y DE LABORATORIO (Recursos Fiscales)" u="1"/>
        <s v="TOLDOS, CARPAS Y LONAS" u="1"/>
        <s v="SOBREHABERES (Fortamun)" u="1"/>
        <s v="EXPOSICIONES." u="1"/>
        <s v="AYUDAS PARA SERVICIO SOCIAL." u="1"/>
        <s v="PAVIMENTACION CON CONCRETO HIDRAULICO DE LA CALLE JUAN N. ALVAREZ ENTRE CALLE CUAUHTEMOC Y HERMENEGILDO GALEANA" u="1"/>
        <s v="PRODUCTOS MINERALES NO METÁLICOS (Recursos Fiscales)" u="1"/>
        <s v="LAPTOP ASUS 15 X515EA-BR895T" u="1"/>
        <s v="COMPENSACIONES (Recursos Fiscales)" u="1"/>
        <s v="AMPLIACION DE DRENAJE SANITARIO EN LA CALLE SIN NOMBRE CON ACCESO AL JARDIN DE NIÑOS GABRIELA MISTRAL, EN LA LOCALIDAD DE LA PELOTA, MUNICIPIO DE AZOYU, GUERRERO" u="1"/>
        <s v="INVERSIONES EN FIDEICOMISOS PÚBLICOS NO EMPRESARIALES Y NO FINANCIEROS (Fortamun)" u="1"/>
        <s v="HONORARIOS ESPECIALES (Recursos Fiscales)" u="1"/>
        <s v="AMORTIZACIÓN DE LA DEUDA EXTERNA POR EMISIÓN DE TÍTULOS Y VALORES (Recursos Fiscales)" u="1"/>
        <s v="AMORTIZACIÓN DE LA DEUDA INTERNA POR EMISIÓN DE TÍTULOS Y VALORES (Recursos Fiscales)" u="1"/>
        <s v="TRANSFERENCIAS INTERNAS OTORGADAS A ENTIDADES PARAESTATALES NO EMPRESARIALES Y NO FINANCIERAS (Fondo General)" u="1"/>
        <s v="PARA OFICINA" u="1"/>
        <s v="CONSTRUCCIÓN DE ALCANTARILLA PLUVIAL EN LA CALLE PRIVADA SOLEDAD, COL. EMILIANO ZAPATA I, MUNICIPIO DE APAXTLA" u="1"/>
        <s v="SERVICIOS GENERALES." u="1"/>
        <s v="APOYOS A AHORRADORES Y DEUDORES DEL SISTEMA FINANCIERO NACIONAL (Fortamun)" u="1"/>
        <s v="AMPLIACION DE RED DE DISTRIBUCION DE AGUA ENTUBADA EN LA CALLE MIGUEL ANGEL CORNEJO, EN LA LOCALIDAD DE QUETZALAPA MUNICIPIO AZOYU, GUERRERO" u="1"/>
        <s v="AMPLIACION DE RED DE ALCANTARILLADO SANITARIO Y OBRA COMPLEMENTARIA EN CALLE LA HISTORIA DE MEXICO DE LA LOCALIDAD DE BUENA VISTA." u="1"/>
        <s v="SENTENCIAS Y RESOLUCIONES POR AUTORIDAD COMPETENTE (Fortamun)" u="1"/>
        <s v="VESTUARIO Y UNIFORMES (Fondo General)" u="1"/>
        <s v="REFACCIONES Y ACCESORIOS MENORES DE EQUIPO DE CÓMPUTO Y TECNOLOGÍAS DE LA INFORMACIÓN (Fondo General)" u="1"/>
        <s v="PAVIMENTACION CON CONCRETO HIDRAHULICO DE LA CALLE VICENTE GUERRERO EN LA LOCALIDAD DE LOMA BONITA, EN EL MUNICIPIO DE SAN LUIS ACATLAN, GRO." u="1"/>
        <s v="MULTIFUNCIONAL EPSON L5190" u="1"/>
        <s v="PARA ACTIVIDADES ADMINISTRATIVAS" u="1"/>
        <s v="ARRENDAMIENTO DE EQUIPO E INSTRUMENTAL MÉDICO Y DE LABORATORIO (Fortamun)" u="1"/>
        <s v="RASTREO DE CAMINO SACACOSECHAS DE LA LOCALIDAD DE QUETZALAPA" u="1"/>
        <s v="MATERIALES Y ÚTILES DE IMPRESIÓN Y REPRODUCCIÓN (Fondo General)" u="1"/>
        <s v="PECES Y ACUICULTURA (Fondo General)" u="1"/>
        <s v="INVERSIONES EN FIDEICOMISOS DEL PODER JUDICIAL (Fortamun)" u="1"/>
        <s v="ARRENDAMIENTO DE ACTIVOS INTANGIBLES (Recursos Fiscales)" u="1"/>
        <s v="INSUMOS TEXTILES ADQUIRIDOS COMO MATERIA PRIMA (Recursos Fiscales)" u="1"/>
        <s v="SUELDOS BASE AL PERSONAL PERMANENTE (Faism)" u="1"/>
        <s v="APORTACIONES AL SISTEMA PARA EL RETIRO." u="1"/>
        <s v="CONCESIONES (Fondo General)" u="1"/>
        <s v="MUEBLES DE OFICINA Y ESTANTERÍA (Fortamun)" u="1"/>
        <s v="ARRENDAMIENTO DE OFICINAS" u="1"/>
        <s v="MEJORAMIENTO DE VIVIENDA (VARIOS)" u="1"/>
        <s v="CONSTRUCCION DE MUROS Y CERCO PERIMETRAL PRIMERA ETAPA EN LA ESCUELA PRIMARIA DONACIANO M . GARZON DE LA LOCALIDAD DE SAN LUIS ACATLAN, EN EL MUNICIPIO DE SAN LUIS ACATLAN, GRO." u="1"/>
        <s v="CONSTRUCCIÓN DE VÍAS DE COMUNICACIÓN (Faism)" u="1"/>
        <s v="OTRAS TRANSFERENCIAS A FIDEICOMISOS (Faism)" u="1"/>
        <s v="APORTACIONES DE LAS ENTIDADES FEDERATIVAS A LOS MUNICIPIOS (Faism)" u="1"/>
        <s v="MATERIAL ELECTRICO (Gasto Corriente)" u="1"/>
        <s v="ESTABLECIDAS EN CONDICIONES GENERALES DE TRABAJO" u="1"/>
        <s v="CONSTRUCCION DE CAMINO RURAL EL MANGUITO - CRUZ ALTA PRIMERA ETAPA, EN EL MUNICIPIO DE SAN LUIS ACATLAN, GRO." u="1"/>
        <s v="CONSTRUCCION DE CAMINO SACACOSECHAS EN LA LOCALIDAD DE PLAN IGUALA, EN EL MUNICIPIO DE SAN LUIS ACATLAN, GRO." u="1"/>
        <s v="AMPLIACION DE RED DE AGUA ENTUBADA Y OBRA COMPLEMENTARIA EN AV. MIGUEL HIDALGO DE LA COLONIA PROGRESO, DE LA LOCALIDAD DE PUEBLO HIDALGO" u="1"/>
        <s v="MATERIALES Y ÚTILES DE IMPRESIÓN Y REPRODUCCIÓN (Recursos Fiscales)" u="1"/>
        <s v="COPIADORA CANNON IMAGE CLASS D1520" u="1"/>
        <s v="HONORARIOS." u="1"/>
        <s v="CONSTRUCCION DE BIBLIOTECA PUBLICA MUNICIPAL PRIMERA ETAPA EN LA LOCALIDAD DE LLANO GUAJE, MUNICIPI DE SAN LUIS ACATLAN, GRO." u="1"/>
        <s v="AMPLIACION DE RED DE ELECTRIFICACION EN LA COMUNIDAD DE LOS CHEGUES" u="1"/>
        <s v="CONSTRUCCION DE CUARTOS DORMITORIOS (2 ACCIONES) EN EL ARENAL Y BANCO DE ORO" u="1"/>
        <s v="DE COMPUTO" u="1"/>
        <s v="ALMACENAJE, ENVASE Y EMBALAJE (Faism)" u="1"/>
        <s v="REHABILITACIÓN DEL CAMINO SACA COSECHA EN LA LOCALIDAD DE LA CULEBRA, MUNICIPIO DE AZOYÚ" u="1"/>
        <s v="MANTENIMIENTO Y CONSERVACION DE MOBILIARIO Y EQUIPO DE ADMINISTRACION" u="1"/>
        <s v="CONSTRUCCION DE PAVIMENTACION CON CONCRETO HIDRAHULICO, EN LA CALLE EMILIANO ZAPATA SALIDA A LA RESPONDONA EN LA LOCALIDAD DE QUETZALAPA, MUNICIPIO DE AZOYU, GUERRERO" u="1"/>
        <s v="INSTALACIONES Y EQUIPAMIENTO EN CONSTRUCCIONES (Fortamun)" u="1"/>
        <s v="CONSTRUCCION DE MURO DE CONTENCION EN CALLE DE ACCESO A LA IGLESIA DE LA LOCALIDAD DE TUXTEPEC, EN EL MUNICIPIO DE SAN LUIS ACATLÁN, GRO." u="1"/>
        <s v="CONSTRUCCION DE PAVIMENTACION CON CONCRETO HIDRAHULICO DEL CAMINO AZOYU-MACAHUITE TRAMO: 2+080 AL 2+365, EN LA LOCALIDAD DE EL MACAHUITE, MUNICIPIO DE AZOYU, GUERRERO" u="1"/>
        <s v="CAFETERIA" u="1"/>
        <s v="AMPLIACION DE LA RED DE AGUA POTABLE EN LA CALLE NIÑOS HEROES, EN LA LOCALIDAD DE TENANGO, MUNICIPIO DE AZOYU, GUERRERO" u="1"/>
        <s v="CONSTRUCCION DE DE TECHADO EN AREAS DE IMPARTICION DE EDUCACION FISICA EN LA ESCUELA PRIMARIA RURAL FEDERAL &quot;LIC. ADOLFO LOPEZ MATEOS, C.C.T. 12DPR05330, DE LA LOCALIDAD DE BANCO DE ORO, MPIO. DE AZOYU, GRO." u="1"/>
        <s v="MEDICINAS Y PRODUCTOS FARMACEUTICOS. (FORTAMUN)" u="1"/>
        <s v="VIATICOS NACIONALES. (Gasto Corriente)" u="1"/>
        <s v="COMISIÓN FEDERAL DE ELECTRICIDAD GASTOS ADMINISTRATIVOS RECAUDACIÓN" u="1"/>
        <s v="OTROS MATERIALES (GASTO CORRIENTE)" u="1"/>
        <s v="REHABILITACION DE COMEDOR COMUNITARIO EN LA LOCALIDAD DE LOS CHEGÜES/ LOS CHEGÛES" u="1"/>
        <s v="AMORTIZACIÓN DE ARRENDAMIENTOS FINANCIEROS NACIONALES (Fondo General)" u="1"/>
        <s v="OTROS EQUIPOS (Recursos Fiscales)" u="1"/>
        <s v="DONATIVOS A ENTIDADES FEDERATIVAS (Fondo General)" u="1"/>
        <s v="CAFETERIA (Gasto Corriente)" u="1"/>
        <s v="REPARACION Y MANTENIMIENTO DE EQUIPO DE TRANSPORTE (Fondo General de Participaciones)" u="1"/>
        <s v="LICENCIAS INDUSTRIALES, COMERCIALES Y OTRAS (Fondo General)" u="1"/>
        <s v="TELEFONO CONVENCIONAL (Gasto Corriente)" u="1"/>
        <s v="EQUIPO EDUCACIONAL Y RECREATIVO" u="1"/>
        <s v="SERVICIOS DE DISEÑO , ARQUITECTURA , INGENIERIA, Y ACTIVIDADES RELACIONADS" u="1"/>
        <s v="SERVICIOS DE JARDINERÍA Y FUMIGACIÓN (Fortamun)" u="1"/>
        <s v="CONSTRUCCIÓN DE LINEA DE CONDUCCION DE AGUA POTABLE" u="1"/>
        <s v="PASAJES NACIONALES AEREOS. (Gasto Corriente)" u="1"/>
        <s v="OTROS BIENES INMUEBLES (Fondo General)" u="1"/>
        <s v="INFRAESTRUCTURA BÁSICA DEL SECTOR SALUD" u="1"/>
        <s v="REHABILITACION DE CAMINO RURAL ENTRONQUE CARRETERO TLAPA - MARQUELIA - EL MESON DEL SUR - TIERRA COLORADA" u="1"/>
        <s v="TELEFONÍA CELULAR (Faism)" u="1"/>
        <s v="TRANSFERENCIAS INTERNAS OTORGADAS A FIDEICOMISOS PÚBLICOS FINANCIEROS (Recursos Fiscales)" u="1"/>
        <s v="MEDICINAS Y PRODUCTOS FARMACÉUTICOS (Faism)" u="1"/>
        <s v="INVERSIONES EN FIDEICOMISOS DE MUNICIPIOS (Faism)" u="1"/>
        <s v="LUBRICANTES Y ADITIVOS (FONDO GENERAL DE PARTICIPACIONES)" u="1"/>
        <s v="DONATIVOS A INSTITUCIONES SIN FINES DE LUCRO (Fondo General)" u="1"/>
        <s v="ESPECIES MENORES Y DE ZOOLÓGICO (Fortamun)" u="1"/>
        <s v="REHABILITACION DLE SISTEMA DE AGUA POTABLE EN LA LOCALIDAD DE LA PELOTA" u="1"/>
        <s v="TRANSFERENCIAS INTERNAS OTORGADAS A FIDEICOMISOS PÚBLICOS EMPRESARIALES Y NO FINANCIEROS (Recursos Fiscales)" u="1"/>
        <s v="SERVICIOS DE CAPACITACIÓN  (Faism)" u="1"/>
        <s v="HERRAMIENTAS ELÉCTRICAS" u="1"/>
        <s v="REHABILITACION DE CAMINO RURAL EL PARAISO - CERRO DE LA ANTENA" u="1"/>
        <s v="FORTMUN" u="1"/>
        <s v="MATERIAL DE SEÑALIZACION" u="1"/>
        <s v="PRODUCTOS FORESTALES (Gasto Corriente)" u="1"/>
        <s v="FERRETERIA (Gasto Corriente)" u="1"/>
        <s v="MATERIAL DE UTILES DE OFICINA (fortamun)" u="1"/>
        <s v="MAQUINARIA Y EQUIPO INDUSTRIAL (Fortamun)" u="1"/>
        <s v="OTROS PROYECTOS VARIOS" u="1"/>
        <s v="REFACCIONES Y ACCESORIOS MENORES DE EQUIPO DE TRANSPORTE. (FONDO GENERAL)" u="1"/>
        <s v="CONVENIOS DE REASIGNACIÓN (Recursos Fiscales)" u="1"/>
        <s v="PRENSA Y PUBLICIDAD (Fortamun)" u="1"/>
        <s v="UTENSILIOS PARA EL SERVICIO DE ALIMENTACIÓN (Faism)" u="1"/>
        <s v="ARRENDAMIENTO DE EDIFICIOS (Fortamun)" u="1"/>
        <s v="PRODUCTOS ALIMENTICIOS PARA ANIMALES (Fortamun)" u="1"/>
        <s v="APORTACIONES AL SISTEMA PARA EL RETIRO (Fondo General)" u="1"/>
        <s v="HERBICIDAS Y PESTICIDAS" u="1"/>
        <s v="APLICACION DE PINTURA EN AUDITORIO MUNICIPAL DE LA LOCALIDAD DE AZOYU GRO" u="1"/>
        <s v="COMBUSTIBLE" u="1"/>
        <s v="OTROS GASTOS POR RESPONSABILIDADES (Fortamun)" u="1"/>
        <s v="INSTALACIÓN, REPARACIÓN Y MANTENIMIENTO DE MOBILIARIO Y EQUIPO DE ADMINISTRACIÓN, EDUCACIONAL Y RECREATIVO (Fortamun)" u="1"/>
        <s v="AMORTIZACIÓN DE LA DEUDA EXTERNA CON INSTITUCIONES DE CRÉDITO (Fortamun)" u="1"/>
        <s v="AMORTIZACIÓN DE LA DEUDA INTERNA CON INSTITUCIONES DE CRÉDITO (Fortamun)" u="1"/>
        <s v="REMODELACION DE LA PLAZA CIVICA EN LA CABECERA MUNICIPAL DE AZOYU, GUERRERO." u="1"/>
        <s v="AVES (Fondo General)" u="1"/>
        <s v="IMPUESTOS Y DERECHOS DE IMPORTACIÓN (Faism)" u="1"/>
        <s v="SERVICIOS RELACIONADOS CON ELABORACION DE MANUALES (Faism-PRODIM)" u="1"/>
        <s v="SUSTANCIAS Y MATERIALES EXPLOSIVOS (Faism)" u="1"/>
        <s v="OTROS CONVENIOS (Fortamun)" u="1"/>
        <s v="EQUIPAMIENTO DE ELECTRIFICACION EN LAS COMUNIDADES DE LA PELOTA, HUEHUETAN, EL ARENAL Y BANCO DE ORO EN EL MUNICIPIO DE AZOYU" u="1"/>
        <s v="SERVICIO DE FAX" u="1"/>
        <s v="CONSTRUCCION DE 2 AULAS TIPO IGIFE EN EL COLEGIO DE BACHILLERES C.C.T. 12ECB0093B DE LA LOCALIDAD DE CUANACAXTITLAN" u="1"/>
        <s v="INDEMNIZACIONES (Fondo General)" u="1"/>
        <s v="AMPLIACION DE RED DE AGUA ENTUBADA Y OBRA COMPLEMENTARIA EN CALLE MATAMOROS DE LA LOCALIDAD DE HORCASITAS" u="1"/>
        <s v="CONSTRUCCION DE ALCANTARILLA PLUVIAL EN CAMINO DE ACCESO A LA LOCALIDAD DE XIHUITEPEC, EN EL MUNICIPIO DE SAN LUIS ACATLAN, GRO." u="1"/>
        <s v="ACCIONES Y PARTICIPACIONES DE CAPITAL EN INSTITUCIONES PARAESTATALES PÚBLICAS FINANCIERAS CON FINES DE POLÍTICA ECONÓMICA (Faism)" u="1"/>
        <s v="APORTACIONES A FONDOS DE VIVIENDA (Fondo General)" u="1"/>
        <s v="PRENDAS DE SEGURIDAD Y PROTECCIÓN PERSONAL (Recursos Fiscales)" u="1"/>
        <s v="REHABILITACION DE ALUMBRADO PUBLICO DE LA PLAZA PUBLICA, BOULEVARD Y PLAZA DE TOROS EN LA CABECERA MUNICIPAL" u="1"/>
        <s v="CONSTRUCCION DE ELECTRIFICACION NO CONVENCIONAL (ENERGIA SOLAR ) EN LA COMUNIDAD DE AZOYU ,MPIO DEL MISMO NOMBRE ESTADO DE GUERRERO" u="1"/>
        <s v="REHABILITACION DE ALUMBRADO PUBLICO EN CABECERA MUNICIPAL Y LAS LOCALIDADES BANCO DE ORO, EL ARENAL, CARRIZO, EL PUENTE, LA PELOTA, TENANGO, QUETZALAPA, TALAPILLA." u="1"/>
        <s v="VARILLA Y ALAMBRE" u="1"/>
        <s v="PRODUCTOS MINERALES NO METÁLICOS (Faism)" u="1"/>
        <s v="AMORTIZACIÓN DE LA DEUDA EXTERNA POR EMISIÓN DE TÍTULOS Y VALORES (Fondo General)" u="1"/>
        <s v="AMORTIZACIÓN DE LA DEUDA INTERNA POR EMISIÓN DE TÍTULOS Y VALORES (Fondo General)" u="1"/>
        <s v="GASTOS DE INSTALACIÓN Y TRASLADO DE MENAJE (Faism)" u="1"/>
        <s v="CONSTRUCCION DEL SISTEMA DE AGUA POTABLE EN LA COMUNIDAD DE LA CULEBRA/ LA CULEBRA" u="1"/>
        <s v="EXPOSICIONES (Fondo General)" u="1"/>
        <s v="APORTACIONES DE LAS ENTIDADES FEDERATIVAS A LOS MUNICIPIOS (Fortamun)" u="1"/>
        <s v="AYUDA PARA DESPENSA AL PERSONAL" u="1"/>
        <s v="DEPÓSITOS A LARGO PLAZO EN MONEDA NACIONAL (Recursos Fiscales)" u="1"/>
        <s v="ALMACENAJE, ENVASE Y EMBALAJE (Fondo General)" u="1"/>
        <s v="ESTUDIOS, FORMULACIÓN Y EVALUACIÓN DE PROYECTOS PRODUCTIVOS NO INCLUIDOS EN CONCEPTOS ANTERIORES DE ESTE CAPÍTULO (Faism)" u="1"/>
        <s v="Aportaciones de la Federacion a municipios" u="1"/>
        <s v="EQUIPOS Y APARATOS AUDIOVISUALES (Fortamun)" u="1"/>
        <s v="SERVICIOS POSTALES Y TELEGRÁFICOS (Fondo General)" u="1"/>
        <s v="CASCOS Y CARETAS" u="1"/>
        <s v="SEGUROS DE RESPONSABILIDAD PATRIMONIAL Y FIANZAS (Recursos Fiscales)" u="1"/>
        <s v="BONOS (Faism)" u="1"/>
        <s v="TRANSFERENCIAS INTERNAS OTORGADAS A ENTIDADES PARAESTATALES NO EMPRESARIALES Y NO FINANCIERAS (Faism)" u="1"/>
        <s v="INFRAESTRUCTURA EDUCATIVA FAEISM" u="1"/>
        <s v="REHABILITACION DE CAMINO SACACOSECHA AZOYU - CHACUAPINOLA" u="1"/>
        <s v="CONSTRUCCION DE ELECTRIFICACION NO CONVENCIONAL (ENERGIA SOLAR) EN LA COMUNIDAD DE LAS TRANCAS" u="1"/>
        <s v="APOYO A LA PRODUCCION PRIMARIA VARIOS" u="1"/>
        <s v="CONSTRUCCION DE ESPACIO MULTIDEPORTIVO SEGUNDA ETAPA EN LA LOCALIDAD DE JICAMALTEPEC EL MANGO" u="1"/>
        <s v="NEUMATICOS Y CAMARAS (Faism)" u="1"/>
        <s v="REHABILITACION DE RED DE AGUA POTABLE EN LA CALLE VICENTE GUERRERO COLONIA EL AGUACATE, DE LA LOCALIDAD DE AZOYU, GRO." u="1"/>
        <s v="MATERIALES, ACCESORIOS Y SUMINISTROS MÉDICOS (Faism)" u="1"/>
        <s v="MUEBLES, EXCEPTO DE OFICINA Y ESTANTERÍA (Recursos Fiscales)" u="1"/>
        <s v="15% PRO-CAMINOS (APLIC. A REG. CIVIL)" u="1"/>
        <s v="GASTOS DE ORDEN SOCIAL Y CULTURAL (Recursos Fiscales)" u="1"/>
        <s v="MARCAS (Fortamun)" u="1"/>
        <s v="CONCESIÓN DE PRÉSTAMOS A ENTIDADES PARAESTATALES NO EMPRESARIALES Y NO FINANCIERAS CON FINES DE POLÍTICA ECONÓMICA (Faism)" u="1"/>
        <s v="OTOSCOPIO OFTALMOSCOPIO" u="1"/>
        <s v="REHABILITACION DE CAMINO SACA COSECHA DEL TRAMO DE AZOYU AL RIO QUETZALA EN LA LOCALIDAD DE AZOYU, MUNICIPIO DE AZOYU, GUERRERO" u="1"/>
        <s v="TERRENOS (Fondo General)" u="1"/>
        <s v="EMBARCACIONES (Recursos Fiscales)" u="1"/>
        <s v="REHABILITACION DE EDIFICIO EXISTENTE EN EL CENTRO DE ATENCION INTEGRAL DE ADULTOS MAYORES" u="1"/>
        <s v="CONSTRUCCION DE PAVIMENTACION HIDRAULICA EN CALLE CONSTITUCIÓN DE LA LOCALIDAD BUENA VISTA, MUNICIPIO DE SAN LUIS ACATLAN, GRO" u="1"/>
        <s v="RASTREO DE CAMINO RURAL CRUCERO DE MAXMADI - EL TEJORUCO" u="1"/>
        <s v="APARTADO DE AGUA POTABLE" u="1"/>
        <s v="SERVICIOS DE CREATIVIDAD, PREPRODUCCIÓN Y PRODUCCIÓN DE PUBLICIDAD, EXCEPTO INTERNET (Recursos Fiscales)" u="1"/>
        <s v="SERVICIO DE HOSPEDAJE Y DISEÑO DE PÁGINA DE INTERNET" u="1"/>
        <s v="REHABILITACIÓN DE LA RED DE ALCANTARILLADO EN LA CABECERA MUNICIPAL" u="1"/>
        <s v="PRESTACIONES CONTRACTUALES." u="1"/>
        <s v="SERVICIOS DE DISEÑO" u="1"/>
        <s v="REHABILITACIÓN DEL CAMINO RURAL ESTRONQUE LA LAGUNA DEL TIGRE-NEJAPA-ESTRONQUE PETLACALA, LOCALIDAD PETLACALA, MUNICIPIO DE APAXTLA." u="1"/>
        <s v="AMPLIACION DE RED DE DISTRIBUCION DE AGUA ENTUBADA Y OBRA COMPLEMENTARIA EN CALLES CARLOS SALINAS DE GORTARI Y VICENTE GUERRERO DE LA LOCALIDAD DE RIO IGUAPA" u="1"/>
        <s v="GASTOS DE LA DEUDA PÚBLICA INTERNA (Fortamun)" u="1"/>
        <s v="MATERIAL ELÉCTRICO Y ELECTRÓNICO (Fondo General)" u="1"/>
        <s v="EQUIPO DE COMUNICACIÓN Y TELECOMUNICACIÓN (Fondo General)" u="1"/>
        <s v="REHABILITACION DE CAMINOS SACACOSECHAS EN LA LOCALIDAD DE HORCASITAS" u="1"/>
        <s v="UNIFORMES PERSONAL DE SEGURIDAD PÚBLICA" u="1"/>
        <s v="CONSTRUCCION DE CAMINO SACACOSECHA EN CERRO COPETE DE LA LOCALIDAD DE NEJAPA" u="1"/>
        <s v="APORTACIONES PREVISTAS EN LEYES Y DECRETOS AL SISTEMA DE PROTECCIÓN SOCIAL (Fondo General)" u="1"/>
        <s v="INDEMNIZACIONES." u="1"/>
        <s v="FONDO DE APORT. P/INFRAESTRUCTURA SOC. MPAL." u="1"/>
        <s v="CONSTRUCCION DE CUARTOS DORMITORIOS EN LA LOCALIDAD DE TALAPILLA" u="1"/>
        <s v="PRESTACIONES Y HABERES DE RETIRO." u="1"/>
        <s v="AYUDAS POR DESASTRES NATURALES Y OTROS SINIESTROS." u="1"/>
        <s v="ACTUALIZACION DE PADRONES (Faism)" u="1"/>
        <s v="AUTOTRANSPORTE (Fortamun)" u="1"/>
        <s v="CAMINO RURAL LOS QUITERIOS-LOS CHEGUES DEL KM 00+000 AL 0+209.50" u="1"/>
        <s v="OTROS EQUIPOS (Faism)" u="1"/>
        <s v="SERVICIO DE LAVANDERIA, LIMPIEZA, HIGIENE Y FUMIGACION." u="1"/>
        <s v="PRODUCTOS DE CUERO, PIEL, PLÁSTICO Y HULE ADQUIRIDOS COMO MATERIA PRIMA (Faism)" u="1"/>
        <s v="AMPLIACION DE PAVIMENTACION HIDRAULICA EN CALLE PRINCIPAL EN LA LOCALIDAD RIO IGUAPA" u="1"/>
        <s v="MOTOBOMBA HONDA 2&quot; WK 20X4" u="1"/>
        <s v="CONSTRUCCIÓN DE UN AULA EN ESCUELA PRIMARIA &quot;CUAUHTÉMOC&quot;, CLAVE: 12EPR0030V/ EL CARRIZO" u="1"/>
        <s v="MAQUINARIA Y EQUIPO DE CONSTRUCCION" u="1"/>
        <s v="SUBSIDIOS A LA DISTRIBUCIÓN (Fortamun)" u="1"/>
        <s v="TELEFONÍA TRADICIONAL (Recursos Fiscales)" u="1"/>
        <s v="REHABILITACION DE CAMINO RURAL SAN LUIS-PIEDRA ANCHA, EN EL MUNICIPIO DE SAN LUIS ACATLÁN." u="1"/>
        <s v="LAPTOP DESKTOP HP 077" u="1"/>
        <s v="DONATIVOS A ENTIDADES FEDERATIVAS (Faism)" u="1"/>
        <s v="GASTOS DE INSTALACIÓN Y TRASLADO DE MENAJE (Recursos Fiscales)" u="1"/>
        <s v="VIÁTICOS EN EL EXTRANJERO (Fondo General)" u="1"/>
        <s v="CONSTRUCCION DE UN COMEDOR ESCOLAR EN LA ESCUELA PRIMARIA MIGUEL HIDALGO Y COSTILLA" u="1"/>
        <s v="AMPLIACIÓN DE LA RED DE AGUA POTABLE EN LA CALLE VICENTE GUERRERO DE LA LOCALIDAD DE LA PELOTA" u="1"/>
        <s v="OTROS PRODUCTOS ADQUIRIDOS COMO MATERIA PRIMA (Fondo General)" u="1"/>
        <s v="CONSTRUCCION DE SUBESTACION FOTOVOLTAICA PARA SISTEMA DE BOMBEO SOLAR DE 5HP EN EL CARCAMO UBICADO EN LA COMUNIDAD DE TALAPILLA" u="1"/>
        <s v="AGUINALDO (Fondo General)" u="1"/>
        <s v="REFACCIONES Y ACCESORIOS MENORES DE EDIFICIOS (Faism)" u="1"/>
        <s v="PROYECTO EJECUTIVO DEL SISTEMA DE AGUA DE LA COLONIA RIVERA ACATLAN DE SAN LUIS ACATLAN, EN EL MUNICIPIO DE SAN LUIS ACTLAN, GRO." u="1"/>
        <s v="PASAJES INTERNACIONALES TERRESTRES." u="1"/>
        <s v="SERVICIOS DE VALORACION." u="1"/>
        <s v="PRENSA Y PUBLICIDAD (Faism)" u="1"/>
        <s v="SUELDOS EVENTUALES" u="1"/>
        <s v="CONSTRUCCION DE CANCHA TECHADA EN LA COLONIA RAYITO DE LUNA DE LA COMUNIDAD DE TENANGO, MUNICIPIO DE AZOYU, GUERRERO" u="1"/>
        <s v="EDIFICACIÓN NO HABITACIONAL (Fortamun)" u="1"/>
        <s v="PRODUCTOS QUÍMICOS, FARMACÉUTICOS Y DE LABORATORIO ADQUIRIDOS COMO MATERIA PRIMA (Recursos Fiscales)" u="1"/>
        <s v="PRESTACIONES CONTRACTUALES (Fondo General)" u="1"/>
        <s v="SERVICIOS DE INVESTIGACIÓN CIENTÍFICA Y DESARROLLO (Recursos Fiscales)" u="1"/>
        <s v="IMPRESORA A COLOR MULTIFUNCIONAL CANON MAXIFY GX7010 CON WIFI COLOR BLANCA" u="1"/>
        <s v="REHABILITACIÓN DEL SISTEMA DE AGUA POTABLE DE LOS MANGUITOS EN AZOYÚ, EN LA LOCALIDAD DE AZOYÚ MUNICIPIO DE AZOYÚ" u="1"/>
        <s v="CONSTRUCCION DE TECHADO EN AREA DE IMPARTICION DE EDUCACION FISICA DEL PREESCOLAR INDIGENA ESCUDO NACIONAL DE LA LOCALIDAD DE LA PAROTA ANEXO DE BUENA VISTA" u="1"/>
        <s v="DIETAS (Recursos Fiscales)" u="1"/>
        <s v="AYUDA PARA DESPENSA AL PERSONAL (Gasto Corriente)" u="1"/>
        <s v="SUBSIDIOS A LA VIVIENDA (Faism)" u="1"/>
        <s v="REHABILITACION DE CAMINO RURAL ENTRONQUE DE ILIATENCO - SAN MIGUEL REEDI, EN EL MUNICIPIO DE SAN LUIS ACATLAN, GRO." u="1"/>
        <s v="DIVISION DE TERRENOS Y CONSTRUCCION DE OBRAS DE URBANIZACION" u="1"/>
        <s v="AMPLIACIÓN DE LA RED DE ALCANTARILLADO EN LA CALLE S/N DE LA COLONIA LA TEJERÍA" u="1"/>
        <s v="CONSTRUCCION DE RED ALCANTARILLADO SANITARIO EN LA LOCALIDAD DE HUEHUETAN" u="1"/>
        <s v="RASTREO DE CAMINO SACACOSECHA DE LA COMUNIDAD DE HUEHUETAN (CARRETERA VIEJA, BRECHA ZACATE VERDE, EL CORTES, CRUZ DE TIO LUCAS, BASURERO, CALLE PLUTARCO ELIAS CALLES)" u="1"/>
        <s v="CONSTRUCCIÓN DE PARQUE PÚBLICO DEL BARRIO KINDER EN LA LOCALIDAD CUANACAXTITLÁN" u="1"/>
        <s v="DE DIGITALIZACION" u="1"/>
        <s v="CONSTRUCCION DEL CENTRO DE ATENCION INTEGRAL DE ADULTOS MAYORES (PRIMERA ETAPA)" u="1"/>
        <s v="ESCRITORIO EN L CAPRI" u="1"/>
        <s v="SUBSIDIOS A LA INVERSIÓN (Faism)" u="1"/>
        <s v="CONSTRUCCION DE ALBERGUE COMUNITARIO PRIMERA ETAPA EN LA LOCALIDAD DE CUANACAXTITLAN." u="1"/>
        <s v="REPARACIÓN Y MANTENIMIENTO DE EQUIPO DE DEFENSA Y SEGURIDAD (Fortamun)" u="1"/>
        <s v="APORTACIONES A FONDOS DE VIVIENDA (Faism)" u="1"/>
        <s v="PASAJES INTERNACIONALES AEREOS." u="1"/>
        <s v="REHABILITACION DE CAMINO RURAL CRUCERO DE LOS METATES - LOS METATES" u="1"/>
        <s v="CONSTRUCCION DE TECHADO DE EN AREAS DE IMPARTICION DE EDUCACION FISICA EN EL COLEGIO DE BACHILLERES DE PLANTEL NUM. 25 C.C.T. 12ECB00035L DE LA LOCALIDAD DE AZOYU" u="1"/>
        <s v="REHABILITACION DE INSFRAESTRUCTURA AGRICOLA: APERTURA DE CAMINO SACACOSECHAS EN EL CERRO DEL CEBOLLIN DE LA COLONIA LA GUADALUPE ANEXO DE RIO IGUAPA, EN EL MUNICIPIO DE SAN LUIS ACATLAN, GRO." u="1"/>
        <s v="VIVIENDA DIGNA (FAEISM)" u="1"/>
        <s v="AYUDAS SOCIALES A ACTIVIDADES CIENTÍFICAS O ACADÉMICAS (Faism)" u="1"/>
        <s v="CONSTRUCCION DE PAVIMENTACION CON CONCRETO HIDRAHULICO DE LA CALLE VENUSTIANO CARRANZA DE LA LOCALIDAD DE PASCALA DEL ORO, EN EL MUNICIPIO DE SAN LUIS ACATLÁN, GRO." u="1"/>
        <s v="MATERIALES DE SEGURIDAD PÚBLICA (Fondo General)" u="1"/>
        <s v="ESTIMULO AL PERSONAL" u="1"/>
        <s v="MATERIAL DE UTILES DE OFICINA (Fondo General de Participaciones)" u="1"/>
        <s v="CAMINOS RURALES" u="1"/>
        <s v="COMISIONES BANCARIAS" u="1"/>
        <s v="TRANSFERENCIAS PARA GOBIERNOS EXTRANJEROS (Faism)" u="1"/>
        <s v="TRANSFERENCIAS OTORGADAS A ENTIDADES FEDERATIVAS Y MUNICIPIOS (Recursos Fiscales)" u="1"/>
        <s v="CONSTRUCCION DE CARRETERA CON CONCRETO ASFALTICO EN EL BOULEVARD DE SAN LUIS ACATLAN SEGUNDA ETAPA, EN EL MUNICIPIO DE SAN LUIS ACATLÁN, GRO." u="1"/>
        <s v="INTERESES DERIVADOS DE LA COLOCACIÓN DE TÍTULOS Y VALORES EN EL EXTERIOR (Faism)" u="1"/>
        <s v="CONSTRUCCION DE PAVIMENTACION CON CONCRETO HIDRAHULICO EN CALLE DE ACCESO A LA ESCUELA TELESECUNDARIA &quot;SOR JUANA INES DE LA CRUZ&quot; DE LA LOCALIDAD DEL EL CARMEN, EN EL MUNICIPIO DE SAN LUIS ACATLÁN, GRO." u="1"/>
        <s v="APORTACIONES DE LA FEDERACIÓN A MUNICIPIOS (Faism)" u="1"/>
        <s v="OVINOS Y CAPRINOS (Fortamun)" u="1"/>
        <s v="SERVICIOS DE RECAUDACIÓN, TRASLADO Y CUSTODIA DE VALORES (Recursos Fiscales)" u="1"/>
        <s v="SERVICIOS POSTALES Y TELEGRÁFICOS (Faism)" u="1"/>
        <s v="AYUDAS SOCIALES A ENTIDADES DE INTERÉS PÚBLICO (Recursos Fiscales)" u="1"/>
        <s v="CONSTRUCCIÓN DE TECHADO EN ESCUELA PREESCOLAR &quot;TENOCH&quot; DE LA COLONIA SAN ISIDRO EN LA LOCALIDAD SAN LUIS ACATLAN" u="1"/>
        <s v="CONSTRUCCION DE TECHADO EN CANCHA DE ESCUELA TELESECUNDARIA ADRIAN CASTREJON CCT. 12ETV0167G1, LOCALIAD TEPOXTEPEC MUNICIPIO DE APAXTLA" u="1"/>
        <s v="CONTENEDORES PARA BASURA" u="1"/>
        <s v="PRODUCTOS QUÍMICOS BÁSICOS (Fortamun)" u="1"/>
        <s v="PRODUCTOS MINERALES NO METÁLICOS (Fortamun)" u="1"/>
        <s v="NEUMATICOS Y CAMARAS (Fortamun)" u="1"/>
        <s v="EMBARCACIONES (Faism)" u="1"/>
        <s v="CONCESIÓN DE PRÉSTAMOS AL SECTOR EXTERNO CON FINES DE GESTIÓN DE LIQUIDEZ (Faism)" u="1"/>
        <s v="CONCESIÓN DE PRÉSTAMOS AL SECTOR PRIVADO CON FINES DE GESTIÓN DE LIQUIDEZ (Faism)" u="1"/>
        <s v="CONCESIÓN DE PRÉSTAMOS AL SECTOR PÚBLICO CON FINES DE GESTIÓN DE LIQUIDEZ (Faism)" u="1"/>
        <s v="TRANSFERENCIAS INTERNAS OTORGADAS A FIDEICOMISOS PÚBLICOS EMPRESARIALES Y NO FINANCIEROS (Fortamun)" u="1"/>
        <s v="AMORTIZACIÓN DE DEUDA EXTERNA CON ORGANISMOS FINANCIEROS INTERNACIONALES (Faism)" u="1"/>
        <s v="CONSTRUCCION DE OBRAS PARA EL ABASTECIMIENTO DE AGUA, PETROLEO, GAS, ELECTRICIDAD Y TELECOMUNICACIONES." u="1"/>
        <s v="REHABILITACION DE LA RED DE AGUA POTABLE EN LA CALLE MADRID DE LA COLONIA TEPEYAC/ AZOYU" u="1"/>
        <s v="LAPTOP HP" u="1"/>
        <s v="ACTUALIZACION DE PADRONES" u="1"/>
        <s v="FLETES Y MANIOBRAS." u="1"/>
        <s v="REHABILITACIÓN DE CAMINO SACACOSECHA EN LA LOCALIDAD DE LOMAS DEL VIDAL" u="1"/>
        <s v="OTROS CONCEPTOS PARTICIPABLES DE LA FEDERACIÓN A MUNICIPIOS (Faism)" u="1"/>
        <s v="PRODUCTOS TEXTILES." u="1"/>
        <s v="FERIAS LOCALES" u="1"/>
        <s v="FAISM (Muebles de oficina y estanteria)" u="1"/>
        <s v="TELEVISION" u="1"/>
        <s v="CONSTRUCCION CUARTOS DOMITORIOS (16 ACCIONES) EN LOS QUITERIOS Y LOS METATES" u="1"/>
        <s v="SUELDOS EVENTUALES (Fortamun)" u="1"/>
        <s v="OTROS CONVENIOS (Recursos Fiscales)" u="1"/>
        <s v="VESTUARIOS" u="1"/>
        <s v="COMPENSACION EXTRAORDINARIA (Fondo General de Participaciones)" u="1"/>
        <s v="MEJORAMIENTO DE AULAS EN EL JARDIN DE NIÑOS &quot;IGNACIO MANUEL ALTAMIRANO&quot; C.C.T. 12DJN5745I" u="1"/>
        <s v="CONSTRUCCIÓN DE PAVIMENTACION HIDRAULICA EN CALLE ACCESO A CAPILLA DE LA COLONIA VILLA DE TEPEYAC EN LA LOCALIDAD PUEBLO HIDALGO" u="1"/>
        <s v="DIFUSIÓN POR RADIO, TELEVISIÓN Y OTROS MEDIOS DE MENSAJES SOBRE PROGRAMAS Y ACTIVIDADES GUBERNAMENTALES (Fondo General)" u="1"/>
        <s v="URBANIZACION 2021-2024" u="1"/>
        <s v="PRODUCTOS AGROPECUARIOS (FONDO GENERAL)" u="1"/>
        <s v="INVERSIONES EN FIDEICOMISOS PÚBLICOS EMPRESARIALES Y NO FINANCIEROS (Faism)" u="1"/>
        <s v="PAVIMENTACION CON CONCRETO HIDRAULICO DE LA CALLE SECUNDARIA EN AZOYU, MUNICIPIO DE AZOYU" u="1"/>
        <s v="ARRENDAMIENTO DE TERRENOS (Faism)" u="1"/>
        <s v="INSUMOS TEXTILES ADQUIRIDOS COMO MATERIA PRIMA (Fortamun)" u="1"/>
        <s v="PRESTACIONES Y HABERES DE RETIRO (Recursos Fiscales)" u="1"/>
        <s v="DE AUDIO" u="1"/>
        <s v="SERVICIOS POSTALES Y TELEGRAFICOS." u="1"/>
        <s v="AGUINALDO (Fortamun)" u="1"/>
        <s v="TRANSFERENCIAS PARA EL SECTOR PRIVADO EXTERNO (Fortamun)" u="1"/>
        <s v="CONVENIOS DE REASIGNACIÓN (Fortamun)" u="1"/>
        <s v="VIDA CARA" u="1"/>
        <s v="CONSTRUCCIÓN DE LINEA DE DISTRIBUCIÓN DE AGUA POTABLE EN LA CALLE PRIVADA LA ESCONDIDA, COL. EL CHARCO, EN EL MUNICIPIO DE APAXTLA" u="1"/>
        <s v="REHABILITACION DE CAMINOS SACACOSECHAS EN LA LOCALIDAD DE EL CARMEN" u="1"/>
        <s v="50 SILLAS TABULAR CON VINIL" u="1"/>
        <s v="FONDO DE FOMENTO MUNICIPAL (Fortamun)" u="1"/>
        <s v="REHABILITACION DE CAMINO SACACOSECHA EN LA LOCALIDAD DE QUETZALAPA" u="1"/>
        <s v="CONSTRUCCION DE LA RED DE ALCANTARILLADO EN LA CALLE EMILIANO ZAPATA, PRIMERA ETAPA/ TENANGO" u="1"/>
        <s v="SERVICIOS DE JARDINERÍA Y FUMIGACIÓN (Fondo General)" u="1"/>
        <s v="CONCESIÓN DE PRÉSTAMOS AL SECTOR EXTERNO CON FINES DE POLÍTICA ECONÓMICA (Faism)" u="1"/>
        <s v="CONCESIÓN DE PRÉSTAMOS AL SECTOR PRIVADO CON FINES DE POLÍTICA ECONÓMICA (Faism)" u="1"/>
        <s v="PATENTES (Fondo General)" u="1"/>
        <s v="ENERGÍA ELÉCTRICA (Faism)" u="1"/>
        <s v="CONSTRUCCION DELA RED DE DRENAJE SANITARIO Y RED DE AGUA POTABLE EN ANDADOR DEL BARRIO EL AGUACATE" u="1"/>
        <s v="OTRAS PENSIONES Y JUBILACIONES (Recursos Fiscales)" u="1"/>
        <s v="AYUDAS SOCIALES A COOPERATIVAS (Recursos Fiscales)" u="1"/>
        <s v="CONSTRUCCION DE TECHADO EN AREA DE IMPARTICION DE EDUCACION FISICA EN PREESCOLAR CORREGIDORADE QUERETARO CCT 12DJN0801C DE LA LOCALIDAD DE EL CARMEN" u="1"/>
        <s v="MATERIAL DE FOTOGRAFIA, CINE, GRABACION Y VIDEO (Faism)" u="1"/>
        <s v="PAVIMENTACION CON CONCRETO HIDRAULICO DE LA CALLE IGNACIO MANUEL ALTAMIRANO ENTRE CALLE CUAUHTEMOC Y CALLE SIN NOMBRE" u="1"/>
        <s v="CONCESIÓN DE PRÉSTAMOS A ENTIDADES FEDERATIVAS Y MUNICIPIOS CON FINES DE POLÍTICA ECONÓMICA (Faism)" u="1"/>
        <s v="TENENCIA Y PLACAS" u="1"/>
        <s v="RETRIBUCIONES POR SERVICIOS DE CARÁCTER SOCIAL (Fortamun)" u="1"/>
        <s v="OTROS CONCEPTOS PARTICIPABLES DE LA FEDERACIÓN A MUNICIPIOS (Fondo General)" u="1"/>
        <s v="CONSTRUCCIÓN DE ELECTRIFICACIÓN CON PANELES SOLARES PARA VIVIENDAS EN LA LOCALIDAD DE LA CULEBRA" u="1"/>
        <s v="APORTACIONES PREVISTAS EN LEYES Y DECRETOS COMPENSATORIAS A ENTIDADES FEDERATIVAS Y MUNICIPIOS (Fondo General)" u="1"/>
        <s v="SUELDOS BASE AL PERSONAL EVENTUAL (Fortamun)" u="1"/>
        <s v="TRANSFERENCIAS A FIDEICOMISOS DEL PODER JUDICIAL (Fortamun)" u="1"/>
        <s v="FIBRAS SINTÉTICAS, HULES, PLÁSTICOS Y DERIVADOS (Recursos Fiscales)" u="1"/>
        <s v="UTILIDADES (Recursos Fiscales)" u="1"/>
        <s v="CONSTRUCCIÓN DE VÍAS DE COMUNICACIÓN (Fortamun)" u="1"/>
        <s v="TRANSFERENCIAS A FIDEICOMISOS DEL PODER EJECUTIVO (Fortamun)" u="1"/>
        <s v="ARTÍCULOS METÁLICOS PARA LA CONSTRUCCIÓN (Fortamun)" u="1"/>
        <s v="REHABILITACION DE CAMINO RURAL CAMALOTILLO - XIHUITEPEC" u="1"/>
        <s v="MATERIAL DE COMPUTO GC" u="1"/>
        <s v="OTROS EQUIPOS (Fortamun)" u="1"/>
        <s v="EN ESPECIE" u="1"/>
      </sharedItems>
    </cacheField>
    <cacheField name="01 GASTOS CONTABLES " numFmtId="0">
      <sharedItems containsString="0" containsBlank="1" containsNumber="1" minValue="0" maxValue="43401673.414800011"/>
    </cacheField>
    <cacheField name="02 GASTOS CAPITAL" numFmtId="0">
      <sharedItems containsString="0" containsBlank="1" containsNumber="1" containsInteger="1" minValue="0" maxValue="0"/>
    </cacheField>
    <cacheField name="03 DEUDA PUBLICA " numFmtId="0">
      <sharedItems containsString="0" containsBlank="1" containsNumber="1" containsInteger="1" minValue="0" maxValue="0"/>
    </cacheField>
    <cacheField name="TOTAL DEL PRESUPUESTO" numFmtId="0">
      <sharedItems containsString="0" containsBlank="1" containsNumber="1" minValue="0" maxValue="43401673.414800011"/>
    </cacheField>
    <cacheField name="DIG" numFmtId="0">
      <sharedItems containsString="0" containsBlank="1" containsNumber="1" containsInteger="1" minValue="0" maxValue="21"/>
    </cacheField>
    <cacheField name="CLAVSUMA"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9">
  <r>
    <x v="0"/>
    <x v="0"/>
    <n v="430900.39"/>
    <n v="1"/>
    <n v="152"/>
    <s v="E"/>
    <s v="1 5"/>
    <n v="31111"/>
    <n v="100"/>
    <m/>
    <s v="2.1.1.2"/>
    <x v="0"/>
  </r>
  <r>
    <x v="0"/>
    <x v="0"/>
    <n v="22392.29"/>
    <n v="1"/>
    <n v="152"/>
    <s v="E"/>
    <s v="1 5"/>
    <n v="31111"/>
    <n v="100"/>
    <m/>
    <s v="2.1.1.2"/>
    <x v="1"/>
  </r>
  <r>
    <x v="0"/>
    <x v="0"/>
    <n v="3582794.62"/>
    <n v="1"/>
    <n v="152"/>
    <s v="E"/>
    <s v="1 5"/>
    <n v="31111"/>
    <n v="100"/>
    <m/>
    <s v="2.1.1.2"/>
    <x v="1"/>
  </r>
  <r>
    <x v="0"/>
    <x v="0"/>
    <n v="78473.5"/>
    <n v="1"/>
    <n v="152"/>
    <s v="E"/>
    <s v="1 5"/>
    <n v="31111"/>
    <n v="100"/>
    <m/>
    <s v="2.1.1.2"/>
    <x v="1"/>
  </r>
  <r>
    <x v="0"/>
    <x v="0"/>
    <n v="37255"/>
    <n v="1"/>
    <n v="152"/>
    <s v="E"/>
    <s v="1 5"/>
    <n v="31111"/>
    <n v="100"/>
    <m/>
    <s v="2.1.5.1.1"/>
    <x v="2"/>
  </r>
  <r>
    <x v="0"/>
    <x v="0"/>
    <n v="46589"/>
    <n v="1"/>
    <n v="152"/>
    <s v="E"/>
    <s v="1 5"/>
    <n v="31111"/>
    <n v="100"/>
    <m/>
    <s v="2.1.5.1.1"/>
    <x v="2"/>
  </r>
  <r>
    <x v="0"/>
    <x v="0"/>
    <n v="83139.33"/>
    <n v="1"/>
    <n v="152"/>
    <s v="E"/>
    <s v="1 5"/>
    <n v="31111"/>
    <n v="100"/>
    <m/>
    <s v="2.1.5.1.1"/>
    <x v="2"/>
  </r>
  <r>
    <x v="0"/>
    <x v="0"/>
    <n v="631232.32999999996"/>
    <n v="1"/>
    <n v="152"/>
    <s v="E"/>
    <s v="1 5"/>
    <n v="31111"/>
    <n v="100"/>
    <m/>
    <s v="2.1.5.1.1"/>
    <x v="2"/>
  </r>
  <r>
    <x v="0"/>
    <x v="0"/>
    <n v="1412510.28"/>
    <n v="1"/>
    <n v="152"/>
    <s v="E"/>
    <s v="1 5"/>
    <n v="31111"/>
    <n v="100"/>
    <m/>
    <s v="2.1.5.1.1"/>
    <x v="2"/>
  </r>
  <r>
    <x v="0"/>
    <x v="0"/>
    <n v="1636299.56"/>
    <n v="1"/>
    <n v="152"/>
    <s v="E"/>
    <s v="1 5"/>
    <n v="31111"/>
    <n v="100"/>
    <m/>
    <s v="2.1.5.1.1"/>
    <x v="2"/>
  </r>
  <r>
    <x v="1"/>
    <x v="1"/>
    <n v="254852"/>
    <n v="1"/>
    <n v="171"/>
    <s v="E"/>
    <s v="2 5"/>
    <n v="31111"/>
    <n v="300"/>
    <m/>
    <s v="2.1.1.2"/>
    <x v="0"/>
  </r>
  <r>
    <x v="1"/>
    <x v="1"/>
    <n v="356422"/>
    <n v="1"/>
    <n v="171"/>
    <s v="E"/>
    <s v="2 5"/>
    <n v="31111"/>
    <n v="300"/>
    <m/>
    <s v="2.1.1.2"/>
    <x v="0"/>
  </r>
  <r>
    <x v="1"/>
    <x v="1"/>
    <n v="3946468.17"/>
    <n v="1"/>
    <n v="171"/>
    <s v="E"/>
    <s v="2 5"/>
    <n v="31111"/>
    <n v="300"/>
    <m/>
    <s v="2.1.1.2"/>
    <x v="0"/>
  </r>
  <r>
    <x v="1"/>
    <x v="1"/>
    <n v="1175130.27"/>
    <n v="1"/>
    <n v="171"/>
    <s v="E"/>
    <s v="2 5"/>
    <n v="31111"/>
    <n v="300"/>
    <m/>
    <s v="2.2.3.7"/>
    <x v="0"/>
  </r>
  <r>
    <x v="1"/>
    <x v="1"/>
    <n v="120520"/>
    <n v="1"/>
    <n v="171"/>
    <s v="E"/>
    <s v="2 5"/>
    <n v="31111"/>
    <n v="300"/>
    <m/>
    <s v="2.2.3.7"/>
    <x v="0"/>
  </r>
  <r>
    <x v="1"/>
    <x v="1"/>
    <n v="232143.02"/>
    <n v="1"/>
    <n v="171"/>
    <s v="E"/>
    <s v="2 5"/>
    <n v="31111"/>
    <n v="300"/>
    <m/>
    <s v="2.2.3.7"/>
    <x v="0"/>
  </r>
  <r>
    <x v="1"/>
    <x v="1"/>
    <n v="2007581.23"/>
    <n v="1"/>
    <n v="171"/>
    <s v="E"/>
    <s v="2 5"/>
    <n v="31111"/>
    <n v="300"/>
    <m/>
    <s v="2.1.1.2"/>
    <x v="0"/>
  </r>
  <r>
    <x v="1"/>
    <x v="1"/>
    <n v="1549684"/>
    <n v="1"/>
    <n v="171"/>
    <s v="E"/>
    <s v="2 5"/>
    <n v="31111"/>
    <n v="300"/>
    <m/>
    <s v="2.1.1.2"/>
    <x v="0"/>
  </r>
  <r>
    <x v="1"/>
    <x v="1"/>
    <n v="3852674.98"/>
    <n v="1"/>
    <n v="171"/>
    <s v="E"/>
    <s v="2 5"/>
    <n v="31111"/>
    <n v="300"/>
    <m/>
    <s v="2.1.1.2"/>
    <x v="1"/>
  </r>
  <r>
    <x v="1"/>
    <x v="1"/>
    <n v="8500"/>
    <n v="1"/>
    <n v="171"/>
    <s v="E"/>
    <s v="2 5"/>
    <n v="31111"/>
    <n v="300"/>
    <m/>
    <s v="2.1.1.2"/>
    <x v="1"/>
  </r>
  <r>
    <x v="1"/>
    <x v="1"/>
    <n v="544914"/>
    <n v="1"/>
    <n v="171"/>
    <s v="E"/>
    <s v="2 5"/>
    <n v="31111"/>
    <n v="300"/>
    <m/>
    <s v="2.1.1.2"/>
    <x v="1"/>
  </r>
  <r>
    <x v="2"/>
    <x v="2"/>
    <n v="198562"/>
    <n v="1"/>
    <n v="172"/>
    <s v="E"/>
    <s v="2 5"/>
    <n v="31111"/>
    <n v="300"/>
    <m/>
    <s v="2.1.1.2"/>
    <x v="0"/>
  </r>
  <r>
    <x v="0"/>
    <x v="0"/>
    <n v="5800"/>
    <n v="1"/>
    <n v="152"/>
    <s v="E"/>
    <s v="1 1"/>
    <n v="31111"/>
    <n v="800"/>
    <m/>
    <s v="2.1.1.2"/>
    <x v="1"/>
  </r>
  <r>
    <x v="0"/>
    <x v="0"/>
    <n v="225008.33"/>
    <n v="1"/>
    <n v="152"/>
    <s v="E"/>
    <s v="1 1"/>
    <n v="31111"/>
    <n v="800"/>
    <m/>
    <s v="2.1.1.2"/>
    <x v="1"/>
  </r>
  <r>
    <x v="0"/>
    <x v="0"/>
    <n v="1052946.8600000001"/>
    <n v="1"/>
    <n v="152"/>
    <s v="E"/>
    <s v="1 5"/>
    <n v="31111"/>
    <n v="100"/>
    <m/>
    <s v="2.1.1.2"/>
    <x v="0"/>
  </r>
  <r>
    <x v="0"/>
    <x v="0"/>
    <n v="2270697.5499999998"/>
    <n v="1"/>
    <n v="152"/>
    <s v="E"/>
    <s v="1 5"/>
    <n v="31111"/>
    <n v="100"/>
    <m/>
    <s v="2.1.1.2"/>
    <x v="0"/>
  </r>
  <r>
    <x v="0"/>
    <x v="0"/>
    <n v="2253318.08"/>
    <n v="1"/>
    <n v="152"/>
    <s v="E"/>
    <s v="1 5"/>
    <n v="31111"/>
    <n v="100"/>
    <m/>
    <s v="2.1.5.1.3"/>
    <x v="2"/>
  </r>
  <r>
    <x v="0"/>
    <x v="0"/>
    <n v="454646.22"/>
    <n v="1"/>
    <n v="152"/>
    <s v="E"/>
    <s v="1 5"/>
    <n v="31111"/>
    <n v="100"/>
    <m/>
    <s v="2.1.1.2"/>
    <x v="1"/>
  </r>
  <r>
    <x v="0"/>
    <x v="0"/>
    <n v="414437.15"/>
    <n v="1"/>
    <n v="152"/>
    <s v="E"/>
    <s v="1 5"/>
    <n v="31111"/>
    <n v="100"/>
    <m/>
    <s v="2.1.1.2"/>
    <x v="1"/>
  </r>
  <r>
    <x v="0"/>
    <x v="0"/>
    <n v="85978.14"/>
    <n v="1"/>
    <n v="152"/>
    <s v="E"/>
    <s v="1 5"/>
    <n v="31111"/>
    <n v="100"/>
    <m/>
    <s v="2.1.1.2"/>
    <x v="0"/>
  </r>
  <r>
    <x v="0"/>
    <x v="0"/>
    <n v="370953.43"/>
    <n v="1"/>
    <n v="152"/>
    <s v="E"/>
    <s v="1 5"/>
    <n v="31111"/>
    <n v="100"/>
    <m/>
    <s v="2.1.1.2"/>
    <x v="1"/>
  </r>
  <r>
    <x v="0"/>
    <x v="0"/>
    <n v="4079952.23"/>
    <n v="1"/>
    <n v="152"/>
    <s v="E"/>
    <s v="1 5"/>
    <n v="31111"/>
    <n v="100"/>
    <m/>
    <s v="2.1.1.2"/>
    <x v="0"/>
  </r>
  <r>
    <x v="0"/>
    <x v="0"/>
    <n v="451264.61"/>
    <n v="1"/>
    <n v="152"/>
    <s v="E"/>
    <s v="1 5"/>
    <n v="31111"/>
    <n v="100"/>
    <m/>
    <s v="2.1.1.2"/>
    <x v="0"/>
  </r>
  <r>
    <x v="0"/>
    <x v="0"/>
    <n v="12761.67"/>
    <n v="1"/>
    <n v="152"/>
    <s v="E"/>
    <s v="1 5"/>
    <n v="31111"/>
    <n v="100"/>
    <m/>
    <s v="2.1.1.2"/>
    <x v="1"/>
  </r>
  <r>
    <x v="0"/>
    <x v="0"/>
    <n v="176437.43"/>
    <n v="1"/>
    <n v="152"/>
    <s v="E"/>
    <s v="1 5"/>
    <n v="31111"/>
    <n v="100"/>
    <m/>
    <s v="2.1.1.2"/>
    <x v="1"/>
  </r>
  <r>
    <x v="0"/>
    <x v="0"/>
    <n v="460880.2"/>
    <n v="1"/>
    <n v="152"/>
    <s v="E"/>
    <s v="1 5"/>
    <n v="31111"/>
    <n v="100"/>
    <m/>
    <s v="2.1.1.2"/>
    <x v="1"/>
  </r>
  <r>
    <x v="0"/>
    <x v="0"/>
    <n v="54068.5"/>
    <n v="1"/>
    <n v="152"/>
    <s v="E"/>
    <s v="1 5"/>
    <n v="31111"/>
    <n v="100"/>
    <m/>
    <s v="2.1.1.2"/>
    <x v="1"/>
  </r>
  <r>
    <x v="0"/>
    <x v="0"/>
    <n v="79086.06"/>
    <n v="1"/>
    <n v="152"/>
    <s v="E"/>
    <s v="1 5"/>
    <n v="31111"/>
    <n v="100"/>
    <m/>
    <s v="2.1.1.2"/>
    <x v="1"/>
  </r>
  <r>
    <x v="0"/>
    <x v="0"/>
    <n v="154875.99"/>
    <n v="1"/>
    <n v="152"/>
    <s v="E"/>
    <s v="1 5"/>
    <n v="31111"/>
    <n v="100"/>
    <m/>
    <s v="2.1.5.1.1"/>
    <x v="2"/>
  </r>
  <r>
    <x v="0"/>
    <x v="0"/>
    <n v="56545.120000000003"/>
    <n v="1"/>
    <n v="152"/>
    <s v="E"/>
    <s v="1 5"/>
    <n v="31111"/>
    <n v="100"/>
    <m/>
    <s v="2.1.1.2"/>
    <x v="1"/>
  </r>
  <r>
    <x v="0"/>
    <x v="0"/>
    <n v="191881.73"/>
    <n v="1"/>
    <n v="152"/>
    <s v="E"/>
    <s v="1 5"/>
    <n v="31111"/>
    <n v="100"/>
    <m/>
    <s v="2.1.5.1.1"/>
    <x v="2"/>
  </r>
  <r>
    <x v="0"/>
    <x v="0"/>
    <n v="125360"/>
    <n v="1"/>
    <n v="152"/>
    <s v="E"/>
    <s v="1 5"/>
    <n v="31111"/>
    <n v="100"/>
    <m/>
    <s v="2.1.1.2"/>
    <x v="1"/>
  </r>
  <r>
    <x v="0"/>
    <x v="0"/>
    <n v="1023417.33"/>
    <n v="1"/>
    <n v="152"/>
    <s v="E"/>
    <s v="1 5"/>
    <n v="31111"/>
    <n v="100"/>
    <m/>
    <s v="2.1.1.2"/>
    <x v="0"/>
  </r>
  <r>
    <x v="0"/>
    <x v="0"/>
    <n v="4009471.48"/>
    <n v="1"/>
    <n v="152"/>
    <s v="E"/>
    <s v="1 5"/>
    <n v="31111"/>
    <n v="100"/>
    <m/>
    <s v="2.1.1.2"/>
    <x v="0"/>
  </r>
  <r>
    <x v="3"/>
    <x v="3"/>
    <n v="8597.33"/>
    <n v="1"/>
    <n v="181"/>
    <s v="E"/>
    <s v="1 5"/>
    <n v="31111"/>
    <n v="100"/>
    <m/>
    <s v="2.1.1.2"/>
    <x v="1"/>
  </r>
  <r>
    <x v="3"/>
    <x v="3"/>
    <n v="204049.06"/>
    <n v="1"/>
    <n v="181"/>
    <s v="E"/>
    <s v="1 5"/>
    <n v="31111"/>
    <n v="100"/>
    <m/>
    <s v="2.1.1.2"/>
    <x v="0"/>
  </r>
  <r>
    <x v="0"/>
    <x v="0"/>
    <n v="45332.06"/>
    <n v="1"/>
    <n v="152"/>
    <s v="E"/>
    <s v="1 5"/>
    <n v="31111"/>
    <n v="100"/>
    <m/>
    <s v="2.1.1.2"/>
    <x v="1"/>
  </r>
  <r>
    <x v="0"/>
    <x v="0"/>
    <n v="178229.45"/>
    <n v="1"/>
    <n v="152"/>
    <s v="E"/>
    <s v="1 5"/>
    <n v="31111"/>
    <n v="100"/>
    <m/>
    <s v="2.1.1.2"/>
    <x v="0"/>
  </r>
  <r>
    <x v="0"/>
    <x v="0"/>
    <n v="639724"/>
    <n v="1"/>
    <n v="152"/>
    <s v="E"/>
    <s v="1 5"/>
    <n v="31111"/>
    <n v="100"/>
    <m/>
    <s v="2.1.1.2"/>
    <x v="0"/>
  </r>
  <r>
    <x v="0"/>
    <x v="0"/>
    <n v="100135.37"/>
    <n v="1"/>
    <n v="152"/>
    <s v="E"/>
    <s v="1 5"/>
    <n v="31111"/>
    <n v="100"/>
    <m/>
    <s v="2.1.1.2"/>
    <x v="1"/>
  </r>
  <r>
    <x v="0"/>
    <x v="0"/>
    <n v="11750.14"/>
    <n v="1"/>
    <n v="152"/>
    <s v="E"/>
    <s v="1 5"/>
    <n v="31111"/>
    <n v="100"/>
    <m/>
    <s v="2.1.1.2"/>
    <x v="0"/>
  </r>
  <r>
    <x v="0"/>
    <x v="0"/>
    <n v="116052.06"/>
    <n v="1"/>
    <n v="152"/>
    <s v="E"/>
    <s v="1 5"/>
    <n v="31111"/>
    <n v="100"/>
    <m/>
    <s v="2.1.1.2"/>
    <x v="0"/>
  </r>
  <r>
    <x v="0"/>
    <x v="0"/>
    <n v="475253.36"/>
    <n v="1"/>
    <n v="152"/>
    <s v="E"/>
    <s v="1 5"/>
    <n v="31111"/>
    <n v="100"/>
    <m/>
    <s v="2.1.5.1.1"/>
    <x v="2"/>
  </r>
  <r>
    <x v="0"/>
    <x v="0"/>
    <n v="1060740.32"/>
    <n v="1"/>
    <n v="152"/>
    <s v="E"/>
    <s v="1 5"/>
    <n v="31111"/>
    <n v="100"/>
    <m/>
    <s v="2.1.1.2"/>
    <x v="0"/>
  </r>
  <r>
    <x v="0"/>
    <x v="0"/>
    <n v="17920.07"/>
    <n v="1"/>
    <n v="152"/>
    <s v="E"/>
    <s v="1 5"/>
    <n v="31111"/>
    <n v="100"/>
    <m/>
    <s v="2.1.1.2"/>
    <x v="1"/>
  </r>
  <r>
    <x v="0"/>
    <x v="0"/>
    <n v="23374.67"/>
    <n v="1"/>
    <n v="152"/>
    <s v="E"/>
    <s v="1 5"/>
    <n v="31111"/>
    <n v="100"/>
    <m/>
    <s v="2.1.1.2"/>
    <x v="1"/>
  </r>
  <r>
    <x v="3"/>
    <x v="3"/>
    <n v="131167.1"/>
    <n v="1"/>
    <n v="181"/>
    <s v="E"/>
    <s v="1 5"/>
    <n v="31111"/>
    <n v="100"/>
    <m/>
    <s v="2.1.1.2"/>
    <x v="0"/>
  </r>
  <r>
    <x v="4"/>
    <x v="4"/>
    <n v="50895"/>
    <n v="1"/>
    <n v="242"/>
    <s v="E"/>
    <s v="1 5"/>
    <n v="31111"/>
    <n v="100"/>
    <m/>
    <s v="2.1.1.2"/>
    <x v="1"/>
  </r>
  <r>
    <x v="4"/>
    <x v="4"/>
    <n v="119701.75"/>
    <n v="1"/>
    <n v="242"/>
    <s v="E"/>
    <s v="1 5"/>
    <n v="31111"/>
    <n v="100"/>
    <m/>
    <s v="2.1.1.2"/>
    <x v="0"/>
  </r>
  <r>
    <x v="0"/>
    <x v="0"/>
    <n v="16120"/>
    <n v="1"/>
    <n v="152"/>
    <s v="E"/>
    <s v="1 5"/>
    <n v="31111"/>
    <n v="100"/>
    <m/>
    <s v="2.2.3.7"/>
    <x v="0"/>
  </r>
  <r>
    <x v="0"/>
    <x v="0"/>
    <n v="459988.23"/>
    <n v="1"/>
    <n v="152"/>
    <s v="E"/>
    <s v="1 5"/>
    <n v="31111"/>
    <n v="100"/>
    <m/>
    <s v="2.1.5.1.1"/>
    <x v="2"/>
  </r>
  <r>
    <x v="0"/>
    <x v="0"/>
    <n v="85236"/>
    <n v="1"/>
    <n v="152"/>
    <s v="E"/>
    <s v="1 5"/>
    <n v="31111"/>
    <n v="100"/>
    <m/>
    <s v="2.1.1.2"/>
    <x v="1"/>
  </r>
  <r>
    <x v="0"/>
    <x v="0"/>
    <n v="146358.85"/>
    <n v="1"/>
    <n v="152"/>
    <s v="E"/>
    <s v="1 5"/>
    <n v="31111"/>
    <n v="100"/>
    <m/>
    <s v="2.1.5.1.1"/>
    <x v="2"/>
  </r>
  <r>
    <x v="0"/>
    <x v="0"/>
    <n v="966762.7"/>
    <n v="1"/>
    <n v="152"/>
    <s v="E"/>
    <s v="1 5"/>
    <n v="31111"/>
    <n v="100"/>
    <m/>
    <s v="2.1.1.2"/>
    <x v="0"/>
  </r>
  <r>
    <x v="0"/>
    <x v="0"/>
    <n v="58962"/>
    <n v="1"/>
    <n v="152"/>
    <s v="E"/>
    <s v="1 5"/>
    <n v="31111"/>
    <n v="100"/>
    <m/>
    <s v="2.1.1.2"/>
    <x v="0"/>
  </r>
  <r>
    <x v="0"/>
    <x v="0"/>
    <n v="188104.28"/>
    <n v="1"/>
    <n v="152"/>
    <s v="E"/>
    <s v="1 5"/>
    <n v="31111"/>
    <n v="100"/>
    <m/>
    <s v="2.1.1.2"/>
    <x v="1"/>
  </r>
  <r>
    <x v="0"/>
    <x v="0"/>
    <n v="175385.60000000001"/>
    <n v="1"/>
    <n v="152"/>
    <s v="E"/>
    <s v="1 5"/>
    <n v="31111"/>
    <n v="100"/>
    <m/>
    <s v="2.1.1.2"/>
    <x v="0"/>
  </r>
  <r>
    <x v="0"/>
    <x v="0"/>
    <n v="925806.53"/>
    <n v="1"/>
    <n v="152"/>
    <s v="E"/>
    <s v="1 5"/>
    <n v="31111"/>
    <n v="100"/>
    <m/>
    <s v="2.1.1.2"/>
    <x v="0"/>
  </r>
  <r>
    <x v="0"/>
    <x v="0"/>
    <n v="4878.45"/>
    <n v="1"/>
    <n v="152"/>
    <s v="E"/>
    <s v="1 5"/>
    <n v="31111"/>
    <n v="100"/>
    <m/>
    <s v="2.1.1.2"/>
    <x v="0"/>
  </r>
  <r>
    <x v="4"/>
    <x v="4"/>
    <n v="149272.54"/>
    <n v="1"/>
    <n v="242"/>
    <s v="E"/>
    <s v="1 5"/>
    <n v="31111"/>
    <n v="100"/>
    <m/>
    <s v="2.1.1.2"/>
    <x v="0"/>
  </r>
  <r>
    <x v="0"/>
    <x v="0"/>
    <n v="533546.72"/>
    <n v="1"/>
    <n v="152"/>
    <s v="E"/>
    <s v="1 5"/>
    <n v="31111"/>
    <n v="100"/>
    <m/>
    <s v="2.1.1.2"/>
    <x v="0"/>
  </r>
  <r>
    <x v="0"/>
    <x v="0"/>
    <n v="222754.43"/>
    <n v="1"/>
    <n v="152"/>
    <s v="E"/>
    <s v="1 5"/>
    <n v="31111"/>
    <n v="100"/>
    <m/>
    <s v="2.1.1.2"/>
    <x v="0"/>
  </r>
  <r>
    <x v="0"/>
    <x v="0"/>
    <n v="188289.11"/>
    <n v="1"/>
    <n v="152"/>
    <s v="E"/>
    <s v="1 5"/>
    <n v="31111"/>
    <n v="100"/>
    <m/>
    <s v="2.1.1.2"/>
    <x v="0"/>
  </r>
  <r>
    <x v="0"/>
    <x v="0"/>
    <n v="177616.86"/>
    <n v="1"/>
    <n v="152"/>
    <s v="E"/>
    <s v="1 5"/>
    <n v="31111"/>
    <n v="100"/>
    <m/>
    <s v="2.1.1.2"/>
    <x v="0"/>
  </r>
  <r>
    <x v="5"/>
    <x v="5"/>
    <n v="37613.33"/>
    <n v="1"/>
    <n v="212"/>
    <s v="E"/>
    <s v="1 5"/>
    <n v="31111"/>
    <n v="100"/>
    <m/>
    <s v="2.1.1.2"/>
    <x v="0"/>
  </r>
  <r>
    <x v="0"/>
    <x v="0"/>
    <n v="85263"/>
    <n v="1"/>
    <n v="152"/>
    <s v="E"/>
    <s v="1 5"/>
    <n v="31111"/>
    <n v="100"/>
    <m/>
    <s v="2.1.1.2"/>
    <x v="1"/>
  </r>
  <r>
    <x v="3"/>
    <x v="3"/>
    <n v="35365.94"/>
    <n v="1"/>
    <n v="181"/>
    <s v="E"/>
    <s v="1 5"/>
    <n v="31111"/>
    <n v="100"/>
    <m/>
    <s v="2.1.1.2"/>
    <x v="0"/>
  </r>
  <r>
    <x v="3"/>
    <x v="3"/>
    <n v="13245.27"/>
    <n v="1"/>
    <n v="181"/>
    <s v="E"/>
    <s v="1 5"/>
    <n v="31111"/>
    <n v="100"/>
    <m/>
    <s v="2.1.1.2"/>
    <x v="1"/>
  </r>
  <r>
    <x v="3"/>
    <x v="3"/>
    <n v="39825.800000000003"/>
    <n v="1"/>
    <n v="181"/>
    <s v="E"/>
    <s v="1 5"/>
    <n v="31111"/>
    <n v="100"/>
    <m/>
    <s v="2.1.1.2"/>
    <x v="0"/>
  </r>
  <r>
    <x v="6"/>
    <x v="6"/>
    <n v="6313852.3399999999"/>
    <n v="1"/>
    <n v="226"/>
    <s v="E"/>
    <s v="2 5"/>
    <n v="31111"/>
    <n v="200"/>
    <m/>
    <s v="2.1.1.2"/>
    <x v="1"/>
  </r>
  <r>
    <x v="1"/>
    <x v="1"/>
    <n v="4551213.3"/>
    <n v="1"/>
    <n v="171"/>
    <s v="E"/>
    <s v="2 5"/>
    <n v="31111"/>
    <n v="300"/>
    <m/>
    <s v="2.1.5.1.1"/>
    <x v="2"/>
  </r>
  <r>
    <x v="1"/>
    <x v="1"/>
    <n v="263897"/>
    <n v="1"/>
    <n v="171"/>
    <s v="E"/>
    <s v="2 5"/>
    <n v="31111"/>
    <n v="300"/>
    <m/>
    <s v="2.1.1.2"/>
    <x v="0"/>
  </r>
  <r>
    <x v="1"/>
    <x v="1"/>
    <n v="800754"/>
    <n v="1"/>
    <n v="171"/>
    <s v="E"/>
    <s v="2 5"/>
    <n v="31111"/>
    <n v="300"/>
    <m/>
    <s v="2.1.1.2"/>
    <x v="0"/>
  </r>
  <r>
    <x v="7"/>
    <x v="7"/>
    <n v="213604.78"/>
    <n v="1"/>
    <n v="173"/>
    <s v="E"/>
    <s v="2 5"/>
    <n v="31111"/>
    <n v="300"/>
    <m/>
    <s v="2.1.1.2"/>
    <x v="0"/>
  </r>
  <r>
    <x v="8"/>
    <x v="8"/>
    <n v="879635"/>
    <n v="1"/>
    <n v="224"/>
    <s v="E"/>
    <s v="2 5"/>
    <n v="31111"/>
    <n v="300"/>
    <m/>
    <s v="2.1.1.2"/>
    <x v="0"/>
  </r>
  <r>
    <x v="9"/>
    <x v="9"/>
    <n v="100000"/>
    <n v="1"/>
    <n v="226"/>
    <s v="E"/>
    <s v="2 5"/>
    <n v="31111"/>
    <n v="300"/>
    <m/>
    <s v="2.1.1.2"/>
    <x v="0"/>
  </r>
  <r>
    <x v="1"/>
    <x v="1"/>
    <n v="320875"/>
    <n v="1"/>
    <n v="171"/>
    <s v="E"/>
    <s v="2 5"/>
    <n v="31111"/>
    <n v="300"/>
    <m/>
    <s v="2.1.1.2"/>
    <x v="1"/>
  </r>
  <r>
    <x v="2"/>
    <x v="2"/>
    <n v="170986.55"/>
    <n v="1"/>
    <n v="172"/>
    <s v="E"/>
    <s v="2 5"/>
    <n v="31111"/>
    <n v="300"/>
    <m/>
    <s v="2.1.1.2"/>
    <x v="0"/>
  </r>
  <r>
    <x v="9"/>
    <x v="9"/>
    <n v="56997.1"/>
    <n v="1"/>
    <n v="226"/>
    <s v="E"/>
    <s v="2 5"/>
    <n v="31111"/>
    <n v="300"/>
    <m/>
    <s v="2.1.1.2"/>
    <x v="1"/>
  </r>
  <r>
    <x v="1"/>
    <x v="1"/>
    <n v="1856234"/>
    <n v="1"/>
    <n v="171"/>
    <s v="E"/>
    <s v="2 5"/>
    <n v="31111"/>
    <n v="300"/>
    <m/>
    <s v="2.1.1.2"/>
    <x v="0"/>
  </r>
  <r>
    <x v="7"/>
    <x v="7"/>
    <n v="245879"/>
    <n v="1"/>
    <n v="173"/>
    <s v="E"/>
    <s v="2 5"/>
    <n v="31111"/>
    <n v="300"/>
    <m/>
    <s v="2.1.1.2"/>
    <x v="0"/>
  </r>
  <r>
    <x v="0"/>
    <x v="0"/>
    <n v="631.1"/>
    <n v="1"/>
    <n v="152"/>
    <s v="E"/>
    <s v="1 6"/>
    <n v="31111"/>
    <n v="700"/>
    <m/>
    <s v="2.1.1.2"/>
    <x v="1"/>
  </r>
  <r>
    <x v="0"/>
    <x v="0"/>
    <n v="6716.67"/>
    <n v="1"/>
    <n v="152"/>
    <s v="E"/>
    <s v="1 6"/>
    <n v="31111"/>
    <n v="700"/>
    <m/>
    <s v="2.1.5.1.3"/>
    <x v="2"/>
  </r>
  <r>
    <x v="0"/>
    <x v="0"/>
    <n v="173987"/>
    <n v="1"/>
    <n v="152"/>
    <s v="E"/>
    <s v="1 6"/>
    <n v="31111"/>
    <n v="700"/>
    <m/>
    <s v="2.1.1.2"/>
    <x v="0"/>
  </r>
  <r>
    <x v="0"/>
    <x v="0"/>
    <n v="100546.75"/>
    <n v="1"/>
    <n v="152"/>
    <s v="E"/>
    <s v="1 6"/>
    <n v="31111"/>
    <n v="700"/>
    <m/>
    <s v="2.1.1.2"/>
    <x v="0"/>
  </r>
  <r>
    <x v="0"/>
    <x v="0"/>
    <n v="1518189.81"/>
    <n v="1"/>
    <n v="152"/>
    <s v="E"/>
    <s v="1 6"/>
    <n v="31111"/>
    <n v="700"/>
    <m/>
    <s v="2.1.1.2"/>
    <x v="0"/>
  </r>
  <r>
    <x v="0"/>
    <x v="0"/>
    <n v="96057.17"/>
    <n v="1"/>
    <n v="152"/>
    <s v="E"/>
    <s v="1 6"/>
    <n v="31111"/>
    <n v="700"/>
    <m/>
    <s v="2.1.1.2"/>
    <x v="0"/>
  </r>
  <r>
    <x v="0"/>
    <x v="0"/>
    <n v="356660"/>
    <n v="1"/>
    <n v="152"/>
    <s v="E"/>
    <s v="1 6"/>
    <n v="31111"/>
    <n v="700"/>
    <m/>
    <s v="2.1.1.2"/>
    <x v="0"/>
  </r>
  <r>
    <x v="0"/>
    <x v="0"/>
    <n v="107376.83"/>
    <n v="1"/>
    <n v="152"/>
    <s v="E"/>
    <s v="1 6"/>
    <n v="31111"/>
    <n v="700"/>
    <m/>
    <s v="2.1.1.2"/>
    <x v="0"/>
  </r>
  <r>
    <x v="2"/>
    <x v="2"/>
    <n v="68317.09"/>
    <n v="1"/>
    <n v="172"/>
    <s v="E"/>
    <s v="2 5"/>
    <n v="31111"/>
    <n v="300"/>
    <m/>
    <s v="2.2.3.7"/>
    <x v="0"/>
  </r>
  <r>
    <x v="8"/>
    <x v="8"/>
    <n v="852369"/>
    <n v="1"/>
    <n v="224"/>
    <s v="E"/>
    <s v="2 5"/>
    <n v="31111"/>
    <n v="300"/>
    <m/>
    <s v="2.1.1.2"/>
    <x v="1"/>
  </r>
  <r>
    <x v="2"/>
    <x v="2"/>
    <n v="56870"/>
    <n v="1"/>
    <n v="172"/>
    <s v="E"/>
    <s v="2 5"/>
    <n v="31111"/>
    <n v="300"/>
    <m/>
    <s v="2.1.1.2"/>
    <x v="1"/>
  </r>
  <r>
    <x v="0"/>
    <x v="0"/>
    <n v="400745"/>
    <n v="1"/>
    <n v="152"/>
    <s v="E"/>
    <s v="1 1"/>
    <n v="31111"/>
    <n v="800"/>
    <m/>
    <s v="2.1.1.2"/>
    <x v="0"/>
  </r>
  <r>
    <x v="0"/>
    <x v="0"/>
    <n v="10155.6"/>
    <n v="1"/>
    <n v="152"/>
    <s v="E"/>
    <s v="1 6"/>
    <n v="31111"/>
    <n v="700"/>
    <m/>
    <s v="2.1.1.2"/>
    <x v="0"/>
  </r>
  <r>
    <x v="0"/>
    <x v="0"/>
    <n v="11531.17"/>
    <n v="1"/>
    <n v="152"/>
    <s v="E"/>
    <s v="1 6"/>
    <n v="31111"/>
    <n v="700"/>
    <m/>
    <s v="2.1.1.2"/>
    <x v="1"/>
  </r>
  <r>
    <x v="0"/>
    <x v="0"/>
    <n v="85773.17"/>
    <n v="1"/>
    <n v="152"/>
    <s v="E"/>
    <s v="1 6"/>
    <n v="31111"/>
    <n v="700"/>
    <m/>
    <s v="2.1.1.2"/>
    <x v="1"/>
  </r>
  <r>
    <x v="0"/>
    <x v="0"/>
    <n v="33717.67"/>
    <n v="1"/>
    <n v="152"/>
    <s v="E"/>
    <s v="1 6"/>
    <n v="31111"/>
    <n v="700"/>
    <m/>
    <s v="2.1.5.1.1"/>
    <x v="2"/>
  </r>
  <r>
    <x v="0"/>
    <x v="0"/>
    <n v="31009.51"/>
    <n v="1"/>
    <n v="152"/>
    <s v="E"/>
    <s v="1 6"/>
    <n v="31111"/>
    <n v="700"/>
    <m/>
    <s v="2.1.5.1.1"/>
    <x v="2"/>
  </r>
  <r>
    <x v="0"/>
    <x v="0"/>
    <n v="31847.75"/>
    <n v="1"/>
    <n v="152"/>
    <s v="E"/>
    <s v="1 5"/>
    <n v="31111"/>
    <n v="100"/>
    <m/>
    <s v="2.1.1.2"/>
    <x v="1"/>
  </r>
  <r>
    <x v="0"/>
    <x v="0"/>
    <n v="52682.67"/>
    <n v="1"/>
    <n v="152"/>
    <s v="E"/>
    <s v="1 6"/>
    <n v="31111"/>
    <n v="700"/>
    <m/>
    <s v="2.1.1.2"/>
    <x v="0"/>
  </r>
  <r>
    <x v="4"/>
    <x v="4"/>
    <n v="68521"/>
    <n v="1"/>
    <n v="242"/>
    <s v="E"/>
    <s v="1 5"/>
    <n v="31111"/>
    <n v="100"/>
    <m/>
    <s v="2.1.1.2"/>
    <x v="1"/>
  </r>
  <r>
    <x v="10"/>
    <x v="10"/>
    <n v="28330.9"/>
    <n v="1"/>
    <n v="241"/>
    <s v="E"/>
    <s v="1 5"/>
    <n v="31111"/>
    <n v="100"/>
    <m/>
    <s v="2.1.1.2"/>
    <x v="0"/>
  </r>
  <r>
    <x v="11"/>
    <x v="11"/>
    <n v="9376.4699999999993"/>
    <n v="1"/>
    <n v="242"/>
    <s v="E"/>
    <s v="1 5"/>
    <n v="31111"/>
    <n v="100"/>
    <m/>
    <s v="2.1.1.2"/>
    <x v="0"/>
  </r>
  <r>
    <x v="0"/>
    <x v="0"/>
    <n v="158823.64000000001"/>
    <n v="1"/>
    <n v="152"/>
    <s v="E"/>
    <s v="1 5"/>
    <n v="31111"/>
    <n v="100"/>
    <m/>
    <s v="2.1.1.2"/>
    <x v="0"/>
  </r>
  <r>
    <x v="0"/>
    <x v="0"/>
    <n v="39511.69"/>
    <n v="1"/>
    <n v="152"/>
    <s v="E"/>
    <s v="1 5"/>
    <n v="31111"/>
    <n v="100"/>
    <m/>
    <s v="2.1.1.2"/>
    <x v="1"/>
  </r>
  <r>
    <x v="0"/>
    <x v="0"/>
    <n v="306638.67"/>
    <n v="1"/>
    <n v="152"/>
    <s v="E"/>
    <s v="1 5"/>
    <n v="31111"/>
    <n v="100"/>
    <m/>
    <s v="2.1.3.2.1"/>
    <x v="1"/>
  </r>
  <r>
    <x v="12"/>
    <x v="12"/>
    <n v="9220.64"/>
    <n v="1"/>
    <n v="226"/>
    <s v="E"/>
    <s v="1 5"/>
    <n v="31111"/>
    <n v="100"/>
    <m/>
    <s v="2.2.3.7"/>
    <x v="0"/>
  </r>
  <r>
    <x v="13"/>
    <x v="13"/>
    <n v="8068.06"/>
    <n v="1"/>
    <n v="226"/>
    <s v="E"/>
    <s v="1 5"/>
    <n v="31111"/>
    <n v="100"/>
    <m/>
    <s v="2.2.3.7"/>
    <x v="0"/>
  </r>
  <r>
    <x v="0"/>
    <x v="0"/>
    <n v="93917.48"/>
    <n v="1"/>
    <n v="152"/>
    <s v="E"/>
    <s v="1 5"/>
    <n v="31111"/>
    <n v="100"/>
    <m/>
    <s v="2.1.1.2"/>
    <x v="0"/>
  </r>
  <r>
    <x v="0"/>
    <x v="0"/>
    <n v="180568.18"/>
    <n v="1"/>
    <n v="152"/>
    <s v="E"/>
    <s v="1 5"/>
    <n v="31111"/>
    <n v="100"/>
    <m/>
    <s v="2.1.1.2"/>
    <x v="0"/>
  </r>
  <r>
    <x v="0"/>
    <x v="0"/>
    <n v="203733.96"/>
    <n v="1"/>
    <n v="152"/>
    <s v="E"/>
    <s v="1 5"/>
    <n v="31111"/>
    <n v="100"/>
    <m/>
    <s v="2.1.1.2"/>
    <x v="0"/>
  </r>
  <r>
    <x v="2"/>
    <x v="2"/>
    <n v="85364"/>
    <n v="1"/>
    <n v="172"/>
    <s v="E"/>
    <s v="2 5"/>
    <n v="31111"/>
    <n v="300"/>
    <m/>
    <s v="2.2.3.7"/>
    <x v="0"/>
  </r>
  <r>
    <x v="7"/>
    <x v="7"/>
    <n v="154896"/>
    <n v="1"/>
    <n v="173"/>
    <s v="E"/>
    <s v="2 5"/>
    <n v="31111"/>
    <n v="300"/>
    <m/>
    <s v="2.1.1.2"/>
    <x v="0"/>
  </r>
  <r>
    <x v="1"/>
    <x v="1"/>
    <n v="85260"/>
    <n v="1"/>
    <n v="171"/>
    <s v="E"/>
    <s v="2 5"/>
    <n v="31111"/>
    <n v="300"/>
    <m/>
    <s v="2.1.1.2"/>
    <x v="1"/>
  </r>
  <r>
    <x v="7"/>
    <x v="7"/>
    <n v="60587"/>
    <n v="1"/>
    <n v="173"/>
    <s v="E"/>
    <s v="2 5"/>
    <n v="31111"/>
    <n v="300"/>
    <m/>
    <s v="2.1.1.2"/>
    <x v="1"/>
  </r>
  <r>
    <x v="1"/>
    <x v="1"/>
    <n v="697852"/>
    <n v="1"/>
    <n v="171"/>
    <s v="E"/>
    <s v="2 5"/>
    <n v="31111"/>
    <n v="300"/>
    <m/>
    <s v="2.1.1.2"/>
    <x v="0"/>
  </r>
  <r>
    <x v="0"/>
    <x v="0"/>
    <n v="456733.33"/>
    <n v="1"/>
    <n v="152"/>
    <s v="E"/>
    <s v="1 1"/>
    <n v="31111"/>
    <n v="800"/>
    <m/>
    <s v="2.1.1.2"/>
    <x v="0"/>
  </r>
  <r>
    <x v="0"/>
    <x v="0"/>
    <n v="70007.820000000007"/>
    <n v="1"/>
    <n v="152"/>
    <s v="E"/>
    <s v="1 1"/>
    <n v="31111"/>
    <n v="800"/>
    <m/>
    <s v="2.1.1.2"/>
    <x v="0"/>
  </r>
  <r>
    <x v="0"/>
    <x v="0"/>
    <n v="52844.5"/>
    <n v="1"/>
    <n v="152"/>
    <s v="E"/>
    <s v="1 1"/>
    <n v="31111"/>
    <n v="800"/>
    <m/>
    <s v="2.1.1.2"/>
    <x v="0"/>
  </r>
  <r>
    <x v="0"/>
    <x v="0"/>
    <n v="97521.67"/>
    <n v="1"/>
    <n v="152"/>
    <s v="E"/>
    <s v="1 1"/>
    <n v="31111"/>
    <n v="800"/>
    <m/>
    <s v="2.1.1.2"/>
    <x v="1"/>
  </r>
  <r>
    <x v="0"/>
    <x v="0"/>
    <n v="25698"/>
    <n v="1"/>
    <n v="152"/>
    <s v="E"/>
    <s v="1 1"/>
    <n v="31111"/>
    <n v="800"/>
    <m/>
    <s v="2.1.1.2"/>
    <x v="0"/>
  </r>
  <r>
    <x v="0"/>
    <x v="0"/>
    <n v="1074.67"/>
    <n v="1"/>
    <n v="152"/>
    <s v="E"/>
    <s v="1 1"/>
    <n v="31111"/>
    <n v="800"/>
    <m/>
    <s v="2.1.1.2"/>
    <x v="1"/>
  </r>
  <r>
    <x v="0"/>
    <x v="0"/>
    <n v="69860.399999999994"/>
    <n v="1"/>
    <n v="152"/>
    <s v="E"/>
    <s v="1 6"/>
    <n v="31111"/>
    <n v="700"/>
    <m/>
    <s v="2.1.1.2"/>
    <x v="0"/>
  </r>
  <r>
    <x v="0"/>
    <x v="0"/>
    <n v="83887.92"/>
    <n v="1"/>
    <n v="152"/>
    <s v="E"/>
    <s v="1 6"/>
    <n v="31111"/>
    <n v="700"/>
    <m/>
    <s v="2.1.1.2"/>
    <x v="0"/>
  </r>
  <r>
    <x v="0"/>
    <x v="0"/>
    <n v="19892.080000000002"/>
    <n v="1"/>
    <n v="152"/>
    <s v="E"/>
    <s v="1 6"/>
    <n v="31111"/>
    <n v="700"/>
    <m/>
    <s v="2.1.1.2"/>
    <x v="1"/>
  </r>
  <r>
    <x v="0"/>
    <x v="0"/>
    <n v="7201.61"/>
    <n v="1"/>
    <n v="152"/>
    <s v="E"/>
    <s v="1 6"/>
    <n v="31111"/>
    <n v="700"/>
    <m/>
    <s v="2.1.1.2"/>
    <x v="0"/>
  </r>
  <r>
    <x v="0"/>
    <x v="0"/>
    <n v="6716.67"/>
    <n v="1"/>
    <n v="152"/>
    <s v="E"/>
    <s v="1 6"/>
    <n v="31111"/>
    <n v="700"/>
    <m/>
    <s v="2.1.1.2"/>
    <x v="1"/>
  </r>
  <r>
    <x v="6"/>
    <x v="6"/>
    <n v="30292.17"/>
    <n v="1"/>
    <n v="226"/>
    <s v="E"/>
    <s v="1 6"/>
    <n v="31111"/>
    <n v="700"/>
    <m/>
    <s v="2.1.1.2"/>
    <x v="1"/>
  </r>
  <r>
    <x v="4"/>
    <x v="4"/>
    <n v="34653.97"/>
    <n v="1"/>
    <n v="242"/>
    <s v="E"/>
    <s v="1 6"/>
    <n v="31111"/>
    <n v="700"/>
    <m/>
    <s v="2.1.1.2"/>
    <x v="0"/>
  </r>
  <r>
    <x v="4"/>
    <x v="4"/>
    <n v="12022.83"/>
    <n v="1"/>
    <n v="242"/>
    <s v="E"/>
    <s v="1 6"/>
    <n v="31111"/>
    <n v="700"/>
    <m/>
    <s v="2.1.1.2"/>
    <x v="1"/>
  </r>
  <r>
    <x v="14"/>
    <x v="14"/>
    <n v="1275989.28"/>
    <n v="1"/>
    <n v="131"/>
    <s v="P"/>
    <s v="1 5"/>
    <n v="31111"/>
    <n v="100"/>
    <m/>
    <s v="2.1.1.1.1"/>
    <x v="3"/>
  </r>
  <r>
    <x v="14"/>
    <x v="14"/>
    <n v="69000"/>
    <n v="1"/>
    <n v="131"/>
    <s v="P"/>
    <s v="1 5"/>
    <n v="31111"/>
    <n v="100"/>
    <m/>
    <s v="2.1.1.1.1"/>
    <x v="3"/>
  </r>
  <r>
    <x v="14"/>
    <x v="14"/>
    <n v="38279.678400000004"/>
    <n v="1"/>
    <n v="131"/>
    <s v="P"/>
    <s v="1 5"/>
    <n v="31111"/>
    <n v="100"/>
    <m/>
    <s v="2.1.1.1.1"/>
    <x v="3"/>
  </r>
  <r>
    <x v="15"/>
    <x v="15"/>
    <n v="2240563.1999999997"/>
    <n v="1"/>
    <n v="131"/>
    <s v="E"/>
    <s v="1 5"/>
    <n v="31111"/>
    <n v="100"/>
    <m/>
    <s v="2.1.1.1.1"/>
    <x v="3"/>
  </r>
  <r>
    <x v="15"/>
    <x v="15"/>
    <n v="120000"/>
    <n v="1"/>
    <n v="131"/>
    <s v="E"/>
    <s v="1 5"/>
    <n v="31111"/>
    <n v="100"/>
    <m/>
    <s v="2.1.1.1.1"/>
    <x v="3"/>
  </r>
  <r>
    <x v="15"/>
    <x v="15"/>
    <n v="67216.896000000008"/>
    <n v="1"/>
    <n v="131"/>
    <s v="E"/>
    <s v="1 5"/>
    <n v="31111"/>
    <n v="100"/>
    <m/>
    <s v="2.1.1.1.1"/>
    <x v="3"/>
  </r>
  <r>
    <x v="16"/>
    <x v="16"/>
    <n v="434436.96"/>
    <n v="1"/>
    <n v="131"/>
    <s v="E"/>
    <s v="1 5"/>
    <n v="31111"/>
    <n v="100"/>
    <m/>
    <s v="2.1.1.1.1"/>
    <x v="3"/>
  </r>
  <r>
    <x v="16"/>
    <x v="16"/>
    <n v="22500"/>
    <n v="1"/>
    <n v="131"/>
    <s v="E"/>
    <s v="1 5"/>
    <n v="31111"/>
    <n v="100"/>
    <m/>
    <s v="2.1.1.1.1"/>
    <x v="3"/>
  </r>
  <r>
    <x v="16"/>
    <x v="16"/>
    <n v="13033.1088"/>
    <n v="1"/>
    <n v="131"/>
    <s v="E"/>
    <s v="1 5"/>
    <n v="31111"/>
    <n v="100"/>
    <m/>
    <s v="2.1.1.1.1"/>
    <x v="3"/>
  </r>
  <r>
    <x v="4"/>
    <x v="4"/>
    <n v="2680875.84"/>
    <n v="1"/>
    <n v="242"/>
    <s v="E"/>
    <s v="1 5"/>
    <n v="31111"/>
    <n v="100"/>
    <m/>
    <s v="2.1.1.1.1"/>
    <x v="3"/>
  </r>
  <r>
    <x v="4"/>
    <x v="4"/>
    <n v="161100"/>
    <n v="1"/>
    <n v="242"/>
    <s v="E"/>
    <s v="1 5"/>
    <n v="31111"/>
    <n v="100"/>
    <m/>
    <s v="2.1.1.1.1"/>
    <x v="3"/>
  </r>
  <r>
    <x v="4"/>
    <x v="4"/>
    <n v="80426.275200000004"/>
    <n v="1"/>
    <n v="242"/>
    <s v="E"/>
    <s v="1 5"/>
    <n v="31111"/>
    <n v="100"/>
    <m/>
    <s v="2.1.1.1.1"/>
    <x v="3"/>
  </r>
  <r>
    <x v="17"/>
    <x v="17"/>
    <n v="419574.24"/>
    <n v="1"/>
    <n v="131"/>
    <s v="E"/>
    <s v="1 5"/>
    <n v="31111"/>
    <n v="100"/>
    <m/>
    <s v="2.1.1.1.1"/>
    <x v="3"/>
  </r>
  <r>
    <x v="17"/>
    <x v="17"/>
    <n v="24000"/>
    <n v="1"/>
    <n v="131"/>
    <s v="E"/>
    <s v="1 5"/>
    <n v="31111"/>
    <n v="100"/>
    <m/>
    <s v="2.1.1.1.1"/>
    <x v="3"/>
  </r>
  <r>
    <x v="17"/>
    <x v="17"/>
    <n v="12587.227199999999"/>
    <n v="1"/>
    <n v="131"/>
    <s v="E"/>
    <s v="1 5"/>
    <n v="31111"/>
    <n v="100"/>
    <m/>
    <s v="2.1.1.1.1"/>
    <x v="3"/>
  </r>
  <r>
    <x v="18"/>
    <x v="18"/>
    <n v="657098.64"/>
    <n v="1"/>
    <n v="131"/>
    <s v="E"/>
    <s v="1 5"/>
    <n v="31111"/>
    <n v="100"/>
    <m/>
    <s v="2.1.1.1.1"/>
    <x v="3"/>
  </r>
  <r>
    <x v="18"/>
    <x v="18"/>
    <n v="36000"/>
    <n v="1"/>
    <n v="131"/>
    <s v="E"/>
    <s v="1 5"/>
    <n v="31111"/>
    <n v="100"/>
    <m/>
    <s v="2.1.1.1.1"/>
    <x v="3"/>
  </r>
  <r>
    <x v="18"/>
    <x v="18"/>
    <n v="19712.959199999998"/>
    <n v="1"/>
    <n v="131"/>
    <s v="E"/>
    <s v="1 5"/>
    <n v="31111"/>
    <n v="100"/>
    <m/>
    <s v="2.1.1.1.1"/>
    <x v="3"/>
  </r>
  <r>
    <x v="3"/>
    <x v="3"/>
    <n v="2505501.3600000003"/>
    <n v="1"/>
    <n v="181"/>
    <s v="E"/>
    <s v="1 5"/>
    <n v="31111"/>
    <n v="100"/>
    <m/>
    <s v="2.1.1.1.1"/>
    <x v="3"/>
  </r>
  <r>
    <x v="3"/>
    <x v="3"/>
    <n v="149775"/>
    <n v="1"/>
    <n v="181"/>
    <s v="E"/>
    <s v="1 5"/>
    <n v="31111"/>
    <n v="100"/>
    <m/>
    <s v="2.1.1.1.1"/>
    <x v="3"/>
  </r>
  <r>
    <x v="3"/>
    <x v="3"/>
    <n v="75165.040800000002"/>
    <n v="1"/>
    <n v="181"/>
    <s v="E"/>
    <s v="1 5"/>
    <n v="31111"/>
    <n v="100"/>
    <m/>
    <s v="2.1.1.1.1"/>
    <x v="3"/>
  </r>
  <r>
    <x v="19"/>
    <x v="19"/>
    <n v="103506.48000000001"/>
    <n v="1"/>
    <n v="181"/>
    <s v="E"/>
    <s v="1 5"/>
    <n v="31111"/>
    <n v="100"/>
    <m/>
    <s v="2.1.1.1.1"/>
    <x v="3"/>
  </r>
  <r>
    <x v="19"/>
    <x v="19"/>
    <n v="6000"/>
    <n v="1"/>
    <n v="181"/>
    <s v="E"/>
    <s v="1 5"/>
    <n v="31111"/>
    <n v="100"/>
    <m/>
    <s v="2.1.1.1.1"/>
    <x v="3"/>
  </r>
  <r>
    <x v="19"/>
    <x v="19"/>
    <n v="3105.1944000000003"/>
    <n v="1"/>
    <n v="181"/>
    <s v="E"/>
    <s v="1 5"/>
    <n v="31111"/>
    <n v="100"/>
    <m/>
    <s v="2.1.1.1.1"/>
    <x v="3"/>
  </r>
  <r>
    <x v="0"/>
    <x v="0"/>
    <n v="1269909.3600000001"/>
    <n v="1"/>
    <n v="152"/>
    <s v="E"/>
    <s v="1 5"/>
    <n v="31111"/>
    <n v="100"/>
    <m/>
    <s v="2.1.1.1.1"/>
    <x v="3"/>
  </r>
  <r>
    <x v="0"/>
    <x v="0"/>
    <n v="69750"/>
    <n v="1"/>
    <n v="152"/>
    <s v="E"/>
    <s v="1 5"/>
    <n v="31111"/>
    <n v="100"/>
    <m/>
    <s v="2.1.1.1.1"/>
    <x v="3"/>
  </r>
  <r>
    <x v="0"/>
    <x v="0"/>
    <n v="38097.2808"/>
    <n v="1"/>
    <n v="152"/>
    <s v="E"/>
    <s v="1 5"/>
    <n v="31111"/>
    <n v="100"/>
    <m/>
    <s v="2.1.1.1.1"/>
    <x v="3"/>
  </r>
  <r>
    <x v="20"/>
    <x v="20"/>
    <n v="331506.48"/>
    <n v="1"/>
    <n v="181"/>
    <s v="E"/>
    <s v="1 5"/>
    <n v="31111"/>
    <n v="100"/>
    <m/>
    <s v="2.1.1.1.1"/>
    <x v="3"/>
  </r>
  <r>
    <x v="20"/>
    <x v="20"/>
    <n v="20250"/>
    <n v="1"/>
    <n v="181"/>
    <s v="E"/>
    <s v="1 5"/>
    <n v="31111"/>
    <n v="100"/>
    <m/>
    <s v="2.1.1.1.1"/>
    <x v="3"/>
  </r>
  <r>
    <x v="20"/>
    <x v="20"/>
    <n v="9945.1944000000003"/>
    <n v="1"/>
    <n v="181"/>
    <s v="E"/>
    <s v="1 5"/>
    <n v="31111"/>
    <n v="100"/>
    <m/>
    <s v="2.1.1.1.1"/>
    <x v="3"/>
  </r>
  <r>
    <x v="5"/>
    <x v="5"/>
    <n v="709626.96"/>
    <n v="1"/>
    <n v="212"/>
    <s v="E"/>
    <s v="1 5"/>
    <n v="31111"/>
    <n v="100"/>
    <m/>
    <s v="2.1.1.1.1"/>
    <x v="3"/>
  </r>
  <r>
    <x v="5"/>
    <x v="5"/>
    <n v="42000"/>
    <n v="1"/>
    <n v="212"/>
    <s v="E"/>
    <s v="1 5"/>
    <n v="31111"/>
    <n v="100"/>
    <m/>
    <s v="2.1.1.1.1"/>
    <x v="3"/>
  </r>
  <r>
    <x v="5"/>
    <x v="5"/>
    <n v="21288.808799999999"/>
    <n v="1"/>
    <n v="212"/>
    <s v="E"/>
    <s v="1 5"/>
    <n v="31111"/>
    <n v="100"/>
    <m/>
    <s v="2.1.1.1.1"/>
    <x v="3"/>
  </r>
  <r>
    <x v="21"/>
    <x v="21"/>
    <n v="387060.24"/>
    <n v="1"/>
    <n v="131"/>
    <s v="G"/>
    <s v="1 5"/>
    <n v="31111"/>
    <n v="100"/>
    <m/>
    <s v="2.1.1.1.1"/>
    <x v="3"/>
  </r>
  <r>
    <x v="21"/>
    <x v="21"/>
    <n v="23250"/>
    <n v="1"/>
    <n v="131"/>
    <s v="G"/>
    <s v="1 5"/>
    <n v="31111"/>
    <n v="100"/>
    <m/>
    <s v="2.1.1.1.1"/>
    <x v="3"/>
  </r>
  <r>
    <x v="21"/>
    <x v="21"/>
    <n v="11611.807199999999"/>
    <n v="1"/>
    <n v="131"/>
    <s v="G"/>
    <s v="1 5"/>
    <n v="31111"/>
    <n v="100"/>
    <m/>
    <s v="2.1.1.1.1"/>
    <x v="3"/>
  </r>
  <r>
    <x v="22"/>
    <x v="22"/>
    <n v="159060.24"/>
    <n v="1"/>
    <n v="185"/>
    <s v="E"/>
    <s v="1 5"/>
    <n v="31111"/>
    <n v="100"/>
    <m/>
    <s v="2.1.1.1.1"/>
    <x v="3"/>
  </r>
  <r>
    <x v="22"/>
    <x v="22"/>
    <n v="9000"/>
    <n v="1"/>
    <n v="185"/>
    <s v="E"/>
    <s v="1 5"/>
    <n v="31111"/>
    <n v="100"/>
    <m/>
    <s v="2.1.1.1.1"/>
    <x v="3"/>
  </r>
  <r>
    <x v="22"/>
    <x v="22"/>
    <n v="4771.8071999999993"/>
    <n v="1"/>
    <n v="185"/>
    <s v="E"/>
    <s v="1 5"/>
    <n v="31111"/>
    <n v="100"/>
    <m/>
    <s v="2.1.1.1.1"/>
    <x v="3"/>
  </r>
  <r>
    <x v="23"/>
    <x v="23"/>
    <n v="159060.24"/>
    <n v="1"/>
    <n v="184"/>
    <s v="E"/>
    <s v="1 5"/>
    <n v="31111"/>
    <n v="100"/>
    <m/>
    <s v="2.1.1.1.1"/>
    <x v="3"/>
  </r>
  <r>
    <x v="23"/>
    <x v="23"/>
    <n v="9000"/>
    <n v="1"/>
    <n v="184"/>
    <s v="E"/>
    <s v="1 5"/>
    <n v="31111"/>
    <n v="100"/>
    <m/>
    <s v="2.1.1.1.1"/>
    <x v="3"/>
  </r>
  <r>
    <x v="23"/>
    <x v="23"/>
    <n v="4771.8071999999993"/>
    <n v="1"/>
    <n v="184"/>
    <s v="E"/>
    <s v="1 5"/>
    <n v="31111"/>
    <n v="100"/>
    <m/>
    <s v="2.1.1.1.1"/>
    <x v="3"/>
  </r>
  <r>
    <x v="6"/>
    <x v="6"/>
    <n v="1946347.6800000002"/>
    <n v="1"/>
    <n v="226"/>
    <s v="E"/>
    <s v="1 5"/>
    <n v="31111"/>
    <n v="100"/>
    <m/>
    <s v="2.1.1.1.1"/>
    <x v="3"/>
  </r>
  <r>
    <x v="6"/>
    <x v="6"/>
    <n v="111000"/>
    <n v="1"/>
    <n v="226"/>
    <s v="E"/>
    <s v="1 5"/>
    <n v="31111"/>
    <n v="100"/>
    <m/>
    <s v="2.1.1.1.1"/>
    <x v="3"/>
  </r>
  <r>
    <x v="6"/>
    <x v="6"/>
    <n v="58390.430399999997"/>
    <n v="1"/>
    <n v="226"/>
    <s v="E"/>
    <s v="1 5"/>
    <n v="31111"/>
    <n v="100"/>
    <m/>
    <s v="2.1.1.1.1"/>
    <x v="3"/>
  </r>
  <r>
    <x v="24"/>
    <x v="24"/>
    <n v="304477.92000000004"/>
    <n v="1"/>
    <n v="181"/>
    <s v="G"/>
    <s v="1 5"/>
    <n v="31111"/>
    <n v="100"/>
    <m/>
    <s v="2.1.1.1.1"/>
    <x v="3"/>
  </r>
  <r>
    <x v="24"/>
    <x v="24"/>
    <n v="18000"/>
    <n v="1"/>
    <n v="181"/>
    <s v="G"/>
    <s v="1 5"/>
    <n v="31111"/>
    <n v="100"/>
    <m/>
    <s v="2.1.1.1.1"/>
    <x v="3"/>
  </r>
  <r>
    <x v="24"/>
    <x v="24"/>
    <n v="9134.3376000000007"/>
    <n v="1"/>
    <n v="181"/>
    <s v="G"/>
    <s v="1 5"/>
    <n v="31111"/>
    <n v="100"/>
    <m/>
    <s v="2.1.1.1.1"/>
    <x v="3"/>
  </r>
  <r>
    <x v="25"/>
    <x v="25"/>
    <n v="487506.48"/>
    <n v="1"/>
    <n v="311"/>
    <s v="E"/>
    <s v="1 5"/>
    <n v="31111"/>
    <n v="100"/>
    <m/>
    <s v="2.1.1.1.1"/>
    <x v="3"/>
  </r>
  <r>
    <x v="25"/>
    <x v="25"/>
    <n v="30000"/>
    <n v="1"/>
    <n v="311"/>
    <s v="E"/>
    <s v="1 5"/>
    <n v="31111"/>
    <n v="100"/>
    <m/>
    <s v="2.1.1.1.1"/>
    <x v="3"/>
  </r>
  <r>
    <x v="25"/>
    <x v="25"/>
    <n v="14625.1944"/>
    <n v="1"/>
    <n v="311"/>
    <s v="E"/>
    <s v="1 5"/>
    <n v="31111"/>
    <n v="100"/>
    <m/>
    <s v="2.1.1.1.1"/>
    <x v="3"/>
  </r>
  <r>
    <x v="26"/>
    <x v="26"/>
    <n v="130436.40000000001"/>
    <n v="1"/>
    <n v="226"/>
    <s v="E"/>
    <s v="1 5"/>
    <n v="31111"/>
    <n v="100"/>
    <m/>
    <s v="2.1.1.1.1"/>
    <x v="3"/>
  </r>
  <r>
    <x v="26"/>
    <x v="26"/>
    <n v="7500"/>
    <n v="1"/>
    <n v="226"/>
    <s v="E"/>
    <s v="1 5"/>
    <n v="31111"/>
    <n v="100"/>
    <m/>
    <s v="2.1.1.1.1"/>
    <x v="3"/>
  </r>
  <r>
    <x v="26"/>
    <x v="26"/>
    <n v="3913.0920000000001"/>
    <n v="1"/>
    <n v="226"/>
    <s v="E"/>
    <s v="1 5"/>
    <n v="31111"/>
    <n v="100"/>
    <m/>
    <s v="2.1.1.1.1"/>
    <x v="3"/>
  </r>
  <r>
    <x v="27"/>
    <x v="27"/>
    <n v="447032.88"/>
    <n v="1"/>
    <n v="321"/>
    <s v="E"/>
    <s v="1 5"/>
    <n v="31111"/>
    <n v="100"/>
    <m/>
    <s v="2.1.1.1.1"/>
    <x v="3"/>
  </r>
  <r>
    <x v="27"/>
    <x v="27"/>
    <n v="26250"/>
    <n v="1"/>
    <n v="321"/>
    <s v="E"/>
    <s v="1 5"/>
    <n v="31111"/>
    <n v="100"/>
    <m/>
    <s v="2.1.1.1.1"/>
    <x v="3"/>
  </r>
  <r>
    <x v="27"/>
    <x v="27"/>
    <n v="13410.9864"/>
    <n v="1"/>
    <n v="321"/>
    <s v="E"/>
    <s v="1 5"/>
    <n v="31111"/>
    <n v="100"/>
    <m/>
    <s v="2.1.1.1.1"/>
    <x v="3"/>
  </r>
  <r>
    <x v="28"/>
    <x v="28"/>
    <n v="187506.48"/>
    <n v="1"/>
    <n v="271"/>
    <s v="E"/>
    <s v="1 5"/>
    <n v="31111"/>
    <n v="100"/>
    <m/>
    <s v="2.1.1.1.1"/>
    <x v="3"/>
  </r>
  <r>
    <x v="28"/>
    <x v="28"/>
    <n v="11250"/>
    <n v="1"/>
    <n v="271"/>
    <s v="E"/>
    <s v="1 5"/>
    <n v="31111"/>
    <n v="100"/>
    <m/>
    <s v="2.1.1.1.1"/>
    <x v="3"/>
  </r>
  <r>
    <x v="28"/>
    <x v="28"/>
    <n v="5625.1944000000003"/>
    <n v="1"/>
    <n v="271"/>
    <s v="E"/>
    <s v="1 5"/>
    <n v="31111"/>
    <n v="100"/>
    <m/>
    <s v="2.1.1.1.1"/>
    <x v="3"/>
  </r>
  <r>
    <x v="29"/>
    <x v="29"/>
    <n v="435032.88"/>
    <n v="1"/>
    <n v="242"/>
    <s v="E"/>
    <s v="1 5"/>
    <n v="31111"/>
    <n v="100"/>
    <m/>
    <s v="2.1.1.1.1"/>
    <x v="3"/>
  </r>
  <r>
    <x v="29"/>
    <x v="29"/>
    <n v="25500"/>
    <n v="1"/>
    <n v="242"/>
    <s v="E"/>
    <s v="1 5"/>
    <n v="31111"/>
    <n v="100"/>
    <m/>
    <s v="2.1.1.1.1"/>
    <x v="3"/>
  </r>
  <r>
    <x v="29"/>
    <x v="29"/>
    <n v="13050.9864"/>
    <n v="1"/>
    <n v="242"/>
    <s v="E"/>
    <s v="1 5"/>
    <n v="31111"/>
    <n v="100"/>
    <m/>
    <s v="2.1.1.1.1"/>
    <x v="3"/>
  </r>
  <r>
    <x v="30"/>
    <x v="30"/>
    <n v="363032.88"/>
    <n v="1"/>
    <n v="231"/>
    <s v="E"/>
    <s v="1 5"/>
    <n v="31111"/>
    <n v="100"/>
    <m/>
    <s v="2.1.1.1.1"/>
    <x v="3"/>
  </r>
  <r>
    <x v="30"/>
    <x v="30"/>
    <n v="21000"/>
    <n v="1"/>
    <n v="231"/>
    <s v="E"/>
    <s v="1 5"/>
    <n v="31111"/>
    <n v="100"/>
    <m/>
    <s v="2.1.1.1.1"/>
    <x v="3"/>
  </r>
  <r>
    <x v="30"/>
    <x v="30"/>
    <n v="10890.9864"/>
    <n v="1"/>
    <n v="231"/>
    <s v="E"/>
    <s v="1 5"/>
    <n v="31111"/>
    <n v="100"/>
    <m/>
    <s v="2.1.1.1.1"/>
    <x v="3"/>
  </r>
  <r>
    <x v="31"/>
    <x v="31"/>
    <n v="159060.24"/>
    <n v="1"/>
    <n v="271"/>
    <s v="E"/>
    <s v="1 5"/>
    <n v="31111"/>
    <n v="100"/>
    <m/>
    <s v="2.1.1.1.1"/>
    <x v="3"/>
  </r>
  <r>
    <x v="31"/>
    <x v="31"/>
    <n v="9000"/>
    <n v="1"/>
    <n v="271"/>
    <s v="E"/>
    <s v="1 5"/>
    <n v="31111"/>
    <n v="100"/>
    <m/>
    <s v="2.1.1.1.1"/>
    <x v="3"/>
  </r>
  <r>
    <x v="31"/>
    <x v="31"/>
    <n v="4771.8071999999993"/>
    <n v="1"/>
    <n v="271"/>
    <s v="E"/>
    <s v="1 5"/>
    <n v="31111"/>
    <n v="100"/>
    <m/>
    <s v="2.1.1.1.1"/>
    <x v="3"/>
  </r>
  <r>
    <x v="11"/>
    <x v="11"/>
    <n v="591700.56000000006"/>
    <n v="1"/>
    <n v="242"/>
    <s v="E"/>
    <s v="1 5"/>
    <n v="31111"/>
    <n v="100"/>
    <m/>
    <s v="2.1.1.1.1"/>
    <x v="3"/>
  </r>
  <r>
    <x v="11"/>
    <x v="11"/>
    <n v="35250"/>
    <n v="1"/>
    <n v="242"/>
    <s v="E"/>
    <s v="1 5"/>
    <n v="31111"/>
    <n v="100"/>
    <m/>
    <s v="2.1.1.1.1"/>
    <x v="3"/>
  </r>
  <r>
    <x v="11"/>
    <x v="11"/>
    <n v="17751.016799999998"/>
    <n v="1"/>
    <n v="242"/>
    <s v="E"/>
    <s v="1 5"/>
    <n v="31111"/>
    <n v="100"/>
    <m/>
    <s v="2.1.1.1.1"/>
    <x v="3"/>
  </r>
  <r>
    <x v="10"/>
    <x v="10"/>
    <n v="439200"/>
    <n v="1"/>
    <n v="241"/>
    <s v="E"/>
    <s v="1 5"/>
    <n v="31111"/>
    <n v="100"/>
    <m/>
    <s v="2.1.1.1.1"/>
    <x v="3"/>
  </r>
  <r>
    <x v="10"/>
    <x v="10"/>
    <n v="27450"/>
    <n v="1"/>
    <n v="241"/>
    <s v="E"/>
    <s v="1 5"/>
    <n v="31111"/>
    <n v="100"/>
    <m/>
    <s v="2.1.1.1.1"/>
    <x v="3"/>
  </r>
  <r>
    <x v="10"/>
    <x v="10"/>
    <n v="13176"/>
    <n v="1"/>
    <n v="241"/>
    <s v="E"/>
    <s v="1 5"/>
    <n v="31111"/>
    <n v="100"/>
    <m/>
    <s v="2.1.1.1.1"/>
    <x v="3"/>
  </r>
  <r>
    <x v="32"/>
    <x v="32"/>
    <n v="259506.48"/>
    <n v="1"/>
    <n v="185"/>
    <s v="E"/>
    <s v="1 5"/>
    <n v="31111"/>
    <n v="100"/>
    <m/>
    <s v="2.1.1.1.1"/>
    <x v="3"/>
  </r>
  <r>
    <x v="32"/>
    <x v="32"/>
    <n v="15750"/>
    <n v="1"/>
    <n v="185"/>
    <s v="E"/>
    <s v="1 5"/>
    <n v="31111"/>
    <n v="100"/>
    <m/>
    <s v="2.1.1.1.1"/>
    <x v="3"/>
  </r>
  <r>
    <x v="32"/>
    <x v="32"/>
    <n v="7785.1944000000003"/>
    <n v="1"/>
    <n v="185"/>
    <s v="E"/>
    <s v="1 5"/>
    <n v="31111"/>
    <n v="100"/>
    <m/>
    <s v="2.1.1.1.1"/>
    <x v="3"/>
  </r>
  <r>
    <x v="12"/>
    <x v="12"/>
    <n v="468306.48"/>
    <n v="1"/>
    <n v="226"/>
    <s v="E"/>
    <s v="1 5"/>
    <n v="31111"/>
    <n v="100"/>
    <m/>
    <s v="2.1.1.1.1"/>
    <x v="3"/>
  </r>
  <r>
    <x v="12"/>
    <x v="12"/>
    <n v="28800"/>
    <n v="1"/>
    <n v="226"/>
    <s v="E"/>
    <s v="1 5"/>
    <n v="31111"/>
    <n v="100"/>
    <m/>
    <s v="2.1.1.1.1"/>
    <x v="3"/>
  </r>
  <r>
    <x v="12"/>
    <x v="12"/>
    <n v="14049.1944"/>
    <n v="1"/>
    <n v="226"/>
    <s v="E"/>
    <s v="1 5"/>
    <n v="31111"/>
    <n v="100"/>
    <m/>
    <s v="2.1.1.1.1"/>
    <x v="3"/>
  </r>
  <r>
    <x v="33"/>
    <x v="33"/>
    <n v="103506.48000000001"/>
    <n v="1"/>
    <n v="212"/>
    <s v="E"/>
    <s v="1 5"/>
    <n v="31111"/>
    <n v="100"/>
    <m/>
    <s v="2.1.1.1.1"/>
    <x v="3"/>
  </r>
  <r>
    <x v="33"/>
    <x v="33"/>
    <n v="6000"/>
    <n v="1"/>
    <n v="212"/>
    <s v="E"/>
    <s v="1 5"/>
    <n v="31111"/>
    <n v="100"/>
    <m/>
    <s v="2.1.1.1.1"/>
    <x v="3"/>
  </r>
  <r>
    <x v="33"/>
    <x v="33"/>
    <n v="3105.1944000000003"/>
    <n v="1"/>
    <n v="212"/>
    <s v="E"/>
    <s v="1 5"/>
    <n v="31111"/>
    <n v="100"/>
    <m/>
    <s v="2.1.1.1.1"/>
    <x v="3"/>
  </r>
  <r>
    <x v="34"/>
    <x v="34"/>
    <n v="207012.96000000002"/>
    <n v="1"/>
    <n v="137"/>
    <s v="E"/>
    <s v="1 5"/>
    <n v="31111"/>
    <n v="100"/>
    <m/>
    <s v="2.1.1.1.1"/>
    <x v="3"/>
  </r>
  <r>
    <x v="34"/>
    <x v="34"/>
    <n v="12000"/>
    <n v="1"/>
    <n v="137"/>
    <s v="E"/>
    <s v="1 5"/>
    <n v="31111"/>
    <n v="100"/>
    <m/>
    <s v="2.1.1.1.1"/>
    <x v="3"/>
  </r>
  <r>
    <x v="34"/>
    <x v="34"/>
    <n v="6210.3888000000006"/>
    <n v="1"/>
    <n v="137"/>
    <s v="E"/>
    <s v="1 5"/>
    <n v="31111"/>
    <n v="100"/>
    <m/>
    <s v="2.1.1.1.1"/>
    <x v="3"/>
  </r>
  <r>
    <x v="35"/>
    <x v="35"/>
    <n v="103506.48000000001"/>
    <n v="1"/>
    <n v="371"/>
    <s v="E"/>
    <s v="1 5"/>
    <n v="31111"/>
    <n v="100"/>
    <m/>
    <s v="2.1.1.1.1"/>
    <x v="3"/>
  </r>
  <r>
    <x v="35"/>
    <x v="35"/>
    <n v="6000"/>
    <n v="1"/>
    <n v="371"/>
    <s v="E"/>
    <s v="1 5"/>
    <n v="31111"/>
    <n v="100"/>
    <m/>
    <s v="2.1.1.1.1"/>
    <x v="3"/>
  </r>
  <r>
    <x v="35"/>
    <x v="35"/>
    <n v="3105.1944000000003"/>
    <n v="1"/>
    <n v="371"/>
    <s v="E"/>
    <s v="1 5"/>
    <n v="31111"/>
    <n v="100"/>
    <m/>
    <s v="2.1.1.1.1"/>
    <x v="3"/>
  </r>
  <r>
    <x v="36"/>
    <x v="36"/>
    <n v="487506.48"/>
    <n v="1"/>
    <n v="226"/>
    <s v="E"/>
    <s v="1 5"/>
    <n v="31111"/>
    <n v="100"/>
    <m/>
    <s v="2.1.1.1.1"/>
    <x v="3"/>
  </r>
  <r>
    <x v="36"/>
    <x v="36"/>
    <n v="30000"/>
    <n v="1"/>
    <n v="226"/>
    <s v="E"/>
    <s v="1 5"/>
    <n v="31111"/>
    <n v="100"/>
    <m/>
    <s v="2.1.1.1.1"/>
    <x v="3"/>
  </r>
  <r>
    <x v="36"/>
    <x v="36"/>
    <n v="14625.1944"/>
    <n v="1"/>
    <n v="226"/>
    <s v="E"/>
    <s v="1 5"/>
    <n v="31111"/>
    <n v="100"/>
    <m/>
    <s v="2.1.1.1.1"/>
    <x v="3"/>
  </r>
  <r>
    <x v="37"/>
    <x v="37"/>
    <n v="271506.48"/>
    <n v="1"/>
    <n v="181"/>
    <s v="E"/>
    <s v="1 5"/>
    <n v="31111"/>
    <n v="100"/>
    <m/>
    <s v="2.1.1.1.1"/>
    <x v="3"/>
  </r>
  <r>
    <x v="37"/>
    <x v="37"/>
    <n v="16500"/>
    <n v="1"/>
    <n v="181"/>
    <s v="E"/>
    <s v="1 5"/>
    <n v="31111"/>
    <n v="100"/>
    <m/>
    <s v="2.1.1.1.1"/>
    <x v="3"/>
  </r>
  <r>
    <x v="37"/>
    <x v="37"/>
    <n v="8145.1944000000003"/>
    <n v="1"/>
    <n v="181"/>
    <s v="E"/>
    <s v="1 5"/>
    <n v="31111"/>
    <n v="100"/>
    <m/>
    <s v="2.1.1.1.1"/>
    <x v="3"/>
  </r>
  <r>
    <x v="38"/>
    <x v="38"/>
    <n v="291032.88"/>
    <n v="1"/>
    <n v="271"/>
    <s v="E"/>
    <s v="1 5"/>
    <n v="31111"/>
    <n v="100"/>
    <m/>
    <s v="2.1.1.1.1"/>
    <x v="3"/>
  </r>
  <r>
    <x v="38"/>
    <x v="38"/>
    <n v="16500"/>
    <n v="1"/>
    <n v="271"/>
    <s v="E"/>
    <s v="1 5"/>
    <n v="31111"/>
    <n v="100"/>
    <m/>
    <s v="2.1.1.1.1"/>
    <x v="3"/>
  </r>
  <r>
    <x v="38"/>
    <x v="38"/>
    <n v="8730.9863999999998"/>
    <n v="1"/>
    <n v="271"/>
    <s v="E"/>
    <s v="1 5"/>
    <n v="31111"/>
    <n v="100"/>
    <m/>
    <s v="2.1.1.1.1"/>
    <x v="3"/>
  </r>
  <r>
    <x v="13"/>
    <x v="13"/>
    <n v="346436.4"/>
    <n v="1"/>
    <n v="226"/>
    <s v="E"/>
    <s v="1 5"/>
    <n v="31111"/>
    <n v="100"/>
    <m/>
    <s v="2.1.1.1.1"/>
    <x v="3"/>
  </r>
  <r>
    <x v="13"/>
    <x v="13"/>
    <n v="21000"/>
    <n v="1"/>
    <n v="226"/>
    <s v="E"/>
    <s v="1 5"/>
    <n v="31111"/>
    <n v="100"/>
    <m/>
    <s v="2.1.1.1.1"/>
    <x v="3"/>
  </r>
  <r>
    <x v="13"/>
    <x v="13"/>
    <n v="10393.092000000001"/>
    <n v="1"/>
    <n v="226"/>
    <s v="E"/>
    <s v="1 5"/>
    <n v="31111"/>
    <n v="100"/>
    <m/>
    <s v="2.1.1.1.1"/>
    <x v="3"/>
  </r>
  <r>
    <x v="39"/>
    <x v="39"/>
    <n v="1139867.2799999998"/>
    <n v="1"/>
    <n v="226"/>
    <s v="E"/>
    <s v="1 5"/>
    <n v="31111"/>
    <n v="100"/>
    <m/>
    <s v="2.1.1.1.1"/>
    <x v="3"/>
  </r>
  <r>
    <x v="39"/>
    <x v="39"/>
    <n v="64875"/>
    <n v="1"/>
    <n v="226"/>
    <s v="E"/>
    <s v="1 5"/>
    <n v="31111"/>
    <n v="100"/>
    <m/>
    <s v="2.1.1.1.1"/>
    <x v="3"/>
  </r>
  <r>
    <x v="39"/>
    <x v="39"/>
    <n v="34196.018400000001"/>
    <n v="1"/>
    <n v="226"/>
    <s v="E"/>
    <s v="1 5"/>
    <n v="31111"/>
    <n v="100"/>
    <m/>
    <s v="2.1.1.1.1"/>
    <x v="3"/>
  </r>
  <r>
    <x v="40"/>
    <x v="40"/>
    <n v="334566.71999999997"/>
    <n v="1"/>
    <n v="271"/>
    <s v="E"/>
    <s v="1 5"/>
    <n v="31111"/>
    <n v="100"/>
    <m/>
    <s v="2.1.1.1.1"/>
    <x v="3"/>
  </r>
  <r>
    <x v="40"/>
    <x v="40"/>
    <n v="19500"/>
    <n v="1"/>
    <n v="271"/>
    <s v="E"/>
    <s v="1 5"/>
    <n v="31111"/>
    <n v="100"/>
    <m/>
    <s v="2.1.1.1.1"/>
    <x v="3"/>
  </r>
  <r>
    <x v="40"/>
    <x v="40"/>
    <n v="10037.0016"/>
    <n v="1"/>
    <n v="271"/>
    <s v="E"/>
    <s v="1 5"/>
    <n v="31111"/>
    <n v="100"/>
    <m/>
    <s v="2.1.1.1.1"/>
    <x v="3"/>
  </r>
  <r>
    <x v="41"/>
    <x v="41"/>
    <n v="231060.24"/>
    <n v="1"/>
    <n v="137"/>
    <s v="E"/>
    <s v="1 5"/>
    <n v="31111"/>
    <n v="100"/>
    <m/>
    <s v="2.1.1.1.1"/>
    <x v="3"/>
  </r>
  <r>
    <x v="41"/>
    <x v="41"/>
    <n v="13500"/>
    <n v="1"/>
    <n v="137"/>
    <s v="E"/>
    <s v="1 5"/>
    <n v="31111"/>
    <n v="100"/>
    <m/>
    <s v="2.1.1.1.1"/>
    <x v="3"/>
  </r>
  <r>
    <x v="41"/>
    <x v="41"/>
    <n v="6931.8071999999993"/>
    <n v="1"/>
    <n v="137"/>
    <s v="E"/>
    <s v="1 5"/>
    <n v="31111"/>
    <n v="100"/>
    <m/>
    <s v="2.1.1.1.1"/>
    <x v="3"/>
  </r>
  <r>
    <x v="42"/>
    <x v="42"/>
    <n v="175506.48"/>
    <n v="1"/>
    <n v="185"/>
    <s v="E"/>
    <s v="1 5"/>
    <n v="31111"/>
    <n v="100"/>
    <m/>
    <s v="2.1.1.1.1"/>
    <x v="3"/>
  </r>
  <r>
    <x v="42"/>
    <x v="42"/>
    <n v="10500"/>
    <n v="1"/>
    <n v="185"/>
    <s v="E"/>
    <s v="1 5"/>
    <n v="31111"/>
    <n v="100"/>
    <m/>
    <s v="2.1.1.1.1"/>
    <x v="3"/>
  </r>
  <r>
    <x v="42"/>
    <x v="42"/>
    <n v="5265.1944000000003"/>
    <n v="1"/>
    <n v="185"/>
    <s v="E"/>
    <s v="1 5"/>
    <n v="31111"/>
    <n v="100"/>
    <m/>
    <s v="2.1.1.1.1"/>
    <x v="3"/>
  </r>
  <r>
    <x v="9"/>
    <x v="9"/>
    <n v="3988255.44"/>
    <n v="1"/>
    <n v="226"/>
    <s v="E"/>
    <s v="2 5"/>
    <n v="31111"/>
    <n v="300"/>
    <m/>
    <s v="2.1.1.1.1"/>
    <x v="3"/>
  </r>
  <r>
    <x v="9"/>
    <x v="9"/>
    <n v="245700"/>
    <n v="1"/>
    <n v="226"/>
    <s v="E"/>
    <s v="2 5"/>
    <n v="31111"/>
    <n v="300"/>
    <m/>
    <s v="2.1.1.1.1"/>
    <x v="3"/>
  </r>
  <r>
    <x v="9"/>
    <x v="9"/>
    <n v="119647.66320000001"/>
    <n v="1"/>
    <n v="226"/>
    <s v="E"/>
    <s v="2 5"/>
    <n v="31111"/>
    <n v="300"/>
    <m/>
    <s v="2.1.1.1.1"/>
    <x v="3"/>
  </r>
  <r>
    <x v="8"/>
    <x v="8"/>
    <n v="345906.48"/>
    <n v="1"/>
    <n v="224"/>
    <s v="E"/>
    <s v="2 5"/>
    <n v="31111"/>
    <n v="300"/>
    <m/>
    <s v="2.1.1.1.1"/>
    <x v="3"/>
  </r>
  <r>
    <x v="8"/>
    <x v="8"/>
    <n v="21150"/>
    <n v="1"/>
    <n v="224"/>
    <s v="E"/>
    <s v="2 5"/>
    <n v="31111"/>
    <n v="300"/>
    <m/>
    <s v="2.1.1.1.1"/>
    <x v="3"/>
  </r>
  <r>
    <x v="8"/>
    <x v="8"/>
    <n v="10377.1944"/>
    <n v="1"/>
    <n v="224"/>
    <s v="E"/>
    <s v="2 5"/>
    <n v="31111"/>
    <n v="300"/>
    <m/>
    <s v="2.1.1.1.1"/>
    <x v="3"/>
  </r>
  <r>
    <x v="1"/>
    <x v="1"/>
    <n v="7093204.3200000087"/>
    <n v="1"/>
    <n v="171"/>
    <s v="E"/>
    <s v="2 5"/>
    <n v="31111"/>
    <n v="300"/>
    <m/>
    <s v="2.1.1.1.1"/>
    <x v="3"/>
  </r>
  <r>
    <x v="1"/>
    <x v="1"/>
    <n v="409102.5"/>
    <n v="1"/>
    <n v="171"/>
    <s v="E"/>
    <s v="2 5"/>
    <n v="31111"/>
    <n v="300"/>
    <m/>
    <s v="2.1.1.1.1"/>
    <x v="3"/>
  </r>
  <r>
    <x v="1"/>
    <x v="1"/>
    <n v="212796.12959999984"/>
    <n v="1"/>
    <n v="171"/>
    <s v="E"/>
    <s v="2 5"/>
    <n v="31111"/>
    <n v="300"/>
    <m/>
    <s v="2.1.1.1.1"/>
    <x v="3"/>
  </r>
  <r>
    <x v="7"/>
    <x v="7"/>
    <n v="1994478.72"/>
    <n v="1"/>
    <n v="173"/>
    <s v="E"/>
    <s v="2 5"/>
    <n v="31111"/>
    <n v="300"/>
    <m/>
    <s v="2.1.1.1.1"/>
    <x v="3"/>
  </r>
  <r>
    <x v="7"/>
    <x v="7"/>
    <n v="115800"/>
    <n v="1"/>
    <n v="173"/>
    <s v="E"/>
    <s v="2 5"/>
    <n v="31111"/>
    <n v="300"/>
    <m/>
    <s v="2.1.1.1.1"/>
    <x v="3"/>
  </r>
  <r>
    <x v="7"/>
    <x v="7"/>
    <n v="59834.361600000004"/>
    <n v="1"/>
    <n v="173"/>
    <s v="E"/>
    <s v="2 5"/>
    <n v="31111"/>
    <n v="300"/>
    <m/>
    <s v="2.1.1.1.1"/>
    <x v="3"/>
  </r>
  <r>
    <x v="2"/>
    <x v="2"/>
    <n v="2772697.1999999997"/>
    <n v="1"/>
    <n v="172"/>
    <s v="E"/>
    <s v="2 5"/>
    <n v="31111"/>
    <n v="300"/>
    <m/>
    <s v="2.1.1.1.1"/>
    <x v="3"/>
  </r>
  <r>
    <x v="2"/>
    <x v="2"/>
    <n v="160500"/>
    <n v="1"/>
    <n v="172"/>
    <s v="E"/>
    <s v="2 5"/>
    <n v="31111"/>
    <n v="300"/>
    <m/>
    <s v="2.1.1.1.1"/>
    <x v="3"/>
  </r>
  <r>
    <x v="2"/>
    <x v="2"/>
    <n v="83180.916000000027"/>
    <n v="1"/>
    <n v="172"/>
    <s v="E"/>
    <s v="2 5"/>
    <n v="31111"/>
    <n v="300"/>
    <m/>
    <s v="2.1.1.1.1"/>
    <x v="3"/>
  </r>
  <r>
    <x v="6"/>
    <x v="6"/>
    <n v="7412358.7000000002"/>
    <n v="2"/>
    <n v="226"/>
    <s v="E"/>
    <s v="2 5"/>
    <n v="31111"/>
    <n v="200"/>
    <m/>
    <s v="2.2.1"/>
    <x v="4"/>
  </r>
  <r>
    <x v="6"/>
    <x v="6"/>
    <n v="6472135.7999999998"/>
    <n v="2"/>
    <n v="226"/>
    <s v="E"/>
    <s v="2 5"/>
    <n v="31111"/>
    <n v="200"/>
    <m/>
    <s v="2.2.1"/>
    <x v="4"/>
  </r>
  <r>
    <x v="6"/>
    <x v="6"/>
    <n v="42574681.600000001"/>
    <n v="2"/>
    <n v="226"/>
    <s v="E"/>
    <s v="2 5"/>
    <n v="31111"/>
    <n v="200"/>
    <m/>
    <s v="2.2.1"/>
    <x v="4"/>
  </r>
  <r>
    <x v="6"/>
    <x v="6"/>
    <n v="18248792.399999999"/>
    <n v="2"/>
    <n v="226"/>
    <s v="E"/>
    <s v="2 5"/>
    <n v="31111"/>
    <n v="200"/>
    <m/>
    <s v="2.2.1"/>
    <x v="4"/>
  </r>
  <r>
    <x v="6"/>
    <x v="6"/>
    <n v="17825640.600000001"/>
    <n v="2"/>
    <n v="226"/>
    <s v="E"/>
    <s v="2 5"/>
    <n v="31111"/>
    <n v="200"/>
    <m/>
    <s v="2.2.1"/>
    <x v="4"/>
  </r>
  <r>
    <x v="6"/>
    <x v="6"/>
    <n v="35478364.119999997"/>
    <n v="2"/>
    <n v="226"/>
    <s v="E"/>
    <s v="2 5"/>
    <n v="31111"/>
    <n v="200"/>
    <m/>
    <s v="2.2.1"/>
    <x v="4"/>
  </r>
  <r>
    <x v="6"/>
    <x v="6"/>
    <n v="71926684.280000001"/>
    <n v="2"/>
    <n v="226"/>
    <s v="E"/>
    <s v="2 5"/>
    <n v="31111"/>
    <n v="200"/>
    <m/>
    <s v="2.2.1"/>
    <x v="4"/>
  </r>
  <r>
    <x v="6"/>
    <x v="6"/>
    <n v="1303984.8899999999"/>
    <n v="2"/>
    <n v="226"/>
    <s v="E"/>
    <s v="2 5"/>
    <n v="31111"/>
    <n v="200"/>
    <m/>
    <s v="2.2.2.2.2"/>
    <x v="5"/>
  </r>
  <r>
    <x v="6"/>
    <x v="6"/>
    <n v="2905250"/>
    <n v="2"/>
    <n v="226"/>
    <s v="E"/>
    <s v="2 5"/>
    <n v="31111"/>
    <n v="200"/>
    <m/>
    <s v="2.2.1"/>
    <x v="4"/>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r>
    <x v="43"/>
    <x v="43"/>
    <m/>
    <m/>
    <m/>
    <m/>
    <m/>
    <m/>
    <m/>
    <m/>
    <m/>
    <x v="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41">
  <r>
    <s v="A"/>
    <x v="0"/>
    <n v="0"/>
    <x v="0"/>
    <n v="43401673.414800011"/>
    <n v="0"/>
    <n v="0"/>
    <n v="43401673.414800011"/>
    <n v="0"/>
    <m/>
  </r>
  <r>
    <s v="A"/>
    <x v="1"/>
    <n v="1"/>
    <x v="1"/>
    <n v="43401673.414800011"/>
    <n v="0"/>
    <n v="0"/>
    <n v="43401673.414800011"/>
    <n v="1"/>
    <n v="0"/>
  </r>
  <r>
    <s v="A"/>
    <x v="2"/>
    <n v="2"/>
    <x v="2"/>
    <n v="0"/>
    <n v="0"/>
    <n v="0"/>
    <n v="0"/>
    <n v="1"/>
    <n v="0"/>
  </r>
  <r>
    <s v="A"/>
    <x v="3"/>
    <n v="3"/>
    <x v="3"/>
    <n v="0"/>
    <n v="0"/>
    <n v="0"/>
    <n v="0"/>
    <n v="1"/>
    <n v="0"/>
  </r>
  <r>
    <s v="A"/>
    <x v="4"/>
    <s v="1 1"/>
    <x v="4"/>
    <n v="17632630.924800012"/>
    <n v="0"/>
    <n v="0"/>
    <n v="17632630.924800012"/>
    <n v="3"/>
    <s v="1"/>
  </r>
  <r>
    <s v="A"/>
    <x v="5"/>
    <s v="1 1 1"/>
    <x v="5"/>
    <n v="16194542.160000009"/>
    <n v="0"/>
    <n v="0"/>
    <n v="16194542.160000009"/>
    <n v="5"/>
    <s v="1 1"/>
  </r>
  <r>
    <s v="A"/>
    <x v="6"/>
    <s v="1 1 1 111"/>
    <x v="6"/>
    <n v="0"/>
    <n v="0"/>
    <n v="0"/>
    <n v="0"/>
    <n v="9"/>
    <s v="1 1 1"/>
  </r>
  <r>
    <s v="A"/>
    <x v="7"/>
    <s v="1 1 1 111 001"/>
    <x v="7"/>
    <n v="0"/>
    <n v="0"/>
    <n v="0"/>
    <n v="0"/>
    <n v="13"/>
    <s v="1 1 1 111"/>
  </r>
  <r>
    <s v="A"/>
    <x v="8"/>
    <s v="1 1 1 111 002"/>
    <x v="8"/>
    <n v="0"/>
    <n v="0"/>
    <n v="0"/>
    <n v="0"/>
    <n v="13"/>
    <s v="1 1 1 111"/>
  </r>
  <r>
    <s v="A"/>
    <x v="9"/>
    <s v="1 1 1 111 003"/>
    <x v="9"/>
    <n v="0"/>
    <n v="0"/>
    <n v="0"/>
    <n v="0"/>
    <n v="13"/>
    <s v="1 1 1 111"/>
  </r>
  <r>
    <s v="A"/>
    <x v="10"/>
    <s v="1 1 1 111 004"/>
    <x v="8"/>
    <n v="0"/>
    <n v="0"/>
    <n v="0"/>
    <n v="0"/>
    <n v="13"/>
    <s v="1 1 1 111"/>
  </r>
  <r>
    <s v="A"/>
    <x v="11"/>
    <s v="1 1 1 111 005"/>
    <x v="10"/>
    <n v="0"/>
    <n v="0"/>
    <n v="0"/>
    <n v="0"/>
    <n v="13"/>
    <s v="1 1 1 111"/>
  </r>
  <r>
    <s v="A"/>
    <x v="12"/>
    <s v="1 1 1 112"/>
    <x v="11"/>
    <n v="0"/>
    <n v="0"/>
    <n v="0"/>
    <n v="0"/>
    <n v="9"/>
    <s v="1 1 1"/>
  </r>
  <r>
    <s v="A"/>
    <x v="13"/>
    <s v="1 1 1 112 001"/>
    <x v="7"/>
    <n v="0"/>
    <n v="0"/>
    <n v="0"/>
    <n v="0"/>
    <n v="13"/>
    <s v="1 1 1 112"/>
  </r>
  <r>
    <s v="A"/>
    <x v="14"/>
    <s v="1 1 1 112 002"/>
    <x v="8"/>
    <n v="0"/>
    <n v="0"/>
    <n v="0"/>
    <n v="0"/>
    <n v="13"/>
    <s v="1 1 1 112"/>
  </r>
  <r>
    <s v="A"/>
    <x v="15"/>
    <s v="1 1 1 112 003"/>
    <x v="9"/>
    <n v="0"/>
    <n v="0"/>
    <n v="0"/>
    <n v="0"/>
    <n v="13"/>
    <s v="1 1 1 112"/>
  </r>
  <r>
    <s v="A"/>
    <x v="16"/>
    <s v="1 1 1 112 004"/>
    <x v="8"/>
    <n v="0"/>
    <n v="0"/>
    <n v="0"/>
    <n v="0"/>
    <n v="13"/>
    <s v="1 1 1 112"/>
  </r>
  <r>
    <s v="A"/>
    <x v="17"/>
    <s v="1 1 1 112 005"/>
    <x v="10"/>
    <n v="0"/>
    <n v="0"/>
    <n v="0"/>
    <n v="0"/>
    <n v="13"/>
    <s v="1 1 1 112"/>
  </r>
  <r>
    <s v="A"/>
    <x v="18"/>
    <s v="1 1 1 113"/>
    <x v="12"/>
    <n v="16194542.160000009"/>
    <n v="0"/>
    <n v="0"/>
    <n v="16194542.160000009"/>
    <n v="9"/>
    <s v="1 1 1"/>
  </r>
  <r>
    <s v="A"/>
    <x v="19"/>
    <s v="1 1 1 113 001"/>
    <x v="7"/>
    <n v="0"/>
    <n v="0"/>
    <n v="0"/>
    <n v="0"/>
    <n v="13"/>
    <s v="1 1 1 113"/>
  </r>
  <r>
    <s v="A"/>
    <x v="20"/>
    <s v="1 1 1 113 002"/>
    <x v="8"/>
    <n v="0"/>
    <n v="0"/>
    <n v="0"/>
    <n v="0"/>
    <n v="13"/>
    <s v="1 1 1 113"/>
  </r>
  <r>
    <s v="A"/>
    <x v="21"/>
    <s v="1 1 1 113 003"/>
    <x v="9"/>
    <n v="16194542.160000009"/>
    <n v="0"/>
    <n v="0"/>
    <n v="16194542.160000009"/>
    <n v="13"/>
    <s v="1 1 1 113"/>
  </r>
  <r>
    <s v="A"/>
    <x v="22"/>
    <s v="1 1 1 113 004"/>
    <x v="8"/>
    <n v="0"/>
    <n v="0"/>
    <n v="0"/>
    <n v="0"/>
    <n v="13"/>
    <s v="1 1 1 113"/>
  </r>
  <r>
    <s v="A"/>
    <x v="23"/>
    <s v="1 1 1 113 005"/>
    <x v="10"/>
    <n v="0"/>
    <n v="0"/>
    <n v="0"/>
    <n v="0"/>
    <n v="13"/>
    <s v="1 1 1 113"/>
  </r>
  <r>
    <s v="A"/>
    <x v="24"/>
    <s v="1 1 1 114"/>
    <x v="13"/>
    <n v="0"/>
    <n v="0"/>
    <n v="0"/>
    <n v="0"/>
    <n v="9"/>
    <s v="1 1 1"/>
  </r>
  <r>
    <s v="A"/>
    <x v="25"/>
    <s v="1 1 1 114 001"/>
    <x v="7"/>
    <n v="0"/>
    <n v="0"/>
    <n v="0"/>
    <n v="0"/>
    <n v="13"/>
    <s v="1 1 1 114"/>
  </r>
  <r>
    <s v="A"/>
    <x v="26"/>
    <s v="1 1 1 114 002"/>
    <x v="8"/>
    <n v="0"/>
    <n v="0"/>
    <n v="0"/>
    <n v="0"/>
    <n v="13"/>
    <s v="1 1 1 114"/>
  </r>
  <r>
    <s v="A"/>
    <x v="27"/>
    <s v="1 1 1 114 003"/>
    <x v="9"/>
    <n v="0"/>
    <n v="0"/>
    <n v="0"/>
    <n v="0"/>
    <n v="13"/>
    <s v="1 1 1 114"/>
  </r>
  <r>
    <s v="A"/>
    <x v="28"/>
    <s v="1 1 1 114 004"/>
    <x v="8"/>
    <n v="0"/>
    <n v="0"/>
    <n v="0"/>
    <n v="0"/>
    <n v="13"/>
    <s v="1 1 1 114"/>
  </r>
  <r>
    <s v="A"/>
    <x v="29"/>
    <s v="1 1 1 114 005"/>
    <x v="10"/>
    <n v="0"/>
    <n v="0"/>
    <n v="0"/>
    <n v="0"/>
    <n v="13"/>
    <s v="1 1 1 114"/>
  </r>
  <r>
    <s v="A"/>
    <x v="30"/>
    <s v="1 1 2"/>
    <x v="14"/>
    <n v="0"/>
    <n v="0"/>
    <n v="0"/>
    <n v="0"/>
    <n v="5"/>
    <s v="1 1"/>
  </r>
  <r>
    <s v="A"/>
    <x v="31"/>
    <s v="1 1 2 121"/>
    <x v="15"/>
    <n v="0"/>
    <n v="0"/>
    <n v="0"/>
    <n v="0"/>
    <n v="9"/>
    <s v="1 1 2"/>
  </r>
  <r>
    <s v="A"/>
    <x v="32"/>
    <s v="1 1 2 121 001"/>
    <x v="7"/>
    <n v="0"/>
    <n v="0"/>
    <n v="0"/>
    <n v="0"/>
    <n v="13"/>
    <s v="1 1 2 121"/>
  </r>
  <r>
    <s v="A"/>
    <x v="33"/>
    <s v="1 1 2 121 002"/>
    <x v="8"/>
    <n v="0"/>
    <n v="0"/>
    <n v="0"/>
    <n v="0"/>
    <n v="13"/>
    <s v="1 1 2 121"/>
  </r>
  <r>
    <s v="A"/>
    <x v="34"/>
    <s v="1 1 2 121 003"/>
    <x v="9"/>
    <n v="0"/>
    <n v="0"/>
    <n v="0"/>
    <n v="0"/>
    <n v="13"/>
    <s v="1 1 2 121"/>
  </r>
  <r>
    <s v="A"/>
    <x v="35"/>
    <s v="1 1 2 121 004"/>
    <x v="8"/>
    <n v="0"/>
    <n v="0"/>
    <n v="0"/>
    <n v="0"/>
    <n v="13"/>
    <s v="1 1 2 121"/>
  </r>
  <r>
    <s v="A"/>
    <x v="36"/>
    <s v="1 1 2 121 005"/>
    <x v="10"/>
    <n v="0"/>
    <n v="0"/>
    <n v="0"/>
    <n v="0"/>
    <n v="13"/>
    <s v="1 1 2 121"/>
  </r>
  <r>
    <s v="A"/>
    <x v="37"/>
    <s v="1 1 2 122"/>
    <x v="16"/>
    <n v="0"/>
    <n v="0"/>
    <n v="0"/>
    <n v="0"/>
    <n v="9"/>
    <s v="1 1 2"/>
  </r>
  <r>
    <s v="A"/>
    <x v="38"/>
    <s v="1 1 2 122 001"/>
    <x v="7"/>
    <n v="0"/>
    <n v="0"/>
    <n v="0"/>
    <n v="0"/>
    <n v="13"/>
    <s v="1 1 2 122"/>
  </r>
  <r>
    <s v="A"/>
    <x v="39"/>
    <s v="1 1 2 122 002"/>
    <x v="8"/>
    <n v="0"/>
    <n v="0"/>
    <n v="0"/>
    <n v="0"/>
    <n v="13"/>
    <s v="1 1 2 122"/>
  </r>
  <r>
    <s v="A"/>
    <x v="40"/>
    <s v="1 1 2 122 003"/>
    <x v="9"/>
    <n v="0"/>
    <n v="0"/>
    <n v="0"/>
    <n v="0"/>
    <n v="13"/>
    <s v="1 1 2 122"/>
  </r>
  <r>
    <s v="A"/>
    <x v="41"/>
    <s v="1 1 2 122 004"/>
    <x v="8"/>
    <n v="0"/>
    <n v="0"/>
    <n v="0"/>
    <n v="0"/>
    <n v="13"/>
    <s v="1 1 2 122"/>
  </r>
  <r>
    <s v="A"/>
    <x v="42"/>
    <s v="1 1 2 122 005"/>
    <x v="10"/>
    <n v="0"/>
    <n v="0"/>
    <n v="0"/>
    <n v="0"/>
    <n v="13"/>
    <s v="1 1 2 122"/>
  </r>
  <r>
    <s v="A"/>
    <x v="43"/>
    <s v="1 1 2 123"/>
    <x v="17"/>
    <n v="0"/>
    <n v="0"/>
    <n v="0"/>
    <n v="0"/>
    <n v="9"/>
    <s v="1 1 2"/>
  </r>
  <r>
    <s v="A"/>
    <x v="44"/>
    <s v="1 1 2 123 001"/>
    <x v="7"/>
    <n v="0"/>
    <n v="0"/>
    <n v="0"/>
    <n v="0"/>
    <n v="13"/>
    <s v="1 1 2 123"/>
  </r>
  <r>
    <s v="A"/>
    <x v="45"/>
    <s v="1 1 2 123 002"/>
    <x v="8"/>
    <n v="0"/>
    <n v="0"/>
    <n v="0"/>
    <n v="0"/>
    <n v="13"/>
    <s v="1 1 2 123"/>
  </r>
  <r>
    <s v="A"/>
    <x v="46"/>
    <s v="1 1 2 123 003"/>
    <x v="9"/>
    <n v="0"/>
    <n v="0"/>
    <n v="0"/>
    <n v="0"/>
    <n v="13"/>
    <s v="1 1 2 123"/>
  </r>
  <r>
    <s v="A"/>
    <x v="47"/>
    <s v="1 1 2 123 004"/>
    <x v="8"/>
    <n v="0"/>
    <n v="0"/>
    <n v="0"/>
    <n v="0"/>
    <n v="13"/>
    <s v="1 1 2 123"/>
  </r>
  <r>
    <s v="A"/>
    <x v="48"/>
    <s v="1 1 2 123 005"/>
    <x v="10"/>
    <n v="0"/>
    <n v="0"/>
    <n v="0"/>
    <n v="0"/>
    <n v="13"/>
    <s v="1 1 2 123"/>
  </r>
  <r>
    <s v="A"/>
    <x v="49"/>
    <s v="1 1 2 124"/>
    <x v="18"/>
    <n v="0"/>
    <n v="0"/>
    <n v="0"/>
    <n v="0"/>
    <n v="9"/>
    <s v="1 1 2"/>
  </r>
  <r>
    <s v="A"/>
    <x v="50"/>
    <s v="1 1 2 124 001"/>
    <x v="7"/>
    <n v="0"/>
    <n v="0"/>
    <n v="0"/>
    <n v="0"/>
    <n v="13"/>
    <s v="1 1 2 124"/>
  </r>
  <r>
    <s v="A"/>
    <x v="51"/>
    <s v="1 1 2 124 002"/>
    <x v="8"/>
    <n v="0"/>
    <n v="0"/>
    <n v="0"/>
    <n v="0"/>
    <n v="13"/>
    <s v="1 1 2 124"/>
  </r>
  <r>
    <s v="A"/>
    <x v="52"/>
    <s v="1 1 2 124 003"/>
    <x v="9"/>
    <n v="0"/>
    <n v="0"/>
    <n v="0"/>
    <n v="0"/>
    <n v="13"/>
    <s v="1 1 2 124"/>
  </r>
  <r>
    <s v="A"/>
    <x v="53"/>
    <s v="1 1 2 124 004"/>
    <x v="8"/>
    <n v="0"/>
    <n v="0"/>
    <n v="0"/>
    <n v="0"/>
    <n v="13"/>
    <s v="1 1 2 124"/>
  </r>
  <r>
    <s v="A"/>
    <x v="54"/>
    <s v="1 1 2 124 005"/>
    <x v="10"/>
    <n v="0"/>
    <n v="0"/>
    <n v="0"/>
    <n v="0"/>
    <n v="13"/>
    <s v="1 1 2 124"/>
  </r>
  <r>
    <s v="A"/>
    <x v="55"/>
    <s v="1 1 3"/>
    <x v="19"/>
    <n v="952252.5"/>
    <n v="0"/>
    <n v="0"/>
    <n v="952252.5"/>
    <n v="5"/>
    <s v="1 1"/>
  </r>
  <r>
    <s v="A"/>
    <x v="56"/>
    <s v="1 1 3 131"/>
    <x v="20"/>
    <n v="0"/>
    <n v="0"/>
    <n v="0"/>
    <n v="0"/>
    <n v="9"/>
    <s v="1 1 3"/>
  </r>
  <r>
    <s v="A"/>
    <x v="57"/>
    <s v="1 1 3 131 001"/>
    <x v="7"/>
    <n v="0"/>
    <n v="0"/>
    <n v="0"/>
    <n v="0"/>
    <n v="13"/>
    <s v="1 1 3 131"/>
  </r>
  <r>
    <s v="A"/>
    <x v="58"/>
    <s v="1 1 3 131 002"/>
    <x v="8"/>
    <n v="0"/>
    <n v="0"/>
    <n v="0"/>
    <n v="0"/>
    <n v="13"/>
    <s v="1 1 3 131"/>
  </r>
  <r>
    <s v="A"/>
    <x v="59"/>
    <s v="1 1 3 131 003"/>
    <x v="9"/>
    <n v="0"/>
    <n v="0"/>
    <n v="0"/>
    <n v="0"/>
    <n v="13"/>
    <s v="1 1 3 131"/>
  </r>
  <r>
    <s v="A"/>
    <x v="60"/>
    <s v="1 1 3 131 004"/>
    <x v="8"/>
    <n v="0"/>
    <n v="0"/>
    <n v="0"/>
    <n v="0"/>
    <n v="13"/>
    <s v="1 1 3 131"/>
  </r>
  <r>
    <s v="A"/>
    <x v="61"/>
    <s v="1 1 3 131 005"/>
    <x v="10"/>
    <n v="0"/>
    <n v="0"/>
    <n v="0"/>
    <n v="0"/>
    <n v="13"/>
    <s v="1 1 3 131"/>
  </r>
  <r>
    <s v="A"/>
    <x v="62"/>
    <s v="1 1 3 132"/>
    <x v="21"/>
    <n v="952252.5"/>
    <n v="0"/>
    <n v="0"/>
    <n v="952252.5"/>
    <n v="9"/>
    <s v="1 1 3"/>
  </r>
  <r>
    <s v="A"/>
    <x v="63"/>
    <s v="1 1 3 132 001"/>
    <x v="7"/>
    <n v="0"/>
    <n v="0"/>
    <n v="0"/>
    <n v="0"/>
    <n v="13"/>
    <s v="1 1 3 132"/>
  </r>
  <r>
    <s v="A"/>
    <x v="64"/>
    <s v="1 1 3 132 002"/>
    <x v="8"/>
    <n v="0"/>
    <n v="0"/>
    <n v="0"/>
    <n v="0"/>
    <n v="13"/>
    <s v="1 1 3 132"/>
  </r>
  <r>
    <s v="A"/>
    <x v="65"/>
    <s v="1 1 3 132 003"/>
    <x v="9"/>
    <n v="952252.5"/>
    <n v="0"/>
    <n v="0"/>
    <n v="952252.5"/>
    <n v="13"/>
    <s v="1 1 3 132"/>
  </r>
  <r>
    <s v="A"/>
    <x v="66"/>
    <s v="1 1 3 132 004"/>
    <x v="8"/>
    <n v="0"/>
    <n v="0"/>
    <n v="0"/>
    <n v="0"/>
    <n v="13"/>
    <s v="1 1 3 132"/>
  </r>
  <r>
    <s v="A"/>
    <x v="67"/>
    <s v="1 1 3 132 005"/>
    <x v="10"/>
    <n v="0"/>
    <n v="0"/>
    <n v="0"/>
    <n v="0"/>
    <n v="13"/>
    <s v="1 1 3 132"/>
  </r>
  <r>
    <s v="A"/>
    <x v="68"/>
    <s v="1 1 3 133"/>
    <x v="22"/>
    <n v="0"/>
    <n v="0"/>
    <n v="0"/>
    <n v="0"/>
    <n v="9"/>
    <s v="1 1 3"/>
  </r>
  <r>
    <s v="A"/>
    <x v="69"/>
    <s v="1 1 3 133 001"/>
    <x v="7"/>
    <n v="0"/>
    <n v="0"/>
    <n v="0"/>
    <n v="0"/>
    <n v="13"/>
    <s v="1 1 3 133"/>
  </r>
  <r>
    <s v="A"/>
    <x v="70"/>
    <s v="1 1 3 133 002"/>
    <x v="8"/>
    <n v="0"/>
    <n v="0"/>
    <n v="0"/>
    <n v="0"/>
    <n v="13"/>
    <s v="1 1 3 133"/>
  </r>
  <r>
    <s v="A"/>
    <x v="71"/>
    <s v="1 1 3 133 003"/>
    <x v="9"/>
    <n v="0"/>
    <n v="0"/>
    <n v="0"/>
    <n v="0"/>
    <n v="13"/>
    <s v="1 1 3 133"/>
  </r>
  <r>
    <s v="A"/>
    <x v="72"/>
    <s v="1 1 3 133 004"/>
    <x v="8"/>
    <n v="0"/>
    <n v="0"/>
    <n v="0"/>
    <n v="0"/>
    <n v="13"/>
    <s v="1 1 3 133"/>
  </r>
  <r>
    <s v="A"/>
    <x v="73"/>
    <s v="1 1 3 133 005"/>
    <x v="10"/>
    <n v="0"/>
    <n v="0"/>
    <n v="0"/>
    <n v="0"/>
    <n v="13"/>
    <s v="1 1 3 133"/>
  </r>
  <r>
    <s v="A"/>
    <x v="74"/>
    <s v="1 1 3 134"/>
    <x v="23"/>
    <n v="0"/>
    <n v="0"/>
    <n v="0"/>
    <n v="0"/>
    <n v="9"/>
    <s v="1 1 3"/>
  </r>
  <r>
    <s v="A"/>
    <x v="75"/>
    <s v="1 1 3 134 001"/>
    <x v="7"/>
    <n v="0"/>
    <n v="0"/>
    <n v="0"/>
    <n v="0"/>
    <n v="13"/>
    <s v="1 1 3 134"/>
  </r>
  <r>
    <s v="A"/>
    <x v="76"/>
    <s v="1 1 3 134 002"/>
    <x v="8"/>
    <n v="0"/>
    <n v="0"/>
    <n v="0"/>
    <n v="0"/>
    <n v="13"/>
    <s v="1 1 3 134"/>
  </r>
  <r>
    <s v="A"/>
    <x v="77"/>
    <s v="1 1 3 134 003"/>
    <x v="9"/>
    <n v="0"/>
    <n v="0"/>
    <n v="0"/>
    <n v="0"/>
    <n v="13"/>
    <s v="1 1 3 134"/>
  </r>
  <r>
    <s v="A"/>
    <x v="78"/>
    <s v="1 1 3 134 004"/>
    <x v="8"/>
    <n v="0"/>
    <n v="0"/>
    <n v="0"/>
    <n v="0"/>
    <n v="13"/>
    <s v="1 1 3 134"/>
  </r>
  <r>
    <s v="A"/>
    <x v="79"/>
    <s v="1 1 3 134 005"/>
    <x v="10"/>
    <n v="0"/>
    <n v="0"/>
    <n v="0"/>
    <n v="0"/>
    <n v="13"/>
    <s v="1 1 3 134"/>
  </r>
  <r>
    <s v="A"/>
    <x v="80"/>
    <s v="1 1 3 135"/>
    <x v="24"/>
    <n v="0"/>
    <n v="0"/>
    <n v="0"/>
    <n v="0"/>
    <n v="9"/>
    <s v="1 1 3"/>
  </r>
  <r>
    <s v="A"/>
    <x v="81"/>
    <s v="1 1 3 135 001"/>
    <x v="7"/>
    <n v="0"/>
    <n v="0"/>
    <n v="0"/>
    <n v="0"/>
    <n v="13"/>
    <s v="1 1 3 135"/>
  </r>
  <r>
    <s v="A"/>
    <x v="82"/>
    <s v="1 1 3 135 002"/>
    <x v="8"/>
    <n v="0"/>
    <n v="0"/>
    <n v="0"/>
    <n v="0"/>
    <n v="13"/>
    <s v="1 1 3 135"/>
  </r>
  <r>
    <s v="A"/>
    <x v="83"/>
    <s v="1 1 3 135 003"/>
    <x v="9"/>
    <n v="0"/>
    <n v="0"/>
    <n v="0"/>
    <n v="0"/>
    <n v="13"/>
    <s v="1 1 3 135"/>
  </r>
  <r>
    <s v="A"/>
    <x v="84"/>
    <s v="1 1 3 135 004"/>
    <x v="8"/>
    <n v="0"/>
    <n v="0"/>
    <n v="0"/>
    <n v="0"/>
    <n v="13"/>
    <s v="1 1 3 135"/>
  </r>
  <r>
    <s v="A"/>
    <x v="85"/>
    <s v="1 1 3 135 005"/>
    <x v="10"/>
    <n v="0"/>
    <n v="0"/>
    <n v="0"/>
    <n v="0"/>
    <n v="13"/>
    <s v="1 1 3 135"/>
  </r>
  <r>
    <s v="A"/>
    <x v="86"/>
    <s v="1 1 3 136"/>
    <x v="25"/>
    <n v="0"/>
    <n v="0"/>
    <n v="0"/>
    <n v="0"/>
    <n v="9"/>
    <s v="1 1 3"/>
  </r>
  <r>
    <s v="A"/>
    <x v="87"/>
    <s v="1 1 3 136 001"/>
    <x v="7"/>
    <n v="0"/>
    <n v="0"/>
    <n v="0"/>
    <n v="0"/>
    <n v="13"/>
    <s v="1 1 3 136"/>
  </r>
  <r>
    <s v="A"/>
    <x v="88"/>
    <s v="1 1 3 136 002"/>
    <x v="8"/>
    <n v="0"/>
    <n v="0"/>
    <n v="0"/>
    <n v="0"/>
    <n v="13"/>
    <s v="1 1 3 136"/>
  </r>
  <r>
    <s v="A"/>
    <x v="89"/>
    <s v="1 1 3 136 003"/>
    <x v="9"/>
    <n v="0"/>
    <n v="0"/>
    <n v="0"/>
    <n v="0"/>
    <n v="13"/>
    <s v="1 1 3 136"/>
  </r>
  <r>
    <s v="A"/>
    <x v="90"/>
    <s v="1 1 3 136 004"/>
    <x v="8"/>
    <n v="0"/>
    <n v="0"/>
    <n v="0"/>
    <n v="0"/>
    <n v="13"/>
    <s v="1 1 3 136"/>
  </r>
  <r>
    <s v="A"/>
    <x v="91"/>
    <s v="1 1 3 136 005"/>
    <x v="10"/>
    <n v="0"/>
    <n v="0"/>
    <n v="0"/>
    <n v="0"/>
    <n v="13"/>
    <s v="1 1 3 136"/>
  </r>
  <r>
    <s v="A"/>
    <x v="92"/>
    <s v="1 1 3 137"/>
    <x v="26"/>
    <n v="0"/>
    <n v="0"/>
    <n v="0"/>
    <n v="0"/>
    <n v="9"/>
    <s v="1 1 3"/>
  </r>
  <r>
    <s v="A"/>
    <x v="93"/>
    <s v="1 1 3 137 001"/>
    <x v="7"/>
    <n v="0"/>
    <n v="0"/>
    <n v="0"/>
    <n v="0"/>
    <n v="13"/>
    <s v="1 1 3 137"/>
  </r>
  <r>
    <s v="A"/>
    <x v="94"/>
    <s v="1 1 3 137 002"/>
    <x v="8"/>
    <n v="0"/>
    <n v="0"/>
    <n v="0"/>
    <n v="0"/>
    <n v="13"/>
    <s v="1 1 3 137"/>
  </r>
  <r>
    <s v="A"/>
    <x v="95"/>
    <s v="1 1 3 137 003"/>
    <x v="9"/>
    <n v="0"/>
    <n v="0"/>
    <n v="0"/>
    <n v="0"/>
    <n v="13"/>
    <s v="1 1 3 137"/>
  </r>
  <r>
    <s v="A"/>
    <x v="96"/>
    <s v="1 1 3 137 004"/>
    <x v="8"/>
    <n v="0"/>
    <n v="0"/>
    <n v="0"/>
    <n v="0"/>
    <n v="13"/>
    <s v="1 1 3 137"/>
  </r>
  <r>
    <s v="A"/>
    <x v="97"/>
    <s v="1 1 3 137 005"/>
    <x v="10"/>
    <n v="0"/>
    <n v="0"/>
    <n v="0"/>
    <n v="0"/>
    <n v="13"/>
    <s v="1 1 3 137"/>
  </r>
  <r>
    <s v="A"/>
    <x v="98"/>
    <s v="1 1 3 138"/>
    <x v="27"/>
    <n v="0"/>
    <n v="0"/>
    <n v="0"/>
    <n v="0"/>
    <n v="9"/>
    <s v="1 1 3"/>
  </r>
  <r>
    <s v="A"/>
    <x v="99"/>
    <s v="1 1 3 138 001"/>
    <x v="7"/>
    <n v="0"/>
    <n v="0"/>
    <n v="0"/>
    <n v="0"/>
    <n v="13"/>
    <s v="1 1 3 138"/>
  </r>
  <r>
    <s v="A"/>
    <x v="100"/>
    <s v="1 1 3 138 002"/>
    <x v="8"/>
    <n v="0"/>
    <n v="0"/>
    <n v="0"/>
    <n v="0"/>
    <n v="13"/>
    <s v="1 1 3 138"/>
  </r>
  <r>
    <s v="A"/>
    <x v="101"/>
    <s v="1 1 3 138 003"/>
    <x v="9"/>
    <n v="0"/>
    <n v="0"/>
    <n v="0"/>
    <n v="0"/>
    <n v="13"/>
    <s v="1 1 3 138"/>
  </r>
  <r>
    <s v="A"/>
    <x v="102"/>
    <s v="1 1 3 138 004"/>
    <x v="8"/>
    <n v="0"/>
    <n v="0"/>
    <n v="0"/>
    <n v="0"/>
    <n v="13"/>
    <s v="1 1 3 138"/>
  </r>
  <r>
    <s v="A"/>
    <x v="103"/>
    <s v="1 1 3 138 005"/>
    <x v="10"/>
    <n v="0"/>
    <n v="0"/>
    <n v="0"/>
    <n v="0"/>
    <n v="13"/>
    <s v="1 1 3 138"/>
  </r>
  <r>
    <s v="A"/>
    <x v="104"/>
    <s v="1 1 4"/>
    <x v="28"/>
    <n v="0"/>
    <n v="0"/>
    <n v="0"/>
    <n v="0"/>
    <n v="5"/>
    <s v="1 1"/>
  </r>
  <r>
    <s v="A"/>
    <x v="105"/>
    <s v="1 1 4 141"/>
    <x v="29"/>
    <n v="0"/>
    <n v="0"/>
    <n v="0"/>
    <n v="0"/>
    <n v="9"/>
    <s v="1 1 4"/>
  </r>
  <r>
    <s v="A"/>
    <x v="106"/>
    <s v="1 1 4 141 001"/>
    <x v="7"/>
    <n v="0"/>
    <n v="0"/>
    <n v="0"/>
    <n v="0"/>
    <n v="13"/>
    <s v="1 1 4 141"/>
  </r>
  <r>
    <s v="A"/>
    <x v="107"/>
    <s v="1 1 4 141 002"/>
    <x v="8"/>
    <n v="0"/>
    <n v="0"/>
    <n v="0"/>
    <n v="0"/>
    <n v="13"/>
    <s v="1 1 4 141"/>
  </r>
  <r>
    <s v="A"/>
    <x v="108"/>
    <s v="1 1 4 141 003"/>
    <x v="9"/>
    <n v="0"/>
    <n v="0"/>
    <n v="0"/>
    <n v="0"/>
    <n v="13"/>
    <s v="1 1 4 141"/>
  </r>
  <r>
    <s v="A"/>
    <x v="109"/>
    <s v="1 1 4 141 004"/>
    <x v="8"/>
    <n v="0"/>
    <n v="0"/>
    <n v="0"/>
    <n v="0"/>
    <n v="13"/>
    <s v="1 1 4 141"/>
  </r>
  <r>
    <s v="A"/>
    <x v="110"/>
    <s v="1 1 4 141 005"/>
    <x v="10"/>
    <n v="0"/>
    <n v="0"/>
    <n v="0"/>
    <n v="0"/>
    <n v="13"/>
    <s v="1 1 4 141"/>
  </r>
  <r>
    <s v="A"/>
    <x v="111"/>
    <s v="1 1 4 142"/>
    <x v="30"/>
    <n v="0"/>
    <n v="0"/>
    <n v="0"/>
    <n v="0"/>
    <n v="9"/>
    <s v="1 1 4"/>
  </r>
  <r>
    <s v="A"/>
    <x v="112"/>
    <s v="1 1 4 142 001"/>
    <x v="7"/>
    <n v="0"/>
    <n v="0"/>
    <n v="0"/>
    <n v="0"/>
    <n v="13"/>
    <s v="1 1 4 142"/>
  </r>
  <r>
    <s v="A"/>
    <x v="113"/>
    <s v="1 1 4 142 002"/>
    <x v="8"/>
    <n v="0"/>
    <n v="0"/>
    <n v="0"/>
    <n v="0"/>
    <n v="13"/>
    <s v="1 1 4 142"/>
  </r>
  <r>
    <s v="A"/>
    <x v="114"/>
    <s v="1 1 4 142 003"/>
    <x v="9"/>
    <n v="0"/>
    <n v="0"/>
    <n v="0"/>
    <n v="0"/>
    <n v="13"/>
    <s v="1 1 4 142"/>
  </r>
  <r>
    <s v="A"/>
    <x v="115"/>
    <s v="1 1 4 142 004"/>
    <x v="8"/>
    <n v="0"/>
    <n v="0"/>
    <n v="0"/>
    <n v="0"/>
    <n v="13"/>
    <s v="1 1 4 142"/>
  </r>
  <r>
    <s v="A"/>
    <x v="116"/>
    <s v="1 1 4 142 005"/>
    <x v="10"/>
    <n v="0"/>
    <n v="0"/>
    <n v="0"/>
    <n v="0"/>
    <n v="13"/>
    <s v="1 1 4 142"/>
  </r>
  <r>
    <s v="A"/>
    <x v="117"/>
    <s v="1 1 4 143"/>
    <x v="31"/>
    <n v="0"/>
    <n v="0"/>
    <n v="0"/>
    <n v="0"/>
    <n v="9"/>
    <s v="1 1 4"/>
  </r>
  <r>
    <s v="A"/>
    <x v="118"/>
    <s v="1 1 4 143 001"/>
    <x v="7"/>
    <n v="0"/>
    <n v="0"/>
    <n v="0"/>
    <n v="0"/>
    <n v="13"/>
    <s v="1 1 4 143"/>
  </r>
  <r>
    <s v="A"/>
    <x v="119"/>
    <s v="1 1 4 143 002"/>
    <x v="8"/>
    <n v="0"/>
    <n v="0"/>
    <n v="0"/>
    <n v="0"/>
    <n v="13"/>
    <s v="1 1 4 143"/>
  </r>
  <r>
    <s v="A"/>
    <x v="120"/>
    <s v="1 1 4 143 003"/>
    <x v="9"/>
    <n v="0"/>
    <n v="0"/>
    <n v="0"/>
    <n v="0"/>
    <n v="13"/>
    <s v="1 1 4 143"/>
  </r>
  <r>
    <s v="A"/>
    <x v="121"/>
    <s v="1 1 4 143 004"/>
    <x v="8"/>
    <n v="0"/>
    <n v="0"/>
    <n v="0"/>
    <n v="0"/>
    <n v="13"/>
    <s v="1 1 4 143"/>
  </r>
  <r>
    <s v="A"/>
    <x v="122"/>
    <s v="1 1 4 143 005"/>
    <x v="10"/>
    <n v="0"/>
    <n v="0"/>
    <n v="0"/>
    <n v="0"/>
    <n v="13"/>
    <s v="1 1 4 143"/>
  </r>
  <r>
    <s v="A"/>
    <x v="123"/>
    <s v="1 1 4 144"/>
    <x v="32"/>
    <n v="0"/>
    <n v="0"/>
    <n v="0"/>
    <n v="0"/>
    <n v="9"/>
    <s v="1 1 4"/>
  </r>
  <r>
    <s v="A"/>
    <x v="124"/>
    <s v="1 1 4 144 001"/>
    <x v="7"/>
    <n v="0"/>
    <n v="0"/>
    <n v="0"/>
    <n v="0"/>
    <n v="13"/>
    <s v="1 1 4 144"/>
  </r>
  <r>
    <s v="A"/>
    <x v="125"/>
    <s v="1 1 4 144 002"/>
    <x v="8"/>
    <n v="0"/>
    <n v="0"/>
    <n v="0"/>
    <n v="0"/>
    <n v="13"/>
    <s v="1 1 4 144"/>
  </r>
  <r>
    <s v="A"/>
    <x v="126"/>
    <s v="1 1 4 144 003"/>
    <x v="9"/>
    <n v="0"/>
    <n v="0"/>
    <n v="0"/>
    <n v="0"/>
    <n v="13"/>
    <s v="1 1 4 144"/>
  </r>
  <r>
    <s v="A"/>
    <x v="127"/>
    <s v="1 1 4 144 004"/>
    <x v="8"/>
    <n v="0"/>
    <n v="0"/>
    <n v="0"/>
    <n v="0"/>
    <n v="13"/>
    <s v="1 1 4 144"/>
  </r>
  <r>
    <s v="A"/>
    <x v="128"/>
    <s v="1 1 4 144 005"/>
    <x v="10"/>
    <n v="0"/>
    <n v="0"/>
    <n v="0"/>
    <n v="0"/>
    <n v="13"/>
    <s v="1 1 4 144"/>
  </r>
  <r>
    <s v="A"/>
    <x v="129"/>
    <s v="1 1 5"/>
    <x v="33"/>
    <n v="0"/>
    <n v="0"/>
    <n v="0"/>
    <n v="0"/>
    <n v="5"/>
    <s v="1 1"/>
  </r>
  <r>
    <s v="A"/>
    <x v="130"/>
    <s v="1 1 5 151"/>
    <x v="34"/>
    <n v="0"/>
    <n v="0"/>
    <n v="0"/>
    <n v="0"/>
    <n v="9"/>
    <s v="1 1 5"/>
  </r>
  <r>
    <s v="A"/>
    <x v="131"/>
    <s v="1 1 5 151 001"/>
    <x v="7"/>
    <n v="0"/>
    <n v="0"/>
    <n v="0"/>
    <n v="0"/>
    <n v="13"/>
    <s v="1 1 5 151"/>
  </r>
  <r>
    <s v="A"/>
    <x v="132"/>
    <s v="1 1 5 151 002"/>
    <x v="8"/>
    <n v="0"/>
    <n v="0"/>
    <n v="0"/>
    <n v="0"/>
    <n v="13"/>
    <s v="1 1 5 151"/>
  </r>
  <r>
    <s v="A"/>
    <x v="133"/>
    <s v="1 1 5 151 003"/>
    <x v="9"/>
    <n v="0"/>
    <n v="0"/>
    <n v="0"/>
    <n v="0"/>
    <n v="13"/>
    <s v="1 1 5 151"/>
  </r>
  <r>
    <s v="A"/>
    <x v="134"/>
    <s v="1 1 5 151 004"/>
    <x v="8"/>
    <n v="0"/>
    <n v="0"/>
    <n v="0"/>
    <n v="0"/>
    <n v="13"/>
    <s v="1 1 5 151"/>
  </r>
  <r>
    <s v="A"/>
    <x v="135"/>
    <s v="1 1 5 151 005"/>
    <x v="10"/>
    <n v="0"/>
    <n v="0"/>
    <n v="0"/>
    <n v="0"/>
    <n v="13"/>
    <s v="1 1 5 151"/>
  </r>
  <r>
    <s v="A"/>
    <x v="136"/>
    <s v="1 1 5 152"/>
    <x v="35"/>
    <n v="0"/>
    <n v="0"/>
    <n v="0"/>
    <n v="0"/>
    <n v="9"/>
    <s v="1 1 5"/>
  </r>
  <r>
    <s v="A"/>
    <x v="137"/>
    <s v="1 1 5 152 001"/>
    <x v="7"/>
    <n v="0"/>
    <n v="0"/>
    <n v="0"/>
    <n v="0"/>
    <n v="13"/>
    <s v="1 1 5 152"/>
  </r>
  <r>
    <s v="A"/>
    <x v="138"/>
    <s v="1 1 5 152 002"/>
    <x v="8"/>
    <n v="0"/>
    <n v="0"/>
    <n v="0"/>
    <n v="0"/>
    <n v="13"/>
    <s v="1 1 5 152"/>
  </r>
  <r>
    <s v="A"/>
    <x v="139"/>
    <s v="1 1 5 152 003"/>
    <x v="9"/>
    <n v="0"/>
    <n v="0"/>
    <n v="0"/>
    <n v="0"/>
    <n v="13"/>
    <s v="1 1 5 152"/>
  </r>
  <r>
    <s v="A"/>
    <x v="140"/>
    <s v="1 1 5 152 004"/>
    <x v="8"/>
    <n v="0"/>
    <n v="0"/>
    <n v="0"/>
    <n v="0"/>
    <n v="13"/>
    <s v="1 1 5 152"/>
  </r>
  <r>
    <s v="A"/>
    <x v="141"/>
    <s v="1 1 5 152 005"/>
    <x v="10"/>
    <n v="0"/>
    <n v="0"/>
    <n v="0"/>
    <n v="0"/>
    <n v="13"/>
    <s v="1 1 5 152"/>
  </r>
  <r>
    <s v="A"/>
    <x v="142"/>
    <s v="1 1 5 153"/>
    <x v="36"/>
    <n v="0"/>
    <n v="0"/>
    <n v="0"/>
    <n v="0"/>
    <n v="9"/>
    <s v="1 1 5"/>
  </r>
  <r>
    <s v="A"/>
    <x v="143"/>
    <s v="1 1 5 153 001"/>
    <x v="7"/>
    <n v="0"/>
    <n v="0"/>
    <n v="0"/>
    <n v="0"/>
    <n v="13"/>
    <s v="1 1 5 153"/>
  </r>
  <r>
    <s v="A"/>
    <x v="144"/>
    <s v="1 1 5 153 002"/>
    <x v="8"/>
    <n v="0"/>
    <n v="0"/>
    <n v="0"/>
    <n v="0"/>
    <n v="13"/>
    <s v="1 1 5 153"/>
  </r>
  <r>
    <s v="A"/>
    <x v="145"/>
    <s v="1 1 5 153 003"/>
    <x v="9"/>
    <n v="0"/>
    <n v="0"/>
    <n v="0"/>
    <n v="0"/>
    <n v="13"/>
    <s v="1 1 5 153"/>
  </r>
  <r>
    <s v="A"/>
    <x v="146"/>
    <s v="1 1 5 153 004"/>
    <x v="8"/>
    <n v="0"/>
    <n v="0"/>
    <n v="0"/>
    <n v="0"/>
    <n v="13"/>
    <s v="1 1 5 153"/>
  </r>
  <r>
    <s v="A"/>
    <x v="147"/>
    <s v="1 1 5 153 005"/>
    <x v="10"/>
    <n v="0"/>
    <n v="0"/>
    <n v="0"/>
    <n v="0"/>
    <n v="13"/>
    <s v="1 1 5 153"/>
  </r>
  <r>
    <s v="A"/>
    <x v="148"/>
    <s v="1 1 5 154"/>
    <x v="37"/>
    <n v="0"/>
    <n v="0"/>
    <n v="0"/>
    <n v="0"/>
    <n v="9"/>
    <s v="1 1 5"/>
  </r>
  <r>
    <s v="A"/>
    <x v="149"/>
    <s v="1 1 5 154 001"/>
    <x v="7"/>
    <n v="0"/>
    <n v="0"/>
    <n v="0"/>
    <n v="0"/>
    <n v="13"/>
    <s v="1 1 5 154"/>
  </r>
  <r>
    <s v="A"/>
    <x v="150"/>
    <s v="1 1 5 154 002"/>
    <x v="8"/>
    <n v="0"/>
    <n v="0"/>
    <n v="0"/>
    <n v="0"/>
    <n v="13"/>
    <s v="1 1 5 154"/>
  </r>
  <r>
    <s v="A"/>
    <x v="151"/>
    <s v="1 1 5 154 003"/>
    <x v="9"/>
    <n v="0"/>
    <n v="0"/>
    <n v="0"/>
    <n v="0"/>
    <n v="13"/>
    <s v="1 1 5 154"/>
  </r>
  <r>
    <s v="A"/>
    <x v="152"/>
    <s v="1 1 5 154 004"/>
    <x v="8"/>
    <n v="0"/>
    <n v="0"/>
    <n v="0"/>
    <n v="0"/>
    <n v="13"/>
    <s v="1 1 5 154"/>
  </r>
  <r>
    <s v="A"/>
    <x v="153"/>
    <s v="1 1 5 154 005"/>
    <x v="10"/>
    <n v="0"/>
    <n v="0"/>
    <n v="0"/>
    <n v="0"/>
    <n v="13"/>
    <s v="1 1 5 154"/>
  </r>
  <r>
    <s v="A"/>
    <x v="154"/>
    <s v="1 1 5 155"/>
    <x v="38"/>
    <n v="0"/>
    <n v="0"/>
    <n v="0"/>
    <n v="0"/>
    <n v="9"/>
    <s v="1 1 5"/>
  </r>
  <r>
    <s v="A"/>
    <x v="155"/>
    <s v="1 1 5 155 001"/>
    <x v="7"/>
    <n v="0"/>
    <n v="0"/>
    <n v="0"/>
    <n v="0"/>
    <n v="13"/>
    <s v="1 1 5 155"/>
  </r>
  <r>
    <s v="A"/>
    <x v="156"/>
    <s v="1 1 5 155 002"/>
    <x v="8"/>
    <n v="0"/>
    <n v="0"/>
    <n v="0"/>
    <n v="0"/>
    <n v="13"/>
    <s v="1 1 5 155"/>
  </r>
  <r>
    <s v="A"/>
    <x v="157"/>
    <s v="1 1 5 155 003"/>
    <x v="9"/>
    <n v="0"/>
    <n v="0"/>
    <n v="0"/>
    <n v="0"/>
    <n v="13"/>
    <s v="1 1 5 155"/>
  </r>
  <r>
    <s v="A"/>
    <x v="158"/>
    <s v="1 1 5 155 004"/>
    <x v="8"/>
    <n v="0"/>
    <n v="0"/>
    <n v="0"/>
    <n v="0"/>
    <n v="13"/>
    <s v="1 1 5 155"/>
  </r>
  <r>
    <s v="A"/>
    <x v="159"/>
    <s v="1 1 5 155 005"/>
    <x v="10"/>
    <n v="0"/>
    <n v="0"/>
    <n v="0"/>
    <n v="0"/>
    <n v="13"/>
    <s v="1 1 5 155"/>
  </r>
  <r>
    <s v="A"/>
    <x v="160"/>
    <s v="1 1 5 159"/>
    <x v="39"/>
    <n v="0"/>
    <n v="0"/>
    <n v="0"/>
    <n v="0"/>
    <n v="9"/>
    <s v="1 1 5"/>
  </r>
  <r>
    <s v="A"/>
    <x v="161"/>
    <s v="1 1 5 159 001"/>
    <x v="7"/>
    <n v="0"/>
    <n v="0"/>
    <n v="0"/>
    <n v="0"/>
    <n v="13"/>
    <s v="1 1 5 159"/>
  </r>
  <r>
    <s v="A"/>
    <x v="162"/>
    <s v="1 1 5 159 002"/>
    <x v="8"/>
    <n v="0"/>
    <n v="0"/>
    <n v="0"/>
    <n v="0"/>
    <n v="13"/>
    <s v="1 1 5 159"/>
  </r>
  <r>
    <s v="A"/>
    <x v="163"/>
    <s v="1 1 5 159 003"/>
    <x v="9"/>
    <n v="0"/>
    <n v="0"/>
    <n v="0"/>
    <n v="0"/>
    <n v="13"/>
    <s v="1 1 5 159"/>
  </r>
  <r>
    <s v="A"/>
    <x v="164"/>
    <s v="1 1 5 159 004"/>
    <x v="8"/>
    <n v="0"/>
    <n v="0"/>
    <n v="0"/>
    <n v="0"/>
    <n v="13"/>
    <s v="1 1 5 159"/>
  </r>
  <r>
    <s v="A"/>
    <x v="165"/>
    <s v="1 1 5 159 005"/>
    <x v="10"/>
    <n v="0"/>
    <n v="0"/>
    <n v="0"/>
    <n v="0"/>
    <n v="13"/>
    <s v="1 1 5 159"/>
  </r>
  <r>
    <s v="A"/>
    <x v="166"/>
    <s v="1 1 6"/>
    <x v="40"/>
    <n v="485836.26479999989"/>
    <n v="0"/>
    <n v="0"/>
    <n v="485836.26479999989"/>
    <n v="5"/>
    <s v="1 1"/>
  </r>
  <r>
    <s v="A"/>
    <x v="167"/>
    <s v="1 1 6 161"/>
    <x v="41"/>
    <n v="485836.26479999989"/>
    <n v="0"/>
    <n v="0"/>
    <n v="485836.26479999989"/>
    <n v="9"/>
    <s v="1 1 6"/>
  </r>
  <r>
    <s v="A"/>
    <x v="168"/>
    <s v="1 1 6 161 001"/>
    <x v="7"/>
    <n v="0"/>
    <n v="0"/>
    <n v="0"/>
    <n v="0"/>
    <n v="13"/>
    <s v="1 1 6 161"/>
  </r>
  <r>
    <s v="A"/>
    <x v="169"/>
    <s v="1 1 6 161 002"/>
    <x v="8"/>
    <n v="0"/>
    <n v="0"/>
    <n v="0"/>
    <n v="0"/>
    <n v="13"/>
    <s v="1 1 6 161"/>
  </r>
  <r>
    <s v="A"/>
    <x v="170"/>
    <s v="1 1 6 161 003"/>
    <x v="9"/>
    <n v="485836.26479999989"/>
    <n v="0"/>
    <n v="0"/>
    <n v="485836.26479999989"/>
    <n v="13"/>
    <s v="1 1 6 161"/>
  </r>
  <r>
    <s v="A"/>
    <x v="171"/>
    <s v="1 1 6 161 004"/>
    <x v="8"/>
    <n v="0"/>
    <n v="0"/>
    <n v="0"/>
    <n v="0"/>
    <n v="13"/>
    <s v="1 1 6 161"/>
  </r>
  <r>
    <s v="A"/>
    <x v="172"/>
    <s v="1 1 6 161 005"/>
    <x v="10"/>
    <n v="0"/>
    <n v="0"/>
    <n v="0"/>
    <n v="0"/>
    <n v="13"/>
    <s v="1 1 6 161"/>
  </r>
  <r>
    <s v="A"/>
    <x v="173"/>
    <s v="1 1 7"/>
    <x v="42"/>
    <n v="0"/>
    <n v="0"/>
    <n v="0"/>
    <n v="0"/>
    <n v="5"/>
    <s v="1 1"/>
  </r>
  <r>
    <s v="A"/>
    <x v="174"/>
    <s v="1 1 7 171"/>
    <x v="43"/>
    <n v="0"/>
    <n v="0"/>
    <n v="0"/>
    <n v="0"/>
    <n v="9"/>
    <s v="1 1 7"/>
  </r>
  <r>
    <s v="A"/>
    <x v="175"/>
    <s v="1 1 7 171 001"/>
    <x v="7"/>
    <n v="0"/>
    <n v="0"/>
    <n v="0"/>
    <n v="0"/>
    <n v="13"/>
    <s v="1 1 7 171"/>
  </r>
  <r>
    <s v="A"/>
    <x v="176"/>
    <s v="1 1 7 171 002"/>
    <x v="8"/>
    <n v="0"/>
    <n v="0"/>
    <n v="0"/>
    <n v="0"/>
    <n v="13"/>
    <s v="1 1 7 171"/>
  </r>
  <r>
    <s v="A"/>
    <x v="177"/>
    <s v="1 1 7 171 003"/>
    <x v="9"/>
    <n v="0"/>
    <n v="0"/>
    <n v="0"/>
    <n v="0"/>
    <n v="13"/>
    <s v="1 1 7 171"/>
  </r>
  <r>
    <s v="A"/>
    <x v="178"/>
    <s v="1 1 7 171 004"/>
    <x v="8"/>
    <n v="0"/>
    <n v="0"/>
    <n v="0"/>
    <n v="0"/>
    <n v="13"/>
    <s v="1 1 7 171"/>
  </r>
  <r>
    <s v="A"/>
    <x v="179"/>
    <s v="1 1 7 171 005"/>
    <x v="10"/>
    <n v="0"/>
    <n v="0"/>
    <n v="0"/>
    <n v="0"/>
    <n v="13"/>
    <s v="1 1 7 171"/>
  </r>
  <r>
    <s v="A"/>
    <x v="180"/>
    <s v="1 1 7 172"/>
    <x v="44"/>
    <n v="0"/>
    <n v="0"/>
    <n v="0"/>
    <n v="0"/>
    <n v="9"/>
    <s v="1 1 7"/>
  </r>
  <r>
    <s v="A"/>
    <x v="181"/>
    <s v="1 1 7 172 001"/>
    <x v="7"/>
    <n v="0"/>
    <n v="0"/>
    <n v="0"/>
    <n v="0"/>
    <n v="13"/>
    <s v="1 1 7 172"/>
  </r>
  <r>
    <s v="A"/>
    <x v="182"/>
    <s v="1 1 7 172 002"/>
    <x v="8"/>
    <n v="0"/>
    <n v="0"/>
    <n v="0"/>
    <n v="0"/>
    <n v="13"/>
    <s v="1 1 7 172"/>
  </r>
  <r>
    <s v="A"/>
    <x v="183"/>
    <s v="1 1 7 172 003"/>
    <x v="9"/>
    <n v="0"/>
    <n v="0"/>
    <n v="0"/>
    <n v="0"/>
    <n v="13"/>
    <s v="1 1 7 172"/>
  </r>
  <r>
    <s v="A"/>
    <x v="184"/>
    <s v="1 1 7 172 004"/>
    <x v="8"/>
    <n v="0"/>
    <n v="0"/>
    <n v="0"/>
    <n v="0"/>
    <n v="13"/>
    <s v="1 1 7 172"/>
  </r>
  <r>
    <s v="A"/>
    <x v="185"/>
    <s v="1 1 7 172 005"/>
    <x v="10"/>
    <n v="0"/>
    <n v="0"/>
    <n v="0"/>
    <n v="0"/>
    <n v="13"/>
    <s v="1 1 7 172"/>
  </r>
  <r>
    <s v="A"/>
    <x v="186"/>
    <s v="1 2"/>
    <x v="45"/>
    <n v="15378782.110000001"/>
    <n v="0"/>
    <n v="0"/>
    <n v="15378782.110000001"/>
    <n v="3"/>
    <s v="1"/>
  </r>
  <r>
    <s v="A"/>
    <x v="187"/>
    <s v="1 2 1"/>
    <x v="46"/>
    <n v="1512028"/>
    <n v="0"/>
    <n v="0"/>
    <n v="1512028"/>
    <n v="5"/>
    <s v="1 2"/>
  </r>
  <r>
    <s v="A"/>
    <x v="188"/>
    <s v="1 2 1 211"/>
    <x v="47"/>
    <n v="800754"/>
    <n v="0"/>
    <n v="0"/>
    <n v="800754"/>
    <n v="9"/>
    <s v="1 2 1"/>
  </r>
  <r>
    <s v="A"/>
    <x v="189"/>
    <s v="1 2 1 211 001"/>
    <x v="7"/>
    <n v="0"/>
    <n v="0"/>
    <n v="0"/>
    <n v="0"/>
    <n v="13"/>
    <s v="1 2 1 211"/>
  </r>
  <r>
    <s v="A"/>
    <x v="190"/>
    <s v="1 2 1 211 002"/>
    <x v="8"/>
    <n v="0"/>
    <n v="0"/>
    <n v="0"/>
    <n v="0"/>
    <n v="13"/>
    <s v="1 2 1 211"/>
  </r>
  <r>
    <s v="A"/>
    <x v="191"/>
    <s v="1 2 1 211 003"/>
    <x v="9"/>
    <n v="800754"/>
    <n v="0"/>
    <n v="0"/>
    <n v="800754"/>
    <n v="13"/>
    <s v="1 2 1 211"/>
  </r>
  <r>
    <s v="A"/>
    <x v="192"/>
    <s v="1 2 1 211 004"/>
    <x v="8"/>
    <n v="0"/>
    <n v="0"/>
    <n v="0"/>
    <n v="0"/>
    <n v="13"/>
    <s v="1 2 1 211"/>
  </r>
  <r>
    <s v="A"/>
    <x v="193"/>
    <s v="1 2 1 211 005"/>
    <x v="10"/>
    <n v="0"/>
    <n v="0"/>
    <n v="0"/>
    <n v="0"/>
    <n v="13"/>
    <s v="1 2 1 211"/>
  </r>
  <r>
    <s v="A"/>
    <x v="194"/>
    <s v="1 2 1 212"/>
    <x v="48"/>
    <n v="0"/>
    <n v="0"/>
    <n v="0"/>
    <n v="0"/>
    <n v="9"/>
    <s v="1 2 1"/>
  </r>
  <r>
    <s v="A"/>
    <x v="195"/>
    <s v="1 2 1 212 001"/>
    <x v="7"/>
    <n v="0"/>
    <n v="0"/>
    <n v="0"/>
    <n v="0"/>
    <n v="13"/>
    <s v="1 2 1 212"/>
  </r>
  <r>
    <s v="A"/>
    <x v="196"/>
    <s v="1 2 1 212 002"/>
    <x v="8"/>
    <n v="0"/>
    <n v="0"/>
    <n v="0"/>
    <n v="0"/>
    <n v="13"/>
    <s v="1 2 1 212"/>
  </r>
  <r>
    <s v="A"/>
    <x v="197"/>
    <s v="1 2 1 212 003"/>
    <x v="9"/>
    <n v="0"/>
    <n v="0"/>
    <n v="0"/>
    <n v="0"/>
    <n v="13"/>
    <s v="1 2 1 212"/>
  </r>
  <r>
    <s v="A"/>
    <x v="198"/>
    <s v="1 2 1 212 004"/>
    <x v="8"/>
    <n v="0"/>
    <n v="0"/>
    <n v="0"/>
    <n v="0"/>
    <n v="13"/>
    <s v="1 2 1 212"/>
  </r>
  <r>
    <s v="A"/>
    <x v="199"/>
    <s v="1 2 1 212 005"/>
    <x v="10"/>
    <n v="0"/>
    <n v="0"/>
    <n v="0"/>
    <n v="0"/>
    <n v="13"/>
    <s v="1 2 1 212"/>
  </r>
  <r>
    <s v="A"/>
    <x v="200"/>
    <s v="1 2 1 213"/>
    <x v="49"/>
    <n v="0"/>
    <n v="0"/>
    <n v="0"/>
    <n v="0"/>
    <n v="9"/>
    <s v="1 2 1"/>
  </r>
  <r>
    <s v="A"/>
    <x v="201"/>
    <s v="1 2 1 213 001"/>
    <x v="7"/>
    <n v="0"/>
    <n v="0"/>
    <n v="0"/>
    <n v="0"/>
    <n v="13"/>
    <s v="1 2 1 213"/>
  </r>
  <r>
    <s v="A"/>
    <x v="202"/>
    <s v="1 2 1 213 002"/>
    <x v="8"/>
    <n v="0"/>
    <n v="0"/>
    <n v="0"/>
    <n v="0"/>
    <n v="13"/>
    <s v="1 2 1 213"/>
  </r>
  <r>
    <s v="A"/>
    <x v="203"/>
    <s v="1 2 1 213 003"/>
    <x v="9"/>
    <n v="0"/>
    <n v="0"/>
    <n v="0"/>
    <n v="0"/>
    <n v="13"/>
    <s v="1 2 1 213"/>
  </r>
  <r>
    <s v="A"/>
    <x v="204"/>
    <s v="1 2 1 213 004"/>
    <x v="8"/>
    <n v="0"/>
    <n v="0"/>
    <n v="0"/>
    <n v="0"/>
    <n v="13"/>
    <s v="1 2 1 213"/>
  </r>
  <r>
    <s v="A"/>
    <x v="205"/>
    <s v="1 2 1 213 005"/>
    <x v="10"/>
    <n v="0"/>
    <n v="0"/>
    <n v="0"/>
    <n v="0"/>
    <n v="13"/>
    <s v="1 2 1 213"/>
  </r>
  <r>
    <s v="A"/>
    <x v="206"/>
    <s v="1 2 1 214"/>
    <x v="50"/>
    <n v="254852"/>
    <n v="0"/>
    <n v="0"/>
    <n v="254852"/>
    <n v="9"/>
    <s v="1 2 1"/>
  </r>
  <r>
    <s v="A"/>
    <x v="207"/>
    <s v="1 2 1 214 001"/>
    <x v="7"/>
    <n v="0"/>
    <n v="0"/>
    <n v="0"/>
    <n v="0"/>
    <n v="13"/>
    <s v="1 2 1 214"/>
  </r>
  <r>
    <s v="A"/>
    <x v="208"/>
    <s v="1 2 1 214 002"/>
    <x v="8"/>
    <n v="0"/>
    <n v="0"/>
    <n v="0"/>
    <n v="0"/>
    <n v="13"/>
    <s v="1 2 1 214"/>
  </r>
  <r>
    <s v="A"/>
    <x v="209"/>
    <s v="1 2 1 214 003"/>
    <x v="9"/>
    <n v="254852"/>
    <n v="0"/>
    <n v="0"/>
    <n v="254852"/>
    <n v="13"/>
    <s v="1 2 1 214"/>
  </r>
  <r>
    <s v="A"/>
    <x v="210"/>
    <s v="1 2 1 214 004"/>
    <x v="8"/>
    <n v="0"/>
    <n v="0"/>
    <n v="0"/>
    <n v="0"/>
    <n v="13"/>
    <s v="1 2 1 214"/>
  </r>
  <r>
    <s v="A"/>
    <x v="211"/>
    <s v="1 2 1 214 005"/>
    <x v="10"/>
    <n v="0"/>
    <n v="0"/>
    <n v="0"/>
    <n v="0"/>
    <n v="13"/>
    <s v="1 2 1 214"/>
  </r>
  <r>
    <s v="A"/>
    <x v="212"/>
    <s v="1 2 1 215"/>
    <x v="51"/>
    <n v="0"/>
    <n v="0"/>
    <n v="0"/>
    <n v="0"/>
    <n v="9"/>
    <s v="1 2 1"/>
  </r>
  <r>
    <s v="A"/>
    <x v="213"/>
    <s v="1 2 1 215 001"/>
    <x v="7"/>
    <n v="0"/>
    <n v="0"/>
    <n v="0"/>
    <n v="0"/>
    <n v="13"/>
    <s v="1 2 1 215"/>
  </r>
  <r>
    <s v="A"/>
    <x v="214"/>
    <s v="1 2 1 215 002"/>
    <x v="8"/>
    <n v="0"/>
    <n v="0"/>
    <n v="0"/>
    <n v="0"/>
    <n v="13"/>
    <s v="1 2 1 215"/>
  </r>
  <r>
    <s v="A"/>
    <x v="215"/>
    <s v="1 2 1 215 003"/>
    <x v="9"/>
    <n v="0"/>
    <n v="0"/>
    <n v="0"/>
    <n v="0"/>
    <n v="13"/>
    <s v="1 2 1 215"/>
  </r>
  <r>
    <s v="A"/>
    <x v="216"/>
    <s v="1 2 1 215 004"/>
    <x v="8"/>
    <n v="0"/>
    <n v="0"/>
    <n v="0"/>
    <n v="0"/>
    <n v="13"/>
    <s v="1 2 1 215"/>
  </r>
  <r>
    <s v="A"/>
    <x v="217"/>
    <s v="1 2 1 215 005"/>
    <x v="10"/>
    <n v="0"/>
    <n v="0"/>
    <n v="0"/>
    <n v="0"/>
    <n v="13"/>
    <s v="1 2 1 215"/>
  </r>
  <r>
    <s v="A"/>
    <x v="218"/>
    <s v="1 2 1 216"/>
    <x v="52"/>
    <n v="456422"/>
    <n v="0"/>
    <n v="0"/>
    <n v="456422"/>
    <n v="9"/>
    <s v="1 2 1"/>
  </r>
  <r>
    <s v="A"/>
    <x v="219"/>
    <s v="1 2 1 216 001"/>
    <x v="7"/>
    <n v="0"/>
    <n v="0"/>
    <n v="0"/>
    <n v="0"/>
    <n v="13"/>
    <s v="1 2 1 216"/>
  </r>
  <r>
    <s v="A"/>
    <x v="220"/>
    <s v="1 2 1 216 002"/>
    <x v="8"/>
    <n v="0"/>
    <n v="0"/>
    <n v="0"/>
    <n v="0"/>
    <n v="13"/>
    <s v="1 2 1 216"/>
  </r>
  <r>
    <s v="A"/>
    <x v="221"/>
    <s v="1 2 1 216 003"/>
    <x v="9"/>
    <n v="456422"/>
    <n v="0"/>
    <n v="0"/>
    <n v="456422"/>
    <n v="13"/>
    <s v="1 2 1 216"/>
  </r>
  <r>
    <s v="A"/>
    <x v="222"/>
    <s v="1 2 1 216 004"/>
    <x v="8"/>
    <n v="0"/>
    <n v="0"/>
    <n v="0"/>
    <n v="0"/>
    <n v="13"/>
    <s v="1 2 1 216"/>
  </r>
  <r>
    <s v="A"/>
    <x v="223"/>
    <s v="1 2 1 216 005"/>
    <x v="10"/>
    <n v="0"/>
    <n v="0"/>
    <n v="0"/>
    <n v="0"/>
    <n v="13"/>
    <s v="1 2 1 216"/>
  </r>
  <r>
    <s v="A"/>
    <x v="224"/>
    <s v="1 2 1 217"/>
    <x v="53"/>
    <n v="0"/>
    <n v="0"/>
    <n v="0"/>
    <n v="0"/>
    <n v="9"/>
    <s v="1 2 1"/>
  </r>
  <r>
    <s v="A"/>
    <x v="225"/>
    <s v="1 2 1 217 001"/>
    <x v="7"/>
    <n v="0"/>
    <n v="0"/>
    <n v="0"/>
    <n v="0"/>
    <n v="13"/>
    <s v="1 2 1 217"/>
  </r>
  <r>
    <s v="A"/>
    <x v="226"/>
    <s v="1 2 1 217 002"/>
    <x v="8"/>
    <n v="0"/>
    <n v="0"/>
    <n v="0"/>
    <n v="0"/>
    <n v="13"/>
    <s v="1 2 1 217"/>
  </r>
  <r>
    <s v="A"/>
    <x v="227"/>
    <s v="1 2 1 217 003"/>
    <x v="9"/>
    <n v="0"/>
    <n v="0"/>
    <n v="0"/>
    <n v="0"/>
    <n v="13"/>
    <s v="1 2 1 217"/>
  </r>
  <r>
    <s v="A"/>
    <x v="228"/>
    <s v="1 2 1 217 004"/>
    <x v="8"/>
    <n v="0"/>
    <n v="0"/>
    <n v="0"/>
    <n v="0"/>
    <n v="13"/>
    <s v="1 2 1 217"/>
  </r>
  <r>
    <s v="A"/>
    <x v="229"/>
    <s v="1 2 1 217 005"/>
    <x v="10"/>
    <n v="0"/>
    <n v="0"/>
    <n v="0"/>
    <n v="0"/>
    <n v="13"/>
    <s v="1 2 1 217"/>
  </r>
  <r>
    <s v="A"/>
    <x v="230"/>
    <s v="1 2 1 218"/>
    <x v="54"/>
    <n v="0"/>
    <n v="0"/>
    <n v="0"/>
    <n v="0"/>
    <n v="9"/>
    <s v="1 2 1"/>
  </r>
  <r>
    <s v="A"/>
    <x v="231"/>
    <s v="1 2 1 218 001"/>
    <x v="7"/>
    <n v="0"/>
    <n v="0"/>
    <n v="0"/>
    <n v="0"/>
    <n v="13"/>
    <s v="1 2 1 218"/>
  </r>
  <r>
    <s v="A"/>
    <x v="232"/>
    <s v="1 2 1 218 002"/>
    <x v="8"/>
    <n v="0"/>
    <n v="0"/>
    <n v="0"/>
    <n v="0"/>
    <n v="13"/>
    <s v="1 2 1 218"/>
  </r>
  <r>
    <s v="A"/>
    <x v="233"/>
    <s v="1 2 1 218 003"/>
    <x v="9"/>
    <n v="0"/>
    <n v="0"/>
    <n v="0"/>
    <n v="0"/>
    <n v="13"/>
    <s v="1 2 1 218"/>
  </r>
  <r>
    <s v="A"/>
    <x v="234"/>
    <s v="1 2 1 218 004"/>
    <x v="8"/>
    <n v="0"/>
    <n v="0"/>
    <n v="0"/>
    <n v="0"/>
    <n v="13"/>
    <s v="1 2 1 218"/>
  </r>
  <r>
    <s v="A"/>
    <x v="235"/>
    <s v="1 2 1 218 005"/>
    <x v="10"/>
    <n v="0"/>
    <n v="0"/>
    <n v="0"/>
    <n v="0"/>
    <n v="13"/>
    <s v="1 2 1 218"/>
  </r>
  <r>
    <s v="A"/>
    <x v="236"/>
    <s v="1 2 2"/>
    <x v="55"/>
    <n v="0"/>
    <n v="0"/>
    <n v="0"/>
    <n v="0"/>
    <n v="5"/>
    <s v="1 2"/>
  </r>
  <r>
    <s v="A"/>
    <x v="237"/>
    <s v="1 2 2 221"/>
    <x v="56"/>
    <n v="0"/>
    <n v="0"/>
    <n v="0"/>
    <n v="0"/>
    <n v="9"/>
    <s v="1 2 2"/>
  </r>
  <r>
    <s v="A"/>
    <x v="238"/>
    <s v="1 2 2 221 001"/>
    <x v="7"/>
    <n v="0"/>
    <n v="0"/>
    <n v="0"/>
    <n v="0"/>
    <n v="13"/>
    <s v="1 2 2 221"/>
  </r>
  <r>
    <s v="A"/>
    <x v="239"/>
    <s v="1 2 2 221 002"/>
    <x v="8"/>
    <n v="0"/>
    <n v="0"/>
    <n v="0"/>
    <n v="0"/>
    <n v="13"/>
    <s v="1 2 2 221"/>
  </r>
  <r>
    <s v="A"/>
    <x v="240"/>
    <s v="1 2 2 221 003"/>
    <x v="9"/>
    <n v="0"/>
    <n v="0"/>
    <n v="0"/>
    <n v="0"/>
    <n v="13"/>
    <s v="1 2 2 221"/>
  </r>
  <r>
    <s v="A"/>
    <x v="241"/>
    <s v="1 2 2 221 004"/>
    <x v="8"/>
    <n v="0"/>
    <n v="0"/>
    <n v="0"/>
    <n v="0"/>
    <n v="13"/>
    <s v="1 2 2 221"/>
  </r>
  <r>
    <s v="A"/>
    <x v="242"/>
    <s v="1 2 2 221 005"/>
    <x v="10"/>
    <n v="0"/>
    <n v="0"/>
    <n v="0"/>
    <n v="0"/>
    <n v="13"/>
    <s v="1 2 2 221"/>
  </r>
  <r>
    <s v="A"/>
    <x v="243"/>
    <s v="1 2 2 222"/>
    <x v="57"/>
    <n v="0"/>
    <n v="0"/>
    <n v="0"/>
    <n v="0"/>
    <n v="9"/>
    <s v="1 2 2"/>
  </r>
  <r>
    <s v="A"/>
    <x v="244"/>
    <s v="1 2 2 222 001"/>
    <x v="7"/>
    <n v="0"/>
    <n v="0"/>
    <n v="0"/>
    <n v="0"/>
    <n v="13"/>
    <s v="1 2 2 222"/>
  </r>
  <r>
    <s v="A"/>
    <x v="245"/>
    <s v="1 2 2 222 002"/>
    <x v="8"/>
    <n v="0"/>
    <n v="0"/>
    <n v="0"/>
    <n v="0"/>
    <n v="13"/>
    <s v="1 2 2 222"/>
  </r>
  <r>
    <s v="A"/>
    <x v="246"/>
    <s v="1 2 2 222 003"/>
    <x v="9"/>
    <n v="0"/>
    <n v="0"/>
    <n v="0"/>
    <n v="0"/>
    <n v="13"/>
    <s v="1 2 2 222"/>
  </r>
  <r>
    <s v="A"/>
    <x v="247"/>
    <s v="1 2 2 222 004"/>
    <x v="8"/>
    <n v="0"/>
    <n v="0"/>
    <n v="0"/>
    <n v="0"/>
    <n v="13"/>
    <s v="1 2 2 222"/>
  </r>
  <r>
    <s v="A"/>
    <x v="248"/>
    <s v="1 2 2 222 005"/>
    <x v="10"/>
    <n v="0"/>
    <n v="0"/>
    <n v="0"/>
    <n v="0"/>
    <n v="13"/>
    <s v="1 2 2 222"/>
  </r>
  <r>
    <s v="A"/>
    <x v="249"/>
    <s v="1 2 2 223"/>
    <x v="58"/>
    <n v="0"/>
    <n v="0"/>
    <n v="0"/>
    <n v="0"/>
    <n v="9"/>
    <s v="1 2 2"/>
  </r>
  <r>
    <s v="A"/>
    <x v="250"/>
    <s v="1 2 2 223 001"/>
    <x v="7"/>
    <n v="0"/>
    <n v="0"/>
    <n v="0"/>
    <n v="0"/>
    <n v="13"/>
    <s v="1 2 2 223"/>
  </r>
  <r>
    <s v="A"/>
    <x v="251"/>
    <s v="1 2 2 223 002"/>
    <x v="8"/>
    <n v="0"/>
    <n v="0"/>
    <n v="0"/>
    <n v="0"/>
    <n v="13"/>
    <s v="1 2 2 223"/>
  </r>
  <r>
    <s v="A"/>
    <x v="252"/>
    <s v="1 2 2 223 003"/>
    <x v="9"/>
    <n v="0"/>
    <n v="0"/>
    <n v="0"/>
    <n v="0"/>
    <n v="13"/>
    <s v="1 2 2 223"/>
  </r>
  <r>
    <s v="A"/>
    <x v="253"/>
    <s v="1 2 2 223 004"/>
    <x v="8"/>
    <n v="0"/>
    <n v="0"/>
    <n v="0"/>
    <n v="0"/>
    <n v="13"/>
    <s v="1 2 2 223"/>
  </r>
  <r>
    <s v="A"/>
    <x v="254"/>
    <s v="1 2 2 223 005"/>
    <x v="10"/>
    <n v="0"/>
    <n v="0"/>
    <n v="0"/>
    <n v="0"/>
    <n v="13"/>
    <s v="1 2 2 223"/>
  </r>
  <r>
    <s v="A"/>
    <x v="255"/>
    <s v="1 2 3"/>
    <x v="59"/>
    <n v="0"/>
    <n v="0"/>
    <n v="0"/>
    <n v="0"/>
    <n v="5"/>
    <s v="1 2"/>
  </r>
  <r>
    <s v="A"/>
    <x v="256"/>
    <s v="1 2 3 231"/>
    <x v="60"/>
    <n v="0"/>
    <n v="0"/>
    <n v="0"/>
    <n v="0"/>
    <n v="9"/>
    <s v="1 2 3"/>
  </r>
  <r>
    <s v="A"/>
    <x v="257"/>
    <s v="1 2 3 231 001"/>
    <x v="7"/>
    <n v="0"/>
    <n v="0"/>
    <n v="0"/>
    <n v="0"/>
    <n v="13"/>
    <s v="1 2 3 231"/>
  </r>
  <r>
    <s v="A"/>
    <x v="258"/>
    <s v="1 2 3 231 002"/>
    <x v="8"/>
    <n v="0"/>
    <n v="0"/>
    <n v="0"/>
    <n v="0"/>
    <n v="13"/>
    <s v="1 2 3 231"/>
  </r>
  <r>
    <s v="A"/>
    <x v="259"/>
    <s v="1 2 3 231 003"/>
    <x v="9"/>
    <n v="0"/>
    <n v="0"/>
    <n v="0"/>
    <n v="0"/>
    <n v="13"/>
    <s v="1 2 3 231"/>
  </r>
  <r>
    <s v="A"/>
    <x v="260"/>
    <s v="1 2 3 231 004"/>
    <x v="8"/>
    <n v="0"/>
    <n v="0"/>
    <n v="0"/>
    <n v="0"/>
    <n v="13"/>
    <s v="1 2 3 231"/>
  </r>
  <r>
    <s v="A"/>
    <x v="261"/>
    <s v="1 2 3 231 005"/>
    <x v="10"/>
    <n v="0"/>
    <n v="0"/>
    <n v="0"/>
    <n v="0"/>
    <n v="13"/>
    <s v="1 2 3 231"/>
  </r>
  <r>
    <s v="A"/>
    <x v="262"/>
    <s v="1 2 3 232"/>
    <x v="61"/>
    <n v="0"/>
    <n v="0"/>
    <n v="0"/>
    <n v="0"/>
    <n v="9"/>
    <s v="1 2 3"/>
  </r>
  <r>
    <s v="A"/>
    <x v="263"/>
    <s v="1 2 3 232 001"/>
    <x v="7"/>
    <n v="0"/>
    <n v="0"/>
    <n v="0"/>
    <n v="0"/>
    <n v="13"/>
    <s v="1 2 3 232"/>
  </r>
  <r>
    <s v="A"/>
    <x v="264"/>
    <s v="1 2 3 232 002"/>
    <x v="8"/>
    <n v="0"/>
    <n v="0"/>
    <n v="0"/>
    <n v="0"/>
    <n v="13"/>
    <s v="1 2 3 232"/>
  </r>
  <r>
    <s v="A"/>
    <x v="265"/>
    <s v="1 2 3 232 003"/>
    <x v="9"/>
    <n v="0"/>
    <n v="0"/>
    <n v="0"/>
    <n v="0"/>
    <n v="13"/>
    <s v="1 2 3 232"/>
  </r>
  <r>
    <s v="A"/>
    <x v="266"/>
    <s v="1 2 3 232 004"/>
    <x v="8"/>
    <n v="0"/>
    <n v="0"/>
    <n v="0"/>
    <n v="0"/>
    <n v="13"/>
    <s v="1 2 3 232"/>
  </r>
  <r>
    <s v="A"/>
    <x v="267"/>
    <s v="1 2 3 232 005"/>
    <x v="10"/>
    <n v="0"/>
    <n v="0"/>
    <n v="0"/>
    <n v="0"/>
    <n v="13"/>
    <s v="1 2 3 232"/>
  </r>
  <r>
    <s v="A"/>
    <x v="268"/>
    <s v="1 2 3 233"/>
    <x v="62"/>
    <n v="0"/>
    <n v="0"/>
    <n v="0"/>
    <n v="0"/>
    <n v="9"/>
    <s v="1 2 3"/>
  </r>
  <r>
    <s v="A"/>
    <x v="269"/>
    <s v="1 2 3 233 001"/>
    <x v="7"/>
    <n v="0"/>
    <n v="0"/>
    <n v="0"/>
    <n v="0"/>
    <n v="13"/>
    <s v="1 2 3 233"/>
  </r>
  <r>
    <s v="A"/>
    <x v="270"/>
    <s v="1 2 3 233 002"/>
    <x v="8"/>
    <n v="0"/>
    <n v="0"/>
    <n v="0"/>
    <n v="0"/>
    <n v="13"/>
    <s v="1 2 3 233"/>
  </r>
  <r>
    <s v="A"/>
    <x v="271"/>
    <s v="1 2 3 233 003"/>
    <x v="9"/>
    <n v="0"/>
    <n v="0"/>
    <n v="0"/>
    <n v="0"/>
    <n v="13"/>
    <s v="1 2 3 233"/>
  </r>
  <r>
    <s v="A"/>
    <x v="272"/>
    <s v="1 2 3 233 004"/>
    <x v="8"/>
    <n v="0"/>
    <n v="0"/>
    <n v="0"/>
    <n v="0"/>
    <n v="13"/>
    <s v="1 2 3 233"/>
  </r>
  <r>
    <s v="A"/>
    <x v="273"/>
    <s v="1 2 3 233 005"/>
    <x v="10"/>
    <n v="0"/>
    <n v="0"/>
    <n v="0"/>
    <n v="0"/>
    <n v="13"/>
    <s v="1 2 3 233"/>
  </r>
  <r>
    <s v="A"/>
    <x v="274"/>
    <s v="1 2 3 234"/>
    <x v="63"/>
    <n v="0"/>
    <n v="0"/>
    <n v="0"/>
    <n v="0"/>
    <n v="9"/>
    <s v="1 2 3"/>
  </r>
  <r>
    <s v="A"/>
    <x v="275"/>
    <s v="1 2 3 234 001"/>
    <x v="7"/>
    <n v="0"/>
    <n v="0"/>
    <n v="0"/>
    <n v="0"/>
    <n v="13"/>
    <s v="1 2 3 234"/>
  </r>
  <r>
    <s v="A"/>
    <x v="276"/>
    <s v="1 2 3 234 002"/>
    <x v="8"/>
    <n v="0"/>
    <n v="0"/>
    <n v="0"/>
    <n v="0"/>
    <n v="13"/>
    <s v="1 2 3 234"/>
  </r>
  <r>
    <s v="A"/>
    <x v="277"/>
    <s v="1 2 3 234 003"/>
    <x v="9"/>
    <n v="0"/>
    <n v="0"/>
    <n v="0"/>
    <n v="0"/>
    <n v="13"/>
    <s v="1 2 3 234"/>
  </r>
  <r>
    <s v="A"/>
    <x v="278"/>
    <s v="1 2 3 234 004"/>
    <x v="8"/>
    <n v="0"/>
    <n v="0"/>
    <n v="0"/>
    <n v="0"/>
    <n v="13"/>
    <s v="1 2 3 234"/>
  </r>
  <r>
    <s v="A"/>
    <x v="279"/>
    <s v="1 2 3 234 005"/>
    <x v="10"/>
    <n v="0"/>
    <n v="0"/>
    <n v="0"/>
    <n v="0"/>
    <n v="13"/>
    <s v="1 2 3 234"/>
  </r>
  <r>
    <s v="A"/>
    <x v="280"/>
    <s v="1 2 3 235"/>
    <x v="64"/>
    <n v="0"/>
    <n v="0"/>
    <n v="0"/>
    <n v="0"/>
    <n v="9"/>
    <s v="1 2 3"/>
  </r>
  <r>
    <s v="A"/>
    <x v="281"/>
    <s v="1 2 3 235 001"/>
    <x v="7"/>
    <n v="0"/>
    <n v="0"/>
    <n v="0"/>
    <n v="0"/>
    <n v="13"/>
    <s v="1 2 3 235"/>
  </r>
  <r>
    <s v="A"/>
    <x v="282"/>
    <s v="1 2 3 235 002"/>
    <x v="8"/>
    <n v="0"/>
    <n v="0"/>
    <n v="0"/>
    <n v="0"/>
    <n v="13"/>
    <s v="1 2 3 235"/>
  </r>
  <r>
    <s v="A"/>
    <x v="283"/>
    <s v="1 2 3 235 003"/>
    <x v="9"/>
    <n v="0"/>
    <n v="0"/>
    <n v="0"/>
    <n v="0"/>
    <n v="13"/>
    <s v="1 2 3 235"/>
  </r>
  <r>
    <s v="A"/>
    <x v="284"/>
    <s v="1 2 3 235 004"/>
    <x v="8"/>
    <n v="0"/>
    <n v="0"/>
    <n v="0"/>
    <n v="0"/>
    <n v="13"/>
    <s v="1 2 3 235"/>
  </r>
  <r>
    <s v="A"/>
    <x v="285"/>
    <s v="1 2 3 235 005"/>
    <x v="10"/>
    <n v="0"/>
    <n v="0"/>
    <n v="0"/>
    <n v="0"/>
    <n v="13"/>
    <s v="1 2 3 235"/>
  </r>
  <r>
    <s v="A"/>
    <x v="286"/>
    <s v="1 2 3 236"/>
    <x v="65"/>
    <n v="0"/>
    <n v="0"/>
    <n v="0"/>
    <n v="0"/>
    <n v="9"/>
    <s v="1 2 3"/>
  </r>
  <r>
    <s v="A"/>
    <x v="287"/>
    <s v="1 2 3 236 001"/>
    <x v="7"/>
    <n v="0"/>
    <n v="0"/>
    <n v="0"/>
    <n v="0"/>
    <n v="13"/>
    <s v="1 2 3 236"/>
  </r>
  <r>
    <s v="A"/>
    <x v="288"/>
    <s v="1 2 3 236 002"/>
    <x v="8"/>
    <n v="0"/>
    <n v="0"/>
    <n v="0"/>
    <n v="0"/>
    <n v="13"/>
    <s v="1 2 3 236"/>
  </r>
  <r>
    <s v="A"/>
    <x v="289"/>
    <s v="1 2 3 236 003"/>
    <x v="9"/>
    <n v="0"/>
    <n v="0"/>
    <n v="0"/>
    <n v="0"/>
    <n v="13"/>
    <s v="1 2 3 236"/>
  </r>
  <r>
    <s v="A"/>
    <x v="290"/>
    <s v="1 2 3 236 004"/>
    <x v="8"/>
    <n v="0"/>
    <n v="0"/>
    <n v="0"/>
    <n v="0"/>
    <n v="13"/>
    <s v="1 2 3 236"/>
  </r>
  <r>
    <s v="A"/>
    <x v="291"/>
    <s v="1 2 3 236 005"/>
    <x v="10"/>
    <n v="0"/>
    <n v="0"/>
    <n v="0"/>
    <n v="0"/>
    <n v="13"/>
    <s v="1 2 3 236"/>
  </r>
  <r>
    <s v="A"/>
    <x v="292"/>
    <s v="1 2 3 237"/>
    <x v="66"/>
    <n v="0"/>
    <n v="0"/>
    <n v="0"/>
    <n v="0"/>
    <n v="9"/>
    <s v="1 2 3"/>
  </r>
  <r>
    <s v="A"/>
    <x v="293"/>
    <s v="1 2 3 237 001"/>
    <x v="7"/>
    <n v="0"/>
    <n v="0"/>
    <n v="0"/>
    <n v="0"/>
    <n v="13"/>
    <s v="1 2 3 237"/>
  </r>
  <r>
    <s v="A"/>
    <x v="294"/>
    <s v="1 2 3 237 002"/>
    <x v="8"/>
    <n v="0"/>
    <n v="0"/>
    <n v="0"/>
    <n v="0"/>
    <n v="13"/>
    <s v="1 2 3 237"/>
  </r>
  <r>
    <s v="A"/>
    <x v="295"/>
    <s v="1 2 3 237 003"/>
    <x v="9"/>
    <n v="0"/>
    <n v="0"/>
    <n v="0"/>
    <n v="0"/>
    <n v="13"/>
    <s v="1 2 3 237"/>
  </r>
  <r>
    <s v="A"/>
    <x v="296"/>
    <s v="1 2 3 237 004"/>
    <x v="8"/>
    <n v="0"/>
    <n v="0"/>
    <n v="0"/>
    <n v="0"/>
    <n v="13"/>
    <s v="1 2 3 237"/>
  </r>
  <r>
    <s v="A"/>
    <x v="297"/>
    <s v="1 2 3 237 005"/>
    <x v="10"/>
    <n v="0"/>
    <n v="0"/>
    <n v="0"/>
    <n v="0"/>
    <n v="13"/>
    <s v="1 2 3 237"/>
  </r>
  <r>
    <s v="A"/>
    <x v="298"/>
    <s v="1 2 3 238"/>
    <x v="67"/>
    <n v="0"/>
    <n v="0"/>
    <n v="0"/>
    <n v="0"/>
    <n v="9"/>
    <s v="1 2 3"/>
  </r>
  <r>
    <s v="A"/>
    <x v="299"/>
    <s v="1 2 3 238 001"/>
    <x v="7"/>
    <n v="0"/>
    <n v="0"/>
    <n v="0"/>
    <n v="0"/>
    <n v="13"/>
    <s v="1 2 3 238"/>
  </r>
  <r>
    <s v="A"/>
    <x v="300"/>
    <s v="1 2 3 238 002"/>
    <x v="8"/>
    <n v="0"/>
    <n v="0"/>
    <n v="0"/>
    <n v="0"/>
    <n v="13"/>
    <s v="1 2 3 238"/>
  </r>
  <r>
    <s v="A"/>
    <x v="301"/>
    <s v="1 2 3 238 003"/>
    <x v="9"/>
    <n v="0"/>
    <n v="0"/>
    <n v="0"/>
    <n v="0"/>
    <n v="13"/>
    <s v="1 2 3 238"/>
  </r>
  <r>
    <s v="A"/>
    <x v="302"/>
    <s v="1 2 3 238 004"/>
    <x v="8"/>
    <n v="0"/>
    <n v="0"/>
    <n v="0"/>
    <n v="0"/>
    <n v="13"/>
    <s v="1 2 3 238"/>
  </r>
  <r>
    <s v="A"/>
    <x v="303"/>
    <s v="1 2 3 238 005"/>
    <x v="10"/>
    <n v="0"/>
    <n v="0"/>
    <n v="0"/>
    <n v="0"/>
    <n v="13"/>
    <s v="1 2 3 238"/>
  </r>
  <r>
    <s v="A"/>
    <x v="304"/>
    <s v="1 2 3 239"/>
    <x v="68"/>
    <n v="0"/>
    <n v="0"/>
    <n v="0"/>
    <n v="0"/>
    <n v="9"/>
    <s v="1 2 3"/>
  </r>
  <r>
    <s v="A"/>
    <x v="305"/>
    <s v="1 2 3 239 001"/>
    <x v="7"/>
    <n v="0"/>
    <n v="0"/>
    <n v="0"/>
    <n v="0"/>
    <n v="13"/>
    <s v="1 2 3 239"/>
  </r>
  <r>
    <s v="A"/>
    <x v="306"/>
    <s v="1 2 3 239 002"/>
    <x v="8"/>
    <n v="0"/>
    <n v="0"/>
    <n v="0"/>
    <n v="0"/>
    <n v="13"/>
    <s v="1 2 3 239"/>
  </r>
  <r>
    <s v="A"/>
    <x v="307"/>
    <s v="1 2 3 239 003"/>
    <x v="9"/>
    <n v="0"/>
    <n v="0"/>
    <n v="0"/>
    <n v="0"/>
    <n v="13"/>
    <s v="1 2 3 239"/>
  </r>
  <r>
    <s v="A"/>
    <x v="308"/>
    <s v="1 2 3 239 004"/>
    <x v="8"/>
    <n v="0"/>
    <n v="0"/>
    <n v="0"/>
    <n v="0"/>
    <n v="13"/>
    <s v="1 2 3 239"/>
  </r>
  <r>
    <s v="A"/>
    <x v="309"/>
    <s v="1 2 3 239 005"/>
    <x v="10"/>
    <n v="0"/>
    <n v="0"/>
    <n v="0"/>
    <n v="0"/>
    <n v="13"/>
    <s v="1 2 3 239"/>
  </r>
  <r>
    <s v="A"/>
    <x v="310"/>
    <s v="1 2 4"/>
    <x v="69"/>
    <n v="2209884.7800000003"/>
    <n v="0"/>
    <n v="0"/>
    <n v="2209884.7800000003"/>
    <n v="5"/>
    <s v="1 2"/>
  </r>
  <r>
    <s v="A"/>
    <x v="311"/>
    <s v="1 2 4 241"/>
    <x v="70"/>
    <n v="0"/>
    <n v="0"/>
    <n v="0"/>
    <n v="0"/>
    <n v="9"/>
    <s v="1 2 4"/>
  </r>
  <r>
    <s v="A"/>
    <x v="312"/>
    <s v="1 2 4 241 001"/>
    <x v="7"/>
    <n v="0"/>
    <n v="0"/>
    <n v="0"/>
    <n v="0"/>
    <n v="13"/>
    <s v="1 2 4 241"/>
  </r>
  <r>
    <s v="A"/>
    <x v="313"/>
    <s v="1 2 4 241 002"/>
    <x v="8"/>
    <n v="0"/>
    <n v="0"/>
    <n v="0"/>
    <n v="0"/>
    <n v="13"/>
    <s v="1 2 4 241"/>
  </r>
  <r>
    <s v="A"/>
    <x v="314"/>
    <s v="1 2 4 241 003"/>
    <x v="9"/>
    <n v="0"/>
    <n v="0"/>
    <n v="0"/>
    <n v="0"/>
    <n v="13"/>
    <s v="1 2 4 241"/>
  </r>
  <r>
    <s v="A"/>
    <x v="315"/>
    <s v="1 2 4 241 004"/>
    <x v="8"/>
    <n v="0"/>
    <n v="0"/>
    <n v="0"/>
    <n v="0"/>
    <n v="13"/>
    <s v="1 2 4 241"/>
  </r>
  <r>
    <s v="A"/>
    <x v="316"/>
    <s v="1 2 4 241 005"/>
    <x v="10"/>
    <n v="0"/>
    <n v="0"/>
    <n v="0"/>
    <n v="0"/>
    <n v="13"/>
    <s v="1 2 4 241"/>
  </r>
  <r>
    <s v="A"/>
    <x v="317"/>
    <s v="1 2 4 242"/>
    <x v="71"/>
    <n v="0"/>
    <n v="0"/>
    <n v="0"/>
    <n v="0"/>
    <n v="9"/>
    <s v="1 2 4"/>
  </r>
  <r>
    <s v="A"/>
    <x v="318"/>
    <s v="1 2 4 242 001"/>
    <x v="7"/>
    <n v="0"/>
    <n v="0"/>
    <n v="0"/>
    <n v="0"/>
    <n v="13"/>
    <s v="1 2 4 242"/>
  </r>
  <r>
    <s v="A"/>
    <x v="319"/>
    <s v="1 2 4 242 002"/>
    <x v="8"/>
    <n v="0"/>
    <n v="0"/>
    <n v="0"/>
    <n v="0"/>
    <n v="13"/>
    <s v="1 2 4 242"/>
  </r>
  <r>
    <s v="A"/>
    <x v="320"/>
    <s v="1 2 4 242 003"/>
    <x v="9"/>
    <n v="0"/>
    <n v="0"/>
    <n v="0"/>
    <n v="0"/>
    <n v="13"/>
    <s v="1 2 4 242"/>
  </r>
  <r>
    <s v="A"/>
    <x v="321"/>
    <s v="1 2 4 242 004"/>
    <x v="8"/>
    <n v="0"/>
    <n v="0"/>
    <n v="0"/>
    <n v="0"/>
    <n v="13"/>
    <s v="1 2 4 242"/>
  </r>
  <r>
    <s v="A"/>
    <x v="322"/>
    <s v="1 2 4 242 005"/>
    <x v="10"/>
    <n v="0"/>
    <n v="0"/>
    <n v="0"/>
    <n v="0"/>
    <n v="13"/>
    <s v="1 2 4 242"/>
  </r>
  <r>
    <s v="A"/>
    <x v="323"/>
    <s v="1 2 4 243"/>
    <x v="72"/>
    <n v="0"/>
    <n v="0"/>
    <n v="0"/>
    <n v="0"/>
    <n v="9"/>
    <s v="1 2 4"/>
  </r>
  <r>
    <s v="A"/>
    <x v="324"/>
    <s v="1 2 4 243 001"/>
    <x v="7"/>
    <n v="0"/>
    <n v="0"/>
    <n v="0"/>
    <n v="0"/>
    <n v="13"/>
    <s v="1 2 4 243"/>
  </r>
  <r>
    <s v="A"/>
    <x v="325"/>
    <s v="1 2 4 243 002"/>
    <x v="8"/>
    <n v="0"/>
    <n v="0"/>
    <n v="0"/>
    <n v="0"/>
    <n v="13"/>
    <s v="1 2 4 243"/>
  </r>
  <r>
    <s v="A"/>
    <x v="326"/>
    <s v="1 2 4 243 003"/>
    <x v="9"/>
    <n v="0"/>
    <n v="0"/>
    <n v="0"/>
    <n v="0"/>
    <n v="13"/>
    <s v="1 2 4 243"/>
  </r>
  <r>
    <s v="A"/>
    <x v="327"/>
    <s v="1 2 4 243 004"/>
    <x v="8"/>
    <n v="0"/>
    <n v="0"/>
    <n v="0"/>
    <n v="0"/>
    <n v="13"/>
    <s v="1 2 4 243"/>
  </r>
  <r>
    <s v="A"/>
    <x v="328"/>
    <s v="1 2 4 243 005"/>
    <x v="10"/>
    <n v="0"/>
    <n v="0"/>
    <n v="0"/>
    <n v="0"/>
    <n v="13"/>
    <s v="1 2 4 243"/>
  </r>
  <r>
    <s v="A"/>
    <x v="329"/>
    <s v="1 2 4 244"/>
    <x v="73"/>
    <n v="0"/>
    <n v="0"/>
    <n v="0"/>
    <n v="0"/>
    <n v="9"/>
    <s v="1 2 4"/>
  </r>
  <r>
    <s v="A"/>
    <x v="330"/>
    <s v="1 2 4 244 001"/>
    <x v="7"/>
    <n v="0"/>
    <n v="0"/>
    <n v="0"/>
    <n v="0"/>
    <n v="13"/>
    <s v="1 2 4 244"/>
  </r>
  <r>
    <s v="A"/>
    <x v="331"/>
    <s v="1 2 4 244 002"/>
    <x v="8"/>
    <n v="0"/>
    <n v="0"/>
    <n v="0"/>
    <n v="0"/>
    <n v="13"/>
    <s v="1 2 4 244"/>
  </r>
  <r>
    <s v="A"/>
    <x v="332"/>
    <s v="1 2 4 244 003"/>
    <x v="9"/>
    <n v="0"/>
    <n v="0"/>
    <n v="0"/>
    <n v="0"/>
    <n v="13"/>
    <s v="1 2 4 244"/>
  </r>
  <r>
    <s v="A"/>
    <x v="333"/>
    <s v="1 2 4 244 004"/>
    <x v="8"/>
    <n v="0"/>
    <n v="0"/>
    <n v="0"/>
    <n v="0"/>
    <n v="13"/>
    <s v="1 2 4 244"/>
  </r>
  <r>
    <s v="A"/>
    <x v="334"/>
    <s v="1 2 4 244 005"/>
    <x v="10"/>
    <n v="0"/>
    <n v="0"/>
    <n v="0"/>
    <n v="0"/>
    <n v="13"/>
    <s v="1 2 4 244"/>
  </r>
  <r>
    <s v="A"/>
    <x v="335"/>
    <s v="1 2 4 245"/>
    <x v="74"/>
    <n v="0"/>
    <n v="0"/>
    <n v="0"/>
    <n v="0"/>
    <n v="9"/>
    <s v="1 2 4"/>
  </r>
  <r>
    <s v="A"/>
    <x v="336"/>
    <s v="1 2 4 245 001"/>
    <x v="7"/>
    <n v="0"/>
    <n v="0"/>
    <n v="0"/>
    <n v="0"/>
    <n v="13"/>
    <s v="1 2 4 245"/>
  </r>
  <r>
    <s v="A"/>
    <x v="337"/>
    <s v="1 2 4 245 002"/>
    <x v="8"/>
    <n v="0"/>
    <n v="0"/>
    <n v="0"/>
    <n v="0"/>
    <n v="13"/>
    <s v="1 2 4 245"/>
  </r>
  <r>
    <s v="A"/>
    <x v="338"/>
    <s v="1 2 4 245 003"/>
    <x v="9"/>
    <n v="0"/>
    <n v="0"/>
    <n v="0"/>
    <n v="0"/>
    <n v="13"/>
    <s v="1 2 4 245"/>
  </r>
  <r>
    <s v="A"/>
    <x v="339"/>
    <s v="1 2 4 245 004"/>
    <x v="8"/>
    <n v="0"/>
    <n v="0"/>
    <n v="0"/>
    <n v="0"/>
    <n v="13"/>
    <s v="1 2 4 245"/>
  </r>
  <r>
    <s v="A"/>
    <x v="340"/>
    <s v="1 2 4 245 005"/>
    <x v="10"/>
    <n v="0"/>
    <n v="0"/>
    <n v="0"/>
    <n v="0"/>
    <n v="13"/>
    <s v="1 2 4 245"/>
  </r>
  <r>
    <s v="A"/>
    <x v="341"/>
    <s v="1 2 4 246"/>
    <x v="75"/>
    <n v="1577487"/>
    <n v="0"/>
    <n v="0"/>
    <n v="1577487"/>
    <n v="9"/>
    <s v="1 2 4"/>
  </r>
  <r>
    <s v="A"/>
    <x v="342"/>
    <s v="1 2 4 246 001"/>
    <x v="7"/>
    <n v="0"/>
    <n v="0"/>
    <n v="0"/>
    <n v="0"/>
    <n v="13"/>
    <s v="1 2 4 246"/>
  </r>
  <r>
    <s v="A"/>
    <x v="343"/>
    <s v="1 2 4 246 002"/>
    <x v="8"/>
    <n v="0"/>
    <n v="0"/>
    <n v="0"/>
    <n v="0"/>
    <n v="13"/>
    <s v="1 2 4 246"/>
  </r>
  <r>
    <s v="A"/>
    <x v="344"/>
    <s v="1 2 4 246 003"/>
    <x v="9"/>
    <n v="1577487"/>
    <n v="0"/>
    <n v="0"/>
    <n v="1577487"/>
    <n v="13"/>
    <s v="1 2 4 246"/>
  </r>
  <r>
    <s v="A"/>
    <x v="345"/>
    <s v="1 2 4 246 004"/>
    <x v="8"/>
    <n v="0"/>
    <n v="0"/>
    <n v="0"/>
    <n v="0"/>
    <n v="13"/>
    <s v="1 2 4 246"/>
  </r>
  <r>
    <s v="A"/>
    <x v="346"/>
    <s v="1 2 4 246 005"/>
    <x v="10"/>
    <n v="0"/>
    <n v="0"/>
    <n v="0"/>
    <n v="0"/>
    <n v="13"/>
    <s v="1 2 4 246"/>
  </r>
  <r>
    <s v="A"/>
    <x v="347"/>
    <s v="1 2 4 247"/>
    <x v="76"/>
    <n v="0"/>
    <n v="0"/>
    <n v="0"/>
    <n v="0"/>
    <n v="9"/>
    <s v="1 2 4"/>
  </r>
  <r>
    <s v="A"/>
    <x v="348"/>
    <s v="1 2 4 247 001"/>
    <x v="7"/>
    <n v="0"/>
    <n v="0"/>
    <n v="0"/>
    <n v="0"/>
    <n v="13"/>
    <s v="1 2 4 247"/>
  </r>
  <r>
    <s v="A"/>
    <x v="349"/>
    <s v="1 2 4 247 002"/>
    <x v="8"/>
    <n v="0"/>
    <n v="0"/>
    <n v="0"/>
    <n v="0"/>
    <n v="13"/>
    <s v="1 2 4 247"/>
  </r>
  <r>
    <s v="A"/>
    <x v="350"/>
    <s v="1 2 4 247 003"/>
    <x v="9"/>
    <n v="0"/>
    <n v="0"/>
    <n v="0"/>
    <n v="0"/>
    <n v="13"/>
    <s v="1 2 4 247"/>
  </r>
  <r>
    <s v="A"/>
    <x v="351"/>
    <s v="1 2 4 247 004"/>
    <x v="8"/>
    <n v="0"/>
    <n v="0"/>
    <n v="0"/>
    <n v="0"/>
    <n v="13"/>
    <s v="1 2 4 247"/>
  </r>
  <r>
    <s v="A"/>
    <x v="352"/>
    <s v="1 2 4 247 005"/>
    <x v="10"/>
    <n v="0"/>
    <n v="0"/>
    <n v="0"/>
    <n v="0"/>
    <n v="13"/>
    <s v="1 2 4 247"/>
  </r>
  <r>
    <s v="A"/>
    <x v="353"/>
    <s v="1 2 4 248"/>
    <x v="77"/>
    <n v="0"/>
    <n v="0"/>
    <n v="0"/>
    <n v="0"/>
    <n v="9"/>
    <s v="1 2 4"/>
  </r>
  <r>
    <s v="A"/>
    <x v="354"/>
    <s v="1 2 4 248 001"/>
    <x v="7"/>
    <n v="0"/>
    <n v="0"/>
    <n v="0"/>
    <n v="0"/>
    <n v="13"/>
    <s v="1 2 4 248"/>
  </r>
  <r>
    <s v="A"/>
    <x v="355"/>
    <s v="1 2 4 248 002"/>
    <x v="8"/>
    <n v="0"/>
    <n v="0"/>
    <n v="0"/>
    <n v="0"/>
    <n v="13"/>
    <s v="1 2 4 248"/>
  </r>
  <r>
    <s v="A"/>
    <x v="356"/>
    <s v="1 2 4 248 003"/>
    <x v="9"/>
    <n v="0"/>
    <n v="0"/>
    <n v="0"/>
    <n v="0"/>
    <n v="13"/>
    <s v="1 2 4 248"/>
  </r>
  <r>
    <s v="A"/>
    <x v="357"/>
    <s v="1 2 4 248 004"/>
    <x v="8"/>
    <n v="0"/>
    <n v="0"/>
    <n v="0"/>
    <n v="0"/>
    <n v="13"/>
    <s v="1 2 4 248"/>
  </r>
  <r>
    <s v="A"/>
    <x v="358"/>
    <s v="1 2 4 248 005"/>
    <x v="10"/>
    <n v="0"/>
    <n v="0"/>
    <n v="0"/>
    <n v="0"/>
    <n v="13"/>
    <s v="1 2 4 248"/>
  </r>
  <r>
    <s v="A"/>
    <x v="359"/>
    <s v="1 2 4 249"/>
    <x v="78"/>
    <n v="632397.78"/>
    <n v="0"/>
    <n v="0"/>
    <n v="632397.78"/>
    <n v="9"/>
    <s v="1 2 4"/>
  </r>
  <r>
    <s v="A"/>
    <x v="360"/>
    <s v="1 2 4 249 001"/>
    <x v="7"/>
    <n v="0"/>
    <n v="0"/>
    <n v="0"/>
    <n v="0"/>
    <n v="13"/>
    <s v="1 2 4 249"/>
  </r>
  <r>
    <s v="A"/>
    <x v="361"/>
    <s v="1 2 4 249 002"/>
    <x v="8"/>
    <n v="0"/>
    <n v="0"/>
    <n v="0"/>
    <n v="0"/>
    <n v="13"/>
    <s v="1 2 4 249"/>
  </r>
  <r>
    <s v="A"/>
    <x v="362"/>
    <s v="1 2 4 249 003"/>
    <x v="9"/>
    <n v="632397.78"/>
    <n v="0"/>
    <n v="0"/>
    <n v="632397.78"/>
    <n v="13"/>
    <s v="1 2 4 249"/>
  </r>
  <r>
    <s v="A"/>
    <x v="363"/>
    <s v="1 2 4 249 004"/>
    <x v="8"/>
    <n v="0"/>
    <n v="0"/>
    <n v="0"/>
    <n v="0"/>
    <n v="13"/>
    <s v="1 2 4 249"/>
  </r>
  <r>
    <s v="A"/>
    <x v="364"/>
    <s v="1 2 4 249 005"/>
    <x v="10"/>
    <n v="0"/>
    <n v="0"/>
    <n v="0"/>
    <n v="0"/>
    <n v="13"/>
    <s v="1 2 4 249"/>
  </r>
  <r>
    <s v="A"/>
    <x v="365"/>
    <s v="1 2 5"/>
    <x v="79"/>
    <n v="170986.55"/>
    <n v="0"/>
    <n v="0"/>
    <n v="170986.55"/>
    <n v="5"/>
    <s v="1 2"/>
  </r>
  <r>
    <s v="A"/>
    <x v="366"/>
    <s v="1 2 5 251"/>
    <x v="80"/>
    <n v="0"/>
    <n v="0"/>
    <n v="0"/>
    <n v="0"/>
    <n v="9"/>
    <s v="1 2 5"/>
  </r>
  <r>
    <s v="A"/>
    <x v="367"/>
    <s v="1 2 5 251 001"/>
    <x v="7"/>
    <n v="0"/>
    <n v="0"/>
    <n v="0"/>
    <n v="0"/>
    <n v="13"/>
    <s v="1 2 5 251"/>
  </r>
  <r>
    <s v="A"/>
    <x v="368"/>
    <s v="1 2 5 251 002"/>
    <x v="8"/>
    <n v="0"/>
    <n v="0"/>
    <n v="0"/>
    <n v="0"/>
    <n v="13"/>
    <s v="1 2 5 251"/>
  </r>
  <r>
    <s v="A"/>
    <x v="369"/>
    <s v="1 2 5 251 003"/>
    <x v="9"/>
    <n v="0"/>
    <n v="0"/>
    <n v="0"/>
    <n v="0"/>
    <n v="13"/>
    <s v="1 2 5 251"/>
  </r>
  <r>
    <s v="A"/>
    <x v="370"/>
    <s v="1 2 5 251 004"/>
    <x v="8"/>
    <n v="0"/>
    <n v="0"/>
    <n v="0"/>
    <n v="0"/>
    <n v="13"/>
    <s v="1 2 5 251"/>
  </r>
  <r>
    <s v="A"/>
    <x v="371"/>
    <s v="1 2 5 251 005"/>
    <x v="10"/>
    <n v="0"/>
    <n v="0"/>
    <n v="0"/>
    <n v="0"/>
    <n v="13"/>
    <s v="1 2 5 251"/>
  </r>
  <r>
    <s v="A"/>
    <x v="372"/>
    <s v="1 2 5 252"/>
    <x v="81"/>
    <n v="0"/>
    <n v="0"/>
    <n v="0"/>
    <n v="0"/>
    <n v="9"/>
    <s v="1 2 5"/>
  </r>
  <r>
    <s v="A"/>
    <x v="373"/>
    <s v="1 2 5 252 001"/>
    <x v="7"/>
    <n v="0"/>
    <n v="0"/>
    <n v="0"/>
    <n v="0"/>
    <n v="13"/>
    <s v="1 2 5 252"/>
  </r>
  <r>
    <s v="A"/>
    <x v="374"/>
    <s v="1 2 5 252 002"/>
    <x v="8"/>
    <n v="0"/>
    <n v="0"/>
    <n v="0"/>
    <n v="0"/>
    <n v="13"/>
    <s v="1 2 5 252"/>
  </r>
  <r>
    <s v="A"/>
    <x v="375"/>
    <s v="1 2 5 252 003"/>
    <x v="9"/>
    <n v="0"/>
    <n v="0"/>
    <n v="0"/>
    <n v="0"/>
    <n v="13"/>
    <s v="1 2 5 252"/>
  </r>
  <r>
    <s v="A"/>
    <x v="376"/>
    <s v="1 2 5 252 004"/>
    <x v="8"/>
    <n v="0"/>
    <n v="0"/>
    <n v="0"/>
    <n v="0"/>
    <n v="13"/>
    <s v="1 2 5 252"/>
  </r>
  <r>
    <s v="A"/>
    <x v="377"/>
    <s v="1 2 5 252 005"/>
    <x v="10"/>
    <n v="0"/>
    <n v="0"/>
    <n v="0"/>
    <n v="0"/>
    <n v="13"/>
    <s v="1 2 5 252"/>
  </r>
  <r>
    <s v="A"/>
    <x v="378"/>
    <s v="1 2 5 253"/>
    <x v="82"/>
    <n v="170986.55"/>
    <n v="0"/>
    <n v="0"/>
    <n v="170986.55"/>
    <n v="9"/>
    <s v="1 2 5"/>
  </r>
  <r>
    <s v="A"/>
    <x v="379"/>
    <s v="1 2 5 253 001"/>
    <x v="7"/>
    <n v="0"/>
    <n v="0"/>
    <n v="0"/>
    <n v="0"/>
    <n v="13"/>
    <s v="1 2 5 253"/>
  </r>
  <r>
    <s v="A"/>
    <x v="380"/>
    <s v="1 2 5 253 002"/>
    <x v="8"/>
    <n v="0"/>
    <n v="0"/>
    <n v="0"/>
    <n v="0"/>
    <n v="13"/>
    <s v="1 2 5 253"/>
  </r>
  <r>
    <s v="A"/>
    <x v="381"/>
    <s v="1 2 5 253 003"/>
    <x v="9"/>
    <n v="170986.55"/>
    <n v="0"/>
    <n v="0"/>
    <n v="170986.55"/>
    <n v="13"/>
    <s v="1 2 5 253"/>
  </r>
  <r>
    <s v="A"/>
    <x v="382"/>
    <s v="1 2 5 253 004"/>
    <x v="8"/>
    <n v="0"/>
    <n v="0"/>
    <n v="0"/>
    <n v="0"/>
    <n v="13"/>
    <s v="1 2 5 253"/>
  </r>
  <r>
    <s v="A"/>
    <x v="383"/>
    <s v="1 2 5 253 005"/>
    <x v="10"/>
    <n v="0"/>
    <n v="0"/>
    <n v="0"/>
    <n v="0"/>
    <n v="13"/>
    <s v="1 2 5 253"/>
  </r>
  <r>
    <s v="A"/>
    <x v="384"/>
    <s v="1 2 5 254"/>
    <x v="83"/>
    <n v="0"/>
    <n v="0"/>
    <n v="0"/>
    <n v="0"/>
    <n v="9"/>
    <s v="1 2 5"/>
  </r>
  <r>
    <s v="A"/>
    <x v="385"/>
    <s v="1 2 5 254 001"/>
    <x v="7"/>
    <n v="0"/>
    <n v="0"/>
    <n v="0"/>
    <n v="0"/>
    <n v="13"/>
    <s v="1 2 5 254"/>
  </r>
  <r>
    <s v="A"/>
    <x v="386"/>
    <s v="1 2 5 254 002"/>
    <x v="8"/>
    <n v="0"/>
    <n v="0"/>
    <n v="0"/>
    <n v="0"/>
    <n v="13"/>
    <s v="1 2 5 254"/>
  </r>
  <r>
    <s v="A"/>
    <x v="387"/>
    <s v="1 2 5 254 003"/>
    <x v="9"/>
    <n v="0"/>
    <n v="0"/>
    <n v="0"/>
    <n v="0"/>
    <n v="13"/>
    <s v="1 2 5 254"/>
  </r>
  <r>
    <s v="A"/>
    <x v="388"/>
    <s v="1 2 5 254 004"/>
    <x v="8"/>
    <n v="0"/>
    <n v="0"/>
    <n v="0"/>
    <n v="0"/>
    <n v="13"/>
    <s v="1 2 5 254"/>
  </r>
  <r>
    <s v="A"/>
    <x v="389"/>
    <s v="1 2 5 254 005"/>
    <x v="10"/>
    <n v="0"/>
    <n v="0"/>
    <n v="0"/>
    <n v="0"/>
    <n v="13"/>
    <s v="1 2 5 254"/>
  </r>
  <r>
    <s v="A"/>
    <x v="390"/>
    <s v="1 2 5 255"/>
    <x v="84"/>
    <n v="0"/>
    <n v="0"/>
    <n v="0"/>
    <n v="0"/>
    <n v="9"/>
    <s v="1 2 5"/>
  </r>
  <r>
    <s v="A"/>
    <x v="391"/>
    <s v="1 2 5 255 001"/>
    <x v="7"/>
    <n v="0"/>
    <n v="0"/>
    <n v="0"/>
    <n v="0"/>
    <n v="13"/>
    <s v="1 2 5 255"/>
  </r>
  <r>
    <s v="A"/>
    <x v="392"/>
    <s v="1 2 5 255 002"/>
    <x v="8"/>
    <n v="0"/>
    <n v="0"/>
    <n v="0"/>
    <n v="0"/>
    <n v="13"/>
    <s v="1 2 5 255"/>
  </r>
  <r>
    <s v="A"/>
    <x v="393"/>
    <s v="1 2 5 255 003"/>
    <x v="9"/>
    <n v="0"/>
    <n v="0"/>
    <n v="0"/>
    <n v="0"/>
    <n v="13"/>
    <s v="1 2 5 255"/>
  </r>
  <r>
    <s v="A"/>
    <x v="394"/>
    <s v="1 2 5 255 004"/>
    <x v="8"/>
    <n v="0"/>
    <n v="0"/>
    <n v="0"/>
    <n v="0"/>
    <n v="13"/>
    <s v="1 2 5 255"/>
  </r>
  <r>
    <s v="A"/>
    <x v="395"/>
    <s v="1 2 5 255 005"/>
    <x v="10"/>
    <n v="0"/>
    <n v="0"/>
    <n v="0"/>
    <n v="0"/>
    <n v="13"/>
    <s v="1 2 5 255"/>
  </r>
  <r>
    <s v="A"/>
    <x v="396"/>
    <s v="1 2 5 256"/>
    <x v="85"/>
    <n v="0"/>
    <n v="0"/>
    <n v="0"/>
    <n v="0"/>
    <n v="9"/>
    <s v="1 2 5"/>
  </r>
  <r>
    <s v="A"/>
    <x v="397"/>
    <s v="1 2 5 256 001"/>
    <x v="7"/>
    <n v="0"/>
    <n v="0"/>
    <n v="0"/>
    <n v="0"/>
    <n v="13"/>
    <s v="1 2 5 256"/>
  </r>
  <r>
    <s v="A"/>
    <x v="398"/>
    <s v="1 2 5 256 002"/>
    <x v="8"/>
    <n v="0"/>
    <n v="0"/>
    <n v="0"/>
    <n v="0"/>
    <n v="13"/>
    <s v="1 2 5 256"/>
  </r>
  <r>
    <s v="A"/>
    <x v="399"/>
    <s v="1 2 5 256 003"/>
    <x v="9"/>
    <n v="0"/>
    <n v="0"/>
    <n v="0"/>
    <n v="0"/>
    <n v="13"/>
    <s v="1 2 5 256"/>
  </r>
  <r>
    <s v="A"/>
    <x v="400"/>
    <s v="1 2 5 256 004"/>
    <x v="8"/>
    <n v="0"/>
    <n v="0"/>
    <n v="0"/>
    <n v="0"/>
    <n v="13"/>
    <s v="1 2 5 256"/>
  </r>
  <r>
    <s v="A"/>
    <x v="401"/>
    <s v="1 2 5 256 005"/>
    <x v="10"/>
    <n v="0"/>
    <n v="0"/>
    <n v="0"/>
    <n v="0"/>
    <n v="13"/>
    <s v="1 2 5 256"/>
  </r>
  <r>
    <s v="A"/>
    <x v="402"/>
    <s v="1 2 5 259"/>
    <x v="86"/>
    <n v="0"/>
    <n v="0"/>
    <n v="0"/>
    <n v="0"/>
    <n v="9"/>
    <s v="1 2 5"/>
  </r>
  <r>
    <s v="A"/>
    <x v="403"/>
    <s v="1 2 5 259 001"/>
    <x v="7"/>
    <n v="0"/>
    <n v="0"/>
    <n v="0"/>
    <n v="0"/>
    <n v="13"/>
    <s v="1 2 5 259"/>
  </r>
  <r>
    <s v="A"/>
    <x v="404"/>
    <s v="1 2 5 259 002"/>
    <x v="8"/>
    <n v="0"/>
    <n v="0"/>
    <n v="0"/>
    <n v="0"/>
    <n v="13"/>
    <s v="1 2 5 259"/>
  </r>
  <r>
    <s v="A"/>
    <x v="405"/>
    <s v="1 2 5 259 003"/>
    <x v="9"/>
    <n v="0"/>
    <n v="0"/>
    <n v="0"/>
    <n v="0"/>
    <n v="13"/>
    <s v="1 2 5 259"/>
  </r>
  <r>
    <s v="A"/>
    <x v="406"/>
    <s v="1 2 5 259 004"/>
    <x v="8"/>
    <n v="0"/>
    <n v="0"/>
    <n v="0"/>
    <n v="0"/>
    <n v="13"/>
    <s v="1 2 5 259"/>
  </r>
  <r>
    <s v="A"/>
    <x v="407"/>
    <s v="1 2 5 259 005"/>
    <x v="10"/>
    <n v="0"/>
    <n v="0"/>
    <n v="0"/>
    <n v="0"/>
    <n v="13"/>
    <s v="1 2 5 259"/>
  </r>
  <r>
    <s v="A"/>
    <x v="408"/>
    <s v="1 2 6"/>
    <x v="87"/>
    <n v="5802702.1699999999"/>
    <n v="0"/>
    <n v="0"/>
    <n v="5802702.1699999999"/>
    <n v="5"/>
    <s v="1 2"/>
  </r>
  <r>
    <s v="A"/>
    <x v="409"/>
    <s v="1 2 6 261"/>
    <x v="87"/>
    <n v="5802702.1699999999"/>
    <n v="0"/>
    <n v="0"/>
    <n v="5802702.1699999999"/>
    <n v="9"/>
    <s v="1 2 6"/>
  </r>
  <r>
    <s v="A"/>
    <x v="410"/>
    <s v="1 2 6 261 001"/>
    <x v="7"/>
    <n v="0"/>
    <n v="0"/>
    <n v="0"/>
    <n v="0"/>
    <n v="13"/>
    <s v="1 2 6 261"/>
  </r>
  <r>
    <s v="A"/>
    <x v="411"/>
    <s v="1 2 6 261 002"/>
    <x v="8"/>
    <n v="0"/>
    <n v="0"/>
    <n v="0"/>
    <n v="0"/>
    <n v="13"/>
    <s v="1 2 6 261"/>
  </r>
  <r>
    <s v="A"/>
    <x v="412"/>
    <s v="1 2 6 261 003"/>
    <x v="9"/>
    <n v="5802702.1699999999"/>
    <n v="0"/>
    <n v="0"/>
    <n v="5802702.1699999999"/>
    <n v="13"/>
    <s v="1 2 6 261"/>
  </r>
  <r>
    <s v="A"/>
    <x v="413"/>
    <s v="1 2 6 261 004"/>
    <x v="8"/>
    <n v="0"/>
    <n v="0"/>
    <n v="0"/>
    <n v="0"/>
    <n v="13"/>
    <s v="1 2 6 261"/>
  </r>
  <r>
    <s v="A"/>
    <x v="414"/>
    <s v="1 2 6 261 005"/>
    <x v="10"/>
    <n v="0"/>
    <n v="0"/>
    <n v="0"/>
    <n v="0"/>
    <n v="13"/>
    <s v="1 2 6 261"/>
  </r>
  <r>
    <s v="A"/>
    <x v="415"/>
    <s v="1 2 6 262"/>
    <x v="88"/>
    <n v="0"/>
    <n v="0"/>
    <n v="0"/>
    <n v="0"/>
    <n v="9"/>
    <s v="1 2 6"/>
  </r>
  <r>
    <s v="A"/>
    <x v="416"/>
    <s v="1 2 6 262 001"/>
    <x v="7"/>
    <n v="0"/>
    <n v="0"/>
    <n v="0"/>
    <n v="0"/>
    <n v="13"/>
    <s v="1 2 6 262"/>
  </r>
  <r>
    <s v="A"/>
    <x v="417"/>
    <s v="1 2 6 262 002"/>
    <x v="8"/>
    <n v="0"/>
    <n v="0"/>
    <n v="0"/>
    <n v="0"/>
    <n v="13"/>
    <s v="1 2 6 262"/>
  </r>
  <r>
    <s v="A"/>
    <x v="418"/>
    <s v="1 2 6 262 003"/>
    <x v="9"/>
    <n v="0"/>
    <n v="0"/>
    <n v="0"/>
    <n v="0"/>
    <n v="13"/>
    <s v="1 2 6 262"/>
  </r>
  <r>
    <s v="A"/>
    <x v="419"/>
    <s v="1 2 6 262 004"/>
    <x v="8"/>
    <n v="0"/>
    <n v="0"/>
    <n v="0"/>
    <n v="0"/>
    <n v="13"/>
    <s v="1 2 6 262"/>
  </r>
  <r>
    <s v="A"/>
    <x v="420"/>
    <s v="1 2 6 262 005"/>
    <x v="10"/>
    <n v="0"/>
    <n v="0"/>
    <n v="0"/>
    <n v="0"/>
    <n v="13"/>
    <s v="1 2 6 262"/>
  </r>
  <r>
    <s v="A"/>
    <x v="421"/>
    <s v="1 2 7"/>
    <x v="89"/>
    <n v="0"/>
    <n v="0"/>
    <n v="0"/>
    <n v="0"/>
    <n v="5"/>
    <s v="1 2"/>
  </r>
  <r>
    <s v="A"/>
    <x v="422"/>
    <s v="1 2 7 271"/>
    <x v="90"/>
    <n v="0"/>
    <n v="0"/>
    <n v="0"/>
    <n v="0"/>
    <n v="9"/>
    <s v="1 2 7"/>
  </r>
  <r>
    <s v="A"/>
    <x v="423"/>
    <s v="1 2 7 271 001"/>
    <x v="7"/>
    <n v="0"/>
    <n v="0"/>
    <n v="0"/>
    <n v="0"/>
    <n v="13"/>
    <s v="1 2 7 271"/>
  </r>
  <r>
    <s v="A"/>
    <x v="424"/>
    <s v="1 2 7 271 002"/>
    <x v="8"/>
    <n v="0"/>
    <n v="0"/>
    <n v="0"/>
    <n v="0"/>
    <n v="13"/>
    <s v="1 2 7 271"/>
  </r>
  <r>
    <s v="A"/>
    <x v="425"/>
    <s v="1 2 7 271 003"/>
    <x v="9"/>
    <n v="0"/>
    <n v="0"/>
    <n v="0"/>
    <n v="0"/>
    <n v="13"/>
    <s v="1 2 7 271"/>
  </r>
  <r>
    <s v="A"/>
    <x v="426"/>
    <s v="1 2 7 271 004"/>
    <x v="8"/>
    <n v="0"/>
    <n v="0"/>
    <n v="0"/>
    <n v="0"/>
    <n v="13"/>
    <s v="1 2 7 271"/>
  </r>
  <r>
    <s v="A"/>
    <x v="427"/>
    <s v="1 2 7 271 005"/>
    <x v="10"/>
    <n v="0"/>
    <n v="0"/>
    <n v="0"/>
    <n v="0"/>
    <n v="13"/>
    <s v="1 2 7 271"/>
  </r>
  <r>
    <s v="A"/>
    <x v="428"/>
    <s v="1 2 7 272"/>
    <x v="91"/>
    <n v="0"/>
    <n v="0"/>
    <n v="0"/>
    <n v="0"/>
    <n v="9"/>
    <s v="1 2 7"/>
  </r>
  <r>
    <s v="A"/>
    <x v="429"/>
    <s v="1 2 7 272 001"/>
    <x v="7"/>
    <n v="0"/>
    <n v="0"/>
    <n v="0"/>
    <n v="0"/>
    <n v="13"/>
    <s v="1 2 7 272"/>
  </r>
  <r>
    <s v="A"/>
    <x v="430"/>
    <s v="1 2 7 272 002"/>
    <x v="8"/>
    <n v="0"/>
    <n v="0"/>
    <n v="0"/>
    <n v="0"/>
    <n v="13"/>
    <s v="1 2 7 272"/>
  </r>
  <r>
    <s v="A"/>
    <x v="431"/>
    <s v="1 2 7 272 003"/>
    <x v="9"/>
    <n v="0"/>
    <n v="0"/>
    <n v="0"/>
    <n v="0"/>
    <n v="13"/>
    <s v="1 2 7 272"/>
  </r>
  <r>
    <s v="A"/>
    <x v="432"/>
    <s v="1 2 7 272 004"/>
    <x v="8"/>
    <n v="0"/>
    <n v="0"/>
    <n v="0"/>
    <n v="0"/>
    <n v="13"/>
    <s v="1 2 7 272"/>
  </r>
  <r>
    <s v="A"/>
    <x v="433"/>
    <s v="1 2 7 272 005"/>
    <x v="10"/>
    <n v="0"/>
    <n v="0"/>
    <n v="0"/>
    <n v="0"/>
    <n v="13"/>
    <s v="1 2 7 272"/>
  </r>
  <r>
    <s v="A"/>
    <x v="434"/>
    <s v="1 2 7 273"/>
    <x v="92"/>
    <n v="0"/>
    <n v="0"/>
    <n v="0"/>
    <n v="0"/>
    <n v="9"/>
    <s v="1 2 7"/>
  </r>
  <r>
    <s v="A"/>
    <x v="435"/>
    <s v="1 2 7 273 001"/>
    <x v="7"/>
    <n v="0"/>
    <n v="0"/>
    <n v="0"/>
    <n v="0"/>
    <n v="13"/>
    <s v="1 2 7 273"/>
  </r>
  <r>
    <s v="A"/>
    <x v="436"/>
    <s v="1 2 7 273 002"/>
    <x v="8"/>
    <n v="0"/>
    <n v="0"/>
    <n v="0"/>
    <n v="0"/>
    <n v="13"/>
    <s v="1 2 7 273"/>
  </r>
  <r>
    <s v="A"/>
    <x v="437"/>
    <s v="1 2 7 273 003"/>
    <x v="9"/>
    <n v="0"/>
    <n v="0"/>
    <n v="0"/>
    <n v="0"/>
    <n v="13"/>
    <s v="1 2 7 273"/>
  </r>
  <r>
    <s v="A"/>
    <x v="438"/>
    <s v="1 2 7 273 004"/>
    <x v="8"/>
    <n v="0"/>
    <n v="0"/>
    <n v="0"/>
    <n v="0"/>
    <n v="13"/>
    <s v="1 2 7 273"/>
  </r>
  <r>
    <s v="A"/>
    <x v="439"/>
    <s v="1 2 7 273 005"/>
    <x v="10"/>
    <n v="0"/>
    <n v="0"/>
    <n v="0"/>
    <n v="0"/>
    <n v="13"/>
    <s v="1 2 7 273"/>
  </r>
  <r>
    <s v="A"/>
    <x v="440"/>
    <s v="1 2 7 274"/>
    <x v="93"/>
    <n v="0"/>
    <n v="0"/>
    <n v="0"/>
    <n v="0"/>
    <n v="9"/>
    <s v="1 2 7"/>
  </r>
  <r>
    <s v="A"/>
    <x v="441"/>
    <s v="1 2 7 274 001"/>
    <x v="7"/>
    <n v="0"/>
    <n v="0"/>
    <n v="0"/>
    <n v="0"/>
    <n v="13"/>
    <s v="1 2 7 274"/>
  </r>
  <r>
    <s v="A"/>
    <x v="442"/>
    <s v="1 2 7 274 002"/>
    <x v="8"/>
    <n v="0"/>
    <n v="0"/>
    <n v="0"/>
    <n v="0"/>
    <n v="13"/>
    <s v="1 2 7 274"/>
  </r>
  <r>
    <s v="A"/>
    <x v="443"/>
    <s v="1 2 7 274 003"/>
    <x v="9"/>
    <n v="0"/>
    <n v="0"/>
    <n v="0"/>
    <n v="0"/>
    <n v="13"/>
    <s v="1 2 7 274"/>
  </r>
  <r>
    <s v="A"/>
    <x v="444"/>
    <s v="1 2 7 274 004"/>
    <x v="8"/>
    <n v="0"/>
    <n v="0"/>
    <n v="0"/>
    <n v="0"/>
    <n v="13"/>
    <s v="1 2 7 274"/>
  </r>
  <r>
    <s v="A"/>
    <x v="445"/>
    <s v="1 2 7 274 005"/>
    <x v="10"/>
    <n v="0"/>
    <n v="0"/>
    <n v="0"/>
    <n v="0"/>
    <n v="13"/>
    <s v="1 2 7 274"/>
  </r>
  <r>
    <s v="A"/>
    <x v="446"/>
    <s v="1 2 7 275"/>
    <x v="94"/>
    <n v="0"/>
    <n v="0"/>
    <n v="0"/>
    <n v="0"/>
    <n v="9"/>
    <s v="1 2 7"/>
  </r>
  <r>
    <s v="A"/>
    <x v="447"/>
    <s v="1 2 7 275 001"/>
    <x v="7"/>
    <n v="0"/>
    <n v="0"/>
    <n v="0"/>
    <n v="0"/>
    <n v="13"/>
    <s v="1 2 7 275"/>
  </r>
  <r>
    <s v="A"/>
    <x v="448"/>
    <s v="1 2 7 275 002"/>
    <x v="8"/>
    <n v="0"/>
    <n v="0"/>
    <n v="0"/>
    <n v="0"/>
    <n v="13"/>
    <s v="1 2 7 275"/>
  </r>
  <r>
    <s v="A"/>
    <x v="449"/>
    <s v="1 2 7 275 003"/>
    <x v="9"/>
    <n v="0"/>
    <n v="0"/>
    <n v="0"/>
    <n v="0"/>
    <n v="13"/>
    <s v="1 2 7 275"/>
  </r>
  <r>
    <s v="A"/>
    <x v="450"/>
    <s v="1 2 7 275 004"/>
    <x v="8"/>
    <n v="0"/>
    <n v="0"/>
    <n v="0"/>
    <n v="0"/>
    <n v="13"/>
    <s v="1 2 7 275"/>
  </r>
  <r>
    <s v="A"/>
    <x v="451"/>
    <s v="1 2 7 275 005"/>
    <x v="10"/>
    <n v="0"/>
    <n v="0"/>
    <n v="0"/>
    <n v="0"/>
    <n v="13"/>
    <s v="1 2 7 275"/>
  </r>
  <r>
    <s v="A"/>
    <x v="452"/>
    <s v="1 2 8"/>
    <x v="95"/>
    <n v="1681474.3800000001"/>
    <n v="0"/>
    <n v="0"/>
    <n v="1681474.3800000001"/>
    <n v="5"/>
    <s v="1 2"/>
  </r>
  <r>
    <s v="A"/>
    <x v="453"/>
    <s v="1 2 8 281"/>
    <x v="96"/>
    <n v="0"/>
    <n v="0"/>
    <n v="0"/>
    <n v="0"/>
    <n v="9"/>
    <s v="1 2 8"/>
  </r>
  <r>
    <s v="A"/>
    <x v="454"/>
    <s v="1 2 8 281 001"/>
    <x v="7"/>
    <n v="0"/>
    <n v="0"/>
    <n v="0"/>
    <n v="0"/>
    <n v="13"/>
    <s v="1 2 8 281"/>
  </r>
  <r>
    <s v="A"/>
    <x v="455"/>
    <s v="1 2 8 281 002"/>
    <x v="8"/>
    <n v="0"/>
    <n v="0"/>
    <n v="0"/>
    <n v="0"/>
    <n v="13"/>
    <s v="1 2 8 281"/>
  </r>
  <r>
    <s v="A"/>
    <x v="456"/>
    <s v="1 2 8 281 003"/>
    <x v="9"/>
    <n v="0"/>
    <n v="0"/>
    <n v="0"/>
    <n v="0"/>
    <n v="13"/>
    <s v="1 2 8 281"/>
  </r>
  <r>
    <s v="A"/>
    <x v="457"/>
    <s v="1 2 8 281 004"/>
    <x v="8"/>
    <n v="0"/>
    <n v="0"/>
    <n v="0"/>
    <n v="0"/>
    <n v="13"/>
    <s v="1 2 8 281"/>
  </r>
  <r>
    <s v="A"/>
    <x v="458"/>
    <s v="1 2 8 281 005"/>
    <x v="10"/>
    <n v="0"/>
    <n v="0"/>
    <n v="0"/>
    <n v="0"/>
    <n v="13"/>
    <s v="1 2 8 281"/>
  </r>
  <r>
    <s v="A"/>
    <x v="459"/>
    <s v="1 2 8 282"/>
    <x v="97"/>
    <n v="0"/>
    <n v="0"/>
    <n v="0"/>
    <n v="0"/>
    <n v="9"/>
    <s v="1 2 8"/>
  </r>
  <r>
    <s v="A"/>
    <x v="460"/>
    <s v="1 2 8 282 001"/>
    <x v="7"/>
    <n v="0"/>
    <n v="0"/>
    <n v="0"/>
    <n v="0"/>
    <n v="13"/>
    <s v="1 2 8 282"/>
  </r>
  <r>
    <s v="A"/>
    <x v="461"/>
    <s v="1 2 8 282 002"/>
    <x v="8"/>
    <n v="0"/>
    <n v="0"/>
    <n v="0"/>
    <n v="0"/>
    <n v="13"/>
    <s v="1 2 8 282"/>
  </r>
  <r>
    <s v="A"/>
    <x v="462"/>
    <s v="1 2 8 282 003"/>
    <x v="9"/>
    <n v="0"/>
    <n v="0"/>
    <n v="0"/>
    <n v="0"/>
    <n v="13"/>
    <s v="1 2 8 282"/>
  </r>
  <r>
    <s v="A"/>
    <x v="463"/>
    <s v="1 2 8 282 004"/>
    <x v="8"/>
    <n v="0"/>
    <n v="0"/>
    <n v="0"/>
    <n v="0"/>
    <n v="13"/>
    <s v="1 2 8 282"/>
  </r>
  <r>
    <s v="A"/>
    <x v="464"/>
    <s v="1 2 8 282 005"/>
    <x v="10"/>
    <n v="0"/>
    <n v="0"/>
    <n v="0"/>
    <n v="0"/>
    <n v="13"/>
    <s v="1 2 8 282"/>
  </r>
  <r>
    <s v="A"/>
    <x v="465"/>
    <s v="1 2 8 283"/>
    <x v="98"/>
    <n v="1681474.3800000001"/>
    <n v="0"/>
    <n v="0"/>
    <n v="1681474.3800000001"/>
    <n v="9"/>
    <s v="1 2 8"/>
  </r>
  <r>
    <s v="A"/>
    <x v="466"/>
    <s v="1 2 8 283 001"/>
    <x v="7"/>
    <n v="0"/>
    <n v="0"/>
    <n v="0"/>
    <n v="0"/>
    <n v="13"/>
    <s v="1 2 8 283"/>
  </r>
  <r>
    <s v="A"/>
    <x v="467"/>
    <s v="1 2 8 283 002"/>
    <x v="8"/>
    <n v="0"/>
    <n v="0"/>
    <n v="0"/>
    <n v="0"/>
    <n v="13"/>
    <s v="1 2 8 283"/>
  </r>
  <r>
    <s v="A"/>
    <x v="468"/>
    <s v="1 2 8 283 003"/>
    <x v="9"/>
    <n v="1681474.3800000001"/>
    <n v="0"/>
    <n v="0"/>
    <n v="1681474.3800000001"/>
    <n v="13"/>
    <s v="1 2 8 283"/>
  </r>
  <r>
    <s v="A"/>
    <x v="469"/>
    <s v="1 2 8 283 004"/>
    <x v="8"/>
    <n v="0"/>
    <n v="0"/>
    <n v="0"/>
    <n v="0"/>
    <n v="13"/>
    <s v="1 2 8 283"/>
  </r>
  <r>
    <s v="A"/>
    <x v="470"/>
    <s v="1 2 8 283 005"/>
    <x v="10"/>
    <n v="0"/>
    <n v="0"/>
    <n v="0"/>
    <n v="0"/>
    <n v="13"/>
    <s v="1 2 8 283"/>
  </r>
  <r>
    <s v="A"/>
    <x v="471"/>
    <s v="1 2 9"/>
    <x v="99"/>
    <n v="4001706.23"/>
    <n v="0"/>
    <n v="0"/>
    <n v="4001706.23"/>
    <n v="5"/>
    <s v="1 2"/>
  </r>
  <r>
    <s v="A"/>
    <x v="472"/>
    <s v="1 2 9 291"/>
    <x v="100"/>
    <n v="0"/>
    <n v="0"/>
    <n v="0"/>
    <n v="0"/>
    <n v="9"/>
    <s v="1 2 9"/>
  </r>
  <r>
    <s v="A"/>
    <x v="473"/>
    <s v="1 2 9 291 001"/>
    <x v="7"/>
    <n v="0"/>
    <n v="0"/>
    <n v="0"/>
    <n v="0"/>
    <n v="13"/>
    <s v="1 2 9 291"/>
  </r>
  <r>
    <s v="A"/>
    <x v="474"/>
    <s v="1 2 9 291 002"/>
    <x v="8"/>
    <n v="0"/>
    <n v="0"/>
    <n v="0"/>
    <n v="0"/>
    <n v="13"/>
    <s v="1 2 9 291"/>
  </r>
  <r>
    <s v="A"/>
    <x v="475"/>
    <s v="1 2 9 291 003"/>
    <x v="9"/>
    <n v="0"/>
    <n v="0"/>
    <n v="0"/>
    <n v="0"/>
    <n v="13"/>
    <s v="1 2 9 291"/>
  </r>
  <r>
    <s v="A"/>
    <x v="476"/>
    <s v="1 2 9 291 004"/>
    <x v="8"/>
    <n v="0"/>
    <n v="0"/>
    <n v="0"/>
    <n v="0"/>
    <n v="13"/>
    <s v="1 2 9 291"/>
  </r>
  <r>
    <s v="A"/>
    <x v="477"/>
    <s v="1 2 9 291 005"/>
    <x v="10"/>
    <n v="0"/>
    <n v="0"/>
    <n v="0"/>
    <n v="0"/>
    <n v="13"/>
    <s v="1 2 9 291"/>
  </r>
  <r>
    <s v="A"/>
    <x v="478"/>
    <s v="1 2 9 292"/>
    <x v="101"/>
    <n v="0"/>
    <n v="0"/>
    <n v="0"/>
    <n v="0"/>
    <n v="9"/>
    <s v="1 2 9"/>
  </r>
  <r>
    <s v="A"/>
    <x v="479"/>
    <s v="1 2 9 292 001"/>
    <x v="7"/>
    <n v="0"/>
    <n v="0"/>
    <n v="0"/>
    <n v="0"/>
    <n v="13"/>
    <s v="1 2 9 292"/>
  </r>
  <r>
    <s v="A"/>
    <x v="480"/>
    <s v="1 2 9 292 002"/>
    <x v="8"/>
    <n v="0"/>
    <n v="0"/>
    <n v="0"/>
    <n v="0"/>
    <n v="13"/>
    <s v="1 2 9 292"/>
  </r>
  <r>
    <s v="A"/>
    <x v="481"/>
    <s v="1 2 9 292 003"/>
    <x v="9"/>
    <n v="0"/>
    <n v="0"/>
    <n v="0"/>
    <n v="0"/>
    <n v="13"/>
    <s v="1 2 9 292"/>
  </r>
  <r>
    <s v="A"/>
    <x v="482"/>
    <s v="1 2 9 292 004"/>
    <x v="8"/>
    <n v="0"/>
    <n v="0"/>
    <n v="0"/>
    <n v="0"/>
    <n v="13"/>
    <s v="1 2 9 292"/>
  </r>
  <r>
    <s v="A"/>
    <x v="483"/>
    <s v="1 2 9 292 005"/>
    <x v="10"/>
    <n v="0"/>
    <n v="0"/>
    <n v="0"/>
    <n v="0"/>
    <n v="13"/>
    <s v="1 2 9 292"/>
  </r>
  <r>
    <s v="A"/>
    <x v="484"/>
    <s v="1 2 9 293"/>
    <x v="102"/>
    <n v="0"/>
    <n v="0"/>
    <n v="0"/>
    <n v="0"/>
    <n v="9"/>
    <s v="1 2 9"/>
  </r>
  <r>
    <s v="A"/>
    <x v="485"/>
    <s v="1 2 9 293 001"/>
    <x v="7"/>
    <n v="0"/>
    <n v="0"/>
    <n v="0"/>
    <n v="0"/>
    <n v="13"/>
    <s v="1 2 9 293"/>
  </r>
  <r>
    <s v="A"/>
    <x v="486"/>
    <s v="1 2 9 293 002"/>
    <x v="8"/>
    <n v="0"/>
    <n v="0"/>
    <n v="0"/>
    <n v="0"/>
    <n v="13"/>
    <s v="1 2 9 293"/>
  </r>
  <r>
    <s v="A"/>
    <x v="487"/>
    <s v="1 2 9 293 003"/>
    <x v="9"/>
    <n v="0"/>
    <n v="0"/>
    <n v="0"/>
    <n v="0"/>
    <n v="13"/>
    <s v="1 2 9 293"/>
  </r>
  <r>
    <s v="A"/>
    <x v="488"/>
    <s v="1 2 9 293 004"/>
    <x v="8"/>
    <n v="0"/>
    <n v="0"/>
    <n v="0"/>
    <n v="0"/>
    <n v="13"/>
    <s v="1 2 9 293"/>
  </r>
  <r>
    <s v="A"/>
    <x v="489"/>
    <s v="1 2 9 293 005"/>
    <x v="10"/>
    <n v="0"/>
    <n v="0"/>
    <n v="0"/>
    <n v="0"/>
    <n v="13"/>
    <s v="1 2 9 293"/>
  </r>
  <r>
    <s v="A"/>
    <x v="490"/>
    <s v="1 2 9 294"/>
    <x v="103"/>
    <n v="0"/>
    <n v="0"/>
    <n v="0"/>
    <n v="0"/>
    <n v="9"/>
    <s v="1 2 9"/>
  </r>
  <r>
    <s v="A"/>
    <x v="491"/>
    <s v="1 2 9 294 001"/>
    <x v="7"/>
    <n v="0"/>
    <n v="0"/>
    <n v="0"/>
    <n v="0"/>
    <n v="13"/>
    <s v="1 2 9 294"/>
  </r>
  <r>
    <s v="A"/>
    <x v="492"/>
    <s v="1 2 9 294 002"/>
    <x v="8"/>
    <n v="0"/>
    <n v="0"/>
    <n v="0"/>
    <n v="0"/>
    <n v="13"/>
    <s v="1 2 9 294"/>
  </r>
  <r>
    <s v="A"/>
    <x v="493"/>
    <s v="1 2 9 294 003"/>
    <x v="9"/>
    <n v="0"/>
    <n v="0"/>
    <n v="0"/>
    <n v="0"/>
    <n v="13"/>
    <s v="1 2 9 294"/>
  </r>
  <r>
    <s v="A"/>
    <x v="494"/>
    <s v="1 2 9 294 004"/>
    <x v="8"/>
    <n v="0"/>
    <n v="0"/>
    <n v="0"/>
    <n v="0"/>
    <n v="13"/>
    <s v="1 2 9 294"/>
  </r>
  <r>
    <s v="A"/>
    <x v="495"/>
    <s v="1 2 9 294 005"/>
    <x v="10"/>
    <n v="0"/>
    <n v="0"/>
    <n v="0"/>
    <n v="0"/>
    <n v="13"/>
    <s v="1 2 9 294"/>
  </r>
  <r>
    <s v="A"/>
    <x v="496"/>
    <s v="1 2 9 295"/>
    <x v="104"/>
    <n v="0"/>
    <n v="0"/>
    <n v="0"/>
    <n v="0"/>
    <n v="9"/>
    <s v="1 2 9"/>
  </r>
  <r>
    <s v="A"/>
    <x v="497"/>
    <s v="1 2 9 295 001"/>
    <x v="7"/>
    <n v="0"/>
    <n v="0"/>
    <n v="0"/>
    <n v="0"/>
    <n v="13"/>
    <s v="1 2 9 295"/>
  </r>
  <r>
    <s v="A"/>
    <x v="498"/>
    <s v="1 2 9 295 002"/>
    <x v="8"/>
    <n v="0"/>
    <n v="0"/>
    <n v="0"/>
    <n v="0"/>
    <n v="13"/>
    <s v="1 2 9 295"/>
  </r>
  <r>
    <s v="A"/>
    <x v="499"/>
    <s v="1 2 9 295 003"/>
    <x v="9"/>
    <n v="0"/>
    <n v="0"/>
    <n v="0"/>
    <n v="0"/>
    <n v="13"/>
    <s v="1 2 9 295"/>
  </r>
  <r>
    <s v="A"/>
    <x v="500"/>
    <s v="1 2 9 295 004"/>
    <x v="8"/>
    <n v="0"/>
    <n v="0"/>
    <n v="0"/>
    <n v="0"/>
    <n v="13"/>
    <s v="1 2 9 295"/>
  </r>
  <r>
    <s v="A"/>
    <x v="501"/>
    <s v="1 2 9 295 005"/>
    <x v="10"/>
    <n v="0"/>
    <n v="0"/>
    <n v="0"/>
    <n v="0"/>
    <n v="13"/>
    <s v="1 2 9 295"/>
  </r>
  <r>
    <s v="A"/>
    <x v="502"/>
    <s v="1 2 9 296"/>
    <x v="105"/>
    <n v="4001706.23"/>
    <n v="0"/>
    <n v="0"/>
    <n v="4001706.23"/>
    <n v="9"/>
    <s v="1 2 9"/>
  </r>
  <r>
    <s v="A"/>
    <x v="503"/>
    <s v="1 2 9 296 001"/>
    <x v="7"/>
    <n v="0"/>
    <n v="0"/>
    <n v="0"/>
    <n v="0"/>
    <n v="13"/>
    <s v="1 2 9 296"/>
  </r>
  <r>
    <s v="A"/>
    <x v="504"/>
    <s v="1 2 9 296 002"/>
    <x v="8"/>
    <n v="0"/>
    <n v="0"/>
    <n v="0"/>
    <n v="0"/>
    <n v="13"/>
    <s v="1 2 9 296"/>
  </r>
  <r>
    <s v="A"/>
    <x v="505"/>
    <s v="1 2 9 296 003"/>
    <x v="9"/>
    <n v="4001706.23"/>
    <n v="0"/>
    <n v="0"/>
    <n v="4001706.23"/>
    <n v="13"/>
    <s v="1 2 9 296"/>
  </r>
  <r>
    <s v="A"/>
    <x v="506"/>
    <s v="1 2 9 296 004"/>
    <x v="8"/>
    <n v="0"/>
    <n v="0"/>
    <n v="0"/>
    <n v="0"/>
    <n v="13"/>
    <s v="1 2 9 296"/>
  </r>
  <r>
    <s v="A"/>
    <x v="507"/>
    <s v="1 2 9 296 005"/>
    <x v="10"/>
    <n v="0"/>
    <n v="0"/>
    <n v="0"/>
    <n v="0"/>
    <n v="13"/>
    <s v="1 2 9 296"/>
  </r>
  <r>
    <s v="A"/>
    <x v="508"/>
    <s v="1 2 9 297"/>
    <x v="106"/>
    <n v="0"/>
    <n v="0"/>
    <n v="0"/>
    <n v="0"/>
    <n v="9"/>
    <s v="1 2 9"/>
  </r>
  <r>
    <s v="A"/>
    <x v="509"/>
    <s v="1 2 9 297 001"/>
    <x v="7"/>
    <n v="0"/>
    <n v="0"/>
    <n v="0"/>
    <n v="0"/>
    <n v="13"/>
    <s v="1 2 9 297"/>
  </r>
  <r>
    <s v="A"/>
    <x v="510"/>
    <s v="1 2 9 297 002"/>
    <x v="8"/>
    <n v="0"/>
    <n v="0"/>
    <n v="0"/>
    <n v="0"/>
    <n v="13"/>
    <s v="1 2 9 297"/>
  </r>
  <r>
    <s v="A"/>
    <x v="511"/>
    <s v="1 2 9 297 003"/>
    <x v="9"/>
    <n v="0"/>
    <n v="0"/>
    <n v="0"/>
    <n v="0"/>
    <n v="13"/>
    <s v="1 2 9 297"/>
  </r>
  <r>
    <s v="A"/>
    <x v="512"/>
    <s v="1 2 9 297 004"/>
    <x v="8"/>
    <n v="0"/>
    <n v="0"/>
    <n v="0"/>
    <n v="0"/>
    <n v="13"/>
    <s v="1 2 9 297"/>
  </r>
  <r>
    <s v="A"/>
    <x v="513"/>
    <s v="1 2 9 297 005"/>
    <x v="10"/>
    <n v="0"/>
    <n v="0"/>
    <n v="0"/>
    <n v="0"/>
    <n v="13"/>
    <s v="1 2 9 297"/>
  </r>
  <r>
    <s v="A"/>
    <x v="514"/>
    <s v="1 2 9 298"/>
    <x v="107"/>
    <n v="0"/>
    <n v="0"/>
    <n v="0"/>
    <n v="0"/>
    <n v="9"/>
    <s v="1 2 9"/>
  </r>
  <r>
    <s v="A"/>
    <x v="515"/>
    <s v="1 2 9 298 001"/>
    <x v="7"/>
    <n v="0"/>
    <n v="0"/>
    <n v="0"/>
    <n v="0"/>
    <n v="13"/>
    <s v="1 2 9 298"/>
  </r>
  <r>
    <s v="A"/>
    <x v="516"/>
    <s v="1 2 9 298 002"/>
    <x v="8"/>
    <n v="0"/>
    <n v="0"/>
    <n v="0"/>
    <n v="0"/>
    <n v="13"/>
    <s v="1 2 9 298"/>
  </r>
  <r>
    <s v="A"/>
    <x v="517"/>
    <s v="1 2 9 298 003"/>
    <x v="9"/>
    <n v="0"/>
    <n v="0"/>
    <n v="0"/>
    <n v="0"/>
    <n v="13"/>
    <s v="1 2 9 298"/>
  </r>
  <r>
    <s v="A"/>
    <x v="518"/>
    <s v="1 2 9 298 004"/>
    <x v="8"/>
    <n v="0"/>
    <n v="0"/>
    <n v="0"/>
    <n v="0"/>
    <n v="13"/>
    <s v="1 2 9 298"/>
  </r>
  <r>
    <s v="A"/>
    <x v="519"/>
    <s v="1 2 9 298 005"/>
    <x v="10"/>
    <n v="0"/>
    <n v="0"/>
    <n v="0"/>
    <n v="0"/>
    <n v="13"/>
    <s v="1 2 9 298"/>
  </r>
  <r>
    <s v="A"/>
    <x v="520"/>
    <s v="1 2 9 299"/>
    <x v="108"/>
    <n v="0"/>
    <n v="0"/>
    <n v="0"/>
    <n v="0"/>
    <n v="9"/>
    <s v="1 2 9"/>
  </r>
  <r>
    <s v="A"/>
    <x v="521"/>
    <s v="1 2 9 299 001"/>
    <x v="7"/>
    <n v="0"/>
    <n v="0"/>
    <n v="0"/>
    <n v="0"/>
    <n v="13"/>
    <s v="1 2 9 299"/>
  </r>
  <r>
    <s v="A"/>
    <x v="522"/>
    <s v="1 2 9 299 002"/>
    <x v="8"/>
    <n v="0"/>
    <n v="0"/>
    <n v="0"/>
    <n v="0"/>
    <n v="13"/>
    <s v="1 2 9 299"/>
  </r>
  <r>
    <s v="A"/>
    <x v="523"/>
    <s v="1 2 9 299 003"/>
    <x v="9"/>
    <n v="0"/>
    <n v="0"/>
    <n v="0"/>
    <n v="0"/>
    <n v="13"/>
    <s v="1 2 9 299"/>
  </r>
  <r>
    <s v="A"/>
    <x v="524"/>
    <s v="1 2 9 299 004"/>
    <x v="8"/>
    <n v="0"/>
    <n v="0"/>
    <n v="0"/>
    <n v="0"/>
    <n v="13"/>
    <s v="1 2 9 299"/>
  </r>
  <r>
    <s v="A"/>
    <x v="525"/>
    <s v="1 2 9 299 005"/>
    <x v="10"/>
    <n v="0"/>
    <n v="0"/>
    <n v="0"/>
    <n v="0"/>
    <n v="13"/>
    <s v="1 2 9 299"/>
  </r>
  <r>
    <s v="A"/>
    <x v="526"/>
    <s v="1 3"/>
    <x v="109"/>
    <n v="5839047.0800000001"/>
    <n v="0"/>
    <n v="0"/>
    <n v="5839047.0800000001"/>
    <n v="3"/>
    <s v="1"/>
  </r>
  <r>
    <s v="A"/>
    <x v="527"/>
    <s v="1 3 1"/>
    <x v="110"/>
    <n v="4790303.9800000004"/>
    <n v="0"/>
    <n v="0"/>
    <n v="4790303.9800000004"/>
    <n v="5"/>
    <s v="1 3"/>
  </r>
  <r>
    <s v="A"/>
    <x v="528"/>
    <s v="1 3 1 311"/>
    <x v="111"/>
    <n v="4705043.9800000004"/>
    <n v="0"/>
    <n v="0"/>
    <n v="4705043.9800000004"/>
    <n v="9"/>
    <s v="1 3 1"/>
  </r>
  <r>
    <s v="A"/>
    <x v="529"/>
    <s v="1 3 1 311 001"/>
    <x v="7"/>
    <n v="0"/>
    <n v="0"/>
    <n v="0"/>
    <n v="0"/>
    <n v="13"/>
    <s v="1 3 1 311"/>
  </r>
  <r>
    <s v="A"/>
    <x v="530"/>
    <s v="1 3 1 311 002"/>
    <x v="8"/>
    <n v="0"/>
    <n v="0"/>
    <n v="0"/>
    <n v="0"/>
    <n v="13"/>
    <s v="1 3 1 311"/>
  </r>
  <r>
    <s v="A"/>
    <x v="531"/>
    <s v="1 3 1 311 003"/>
    <x v="9"/>
    <n v="4705043.9800000004"/>
    <n v="0"/>
    <n v="0"/>
    <n v="4705043.9800000004"/>
    <n v="13"/>
    <s v="1 3 1 311"/>
  </r>
  <r>
    <s v="A"/>
    <x v="532"/>
    <s v="1 3 1 311 004"/>
    <x v="8"/>
    <n v="0"/>
    <n v="0"/>
    <n v="0"/>
    <n v="0"/>
    <n v="13"/>
    <s v="1 3 1 311"/>
  </r>
  <r>
    <s v="A"/>
    <x v="533"/>
    <s v="1 3 1 311 005"/>
    <x v="10"/>
    <n v="0"/>
    <n v="0"/>
    <n v="0"/>
    <n v="0"/>
    <n v="13"/>
    <s v="1 3 1 311"/>
  </r>
  <r>
    <s v="A"/>
    <x v="534"/>
    <s v="1 3 1 312"/>
    <x v="112"/>
    <n v="0"/>
    <n v="0"/>
    <n v="0"/>
    <n v="0"/>
    <n v="9"/>
    <s v="1 3 1"/>
  </r>
  <r>
    <s v="A"/>
    <x v="535"/>
    <s v="1 3 1 312 001"/>
    <x v="7"/>
    <n v="0"/>
    <n v="0"/>
    <n v="0"/>
    <n v="0"/>
    <n v="13"/>
    <s v="1 3 1 312"/>
  </r>
  <r>
    <s v="A"/>
    <x v="536"/>
    <s v="1 3 1 312 002"/>
    <x v="8"/>
    <n v="0"/>
    <n v="0"/>
    <n v="0"/>
    <n v="0"/>
    <n v="13"/>
    <s v="1 3 1 312"/>
  </r>
  <r>
    <s v="A"/>
    <x v="537"/>
    <s v="1 3 1 312 003"/>
    <x v="9"/>
    <n v="0"/>
    <n v="0"/>
    <n v="0"/>
    <n v="0"/>
    <n v="13"/>
    <s v="1 3 1 312"/>
  </r>
  <r>
    <s v="A"/>
    <x v="538"/>
    <s v="1 3 1 312 004"/>
    <x v="8"/>
    <n v="0"/>
    <n v="0"/>
    <n v="0"/>
    <n v="0"/>
    <n v="13"/>
    <s v="1 3 1 312"/>
  </r>
  <r>
    <s v="A"/>
    <x v="539"/>
    <s v="1 3 1 312 005"/>
    <x v="10"/>
    <n v="0"/>
    <n v="0"/>
    <n v="0"/>
    <n v="0"/>
    <n v="13"/>
    <s v="1 3 1 312"/>
  </r>
  <r>
    <s v="A"/>
    <x v="540"/>
    <s v="1 3 1 313"/>
    <x v="113"/>
    <n v="0"/>
    <n v="0"/>
    <n v="0"/>
    <n v="0"/>
    <n v="9"/>
    <s v="1 3 1"/>
  </r>
  <r>
    <s v="A"/>
    <x v="541"/>
    <s v="1 3 1 313 001"/>
    <x v="7"/>
    <n v="0"/>
    <n v="0"/>
    <n v="0"/>
    <n v="0"/>
    <n v="13"/>
    <s v="1 3 1 313"/>
  </r>
  <r>
    <s v="A"/>
    <x v="542"/>
    <s v="1 3 1 313 002"/>
    <x v="8"/>
    <n v="0"/>
    <n v="0"/>
    <n v="0"/>
    <n v="0"/>
    <n v="13"/>
    <s v="1 3 1 313"/>
  </r>
  <r>
    <s v="A"/>
    <x v="543"/>
    <s v="1 3 1 313 003"/>
    <x v="9"/>
    <n v="0"/>
    <n v="0"/>
    <n v="0"/>
    <n v="0"/>
    <n v="13"/>
    <s v="1 3 1 313"/>
  </r>
  <r>
    <s v="A"/>
    <x v="544"/>
    <s v="1 3 1 313 004"/>
    <x v="8"/>
    <n v="0"/>
    <n v="0"/>
    <n v="0"/>
    <n v="0"/>
    <n v="13"/>
    <s v="1 3 1 313"/>
  </r>
  <r>
    <s v="A"/>
    <x v="545"/>
    <s v="1 3 1 313 005"/>
    <x v="10"/>
    <n v="0"/>
    <n v="0"/>
    <n v="0"/>
    <n v="0"/>
    <n v="13"/>
    <s v="1 3 1 313"/>
  </r>
  <r>
    <s v="A"/>
    <x v="546"/>
    <s v="1 3 1 314"/>
    <x v="114"/>
    <n v="0"/>
    <n v="0"/>
    <n v="0"/>
    <n v="0"/>
    <n v="9"/>
    <s v="1 3 1"/>
  </r>
  <r>
    <s v="A"/>
    <x v="547"/>
    <s v="1 3 1 314 001"/>
    <x v="7"/>
    <n v="0"/>
    <n v="0"/>
    <n v="0"/>
    <n v="0"/>
    <n v="13"/>
    <s v="1 3 1 314"/>
  </r>
  <r>
    <s v="A"/>
    <x v="548"/>
    <s v="1 3 1 314 002"/>
    <x v="8"/>
    <n v="0"/>
    <n v="0"/>
    <n v="0"/>
    <n v="0"/>
    <n v="13"/>
    <s v="1 3 1 314"/>
  </r>
  <r>
    <s v="A"/>
    <x v="549"/>
    <s v="1 3 1 314 003"/>
    <x v="9"/>
    <n v="0"/>
    <n v="0"/>
    <n v="0"/>
    <n v="0"/>
    <n v="13"/>
    <s v="1 3 1 314"/>
  </r>
  <r>
    <s v="A"/>
    <x v="550"/>
    <s v="1 3 1 314 004"/>
    <x v="8"/>
    <n v="0"/>
    <n v="0"/>
    <n v="0"/>
    <n v="0"/>
    <n v="13"/>
    <s v="1 3 1 314"/>
  </r>
  <r>
    <s v="A"/>
    <x v="551"/>
    <s v="1 3 1 314 005"/>
    <x v="10"/>
    <n v="0"/>
    <n v="0"/>
    <n v="0"/>
    <n v="0"/>
    <n v="13"/>
    <s v="1 3 1 314"/>
  </r>
  <r>
    <s v="A"/>
    <x v="552"/>
    <s v="1 3 1 315"/>
    <x v="115"/>
    <n v="0"/>
    <n v="0"/>
    <n v="0"/>
    <n v="0"/>
    <n v="9"/>
    <s v="1 3 1"/>
  </r>
  <r>
    <s v="A"/>
    <x v="553"/>
    <s v="1 3 1 315 001"/>
    <x v="7"/>
    <n v="0"/>
    <n v="0"/>
    <n v="0"/>
    <n v="0"/>
    <n v="13"/>
    <s v="1 3 1 315"/>
  </r>
  <r>
    <s v="A"/>
    <x v="554"/>
    <s v="1 3 1 315 002"/>
    <x v="8"/>
    <n v="0"/>
    <n v="0"/>
    <n v="0"/>
    <n v="0"/>
    <n v="13"/>
    <s v="1 3 1 315"/>
  </r>
  <r>
    <s v="A"/>
    <x v="555"/>
    <s v="1 3 1 315 003"/>
    <x v="9"/>
    <n v="0"/>
    <n v="0"/>
    <n v="0"/>
    <n v="0"/>
    <n v="13"/>
    <s v="1 3 1 315"/>
  </r>
  <r>
    <s v="A"/>
    <x v="556"/>
    <s v="1 3 1 315 004"/>
    <x v="8"/>
    <n v="0"/>
    <n v="0"/>
    <n v="0"/>
    <n v="0"/>
    <n v="13"/>
    <s v="1 3 1 315"/>
  </r>
  <r>
    <s v="A"/>
    <x v="557"/>
    <s v="1 3 1 315 005"/>
    <x v="10"/>
    <n v="0"/>
    <n v="0"/>
    <n v="0"/>
    <n v="0"/>
    <n v="13"/>
    <s v="1 3 1 315"/>
  </r>
  <r>
    <s v="A"/>
    <x v="558"/>
    <s v="1 3 1 316"/>
    <x v="116"/>
    <n v="0"/>
    <n v="0"/>
    <n v="0"/>
    <n v="0"/>
    <n v="9"/>
    <s v="1 3 1"/>
  </r>
  <r>
    <s v="A"/>
    <x v="559"/>
    <s v="1 3 1 316 001"/>
    <x v="7"/>
    <n v="0"/>
    <n v="0"/>
    <n v="0"/>
    <n v="0"/>
    <n v="13"/>
    <s v="1 3 1 316"/>
  </r>
  <r>
    <s v="A"/>
    <x v="560"/>
    <s v="1 3 1 316 002"/>
    <x v="8"/>
    <n v="0"/>
    <n v="0"/>
    <n v="0"/>
    <n v="0"/>
    <n v="13"/>
    <s v="1 3 1 316"/>
  </r>
  <r>
    <s v="A"/>
    <x v="561"/>
    <s v="1 3 1 316 003"/>
    <x v="9"/>
    <n v="0"/>
    <n v="0"/>
    <n v="0"/>
    <n v="0"/>
    <n v="13"/>
    <s v="1 3 1 316"/>
  </r>
  <r>
    <s v="A"/>
    <x v="562"/>
    <s v="1 3 1 316 004"/>
    <x v="8"/>
    <n v="0"/>
    <n v="0"/>
    <n v="0"/>
    <n v="0"/>
    <n v="13"/>
    <s v="1 3 1 316"/>
  </r>
  <r>
    <s v="A"/>
    <x v="563"/>
    <s v="1 3 1 316 005"/>
    <x v="10"/>
    <n v="0"/>
    <n v="0"/>
    <n v="0"/>
    <n v="0"/>
    <n v="13"/>
    <s v="1 3 1 316"/>
  </r>
  <r>
    <s v="A"/>
    <x v="564"/>
    <s v="1 3 1 317"/>
    <x v="117"/>
    <n v="85260"/>
    <n v="0"/>
    <n v="0"/>
    <n v="85260"/>
    <n v="9"/>
    <s v="1 3 1"/>
  </r>
  <r>
    <s v="A"/>
    <x v="565"/>
    <s v="1 3 1 317 001"/>
    <x v="7"/>
    <n v="0"/>
    <n v="0"/>
    <n v="0"/>
    <n v="0"/>
    <n v="13"/>
    <s v="1 3 1 317"/>
  </r>
  <r>
    <s v="A"/>
    <x v="566"/>
    <s v="1 3 1 317 002"/>
    <x v="8"/>
    <n v="0"/>
    <n v="0"/>
    <n v="0"/>
    <n v="0"/>
    <n v="13"/>
    <s v="1 3 1 317"/>
  </r>
  <r>
    <s v="A"/>
    <x v="567"/>
    <s v="1 3 1 317 003"/>
    <x v="9"/>
    <n v="85260"/>
    <n v="0"/>
    <n v="0"/>
    <n v="85260"/>
    <n v="13"/>
    <s v="1 3 1 317"/>
  </r>
  <r>
    <s v="A"/>
    <x v="568"/>
    <s v="1 3 1 317 004"/>
    <x v="8"/>
    <n v="0"/>
    <n v="0"/>
    <n v="0"/>
    <n v="0"/>
    <n v="13"/>
    <s v="1 3 1 317"/>
  </r>
  <r>
    <s v="A"/>
    <x v="569"/>
    <s v="1 3 1 317 005"/>
    <x v="10"/>
    <n v="0"/>
    <n v="0"/>
    <n v="0"/>
    <n v="0"/>
    <n v="13"/>
    <s v="1 3 1 317"/>
  </r>
  <r>
    <s v="A"/>
    <x v="570"/>
    <s v="1 3 1 318"/>
    <x v="118"/>
    <n v="0"/>
    <n v="0"/>
    <n v="0"/>
    <n v="0"/>
    <n v="9"/>
    <s v="1 3 1"/>
  </r>
  <r>
    <s v="A"/>
    <x v="571"/>
    <s v="1 3 1 318 001"/>
    <x v="7"/>
    <n v="0"/>
    <n v="0"/>
    <n v="0"/>
    <n v="0"/>
    <n v="13"/>
    <s v="1 3 1 318"/>
  </r>
  <r>
    <s v="A"/>
    <x v="572"/>
    <s v="1 3 1 318 002"/>
    <x v="8"/>
    <n v="0"/>
    <n v="0"/>
    <n v="0"/>
    <n v="0"/>
    <n v="13"/>
    <s v="1 3 1 318"/>
  </r>
  <r>
    <s v="A"/>
    <x v="573"/>
    <s v="1 3 1 318 003"/>
    <x v="9"/>
    <n v="0"/>
    <n v="0"/>
    <n v="0"/>
    <n v="0"/>
    <n v="13"/>
    <s v="1 3 1 318"/>
  </r>
  <r>
    <s v="A"/>
    <x v="574"/>
    <s v="1 3 1 318 004"/>
    <x v="8"/>
    <n v="0"/>
    <n v="0"/>
    <n v="0"/>
    <n v="0"/>
    <n v="13"/>
    <s v="1 3 1 318"/>
  </r>
  <r>
    <s v="A"/>
    <x v="575"/>
    <s v="1 3 1 318 005"/>
    <x v="10"/>
    <n v="0"/>
    <n v="0"/>
    <n v="0"/>
    <n v="0"/>
    <n v="13"/>
    <s v="1 3 1 318"/>
  </r>
  <r>
    <s v="A"/>
    <x v="576"/>
    <s v="1 3 1 319"/>
    <x v="119"/>
    <n v="0"/>
    <n v="0"/>
    <n v="0"/>
    <n v="0"/>
    <n v="9"/>
    <s v="1 3 1"/>
  </r>
  <r>
    <s v="A"/>
    <x v="577"/>
    <s v="1 3 1 319 001"/>
    <x v="7"/>
    <n v="0"/>
    <n v="0"/>
    <n v="0"/>
    <n v="0"/>
    <n v="13"/>
    <s v="1 3 1 319"/>
  </r>
  <r>
    <s v="A"/>
    <x v="578"/>
    <s v="1 3 1 319 002"/>
    <x v="8"/>
    <n v="0"/>
    <n v="0"/>
    <n v="0"/>
    <n v="0"/>
    <n v="13"/>
    <s v="1 3 1 319"/>
  </r>
  <r>
    <s v="A"/>
    <x v="579"/>
    <s v="1 3 1 319 003"/>
    <x v="9"/>
    <n v="0"/>
    <n v="0"/>
    <n v="0"/>
    <n v="0"/>
    <n v="13"/>
    <s v="1 3 1 319"/>
  </r>
  <r>
    <s v="A"/>
    <x v="580"/>
    <s v="1 3 1 319 004"/>
    <x v="8"/>
    <n v="0"/>
    <n v="0"/>
    <n v="0"/>
    <n v="0"/>
    <n v="13"/>
    <s v="1 3 1 319"/>
  </r>
  <r>
    <s v="A"/>
    <x v="581"/>
    <s v="1 3 1 319 005"/>
    <x v="10"/>
    <n v="0"/>
    <n v="0"/>
    <n v="0"/>
    <n v="0"/>
    <n v="13"/>
    <s v="1 3 1 319"/>
  </r>
  <r>
    <s v="A"/>
    <x v="582"/>
    <s v="1 3 2"/>
    <x v="120"/>
    <n v="0"/>
    <n v="0"/>
    <n v="0"/>
    <n v="0"/>
    <n v="5"/>
    <s v="1 3"/>
  </r>
  <r>
    <s v="A"/>
    <x v="583"/>
    <s v="1 3 2 321"/>
    <x v="121"/>
    <n v="0"/>
    <n v="0"/>
    <n v="0"/>
    <n v="0"/>
    <n v="9"/>
    <s v="1 3 2"/>
  </r>
  <r>
    <s v="A"/>
    <x v="584"/>
    <s v="1 3 2 321 001"/>
    <x v="7"/>
    <n v="0"/>
    <n v="0"/>
    <n v="0"/>
    <n v="0"/>
    <n v="13"/>
    <s v="1 3 2 321"/>
  </r>
  <r>
    <s v="A"/>
    <x v="585"/>
    <s v="1 3 2 321 002"/>
    <x v="8"/>
    <n v="0"/>
    <n v="0"/>
    <n v="0"/>
    <n v="0"/>
    <n v="13"/>
    <s v="1 3 2 321"/>
  </r>
  <r>
    <s v="A"/>
    <x v="586"/>
    <s v="1 3 2 321 003"/>
    <x v="9"/>
    <n v="0"/>
    <n v="0"/>
    <n v="0"/>
    <n v="0"/>
    <n v="13"/>
    <s v="1 3 2 321"/>
  </r>
  <r>
    <s v="A"/>
    <x v="587"/>
    <s v="1 3 2 321 004"/>
    <x v="8"/>
    <n v="0"/>
    <n v="0"/>
    <n v="0"/>
    <n v="0"/>
    <n v="13"/>
    <s v="1 3 2 321"/>
  </r>
  <r>
    <s v="A"/>
    <x v="588"/>
    <s v="1 3 2 321 005"/>
    <x v="10"/>
    <n v="0"/>
    <n v="0"/>
    <n v="0"/>
    <n v="0"/>
    <n v="13"/>
    <s v="1 3 2 321"/>
  </r>
  <r>
    <s v="A"/>
    <x v="589"/>
    <s v="1 3 2 322"/>
    <x v="122"/>
    <n v="0"/>
    <n v="0"/>
    <n v="0"/>
    <n v="0"/>
    <n v="9"/>
    <s v="1 3 2"/>
  </r>
  <r>
    <s v="A"/>
    <x v="590"/>
    <s v="1 3 2 322 001"/>
    <x v="7"/>
    <n v="0"/>
    <n v="0"/>
    <n v="0"/>
    <n v="0"/>
    <n v="13"/>
    <s v="1 3 2 322"/>
  </r>
  <r>
    <s v="A"/>
    <x v="591"/>
    <s v="1 3 2 322 002"/>
    <x v="8"/>
    <n v="0"/>
    <n v="0"/>
    <n v="0"/>
    <n v="0"/>
    <n v="13"/>
    <s v="1 3 2 322"/>
  </r>
  <r>
    <s v="A"/>
    <x v="592"/>
    <s v="1 3 2 322 003"/>
    <x v="9"/>
    <n v="0"/>
    <n v="0"/>
    <n v="0"/>
    <n v="0"/>
    <n v="13"/>
    <s v="1 3 2 322"/>
  </r>
  <r>
    <s v="A"/>
    <x v="593"/>
    <s v="1 3 2 322 004"/>
    <x v="8"/>
    <n v="0"/>
    <n v="0"/>
    <n v="0"/>
    <n v="0"/>
    <n v="13"/>
    <s v="1 3 2 322"/>
  </r>
  <r>
    <s v="A"/>
    <x v="594"/>
    <s v="1 3 2 322 005"/>
    <x v="10"/>
    <n v="0"/>
    <n v="0"/>
    <n v="0"/>
    <n v="0"/>
    <n v="13"/>
    <s v="1 3 2 322"/>
  </r>
  <r>
    <s v="A"/>
    <x v="595"/>
    <s v="1 3 2 323"/>
    <x v="123"/>
    <n v="0"/>
    <n v="0"/>
    <n v="0"/>
    <n v="0"/>
    <n v="9"/>
    <s v="1 3 2"/>
  </r>
  <r>
    <s v="A"/>
    <x v="596"/>
    <s v="1 3 2 323 001"/>
    <x v="7"/>
    <n v="0"/>
    <n v="0"/>
    <n v="0"/>
    <n v="0"/>
    <n v="13"/>
    <s v="1 3 2 323"/>
  </r>
  <r>
    <s v="A"/>
    <x v="597"/>
    <s v="1 3 2 323 002"/>
    <x v="8"/>
    <n v="0"/>
    <n v="0"/>
    <n v="0"/>
    <n v="0"/>
    <n v="13"/>
    <s v="1 3 2 323"/>
  </r>
  <r>
    <s v="A"/>
    <x v="598"/>
    <s v="1 3 2 323 003"/>
    <x v="9"/>
    <n v="0"/>
    <n v="0"/>
    <n v="0"/>
    <n v="0"/>
    <n v="13"/>
    <s v="1 3 2 323"/>
  </r>
  <r>
    <s v="A"/>
    <x v="599"/>
    <s v="1 3 2 323 004"/>
    <x v="8"/>
    <n v="0"/>
    <n v="0"/>
    <n v="0"/>
    <n v="0"/>
    <n v="13"/>
    <s v="1 3 2 323"/>
  </r>
  <r>
    <s v="A"/>
    <x v="600"/>
    <s v="1 3 2 323 005"/>
    <x v="10"/>
    <n v="0"/>
    <n v="0"/>
    <n v="0"/>
    <n v="0"/>
    <n v="13"/>
    <s v="1 3 2 323"/>
  </r>
  <r>
    <s v="A"/>
    <x v="601"/>
    <s v="1 3 2 324"/>
    <x v="124"/>
    <n v="0"/>
    <n v="0"/>
    <n v="0"/>
    <n v="0"/>
    <n v="9"/>
    <s v="1 3 2"/>
  </r>
  <r>
    <s v="A"/>
    <x v="602"/>
    <s v="1 3 2 324 001"/>
    <x v="7"/>
    <n v="0"/>
    <n v="0"/>
    <n v="0"/>
    <n v="0"/>
    <n v="13"/>
    <s v="1 3 2 324"/>
  </r>
  <r>
    <s v="A"/>
    <x v="603"/>
    <s v="1 3 2 324 002"/>
    <x v="8"/>
    <n v="0"/>
    <n v="0"/>
    <n v="0"/>
    <n v="0"/>
    <n v="13"/>
    <s v="1 3 2 324"/>
  </r>
  <r>
    <s v="A"/>
    <x v="604"/>
    <s v="1 3 2 324 003"/>
    <x v="9"/>
    <n v="0"/>
    <n v="0"/>
    <n v="0"/>
    <n v="0"/>
    <n v="13"/>
    <s v="1 3 2 324"/>
  </r>
  <r>
    <s v="A"/>
    <x v="605"/>
    <s v="1 3 2 324 004"/>
    <x v="8"/>
    <n v="0"/>
    <n v="0"/>
    <n v="0"/>
    <n v="0"/>
    <n v="13"/>
    <s v="1 3 2 324"/>
  </r>
  <r>
    <s v="A"/>
    <x v="606"/>
    <s v="1 3 2 324 005"/>
    <x v="10"/>
    <n v="0"/>
    <n v="0"/>
    <n v="0"/>
    <n v="0"/>
    <n v="13"/>
    <s v="1 3 2 324"/>
  </r>
  <r>
    <s v="A"/>
    <x v="607"/>
    <s v="1 3 2 325"/>
    <x v="125"/>
    <n v="0"/>
    <n v="0"/>
    <n v="0"/>
    <n v="0"/>
    <n v="9"/>
    <s v="1 3 2"/>
  </r>
  <r>
    <s v="A"/>
    <x v="608"/>
    <s v="1 3 2 325 001"/>
    <x v="7"/>
    <n v="0"/>
    <n v="0"/>
    <n v="0"/>
    <n v="0"/>
    <n v="13"/>
    <s v="1 3 2 325"/>
  </r>
  <r>
    <s v="A"/>
    <x v="609"/>
    <s v="1 3 2 325 002"/>
    <x v="8"/>
    <n v="0"/>
    <n v="0"/>
    <n v="0"/>
    <n v="0"/>
    <n v="13"/>
    <s v="1 3 2 325"/>
  </r>
  <r>
    <s v="A"/>
    <x v="610"/>
    <s v="1 3 2 325 003"/>
    <x v="9"/>
    <n v="0"/>
    <n v="0"/>
    <n v="0"/>
    <n v="0"/>
    <n v="13"/>
    <s v="1 3 2 325"/>
  </r>
  <r>
    <s v="A"/>
    <x v="611"/>
    <s v="1 3 2 325 004"/>
    <x v="8"/>
    <n v="0"/>
    <n v="0"/>
    <n v="0"/>
    <n v="0"/>
    <n v="13"/>
    <s v="1 3 2 325"/>
  </r>
  <r>
    <s v="A"/>
    <x v="612"/>
    <s v="1 3 2 325 005"/>
    <x v="10"/>
    <n v="0"/>
    <n v="0"/>
    <n v="0"/>
    <n v="0"/>
    <n v="13"/>
    <s v="1 3 2 325"/>
  </r>
  <r>
    <s v="A"/>
    <x v="613"/>
    <s v="1 3 2 326"/>
    <x v="126"/>
    <n v="0"/>
    <n v="0"/>
    <n v="0"/>
    <n v="0"/>
    <n v="9"/>
    <s v="1 3 2"/>
  </r>
  <r>
    <s v="A"/>
    <x v="614"/>
    <s v="1 3 2 326 001"/>
    <x v="7"/>
    <n v="0"/>
    <n v="0"/>
    <n v="0"/>
    <n v="0"/>
    <n v="13"/>
    <s v="1 3 2 326"/>
  </r>
  <r>
    <s v="A"/>
    <x v="615"/>
    <s v="1 3 2 326 002"/>
    <x v="8"/>
    <n v="0"/>
    <n v="0"/>
    <n v="0"/>
    <n v="0"/>
    <n v="13"/>
    <s v="1 3 2 326"/>
  </r>
  <r>
    <s v="A"/>
    <x v="616"/>
    <s v="1 3 2 326 003"/>
    <x v="9"/>
    <n v="0"/>
    <n v="0"/>
    <n v="0"/>
    <n v="0"/>
    <n v="13"/>
    <s v="1 3 2 326"/>
  </r>
  <r>
    <s v="A"/>
    <x v="617"/>
    <s v="1 3 2 326 004"/>
    <x v="8"/>
    <n v="0"/>
    <n v="0"/>
    <n v="0"/>
    <n v="0"/>
    <n v="13"/>
    <s v="1 3 2 326"/>
  </r>
  <r>
    <s v="A"/>
    <x v="618"/>
    <s v="1 3 2 326 005"/>
    <x v="10"/>
    <n v="0"/>
    <n v="0"/>
    <n v="0"/>
    <n v="0"/>
    <n v="13"/>
    <s v="1 3 2 326"/>
  </r>
  <r>
    <s v="A"/>
    <x v="619"/>
    <s v="1 3 2 327"/>
    <x v="127"/>
    <n v="0"/>
    <n v="0"/>
    <n v="0"/>
    <n v="0"/>
    <n v="9"/>
    <s v="1 3 2"/>
  </r>
  <r>
    <s v="A"/>
    <x v="620"/>
    <s v="1 3 2 327 001"/>
    <x v="7"/>
    <n v="0"/>
    <n v="0"/>
    <n v="0"/>
    <n v="0"/>
    <n v="13"/>
    <s v="1 3 2 327"/>
  </r>
  <r>
    <s v="A"/>
    <x v="621"/>
    <s v="1 3 2 327 002"/>
    <x v="8"/>
    <n v="0"/>
    <n v="0"/>
    <n v="0"/>
    <n v="0"/>
    <n v="13"/>
    <s v="1 3 2 327"/>
  </r>
  <r>
    <s v="A"/>
    <x v="622"/>
    <s v="1 3 2 327 003"/>
    <x v="9"/>
    <n v="0"/>
    <n v="0"/>
    <n v="0"/>
    <n v="0"/>
    <n v="13"/>
    <s v="1 3 2 327"/>
  </r>
  <r>
    <s v="A"/>
    <x v="623"/>
    <s v="1 3 2 327 004"/>
    <x v="8"/>
    <n v="0"/>
    <n v="0"/>
    <n v="0"/>
    <n v="0"/>
    <n v="13"/>
    <s v="1 3 2 327"/>
  </r>
  <r>
    <s v="A"/>
    <x v="624"/>
    <s v="1 3 2 327 005"/>
    <x v="10"/>
    <n v="0"/>
    <n v="0"/>
    <n v="0"/>
    <n v="0"/>
    <n v="13"/>
    <s v="1 3 2 327"/>
  </r>
  <r>
    <s v="A"/>
    <x v="625"/>
    <s v="1 3 2 328"/>
    <x v="128"/>
    <n v="0"/>
    <n v="0"/>
    <n v="0"/>
    <n v="0"/>
    <n v="9"/>
    <s v="1 3 2"/>
  </r>
  <r>
    <s v="A"/>
    <x v="626"/>
    <s v="1 3 2 328 001"/>
    <x v="7"/>
    <n v="0"/>
    <n v="0"/>
    <n v="0"/>
    <n v="0"/>
    <n v="13"/>
    <s v="1 3 2 328"/>
  </r>
  <r>
    <s v="A"/>
    <x v="627"/>
    <s v="1 3 2 328 002"/>
    <x v="8"/>
    <n v="0"/>
    <n v="0"/>
    <n v="0"/>
    <n v="0"/>
    <n v="13"/>
    <s v="1 3 2 328"/>
  </r>
  <r>
    <s v="A"/>
    <x v="628"/>
    <s v="1 3 2 328 003"/>
    <x v="9"/>
    <n v="0"/>
    <n v="0"/>
    <n v="0"/>
    <n v="0"/>
    <n v="13"/>
    <s v="1 3 2 328"/>
  </r>
  <r>
    <s v="A"/>
    <x v="629"/>
    <s v="1 3 2 328 004"/>
    <x v="8"/>
    <n v="0"/>
    <n v="0"/>
    <n v="0"/>
    <n v="0"/>
    <n v="13"/>
    <s v="1 3 2 328"/>
  </r>
  <r>
    <s v="A"/>
    <x v="630"/>
    <s v="1 3 2 328 005"/>
    <x v="10"/>
    <n v="0"/>
    <n v="0"/>
    <n v="0"/>
    <n v="0"/>
    <n v="13"/>
    <s v="1 3 2 328"/>
  </r>
  <r>
    <s v="A"/>
    <x v="631"/>
    <s v="1 3 2 329"/>
    <x v="129"/>
    <n v="0"/>
    <n v="0"/>
    <n v="0"/>
    <n v="0"/>
    <n v="9"/>
    <s v="1 3 2"/>
  </r>
  <r>
    <s v="A"/>
    <x v="632"/>
    <s v="1 3 2 329 001"/>
    <x v="7"/>
    <n v="0"/>
    <n v="0"/>
    <n v="0"/>
    <n v="0"/>
    <n v="13"/>
    <s v="1 3 2 329"/>
  </r>
  <r>
    <s v="A"/>
    <x v="633"/>
    <s v="1 3 2 329 002"/>
    <x v="8"/>
    <n v="0"/>
    <n v="0"/>
    <n v="0"/>
    <n v="0"/>
    <n v="13"/>
    <s v="1 3 2 329"/>
  </r>
  <r>
    <s v="A"/>
    <x v="634"/>
    <s v="1 3 2 329 003"/>
    <x v="9"/>
    <n v="0"/>
    <n v="0"/>
    <n v="0"/>
    <n v="0"/>
    <n v="13"/>
    <s v="1 3 2 329"/>
  </r>
  <r>
    <s v="A"/>
    <x v="635"/>
    <s v="1 3 2 329 004"/>
    <x v="8"/>
    <n v="0"/>
    <n v="0"/>
    <n v="0"/>
    <n v="0"/>
    <n v="13"/>
    <s v="1 3 2 329"/>
  </r>
  <r>
    <s v="A"/>
    <x v="636"/>
    <s v="1 3 2 329 005"/>
    <x v="10"/>
    <n v="0"/>
    <n v="0"/>
    <n v="0"/>
    <n v="0"/>
    <n v="13"/>
    <s v="1 3 2 329"/>
  </r>
  <r>
    <s v="A"/>
    <x v="637"/>
    <s v="1 3 3"/>
    <x v="130"/>
    <n v="0"/>
    <n v="0"/>
    <n v="0"/>
    <n v="0"/>
    <n v="5"/>
    <s v="1 3"/>
  </r>
  <r>
    <s v="A"/>
    <x v="638"/>
    <s v="1 3 3 331"/>
    <x v="131"/>
    <n v="0"/>
    <n v="0"/>
    <n v="0"/>
    <n v="0"/>
    <n v="9"/>
    <s v="1 3 3"/>
  </r>
  <r>
    <s v="A"/>
    <x v="639"/>
    <s v="1 3 3 331 001"/>
    <x v="7"/>
    <n v="0"/>
    <n v="0"/>
    <n v="0"/>
    <n v="0"/>
    <n v="13"/>
    <s v="1 3 3 331"/>
  </r>
  <r>
    <s v="A"/>
    <x v="640"/>
    <s v="1 3 3 331 002"/>
    <x v="8"/>
    <n v="0"/>
    <n v="0"/>
    <n v="0"/>
    <n v="0"/>
    <n v="13"/>
    <s v="1 3 3 331"/>
  </r>
  <r>
    <s v="A"/>
    <x v="641"/>
    <s v="1 3 3 331 003"/>
    <x v="9"/>
    <n v="0"/>
    <n v="0"/>
    <n v="0"/>
    <n v="0"/>
    <n v="13"/>
    <s v="1 3 3 331"/>
  </r>
  <r>
    <s v="A"/>
    <x v="642"/>
    <s v="1 3 3 331 004"/>
    <x v="8"/>
    <n v="0"/>
    <n v="0"/>
    <n v="0"/>
    <n v="0"/>
    <n v="13"/>
    <s v="1 3 3 331"/>
  </r>
  <r>
    <s v="A"/>
    <x v="643"/>
    <s v="1 3 3 331 005"/>
    <x v="10"/>
    <n v="0"/>
    <n v="0"/>
    <n v="0"/>
    <n v="0"/>
    <n v="13"/>
    <s v="1 3 3 331"/>
  </r>
  <r>
    <s v="A"/>
    <x v="644"/>
    <s v="1 3 3 332"/>
    <x v="132"/>
    <n v="0"/>
    <n v="0"/>
    <n v="0"/>
    <n v="0"/>
    <n v="9"/>
    <s v="1 3 3"/>
  </r>
  <r>
    <s v="A"/>
    <x v="645"/>
    <s v="1 3 3 332 001"/>
    <x v="7"/>
    <n v="0"/>
    <n v="0"/>
    <n v="0"/>
    <n v="0"/>
    <n v="13"/>
    <s v="1 3 3 332"/>
  </r>
  <r>
    <s v="A"/>
    <x v="646"/>
    <s v="1 3 3 332 002"/>
    <x v="8"/>
    <n v="0"/>
    <n v="0"/>
    <n v="0"/>
    <n v="0"/>
    <n v="13"/>
    <s v="1 3 3 332"/>
  </r>
  <r>
    <s v="A"/>
    <x v="647"/>
    <s v="1 3 3 332 003"/>
    <x v="9"/>
    <n v="0"/>
    <n v="0"/>
    <n v="0"/>
    <n v="0"/>
    <n v="13"/>
    <s v="1 3 3 332"/>
  </r>
  <r>
    <s v="A"/>
    <x v="648"/>
    <s v="1 3 3 332 004"/>
    <x v="8"/>
    <n v="0"/>
    <n v="0"/>
    <n v="0"/>
    <n v="0"/>
    <n v="13"/>
    <s v="1 3 3 332"/>
  </r>
  <r>
    <s v="A"/>
    <x v="649"/>
    <s v="1 3 3 332 005"/>
    <x v="10"/>
    <n v="0"/>
    <n v="0"/>
    <n v="0"/>
    <n v="0"/>
    <n v="13"/>
    <s v="1 3 3 332"/>
  </r>
  <r>
    <s v="A"/>
    <x v="650"/>
    <s v="1 3 3 333"/>
    <x v="133"/>
    <n v="0"/>
    <n v="0"/>
    <n v="0"/>
    <n v="0"/>
    <n v="9"/>
    <s v="1 3 3"/>
  </r>
  <r>
    <s v="A"/>
    <x v="651"/>
    <s v="1 3 3 333 001"/>
    <x v="7"/>
    <n v="0"/>
    <n v="0"/>
    <n v="0"/>
    <n v="0"/>
    <n v="13"/>
    <s v="1 3 3 333"/>
  </r>
  <r>
    <s v="A"/>
    <x v="652"/>
    <s v="1 3 3 333 002"/>
    <x v="8"/>
    <n v="0"/>
    <n v="0"/>
    <n v="0"/>
    <n v="0"/>
    <n v="13"/>
    <s v="1 3 3 333"/>
  </r>
  <r>
    <s v="A"/>
    <x v="653"/>
    <s v="1 3 3 333 003"/>
    <x v="9"/>
    <n v="0"/>
    <n v="0"/>
    <n v="0"/>
    <n v="0"/>
    <n v="13"/>
    <s v="1 3 3 333"/>
  </r>
  <r>
    <s v="A"/>
    <x v="654"/>
    <s v="1 3 3 333 004"/>
    <x v="8"/>
    <n v="0"/>
    <n v="0"/>
    <n v="0"/>
    <n v="0"/>
    <n v="13"/>
    <s v="1 3 3 333"/>
  </r>
  <r>
    <s v="A"/>
    <x v="655"/>
    <s v="1 3 3 333 005"/>
    <x v="10"/>
    <n v="0"/>
    <n v="0"/>
    <n v="0"/>
    <n v="0"/>
    <n v="13"/>
    <s v="1 3 3 333"/>
  </r>
  <r>
    <s v="A"/>
    <x v="656"/>
    <s v="1 3 3 334"/>
    <x v="134"/>
    <n v="0"/>
    <n v="0"/>
    <n v="0"/>
    <n v="0"/>
    <n v="9"/>
    <s v="1 3 3"/>
  </r>
  <r>
    <s v="A"/>
    <x v="657"/>
    <s v="1 3 3 334 001"/>
    <x v="7"/>
    <n v="0"/>
    <n v="0"/>
    <n v="0"/>
    <n v="0"/>
    <n v="13"/>
    <s v="1 3 3 334"/>
  </r>
  <r>
    <s v="A"/>
    <x v="658"/>
    <s v="1 3 3 334 002"/>
    <x v="8"/>
    <n v="0"/>
    <n v="0"/>
    <n v="0"/>
    <n v="0"/>
    <n v="13"/>
    <s v="1 3 3 334"/>
  </r>
  <r>
    <s v="A"/>
    <x v="659"/>
    <s v="1 3 3 334 003"/>
    <x v="9"/>
    <n v="0"/>
    <n v="0"/>
    <n v="0"/>
    <n v="0"/>
    <n v="13"/>
    <s v="1 3 3 334"/>
  </r>
  <r>
    <s v="A"/>
    <x v="660"/>
    <s v="1 3 3 334 004"/>
    <x v="8"/>
    <n v="0"/>
    <n v="0"/>
    <n v="0"/>
    <n v="0"/>
    <n v="13"/>
    <s v="1 3 3 334"/>
  </r>
  <r>
    <s v="A"/>
    <x v="661"/>
    <s v="1 3 3 334 005"/>
    <x v="10"/>
    <n v="0"/>
    <n v="0"/>
    <n v="0"/>
    <n v="0"/>
    <n v="13"/>
    <s v="1 3 3 334"/>
  </r>
  <r>
    <s v="A"/>
    <x v="662"/>
    <s v="1 3 3 335"/>
    <x v="135"/>
    <n v="0"/>
    <n v="0"/>
    <n v="0"/>
    <n v="0"/>
    <n v="9"/>
    <s v="1 3 3"/>
  </r>
  <r>
    <s v="A"/>
    <x v="663"/>
    <s v="1 3 3 335 001"/>
    <x v="7"/>
    <n v="0"/>
    <n v="0"/>
    <n v="0"/>
    <n v="0"/>
    <n v="13"/>
    <s v="1 3 3 335"/>
  </r>
  <r>
    <s v="A"/>
    <x v="664"/>
    <s v="1 3 3 335 002"/>
    <x v="8"/>
    <n v="0"/>
    <n v="0"/>
    <n v="0"/>
    <n v="0"/>
    <n v="13"/>
    <s v="1 3 3 335"/>
  </r>
  <r>
    <s v="A"/>
    <x v="665"/>
    <s v="1 3 3 335 003"/>
    <x v="9"/>
    <n v="0"/>
    <n v="0"/>
    <n v="0"/>
    <n v="0"/>
    <n v="13"/>
    <s v="1 3 3 335"/>
  </r>
  <r>
    <s v="A"/>
    <x v="666"/>
    <s v="1 3 3 335 004"/>
    <x v="8"/>
    <n v="0"/>
    <n v="0"/>
    <n v="0"/>
    <n v="0"/>
    <n v="13"/>
    <s v="1 3 3 335"/>
  </r>
  <r>
    <s v="A"/>
    <x v="667"/>
    <s v="1 3 3 335 005"/>
    <x v="10"/>
    <n v="0"/>
    <n v="0"/>
    <n v="0"/>
    <n v="0"/>
    <n v="13"/>
    <s v="1 3 3 335"/>
  </r>
  <r>
    <s v="A"/>
    <x v="668"/>
    <s v="1 3 3 336"/>
    <x v="136"/>
    <n v="0"/>
    <n v="0"/>
    <n v="0"/>
    <n v="0"/>
    <n v="9"/>
    <s v="1 3 3"/>
  </r>
  <r>
    <s v="A"/>
    <x v="669"/>
    <s v="1 3 3 336 001"/>
    <x v="7"/>
    <n v="0"/>
    <n v="0"/>
    <n v="0"/>
    <n v="0"/>
    <n v="13"/>
    <s v="1 3 3 336"/>
  </r>
  <r>
    <s v="A"/>
    <x v="670"/>
    <s v="1 3 3 336 002"/>
    <x v="8"/>
    <n v="0"/>
    <n v="0"/>
    <n v="0"/>
    <n v="0"/>
    <n v="13"/>
    <s v="1 3 3 336"/>
  </r>
  <r>
    <s v="A"/>
    <x v="671"/>
    <s v="1 3 3 336 003"/>
    <x v="9"/>
    <n v="0"/>
    <n v="0"/>
    <n v="0"/>
    <n v="0"/>
    <n v="13"/>
    <s v="1 3 3 336"/>
  </r>
  <r>
    <s v="A"/>
    <x v="672"/>
    <s v="1 3 3 336 004"/>
    <x v="8"/>
    <n v="0"/>
    <n v="0"/>
    <n v="0"/>
    <n v="0"/>
    <n v="13"/>
    <s v="1 3 3 336"/>
  </r>
  <r>
    <s v="A"/>
    <x v="673"/>
    <s v="1 3 3 336 005"/>
    <x v="10"/>
    <n v="0"/>
    <n v="0"/>
    <n v="0"/>
    <n v="0"/>
    <n v="13"/>
    <s v="1 3 3 336"/>
  </r>
  <r>
    <s v="A"/>
    <x v="674"/>
    <s v="1 3 3 337"/>
    <x v="137"/>
    <n v="0"/>
    <n v="0"/>
    <n v="0"/>
    <n v="0"/>
    <n v="9"/>
    <s v="1 3 3"/>
  </r>
  <r>
    <s v="A"/>
    <x v="675"/>
    <s v="1 3 3 337 001"/>
    <x v="7"/>
    <n v="0"/>
    <n v="0"/>
    <n v="0"/>
    <n v="0"/>
    <n v="13"/>
    <s v="1 3 3 337"/>
  </r>
  <r>
    <s v="A"/>
    <x v="676"/>
    <s v="1 3 3 337 002"/>
    <x v="8"/>
    <n v="0"/>
    <n v="0"/>
    <n v="0"/>
    <n v="0"/>
    <n v="13"/>
    <s v="1 3 3 337"/>
  </r>
  <r>
    <s v="A"/>
    <x v="677"/>
    <s v="1 3 3 337 003"/>
    <x v="9"/>
    <n v="0"/>
    <n v="0"/>
    <n v="0"/>
    <n v="0"/>
    <n v="13"/>
    <s v="1 3 3 337"/>
  </r>
  <r>
    <s v="A"/>
    <x v="678"/>
    <s v="1 3 3 337 004"/>
    <x v="8"/>
    <n v="0"/>
    <n v="0"/>
    <n v="0"/>
    <n v="0"/>
    <n v="13"/>
    <s v="1 3 3 337"/>
  </r>
  <r>
    <s v="A"/>
    <x v="679"/>
    <s v="1 3 3 337 005"/>
    <x v="10"/>
    <n v="0"/>
    <n v="0"/>
    <n v="0"/>
    <n v="0"/>
    <n v="13"/>
    <s v="1 3 3 337"/>
  </r>
  <r>
    <s v="A"/>
    <x v="680"/>
    <s v="1 3 3 338"/>
    <x v="138"/>
    <n v="0"/>
    <n v="0"/>
    <n v="0"/>
    <n v="0"/>
    <n v="9"/>
    <s v="1 3 3"/>
  </r>
  <r>
    <s v="A"/>
    <x v="681"/>
    <s v="1 3 3 338 001"/>
    <x v="7"/>
    <n v="0"/>
    <n v="0"/>
    <n v="0"/>
    <n v="0"/>
    <n v="13"/>
    <s v="1 3 3 338"/>
  </r>
  <r>
    <s v="A"/>
    <x v="682"/>
    <s v="1 3 3 338 002"/>
    <x v="8"/>
    <n v="0"/>
    <n v="0"/>
    <n v="0"/>
    <n v="0"/>
    <n v="13"/>
    <s v="1 3 3 338"/>
  </r>
  <r>
    <s v="A"/>
    <x v="683"/>
    <s v="1 3 3 338 003"/>
    <x v="9"/>
    <n v="0"/>
    <n v="0"/>
    <n v="0"/>
    <n v="0"/>
    <n v="13"/>
    <s v="1 3 3 338"/>
  </r>
  <r>
    <s v="A"/>
    <x v="684"/>
    <s v="1 3 3 338 004"/>
    <x v="8"/>
    <n v="0"/>
    <n v="0"/>
    <n v="0"/>
    <n v="0"/>
    <n v="13"/>
    <s v="1 3 3 338"/>
  </r>
  <r>
    <s v="A"/>
    <x v="685"/>
    <s v="1 3 3 338 005"/>
    <x v="10"/>
    <n v="0"/>
    <n v="0"/>
    <n v="0"/>
    <n v="0"/>
    <n v="13"/>
    <s v="1 3 3 338"/>
  </r>
  <r>
    <s v="A"/>
    <x v="686"/>
    <s v="1 3 3 339"/>
    <x v="139"/>
    <n v="0"/>
    <n v="0"/>
    <n v="0"/>
    <n v="0"/>
    <n v="9"/>
    <s v="1 3 3"/>
  </r>
  <r>
    <s v="A"/>
    <x v="687"/>
    <s v="1 3 3 339 001"/>
    <x v="7"/>
    <n v="0"/>
    <n v="0"/>
    <n v="0"/>
    <n v="0"/>
    <n v="13"/>
    <s v="1 3 3 339"/>
  </r>
  <r>
    <s v="A"/>
    <x v="688"/>
    <s v="1 3 3 339 002"/>
    <x v="8"/>
    <n v="0"/>
    <n v="0"/>
    <n v="0"/>
    <n v="0"/>
    <n v="13"/>
    <s v="1 3 3 339"/>
  </r>
  <r>
    <s v="A"/>
    <x v="689"/>
    <s v="1 3 3 339 003"/>
    <x v="9"/>
    <n v="0"/>
    <n v="0"/>
    <n v="0"/>
    <n v="0"/>
    <n v="13"/>
    <s v="1 3 3 339"/>
  </r>
  <r>
    <s v="A"/>
    <x v="690"/>
    <s v="1 3 3 339 004"/>
    <x v="8"/>
    <n v="0"/>
    <n v="0"/>
    <n v="0"/>
    <n v="0"/>
    <n v="13"/>
    <s v="1 3 3 339"/>
  </r>
  <r>
    <s v="A"/>
    <x v="691"/>
    <s v="1 3 3 339 005"/>
    <x v="10"/>
    <n v="0"/>
    <n v="0"/>
    <n v="0"/>
    <n v="0"/>
    <n v="13"/>
    <s v="1 3 3 339"/>
  </r>
  <r>
    <s v="A"/>
    <x v="692"/>
    <s v="1 3 4"/>
    <x v="140"/>
    <n v="8500"/>
    <n v="0"/>
    <n v="0"/>
    <n v="8500"/>
    <n v="5"/>
    <s v="1 3"/>
  </r>
  <r>
    <s v="A"/>
    <x v="693"/>
    <s v="1 3 4 341"/>
    <x v="141"/>
    <n v="8500"/>
    <n v="0"/>
    <n v="0"/>
    <n v="8500"/>
    <n v="9"/>
    <s v="1 3 4"/>
  </r>
  <r>
    <s v="A"/>
    <x v="694"/>
    <s v="1 3 4 341 001"/>
    <x v="7"/>
    <n v="0"/>
    <n v="0"/>
    <n v="0"/>
    <n v="0"/>
    <n v="13"/>
    <s v="1 3 4 341"/>
  </r>
  <r>
    <s v="A"/>
    <x v="695"/>
    <s v="1 3 4 341 002"/>
    <x v="8"/>
    <n v="0"/>
    <n v="0"/>
    <n v="0"/>
    <n v="0"/>
    <n v="13"/>
    <s v="1 3 4 341"/>
  </r>
  <r>
    <s v="A"/>
    <x v="696"/>
    <s v="1 3 4 341 003"/>
    <x v="9"/>
    <n v="8500"/>
    <n v="0"/>
    <n v="0"/>
    <n v="8500"/>
    <n v="13"/>
    <s v="1 3 4 341"/>
  </r>
  <r>
    <s v="A"/>
    <x v="697"/>
    <s v="1 3 4 341 004"/>
    <x v="8"/>
    <n v="0"/>
    <n v="0"/>
    <n v="0"/>
    <n v="0"/>
    <n v="13"/>
    <s v="1 3 4 341"/>
  </r>
  <r>
    <s v="A"/>
    <x v="698"/>
    <s v="1 3 4 341 005"/>
    <x v="10"/>
    <n v="0"/>
    <n v="0"/>
    <n v="0"/>
    <n v="0"/>
    <n v="13"/>
    <s v="1 3 4 341"/>
  </r>
  <r>
    <s v="A"/>
    <x v="699"/>
    <s v="1 3 4 342"/>
    <x v="142"/>
    <n v="0"/>
    <n v="0"/>
    <n v="0"/>
    <n v="0"/>
    <n v="9"/>
    <s v="1 3 4"/>
  </r>
  <r>
    <s v="A"/>
    <x v="700"/>
    <s v="1 3 4 342 001"/>
    <x v="7"/>
    <n v="0"/>
    <n v="0"/>
    <n v="0"/>
    <n v="0"/>
    <n v="13"/>
    <s v="1 3 4 342"/>
  </r>
  <r>
    <s v="A"/>
    <x v="701"/>
    <s v="1 3 4 342 002"/>
    <x v="8"/>
    <n v="0"/>
    <n v="0"/>
    <n v="0"/>
    <n v="0"/>
    <n v="13"/>
    <s v="1 3 4 342"/>
  </r>
  <r>
    <s v="A"/>
    <x v="702"/>
    <s v="1 3 4 342 003"/>
    <x v="9"/>
    <n v="0"/>
    <n v="0"/>
    <n v="0"/>
    <n v="0"/>
    <n v="13"/>
    <s v="1 3 4 342"/>
  </r>
  <r>
    <s v="A"/>
    <x v="703"/>
    <s v="1 3 4 342 004"/>
    <x v="8"/>
    <n v="0"/>
    <n v="0"/>
    <n v="0"/>
    <n v="0"/>
    <n v="13"/>
    <s v="1 3 4 342"/>
  </r>
  <r>
    <s v="A"/>
    <x v="704"/>
    <s v="1 3 4 342 005"/>
    <x v="10"/>
    <n v="0"/>
    <n v="0"/>
    <n v="0"/>
    <n v="0"/>
    <n v="13"/>
    <s v="1 3 4 342"/>
  </r>
  <r>
    <s v="A"/>
    <x v="705"/>
    <s v="1 3 4 343"/>
    <x v="143"/>
    <n v="0"/>
    <n v="0"/>
    <n v="0"/>
    <n v="0"/>
    <n v="9"/>
    <s v="1 3 4"/>
  </r>
  <r>
    <s v="A"/>
    <x v="706"/>
    <s v="1 3 4 343 001"/>
    <x v="7"/>
    <n v="0"/>
    <n v="0"/>
    <n v="0"/>
    <n v="0"/>
    <n v="13"/>
    <s v="1 3 4 343"/>
  </r>
  <r>
    <s v="A"/>
    <x v="707"/>
    <s v="1 3 4 343 002"/>
    <x v="8"/>
    <n v="0"/>
    <n v="0"/>
    <n v="0"/>
    <n v="0"/>
    <n v="13"/>
    <s v="1 3 4 343"/>
  </r>
  <r>
    <s v="A"/>
    <x v="708"/>
    <s v="1 3 4 343 003"/>
    <x v="9"/>
    <n v="0"/>
    <n v="0"/>
    <n v="0"/>
    <n v="0"/>
    <n v="13"/>
    <s v="1 3 4 343"/>
  </r>
  <r>
    <s v="A"/>
    <x v="709"/>
    <s v="1 3 4 343 004"/>
    <x v="8"/>
    <n v="0"/>
    <n v="0"/>
    <n v="0"/>
    <n v="0"/>
    <n v="13"/>
    <s v="1 3 4 343"/>
  </r>
  <r>
    <s v="A"/>
    <x v="710"/>
    <s v="1 3 4 343 005"/>
    <x v="10"/>
    <n v="0"/>
    <n v="0"/>
    <n v="0"/>
    <n v="0"/>
    <n v="13"/>
    <s v="1 3 4 343"/>
  </r>
  <r>
    <s v="A"/>
    <x v="711"/>
    <s v="1 3 4 344"/>
    <x v="144"/>
    <n v="0"/>
    <n v="0"/>
    <n v="0"/>
    <n v="0"/>
    <n v="9"/>
    <s v="1 3 4"/>
  </r>
  <r>
    <s v="A"/>
    <x v="712"/>
    <s v="1 3 4 344 001"/>
    <x v="7"/>
    <n v="0"/>
    <n v="0"/>
    <n v="0"/>
    <n v="0"/>
    <n v="13"/>
    <s v="1 3 4 344"/>
  </r>
  <r>
    <s v="A"/>
    <x v="713"/>
    <s v="1 3 4 344 002"/>
    <x v="8"/>
    <n v="0"/>
    <n v="0"/>
    <n v="0"/>
    <n v="0"/>
    <n v="13"/>
    <s v="1 3 4 344"/>
  </r>
  <r>
    <s v="A"/>
    <x v="714"/>
    <s v="1 3 4 344 003"/>
    <x v="9"/>
    <n v="0"/>
    <n v="0"/>
    <n v="0"/>
    <n v="0"/>
    <n v="13"/>
    <s v="1 3 4 344"/>
  </r>
  <r>
    <s v="A"/>
    <x v="715"/>
    <s v="1 3 4 344 004"/>
    <x v="8"/>
    <n v="0"/>
    <n v="0"/>
    <n v="0"/>
    <n v="0"/>
    <n v="13"/>
    <s v="1 3 4 344"/>
  </r>
  <r>
    <s v="A"/>
    <x v="716"/>
    <s v="1 3 4 344 005"/>
    <x v="10"/>
    <n v="0"/>
    <n v="0"/>
    <n v="0"/>
    <n v="0"/>
    <n v="13"/>
    <s v="1 3 4 344"/>
  </r>
  <r>
    <s v="A"/>
    <x v="717"/>
    <s v="1 3 4 345"/>
    <x v="145"/>
    <n v="0"/>
    <n v="0"/>
    <n v="0"/>
    <n v="0"/>
    <n v="9"/>
    <s v="1 3 4"/>
  </r>
  <r>
    <s v="A"/>
    <x v="718"/>
    <s v="1 3 4 345 001"/>
    <x v="7"/>
    <n v="0"/>
    <n v="0"/>
    <n v="0"/>
    <n v="0"/>
    <n v="13"/>
    <s v="1 3 4 345"/>
  </r>
  <r>
    <s v="A"/>
    <x v="719"/>
    <s v="1 3 4 345 002"/>
    <x v="8"/>
    <n v="0"/>
    <n v="0"/>
    <n v="0"/>
    <n v="0"/>
    <n v="13"/>
    <s v="1 3 4 345"/>
  </r>
  <r>
    <s v="A"/>
    <x v="720"/>
    <s v="1 3 4 345 003"/>
    <x v="9"/>
    <n v="0"/>
    <n v="0"/>
    <n v="0"/>
    <n v="0"/>
    <n v="13"/>
    <s v="1 3 4 345"/>
  </r>
  <r>
    <s v="A"/>
    <x v="721"/>
    <s v="1 3 4 345 004"/>
    <x v="8"/>
    <n v="0"/>
    <n v="0"/>
    <n v="0"/>
    <n v="0"/>
    <n v="13"/>
    <s v="1 3 4 345"/>
  </r>
  <r>
    <s v="A"/>
    <x v="722"/>
    <s v="1 3 4 345 005"/>
    <x v="10"/>
    <n v="0"/>
    <n v="0"/>
    <n v="0"/>
    <n v="0"/>
    <n v="13"/>
    <s v="1 3 4 345"/>
  </r>
  <r>
    <s v="A"/>
    <x v="723"/>
    <s v="1 3 4 346"/>
    <x v="146"/>
    <n v="0"/>
    <n v="0"/>
    <n v="0"/>
    <n v="0"/>
    <n v="9"/>
    <s v="1 3 4"/>
  </r>
  <r>
    <s v="A"/>
    <x v="724"/>
    <s v="1 3 4 346 001"/>
    <x v="7"/>
    <n v="0"/>
    <n v="0"/>
    <n v="0"/>
    <n v="0"/>
    <n v="13"/>
    <s v="1 3 4 346"/>
  </r>
  <r>
    <s v="A"/>
    <x v="725"/>
    <s v="1 3 4 346 002"/>
    <x v="8"/>
    <n v="0"/>
    <n v="0"/>
    <n v="0"/>
    <n v="0"/>
    <n v="13"/>
    <s v="1 3 4 346"/>
  </r>
  <r>
    <s v="A"/>
    <x v="726"/>
    <s v="1 3 4 346 003"/>
    <x v="9"/>
    <n v="0"/>
    <n v="0"/>
    <n v="0"/>
    <n v="0"/>
    <n v="13"/>
    <s v="1 3 4 346"/>
  </r>
  <r>
    <s v="A"/>
    <x v="727"/>
    <s v="1 3 4 346 004"/>
    <x v="8"/>
    <n v="0"/>
    <n v="0"/>
    <n v="0"/>
    <n v="0"/>
    <n v="13"/>
    <s v="1 3 4 346"/>
  </r>
  <r>
    <s v="A"/>
    <x v="728"/>
    <s v="1 3 4 346 005"/>
    <x v="10"/>
    <n v="0"/>
    <n v="0"/>
    <n v="0"/>
    <n v="0"/>
    <n v="13"/>
    <s v="1 3 4 346"/>
  </r>
  <r>
    <s v="A"/>
    <x v="729"/>
    <s v="1 3 4 347"/>
    <x v="147"/>
    <n v="0"/>
    <n v="0"/>
    <n v="0"/>
    <n v="0"/>
    <n v="9"/>
    <s v="1 3 4"/>
  </r>
  <r>
    <s v="A"/>
    <x v="730"/>
    <s v="1 3 4 347 001"/>
    <x v="7"/>
    <n v="0"/>
    <n v="0"/>
    <n v="0"/>
    <n v="0"/>
    <n v="13"/>
    <s v="1 3 4 347"/>
  </r>
  <r>
    <s v="A"/>
    <x v="731"/>
    <s v="1 3 4 347 002"/>
    <x v="8"/>
    <n v="0"/>
    <n v="0"/>
    <n v="0"/>
    <n v="0"/>
    <n v="13"/>
    <s v="1 3 4 347"/>
  </r>
  <r>
    <s v="A"/>
    <x v="732"/>
    <s v="1 3 4 347 003"/>
    <x v="9"/>
    <n v="0"/>
    <n v="0"/>
    <n v="0"/>
    <n v="0"/>
    <n v="13"/>
    <s v="1 3 4 347"/>
  </r>
  <r>
    <s v="A"/>
    <x v="733"/>
    <s v="1 3 4 347 004"/>
    <x v="8"/>
    <n v="0"/>
    <n v="0"/>
    <n v="0"/>
    <n v="0"/>
    <n v="13"/>
    <s v="1 3 4 347"/>
  </r>
  <r>
    <s v="A"/>
    <x v="734"/>
    <s v="1 3 4 347 005"/>
    <x v="10"/>
    <n v="0"/>
    <n v="0"/>
    <n v="0"/>
    <n v="0"/>
    <n v="13"/>
    <s v="1 3 4 347"/>
  </r>
  <r>
    <s v="A"/>
    <x v="735"/>
    <s v="1 3 4 348"/>
    <x v="148"/>
    <n v="0"/>
    <n v="0"/>
    <n v="0"/>
    <n v="0"/>
    <n v="9"/>
    <s v="1 3 4"/>
  </r>
  <r>
    <s v="A"/>
    <x v="736"/>
    <s v="1 3 4 348 001"/>
    <x v="7"/>
    <n v="0"/>
    <n v="0"/>
    <n v="0"/>
    <n v="0"/>
    <n v="13"/>
    <s v="1 3 4 348"/>
  </r>
  <r>
    <s v="A"/>
    <x v="737"/>
    <s v="1 3 4 348 002"/>
    <x v="8"/>
    <n v="0"/>
    <n v="0"/>
    <n v="0"/>
    <n v="0"/>
    <n v="13"/>
    <s v="1 3 4 348"/>
  </r>
  <r>
    <s v="A"/>
    <x v="738"/>
    <s v="1 3 4 348 003"/>
    <x v="9"/>
    <n v="0"/>
    <n v="0"/>
    <n v="0"/>
    <n v="0"/>
    <n v="13"/>
    <s v="1 3 4 348"/>
  </r>
  <r>
    <s v="A"/>
    <x v="739"/>
    <s v="1 3 4 348 004"/>
    <x v="8"/>
    <n v="0"/>
    <n v="0"/>
    <n v="0"/>
    <n v="0"/>
    <n v="13"/>
    <s v="1 3 4 348"/>
  </r>
  <r>
    <s v="A"/>
    <x v="740"/>
    <s v="1 3 4 348 005"/>
    <x v="10"/>
    <n v="0"/>
    <n v="0"/>
    <n v="0"/>
    <n v="0"/>
    <n v="13"/>
    <s v="1 3 4 348"/>
  </r>
  <r>
    <s v="A"/>
    <x v="741"/>
    <s v="1 3 4 349"/>
    <x v="149"/>
    <n v="0"/>
    <n v="0"/>
    <n v="0"/>
    <n v="0"/>
    <n v="9"/>
    <s v="1 3 4"/>
  </r>
  <r>
    <s v="A"/>
    <x v="742"/>
    <s v="1 3 4 349 001"/>
    <x v="7"/>
    <n v="0"/>
    <n v="0"/>
    <n v="0"/>
    <n v="0"/>
    <n v="13"/>
    <s v="1 3 4 349"/>
  </r>
  <r>
    <s v="A"/>
    <x v="743"/>
    <s v="1 3 4 349 002"/>
    <x v="8"/>
    <n v="0"/>
    <n v="0"/>
    <n v="0"/>
    <n v="0"/>
    <n v="13"/>
    <s v="1 3 4 349"/>
  </r>
  <r>
    <s v="A"/>
    <x v="744"/>
    <s v="1 3 4 349 003"/>
    <x v="9"/>
    <n v="0"/>
    <n v="0"/>
    <n v="0"/>
    <n v="0"/>
    <n v="13"/>
    <s v="1 3 4 349"/>
  </r>
  <r>
    <s v="A"/>
    <x v="745"/>
    <s v="1 3 4 349 004"/>
    <x v="8"/>
    <n v="0"/>
    <n v="0"/>
    <n v="0"/>
    <n v="0"/>
    <n v="13"/>
    <s v="1 3 4 349"/>
  </r>
  <r>
    <s v="A"/>
    <x v="746"/>
    <s v="1 3 4 349 005"/>
    <x v="10"/>
    <n v="0"/>
    <n v="0"/>
    <n v="0"/>
    <n v="0"/>
    <n v="13"/>
    <s v="1 3 4 349"/>
  </r>
  <r>
    <s v="A"/>
    <x v="747"/>
    <s v="1 3 5"/>
    <x v="150"/>
    <n v="719368.1"/>
    <n v="0"/>
    <n v="0"/>
    <n v="719368.1"/>
    <n v="5"/>
    <s v="1 3"/>
  </r>
  <r>
    <s v="A"/>
    <x v="748"/>
    <s v="1 3 5 351"/>
    <x v="151"/>
    <n v="0"/>
    <n v="0"/>
    <n v="0"/>
    <n v="0"/>
    <n v="9"/>
    <s v="1 3 5"/>
  </r>
  <r>
    <s v="A"/>
    <x v="749"/>
    <s v="1 3 5 351 001"/>
    <x v="7"/>
    <n v="0"/>
    <n v="0"/>
    <n v="0"/>
    <n v="0"/>
    <n v="13"/>
    <s v="1 3 5 351"/>
  </r>
  <r>
    <s v="A"/>
    <x v="750"/>
    <s v="1 3 5 351 002"/>
    <x v="8"/>
    <n v="0"/>
    <n v="0"/>
    <n v="0"/>
    <n v="0"/>
    <n v="13"/>
    <s v="1 3 5 351"/>
  </r>
  <r>
    <s v="A"/>
    <x v="751"/>
    <s v="1 3 5 351 003"/>
    <x v="9"/>
    <n v="0"/>
    <n v="0"/>
    <n v="0"/>
    <n v="0"/>
    <n v="13"/>
    <s v="1 3 5 351"/>
  </r>
  <r>
    <s v="A"/>
    <x v="752"/>
    <s v="1 3 5 351 004"/>
    <x v="8"/>
    <n v="0"/>
    <n v="0"/>
    <n v="0"/>
    <n v="0"/>
    <n v="13"/>
    <s v="1 3 5 351"/>
  </r>
  <r>
    <s v="A"/>
    <x v="753"/>
    <s v="1 3 5 351 005"/>
    <x v="10"/>
    <n v="0"/>
    <n v="0"/>
    <n v="0"/>
    <n v="0"/>
    <n v="13"/>
    <s v="1 3 5 351"/>
  </r>
  <r>
    <s v="A"/>
    <x v="754"/>
    <s v="1 3 5 352"/>
    <x v="152"/>
    <n v="0"/>
    <n v="0"/>
    <n v="0"/>
    <n v="0"/>
    <n v="9"/>
    <s v="1 3 5"/>
  </r>
  <r>
    <s v="A"/>
    <x v="755"/>
    <s v="1 3 5 352 001"/>
    <x v="7"/>
    <n v="0"/>
    <n v="0"/>
    <n v="0"/>
    <n v="0"/>
    <n v="13"/>
    <s v="1 3 5 352"/>
  </r>
  <r>
    <s v="A"/>
    <x v="756"/>
    <s v="1 3 5 352 002"/>
    <x v="8"/>
    <n v="0"/>
    <n v="0"/>
    <n v="0"/>
    <n v="0"/>
    <n v="13"/>
    <s v="1 3 5 352"/>
  </r>
  <r>
    <s v="A"/>
    <x v="757"/>
    <s v="1 3 5 352 003"/>
    <x v="9"/>
    <n v="0"/>
    <n v="0"/>
    <n v="0"/>
    <n v="0"/>
    <n v="13"/>
    <s v="1 3 5 352"/>
  </r>
  <r>
    <s v="A"/>
    <x v="758"/>
    <s v="1 3 5 352 004"/>
    <x v="8"/>
    <n v="0"/>
    <n v="0"/>
    <n v="0"/>
    <n v="0"/>
    <n v="13"/>
    <s v="1 3 5 352"/>
  </r>
  <r>
    <s v="A"/>
    <x v="759"/>
    <s v="1 3 5 352 005"/>
    <x v="10"/>
    <n v="0"/>
    <n v="0"/>
    <n v="0"/>
    <n v="0"/>
    <n v="13"/>
    <s v="1 3 5 352"/>
  </r>
  <r>
    <s v="A"/>
    <x v="760"/>
    <s v="1 3 5 353"/>
    <x v="153"/>
    <n v="0"/>
    <n v="0"/>
    <n v="0"/>
    <n v="0"/>
    <n v="9"/>
    <s v="1 3 5"/>
  </r>
  <r>
    <s v="A"/>
    <x v="761"/>
    <s v="1 3 5 353 001"/>
    <x v="7"/>
    <n v="0"/>
    <n v="0"/>
    <n v="0"/>
    <n v="0"/>
    <n v="13"/>
    <s v="1 3 5 353"/>
  </r>
  <r>
    <s v="A"/>
    <x v="762"/>
    <s v="1 3 5 353 002"/>
    <x v="8"/>
    <n v="0"/>
    <n v="0"/>
    <n v="0"/>
    <n v="0"/>
    <n v="13"/>
    <s v="1 3 5 353"/>
  </r>
  <r>
    <s v="A"/>
    <x v="763"/>
    <s v="1 3 5 353 003"/>
    <x v="9"/>
    <n v="0"/>
    <n v="0"/>
    <n v="0"/>
    <n v="0"/>
    <n v="13"/>
    <s v="1 3 5 353"/>
  </r>
  <r>
    <s v="A"/>
    <x v="764"/>
    <s v="1 3 5 353 004"/>
    <x v="8"/>
    <n v="0"/>
    <n v="0"/>
    <n v="0"/>
    <n v="0"/>
    <n v="13"/>
    <s v="1 3 5 353"/>
  </r>
  <r>
    <s v="A"/>
    <x v="765"/>
    <s v="1 3 5 353 005"/>
    <x v="10"/>
    <n v="0"/>
    <n v="0"/>
    <n v="0"/>
    <n v="0"/>
    <n v="13"/>
    <s v="1 3 5 353"/>
  </r>
  <r>
    <s v="A"/>
    <x v="766"/>
    <s v="1 3 5 354"/>
    <x v="154"/>
    <n v="0"/>
    <n v="0"/>
    <n v="0"/>
    <n v="0"/>
    <n v="9"/>
    <s v="1 3 5"/>
  </r>
  <r>
    <s v="A"/>
    <x v="767"/>
    <s v="1 3 5 354 001"/>
    <x v="7"/>
    <n v="0"/>
    <n v="0"/>
    <n v="0"/>
    <n v="0"/>
    <n v="13"/>
    <s v="1 3 5 354"/>
  </r>
  <r>
    <s v="A"/>
    <x v="768"/>
    <s v="1 3 5 354 002"/>
    <x v="8"/>
    <n v="0"/>
    <n v="0"/>
    <n v="0"/>
    <n v="0"/>
    <n v="13"/>
    <s v="1 3 5 354"/>
  </r>
  <r>
    <s v="A"/>
    <x v="769"/>
    <s v="1 3 5 354 003"/>
    <x v="9"/>
    <n v="0"/>
    <n v="0"/>
    <n v="0"/>
    <n v="0"/>
    <n v="13"/>
    <s v="1 3 5 354"/>
  </r>
  <r>
    <s v="A"/>
    <x v="770"/>
    <s v="1 3 5 354 004"/>
    <x v="8"/>
    <n v="0"/>
    <n v="0"/>
    <n v="0"/>
    <n v="0"/>
    <n v="13"/>
    <s v="1 3 5 354"/>
  </r>
  <r>
    <s v="A"/>
    <x v="771"/>
    <s v="1 3 5 354 005"/>
    <x v="10"/>
    <n v="0"/>
    <n v="0"/>
    <n v="0"/>
    <n v="0"/>
    <n v="13"/>
    <s v="1 3 5 354"/>
  </r>
  <r>
    <s v="A"/>
    <x v="772"/>
    <s v="1 3 5 355"/>
    <x v="155"/>
    <n v="719368.1"/>
    <n v="0"/>
    <n v="0"/>
    <n v="719368.1"/>
    <n v="9"/>
    <s v="1 3 5"/>
  </r>
  <r>
    <s v="A"/>
    <x v="773"/>
    <s v="1 3 5 355 001"/>
    <x v="7"/>
    <n v="0"/>
    <n v="0"/>
    <n v="0"/>
    <n v="0"/>
    <n v="13"/>
    <s v="1 3 5 355"/>
  </r>
  <r>
    <s v="A"/>
    <x v="774"/>
    <s v="1 3 5 355 002"/>
    <x v="8"/>
    <n v="0"/>
    <n v="0"/>
    <n v="0"/>
    <n v="0"/>
    <n v="13"/>
    <s v="1 3 5 355"/>
  </r>
  <r>
    <s v="A"/>
    <x v="775"/>
    <s v="1 3 5 355 003"/>
    <x v="9"/>
    <n v="719368.1"/>
    <n v="0"/>
    <n v="0"/>
    <n v="719368.1"/>
    <n v="13"/>
    <s v="1 3 5 355"/>
  </r>
  <r>
    <s v="A"/>
    <x v="776"/>
    <s v="1 3 5 355 004"/>
    <x v="8"/>
    <n v="0"/>
    <n v="0"/>
    <n v="0"/>
    <n v="0"/>
    <n v="13"/>
    <s v="1 3 5 355"/>
  </r>
  <r>
    <s v="A"/>
    <x v="777"/>
    <s v="1 3 5 355 005"/>
    <x v="10"/>
    <n v="0"/>
    <n v="0"/>
    <n v="0"/>
    <n v="0"/>
    <n v="13"/>
    <s v="1 3 5 355"/>
  </r>
  <r>
    <s v="A"/>
    <x v="778"/>
    <s v="1 3 5 356"/>
    <x v="156"/>
    <n v="0"/>
    <n v="0"/>
    <n v="0"/>
    <n v="0"/>
    <n v="9"/>
    <s v="1 3 5"/>
  </r>
  <r>
    <s v="A"/>
    <x v="779"/>
    <s v="1 3 5 356 001"/>
    <x v="7"/>
    <n v="0"/>
    <n v="0"/>
    <n v="0"/>
    <n v="0"/>
    <n v="13"/>
    <s v="1 3 5 356"/>
  </r>
  <r>
    <s v="A"/>
    <x v="780"/>
    <s v="1 3 5 356 002"/>
    <x v="8"/>
    <n v="0"/>
    <n v="0"/>
    <n v="0"/>
    <n v="0"/>
    <n v="13"/>
    <s v="1 3 5 356"/>
  </r>
  <r>
    <s v="A"/>
    <x v="781"/>
    <s v="1 3 5 356 003"/>
    <x v="9"/>
    <n v="0"/>
    <n v="0"/>
    <n v="0"/>
    <n v="0"/>
    <n v="13"/>
    <s v="1 3 5 356"/>
  </r>
  <r>
    <s v="A"/>
    <x v="782"/>
    <s v="1 3 5 356 004"/>
    <x v="8"/>
    <n v="0"/>
    <n v="0"/>
    <n v="0"/>
    <n v="0"/>
    <n v="13"/>
    <s v="1 3 5 356"/>
  </r>
  <r>
    <s v="A"/>
    <x v="783"/>
    <s v="1 3 5 356 005"/>
    <x v="10"/>
    <n v="0"/>
    <n v="0"/>
    <n v="0"/>
    <n v="0"/>
    <n v="13"/>
    <s v="1 3 5 356"/>
  </r>
  <r>
    <s v="A"/>
    <x v="784"/>
    <s v="1 3 5 357"/>
    <x v="157"/>
    <n v="0"/>
    <n v="0"/>
    <n v="0"/>
    <n v="0"/>
    <n v="9"/>
    <s v="1 3 5"/>
  </r>
  <r>
    <s v="A"/>
    <x v="785"/>
    <s v="1 3 5 357 001"/>
    <x v="7"/>
    <n v="0"/>
    <n v="0"/>
    <n v="0"/>
    <n v="0"/>
    <n v="13"/>
    <s v="1 3 5 357"/>
  </r>
  <r>
    <s v="A"/>
    <x v="786"/>
    <s v="1 3 5 357 002"/>
    <x v="8"/>
    <n v="0"/>
    <n v="0"/>
    <n v="0"/>
    <n v="0"/>
    <n v="13"/>
    <s v="1 3 5 357"/>
  </r>
  <r>
    <s v="A"/>
    <x v="787"/>
    <s v="1 3 5 357 003"/>
    <x v="9"/>
    <n v="0"/>
    <n v="0"/>
    <n v="0"/>
    <n v="0"/>
    <n v="13"/>
    <s v="1 3 5 357"/>
  </r>
  <r>
    <s v="A"/>
    <x v="788"/>
    <s v="1 3 5 357 004"/>
    <x v="8"/>
    <n v="0"/>
    <n v="0"/>
    <n v="0"/>
    <n v="0"/>
    <n v="13"/>
    <s v="1 3 5 357"/>
  </r>
  <r>
    <s v="A"/>
    <x v="789"/>
    <s v="1 3 5 357 005"/>
    <x v="10"/>
    <n v="0"/>
    <n v="0"/>
    <n v="0"/>
    <n v="0"/>
    <n v="13"/>
    <s v="1 3 5 357"/>
  </r>
  <r>
    <s v="A"/>
    <x v="790"/>
    <s v="1 3 5 358"/>
    <x v="158"/>
    <n v="0"/>
    <n v="0"/>
    <n v="0"/>
    <n v="0"/>
    <n v="9"/>
    <s v="1 3 5"/>
  </r>
  <r>
    <s v="A"/>
    <x v="791"/>
    <s v="1 3 5 358 001"/>
    <x v="7"/>
    <n v="0"/>
    <n v="0"/>
    <n v="0"/>
    <n v="0"/>
    <n v="13"/>
    <s v="1 3 5 358"/>
  </r>
  <r>
    <s v="A"/>
    <x v="792"/>
    <s v="1 3 5 358 002"/>
    <x v="8"/>
    <n v="0"/>
    <n v="0"/>
    <n v="0"/>
    <n v="0"/>
    <n v="13"/>
    <s v="1 3 5 358"/>
  </r>
  <r>
    <s v="A"/>
    <x v="793"/>
    <s v="1 3 5 358 003"/>
    <x v="9"/>
    <n v="0"/>
    <n v="0"/>
    <n v="0"/>
    <n v="0"/>
    <n v="13"/>
    <s v="1 3 5 358"/>
  </r>
  <r>
    <s v="A"/>
    <x v="794"/>
    <s v="1 3 5 358 004"/>
    <x v="8"/>
    <n v="0"/>
    <n v="0"/>
    <n v="0"/>
    <n v="0"/>
    <n v="13"/>
    <s v="1 3 5 358"/>
  </r>
  <r>
    <s v="A"/>
    <x v="795"/>
    <s v="1 3 5 358 005"/>
    <x v="10"/>
    <n v="0"/>
    <n v="0"/>
    <n v="0"/>
    <n v="0"/>
    <n v="13"/>
    <s v="1 3 5 358"/>
  </r>
  <r>
    <s v="A"/>
    <x v="796"/>
    <s v="1 3 5 359"/>
    <x v="159"/>
    <n v="0"/>
    <n v="0"/>
    <n v="0"/>
    <n v="0"/>
    <n v="9"/>
    <s v="1 3 5"/>
  </r>
  <r>
    <s v="A"/>
    <x v="797"/>
    <s v="1 3 5 359 001"/>
    <x v="7"/>
    <n v="0"/>
    <n v="0"/>
    <n v="0"/>
    <n v="0"/>
    <n v="13"/>
    <s v="1 3 5 359"/>
  </r>
  <r>
    <s v="A"/>
    <x v="798"/>
    <s v="1 3 5 359 002"/>
    <x v="8"/>
    <n v="0"/>
    <n v="0"/>
    <n v="0"/>
    <n v="0"/>
    <n v="13"/>
    <s v="1 3 5 359"/>
  </r>
  <r>
    <s v="A"/>
    <x v="799"/>
    <s v="1 3 5 359 003"/>
    <x v="9"/>
    <n v="0"/>
    <n v="0"/>
    <n v="0"/>
    <n v="0"/>
    <n v="13"/>
    <s v="1 3 5 359"/>
  </r>
  <r>
    <s v="A"/>
    <x v="800"/>
    <s v="1 3 5 359 004"/>
    <x v="8"/>
    <n v="0"/>
    <n v="0"/>
    <n v="0"/>
    <n v="0"/>
    <n v="13"/>
    <s v="1 3 5 359"/>
  </r>
  <r>
    <s v="A"/>
    <x v="801"/>
    <s v="1 3 5 359 005"/>
    <x v="10"/>
    <n v="0"/>
    <n v="0"/>
    <n v="0"/>
    <n v="0"/>
    <n v="13"/>
    <s v="1 3 5 359"/>
  </r>
  <r>
    <s v="A"/>
    <x v="802"/>
    <s v="1 3 6"/>
    <x v="160"/>
    <n v="0"/>
    <n v="0"/>
    <n v="0"/>
    <n v="0"/>
    <n v="5"/>
    <s v="1 3"/>
  </r>
  <r>
    <s v="A"/>
    <x v="803"/>
    <s v="1 3 6 361"/>
    <x v="161"/>
    <n v="0"/>
    <n v="0"/>
    <n v="0"/>
    <n v="0"/>
    <n v="9"/>
    <s v="1 3 6"/>
  </r>
  <r>
    <s v="A"/>
    <x v="804"/>
    <s v="1 3 6 361 001"/>
    <x v="7"/>
    <n v="0"/>
    <n v="0"/>
    <n v="0"/>
    <n v="0"/>
    <n v="13"/>
    <s v="1 3 6 361"/>
  </r>
  <r>
    <s v="A"/>
    <x v="805"/>
    <s v="1 3 6 361 002"/>
    <x v="8"/>
    <n v="0"/>
    <n v="0"/>
    <n v="0"/>
    <n v="0"/>
    <n v="13"/>
    <s v="1 3 6 361"/>
  </r>
  <r>
    <s v="A"/>
    <x v="806"/>
    <s v="1 3 6 361 003"/>
    <x v="9"/>
    <n v="0"/>
    <n v="0"/>
    <n v="0"/>
    <n v="0"/>
    <n v="13"/>
    <s v="1 3 6 361"/>
  </r>
  <r>
    <s v="A"/>
    <x v="807"/>
    <s v="1 3 6 361 004"/>
    <x v="8"/>
    <n v="0"/>
    <n v="0"/>
    <n v="0"/>
    <n v="0"/>
    <n v="13"/>
    <s v="1 3 6 361"/>
  </r>
  <r>
    <s v="A"/>
    <x v="808"/>
    <s v="1 3 6 361 005"/>
    <x v="10"/>
    <n v="0"/>
    <n v="0"/>
    <n v="0"/>
    <n v="0"/>
    <n v="13"/>
    <s v="1 3 6 361"/>
  </r>
  <r>
    <s v="A"/>
    <x v="809"/>
    <s v="1 3 6 362"/>
    <x v="162"/>
    <n v="0"/>
    <n v="0"/>
    <n v="0"/>
    <n v="0"/>
    <n v="9"/>
    <s v="1 3 6"/>
  </r>
  <r>
    <s v="A"/>
    <x v="810"/>
    <s v="1 3 6 362 001"/>
    <x v="7"/>
    <n v="0"/>
    <n v="0"/>
    <n v="0"/>
    <n v="0"/>
    <n v="13"/>
    <s v="1 3 6 362"/>
  </r>
  <r>
    <s v="A"/>
    <x v="811"/>
    <s v="1 3 6 362 002"/>
    <x v="8"/>
    <n v="0"/>
    <n v="0"/>
    <n v="0"/>
    <n v="0"/>
    <n v="13"/>
    <s v="1 3 6 362"/>
  </r>
  <r>
    <s v="A"/>
    <x v="812"/>
    <s v="1 3 6 362 003"/>
    <x v="9"/>
    <n v="0"/>
    <n v="0"/>
    <n v="0"/>
    <n v="0"/>
    <n v="13"/>
    <s v="1 3 6 362"/>
  </r>
  <r>
    <s v="A"/>
    <x v="813"/>
    <s v="1 3 6 362 004"/>
    <x v="8"/>
    <n v="0"/>
    <n v="0"/>
    <n v="0"/>
    <n v="0"/>
    <n v="13"/>
    <s v="1 3 6 362"/>
  </r>
  <r>
    <s v="A"/>
    <x v="814"/>
    <s v="1 3 6 362 005"/>
    <x v="10"/>
    <n v="0"/>
    <n v="0"/>
    <n v="0"/>
    <n v="0"/>
    <n v="13"/>
    <s v="1 3 6 362"/>
  </r>
  <r>
    <s v="A"/>
    <x v="815"/>
    <s v="1 3 6 363"/>
    <x v="163"/>
    <n v="0"/>
    <n v="0"/>
    <n v="0"/>
    <n v="0"/>
    <n v="9"/>
    <s v="1 3 6"/>
  </r>
  <r>
    <s v="A"/>
    <x v="816"/>
    <s v="1 3 6 363 001"/>
    <x v="7"/>
    <n v="0"/>
    <n v="0"/>
    <n v="0"/>
    <n v="0"/>
    <n v="13"/>
    <s v="1 3 6 363"/>
  </r>
  <r>
    <s v="A"/>
    <x v="817"/>
    <s v="1 3 6 363 002"/>
    <x v="8"/>
    <n v="0"/>
    <n v="0"/>
    <n v="0"/>
    <n v="0"/>
    <n v="13"/>
    <s v="1 3 6 363"/>
  </r>
  <r>
    <s v="A"/>
    <x v="818"/>
    <s v="1 3 6 363 003"/>
    <x v="9"/>
    <n v="0"/>
    <n v="0"/>
    <n v="0"/>
    <n v="0"/>
    <n v="13"/>
    <s v="1 3 6 363"/>
  </r>
  <r>
    <s v="A"/>
    <x v="819"/>
    <s v="1 3 6 363 004"/>
    <x v="8"/>
    <n v="0"/>
    <n v="0"/>
    <n v="0"/>
    <n v="0"/>
    <n v="13"/>
    <s v="1 3 6 363"/>
  </r>
  <r>
    <s v="A"/>
    <x v="820"/>
    <s v="1 3 6 363 005"/>
    <x v="10"/>
    <n v="0"/>
    <n v="0"/>
    <n v="0"/>
    <n v="0"/>
    <n v="13"/>
    <s v="1 3 6 363"/>
  </r>
  <r>
    <s v="A"/>
    <x v="821"/>
    <s v="1 3 6 364"/>
    <x v="164"/>
    <n v="0"/>
    <n v="0"/>
    <n v="0"/>
    <n v="0"/>
    <n v="9"/>
    <s v="1 3 6"/>
  </r>
  <r>
    <s v="A"/>
    <x v="822"/>
    <s v="1 3 6 364 001"/>
    <x v="7"/>
    <n v="0"/>
    <n v="0"/>
    <n v="0"/>
    <n v="0"/>
    <n v="13"/>
    <s v="1 3 6 364"/>
  </r>
  <r>
    <s v="A"/>
    <x v="823"/>
    <s v="1 3 6 364 002"/>
    <x v="8"/>
    <n v="0"/>
    <n v="0"/>
    <n v="0"/>
    <n v="0"/>
    <n v="13"/>
    <s v="1 3 6 364"/>
  </r>
  <r>
    <s v="A"/>
    <x v="824"/>
    <s v="1 3 6 364 003"/>
    <x v="9"/>
    <n v="0"/>
    <n v="0"/>
    <n v="0"/>
    <n v="0"/>
    <n v="13"/>
    <s v="1 3 6 364"/>
  </r>
  <r>
    <s v="A"/>
    <x v="825"/>
    <s v="1 3 6 364 004"/>
    <x v="8"/>
    <n v="0"/>
    <n v="0"/>
    <n v="0"/>
    <n v="0"/>
    <n v="13"/>
    <s v="1 3 6 364"/>
  </r>
  <r>
    <s v="A"/>
    <x v="826"/>
    <s v="1 3 6 364 005"/>
    <x v="10"/>
    <n v="0"/>
    <n v="0"/>
    <n v="0"/>
    <n v="0"/>
    <n v="13"/>
    <s v="1 3 6 364"/>
  </r>
  <r>
    <s v="A"/>
    <x v="827"/>
    <s v="1 3 6 365"/>
    <x v="165"/>
    <n v="0"/>
    <n v="0"/>
    <n v="0"/>
    <n v="0"/>
    <n v="9"/>
    <s v="1 3 6"/>
  </r>
  <r>
    <s v="A"/>
    <x v="828"/>
    <s v="1 3 6 365 001"/>
    <x v="7"/>
    <n v="0"/>
    <n v="0"/>
    <n v="0"/>
    <n v="0"/>
    <n v="13"/>
    <s v="1 3 6 365"/>
  </r>
  <r>
    <s v="A"/>
    <x v="829"/>
    <s v="1 3 6 365 002"/>
    <x v="8"/>
    <n v="0"/>
    <n v="0"/>
    <n v="0"/>
    <n v="0"/>
    <n v="13"/>
    <s v="1 3 6 365"/>
  </r>
  <r>
    <s v="A"/>
    <x v="830"/>
    <s v="1 3 6 365 003"/>
    <x v="9"/>
    <n v="0"/>
    <n v="0"/>
    <n v="0"/>
    <n v="0"/>
    <n v="13"/>
    <s v="1 3 6 365"/>
  </r>
  <r>
    <s v="A"/>
    <x v="831"/>
    <s v="1 3 6 365 004"/>
    <x v="8"/>
    <n v="0"/>
    <n v="0"/>
    <n v="0"/>
    <n v="0"/>
    <n v="13"/>
    <s v="1 3 6 365"/>
  </r>
  <r>
    <s v="A"/>
    <x v="832"/>
    <s v="1 3 6 365 005"/>
    <x v="10"/>
    <n v="0"/>
    <n v="0"/>
    <n v="0"/>
    <n v="0"/>
    <n v="13"/>
    <s v="1 3 6 365"/>
  </r>
  <r>
    <s v="A"/>
    <x v="833"/>
    <s v="1 3 6 366"/>
    <x v="166"/>
    <n v="0"/>
    <n v="0"/>
    <n v="0"/>
    <n v="0"/>
    <n v="9"/>
    <s v="1 3 6"/>
  </r>
  <r>
    <s v="A"/>
    <x v="834"/>
    <s v="1 3 6 366 001"/>
    <x v="7"/>
    <n v="0"/>
    <n v="0"/>
    <n v="0"/>
    <n v="0"/>
    <n v="13"/>
    <s v="1 3 6 366"/>
  </r>
  <r>
    <s v="A"/>
    <x v="835"/>
    <s v="1 3 6 366 002"/>
    <x v="8"/>
    <n v="0"/>
    <n v="0"/>
    <n v="0"/>
    <n v="0"/>
    <n v="13"/>
    <s v="1 3 6 366"/>
  </r>
  <r>
    <s v="A"/>
    <x v="836"/>
    <s v="1 3 6 366 003"/>
    <x v="9"/>
    <n v="0"/>
    <n v="0"/>
    <n v="0"/>
    <n v="0"/>
    <n v="13"/>
    <s v="1 3 6 366"/>
  </r>
  <r>
    <s v="A"/>
    <x v="837"/>
    <s v="1 3 6 366 004"/>
    <x v="8"/>
    <n v="0"/>
    <n v="0"/>
    <n v="0"/>
    <n v="0"/>
    <n v="13"/>
    <s v="1 3 6 366"/>
  </r>
  <r>
    <s v="A"/>
    <x v="838"/>
    <s v="1 3 6 366 005"/>
    <x v="10"/>
    <n v="0"/>
    <n v="0"/>
    <n v="0"/>
    <n v="0"/>
    <n v="13"/>
    <s v="1 3 6 366"/>
  </r>
  <r>
    <s v="A"/>
    <x v="839"/>
    <s v="1 3 6 369"/>
    <x v="167"/>
    <n v="0"/>
    <n v="0"/>
    <n v="0"/>
    <n v="0"/>
    <n v="9"/>
    <s v="1 3 6"/>
  </r>
  <r>
    <s v="A"/>
    <x v="840"/>
    <s v="1 3 6 369 001"/>
    <x v="7"/>
    <n v="0"/>
    <n v="0"/>
    <n v="0"/>
    <n v="0"/>
    <n v="13"/>
    <s v="1 3 6 369"/>
  </r>
  <r>
    <s v="A"/>
    <x v="841"/>
    <s v="1 3 6 369 002"/>
    <x v="8"/>
    <n v="0"/>
    <n v="0"/>
    <n v="0"/>
    <n v="0"/>
    <n v="13"/>
    <s v="1 3 6 369"/>
  </r>
  <r>
    <s v="A"/>
    <x v="842"/>
    <s v="1 3 6 369 003"/>
    <x v="9"/>
    <n v="0"/>
    <n v="0"/>
    <n v="0"/>
    <n v="0"/>
    <n v="13"/>
    <s v="1 3 6 369"/>
  </r>
  <r>
    <s v="A"/>
    <x v="843"/>
    <s v="1 3 6 369 004"/>
    <x v="8"/>
    <n v="0"/>
    <n v="0"/>
    <n v="0"/>
    <n v="0"/>
    <n v="13"/>
    <s v="1 3 6 369"/>
  </r>
  <r>
    <s v="A"/>
    <x v="844"/>
    <s v="1 3 6 369 005"/>
    <x v="10"/>
    <n v="0"/>
    <n v="0"/>
    <n v="0"/>
    <n v="0"/>
    <n v="13"/>
    <s v="1 3 6 369"/>
  </r>
  <r>
    <s v="A"/>
    <x v="845"/>
    <s v="1 3 7"/>
    <x v="168"/>
    <n v="0"/>
    <n v="0"/>
    <n v="0"/>
    <n v="0"/>
    <n v="5"/>
    <s v="1 3"/>
  </r>
  <r>
    <s v="A"/>
    <x v="846"/>
    <s v="1 3 7 371"/>
    <x v="169"/>
    <n v="0"/>
    <n v="0"/>
    <n v="0"/>
    <n v="0"/>
    <n v="9"/>
    <s v="1 3 7"/>
  </r>
  <r>
    <s v="A"/>
    <x v="847"/>
    <s v="1 3 7 371 001"/>
    <x v="7"/>
    <n v="0"/>
    <n v="0"/>
    <n v="0"/>
    <n v="0"/>
    <n v="13"/>
    <s v="1 3 7 371"/>
  </r>
  <r>
    <s v="A"/>
    <x v="848"/>
    <s v="1 3 7 371 002"/>
    <x v="8"/>
    <n v="0"/>
    <n v="0"/>
    <n v="0"/>
    <n v="0"/>
    <n v="13"/>
    <s v="1 3 7 371"/>
  </r>
  <r>
    <s v="A"/>
    <x v="849"/>
    <s v="1 3 7 371 003"/>
    <x v="9"/>
    <n v="0"/>
    <n v="0"/>
    <n v="0"/>
    <n v="0"/>
    <n v="13"/>
    <s v="1 3 7 371"/>
  </r>
  <r>
    <s v="A"/>
    <x v="850"/>
    <s v="1 3 7 371 004"/>
    <x v="8"/>
    <n v="0"/>
    <n v="0"/>
    <n v="0"/>
    <n v="0"/>
    <n v="13"/>
    <s v="1 3 7 371"/>
  </r>
  <r>
    <s v="A"/>
    <x v="851"/>
    <s v="1 3 7 371 005"/>
    <x v="10"/>
    <n v="0"/>
    <n v="0"/>
    <n v="0"/>
    <n v="0"/>
    <n v="13"/>
    <s v="1 3 7 371"/>
  </r>
  <r>
    <s v="A"/>
    <x v="852"/>
    <s v="1 3 7 372"/>
    <x v="170"/>
    <n v="0"/>
    <n v="0"/>
    <n v="0"/>
    <n v="0"/>
    <n v="9"/>
    <s v="1 3 7"/>
  </r>
  <r>
    <s v="A"/>
    <x v="853"/>
    <s v="1 3 7 372 001"/>
    <x v="7"/>
    <n v="0"/>
    <n v="0"/>
    <n v="0"/>
    <n v="0"/>
    <n v="13"/>
    <s v="1 3 7 372"/>
  </r>
  <r>
    <s v="A"/>
    <x v="854"/>
    <s v="1 3 7 372 002"/>
    <x v="8"/>
    <n v="0"/>
    <n v="0"/>
    <n v="0"/>
    <n v="0"/>
    <n v="13"/>
    <s v="1 3 7 372"/>
  </r>
  <r>
    <s v="A"/>
    <x v="855"/>
    <s v="1 3 7 372 003"/>
    <x v="9"/>
    <n v="0"/>
    <n v="0"/>
    <n v="0"/>
    <n v="0"/>
    <n v="13"/>
    <s v="1 3 7 372"/>
  </r>
  <r>
    <s v="A"/>
    <x v="856"/>
    <s v="1 3 7 372 004"/>
    <x v="8"/>
    <n v="0"/>
    <n v="0"/>
    <n v="0"/>
    <n v="0"/>
    <n v="13"/>
    <s v="1 3 7 372"/>
  </r>
  <r>
    <s v="A"/>
    <x v="857"/>
    <s v="1 3 7 372 005"/>
    <x v="10"/>
    <n v="0"/>
    <n v="0"/>
    <n v="0"/>
    <n v="0"/>
    <n v="13"/>
    <s v="1 3 7 372"/>
  </r>
  <r>
    <s v="A"/>
    <x v="858"/>
    <s v="1 3 7 373"/>
    <x v="171"/>
    <n v="0"/>
    <n v="0"/>
    <n v="0"/>
    <n v="0"/>
    <n v="9"/>
    <s v="1 3 7"/>
  </r>
  <r>
    <s v="A"/>
    <x v="859"/>
    <s v="1 3 7 373 001"/>
    <x v="7"/>
    <n v="0"/>
    <n v="0"/>
    <n v="0"/>
    <n v="0"/>
    <n v="13"/>
    <s v="1 3 7 373"/>
  </r>
  <r>
    <s v="A"/>
    <x v="860"/>
    <s v="1 3 7 373 002"/>
    <x v="8"/>
    <n v="0"/>
    <n v="0"/>
    <n v="0"/>
    <n v="0"/>
    <n v="13"/>
    <s v="1 3 7 373"/>
  </r>
  <r>
    <s v="A"/>
    <x v="861"/>
    <s v="1 3 7 373 003"/>
    <x v="9"/>
    <n v="0"/>
    <n v="0"/>
    <n v="0"/>
    <n v="0"/>
    <n v="13"/>
    <s v="1 3 7 373"/>
  </r>
  <r>
    <s v="A"/>
    <x v="862"/>
    <s v="1 3 7 373 004"/>
    <x v="8"/>
    <n v="0"/>
    <n v="0"/>
    <n v="0"/>
    <n v="0"/>
    <n v="13"/>
    <s v="1 3 7 373"/>
  </r>
  <r>
    <s v="A"/>
    <x v="863"/>
    <s v="1 3 7 373 005"/>
    <x v="10"/>
    <n v="0"/>
    <n v="0"/>
    <n v="0"/>
    <n v="0"/>
    <n v="13"/>
    <s v="1 3 7 373"/>
  </r>
  <r>
    <s v="A"/>
    <x v="864"/>
    <s v="1 3 7 374"/>
    <x v="172"/>
    <n v="0"/>
    <n v="0"/>
    <n v="0"/>
    <n v="0"/>
    <n v="9"/>
    <s v="1 3 7"/>
  </r>
  <r>
    <s v="A"/>
    <x v="865"/>
    <s v="1 3 7 374 001"/>
    <x v="7"/>
    <n v="0"/>
    <n v="0"/>
    <n v="0"/>
    <n v="0"/>
    <n v="13"/>
    <s v="1 3 7 374"/>
  </r>
  <r>
    <s v="A"/>
    <x v="866"/>
    <s v="1 3 7 374 002"/>
    <x v="8"/>
    <n v="0"/>
    <n v="0"/>
    <n v="0"/>
    <n v="0"/>
    <n v="13"/>
    <s v="1 3 7 374"/>
  </r>
  <r>
    <s v="A"/>
    <x v="867"/>
    <s v="1 3 7 374 003"/>
    <x v="9"/>
    <n v="0"/>
    <n v="0"/>
    <n v="0"/>
    <n v="0"/>
    <n v="13"/>
    <s v="1 3 7 374"/>
  </r>
  <r>
    <s v="A"/>
    <x v="868"/>
    <s v="1 3 7 374 004"/>
    <x v="8"/>
    <n v="0"/>
    <n v="0"/>
    <n v="0"/>
    <n v="0"/>
    <n v="13"/>
    <s v="1 3 7 374"/>
  </r>
  <r>
    <s v="A"/>
    <x v="869"/>
    <s v="1 3 7 374 005"/>
    <x v="10"/>
    <n v="0"/>
    <n v="0"/>
    <n v="0"/>
    <n v="0"/>
    <n v="13"/>
    <s v="1 3 7 374"/>
  </r>
  <r>
    <s v="A"/>
    <x v="870"/>
    <s v="1 3 7 375"/>
    <x v="173"/>
    <n v="0"/>
    <n v="0"/>
    <n v="0"/>
    <n v="0"/>
    <n v="9"/>
    <s v="1 3 7"/>
  </r>
  <r>
    <s v="A"/>
    <x v="871"/>
    <s v="1 3 7 375 001"/>
    <x v="7"/>
    <n v="0"/>
    <n v="0"/>
    <n v="0"/>
    <n v="0"/>
    <n v="13"/>
    <s v="1 3 7 375"/>
  </r>
  <r>
    <s v="A"/>
    <x v="872"/>
    <s v="1 3 7 375 002"/>
    <x v="8"/>
    <n v="0"/>
    <n v="0"/>
    <n v="0"/>
    <n v="0"/>
    <n v="13"/>
    <s v="1 3 7 375"/>
  </r>
  <r>
    <s v="A"/>
    <x v="873"/>
    <s v="1 3 7 375 003"/>
    <x v="9"/>
    <n v="0"/>
    <n v="0"/>
    <n v="0"/>
    <n v="0"/>
    <n v="13"/>
    <s v="1 3 7 375"/>
  </r>
  <r>
    <s v="A"/>
    <x v="874"/>
    <s v="1 3 7 375 004"/>
    <x v="8"/>
    <n v="0"/>
    <n v="0"/>
    <n v="0"/>
    <n v="0"/>
    <n v="13"/>
    <s v="1 3 7 375"/>
  </r>
  <r>
    <s v="A"/>
    <x v="875"/>
    <s v="1 3 7 375 005"/>
    <x v="10"/>
    <n v="0"/>
    <n v="0"/>
    <n v="0"/>
    <n v="0"/>
    <n v="13"/>
    <s v="1 3 7 375"/>
  </r>
  <r>
    <s v="A"/>
    <x v="876"/>
    <s v="1 3 7 376"/>
    <x v="174"/>
    <n v="0"/>
    <n v="0"/>
    <n v="0"/>
    <n v="0"/>
    <n v="9"/>
    <s v="1 3 7"/>
  </r>
  <r>
    <s v="A"/>
    <x v="877"/>
    <s v="1 3 7 376 001"/>
    <x v="7"/>
    <n v="0"/>
    <n v="0"/>
    <n v="0"/>
    <n v="0"/>
    <n v="13"/>
    <s v="1 3 7 376"/>
  </r>
  <r>
    <s v="A"/>
    <x v="878"/>
    <s v="1 3 7 376 002"/>
    <x v="8"/>
    <n v="0"/>
    <n v="0"/>
    <n v="0"/>
    <n v="0"/>
    <n v="13"/>
    <s v="1 3 7 376"/>
  </r>
  <r>
    <s v="A"/>
    <x v="879"/>
    <s v="1 3 7 376 003"/>
    <x v="9"/>
    <n v="0"/>
    <n v="0"/>
    <n v="0"/>
    <n v="0"/>
    <n v="13"/>
    <s v="1 3 7 376"/>
  </r>
  <r>
    <s v="A"/>
    <x v="880"/>
    <s v="1 3 7 376 004"/>
    <x v="8"/>
    <n v="0"/>
    <n v="0"/>
    <n v="0"/>
    <n v="0"/>
    <n v="13"/>
    <s v="1 3 7 376"/>
  </r>
  <r>
    <s v="A"/>
    <x v="881"/>
    <s v="1 3 7 376 005"/>
    <x v="10"/>
    <n v="0"/>
    <n v="0"/>
    <n v="0"/>
    <n v="0"/>
    <n v="13"/>
    <s v="1 3 7 376"/>
  </r>
  <r>
    <s v="A"/>
    <x v="882"/>
    <s v="1 3 7 377"/>
    <x v="175"/>
    <n v="0"/>
    <n v="0"/>
    <n v="0"/>
    <n v="0"/>
    <n v="9"/>
    <s v="1 3 7"/>
  </r>
  <r>
    <s v="A"/>
    <x v="883"/>
    <s v="1 3 7 377 001"/>
    <x v="7"/>
    <n v="0"/>
    <n v="0"/>
    <n v="0"/>
    <n v="0"/>
    <n v="13"/>
    <s v="1 3 7 377"/>
  </r>
  <r>
    <s v="A"/>
    <x v="884"/>
    <s v="1 3 7 377 002"/>
    <x v="8"/>
    <n v="0"/>
    <n v="0"/>
    <n v="0"/>
    <n v="0"/>
    <n v="13"/>
    <s v="1 3 7 377"/>
  </r>
  <r>
    <s v="A"/>
    <x v="885"/>
    <s v="1 3 7 377 003"/>
    <x v="9"/>
    <n v="0"/>
    <n v="0"/>
    <n v="0"/>
    <n v="0"/>
    <n v="13"/>
    <s v="1 3 7 377"/>
  </r>
  <r>
    <s v="A"/>
    <x v="886"/>
    <s v="1 3 7 377 004"/>
    <x v="8"/>
    <n v="0"/>
    <n v="0"/>
    <n v="0"/>
    <n v="0"/>
    <n v="13"/>
    <s v="1 3 7 377"/>
  </r>
  <r>
    <s v="A"/>
    <x v="887"/>
    <s v="1 3 7 377 005"/>
    <x v="10"/>
    <n v="0"/>
    <n v="0"/>
    <n v="0"/>
    <n v="0"/>
    <n v="13"/>
    <s v="1 3 7 377"/>
  </r>
  <r>
    <s v="A"/>
    <x v="888"/>
    <s v="1 3 7 378"/>
    <x v="176"/>
    <n v="0"/>
    <n v="0"/>
    <n v="0"/>
    <n v="0"/>
    <n v="9"/>
    <s v="1 3 7"/>
  </r>
  <r>
    <s v="A"/>
    <x v="889"/>
    <s v="1 3 7 378 001"/>
    <x v="7"/>
    <n v="0"/>
    <n v="0"/>
    <n v="0"/>
    <n v="0"/>
    <n v="13"/>
    <s v="1 3 7 378"/>
  </r>
  <r>
    <s v="A"/>
    <x v="890"/>
    <s v="1 3 7 378 002"/>
    <x v="8"/>
    <n v="0"/>
    <n v="0"/>
    <n v="0"/>
    <n v="0"/>
    <n v="13"/>
    <s v="1 3 7 378"/>
  </r>
  <r>
    <s v="A"/>
    <x v="891"/>
    <s v="1 3 7 378 003"/>
    <x v="9"/>
    <n v="0"/>
    <n v="0"/>
    <n v="0"/>
    <n v="0"/>
    <n v="13"/>
    <s v="1 3 7 378"/>
  </r>
  <r>
    <s v="A"/>
    <x v="892"/>
    <s v="1 3 7 378 004"/>
    <x v="8"/>
    <n v="0"/>
    <n v="0"/>
    <n v="0"/>
    <n v="0"/>
    <n v="13"/>
    <s v="1 3 7 378"/>
  </r>
  <r>
    <s v="A"/>
    <x v="893"/>
    <s v="1 3 7 378 005"/>
    <x v="10"/>
    <n v="0"/>
    <n v="0"/>
    <n v="0"/>
    <n v="0"/>
    <n v="13"/>
    <s v="1 3 7 378"/>
  </r>
  <r>
    <s v="A"/>
    <x v="894"/>
    <s v="1 3 7 379"/>
    <x v="177"/>
    <n v="0"/>
    <n v="0"/>
    <n v="0"/>
    <n v="0"/>
    <n v="9"/>
    <s v="1 3 7"/>
  </r>
  <r>
    <s v="A"/>
    <x v="895"/>
    <s v="1 3 7 379 001"/>
    <x v="7"/>
    <n v="0"/>
    <n v="0"/>
    <n v="0"/>
    <n v="0"/>
    <n v="13"/>
    <s v="1 3 7 379"/>
  </r>
  <r>
    <s v="A"/>
    <x v="896"/>
    <s v="1 3 7 379 002"/>
    <x v="8"/>
    <n v="0"/>
    <n v="0"/>
    <n v="0"/>
    <n v="0"/>
    <n v="13"/>
    <s v="1 3 7 379"/>
  </r>
  <r>
    <s v="A"/>
    <x v="897"/>
    <s v="1 3 7 379 003"/>
    <x v="9"/>
    <n v="0"/>
    <n v="0"/>
    <n v="0"/>
    <n v="0"/>
    <n v="13"/>
    <s v="1 3 7 379"/>
  </r>
  <r>
    <s v="A"/>
    <x v="898"/>
    <s v="1 3 7 379 004"/>
    <x v="8"/>
    <n v="0"/>
    <n v="0"/>
    <n v="0"/>
    <n v="0"/>
    <n v="13"/>
    <s v="1 3 7 379"/>
  </r>
  <r>
    <s v="A"/>
    <x v="899"/>
    <s v="1 3 7 379 005"/>
    <x v="10"/>
    <n v="0"/>
    <n v="0"/>
    <n v="0"/>
    <n v="0"/>
    <n v="13"/>
    <s v="1 3 7 379"/>
  </r>
  <r>
    <s v="A"/>
    <x v="900"/>
    <s v="1 3 8"/>
    <x v="178"/>
    <n v="0"/>
    <n v="0"/>
    <n v="0"/>
    <n v="0"/>
    <n v="5"/>
    <s v="1 3"/>
  </r>
  <r>
    <s v="A"/>
    <x v="901"/>
    <s v="1 3 8 381"/>
    <x v="179"/>
    <n v="0"/>
    <n v="0"/>
    <n v="0"/>
    <n v="0"/>
    <n v="9"/>
    <s v="1 3 8"/>
  </r>
  <r>
    <s v="A"/>
    <x v="902"/>
    <s v="1 3 8 381 001"/>
    <x v="7"/>
    <n v="0"/>
    <n v="0"/>
    <n v="0"/>
    <n v="0"/>
    <n v="13"/>
    <s v="1 3 8 381"/>
  </r>
  <r>
    <s v="A"/>
    <x v="903"/>
    <s v="1 3 8 381 002"/>
    <x v="8"/>
    <n v="0"/>
    <n v="0"/>
    <n v="0"/>
    <n v="0"/>
    <n v="13"/>
    <s v="1 3 8 381"/>
  </r>
  <r>
    <s v="A"/>
    <x v="904"/>
    <s v="1 3 8 381 003"/>
    <x v="9"/>
    <n v="0"/>
    <n v="0"/>
    <n v="0"/>
    <n v="0"/>
    <n v="13"/>
    <s v="1 3 8 381"/>
  </r>
  <r>
    <s v="A"/>
    <x v="905"/>
    <s v="1 3 8 381 004"/>
    <x v="8"/>
    <n v="0"/>
    <n v="0"/>
    <n v="0"/>
    <n v="0"/>
    <n v="13"/>
    <s v="1 3 8 381"/>
  </r>
  <r>
    <s v="A"/>
    <x v="906"/>
    <s v="1 3 8 381 005"/>
    <x v="10"/>
    <n v="0"/>
    <n v="0"/>
    <n v="0"/>
    <n v="0"/>
    <n v="13"/>
    <s v="1 3 8 381"/>
  </r>
  <r>
    <s v="A"/>
    <x v="907"/>
    <s v="1 3 8 382"/>
    <x v="180"/>
    <n v="0"/>
    <n v="0"/>
    <n v="0"/>
    <n v="0"/>
    <n v="9"/>
    <s v="1 3 8"/>
  </r>
  <r>
    <s v="A"/>
    <x v="908"/>
    <s v="1 3 8 382 001"/>
    <x v="7"/>
    <n v="0"/>
    <n v="0"/>
    <n v="0"/>
    <n v="0"/>
    <n v="13"/>
    <s v="1 3 8 382"/>
  </r>
  <r>
    <s v="A"/>
    <x v="909"/>
    <s v="1 3 8 382 002"/>
    <x v="8"/>
    <n v="0"/>
    <n v="0"/>
    <n v="0"/>
    <n v="0"/>
    <n v="13"/>
    <s v="1 3 8 382"/>
  </r>
  <r>
    <s v="A"/>
    <x v="910"/>
    <s v="1 3 8 382 003"/>
    <x v="9"/>
    <n v="0"/>
    <n v="0"/>
    <n v="0"/>
    <n v="0"/>
    <n v="13"/>
    <s v="1 3 8 382"/>
  </r>
  <r>
    <s v="A"/>
    <x v="911"/>
    <s v="1 3 8 382 004"/>
    <x v="8"/>
    <n v="0"/>
    <n v="0"/>
    <n v="0"/>
    <n v="0"/>
    <n v="13"/>
    <s v="1 3 8 382"/>
  </r>
  <r>
    <s v="A"/>
    <x v="912"/>
    <s v="1 3 8 382 005"/>
    <x v="10"/>
    <n v="0"/>
    <n v="0"/>
    <n v="0"/>
    <n v="0"/>
    <n v="13"/>
    <s v="1 3 8 382"/>
  </r>
  <r>
    <s v="A"/>
    <x v="913"/>
    <s v="1 3 8 383"/>
    <x v="181"/>
    <n v="0"/>
    <n v="0"/>
    <n v="0"/>
    <n v="0"/>
    <n v="9"/>
    <s v="1 3 8"/>
  </r>
  <r>
    <s v="A"/>
    <x v="914"/>
    <s v="1 3 8 383 001"/>
    <x v="7"/>
    <n v="0"/>
    <n v="0"/>
    <n v="0"/>
    <n v="0"/>
    <n v="13"/>
    <s v="1 3 8 383"/>
  </r>
  <r>
    <s v="A"/>
    <x v="915"/>
    <s v="1 3 8 383 002"/>
    <x v="8"/>
    <n v="0"/>
    <n v="0"/>
    <n v="0"/>
    <n v="0"/>
    <n v="13"/>
    <s v="1 3 8 383"/>
  </r>
  <r>
    <s v="A"/>
    <x v="916"/>
    <s v="1 3 8 383 003"/>
    <x v="9"/>
    <n v="0"/>
    <n v="0"/>
    <n v="0"/>
    <n v="0"/>
    <n v="13"/>
    <s v="1 3 8 383"/>
  </r>
  <r>
    <s v="A"/>
    <x v="917"/>
    <s v="1 3 8 383 004"/>
    <x v="8"/>
    <n v="0"/>
    <n v="0"/>
    <n v="0"/>
    <n v="0"/>
    <n v="13"/>
    <s v="1 3 8 383"/>
  </r>
  <r>
    <s v="A"/>
    <x v="918"/>
    <s v="1 3 8 383 005"/>
    <x v="10"/>
    <n v="0"/>
    <n v="0"/>
    <n v="0"/>
    <n v="0"/>
    <n v="13"/>
    <s v="1 3 8 383"/>
  </r>
  <r>
    <s v="A"/>
    <x v="919"/>
    <s v="1 3 8 384"/>
    <x v="182"/>
    <n v="0"/>
    <n v="0"/>
    <n v="0"/>
    <n v="0"/>
    <n v="9"/>
    <s v="1 3 8"/>
  </r>
  <r>
    <s v="A"/>
    <x v="920"/>
    <s v="1 3 8 384 001"/>
    <x v="7"/>
    <n v="0"/>
    <n v="0"/>
    <n v="0"/>
    <n v="0"/>
    <n v="13"/>
    <s v="1 3 8 384"/>
  </r>
  <r>
    <s v="A"/>
    <x v="921"/>
    <s v="1 3 8 384 002"/>
    <x v="8"/>
    <n v="0"/>
    <n v="0"/>
    <n v="0"/>
    <n v="0"/>
    <n v="13"/>
    <s v="1 3 8 384"/>
  </r>
  <r>
    <s v="A"/>
    <x v="922"/>
    <s v="1 3 8 384 003"/>
    <x v="9"/>
    <n v="0"/>
    <n v="0"/>
    <n v="0"/>
    <n v="0"/>
    <n v="13"/>
    <s v="1 3 8 384"/>
  </r>
  <r>
    <s v="A"/>
    <x v="923"/>
    <s v="1 3 8 384 004"/>
    <x v="8"/>
    <n v="0"/>
    <n v="0"/>
    <n v="0"/>
    <n v="0"/>
    <n v="13"/>
    <s v="1 3 8 384"/>
  </r>
  <r>
    <s v="A"/>
    <x v="924"/>
    <s v="1 3 8 384 005"/>
    <x v="10"/>
    <n v="0"/>
    <n v="0"/>
    <n v="0"/>
    <n v="0"/>
    <n v="13"/>
    <s v="1 3 8 384"/>
  </r>
  <r>
    <s v="A"/>
    <x v="925"/>
    <s v="1 3 8 385"/>
    <x v="183"/>
    <n v="0"/>
    <n v="0"/>
    <n v="0"/>
    <n v="0"/>
    <n v="9"/>
    <s v="1 3 8"/>
  </r>
  <r>
    <s v="A"/>
    <x v="926"/>
    <s v="1 3 8 385 001"/>
    <x v="7"/>
    <n v="0"/>
    <n v="0"/>
    <n v="0"/>
    <n v="0"/>
    <n v="13"/>
    <s v="1 3 8 385"/>
  </r>
  <r>
    <s v="A"/>
    <x v="927"/>
    <s v="1 3 8 385 002"/>
    <x v="8"/>
    <n v="0"/>
    <n v="0"/>
    <n v="0"/>
    <n v="0"/>
    <n v="13"/>
    <s v="1 3 8 385"/>
  </r>
  <r>
    <s v="A"/>
    <x v="928"/>
    <s v="1 3 8 385 003"/>
    <x v="9"/>
    <n v="0"/>
    <n v="0"/>
    <n v="0"/>
    <n v="0"/>
    <n v="13"/>
    <s v="1 3 8 385"/>
  </r>
  <r>
    <s v="A"/>
    <x v="929"/>
    <s v="1 3 8 385 004"/>
    <x v="8"/>
    <n v="0"/>
    <n v="0"/>
    <n v="0"/>
    <n v="0"/>
    <n v="13"/>
    <s v="1 3 8 385"/>
  </r>
  <r>
    <s v="A"/>
    <x v="930"/>
    <s v="1 3 8 385 005"/>
    <x v="10"/>
    <n v="0"/>
    <n v="0"/>
    <n v="0"/>
    <n v="0"/>
    <n v="13"/>
    <s v="1 3 8 385"/>
  </r>
  <r>
    <s v="A"/>
    <x v="931"/>
    <s v="1 3 9"/>
    <x v="184"/>
    <n v="320875"/>
    <n v="0"/>
    <n v="0"/>
    <n v="320875"/>
    <n v="5"/>
    <s v="1 3"/>
  </r>
  <r>
    <s v="A"/>
    <x v="932"/>
    <s v="1 3 9 391"/>
    <x v="185"/>
    <n v="0"/>
    <n v="0"/>
    <n v="0"/>
    <n v="0"/>
    <n v="9"/>
    <s v="1 3 9"/>
  </r>
  <r>
    <s v="A"/>
    <x v="933"/>
    <s v="1 3 9 391 001"/>
    <x v="7"/>
    <n v="0"/>
    <n v="0"/>
    <n v="0"/>
    <n v="0"/>
    <n v="13"/>
    <s v="1 3 9 391"/>
  </r>
  <r>
    <s v="A"/>
    <x v="934"/>
    <s v="1 3 9 391 002"/>
    <x v="8"/>
    <n v="0"/>
    <n v="0"/>
    <n v="0"/>
    <n v="0"/>
    <n v="13"/>
    <s v="1 3 9 391"/>
  </r>
  <r>
    <s v="A"/>
    <x v="935"/>
    <s v="1 3 9 391 003"/>
    <x v="9"/>
    <n v="0"/>
    <n v="0"/>
    <n v="0"/>
    <n v="0"/>
    <n v="13"/>
    <s v="1 3 9 391"/>
  </r>
  <r>
    <s v="A"/>
    <x v="936"/>
    <s v="1 3 9 391 004"/>
    <x v="8"/>
    <n v="0"/>
    <n v="0"/>
    <n v="0"/>
    <n v="0"/>
    <n v="13"/>
    <s v="1 3 9 391"/>
  </r>
  <r>
    <s v="A"/>
    <x v="937"/>
    <s v="1 3 9 391 005"/>
    <x v="10"/>
    <n v="0"/>
    <n v="0"/>
    <n v="0"/>
    <n v="0"/>
    <n v="13"/>
    <s v="1 3 9 391"/>
  </r>
  <r>
    <s v="A"/>
    <x v="938"/>
    <s v="1 3 9 392"/>
    <x v="186"/>
    <n v="0"/>
    <n v="0"/>
    <n v="0"/>
    <n v="0"/>
    <n v="9"/>
    <s v="1 3 9"/>
  </r>
  <r>
    <s v="A"/>
    <x v="939"/>
    <s v="1 3 9 392 001"/>
    <x v="7"/>
    <n v="0"/>
    <n v="0"/>
    <n v="0"/>
    <n v="0"/>
    <n v="13"/>
    <s v="1 3 9 392"/>
  </r>
  <r>
    <s v="A"/>
    <x v="940"/>
    <s v="1 3 9 392 002"/>
    <x v="8"/>
    <n v="0"/>
    <n v="0"/>
    <n v="0"/>
    <n v="0"/>
    <n v="13"/>
    <s v="1 3 9 392"/>
  </r>
  <r>
    <s v="A"/>
    <x v="941"/>
    <s v="1 3 9 392 003"/>
    <x v="9"/>
    <n v="0"/>
    <n v="0"/>
    <n v="0"/>
    <n v="0"/>
    <n v="13"/>
    <s v="1 3 9 392"/>
  </r>
  <r>
    <s v="A"/>
    <x v="942"/>
    <s v="1 3 9 392 004"/>
    <x v="8"/>
    <n v="0"/>
    <n v="0"/>
    <n v="0"/>
    <n v="0"/>
    <n v="13"/>
    <s v="1 3 9 392"/>
  </r>
  <r>
    <s v="A"/>
    <x v="943"/>
    <s v="1 3 9 392 005"/>
    <x v="10"/>
    <n v="0"/>
    <n v="0"/>
    <n v="0"/>
    <n v="0"/>
    <n v="13"/>
    <s v="1 3 9 392"/>
  </r>
  <r>
    <s v="A"/>
    <x v="944"/>
    <s v="1 3 9 393"/>
    <x v="187"/>
    <n v="0"/>
    <n v="0"/>
    <n v="0"/>
    <n v="0"/>
    <n v="9"/>
    <s v="1 3 9"/>
  </r>
  <r>
    <s v="A"/>
    <x v="945"/>
    <s v="1 3 9 393 001"/>
    <x v="7"/>
    <n v="0"/>
    <n v="0"/>
    <n v="0"/>
    <n v="0"/>
    <n v="13"/>
    <s v="1 3 9 393"/>
  </r>
  <r>
    <s v="A"/>
    <x v="946"/>
    <s v="1 3 9 393 002"/>
    <x v="8"/>
    <n v="0"/>
    <n v="0"/>
    <n v="0"/>
    <n v="0"/>
    <n v="13"/>
    <s v="1 3 9 393"/>
  </r>
  <r>
    <s v="A"/>
    <x v="947"/>
    <s v="1 3 9 393 003"/>
    <x v="9"/>
    <n v="0"/>
    <n v="0"/>
    <n v="0"/>
    <n v="0"/>
    <n v="13"/>
    <s v="1 3 9 393"/>
  </r>
  <r>
    <s v="A"/>
    <x v="948"/>
    <s v="1 3 9 393 004"/>
    <x v="8"/>
    <n v="0"/>
    <n v="0"/>
    <n v="0"/>
    <n v="0"/>
    <n v="13"/>
    <s v="1 3 9 393"/>
  </r>
  <r>
    <s v="A"/>
    <x v="949"/>
    <s v="1 3 9 393 005"/>
    <x v="10"/>
    <n v="0"/>
    <n v="0"/>
    <n v="0"/>
    <n v="0"/>
    <n v="13"/>
    <s v="1 3 9 393"/>
  </r>
  <r>
    <s v="A"/>
    <x v="950"/>
    <s v="1 3 9 394"/>
    <x v="188"/>
    <n v="0"/>
    <n v="0"/>
    <n v="0"/>
    <n v="0"/>
    <n v="9"/>
    <s v="1 3 9"/>
  </r>
  <r>
    <s v="A"/>
    <x v="951"/>
    <s v="1 3 9 394 001"/>
    <x v="7"/>
    <n v="0"/>
    <n v="0"/>
    <n v="0"/>
    <n v="0"/>
    <n v="13"/>
    <s v="1 3 9 394"/>
  </r>
  <r>
    <s v="A"/>
    <x v="952"/>
    <s v="1 3 9 394 002"/>
    <x v="8"/>
    <n v="0"/>
    <n v="0"/>
    <n v="0"/>
    <n v="0"/>
    <n v="13"/>
    <s v="1 3 9 394"/>
  </r>
  <r>
    <s v="A"/>
    <x v="953"/>
    <s v="1 3 9 394 003"/>
    <x v="9"/>
    <n v="0"/>
    <n v="0"/>
    <n v="0"/>
    <n v="0"/>
    <n v="13"/>
    <s v="1 3 9 394"/>
  </r>
  <r>
    <s v="A"/>
    <x v="954"/>
    <s v="1 3 9 394 004"/>
    <x v="8"/>
    <n v="0"/>
    <n v="0"/>
    <n v="0"/>
    <n v="0"/>
    <n v="13"/>
    <s v="1 3 9 394"/>
  </r>
  <r>
    <s v="A"/>
    <x v="955"/>
    <s v="1 3 9 394 005"/>
    <x v="10"/>
    <n v="0"/>
    <n v="0"/>
    <n v="0"/>
    <n v="0"/>
    <n v="13"/>
    <s v="1 3 9 394"/>
  </r>
  <r>
    <s v="A"/>
    <x v="956"/>
    <s v="1 3 9 395"/>
    <x v="189"/>
    <n v="0"/>
    <n v="0"/>
    <n v="0"/>
    <n v="0"/>
    <n v="9"/>
    <s v="1 3 9"/>
  </r>
  <r>
    <s v="A"/>
    <x v="957"/>
    <s v="1 3 9 395 001"/>
    <x v="7"/>
    <n v="0"/>
    <n v="0"/>
    <n v="0"/>
    <n v="0"/>
    <n v="13"/>
    <s v="1 3 9 395"/>
  </r>
  <r>
    <s v="A"/>
    <x v="958"/>
    <s v="1 3 9 395 002"/>
    <x v="8"/>
    <n v="0"/>
    <n v="0"/>
    <n v="0"/>
    <n v="0"/>
    <n v="13"/>
    <s v="1 3 9 395"/>
  </r>
  <r>
    <s v="A"/>
    <x v="959"/>
    <s v="1 3 9 395 003"/>
    <x v="9"/>
    <n v="0"/>
    <n v="0"/>
    <n v="0"/>
    <n v="0"/>
    <n v="13"/>
    <s v="1 3 9 395"/>
  </r>
  <r>
    <s v="A"/>
    <x v="960"/>
    <s v="1 3 9 395 004"/>
    <x v="8"/>
    <n v="0"/>
    <n v="0"/>
    <n v="0"/>
    <n v="0"/>
    <n v="13"/>
    <s v="1 3 9 395"/>
  </r>
  <r>
    <s v="A"/>
    <x v="961"/>
    <s v="1 3 9 395 005"/>
    <x v="10"/>
    <n v="0"/>
    <n v="0"/>
    <n v="0"/>
    <n v="0"/>
    <n v="13"/>
    <s v="1 3 9 395"/>
  </r>
  <r>
    <s v="A"/>
    <x v="962"/>
    <s v="1 3 9 396"/>
    <x v="190"/>
    <n v="0"/>
    <n v="0"/>
    <n v="0"/>
    <n v="0"/>
    <n v="9"/>
    <s v="1 3 9"/>
  </r>
  <r>
    <s v="A"/>
    <x v="963"/>
    <s v="1 3 9 396 001"/>
    <x v="7"/>
    <n v="0"/>
    <n v="0"/>
    <n v="0"/>
    <n v="0"/>
    <n v="13"/>
    <s v="1 3 9 396"/>
  </r>
  <r>
    <s v="A"/>
    <x v="964"/>
    <s v="1 3 9 396 002"/>
    <x v="8"/>
    <n v="0"/>
    <n v="0"/>
    <n v="0"/>
    <n v="0"/>
    <n v="13"/>
    <s v="1 3 9 396"/>
  </r>
  <r>
    <s v="A"/>
    <x v="965"/>
    <s v="1 3 9 396 003"/>
    <x v="9"/>
    <n v="0"/>
    <n v="0"/>
    <n v="0"/>
    <n v="0"/>
    <n v="13"/>
    <s v="1 3 9 396"/>
  </r>
  <r>
    <s v="A"/>
    <x v="966"/>
    <s v="1 3 9 396 004"/>
    <x v="8"/>
    <n v="0"/>
    <n v="0"/>
    <n v="0"/>
    <n v="0"/>
    <n v="13"/>
    <s v="1 3 9 396"/>
  </r>
  <r>
    <s v="A"/>
    <x v="967"/>
    <s v="1 3 9 396 005"/>
    <x v="10"/>
    <n v="0"/>
    <n v="0"/>
    <n v="0"/>
    <n v="0"/>
    <n v="13"/>
    <s v="1 3 9 396"/>
  </r>
  <r>
    <s v="A"/>
    <x v="968"/>
    <s v="1 3 9 397"/>
    <x v="191"/>
    <n v="0"/>
    <n v="0"/>
    <n v="0"/>
    <n v="0"/>
    <n v="9"/>
    <s v="1 3 9"/>
  </r>
  <r>
    <s v="A"/>
    <x v="969"/>
    <s v="1 3 9 397 001"/>
    <x v="7"/>
    <n v="0"/>
    <n v="0"/>
    <n v="0"/>
    <n v="0"/>
    <n v="13"/>
    <s v="1 3 9 397"/>
  </r>
  <r>
    <s v="A"/>
    <x v="970"/>
    <s v="1 3 9 397 002"/>
    <x v="8"/>
    <n v="0"/>
    <n v="0"/>
    <n v="0"/>
    <n v="0"/>
    <n v="13"/>
    <s v="1 3 9 397"/>
  </r>
  <r>
    <s v="A"/>
    <x v="971"/>
    <s v="1 3 9 397 003"/>
    <x v="9"/>
    <n v="0"/>
    <n v="0"/>
    <n v="0"/>
    <n v="0"/>
    <n v="13"/>
    <s v="1 3 9 397"/>
  </r>
  <r>
    <s v="A"/>
    <x v="972"/>
    <s v="1 3 9 397 004"/>
    <x v="8"/>
    <n v="0"/>
    <n v="0"/>
    <n v="0"/>
    <n v="0"/>
    <n v="13"/>
    <s v="1 3 9 397"/>
  </r>
  <r>
    <s v="A"/>
    <x v="973"/>
    <s v="1 3 9 397 005"/>
    <x v="10"/>
    <n v="0"/>
    <n v="0"/>
    <n v="0"/>
    <n v="0"/>
    <n v="13"/>
    <s v="1 3 9 397"/>
  </r>
  <r>
    <s v="A"/>
    <x v="974"/>
    <s v="1 3 9 398"/>
    <x v="192"/>
    <n v="0"/>
    <n v="0"/>
    <n v="0"/>
    <n v="0"/>
    <n v="9"/>
    <s v="1 3 9"/>
  </r>
  <r>
    <s v="A"/>
    <x v="975"/>
    <s v="1 3 9 398 001"/>
    <x v="7"/>
    <n v="0"/>
    <n v="0"/>
    <n v="0"/>
    <n v="0"/>
    <n v="13"/>
    <s v="1 3 9 398"/>
  </r>
  <r>
    <s v="A"/>
    <x v="976"/>
    <s v="1 3 9 398 002"/>
    <x v="8"/>
    <n v="0"/>
    <n v="0"/>
    <n v="0"/>
    <n v="0"/>
    <n v="13"/>
    <s v="1 3 9 398"/>
  </r>
  <r>
    <s v="A"/>
    <x v="977"/>
    <s v="1 3 9 398 003"/>
    <x v="9"/>
    <n v="0"/>
    <n v="0"/>
    <n v="0"/>
    <n v="0"/>
    <n v="13"/>
    <s v="1 3 9 398"/>
  </r>
  <r>
    <s v="A"/>
    <x v="978"/>
    <s v="1 3 9 398 004"/>
    <x v="8"/>
    <n v="0"/>
    <n v="0"/>
    <n v="0"/>
    <n v="0"/>
    <n v="13"/>
    <s v="1 3 9 398"/>
  </r>
  <r>
    <s v="A"/>
    <x v="979"/>
    <s v="1 3 9 398 005"/>
    <x v="10"/>
    <n v="0"/>
    <n v="0"/>
    <n v="0"/>
    <n v="0"/>
    <n v="13"/>
    <s v="1 3 9 398"/>
  </r>
  <r>
    <s v="A"/>
    <x v="980"/>
    <s v="1 3 9 399"/>
    <x v="184"/>
    <n v="320875"/>
    <n v="0"/>
    <n v="0"/>
    <n v="320875"/>
    <n v="9"/>
    <s v="1 3 9"/>
  </r>
  <r>
    <s v="A"/>
    <x v="981"/>
    <s v="1 3 9 399 001"/>
    <x v="7"/>
    <n v="0"/>
    <n v="0"/>
    <n v="0"/>
    <n v="0"/>
    <n v="13"/>
    <s v="1 3 9 399"/>
  </r>
  <r>
    <s v="A"/>
    <x v="982"/>
    <s v="1 3 9 399 002"/>
    <x v="8"/>
    <n v="0"/>
    <n v="0"/>
    <n v="0"/>
    <n v="0"/>
    <n v="13"/>
    <s v="1 3 9 399"/>
  </r>
  <r>
    <s v="A"/>
    <x v="983"/>
    <s v="1 3 9 399 003"/>
    <x v="9"/>
    <n v="320875"/>
    <n v="0"/>
    <n v="0"/>
    <n v="320875"/>
    <n v="13"/>
    <s v="1 3 9 399"/>
  </r>
  <r>
    <s v="A"/>
    <x v="984"/>
    <s v="1 3 9 399 004"/>
    <x v="8"/>
    <n v="0"/>
    <n v="0"/>
    <n v="0"/>
    <n v="0"/>
    <n v="13"/>
    <s v="1 3 9 399"/>
  </r>
  <r>
    <s v="A"/>
    <x v="985"/>
    <s v="1 3 9 399 005"/>
    <x v="10"/>
    <n v="0"/>
    <n v="0"/>
    <n v="0"/>
    <n v="0"/>
    <n v="13"/>
    <s v="1 3 9 399"/>
  </r>
  <r>
    <s v="A"/>
    <x v="986"/>
    <s v="1 4"/>
    <x v="193"/>
    <n v="4551213.3"/>
    <n v="0"/>
    <n v="0"/>
    <n v="4551213.3"/>
    <n v="3"/>
    <s v="1"/>
  </r>
  <r>
    <s v="A"/>
    <x v="987"/>
    <s v="1 4 1"/>
    <x v="194"/>
    <n v="0"/>
    <n v="0"/>
    <n v="0"/>
    <n v="0"/>
    <n v="5"/>
    <s v="1 4"/>
  </r>
  <r>
    <s v="A"/>
    <x v="988"/>
    <s v="1 4 1 411"/>
    <x v="195"/>
    <n v="0"/>
    <n v="0"/>
    <n v="0"/>
    <n v="0"/>
    <n v="9"/>
    <s v="1 4 1"/>
  </r>
  <r>
    <s v="A"/>
    <x v="989"/>
    <s v="1 4 1 411 001"/>
    <x v="7"/>
    <n v="0"/>
    <n v="0"/>
    <n v="0"/>
    <n v="0"/>
    <n v="13"/>
    <s v="1 4 1 411"/>
  </r>
  <r>
    <s v="A"/>
    <x v="990"/>
    <s v="1 4 1 411 002"/>
    <x v="8"/>
    <n v="0"/>
    <n v="0"/>
    <n v="0"/>
    <n v="0"/>
    <n v="13"/>
    <s v="1 4 1 411"/>
  </r>
  <r>
    <s v="A"/>
    <x v="991"/>
    <s v="1 4 1 411 003"/>
    <x v="9"/>
    <n v="0"/>
    <n v="0"/>
    <n v="0"/>
    <n v="0"/>
    <n v="13"/>
    <s v="1 4 1 411"/>
  </r>
  <r>
    <s v="A"/>
    <x v="992"/>
    <s v="1 4 1 411 004"/>
    <x v="8"/>
    <n v="0"/>
    <n v="0"/>
    <n v="0"/>
    <n v="0"/>
    <n v="13"/>
    <s v="1 4 1 411"/>
  </r>
  <r>
    <s v="A"/>
    <x v="993"/>
    <s v="1 4 1 411 005"/>
    <x v="10"/>
    <n v="0"/>
    <n v="0"/>
    <n v="0"/>
    <n v="0"/>
    <n v="13"/>
    <s v="1 4 1 411"/>
  </r>
  <r>
    <s v="A"/>
    <x v="994"/>
    <s v="1 4 1 412"/>
    <x v="196"/>
    <n v="0"/>
    <n v="0"/>
    <n v="0"/>
    <n v="0"/>
    <n v="9"/>
    <s v="1 4 1"/>
  </r>
  <r>
    <s v="A"/>
    <x v="995"/>
    <s v="1 4 1 412 001"/>
    <x v="7"/>
    <n v="0"/>
    <n v="0"/>
    <n v="0"/>
    <n v="0"/>
    <n v="13"/>
    <s v="1 4 1 412"/>
  </r>
  <r>
    <s v="A"/>
    <x v="996"/>
    <s v="1 4 1 412 002"/>
    <x v="8"/>
    <n v="0"/>
    <n v="0"/>
    <n v="0"/>
    <n v="0"/>
    <n v="13"/>
    <s v="1 4 1 412"/>
  </r>
  <r>
    <s v="A"/>
    <x v="997"/>
    <s v="1 4 1 412 003"/>
    <x v="9"/>
    <n v="0"/>
    <n v="0"/>
    <n v="0"/>
    <n v="0"/>
    <n v="13"/>
    <s v="1 4 1 412"/>
  </r>
  <r>
    <s v="A"/>
    <x v="998"/>
    <s v="1 4 1 412 004"/>
    <x v="8"/>
    <n v="0"/>
    <n v="0"/>
    <n v="0"/>
    <n v="0"/>
    <n v="13"/>
    <s v="1 4 1 412"/>
  </r>
  <r>
    <s v="A"/>
    <x v="999"/>
    <s v="1 4 1 412 005"/>
    <x v="10"/>
    <n v="0"/>
    <n v="0"/>
    <n v="0"/>
    <n v="0"/>
    <n v="13"/>
    <s v="1 4 1 412"/>
  </r>
  <r>
    <s v="A"/>
    <x v="1000"/>
    <s v="1 4 1 413"/>
    <x v="197"/>
    <n v="0"/>
    <n v="0"/>
    <n v="0"/>
    <n v="0"/>
    <n v="9"/>
    <s v="1 4 1"/>
  </r>
  <r>
    <s v="A"/>
    <x v="1001"/>
    <s v="1 4 1 413 001"/>
    <x v="7"/>
    <n v="0"/>
    <n v="0"/>
    <n v="0"/>
    <n v="0"/>
    <n v="13"/>
    <s v="1 4 1 413"/>
  </r>
  <r>
    <s v="A"/>
    <x v="1002"/>
    <s v="1 4 1 413 002"/>
    <x v="8"/>
    <n v="0"/>
    <n v="0"/>
    <n v="0"/>
    <n v="0"/>
    <n v="13"/>
    <s v="1 4 1 413"/>
  </r>
  <r>
    <s v="A"/>
    <x v="1003"/>
    <s v="1 4 1 413 003"/>
    <x v="9"/>
    <n v="0"/>
    <n v="0"/>
    <n v="0"/>
    <n v="0"/>
    <n v="13"/>
    <s v="1 4 1 413"/>
  </r>
  <r>
    <s v="A"/>
    <x v="1004"/>
    <s v="1 4 1 413 004"/>
    <x v="8"/>
    <n v="0"/>
    <n v="0"/>
    <n v="0"/>
    <n v="0"/>
    <n v="13"/>
    <s v="1 4 1 413"/>
  </r>
  <r>
    <s v="A"/>
    <x v="1005"/>
    <s v="1 4 1 413 005"/>
    <x v="10"/>
    <n v="0"/>
    <n v="0"/>
    <n v="0"/>
    <n v="0"/>
    <n v="13"/>
    <s v="1 4 1 413"/>
  </r>
  <r>
    <s v="A"/>
    <x v="1006"/>
    <s v="1 4 1 414"/>
    <x v="198"/>
    <n v="0"/>
    <n v="0"/>
    <n v="0"/>
    <n v="0"/>
    <n v="9"/>
    <s v="1 4 1"/>
  </r>
  <r>
    <s v="A"/>
    <x v="1007"/>
    <s v="1 4 1 414 001"/>
    <x v="7"/>
    <n v="0"/>
    <n v="0"/>
    <n v="0"/>
    <n v="0"/>
    <n v="13"/>
    <s v="1 4 1 414"/>
  </r>
  <r>
    <s v="A"/>
    <x v="1008"/>
    <s v="1 4 1 414 002"/>
    <x v="8"/>
    <n v="0"/>
    <n v="0"/>
    <n v="0"/>
    <n v="0"/>
    <n v="13"/>
    <s v="1 4 1 414"/>
  </r>
  <r>
    <s v="A"/>
    <x v="1009"/>
    <s v="1 4 1 414 003"/>
    <x v="9"/>
    <n v="0"/>
    <n v="0"/>
    <n v="0"/>
    <n v="0"/>
    <n v="13"/>
    <s v="1 4 1 414"/>
  </r>
  <r>
    <s v="A"/>
    <x v="1010"/>
    <s v="1 4 1 414 004"/>
    <x v="8"/>
    <n v="0"/>
    <n v="0"/>
    <n v="0"/>
    <n v="0"/>
    <n v="13"/>
    <s v="1 4 1 414"/>
  </r>
  <r>
    <s v="A"/>
    <x v="1011"/>
    <s v="1 4 1 414 005"/>
    <x v="10"/>
    <n v="0"/>
    <n v="0"/>
    <n v="0"/>
    <n v="0"/>
    <n v="13"/>
    <s v="1 4 1 414"/>
  </r>
  <r>
    <s v="A"/>
    <x v="1012"/>
    <s v="1 4 1 415"/>
    <x v="199"/>
    <n v="0"/>
    <n v="0"/>
    <n v="0"/>
    <n v="0"/>
    <n v="9"/>
    <s v="1 4 1"/>
  </r>
  <r>
    <s v="A"/>
    <x v="1013"/>
    <s v="1 4 1 415 001"/>
    <x v="7"/>
    <n v="0"/>
    <n v="0"/>
    <n v="0"/>
    <n v="0"/>
    <n v="13"/>
    <s v="1 4 1 415"/>
  </r>
  <r>
    <s v="A"/>
    <x v="1014"/>
    <s v="1 4 1 415 002"/>
    <x v="8"/>
    <n v="0"/>
    <n v="0"/>
    <n v="0"/>
    <n v="0"/>
    <n v="13"/>
    <s v="1 4 1 415"/>
  </r>
  <r>
    <s v="A"/>
    <x v="1015"/>
    <s v="1 4 1 415 003"/>
    <x v="9"/>
    <n v="0"/>
    <n v="0"/>
    <n v="0"/>
    <n v="0"/>
    <n v="13"/>
    <s v="1 4 1 415"/>
  </r>
  <r>
    <s v="A"/>
    <x v="1016"/>
    <s v="1 4 1 415 004"/>
    <x v="8"/>
    <n v="0"/>
    <n v="0"/>
    <n v="0"/>
    <n v="0"/>
    <n v="13"/>
    <s v="1 4 1 415"/>
  </r>
  <r>
    <s v="A"/>
    <x v="1017"/>
    <s v="1 4 1 415 005"/>
    <x v="10"/>
    <n v="0"/>
    <n v="0"/>
    <n v="0"/>
    <n v="0"/>
    <n v="13"/>
    <s v="1 4 1 415"/>
  </r>
  <r>
    <s v="A"/>
    <x v="1018"/>
    <s v="1 4 1 416"/>
    <x v="200"/>
    <n v="0"/>
    <n v="0"/>
    <n v="0"/>
    <n v="0"/>
    <n v="9"/>
    <s v="1 4 1"/>
  </r>
  <r>
    <s v="A"/>
    <x v="1019"/>
    <s v="1 4 1 416 001"/>
    <x v="7"/>
    <n v="0"/>
    <n v="0"/>
    <n v="0"/>
    <n v="0"/>
    <n v="13"/>
    <s v="1 4 1 416"/>
  </r>
  <r>
    <s v="A"/>
    <x v="1020"/>
    <s v="1 4 1 416 002"/>
    <x v="8"/>
    <n v="0"/>
    <n v="0"/>
    <n v="0"/>
    <n v="0"/>
    <n v="13"/>
    <s v="1 4 1 416"/>
  </r>
  <r>
    <s v="A"/>
    <x v="1021"/>
    <s v="1 4 1 416 003"/>
    <x v="9"/>
    <n v="0"/>
    <n v="0"/>
    <n v="0"/>
    <n v="0"/>
    <n v="13"/>
    <s v="1 4 1 416"/>
  </r>
  <r>
    <s v="A"/>
    <x v="1022"/>
    <s v="1 4 1 416 004"/>
    <x v="8"/>
    <n v="0"/>
    <n v="0"/>
    <n v="0"/>
    <n v="0"/>
    <n v="13"/>
    <s v="1 4 1 416"/>
  </r>
  <r>
    <s v="A"/>
    <x v="1023"/>
    <s v="1 4 1 416 005"/>
    <x v="10"/>
    <n v="0"/>
    <n v="0"/>
    <n v="0"/>
    <n v="0"/>
    <n v="13"/>
    <s v="1 4 1 416"/>
  </r>
  <r>
    <s v="A"/>
    <x v="1024"/>
    <s v="1 4 1 417"/>
    <x v="201"/>
    <n v="0"/>
    <n v="0"/>
    <n v="0"/>
    <n v="0"/>
    <n v="9"/>
    <s v="1 4 1"/>
  </r>
  <r>
    <s v="A"/>
    <x v="1025"/>
    <s v="1 4 1 417 001"/>
    <x v="7"/>
    <n v="0"/>
    <n v="0"/>
    <n v="0"/>
    <n v="0"/>
    <n v="13"/>
    <s v="1 4 1 417"/>
  </r>
  <r>
    <s v="A"/>
    <x v="1026"/>
    <s v="1 4 1 417 002"/>
    <x v="8"/>
    <n v="0"/>
    <n v="0"/>
    <n v="0"/>
    <n v="0"/>
    <n v="13"/>
    <s v="1 4 1 417"/>
  </r>
  <r>
    <s v="A"/>
    <x v="1027"/>
    <s v="1 4 1 417 003"/>
    <x v="9"/>
    <n v="0"/>
    <n v="0"/>
    <n v="0"/>
    <n v="0"/>
    <n v="13"/>
    <s v="1 4 1 417"/>
  </r>
  <r>
    <s v="A"/>
    <x v="1028"/>
    <s v="1 4 1 417 004"/>
    <x v="8"/>
    <n v="0"/>
    <n v="0"/>
    <n v="0"/>
    <n v="0"/>
    <n v="13"/>
    <s v="1 4 1 417"/>
  </r>
  <r>
    <s v="A"/>
    <x v="1029"/>
    <s v="1 4 1 417 005"/>
    <x v="10"/>
    <n v="0"/>
    <n v="0"/>
    <n v="0"/>
    <n v="0"/>
    <n v="13"/>
    <s v="1 4 1 417"/>
  </r>
  <r>
    <s v="A"/>
    <x v="1030"/>
    <s v="1 4 1 418"/>
    <x v="202"/>
    <n v="0"/>
    <n v="0"/>
    <n v="0"/>
    <n v="0"/>
    <n v="9"/>
    <s v="1 4 1"/>
  </r>
  <r>
    <s v="A"/>
    <x v="1031"/>
    <s v="1 4 1 418 001"/>
    <x v="7"/>
    <n v="0"/>
    <n v="0"/>
    <n v="0"/>
    <n v="0"/>
    <n v="13"/>
    <s v="1 4 1 418"/>
  </r>
  <r>
    <s v="A"/>
    <x v="1032"/>
    <s v="1 4 1 418 002"/>
    <x v="8"/>
    <n v="0"/>
    <n v="0"/>
    <n v="0"/>
    <n v="0"/>
    <n v="13"/>
    <s v="1 4 1 418"/>
  </r>
  <r>
    <s v="A"/>
    <x v="1033"/>
    <s v="1 4 1 418 003"/>
    <x v="9"/>
    <n v="0"/>
    <n v="0"/>
    <n v="0"/>
    <n v="0"/>
    <n v="13"/>
    <s v="1 4 1 418"/>
  </r>
  <r>
    <s v="A"/>
    <x v="1034"/>
    <s v="1 4 1 418 004"/>
    <x v="8"/>
    <n v="0"/>
    <n v="0"/>
    <n v="0"/>
    <n v="0"/>
    <n v="13"/>
    <s v="1 4 1 418"/>
  </r>
  <r>
    <s v="A"/>
    <x v="1035"/>
    <s v="1 4 1 418 005"/>
    <x v="10"/>
    <n v="0"/>
    <n v="0"/>
    <n v="0"/>
    <n v="0"/>
    <n v="13"/>
    <s v="1 4 1 418"/>
  </r>
  <r>
    <s v="A"/>
    <x v="1036"/>
    <s v="1 4 1 419"/>
    <x v="203"/>
    <n v="0"/>
    <n v="0"/>
    <n v="0"/>
    <n v="0"/>
    <n v="9"/>
    <s v="1 4 1"/>
  </r>
  <r>
    <s v="A"/>
    <x v="1037"/>
    <s v="1 4 1 419 001"/>
    <x v="7"/>
    <n v="0"/>
    <n v="0"/>
    <n v="0"/>
    <n v="0"/>
    <n v="13"/>
    <s v="1 4 1 419"/>
  </r>
  <r>
    <s v="A"/>
    <x v="1038"/>
    <s v="1 4 1 419 002"/>
    <x v="8"/>
    <n v="0"/>
    <n v="0"/>
    <n v="0"/>
    <n v="0"/>
    <n v="13"/>
    <s v="1 4 1 419"/>
  </r>
  <r>
    <s v="A"/>
    <x v="1039"/>
    <s v="1 4 1 419 003"/>
    <x v="9"/>
    <n v="0"/>
    <n v="0"/>
    <n v="0"/>
    <n v="0"/>
    <n v="13"/>
    <s v="1 4 1 419"/>
  </r>
  <r>
    <s v="A"/>
    <x v="1040"/>
    <s v="1 4 1 419 004"/>
    <x v="8"/>
    <n v="0"/>
    <n v="0"/>
    <n v="0"/>
    <n v="0"/>
    <n v="13"/>
    <s v="1 4 1 419"/>
  </r>
  <r>
    <s v="A"/>
    <x v="1041"/>
    <s v="1 4 1 419 005"/>
    <x v="10"/>
    <n v="0"/>
    <n v="0"/>
    <n v="0"/>
    <n v="0"/>
    <n v="13"/>
    <s v="1 4 1 419"/>
  </r>
  <r>
    <s v="A"/>
    <x v="1042"/>
    <s v="1 4 2"/>
    <x v="204"/>
    <n v="0"/>
    <n v="0"/>
    <n v="0"/>
    <n v="0"/>
    <n v="5"/>
    <s v="1 4"/>
  </r>
  <r>
    <s v="A"/>
    <x v="1043"/>
    <s v="1 4 2 421"/>
    <x v="205"/>
    <n v="0"/>
    <n v="0"/>
    <n v="0"/>
    <n v="0"/>
    <n v="9"/>
    <s v="1 4 2"/>
  </r>
  <r>
    <s v="A"/>
    <x v="1044"/>
    <s v="1 4 2 421 001"/>
    <x v="7"/>
    <n v="0"/>
    <n v="0"/>
    <n v="0"/>
    <n v="0"/>
    <n v="13"/>
    <s v="1 4 2 421"/>
  </r>
  <r>
    <s v="A"/>
    <x v="1045"/>
    <s v="1 4 2 421 002"/>
    <x v="8"/>
    <n v="0"/>
    <n v="0"/>
    <n v="0"/>
    <n v="0"/>
    <n v="13"/>
    <s v="1 4 2 421"/>
  </r>
  <r>
    <s v="A"/>
    <x v="1046"/>
    <s v="1 4 2 421 003"/>
    <x v="9"/>
    <n v="0"/>
    <n v="0"/>
    <n v="0"/>
    <n v="0"/>
    <n v="13"/>
    <s v="1 4 2 421"/>
  </r>
  <r>
    <s v="A"/>
    <x v="1047"/>
    <s v="1 4 2 421 004"/>
    <x v="8"/>
    <n v="0"/>
    <n v="0"/>
    <n v="0"/>
    <n v="0"/>
    <n v="13"/>
    <s v="1 4 2 421"/>
  </r>
  <r>
    <s v="A"/>
    <x v="1048"/>
    <s v="1 4 2 421 005"/>
    <x v="10"/>
    <n v="0"/>
    <n v="0"/>
    <n v="0"/>
    <n v="0"/>
    <n v="13"/>
    <s v="1 4 2 421"/>
  </r>
  <r>
    <s v="A"/>
    <x v="1049"/>
    <s v="1 4 2 422"/>
    <x v="206"/>
    <n v="0"/>
    <n v="0"/>
    <n v="0"/>
    <n v="0"/>
    <n v="9"/>
    <s v="1 4 2"/>
  </r>
  <r>
    <s v="A"/>
    <x v="1050"/>
    <s v="1 4 2 422 001"/>
    <x v="7"/>
    <n v="0"/>
    <n v="0"/>
    <n v="0"/>
    <n v="0"/>
    <n v="13"/>
    <s v="1 4 2 422"/>
  </r>
  <r>
    <s v="A"/>
    <x v="1051"/>
    <s v="1 4 2 422 002"/>
    <x v="8"/>
    <n v="0"/>
    <n v="0"/>
    <n v="0"/>
    <n v="0"/>
    <n v="13"/>
    <s v="1 4 2 422"/>
  </r>
  <r>
    <s v="A"/>
    <x v="1052"/>
    <s v="1 4 2 422 003"/>
    <x v="9"/>
    <n v="0"/>
    <n v="0"/>
    <n v="0"/>
    <n v="0"/>
    <n v="13"/>
    <s v="1 4 2 422"/>
  </r>
  <r>
    <s v="A"/>
    <x v="1053"/>
    <s v="1 4 2 422 004"/>
    <x v="8"/>
    <n v="0"/>
    <n v="0"/>
    <n v="0"/>
    <n v="0"/>
    <n v="13"/>
    <s v="1 4 2 422"/>
  </r>
  <r>
    <s v="A"/>
    <x v="1054"/>
    <s v="1 4 2 422 005"/>
    <x v="10"/>
    <n v="0"/>
    <n v="0"/>
    <n v="0"/>
    <n v="0"/>
    <n v="13"/>
    <s v="1 4 2 422"/>
  </r>
  <r>
    <s v="A"/>
    <x v="1055"/>
    <s v="1 4 2 423"/>
    <x v="207"/>
    <n v="0"/>
    <n v="0"/>
    <n v="0"/>
    <n v="0"/>
    <n v="9"/>
    <s v="1 4 2"/>
  </r>
  <r>
    <s v="A"/>
    <x v="1056"/>
    <s v="1 4 2 423 001"/>
    <x v="7"/>
    <n v="0"/>
    <n v="0"/>
    <n v="0"/>
    <n v="0"/>
    <n v="13"/>
    <s v="1 4 2 423"/>
  </r>
  <r>
    <s v="A"/>
    <x v="1057"/>
    <s v="1 4 2 423 002"/>
    <x v="8"/>
    <n v="0"/>
    <n v="0"/>
    <n v="0"/>
    <n v="0"/>
    <n v="13"/>
    <s v="1 4 2 423"/>
  </r>
  <r>
    <s v="A"/>
    <x v="1058"/>
    <s v="1 4 2 423 003"/>
    <x v="9"/>
    <n v="0"/>
    <n v="0"/>
    <n v="0"/>
    <n v="0"/>
    <n v="13"/>
    <s v="1 4 2 423"/>
  </r>
  <r>
    <s v="A"/>
    <x v="1059"/>
    <s v="1 4 2 423 004"/>
    <x v="8"/>
    <n v="0"/>
    <n v="0"/>
    <n v="0"/>
    <n v="0"/>
    <n v="13"/>
    <s v="1 4 2 423"/>
  </r>
  <r>
    <s v="A"/>
    <x v="1060"/>
    <s v="1 4 2 423 005"/>
    <x v="10"/>
    <n v="0"/>
    <n v="0"/>
    <n v="0"/>
    <n v="0"/>
    <n v="13"/>
    <s v="1 4 2 423"/>
  </r>
  <r>
    <s v="A"/>
    <x v="1061"/>
    <s v="1 4 2 424"/>
    <x v="208"/>
    <n v="0"/>
    <n v="0"/>
    <n v="0"/>
    <n v="0"/>
    <n v="9"/>
    <s v="1 4 2"/>
  </r>
  <r>
    <s v="A"/>
    <x v="1062"/>
    <s v="1 4 2 424 001"/>
    <x v="7"/>
    <n v="0"/>
    <n v="0"/>
    <n v="0"/>
    <n v="0"/>
    <n v="13"/>
    <s v="1 4 2 424"/>
  </r>
  <r>
    <s v="A"/>
    <x v="1063"/>
    <s v="1 4 2 424 002"/>
    <x v="8"/>
    <n v="0"/>
    <n v="0"/>
    <n v="0"/>
    <n v="0"/>
    <n v="13"/>
    <s v="1 4 2 424"/>
  </r>
  <r>
    <s v="A"/>
    <x v="1064"/>
    <s v="1 4 2 424 003"/>
    <x v="9"/>
    <n v="0"/>
    <n v="0"/>
    <n v="0"/>
    <n v="0"/>
    <n v="13"/>
    <s v="1 4 2 424"/>
  </r>
  <r>
    <s v="A"/>
    <x v="1065"/>
    <s v="1 4 2 424 004"/>
    <x v="8"/>
    <n v="0"/>
    <n v="0"/>
    <n v="0"/>
    <n v="0"/>
    <n v="13"/>
    <s v="1 4 2 424"/>
  </r>
  <r>
    <s v="A"/>
    <x v="1066"/>
    <s v="1 4 2 424 005"/>
    <x v="10"/>
    <n v="0"/>
    <n v="0"/>
    <n v="0"/>
    <n v="0"/>
    <n v="13"/>
    <s v="1 4 2 424"/>
  </r>
  <r>
    <s v="A"/>
    <x v="1067"/>
    <s v="1 4 2 425"/>
    <x v="209"/>
    <n v="0"/>
    <n v="0"/>
    <n v="0"/>
    <n v="0"/>
    <n v="9"/>
    <s v="1 4 2"/>
  </r>
  <r>
    <s v="A"/>
    <x v="1068"/>
    <s v="1 4 2 425 001"/>
    <x v="7"/>
    <n v="0"/>
    <n v="0"/>
    <n v="0"/>
    <n v="0"/>
    <n v="13"/>
    <s v="1 4 2 425"/>
  </r>
  <r>
    <s v="A"/>
    <x v="1069"/>
    <s v="1 4 2 425 002"/>
    <x v="8"/>
    <n v="0"/>
    <n v="0"/>
    <n v="0"/>
    <n v="0"/>
    <n v="13"/>
    <s v="1 4 2 425"/>
  </r>
  <r>
    <s v="A"/>
    <x v="1070"/>
    <s v="1 4 2 425 003"/>
    <x v="9"/>
    <n v="0"/>
    <n v="0"/>
    <n v="0"/>
    <n v="0"/>
    <n v="13"/>
    <s v="1 4 2 425"/>
  </r>
  <r>
    <s v="A"/>
    <x v="1071"/>
    <s v="1 4 2 425 004"/>
    <x v="8"/>
    <n v="0"/>
    <n v="0"/>
    <n v="0"/>
    <n v="0"/>
    <n v="13"/>
    <s v="1 4 2 425"/>
  </r>
  <r>
    <s v="A"/>
    <x v="1072"/>
    <s v="1 4 2 425 005"/>
    <x v="10"/>
    <n v="0"/>
    <n v="0"/>
    <n v="0"/>
    <n v="0"/>
    <n v="13"/>
    <s v="1 4 2 425"/>
  </r>
  <r>
    <s v="A"/>
    <x v="1073"/>
    <s v="1 4 3"/>
    <x v="210"/>
    <n v="0"/>
    <n v="0"/>
    <n v="0"/>
    <n v="0"/>
    <n v="5"/>
    <s v="1 4"/>
  </r>
  <r>
    <s v="A"/>
    <x v="1074"/>
    <s v="1 4 3 431"/>
    <x v="211"/>
    <n v="0"/>
    <n v="0"/>
    <n v="0"/>
    <n v="0"/>
    <n v="9"/>
    <s v="1 4 3"/>
  </r>
  <r>
    <s v="A"/>
    <x v="1075"/>
    <s v="1 4 3 431 001"/>
    <x v="7"/>
    <n v="0"/>
    <n v="0"/>
    <n v="0"/>
    <n v="0"/>
    <n v="13"/>
    <s v="1 4 3 431"/>
  </r>
  <r>
    <s v="A"/>
    <x v="1076"/>
    <s v="1 4 3 431 002"/>
    <x v="8"/>
    <n v="0"/>
    <n v="0"/>
    <n v="0"/>
    <n v="0"/>
    <n v="13"/>
    <s v="1 4 3 431"/>
  </r>
  <r>
    <s v="A"/>
    <x v="1077"/>
    <s v="1 4 3 431 003"/>
    <x v="9"/>
    <n v="0"/>
    <n v="0"/>
    <n v="0"/>
    <n v="0"/>
    <n v="13"/>
    <s v="1 4 3 431"/>
  </r>
  <r>
    <s v="A"/>
    <x v="1078"/>
    <s v="1 4 3 431 004"/>
    <x v="8"/>
    <n v="0"/>
    <n v="0"/>
    <n v="0"/>
    <n v="0"/>
    <n v="13"/>
    <s v="1 4 3 431"/>
  </r>
  <r>
    <s v="A"/>
    <x v="1079"/>
    <s v="1 4 3 431 005"/>
    <x v="10"/>
    <n v="0"/>
    <n v="0"/>
    <n v="0"/>
    <n v="0"/>
    <n v="13"/>
    <s v="1 4 3 431"/>
  </r>
  <r>
    <s v="A"/>
    <x v="1080"/>
    <s v="1 4 3 432"/>
    <x v="212"/>
    <n v="0"/>
    <n v="0"/>
    <n v="0"/>
    <n v="0"/>
    <n v="9"/>
    <s v="1 4 3"/>
  </r>
  <r>
    <s v="A"/>
    <x v="1081"/>
    <s v="1 4 3 432 001"/>
    <x v="7"/>
    <n v="0"/>
    <n v="0"/>
    <n v="0"/>
    <n v="0"/>
    <n v="13"/>
    <s v="1 4 3 432"/>
  </r>
  <r>
    <s v="A"/>
    <x v="1082"/>
    <s v="1 4 3 432 002"/>
    <x v="8"/>
    <n v="0"/>
    <n v="0"/>
    <n v="0"/>
    <n v="0"/>
    <n v="13"/>
    <s v="1 4 3 432"/>
  </r>
  <r>
    <s v="A"/>
    <x v="1083"/>
    <s v="1 4 3 432 003"/>
    <x v="9"/>
    <n v="0"/>
    <n v="0"/>
    <n v="0"/>
    <n v="0"/>
    <n v="13"/>
    <s v="1 4 3 432"/>
  </r>
  <r>
    <s v="A"/>
    <x v="1084"/>
    <s v="1 4 3 432 004"/>
    <x v="8"/>
    <n v="0"/>
    <n v="0"/>
    <n v="0"/>
    <n v="0"/>
    <n v="13"/>
    <s v="1 4 3 432"/>
  </r>
  <r>
    <s v="A"/>
    <x v="1085"/>
    <s v="1 4 3 432 005"/>
    <x v="10"/>
    <n v="0"/>
    <n v="0"/>
    <n v="0"/>
    <n v="0"/>
    <n v="13"/>
    <s v="1 4 3 432"/>
  </r>
  <r>
    <s v="A"/>
    <x v="1086"/>
    <s v="1 4 3 433"/>
    <x v="213"/>
    <n v="0"/>
    <n v="0"/>
    <n v="0"/>
    <n v="0"/>
    <n v="9"/>
    <s v="1 4 3"/>
  </r>
  <r>
    <s v="A"/>
    <x v="1087"/>
    <s v="1 4 3 433 001"/>
    <x v="7"/>
    <n v="0"/>
    <n v="0"/>
    <n v="0"/>
    <n v="0"/>
    <n v="13"/>
    <s v="1 4 3 433"/>
  </r>
  <r>
    <s v="A"/>
    <x v="1088"/>
    <s v="1 4 3 433 002"/>
    <x v="8"/>
    <n v="0"/>
    <n v="0"/>
    <n v="0"/>
    <n v="0"/>
    <n v="13"/>
    <s v="1 4 3 433"/>
  </r>
  <r>
    <s v="A"/>
    <x v="1089"/>
    <s v="1 4 3 433 003"/>
    <x v="9"/>
    <n v="0"/>
    <n v="0"/>
    <n v="0"/>
    <n v="0"/>
    <n v="13"/>
    <s v="1 4 3 433"/>
  </r>
  <r>
    <s v="A"/>
    <x v="1090"/>
    <s v="1 4 3 433 004"/>
    <x v="8"/>
    <n v="0"/>
    <n v="0"/>
    <n v="0"/>
    <n v="0"/>
    <n v="13"/>
    <s v="1 4 3 433"/>
  </r>
  <r>
    <s v="A"/>
    <x v="1091"/>
    <s v="1 4 3 433 005"/>
    <x v="10"/>
    <n v="0"/>
    <n v="0"/>
    <n v="0"/>
    <n v="0"/>
    <n v="13"/>
    <s v="1 4 3 433"/>
  </r>
  <r>
    <s v="A"/>
    <x v="1092"/>
    <s v="1 4 3 434"/>
    <x v="214"/>
    <n v="0"/>
    <n v="0"/>
    <n v="0"/>
    <n v="0"/>
    <n v="9"/>
    <s v="1 4 3"/>
  </r>
  <r>
    <s v="A"/>
    <x v="1093"/>
    <s v="1 4 3 434 001"/>
    <x v="7"/>
    <n v="0"/>
    <n v="0"/>
    <n v="0"/>
    <n v="0"/>
    <n v="13"/>
    <s v="1 4 3 434"/>
  </r>
  <r>
    <s v="A"/>
    <x v="1094"/>
    <s v="1 4 3 434 002"/>
    <x v="8"/>
    <n v="0"/>
    <n v="0"/>
    <n v="0"/>
    <n v="0"/>
    <n v="13"/>
    <s v="1 4 3 434"/>
  </r>
  <r>
    <s v="A"/>
    <x v="1095"/>
    <s v="1 4 3 434 003"/>
    <x v="9"/>
    <n v="0"/>
    <n v="0"/>
    <n v="0"/>
    <n v="0"/>
    <n v="13"/>
    <s v="1 4 3 434"/>
  </r>
  <r>
    <s v="A"/>
    <x v="1096"/>
    <s v="1 4 3 434 004"/>
    <x v="8"/>
    <n v="0"/>
    <n v="0"/>
    <n v="0"/>
    <n v="0"/>
    <n v="13"/>
    <s v="1 4 3 434"/>
  </r>
  <r>
    <s v="A"/>
    <x v="1097"/>
    <s v="1 4 3 434 005"/>
    <x v="10"/>
    <n v="0"/>
    <n v="0"/>
    <n v="0"/>
    <n v="0"/>
    <n v="13"/>
    <s v="1 4 3 434"/>
  </r>
  <r>
    <s v="A"/>
    <x v="1098"/>
    <s v="1 4 3 435"/>
    <x v="215"/>
    <n v="0"/>
    <n v="0"/>
    <n v="0"/>
    <n v="0"/>
    <n v="9"/>
    <s v="1 4 3"/>
  </r>
  <r>
    <s v="A"/>
    <x v="1099"/>
    <s v="1 4 3 435 001"/>
    <x v="7"/>
    <n v="0"/>
    <n v="0"/>
    <n v="0"/>
    <n v="0"/>
    <n v="13"/>
    <s v="1 4 3 435"/>
  </r>
  <r>
    <s v="A"/>
    <x v="1100"/>
    <s v="1 4 3 435 002"/>
    <x v="8"/>
    <n v="0"/>
    <n v="0"/>
    <n v="0"/>
    <n v="0"/>
    <n v="13"/>
    <s v="1 4 3 435"/>
  </r>
  <r>
    <s v="A"/>
    <x v="1101"/>
    <s v="1 4 3 435 003"/>
    <x v="9"/>
    <n v="0"/>
    <n v="0"/>
    <n v="0"/>
    <n v="0"/>
    <n v="13"/>
    <s v="1 4 3 435"/>
  </r>
  <r>
    <s v="A"/>
    <x v="1102"/>
    <s v="1 4 3 435 004"/>
    <x v="8"/>
    <n v="0"/>
    <n v="0"/>
    <n v="0"/>
    <n v="0"/>
    <n v="13"/>
    <s v="1 4 3 435"/>
  </r>
  <r>
    <s v="A"/>
    <x v="1103"/>
    <s v="1 4 3 435 005"/>
    <x v="10"/>
    <n v="0"/>
    <n v="0"/>
    <n v="0"/>
    <n v="0"/>
    <n v="13"/>
    <s v="1 4 3 435"/>
  </r>
  <r>
    <s v="A"/>
    <x v="1104"/>
    <s v="1 4 3 436"/>
    <x v="216"/>
    <n v="0"/>
    <n v="0"/>
    <n v="0"/>
    <n v="0"/>
    <n v="9"/>
    <s v="1 4 3"/>
  </r>
  <r>
    <s v="A"/>
    <x v="1105"/>
    <s v="1 4 3 436 001"/>
    <x v="7"/>
    <n v="0"/>
    <n v="0"/>
    <n v="0"/>
    <n v="0"/>
    <n v="13"/>
    <s v="1 4 3 436"/>
  </r>
  <r>
    <s v="A"/>
    <x v="1106"/>
    <s v="1 4 3 436 002"/>
    <x v="8"/>
    <n v="0"/>
    <n v="0"/>
    <n v="0"/>
    <n v="0"/>
    <n v="13"/>
    <s v="1 4 3 436"/>
  </r>
  <r>
    <s v="A"/>
    <x v="1107"/>
    <s v="1 4 3 436 003"/>
    <x v="9"/>
    <n v="0"/>
    <n v="0"/>
    <n v="0"/>
    <n v="0"/>
    <n v="13"/>
    <s v="1 4 3 436"/>
  </r>
  <r>
    <s v="A"/>
    <x v="1108"/>
    <s v="1 4 3 436 004"/>
    <x v="8"/>
    <n v="0"/>
    <n v="0"/>
    <n v="0"/>
    <n v="0"/>
    <n v="13"/>
    <s v="1 4 3 436"/>
  </r>
  <r>
    <s v="A"/>
    <x v="1109"/>
    <s v="1 4 3 436 005"/>
    <x v="10"/>
    <n v="0"/>
    <n v="0"/>
    <n v="0"/>
    <n v="0"/>
    <n v="13"/>
    <s v="1 4 3 436"/>
  </r>
  <r>
    <s v="A"/>
    <x v="1110"/>
    <s v="1 4 3 437"/>
    <x v="217"/>
    <n v="0"/>
    <n v="0"/>
    <n v="0"/>
    <n v="0"/>
    <n v="9"/>
    <s v="1 4 3"/>
  </r>
  <r>
    <s v="A"/>
    <x v="1111"/>
    <s v="1 4 3 437 001"/>
    <x v="7"/>
    <n v="0"/>
    <n v="0"/>
    <n v="0"/>
    <n v="0"/>
    <n v="13"/>
    <s v="1 4 3 437"/>
  </r>
  <r>
    <s v="A"/>
    <x v="1112"/>
    <s v="1 4 3 437 002"/>
    <x v="8"/>
    <n v="0"/>
    <n v="0"/>
    <n v="0"/>
    <n v="0"/>
    <n v="13"/>
    <s v="1 4 3 437"/>
  </r>
  <r>
    <s v="A"/>
    <x v="1113"/>
    <s v="1 4 3 437 003"/>
    <x v="9"/>
    <n v="0"/>
    <n v="0"/>
    <n v="0"/>
    <n v="0"/>
    <n v="13"/>
    <s v="1 4 3 437"/>
  </r>
  <r>
    <s v="A"/>
    <x v="1114"/>
    <s v="1 4 3 437 004"/>
    <x v="8"/>
    <n v="0"/>
    <n v="0"/>
    <n v="0"/>
    <n v="0"/>
    <n v="13"/>
    <s v="1 4 3 437"/>
  </r>
  <r>
    <s v="A"/>
    <x v="1115"/>
    <s v="1 4 3 437 005"/>
    <x v="10"/>
    <n v="0"/>
    <n v="0"/>
    <n v="0"/>
    <n v="0"/>
    <n v="13"/>
    <s v="1 4 3 437"/>
  </r>
  <r>
    <s v="A"/>
    <x v="1116"/>
    <s v="1 4 3 438"/>
    <x v="218"/>
    <n v="0"/>
    <n v="0"/>
    <n v="0"/>
    <n v="0"/>
    <n v="9"/>
    <s v="1 4 3"/>
  </r>
  <r>
    <s v="A"/>
    <x v="1117"/>
    <s v="1 4 3 438 001"/>
    <x v="7"/>
    <n v="0"/>
    <n v="0"/>
    <n v="0"/>
    <n v="0"/>
    <n v="13"/>
    <s v="1 4 3 438"/>
  </r>
  <r>
    <s v="A"/>
    <x v="1118"/>
    <s v="1 4 3 438 002"/>
    <x v="8"/>
    <n v="0"/>
    <n v="0"/>
    <n v="0"/>
    <n v="0"/>
    <n v="13"/>
    <s v="1 4 3 438"/>
  </r>
  <r>
    <s v="A"/>
    <x v="1119"/>
    <s v="1 4 3 438 003"/>
    <x v="9"/>
    <n v="0"/>
    <n v="0"/>
    <n v="0"/>
    <n v="0"/>
    <n v="13"/>
    <s v="1 4 3 438"/>
  </r>
  <r>
    <s v="A"/>
    <x v="1120"/>
    <s v="1 4 3 438 004"/>
    <x v="8"/>
    <n v="0"/>
    <n v="0"/>
    <n v="0"/>
    <n v="0"/>
    <n v="13"/>
    <s v="1 4 3 438"/>
  </r>
  <r>
    <s v="A"/>
    <x v="1121"/>
    <s v="1 4 3 438 005"/>
    <x v="10"/>
    <n v="0"/>
    <n v="0"/>
    <n v="0"/>
    <n v="0"/>
    <n v="13"/>
    <s v="1 4 3 438"/>
  </r>
  <r>
    <s v="A"/>
    <x v="1122"/>
    <s v="1 4 3 439"/>
    <x v="219"/>
    <n v="0"/>
    <n v="0"/>
    <n v="0"/>
    <n v="0"/>
    <n v="9"/>
    <s v="1 4 3"/>
  </r>
  <r>
    <s v="A"/>
    <x v="1123"/>
    <s v="1 4 3 439 001"/>
    <x v="7"/>
    <n v="0"/>
    <n v="0"/>
    <n v="0"/>
    <n v="0"/>
    <n v="13"/>
    <s v="1 4 3 439"/>
  </r>
  <r>
    <s v="A"/>
    <x v="1124"/>
    <s v="1 4 3 439 002"/>
    <x v="8"/>
    <n v="0"/>
    <n v="0"/>
    <n v="0"/>
    <n v="0"/>
    <n v="13"/>
    <s v="1 4 3 439"/>
  </r>
  <r>
    <s v="A"/>
    <x v="1125"/>
    <s v="1 4 3 439 003"/>
    <x v="9"/>
    <n v="0"/>
    <n v="0"/>
    <n v="0"/>
    <n v="0"/>
    <n v="13"/>
    <s v="1 4 3 439"/>
  </r>
  <r>
    <s v="A"/>
    <x v="1126"/>
    <s v="1 4 3 439 004"/>
    <x v="8"/>
    <n v="0"/>
    <n v="0"/>
    <n v="0"/>
    <n v="0"/>
    <n v="13"/>
    <s v="1 4 3 439"/>
  </r>
  <r>
    <s v="A"/>
    <x v="1127"/>
    <s v="1 4 3 439 005"/>
    <x v="10"/>
    <n v="0"/>
    <n v="0"/>
    <n v="0"/>
    <n v="0"/>
    <n v="13"/>
    <s v="1 4 3 439"/>
  </r>
  <r>
    <s v="A"/>
    <x v="1128"/>
    <s v="1 4 4"/>
    <x v="220"/>
    <n v="4551213.3"/>
    <n v="0"/>
    <n v="0"/>
    <n v="4551213.3"/>
    <n v="5"/>
    <s v="1 4"/>
  </r>
  <r>
    <s v="A"/>
    <x v="1129"/>
    <s v="1 4 4 441"/>
    <x v="221"/>
    <n v="4551213.3"/>
    <n v="0"/>
    <n v="0"/>
    <n v="4551213.3"/>
    <n v="9"/>
    <s v="1 4 4"/>
  </r>
  <r>
    <s v="A"/>
    <x v="1130"/>
    <s v="1 4 4 441 001"/>
    <x v="7"/>
    <n v="0"/>
    <n v="0"/>
    <n v="0"/>
    <n v="0"/>
    <n v="13"/>
    <s v="1 4 4 441"/>
  </r>
  <r>
    <s v="A"/>
    <x v="1131"/>
    <s v="1 4 4 441 002"/>
    <x v="8"/>
    <n v="0"/>
    <n v="0"/>
    <n v="0"/>
    <n v="0"/>
    <n v="13"/>
    <s v="1 4 4 441"/>
  </r>
  <r>
    <s v="A"/>
    <x v="1132"/>
    <s v="1 4 4 441 003"/>
    <x v="9"/>
    <n v="4551213.3"/>
    <n v="0"/>
    <n v="0"/>
    <n v="4551213.3"/>
    <n v="13"/>
    <s v="1 4 4 441"/>
  </r>
  <r>
    <s v="A"/>
    <x v="1133"/>
    <s v="1 4 4 441 004"/>
    <x v="8"/>
    <n v="0"/>
    <n v="0"/>
    <n v="0"/>
    <n v="0"/>
    <n v="13"/>
    <s v="1 4 4 441"/>
  </r>
  <r>
    <s v="A"/>
    <x v="1134"/>
    <s v="1 4 4 441 005"/>
    <x v="10"/>
    <n v="0"/>
    <n v="0"/>
    <n v="0"/>
    <n v="0"/>
    <n v="13"/>
    <s v="1 4 4 441"/>
  </r>
  <r>
    <s v="A"/>
    <x v="1135"/>
    <s v="1 4 4 442"/>
    <x v="222"/>
    <n v="0"/>
    <n v="0"/>
    <n v="0"/>
    <n v="0"/>
    <n v="9"/>
    <s v="1 4 4"/>
  </r>
  <r>
    <s v="A"/>
    <x v="1136"/>
    <s v="1 4 4 442 001"/>
    <x v="7"/>
    <n v="0"/>
    <n v="0"/>
    <n v="0"/>
    <n v="0"/>
    <n v="13"/>
    <s v="1 4 4 442"/>
  </r>
  <r>
    <s v="A"/>
    <x v="1137"/>
    <s v="1 4 4 442 002"/>
    <x v="8"/>
    <n v="0"/>
    <n v="0"/>
    <n v="0"/>
    <n v="0"/>
    <n v="13"/>
    <s v="1 4 4 442"/>
  </r>
  <r>
    <s v="A"/>
    <x v="1138"/>
    <s v="1 4 4 442 003"/>
    <x v="9"/>
    <n v="0"/>
    <n v="0"/>
    <n v="0"/>
    <n v="0"/>
    <n v="13"/>
    <s v="1 4 4 442"/>
  </r>
  <r>
    <s v="A"/>
    <x v="1139"/>
    <s v="1 4 4 442 004"/>
    <x v="8"/>
    <n v="0"/>
    <n v="0"/>
    <n v="0"/>
    <n v="0"/>
    <n v="13"/>
    <s v="1 4 4 442"/>
  </r>
  <r>
    <s v="A"/>
    <x v="1140"/>
    <s v="1 4 4 442 005"/>
    <x v="10"/>
    <n v="0"/>
    <n v="0"/>
    <n v="0"/>
    <n v="0"/>
    <n v="13"/>
    <s v="1 4 4 442"/>
  </r>
  <r>
    <s v="A"/>
    <x v="1141"/>
    <s v="1 4 4 443"/>
    <x v="223"/>
    <n v="0"/>
    <n v="0"/>
    <n v="0"/>
    <n v="0"/>
    <n v="9"/>
    <s v="1 4 4"/>
  </r>
  <r>
    <s v="A"/>
    <x v="1142"/>
    <s v="1 4 4 443 001"/>
    <x v="7"/>
    <n v="0"/>
    <n v="0"/>
    <n v="0"/>
    <n v="0"/>
    <n v="13"/>
    <s v="1 4 4 443"/>
  </r>
  <r>
    <s v="A"/>
    <x v="1143"/>
    <s v="1 4 4 443 002"/>
    <x v="8"/>
    <n v="0"/>
    <n v="0"/>
    <n v="0"/>
    <n v="0"/>
    <n v="13"/>
    <s v="1 4 4 443"/>
  </r>
  <r>
    <s v="A"/>
    <x v="1144"/>
    <s v="1 4 4 443 003"/>
    <x v="9"/>
    <n v="0"/>
    <n v="0"/>
    <n v="0"/>
    <n v="0"/>
    <n v="13"/>
    <s v="1 4 4 443"/>
  </r>
  <r>
    <s v="A"/>
    <x v="1145"/>
    <s v="1 4 4 443 004"/>
    <x v="8"/>
    <n v="0"/>
    <n v="0"/>
    <n v="0"/>
    <n v="0"/>
    <n v="13"/>
    <s v="1 4 4 443"/>
  </r>
  <r>
    <s v="A"/>
    <x v="1146"/>
    <s v="1 4 4 443 005"/>
    <x v="10"/>
    <n v="0"/>
    <n v="0"/>
    <n v="0"/>
    <n v="0"/>
    <n v="13"/>
    <s v="1 4 4 443"/>
  </r>
  <r>
    <s v="A"/>
    <x v="1147"/>
    <s v="1 4 4 444"/>
    <x v="224"/>
    <n v="0"/>
    <n v="0"/>
    <n v="0"/>
    <n v="0"/>
    <n v="9"/>
    <s v="1 4 4"/>
  </r>
  <r>
    <s v="A"/>
    <x v="1148"/>
    <s v="1 4 4 444 001"/>
    <x v="7"/>
    <n v="0"/>
    <n v="0"/>
    <n v="0"/>
    <n v="0"/>
    <n v="13"/>
    <s v="1 4 4 444"/>
  </r>
  <r>
    <s v="A"/>
    <x v="1149"/>
    <s v="1 4 4 444 002"/>
    <x v="8"/>
    <n v="0"/>
    <n v="0"/>
    <n v="0"/>
    <n v="0"/>
    <n v="13"/>
    <s v="1 4 4 444"/>
  </r>
  <r>
    <s v="A"/>
    <x v="1150"/>
    <s v="1 4 4 444 003"/>
    <x v="9"/>
    <n v="0"/>
    <n v="0"/>
    <n v="0"/>
    <n v="0"/>
    <n v="13"/>
    <s v="1 4 4 444"/>
  </r>
  <r>
    <s v="A"/>
    <x v="1151"/>
    <s v="1 4 4 444 004"/>
    <x v="8"/>
    <n v="0"/>
    <n v="0"/>
    <n v="0"/>
    <n v="0"/>
    <n v="13"/>
    <s v="1 4 4 444"/>
  </r>
  <r>
    <s v="A"/>
    <x v="1152"/>
    <s v="1 4 4 444 005"/>
    <x v="10"/>
    <n v="0"/>
    <n v="0"/>
    <n v="0"/>
    <n v="0"/>
    <n v="13"/>
    <s v="1 4 4 444"/>
  </r>
  <r>
    <s v="A"/>
    <x v="1153"/>
    <s v="1 4 4 445"/>
    <x v="225"/>
    <n v="0"/>
    <n v="0"/>
    <n v="0"/>
    <n v="0"/>
    <n v="9"/>
    <s v="1 4 4"/>
  </r>
  <r>
    <s v="A"/>
    <x v="1154"/>
    <s v="1 4 4 445 001"/>
    <x v="7"/>
    <n v="0"/>
    <n v="0"/>
    <n v="0"/>
    <n v="0"/>
    <n v="13"/>
    <s v="1 4 4 445"/>
  </r>
  <r>
    <s v="A"/>
    <x v="1155"/>
    <s v="1 4 4 445 002"/>
    <x v="8"/>
    <n v="0"/>
    <n v="0"/>
    <n v="0"/>
    <n v="0"/>
    <n v="13"/>
    <s v="1 4 4 445"/>
  </r>
  <r>
    <s v="A"/>
    <x v="1156"/>
    <s v="1 4 4 445 003"/>
    <x v="9"/>
    <n v="0"/>
    <n v="0"/>
    <n v="0"/>
    <n v="0"/>
    <n v="13"/>
    <s v="1 4 4 445"/>
  </r>
  <r>
    <s v="A"/>
    <x v="1157"/>
    <s v="1 4 4 445 004"/>
    <x v="8"/>
    <n v="0"/>
    <n v="0"/>
    <n v="0"/>
    <n v="0"/>
    <n v="13"/>
    <s v="1 4 4 445"/>
  </r>
  <r>
    <s v="A"/>
    <x v="1158"/>
    <s v="1 4 4 445 005"/>
    <x v="10"/>
    <n v="0"/>
    <n v="0"/>
    <n v="0"/>
    <n v="0"/>
    <n v="13"/>
    <s v="1 4 4 445"/>
  </r>
  <r>
    <s v="A"/>
    <x v="1159"/>
    <s v="1 4 4 446"/>
    <x v="226"/>
    <n v="0"/>
    <n v="0"/>
    <n v="0"/>
    <n v="0"/>
    <n v="9"/>
    <s v="1 4 4"/>
  </r>
  <r>
    <s v="A"/>
    <x v="1160"/>
    <s v="1 4 4 446 001"/>
    <x v="7"/>
    <n v="0"/>
    <n v="0"/>
    <n v="0"/>
    <n v="0"/>
    <n v="13"/>
    <s v="1 4 4 446"/>
  </r>
  <r>
    <s v="A"/>
    <x v="1161"/>
    <s v="1 4 4 446 002"/>
    <x v="8"/>
    <n v="0"/>
    <n v="0"/>
    <n v="0"/>
    <n v="0"/>
    <n v="13"/>
    <s v="1 4 4 446"/>
  </r>
  <r>
    <s v="A"/>
    <x v="1162"/>
    <s v="1 4 4 446 003"/>
    <x v="9"/>
    <n v="0"/>
    <n v="0"/>
    <n v="0"/>
    <n v="0"/>
    <n v="13"/>
    <s v="1 4 4 446"/>
  </r>
  <r>
    <s v="A"/>
    <x v="1163"/>
    <s v="1 4 4 446 004"/>
    <x v="8"/>
    <n v="0"/>
    <n v="0"/>
    <n v="0"/>
    <n v="0"/>
    <n v="13"/>
    <s v="1 4 4 446"/>
  </r>
  <r>
    <s v="A"/>
    <x v="1164"/>
    <s v="1 4 4 446 005"/>
    <x v="10"/>
    <n v="0"/>
    <n v="0"/>
    <n v="0"/>
    <n v="0"/>
    <n v="13"/>
    <s v="1 4 4 446"/>
  </r>
  <r>
    <s v="A"/>
    <x v="1165"/>
    <s v="1 4 4 447"/>
    <x v="227"/>
    <n v="0"/>
    <n v="0"/>
    <n v="0"/>
    <n v="0"/>
    <n v="9"/>
    <s v="1 4 4"/>
  </r>
  <r>
    <s v="A"/>
    <x v="1166"/>
    <s v="1 4 4 447 001"/>
    <x v="7"/>
    <n v="0"/>
    <n v="0"/>
    <n v="0"/>
    <n v="0"/>
    <n v="13"/>
    <s v="1 4 4 447"/>
  </r>
  <r>
    <s v="A"/>
    <x v="1167"/>
    <s v="1 4 4 447 002"/>
    <x v="8"/>
    <n v="0"/>
    <n v="0"/>
    <n v="0"/>
    <n v="0"/>
    <n v="13"/>
    <s v="1 4 4 447"/>
  </r>
  <r>
    <s v="A"/>
    <x v="1168"/>
    <s v="1 4 4 447 003"/>
    <x v="9"/>
    <n v="0"/>
    <n v="0"/>
    <n v="0"/>
    <n v="0"/>
    <n v="13"/>
    <s v="1 4 4 447"/>
  </r>
  <r>
    <s v="A"/>
    <x v="1169"/>
    <s v="1 4 4 447 004"/>
    <x v="8"/>
    <n v="0"/>
    <n v="0"/>
    <n v="0"/>
    <n v="0"/>
    <n v="13"/>
    <s v="1 4 4 447"/>
  </r>
  <r>
    <s v="A"/>
    <x v="1170"/>
    <s v="1 4 4 447 005"/>
    <x v="10"/>
    <n v="0"/>
    <n v="0"/>
    <n v="0"/>
    <n v="0"/>
    <n v="13"/>
    <s v="1 4 4 447"/>
  </r>
  <r>
    <s v="A"/>
    <x v="1171"/>
    <s v="1 4 4 448"/>
    <x v="228"/>
    <n v="0"/>
    <n v="0"/>
    <n v="0"/>
    <n v="0"/>
    <n v="9"/>
    <s v="1 4 4"/>
  </r>
  <r>
    <s v="A"/>
    <x v="1172"/>
    <s v="1 4 4 448 001"/>
    <x v="7"/>
    <n v="0"/>
    <n v="0"/>
    <n v="0"/>
    <n v="0"/>
    <n v="13"/>
    <s v="1 4 4 448"/>
  </r>
  <r>
    <s v="A"/>
    <x v="1173"/>
    <s v="1 4 4 448 002"/>
    <x v="8"/>
    <n v="0"/>
    <n v="0"/>
    <n v="0"/>
    <n v="0"/>
    <n v="13"/>
    <s v="1 4 4 448"/>
  </r>
  <r>
    <s v="A"/>
    <x v="1174"/>
    <s v="1 4 4 448 003"/>
    <x v="9"/>
    <n v="0"/>
    <n v="0"/>
    <n v="0"/>
    <n v="0"/>
    <n v="13"/>
    <s v="1 4 4 448"/>
  </r>
  <r>
    <s v="A"/>
    <x v="1175"/>
    <s v="1 4 4 448 004"/>
    <x v="8"/>
    <n v="0"/>
    <n v="0"/>
    <n v="0"/>
    <n v="0"/>
    <n v="13"/>
    <s v="1 4 4 448"/>
  </r>
  <r>
    <s v="A"/>
    <x v="1176"/>
    <s v="1 4 4 448 005"/>
    <x v="10"/>
    <n v="0"/>
    <n v="0"/>
    <n v="0"/>
    <n v="0"/>
    <n v="13"/>
    <s v="1 4 4 448"/>
  </r>
  <r>
    <s v="A"/>
    <x v="1177"/>
    <s v="1 4 5"/>
    <x v="229"/>
    <n v="0"/>
    <n v="0"/>
    <n v="0"/>
    <n v="0"/>
    <n v="5"/>
    <s v="1 4"/>
  </r>
  <r>
    <s v="A"/>
    <x v="1178"/>
    <s v="1 4 5 451"/>
    <x v="230"/>
    <n v="0"/>
    <n v="0"/>
    <n v="0"/>
    <n v="0"/>
    <n v="9"/>
    <s v="1 4 5"/>
  </r>
  <r>
    <s v="A"/>
    <x v="1179"/>
    <s v="1 4 5 451 001"/>
    <x v="7"/>
    <n v="0"/>
    <n v="0"/>
    <n v="0"/>
    <n v="0"/>
    <n v="13"/>
    <s v="1 4 5 451"/>
  </r>
  <r>
    <s v="A"/>
    <x v="1180"/>
    <s v="1 4 5 451 002"/>
    <x v="8"/>
    <n v="0"/>
    <n v="0"/>
    <n v="0"/>
    <n v="0"/>
    <n v="13"/>
    <s v="1 4 5 451"/>
  </r>
  <r>
    <s v="A"/>
    <x v="1181"/>
    <s v="1 4 5 451 003"/>
    <x v="9"/>
    <n v="0"/>
    <n v="0"/>
    <n v="0"/>
    <n v="0"/>
    <n v="13"/>
    <s v="1 4 5 451"/>
  </r>
  <r>
    <s v="A"/>
    <x v="1182"/>
    <s v="1 4 5 451 004"/>
    <x v="8"/>
    <n v="0"/>
    <n v="0"/>
    <n v="0"/>
    <n v="0"/>
    <n v="13"/>
    <s v="1 4 5 451"/>
  </r>
  <r>
    <s v="A"/>
    <x v="1183"/>
    <s v="1 4 5 451 005"/>
    <x v="10"/>
    <n v="0"/>
    <n v="0"/>
    <n v="0"/>
    <n v="0"/>
    <n v="13"/>
    <s v="1 4 5 451"/>
  </r>
  <r>
    <s v="A"/>
    <x v="1184"/>
    <s v="1 4 5 452"/>
    <x v="231"/>
    <n v="0"/>
    <n v="0"/>
    <n v="0"/>
    <n v="0"/>
    <n v="9"/>
    <s v="1 4 5"/>
  </r>
  <r>
    <s v="A"/>
    <x v="1185"/>
    <s v="1 4 5 452 001"/>
    <x v="7"/>
    <n v="0"/>
    <n v="0"/>
    <n v="0"/>
    <n v="0"/>
    <n v="13"/>
    <s v="1 4 5 452"/>
  </r>
  <r>
    <s v="A"/>
    <x v="1186"/>
    <s v="1 4 5 452 002"/>
    <x v="8"/>
    <n v="0"/>
    <n v="0"/>
    <n v="0"/>
    <n v="0"/>
    <n v="13"/>
    <s v="1 4 5 452"/>
  </r>
  <r>
    <s v="A"/>
    <x v="1187"/>
    <s v="1 4 5 452 003"/>
    <x v="9"/>
    <n v="0"/>
    <n v="0"/>
    <n v="0"/>
    <n v="0"/>
    <n v="13"/>
    <s v="1 4 5 452"/>
  </r>
  <r>
    <s v="A"/>
    <x v="1188"/>
    <s v="1 4 5 452 004"/>
    <x v="8"/>
    <n v="0"/>
    <n v="0"/>
    <n v="0"/>
    <n v="0"/>
    <n v="13"/>
    <s v="1 4 5 452"/>
  </r>
  <r>
    <s v="A"/>
    <x v="1189"/>
    <s v="1 4 5 452 005"/>
    <x v="10"/>
    <n v="0"/>
    <n v="0"/>
    <n v="0"/>
    <n v="0"/>
    <n v="13"/>
    <s v="1 4 5 452"/>
  </r>
  <r>
    <s v="A"/>
    <x v="1190"/>
    <s v="1 4 5 459"/>
    <x v="232"/>
    <n v="0"/>
    <n v="0"/>
    <n v="0"/>
    <n v="0"/>
    <n v="9"/>
    <s v="1 4 5"/>
  </r>
  <r>
    <s v="A"/>
    <x v="1191"/>
    <s v="1 4 5 459 001"/>
    <x v="7"/>
    <n v="0"/>
    <n v="0"/>
    <n v="0"/>
    <n v="0"/>
    <n v="13"/>
    <s v="1 4 5 459"/>
  </r>
  <r>
    <s v="A"/>
    <x v="1192"/>
    <s v="1 4 5 459 002"/>
    <x v="8"/>
    <n v="0"/>
    <n v="0"/>
    <n v="0"/>
    <n v="0"/>
    <n v="13"/>
    <s v="1 4 5 459"/>
  </r>
  <r>
    <s v="A"/>
    <x v="1193"/>
    <s v="1 4 5 459 003"/>
    <x v="9"/>
    <n v="0"/>
    <n v="0"/>
    <n v="0"/>
    <n v="0"/>
    <n v="13"/>
    <s v="1 4 5 459"/>
  </r>
  <r>
    <s v="A"/>
    <x v="1194"/>
    <s v="1 4 5 459 004"/>
    <x v="8"/>
    <n v="0"/>
    <n v="0"/>
    <n v="0"/>
    <n v="0"/>
    <n v="13"/>
    <s v="1 4 5 459"/>
  </r>
  <r>
    <s v="A"/>
    <x v="1195"/>
    <s v="1 4 5 459 005"/>
    <x v="10"/>
    <n v="0"/>
    <n v="0"/>
    <n v="0"/>
    <n v="0"/>
    <n v="13"/>
    <s v="1 4 5 459"/>
  </r>
  <r>
    <s v="A"/>
    <x v="1196"/>
    <s v="1 4 6"/>
    <x v="233"/>
    <n v="0"/>
    <n v="0"/>
    <n v="0"/>
    <n v="0"/>
    <n v="5"/>
    <s v="1 4"/>
  </r>
  <r>
    <s v="A"/>
    <x v="1197"/>
    <s v="1 4 6 461"/>
    <x v="234"/>
    <n v="0"/>
    <n v="0"/>
    <n v="0"/>
    <n v="0"/>
    <n v="9"/>
    <s v="1 4 6"/>
  </r>
  <r>
    <s v="A"/>
    <x v="1198"/>
    <s v="1 4 6 461 001"/>
    <x v="7"/>
    <n v="0"/>
    <n v="0"/>
    <n v="0"/>
    <n v="0"/>
    <n v="13"/>
    <s v="1 4 6 461"/>
  </r>
  <r>
    <s v="A"/>
    <x v="1199"/>
    <s v="1 4 6 461 002"/>
    <x v="8"/>
    <n v="0"/>
    <n v="0"/>
    <n v="0"/>
    <n v="0"/>
    <n v="13"/>
    <s v="1 4 6 461"/>
  </r>
  <r>
    <s v="A"/>
    <x v="1200"/>
    <s v="1 4 6 461 003"/>
    <x v="9"/>
    <n v="0"/>
    <n v="0"/>
    <n v="0"/>
    <n v="0"/>
    <n v="13"/>
    <s v="1 4 6 461"/>
  </r>
  <r>
    <s v="A"/>
    <x v="1201"/>
    <s v="1 4 6 461 004"/>
    <x v="8"/>
    <n v="0"/>
    <n v="0"/>
    <n v="0"/>
    <n v="0"/>
    <n v="13"/>
    <s v="1 4 6 461"/>
  </r>
  <r>
    <s v="A"/>
    <x v="1202"/>
    <s v="1 4 6 461 005"/>
    <x v="10"/>
    <n v="0"/>
    <n v="0"/>
    <n v="0"/>
    <n v="0"/>
    <n v="13"/>
    <s v="1 4 6 461"/>
  </r>
  <r>
    <s v="A"/>
    <x v="1203"/>
    <s v="1 4 6 462"/>
    <x v="235"/>
    <n v="0"/>
    <n v="0"/>
    <n v="0"/>
    <n v="0"/>
    <n v="9"/>
    <s v="1 4 6"/>
  </r>
  <r>
    <s v="A"/>
    <x v="1204"/>
    <s v="1 4 6 462 001"/>
    <x v="7"/>
    <n v="0"/>
    <n v="0"/>
    <n v="0"/>
    <n v="0"/>
    <n v="13"/>
    <s v="1 4 6 462"/>
  </r>
  <r>
    <s v="A"/>
    <x v="1205"/>
    <s v="1 4 6 462 002"/>
    <x v="8"/>
    <n v="0"/>
    <n v="0"/>
    <n v="0"/>
    <n v="0"/>
    <n v="13"/>
    <s v="1 4 6 462"/>
  </r>
  <r>
    <s v="A"/>
    <x v="1206"/>
    <s v="1 4 6 462 003"/>
    <x v="9"/>
    <n v="0"/>
    <n v="0"/>
    <n v="0"/>
    <n v="0"/>
    <n v="13"/>
    <s v="1 4 6 462"/>
  </r>
  <r>
    <s v="A"/>
    <x v="1207"/>
    <s v="1 4 6 462 004"/>
    <x v="8"/>
    <n v="0"/>
    <n v="0"/>
    <n v="0"/>
    <n v="0"/>
    <n v="13"/>
    <s v="1 4 6 462"/>
  </r>
  <r>
    <s v="A"/>
    <x v="1208"/>
    <s v="1 4 6 462 005"/>
    <x v="10"/>
    <n v="0"/>
    <n v="0"/>
    <n v="0"/>
    <n v="0"/>
    <n v="13"/>
    <s v="1 4 6 462"/>
  </r>
  <r>
    <s v="A"/>
    <x v="1209"/>
    <s v="1 4 6 463"/>
    <x v="236"/>
    <n v="0"/>
    <n v="0"/>
    <n v="0"/>
    <n v="0"/>
    <n v="9"/>
    <s v="1 4 6"/>
  </r>
  <r>
    <s v="A"/>
    <x v="1210"/>
    <s v="1 4 6 463 001"/>
    <x v="7"/>
    <n v="0"/>
    <n v="0"/>
    <n v="0"/>
    <n v="0"/>
    <n v="13"/>
    <s v="1 4 6 463"/>
  </r>
  <r>
    <s v="A"/>
    <x v="1211"/>
    <s v="1 4 6 463 002"/>
    <x v="8"/>
    <n v="0"/>
    <n v="0"/>
    <n v="0"/>
    <n v="0"/>
    <n v="13"/>
    <s v="1 4 6 463"/>
  </r>
  <r>
    <s v="A"/>
    <x v="1212"/>
    <s v="1 4 6 463 003"/>
    <x v="9"/>
    <n v="0"/>
    <n v="0"/>
    <n v="0"/>
    <n v="0"/>
    <n v="13"/>
    <s v="1 4 6 463"/>
  </r>
  <r>
    <s v="A"/>
    <x v="1213"/>
    <s v="1 4 6 463 004"/>
    <x v="8"/>
    <n v="0"/>
    <n v="0"/>
    <n v="0"/>
    <n v="0"/>
    <n v="13"/>
    <s v="1 4 6 463"/>
  </r>
  <r>
    <s v="A"/>
    <x v="1214"/>
    <s v="1 4 6 463 005"/>
    <x v="10"/>
    <n v="0"/>
    <n v="0"/>
    <n v="0"/>
    <n v="0"/>
    <n v="13"/>
    <s v="1 4 6 463"/>
  </r>
  <r>
    <s v="A"/>
    <x v="1215"/>
    <s v="1 4 6 464"/>
    <x v="237"/>
    <n v="0"/>
    <n v="0"/>
    <n v="0"/>
    <n v="0"/>
    <n v="9"/>
    <s v="1 4 6"/>
  </r>
  <r>
    <s v="A"/>
    <x v="1216"/>
    <s v="1 4 6 464 001"/>
    <x v="7"/>
    <n v="0"/>
    <n v="0"/>
    <n v="0"/>
    <n v="0"/>
    <n v="13"/>
    <s v="1 4 6 464"/>
  </r>
  <r>
    <s v="A"/>
    <x v="1217"/>
    <s v="1 4 6 464 002"/>
    <x v="8"/>
    <n v="0"/>
    <n v="0"/>
    <n v="0"/>
    <n v="0"/>
    <n v="13"/>
    <s v="1 4 6 464"/>
  </r>
  <r>
    <s v="A"/>
    <x v="1218"/>
    <s v="1 4 6 464 003"/>
    <x v="9"/>
    <n v="0"/>
    <n v="0"/>
    <n v="0"/>
    <n v="0"/>
    <n v="13"/>
    <s v="1 4 6 464"/>
  </r>
  <r>
    <s v="A"/>
    <x v="1219"/>
    <s v="1 4 6 464 004"/>
    <x v="8"/>
    <n v="0"/>
    <n v="0"/>
    <n v="0"/>
    <n v="0"/>
    <n v="13"/>
    <s v="1 4 6 464"/>
  </r>
  <r>
    <s v="A"/>
    <x v="1220"/>
    <s v="1 4 6 464 005"/>
    <x v="10"/>
    <n v="0"/>
    <n v="0"/>
    <n v="0"/>
    <n v="0"/>
    <n v="13"/>
    <s v="1 4 6 464"/>
  </r>
  <r>
    <s v="A"/>
    <x v="1221"/>
    <s v="1 4 6 465"/>
    <x v="238"/>
    <n v="0"/>
    <n v="0"/>
    <n v="0"/>
    <n v="0"/>
    <n v="9"/>
    <s v="1 4 6"/>
  </r>
  <r>
    <s v="A"/>
    <x v="1222"/>
    <s v="1 4 6 465 001"/>
    <x v="7"/>
    <n v="0"/>
    <n v="0"/>
    <n v="0"/>
    <n v="0"/>
    <n v="13"/>
    <s v="1 4 6 465"/>
  </r>
  <r>
    <s v="A"/>
    <x v="1223"/>
    <s v="1 4 6 465 002"/>
    <x v="8"/>
    <n v="0"/>
    <n v="0"/>
    <n v="0"/>
    <n v="0"/>
    <n v="13"/>
    <s v="1 4 6 465"/>
  </r>
  <r>
    <s v="A"/>
    <x v="1224"/>
    <s v="1 4 6 465 003"/>
    <x v="9"/>
    <n v="0"/>
    <n v="0"/>
    <n v="0"/>
    <n v="0"/>
    <n v="13"/>
    <s v="1 4 6 465"/>
  </r>
  <r>
    <s v="A"/>
    <x v="1225"/>
    <s v="1 4 6 465 004"/>
    <x v="8"/>
    <n v="0"/>
    <n v="0"/>
    <n v="0"/>
    <n v="0"/>
    <n v="13"/>
    <s v="1 4 6 465"/>
  </r>
  <r>
    <s v="A"/>
    <x v="1226"/>
    <s v="1 4 6 465 005"/>
    <x v="10"/>
    <n v="0"/>
    <n v="0"/>
    <n v="0"/>
    <n v="0"/>
    <n v="13"/>
    <s v="1 4 6 465"/>
  </r>
  <r>
    <s v="A"/>
    <x v="1227"/>
    <s v="1 4 6 466"/>
    <x v="239"/>
    <n v="0"/>
    <n v="0"/>
    <n v="0"/>
    <n v="0"/>
    <n v="9"/>
    <s v="1 4 6"/>
  </r>
  <r>
    <s v="A"/>
    <x v="1228"/>
    <s v="1 4 6 466 001"/>
    <x v="7"/>
    <n v="0"/>
    <n v="0"/>
    <n v="0"/>
    <n v="0"/>
    <n v="13"/>
    <s v="1 4 6 466"/>
  </r>
  <r>
    <s v="A"/>
    <x v="1229"/>
    <s v="1 4 6 466 002"/>
    <x v="8"/>
    <n v="0"/>
    <n v="0"/>
    <n v="0"/>
    <n v="0"/>
    <n v="13"/>
    <s v="1 4 6 466"/>
  </r>
  <r>
    <s v="A"/>
    <x v="1230"/>
    <s v="1 4 6 466 003"/>
    <x v="9"/>
    <n v="0"/>
    <n v="0"/>
    <n v="0"/>
    <n v="0"/>
    <n v="13"/>
    <s v="1 4 6 466"/>
  </r>
  <r>
    <s v="A"/>
    <x v="1231"/>
    <s v="1 4 6 466 004"/>
    <x v="8"/>
    <n v="0"/>
    <n v="0"/>
    <n v="0"/>
    <n v="0"/>
    <n v="13"/>
    <s v="1 4 6 466"/>
  </r>
  <r>
    <s v="A"/>
    <x v="1232"/>
    <s v="1 4 6 466 005"/>
    <x v="10"/>
    <n v="0"/>
    <n v="0"/>
    <n v="0"/>
    <n v="0"/>
    <n v="13"/>
    <s v="1 4 6 466"/>
  </r>
  <r>
    <s v="A"/>
    <x v="1233"/>
    <s v="1 4 6 469"/>
    <x v="240"/>
    <n v="0"/>
    <n v="0"/>
    <n v="0"/>
    <n v="0"/>
    <n v="9"/>
    <s v="1 4 6"/>
  </r>
  <r>
    <s v="A"/>
    <x v="1234"/>
    <s v="1 4 6 469 001"/>
    <x v="7"/>
    <n v="0"/>
    <n v="0"/>
    <n v="0"/>
    <n v="0"/>
    <n v="13"/>
    <s v="1 4 6 469"/>
  </r>
  <r>
    <s v="A"/>
    <x v="1235"/>
    <s v="1 4 6 469 002"/>
    <x v="8"/>
    <n v="0"/>
    <n v="0"/>
    <n v="0"/>
    <n v="0"/>
    <n v="13"/>
    <s v="1 4 6 469"/>
  </r>
  <r>
    <s v="A"/>
    <x v="1236"/>
    <s v="1 4 6 469 003"/>
    <x v="9"/>
    <n v="0"/>
    <n v="0"/>
    <n v="0"/>
    <n v="0"/>
    <n v="13"/>
    <s v="1 4 6 469"/>
  </r>
  <r>
    <s v="A"/>
    <x v="1237"/>
    <s v="1 4 6 469 004"/>
    <x v="8"/>
    <n v="0"/>
    <n v="0"/>
    <n v="0"/>
    <n v="0"/>
    <n v="13"/>
    <s v="1 4 6 469"/>
  </r>
  <r>
    <s v="A"/>
    <x v="1238"/>
    <s v="1 4 6 469 005"/>
    <x v="10"/>
    <n v="0"/>
    <n v="0"/>
    <n v="0"/>
    <n v="0"/>
    <n v="13"/>
    <s v="1 4 6 469"/>
  </r>
  <r>
    <s v="A"/>
    <x v="1239"/>
    <s v="1 4 7"/>
    <x v="241"/>
    <n v="0"/>
    <n v="0"/>
    <n v="0"/>
    <n v="0"/>
    <n v="5"/>
    <s v="1 4"/>
  </r>
  <r>
    <s v="A"/>
    <x v="1240"/>
    <s v="1 4 7 471"/>
    <x v="242"/>
    <n v="0"/>
    <n v="0"/>
    <n v="0"/>
    <n v="0"/>
    <n v="9"/>
    <s v="1 4 7"/>
  </r>
  <r>
    <s v="A"/>
    <x v="1241"/>
    <s v="1 4 7 471 001"/>
    <x v="7"/>
    <n v="0"/>
    <n v="0"/>
    <n v="0"/>
    <n v="0"/>
    <n v="13"/>
    <s v="1 4 7 471"/>
  </r>
  <r>
    <s v="A"/>
    <x v="1242"/>
    <s v="1 4 7 471 002"/>
    <x v="8"/>
    <n v="0"/>
    <n v="0"/>
    <n v="0"/>
    <n v="0"/>
    <n v="13"/>
    <s v="1 4 7 471"/>
  </r>
  <r>
    <s v="A"/>
    <x v="1243"/>
    <s v="1 4 7 471 003"/>
    <x v="9"/>
    <n v="0"/>
    <n v="0"/>
    <n v="0"/>
    <n v="0"/>
    <n v="13"/>
    <s v="1 4 7 471"/>
  </r>
  <r>
    <s v="A"/>
    <x v="1244"/>
    <s v="1 4 7 471 004"/>
    <x v="8"/>
    <n v="0"/>
    <n v="0"/>
    <n v="0"/>
    <n v="0"/>
    <n v="13"/>
    <s v="1 4 7 471"/>
  </r>
  <r>
    <s v="A"/>
    <x v="1245"/>
    <s v="1 4 7 471 005"/>
    <x v="10"/>
    <n v="0"/>
    <n v="0"/>
    <n v="0"/>
    <n v="0"/>
    <n v="13"/>
    <s v="1 4 7 471"/>
  </r>
  <r>
    <s v="A"/>
    <x v="1246"/>
    <s v="1 4 8"/>
    <x v="243"/>
    <n v="0"/>
    <n v="0"/>
    <n v="0"/>
    <n v="0"/>
    <n v="5"/>
    <s v="1 4"/>
  </r>
  <r>
    <s v="A"/>
    <x v="1247"/>
    <s v="1 4 8 481"/>
    <x v="244"/>
    <n v="0"/>
    <n v="0"/>
    <n v="0"/>
    <n v="0"/>
    <n v="9"/>
    <s v="1 4 8"/>
  </r>
  <r>
    <s v="A"/>
    <x v="1248"/>
    <s v="1 4 8 481 001"/>
    <x v="7"/>
    <n v="0"/>
    <n v="0"/>
    <n v="0"/>
    <n v="0"/>
    <n v="13"/>
    <s v="1 4 8 481"/>
  </r>
  <r>
    <s v="A"/>
    <x v="1249"/>
    <s v="1 4 8 481 002"/>
    <x v="8"/>
    <n v="0"/>
    <n v="0"/>
    <n v="0"/>
    <n v="0"/>
    <n v="13"/>
    <s v="1 4 8 481"/>
  </r>
  <r>
    <s v="A"/>
    <x v="1250"/>
    <s v="1 4 8 481 003"/>
    <x v="9"/>
    <n v="0"/>
    <n v="0"/>
    <n v="0"/>
    <n v="0"/>
    <n v="13"/>
    <s v="1 4 8 481"/>
  </r>
  <r>
    <s v="A"/>
    <x v="1251"/>
    <s v="1 4 8 481 004"/>
    <x v="8"/>
    <n v="0"/>
    <n v="0"/>
    <n v="0"/>
    <n v="0"/>
    <n v="13"/>
    <s v="1 4 8 481"/>
  </r>
  <r>
    <s v="A"/>
    <x v="1252"/>
    <s v="1 4 8 481 005"/>
    <x v="10"/>
    <n v="0"/>
    <n v="0"/>
    <n v="0"/>
    <n v="0"/>
    <n v="13"/>
    <s v="1 4 8 481"/>
  </r>
  <r>
    <s v="A"/>
    <x v="1253"/>
    <s v="1 4 8 482"/>
    <x v="245"/>
    <n v="0"/>
    <n v="0"/>
    <n v="0"/>
    <n v="0"/>
    <n v="9"/>
    <s v="1 4 8"/>
  </r>
  <r>
    <s v="A"/>
    <x v="1254"/>
    <s v="1 4 8 482 001"/>
    <x v="7"/>
    <n v="0"/>
    <n v="0"/>
    <n v="0"/>
    <n v="0"/>
    <n v="13"/>
    <s v="1 4 8 482"/>
  </r>
  <r>
    <s v="A"/>
    <x v="1255"/>
    <s v="1 4 8 482 002"/>
    <x v="8"/>
    <n v="0"/>
    <n v="0"/>
    <n v="0"/>
    <n v="0"/>
    <n v="13"/>
    <s v="1 4 8 482"/>
  </r>
  <r>
    <s v="A"/>
    <x v="1256"/>
    <s v="1 4 8 482 003"/>
    <x v="9"/>
    <n v="0"/>
    <n v="0"/>
    <n v="0"/>
    <n v="0"/>
    <n v="13"/>
    <s v="1 4 8 482"/>
  </r>
  <r>
    <s v="A"/>
    <x v="1257"/>
    <s v="1 4 8 482 004"/>
    <x v="8"/>
    <n v="0"/>
    <n v="0"/>
    <n v="0"/>
    <n v="0"/>
    <n v="13"/>
    <s v="1 4 8 482"/>
  </r>
  <r>
    <s v="A"/>
    <x v="1258"/>
    <s v="1 4 8 482 005"/>
    <x v="10"/>
    <n v="0"/>
    <n v="0"/>
    <n v="0"/>
    <n v="0"/>
    <n v="13"/>
    <s v="1 4 8 482"/>
  </r>
  <r>
    <s v="A"/>
    <x v="1259"/>
    <s v="1 4 8 483"/>
    <x v="246"/>
    <n v="0"/>
    <n v="0"/>
    <n v="0"/>
    <n v="0"/>
    <n v="9"/>
    <s v="1 4 8"/>
  </r>
  <r>
    <s v="A"/>
    <x v="1260"/>
    <s v="1 4 8 483 001"/>
    <x v="7"/>
    <n v="0"/>
    <n v="0"/>
    <n v="0"/>
    <n v="0"/>
    <n v="13"/>
    <s v="1 4 8 483"/>
  </r>
  <r>
    <s v="A"/>
    <x v="1261"/>
    <s v="1 4 8 483 002"/>
    <x v="8"/>
    <n v="0"/>
    <n v="0"/>
    <n v="0"/>
    <n v="0"/>
    <n v="13"/>
    <s v="1 4 8 483"/>
  </r>
  <r>
    <s v="A"/>
    <x v="1262"/>
    <s v="1 4 8 483 003"/>
    <x v="9"/>
    <n v="0"/>
    <n v="0"/>
    <n v="0"/>
    <n v="0"/>
    <n v="13"/>
    <s v="1 4 8 483"/>
  </r>
  <r>
    <s v="A"/>
    <x v="1263"/>
    <s v="1 4 8 483 004"/>
    <x v="8"/>
    <n v="0"/>
    <n v="0"/>
    <n v="0"/>
    <n v="0"/>
    <n v="13"/>
    <s v="1 4 8 483"/>
  </r>
  <r>
    <s v="A"/>
    <x v="1264"/>
    <s v="1 4 8 483 005"/>
    <x v="10"/>
    <n v="0"/>
    <n v="0"/>
    <n v="0"/>
    <n v="0"/>
    <n v="13"/>
    <s v="1 4 8 483"/>
  </r>
  <r>
    <s v="A"/>
    <x v="1265"/>
    <s v="1 4 8 484"/>
    <x v="247"/>
    <n v="0"/>
    <n v="0"/>
    <n v="0"/>
    <n v="0"/>
    <n v="9"/>
    <s v="1 4 8"/>
  </r>
  <r>
    <s v="A"/>
    <x v="1266"/>
    <s v="1 4 8 484 001"/>
    <x v="7"/>
    <n v="0"/>
    <n v="0"/>
    <n v="0"/>
    <n v="0"/>
    <n v="13"/>
    <s v="1 4 8 484"/>
  </r>
  <r>
    <s v="A"/>
    <x v="1267"/>
    <s v="1 4 8 484 002"/>
    <x v="8"/>
    <n v="0"/>
    <n v="0"/>
    <n v="0"/>
    <n v="0"/>
    <n v="13"/>
    <s v="1 4 8 484"/>
  </r>
  <r>
    <s v="A"/>
    <x v="1268"/>
    <s v="1 4 8 484 003"/>
    <x v="9"/>
    <n v="0"/>
    <n v="0"/>
    <n v="0"/>
    <n v="0"/>
    <n v="13"/>
    <s v="1 4 8 484"/>
  </r>
  <r>
    <s v="A"/>
    <x v="1269"/>
    <s v="1 4 8 484 004"/>
    <x v="8"/>
    <n v="0"/>
    <n v="0"/>
    <n v="0"/>
    <n v="0"/>
    <n v="13"/>
    <s v="1 4 8 484"/>
  </r>
  <r>
    <s v="A"/>
    <x v="1270"/>
    <s v="1 4 8 484 005"/>
    <x v="10"/>
    <n v="0"/>
    <n v="0"/>
    <n v="0"/>
    <n v="0"/>
    <n v="13"/>
    <s v="1 4 8 484"/>
  </r>
  <r>
    <s v="A"/>
    <x v="1271"/>
    <s v="1 4 8 485"/>
    <x v="248"/>
    <n v="0"/>
    <n v="0"/>
    <n v="0"/>
    <n v="0"/>
    <n v="9"/>
    <s v="1 4 8"/>
  </r>
  <r>
    <s v="A"/>
    <x v="1272"/>
    <s v="1 4 8 485 001"/>
    <x v="7"/>
    <n v="0"/>
    <n v="0"/>
    <n v="0"/>
    <n v="0"/>
    <n v="13"/>
    <s v="1 4 8 485"/>
  </r>
  <r>
    <s v="A"/>
    <x v="1273"/>
    <s v="1 4 8 485 002"/>
    <x v="8"/>
    <n v="0"/>
    <n v="0"/>
    <n v="0"/>
    <n v="0"/>
    <n v="13"/>
    <s v="1 4 8 485"/>
  </r>
  <r>
    <s v="A"/>
    <x v="1274"/>
    <s v="1 4 8 485 003"/>
    <x v="9"/>
    <n v="0"/>
    <n v="0"/>
    <n v="0"/>
    <n v="0"/>
    <n v="13"/>
    <s v="1 4 8 485"/>
  </r>
  <r>
    <s v="A"/>
    <x v="1275"/>
    <s v="1 4 8 485 004"/>
    <x v="8"/>
    <n v="0"/>
    <n v="0"/>
    <n v="0"/>
    <n v="0"/>
    <n v="13"/>
    <s v="1 4 8 485"/>
  </r>
  <r>
    <s v="A"/>
    <x v="1276"/>
    <s v="1 4 8 485 005"/>
    <x v="10"/>
    <n v="0"/>
    <n v="0"/>
    <n v="0"/>
    <n v="0"/>
    <n v="13"/>
    <s v="1 4 8 485"/>
  </r>
  <r>
    <s v="A"/>
    <x v="1277"/>
    <s v="1 4 9"/>
    <x v="249"/>
    <n v="0"/>
    <n v="0"/>
    <n v="0"/>
    <n v="0"/>
    <n v="5"/>
    <s v="1 4"/>
  </r>
  <r>
    <s v="A"/>
    <x v="1278"/>
    <s v="1 4 9 491"/>
    <x v="250"/>
    <n v="0"/>
    <n v="0"/>
    <n v="0"/>
    <n v="0"/>
    <n v="9"/>
    <s v="1 4 9"/>
  </r>
  <r>
    <s v="A"/>
    <x v="1279"/>
    <s v="1 4 9 491 001"/>
    <x v="7"/>
    <n v="0"/>
    <n v="0"/>
    <n v="0"/>
    <n v="0"/>
    <n v="13"/>
    <s v="1 4 9 491"/>
  </r>
  <r>
    <s v="A"/>
    <x v="1280"/>
    <s v="1 4 9 491 002"/>
    <x v="8"/>
    <n v="0"/>
    <n v="0"/>
    <n v="0"/>
    <n v="0"/>
    <n v="13"/>
    <s v="1 4 9 491"/>
  </r>
  <r>
    <s v="A"/>
    <x v="1281"/>
    <s v="1 4 9 491 003"/>
    <x v="9"/>
    <n v="0"/>
    <n v="0"/>
    <n v="0"/>
    <n v="0"/>
    <n v="13"/>
    <s v="1 4 9 491"/>
  </r>
  <r>
    <s v="A"/>
    <x v="1282"/>
    <s v="1 4 9 491 004"/>
    <x v="8"/>
    <n v="0"/>
    <n v="0"/>
    <n v="0"/>
    <n v="0"/>
    <n v="13"/>
    <s v="1 4 9 491"/>
  </r>
  <r>
    <s v="A"/>
    <x v="1283"/>
    <s v="1 4 9 491 005"/>
    <x v="10"/>
    <n v="0"/>
    <n v="0"/>
    <n v="0"/>
    <n v="0"/>
    <n v="13"/>
    <s v="1 4 9 491"/>
  </r>
  <r>
    <s v="A"/>
    <x v="1284"/>
    <s v="1 4 9 492"/>
    <x v="251"/>
    <n v="0"/>
    <n v="0"/>
    <n v="0"/>
    <n v="0"/>
    <n v="9"/>
    <s v="1 4 9"/>
  </r>
  <r>
    <s v="A"/>
    <x v="1285"/>
    <s v="1 4 9 492 001"/>
    <x v="7"/>
    <n v="0"/>
    <n v="0"/>
    <n v="0"/>
    <n v="0"/>
    <n v="13"/>
    <s v="1 4 9 492"/>
  </r>
  <r>
    <s v="A"/>
    <x v="1286"/>
    <s v="1 4 9 492 002"/>
    <x v="8"/>
    <n v="0"/>
    <n v="0"/>
    <n v="0"/>
    <n v="0"/>
    <n v="13"/>
    <s v="1 4 9 492"/>
  </r>
  <r>
    <s v="A"/>
    <x v="1287"/>
    <s v="1 4 9 492 003"/>
    <x v="9"/>
    <n v="0"/>
    <n v="0"/>
    <n v="0"/>
    <n v="0"/>
    <n v="13"/>
    <s v="1 4 9 492"/>
  </r>
  <r>
    <s v="A"/>
    <x v="1288"/>
    <s v="1 4 9 492 004"/>
    <x v="8"/>
    <n v="0"/>
    <n v="0"/>
    <n v="0"/>
    <n v="0"/>
    <n v="13"/>
    <s v="1 4 9 492"/>
  </r>
  <r>
    <s v="A"/>
    <x v="1289"/>
    <s v="1 4 9 492 005"/>
    <x v="10"/>
    <n v="0"/>
    <n v="0"/>
    <n v="0"/>
    <n v="0"/>
    <n v="13"/>
    <s v="1 4 9 492"/>
  </r>
  <r>
    <s v="A"/>
    <x v="1290"/>
    <s v="1 4 9 493"/>
    <x v="252"/>
    <n v="0"/>
    <n v="0"/>
    <n v="0"/>
    <n v="0"/>
    <n v="9"/>
    <s v="1 4 9"/>
  </r>
  <r>
    <s v="A"/>
    <x v="1291"/>
    <s v="1 4 9 493 001"/>
    <x v="7"/>
    <n v="0"/>
    <n v="0"/>
    <n v="0"/>
    <n v="0"/>
    <n v="13"/>
    <s v="1 4 9 493"/>
  </r>
  <r>
    <s v="A"/>
    <x v="1292"/>
    <s v="1 4 9 493 002"/>
    <x v="8"/>
    <n v="0"/>
    <n v="0"/>
    <n v="0"/>
    <n v="0"/>
    <n v="13"/>
    <s v="1 4 9 493"/>
  </r>
  <r>
    <s v="A"/>
    <x v="1293"/>
    <s v="1 4 9 493 003"/>
    <x v="9"/>
    <n v="0"/>
    <n v="0"/>
    <n v="0"/>
    <n v="0"/>
    <n v="13"/>
    <s v="1 4 9 493"/>
  </r>
  <r>
    <s v="A"/>
    <x v="1294"/>
    <s v="1 4 9 493 004"/>
    <x v="8"/>
    <n v="0"/>
    <n v="0"/>
    <n v="0"/>
    <n v="0"/>
    <n v="13"/>
    <s v="1 4 9 493"/>
  </r>
  <r>
    <s v="A"/>
    <x v="1295"/>
    <s v="1 4 9 493 005"/>
    <x v="10"/>
    <n v="0"/>
    <n v="0"/>
    <n v="0"/>
    <n v="0"/>
    <n v="13"/>
    <s v="1 4 9 493"/>
  </r>
  <r>
    <s v="A"/>
    <x v="1296"/>
    <s v="2 5"/>
    <x v="253"/>
    <n v="0"/>
    <n v="0"/>
    <n v="0"/>
    <n v="0"/>
    <n v="3"/>
    <s v="2"/>
  </r>
  <r>
    <s v="A"/>
    <x v="1297"/>
    <s v="2 5 1"/>
    <x v="254"/>
    <n v="0"/>
    <n v="0"/>
    <n v="0"/>
    <n v="0"/>
    <n v="5"/>
    <s v="2 5"/>
  </r>
  <r>
    <s v="A"/>
    <x v="1298"/>
    <s v="2 5 1 511"/>
    <x v="255"/>
    <n v="0"/>
    <n v="0"/>
    <n v="0"/>
    <n v="0"/>
    <n v="9"/>
    <s v="2 5 1"/>
  </r>
  <r>
    <s v="A"/>
    <x v="1299"/>
    <s v="2 5 1 511 001"/>
    <x v="7"/>
    <n v="0"/>
    <n v="0"/>
    <n v="0"/>
    <n v="0"/>
    <n v="13"/>
    <s v="2 5 1 511"/>
  </r>
  <r>
    <s v="A"/>
    <x v="1300"/>
    <s v="2 5 1 511 002"/>
    <x v="8"/>
    <n v="0"/>
    <n v="0"/>
    <n v="0"/>
    <n v="0"/>
    <n v="13"/>
    <s v="2 5 1 511"/>
  </r>
  <r>
    <s v="A"/>
    <x v="1301"/>
    <s v="2 5 1 511 003"/>
    <x v="9"/>
    <n v="0"/>
    <n v="0"/>
    <n v="0"/>
    <n v="0"/>
    <n v="13"/>
    <s v="2 5 1 511"/>
  </r>
  <r>
    <s v="A"/>
    <x v="1302"/>
    <s v="2 5 1 511 004"/>
    <x v="8"/>
    <n v="0"/>
    <n v="0"/>
    <n v="0"/>
    <n v="0"/>
    <n v="13"/>
    <s v="2 5 1 511"/>
  </r>
  <r>
    <s v="A"/>
    <x v="1303"/>
    <s v="2 5 1 511 005"/>
    <x v="10"/>
    <n v="0"/>
    <n v="0"/>
    <n v="0"/>
    <n v="0"/>
    <n v="13"/>
    <s v="2 5 1 511"/>
  </r>
  <r>
    <s v="A"/>
    <x v="1304"/>
    <s v="2 5 1 512"/>
    <x v="256"/>
    <n v="0"/>
    <n v="0"/>
    <n v="0"/>
    <n v="0"/>
    <n v="9"/>
    <s v="2 5 1"/>
  </r>
  <r>
    <s v="A"/>
    <x v="1305"/>
    <s v="2 5 1 512 001"/>
    <x v="7"/>
    <n v="0"/>
    <n v="0"/>
    <n v="0"/>
    <n v="0"/>
    <n v="13"/>
    <s v="2 5 1 512"/>
  </r>
  <r>
    <s v="A"/>
    <x v="1306"/>
    <s v="2 5 1 512 002"/>
    <x v="8"/>
    <n v="0"/>
    <n v="0"/>
    <n v="0"/>
    <n v="0"/>
    <n v="13"/>
    <s v="2 5 1 512"/>
  </r>
  <r>
    <s v="A"/>
    <x v="1307"/>
    <s v="2 5 1 512 003"/>
    <x v="9"/>
    <n v="0"/>
    <n v="0"/>
    <n v="0"/>
    <n v="0"/>
    <n v="13"/>
    <s v="2 5 1 512"/>
  </r>
  <r>
    <s v="A"/>
    <x v="1308"/>
    <s v="2 5 1 512 004"/>
    <x v="8"/>
    <n v="0"/>
    <n v="0"/>
    <n v="0"/>
    <n v="0"/>
    <n v="13"/>
    <s v="2 5 1 512"/>
  </r>
  <r>
    <s v="A"/>
    <x v="1309"/>
    <s v="2 5 1 512 005"/>
    <x v="10"/>
    <n v="0"/>
    <n v="0"/>
    <n v="0"/>
    <n v="0"/>
    <n v="13"/>
    <s v="2 5 1 512"/>
  </r>
  <r>
    <s v="A"/>
    <x v="1310"/>
    <s v="2 5 1 513"/>
    <x v="257"/>
    <n v="0"/>
    <n v="0"/>
    <n v="0"/>
    <n v="0"/>
    <n v="9"/>
    <s v="2 5 1"/>
  </r>
  <r>
    <s v="A"/>
    <x v="1311"/>
    <s v="2 5 1 513 001"/>
    <x v="7"/>
    <n v="0"/>
    <n v="0"/>
    <n v="0"/>
    <n v="0"/>
    <n v="13"/>
    <s v="2 5 1 513"/>
  </r>
  <r>
    <s v="A"/>
    <x v="1312"/>
    <s v="2 5 1 513 002"/>
    <x v="8"/>
    <n v="0"/>
    <n v="0"/>
    <n v="0"/>
    <n v="0"/>
    <n v="13"/>
    <s v="2 5 1 513"/>
  </r>
  <r>
    <s v="A"/>
    <x v="1313"/>
    <s v="2 5 1 513 003"/>
    <x v="9"/>
    <n v="0"/>
    <n v="0"/>
    <n v="0"/>
    <n v="0"/>
    <n v="13"/>
    <s v="2 5 1 513"/>
  </r>
  <r>
    <s v="A"/>
    <x v="1314"/>
    <s v="2 5 1 513 004"/>
    <x v="8"/>
    <n v="0"/>
    <n v="0"/>
    <n v="0"/>
    <n v="0"/>
    <n v="13"/>
    <s v="2 5 1 513"/>
  </r>
  <r>
    <s v="A"/>
    <x v="1315"/>
    <s v="2 5 1 513 005"/>
    <x v="10"/>
    <n v="0"/>
    <n v="0"/>
    <n v="0"/>
    <n v="0"/>
    <n v="13"/>
    <s v="2 5 1 513"/>
  </r>
  <r>
    <s v="A"/>
    <x v="1316"/>
    <s v="2 5 1 514"/>
    <x v="258"/>
    <n v="0"/>
    <n v="0"/>
    <n v="0"/>
    <n v="0"/>
    <n v="9"/>
    <s v="2 5 1"/>
  </r>
  <r>
    <s v="A"/>
    <x v="1317"/>
    <s v="2 5 1 514 001"/>
    <x v="7"/>
    <n v="0"/>
    <n v="0"/>
    <n v="0"/>
    <n v="0"/>
    <n v="13"/>
    <s v="2 5 1 514"/>
  </r>
  <r>
    <s v="A"/>
    <x v="1318"/>
    <s v="2 5 1 514 002"/>
    <x v="8"/>
    <n v="0"/>
    <n v="0"/>
    <n v="0"/>
    <n v="0"/>
    <n v="13"/>
    <s v="2 5 1 514"/>
  </r>
  <r>
    <s v="A"/>
    <x v="1319"/>
    <s v="2 5 1 514 003"/>
    <x v="9"/>
    <n v="0"/>
    <n v="0"/>
    <n v="0"/>
    <n v="0"/>
    <n v="13"/>
    <s v="2 5 1 514"/>
  </r>
  <r>
    <s v="A"/>
    <x v="1320"/>
    <s v="2 5 1 514 004"/>
    <x v="8"/>
    <n v="0"/>
    <n v="0"/>
    <n v="0"/>
    <n v="0"/>
    <n v="13"/>
    <s v="2 5 1 514"/>
  </r>
  <r>
    <s v="A"/>
    <x v="1321"/>
    <s v="2 5 1 514 005"/>
    <x v="10"/>
    <n v="0"/>
    <n v="0"/>
    <n v="0"/>
    <n v="0"/>
    <n v="13"/>
    <s v="2 5 1 514"/>
  </r>
  <r>
    <s v="A"/>
    <x v="1322"/>
    <s v="2 5 1 515"/>
    <x v="259"/>
    <n v="0"/>
    <n v="0"/>
    <n v="0"/>
    <n v="0"/>
    <n v="9"/>
    <s v="2 5 1"/>
  </r>
  <r>
    <s v="A"/>
    <x v="1323"/>
    <s v="2 5 1 515 001"/>
    <x v="7"/>
    <n v="0"/>
    <n v="0"/>
    <n v="0"/>
    <n v="0"/>
    <n v="13"/>
    <s v="2 5 1 515"/>
  </r>
  <r>
    <s v="A"/>
    <x v="1324"/>
    <s v="2 5 1 515 002"/>
    <x v="8"/>
    <n v="0"/>
    <n v="0"/>
    <n v="0"/>
    <n v="0"/>
    <n v="13"/>
    <s v="2 5 1 515"/>
  </r>
  <r>
    <s v="A"/>
    <x v="1325"/>
    <s v="2 5 1 515 003"/>
    <x v="9"/>
    <n v="0"/>
    <n v="0"/>
    <n v="0"/>
    <n v="0"/>
    <n v="13"/>
    <s v="2 5 1 515"/>
  </r>
  <r>
    <s v="A"/>
    <x v="1326"/>
    <s v="2 5 1 515 004"/>
    <x v="8"/>
    <n v="0"/>
    <n v="0"/>
    <n v="0"/>
    <n v="0"/>
    <n v="13"/>
    <s v="2 5 1 515"/>
  </r>
  <r>
    <s v="A"/>
    <x v="1327"/>
    <s v="2 5 1 515 005"/>
    <x v="10"/>
    <n v="0"/>
    <n v="0"/>
    <n v="0"/>
    <n v="0"/>
    <n v="13"/>
    <s v="2 5 1 515"/>
  </r>
  <r>
    <s v="A"/>
    <x v="1328"/>
    <s v="2 5 1 519"/>
    <x v="260"/>
    <n v="0"/>
    <n v="0"/>
    <n v="0"/>
    <n v="0"/>
    <n v="9"/>
    <s v="2 5 1"/>
  </r>
  <r>
    <s v="A"/>
    <x v="1329"/>
    <s v="2 5 1 519 001"/>
    <x v="7"/>
    <n v="0"/>
    <n v="0"/>
    <n v="0"/>
    <n v="0"/>
    <n v="13"/>
    <s v="2 5 1 519"/>
  </r>
  <r>
    <s v="A"/>
    <x v="1330"/>
    <s v="2 5 1 519 002"/>
    <x v="8"/>
    <n v="0"/>
    <n v="0"/>
    <n v="0"/>
    <n v="0"/>
    <n v="13"/>
    <s v="2 5 1 519"/>
  </r>
  <r>
    <s v="A"/>
    <x v="1331"/>
    <s v="2 5 1 519 003"/>
    <x v="9"/>
    <n v="0"/>
    <n v="0"/>
    <n v="0"/>
    <n v="0"/>
    <n v="13"/>
    <s v="2 5 1 519"/>
  </r>
  <r>
    <s v="A"/>
    <x v="1332"/>
    <s v="2 5 1 519 004"/>
    <x v="8"/>
    <n v="0"/>
    <n v="0"/>
    <n v="0"/>
    <n v="0"/>
    <n v="13"/>
    <s v="2 5 1 519"/>
  </r>
  <r>
    <s v="A"/>
    <x v="1333"/>
    <s v="2 5 1 519 005"/>
    <x v="10"/>
    <n v="0"/>
    <n v="0"/>
    <n v="0"/>
    <n v="0"/>
    <n v="13"/>
    <s v="2 5 1 519"/>
  </r>
  <r>
    <s v="A"/>
    <x v="1334"/>
    <s v="2 5 2"/>
    <x v="261"/>
    <n v="0"/>
    <n v="0"/>
    <n v="0"/>
    <n v="0"/>
    <n v="5"/>
    <s v="2 5"/>
  </r>
  <r>
    <s v="A"/>
    <x v="1335"/>
    <s v="2 5 2 521"/>
    <x v="262"/>
    <n v="0"/>
    <n v="0"/>
    <n v="0"/>
    <n v="0"/>
    <n v="9"/>
    <s v="2 5 2"/>
  </r>
  <r>
    <s v="A"/>
    <x v="1336"/>
    <s v="2 5 2 521 001"/>
    <x v="7"/>
    <n v="0"/>
    <n v="0"/>
    <n v="0"/>
    <n v="0"/>
    <n v="13"/>
    <s v="2 5 2 521"/>
  </r>
  <r>
    <s v="A"/>
    <x v="1337"/>
    <s v="2 5 2 521 002"/>
    <x v="8"/>
    <n v="0"/>
    <n v="0"/>
    <n v="0"/>
    <n v="0"/>
    <n v="13"/>
    <s v="2 5 2 521"/>
  </r>
  <r>
    <s v="A"/>
    <x v="1338"/>
    <s v="2 5 2 521 003"/>
    <x v="9"/>
    <n v="0"/>
    <n v="0"/>
    <n v="0"/>
    <n v="0"/>
    <n v="13"/>
    <s v="2 5 2 521"/>
  </r>
  <r>
    <s v="A"/>
    <x v="1339"/>
    <s v="2 5 2 521 004"/>
    <x v="8"/>
    <n v="0"/>
    <n v="0"/>
    <n v="0"/>
    <n v="0"/>
    <n v="13"/>
    <s v="2 5 2 521"/>
  </r>
  <r>
    <s v="A"/>
    <x v="1340"/>
    <s v="2 5 2 521 005"/>
    <x v="10"/>
    <n v="0"/>
    <n v="0"/>
    <n v="0"/>
    <n v="0"/>
    <n v="13"/>
    <s v="2 5 2 521"/>
  </r>
  <r>
    <s v="A"/>
    <x v="1341"/>
    <s v="2 5 2 522"/>
    <x v="263"/>
    <n v="0"/>
    <n v="0"/>
    <n v="0"/>
    <n v="0"/>
    <n v="9"/>
    <s v="2 5 2"/>
  </r>
  <r>
    <s v="A"/>
    <x v="1342"/>
    <s v="2 5 2 522 001"/>
    <x v="7"/>
    <n v="0"/>
    <n v="0"/>
    <n v="0"/>
    <n v="0"/>
    <n v="13"/>
    <s v="2 5 2 522"/>
  </r>
  <r>
    <s v="A"/>
    <x v="1343"/>
    <s v="2 5 2 522 002"/>
    <x v="8"/>
    <n v="0"/>
    <n v="0"/>
    <n v="0"/>
    <n v="0"/>
    <n v="13"/>
    <s v="2 5 2 522"/>
  </r>
  <r>
    <s v="A"/>
    <x v="1344"/>
    <s v="2 5 2 522 003"/>
    <x v="9"/>
    <n v="0"/>
    <n v="0"/>
    <n v="0"/>
    <n v="0"/>
    <n v="13"/>
    <s v="2 5 2 522"/>
  </r>
  <r>
    <s v="A"/>
    <x v="1345"/>
    <s v="2 5 2 522 004"/>
    <x v="8"/>
    <n v="0"/>
    <n v="0"/>
    <n v="0"/>
    <n v="0"/>
    <n v="13"/>
    <s v="2 5 2 522"/>
  </r>
  <r>
    <s v="A"/>
    <x v="1346"/>
    <s v="2 5 2 522 005"/>
    <x v="10"/>
    <n v="0"/>
    <n v="0"/>
    <n v="0"/>
    <n v="0"/>
    <n v="13"/>
    <s v="2 5 2 522"/>
  </r>
  <r>
    <s v="A"/>
    <x v="1347"/>
    <s v="2 5 2 523"/>
    <x v="264"/>
    <n v="0"/>
    <n v="0"/>
    <n v="0"/>
    <n v="0"/>
    <n v="9"/>
    <s v="2 5 2"/>
  </r>
  <r>
    <s v="A"/>
    <x v="1348"/>
    <s v="2 5 2 523 001"/>
    <x v="7"/>
    <n v="0"/>
    <n v="0"/>
    <n v="0"/>
    <n v="0"/>
    <n v="13"/>
    <s v="2 5 2 523"/>
  </r>
  <r>
    <s v="A"/>
    <x v="1349"/>
    <s v="2 5 2 523 002"/>
    <x v="8"/>
    <n v="0"/>
    <n v="0"/>
    <n v="0"/>
    <n v="0"/>
    <n v="13"/>
    <s v="2 5 2 523"/>
  </r>
  <r>
    <s v="A"/>
    <x v="1350"/>
    <s v="2 5 2 523 003"/>
    <x v="9"/>
    <n v="0"/>
    <n v="0"/>
    <n v="0"/>
    <n v="0"/>
    <n v="13"/>
    <s v="2 5 2 523"/>
  </r>
  <r>
    <s v="A"/>
    <x v="1351"/>
    <s v="2 5 2 523 004"/>
    <x v="8"/>
    <n v="0"/>
    <n v="0"/>
    <n v="0"/>
    <n v="0"/>
    <n v="13"/>
    <s v="2 5 2 523"/>
  </r>
  <r>
    <s v="A"/>
    <x v="1352"/>
    <s v="2 5 2 523 005"/>
    <x v="10"/>
    <n v="0"/>
    <n v="0"/>
    <n v="0"/>
    <n v="0"/>
    <n v="13"/>
    <s v="2 5 2 523"/>
  </r>
  <r>
    <s v="A"/>
    <x v="1353"/>
    <s v="2 5 2 529"/>
    <x v="265"/>
    <n v="0"/>
    <n v="0"/>
    <n v="0"/>
    <n v="0"/>
    <n v="9"/>
    <s v="2 5 2"/>
  </r>
  <r>
    <s v="A"/>
    <x v="1354"/>
    <s v="2 5 2 529 001"/>
    <x v="7"/>
    <n v="0"/>
    <n v="0"/>
    <n v="0"/>
    <n v="0"/>
    <n v="13"/>
    <s v="2 5 2 529"/>
  </r>
  <r>
    <s v="A"/>
    <x v="1355"/>
    <s v="2 5 2 529 002"/>
    <x v="8"/>
    <n v="0"/>
    <n v="0"/>
    <n v="0"/>
    <n v="0"/>
    <n v="13"/>
    <s v="2 5 2 529"/>
  </r>
  <r>
    <s v="A"/>
    <x v="1356"/>
    <s v="2 5 2 529 003"/>
    <x v="9"/>
    <n v="0"/>
    <n v="0"/>
    <n v="0"/>
    <n v="0"/>
    <n v="13"/>
    <s v="2 5 2 529"/>
  </r>
  <r>
    <s v="A"/>
    <x v="1357"/>
    <s v="2 5 2 529 004"/>
    <x v="8"/>
    <n v="0"/>
    <n v="0"/>
    <n v="0"/>
    <n v="0"/>
    <n v="13"/>
    <s v="2 5 2 529"/>
  </r>
  <r>
    <s v="A"/>
    <x v="1358"/>
    <s v="2 5 2 529 005"/>
    <x v="10"/>
    <n v="0"/>
    <n v="0"/>
    <n v="0"/>
    <n v="0"/>
    <n v="13"/>
    <s v="2 5 2 529"/>
  </r>
  <r>
    <s v="A"/>
    <x v="1359"/>
    <s v="2 5 3"/>
    <x v="266"/>
    <n v="0"/>
    <n v="0"/>
    <n v="0"/>
    <n v="0"/>
    <n v="5"/>
    <s v="2 5"/>
  </r>
  <r>
    <s v="A"/>
    <x v="1360"/>
    <s v="2 5 3 531"/>
    <x v="267"/>
    <n v="0"/>
    <n v="0"/>
    <n v="0"/>
    <n v="0"/>
    <n v="9"/>
    <s v="2 5 3"/>
  </r>
  <r>
    <s v="A"/>
    <x v="1361"/>
    <s v="2 5 3 531 001"/>
    <x v="7"/>
    <n v="0"/>
    <n v="0"/>
    <n v="0"/>
    <n v="0"/>
    <n v="13"/>
    <s v="2 5 3 531"/>
  </r>
  <r>
    <s v="A"/>
    <x v="1362"/>
    <s v="2 5 3 531 002"/>
    <x v="8"/>
    <n v="0"/>
    <n v="0"/>
    <n v="0"/>
    <n v="0"/>
    <n v="13"/>
    <s v="2 5 3 531"/>
  </r>
  <r>
    <s v="A"/>
    <x v="1363"/>
    <s v="2 5 3 531 003"/>
    <x v="9"/>
    <n v="0"/>
    <n v="0"/>
    <n v="0"/>
    <n v="0"/>
    <n v="13"/>
    <s v="2 5 3 531"/>
  </r>
  <r>
    <s v="A"/>
    <x v="1364"/>
    <s v="2 5 3 531 004"/>
    <x v="8"/>
    <n v="0"/>
    <n v="0"/>
    <n v="0"/>
    <n v="0"/>
    <n v="13"/>
    <s v="2 5 3 531"/>
  </r>
  <r>
    <s v="A"/>
    <x v="1365"/>
    <s v="2 5 3 531 005"/>
    <x v="10"/>
    <n v="0"/>
    <n v="0"/>
    <n v="0"/>
    <n v="0"/>
    <n v="13"/>
    <s v="2 5 3 531"/>
  </r>
  <r>
    <s v="A"/>
    <x v="1366"/>
    <s v="2 5 3 532"/>
    <x v="268"/>
    <n v="0"/>
    <n v="0"/>
    <n v="0"/>
    <n v="0"/>
    <n v="9"/>
    <s v="2 5 3"/>
  </r>
  <r>
    <s v="A"/>
    <x v="1367"/>
    <s v="2 5 3 532 001"/>
    <x v="7"/>
    <n v="0"/>
    <n v="0"/>
    <n v="0"/>
    <n v="0"/>
    <n v="13"/>
    <s v="2 5 3 532"/>
  </r>
  <r>
    <s v="A"/>
    <x v="1368"/>
    <s v="2 5 3 532 002"/>
    <x v="8"/>
    <n v="0"/>
    <n v="0"/>
    <n v="0"/>
    <n v="0"/>
    <n v="13"/>
    <s v="2 5 3 532"/>
  </r>
  <r>
    <s v="A"/>
    <x v="1369"/>
    <s v="2 5 3 532 003"/>
    <x v="9"/>
    <n v="0"/>
    <n v="0"/>
    <n v="0"/>
    <n v="0"/>
    <n v="13"/>
    <s v="2 5 3 532"/>
  </r>
  <r>
    <s v="A"/>
    <x v="1370"/>
    <s v="2 5 3 532 004"/>
    <x v="8"/>
    <n v="0"/>
    <n v="0"/>
    <n v="0"/>
    <n v="0"/>
    <n v="13"/>
    <s v="2 5 3 532"/>
  </r>
  <r>
    <s v="A"/>
    <x v="1371"/>
    <s v="2 5 3 532 005"/>
    <x v="10"/>
    <n v="0"/>
    <n v="0"/>
    <n v="0"/>
    <n v="0"/>
    <n v="13"/>
    <s v="2 5 3 532"/>
  </r>
  <r>
    <s v="A"/>
    <x v="1372"/>
    <s v="2 5 4"/>
    <x v="269"/>
    <n v="0"/>
    <n v="0"/>
    <n v="0"/>
    <n v="0"/>
    <n v="5"/>
    <s v="2 5"/>
  </r>
  <r>
    <s v="A"/>
    <x v="1373"/>
    <s v="2 5 4 541"/>
    <x v="270"/>
    <n v="0"/>
    <n v="0"/>
    <n v="0"/>
    <n v="0"/>
    <n v="9"/>
    <s v="2 5 4"/>
  </r>
  <r>
    <s v="A"/>
    <x v="1374"/>
    <s v="2 5 4 541 001"/>
    <x v="7"/>
    <n v="0"/>
    <n v="0"/>
    <n v="0"/>
    <n v="0"/>
    <n v="13"/>
    <s v="2 5 4 541"/>
  </r>
  <r>
    <s v="A"/>
    <x v="1375"/>
    <s v="2 5 4 541 002"/>
    <x v="8"/>
    <n v="0"/>
    <n v="0"/>
    <n v="0"/>
    <n v="0"/>
    <n v="13"/>
    <s v="2 5 4 541"/>
  </r>
  <r>
    <s v="A"/>
    <x v="1376"/>
    <s v="2 5 4 541 003"/>
    <x v="9"/>
    <n v="0"/>
    <n v="0"/>
    <n v="0"/>
    <n v="0"/>
    <n v="13"/>
    <s v="2 5 4 541"/>
  </r>
  <r>
    <s v="A"/>
    <x v="1377"/>
    <s v="2 5 4 541 004"/>
    <x v="8"/>
    <n v="0"/>
    <n v="0"/>
    <n v="0"/>
    <n v="0"/>
    <n v="13"/>
    <s v="2 5 4 541"/>
  </r>
  <r>
    <s v="A"/>
    <x v="1378"/>
    <s v="2 5 4 541 005"/>
    <x v="10"/>
    <n v="0"/>
    <n v="0"/>
    <n v="0"/>
    <n v="0"/>
    <n v="13"/>
    <s v="2 5 4 541"/>
  </r>
  <r>
    <s v="A"/>
    <x v="1379"/>
    <s v="2 5 4 542"/>
    <x v="271"/>
    <n v="0"/>
    <n v="0"/>
    <n v="0"/>
    <n v="0"/>
    <n v="9"/>
    <s v="2 5 4"/>
  </r>
  <r>
    <s v="A"/>
    <x v="1380"/>
    <s v="2 5 4 542 001"/>
    <x v="7"/>
    <n v="0"/>
    <n v="0"/>
    <n v="0"/>
    <n v="0"/>
    <n v="13"/>
    <s v="2 5 4 542"/>
  </r>
  <r>
    <s v="A"/>
    <x v="1381"/>
    <s v="2 5 4 542 002"/>
    <x v="8"/>
    <n v="0"/>
    <n v="0"/>
    <n v="0"/>
    <n v="0"/>
    <n v="13"/>
    <s v="2 5 4 542"/>
  </r>
  <r>
    <s v="A"/>
    <x v="1382"/>
    <s v="2 5 4 542 003"/>
    <x v="9"/>
    <n v="0"/>
    <n v="0"/>
    <n v="0"/>
    <n v="0"/>
    <n v="13"/>
    <s v="2 5 4 542"/>
  </r>
  <r>
    <s v="A"/>
    <x v="1383"/>
    <s v="2 5 4 542 004"/>
    <x v="8"/>
    <n v="0"/>
    <n v="0"/>
    <n v="0"/>
    <n v="0"/>
    <n v="13"/>
    <s v="2 5 4 542"/>
  </r>
  <r>
    <s v="A"/>
    <x v="1384"/>
    <s v="2 5 4 542 005"/>
    <x v="10"/>
    <n v="0"/>
    <n v="0"/>
    <n v="0"/>
    <n v="0"/>
    <n v="13"/>
    <s v="2 5 4 542"/>
  </r>
  <r>
    <s v="A"/>
    <x v="1385"/>
    <s v="2 5 4 543"/>
    <x v="272"/>
    <n v="0"/>
    <n v="0"/>
    <n v="0"/>
    <n v="0"/>
    <n v="9"/>
    <s v="2 5 4"/>
  </r>
  <r>
    <s v="A"/>
    <x v="1386"/>
    <s v="2 5 4 543 001"/>
    <x v="7"/>
    <n v="0"/>
    <n v="0"/>
    <n v="0"/>
    <n v="0"/>
    <n v="13"/>
    <s v="2 5 4 543"/>
  </r>
  <r>
    <s v="A"/>
    <x v="1387"/>
    <s v="2 5 4 543 002"/>
    <x v="8"/>
    <n v="0"/>
    <n v="0"/>
    <n v="0"/>
    <n v="0"/>
    <n v="13"/>
    <s v="2 5 4 543"/>
  </r>
  <r>
    <s v="A"/>
    <x v="1388"/>
    <s v="2 5 4 543 003"/>
    <x v="9"/>
    <n v="0"/>
    <n v="0"/>
    <n v="0"/>
    <n v="0"/>
    <n v="13"/>
    <s v="2 5 4 543"/>
  </r>
  <r>
    <s v="A"/>
    <x v="1389"/>
    <s v="2 5 4 543 004"/>
    <x v="8"/>
    <n v="0"/>
    <n v="0"/>
    <n v="0"/>
    <n v="0"/>
    <n v="13"/>
    <s v="2 5 4 543"/>
  </r>
  <r>
    <s v="A"/>
    <x v="1390"/>
    <s v="2 5 4 543 005"/>
    <x v="10"/>
    <n v="0"/>
    <n v="0"/>
    <n v="0"/>
    <n v="0"/>
    <n v="13"/>
    <s v="2 5 4 543"/>
  </r>
  <r>
    <s v="A"/>
    <x v="1391"/>
    <s v="2 5 4 544"/>
    <x v="273"/>
    <n v="0"/>
    <n v="0"/>
    <n v="0"/>
    <n v="0"/>
    <n v="9"/>
    <s v="2 5 4"/>
  </r>
  <r>
    <s v="A"/>
    <x v="1392"/>
    <s v="2 5 4 544 001"/>
    <x v="7"/>
    <n v="0"/>
    <n v="0"/>
    <n v="0"/>
    <n v="0"/>
    <n v="13"/>
    <s v="2 5 4 544"/>
  </r>
  <r>
    <s v="A"/>
    <x v="1393"/>
    <s v="2 5 4 544 002"/>
    <x v="8"/>
    <n v="0"/>
    <n v="0"/>
    <n v="0"/>
    <n v="0"/>
    <n v="13"/>
    <s v="2 5 4 544"/>
  </r>
  <r>
    <s v="A"/>
    <x v="1394"/>
    <s v="2 5 4 544 003"/>
    <x v="9"/>
    <n v="0"/>
    <n v="0"/>
    <n v="0"/>
    <n v="0"/>
    <n v="13"/>
    <s v="2 5 4 544"/>
  </r>
  <r>
    <s v="A"/>
    <x v="1395"/>
    <s v="2 5 4 544 004"/>
    <x v="8"/>
    <n v="0"/>
    <n v="0"/>
    <n v="0"/>
    <n v="0"/>
    <n v="13"/>
    <s v="2 5 4 544"/>
  </r>
  <r>
    <s v="A"/>
    <x v="1396"/>
    <s v="2 5 4 544 005"/>
    <x v="10"/>
    <n v="0"/>
    <n v="0"/>
    <n v="0"/>
    <n v="0"/>
    <n v="13"/>
    <s v="2 5 4 544"/>
  </r>
  <r>
    <s v="A"/>
    <x v="1397"/>
    <s v="2 5 4 545"/>
    <x v="274"/>
    <n v="0"/>
    <n v="0"/>
    <n v="0"/>
    <n v="0"/>
    <n v="9"/>
    <s v="2 5 4"/>
  </r>
  <r>
    <s v="A"/>
    <x v="1398"/>
    <s v="2 5 4 545 001"/>
    <x v="7"/>
    <n v="0"/>
    <n v="0"/>
    <n v="0"/>
    <n v="0"/>
    <n v="13"/>
    <s v="2 5 4 545"/>
  </r>
  <r>
    <s v="A"/>
    <x v="1399"/>
    <s v="2 5 4 545 002"/>
    <x v="8"/>
    <n v="0"/>
    <n v="0"/>
    <n v="0"/>
    <n v="0"/>
    <n v="13"/>
    <s v="2 5 4 545"/>
  </r>
  <r>
    <s v="A"/>
    <x v="1400"/>
    <s v="2 5 4 545 003"/>
    <x v="9"/>
    <n v="0"/>
    <n v="0"/>
    <n v="0"/>
    <n v="0"/>
    <n v="13"/>
    <s v="2 5 4 545"/>
  </r>
  <r>
    <s v="A"/>
    <x v="1401"/>
    <s v="2 5 4 545 004"/>
    <x v="8"/>
    <n v="0"/>
    <n v="0"/>
    <n v="0"/>
    <n v="0"/>
    <n v="13"/>
    <s v="2 5 4 545"/>
  </r>
  <r>
    <s v="A"/>
    <x v="1402"/>
    <s v="2 5 4 545 005"/>
    <x v="10"/>
    <n v="0"/>
    <n v="0"/>
    <n v="0"/>
    <n v="0"/>
    <n v="13"/>
    <s v="2 5 4 545"/>
  </r>
  <r>
    <s v="A"/>
    <x v="1403"/>
    <s v="2 5 4 549"/>
    <x v="275"/>
    <n v="0"/>
    <n v="0"/>
    <n v="0"/>
    <n v="0"/>
    <n v="9"/>
    <s v="2 5 4"/>
  </r>
  <r>
    <s v="A"/>
    <x v="1404"/>
    <s v="2 5 4 549 001"/>
    <x v="7"/>
    <n v="0"/>
    <n v="0"/>
    <n v="0"/>
    <n v="0"/>
    <n v="13"/>
    <s v="2 5 4 549"/>
  </r>
  <r>
    <s v="A"/>
    <x v="1405"/>
    <s v="2 5 4 549 002"/>
    <x v="8"/>
    <n v="0"/>
    <n v="0"/>
    <n v="0"/>
    <n v="0"/>
    <n v="13"/>
    <s v="2 5 4 549"/>
  </r>
  <r>
    <s v="A"/>
    <x v="1406"/>
    <s v="2 5 4 549 003"/>
    <x v="9"/>
    <n v="0"/>
    <n v="0"/>
    <n v="0"/>
    <n v="0"/>
    <n v="13"/>
    <s v="2 5 4 549"/>
  </r>
  <r>
    <s v="A"/>
    <x v="1407"/>
    <s v="2 5 4 549 004"/>
    <x v="8"/>
    <n v="0"/>
    <n v="0"/>
    <n v="0"/>
    <n v="0"/>
    <n v="13"/>
    <s v="2 5 4 549"/>
  </r>
  <r>
    <s v="A"/>
    <x v="1408"/>
    <s v="2 5 4 549 005"/>
    <x v="10"/>
    <n v="0"/>
    <n v="0"/>
    <n v="0"/>
    <n v="0"/>
    <n v="13"/>
    <s v="2 5 4 549"/>
  </r>
  <r>
    <s v="A"/>
    <x v="1409"/>
    <s v="2 5 5"/>
    <x v="276"/>
    <n v="0"/>
    <n v="0"/>
    <n v="0"/>
    <n v="0"/>
    <n v="5"/>
    <s v="2 5"/>
  </r>
  <r>
    <s v="A"/>
    <x v="1410"/>
    <s v="2 5 5 551"/>
    <x v="276"/>
    <n v="0"/>
    <n v="0"/>
    <n v="0"/>
    <n v="0"/>
    <n v="9"/>
    <s v="2 5 5"/>
  </r>
  <r>
    <s v="A"/>
    <x v="1411"/>
    <s v="2 5 5 551 001"/>
    <x v="7"/>
    <n v="0"/>
    <n v="0"/>
    <n v="0"/>
    <n v="0"/>
    <n v="13"/>
    <s v="2 5 5 551"/>
  </r>
  <r>
    <s v="A"/>
    <x v="1412"/>
    <s v="2 5 5 551 002"/>
    <x v="8"/>
    <n v="0"/>
    <n v="0"/>
    <n v="0"/>
    <n v="0"/>
    <n v="13"/>
    <s v="2 5 5 551"/>
  </r>
  <r>
    <s v="A"/>
    <x v="1413"/>
    <s v="2 5 5 551 003"/>
    <x v="9"/>
    <n v="0"/>
    <n v="0"/>
    <n v="0"/>
    <n v="0"/>
    <n v="13"/>
    <s v="2 5 5 551"/>
  </r>
  <r>
    <s v="A"/>
    <x v="1414"/>
    <s v="2 5 5 551 004"/>
    <x v="8"/>
    <n v="0"/>
    <n v="0"/>
    <n v="0"/>
    <n v="0"/>
    <n v="13"/>
    <s v="2 5 5 551"/>
  </r>
  <r>
    <s v="A"/>
    <x v="1415"/>
    <s v="2 5 5 551 005"/>
    <x v="10"/>
    <n v="0"/>
    <n v="0"/>
    <n v="0"/>
    <n v="0"/>
    <n v="13"/>
    <s v="2 5 5 551"/>
  </r>
  <r>
    <s v="A"/>
    <x v="1416"/>
    <s v="2 5 6"/>
    <x v="277"/>
    <n v="0"/>
    <n v="0"/>
    <n v="0"/>
    <n v="0"/>
    <n v="5"/>
    <s v="2 5"/>
  </r>
  <r>
    <s v="A"/>
    <x v="1417"/>
    <s v="2 5 6 561"/>
    <x v="278"/>
    <n v="0"/>
    <n v="0"/>
    <n v="0"/>
    <n v="0"/>
    <n v="9"/>
    <s v="2 5 6"/>
  </r>
  <r>
    <s v="A"/>
    <x v="1418"/>
    <s v="2 5 6 561 001"/>
    <x v="7"/>
    <n v="0"/>
    <n v="0"/>
    <n v="0"/>
    <n v="0"/>
    <n v="13"/>
    <s v="2 5 6 561"/>
  </r>
  <r>
    <s v="A"/>
    <x v="1419"/>
    <s v="2 5 6 561 002"/>
    <x v="8"/>
    <n v="0"/>
    <n v="0"/>
    <n v="0"/>
    <n v="0"/>
    <n v="13"/>
    <s v="2 5 6 561"/>
  </r>
  <r>
    <s v="A"/>
    <x v="1420"/>
    <s v="2 5 6 561 003"/>
    <x v="9"/>
    <n v="0"/>
    <n v="0"/>
    <n v="0"/>
    <n v="0"/>
    <n v="13"/>
    <s v="2 5 6 561"/>
  </r>
  <r>
    <s v="A"/>
    <x v="1421"/>
    <s v="2 5 6 561 004"/>
    <x v="8"/>
    <n v="0"/>
    <n v="0"/>
    <n v="0"/>
    <n v="0"/>
    <n v="13"/>
    <s v="2 5 6 561"/>
  </r>
  <r>
    <s v="A"/>
    <x v="1422"/>
    <s v="2 5 6 561 005"/>
    <x v="10"/>
    <n v="0"/>
    <n v="0"/>
    <n v="0"/>
    <n v="0"/>
    <n v="13"/>
    <s v="2 5 6 561"/>
  </r>
  <r>
    <s v="A"/>
    <x v="1423"/>
    <s v="2 5 6 562"/>
    <x v="279"/>
    <n v="0"/>
    <n v="0"/>
    <n v="0"/>
    <n v="0"/>
    <n v="9"/>
    <s v="2 5 6"/>
  </r>
  <r>
    <s v="A"/>
    <x v="1424"/>
    <s v="2 5 6 562 001"/>
    <x v="7"/>
    <n v="0"/>
    <n v="0"/>
    <n v="0"/>
    <n v="0"/>
    <n v="13"/>
    <s v="2 5 6 562"/>
  </r>
  <r>
    <s v="A"/>
    <x v="1425"/>
    <s v="2 5 6 562 002"/>
    <x v="8"/>
    <n v="0"/>
    <n v="0"/>
    <n v="0"/>
    <n v="0"/>
    <n v="13"/>
    <s v="2 5 6 562"/>
  </r>
  <r>
    <s v="A"/>
    <x v="1426"/>
    <s v="2 5 6 562 003"/>
    <x v="9"/>
    <n v="0"/>
    <n v="0"/>
    <n v="0"/>
    <n v="0"/>
    <n v="13"/>
    <s v="2 5 6 562"/>
  </r>
  <r>
    <s v="A"/>
    <x v="1427"/>
    <s v="2 5 6 562 004"/>
    <x v="8"/>
    <n v="0"/>
    <n v="0"/>
    <n v="0"/>
    <n v="0"/>
    <n v="13"/>
    <s v="2 5 6 562"/>
  </r>
  <r>
    <s v="A"/>
    <x v="1428"/>
    <s v="2 5 6 562 005"/>
    <x v="10"/>
    <n v="0"/>
    <n v="0"/>
    <n v="0"/>
    <n v="0"/>
    <n v="13"/>
    <s v="2 5 6 562"/>
  </r>
  <r>
    <s v="A"/>
    <x v="1429"/>
    <s v="2 5 6 563"/>
    <x v="280"/>
    <n v="0"/>
    <n v="0"/>
    <n v="0"/>
    <n v="0"/>
    <n v="9"/>
    <s v="2 5 6"/>
  </r>
  <r>
    <s v="A"/>
    <x v="1430"/>
    <s v="2 5 6 563 001"/>
    <x v="7"/>
    <n v="0"/>
    <n v="0"/>
    <n v="0"/>
    <n v="0"/>
    <n v="13"/>
    <s v="2 5 6 563"/>
  </r>
  <r>
    <s v="A"/>
    <x v="1431"/>
    <s v="2 5 6 563 002"/>
    <x v="8"/>
    <n v="0"/>
    <n v="0"/>
    <n v="0"/>
    <n v="0"/>
    <n v="13"/>
    <s v="2 5 6 563"/>
  </r>
  <r>
    <s v="A"/>
    <x v="1432"/>
    <s v="2 5 6 563 003"/>
    <x v="9"/>
    <n v="0"/>
    <n v="0"/>
    <n v="0"/>
    <n v="0"/>
    <n v="13"/>
    <s v="2 5 6 563"/>
  </r>
  <r>
    <s v="A"/>
    <x v="1433"/>
    <s v="2 5 6 563 004"/>
    <x v="8"/>
    <n v="0"/>
    <n v="0"/>
    <n v="0"/>
    <n v="0"/>
    <n v="13"/>
    <s v="2 5 6 563"/>
  </r>
  <r>
    <s v="A"/>
    <x v="1434"/>
    <s v="2 5 6 563 005"/>
    <x v="10"/>
    <n v="0"/>
    <n v="0"/>
    <n v="0"/>
    <n v="0"/>
    <n v="13"/>
    <s v="2 5 6 563"/>
  </r>
  <r>
    <s v="A"/>
    <x v="1435"/>
    <s v="2 5 6 564"/>
    <x v="281"/>
    <n v="0"/>
    <n v="0"/>
    <n v="0"/>
    <n v="0"/>
    <n v="9"/>
    <s v="2 5 6"/>
  </r>
  <r>
    <s v="A"/>
    <x v="1436"/>
    <s v="2 5 6 564 001"/>
    <x v="7"/>
    <n v="0"/>
    <n v="0"/>
    <n v="0"/>
    <n v="0"/>
    <n v="13"/>
    <s v="2 5 6 564"/>
  </r>
  <r>
    <s v="A"/>
    <x v="1437"/>
    <s v="2 5 6 564 002"/>
    <x v="8"/>
    <n v="0"/>
    <n v="0"/>
    <n v="0"/>
    <n v="0"/>
    <n v="13"/>
    <s v="2 5 6 564"/>
  </r>
  <r>
    <s v="A"/>
    <x v="1438"/>
    <s v="2 5 6 564 003"/>
    <x v="9"/>
    <n v="0"/>
    <n v="0"/>
    <n v="0"/>
    <n v="0"/>
    <n v="13"/>
    <s v="2 5 6 564"/>
  </r>
  <r>
    <s v="A"/>
    <x v="1439"/>
    <s v="2 5 6 564 004"/>
    <x v="8"/>
    <n v="0"/>
    <n v="0"/>
    <n v="0"/>
    <n v="0"/>
    <n v="13"/>
    <s v="2 5 6 564"/>
  </r>
  <r>
    <s v="A"/>
    <x v="1440"/>
    <s v="2 5 6 564 005"/>
    <x v="10"/>
    <n v="0"/>
    <n v="0"/>
    <n v="0"/>
    <n v="0"/>
    <n v="13"/>
    <s v="2 5 6 564"/>
  </r>
  <r>
    <s v="A"/>
    <x v="1441"/>
    <s v="2 5 6 565"/>
    <x v="282"/>
    <n v="0"/>
    <n v="0"/>
    <n v="0"/>
    <n v="0"/>
    <n v="9"/>
    <s v="2 5 6"/>
  </r>
  <r>
    <s v="A"/>
    <x v="1442"/>
    <s v="2 5 6 565 001"/>
    <x v="7"/>
    <n v="0"/>
    <n v="0"/>
    <n v="0"/>
    <n v="0"/>
    <n v="13"/>
    <s v="2 5 6 565"/>
  </r>
  <r>
    <s v="A"/>
    <x v="1443"/>
    <s v="2 5 6 565 002"/>
    <x v="8"/>
    <n v="0"/>
    <n v="0"/>
    <n v="0"/>
    <n v="0"/>
    <n v="13"/>
    <s v="2 5 6 565"/>
  </r>
  <r>
    <s v="A"/>
    <x v="1444"/>
    <s v="2 5 6 565 003"/>
    <x v="9"/>
    <n v="0"/>
    <n v="0"/>
    <n v="0"/>
    <n v="0"/>
    <n v="13"/>
    <s v="2 5 6 565"/>
  </r>
  <r>
    <s v="A"/>
    <x v="1445"/>
    <s v="2 5 6 565 004"/>
    <x v="8"/>
    <n v="0"/>
    <n v="0"/>
    <n v="0"/>
    <n v="0"/>
    <n v="13"/>
    <s v="2 5 6 565"/>
  </r>
  <r>
    <s v="A"/>
    <x v="1446"/>
    <s v="2 5 6 565 005"/>
    <x v="10"/>
    <n v="0"/>
    <n v="0"/>
    <n v="0"/>
    <n v="0"/>
    <n v="13"/>
    <s v="2 5 6 565"/>
  </r>
  <r>
    <s v="A"/>
    <x v="1447"/>
    <s v="2 5 6 566"/>
    <x v="283"/>
    <n v="0"/>
    <n v="0"/>
    <n v="0"/>
    <n v="0"/>
    <n v="9"/>
    <s v="2 5 6"/>
  </r>
  <r>
    <s v="A"/>
    <x v="1448"/>
    <s v="2 5 6 566 001"/>
    <x v="7"/>
    <n v="0"/>
    <n v="0"/>
    <n v="0"/>
    <n v="0"/>
    <n v="13"/>
    <s v="2 5 6 566"/>
  </r>
  <r>
    <s v="A"/>
    <x v="1449"/>
    <s v="2 5 6 566 002"/>
    <x v="8"/>
    <n v="0"/>
    <n v="0"/>
    <n v="0"/>
    <n v="0"/>
    <n v="13"/>
    <s v="2 5 6 566"/>
  </r>
  <r>
    <s v="A"/>
    <x v="1450"/>
    <s v="2 5 6 566 003"/>
    <x v="9"/>
    <n v="0"/>
    <n v="0"/>
    <n v="0"/>
    <n v="0"/>
    <n v="13"/>
    <s v="2 5 6 566"/>
  </r>
  <r>
    <s v="A"/>
    <x v="1451"/>
    <s v="2 5 6 566 004"/>
    <x v="8"/>
    <n v="0"/>
    <n v="0"/>
    <n v="0"/>
    <n v="0"/>
    <n v="13"/>
    <s v="2 5 6 566"/>
  </r>
  <r>
    <s v="A"/>
    <x v="1452"/>
    <s v="2 5 6 566 005"/>
    <x v="10"/>
    <n v="0"/>
    <n v="0"/>
    <n v="0"/>
    <n v="0"/>
    <n v="13"/>
    <s v="2 5 6 566"/>
  </r>
  <r>
    <s v="A"/>
    <x v="1453"/>
    <s v="2 5 6 567"/>
    <x v="284"/>
    <n v="0"/>
    <n v="0"/>
    <n v="0"/>
    <n v="0"/>
    <n v="9"/>
    <s v="2 5 6"/>
  </r>
  <r>
    <s v="A"/>
    <x v="1454"/>
    <s v="2 5 6 567 001"/>
    <x v="7"/>
    <n v="0"/>
    <n v="0"/>
    <n v="0"/>
    <n v="0"/>
    <n v="13"/>
    <s v="2 5 6 567"/>
  </r>
  <r>
    <s v="A"/>
    <x v="1455"/>
    <s v="2 5 6 567 002"/>
    <x v="8"/>
    <n v="0"/>
    <n v="0"/>
    <n v="0"/>
    <n v="0"/>
    <n v="13"/>
    <s v="2 5 6 567"/>
  </r>
  <r>
    <s v="A"/>
    <x v="1456"/>
    <s v="2 5 6 567 003"/>
    <x v="9"/>
    <n v="0"/>
    <n v="0"/>
    <n v="0"/>
    <n v="0"/>
    <n v="13"/>
    <s v="2 5 6 567"/>
  </r>
  <r>
    <s v="A"/>
    <x v="1457"/>
    <s v="2 5 6 567 004"/>
    <x v="8"/>
    <n v="0"/>
    <n v="0"/>
    <n v="0"/>
    <n v="0"/>
    <n v="13"/>
    <s v="2 5 6 567"/>
  </r>
  <r>
    <s v="A"/>
    <x v="1458"/>
    <s v="2 5 6 567 005"/>
    <x v="10"/>
    <n v="0"/>
    <n v="0"/>
    <n v="0"/>
    <n v="0"/>
    <n v="13"/>
    <s v="2 5 6 567"/>
  </r>
  <r>
    <s v="A"/>
    <x v="1459"/>
    <s v="2 5 6 569"/>
    <x v="285"/>
    <n v="0"/>
    <n v="0"/>
    <n v="0"/>
    <n v="0"/>
    <n v="9"/>
    <s v="2 5 6"/>
  </r>
  <r>
    <s v="A"/>
    <x v="1460"/>
    <s v="2 5 6 569 001"/>
    <x v="7"/>
    <n v="0"/>
    <n v="0"/>
    <n v="0"/>
    <n v="0"/>
    <n v="13"/>
    <s v="2 5 6 569"/>
  </r>
  <r>
    <s v="A"/>
    <x v="1461"/>
    <s v="2 5 6 569 002"/>
    <x v="8"/>
    <n v="0"/>
    <n v="0"/>
    <n v="0"/>
    <n v="0"/>
    <n v="13"/>
    <s v="2 5 6 569"/>
  </r>
  <r>
    <s v="A"/>
    <x v="1462"/>
    <s v="2 5 6 569 003"/>
    <x v="9"/>
    <n v="0"/>
    <n v="0"/>
    <n v="0"/>
    <n v="0"/>
    <n v="13"/>
    <s v="2 5 6 569"/>
  </r>
  <r>
    <s v="A"/>
    <x v="1463"/>
    <s v="2 5 6 569 004"/>
    <x v="8"/>
    <n v="0"/>
    <n v="0"/>
    <n v="0"/>
    <n v="0"/>
    <n v="13"/>
    <s v="2 5 6 569"/>
  </r>
  <r>
    <s v="A"/>
    <x v="1464"/>
    <s v="2 5 6 569 005"/>
    <x v="10"/>
    <n v="0"/>
    <n v="0"/>
    <n v="0"/>
    <n v="0"/>
    <n v="13"/>
    <s v="2 5 6 569"/>
  </r>
  <r>
    <s v="A"/>
    <x v="1465"/>
    <s v="2 5 7"/>
    <x v="286"/>
    <n v="0"/>
    <n v="0"/>
    <n v="0"/>
    <n v="0"/>
    <n v="5"/>
    <s v="2 5"/>
  </r>
  <r>
    <s v="A"/>
    <x v="1466"/>
    <s v="2 5 7 571"/>
    <x v="287"/>
    <n v="0"/>
    <n v="0"/>
    <n v="0"/>
    <n v="0"/>
    <n v="9"/>
    <s v="2 5 7"/>
  </r>
  <r>
    <s v="A"/>
    <x v="1467"/>
    <s v="2 5 7 571 001"/>
    <x v="7"/>
    <n v="0"/>
    <n v="0"/>
    <n v="0"/>
    <n v="0"/>
    <n v="13"/>
    <s v="2 5 7 571"/>
  </r>
  <r>
    <s v="A"/>
    <x v="1468"/>
    <s v="2 5 7 571 002"/>
    <x v="8"/>
    <n v="0"/>
    <n v="0"/>
    <n v="0"/>
    <n v="0"/>
    <n v="13"/>
    <s v="2 5 7 571"/>
  </r>
  <r>
    <s v="A"/>
    <x v="1469"/>
    <s v="2 5 7 571 003"/>
    <x v="9"/>
    <n v="0"/>
    <n v="0"/>
    <n v="0"/>
    <n v="0"/>
    <n v="13"/>
    <s v="2 5 7 571"/>
  </r>
  <r>
    <s v="A"/>
    <x v="1470"/>
    <s v="2 5 7 571 004"/>
    <x v="8"/>
    <n v="0"/>
    <n v="0"/>
    <n v="0"/>
    <n v="0"/>
    <n v="13"/>
    <s v="2 5 7 571"/>
  </r>
  <r>
    <s v="A"/>
    <x v="1471"/>
    <s v="2 5 7 571 005"/>
    <x v="10"/>
    <n v="0"/>
    <n v="0"/>
    <n v="0"/>
    <n v="0"/>
    <n v="13"/>
    <s v="2 5 7 571"/>
  </r>
  <r>
    <s v="A"/>
    <x v="1472"/>
    <s v="2 5 7 572"/>
    <x v="288"/>
    <n v="0"/>
    <n v="0"/>
    <n v="0"/>
    <n v="0"/>
    <n v="9"/>
    <s v="2 5 7"/>
  </r>
  <r>
    <s v="A"/>
    <x v="1473"/>
    <s v="2 5 7 572 001"/>
    <x v="7"/>
    <n v="0"/>
    <n v="0"/>
    <n v="0"/>
    <n v="0"/>
    <n v="13"/>
    <s v="2 5 7 572"/>
  </r>
  <r>
    <s v="A"/>
    <x v="1474"/>
    <s v="2 5 7 572 002"/>
    <x v="8"/>
    <n v="0"/>
    <n v="0"/>
    <n v="0"/>
    <n v="0"/>
    <n v="13"/>
    <s v="2 5 7 572"/>
  </r>
  <r>
    <s v="A"/>
    <x v="1475"/>
    <s v="2 5 7 572 003"/>
    <x v="9"/>
    <n v="0"/>
    <n v="0"/>
    <n v="0"/>
    <n v="0"/>
    <n v="13"/>
    <s v="2 5 7 572"/>
  </r>
  <r>
    <s v="A"/>
    <x v="1476"/>
    <s v="2 5 7 572 004"/>
    <x v="8"/>
    <n v="0"/>
    <n v="0"/>
    <n v="0"/>
    <n v="0"/>
    <n v="13"/>
    <s v="2 5 7 572"/>
  </r>
  <r>
    <s v="A"/>
    <x v="1477"/>
    <s v="2 5 7 572 005"/>
    <x v="10"/>
    <n v="0"/>
    <n v="0"/>
    <n v="0"/>
    <n v="0"/>
    <n v="13"/>
    <s v="2 5 7 572"/>
  </r>
  <r>
    <s v="A"/>
    <x v="1478"/>
    <s v="2 5 7 573"/>
    <x v="289"/>
    <n v="0"/>
    <n v="0"/>
    <n v="0"/>
    <n v="0"/>
    <n v="9"/>
    <s v="2 5 7"/>
  </r>
  <r>
    <s v="A"/>
    <x v="1479"/>
    <s v="2 5 7 573 001"/>
    <x v="7"/>
    <n v="0"/>
    <n v="0"/>
    <n v="0"/>
    <n v="0"/>
    <n v="13"/>
    <s v="2 5 7 573"/>
  </r>
  <r>
    <s v="A"/>
    <x v="1480"/>
    <s v="2 5 7 573 002"/>
    <x v="8"/>
    <n v="0"/>
    <n v="0"/>
    <n v="0"/>
    <n v="0"/>
    <n v="13"/>
    <s v="2 5 7 573"/>
  </r>
  <r>
    <s v="A"/>
    <x v="1481"/>
    <s v="2 5 7 573 003"/>
    <x v="9"/>
    <n v="0"/>
    <n v="0"/>
    <n v="0"/>
    <n v="0"/>
    <n v="13"/>
    <s v="2 5 7 573"/>
  </r>
  <r>
    <s v="A"/>
    <x v="1482"/>
    <s v="2 5 7 573 004"/>
    <x v="8"/>
    <n v="0"/>
    <n v="0"/>
    <n v="0"/>
    <n v="0"/>
    <n v="13"/>
    <s v="2 5 7 573"/>
  </r>
  <r>
    <s v="A"/>
    <x v="1483"/>
    <s v="2 5 7 573 005"/>
    <x v="10"/>
    <n v="0"/>
    <n v="0"/>
    <n v="0"/>
    <n v="0"/>
    <n v="13"/>
    <s v="2 5 7 573"/>
  </r>
  <r>
    <s v="A"/>
    <x v="1484"/>
    <s v="2 5 7 574"/>
    <x v="290"/>
    <n v="0"/>
    <n v="0"/>
    <n v="0"/>
    <n v="0"/>
    <n v="9"/>
    <s v="2 5 7"/>
  </r>
  <r>
    <s v="A"/>
    <x v="1485"/>
    <s v="2 5 7 574 001"/>
    <x v="7"/>
    <n v="0"/>
    <n v="0"/>
    <n v="0"/>
    <n v="0"/>
    <n v="13"/>
    <s v="2 5 7 574"/>
  </r>
  <r>
    <s v="A"/>
    <x v="1486"/>
    <s v="2 5 7 574 002"/>
    <x v="8"/>
    <n v="0"/>
    <n v="0"/>
    <n v="0"/>
    <n v="0"/>
    <n v="13"/>
    <s v="2 5 7 574"/>
  </r>
  <r>
    <s v="A"/>
    <x v="1487"/>
    <s v="2 5 7 574 003"/>
    <x v="9"/>
    <n v="0"/>
    <n v="0"/>
    <n v="0"/>
    <n v="0"/>
    <n v="13"/>
    <s v="2 5 7 574"/>
  </r>
  <r>
    <s v="A"/>
    <x v="1488"/>
    <s v="2 5 7 574 004"/>
    <x v="8"/>
    <n v="0"/>
    <n v="0"/>
    <n v="0"/>
    <n v="0"/>
    <n v="13"/>
    <s v="2 5 7 574"/>
  </r>
  <r>
    <s v="A"/>
    <x v="1489"/>
    <s v="2 5 7 574 005"/>
    <x v="10"/>
    <n v="0"/>
    <n v="0"/>
    <n v="0"/>
    <n v="0"/>
    <n v="13"/>
    <s v="2 5 7 574"/>
  </r>
  <r>
    <s v="A"/>
    <x v="1490"/>
    <s v="2 5 7 575"/>
    <x v="291"/>
    <n v="0"/>
    <n v="0"/>
    <n v="0"/>
    <n v="0"/>
    <n v="9"/>
    <s v="2 5 7"/>
  </r>
  <r>
    <s v="A"/>
    <x v="1491"/>
    <s v="2 5 7 575 001"/>
    <x v="7"/>
    <n v="0"/>
    <n v="0"/>
    <n v="0"/>
    <n v="0"/>
    <n v="13"/>
    <s v="2 5 7 575"/>
  </r>
  <r>
    <s v="A"/>
    <x v="1492"/>
    <s v="2 5 7 575 002"/>
    <x v="8"/>
    <n v="0"/>
    <n v="0"/>
    <n v="0"/>
    <n v="0"/>
    <n v="13"/>
    <s v="2 5 7 575"/>
  </r>
  <r>
    <s v="A"/>
    <x v="1493"/>
    <s v="2 5 7 575 003"/>
    <x v="9"/>
    <n v="0"/>
    <n v="0"/>
    <n v="0"/>
    <n v="0"/>
    <n v="13"/>
    <s v="2 5 7 575"/>
  </r>
  <r>
    <s v="A"/>
    <x v="1494"/>
    <s v="2 5 7 575 004"/>
    <x v="8"/>
    <n v="0"/>
    <n v="0"/>
    <n v="0"/>
    <n v="0"/>
    <n v="13"/>
    <s v="2 5 7 575"/>
  </r>
  <r>
    <s v="A"/>
    <x v="1495"/>
    <s v="2 5 7 575 005"/>
    <x v="10"/>
    <n v="0"/>
    <n v="0"/>
    <n v="0"/>
    <n v="0"/>
    <n v="13"/>
    <s v="2 5 7 575"/>
  </r>
  <r>
    <s v="A"/>
    <x v="1496"/>
    <s v="2 5 7 576"/>
    <x v="292"/>
    <n v="0"/>
    <n v="0"/>
    <n v="0"/>
    <n v="0"/>
    <n v="9"/>
    <s v="2 5 7"/>
  </r>
  <r>
    <s v="A"/>
    <x v="1497"/>
    <s v="2 5 7 576 001"/>
    <x v="7"/>
    <n v="0"/>
    <n v="0"/>
    <n v="0"/>
    <n v="0"/>
    <n v="13"/>
    <s v="2 5 7 576"/>
  </r>
  <r>
    <s v="A"/>
    <x v="1498"/>
    <s v="2 5 7 576 002"/>
    <x v="8"/>
    <n v="0"/>
    <n v="0"/>
    <n v="0"/>
    <n v="0"/>
    <n v="13"/>
    <s v="2 5 7 576"/>
  </r>
  <r>
    <s v="A"/>
    <x v="1499"/>
    <s v="2 5 7 576 003"/>
    <x v="9"/>
    <n v="0"/>
    <n v="0"/>
    <n v="0"/>
    <n v="0"/>
    <n v="13"/>
    <s v="2 5 7 576"/>
  </r>
  <r>
    <s v="A"/>
    <x v="1500"/>
    <s v="2 5 7 576 004"/>
    <x v="8"/>
    <n v="0"/>
    <n v="0"/>
    <n v="0"/>
    <n v="0"/>
    <n v="13"/>
    <s v="2 5 7 576"/>
  </r>
  <r>
    <s v="A"/>
    <x v="1501"/>
    <s v="2 5 7 576 005"/>
    <x v="10"/>
    <n v="0"/>
    <n v="0"/>
    <n v="0"/>
    <n v="0"/>
    <n v="13"/>
    <s v="2 5 7 576"/>
  </r>
  <r>
    <s v="A"/>
    <x v="1502"/>
    <s v="2 5 7 577"/>
    <x v="293"/>
    <n v="0"/>
    <n v="0"/>
    <n v="0"/>
    <n v="0"/>
    <n v="9"/>
    <s v="2 5 7"/>
  </r>
  <r>
    <s v="A"/>
    <x v="1503"/>
    <s v="2 5 7 577 001"/>
    <x v="7"/>
    <n v="0"/>
    <n v="0"/>
    <n v="0"/>
    <n v="0"/>
    <n v="13"/>
    <s v="2 5 7 577"/>
  </r>
  <r>
    <s v="A"/>
    <x v="1504"/>
    <s v="2 5 7 577 002"/>
    <x v="8"/>
    <n v="0"/>
    <n v="0"/>
    <n v="0"/>
    <n v="0"/>
    <n v="13"/>
    <s v="2 5 7 577"/>
  </r>
  <r>
    <s v="A"/>
    <x v="1505"/>
    <s v="2 5 7 577 003"/>
    <x v="9"/>
    <n v="0"/>
    <n v="0"/>
    <n v="0"/>
    <n v="0"/>
    <n v="13"/>
    <s v="2 5 7 577"/>
  </r>
  <r>
    <s v="A"/>
    <x v="1506"/>
    <s v="2 5 7 577 004"/>
    <x v="8"/>
    <n v="0"/>
    <n v="0"/>
    <n v="0"/>
    <n v="0"/>
    <n v="13"/>
    <s v="2 5 7 577"/>
  </r>
  <r>
    <s v="A"/>
    <x v="1507"/>
    <s v="2 5 7 577 005"/>
    <x v="10"/>
    <n v="0"/>
    <n v="0"/>
    <n v="0"/>
    <n v="0"/>
    <n v="13"/>
    <s v="2 5 7 577"/>
  </r>
  <r>
    <s v="A"/>
    <x v="1508"/>
    <s v="2 5 7 578"/>
    <x v="294"/>
    <n v="0"/>
    <n v="0"/>
    <n v="0"/>
    <n v="0"/>
    <n v="9"/>
    <s v="2 5 7"/>
  </r>
  <r>
    <s v="A"/>
    <x v="1509"/>
    <s v="2 5 7 578 001"/>
    <x v="7"/>
    <n v="0"/>
    <n v="0"/>
    <n v="0"/>
    <n v="0"/>
    <n v="13"/>
    <s v="2 5 7 578"/>
  </r>
  <r>
    <s v="A"/>
    <x v="1510"/>
    <s v="2 5 7 578 002"/>
    <x v="8"/>
    <n v="0"/>
    <n v="0"/>
    <n v="0"/>
    <n v="0"/>
    <n v="13"/>
    <s v="2 5 7 578"/>
  </r>
  <r>
    <s v="A"/>
    <x v="1511"/>
    <s v="2 5 7 578 003"/>
    <x v="9"/>
    <n v="0"/>
    <n v="0"/>
    <n v="0"/>
    <n v="0"/>
    <n v="13"/>
    <s v="2 5 7 578"/>
  </r>
  <r>
    <s v="A"/>
    <x v="1512"/>
    <s v="2 5 7 578 004"/>
    <x v="8"/>
    <n v="0"/>
    <n v="0"/>
    <n v="0"/>
    <n v="0"/>
    <n v="13"/>
    <s v="2 5 7 578"/>
  </r>
  <r>
    <s v="A"/>
    <x v="1513"/>
    <s v="2 5 7 578 005"/>
    <x v="10"/>
    <n v="0"/>
    <n v="0"/>
    <n v="0"/>
    <n v="0"/>
    <n v="13"/>
    <s v="2 5 7 578"/>
  </r>
  <r>
    <s v="A"/>
    <x v="1514"/>
    <s v="2 5 7 579"/>
    <x v="295"/>
    <n v="0"/>
    <n v="0"/>
    <n v="0"/>
    <n v="0"/>
    <n v="9"/>
    <s v="2 5 7"/>
  </r>
  <r>
    <s v="A"/>
    <x v="1515"/>
    <s v="2 5 7 579 001"/>
    <x v="7"/>
    <n v="0"/>
    <n v="0"/>
    <n v="0"/>
    <n v="0"/>
    <n v="13"/>
    <s v="2 5 7 579"/>
  </r>
  <r>
    <s v="A"/>
    <x v="1516"/>
    <s v="2 5 7 579 002"/>
    <x v="8"/>
    <n v="0"/>
    <n v="0"/>
    <n v="0"/>
    <n v="0"/>
    <n v="13"/>
    <s v="2 5 7 579"/>
  </r>
  <r>
    <s v="A"/>
    <x v="1517"/>
    <s v="2 5 7 579 003"/>
    <x v="9"/>
    <n v="0"/>
    <n v="0"/>
    <n v="0"/>
    <n v="0"/>
    <n v="13"/>
    <s v="2 5 7 579"/>
  </r>
  <r>
    <s v="A"/>
    <x v="1518"/>
    <s v="2 5 7 579 004"/>
    <x v="8"/>
    <n v="0"/>
    <n v="0"/>
    <n v="0"/>
    <n v="0"/>
    <n v="13"/>
    <s v="2 5 7 579"/>
  </r>
  <r>
    <s v="A"/>
    <x v="1519"/>
    <s v="2 5 7 579 005"/>
    <x v="10"/>
    <n v="0"/>
    <n v="0"/>
    <n v="0"/>
    <n v="0"/>
    <n v="13"/>
    <s v="2 5 7 579"/>
  </r>
  <r>
    <s v="A"/>
    <x v="1520"/>
    <s v="2 5 8"/>
    <x v="296"/>
    <n v="0"/>
    <n v="0"/>
    <n v="0"/>
    <n v="0"/>
    <n v="5"/>
    <s v="2 5"/>
  </r>
  <r>
    <s v="A"/>
    <x v="1521"/>
    <s v="2 5 8 581"/>
    <x v="297"/>
    <n v="0"/>
    <n v="0"/>
    <n v="0"/>
    <n v="0"/>
    <n v="9"/>
    <s v="2 5 8"/>
  </r>
  <r>
    <s v="A"/>
    <x v="1522"/>
    <s v="2 5 8 581 001"/>
    <x v="7"/>
    <n v="0"/>
    <n v="0"/>
    <n v="0"/>
    <n v="0"/>
    <n v="13"/>
    <s v="2 5 8 581"/>
  </r>
  <r>
    <s v="A"/>
    <x v="1523"/>
    <s v="2 5 8 581 002"/>
    <x v="8"/>
    <n v="0"/>
    <n v="0"/>
    <n v="0"/>
    <n v="0"/>
    <n v="13"/>
    <s v="2 5 8 581"/>
  </r>
  <r>
    <s v="A"/>
    <x v="1524"/>
    <s v="2 5 8 581 003"/>
    <x v="9"/>
    <n v="0"/>
    <n v="0"/>
    <n v="0"/>
    <n v="0"/>
    <n v="13"/>
    <s v="2 5 8 581"/>
  </r>
  <r>
    <s v="A"/>
    <x v="1525"/>
    <s v="2 5 8 581 004"/>
    <x v="8"/>
    <n v="0"/>
    <n v="0"/>
    <n v="0"/>
    <n v="0"/>
    <n v="13"/>
    <s v="2 5 8 581"/>
  </r>
  <r>
    <s v="A"/>
    <x v="1526"/>
    <s v="2 5 8 581 005"/>
    <x v="10"/>
    <n v="0"/>
    <n v="0"/>
    <n v="0"/>
    <n v="0"/>
    <n v="13"/>
    <s v="2 5 8 581"/>
  </r>
  <r>
    <s v="A"/>
    <x v="1527"/>
    <s v="2 5 8 582"/>
    <x v="298"/>
    <n v="0"/>
    <n v="0"/>
    <n v="0"/>
    <n v="0"/>
    <n v="9"/>
    <s v="2 5 8"/>
  </r>
  <r>
    <s v="A"/>
    <x v="1528"/>
    <s v="2 5 8 582 001"/>
    <x v="7"/>
    <n v="0"/>
    <n v="0"/>
    <n v="0"/>
    <n v="0"/>
    <n v="13"/>
    <s v="2 5 8 582"/>
  </r>
  <r>
    <s v="A"/>
    <x v="1529"/>
    <s v="2 5 8 582 002"/>
    <x v="8"/>
    <n v="0"/>
    <n v="0"/>
    <n v="0"/>
    <n v="0"/>
    <n v="13"/>
    <s v="2 5 8 582"/>
  </r>
  <r>
    <s v="A"/>
    <x v="1530"/>
    <s v="2 5 8 582 003"/>
    <x v="9"/>
    <n v="0"/>
    <n v="0"/>
    <n v="0"/>
    <n v="0"/>
    <n v="13"/>
    <s v="2 5 8 582"/>
  </r>
  <r>
    <s v="A"/>
    <x v="1531"/>
    <s v="2 5 8 582 004"/>
    <x v="8"/>
    <n v="0"/>
    <n v="0"/>
    <n v="0"/>
    <n v="0"/>
    <n v="13"/>
    <s v="2 5 8 582"/>
  </r>
  <r>
    <s v="A"/>
    <x v="1532"/>
    <s v="2 5 8 582 005"/>
    <x v="10"/>
    <n v="0"/>
    <n v="0"/>
    <n v="0"/>
    <n v="0"/>
    <n v="13"/>
    <s v="2 5 8 582"/>
  </r>
  <r>
    <s v="A"/>
    <x v="1533"/>
    <s v="2 5 8 583"/>
    <x v="299"/>
    <n v="0"/>
    <n v="0"/>
    <n v="0"/>
    <n v="0"/>
    <n v="9"/>
    <s v="2 5 8"/>
  </r>
  <r>
    <s v="A"/>
    <x v="1534"/>
    <s v="2 5 8 583 001"/>
    <x v="7"/>
    <n v="0"/>
    <n v="0"/>
    <n v="0"/>
    <n v="0"/>
    <n v="13"/>
    <s v="2 5 8 583"/>
  </r>
  <r>
    <s v="A"/>
    <x v="1535"/>
    <s v="2 5 8 583 002"/>
    <x v="8"/>
    <n v="0"/>
    <n v="0"/>
    <n v="0"/>
    <n v="0"/>
    <n v="13"/>
    <s v="2 5 8 583"/>
  </r>
  <r>
    <s v="A"/>
    <x v="1536"/>
    <s v="2 5 8 583 003"/>
    <x v="9"/>
    <n v="0"/>
    <n v="0"/>
    <n v="0"/>
    <n v="0"/>
    <n v="13"/>
    <s v="2 5 8 583"/>
  </r>
  <r>
    <s v="A"/>
    <x v="1537"/>
    <s v="2 5 8 583 004"/>
    <x v="8"/>
    <n v="0"/>
    <n v="0"/>
    <n v="0"/>
    <n v="0"/>
    <n v="13"/>
    <s v="2 5 8 583"/>
  </r>
  <r>
    <s v="A"/>
    <x v="1538"/>
    <s v="2 5 8 583 005"/>
    <x v="10"/>
    <n v="0"/>
    <n v="0"/>
    <n v="0"/>
    <n v="0"/>
    <n v="13"/>
    <s v="2 5 8 583"/>
  </r>
  <r>
    <s v="A"/>
    <x v="1539"/>
    <s v="2 5 8 589"/>
    <x v="300"/>
    <n v="0"/>
    <n v="0"/>
    <n v="0"/>
    <n v="0"/>
    <n v="9"/>
    <s v="2 5 8"/>
  </r>
  <r>
    <s v="A"/>
    <x v="1540"/>
    <s v="2 5 8 589 001"/>
    <x v="7"/>
    <n v="0"/>
    <n v="0"/>
    <n v="0"/>
    <n v="0"/>
    <n v="13"/>
    <s v="2 5 8 589"/>
  </r>
  <r>
    <s v="A"/>
    <x v="1541"/>
    <s v="2 5 8 589 002"/>
    <x v="8"/>
    <n v="0"/>
    <n v="0"/>
    <n v="0"/>
    <n v="0"/>
    <n v="13"/>
    <s v="2 5 8 589"/>
  </r>
  <r>
    <s v="A"/>
    <x v="1542"/>
    <s v="2 5 8 589 003"/>
    <x v="9"/>
    <n v="0"/>
    <n v="0"/>
    <n v="0"/>
    <n v="0"/>
    <n v="13"/>
    <s v="2 5 8 589"/>
  </r>
  <r>
    <s v="A"/>
    <x v="1543"/>
    <s v="2 5 8 589 004"/>
    <x v="8"/>
    <n v="0"/>
    <n v="0"/>
    <n v="0"/>
    <n v="0"/>
    <n v="13"/>
    <s v="2 5 8 589"/>
  </r>
  <r>
    <s v="A"/>
    <x v="1544"/>
    <s v="2 5 8 589 005"/>
    <x v="10"/>
    <n v="0"/>
    <n v="0"/>
    <n v="0"/>
    <n v="0"/>
    <n v="13"/>
    <s v="2 5 8 589"/>
  </r>
  <r>
    <s v="A"/>
    <x v="1545"/>
    <s v="2 5 9"/>
    <x v="301"/>
    <n v="0"/>
    <n v="0"/>
    <n v="0"/>
    <n v="0"/>
    <n v="5"/>
    <s v="2 5"/>
  </r>
  <r>
    <s v="A"/>
    <x v="1546"/>
    <s v="2 5 9 591"/>
    <x v="302"/>
    <n v="0"/>
    <n v="0"/>
    <n v="0"/>
    <n v="0"/>
    <n v="9"/>
    <s v="2 5 9"/>
  </r>
  <r>
    <s v="A"/>
    <x v="1547"/>
    <s v="2 5 9 591 001"/>
    <x v="7"/>
    <n v="0"/>
    <n v="0"/>
    <n v="0"/>
    <n v="0"/>
    <n v="13"/>
    <s v="2 5 9 591"/>
  </r>
  <r>
    <s v="A"/>
    <x v="1548"/>
    <s v="2 5 9 591 002"/>
    <x v="8"/>
    <n v="0"/>
    <n v="0"/>
    <n v="0"/>
    <n v="0"/>
    <n v="13"/>
    <s v="2 5 9 591"/>
  </r>
  <r>
    <s v="A"/>
    <x v="1549"/>
    <s v="2 5 9 591 003"/>
    <x v="9"/>
    <n v="0"/>
    <n v="0"/>
    <n v="0"/>
    <n v="0"/>
    <n v="13"/>
    <s v="2 5 9 591"/>
  </r>
  <r>
    <s v="A"/>
    <x v="1550"/>
    <s v="2 5 9 591 004"/>
    <x v="8"/>
    <n v="0"/>
    <n v="0"/>
    <n v="0"/>
    <n v="0"/>
    <n v="13"/>
    <s v="2 5 9 591"/>
  </r>
  <r>
    <s v="A"/>
    <x v="1551"/>
    <s v="2 5 9 591 005"/>
    <x v="10"/>
    <n v="0"/>
    <n v="0"/>
    <n v="0"/>
    <n v="0"/>
    <n v="13"/>
    <s v="2 5 9 591"/>
  </r>
  <r>
    <s v="A"/>
    <x v="1552"/>
    <s v="2 5 9 592"/>
    <x v="303"/>
    <n v="0"/>
    <n v="0"/>
    <n v="0"/>
    <n v="0"/>
    <n v="9"/>
    <s v="2 5 9"/>
  </r>
  <r>
    <s v="A"/>
    <x v="1553"/>
    <s v="2 5 9 592 001"/>
    <x v="7"/>
    <n v="0"/>
    <n v="0"/>
    <n v="0"/>
    <n v="0"/>
    <n v="13"/>
    <s v="2 5 9 592"/>
  </r>
  <r>
    <s v="A"/>
    <x v="1554"/>
    <s v="2 5 9 592 002"/>
    <x v="8"/>
    <n v="0"/>
    <n v="0"/>
    <n v="0"/>
    <n v="0"/>
    <n v="13"/>
    <s v="2 5 9 592"/>
  </r>
  <r>
    <s v="A"/>
    <x v="1555"/>
    <s v="2 5 9 592 003"/>
    <x v="9"/>
    <n v="0"/>
    <n v="0"/>
    <n v="0"/>
    <n v="0"/>
    <n v="13"/>
    <s v="2 5 9 592"/>
  </r>
  <r>
    <s v="A"/>
    <x v="1556"/>
    <s v="2 5 9 592 004"/>
    <x v="8"/>
    <n v="0"/>
    <n v="0"/>
    <n v="0"/>
    <n v="0"/>
    <n v="13"/>
    <s v="2 5 9 592"/>
  </r>
  <r>
    <s v="A"/>
    <x v="1557"/>
    <s v="2 5 9 592 005"/>
    <x v="10"/>
    <n v="0"/>
    <n v="0"/>
    <n v="0"/>
    <n v="0"/>
    <n v="13"/>
    <s v="2 5 9 592"/>
  </r>
  <r>
    <s v="A"/>
    <x v="1558"/>
    <s v="2 5 9 593"/>
    <x v="304"/>
    <n v="0"/>
    <n v="0"/>
    <n v="0"/>
    <n v="0"/>
    <n v="9"/>
    <s v="2 5 9"/>
  </r>
  <r>
    <s v="A"/>
    <x v="1559"/>
    <s v="2 5 9 593 001"/>
    <x v="7"/>
    <n v="0"/>
    <n v="0"/>
    <n v="0"/>
    <n v="0"/>
    <n v="13"/>
    <s v="2 5 9 593"/>
  </r>
  <r>
    <s v="A"/>
    <x v="1560"/>
    <s v="2 5 9 593 002"/>
    <x v="8"/>
    <n v="0"/>
    <n v="0"/>
    <n v="0"/>
    <n v="0"/>
    <n v="13"/>
    <s v="2 5 9 593"/>
  </r>
  <r>
    <s v="A"/>
    <x v="1561"/>
    <s v="2 5 9 593 003"/>
    <x v="9"/>
    <n v="0"/>
    <n v="0"/>
    <n v="0"/>
    <n v="0"/>
    <n v="13"/>
    <s v="2 5 9 593"/>
  </r>
  <r>
    <s v="A"/>
    <x v="1562"/>
    <s v="2 5 9 593 004"/>
    <x v="8"/>
    <n v="0"/>
    <n v="0"/>
    <n v="0"/>
    <n v="0"/>
    <n v="13"/>
    <s v="2 5 9 593"/>
  </r>
  <r>
    <s v="A"/>
    <x v="1563"/>
    <s v="2 5 9 593 005"/>
    <x v="10"/>
    <n v="0"/>
    <n v="0"/>
    <n v="0"/>
    <n v="0"/>
    <n v="13"/>
    <s v="2 5 9 593"/>
  </r>
  <r>
    <s v="A"/>
    <x v="1564"/>
    <s v="2 5 9 594"/>
    <x v="305"/>
    <n v="0"/>
    <n v="0"/>
    <n v="0"/>
    <n v="0"/>
    <n v="9"/>
    <s v="2 5 9"/>
  </r>
  <r>
    <s v="A"/>
    <x v="1565"/>
    <s v="2 5 9 594 001"/>
    <x v="7"/>
    <n v="0"/>
    <n v="0"/>
    <n v="0"/>
    <n v="0"/>
    <n v="13"/>
    <s v="2 5 9 594"/>
  </r>
  <r>
    <s v="A"/>
    <x v="1566"/>
    <s v="2 5 9 594 002"/>
    <x v="8"/>
    <n v="0"/>
    <n v="0"/>
    <n v="0"/>
    <n v="0"/>
    <n v="13"/>
    <s v="2 5 9 594"/>
  </r>
  <r>
    <s v="A"/>
    <x v="1567"/>
    <s v="2 5 9 594 003"/>
    <x v="9"/>
    <n v="0"/>
    <n v="0"/>
    <n v="0"/>
    <n v="0"/>
    <n v="13"/>
    <s v="2 5 9 594"/>
  </r>
  <r>
    <s v="A"/>
    <x v="1568"/>
    <s v="2 5 9 594 004"/>
    <x v="8"/>
    <n v="0"/>
    <n v="0"/>
    <n v="0"/>
    <n v="0"/>
    <n v="13"/>
    <s v="2 5 9 594"/>
  </r>
  <r>
    <s v="A"/>
    <x v="1569"/>
    <s v="2 5 9 594 005"/>
    <x v="10"/>
    <n v="0"/>
    <n v="0"/>
    <n v="0"/>
    <n v="0"/>
    <n v="13"/>
    <s v="2 5 9 594"/>
  </r>
  <r>
    <s v="A"/>
    <x v="1570"/>
    <s v="2 5 9 595"/>
    <x v="306"/>
    <n v="0"/>
    <n v="0"/>
    <n v="0"/>
    <n v="0"/>
    <n v="9"/>
    <s v="2 5 9"/>
  </r>
  <r>
    <s v="A"/>
    <x v="1571"/>
    <s v="2 5 9 595 001"/>
    <x v="7"/>
    <n v="0"/>
    <n v="0"/>
    <n v="0"/>
    <n v="0"/>
    <n v="13"/>
    <s v="2 5 9 595"/>
  </r>
  <r>
    <s v="A"/>
    <x v="1572"/>
    <s v="2 5 9 595 002"/>
    <x v="8"/>
    <n v="0"/>
    <n v="0"/>
    <n v="0"/>
    <n v="0"/>
    <n v="13"/>
    <s v="2 5 9 595"/>
  </r>
  <r>
    <s v="A"/>
    <x v="1573"/>
    <s v="2 5 9 595 003"/>
    <x v="9"/>
    <n v="0"/>
    <n v="0"/>
    <n v="0"/>
    <n v="0"/>
    <n v="13"/>
    <s v="2 5 9 595"/>
  </r>
  <r>
    <s v="A"/>
    <x v="1574"/>
    <s v="2 5 9 595 004"/>
    <x v="8"/>
    <n v="0"/>
    <n v="0"/>
    <n v="0"/>
    <n v="0"/>
    <n v="13"/>
    <s v="2 5 9 595"/>
  </r>
  <r>
    <s v="A"/>
    <x v="1575"/>
    <s v="2 5 9 595 005"/>
    <x v="10"/>
    <n v="0"/>
    <n v="0"/>
    <n v="0"/>
    <n v="0"/>
    <n v="13"/>
    <s v="2 5 9 595"/>
  </r>
  <r>
    <s v="A"/>
    <x v="1576"/>
    <s v="2 5 9 596"/>
    <x v="307"/>
    <n v="0"/>
    <n v="0"/>
    <n v="0"/>
    <n v="0"/>
    <n v="9"/>
    <s v="2 5 9"/>
  </r>
  <r>
    <s v="A"/>
    <x v="1577"/>
    <s v="2 5 9 596 001"/>
    <x v="7"/>
    <n v="0"/>
    <n v="0"/>
    <n v="0"/>
    <n v="0"/>
    <n v="13"/>
    <s v="2 5 9 596"/>
  </r>
  <r>
    <s v="A"/>
    <x v="1578"/>
    <s v="2 5 9 596 002"/>
    <x v="8"/>
    <n v="0"/>
    <n v="0"/>
    <n v="0"/>
    <n v="0"/>
    <n v="13"/>
    <s v="2 5 9 596"/>
  </r>
  <r>
    <s v="A"/>
    <x v="1579"/>
    <s v="2 5 9 596 003"/>
    <x v="9"/>
    <n v="0"/>
    <n v="0"/>
    <n v="0"/>
    <n v="0"/>
    <n v="13"/>
    <s v="2 5 9 596"/>
  </r>
  <r>
    <s v="A"/>
    <x v="1580"/>
    <s v="2 5 9 596 004"/>
    <x v="8"/>
    <n v="0"/>
    <n v="0"/>
    <n v="0"/>
    <n v="0"/>
    <n v="13"/>
    <s v="2 5 9 596"/>
  </r>
  <r>
    <s v="A"/>
    <x v="1581"/>
    <s v="2 5 9 596 005"/>
    <x v="10"/>
    <n v="0"/>
    <n v="0"/>
    <n v="0"/>
    <n v="0"/>
    <n v="13"/>
    <s v="2 5 9 596"/>
  </r>
  <r>
    <s v="A"/>
    <x v="1582"/>
    <s v="2 5 9 597"/>
    <x v="308"/>
    <n v="0"/>
    <n v="0"/>
    <n v="0"/>
    <n v="0"/>
    <n v="9"/>
    <s v="2 5 9"/>
  </r>
  <r>
    <s v="A"/>
    <x v="1583"/>
    <s v="2 5 9 597 001"/>
    <x v="7"/>
    <n v="0"/>
    <n v="0"/>
    <n v="0"/>
    <n v="0"/>
    <n v="13"/>
    <s v="2 5 9 597"/>
  </r>
  <r>
    <s v="A"/>
    <x v="1584"/>
    <s v="2 5 9 597 002"/>
    <x v="8"/>
    <n v="0"/>
    <n v="0"/>
    <n v="0"/>
    <n v="0"/>
    <n v="13"/>
    <s v="2 5 9 597"/>
  </r>
  <r>
    <s v="A"/>
    <x v="1585"/>
    <s v="2 5 9 597 003"/>
    <x v="9"/>
    <n v="0"/>
    <n v="0"/>
    <n v="0"/>
    <n v="0"/>
    <n v="13"/>
    <s v="2 5 9 597"/>
  </r>
  <r>
    <s v="A"/>
    <x v="1586"/>
    <s v="2 5 9 597 004"/>
    <x v="8"/>
    <n v="0"/>
    <n v="0"/>
    <n v="0"/>
    <n v="0"/>
    <n v="13"/>
    <s v="2 5 9 597"/>
  </r>
  <r>
    <s v="A"/>
    <x v="1587"/>
    <s v="2 5 9 597 005"/>
    <x v="10"/>
    <n v="0"/>
    <n v="0"/>
    <n v="0"/>
    <n v="0"/>
    <n v="13"/>
    <s v="2 5 9 597"/>
  </r>
  <r>
    <s v="A"/>
    <x v="1588"/>
    <s v="2 5 9 598"/>
    <x v="309"/>
    <n v="0"/>
    <n v="0"/>
    <n v="0"/>
    <n v="0"/>
    <n v="9"/>
    <s v="2 5 9"/>
  </r>
  <r>
    <s v="A"/>
    <x v="1589"/>
    <s v="2 5 9 598 001"/>
    <x v="7"/>
    <n v="0"/>
    <n v="0"/>
    <n v="0"/>
    <n v="0"/>
    <n v="13"/>
    <s v="2 5 9 598"/>
  </r>
  <r>
    <s v="A"/>
    <x v="1590"/>
    <s v="2 5 9 598 002"/>
    <x v="8"/>
    <n v="0"/>
    <n v="0"/>
    <n v="0"/>
    <n v="0"/>
    <n v="13"/>
    <s v="2 5 9 598"/>
  </r>
  <r>
    <s v="A"/>
    <x v="1591"/>
    <s v="2 5 9 598 003"/>
    <x v="9"/>
    <n v="0"/>
    <n v="0"/>
    <n v="0"/>
    <n v="0"/>
    <n v="13"/>
    <s v="2 5 9 598"/>
  </r>
  <r>
    <s v="A"/>
    <x v="1592"/>
    <s v="2 5 9 598 004"/>
    <x v="8"/>
    <n v="0"/>
    <n v="0"/>
    <n v="0"/>
    <n v="0"/>
    <n v="13"/>
    <s v="2 5 9 598"/>
  </r>
  <r>
    <s v="A"/>
    <x v="1593"/>
    <s v="2 5 9 598 005"/>
    <x v="10"/>
    <n v="0"/>
    <n v="0"/>
    <n v="0"/>
    <n v="0"/>
    <n v="13"/>
    <s v="2 5 9 598"/>
  </r>
  <r>
    <s v="A"/>
    <x v="1594"/>
    <s v="2 5 9 599"/>
    <x v="310"/>
    <n v="0"/>
    <n v="0"/>
    <n v="0"/>
    <n v="0"/>
    <n v="9"/>
    <s v="2 5 9"/>
  </r>
  <r>
    <s v="A"/>
    <x v="1595"/>
    <s v="2 5 9 599 001"/>
    <x v="7"/>
    <n v="0"/>
    <n v="0"/>
    <n v="0"/>
    <n v="0"/>
    <n v="13"/>
    <s v="2 5 9 599"/>
  </r>
  <r>
    <s v="A"/>
    <x v="1596"/>
    <s v="2 5 9 599 002"/>
    <x v="8"/>
    <n v="0"/>
    <n v="0"/>
    <n v="0"/>
    <n v="0"/>
    <n v="13"/>
    <s v="2 5 9 599"/>
  </r>
  <r>
    <s v="A"/>
    <x v="1597"/>
    <s v="2 5 9 599 003"/>
    <x v="9"/>
    <n v="0"/>
    <n v="0"/>
    <n v="0"/>
    <n v="0"/>
    <n v="13"/>
    <s v="2 5 9 599"/>
  </r>
  <r>
    <s v="A"/>
    <x v="1598"/>
    <s v="2 5 9 599 004"/>
    <x v="8"/>
    <n v="0"/>
    <n v="0"/>
    <n v="0"/>
    <n v="0"/>
    <n v="13"/>
    <s v="2 5 9 599"/>
  </r>
  <r>
    <s v="A"/>
    <x v="1599"/>
    <s v="2 5 9 599 005"/>
    <x v="10"/>
    <n v="0"/>
    <n v="0"/>
    <n v="0"/>
    <n v="0"/>
    <n v="13"/>
    <s v="2 5 9 599"/>
  </r>
  <r>
    <s v="A"/>
    <x v="1600"/>
    <s v="2 6"/>
    <x v="311"/>
    <n v="0"/>
    <n v="0"/>
    <n v="0"/>
    <n v="0"/>
    <n v="3"/>
    <s v="2"/>
  </r>
  <r>
    <s v="A"/>
    <x v="1601"/>
    <s v="2 6 1"/>
    <x v="312"/>
    <n v="0"/>
    <n v="0"/>
    <n v="0"/>
    <n v="0"/>
    <n v="5"/>
    <s v="2 6"/>
  </r>
  <r>
    <s v="A"/>
    <x v="1602"/>
    <s v="2 6 1 611"/>
    <x v="313"/>
    <n v="0"/>
    <n v="0"/>
    <n v="0"/>
    <n v="0"/>
    <n v="9"/>
    <s v="2 6 1"/>
  </r>
  <r>
    <s v="A"/>
    <x v="1603"/>
    <s v="2 6 1 611 001"/>
    <x v="7"/>
    <n v="0"/>
    <n v="0"/>
    <n v="0"/>
    <n v="0"/>
    <n v="13"/>
    <s v="2 6 1 611"/>
  </r>
  <r>
    <s v="A"/>
    <x v="1604"/>
    <s v="2 6 1 611 001 001 001"/>
    <x v="314"/>
    <n v="0"/>
    <n v="0"/>
    <n v="0"/>
    <n v="0"/>
    <n v="21"/>
    <s v="2 6 1 611 001 001"/>
  </r>
  <r>
    <s v="A"/>
    <x v="1605"/>
    <s v="2 6 1 611 002"/>
    <x v="8"/>
    <n v="0"/>
    <n v="0"/>
    <n v="0"/>
    <n v="0"/>
    <n v="13"/>
    <s v="2 6 1 611"/>
  </r>
  <r>
    <s v="A"/>
    <x v="1606"/>
    <s v="2 6 1 611 002 001 001"/>
    <x v="314"/>
    <n v="0"/>
    <n v="0"/>
    <n v="0"/>
    <n v="0"/>
    <n v="21"/>
    <s v="2 6 1 611 002 001"/>
  </r>
  <r>
    <s v="A"/>
    <x v="1607"/>
    <s v="2 6 1 611 003"/>
    <x v="9"/>
    <n v="0"/>
    <n v="0"/>
    <n v="0"/>
    <n v="0"/>
    <n v="13"/>
    <s v="2 6 1 611"/>
  </r>
  <r>
    <s v="A"/>
    <x v="1608"/>
    <s v="2 6 1 611 003 001 001"/>
    <x v="314"/>
    <n v="0"/>
    <n v="0"/>
    <n v="0"/>
    <n v="0"/>
    <n v="21"/>
    <s v="2 6 1 611 003 001"/>
  </r>
  <r>
    <s v="A"/>
    <x v="1609"/>
    <s v="2 6 1 611 004"/>
    <x v="8"/>
    <n v="0"/>
    <n v="0"/>
    <n v="0"/>
    <n v="0"/>
    <n v="13"/>
    <s v="2 6 1 611"/>
  </r>
  <r>
    <s v="A"/>
    <x v="1610"/>
    <s v="2 6 1 611 004 001 001"/>
    <x v="314"/>
    <n v="0"/>
    <n v="0"/>
    <n v="0"/>
    <n v="0"/>
    <n v="21"/>
    <s v="2 6 1 611 004 001"/>
  </r>
  <r>
    <s v="A"/>
    <x v="1611"/>
    <s v="2 6 1 611 005"/>
    <x v="10"/>
    <n v="0"/>
    <n v="0"/>
    <n v="0"/>
    <n v="0"/>
    <n v="13"/>
    <s v="2 6 1 611"/>
  </r>
  <r>
    <s v="A"/>
    <x v="1612"/>
    <s v="2 6 1 611 005 001 001"/>
    <x v="314"/>
    <n v="0"/>
    <n v="0"/>
    <n v="0"/>
    <n v="0"/>
    <n v="21"/>
    <s v="2 6 1 611 005 001"/>
  </r>
  <r>
    <s v="A"/>
    <x v="1613"/>
    <s v="2 6 1 612"/>
    <x v="315"/>
    <n v="0"/>
    <n v="0"/>
    <n v="0"/>
    <n v="0"/>
    <n v="9"/>
    <s v="2 6 1"/>
  </r>
  <r>
    <s v="A"/>
    <x v="1614"/>
    <s v="2 6 1 612 001"/>
    <x v="7"/>
    <n v="0"/>
    <n v="0"/>
    <n v="0"/>
    <n v="0"/>
    <n v="13"/>
    <s v="2 6 1 612"/>
  </r>
  <r>
    <s v="A"/>
    <x v="1615"/>
    <s v="2 6 1 612 001 001 001"/>
    <x v="316"/>
    <n v="0"/>
    <n v="0"/>
    <n v="0"/>
    <n v="0"/>
    <n v="21"/>
    <s v="2 6 1 612 001 001"/>
  </r>
  <r>
    <s v="A"/>
    <x v="1616"/>
    <s v="2 6 1 612 001 001 002"/>
    <x v="317"/>
    <n v="0"/>
    <n v="0"/>
    <n v="0"/>
    <n v="0"/>
    <n v="21"/>
    <s v="2 6 1 612 001 001"/>
  </r>
  <r>
    <s v="A"/>
    <x v="1617"/>
    <s v="2 6 1 612 002"/>
    <x v="8"/>
    <n v="0"/>
    <n v="0"/>
    <n v="0"/>
    <n v="0"/>
    <n v="13"/>
    <s v="2 6 1 612"/>
  </r>
  <r>
    <s v="A"/>
    <x v="1618"/>
    <s v="2 6 1 612 002 001 001"/>
    <x v="316"/>
    <n v="0"/>
    <n v="0"/>
    <n v="0"/>
    <n v="0"/>
    <n v="21"/>
    <s v="2 6 1 612 002 001"/>
  </r>
  <r>
    <s v="A"/>
    <x v="1619"/>
    <s v="2 6 1 612 002 001 002"/>
    <x v="317"/>
    <n v="0"/>
    <n v="0"/>
    <n v="0"/>
    <n v="0"/>
    <n v="21"/>
    <s v="2 6 1 612 002 001"/>
  </r>
  <r>
    <s v="A"/>
    <x v="1620"/>
    <s v="2 6 1 612 003"/>
    <x v="9"/>
    <n v="0"/>
    <n v="0"/>
    <n v="0"/>
    <n v="0"/>
    <n v="13"/>
    <s v="2 6 1 612"/>
  </r>
  <r>
    <s v="A"/>
    <x v="1621"/>
    <s v="2 6 1 612 003 001 001"/>
    <x v="316"/>
    <n v="0"/>
    <n v="0"/>
    <n v="0"/>
    <n v="0"/>
    <n v="21"/>
    <s v="2 6 1 612 003 001"/>
  </r>
  <r>
    <s v="A"/>
    <x v="1622"/>
    <s v="2 6 1 612 003 001 002"/>
    <x v="317"/>
    <n v="0"/>
    <n v="0"/>
    <n v="0"/>
    <n v="0"/>
    <n v="21"/>
    <s v="2 6 1 612 003 001"/>
  </r>
  <r>
    <s v="A"/>
    <x v="1623"/>
    <s v="2 6 1 612 004"/>
    <x v="8"/>
    <n v="0"/>
    <n v="0"/>
    <n v="0"/>
    <n v="0"/>
    <n v="13"/>
    <s v="2 6 1 612"/>
  </r>
  <r>
    <s v="A"/>
    <x v="1624"/>
    <s v="2 6 1 612 004 001 001"/>
    <x v="316"/>
    <n v="0"/>
    <n v="0"/>
    <n v="0"/>
    <n v="0"/>
    <n v="21"/>
    <s v="2 6 1 612 004 001"/>
  </r>
  <r>
    <s v="A"/>
    <x v="1625"/>
    <s v="2 6 1 612 004 001 002"/>
    <x v="317"/>
    <n v="0"/>
    <n v="0"/>
    <n v="0"/>
    <n v="0"/>
    <n v="21"/>
    <s v="2 6 1 612 004 001"/>
  </r>
  <r>
    <s v="A"/>
    <x v="1626"/>
    <s v="2 6 1 612 005"/>
    <x v="10"/>
    <n v="0"/>
    <n v="0"/>
    <n v="0"/>
    <n v="0"/>
    <n v="13"/>
    <s v="2 6 1 612"/>
  </r>
  <r>
    <s v="A"/>
    <x v="1627"/>
    <s v="2 6 1 612 005 001 001"/>
    <x v="316"/>
    <n v="0"/>
    <n v="0"/>
    <n v="0"/>
    <n v="0"/>
    <n v="21"/>
    <s v="2 6 1 612 005 001"/>
  </r>
  <r>
    <s v="A"/>
    <x v="1628"/>
    <s v="2 6 1 612 005 001 002"/>
    <x v="317"/>
    <n v="0"/>
    <n v="0"/>
    <n v="0"/>
    <n v="0"/>
    <n v="21"/>
    <s v="2 6 1 612 005 001"/>
  </r>
  <r>
    <s v="A"/>
    <x v="1629"/>
    <s v="2 6 1 613"/>
    <x v="318"/>
    <n v="0"/>
    <n v="0"/>
    <n v="0"/>
    <n v="0"/>
    <n v="9"/>
    <s v="2 6 1"/>
  </r>
  <r>
    <s v="A"/>
    <x v="1630"/>
    <s v="2 6 1 613 001"/>
    <x v="7"/>
    <n v="0"/>
    <n v="0"/>
    <n v="0"/>
    <n v="0"/>
    <n v="13"/>
    <s v="2 6 1 613"/>
  </r>
  <r>
    <s v="A"/>
    <x v="1631"/>
    <s v="2 6 1 613 001 001 001"/>
    <x v="319"/>
    <n v="0"/>
    <n v="0"/>
    <n v="0"/>
    <n v="0"/>
    <n v="21"/>
    <s v="2 6 1 613 001 001"/>
  </r>
  <r>
    <s v="A"/>
    <x v="1632"/>
    <s v="2 6 1 613 001 001 002"/>
    <x v="320"/>
    <n v="0"/>
    <n v="0"/>
    <n v="0"/>
    <n v="0"/>
    <n v="21"/>
    <s v="2 6 1 613 001 001"/>
  </r>
  <r>
    <s v="A"/>
    <x v="1633"/>
    <s v="2 6 1 613 002"/>
    <x v="8"/>
    <n v="0"/>
    <n v="0"/>
    <n v="0"/>
    <n v="0"/>
    <n v="13"/>
    <s v="2 6 1 613"/>
  </r>
  <r>
    <s v="A"/>
    <x v="1634"/>
    <s v="2 6 1 613 002 001 001"/>
    <x v="319"/>
    <n v="0"/>
    <n v="0"/>
    <n v="0"/>
    <n v="0"/>
    <n v="21"/>
    <s v="2 6 1 613 002 001"/>
  </r>
  <r>
    <s v="A"/>
    <x v="1635"/>
    <s v="2 6 1 613 002 001 002"/>
    <x v="320"/>
    <n v="0"/>
    <n v="0"/>
    <n v="0"/>
    <n v="0"/>
    <n v="21"/>
    <s v="2 6 1 613 002 001"/>
  </r>
  <r>
    <s v="A"/>
    <x v="1636"/>
    <s v="2 6 1 613 003"/>
    <x v="9"/>
    <n v="0"/>
    <n v="0"/>
    <n v="0"/>
    <n v="0"/>
    <n v="13"/>
    <s v="2 6 1 613"/>
  </r>
  <r>
    <s v="A"/>
    <x v="1637"/>
    <s v="2 6 1 613 003 001 001"/>
    <x v="319"/>
    <n v="0"/>
    <n v="0"/>
    <n v="0"/>
    <n v="0"/>
    <n v="21"/>
    <s v="2 6 1 613 003 001"/>
  </r>
  <r>
    <s v="A"/>
    <x v="1638"/>
    <s v="2 6 1 613 003 001 002"/>
    <x v="320"/>
    <n v="0"/>
    <n v="0"/>
    <n v="0"/>
    <n v="0"/>
    <n v="21"/>
    <s v="2 6 1 613 003 001"/>
  </r>
  <r>
    <s v="A"/>
    <x v="1639"/>
    <s v="2 6 1 613 004"/>
    <x v="8"/>
    <n v="0"/>
    <n v="0"/>
    <n v="0"/>
    <n v="0"/>
    <n v="13"/>
    <s v="2 6 1 613"/>
  </r>
  <r>
    <s v="A"/>
    <x v="1640"/>
    <s v="2 6 1 613 004 001 001"/>
    <x v="319"/>
    <n v="0"/>
    <n v="0"/>
    <n v="0"/>
    <n v="0"/>
    <n v="21"/>
    <s v="2 6 1 613 004 001"/>
  </r>
  <r>
    <s v="A"/>
    <x v="1641"/>
    <s v="2 6 1 613 004 001 002"/>
    <x v="320"/>
    <n v="0"/>
    <n v="0"/>
    <n v="0"/>
    <n v="0"/>
    <n v="21"/>
    <s v="2 6 1 613 004 001"/>
  </r>
  <r>
    <s v="A"/>
    <x v="1642"/>
    <s v="2 6 1 613 005"/>
    <x v="10"/>
    <n v="0"/>
    <n v="0"/>
    <n v="0"/>
    <n v="0"/>
    <n v="13"/>
    <s v="2 6 1 613"/>
  </r>
  <r>
    <s v="A"/>
    <x v="1643"/>
    <s v="2 6 1 613 005 001 001"/>
    <x v="319"/>
    <n v="0"/>
    <n v="0"/>
    <n v="0"/>
    <n v="0"/>
    <n v="21"/>
    <s v="2 6 1 613 005 001"/>
  </r>
  <r>
    <s v="A"/>
    <x v="1644"/>
    <s v="2 6 1 613 005 001 002"/>
    <x v="320"/>
    <n v="0"/>
    <n v="0"/>
    <n v="0"/>
    <n v="0"/>
    <n v="21"/>
    <s v="2 6 1 613 005 001"/>
  </r>
  <r>
    <s v="A"/>
    <x v="1645"/>
    <s v="2 6 1 614"/>
    <x v="321"/>
    <n v="0"/>
    <n v="0"/>
    <n v="0"/>
    <n v="0"/>
    <n v="9"/>
    <s v="2 6 1"/>
  </r>
  <r>
    <s v="A"/>
    <x v="1646"/>
    <s v="2 6 1 614 001"/>
    <x v="7"/>
    <n v="0"/>
    <n v="0"/>
    <n v="0"/>
    <n v="0"/>
    <n v="13"/>
    <s v="2 6 1 614"/>
  </r>
  <r>
    <s v="A"/>
    <x v="1647"/>
    <s v="2 6 1 614 001 001 001"/>
    <x v="322"/>
    <n v="0"/>
    <n v="0"/>
    <n v="0"/>
    <n v="0"/>
    <n v="21"/>
    <s v="2 6 1 614 001 001"/>
  </r>
  <r>
    <s v="A"/>
    <x v="1648"/>
    <s v="2 6 1 614 001 001 002"/>
    <x v="323"/>
    <n v="0"/>
    <n v="0"/>
    <n v="0"/>
    <n v="0"/>
    <n v="21"/>
    <s v="2 6 1 614 001 001"/>
  </r>
  <r>
    <s v="A"/>
    <x v="1649"/>
    <s v="2 6 1 614 001 001 003"/>
    <x v="324"/>
    <n v="0"/>
    <n v="0"/>
    <n v="0"/>
    <n v="0"/>
    <n v="21"/>
    <s v="2 6 1 614 001 001"/>
  </r>
  <r>
    <s v="A"/>
    <x v="1650"/>
    <s v="2 6 1 614 002"/>
    <x v="8"/>
    <n v="0"/>
    <n v="0"/>
    <n v="0"/>
    <n v="0"/>
    <n v="13"/>
    <s v="2 6 1 614"/>
  </r>
  <r>
    <s v="A"/>
    <x v="1651"/>
    <s v="2 6 1 614 002 001 001"/>
    <x v="322"/>
    <n v="0"/>
    <n v="0"/>
    <n v="0"/>
    <n v="0"/>
    <n v="21"/>
    <s v="2 6 1 614 002 001"/>
  </r>
  <r>
    <s v="A"/>
    <x v="1652"/>
    <s v="2 6 1 614 002 001 002"/>
    <x v="323"/>
    <n v="0"/>
    <n v="0"/>
    <n v="0"/>
    <n v="0"/>
    <n v="21"/>
    <s v="2 6 1 614 002 001"/>
  </r>
  <r>
    <s v="A"/>
    <x v="1653"/>
    <s v="2 6 1 614 002 001 003"/>
    <x v="324"/>
    <n v="0"/>
    <n v="0"/>
    <n v="0"/>
    <n v="0"/>
    <n v="21"/>
    <s v="2 6 1 614 002 001"/>
  </r>
  <r>
    <s v="A"/>
    <x v="1654"/>
    <s v="2 6 1 614 003"/>
    <x v="9"/>
    <n v="0"/>
    <n v="0"/>
    <n v="0"/>
    <n v="0"/>
    <n v="13"/>
    <s v="2 6 1 614"/>
  </r>
  <r>
    <s v="A"/>
    <x v="1655"/>
    <s v="2 6 1 614 003 001 001"/>
    <x v="322"/>
    <n v="0"/>
    <n v="0"/>
    <n v="0"/>
    <n v="0"/>
    <n v="21"/>
    <s v="2 6 1 614 003 001"/>
  </r>
  <r>
    <s v="A"/>
    <x v="1656"/>
    <s v="2 6 1 614 003 001 002"/>
    <x v="323"/>
    <n v="0"/>
    <n v="0"/>
    <n v="0"/>
    <n v="0"/>
    <n v="21"/>
    <s v="2 6 1 614 003 001"/>
  </r>
  <r>
    <s v="A"/>
    <x v="1657"/>
    <s v="2 6 1 614 003 001 003"/>
    <x v="324"/>
    <n v="0"/>
    <n v="0"/>
    <n v="0"/>
    <n v="0"/>
    <n v="21"/>
    <s v="2 6 1 614 003 001"/>
  </r>
  <r>
    <s v="A"/>
    <x v="1658"/>
    <s v="2 6 1 614 004"/>
    <x v="8"/>
    <n v="0"/>
    <n v="0"/>
    <n v="0"/>
    <n v="0"/>
    <n v="13"/>
    <s v="2 6 1 614"/>
  </r>
  <r>
    <s v="A"/>
    <x v="1659"/>
    <s v="2 6 1 614 004 001 001"/>
    <x v="322"/>
    <n v="0"/>
    <n v="0"/>
    <n v="0"/>
    <n v="0"/>
    <n v="21"/>
    <s v="2 6 1 614 004 001"/>
  </r>
  <r>
    <s v="A"/>
    <x v="1660"/>
    <s v="2 6 1 614 004 001 002"/>
    <x v="323"/>
    <n v="0"/>
    <n v="0"/>
    <n v="0"/>
    <n v="0"/>
    <n v="21"/>
    <s v="2 6 1 614 004 001"/>
  </r>
  <r>
    <s v="A"/>
    <x v="1661"/>
    <s v="2 6 1 614 004 001 003"/>
    <x v="324"/>
    <n v="0"/>
    <n v="0"/>
    <n v="0"/>
    <n v="0"/>
    <n v="21"/>
    <s v="2 6 1 614 004 001"/>
  </r>
  <r>
    <s v="A"/>
    <x v="1662"/>
    <s v="2 6 1 614 005"/>
    <x v="10"/>
    <n v="0"/>
    <n v="0"/>
    <n v="0"/>
    <n v="0"/>
    <n v="13"/>
    <s v="2 6 1 614"/>
  </r>
  <r>
    <s v="A"/>
    <x v="1663"/>
    <s v="2 6 1 614 005 001 001"/>
    <x v="322"/>
    <n v="0"/>
    <n v="0"/>
    <n v="0"/>
    <n v="0"/>
    <n v="21"/>
    <s v="2 6 1 614 005 001"/>
  </r>
  <r>
    <s v="A"/>
    <x v="1664"/>
    <s v="2 6 1 614 005 001 002"/>
    <x v="323"/>
    <n v="0"/>
    <n v="0"/>
    <n v="0"/>
    <n v="0"/>
    <n v="21"/>
    <s v="2 6 1 614 005 001"/>
  </r>
  <r>
    <s v="A"/>
    <x v="1665"/>
    <s v="2 6 1 614 005 001 003"/>
    <x v="324"/>
    <n v="0"/>
    <n v="0"/>
    <n v="0"/>
    <n v="0"/>
    <n v="21"/>
    <s v="2 6 1 614 005 001"/>
  </r>
  <r>
    <s v="A"/>
    <x v="1666"/>
    <s v="2 6 1 615"/>
    <x v="325"/>
    <n v="0"/>
    <n v="0"/>
    <n v="0"/>
    <n v="0"/>
    <n v="9"/>
    <s v="2 6 1"/>
  </r>
  <r>
    <s v="A"/>
    <x v="1667"/>
    <s v="2 6 1 615 001"/>
    <x v="7"/>
    <n v="0"/>
    <n v="0"/>
    <n v="0"/>
    <n v="0"/>
    <n v="13"/>
    <s v="2 6 1 615"/>
  </r>
  <r>
    <s v="A"/>
    <x v="1668"/>
    <s v="2 6 1 615 001 001 001"/>
    <x v="326"/>
    <n v="0"/>
    <n v="0"/>
    <n v="0"/>
    <n v="0"/>
    <n v="21"/>
    <s v="2 6 1 615 001 001"/>
  </r>
  <r>
    <s v="A"/>
    <x v="1669"/>
    <s v="2 6 1 615 002"/>
    <x v="8"/>
    <n v="0"/>
    <n v="0"/>
    <n v="0"/>
    <n v="0"/>
    <n v="13"/>
    <s v="2 6 1 615"/>
  </r>
  <r>
    <s v="A"/>
    <x v="1670"/>
    <s v="2 6 1 615 002 001 001"/>
    <x v="326"/>
    <n v="0"/>
    <n v="0"/>
    <n v="0"/>
    <n v="0"/>
    <n v="21"/>
    <s v="2 6 1 615 002 001"/>
  </r>
  <r>
    <s v="A"/>
    <x v="1671"/>
    <s v="2 6 1 615 003"/>
    <x v="9"/>
    <n v="0"/>
    <n v="0"/>
    <n v="0"/>
    <n v="0"/>
    <n v="13"/>
    <s v="2 6 1 615"/>
  </r>
  <r>
    <s v="A"/>
    <x v="1672"/>
    <s v="2 6 1 615 003 001 001"/>
    <x v="326"/>
    <n v="0"/>
    <n v="0"/>
    <n v="0"/>
    <n v="0"/>
    <n v="21"/>
    <s v="2 6 1 615 003 001"/>
  </r>
  <r>
    <s v="A"/>
    <x v="1673"/>
    <s v="2 6 1 615 004"/>
    <x v="8"/>
    <n v="0"/>
    <n v="0"/>
    <n v="0"/>
    <n v="0"/>
    <n v="13"/>
    <s v="2 6 1 615"/>
  </r>
  <r>
    <s v="A"/>
    <x v="1674"/>
    <s v="2 6 1 615 004 001 001"/>
    <x v="326"/>
    <n v="0"/>
    <n v="0"/>
    <n v="0"/>
    <n v="0"/>
    <n v="21"/>
    <s v="2 6 1 615 004 001"/>
  </r>
  <r>
    <s v="A"/>
    <x v="1675"/>
    <s v="2 6 1 615 005"/>
    <x v="10"/>
    <n v="0"/>
    <n v="0"/>
    <n v="0"/>
    <n v="0"/>
    <n v="13"/>
    <s v="2 6 1 615"/>
  </r>
  <r>
    <s v="A"/>
    <x v="1676"/>
    <s v="2 6 1 615 005 001 001"/>
    <x v="326"/>
    <n v="0"/>
    <n v="0"/>
    <n v="0"/>
    <n v="0"/>
    <n v="21"/>
    <s v="2 6 1 615 005 001"/>
  </r>
  <r>
    <s v="A"/>
    <x v="1677"/>
    <s v="2 6 1 616"/>
    <x v="327"/>
    <n v="0"/>
    <n v="0"/>
    <n v="0"/>
    <n v="0"/>
    <n v="9"/>
    <s v="2 6 1"/>
  </r>
  <r>
    <s v="A"/>
    <x v="1678"/>
    <s v="2 6 1 616 001"/>
    <x v="7"/>
    <n v="0"/>
    <n v="0"/>
    <n v="0"/>
    <n v="0"/>
    <n v="13"/>
    <s v="2 6 1 616"/>
  </r>
  <r>
    <s v="A"/>
    <x v="1679"/>
    <s v="2 6 1 616 001 001 001"/>
    <x v="328"/>
    <n v="0"/>
    <n v="0"/>
    <n v="0"/>
    <n v="0"/>
    <n v="21"/>
    <s v="2 6 1 616 001 001"/>
  </r>
  <r>
    <s v="A"/>
    <x v="1680"/>
    <s v="2 6 1 616 001 001 002"/>
    <x v="329"/>
    <n v="0"/>
    <n v="0"/>
    <n v="0"/>
    <n v="0"/>
    <n v="21"/>
    <s v="2 6 1 616 001 001"/>
  </r>
  <r>
    <s v="A"/>
    <x v="1681"/>
    <s v="2 6 1 616 002"/>
    <x v="8"/>
    <n v="0"/>
    <n v="0"/>
    <n v="0"/>
    <n v="0"/>
    <n v="13"/>
    <s v="2 6 1 616"/>
  </r>
  <r>
    <s v="A"/>
    <x v="1682"/>
    <s v="2 6 1 616 002 001 001"/>
    <x v="328"/>
    <n v="0"/>
    <n v="0"/>
    <n v="0"/>
    <n v="0"/>
    <n v="21"/>
    <s v="2 6 1 616 002 001"/>
  </r>
  <r>
    <s v="A"/>
    <x v="1683"/>
    <s v="2 6 1 616 002 001 002"/>
    <x v="329"/>
    <n v="0"/>
    <n v="0"/>
    <n v="0"/>
    <n v="0"/>
    <n v="21"/>
    <s v="2 6 1 616 002 001"/>
  </r>
  <r>
    <s v="A"/>
    <x v="1684"/>
    <s v="2 6 1 616 003"/>
    <x v="9"/>
    <n v="0"/>
    <n v="0"/>
    <n v="0"/>
    <n v="0"/>
    <n v="13"/>
    <s v="2 6 1 616"/>
  </r>
  <r>
    <s v="A"/>
    <x v="1685"/>
    <s v="2 6 1 616 003 001 001"/>
    <x v="328"/>
    <n v="0"/>
    <n v="0"/>
    <n v="0"/>
    <n v="0"/>
    <n v="21"/>
    <s v="2 6 1 616 003 001"/>
  </r>
  <r>
    <s v="A"/>
    <x v="1686"/>
    <s v="2 6 1 616 003 001 002"/>
    <x v="329"/>
    <n v="0"/>
    <n v="0"/>
    <n v="0"/>
    <n v="0"/>
    <n v="21"/>
    <s v="2 6 1 616 003 001"/>
  </r>
  <r>
    <s v="A"/>
    <x v="1687"/>
    <s v="2 6 1 616 004"/>
    <x v="8"/>
    <n v="0"/>
    <n v="0"/>
    <n v="0"/>
    <n v="0"/>
    <n v="13"/>
    <s v="2 6 1 616"/>
  </r>
  <r>
    <s v="A"/>
    <x v="1688"/>
    <s v="2 6 1 616 004 001 001"/>
    <x v="328"/>
    <n v="0"/>
    <n v="0"/>
    <n v="0"/>
    <n v="0"/>
    <n v="21"/>
    <s v="2 6 1 616 004 001"/>
  </r>
  <r>
    <s v="A"/>
    <x v="1689"/>
    <s v="2 6 1 616 004 001 002"/>
    <x v="329"/>
    <n v="0"/>
    <n v="0"/>
    <n v="0"/>
    <n v="0"/>
    <n v="21"/>
    <s v="2 6 1 616 004 001"/>
  </r>
  <r>
    <s v="A"/>
    <x v="1690"/>
    <s v="2 6 1 616 005"/>
    <x v="10"/>
    <n v="0"/>
    <n v="0"/>
    <n v="0"/>
    <n v="0"/>
    <n v="13"/>
    <s v="2 6 1 616"/>
  </r>
  <r>
    <s v="A"/>
    <x v="1691"/>
    <s v="2 6 1 616 005 001 001"/>
    <x v="328"/>
    <n v="0"/>
    <n v="0"/>
    <n v="0"/>
    <n v="0"/>
    <n v="21"/>
    <s v="2 6 1 616 005 001"/>
  </r>
  <r>
    <s v="A"/>
    <x v="1692"/>
    <s v="2 6 1 616 005 001 002"/>
    <x v="329"/>
    <n v="0"/>
    <n v="0"/>
    <n v="0"/>
    <n v="0"/>
    <n v="21"/>
    <s v="2 6 1 616 005 001"/>
  </r>
  <r>
    <s v="A"/>
    <x v="1693"/>
    <s v="2 6 1 617"/>
    <x v="330"/>
    <n v="0"/>
    <n v="0"/>
    <n v="0"/>
    <n v="0"/>
    <n v="9"/>
    <s v="2 6 1"/>
  </r>
  <r>
    <s v="A"/>
    <x v="1694"/>
    <s v="2 6 1 617 001"/>
    <x v="7"/>
    <n v="0"/>
    <n v="0"/>
    <n v="0"/>
    <n v="0"/>
    <n v="13"/>
    <s v="2 6 1 617"/>
  </r>
  <r>
    <s v="A"/>
    <x v="1695"/>
    <s v="2 6 1 617 002"/>
    <x v="8"/>
    <n v="0"/>
    <n v="0"/>
    <n v="0"/>
    <n v="0"/>
    <n v="13"/>
    <s v="2 6 1 617"/>
  </r>
  <r>
    <s v="A"/>
    <x v="1696"/>
    <s v="2 6 1 617 003"/>
    <x v="9"/>
    <n v="0"/>
    <n v="0"/>
    <n v="0"/>
    <n v="0"/>
    <n v="13"/>
    <s v="2 6 1 617"/>
  </r>
  <r>
    <s v="A"/>
    <x v="1697"/>
    <s v="2 6 1 617 004"/>
    <x v="8"/>
    <n v="0"/>
    <n v="0"/>
    <n v="0"/>
    <n v="0"/>
    <n v="13"/>
    <s v="2 6 1 617"/>
  </r>
  <r>
    <s v="A"/>
    <x v="1698"/>
    <s v="2 6 1 617 005"/>
    <x v="10"/>
    <n v="0"/>
    <n v="0"/>
    <n v="0"/>
    <n v="0"/>
    <n v="13"/>
    <s v="2 6 1 617"/>
  </r>
  <r>
    <s v="A"/>
    <x v="1699"/>
    <s v="2 6 1 619"/>
    <x v="331"/>
    <n v="0"/>
    <n v="0"/>
    <n v="0"/>
    <n v="0"/>
    <n v="9"/>
    <s v="2 6 1"/>
  </r>
  <r>
    <s v="A"/>
    <x v="1700"/>
    <s v="2 6 1 619 001"/>
    <x v="7"/>
    <n v="0"/>
    <n v="0"/>
    <n v="0"/>
    <n v="0"/>
    <n v="13"/>
    <s v="2 6 1 619"/>
  </r>
  <r>
    <s v="A"/>
    <x v="1701"/>
    <s v="2 6 1 619 002"/>
    <x v="8"/>
    <n v="0"/>
    <n v="0"/>
    <n v="0"/>
    <n v="0"/>
    <n v="13"/>
    <s v="2 6 1 619"/>
  </r>
  <r>
    <s v="A"/>
    <x v="1702"/>
    <s v="2 6 1 619 003"/>
    <x v="9"/>
    <n v="0"/>
    <n v="0"/>
    <n v="0"/>
    <n v="0"/>
    <n v="13"/>
    <s v="2 6 1 619"/>
  </r>
  <r>
    <s v="A"/>
    <x v="1703"/>
    <s v="2 6 1 619 004"/>
    <x v="8"/>
    <n v="0"/>
    <n v="0"/>
    <n v="0"/>
    <n v="0"/>
    <n v="13"/>
    <s v="2 6 1 619"/>
  </r>
  <r>
    <s v="A"/>
    <x v="1704"/>
    <s v="2 6 1 619 005"/>
    <x v="10"/>
    <n v="0"/>
    <n v="0"/>
    <n v="0"/>
    <n v="0"/>
    <n v="13"/>
    <s v="2 6 1 619"/>
  </r>
  <r>
    <s v="A"/>
    <x v="1705"/>
    <s v="2 6 2"/>
    <x v="332"/>
    <n v="0"/>
    <n v="0"/>
    <n v="0"/>
    <n v="0"/>
    <n v="5"/>
    <s v="2 6"/>
  </r>
  <r>
    <s v="A"/>
    <x v="1706"/>
    <s v="2 6 2 621 001"/>
    <x v="7"/>
    <n v="0"/>
    <n v="0"/>
    <n v="0"/>
    <n v="0"/>
    <n v="13"/>
    <s v="2 6 2 621"/>
  </r>
  <r>
    <s v="A"/>
    <x v="1707"/>
    <s v="2 6 2 621 002"/>
    <x v="8"/>
    <n v="0"/>
    <n v="0"/>
    <n v="0"/>
    <n v="0"/>
    <n v="13"/>
    <s v="2 6 2 621"/>
  </r>
  <r>
    <s v="A"/>
    <x v="1708"/>
    <s v="2 6 2 621 003"/>
    <x v="9"/>
    <n v="0"/>
    <n v="0"/>
    <n v="0"/>
    <n v="0"/>
    <n v="13"/>
    <s v="2 6 2 621"/>
  </r>
  <r>
    <s v="A"/>
    <x v="1709"/>
    <s v="2 6 2 621 004"/>
    <x v="8"/>
    <n v="0"/>
    <n v="0"/>
    <n v="0"/>
    <n v="0"/>
    <n v="13"/>
    <s v="2 6 2 621"/>
  </r>
  <r>
    <s v="A"/>
    <x v="1710"/>
    <s v="2 6 2 621 005"/>
    <x v="10"/>
    <n v="0"/>
    <n v="0"/>
    <n v="0"/>
    <n v="0"/>
    <n v="13"/>
    <s v="2 6 2 621"/>
  </r>
  <r>
    <s v="A"/>
    <x v="1711"/>
    <s v="2 6 2 622 001"/>
    <x v="7"/>
    <n v="0"/>
    <n v="0"/>
    <n v="0"/>
    <n v="0"/>
    <n v="13"/>
    <s v="2 6 2 622"/>
  </r>
  <r>
    <s v="A"/>
    <x v="1712"/>
    <s v="2 6 2 622 002"/>
    <x v="8"/>
    <n v="0"/>
    <n v="0"/>
    <n v="0"/>
    <n v="0"/>
    <n v="13"/>
    <s v="2 6 2 622"/>
  </r>
  <r>
    <s v="A"/>
    <x v="1713"/>
    <s v="2 6 2 622 003"/>
    <x v="9"/>
    <n v="0"/>
    <n v="0"/>
    <n v="0"/>
    <n v="0"/>
    <n v="13"/>
    <s v="2 6 2 622"/>
  </r>
  <r>
    <s v="A"/>
    <x v="1714"/>
    <s v="2 6 2 622 004"/>
    <x v="8"/>
    <n v="0"/>
    <n v="0"/>
    <n v="0"/>
    <n v="0"/>
    <n v="13"/>
    <s v="2 6 2 622"/>
  </r>
  <r>
    <s v="A"/>
    <x v="1715"/>
    <s v="2 6 2 622 005"/>
    <x v="10"/>
    <n v="0"/>
    <n v="0"/>
    <n v="0"/>
    <n v="0"/>
    <n v="13"/>
    <s v="2 6 2 622"/>
  </r>
  <r>
    <s v="A"/>
    <x v="1716"/>
    <s v="2 6 2 623 001"/>
    <x v="7"/>
    <n v="0"/>
    <n v="0"/>
    <n v="0"/>
    <n v="0"/>
    <n v="13"/>
    <s v="2 6 2 623"/>
  </r>
  <r>
    <s v="A"/>
    <x v="1717"/>
    <s v="2 6 2 623 002"/>
    <x v="8"/>
    <n v="0"/>
    <n v="0"/>
    <n v="0"/>
    <n v="0"/>
    <n v="13"/>
    <s v="2 6 2 623"/>
  </r>
  <r>
    <s v="A"/>
    <x v="1718"/>
    <s v="2 6 2 623 003"/>
    <x v="9"/>
    <n v="0"/>
    <n v="0"/>
    <n v="0"/>
    <n v="0"/>
    <n v="13"/>
    <s v="2 6 2 623"/>
  </r>
  <r>
    <s v="A"/>
    <x v="1719"/>
    <s v="2 6 2 623 004"/>
    <x v="8"/>
    <n v="0"/>
    <n v="0"/>
    <n v="0"/>
    <n v="0"/>
    <n v="13"/>
    <s v="2 6 2 623"/>
  </r>
  <r>
    <s v="A"/>
    <x v="1720"/>
    <s v="2 6 2 623 005"/>
    <x v="10"/>
    <n v="0"/>
    <n v="0"/>
    <n v="0"/>
    <n v="0"/>
    <n v="13"/>
    <s v="2 6 2 623"/>
  </r>
  <r>
    <s v="A"/>
    <x v="1721"/>
    <s v="2 6 2 624 001"/>
    <x v="7"/>
    <n v="0"/>
    <n v="0"/>
    <n v="0"/>
    <n v="0"/>
    <n v="13"/>
    <s v="2 6 2 624"/>
  </r>
  <r>
    <s v="A"/>
    <x v="1722"/>
    <s v="2 6 2 624 002"/>
    <x v="8"/>
    <n v="0"/>
    <n v="0"/>
    <n v="0"/>
    <n v="0"/>
    <n v="13"/>
    <s v="2 6 2 624"/>
  </r>
  <r>
    <s v="A"/>
    <x v="1723"/>
    <s v="2 6 2 624 003"/>
    <x v="9"/>
    <n v="0"/>
    <n v="0"/>
    <n v="0"/>
    <n v="0"/>
    <n v="13"/>
    <s v="2 6 2 624"/>
  </r>
  <r>
    <s v="A"/>
    <x v="1724"/>
    <s v="2 6 2 624 004"/>
    <x v="8"/>
    <n v="0"/>
    <n v="0"/>
    <n v="0"/>
    <n v="0"/>
    <n v="13"/>
    <s v="2 6 2 624"/>
  </r>
  <r>
    <s v="A"/>
    <x v="1725"/>
    <s v="2 6 2 624 005"/>
    <x v="10"/>
    <n v="0"/>
    <n v="0"/>
    <n v="0"/>
    <n v="0"/>
    <n v="13"/>
    <s v="2 6 2 624"/>
  </r>
  <r>
    <s v="A"/>
    <x v="1726"/>
    <s v="2 6 2 625 001"/>
    <x v="7"/>
    <n v="0"/>
    <n v="0"/>
    <n v="0"/>
    <n v="0"/>
    <n v="13"/>
    <s v="2 6 2 625"/>
  </r>
  <r>
    <s v="A"/>
    <x v="1727"/>
    <s v="2 6 2 625 002"/>
    <x v="8"/>
    <n v="0"/>
    <n v="0"/>
    <n v="0"/>
    <n v="0"/>
    <n v="13"/>
    <s v="2 6 2 625"/>
  </r>
  <r>
    <s v="A"/>
    <x v="1728"/>
    <s v="2 6 2 625 003"/>
    <x v="9"/>
    <n v="0"/>
    <n v="0"/>
    <n v="0"/>
    <n v="0"/>
    <n v="13"/>
    <s v="2 6 2 625"/>
  </r>
  <r>
    <s v="A"/>
    <x v="1729"/>
    <s v="2 6 2 625 004"/>
    <x v="8"/>
    <n v="0"/>
    <n v="0"/>
    <n v="0"/>
    <n v="0"/>
    <n v="13"/>
    <s v="2 6 2 625"/>
  </r>
  <r>
    <s v="A"/>
    <x v="1730"/>
    <s v="2 6 2 625 005"/>
    <x v="10"/>
    <n v="0"/>
    <n v="0"/>
    <n v="0"/>
    <n v="0"/>
    <n v="13"/>
    <s v="2 6 2 625"/>
  </r>
  <r>
    <s v="A"/>
    <x v="1731"/>
    <s v="2 6 2 626 001"/>
    <x v="7"/>
    <n v="0"/>
    <n v="0"/>
    <n v="0"/>
    <n v="0"/>
    <n v="13"/>
    <s v="2 6 2 626"/>
  </r>
  <r>
    <s v="A"/>
    <x v="1732"/>
    <s v="2 6 2 626 002"/>
    <x v="8"/>
    <n v="0"/>
    <n v="0"/>
    <n v="0"/>
    <n v="0"/>
    <n v="13"/>
    <s v="2 6 2 626"/>
  </r>
  <r>
    <s v="A"/>
    <x v="1733"/>
    <s v="2 6 2 626 003"/>
    <x v="9"/>
    <n v="0"/>
    <n v="0"/>
    <n v="0"/>
    <n v="0"/>
    <n v="13"/>
    <s v="2 6 2 626"/>
  </r>
  <r>
    <s v="A"/>
    <x v="1734"/>
    <s v="2 6 2 626 004"/>
    <x v="8"/>
    <n v="0"/>
    <n v="0"/>
    <n v="0"/>
    <n v="0"/>
    <n v="13"/>
    <s v="2 6 2 626"/>
  </r>
  <r>
    <s v="A"/>
    <x v="1735"/>
    <s v="2 6 2 626 005"/>
    <x v="10"/>
    <n v="0"/>
    <n v="0"/>
    <n v="0"/>
    <n v="0"/>
    <n v="13"/>
    <s v="2 6 2 626"/>
  </r>
  <r>
    <s v="A"/>
    <x v="1736"/>
    <s v="2 6 2 627 001"/>
    <x v="7"/>
    <n v="0"/>
    <n v="0"/>
    <n v="0"/>
    <n v="0"/>
    <n v="13"/>
    <s v="2 6 2 627"/>
  </r>
  <r>
    <s v="A"/>
    <x v="1737"/>
    <s v="2 6 2 627 002"/>
    <x v="8"/>
    <n v="0"/>
    <n v="0"/>
    <n v="0"/>
    <n v="0"/>
    <n v="13"/>
    <s v="2 6 2 627"/>
  </r>
  <r>
    <s v="A"/>
    <x v="1738"/>
    <s v="2 6 2 627 003"/>
    <x v="9"/>
    <n v="0"/>
    <n v="0"/>
    <n v="0"/>
    <n v="0"/>
    <n v="13"/>
    <s v="2 6 2 627"/>
  </r>
  <r>
    <s v="A"/>
    <x v="1739"/>
    <s v="2 6 2 627 004"/>
    <x v="8"/>
    <n v="0"/>
    <n v="0"/>
    <n v="0"/>
    <n v="0"/>
    <n v="13"/>
    <s v="2 6 2 627"/>
  </r>
  <r>
    <s v="A"/>
    <x v="1740"/>
    <s v="2 6 2 627 005"/>
    <x v="10"/>
    <n v="0"/>
    <n v="0"/>
    <n v="0"/>
    <n v="0"/>
    <n v="13"/>
    <s v="2 6 2 627"/>
  </r>
  <r>
    <s v="A"/>
    <x v="1741"/>
    <s v="2 6 2 629 001"/>
    <x v="7"/>
    <n v="0"/>
    <n v="0"/>
    <n v="0"/>
    <n v="0"/>
    <n v="13"/>
    <s v="2 6 2 629"/>
  </r>
  <r>
    <s v="A"/>
    <x v="1742"/>
    <s v="2 6 2 629 002"/>
    <x v="8"/>
    <n v="0"/>
    <n v="0"/>
    <n v="0"/>
    <n v="0"/>
    <n v="13"/>
    <s v="2 6 2 629"/>
  </r>
  <r>
    <s v="A"/>
    <x v="1743"/>
    <s v="2 6 2 629 003"/>
    <x v="9"/>
    <n v="0"/>
    <n v="0"/>
    <n v="0"/>
    <n v="0"/>
    <n v="13"/>
    <s v="2 6 2 629"/>
  </r>
  <r>
    <s v="A"/>
    <x v="1744"/>
    <s v="2 6 2 629 004"/>
    <x v="8"/>
    <n v="0"/>
    <n v="0"/>
    <n v="0"/>
    <n v="0"/>
    <n v="13"/>
    <s v="2 6 2 629"/>
  </r>
  <r>
    <s v="A"/>
    <x v="1745"/>
    <s v="2 6 2 629 005"/>
    <x v="10"/>
    <n v="0"/>
    <n v="0"/>
    <n v="0"/>
    <n v="0"/>
    <n v="13"/>
    <s v="2 6 2 629"/>
  </r>
  <r>
    <s v="A"/>
    <x v="1746"/>
    <s v="2 6 3"/>
    <x v="333"/>
    <n v="0"/>
    <n v="0"/>
    <n v="0"/>
    <n v="0"/>
    <n v="5"/>
    <s v="2 6"/>
  </r>
  <r>
    <s v="A"/>
    <x v="1747"/>
    <s v="2 6 3 631"/>
    <x v="334"/>
    <n v="0"/>
    <n v="0"/>
    <n v="0"/>
    <n v="0"/>
    <n v="9"/>
    <s v="2 6 3"/>
  </r>
  <r>
    <s v="A"/>
    <x v="1748"/>
    <s v="2 6 3 631 001"/>
    <x v="7"/>
    <n v="0"/>
    <n v="0"/>
    <n v="0"/>
    <n v="0"/>
    <n v="13"/>
    <s v="2 6 3 631"/>
  </r>
  <r>
    <s v="A"/>
    <x v="1749"/>
    <s v="2 6 3 631 002"/>
    <x v="8"/>
    <n v="0"/>
    <n v="0"/>
    <n v="0"/>
    <n v="0"/>
    <n v="13"/>
    <s v="2 6 3 631"/>
  </r>
  <r>
    <s v="A"/>
    <x v="1750"/>
    <s v="2 6 3 631 003"/>
    <x v="9"/>
    <n v="0"/>
    <n v="0"/>
    <n v="0"/>
    <n v="0"/>
    <n v="13"/>
    <s v="2 6 3 631"/>
  </r>
  <r>
    <s v="A"/>
    <x v="1751"/>
    <s v="2 6 3 631 004"/>
    <x v="8"/>
    <n v="0"/>
    <n v="0"/>
    <n v="0"/>
    <n v="0"/>
    <n v="13"/>
    <s v="2 6 3 631"/>
  </r>
  <r>
    <s v="A"/>
    <x v="1752"/>
    <s v="2 6 3 631 005"/>
    <x v="10"/>
    <n v="0"/>
    <n v="0"/>
    <n v="0"/>
    <n v="0"/>
    <n v="13"/>
    <s v="2 6 3 631"/>
  </r>
  <r>
    <s v="A"/>
    <x v="1753"/>
    <s v="2 6 3 632"/>
    <x v="335"/>
    <n v="0"/>
    <n v="0"/>
    <n v="0"/>
    <n v="0"/>
    <n v="9"/>
    <s v="2 6 3"/>
  </r>
  <r>
    <s v="A"/>
    <x v="1754"/>
    <s v="2 6 3 632 001"/>
    <x v="7"/>
    <n v="0"/>
    <n v="0"/>
    <n v="0"/>
    <n v="0"/>
    <n v="13"/>
    <s v="2 6 3 632"/>
  </r>
  <r>
    <s v="A"/>
    <x v="1755"/>
    <s v="2 6 3 632 002"/>
    <x v="8"/>
    <n v="0"/>
    <n v="0"/>
    <n v="0"/>
    <n v="0"/>
    <n v="13"/>
    <s v="2 6 3 632"/>
  </r>
  <r>
    <s v="A"/>
    <x v="1756"/>
    <s v="2 6 3 632 003"/>
    <x v="9"/>
    <n v="0"/>
    <n v="0"/>
    <n v="0"/>
    <n v="0"/>
    <n v="13"/>
    <s v="2 6 3 632"/>
  </r>
  <r>
    <s v="A"/>
    <x v="1757"/>
    <s v="2 6 3 632 004"/>
    <x v="8"/>
    <n v="0"/>
    <n v="0"/>
    <n v="0"/>
    <n v="0"/>
    <n v="13"/>
    <s v="2 6 3 632"/>
  </r>
  <r>
    <s v="A"/>
    <x v="1758"/>
    <s v="2 6 3 632 005"/>
    <x v="10"/>
    <n v="0"/>
    <n v="0"/>
    <n v="0"/>
    <n v="0"/>
    <n v="13"/>
    <s v="2 6 3 632"/>
  </r>
  <r>
    <s v="A"/>
    <x v="1759"/>
    <s v="2 7"/>
    <x v="336"/>
    <n v="0"/>
    <n v="0"/>
    <n v="0"/>
    <n v="0"/>
    <n v="3"/>
    <s v="2"/>
  </r>
  <r>
    <s v="A"/>
    <x v="1760"/>
    <s v="2 7 1"/>
    <x v="337"/>
    <n v="0"/>
    <n v="0"/>
    <n v="0"/>
    <n v="0"/>
    <n v="5"/>
    <s v="2 7"/>
  </r>
  <r>
    <s v="A"/>
    <x v="1761"/>
    <s v="2 7 1 711"/>
    <x v="338"/>
    <n v="0"/>
    <n v="0"/>
    <n v="0"/>
    <n v="0"/>
    <n v="9"/>
    <s v="2 7 1"/>
  </r>
  <r>
    <s v="A"/>
    <x v="1762"/>
    <s v="2 7 1 711 001"/>
    <x v="7"/>
    <n v="0"/>
    <n v="0"/>
    <n v="0"/>
    <n v="0"/>
    <n v="13"/>
    <s v="2 7 1 711"/>
  </r>
  <r>
    <s v="A"/>
    <x v="1763"/>
    <s v="2 7 1 711 002"/>
    <x v="8"/>
    <n v="0"/>
    <n v="0"/>
    <n v="0"/>
    <n v="0"/>
    <n v="13"/>
    <s v="2 7 1 711"/>
  </r>
  <r>
    <s v="A"/>
    <x v="1764"/>
    <s v="2 7 1 711 003"/>
    <x v="9"/>
    <n v="0"/>
    <n v="0"/>
    <n v="0"/>
    <n v="0"/>
    <n v="13"/>
    <s v="2 7 1 711"/>
  </r>
  <r>
    <s v="A"/>
    <x v="1765"/>
    <s v="2 7 1 711 004"/>
    <x v="8"/>
    <n v="0"/>
    <n v="0"/>
    <n v="0"/>
    <n v="0"/>
    <n v="13"/>
    <s v="2 7 1 711"/>
  </r>
  <r>
    <s v="A"/>
    <x v="1766"/>
    <s v="2 7 1 711 005"/>
    <x v="10"/>
    <n v="0"/>
    <n v="0"/>
    <n v="0"/>
    <n v="0"/>
    <n v="13"/>
    <s v="2 7 1 711"/>
  </r>
  <r>
    <s v="A"/>
    <x v="1767"/>
    <s v="2 7 1 712"/>
    <x v="339"/>
    <n v="0"/>
    <n v="0"/>
    <n v="0"/>
    <n v="0"/>
    <n v="9"/>
    <s v="2 7 1"/>
  </r>
  <r>
    <s v="A"/>
    <x v="1768"/>
    <s v="2 7 1 712 001"/>
    <x v="7"/>
    <n v="0"/>
    <n v="0"/>
    <n v="0"/>
    <n v="0"/>
    <n v="13"/>
    <s v="2 7 1 712"/>
  </r>
  <r>
    <s v="A"/>
    <x v="1769"/>
    <s v="2 7 1 712 002"/>
    <x v="8"/>
    <n v="0"/>
    <n v="0"/>
    <n v="0"/>
    <n v="0"/>
    <n v="13"/>
    <s v="2 7 1 712"/>
  </r>
  <r>
    <s v="A"/>
    <x v="1770"/>
    <s v="2 7 1 712 003"/>
    <x v="9"/>
    <n v="0"/>
    <n v="0"/>
    <n v="0"/>
    <n v="0"/>
    <n v="13"/>
    <s v="2 7 1 712"/>
  </r>
  <r>
    <s v="A"/>
    <x v="1771"/>
    <s v="2 7 1 712 004"/>
    <x v="8"/>
    <n v="0"/>
    <n v="0"/>
    <n v="0"/>
    <n v="0"/>
    <n v="13"/>
    <s v="2 7 1 712"/>
  </r>
  <r>
    <s v="A"/>
    <x v="1772"/>
    <s v="2 7 1 712 005"/>
    <x v="10"/>
    <n v="0"/>
    <n v="0"/>
    <n v="0"/>
    <n v="0"/>
    <n v="13"/>
    <s v="2 7 1 712"/>
  </r>
  <r>
    <s v="A"/>
    <x v="1773"/>
    <s v="2 7 2"/>
    <x v="340"/>
    <n v="0"/>
    <n v="0"/>
    <n v="0"/>
    <n v="0"/>
    <n v="5"/>
    <s v="2 7"/>
  </r>
  <r>
    <s v="A"/>
    <x v="1774"/>
    <s v="2 7 2 721"/>
    <x v="341"/>
    <n v="0"/>
    <n v="0"/>
    <n v="0"/>
    <n v="0"/>
    <n v="9"/>
    <s v="2 7 2"/>
  </r>
  <r>
    <s v="A"/>
    <x v="1775"/>
    <s v="2 7 2 721 001"/>
    <x v="7"/>
    <n v="0"/>
    <n v="0"/>
    <n v="0"/>
    <n v="0"/>
    <n v="13"/>
    <s v="2 7 2 721"/>
  </r>
  <r>
    <s v="A"/>
    <x v="1776"/>
    <s v="2 7 2 721 002"/>
    <x v="8"/>
    <n v="0"/>
    <n v="0"/>
    <n v="0"/>
    <n v="0"/>
    <n v="13"/>
    <s v="2 7 2 721"/>
  </r>
  <r>
    <s v="A"/>
    <x v="1777"/>
    <s v="2 7 2 721 003"/>
    <x v="9"/>
    <n v="0"/>
    <n v="0"/>
    <n v="0"/>
    <n v="0"/>
    <n v="13"/>
    <s v="2 7 2 721"/>
  </r>
  <r>
    <s v="A"/>
    <x v="1778"/>
    <s v="2 7 2 721 004"/>
    <x v="8"/>
    <n v="0"/>
    <n v="0"/>
    <n v="0"/>
    <n v="0"/>
    <n v="13"/>
    <s v="2 7 2 721"/>
  </r>
  <r>
    <s v="A"/>
    <x v="1779"/>
    <s v="2 7 2 721 005"/>
    <x v="10"/>
    <n v="0"/>
    <n v="0"/>
    <n v="0"/>
    <n v="0"/>
    <n v="13"/>
    <s v="2 7 2 721"/>
  </r>
  <r>
    <s v="A"/>
    <x v="1780"/>
    <s v="2 7 2 722"/>
    <x v="342"/>
    <n v="0"/>
    <n v="0"/>
    <n v="0"/>
    <n v="0"/>
    <n v="9"/>
    <s v="2 7 2"/>
  </r>
  <r>
    <s v="A"/>
    <x v="1781"/>
    <s v="2 7 2 722 001"/>
    <x v="7"/>
    <n v="0"/>
    <n v="0"/>
    <n v="0"/>
    <n v="0"/>
    <n v="13"/>
    <s v="2 7 2 722"/>
  </r>
  <r>
    <s v="A"/>
    <x v="1782"/>
    <s v="2 7 2 722 002"/>
    <x v="8"/>
    <n v="0"/>
    <n v="0"/>
    <n v="0"/>
    <n v="0"/>
    <n v="13"/>
    <s v="2 7 2 722"/>
  </r>
  <r>
    <s v="A"/>
    <x v="1783"/>
    <s v="2 7 2 722 003"/>
    <x v="9"/>
    <n v="0"/>
    <n v="0"/>
    <n v="0"/>
    <n v="0"/>
    <n v="13"/>
    <s v="2 7 2 722"/>
  </r>
  <r>
    <s v="A"/>
    <x v="1784"/>
    <s v="2 7 2 722 004"/>
    <x v="8"/>
    <n v="0"/>
    <n v="0"/>
    <n v="0"/>
    <n v="0"/>
    <n v="13"/>
    <s v="2 7 2 722"/>
  </r>
  <r>
    <s v="A"/>
    <x v="1785"/>
    <s v="2 7 2 722 005"/>
    <x v="10"/>
    <n v="0"/>
    <n v="0"/>
    <n v="0"/>
    <n v="0"/>
    <n v="13"/>
    <s v="2 7 2 722"/>
  </r>
  <r>
    <s v="A"/>
    <x v="1786"/>
    <s v="2 7 2 723"/>
    <x v="343"/>
    <n v="0"/>
    <n v="0"/>
    <n v="0"/>
    <n v="0"/>
    <n v="9"/>
    <s v="2 7 2"/>
  </r>
  <r>
    <s v="A"/>
    <x v="1787"/>
    <s v="2 7 2 723 001"/>
    <x v="7"/>
    <n v="0"/>
    <n v="0"/>
    <n v="0"/>
    <n v="0"/>
    <n v="13"/>
    <s v="2 7 2 723"/>
  </r>
  <r>
    <s v="A"/>
    <x v="1788"/>
    <s v="2 7 2 723 002"/>
    <x v="8"/>
    <n v="0"/>
    <n v="0"/>
    <n v="0"/>
    <n v="0"/>
    <n v="13"/>
    <s v="2 7 2 723"/>
  </r>
  <r>
    <s v="A"/>
    <x v="1789"/>
    <s v="2 7 2 723 003"/>
    <x v="9"/>
    <n v="0"/>
    <n v="0"/>
    <n v="0"/>
    <n v="0"/>
    <n v="13"/>
    <s v="2 7 2 723"/>
  </r>
  <r>
    <s v="A"/>
    <x v="1790"/>
    <s v="2 7 2 723 004"/>
    <x v="8"/>
    <n v="0"/>
    <n v="0"/>
    <n v="0"/>
    <n v="0"/>
    <n v="13"/>
    <s v="2 7 2 723"/>
  </r>
  <r>
    <s v="A"/>
    <x v="1791"/>
    <s v="2 7 2 723 005"/>
    <x v="10"/>
    <n v="0"/>
    <n v="0"/>
    <n v="0"/>
    <n v="0"/>
    <n v="13"/>
    <s v="2 7 2 723"/>
  </r>
  <r>
    <s v="A"/>
    <x v="1792"/>
    <s v="2 7 2 724"/>
    <x v="344"/>
    <n v="0"/>
    <n v="0"/>
    <n v="0"/>
    <n v="0"/>
    <n v="9"/>
    <s v="2 7 2"/>
  </r>
  <r>
    <s v="A"/>
    <x v="1793"/>
    <s v="2 7 2 724 001"/>
    <x v="7"/>
    <n v="0"/>
    <n v="0"/>
    <n v="0"/>
    <n v="0"/>
    <n v="13"/>
    <s v="2 7 2 724"/>
  </r>
  <r>
    <s v="A"/>
    <x v="1794"/>
    <s v="2 7 2 724 002"/>
    <x v="8"/>
    <n v="0"/>
    <n v="0"/>
    <n v="0"/>
    <n v="0"/>
    <n v="13"/>
    <s v="2 7 2 724"/>
  </r>
  <r>
    <s v="A"/>
    <x v="1795"/>
    <s v="2 7 2 724 003"/>
    <x v="9"/>
    <n v="0"/>
    <n v="0"/>
    <n v="0"/>
    <n v="0"/>
    <n v="13"/>
    <s v="2 7 2 724"/>
  </r>
  <r>
    <s v="A"/>
    <x v="1796"/>
    <s v="2 7 2 724 004"/>
    <x v="8"/>
    <n v="0"/>
    <n v="0"/>
    <n v="0"/>
    <n v="0"/>
    <n v="13"/>
    <s v="2 7 2 724"/>
  </r>
  <r>
    <s v="A"/>
    <x v="1797"/>
    <s v="2 7 2 724 005"/>
    <x v="10"/>
    <n v="0"/>
    <n v="0"/>
    <n v="0"/>
    <n v="0"/>
    <n v="13"/>
    <s v="2 7 2 724"/>
  </r>
  <r>
    <s v="A"/>
    <x v="1798"/>
    <s v="2 7 2 725"/>
    <x v="345"/>
    <n v="0"/>
    <n v="0"/>
    <n v="0"/>
    <n v="0"/>
    <n v="9"/>
    <s v="2 7 2"/>
  </r>
  <r>
    <s v="A"/>
    <x v="1799"/>
    <s v="2 7 2 725 001"/>
    <x v="7"/>
    <n v="0"/>
    <n v="0"/>
    <n v="0"/>
    <n v="0"/>
    <n v="13"/>
    <s v="2 7 2 725"/>
  </r>
  <r>
    <s v="A"/>
    <x v="1800"/>
    <s v="2 7 2 725 002"/>
    <x v="8"/>
    <n v="0"/>
    <n v="0"/>
    <n v="0"/>
    <n v="0"/>
    <n v="13"/>
    <s v="2 7 2 725"/>
  </r>
  <r>
    <s v="A"/>
    <x v="1801"/>
    <s v="2 7 2 725 003"/>
    <x v="9"/>
    <n v="0"/>
    <n v="0"/>
    <n v="0"/>
    <n v="0"/>
    <n v="13"/>
    <s v="2 7 2 725"/>
  </r>
  <r>
    <s v="A"/>
    <x v="1802"/>
    <s v="2 7 2 725 004"/>
    <x v="8"/>
    <n v="0"/>
    <n v="0"/>
    <n v="0"/>
    <n v="0"/>
    <n v="13"/>
    <s v="2 7 2 725"/>
  </r>
  <r>
    <s v="A"/>
    <x v="1803"/>
    <s v="2 7 2 725 005"/>
    <x v="10"/>
    <n v="0"/>
    <n v="0"/>
    <n v="0"/>
    <n v="0"/>
    <n v="13"/>
    <s v="2 7 2 725"/>
  </r>
  <r>
    <s v="A"/>
    <x v="1804"/>
    <s v="2 7 2 726"/>
    <x v="346"/>
    <n v="0"/>
    <n v="0"/>
    <n v="0"/>
    <n v="0"/>
    <n v="9"/>
    <s v="2 7 2"/>
  </r>
  <r>
    <s v="A"/>
    <x v="1805"/>
    <s v="2 7 2 726 001"/>
    <x v="7"/>
    <n v="0"/>
    <n v="0"/>
    <n v="0"/>
    <n v="0"/>
    <n v="13"/>
    <s v="2 7 2 726"/>
  </r>
  <r>
    <s v="A"/>
    <x v="1806"/>
    <s v="2 7 2 726 002"/>
    <x v="8"/>
    <n v="0"/>
    <n v="0"/>
    <n v="0"/>
    <n v="0"/>
    <n v="13"/>
    <s v="2 7 2 726"/>
  </r>
  <r>
    <s v="A"/>
    <x v="1807"/>
    <s v="2 7 2 726 003"/>
    <x v="9"/>
    <n v="0"/>
    <n v="0"/>
    <n v="0"/>
    <n v="0"/>
    <n v="13"/>
    <s v="2 7 2 726"/>
  </r>
  <r>
    <s v="A"/>
    <x v="1808"/>
    <s v="2 7 2 726 004"/>
    <x v="8"/>
    <n v="0"/>
    <n v="0"/>
    <n v="0"/>
    <n v="0"/>
    <n v="13"/>
    <s v="2 7 2 726"/>
  </r>
  <r>
    <s v="A"/>
    <x v="1809"/>
    <s v="2 7 2 726 005"/>
    <x v="10"/>
    <n v="0"/>
    <n v="0"/>
    <n v="0"/>
    <n v="0"/>
    <n v="13"/>
    <s v="2 7 2 726"/>
  </r>
  <r>
    <s v="A"/>
    <x v="1810"/>
    <s v="2 7 2 727"/>
    <x v="347"/>
    <n v="0"/>
    <n v="0"/>
    <n v="0"/>
    <n v="0"/>
    <n v="9"/>
    <s v="2 7 2"/>
  </r>
  <r>
    <s v="A"/>
    <x v="1811"/>
    <s v="2 7 2 727 001"/>
    <x v="7"/>
    <n v="0"/>
    <n v="0"/>
    <n v="0"/>
    <n v="0"/>
    <n v="13"/>
    <s v="2 7 2 727"/>
  </r>
  <r>
    <s v="A"/>
    <x v="1812"/>
    <s v="2 7 2 727 002"/>
    <x v="8"/>
    <n v="0"/>
    <n v="0"/>
    <n v="0"/>
    <n v="0"/>
    <n v="13"/>
    <s v="2 7 2 727"/>
  </r>
  <r>
    <s v="A"/>
    <x v="1813"/>
    <s v="2 7 2 727 003"/>
    <x v="9"/>
    <n v="0"/>
    <n v="0"/>
    <n v="0"/>
    <n v="0"/>
    <n v="13"/>
    <s v="2 7 2 727"/>
  </r>
  <r>
    <s v="A"/>
    <x v="1814"/>
    <s v="2 7 2 727 004"/>
    <x v="8"/>
    <n v="0"/>
    <n v="0"/>
    <n v="0"/>
    <n v="0"/>
    <n v="13"/>
    <s v="2 7 2 727"/>
  </r>
  <r>
    <s v="A"/>
    <x v="1815"/>
    <s v="2 7 2 727 005"/>
    <x v="10"/>
    <n v="0"/>
    <n v="0"/>
    <n v="0"/>
    <n v="0"/>
    <n v="13"/>
    <s v="2 7 2 727"/>
  </r>
  <r>
    <s v="A"/>
    <x v="1816"/>
    <s v="2 7 2 728"/>
    <x v="348"/>
    <n v="0"/>
    <n v="0"/>
    <n v="0"/>
    <n v="0"/>
    <n v="9"/>
    <s v="2 7 2"/>
  </r>
  <r>
    <s v="A"/>
    <x v="1817"/>
    <s v="2 7 2 728 001"/>
    <x v="7"/>
    <n v="0"/>
    <n v="0"/>
    <n v="0"/>
    <n v="0"/>
    <n v="13"/>
    <s v="2 7 2 728"/>
  </r>
  <r>
    <s v="A"/>
    <x v="1818"/>
    <s v="2 7 2 728 002"/>
    <x v="8"/>
    <n v="0"/>
    <n v="0"/>
    <n v="0"/>
    <n v="0"/>
    <n v="13"/>
    <s v="2 7 2 728"/>
  </r>
  <r>
    <s v="A"/>
    <x v="1819"/>
    <s v="2 7 2 728 003"/>
    <x v="9"/>
    <n v="0"/>
    <n v="0"/>
    <n v="0"/>
    <n v="0"/>
    <n v="13"/>
    <s v="2 7 2 728"/>
  </r>
  <r>
    <s v="A"/>
    <x v="1820"/>
    <s v="2 7 2 728 004"/>
    <x v="8"/>
    <n v="0"/>
    <n v="0"/>
    <n v="0"/>
    <n v="0"/>
    <n v="13"/>
    <s v="2 7 2 728"/>
  </r>
  <r>
    <s v="A"/>
    <x v="1821"/>
    <s v="2 7 2 728 005"/>
    <x v="10"/>
    <n v="0"/>
    <n v="0"/>
    <n v="0"/>
    <n v="0"/>
    <n v="13"/>
    <s v="2 7 2 728"/>
  </r>
  <r>
    <s v="A"/>
    <x v="1822"/>
    <s v="2 7 2 729"/>
    <x v="349"/>
    <n v="0"/>
    <n v="0"/>
    <n v="0"/>
    <n v="0"/>
    <n v="9"/>
    <s v="2 7 2"/>
  </r>
  <r>
    <s v="A"/>
    <x v="1823"/>
    <s v="2 7 2 729 001"/>
    <x v="7"/>
    <n v="0"/>
    <n v="0"/>
    <n v="0"/>
    <n v="0"/>
    <n v="13"/>
    <s v="2 7 2 729"/>
  </r>
  <r>
    <s v="A"/>
    <x v="1824"/>
    <s v="2 7 2 729 002"/>
    <x v="8"/>
    <n v="0"/>
    <n v="0"/>
    <n v="0"/>
    <n v="0"/>
    <n v="13"/>
    <s v="2 7 2 729"/>
  </r>
  <r>
    <s v="A"/>
    <x v="1825"/>
    <s v="2 7 2 729 003"/>
    <x v="9"/>
    <n v="0"/>
    <n v="0"/>
    <n v="0"/>
    <n v="0"/>
    <n v="13"/>
    <s v="2 7 2 729"/>
  </r>
  <r>
    <s v="A"/>
    <x v="1826"/>
    <s v="2 7 2 729 004"/>
    <x v="8"/>
    <n v="0"/>
    <n v="0"/>
    <n v="0"/>
    <n v="0"/>
    <n v="13"/>
    <s v="2 7 2 729"/>
  </r>
  <r>
    <s v="A"/>
    <x v="1827"/>
    <s v="2 7 2 729 005"/>
    <x v="10"/>
    <n v="0"/>
    <n v="0"/>
    <n v="0"/>
    <n v="0"/>
    <n v="13"/>
    <s v="2 7 2 729"/>
  </r>
  <r>
    <s v="A"/>
    <x v="1828"/>
    <s v="2 7 3"/>
    <x v="350"/>
    <n v="0"/>
    <n v="0"/>
    <n v="0"/>
    <n v="0"/>
    <n v="5"/>
    <s v="2 7"/>
  </r>
  <r>
    <s v="A"/>
    <x v="1829"/>
    <s v="2 7 3 731"/>
    <x v="351"/>
    <n v="0"/>
    <n v="0"/>
    <n v="0"/>
    <n v="0"/>
    <n v="9"/>
    <s v="2 7 3"/>
  </r>
  <r>
    <s v="A"/>
    <x v="1830"/>
    <s v="2 7 3 731 001"/>
    <x v="7"/>
    <n v="0"/>
    <n v="0"/>
    <n v="0"/>
    <n v="0"/>
    <n v="13"/>
    <s v="2 7 3 731"/>
  </r>
  <r>
    <s v="A"/>
    <x v="1831"/>
    <s v="2 7 3 731 002"/>
    <x v="8"/>
    <n v="0"/>
    <n v="0"/>
    <n v="0"/>
    <n v="0"/>
    <n v="13"/>
    <s v="2 7 3 731"/>
  </r>
  <r>
    <s v="A"/>
    <x v="1832"/>
    <s v="2 7 3 731 003"/>
    <x v="9"/>
    <n v="0"/>
    <n v="0"/>
    <n v="0"/>
    <n v="0"/>
    <n v="13"/>
    <s v="2 7 3 731"/>
  </r>
  <r>
    <s v="A"/>
    <x v="1833"/>
    <s v="2 7 3 731 004"/>
    <x v="8"/>
    <n v="0"/>
    <n v="0"/>
    <n v="0"/>
    <n v="0"/>
    <n v="13"/>
    <s v="2 7 3 731"/>
  </r>
  <r>
    <s v="A"/>
    <x v="1834"/>
    <s v="2 7 3 731 005"/>
    <x v="10"/>
    <n v="0"/>
    <n v="0"/>
    <n v="0"/>
    <n v="0"/>
    <n v="13"/>
    <s v="2 7 3 731"/>
  </r>
  <r>
    <s v="A"/>
    <x v="1835"/>
    <s v="2 7 3 732"/>
    <x v="352"/>
    <n v="0"/>
    <n v="0"/>
    <n v="0"/>
    <n v="0"/>
    <n v="9"/>
    <s v="2 7 3"/>
  </r>
  <r>
    <s v="A"/>
    <x v="1836"/>
    <s v="2 7 3 732 001"/>
    <x v="7"/>
    <n v="0"/>
    <n v="0"/>
    <n v="0"/>
    <n v="0"/>
    <n v="13"/>
    <s v="2 7 3 732"/>
  </r>
  <r>
    <s v="A"/>
    <x v="1837"/>
    <s v="2 7 3 732 002"/>
    <x v="8"/>
    <n v="0"/>
    <n v="0"/>
    <n v="0"/>
    <n v="0"/>
    <n v="13"/>
    <s v="2 7 3 732"/>
  </r>
  <r>
    <s v="A"/>
    <x v="1838"/>
    <s v="2 7 3 732 003"/>
    <x v="9"/>
    <n v="0"/>
    <n v="0"/>
    <n v="0"/>
    <n v="0"/>
    <n v="13"/>
    <s v="2 7 3 732"/>
  </r>
  <r>
    <s v="A"/>
    <x v="1839"/>
    <s v="2 7 3 732 004"/>
    <x v="8"/>
    <n v="0"/>
    <n v="0"/>
    <n v="0"/>
    <n v="0"/>
    <n v="13"/>
    <s v="2 7 3 732"/>
  </r>
  <r>
    <s v="A"/>
    <x v="1840"/>
    <s v="2 7 3 732 005"/>
    <x v="10"/>
    <n v="0"/>
    <n v="0"/>
    <n v="0"/>
    <n v="0"/>
    <n v="13"/>
    <s v="2 7 3 732"/>
  </r>
  <r>
    <s v="A"/>
    <x v="1841"/>
    <s v="2 7 3 733"/>
    <x v="353"/>
    <n v="0"/>
    <n v="0"/>
    <n v="0"/>
    <n v="0"/>
    <n v="9"/>
    <s v="2 7 3"/>
  </r>
  <r>
    <s v="A"/>
    <x v="1842"/>
    <s v="2 7 3 733 001"/>
    <x v="7"/>
    <n v="0"/>
    <n v="0"/>
    <n v="0"/>
    <n v="0"/>
    <n v="13"/>
    <s v="2 7 3 733"/>
  </r>
  <r>
    <s v="A"/>
    <x v="1843"/>
    <s v="2 7 3 733 002"/>
    <x v="8"/>
    <n v="0"/>
    <n v="0"/>
    <n v="0"/>
    <n v="0"/>
    <n v="13"/>
    <s v="2 7 3 733"/>
  </r>
  <r>
    <s v="A"/>
    <x v="1844"/>
    <s v="2 7 3 733 003"/>
    <x v="9"/>
    <n v="0"/>
    <n v="0"/>
    <n v="0"/>
    <n v="0"/>
    <n v="13"/>
    <s v="2 7 3 733"/>
  </r>
  <r>
    <s v="A"/>
    <x v="1845"/>
    <s v="2 7 3 733 004"/>
    <x v="8"/>
    <n v="0"/>
    <n v="0"/>
    <n v="0"/>
    <n v="0"/>
    <n v="13"/>
    <s v="2 7 3 733"/>
  </r>
  <r>
    <s v="A"/>
    <x v="1846"/>
    <s v="2 7 3 733 005"/>
    <x v="10"/>
    <n v="0"/>
    <n v="0"/>
    <n v="0"/>
    <n v="0"/>
    <n v="13"/>
    <s v="2 7 3 733"/>
  </r>
  <r>
    <s v="A"/>
    <x v="1847"/>
    <s v="2 7 3 734"/>
    <x v="354"/>
    <n v="0"/>
    <n v="0"/>
    <n v="0"/>
    <n v="0"/>
    <n v="9"/>
    <s v="2 7 3"/>
  </r>
  <r>
    <s v="A"/>
    <x v="1848"/>
    <s v="2 7 3 734 001"/>
    <x v="7"/>
    <n v="0"/>
    <n v="0"/>
    <n v="0"/>
    <n v="0"/>
    <n v="13"/>
    <s v="2 7 3 734"/>
  </r>
  <r>
    <s v="A"/>
    <x v="1849"/>
    <s v="2 7 3 734 002"/>
    <x v="8"/>
    <n v="0"/>
    <n v="0"/>
    <n v="0"/>
    <n v="0"/>
    <n v="13"/>
    <s v="2 7 3 734"/>
  </r>
  <r>
    <s v="A"/>
    <x v="1850"/>
    <s v="2 7 3 734 003"/>
    <x v="9"/>
    <n v="0"/>
    <n v="0"/>
    <n v="0"/>
    <n v="0"/>
    <n v="13"/>
    <s v="2 7 3 734"/>
  </r>
  <r>
    <s v="A"/>
    <x v="1851"/>
    <s v="2 7 3 734 004"/>
    <x v="8"/>
    <n v="0"/>
    <n v="0"/>
    <n v="0"/>
    <n v="0"/>
    <n v="13"/>
    <s v="2 7 3 734"/>
  </r>
  <r>
    <s v="A"/>
    <x v="1852"/>
    <s v="2 7 3 734 005"/>
    <x v="10"/>
    <n v="0"/>
    <n v="0"/>
    <n v="0"/>
    <n v="0"/>
    <n v="13"/>
    <s v="2 7 3 734"/>
  </r>
  <r>
    <s v="A"/>
    <x v="1853"/>
    <s v="2 7 3 735"/>
    <x v="355"/>
    <n v="0"/>
    <n v="0"/>
    <n v="0"/>
    <n v="0"/>
    <n v="9"/>
    <s v="2 7 3"/>
  </r>
  <r>
    <s v="A"/>
    <x v="1854"/>
    <s v="2 7 3 735 001"/>
    <x v="7"/>
    <n v="0"/>
    <n v="0"/>
    <n v="0"/>
    <n v="0"/>
    <n v="13"/>
    <s v="2 7 3 735"/>
  </r>
  <r>
    <s v="A"/>
    <x v="1855"/>
    <s v="2 7 3 735 002"/>
    <x v="8"/>
    <n v="0"/>
    <n v="0"/>
    <n v="0"/>
    <n v="0"/>
    <n v="13"/>
    <s v="2 7 3 735"/>
  </r>
  <r>
    <s v="A"/>
    <x v="1856"/>
    <s v="2 7 3 735 003"/>
    <x v="9"/>
    <n v="0"/>
    <n v="0"/>
    <n v="0"/>
    <n v="0"/>
    <n v="13"/>
    <s v="2 7 3 735"/>
  </r>
  <r>
    <s v="A"/>
    <x v="1857"/>
    <s v="2 7 3 735 004"/>
    <x v="8"/>
    <n v="0"/>
    <n v="0"/>
    <n v="0"/>
    <n v="0"/>
    <n v="13"/>
    <s v="2 7 3 735"/>
  </r>
  <r>
    <s v="A"/>
    <x v="1858"/>
    <s v="2 7 3 735 005"/>
    <x v="10"/>
    <n v="0"/>
    <n v="0"/>
    <n v="0"/>
    <n v="0"/>
    <n v="13"/>
    <s v="2 7 3 735"/>
  </r>
  <r>
    <s v="A"/>
    <x v="1859"/>
    <s v="2 7 3 739"/>
    <x v="356"/>
    <n v="0"/>
    <n v="0"/>
    <n v="0"/>
    <n v="0"/>
    <n v="9"/>
    <s v="2 7 3"/>
  </r>
  <r>
    <s v="A"/>
    <x v="1860"/>
    <s v="2 7 3 739 001"/>
    <x v="7"/>
    <n v="0"/>
    <n v="0"/>
    <n v="0"/>
    <n v="0"/>
    <n v="13"/>
    <s v="2 7 3 739"/>
  </r>
  <r>
    <s v="A"/>
    <x v="1861"/>
    <s v="2 7 3 739 002"/>
    <x v="8"/>
    <n v="0"/>
    <n v="0"/>
    <n v="0"/>
    <n v="0"/>
    <n v="13"/>
    <s v="2 7 3 739"/>
  </r>
  <r>
    <s v="A"/>
    <x v="1862"/>
    <s v="2 7 3 739 003"/>
    <x v="9"/>
    <n v="0"/>
    <n v="0"/>
    <n v="0"/>
    <n v="0"/>
    <n v="13"/>
    <s v="2 7 3 739"/>
  </r>
  <r>
    <s v="A"/>
    <x v="1863"/>
    <s v="2 7 3 739 004"/>
    <x v="8"/>
    <n v="0"/>
    <n v="0"/>
    <n v="0"/>
    <n v="0"/>
    <n v="13"/>
    <s v="2 7 3 739"/>
  </r>
  <r>
    <s v="A"/>
    <x v="1864"/>
    <s v="2 7 3 739 005"/>
    <x v="10"/>
    <n v="0"/>
    <n v="0"/>
    <n v="0"/>
    <n v="0"/>
    <n v="13"/>
    <s v="2 7 3 739"/>
  </r>
  <r>
    <s v="A"/>
    <x v="1865"/>
    <s v="2 7 4"/>
    <x v="357"/>
    <n v="0"/>
    <n v="0"/>
    <n v="0"/>
    <n v="0"/>
    <n v="5"/>
    <s v="2 7"/>
  </r>
  <r>
    <s v="A"/>
    <x v="1866"/>
    <s v="2 7 4 741"/>
    <x v="358"/>
    <n v="0"/>
    <n v="0"/>
    <n v="0"/>
    <n v="0"/>
    <n v="9"/>
    <s v="2 7 4"/>
  </r>
  <r>
    <s v="A"/>
    <x v="1867"/>
    <s v="2 7 4 741 001"/>
    <x v="7"/>
    <n v="0"/>
    <n v="0"/>
    <n v="0"/>
    <n v="0"/>
    <n v="13"/>
    <s v="2 7 4 741"/>
  </r>
  <r>
    <s v="A"/>
    <x v="1868"/>
    <s v="2 7 4 741 002"/>
    <x v="8"/>
    <n v="0"/>
    <n v="0"/>
    <n v="0"/>
    <n v="0"/>
    <n v="13"/>
    <s v="2 7 4 741"/>
  </r>
  <r>
    <s v="A"/>
    <x v="1869"/>
    <s v="2 7 4 741 003"/>
    <x v="9"/>
    <n v="0"/>
    <n v="0"/>
    <n v="0"/>
    <n v="0"/>
    <n v="13"/>
    <s v="2 7 4 741"/>
  </r>
  <r>
    <s v="A"/>
    <x v="1870"/>
    <s v="2 7 4 741 004"/>
    <x v="8"/>
    <n v="0"/>
    <n v="0"/>
    <n v="0"/>
    <n v="0"/>
    <n v="13"/>
    <s v="2 7 4 741"/>
  </r>
  <r>
    <s v="A"/>
    <x v="1871"/>
    <s v="2 7 4 741 005"/>
    <x v="10"/>
    <n v="0"/>
    <n v="0"/>
    <n v="0"/>
    <n v="0"/>
    <n v="13"/>
    <s v="2 7 4 741"/>
  </r>
  <r>
    <s v="A"/>
    <x v="1872"/>
    <s v="2 7 4 742"/>
    <x v="359"/>
    <n v="0"/>
    <n v="0"/>
    <n v="0"/>
    <n v="0"/>
    <n v="9"/>
    <s v="2 7 4"/>
  </r>
  <r>
    <s v="A"/>
    <x v="1873"/>
    <s v="2 7 4 742 001"/>
    <x v="7"/>
    <n v="0"/>
    <n v="0"/>
    <n v="0"/>
    <n v="0"/>
    <n v="13"/>
    <s v="2 7 4 742"/>
  </r>
  <r>
    <s v="A"/>
    <x v="1874"/>
    <s v="2 7 4 742 002"/>
    <x v="8"/>
    <n v="0"/>
    <n v="0"/>
    <n v="0"/>
    <n v="0"/>
    <n v="13"/>
    <s v="2 7 4 742"/>
  </r>
  <r>
    <s v="A"/>
    <x v="1875"/>
    <s v="2 7 4 742 003"/>
    <x v="9"/>
    <n v="0"/>
    <n v="0"/>
    <n v="0"/>
    <n v="0"/>
    <n v="13"/>
    <s v="2 7 4 742"/>
  </r>
  <r>
    <s v="A"/>
    <x v="1876"/>
    <s v="2 7 4 742 004"/>
    <x v="8"/>
    <n v="0"/>
    <n v="0"/>
    <n v="0"/>
    <n v="0"/>
    <n v="13"/>
    <s v="2 7 4 742"/>
  </r>
  <r>
    <s v="A"/>
    <x v="1877"/>
    <s v="2 7 4 742 005"/>
    <x v="10"/>
    <n v="0"/>
    <n v="0"/>
    <n v="0"/>
    <n v="0"/>
    <n v="13"/>
    <s v="2 7 4 742"/>
  </r>
  <r>
    <s v="A"/>
    <x v="1878"/>
    <s v="2 7 4 743"/>
    <x v="360"/>
    <n v="0"/>
    <n v="0"/>
    <n v="0"/>
    <n v="0"/>
    <n v="9"/>
    <s v="2 7 4"/>
  </r>
  <r>
    <s v="A"/>
    <x v="1879"/>
    <s v="2 7 4 743 001"/>
    <x v="7"/>
    <n v="0"/>
    <n v="0"/>
    <n v="0"/>
    <n v="0"/>
    <n v="13"/>
    <s v="2 7 4 743"/>
  </r>
  <r>
    <s v="A"/>
    <x v="1880"/>
    <s v="2 7 4 743 002"/>
    <x v="8"/>
    <n v="0"/>
    <n v="0"/>
    <n v="0"/>
    <n v="0"/>
    <n v="13"/>
    <s v="2 7 4 743"/>
  </r>
  <r>
    <s v="A"/>
    <x v="1881"/>
    <s v="2 7 4 743 003"/>
    <x v="9"/>
    <n v="0"/>
    <n v="0"/>
    <n v="0"/>
    <n v="0"/>
    <n v="13"/>
    <s v="2 7 4 743"/>
  </r>
  <r>
    <s v="A"/>
    <x v="1882"/>
    <s v="2 7 4 743 004"/>
    <x v="8"/>
    <n v="0"/>
    <n v="0"/>
    <n v="0"/>
    <n v="0"/>
    <n v="13"/>
    <s v="2 7 4 743"/>
  </r>
  <r>
    <s v="A"/>
    <x v="1883"/>
    <s v="2 7 4 743 005"/>
    <x v="10"/>
    <n v="0"/>
    <n v="0"/>
    <n v="0"/>
    <n v="0"/>
    <n v="13"/>
    <s v="2 7 4 743"/>
  </r>
  <r>
    <s v="A"/>
    <x v="1884"/>
    <s v="2 7 4 744"/>
    <x v="361"/>
    <n v="0"/>
    <n v="0"/>
    <n v="0"/>
    <n v="0"/>
    <n v="9"/>
    <s v="2 7 4"/>
  </r>
  <r>
    <s v="A"/>
    <x v="1885"/>
    <s v="2 7 4 744 001"/>
    <x v="7"/>
    <n v="0"/>
    <n v="0"/>
    <n v="0"/>
    <n v="0"/>
    <n v="13"/>
    <s v="2 7 4 744"/>
  </r>
  <r>
    <s v="A"/>
    <x v="1886"/>
    <s v="2 7 4 744 002"/>
    <x v="8"/>
    <n v="0"/>
    <n v="0"/>
    <n v="0"/>
    <n v="0"/>
    <n v="13"/>
    <s v="2 7 4 744"/>
  </r>
  <r>
    <s v="A"/>
    <x v="1887"/>
    <s v="2 7 4 744 003"/>
    <x v="9"/>
    <n v="0"/>
    <n v="0"/>
    <n v="0"/>
    <n v="0"/>
    <n v="13"/>
    <s v="2 7 4 744"/>
  </r>
  <r>
    <s v="A"/>
    <x v="1888"/>
    <s v="2 7 4 744 004"/>
    <x v="8"/>
    <n v="0"/>
    <n v="0"/>
    <n v="0"/>
    <n v="0"/>
    <n v="13"/>
    <s v="2 7 4 744"/>
  </r>
  <r>
    <s v="A"/>
    <x v="1889"/>
    <s v="2 7 4 744 005"/>
    <x v="10"/>
    <n v="0"/>
    <n v="0"/>
    <n v="0"/>
    <n v="0"/>
    <n v="13"/>
    <s v="2 7 4 744"/>
  </r>
  <r>
    <s v="A"/>
    <x v="1890"/>
    <s v="2 7 4 745"/>
    <x v="362"/>
    <n v="0"/>
    <n v="0"/>
    <n v="0"/>
    <n v="0"/>
    <n v="9"/>
    <s v="2 7 4"/>
  </r>
  <r>
    <s v="A"/>
    <x v="1891"/>
    <s v="2 7 4 745 001"/>
    <x v="7"/>
    <n v="0"/>
    <n v="0"/>
    <n v="0"/>
    <n v="0"/>
    <n v="13"/>
    <s v="2 7 4 745"/>
  </r>
  <r>
    <s v="A"/>
    <x v="1892"/>
    <s v="2 7 4 745 002"/>
    <x v="8"/>
    <n v="0"/>
    <n v="0"/>
    <n v="0"/>
    <n v="0"/>
    <n v="13"/>
    <s v="2 7 4 745"/>
  </r>
  <r>
    <s v="A"/>
    <x v="1893"/>
    <s v="2 7 4 745 003"/>
    <x v="9"/>
    <n v="0"/>
    <n v="0"/>
    <n v="0"/>
    <n v="0"/>
    <n v="13"/>
    <s v="2 7 4 745"/>
  </r>
  <r>
    <s v="A"/>
    <x v="1894"/>
    <s v="2 7 4 745 004"/>
    <x v="8"/>
    <n v="0"/>
    <n v="0"/>
    <n v="0"/>
    <n v="0"/>
    <n v="13"/>
    <s v="2 7 4 745"/>
  </r>
  <r>
    <s v="A"/>
    <x v="1895"/>
    <s v="2 7 4 745 005"/>
    <x v="10"/>
    <n v="0"/>
    <n v="0"/>
    <n v="0"/>
    <n v="0"/>
    <n v="13"/>
    <s v="2 7 4 745"/>
  </r>
  <r>
    <s v="A"/>
    <x v="1896"/>
    <s v="2 7 4 746"/>
    <x v="363"/>
    <n v="0"/>
    <n v="0"/>
    <n v="0"/>
    <n v="0"/>
    <n v="9"/>
    <s v="2 7 4"/>
  </r>
  <r>
    <s v="A"/>
    <x v="1897"/>
    <s v="2 7 4 746 001"/>
    <x v="7"/>
    <n v="0"/>
    <n v="0"/>
    <n v="0"/>
    <n v="0"/>
    <n v="13"/>
    <s v="2 7 4 746"/>
  </r>
  <r>
    <s v="A"/>
    <x v="1898"/>
    <s v="2 7 4 746 002"/>
    <x v="8"/>
    <n v="0"/>
    <n v="0"/>
    <n v="0"/>
    <n v="0"/>
    <n v="13"/>
    <s v="2 7 4 746"/>
  </r>
  <r>
    <s v="A"/>
    <x v="1899"/>
    <s v="2 7 4 746 003"/>
    <x v="9"/>
    <n v="0"/>
    <n v="0"/>
    <n v="0"/>
    <n v="0"/>
    <n v="13"/>
    <s v="2 7 4 746"/>
  </r>
  <r>
    <s v="A"/>
    <x v="1900"/>
    <s v="2 7 4 746 004"/>
    <x v="8"/>
    <n v="0"/>
    <n v="0"/>
    <n v="0"/>
    <n v="0"/>
    <n v="13"/>
    <s v="2 7 4 746"/>
  </r>
  <r>
    <s v="A"/>
    <x v="1901"/>
    <s v="2 7 4 746 005"/>
    <x v="10"/>
    <n v="0"/>
    <n v="0"/>
    <n v="0"/>
    <n v="0"/>
    <n v="13"/>
    <s v="2 7 4 746"/>
  </r>
  <r>
    <s v="A"/>
    <x v="1902"/>
    <s v="2 7 4 747"/>
    <x v="364"/>
    <n v="0"/>
    <n v="0"/>
    <n v="0"/>
    <n v="0"/>
    <n v="9"/>
    <s v="2 7 4"/>
  </r>
  <r>
    <s v="A"/>
    <x v="1903"/>
    <s v="2 7 4 747 001"/>
    <x v="7"/>
    <n v="0"/>
    <n v="0"/>
    <n v="0"/>
    <n v="0"/>
    <n v="13"/>
    <s v="2 7 4 747"/>
  </r>
  <r>
    <s v="A"/>
    <x v="1904"/>
    <s v="2 7 4 747 002"/>
    <x v="8"/>
    <n v="0"/>
    <n v="0"/>
    <n v="0"/>
    <n v="0"/>
    <n v="13"/>
    <s v="2 7 4 747"/>
  </r>
  <r>
    <s v="A"/>
    <x v="1905"/>
    <s v="2 7 4 747 003"/>
    <x v="9"/>
    <n v="0"/>
    <n v="0"/>
    <n v="0"/>
    <n v="0"/>
    <n v="13"/>
    <s v="2 7 4 747"/>
  </r>
  <r>
    <s v="A"/>
    <x v="1906"/>
    <s v="2 7 4 747 004"/>
    <x v="8"/>
    <n v="0"/>
    <n v="0"/>
    <n v="0"/>
    <n v="0"/>
    <n v="13"/>
    <s v="2 7 4 747"/>
  </r>
  <r>
    <s v="A"/>
    <x v="1907"/>
    <s v="2 7 4 747 005"/>
    <x v="10"/>
    <n v="0"/>
    <n v="0"/>
    <n v="0"/>
    <n v="0"/>
    <n v="13"/>
    <s v="2 7 4 747"/>
  </r>
  <r>
    <s v="A"/>
    <x v="1908"/>
    <s v="2 7 4 748"/>
    <x v="365"/>
    <n v="0"/>
    <n v="0"/>
    <n v="0"/>
    <n v="0"/>
    <n v="9"/>
    <s v="2 7 4"/>
  </r>
  <r>
    <s v="A"/>
    <x v="1909"/>
    <s v="2 7 4 748 001"/>
    <x v="7"/>
    <n v="0"/>
    <n v="0"/>
    <n v="0"/>
    <n v="0"/>
    <n v="13"/>
    <s v="2 7 4 748"/>
  </r>
  <r>
    <s v="A"/>
    <x v="1910"/>
    <s v="2 7 4 748 002"/>
    <x v="8"/>
    <n v="0"/>
    <n v="0"/>
    <n v="0"/>
    <n v="0"/>
    <n v="13"/>
    <s v="2 7 4 748"/>
  </r>
  <r>
    <s v="A"/>
    <x v="1911"/>
    <s v="2 7 4 748 003"/>
    <x v="9"/>
    <n v="0"/>
    <n v="0"/>
    <n v="0"/>
    <n v="0"/>
    <n v="13"/>
    <s v="2 7 4 748"/>
  </r>
  <r>
    <s v="A"/>
    <x v="1912"/>
    <s v="2 7 4 748 004"/>
    <x v="8"/>
    <n v="0"/>
    <n v="0"/>
    <n v="0"/>
    <n v="0"/>
    <n v="13"/>
    <s v="2 7 4 748"/>
  </r>
  <r>
    <s v="A"/>
    <x v="1913"/>
    <s v="2 7 4 748 005"/>
    <x v="10"/>
    <n v="0"/>
    <n v="0"/>
    <n v="0"/>
    <n v="0"/>
    <n v="13"/>
    <s v="2 7 4 748"/>
  </r>
  <r>
    <s v="A"/>
    <x v="1914"/>
    <s v="2 7 4 749"/>
    <x v="366"/>
    <n v="0"/>
    <n v="0"/>
    <n v="0"/>
    <n v="0"/>
    <n v="9"/>
    <s v="2 7 4"/>
  </r>
  <r>
    <s v="A"/>
    <x v="1915"/>
    <s v="2 7 4 749 001"/>
    <x v="7"/>
    <n v="0"/>
    <n v="0"/>
    <n v="0"/>
    <n v="0"/>
    <n v="13"/>
    <s v="2 7 4 749"/>
  </r>
  <r>
    <s v="A"/>
    <x v="1916"/>
    <s v="2 7 4 749 002"/>
    <x v="8"/>
    <n v="0"/>
    <n v="0"/>
    <n v="0"/>
    <n v="0"/>
    <n v="13"/>
    <s v="2 7 4 749"/>
  </r>
  <r>
    <s v="A"/>
    <x v="1917"/>
    <s v="2 7 4 749 003"/>
    <x v="9"/>
    <n v="0"/>
    <n v="0"/>
    <n v="0"/>
    <n v="0"/>
    <n v="13"/>
    <s v="2 7 4 749"/>
  </r>
  <r>
    <s v="A"/>
    <x v="1918"/>
    <s v="2 7 4 749 004"/>
    <x v="8"/>
    <n v="0"/>
    <n v="0"/>
    <n v="0"/>
    <n v="0"/>
    <n v="13"/>
    <s v="2 7 4 749"/>
  </r>
  <r>
    <s v="A"/>
    <x v="1919"/>
    <s v="2 7 4 749 005"/>
    <x v="10"/>
    <n v="0"/>
    <n v="0"/>
    <n v="0"/>
    <n v="0"/>
    <n v="13"/>
    <s v="2 7 4 749"/>
  </r>
  <r>
    <s v="A"/>
    <x v="1920"/>
    <s v="2 7 5"/>
    <x v="367"/>
    <n v="0"/>
    <n v="0"/>
    <n v="0"/>
    <n v="0"/>
    <n v="5"/>
    <s v="2 7"/>
  </r>
  <r>
    <s v="A"/>
    <x v="1921"/>
    <s v="2 7 5 751"/>
    <x v="368"/>
    <n v="0"/>
    <n v="0"/>
    <n v="0"/>
    <n v="0"/>
    <n v="9"/>
    <s v="2 7 5"/>
  </r>
  <r>
    <s v="A"/>
    <x v="1922"/>
    <s v="2 7 5 751 001"/>
    <x v="7"/>
    <n v="0"/>
    <n v="0"/>
    <n v="0"/>
    <n v="0"/>
    <n v="13"/>
    <s v="2 7 5 751"/>
  </r>
  <r>
    <s v="A"/>
    <x v="1923"/>
    <s v="2 7 5 751 002"/>
    <x v="8"/>
    <n v="0"/>
    <n v="0"/>
    <n v="0"/>
    <n v="0"/>
    <n v="13"/>
    <s v="2 7 5 751"/>
  </r>
  <r>
    <s v="A"/>
    <x v="1924"/>
    <s v="2 7 5 751 003"/>
    <x v="9"/>
    <n v="0"/>
    <n v="0"/>
    <n v="0"/>
    <n v="0"/>
    <n v="13"/>
    <s v="2 7 5 751"/>
  </r>
  <r>
    <s v="A"/>
    <x v="1925"/>
    <s v="2 7 5 751 004"/>
    <x v="8"/>
    <n v="0"/>
    <n v="0"/>
    <n v="0"/>
    <n v="0"/>
    <n v="13"/>
    <s v="2 7 5 751"/>
  </r>
  <r>
    <s v="A"/>
    <x v="1926"/>
    <s v="2 7 5 751 005"/>
    <x v="10"/>
    <n v="0"/>
    <n v="0"/>
    <n v="0"/>
    <n v="0"/>
    <n v="13"/>
    <s v="2 7 5 751"/>
  </r>
  <r>
    <s v="A"/>
    <x v="1927"/>
    <s v="2 7 5 752"/>
    <x v="369"/>
    <n v="0"/>
    <n v="0"/>
    <n v="0"/>
    <n v="0"/>
    <n v="9"/>
    <s v="2 7 5"/>
  </r>
  <r>
    <s v="A"/>
    <x v="1928"/>
    <s v="2 7 5 752 001"/>
    <x v="7"/>
    <n v="0"/>
    <n v="0"/>
    <n v="0"/>
    <n v="0"/>
    <n v="13"/>
    <s v="2 7 5 752"/>
  </r>
  <r>
    <s v="A"/>
    <x v="1929"/>
    <s v="2 7 5 752 002"/>
    <x v="8"/>
    <n v="0"/>
    <n v="0"/>
    <n v="0"/>
    <n v="0"/>
    <n v="13"/>
    <s v="2 7 5 752"/>
  </r>
  <r>
    <s v="A"/>
    <x v="1930"/>
    <s v="2 7 5 752 003"/>
    <x v="9"/>
    <n v="0"/>
    <n v="0"/>
    <n v="0"/>
    <n v="0"/>
    <n v="13"/>
    <s v="2 7 5 752"/>
  </r>
  <r>
    <s v="A"/>
    <x v="1931"/>
    <s v="2 7 5 752 004"/>
    <x v="8"/>
    <n v="0"/>
    <n v="0"/>
    <n v="0"/>
    <n v="0"/>
    <n v="13"/>
    <s v="2 7 5 752"/>
  </r>
  <r>
    <s v="A"/>
    <x v="1932"/>
    <s v="2 7 5 752 005"/>
    <x v="10"/>
    <n v="0"/>
    <n v="0"/>
    <n v="0"/>
    <n v="0"/>
    <n v="13"/>
    <s v="2 7 5 752"/>
  </r>
  <r>
    <s v="A"/>
    <x v="1933"/>
    <s v="2 7 5 753"/>
    <x v="370"/>
    <n v="0"/>
    <n v="0"/>
    <n v="0"/>
    <n v="0"/>
    <n v="9"/>
    <s v="2 7 5"/>
  </r>
  <r>
    <s v="A"/>
    <x v="1934"/>
    <s v="2 7 5 753 001"/>
    <x v="7"/>
    <n v="0"/>
    <n v="0"/>
    <n v="0"/>
    <n v="0"/>
    <n v="13"/>
    <s v="2 7 5 753"/>
  </r>
  <r>
    <s v="A"/>
    <x v="1935"/>
    <s v="2 7 5 753 002"/>
    <x v="8"/>
    <n v="0"/>
    <n v="0"/>
    <n v="0"/>
    <n v="0"/>
    <n v="13"/>
    <s v="2 7 5 753"/>
  </r>
  <r>
    <s v="A"/>
    <x v="1936"/>
    <s v="2 7 5 753 003"/>
    <x v="9"/>
    <n v="0"/>
    <n v="0"/>
    <n v="0"/>
    <n v="0"/>
    <n v="13"/>
    <s v="2 7 5 753"/>
  </r>
  <r>
    <s v="A"/>
    <x v="1937"/>
    <s v="2 7 5 753 004"/>
    <x v="8"/>
    <n v="0"/>
    <n v="0"/>
    <n v="0"/>
    <n v="0"/>
    <n v="13"/>
    <s v="2 7 5 753"/>
  </r>
  <r>
    <s v="A"/>
    <x v="1938"/>
    <s v="2 7 5 753 005"/>
    <x v="10"/>
    <n v="0"/>
    <n v="0"/>
    <n v="0"/>
    <n v="0"/>
    <n v="13"/>
    <s v="2 7 5 753"/>
  </r>
  <r>
    <s v="A"/>
    <x v="1939"/>
    <s v="2 7 5 754"/>
    <x v="371"/>
    <n v="0"/>
    <n v="0"/>
    <n v="0"/>
    <n v="0"/>
    <n v="9"/>
    <s v="2 7 5"/>
  </r>
  <r>
    <s v="A"/>
    <x v="1940"/>
    <s v="2 7 5 754 001"/>
    <x v="7"/>
    <n v="0"/>
    <n v="0"/>
    <n v="0"/>
    <n v="0"/>
    <n v="13"/>
    <s v="2 7 5 754"/>
  </r>
  <r>
    <s v="A"/>
    <x v="1941"/>
    <s v="2 7 5 754 002"/>
    <x v="8"/>
    <n v="0"/>
    <n v="0"/>
    <n v="0"/>
    <n v="0"/>
    <n v="13"/>
    <s v="2 7 5 754"/>
  </r>
  <r>
    <s v="A"/>
    <x v="1942"/>
    <s v="2 7 5 754 003"/>
    <x v="9"/>
    <n v="0"/>
    <n v="0"/>
    <n v="0"/>
    <n v="0"/>
    <n v="13"/>
    <s v="2 7 5 754"/>
  </r>
  <r>
    <s v="A"/>
    <x v="1943"/>
    <s v="2 7 5 754 004"/>
    <x v="8"/>
    <n v="0"/>
    <n v="0"/>
    <n v="0"/>
    <n v="0"/>
    <n v="13"/>
    <s v="2 7 5 754"/>
  </r>
  <r>
    <s v="A"/>
    <x v="1944"/>
    <s v="2 7 5 754 005"/>
    <x v="10"/>
    <n v="0"/>
    <n v="0"/>
    <n v="0"/>
    <n v="0"/>
    <n v="13"/>
    <s v="2 7 5 754"/>
  </r>
  <r>
    <s v="A"/>
    <x v="1945"/>
    <s v="2 7 5 755"/>
    <x v="372"/>
    <n v="0"/>
    <n v="0"/>
    <n v="0"/>
    <n v="0"/>
    <n v="9"/>
    <s v="2 7 5"/>
  </r>
  <r>
    <s v="A"/>
    <x v="1946"/>
    <s v="2 7 5 755 001"/>
    <x v="7"/>
    <n v="0"/>
    <n v="0"/>
    <n v="0"/>
    <n v="0"/>
    <n v="13"/>
    <s v="2 7 5 755"/>
  </r>
  <r>
    <s v="A"/>
    <x v="1947"/>
    <s v="2 7 5 755 002"/>
    <x v="8"/>
    <n v="0"/>
    <n v="0"/>
    <n v="0"/>
    <n v="0"/>
    <n v="13"/>
    <s v="2 7 5 755"/>
  </r>
  <r>
    <s v="A"/>
    <x v="1948"/>
    <s v="2 7 5 755 003"/>
    <x v="9"/>
    <n v="0"/>
    <n v="0"/>
    <n v="0"/>
    <n v="0"/>
    <n v="13"/>
    <s v="2 7 5 755"/>
  </r>
  <r>
    <s v="A"/>
    <x v="1949"/>
    <s v="2 7 5 755 004"/>
    <x v="8"/>
    <n v="0"/>
    <n v="0"/>
    <n v="0"/>
    <n v="0"/>
    <n v="13"/>
    <s v="2 7 5 755"/>
  </r>
  <r>
    <s v="A"/>
    <x v="1950"/>
    <s v="2 7 5 755 005"/>
    <x v="10"/>
    <n v="0"/>
    <n v="0"/>
    <n v="0"/>
    <n v="0"/>
    <n v="13"/>
    <s v="2 7 5 755"/>
  </r>
  <r>
    <s v="A"/>
    <x v="1951"/>
    <s v="2 7 5 756"/>
    <x v="373"/>
    <n v="0"/>
    <n v="0"/>
    <n v="0"/>
    <n v="0"/>
    <n v="9"/>
    <s v="2 7 5"/>
  </r>
  <r>
    <s v="A"/>
    <x v="1952"/>
    <s v="2 7 5 756 001"/>
    <x v="7"/>
    <n v="0"/>
    <n v="0"/>
    <n v="0"/>
    <n v="0"/>
    <n v="13"/>
    <s v="2 7 5 756"/>
  </r>
  <r>
    <s v="A"/>
    <x v="1953"/>
    <s v="2 7 5 756 002"/>
    <x v="8"/>
    <n v="0"/>
    <n v="0"/>
    <n v="0"/>
    <n v="0"/>
    <n v="13"/>
    <s v="2 7 5 756"/>
  </r>
  <r>
    <s v="A"/>
    <x v="1954"/>
    <s v="2 7 5 756 003"/>
    <x v="9"/>
    <n v="0"/>
    <n v="0"/>
    <n v="0"/>
    <n v="0"/>
    <n v="13"/>
    <s v="2 7 5 756"/>
  </r>
  <r>
    <s v="A"/>
    <x v="1955"/>
    <s v="2 7 5 756 004"/>
    <x v="8"/>
    <n v="0"/>
    <n v="0"/>
    <n v="0"/>
    <n v="0"/>
    <n v="13"/>
    <s v="2 7 5 756"/>
  </r>
  <r>
    <s v="A"/>
    <x v="1956"/>
    <s v="2 7 5 756 005"/>
    <x v="10"/>
    <n v="0"/>
    <n v="0"/>
    <n v="0"/>
    <n v="0"/>
    <n v="13"/>
    <s v="2 7 5 756"/>
  </r>
  <r>
    <s v="A"/>
    <x v="1957"/>
    <s v="2 7 5 757"/>
    <x v="374"/>
    <n v="0"/>
    <n v="0"/>
    <n v="0"/>
    <n v="0"/>
    <n v="9"/>
    <s v="2 7 5"/>
  </r>
  <r>
    <s v="A"/>
    <x v="1958"/>
    <s v="2 7 5 757 001"/>
    <x v="7"/>
    <n v="0"/>
    <n v="0"/>
    <n v="0"/>
    <n v="0"/>
    <n v="13"/>
    <s v="2 7 5 757"/>
  </r>
  <r>
    <s v="A"/>
    <x v="1959"/>
    <s v="2 7 5 757 002"/>
    <x v="8"/>
    <n v="0"/>
    <n v="0"/>
    <n v="0"/>
    <n v="0"/>
    <n v="13"/>
    <s v="2 7 5 757"/>
  </r>
  <r>
    <s v="A"/>
    <x v="1960"/>
    <s v="2 7 5 757 003"/>
    <x v="9"/>
    <n v="0"/>
    <n v="0"/>
    <n v="0"/>
    <n v="0"/>
    <n v="13"/>
    <s v="2 7 5 757"/>
  </r>
  <r>
    <s v="A"/>
    <x v="1961"/>
    <s v="2 7 5 757 004"/>
    <x v="8"/>
    <n v="0"/>
    <n v="0"/>
    <n v="0"/>
    <n v="0"/>
    <n v="13"/>
    <s v="2 7 5 757"/>
  </r>
  <r>
    <s v="A"/>
    <x v="1962"/>
    <s v="2 7 5 757 005"/>
    <x v="10"/>
    <n v="0"/>
    <n v="0"/>
    <n v="0"/>
    <n v="0"/>
    <n v="13"/>
    <s v="2 7 5 757"/>
  </r>
  <r>
    <s v="A"/>
    <x v="1963"/>
    <s v="2 7 5 758"/>
    <x v="375"/>
    <n v="0"/>
    <n v="0"/>
    <n v="0"/>
    <n v="0"/>
    <n v="9"/>
    <s v="2 7 5"/>
  </r>
  <r>
    <s v="A"/>
    <x v="1964"/>
    <s v="2 7 5 758 001"/>
    <x v="7"/>
    <n v="0"/>
    <n v="0"/>
    <n v="0"/>
    <n v="0"/>
    <n v="13"/>
    <s v="2 7 5 758"/>
  </r>
  <r>
    <s v="A"/>
    <x v="1965"/>
    <s v="2 7 5 758 002"/>
    <x v="8"/>
    <n v="0"/>
    <n v="0"/>
    <n v="0"/>
    <n v="0"/>
    <n v="13"/>
    <s v="2 7 5 758"/>
  </r>
  <r>
    <s v="A"/>
    <x v="1966"/>
    <s v="2 7 5 758 003"/>
    <x v="9"/>
    <n v="0"/>
    <n v="0"/>
    <n v="0"/>
    <n v="0"/>
    <n v="13"/>
    <s v="2 7 5 758"/>
  </r>
  <r>
    <s v="A"/>
    <x v="1967"/>
    <s v="2 7 5 758 004"/>
    <x v="8"/>
    <n v="0"/>
    <n v="0"/>
    <n v="0"/>
    <n v="0"/>
    <n v="13"/>
    <s v="2 7 5 758"/>
  </r>
  <r>
    <s v="A"/>
    <x v="1968"/>
    <s v="2 7 5 758 005"/>
    <x v="10"/>
    <n v="0"/>
    <n v="0"/>
    <n v="0"/>
    <n v="0"/>
    <n v="13"/>
    <s v="2 7 5 758"/>
  </r>
  <r>
    <s v="A"/>
    <x v="1969"/>
    <s v="2 7 5 759"/>
    <x v="376"/>
    <n v="0"/>
    <n v="0"/>
    <n v="0"/>
    <n v="0"/>
    <n v="9"/>
    <s v="2 7 5"/>
  </r>
  <r>
    <s v="A"/>
    <x v="1970"/>
    <s v="2 7 5 759 001"/>
    <x v="7"/>
    <n v="0"/>
    <n v="0"/>
    <n v="0"/>
    <n v="0"/>
    <n v="13"/>
    <s v="2 7 5 759"/>
  </r>
  <r>
    <s v="A"/>
    <x v="1971"/>
    <s v="2 7 5 759 002"/>
    <x v="8"/>
    <n v="0"/>
    <n v="0"/>
    <n v="0"/>
    <n v="0"/>
    <n v="13"/>
    <s v="2 7 5 759"/>
  </r>
  <r>
    <s v="A"/>
    <x v="1972"/>
    <s v="2 7 5 759 003"/>
    <x v="9"/>
    <n v="0"/>
    <n v="0"/>
    <n v="0"/>
    <n v="0"/>
    <n v="13"/>
    <s v="2 7 5 759"/>
  </r>
  <r>
    <s v="A"/>
    <x v="1973"/>
    <s v="2 7 5 759 004"/>
    <x v="8"/>
    <n v="0"/>
    <n v="0"/>
    <n v="0"/>
    <n v="0"/>
    <n v="13"/>
    <s v="2 7 5 759"/>
  </r>
  <r>
    <s v="A"/>
    <x v="1974"/>
    <s v="2 7 5 759 005"/>
    <x v="10"/>
    <n v="0"/>
    <n v="0"/>
    <n v="0"/>
    <n v="0"/>
    <n v="13"/>
    <s v="2 7 5 759"/>
  </r>
  <r>
    <s v="A"/>
    <x v="1975"/>
    <s v="2 7 6"/>
    <x v="377"/>
    <n v="0"/>
    <n v="0"/>
    <n v="0"/>
    <n v="0"/>
    <n v="5"/>
    <s v="2 7"/>
  </r>
  <r>
    <s v="A"/>
    <x v="1976"/>
    <s v="2 7 6 761"/>
    <x v="378"/>
    <n v="0"/>
    <n v="0"/>
    <n v="0"/>
    <n v="0"/>
    <n v="9"/>
    <s v="2 7 6"/>
  </r>
  <r>
    <s v="A"/>
    <x v="1977"/>
    <s v="2 7 6 761 001"/>
    <x v="7"/>
    <n v="0"/>
    <n v="0"/>
    <n v="0"/>
    <n v="0"/>
    <n v="13"/>
    <s v="2 7 6 761"/>
  </r>
  <r>
    <s v="A"/>
    <x v="1978"/>
    <s v="2 7 6 761 002"/>
    <x v="8"/>
    <n v="0"/>
    <n v="0"/>
    <n v="0"/>
    <n v="0"/>
    <n v="13"/>
    <s v="2 7 6 761"/>
  </r>
  <r>
    <s v="A"/>
    <x v="1979"/>
    <s v="2 7 6 761 003"/>
    <x v="9"/>
    <n v="0"/>
    <n v="0"/>
    <n v="0"/>
    <n v="0"/>
    <n v="13"/>
    <s v="2 7 6 761"/>
  </r>
  <r>
    <s v="A"/>
    <x v="1980"/>
    <s v="2 7 6 761 004"/>
    <x v="8"/>
    <n v="0"/>
    <n v="0"/>
    <n v="0"/>
    <n v="0"/>
    <n v="13"/>
    <s v="2 7 6 761"/>
  </r>
  <r>
    <s v="A"/>
    <x v="1981"/>
    <s v="2 7 6 761 005"/>
    <x v="10"/>
    <n v="0"/>
    <n v="0"/>
    <n v="0"/>
    <n v="0"/>
    <n v="13"/>
    <s v="2 7 6 761"/>
  </r>
  <r>
    <s v="A"/>
    <x v="1982"/>
    <s v="2 7 6 762"/>
    <x v="379"/>
    <n v="0"/>
    <n v="0"/>
    <n v="0"/>
    <n v="0"/>
    <n v="9"/>
    <s v="2 7 6"/>
  </r>
  <r>
    <s v="A"/>
    <x v="1983"/>
    <s v="2 7 6 762 001"/>
    <x v="7"/>
    <n v="0"/>
    <n v="0"/>
    <n v="0"/>
    <n v="0"/>
    <n v="13"/>
    <s v="2 7 6 762"/>
  </r>
  <r>
    <s v="A"/>
    <x v="1984"/>
    <s v="2 7 6 762 002"/>
    <x v="8"/>
    <n v="0"/>
    <n v="0"/>
    <n v="0"/>
    <n v="0"/>
    <n v="13"/>
    <s v="2 7 6 762"/>
  </r>
  <r>
    <s v="A"/>
    <x v="1985"/>
    <s v="2 7 6 762 003"/>
    <x v="9"/>
    <n v="0"/>
    <n v="0"/>
    <n v="0"/>
    <n v="0"/>
    <n v="13"/>
    <s v="2 7 6 762"/>
  </r>
  <r>
    <s v="A"/>
    <x v="1986"/>
    <s v="2 7 6 762 004"/>
    <x v="8"/>
    <n v="0"/>
    <n v="0"/>
    <n v="0"/>
    <n v="0"/>
    <n v="13"/>
    <s v="2 7 6 762"/>
  </r>
  <r>
    <s v="A"/>
    <x v="1987"/>
    <s v="2 7 6 762 005"/>
    <x v="10"/>
    <n v="0"/>
    <n v="0"/>
    <n v="0"/>
    <n v="0"/>
    <n v="13"/>
    <s v="2 7 6 762"/>
  </r>
  <r>
    <s v="A"/>
    <x v="1988"/>
    <s v="2 7 9"/>
    <x v="380"/>
    <n v="0"/>
    <n v="0"/>
    <n v="0"/>
    <n v="0"/>
    <n v="5"/>
    <s v="2 7"/>
  </r>
  <r>
    <s v="A"/>
    <x v="1989"/>
    <s v="2 7 9 791"/>
    <x v="381"/>
    <n v="0"/>
    <n v="0"/>
    <n v="0"/>
    <n v="0"/>
    <n v="9"/>
    <s v="2 7 9"/>
  </r>
  <r>
    <s v="A"/>
    <x v="1990"/>
    <s v="2 7 9 791 001"/>
    <x v="7"/>
    <n v="0"/>
    <n v="0"/>
    <n v="0"/>
    <n v="0"/>
    <n v="13"/>
    <s v="2 7 9 791"/>
  </r>
  <r>
    <s v="A"/>
    <x v="1991"/>
    <s v="2 7 9 791 002"/>
    <x v="8"/>
    <n v="0"/>
    <n v="0"/>
    <n v="0"/>
    <n v="0"/>
    <n v="13"/>
    <s v="2 7 9 791"/>
  </r>
  <r>
    <s v="A"/>
    <x v="1992"/>
    <s v="2 7 9 791 003"/>
    <x v="9"/>
    <n v="0"/>
    <n v="0"/>
    <n v="0"/>
    <n v="0"/>
    <n v="13"/>
    <s v="2 7 9 791"/>
  </r>
  <r>
    <s v="A"/>
    <x v="1993"/>
    <s v="2 7 9 791 004"/>
    <x v="8"/>
    <n v="0"/>
    <n v="0"/>
    <n v="0"/>
    <n v="0"/>
    <n v="13"/>
    <s v="2 7 9 791"/>
  </r>
  <r>
    <s v="A"/>
    <x v="1994"/>
    <s v="2 7 9 791 005"/>
    <x v="10"/>
    <n v="0"/>
    <n v="0"/>
    <n v="0"/>
    <n v="0"/>
    <n v="13"/>
    <s v="2 7 9 791"/>
  </r>
  <r>
    <s v="A"/>
    <x v="1995"/>
    <s v="2 7 9 792"/>
    <x v="382"/>
    <n v="0"/>
    <n v="0"/>
    <n v="0"/>
    <n v="0"/>
    <n v="9"/>
    <s v="2 7 9"/>
  </r>
  <r>
    <s v="A"/>
    <x v="1996"/>
    <s v="2 7 9 792 001"/>
    <x v="7"/>
    <n v="0"/>
    <n v="0"/>
    <n v="0"/>
    <n v="0"/>
    <n v="13"/>
    <s v="2 7 9 792"/>
  </r>
  <r>
    <s v="A"/>
    <x v="1997"/>
    <s v="2 7 9 792 002"/>
    <x v="8"/>
    <n v="0"/>
    <n v="0"/>
    <n v="0"/>
    <n v="0"/>
    <n v="13"/>
    <s v="2 7 9 792"/>
  </r>
  <r>
    <s v="A"/>
    <x v="1998"/>
    <s v="2 7 9 792 003"/>
    <x v="9"/>
    <n v="0"/>
    <n v="0"/>
    <n v="0"/>
    <n v="0"/>
    <n v="13"/>
    <s v="2 7 9 792"/>
  </r>
  <r>
    <s v="A"/>
    <x v="1999"/>
    <s v="2 7 9 792 004"/>
    <x v="8"/>
    <n v="0"/>
    <n v="0"/>
    <n v="0"/>
    <n v="0"/>
    <n v="13"/>
    <s v="2 7 9 792"/>
  </r>
  <r>
    <s v="A"/>
    <x v="2000"/>
    <s v="2 7 9 792 005"/>
    <x v="10"/>
    <n v="0"/>
    <n v="0"/>
    <n v="0"/>
    <n v="0"/>
    <n v="13"/>
    <s v="2 7 9 792"/>
  </r>
  <r>
    <s v="A"/>
    <x v="2001"/>
    <s v="2 7 9 799"/>
    <x v="383"/>
    <n v="0"/>
    <n v="0"/>
    <n v="0"/>
    <n v="0"/>
    <n v="9"/>
    <s v="2 7 9"/>
  </r>
  <r>
    <s v="A"/>
    <x v="2002"/>
    <s v="2 7 9 799 001"/>
    <x v="7"/>
    <n v="0"/>
    <n v="0"/>
    <n v="0"/>
    <n v="0"/>
    <n v="13"/>
    <s v="2 7 9 799"/>
  </r>
  <r>
    <s v="A"/>
    <x v="2003"/>
    <s v="2 7 9 799 002"/>
    <x v="8"/>
    <n v="0"/>
    <n v="0"/>
    <n v="0"/>
    <n v="0"/>
    <n v="13"/>
    <s v="2 7 9 799"/>
  </r>
  <r>
    <s v="A"/>
    <x v="2004"/>
    <s v="2 7 9 799 003"/>
    <x v="9"/>
    <n v="0"/>
    <n v="0"/>
    <n v="0"/>
    <n v="0"/>
    <n v="13"/>
    <s v="2 7 9 799"/>
  </r>
  <r>
    <s v="A"/>
    <x v="2005"/>
    <s v="2 7 9 799 004"/>
    <x v="8"/>
    <n v="0"/>
    <n v="0"/>
    <n v="0"/>
    <n v="0"/>
    <n v="13"/>
    <s v="2 7 9 799"/>
  </r>
  <r>
    <s v="A"/>
    <x v="2006"/>
    <s v="2 7 9 799 005"/>
    <x v="10"/>
    <n v="0"/>
    <n v="0"/>
    <n v="0"/>
    <n v="0"/>
    <n v="13"/>
    <s v="2 7 9 799"/>
  </r>
  <r>
    <s v="A"/>
    <x v="2007"/>
    <s v="2 8"/>
    <x v="384"/>
    <n v="0"/>
    <n v="0"/>
    <n v="0"/>
    <n v="0"/>
    <n v="3"/>
    <s v="2"/>
  </r>
  <r>
    <s v="A"/>
    <x v="2008"/>
    <s v="2 8 1"/>
    <x v="385"/>
    <n v="0"/>
    <n v="0"/>
    <n v="0"/>
    <n v="0"/>
    <n v="5"/>
    <s v="2 8"/>
  </r>
  <r>
    <s v="A"/>
    <x v="2009"/>
    <s v="2 8 1 811"/>
    <x v="7"/>
    <n v="0"/>
    <n v="0"/>
    <n v="0"/>
    <n v="0"/>
    <n v="9"/>
    <s v="2 8 1"/>
  </r>
  <r>
    <s v="A"/>
    <x v="2009"/>
    <s v="2 8 1 811"/>
    <x v="8"/>
    <n v="0"/>
    <n v="0"/>
    <n v="0"/>
    <n v="0"/>
    <n v="9"/>
    <s v="2 8 1"/>
  </r>
  <r>
    <s v="A"/>
    <x v="2009"/>
    <s v="2 8 1 811"/>
    <x v="9"/>
    <n v="0"/>
    <n v="0"/>
    <n v="0"/>
    <n v="0"/>
    <n v="9"/>
    <s v="2 8 1"/>
  </r>
  <r>
    <s v="A"/>
    <x v="2009"/>
    <s v="2 8 1 811"/>
    <x v="8"/>
    <n v="0"/>
    <n v="0"/>
    <n v="0"/>
    <n v="0"/>
    <n v="9"/>
    <s v="2 8 1"/>
  </r>
  <r>
    <s v="A"/>
    <x v="2009"/>
    <s v="2 8 1 811"/>
    <x v="10"/>
    <n v="0"/>
    <n v="0"/>
    <n v="0"/>
    <n v="0"/>
    <n v="9"/>
    <s v="2 8 1"/>
  </r>
  <r>
    <s v="A"/>
    <x v="2010"/>
    <s v="2 8 1 811 001"/>
    <x v="7"/>
    <n v="0"/>
    <n v="0"/>
    <n v="0"/>
    <n v="0"/>
    <n v="13"/>
    <s v="2 8 1 811"/>
  </r>
  <r>
    <s v="A"/>
    <x v="2011"/>
    <s v="2 8 1 811 002"/>
    <x v="8"/>
    <n v="0"/>
    <n v="0"/>
    <n v="0"/>
    <n v="0"/>
    <n v="13"/>
    <s v="2 8 1 811"/>
  </r>
  <r>
    <s v="A"/>
    <x v="2012"/>
    <s v="2 8 1 811 003"/>
    <x v="9"/>
    <n v="0"/>
    <n v="0"/>
    <n v="0"/>
    <n v="0"/>
    <n v="13"/>
    <s v="2 8 1 811"/>
  </r>
  <r>
    <s v="A"/>
    <x v="2013"/>
    <s v="2 8 1 811 004"/>
    <x v="8"/>
    <n v="0"/>
    <n v="0"/>
    <n v="0"/>
    <n v="0"/>
    <n v="13"/>
    <s v="2 8 1 811"/>
  </r>
  <r>
    <s v="A"/>
    <x v="2014"/>
    <s v="2 8 1 811 005"/>
    <x v="10"/>
    <n v="0"/>
    <n v="0"/>
    <n v="0"/>
    <n v="0"/>
    <n v="13"/>
    <s v="2 8 1 811"/>
  </r>
  <r>
    <s v="A"/>
    <x v="2015"/>
    <s v="2 8 1 812"/>
    <x v="386"/>
    <n v="0"/>
    <n v="0"/>
    <n v="0"/>
    <n v="0"/>
    <n v="9"/>
    <s v="2 8 1"/>
  </r>
  <r>
    <s v="A"/>
    <x v="2016"/>
    <s v="2 8 1 812 001"/>
    <x v="7"/>
    <n v="0"/>
    <n v="0"/>
    <n v="0"/>
    <n v="0"/>
    <n v="13"/>
    <s v="2 8 1 812"/>
  </r>
  <r>
    <s v="A"/>
    <x v="2017"/>
    <s v="2 8 1 812 002"/>
    <x v="8"/>
    <n v="0"/>
    <n v="0"/>
    <n v="0"/>
    <n v="0"/>
    <n v="13"/>
    <s v="2 8 1 812"/>
  </r>
  <r>
    <s v="A"/>
    <x v="2018"/>
    <s v="2 8 1 812 003"/>
    <x v="9"/>
    <n v="0"/>
    <n v="0"/>
    <n v="0"/>
    <n v="0"/>
    <n v="13"/>
    <s v="2 8 1 812"/>
  </r>
  <r>
    <s v="A"/>
    <x v="2019"/>
    <s v="2 8 1 812 004"/>
    <x v="8"/>
    <n v="0"/>
    <n v="0"/>
    <n v="0"/>
    <n v="0"/>
    <n v="13"/>
    <s v="2 8 1 812"/>
  </r>
  <r>
    <s v="A"/>
    <x v="2020"/>
    <s v="2 8 1 812 005"/>
    <x v="10"/>
    <n v="0"/>
    <n v="0"/>
    <n v="0"/>
    <n v="0"/>
    <n v="13"/>
    <s v="2 8 1 812"/>
  </r>
  <r>
    <s v="A"/>
    <x v="2021"/>
    <s v="2 8 1 813"/>
    <x v="387"/>
    <n v="0"/>
    <n v="0"/>
    <n v="0"/>
    <n v="0"/>
    <n v="9"/>
    <s v="2 8 1"/>
  </r>
  <r>
    <s v="A"/>
    <x v="2022"/>
    <s v="2 8 1 813 001"/>
    <x v="7"/>
    <n v="0"/>
    <n v="0"/>
    <n v="0"/>
    <n v="0"/>
    <n v="13"/>
    <s v="2 8 1 813"/>
  </r>
  <r>
    <s v="A"/>
    <x v="2023"/>
    <s v="2 8 1 813 002"/>
    <x v="8"/>
    <n v="0"/>
    <n v="0"/>
    <n v="0"/>
    <n v="0"/>
    <n v="13"/>
    <s v="2 8 1 813"/>
  </r>
  <r>
    <s v="A"/>
    <x v="2024"/>
    <s v="2 8 1 813 003"/>
    <x v="9"/>
    <n v="0"/>
    <n v="0"/>
    <n v="0"/>
    <n v="0"/>
    <n v="13"/>
    <s v="2 8 1 813"/>
  </r>
  <r>
    <s v="A"/>
    <x v="2025"/>
    <s v="2 8 1 813 004"/>
    <x v="8"/>
    <n v="0"/>
    <n v="0"/>
    <n v="0"/>
    <n v="0"/>
    <n v="13"/>
    <s v="2 8 1 813"/>
  </r>
  <r>
    <s v="A"/>
    <x v="2026"/>
    <s v="2 8 1 813 005"/>
    <x v="10"/>
    <n v="0"/>
    <n v="0"/>
    <n v="0"/>
    <n v="0"/>
    <n v="13"/>
    <s v="2 8 1 813"/>
  </r>
  <r>
    <s v="A"/>
    <x v="2027"/>
    <s v="2 8 1 814"/>
    <x v="388"/>
    <n v="0"/>
    <n v="0"/>
    <n v="0"/>
    <n v="0"/>
    <n v="9"/>
    <s v="2 8 1"/>
  </r>
  <r>
    <s v="A"/>
    <x v="2028"/>
    <s v="2 8 1 814 001"/>
    <x v="7"/>
    <n v="0"/>
    <n v="0"/>
    <n v="0"/>
    <n v="0"/>
    <n v="13"/>
    <s v="2 8 1 814"/>
  </r>
  <r>
    <s v="A"/>
    <x v="2029"/>
    <s v="2 8 1 814 002"/>
    <x v="8"/>
    <n v="0"/>
    <n v="0"/>
    <n v="0"/>
    <n v="0"/>
    <n v="13"/>
    <s v="2 8 1 814"/>
  </r>
  <r>
    <s v="A"/>
    <x v="2030"/>
    <s v="2 8 1 814 003"/>
    <x v="9"/>
    <n v="0"/>
    <n v="0"/>
    <n v="0"/>
    <n v="0"/>
    <n v="13"/>
    <s v="2 8 1 814"/>
  </r>
  <r>
    <s v="A"/>
    <x v="2031"/>
    <s v="2 8 1 814 004"/>
    <x v="8"/>
    <n v="0"/>
    <n v="0"/>
    <n v="0"/>
    <n v="0"/>
    <n v="13"/>
    <s v="2 8 1 814"/>
  </r>
  <r>
    <s v="A"/>
    <x v="2032"/>
    <s v="2 8 1 814 005"/>
    <x v="10"/>
    <n v="0"/>
    <n v="0"/>
    <n v="0"/>
    <n v="0"/>
    <n v="13"/>
    <s v="2 8 1 814"/>
  </r>
  <r>
    <s v="A"/>
    <x v="2033"/>
    <s v="2 8 1 815"/>
    <x v="389"/>
    <n v="0"/>
    <n v="0"/>
    <n v="0"/>
    <n v="0"/>
    <n v="9"/>
    <s v="2 8 1"/>
  </r>
  <r>
    <s v="A"/>
    <x v="2034"/>
    <s v="2 8 1 815 001"/>
    <x v="7"/>
    <n v="0"/>
    <n v="0"/>
    <n v="0"/>
    <n v="0"/>
    <n v="13"/>
    <s v="2 8 1 815"/>
  </r>
  <r>
    <s v="A"/>
    <x v="2035"/>
    <s v="2 8 1 815 002"/>
    <x v="8"/>
    <n v="0"/>
    <n v="0"/>
    <n v="0"/>
    <n v="0"/>
    <n v="13"/>
    <s v="2 8 1 815"/>
  </r>
  <r>
    <s v="A"/>
    <x v="2036"/>
    <s v="2 8 1 815 003"/>
    <x v="9"/>
    <n v="0"/>
    <n v="0"/>
    <n v="0"/>
    <n v="0"/>
    <n v="13"/>
    <s v="2 8 1 815"/>
  </r>
  <r>
    <s v="A"/>
    <x v="2037"/>
    <s v="2 8 1 815 004"/>
    <x v="8"/>
    <n v="0"/>
    <n v="0"/>
    <n v="0"/>
    <n v="0"/>
    <n v="13"/>
    <s v="2 8 1 815"/>
  </r>
  <r>
    <s v="A"/>
    <x v="2038"/>
    <s v="2 8 1 815 005"/>
    <x v="10"/>
    <n v="0"/>
    <n v="0"/>
    <n v="0"/>
    <n v="0"/>
    <n v="13"/>
    <s v="2 8 1 815"/>
  </r>
  <r>
    <s v="A"/>
    <x v="2039"/>
    <s v="2 8 1 816"/>
    <x v="390"/>
    <n v="0"/>
    <n v="0"/>
    <n v="0"/>
    <n v="0"/>
    <n v="9"/>
    <s v="2 8 1"/>
  </r>
  <r>
    <s v="A"/>
    <x v="2040"/>
    <s v="2 8 1 816 001"/>
    <x v="7"/>
    <n v="0"/>
    <n v="0"/>
    <n v="0"/>
    <n v="0"/>
    <n v="13"/>
    <s v="2 8 1 816"/>
  </r>
  <r>
    <s v="A"/>
    <x v="2041"/>
    <s v="2 8 1 816 002"/>
    <x v="8"/>
    <n v="0"/>
    <n v="0"/>
    <n v="0"/>
    <n v="0"/>
    <n v="13"/>
    <s v="2 8 1 816"/>
  </r>
  <r>
    <s v="A"/>
    <x v="2042"/>
    <s v="2 8 1 816 003"/>
    <x v="9"/>
    <n v="0"/>
    <n v="0"/>
    <n v="0"/>
    <n v="0"/>
    <n v="13"/>
    <s v="2 8 1 816"/>
  </r>
  <r>
    <s v="A"/>
    <x v="2043"/>
    <s v="2 8 1 816 004"/>
    <x v="8"/>
    <n v="0"/>
    <n v="0"/>
    <n v="0"/>
    <n v="0"/>
    <n v="13"/>
    <s v="2 8 1 816"/>
  </r>
  <r>
    <s v="A"/>
    <x v="2044"/>
    <s v="2 8 1 816 005"/>
    <x v="10"/>
    <n v="0"/>
    <n v="0"/>
    <n v="0"/>
    <n v="0"/>
    <n v="13"/>
    <s v="2 8 1 816"/>
  </r>
  <r>
    <s v="A"/>
    <x v="2045"/>
    <s v="2 8 3"/>
    <x v="391"/>
    <n v="0"/>
    <n v="0"/>
    <n v="0"/>
    <n v="0"/>
    <n v="5"/>
    <s v="2 8"/>
  </r>
  <r>
    <s v="A"/>
    <x v="2046"/>
    <s v="2 8 3 831"/>
    <x v="392"/>
    <n v="0"/>
    <n v="0"/>
    <n v="0"/>
    <n v="0"/>
    <n v="9"/>
    <s v="2 8 3"/>
  </r>
  <r>
    <s v="A"/>
    <x v="2047"/>
    <s v="2 8 3 831 001"/>
    <x v="7"/>
    <n v="0"/>
    <n v="0"/>
    <n v="0"/>
    <n v="0"/>
    <n v="13"/>
    <s v="2 8 3 831"/>
  </r>
  <r>
    <s v="A"/>
    <x v="2048"/>
    <s v="2 8 3 831 002"/>
    <x v="8"/>
    <n v="0"/>
    <n v="0"/>
    <n v="0"/>
    <n v="0"/>
    <n v="13"/>
    <s v="2 8 3 831"/>
  </r>
  <r>
    <s v="A"/>
    <x v="2049"/>
    <s v="2 8 3 831 003"/>
    <x v="9"/>
    <n v="0"/>
    <n v="0"/>
    <n v="0"/>
    <n v="0"/>
    <n v="13"/>
    <s v="2 8 3 831"/>
  </r>
  <r>
    <s v="A"/>
    <x v="2050"/>
    <s v="2 8 3 831 004"/>
    <x v="8"/>
    <n v="0"/>
    <n v="0"/>
    <n v="0"/>
    <n v="0"/>
    <n v="13"/>
    <s v="2 8 3 831"/>
  </r>
  <r>
    <s v="A"/>
    <x v="2051"/>
    <s v="2 8 3 831 005"/>
    <x v="10"/>
    <n v="0"/>
    <n v="0"/>
    <n v="0"/>
    <n v="0"/>
    <n v="13"/>
    <s v="2 8 3 831"/>
  </r>
  <r>
    <s v="A"/>
    <x v="2052"/>
    <s v="2 8 3 832"/>
    <x v="393"/>
    <n v="0"/>
    <n v="0"/>
    <n v="0"/>
    <n v="0"/>
    <n v="9"/>
    <s v="2 8 3"/>
  </r>
  <r>
    <s v="A"/>
    <x v="2053"/>
    <s v="2 8 3 832 001"/>
    <x v="7"/>
    <n v="0"/>
    <n v="0"/>
    <n v="0"/>
    <n v="0"/>
    <n v="13"/>
    <s v="2 8 3 832"/>
  </r>
  <r>
    <s v="A"/>
    <x v="2054"/>
    <s v="2 8 3 832 002"/>
    <x v="8"/>
    <n v="0"/>
    <n v="0"/>
    <n v="0"/>
    <n v="0"/>
    <n v="13"/>
    <s v="2 8 3 832"/>
  </r>
  <r>
    <s v="A"/>
    <x v="2055"/>
    <s v="2 8 3 832 003"/>
    <x v="9"/>
    <n v="0"/>
    <n v="0"/>
    <n v="0"/>
    <n v="0"/>
    <n v="13"/>
    <s v="2 8 3 832"/>
  </r>
  <r>
    <s v="A"/>
    <x v="2056"/>
    <s v="2 8 3 832 004"/>
    <x v="8"/>
    <n v="0"/>
    <n v="0"/>
    <n v="0"/>
    <n v="0"/>
    <n v="13"/>
    <s v="2 8 3 832"/>
  </r>
  <r>
    <s v="A"/>
    <x v="2057"/>
    <s v="2 8 3 832 005"/>
    <x v="10"/>
    <n v="0"/>
    <n v="0"/>
    <n v="0"/>
    <n v="0"/>
    <n v="13"/>
    <s v="2 8 3 832"/>
  </r>
  <r>
    <s v="A"/>
    <x v="2058"/>
    <s v="2 8 3 833"/>
    <x v="394"/>
    <n v="0"/>
    <n v="0"/>
    <n v="0"/>
    <n v="0"/>
    <n v="9"/>
    <s v="2 8 3"/>
  </r>
  <r>
    <s v="A"/>
    <x v="2059"/>
    <s v="2 8 3 833 001"/>
    <x v="7"/>
    <n v="0"/>
    <n v="0"/>
    <n v="0"/>
    <n v="0"/>
    <n v="13"/>
    <s v="2 8 3 833"/>
  </r>
  <r>
    <s v="A"/>
    <x v="2060"/>
    <s v="2 8 3 833 002"/>
    <x v="8"/>
    <n v="0"/>
    <n v="0"/>
    <n v="0"/>
    <n v="0"/>
    <n v="13"/>
    <s v="2 8 3 833"/>
  </r>
  <r>
    <s v="A"/>
    <x v="2061"/>
    <s v="2 8 3 833 003"/>
    <x v="9"/>
    <n v="0"/>
    <n v="0"/>
    <n v="0"/>
    <n v="0"/>
    <n v="13"/>
    <s v="2 8 3 833"/>
  </r>
  <r>
    <s v="A"/>
    <x v="2062"/>
    <s v="2 8 3 833 004"/>
    <x v="8"/>
    <n v="0"/>
    <n v="0"/>
    <n v="0"/>
    <n v="0"/>
    <n v="13"/>
    <s v="2 8 3 833"/>
  </r>
  <r>
    <s v="A"/>
    <x v="2063"/>
    <s v="2 8 3 833 005"/>
    <x v="10"/>
    <n v="0"/>
    <n v="0"/>
    <n v="0"/>
    <n v="0"/>
    <n v="13"/>
    <s v="2 8 3 833"/>
  </r>
  <r>
    <s v="A"/>
    <x v="2064"/>
    <s v="2 8 3 834"/>
    <x v="395"/>
    <n v="0"/>
    <n v="0"/>
    <n v="0"/>
    <n v="0"/>
    <n v="9"/>
    <s v="2 8 3"/>
  </r>
  <r>
    <s v="A"/>
    <x v="2065"/>
    <s v="2 8 3 834 001"/>
    <x v="7"/>
    <n v="0"/>
    <n v="0"/>
    <n v="0"/>
    <n v="0"/>
    <n v="13"/>
    <s v="2 8 3 834"/>
  </r>
  <r>
    <s v="A"/>
    <x v="2066"/>
    <s v="2 8 3 834 002"/>
    <x v="8"/>
    <n v="0"/>
    <n v="0"/>
    <n v="0"/>
    <n v="0"/>
    <n v="13"/>
    <s v="2 8 3 834"/>
  </r>
  <r>
    <s v="A"/>
    <x v="2067"/>
    <s v="2 8 3 834 003"/>
    <x v="9"/>
    <n v="0"/>
    <n v="0"/>
    <n v="0"/>
    <n v="0"/>
    <n v="13"/>
    <s v="2 8 3 834"/>
  </r>
  <r>
    <s v="A"/>
    <x v="2068"/>
    <s v="2 8 3 834 004"/>
    <x v="8"/>
    <n v="0"/>
    <n v="0"/>
    <n v="0"/>
    <n v="0"/>
    <n v="13"/>
    <s v="2 8 3 834"/>
  </r>
  <r>
    <s v="A"/>
    <x v="2069"/>
    <s v="2 8 3 834 005"/>
    <x v="10"/>
    <n v="0"/>
    <n v="0"/>
    <n v="0"/>
    <n v="0"/>
    <n v="13"/>
    <s v="2 8 3 834"/>
  </r>
  <r>
    <s v="A"/>
    <x v="2070"/>
    <s v="2 8 3 835"/>
    <x v="396"/>
    <n v="0"/>
    <n v="0"/>
    <n v="0"/>
    <n v="0"/>
    <n v="9"/>
    <s v="2 8 3"/>
  </r>
  <r>
    <s v="A"/>
    <x v="2071"/>
    <s v="2 8 3 835 001"/>
    <x v="7"/>
    <n v="0"/>
    <n v="0"/>
    <n v="0"/>
    <n v="0"/>
    <n v="13"/>
    <s v="2 8 3 835"/>
  </r>
  <r>
    <s v="A"/>
    <x v="2072"/>
    <s v="2 8 3 835 002"/>
    <x v="8"/>
    <n v="0"/>
    <n v="0"/>
    <n v="0"/>
    <n v="0"/>
    <n v="13"/>
    <s v="2 8 3 835"/>
  </r>
  <r>
    <s v="A"/>
    <x v="2073"/>
    <s v="2 8 3 835 003"/>
    <x v="9"/>
    <n v="0"/>
    <n v="0"/>
    <n v="0"/>
    <n v="0"/>
    <n v="13"/>
    <s v="2 8 3 835"/>
  </r>
  <r>
    <s v="A"/>
    <x v="2074"/>
    <s v="2 8 3 835 004"/>
    <x v="8"/>
    <n v="0"/>
    <n v="0"/>
    <n v="0"/>
    <n v="0"/>
    <n v="13"/>
    <s v="2 8 3 835"/>
  </r>
  <r>
    <s v="A"/>
    <x v="2075"/>
    <s v="2 8 3 835 005"/>
    <x v="10"/>
    <n v="0"/>
    <n v="0"/>
    <n v="0"/>
    <n v="0"/>
    <n v="13"/>
    <s v="2 8 3 835"/>
  </r>
  <r>
    <s v="A"/>
    <x v="2076"/>
    <s v="2 8 5"/>
    <x v="397"/>
    <n v="0"/>
    <n v="0"/>
    <n v="0"/>
    <n v="0"/>
    <n v="5"/>
    <s v="2 8"/>
  </r>
  <r>
    <s v="A"/>
    <x v="2077"/>
    <s v="2 8 5 851"/>
    <x v="398"/>
    <n v="0"/>
    <n v="0"/>
    <n v="0"/>
    <n v="0"/>
    <n v="9"/>
    <s v="2 8 5"/>
  </r>
  <r>
    <s v="A"/>
    <x v="2078"/>
    <s v="2 8 5 851 001"/>
    <x v="7"/>
    <n v="0"/>
    <n v="0"/>
    <n v="0"/>
    <n v="0"/>
    <n v="13"/>
    <s v="2 8 5 851"/>
  </r>
  <r>
    <s v="A"/>
    <x v="2079"/>
    <s v="2 8 5 851 002"/>
    <x v="8"/>
    <n v="0"/>
    <n v="0"/>
    <n v="0"/>
    <n v="0"/>
    <n v="13"/>
    <s v="2 8 5 851"/>
  </r>
  <r>
    <s v="A"/>
    <x v="2080"/>
    <s v="2 8 5 851 003"/>
    <x v="9"/>
    <n v="0"/>
    <n v="0"/>
    <n v="0"/>
    <n v="0"/>
    <n v="13"/>
    <s v="2 8 5 851"/>
  </r>
  <r>
    <s v="A"/>
    <x v="2081"/>
    <s v="2 8 5 851 004"/>
    <x v="8"/>
    <n v="0"/>
    <n v="0"/>
    <n v="0"/>
    <n v="0"/>
    <n v="13"/>
    <s v="2 8 5 851"/>
  </r>
  <r>
    <s v="A"/>
    <x v="2082"/>
    <s v="2 8 5 851 005"/>
    <x v="10"/>
    <n v="0"/>
    <n v="0"/>
    <n v="0"/>
    <n v="0"/>
    <n v="13"/>
    <s v="2 8 5 851"/>
  </r>
  <r>
    <s v="A"/>
    <x v="2083"/>
    <s v="2 8 5 852"/>
    <x v="399"/>
    <n v="0"/>
    <n v="0"/>
    <n v="0"/>
    <n v="0"/>
    <n v="9"/>
    <s v="2 8 5"/>
  </r>
  <r>
    <s v="A"/>
    <x v="2084"/>
    <s v="2 8 5 852 001"/>
    <x v="7"/>
    <n v="0"/>
    <n v="0"/>
    <n v="0"/>
    <n v="0"/>
    <n v="13"/>
    <s v="2 8 5 852"/>
  </r>
  <r>
    <s v="A"/>
    <x v="2085"/>
    <s v="2 8 5 852 002"/>
    <x v="8"/>
    <n v="0"/>
    <n v="0"/>
    <n v="0"/>
    <n v="0"/>
    <n v="13"/>
    <s v="2 8 5 852"/>
  </r>
  <r>
    <s v="A"/>
    <x v="2086"/>
    <s v="2 8 5 852 003"/>
    <x v="9"/>
    <n v="0"/>
    <n v="0"/>
    <n v="0"/>
    <n v="0"/>
    <n v="13"/>
    <s v="2 8 5 852"/>
  </r>
  <r>
    <s v="A"/>
    <x v="2087"/>
    <s v="2 8 5 852 004"/>
    <x v="8"/>
    <n v="0"/>
    <n v="0"/>
    <n v="0"/>
    <n v="0"/>
    <n v="13"/>
    <s v="2 8 5 852"/>
  </r>
  <r>
    <s v="A"/>
    <x v="2088"/>
    <s v="2 8 5 852 005"/>
    <x v="10"/>
    <n v="0"/>
    <n v="0"/>
    <n v="0"/>
    <n v="0"/>
    <n v="13"/>
    <s v="2 8 5 852"/>
  </r>
  <r>
    <s v="A"/>
    <x v="2089"/>
    <s v="2 8 5 853"/>
    <x v="400"/>
    <n v="0"/>
    <n v="0"/>
    <n v="0"/>
    <n v="0"/>
    <n v="9"/>
    <s v="2 8 5"/>
  </r>
  <r>
    <s v="A"/>
    <x v="2090"/>
    <s v="2 8 5 853 001"/>
    <x v="7"/>
    <n v="0"/>
    <n v="0"/>
    <n v="0"/>
    <n v="0"/>
    <n v="13"/>
    <s v="2 8 5 853"/>
  </r>
  <r>
    <s v="A"/>
    <x v="2091"/>
    <s v="2 8 5 853 002"/>
    <x v="8"/>
    <n v="0"/>
    <n v="0"/>
    <n v="0"/>
    <n v="0"/>
    <n v="13"/>
    <s v="2 8 5 853"/>
  </r>
  <r>
    <s v="A"/>
    <x v="2092"/>
    <s v="2 8 5 853 003"/>
    <x v="9"/>
    <n v="0"/>
    <n v="0"/>
    <n v="0"/>
    <n v="0"/>
    <n v="13"/>
    <s v="2 8 5 853"/>
  </r>
  <r>
    <s v="A"/>
    <x v="2093"/>
    <s v="2 8 5 853 004"/>
    <x v="8"/>
    <n v="0"/>
    <n v="0"/>
    <n v="0"/>
    <n v="0"/>
    <n v="13"/>
    <s v="2 8 5 853"/>
  </r>
  <r>
    <s v="A"/>
    <x v="2094"/>
    <s v="2 8 5 853 005"/>
    <x v="10"/>
    <n v="0"/>
    <n v="0"/>
    <n v="0"/>
    <n v="0"/>
    <n v="13"/>
    <s v="2 8 5 853"/>
  </r>
  <r>
    <s v="A"/>
    <x v="2095"/>
    <s v="3 9"/>
    <x v="401"/>
    <n v="0"/>
    <n v="0"/>
    <n v="0"/>
    <n v="0"/>
    <n v="3"/>
    <s v="3"/>
  </r>
  <r>
    <s v="A"/>
    <x v="2096"/>
    <s v="3 9 1"/>
    <x v="402"/>
    <n v="0"/>
    <n v="0"/>
    <n v="0"/>
    <n v="0"/>
    <n v="5"/>
    <s v="3 9"/>
  </r>
  <r>
    <s v="A"/>
    <x v="2097"/>
    <s v="3 9 1 911"/>
    <x v="403"/>
    <n v="0"/>
    <n v="0"/>
    <n v="0"/>
    <n v="0"/>
    <n v="9"/>
    <s v="3 9 1"/>
  </r>
  <r>
    <s v="A"/>
    <x v="2098"/>
    <s v="3 9 1 911 001"/>
    <x v="7"/>
    <n v="0"/>
    <n v="0"/>
    <n v="0"/>
    <n v="0"/>
    <n v="13"/>
    <s v="3 9 1 911"/>
  </r>
  <r>
    <s v="A"/>
    <x v="2099"/>
    <s v="3 9 1 911 002"/>
    <x v="8"/>
    <n v="0"/>
    <n v="0"/>
    <n v="0"/>
    <n v="0"/>
    <n v="13"/>
    <s v="3 9 1 911"/>
  </r>
  <r>
    <s v="A"/>
    <x v="2100"/>
    <s v="3 9 1 911 003"/>
    <x v="9"/>
    <n v="0"/>
    <n v="0"/>
    <n v="0"/>
    <n v="0"/>
    <n v="13"/>
    <s v="3 9 1 911"/>
  </r>
  <r>
    <s v="A"/>
    <x v="2101"/>
    <s v="3 9 1 911 004"/>
    <x v="8"/>
    <n v="0"/>
    <n v="0"/>
    <n v="0"/>
    <n v="0"/>
    <n v="13"/>
    <s v="3 9 1 911"/>
  </r>
  <r>
    <s v="A"/>
    <x v="2102"/>
    <s v="3 9 1 911 005"/>
    <x v="10"/>
    <n v="0"/>
    <n v="0"/>
    <n v="0"/>
    <n v="0"/>
    <n v="13"/>
    <s v="3 9 1 911"/>
  </r>
  <r>
    <s v="A"/>
    <x v="2103"/>
    <s v="3 9 1 912"/>
    <x v="404"/>
    <n v="0"/>
    <n v="0"/>
    <n v="0"/>
    <n v="0"/>
    <n v="9"/>
    <s v="3 9 1"/>
  </r>
  <r>
    <s v="A"/>
    <x v="2104"/>
    <s v="3 9 1 912 001"/>
    <x v="7"/>
    <n v="0"/>
    <n v="0"/>
    <n v="0"/>
    <n v="0"/>
    <n v="13"/>
    <s v="3 9 1 912"/>
  </r>
  <r>
    <s v="A"/>
    <x v="2105"/>
    <s v="3 9 1 912 002"/>
    <x v="8"/>
    <n v="0"/>
    <n v="0"/>
    <n v="0"/>
    <n v="0"/>
    <n v="13"/>
    <s v="3 9 1 912"/>
  </r>
  <r>
    <s v="A"/>
    <x v="2106"/>
    <s v="3 9 1 912 003"/>
    <x v="9"/>
    <n v="0"/>
    <n v="0"/>
    <n v="0"/>
    <n v="0"/>
    <n v="13"/>
    <s v="3 9 1 912"/>
  </r>
  <r>
    <s v="A"/>
    <x v="2107"/>
    <s v="3 9 1 912 004"/>
    <x v="8"/>
    <n v="0"/>
    <n v="0"/>
    <n v="0"/>
    <n v="0"/>
    <n v="13"/>
    <s v="3 9 1 912"/>
  </r>
  <r>
    <s v="A"/>
    <x v="2108"/>
    <s v="3 9 1 912 005"/>
    <x v="10"/>
    <n v="0"/>
    <n v="0"/>
    <n v="0"/>
    <n v="0"/>
    <n v="13"/>
    <s v="3 9 1 912"/>
  </r>
  <r>
    <s v="A"/>
    <x v="2109"/>
    <s v="3 9 1 913"/>
    <x v="405"/>
    <n v="0"/>
    <n v="0"/>
    <n v="0"/>
    <n v="0"/>
    <n v="9"/>
    <s v="3 9 1"/>
  </r>
  <r>
    <s v="A"/>
    <x v="2110"/>
    <s v="3 9 1 913 001"/>
    <x v="7"/>
    <n v="0"/>
    <n v="0"/>
    <n v="0"/>
    <n v="0"/>
    <n v="13"/>
    <s v="3 9 1 913"/>
  </r>
  <r>
    <s v="A"/>
    <x v="2111"/>
    <s v="3 9 1 913 002"/>
    <x v="8"/>
    <n v="0"/>
    <n v="0"/>
    <n v="0"/>
    <n v="0"/>
    <n v="13"/>
    <s v="3 9 1 913"/>
  </r>
  <r>
    <s v="A"/>
    <x v="2112"/>
    <s v="3 9 1 913 003"/>
    <x v="9"/>
    <n v="0"/>
    <n v="0"/>
    <n v="0"/>
    <n v="0"/>
    <n v="13"/>
    <s v="3 9 1 913"/>
  </r>
  <r>
    <s v="A"/>
    <x v="2113"/>
    <s v="3 9 1 913 004"/>
    <x v="8"/>
    <n v="0"/>
    <n v="0"/>
    <n v="0"/>
    <n v="0"/>
    <n v="13"/>
    <s v="3 9 1 913"/>
  </r>
  <r>
    <s v="A"/>
    <x v="2114"/>
    <s v="3 9 1 913 005"/>
    <x v="10"/>
    <n v="0"/>
    <n v="0"/>
    <n v="0"/>
    <n v="0"/>
    <n v="13"/>
    <s v="3 9 1 913"/>
  </r>
  <r>
    <s v="A"/>
    <x v="2115"/>
    <s v="3 9 1 914"/>
    <x v="406"/>
    <n v="0"/>
    <n v="0"/>
    <n v="0"/>
    <n v="0"/>
    <n v="9"/>
    <s v="3 9 1"/>
  </r>
  <r>
    <s v="A"/>
    <x v="2116"/>
    <s v="3 9 1 914 001"/>
    <x v="7"/>
    <n v="0"/>
    <n v="0"/>
    <n v="0"/>
    <n v="0"/>
    <n v="13"/>
    <s v="3 9 1 914"/>
  </r>
  <r>
    <s v="A"/>
    <x v="2117"/>
    <s v="3 9 1 914 002"/>
    <x v="8"/>
    <n v="0"/>
    <n v="0"/>
    <n v="0"/>
    <n v="0"/>
    <n v="13"/>
    <s v="3 9 1 914"/>
  </r>
  <r>
    <s v="A"/>
    <x v="2118"/>
    <s v="3 9 1 914 003"/>
    <x v="9"/>
    <n v="0"/>
    <n v="0"/>
    <n v="0"/>
    <n v="0"/>
    <n v="13"/>
    <s v="3 9 1 914"/>
  </r>
  <r>
    <s v="A"/>
    <x v="2119"/>
    <s v="3 9 1 914 004"/>
    <x v="8"/>
    <n v="0"/>
    <n v="0"/>
    <n v="0"/>
    <n v="0"/>
    <n v="13"/>
    <s v="3 9 1 914"/>
  </r>
  <r>
    <s v="A"/>
    <x v="2120"/>
    <s v="3 9 1 914 005"/>
    <x v="10"/>
    <n v="0"/>
    <n v="0"/>
    <n v="0"/>
    <n v="0"/>
    <n v="13"/>
    <s v="3 9 1 914"/>
  </r>
  <r>
    <s v="A"/>
    <x v="2121"/>
    <s v="3 9 1 915"/>
    <x v="407"/>
    <n v="0"/>
    <n v="0"/>
    <n v="0"/>
    <n v="0"/>
    <n v="9"/>
    <s v="3 9 1"/>
  </r>
  <r>
    <s v="A"/>
    <x v="2122"/>
    <s v="3 9 1 915 001"/>
    <x v="7"/>
    <n v="0"/>
    <n v="0"/>
    <n v="0"/>
    <n v="0"/>
    <n v="13"/>
    <s v="3 9 1 915"/>
  </r>
  <r>
    <s v="A"/>
    <x v="2123"/>
    <s v="3 9 1 915 002"/>
    <x v="8"/>
    <n v="0"/>
    <n v="0"/>
    <n v="0"/>
    <n v="0"/>
    <n v="13"/>
    <s v="3 9 1 915"/>
  </r>
  <r>
    <s v="A"/>
    <x v="2124"/>
    <s v="3 9 1 915 003"/>
    <x v="9"/>
    <n v="0"/>
    <n v="0"/>
    <n v="0"/>
    <n v="0"/>
    <n v="13"/>
    <s v="3 9 1 915"/>
  </r>
  <r>
    <s v="A"/>
    <x v="2125"/>
    <s v="3 9 1 915 004"/>
    <x v="8"/>
    <n v="0"/>
    <n v="0"/>
    <n v="0"/>
    <n v="0"/>
    <n v="13"/>
    <s v="3 9 1 915"/>
  </r>
  <r>
    <s v="A"/>
    <x v="2126"/>
    <s v="3 9 1 915 005"/>
    <x v="10"/>
    <n v="0"/>
    <n v="0"/>
    <n v="0"/>
    <n v="0"/>
    <n v="13"/>
    <s v="3 9 1 915"/>
  </r>
  <r>
    <s v="A"/>
    <x v="2127"/>
    <s v="3 9 1 916"/>
    <x v="408"/>
    <n v="0"/>
    <n v="0"/>
    <n v="0"/>
    <n v="0"/>
    <n v="9"/>
    <s v="3 9 1"/>
  </r>
  <r>
    <s v="A"/>
    <x v="2128"/>
    <s v="3 9 1 916 001"/>
    <x v="7"/>
    <n v="0"/>
    <n v="0"/>
    <n v="0"/>
    <n v="0"/>
    <n v="13"/>
    <s v="3 9 1 916"/>
  </r>
  <r>
    <s v="A"/>
    <x v="2129"/>
    <s v="3 9 1 916 002"/>
    <x v="8"/>
    <n v="0"/>
    <n v="0"/>
    <n v="0"/>
    <n v="0"/>
    <n v="13"/>
    <s v="3 9 1 916"/>
  </r>
  <r>
    <s v="A"/>
    <x v="2130"/>
    <s v="3 9 1 916 003"/>
    <x v="9"/>
    <n v="0"/>
    <n v="0"/>
    <n v="0"/>
    <n v="0"/>
    <n v="13"/>
    <s v="3 9 1 916"/>
  </r>
  <r>
    <s v="A"/>
    <x v="2131"/>
    <s v="3 9 1 916 004"/>
    <x v="8"/>
    <n v="0"/>
    <n v="0"/>
    <n v="0"/>
    <n v="0"/>
    <n v="13"/>
    <s v="3 9 1 916"/>
  </r>
  <r>
    <s v="A"/>
    <x v="2132"/>
    <s v="3 9 1 916 005"/>
    <x v="10"/>
    <n v="0"/>
    <n v="0"/>
    <n v="0"/>
    <n v="0"/>
    <n v="13"/>
    <s v="3 9 1 916"/>
  </r>
  <r>
    <s v="A"/>
    <x v="2133"/>
    <s v="3 9 1 917"/>
    <x v="409"/>
    <n v="0"/>
    <n v="0"/>
    <n v="0"/>
    <n v="0"/>
    <n v="9"/>
    <s v="3 9 1"/>
  </r>
  <r>
    <s v="A"/>
    <x v="2134"/>
    <s v="3 9 1 917 001"/>
    <x v="7"/>
    <n v="0"/>
    <n v="0"/>
    <n v="0"/>
    <n v="0"/>
    <n v="13"/>
    <s v="3 9 1 917"/>
  </r>
  <r>
    <s v="A"/>
    <x v="2135"/>
    <s v="3 9 1 917 002"/>
    <x v="8"/>
    <n v="0"/>
    <n v="0"/>
    <n v="0"/>
    <n v="0"/>
    <n v="13"/>
    <s v="3 9 1 917"/>
  </r>
  <r>
    <s v="A"/>
    <x v="2136"/>
    <s v="3 9 1 917 003"/>
    <x v="9"/>
    <n v="0"/>
    <n v="0"/>
    <n v="0"/>
    <n v="0"/>
    <n v="13"/>
    <s v="3 9 1 917"/>
  </r>
  <r>
    <s v="A"/>
    <x v="2137"/>
    <s v="3 9 1 917 004"/>
    <x v="8"/>
    <n v="0"/>
    <n v="0"/>
    <n v="0"/>
    <n v="0"/>
    <n v="13"/>
    <s v="3 9 1 917"/>
  </r>
  <r>
    <s v="A"/>
    <x v="2138"/>
    <s v="3 9 1 917 005"/>
    <x v="10"/>
    <n v="0"/>
    <n v="0"/>
    <n v="0"/>
    <n v="0"/>
    <n v="13"/>
    <s v="3 9 1 917"/>
  </r>
  <r>
    <s v="A"/>
    <x v="2139"/>
    <s v="3 9 1 918"/>
    <x v="410"/>
    <n v="0"/>
    <n v="0"/>
    <n v="0"/>
    <n v="0"/>
    <n v="9"/>
    <s v="3 9 1"/>
  </r>
  <r>
    <s v="A"/>
    <x v="2140"/>
    <s v="3 9 1 918 001"/>
    <x v="7"/>
    <n v="0"/>
    <n v="0"/>
    <n v="0"/>
    <n v="0"/>
    <n v="13"/>
    <s v="3 9 1 918"/>
  </r>
  <r>
    <s v="A"/>
    <x v="2141"/>
    <s v="3 9 1 918 002"/>
    <x v="8"/>
    <n v="0"/>
    <n v="0"/>
    <n v="0"/>
    <n v="0"/>
    <n v="13"/>
    <s v="3 9 1 918"/>
  </r>
  <r>
    <s v="A"/>
    <x v="2142"/>
    <s v="3 9 1 918 003"/>
    <x v="9"/>
    <n v="0"/>
    <n v="0"/>
    <n v="0"/>
    <n v="0"/>
    <n v="13"/>
    <s v="3 9 1 918"/>
  </r>
  <r>
    <s v="A"/>
    <x v="2143"/>
    <s v="3 9 1 918 004"/>
    <x v="8"/>
    <n v="0"/>
    <n v="0"/>
    <n v="0"/>
    <n v="0"/>
    <n v="13"/>
    <s v="3 9 1 918"/>
  </r>
  <r>
    <s v="A"/>
    <x v="2144"/>
    <s v="3 9 1 918 005"/>
    <x v="10"/>
    <n v="0"/>
    <n v="0"/>
    <n v="0"/>
    <n v="0"/>
    <n v="13"/>
    <s v="3 9 1 918"/>
  </r>
  <r>
    <s v="A"/>
    <x v="2145"/>
    <s v="3 9 2"/>
    <x v="411"/>
    <n v="0"/>
    <n v="0"/>
    <n v="0"/>
    <n v="0"/>
    <n v="5"/>
    <s v="3 9"/>
  </r>
  <r>
    <s v="A"/>
    <x v="2146"/>
    <s v="3 9 2 921"/>
    <x v="412"/>
    <n v="0"/>
    <n v="0"/>
    <n v="0"/>
    <n v="0"/>
    <n v="9"/>
    <s v="3 9 2"/>
  </r>
  <r>
    <s v="A"/>
    <x v="2147"/>
    <s v="3 9 2 921 001"/>
    <x v="7"/>
    <n v="0"/>
    <n v="0"/>
    <n v="0"/>
    <n v="0"/>
    <n v="13"/>
    <s v="3 9 2 921"/>
  </r>
  <r>
    <s v="A"/>
    <x v="2148"/>
    <s v="3 9 2 921 002"/>
    <x v="8"/>
    <n v="0"/>
    <n v="0"/>
    <n v="0"/>
    <n v="0"/>
    <n v="13"/>
    <s v="3 9 2 921"/>
  </r>
  <r>
    <s v="A"/>
    <x v="2149"/>
    <s v="3 9 2 921 003"/>
    <x v="9"/>
    <n v="0"/>
    <n v="0"/>
    <n v="0"/>
    <n v="0"/>
    <n v="13"/>
    <s v="3 9 2 921"/>
  </r>
  <r>
    <s v="A"/>
    <x v="2150"/>
    <s v="3 9 2 921 004"/>
    <x v="8"/>
    <n v="0"/>
    <n v="0"/>
    <n v="0"/>
    <n v="0"/>
    <n v="13"/>
    <s v="3 9 2 921"/>
  </r>
  <r>
    <s v="A"/>
    <x v="2151"/>
    <s v="3 9 2 921 005"/>
    <x v="10"/>
    <n v="0"/>
    <n v="0"/>
    <n v="0"/>
    <n v="0"/>
    <n v="13"/>
    <s v="3 9 2 921"/>
  </r>
  <r>
    <s v="A"/>
    <x v="2152"/>
    <s v="3 9 2 922"/>
    <x v="413"/>
    <n v="0"/>
    <n v="0"/>
    <n v="0"/>
    <n v="0"/>
    <n v="9"/>
    <s v="3 9 2"/>
  </r>
  <r>
    <s v="A"/>
    <x v="2153"/>
    <s v="3 9 2 922 001"/>
    <x v="7"/>
    <n v="0"/>
    <n v="0"/>
    <n v="0"/>
    <n v="0"/>
    <n v="13"/>
    <s v="3 9 2 922"/>
  </r>
  <r>
    <s v="A"/>
    <x v="2154"/>
    <s v="3 9 2 922 002"/>
    <x v="8"/>
    <n v="0"/>
    <n v="0"/>
    <n v="0"/>
    <n v="0"/>
    <n v="13"/>
    <s v="3 9 2 922"/>
  </r>
  <r>
    <s v="A"/>
    <x v="2155"/>
    <s v="3 9 2 922 003"/>
    <x v="9"/>
    <n v="0"/>
    <n v="0"/>
    <n v="0"/>
    <n v="0"/>
    <n v="13"/>
    <s v="3 9 2 922"/>
  </r>
  <r>
    <s v="A"/>
    <x v="2156"/>
    <s v="3 9 2 922 004"/>
    <x v="8"/>
    <n v="0"/>
    <n v="0"/>
    <n v="0"/>
    <n v="0"/>
    <n v="13"/>
    <s v="3 9 2 922"/>
  </r>
  <r>
    <s v="A"/>
    <x v="2157"/>
    <s v="3 9 2 922 005"/>
    <x v="10"/>
    <n v="0"/>
    <n v="0"/>
    <n v="0"/>
    <n v="0"/>
    <n v="13"/>
    <s v="3 9 2 922"/>
  </r>
  <r>
    <s v="A"/>
    <x v="2158"/>
    <s v="3 9 2 923"/>
    <x v="414"/>
    <n v="0"/>
    <n v="0"/>
    <n v="0"/>
    <n v="0"/>
    <n v="9"/>
    <s v="3 9 2"/>
  </r>
  <r>
    <s v="A"/>
    <x v="2159"/>
    <s v="3 9 2 923 001"/>
    <x v="7"/>
    <n v="0"/>
    <n v="0"/>
    <n v="0"/>
    <n v="0"/>
    <n v="13"/>
    <s v="3 9 2 923"/>
  </r>
  <r>
    <s v="A"/>
    <x v="2160"/>
    <s v="3 9 2 923 002"/>
    <x v="8"/>
    <n v="0"/>
    <n v="0"/>
    <n v="0"/>
    <n v="0"/>
    <n v="13"/>
    <s v="3 9 2 923"/>
  </r>
  <r>
    <s v="A"/>
    <x v="2161"/>
    <s v="3 9 2 923 003"/>
    <x v="9"/>
    <n v="0"/>
    <n v="0"/>
    <n v="0"/>
    <n v="0"/>
    <n v="13"/>
    <s v="3 9 2 923"/>
  </r>
  <r>
    <s v="A"/>
    <x v="2162"/>
    <s v="3 9 2 923 004"/>
    <x v="8"/>
    <n v="0"/>
    <n v="0"/>
    <n v="0"/>
    <n v="0"/>
    <n v="13"/>
    <s v="3 9 2 923"/>
  </r>
  <r>
    <s v="A"/>
    <x v="2163"/>
    <s v="3 9 2 923 005"/>
    <x v="10"/>
    <n v="0"/>
    <n v="0"/>
    <n v="0"/>
    <n v="0"/>
    <n v="13"/>
    <s v="3 9 2 923"/>
  </r>
  <r>
    <s v="A"/>
    <x v="2164"/>
    <s v="3 9 2 924"/>
    <x v="415"/>
    <n v="0"/>
    <n v="0"/>
    <n v="0"/>
    <n v="0"/>
    <n v="9"/>
    <s v="3 9 2"/>
  </r>
  <r>
    <s v="A"/>
    <x v="2165"/>
    <s v="3 9 2 924 001"/>
    <x v="7"/>
    <n v="0"/>
    <n v="0"/>
    <n v="0"/>
    <n v="0"/>
    <n v="13"/>
    <s v="3 9 2 924"/>
  </r>
  <r>
    <s v="A"/>
    <x v="2166"/>
    <s v="3 9 2 924 002"/>
    <x v="8"/>
    <n v="0"/>
    <n v="0"/>
    <n v="0"/>
    <n v="0"/>
    <n v="13"/>
    <s v="3 9 2 924"/>
  </r>
  <r>
    <s v="A"/>
    <x v="2167"/>
    <s v="3 9 2 924 003"/>
    <x v="9"/>
    <n v="0"/>
    <n v="0"/>
    <n v="0"/>
    <n v="0"/>
    <n v="13"/>
    <s v="3 9 2 924"/>
  </r>
  <r>
    <s v="A"/>
    <x v="2168"/>
    <s v="3 9 2 924 004"/>
    <x v="8"/>
    <n v="0"/>
    <n v="0"/>
    <n v="0"/>
    <n v="0"/>
    <n v="13"/>
    <s v="3 9 2 924"/>
  </r>
  <r>
    <s v="A"/>
    <x v="2169"/>
    <s v="3 9 2 924 005"/>
    <x v="10"/>
    <n v="0"/>
    <n v="0"/>
    <n v="0"/>
    <n v="0"/>
    <n v="13"/>
    <s v="3 9 2 924"/>
  </r>
  <r>
    <s v="A"/>
    <x v="2170"/>
    <s v="3 9 2 925"/>
    <x v="416"/>
    <n v="0"/>
    <n v="0"/>
    <n v="0"/>
    <n v="0"/>
    <n v="9"/>
    <s v="3 9 2"/>
  </r>
  <r>
    <s v="A"/>
    <x v="2171"/>
    <s v="3 9 2 925 001"/>
    <x v="7"/>
    <n v="0"/>
    <n v="0"/>
    <n v="0"/>
    <n v="0"/>
    <n v="13"/>
    <s v="3 9 2 925"/>
  </r>
  <r>
    <s v="A"/>
    <x v="2172"/>
    <s v="3 9 2 925 002"/>
    <x v="8"/>
    <n v="0"/>
    <n v="0"/>
    <n v="0"/>
    <n v="0"/>
    <n v="13"/>
    <s v="3 9 2 925"/>
  </r>
  <r>
    <s v="A"/>
    <x v="2173"/>
    <s v="3 9 2 925 003"/>
    <x v="9"/>
    <n v="0"/>
    <n v="0"/>
    <n v="0"/>
    <n v="0"/>
    <n v="13"/>
    <s v="3 9 2 925"/>
  </r>
  <r>
    <s v="A"/>
    <x v="2174"/>
    <s v="3 9 2 925 004"/>
    <x v="8"/>
    <n v="0"/>
    <n v="0"/>
    <n v="0"/>
    <n v="0"/>
    <n v="13"/>
    <s v="3 9 2 925"/>
  </r>
  <r>
    <s v="A"/>
    <x v="2175"/>
    <s v="3 9 2 925 005"/>
    <x v="10"/>
    <n v="0"/>
    <n v="0"/>
    <n v="0"/>
    <n v="0"/>
    <n v="13"/>
    <s v="3 9 2 925"/>
  </r>
  <r>
    <s v="A"/>
    <x v="2176"/>
    <s v="3 9 2 926"/>
    <x v="417"/>
    <n v="0"/>
    <n v="0"/>
    <n v="0"/>
    <n v="0"/>
    <n v="9"/>
    <s v="3 9 2"/>
  </r>
  <r>
    <s v="A"/>
    <x v="2177"/>
    <s v="3 9 2 926 001"/>
    <x v="7"/>
    <n v="0"/>
    <n v="0"/>
    <n v="0"/>
    <n v="0"/>
    <n v="13"/>
    <s v="3 9 2 926"/>
  </r>
  <r>
    <s v="A"/>
    <x v="2178"/>
    <s v="3 9 2 926 002"/>
    <x v="8"/>
    <n v="0"/>
    <n v="0"/>
    <n v="0"/>
    <n v="0"/>
    <n v="13"/>
    <s v="3 9 2 926"/>
  </r>
  <r>
    <s v="A"/>
    <x v="2179"/>
    <s v="3 9 2 926 003"/>
    <x v="9"/>
    <n v="0"/>
    <n v="0"/>
    <n v="0"/>
    <n v="0"/>
    <n v="13"/>
    <s v="3 9 2 926"/>
  </r>
  <r>
    <s v="A"/>
    <x v="2180"/>
    <s v="3 9 2 926 004"/>
    <x v="8"/>
    <n v="0"/>
    <n v="0"/>
    <n v="0"/>
    <n v="0"/>
    <n v="13"/>
    <s v="3 9 2 926"/>
  </r>
  <r>
    <s v="A"/>
    <x v="2181"/>
    <s v="3 9 2 926 005"/>
    <x v="10"/>
    <n v="0"/>
    <n v="0"/>
    <n v="0"/>
    <n v="0"/>
    <n v="13"/>
    <s v="3 9 2 926"/>
  </r>
  <r>
    <s v="A"/>
    <x v="2182"/>
    <s v="3 9 2 927"/>
    <x v="418"/>
    <n v="0"/>
    <n v="0"/>
    <n v="0"/>
    <n v="0"/>
    <n v="9"/>
    <s v="3 9 2"/>
  </r>
  <r>
    <s v="A"/>
    <x v="2183"/>
    <s v="3 9 2 927 001"/>
    <x v="7"/>
    <n v="0"/>
    <n v="0"/>
    <n v="0"/>
    <n v="0"/>
    <n v="13"/>
    <s v="3 9 2 927"/>
  </r>
  <r>
    <s v="A"/>
    <x v="2184"/>
    <s v="3 9 2 927 002"/>
    <x v="8"/>
    <n v="0"/>
    <n v="0"/>
    <n v="0"/>
    <n v="0"/>
    <n v="13"/>
    <s v="3 9 2 927"/>
  </r>
  <r>
    <s v="A"/>
    <x v="2185"/>
    <s v="3 9 2 927 003"/>
    <x v="9"/>
    <n v="0"/>
    <n v="0"/>
    <n v="0"/>
    <n v="0"/>
    <n v="13"/>
    <s v="3 9 2 927"/>
  </r>
  <r>
    <s v="A"/>
    <x v="2186"/>
    <s v="3 9 2 927 004"/>
    <x v="8"/>
    <n v="0"/>
    <n v="0"/>
    <n v="0"/>
    <n v="0"/>
    <n v="13"/>
    <s v="3 9 2 927"/>
  </r>
  <r>
    <s v="A"/>
    <x v="2187"/>
    <s v="3 9 2 927 005"/>
    <x v="10"/>
    <n v="0"/>
    <n v="0"/>
    <n v="0"/>
    <n v="0"/>
    <n v="13"/>
    <s v="3 9 2 927"/>
  </r>
  <r>
    <s v="A"/>
    <x v="2188"/>
    <s v="3 9 2 928"/>
    <x v="419"/>
    <n v="0"/>
    <n v="0"/>
    <n v="0"/>
    <n v="0"/>
    <n v="9"/>
    <s v="3 9 2"/>
  </r>
  <r>
    <s v="A"/>
    <x v="2189"/>
    <s v="3 9 2 928 001"/>
    <x v="7"/>
    <n v="0"/>
    <n v="0"/>
    <n v="0"/>
    <n v="0"/>
    <n v="13"/>
    <s v="3 9 2 928"/>
  </r>
  <r>
    <s v="A"/>
    <x v="2190"/>
    <s v="3 9 2 928 002"/>
    <x v="8"/>
    <n v="0"/>
    <n v="0"/>
    <n v="0"/>
    <n v="0"/>
    <n v="13"/>
    <s v="3 9 2 928"/>
  </r>
  <r>
    <s v="A"/>
    <x v="2191"/>
    <s v="3 9 2 928 003"/>
    <x v="9"/>
    <n v="0"/>
    <n v="0"/>
    <n v="0"/>
    <n v="0"/>
    <n v="13"/>
    <s v="3 9 2 928"/>
  </r>
  <r>
    <s v="A"/>
    <x v="2192"/>
    <s v="3 9 2 928 004"/>
    <x v="8"/>
    <n v="0"/>
    <n v="0"/>
    <n v="0"/>
    <n v="0"/>
    <n v="13"/>
    <s v="3 9 2 928"/>
  </r>
  <r>
    <s v="A"/>
    <x v="2193"/>
    <s v="3 9 2 928 005"/>
    <x v="10"/>
    <n v="0"/>
    <n v="0"/>
    <n v="0"/>
    <n v="0"/>
    <n v="13"/>
    <s v="3 9 2 928"/>
  </r>
  <r>
    <s v="A"/>
    <x v="2194"/>
    <s v="3 9 3"/>
    <x v="420"/>
    <n v="0"/>
    <n v="0"/>
    <n v="0"/>
    <n v="0"/>
    <n v="5"/>
    <s v="3 9"/>
  </r>
  <r>
    <s v="A"/>
    <x v="2195"/>
    <s v="3 9 3 931"/>
    <x v="421"/>
    <n v="0"/>
    <n v="0"/>
    <n v="0"/>
    <n v="0"/>
    <n v="9"/>
    <s v="3 9 3"/>
  </r>
  <r>
    <s v="A"/>
    <x v="2196"/>
    <s v="3 9 3 931 001"/>
    <x v="7"/>
    <n v="0"/>
    <n v="0"/>
    <n v="0"/>
    <n v="0"/>
    <n v="13"/>
    <s v="3 9 3 931"/>
  </r>
  <r>
    <s v="A"/>
    <x v="2197"/>
    <s v="3 9 3 931 002"/>
    <x v="8"/>
    <n v="0"/>
    <n v="0"/>
    <n v="0"/>
    <n v="0"/>
    <n v="13"/>
    <s v="3 9 3 931"/>
  </r>
  <r>
    <s v="A"/>
    <x v="2198"/>
    <s v="3 9 3 931 003"/>
    <x v="9"/>
    <n v="0"/>
    <n v="0"/>
    <n v="0"/>
    <n v="0"/>
    <n v="13"/>
    <s v="3 9 3 931"/>
  </r>
  <r>
    <s v="A"/>
    <x v="2199"/>
    <s v="3 9 3 931 004"/>
    <x v="8"/>
    <n v="0"/>
    <n v="0"/>
    <n v="0"/>
    <n v="0"/>
    <n v="13"/>
    <s v="3 9 3 931"/>
  </r>
  <r>
    <s v="A"/>
    <x v="2200"/>
    <s v="3 9 3 931 005"/>
    <x v="10"/>
    <n v="0"/>
    <n v="0"/>
    <n v="0"/>
    <n v="0"/>
    <n v="13"/>
    <s v="3 9 3 931"/>
  </r>
  <r>
    <s v="A"/>
    <x v="2201"/>
    <s v="3 9 3 932"/>
    <x v="422"/>
    <n v="0"/>
    <n v="0"/>
    <n v="0"/>
    <n v="0"/>
    <n v="9"/>
    <s v="3 9 3"/>
  </r>
  <r>
    <s v="A"/>
    <x v="2202"/>
    <s v="3 9 3 932 001"/>
    <x v="7"/>
    <n v="0"/>
    <n v="0"/>
    <n v="0"/>
    <n v="0"/>
    <n v="13"/>
    <s v="3 9 3 932"/>
  </r>
  <r>
    <s v="A"/>
    <x v="2203"/>
    <s v="3 9 3 932 002"/>
    <x v="8"/>
    <n v="0"/>
    <n v="0"/>
    <n v="0"/>
    <n v="0"/>
    <n v="13"/>
    <s v="3 9 3 932"/>
  </r>
  <r>
    <s v="A"/>
    <x v="2204"/>
    <s v="3 9 3 932 003"/>
    <x v="9"/>
    <n v="0"/>
    <n v="0"/>
    <n v="0"/>
    <n v="0"/>
    <n v="13"/>
    <s v="3 9 3 932"/>
  </r>
  <r>
    <s v="A"/>
    <x v="2205"/>
    <s v="3 9 3 932 004"/>
    <x v="8"/>
    <n v="0"/>
    <n v="0"/>
    <n v="0"/>
    <n v="0"/>
    <n v="13"/>
    <s v="3 9 3 932"/>
  </r>
  <r>
    <s v="A"/>
    <x v="2206"/>
    <s v="3 9 3 932 005"/>
    <x v="10"/>
    <n v="0"/>
    <n v="0"/>
    <n v="0"/>
    <n v="0"/>
    <n v="13"/>
    <s v="3 9 3 932"/>
  </r>
  <r>
    <s v="A"/>
    <x v="2207"/>
    <s v="3 9 4"/>
    <x v="423"/>
    <n v="0"/>
    <n v="0"/>
    <n v="0"/>
    <n v="0"/>
    <n v="5"/>
    <s v="3 9"/>
  </r>
  <r>
    <s v="A"/>
    <x v="2208"/>
    <s v="3 9 4 941"/>
    <x v="424"/>
    <n v="0"/>
    <n v="0"/>
    <n v="0"/>
    <n v="0"/>
    <n v="9"/>
    <s v="3 9 4"/>
  </r>
  <r>
    <s v="A"/>
    <x v="2209"/>
    <s v="3 9 4 941 001"/>
    <x v="7"/>
    <n v="0"/>
    <n v="0"/>
    <n v="0"/>
    <n v="0"/>
    <n v="13"/>
    <s v="3 9 4 941"/>
  </r>
  <r>
    <s v="A"/>
    <x v="2210"/>
    <s v="3 9 4 941 002"/>
    <x v="8"/>
    <n v="0"/>
    <n v="0"/>
    <n v="0"/>
    <n v="0"/>
    <n v="13"/>
    <s v="3 9 4 941"/>
  </r>
  <r>
    <s v="A"/>
    <x v="2211"/>
    <s v="3 9 4 941 003"/>
    <x v="9"/>
    <n v="0"/>
    <n v="0"/>
    <n v="0"/>
    <n v="0"/>
    <n v="13"/>
    <s v="3 9 4 941"/>
  </r>
  <r>
    <s v="A"/>
    <x v="2212"/>
    <s v="3 9 4 941 004"/>
    <x v="8"/>
    <n v="0"/>
    <n v="0"/>
    <n v="0"/>
    <n v="0"/>
    <n v="13"/>
    <s v="3 9 4 941"/>
  </r>
  <r>
    <s v="A"/>
    <x v="2213"/>
    <s v="3 9 4 941 005"/>
    <x v="10"/>
    <n v="0"/>
    <n v="0"/>
    <n v="0"/>
    <n v="0"/>
    <n v="13"/>
    <s v="3 9 4 941"/>
  </r>
  <r>
    <s v="A"/>
    <x v="2214"/>
    <s v="3 9 4 942"/>
    <x v="425"/>
    <n v="0"/>
    <n v="0"/>
    <n v="0"/>
    <n v="0"/>
    <n v="9"/>
    <s v="3 9 4"/>
  </r>
  <r>
    <s v="A"/>
    <x v="2215"/>
    <s v="3 9 4 942 001"/>
    <x v="7"/>
    <n v="0"/>
    <n v="0"/>
    <n v="0"/>
    <n v="0"/>
    <n v="13"/>
    <s v="3 9 4 942"/>
  </r>
  <r>
    <s v="A"/>
    <x v="2216"/>
    <s v="3 9 4 942 002"/>
    <x v="8"/>
    <n v="0"/>
    <n v="0"/>
    <n v="0"/>
    <n v="0"/>
    <n v="13"/>
    <s v="3 9 4 942"/>
  </r>
  <r>
    <s v="A"/>
    <x v="2217"/>
    <s v="3 9 4 942 003"/>
    <x v="9"/>
    <n v="0"/>
    <n v="0"/>
    <n v="0"/>
    <n v="0"/>
    <n v="13"/>
    <s v="3 9 4 942"/>
  </r>
  <r>
    <s v="A"/>
    <x v="2218"/>
    <s v="3 9 4 942 004"/>
    <x v="8"/>
    <n v="0"/>
    <n v="0"/>
    <n v="0"/>
    <n v="0"/>
    <n v="13"/>
    <s v="3 9 4 942"/>
  </r>
  <r>
    <s v="A"/>
    <x v="2219"/>
    <s v="3 9 4 942 005"/>
    <x v="10"/>
    <n v="0"/>
    <n v="0"/>
    <n v="0"/>
    <n v="0"/>
    <n v="13"/>
    <s v="3 9 4 942"/>
  </r>
  <r>
    <s v="A"/>
    <x v="2220"/>
    <s v="3 9 5"/>
    <x v="426"/>
    <n v="0"/>
    <n v="0"/>
    <n v="0"/>
    <n v="0"/>
    <n v="5"/>
    <s v="3 9"/>
  </r>
  <r>
    <s v="A"/>
    <x v="2221"/>
    <s v="3 9 5 951"/>
    <x v="427"/>
    <n v="0"/>
    <n v="0"/>
    <n v="0"/>
    <n v="0"/>
    <n v="9"/>
    <s v="3 9 5"/>
  </r>
  <r>
    <s v="A"/>
    <x v="2222"/>
    <s v="3 9 5 951 001"/>
    <x v="7"/>
    <n v="0"/>
    <n v="0"/>
    <n v="0"/>
    <n v="0"/>
    <n v="13"/>
    <s v="3 9 5 951"/>
  </r>
  <r>
    <s v="A"/>
    <x v="2223"/>
    <s v="3 9 5 951 002"/>
    <x v="8"/>
    <n v="0"/>
    <n v="0"/>
    <n v="0"/>
    <n v="0"/>
    <n v="13"/>
    <s v="3 9 5 951"/>
  </r>
  <r>
    <s v="A"/>
    <x v="2224"/>
    <s v="3 9 5 951 003"/>
    <x v="9"/>
    <n v="0"/>
    <n v="0"/>
    <n v="0"/>
    <n v="0"/>
    <n v="13"/>
    <s v="3 9 5 951"/>
  </r>
  <r>
    <s v="A"/>
    <x v="2225"/>
    <s v="3 9 5 951 004"/>
    <x v="8"/>
    <n v="0"/>
    <n v="0"/>
    <n v="0"/>
    <n v="0"/>
    <n v="13"/>
    <s v="3 9 5 951"/>
  </r>
  <r>
    <s v="A"/>
    <x v="2226"/>
    <s v="3 9 5 951 005"/>
    <x v="10"/>
    <n v="0"/>
    <n v="0"/>
    <n v="0"/>
    <n v="0"/>
    <n v="13"/>
    <s v="3 9 5 951"/>
  </r>
  <r>
    <s v="A"/>
    <x v="2227"/>
    <s v="3 9 6"/>
    <x v="428"/>
    <n v="0"/>
    <n v="0"/>
    <n v="0"/>
    <n v="0"/>
    <n v="5"/>
    <s v="3 9"/>
  </r>
  <r>
    <s v="A"/>
    <x v="2228"/>
    <s v="3 9 6 961"/>
    <x v="429"/>
    <n v="0"/>
    <n v="0"/>
    <n v="0"/>
    <n v="0"/>
    <n v="9"/>
    <s v="3 9 6"/>
  </r>
  <r>
    <s v="A"/>
    <x v="2229"/>
    <s v="3 9 6 961 001"/>
    <x v="7"/>
    <n v="0"/>
    <n v="0"/>
    <n v="0"/>
    <n v="0"/>
    <n v="13"/>
    <s v="3 9 6 961"/>
  </r>
  <r>
    <s v="A"/>
    <x v="2230"/>
    <s v="3 9 6 961 002"/>
    <x v="8"/>
    <n v="0"/>
    <n v="0"/>
    <n v="0"/>
    <n v="0"/>
    <n v="13"/>
    <s v="3 9 6 961"/>
  </r>
  <r>
    <s v="A"/>
    <x v="2231"/>
    <s v="3 9 6 961 003"/>
    <x v="9"/>
    <n v="0"/>
    <n v="0"/>
    <n v="0"/>
    <n v="0"/>
    <n v="13"/>
    <s v="3 9 6 961"/>
  </r>
  <r>
    <s v="A"/>
    <x v="2232"/>
    <s v="3 9 6 961 004"/>
    <x v="8"/>
    <n v="0"/>
    <n v="0"/>
    <n v="0"/>
    <n v="0"/>
    <n v="13"/>
    <s v="3 9 6 961"/>
  </r>
  <r>
    <s v="A"/>
    <x v="2233"/>
    <s v="3 9 6 961 005"/>
    <x v="10"/>
    <n v="0"/>
    <n v="0"/>
    <n v="0"/>
    <n v="0"/>
    <n v="13"/>
    <s v="3 9 6 961"/>
  </r>
  <r>
    <s v="A"/>
    <x v="2234"/>
    <s v="3 9 6 962"/>
    <x v="430"/>
    <n v="0"/>
    <n v="0"/>
    <n v="0"/>
    <n v="0"/>
    <n v="9"/>
    <s v="3 9 6"/>
  </r>
  <r>
    <s v="A"/>
    <x v="2235"/>
    <s v="3 9 6 962 001"/>
    <x v="7"/>
    <n v="0"/>
    <n v="0"/>
    <n v="0"/>
    <n v="0"/>
    <n v="13"/>
    <s v="3 9 6 962"/>
  </r>
  <r>
    <s v="A"/>
    <x v="2236"/>
    <s v="3 9 6 962 002"/>
    <x v="8"/>
    <n v="0"/>
    <n v="0"/>
    <n v="0"/>
    <n v="0"/>
    <n v="13"/>
    <s v="3 9 6 962"/>
  </r>
  <r>
    <s v="A"/>
    <x v="2237"/>
    <s v="3 9 6 962 003"/>
    <x v="9"/>
    <n v="0"/>
    <n v="0"/>
    <n v="0"/>
    <n v="0"/>
    <n v="13"/>
    <s v="3 9 6 962"/>
  </r>
  <r>
    <s v="A"/>
    <x v="2238"/>
    <s v="3 9 6 962 004"/>
    <x v="8"/>
    <n v="0"/>
    <n v="0"/>
    <n v="0"/>
    <n v="0"/>
    <n v="13"/>
    <s v="3 9 6 962"/>
  </r>
  <r>
    <s v="A"/>
    <x v="2239"/>
    <s v="3 9 6 962 005"/>
    <x v="10"/>
    <n v="0"/>
    <n v="0"/>
    <n v="0"/>
    <n v="0"/>
    <n v="13"/>
    <s v="3 9 6 962"/>
  </r>
  <r>
    <s v="A"/>
    <x v="2240"/>
    <s v="3 9 9"/>
    <x v="431"/>
    <n v="0"/>
    <n v="0"/>
    <n v="0"/>
    <n v="0"/>
    <n v="5"/>
    <s v="3 9"/>
  </r>
  <r>
    <s v="A"/>
    <x v="2241"/>
    <s v="3 9 9 991"/>
    <x v="432"/>
    <n v="0"/>
    <n v="0"/>
    <n v="0"/>
    <n v="0"/>
    <n v="9"/>
    <s v="3 9 9"/>
  </r>
  <r>
    <s v="A"/>
    <x v="2242"/>
    <s v="3 9 9 991 001"/>
    <x v="7"/>
    <n v="0"/>
    <n v="0"/>
    <n v="0"/>
    <n v="0"/>
    <n v="13"/>
    <s v="3 9 9 991"/>
  </r>
  <r>
    <s v="A"/>
    <x v="2243"/>
    <s v="3 9 9 991 002"/>
    <x v="8"/>
    <n v="0"/>
    <n v="0"/>
    <n v="0"/>
    <n v="0"/>
    <n v="13"/>
    <s v="3 9 9 991"/>
  </r>
  <r>
    <s v="A"/>
    <x v="2244"/>
    <s v="3 9 9 991 003"/>
    <x v="9"/>
    <n v="0"/>
    <n v="0"/>
    <n v="0"/>
    <n v="0"/>
    <n v="13"/>
    <s v="3 9 9 991"/>
  </r>
  <r>
    <s v="A"/>
    <x v="2245"/>
    <s v="3 9 9 991 004"/>
    <x v="8"/>
    <n v="0"/>
    <n v="0"/>
    <n v="0"/>
    <n v="0"/>
    <n v="13"/>
    <s v="3 9 9 991"/>
  </r>
  <r>
    <s v="A"/>
    <x v="2246"/>
    <s v="3 9 9 991 005"/>
    <x v="10"/>
    <n v="0"/>
    <n v="0"/>
    <n v="0"/>
    <n v="0"/>
    <n v="13"/>
    <s v="3 9 9 991"/>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0"/>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2247"/>
    <m/>
    <x v="433"/>
    <m/>
    <m/>
    <m/>
    <m/>
    <m/>
    <b v="0"/>
  </r>
  <r>
    <s v="A"/>
    <x v="0"/>
    <m/>
    <x v="433"/>
    <m/>
    <m/>
    <m/>
    <m/>
    <m/>
    <b v="0"/>
  </r>
  <r>
    <s v="A"/>
    <x v="0"/>
    <m/>
    <x v="433"/>
    <m/>
    <m/>
    <m/>
    <m/>
    <m/>
    <b v="0"/>
  </r>
  <r>
    <s v="A"/>
    <x v="0"/>
    <m/>
    <x v="433"/>
    <m/>
    <m/>
    <m/>
    <m/>
    <m/>
    <b v="0"/>
  </r>
  <r>
    <s v="A"/>
    <x v="0"/>
    <m/>
    <x v="433"/>
    <m/>
    <m/>
    <m/>
    <m/>
    <m/>
    <b v="0"/>
  </r>
  <r>
    <s v="A"/>
    <x v="0"/>
    <m/>
    <x v="433"/>
    <m/>
    <m/>
    <m/>
    <m/>
    <m/>
    <b v="0"/>
  </r>
  <r>
    <s v="A"/>
    <x v="0"/>
    <m/>
    <x v="433"/>
    <m/>
    <m/>
    <m/>
    <m/>
    <m/>
    <b v="0"/>
  </r>
  <r>
    <s v="D"/>
    <x v="2248"/>
    <s v="1 1 1 111 001 001"/>
    <x v="6"/>
    <n v="0"/>
    <n v="0"/>
    <n v="0"/>
    <n v="0"/>
    <n v="17"/>
    <s v="1 1 1 111 001"/>
  </r>
  <r>
    <s v="D"/>
    <x v="2249"/>
    <s v="1 1 1 111 002 001"/>
    <x v="6"/>
    <n v="0"/>
    <n v="0"/>
    <n v="0"/>
    <n v="0"/>
    <n v="17"/>
    <s v="1 1 1 111 002"/>
  </r>
  <r>
    <s v="D"/>
    <x v="2250"/>
    <s v="1 1 1 111 003 001"/>
    <x v="6"/>
    <n v="0"/>
    <n v="0"/>
    <n v="0"/>
    <n v="0"/>
    <n v="17"/>
    <s v="1 1 1 111 003"/>
  </r>
  <r>
    <s v="D"/>
    <x v="2251"/>
    <s v="1 1 1 111 004 001"/>
    <x v="6"/>
    <n v="0"/>
    <n v="0"/>
    <n v="0"/>
    <n v="0"/>
    <n v="17"/>
    <s v="1 1 1 111 004"/>
  </r>
  <r>
    <s v="D"/>
    <x v="2252"/>
    <s v="1 1 1 111 005 001"/>
    <x v="6"/>
    <n v="0"/>
    <n v="0"/>
    <n v="0"/>
    <n v="0"/>
    <n v="17"/>
    <s v="1 1 1 111 005"/>
  </r>
  <r>
    <s v="D"/>
    <x v="2253"/>
    <s v="1 1 1 112 001 001"/>
    <x v="11"/>
    <n v="0"/>
    <n v="0"/>
    <n v="0"/>
    <n v="0"/>
    <n v="17"/>
    <s v="1 1 1 112 001"/>
  </r>
  <r>
    <s v="D"/>
    <x v="2254"/>
    <s v="1 1 1 112 002 001"/>
    <x v="11"/>
    <n v="0"/>
    <n v="0"/>
    <n v="0"/>
    <n v="0"/>
    <n v="17"/>
    <s v="1 1 1 112 002"/>
  </r>
  <r>
    <s v="D"/>
    <x v="2255"/>
    <s v="1 1 1 112 003 001"/>
    <x v="11"/>
    <n v="0"/>
    <n v="0"/>
    <n v="0"/>
    <n v="0"/>
    <n v="17"/>
    <s v="1 1 1 112 003"/>
  </r>
  <r>
    <s v="D"/>
    <x v="2256"/>
    <s v="1 1 1 112 004 001"/>
    <x v="11"/>
    <n v="0"/>
    <n v="0"/>
    <n v="0"/>
    <n v="0"/>
    <n v="17"/>
    <s v="1 1 1 112 004"/>
  </r>
  <r>
    <s v="D"/>
    <x v="2257"/>
    <s v="1 1 1 112 005 001"/>
    <x v="11"/>
    <n v="0"/>
    <n v="0"/>
    <n v="0"/>
    <n v="0"/>
    <n v="17"/>
    <s v="1 1 1 112 005"/>
  </r>
  <r>
    <s v="D"/>
    <x v="2258"/>
    <s v="1 1 1 113 001 001"/>
    <x v="12"/>
    <n v="0"/>
    <n v="0"/>
    <n v="0"/>
    <n v="0"/>
    <n v="17"/>
    <s v="1 1 1 113 001"/>
  </r>
  <r>
    <s v="D"/>
    <x v="2259"/>
    <s v="1 1 1 113 002 001"/>
    <x v="12"/>
    <n v="0"/>
    <n v="0"/>
    <n v="0"/>
    <n v="0"/>
    <n v="17"/>
    <s v="1 1 1 113 002"/>
  </r>
  <r>
    <s v="D"/>
    <x v="2260"/>
    <s v="1 1 1 113 003 001"/>
    <x v="12"/>
    <n v="16194542.160000009"/>
    <n v="0"/>
    <n v="0"/>
    <n v="16194542.160000009"/>
    <n v="17"/>
    <s v="1 1 1 113 003"/>
  </r>
  <r>
    <s v="D"/>
    <x v="2261"/>
    <s v="1 1 1 113 004 001"/>
    <x v="12"/>
    <n v="0"/>
    <n v="0"/>
    <n v="0"/>
    <n v="0"/>
    <n v="17"/>
    <s v="1 1 1 113 004"/>
  </r>
  <r>
    <s v="D"/>
    <x v="2262"/>
    <s v="1 1 1 113 005 001"/>
    <x v="12"/>
    <n v="0"/>
    <n v="0"/>
    <n v="0"/>
    <n v="0"/>
    <n v="17"/>
    <s v="1 1 1 113 005"/>
  </r>
  <r>
    <s v="D"/>
    <x v="2263"/>
    <s v="1 1 1 114 001 001"/>
    <x v="13"/>
    <n v="0"/>
    <n v="0"/>
    <n v="0"/>
    <n v="0"/>
    <n v="17"/>
    <s v="1 1 1 114 001"/>
  </r>
  <r>
    <s v="D"/>
    <x v="2264"/>
    <s v="1 1 1 114 002 001"/>
    <x v="13"/>
    <n v="0"/>
    <n v="0"/>
    <n v="0"/>
    <n v="0"/>
    <n v="17"/>
    <s v="1 1 1 114 002"/>
  </r>
  <r>
    <s v="D"/>
    <x v="2265"/>
    <s v="1 1 1 114 003 001"/>
    <x v="13"/>
    <n v="0"/>
    <n v="0"/>
    <n v="0"/>
    <n v="0"/>
    <n v="17"/>
    <s v="1 1 1 114 003"/>
  </r>
  <r>
    <s v="D"/>
    <x v="2266"/>
    <s v="1 1 1 114 004 001"/>
    <x v="13"/>
    <n v="0"/>
    <n v="0"/>
    <n v="0"/>
    <n v="0"/>
    <n v="17"/>
    <s v="1 1 1 114 004"/>
  </r>
  <r>
    <s v="D"/>
    <x v="2267"/>
    <s v="1 1 1 114 005 001"/>
    <x v="13"/>
    <n v="0"/>
    <n v="0"/>
    <n v="0"/>
    <n v="0"/>
    <n v="17"/>
    <s v="1 1 1 114 005"/>
  </r>
  <r>
    <s v="D"/>
    <x v="2268"/>
    <s v="1 1 2 121 001 001"/>
    <x v="15"/>
    <n v="0"/>
    <n v="0"/>
    <n v="0"/>
    <n v="0"/>
    <n v="17"/>
    <s v="1 1 2 121 001"/>
  </r>
  <r>
    <s v="D"/>
    <x v="2269"/>
    <s v="1 1 2 121 002 001"/>
    <x v="15"/>
    <n v="0"/>
    <n v="0"/>
    <n v="0"/>
    <n v="0"/>
    <n v="17"/>
    <s v="1 1 2 121 002"/>
  </r>
  <r>
    <s v="D"/>
    <x v="2270"/>
    <s v="1 1 2 121 003 001"/>
    <x v="15"/>
    <n v="0"/>
    <n v="0"/>
    <n v="0"/>
    <n v="0"/>
    <n v="17"/>
    <s v="1 1 2 121 003"/>
  </r>
  <r>
    <s v="D"/>
    <x v="2271"/>
    <s v="1 1 2 121 004 001"/>
    <x v="15"/>
    <n v="0"/>
    <n v="0"/>
    <n v="0"/>
    <n v="0"/>
    <n v="17"/>
    <s v="1 1 2 121 004"/>
  </r>
  <r>
    <s v="D"/>
    <x v="2272"/>
    <s v="1 1 2 121 005 001"/>
    <x v="15"/>
    <n v="0"/>
    <n v="0"/>
    <n v="0"/>
    <n v="0"/>
    <n v="17"/>
    <s v="1 1 2 121 005"/>
  </r>
  <r>
    <s v="D"/>
    <x v="2273"/>
    <s v="1 1 2 122 001 001"/>
    <x v="16"/>
    <n v="0"/>
    <n v="0"/>
    <n v="0"/>
    <n v="0"/>
    <n v="17"/>
    <s v="1 1 2 122 001"/>
  </r>
  <r>
    <s v="D"/>
    <x v="2274"/>
    <s v="1 1 2 122 002 001"/>
    <x v="16"/>
    <n v="0"/>
    <n v="0"/>
    <n v="0"/>
    <n v="0"/>
    <n v="17"/>
    <s v="1 1 2 122 002"/>
  </r>
  <r>
    <s v="D"/>
    <x v="2275"/>
    <s v="1 1 2 122 003 001"/>
    <x v="16"/>
    <n v="0"/>
    <n v="0"/>
    <n v="0"/>
    <n v="0"/>
    <n v="17"/>
    <s v="1 1 2 122 003"/>
  </r>
  <r>
    <s v="D"/>
    <x v="2276"/>
    <s v="1 1 2 122 004 001"/>
    <x v="16"/>
    <n v="0"/>
    <n v="0"/>
    <n v="0"/>
    <n v="0"/>
    <n v="17"/>
    <s v="1 1 2 122 004"/>
  </r>
  <r>
    <s v="D"/>
    <x v="2277"/>
    <s v="1 1 2 122 005 001"/>
    <x v="16"/>
    <n v="0"/>
    <n v="0"/>
    <n v="0"/>
    <n v="0"/>
    <n v="17"/>
    <s v="1 1 2 122 005"/>
  </r>
  <r>
    <s v="D"/>
    <x v="2278"/>
    <s v="1 1 2 123 001 001"/>
    <x v="17"/>
    <n v="0"/>
    <n v="0"/>
    <n v="0"/>
    <n v="0"/>
    <n v="17"/>
    <s v="1 1 2 123 001"/>
  </r>
  <r>
    <s v="D"/>
    <x v="2279"/>
    <s v="1 1 2 123 002 001"/>
    <x v="17"/>
    <n v="0"/>
    <n v="0"/>
    <n v="0"/>
    <n v="0"/>
    <n v="17"/>
    <s v="1 1 2 123 002"/>
  </r>
  <r>
    <s v="D"/>
    <x v="2280"/>
    <s v="1 1 2 123 003 001"/>
    <x v="17"/>
    <n v="0"/>
    <n v="0"/>
    <n v="0"/>
    <n v="0"/>
    <n v="17"/>
    <s v="1 1 2 123 003"/>
  </r>
  <r>
    <s v="D"/>
    <x v="2281"/>
    <s v="1 1 2 123 004 001"/>
    <x v="17"/>
    <n v="0"/>
    <n v="0"/>
    <n v="0"/>
    <n v="0"/>
    <n v="17"/>
    <s v="1 1 2 123 004"/>
  </r>
  <r>
    <s v="D"/>
    <x v="2282"/>
    <s v="1 1 2 123 005 001"/>
    <x v="17"/>
    <n v="0"/>
    <n v="0"/>
    <n v="0"/>
    <n v="0"/>
    <n v="17"/>
    <s v="1 1 2 123 005"/>
  </r>
  <r>
    <s v="D"/>
    <x v="2283"/>
    <s v="1 1 2 124 001 001"/>
    <x v="18"/>
    <n v="0"/>
    <n v="0"/>
    <n v="0"/>
    <n v="0"/>
    <n v="17"/>
    <s v="1 1 2 124 001"/>
  </r>
  <r>
    <s v="D"/>
    <x v="2284"/>
    <s v="1 1 2 124 002 001"/>
    <x v="18"/>
    <n v="0"/>
    <n v="0"/>
    <n v="0"/>
    <n v="0"/>
    <n v="17"/>
    <s v="1 1 2 124 002"/>
  </r>
  <r>
    <s v="D"/>
    <x v="2285"/>
    <s v="1 1 2 124 003 001"/>
    <x v="18"/>
    <n v="0"/>
    <n v="0"/>
    <n v="0"/>
    <n v="0"/>
    <n v="17"/>
    <s v="1 1 2 124 003"/>
  </r>
  <r>
    <s v="D"/>
    <x v="2286"/>
    <s v="1 1 2 124 004 001"/>
    <x v="18"/>
    <n v="0"/>
    <n v="0"/>
    <n v="0"/>
    <n v="0"/>
    <n v="17"/>
    <s v="1 1 2 124 004"/>
  </r>
  <r>
    <s v="D"/>
    <x v="2287"/>
    <s v="1 1 2 124 005 001"/>
    <x v="18"/>
    <n v="0"/>
    <n v="0"/>
    <n v="0"/>
    <n v="0"/>
    <n v="17"/>
    <s v="1 1 2 124 005"/>
  </r>
  <r>
    <s v="D"/>
    <x v="2288"/>
    <s v="1 1 3 131 001 001"/>
    <x v="20"/>
    <n v="0"/>
    <n v="0"/>
    <n v="0"/>
    <n v="0"/>
    <n v="17"/>
    <s v="1 1 3 131 001"/>
  </r>
  <r>
    <s v="D"/>
    <x v="2289"/>
    <s v="1 1 3 131 002 001"/>
    <x v="20"/>
    <n v="0"/>
    <n v="0"/>
    <n v="0"/>
    <n v="0"/>
    <n v="17"/>
    <s v="1 1 3 131 002"/>
  </r>
  <r>
    <s v="D"/>
    <x v="2290"/>
    <s v="1 1 3 131 003 001"/>
    <x v="20"/>
    <n v="0"/>
    <n v="0"/>
    <n v="0"/>
    <n v="0"/>
    <n v="17"/>
    <s v="1 1 3 131 003"/>
  </r>
  <r>
    <s v="D"/>
    <x v="2291"/>
    <s v="1 1 3 131 004 001"/>
    <x v="20"/>
    <n v="0"/>
    <n v="0"/>
    <n v="0"/>
    <n v="0"/>
    <n v="17"/>
    <s v="1 1 3 131 004"/>
  </r>
  <r>
    <s v="D"/>
    <x v="2292"/>
    <s v="1 1 3 131 005 001"/>
    <x v="20"/>
    <n v="0"/>
    <n v="0"/>
    <n v="0"/>
    <n v="0"/>
    <n v="17"/>
    <s v="1 1 3 131 005"/>
  </r>
  <r>
    <s v="D"/>
    <x v="2293"/>
    <s v="1 1 3 132 001 001"/>
    <x v="434"/>
    <n v="0"/>
    <n v="0"/>
    <n v="0"/>
    <n v="0"/>
    <n v="17"/>
    <s v="1 1 3 132 001"/>
  </r>
  <r>
    <s v="D"/>
    <x v="2294"/>
    <s v="1 1 3 132 001 002"/>
    <x v="435"/>
    <n v="0"/>
    <n v="0"/>
    <n v="0"/>
    <n v="0"/>
    <n v="17"/>
    <s v="1 1 3 132 001"/>
  </r>
  <r>
    <s v="D"/>
    <x v="2295"/>
    <s v="1 1 3 132 001 003"/>
    <x v="436"/>
    <n v="0"/>
    <n v="0"/>
    <n v="0"/>
    <n v="0"/>
    <n v="17"/>
    <s v="1 1 3 132 001"/>
  </r>
  <r>
    <s v="D"/>
    <x v="2296"/>
    <s v="1 1 3 132 002 001"/>
    <x v="434"/>
    <n v="0"/>
    <n v="0"/>
    <n v="0"/>
    <n v="0"/>
    <n v="17"/>
    <s v="1 1 3 132 002"/>
  </r>
  <r>
    <s v="D"/>
    <x v="2297"/>
    <s v="1 1 3 132 002 002"/>
    <x v="435"/>
    <n v="0"/>
    <n v="0"/>
    <n v="0"/>
    <n v="0"/>
    <n v="17"/>
    <s v="1 1 3 132 002"/>
  </r>
  <r>
    <s v="D"/>
    <x v="2298"/>
    <s v="1 1 3 132 002 003"/>
    <x v="436"/>
    <n v="0"/>
    <n v="0"/>
    <n v="0"/>
    <n v="0"/>
    <n v="17"/>
    <s v="1 1 3 132 002"/>
  </r>
  <r>
    <s v="D"/>
    <x v="2299"/>
    <s v="1 1 3 132 003 001"/>
    <x v="434"/>
    <n v="952252.5"/>
    <n v="0"/>
    <n v="0"/>
    <n v="952252.5"/>
    <n v="17"/>
    <s v="1 1 3 132 003"/>
  </r>
  <r>
    <s v="D"/>
    <x v="2300"/>
    <s v="1 1 3 132 003 002"/>
    <x v="435"/>
    <n v="0"/>
    <n v="0"/>
    <n v="0"/>
    <n v="0"/>
    <n v="17"/>
    <s v="1 1 3 132 003"/>
  </r>
  <r>
    <s v="D"/>
    <x v="2301"/>
    <s v="1 1 3 132 003 003"/>
    <x v="436"/>
    <n v="0"/>
    <n v="0"/>
    <n v="0"/>
    <n v="0"/>
    <n v="17"/>
    <s v="1 1 3 132 003"/>
  </r>
  <r>
    <s v="D"/>
    <x v="2302"/>
    <s v="1 1 3 132 004 001"/>
    <x v="434"/>
    <n v="0"/>
    <n v="0"/>
    <n v="0"/>
    <n v="0"/>
    <n v="17"/>
    <s v="1 1 3 132 004"/>
  </r>
  <r>
    <s v="D"/>
    <x v="2303"/>
    <s v="1 1 3 132 004 002"/>
    <x v="435"/>
    <n v="0"/>
    <n v="0"/>
    <n v="0"/>
    <n v="0"/>
    <n v="17"/>
    <s v="1 1 3 132 004"/>
  </r>
  <r>
    <s v="D"/>
    <x v="2304"/>
    <s v="1 1 3 132 004 003"/>
    <x v="436"/>
    <n v="0"/>
    <n v="0"/>
    <n v="0"/>
    <n v="0"/>
    <n v="17"/>
    <s v="1 1 3 132 004"/>
  </r>
  <r>
    <s v="D"/>
    <x v="2305"/>
    <s v="1 1 3 132 005 001"/>
    <x v="434"/>
    <n v="0"/>
    <n v="0"/>
    <n v="0"/>
    <n v="0"/>
    <n v="17"/>
    <s v="1 1 3 132 005"/>
  </r>
  <r>
    <s v="D"/>
    <x v="2306"/>
    <s v="1 1 3 132 005 002"/>
    <x v="435"/>
    <n v="0"/>
    <n v="0"/>
    <n v="0"/>
    <n v="0"/>
    <n v="17"/>
    <s v="1 1 3 132 005"/>
  </r>
  <r>
    <s v="D"/>
    <x v="2307"/>
    <s v="1 1 3 132 005 003"/>
    <x v="436"/>
    <n v="0"/>
    <n v="0"/>
    <n v="0"/>
    <n v="0"/>
    <n v="17"/>
    <s v="1 1 3 132 005"/>
  </r>
  <r>
    <s v="D"/>
    <x v="2308"/>
    <s v="1 1 3 133 001 001"/>
    <x v="22"/>
    <n v="0"/>
    <n v="0"/>
    <n v="0"/>
    <n v="0"/>
    <n v="17"/>
    <s v="1 1 3 133 001"/>
  </r>
  <r>
    <s v="D"/>
    <x v="2309"/>
    <s v="1 1 3 133 002 001"/>
    <x v="22"/>
    <n v="0"/>
    <n v="0"/>
    <n v="0"/>
    <n v="0"/>
    <n v="17"/>
    <s v="1 1 3 133 002"/>
  </r>
  <r>
    <s v="D"/>
    <x v="2310"/>
    <s v="1 1 3 133 003 001"/>
    <x v="22"/>
    <n v="0"/>
    <n v="0"/>
    <n v="0"/>
    <n v="0"/>
    <n v="17"/>
    <s v="1 1 3 133 003"/>
  </r>
  <r>
    <s v="D"/>
    <x v="2311"/>
    <s v="1 1 3 133 004 001"/>
    <x v="22"/>
    <n v="0"/>
    <n v="0"/>
    <n v="0"/>
    <n v="0"/>
    <n v="17"/>
    <s v="1 1 3 133 004"/>
  </r>
  <r>
    <s v="D"/>
    <x v="2312"/>
    <s v="1 1 3 133 005 001"/>
    <x v="22"/>
    <n v="0"/>
    <n v="0"/>
    <n v="0"/>
    <n v="0"/>
    <n v="17"/>
    <s v="1 1 3 133 005"/>
  </r>
  <r>
    <s v="D"/>
    <x v="2313"/>
    <s v="1 1 3 134 001 001"/>
    <x v="23"/>
    <n v="0"/>
    <n v="0"/>
    <n v="0"/>
    <n v="0"/>
    <n v="17"/>
    <s v="1 1 3 134 001"/>
  </r>
  <r>
    <s v="D"/>
    <x v="2314"/>
    <s v="1 1 3 134 002 001"/>
    <x v="23"/>
    <n v="0"/>
    <n v="0"/>
    <n v="0"/>
    <n v="0"/>
    <n v="17"/>
    <s v="1 1 3 134 002"/>
  </r>
  <r>
    <s v="D"/>
    <x v="2315"/>
    <s v="1 1 3 134 003 001"/>
    <x v="23"/>
    <n v="0"/>
    <n v="0"/>
    <n v="0"/>
    <n v="0"/>
    <n v="17"/>
    <s v="1 1 3 134 003"/>
  </r>
  <r>
    <s v="D"/>
    <x v="2316"/>
    <s v="1 1 3 134 004 001"/>
    <x v="23"/>
    <n v="0"/>
    <n v="0"/>
    <n v="0"/>
    <n v="0"/>
    <n v="17"/>
    <s v="1 1 3 134 004"/>
  </r>
  <r>
    <s v="D"/>
    <x v="2317"/>
    <s v="1 1 3 134 005 001"/>
    <x v="23"/>
    <n v="0"/>
    <n v="0"/>
    <n v="0"/>
    <n v="0"/>
    <n v="17"/>
    <s v="1 1 3 134 005"/>
  </r>
  <r>
    <s v="D"/>
    <x v="2318"/>
    <s v="1 1 3 135 001 001"/>
    <x v="24"/>
    <n v="0"/>
    <n v="0"/>
    <n v="0"/>
    <n v="0"/>
    <n v="17"/>
    <s v="1 1 3 135 001"/>
  </r>
  <r>
    <s v="D"/>
    <x v="2319"/>
    <s v="1 1 3 135 002 001"/>
    <x v="24"/>
    <n v="0"/>
    <n v="0"/>
    <n v="0"/>
    <n v="0"/>
    <n v="17"/>
    <s v="1 1 3 135 002"/>
  </r>
  <r>
    <s v="D"/>
    <x v="2320"/>
    <s v="1 1 3 135 003 001"/>
    <x v="24"/>
    <n v="0"/>
    <n v="0"/>
    <n v="0"/>
    <n v="0"/>
    <n v="17"/>
    <s v="1 1 3 135 003"/>
  </r>
  <r>
    <s v="D"/>
    <x v="2321"/>
    <s v="1 1 3 135 004 001"/>
    <x v="24"/>
    <n v="0"/>
    <n v="0"/>
    <n v="0"/>
    <n v="0"/>
    <n v="17"/>
    <s v="1 1 3 135 004"/>
  </r>
  <r>
    <s v="D"/>
    <x v="2322"/>
    <s v="1 1 3 135 005 001"/>
    <x v="24"/>
    <n v="0"/>
    <n v="0"/>
    <n v="0"/>
    <n v="0"/>
    <n v="17"/>
    <s v="1 1 3 135 005"/>
  </r>
  <r>
    <s v="D"/>
    <x v="2323"/>
    <s v="1 1 3 136 001 001"/>
    <x v="25"/>
    <n v="0"/>
    <n v="0"/>
    <n v="0"/>
    <n v="0"/>
    <n v="17"/>
    <s v="1 1 3 136 001"/>
  </r>
  <r>
    <s v="D"/>
    <x v="2324"/>
    <s v="1 1 3 136 002 001"/>
    <x v="25"/>
    <n v="0"/>
    <n v="0"/>
    <n v="0"/>
    <n v="0"/>
    <n v="17"/>
    <s v="1 1 3 136 002"/>
  </r>
  <r>
    <s v="D"/>
    <x v="2325"/>
    <s v="1 1 3 136 003 001"/>
    <x v="25"/>
    <n v="0"/>
    <n v="0"/>
    <n v="0"/>
    <n v="0"/>
    <n v="17"/>
    <s v="1 1 3 136 003"/>
  </r>
  <r>
    <s v="D"/>
    <x v="2326"/>
    <s v="1 1 3 136 004 001"/>
    <x v="25"/>
    <n v="0"/>
    <n v="0"/>
    <n v="0"/>
    <n v="0"/>
    <n v="17"/>
    <s v="1 1 3 136 004"/>
  </r>
  <r>
    <s v="D"/>
    <x v="2327"/>
    <s v="1 1 3 136 005 001"/>
    <x v="25"/>
    <n v="0"/>
    <n v="0"/>
    <n v="0"/>
    <n v="0"/>
    <n v="17"/>
    <s v="1 1 3 136 005"/>
  </r>
  <r>
    <s v="D"/>
    <x v="2328"/>
    <s v="1 1 3 137 001 001"/>
    <x v="26"/>
    <n v="0"/>
    <n v="0"/>
    <n v="0"/>
    <n v="0"/>
    <n v="17"/>
    <s v="1 1 3 137 001"/>
  </r>
  <r>
    <s v="D"/>
    <x v="2329"/>
    <s v="1 1 3 137 002 001"/>
    <x v="26"/>
    <n v="0"/>
    <n v="0"/>
    <n v="0"/>
    <n v="0"/>
    <n v="17"/>
    <s v="1 1 3 137 002"/>
  </r>
  <r>
    <s v="D"/>
    <x v="2330"/>
    <s v="1 1 3 137 003 001"/>
    <x v="26"/>
    <n v="0"/>
    <n v="0"/>
    <n v="0"/>
    <n v="0"/>
    <n v="17"/>
    <s v="1 1 3 137 003"/>
  </r>
  <r>
    <s v="D"/>
    <x v="2331"/>
    <s v="1 1 3 137 004 001"/>
    <x v="26"/>
    <n v="0"/>
    <n v="0"/>
    <n v="0"/>
    <n v="0"/>
    <n v="17"/>
    <s v="1 1 3 137 004"/>
  </r>
  <r>
    <s v="D"/>
    <x v="2332"/>
    <s v="1 1 3 137 005 001"/>
    <x v="26"/>
    <n v="0"/>
    <n v="0"/>
    <n v="0"/>
    <n v="0"/>
    <n v="17"/>
    <s v="1 1 3 137 005"/>
  </r>
  <r>
    <s v="D"/>
    <x v="2333"/>
    <s v="1 1 3 138 001 001"/>
    <x v="27"/>
    <n v="0"/>
    <n v="0"/>
    <n v="0"/>
    <n v="0"/>
    <n v="17"/>
    <s v="1 1 3 138 001"/>
  </r>
  <r>
    <s v="D"/>
    <x v="2334"/>
    <s v="1 1 3 138 002 001"/>
    <x v="27"/>
    <n v="0"/>
    <n v="0"/>
    <n v="0"/>
    <n v="0"/>
    <n v="17"/>
    <s v="1 1 3 138 002"/>
  </r>
  <r>
    <s v="D"/>
    <x v="2335"/>
    <s v="1 1 3 138 003 001"/>
    <x v="27"/>
    <n v="0"/>
    <n v="0"/>
    <n v="0"/>
    <n v="0"/>
    <n v="17"/>
    <s v="1 1 3 138 003"/>
  </r>
  <r>
    <s v="D"/>
    <x v="2336"/>
    <s v="1 1 3 138 004 001"/>
    <x v="27"/>
    <n v="0"/>
    <n v="0"/>
    <n v="0"/>
    <n v="0"/>
    <n v="17"/>
    <s v="1 1 3 138 004"/>
  </r>
  <r>
    <s v="D"/>
    <x v="2337"/>
    <s v="1 1 3 138 005 001"/>
    <x v="27"/>
    <n v="0"/>
    <n v="0"/>
    <n v="0"/>
    <n v="0"/>
    <n v="17"/>
    <s v="1 1 3 138 005"/>
  </r>
  <r>
    <s v="D"/>
    <x v="2338"/>
    <s v="1 1 4 141 001 001"/>
    <x v="29"/>
    <n v="0"/>
    <n v="0"/>
    <n v="0"/>
    <n v="0"/>
    <n v="17"/>
    <s v="1 1 4 141 001"/>
  </r>
  <r>
    <s v="D"/>
    <x v="2339"/>
    <s v="1 1 4 141 002 001"/>
    <x v="29"/>
    <n v="0"/>
    <n v="0"/>
    <n v="0"/>
    <n v="0"/>
    <n v="17"/>
    <s v="1 1 4 141 002"/>
  </r>
  <r>
    <s v="D"/>
    <x v="2340"/>
    <s v="1 1 4 141 003 001"/>
    <x v="29"/>
    <n v="0"/>
    <n v="0"/>
    <n v="0"/>
    <n v="0"/>
    <n v="17"/>
    <s v="1 1 4 141 003"/>
  </r>
  <r>
    <s v="D"/>
    <x v="2341"/>
    <s v="1 1 4 141 004 001"/>
    <x v="29"/>
    <n v="0"/>
    <n v="0"/>
    <n v="0"/>
    <n v="0"/>
    <n v="17"/>
    <s v="1 1 4 141 004"/>
  </r>
  <r>
    <s v="D"/>
    <x v="2342"/>
    <s v="1 1 4 141 005 001"/>
    <x v="29"/>
    <n v="0"/>
    <n v="0"/>
    <n v="0"/>
    <n v="0"/>
    <n v="17"/>
    <s v="1 1 4 141 005"/>
  </r>
  <r>
    <s v="D"/>
    <x v="2343"/>
    <s v="1 1 4 142 001 001"/>
    <x v="30"/>
    <n v="0"/>
    <n v="0"/>
    <n v="0"/>
    <n v="0"/>
    <n v="17"/>
    <s v="1 1 4 142 001"/>
  </r>
  <r>
    <s v="D"/>
    <x v="2344"/>
    <s v="1 1 4 142 002 001"/>
    <x v="30"/>
    <n v="0"/>
    <n v="0"/>
    <n v="0"/>
    <n v="0"/>
    <n v="17"/>
    <s v="1 1 4 142 002"/>
  </r>
  <r>
    <s v="D"/>
    <x v="2345"/>
    <s v="1 1 4 142 003 001"/>
    <x v="30"/>
    <n v="0"/>
    <n v="0"/>
    <n v="0"/>
    <n v="0"/>
    <n v="17"/>
    <s v="1 1 4 142 003"/>
  </r>
  <r>
    <s v="D"/>
    <x v="2346"/>
    <s v="1 1 4 142 004 001"/>
    <x v="30"/>
    <n v="0"/>
    <n v="0"/>
    <n v="0"/>
    <n v="0"/>
    <n v="17"/>
    <s v="1 1 4 142 004"/>
  </r>
  <r>
    <s v="D"/>
    <x v="2347"/>
    <s v="1 1 4 142 005 001"/>
    <x v="30"/>
    <n v="0"/>
    <n v="0"/>
    <n v="0"/>
    <n v="0"/>
    <n v="17"/>
    <s v="1 1 4 142 005"/>
  </r>
  <r>
    <s v="D"/>
    <x v="2348"/>
    <s v="1 1 4 143 001 001"/>
    <x v="31"/>
    <n v="0"/>
    <n v="0"/>
    <n v="0"/>
    <n v="0"/>
    <n v="17"/>
    <s v="1 1 4 143 001"/>
  </r>
  <r>
    <s v="D"/>
    <x v="2349"/>
    <s v="1 1 4 143 002 001"/>
    <x v="31"/>
    <n v="0"/>
    <n v="0"/>
    <n v="0"/>
    <n v="0"/>
    <n v="17"/>
    <s v="1 1 4 143 002"/>
  </r>
  <r>
    <s v="D"/>
    <x v="2350"/>
    <s v="1 1 4 143 003 001"/>
    <x v="31"/>
    <n v="0"/>
    <n v="0"/>
    <n v="0"/>
    <n v="0"/>
    <n v="17"/>
    <s v="1 1 4 143 003"/>
  </r>
  <r>
    <s v="D"/>
    <x v="2351"/>
    <s v="1 1 4 143 004 001"/>
    <x v="31"/>
    <n v="0"/>
    <n v="0"/>
    <n v="0"/>
    <n v="0"/>
    <n v="17"/>
    <s v="1 1 4 143 004"/>
  </r>
  <r>
    <s v="D"/>
    <x v="2352"/>
    <s v="1 1 4 143 005 001"/>
    <x v="31"/>
    <n v="0"/>
    <n v="0"/>
    <n v="0"/>
    <n v="0"/>
    <n v="17"/>
    <s v="1 1 4 143 005"/>
  </r>
  <r>
    <s v="D"/>
    <x v="2353"/>
    <s v="1 1 4 144 001 001"/>
    <x v="32"/>
    <n v="0"/>
    <n v="0"/>
    <n v="0"/>
    <n v="0"/>
    <n v="17"/>
    <s v="1 1 4 144 001"/>
  </r>
  <r>
    <s v="D"/>
    <x v="2354"/>
    <s v="1 1 4 144 002 001"/>
    <x v="32"/>
    <n v="0"/>
    <n v="0"/>
    <n v="0"/>
    <n v="0"/>
    <n v="17"/>
    <s v="1 1 4 144 002"/>
  </r>
  <r>
    <s v="D"/>
    <x v="2355"/>
    <s v="1 1 4 144 003 001"/>
    <x v="32"/>
    <n v="0"/>
    <n v="0"/>
    <n v="0"/>
    <n v="0"/>
    <n v="17"/>
    <s v="1 1 4 144 003"/>
  </r>
  <r>
    <s v="D"/>
    <x v="2356"/>
    <s v="1 1 4 144 004 001"/>
    <x v="32"/>
    <n v="0"/>
    <n v="0"/>
    <n v="0"/>
    <n v="0"/>
    <n v="17"/>
    <s v="1 1 4 144 004"/>
  </r>
  <r>
    <s v="D"/>
    <x v="2357"/>
    <s v="1 1 4 144 005 001"/>
    <x v="32"/>
    <n v="0"/>
    <n v="0"/>
    <n v="0"/>
    <n v="0"/>
    <n v="17"/>
    <s v="1 1 4 144 005"/>
  </r>
  <r>
    <s v="D"/>
    <x v="2358"/>
    <s v="1 1 5 151 001 001"/>
    <x v="34"/>
    <n v="0"/>
    <n v="0"/>
    <n v="0"/>
    <n v="0"/>
    <n v="17"/>
    <s v="1 1 5 151 001"/>
  </r>
  <r>
    <s v="D"/>
    <x v="2359"/>
    <s v="1 1 5 151 002 001"/>
    <x v="34"/>
    <n v="0"/>
    <n v="0"/>
    <n v="0"/>
    <n v="0"/>
    <n v="17"/>
    <s v="1 1 5 151 002"/>
  </r>
  <r>
    <s v="D"/>
    <x v="2360"/>
    <s v="1 1 5 151 003 001"/>
    <x v="34"/>
    <n v="0"/>
    <n v="0"/>
    <n v="0"/>
    <n v="0"/>
    <n v="17"/>
    <s v="1 1 5 151 003"/>
  </r>
  <r>
    <s v="D"/>
    <x v="2361"/>
    <s v="1 1 5 151 004 001"/>
    <x v="34"/>
    <n v="0"/>
    <n v="0"/>
    <n v="0"/>
    <n v="0"/>
    <n v="17"/>
    <s v="1 1 5 151 004"/>
  </r>
  <r>
    <s v="D"/>
    <x v="2362"/>
    <s v="1 1 5 151 005 001"/>
    <x v="34"/>
    <n v="0"/>
    <n v="0"/>
    <n v="0"/>
    <n v="0"/>
    <n v="17"/>
    <s v="1 1 5 151 005"/>
  </r>
  <r>
    <s v="D"/>
    <x v="2363"/>
    <s v="1 1 5 152 001 001"/>
    <x v="35"/>
    <n v="0"/>
    <n v="0"/>
    <n v="0"/>
    <n v="0"/>
    <n v="17"/>
    <s v="1 1 5 152 001"/>
  </r>
  <r>
    <s v="D"/>
    <x v="2364"/>
    <s v="1 1 5 152 002 001"/>
    <x v="35"/>
    <n v="0"/>
    <n v="0"/>
    <n v="0"/>
    <n v="0"/>
    <n v="17"/>
    <s v="1 1 5 152 002"/>
  </r>
  <r>
    <s v="D"/>
    <x v="2365"/>
    <s v="1 1 5 152 003 001"/>
    <x v="35"/>
    <n v="0"/>
    <n v="0"/>
    <n v="0"/>
    <n v="0"/>
    <n v="17"/>
    <s v="1 1 5 152 003"/>
  </r>
  <r>
    <s v="D"/>
    <x v="2366"/>
    <s v="1 1 5 152 004 001"/>
    <x v="35"/>
    <n v="0"/>
    <n v="0"/>
    <n v="0"/>
    <n v="0"/>
    <n v="17"/>
    <s v="1 1 5 152 004"/>
  </r>
  <r>
    <s v="D"/>
    <x v="2367"/>
    <s v="1 1 5 152 005 001"/>
    <x v="35"/>
    <n v="0"/>
    <n v="0"/>
    <n v="0"/>
    <n v="0"/>
    <n v="17"/>
    <s v="1 1 5 152 005"/>
  </r>
  <r>
    <s v="D"/>
    <x v="2368"/>
    <s v="1 1 5 153 001 001"/>
    <x v="36"/>
    <n v="0"/>
    <n v="0"/>
    <n v="0"/>
    <n v="0"/>
    <n v="17"/>
    <s v="1 1 5 153 001"/>
  </r>
  <r>
    <s v="D"/>
    <x v="2369"/>
    <s v="1 1 5 153 002 001"/>
    <x v="36"/>
    <n v="0"/>
    <n v="0"/>
    <n v="0"/>
    <n v="0"/>
    <n v="17"/>
    <s v="1 1 5 153 002"/>
  </r>
  <r>
    <s v="D"/>
    <x v="2370"/>
    <s v="1 1 5 153 003 001"/>
    <x v="36"/>
    <n v="0"/>
    <n v="0"/>
    <n v="0"/>
    <n v="0"/>
    <n v="17"/>
    <s v="1 1 5 153 003"/>
  </r>
  <r>
    <s v="D"/>
    <x v="2371"/>
    <s v="1 1 5 153 004 001"/>
    <x v="36"/>
    <n v="0"/>
    <n v="0"/>
    <n v="0"/>
    <n v="0"/>
    <n v="17"/>
    <s v="1 1 5 153 004"/>
  </r>
  <r>
    <s v="D"/>
    <x v="2372"/>
    <s v="1 1 5 153 005 001"/>
    <x v="36"/>
    <n v="0"/>
    <n v="0"/>
    <n v="0"/>
    <n v="0"/>
    <n v="17"/>
    <s v="1 1 5 153 005"/>
  </r>
  <r>
    <s v="D"/>
    <x v="2373"/>
    <s v="1 1 5 154 001 001"/>
    <x v="37"/>
    <n v="0"/>
    <n v="0"/>
    <n v="0"/>
    <n v="0"/>
    <n v="17"/>
    <s v="1 1 5 154 001"/>
  </r>
  <r>
    <s v="D"/>
    <x v="2374"/>
    <s v="1 1 5 154 002 001"/>
    <x v="37"/>
    <n v="0"/>
    <n v="0"/>
    <n v="0"/>
    <n v="0"/>
    <n v="17"/>
    <s v="1 1 5 154 002"/>
  </r>
  <r>
    <s v="D"/>
    <x v="2375"/>
    <s v="1 1 5 154 003 001"/>
    <x v="37"/>
    <n v="0"/>
    <n v="0"/>
    <n v="0"/>
    <n v="0"/>
    <n v="17"/>
    <s v="1 1 5 154 003"/>
  </r>
  <r>
    <s v="D"/>
    <x v="2376"/>
    <s v="1 1 5 154 004 001"/>
    <x v="37"/>
    <n v="0"/>
    <n v="0"/>
    <n v="0"/>
    <n v="0"/>
    <n v="17"/>
    <s v="1 1 5 154 004"/>
  </r>
  <r>
    <s v="D"/>
    <x v="2377"/>
    <s v="1 1 5 154 005 001"/>
    <x v="37"/>
    <n v="0"/>
    <n v="0"/>
    <n v="0"/>
    <n v="0"/>
    <n v="17"/>
    <s v="1 1 5 154 005"/>
  </r>
  <r>
    <s v="D"/>
    <x v="2378"/>
    <s v="1 1 5 155 001 001"/>
    <x v="38"/>
    <n v="0"/>
    <n v="0"/>
    <n v="0"/>
    <n v="0"/>
    <n v="17"/>
    <s v="1 1 5 155 001"/>
  </r>
  <r>
    <s v="D"/>
    <x v="2379"/>
    <s v="1 1 5 155 002 001"/>
    <x v="38"/>
    <n v="0"/>
    <n v="0"/>
    <n v="0"/>
    <n v="0"/>
    <n v="17"/>
    <s v="1 1 5 155 002"/>
  </r>
  <r>
    <s v="D"/>
    <x v="2380"/>
    <s v="1 1 5 155 003 001"/>
    <x v="38"/>
    <n v="0"/>
    <n v="0"/>
    <n v="0"/>
    <n v="0"/>
    <n v="17"/>
    <s v="1 1 5 155 003"/>
  </r>
  <r>
    <s v="D"/>
    <x v="2381"/>
    <s v="1 1 5 155 004 001"/>
    <x v="38"/>
    <n v="0"/>
    <n v="0"/>
    <n v="0"/>
    <n v="0"/>
    <n v="17"/>
    <s v="1 1 5 155 004"/>
  </r>
  <r>
    <s v="D"/>
    <x v="2382"/>
    <s v="1 1 5 155 005 001"/>
    <x v="38"/>
    <n v="0"/>
    <n v="0"/>
    <n v="0"/>
    <n v="0"/>
    <n v="17"/>
    <s v="1 1 5 155 005"/>
  </r>
  <r>
    <s v="D"/>
    <x v="2383"/>
    <s v="1 1 5 159 001 001"/>
    <x v="39"/>
    <n v="0"/>
    <n v="0"/>
    <n v="0"/>
    <n v="0"/>
    <n v="17"/>
    <s v="1 1 5 159 001"/>
  </r>
  <r>
    <s v="D"/>
    <x v="2384"/>
    <s v="1 1 5 159 002 001"/>
    <x v="39"/>
    <n v="0"/>
    <n v="0"/>
    <n v="0"/>
    <n v="0"/>
    <n v="17"/>
    <s v="1 1 5 159 002"/>
  </r>
  <r>
    <s v="D"/>
    <x v="2385"/>
    <s v="1 1 5 159 003 001"/>
    <x v="39"/>
    <n v="0"/>
    <n v="0"/>
    <n v="0"/>
    <n v="0"/>
    <n v="17"/>
    <s v="1 1 5 159 003"/>
  </r>
  <r>
    <s v="D"/>
    <x v="2386"/>
    <s v="1 1 5 159 004 001"/>
    <x v="39"/>
    <n v="0"/>
    <n v="0"/>
    <n v="0"/>
    <n v="0"/>
    <n v="17"/>
    <s v="1 1 5 159 004"/>
  </r>
  <r>
    <s v="D"/>
    <x v="2387"/>
    <s v="1 1 5 159 005 001"/>
    <x v="39"/>
    <n v="0"/>
    <n v="0"/>
    <n v="0"/>
    <n v="0"/>
    <n v="17"/>
    <s v="1 1 5 159 005"/>
  </r>
  <r>
    <s v="D"/>
    <x v="2388"/>
    <s v="1 1 6 161 001 001"/>
    <x v="41"/>
    <n v="0"/>
    <n v="0"/>
    <n v="0"/>
    <n v="0"/>
    <n v="17"/>
    <s v="1 1 6 161 001"/>
  </r>
  <r>
    <s v="D"/>
    <x v="2389"/>
    <s v="1 1 6 161 002 001"/>
    <x v="41"/>
    <n v="0"/>
    <n v="0"/>
    <n v="0"/>
    <n v="0"/>
    <n v="17"/>
    <s v="1 1 6 161 002"/>
  </r>
  <r>
    <s v="D"/>
    <x v="2390"/>
    <s v="1 1 6 161 003 001"/>
    <x v="41"/>
    <n v="485836.26479999989"/>
    <n v="0"/>
    <n v="0"/>
    <n v="485836.26479999989"/>
    <n v="17"/>
    <s v="1 1 6 161 003"/>
  </r>
  <r>
    <s v="D"/>
    <x v="2391"/>
    <s v="1 1 6 161 004 001"/>
    <x v="41"/>
    <n v="0"/>
    <n v="0"/>
    <n v="0"/>
    <n v="0"/>
    <n v="17"/>
    <s v="1 1 6 161 004"/>
  </r>
  <r>
    <s v="D"/>
    <x v="2392"/>
    <s v="1 1 6 161 005 001"/>
    <x v="41"/>
    <n v="0"/>
    <n v="0"/>
    <n v="0"/>
    <n v="0"/>
    <n v="17"/>
    <s v="1 1 6 161 005"/>
  </r>
  <r>
    <s v="D"/>
    <x v="2393"/>
    <s v="1 1 7 171 001 001"/>
    <x v="43"/>
    <n v="0"/>
    <n v="0"/>
    <n v="0"/>
    <n v="0"/>
    <n v="17"/>
    <s v="1 1 7 171 001"/>
  </r>
  <r>
    <s v="D"/>
    <x v="2394"/>
    <s v="1 1 7 171 002 001"/>
    <x v="43"/>
    <n v="0"/>
    <n v="0"/>
    <n v="0"/>
    <n v="0"/>
    <n v="17"/>
    <s v="1 1 7 171 002"/>
  </r>
  <r>
    <s v="D"/>
    <x v="2395"/>
    <s v="1 1 7 171 003 001"/>
    <x v="43"/>
    <n v="0"/>
    <n v="0"/>
    <n v="0"/>
    <n v="0"/>
    <n v="17"/>
    <s v="1 1 7 171 003"/>
  </r>
  <r>
    <s v="D"/>
    <x v="2396"/>
    <s v="1 1 7 171 004 001"/>
    <x v="43"/>
    <n v="0"/>
    <n v="0"/>
    <n v="0"/>
    <n v="0"/>
    <n v="17"/>
    <s v="1 1 7 171 004"/>
  </r>
  <r>
    <s v="D"/>
    <x v="2397"/>
    <s v="1 1 7 171 005 001"/>
    <x v="43"/>
    <n v="0"/>
    <n v="0"/>
    <n v="0"/>
    <n v="0"/>
    <n v="17"/>
    <s v="1 1 7 171 005"/>
  </r>
  <r>
    <s v="D"/>
    <x v="2398"/>
    <s v="1 1 7 172 001 001"/>
    <x v="44"/>
    <n v="0"/>
    <n v="0"/>
    <n v="0"/>
    <n v="0"/>
    <n v="17"/>
    <s v="1 1 7 172 001"/>
  </r>
  <r>
    <s v="D"/>
    <x v="2399"/>
    <s v="1 1 7 172 002 001"/>
    <x v="44"/>
    <n v="0"/>
    <n v="0"/>
    <n v="0"/>
    <n v="0"/>
    <n v="17"/>
    <s v="1 1 7 172 002"/>
  </r>
  <r>
    <s v="D"/>
    <x v="2400"/>
    <s v="1 1 7 172 003 001"/>
    <x v="44"/>
    <n v="0"/>
    <n v="0"/>
    <n v="0"/>
    <n v="0"/>
    <n v="17"/>
    <s v="1 1 7 172 003"/>
  </r>
  <r>
    <s v="D"/>
    <x v="2401"/>
    <s v="1 1 7 172 004 001"/>
    <x v="44"/>
    <n v="0"/>
    <n v="0"/>
    <n v="0"/>
    <n v="0"/>
    <n v="17"/>
    <s v="1 1 7 172 004"/>
  </r>
  <r>
    <s v="D"/>
    <x v="2402"/>
    <s v="1 1 7 172 005 001"/>
    <x v="44"/>
    <n v="0"/>
    <n v="0"/>
    <n v="0"/>
    <n v="0"/>
    <n v="17"/>
    <s v="1 1 7 172 005"/>
  </r>
  <r>
    <s v="D"/>
    <x v="2403"/>
    <s v="1 2 1 211 001 001"/>
    <x v="47"/>
    <n v="0"/>
    <n v="0"/>
    <n v="0"/>
    <n v="0"/>
    <n v="17"/>
    <s v="1 2 1 211 001"/>
  </r>
  <r>
    <s v="D"/>
    <x v="2404"/>
    <s v="1 2 1 211 002 001"/>
    <x v="47"/>
    <n v="0"/>
    <n v="0"/>
    <n v="0"/>
    <n v="0"/>
    <n v="17"/>
    <s v="1 2 1 211 002"/>
  </r>
  <r>
    <s v="D"/>
    <x v="2405"/>
    <s v="1 2 1 211 003 001"/>
    <x v="47"/>
    <n v="800754"/>
    <n v="0"/>
    <n v="0"/>
    <n v="800754"/>
    <n v="17"/>
    <s v="1 2 1 211 003"/>
  </r>
  <r>
    <s v="D"/>
    <x v="2406"/>
    <s v="1 2 1 211 004 001"/>
    <x v="47"/>
    <n v="0"/>
    <n v="0"/>
    <n v="0"/>
    <n v="0"/>
    <n v="17"/>
    <s v="1 2 1 211 004"/>
  </r>
  <r>
    <s v="D"/>
    <x v="2407"/>
    <s v="1 2 1 211 005 001"/>
    <x v="47"/>
    <n v="0"/>
    <n v="0"/>
    <n v="0"/>
    <n v="0"/>
    <n v="17"/>
    <s v="1 2 1 211 005"/>
  </r>
  <r>
    <s v="D"/>
    <x v="2408"/>
    <s v="1 2 1 212 001 001"/>
    <x v="48"/>
    <n v="0"/>
    <n v="0"/>
    <n v="0"/>
    <n v="0"/>
    <n v="17"/>
    <s v="1 2 1 212 001"/>
  </r>
  <r>
    <s v="D"/>
    <x v="2409"/>
    <s v="1 2 1 212 002 001"/>
    <x v="48"/>
    <n v="0"/>
    <n v="0"/>
    <n v="0"/>
    <n v="0"/>
    <n v="17"/>
    <s v="1 2 1 212 002"/>
  </r>
  <r>
    <s v="D"/>
    <x v="2410"/>
    <s v="1 2 1 212 003 001"/>
    <x v="48"/>
    <n v="0"/>
    <n v="0"/>
    <n v="0"/>
    <n v="0"/>
    <n v="17"/>
    <s v="1 2 1 212 003"/>
  </r>
  <r>
    <s v="D"/>
    <x v="2411"/>
    <s v="1 2 1 212 004 001"/>
    <x v="48"/>
    <n v="0"/>
    <n v="0"/>
    <n v="0"/>
    <n v="0"/>
    <n v="17"/>
    <s v="1 2 1 212 004"/>
  </r>
  <r>
    <s v="D"/>
    <x v="2412"/>
    <s v="1 2 1 212 005 001"/>
    <x v="48"/>
    <n v="0"/>
    <n v="0"/>
    <n v="0"/>
    <n v="0"/>
    <n v="17"/>
    <s v="1 2 1 212 005"/>
  </r>
  <r>
    <s v="D"/>
    <x v="2413"/>
    <s v="1 2 1 213 001 001"/>
    <x v="49"/>
    <n v="0"/>
    <n v="0"/>
    <n v="0"/>
    <n v="0"/>
    <n v="17"/>
    <s v="1 2 1 213 001"/>
  </r>
  <r>
    <s v="D"/>
    <x v="2414"/>
    <s v="1 2 1 213 002 001"/>
    <x v="49"/>
    <n v="0"/>
    <n v="0"/>
    <n v="0"/>
    <n v="0"/>
    <n v="17"/>
    <s v="1 2 1 213 002"/>
  </r>
  <r>
    <s v="D"/>
    <x v="2415"/>
    <s v="1 2 1 213 003 001"/>
    <x v="49"/>
    <n v="0"/>
    <n v="0"/>
    <n v="0"/>
    <n v="0"/>
    <n v="17"/>
    <s v="1 2 1 213 003"/>
  </r>
  <r>
    <s v="D"/>
    <x v="2416"/>
    <s v="1 2 1 213 004 001"/>
    <x v="49"/>
    <n v="0"/>
    <n v="0"/>
    <n v="0"/>
    <n v="0"/>
    <n v="17"/>
    <s v="1 2 1 213 004"/>
  </r>
  <r>
    <s v="D"/>
    <x v="2417"/>
    <s v="1 2 1 213 005 001"/>
    <x v="49"/>
    <n v="0"/>
    <n v="0"/>
    <n v="0"/>
    <n v="0"/>
    <n v="17"/>
    <s v="1 2 1 213 005"/>
  </r>
  <r>
    <s v="D"/>
    <x v="2418"/>
    <s v="1 2 1 214 001 001"/>
    <x v="50"/>
    <n v="0"/>
    <n v="0"/>
    <n v="0"/>
    <n v="0"/>
    <n v="17"/>
    <s v="1 2 1 214 001"/>
  </r>
  <r>
    <s v="D"/>
    <x v="2419"/>
    <s v="1 2 1 214 002 001"/>
    <x v="50"/>
    <n v="0"/>
    <n v="0"/>
    <n v="0"/>
    <n v="0"/>
    <n v="17"/>
    <s v="1 2 1 214 002"/>
  </r>
  <r>
    <s v="D"/>
    <x v="2420"/>
    <s v="1 2 1 214 003 001"/>
    <x v="50"/>
    <n v="254852"/>
    <n v="0"/>
    <n v="0"/>
    <n v="254852"/>
    <n v="17"/>
    <s v="1 2 1 214 003"/>
  </r>
  <r>
    <s v="D"/>
    <x v="2421"/>
    <s v="1 2 1 214 004 001"/>
    <x v="50"/>
    <n v="0"/>
    <n v="0"/>
    <n v="0"/>
    <n v="0"/>
    <n v="17"/>
    <s v="1 2 1 214 004"/>
  </r>
  <r>
    <s v="D"/>
    <x v="2422"/>
    <s v="1 2 1 214 005 001"/>
    <x v="50"/>
    <n v="0"/>
    <n v="0"/>
    <n v="0"/>
    <n v="0"/>
    <n v="17"/>
    <s v="1 2 1 214 005"/>
  </r>
  <r>
    <s v="D"/>
    <x v="2423"/>
    <s v="1 2 1 215 001 001"/>
    <x v="51"/>
    <n v="0"/>
    <n v="0"/>
    <n v="0"/>
    <n v="0"/>
    <n v="17"/>
    <s v="1 2 1 215 001"/>
  </r>
  <r>
    <s v="D"/>
    <x v="2424"/>
    <s v="1 2 1 215 002 001"/>
    <x v="51"/>
    <n v="0"/>
    <n v="0"/>
    <n v="0"/>
    <n v="0"/>
    <n v="17"/>
    <s v="1 2 1 215 002"/>
  </r>
  <r>
    <s v="D"/>
    <x v="2425"/>
    <s v="1 2 1 215 003 001"/>
    <x v="51"/>
    <n v="0"/>
    <n v="0"/>
    <n v="0"/>
    <n v="0"/>
    <n v="17"/>
    <s v="1 2 1 215 003"/>
  </r>
  <r>
    <s v="D"/>
    <x v="2426"/>
    <s v="1 2 1 215 004 001"/>
    <x v="51"/>
    <n v="0"/>
    <n v="0"/>
    <n v="0"/>
    <n v="0"/>
    <n v="17"/>
    <s v="1 2 1 215 004"/>
  </r>
  <r>
    <s v="D"/>
    <x v="2427"/>
    <s v="1 2 1 215 005 001"/>
    <x v="51"/>
    <n v="0"/>
    <n v="0"/>
    <n v="0"/>
    <n v="0"/>
    <n v="17"/>
    <s v="1 2 1 215 005"/>
  </r>
  <r>
    <s v="D"/>
    <x v="2428"/>
    <s v="1 2 1 216 001 001"/>
    <x v="52"/>
    <n v="0"/>
    <n v="0"/>
    <n v="0"/>
    <n v="0"/>
    <n v="17"/>
    <s v="1 2 1 216 001"/>
  </r>
  <r>
    <s v="D"/>
    <x v="2429"/>
    <s v="1 2 1 216 002 001"/>
    <x v="52"/>
    <n v="0"/>
    <n v="0"/>
    <n v="0"/>
    <n v="0"/>
    <n v="17"/>
    <s v="1 2 1 216 002"/>
  </r>
  <r>
    <s v="D"/>
    <x v="2430"/>
    <s v="1 2 1 216 003 001"/>
    <x v="52"/>
    <n v="456422"/>
    <n v="0"/>
    <n v="0"/>
    <n v="456422"/>
    <n v="17"/>
    <s v="1 2 1 216 003"/>
  </r>
  <r>
    <s v="D"/>
    <x v="2431"/>
    <s v="1 2 1 216 004 001"/>
    <x v="52"/>
    <n v="0"/>
    <n v="0"/>
    <n v="0"/>
    <n v="0"/>
    <n v="17"/>
    <s v="1 2 1 216 004"/>
  </r>
  <r>
    <s v="D"/>
    <x v="2432"/>
    <s v="1 2 1 216 005 001"/>
    <x v="52"/>
    <n v="0"/>
    <n v="0"/>
    <n v="0"/>
    <n v="0"/>
    <n v="17"/>
    <s v="1 2 1 216 005"/>
  </r>
  <r>
    <s v="D"/>
    <x v="2433"/>
    <s v="1 2 1 217 001 001"/>
    <x v="53"/>
    <n v="0"/>
    <n v="0"/>
    <n v="0"/>
    <n v="0"/>
    <n v="17"/>
    <s v="1 2 1 217 001"/>
  </r>
  <r>
    <s v="D"/>
    <x v="2434"/>
    <s v="1 2 1 217 002 001"/>
    <x v="53"/>
    <n v="0"/>
    <n v="0"/>
    <n v="0"/>
    <n v="0"/>
    <n v="17"/>
    <s v="1 2 1 217 002"/>
  </r>
  <r>
    <s v="D"/>
    <x v="2435"/>
    <s v="1 2 1 217 003 001"/>
    <x v="53"/>
    <n v="0"/>
    <n v="0"/>
    <n v="0"/>
    <n v="0"/>
    <n v="17"/>
    <s v="1 2 1 217 003"/>
  </r>
  <r>
    <s v="D"/>
    <x v="2436"/>
    <s v="1 2 1 217 004 001"/>
    <x v="53"/>
    <n v="0"/>
    <n v="0"/>
    <n v="0"/>
    <n v="0"/>
    <n v="17"/>
    <s v="1 2 1 217 004"/>
  </r>
  <r>
    <s v="D"/>
    <x v="2437"/>
    <s v="1 2 1 217 005 001"/>
    <x v="53"/>
    <n v="0"/>
    <n v="0"/>
    <n v="0"/>
    <n v="0"/>
    <n v="17"/>
    <s v="1 2 1 217 005"/>
  </r>
  <r>
    <s v="D"/>
    <x v="2438"/>
    <s v="1 2 1 218 001 001"/>
    <x v="54"/>
    <n v="0"/>
    <n v="0"/>
    <n v="0"/>
    <n v="0"/>
    <n v="17"/>
    <s v="1 2 1 218 001"/>
  </r>
  <r>
    <s v="D"/>
    <x v="2439"/>
    <s v="1 2 1 218 002 001"/>
    <x v="54"/>
    <n v="0"/>
    <n v="0"/>
    <n v="0"/>
    <n v="0"/>
    <n v="17"/>
    <s v="1 2 1 218 002"/>
  </r>
  <r>
    <s v="D"/>
    <x v="2440"/>
    <s v="1 2 1 218 003 001"/>
    <x v="54"/>
    <n v="0"/>
    <n v="0"/>
    <n v="0"/>
    <n v="0"/>
    <n v="17"/>
    <s v="1 2 1 218 003"/>
  </r>
  <r>
    <s v="D"/>
    <x v="2441"/>
    <s v="1 2 1 218 004 001"/>
    <x v="54"/>
    <n v="0"/>
    <n v="0"/>
    <n v="0"/>
    <n v="0"/>
    <n v="17"/>
    <s v="1 2 1 218 004"/>
  </r>
  <r>
    <s v="D"/>
    <x v="2442"/>
    <s v="1 2 1 218 005 001"/>
    <x v="54"/>
    <n v="0"/>
    <n v="0"/>
    <n v="0"/>
    <n v="0"/>
    <n v="17"/>
    <s v="1 2 1 218 005"/>
  </r>
  <r>
    <s v="D"/>
    <x v="2443"/>
    <s v="1 2 2 221 001 001"/>
    <x v="56"/>
    <n v="0"/>
    <n v="0"/>
    <n v="0"/>
    <n v="0"/>
    <n v="17"/>
    <s v="1 2 2 221 001"/>
  </r>
  <r>
    <s v="D"/>
    <x v="2444"/>
    <s v="1 2 2 221 002 001"/>
    <x v="56"/>
    <n v="0"/>
    <n v="0"/>
    <n v="0"/>
    <n v="0"/>
    <n v="17"/>
    <s v="1 2 2 221 002"/>
  </r>
  <r>
    <s v="D"/>
    <x v="2445"/>
    <s v="1 2 2 221 003 001"/>
    <x v="56"/>
    <n v="0"/>
    <n v="0"/>
    <n v="0"/>
    <n v="0"/>
    <n v="17"/>
    <s v="1 2 2 221 003"/>
  </r>
  <r>
    <s v="D"/>
    <x v="2446"/>
    <s v="1 2 2 221 004 001"/>
    <x v="56"/>
    <n v="0"/>
    <n v="0"/>
    <n v="0"/>
    <n v="0"/>
    <n v="17"/>
    <s v="1 2 2 221 004"/>
  </r>
  <r>
    <s v="D"/>
    <x v="2447"/>
    <s v="1 2 2 221 005 001"/>
    <x v="56"/>
    <n v="0"/>
    <n v="0"/>
    <n v="0"/>
    <n v="0"/>
    <n v="17"/>
    <s v="1 2 2 221 005"/>
  </r>
  <r>
    <s v="D"/>
    <x v="2448"/>
    <s v="1 2 2 222 001 001"/>
    <x v="57"/>
    <n v="0"/>
    <n v="0"/>
    <n v="0"/>
    <n v="0"/>
    <n v="17"/>
    <s v="1 2 2 222 001"/>
  </r>
  <r>
    <s v="D"/>
    <x v="2449"/>
    <s v="1 2 2 222 002 001"/>
    <x v="57"/>
    <n v="0"/>
    <n v="0"/>
    <n v="0"/>
    <n v="0"/>
    <n v="17"/>
    <s v="1 2 2 222 002"/>
  </r>
  <r>
    <s v="D"/>
    <x v="2450"/>
    <s v="1 2 2 222 003 001"/>
    <x v="57"/>
    <n v="0"/>
    <n v="0"/>
    <n v="0"/>
    <n v="0"/>
    <n v="17"/>
    <s v="1 2 2 222 003"/>
  </r>
  <r>
    <s v="D"/>
    <x v="2451"/>
    <s v="1 2 2 222 004 001"/>
    <x v="57"/>
    <n v="0"/>
    <n v="0"/>
    <n v="0"/>
    <n v="0"/>
    <n v="17"/>
    <s v="1 2 2 222 004"/>
  </r>
  <r>
    <s v="D"/>
    <x v="2452"/>
    <s v="1 2 2 222 005 001"/>
    <x v="57"/>
    <n v="0"/>
    <n v="0"/>
    <n v="0"/>
    <n v="0"/>
    <n v="17"/>
    <s v="1 2 2 222 005"/>
  </r>
  <r>
    <s v="D"/>
    <x v="2453"/>
    <s v="1 2 2 223 001 001"/>
    <x v="58"/>
    <n v="0"/>
    <n v="0"/>
    <n v="0"/>
    <n v="0"/>
    <n v="17"/>
    <s v="1 2 2 223 001"/>
  </r>
  <r>
    <s v="D"/>
    <x v="2454"/>
    <s v="1 2 2 223 002 001"/>
    <x v="58"/>
    <n v="0"/>
    <n v="0"/>
    <n v="0"/>
    <n v="0"/>
    <n v="17"/>
    <s v="1 2 2 223 002"/>
  </r>
  <r>
    <s v="D"/>
    <x v="2455"/>
    <s v="1 2 2 223 003 001"/>
    <x v="58"/>
    <n v="0"/>
    <n v="0"/>
    <n v="0"/>
    <n v="0"/>
    <n v="17"/>
    <s v="1 2 2 223 003"/>
  </r>
  <r>
    <s v="D"/>
    <x v="2456"/>
    <s v="1 2 2 223 004 001"/>
    <x v="58"/>
    <n v="0"/>
    <n v="0"/>
    <n v="0"/>
    <n v="0"/>
    <n v="17"/>
    <s v="1 2 2 223 004"/>
  </r>
  <r>
    <s v="D"/>
    <x v="2457"/>
    <s v="1 2 2 223 005 001"/>
    <x v="58"/>
    <n v="0"/>
    <n v="0"/>
    <n v="0"/>
    <n v="0"/>
    <n v="17"/>
    <s v="1 2 2 223 005"/>
  </r>
  <r>
    <s v="D"/>
    <x v="2458"/>
    <s v="1 2 3 231 001 001"/>
    <x v="60"/>
    <n v="0"/>
    <n v="0"/>
    <n v="0"/>
    <n v="0"/>
    <n v="17"/>
    <s v="1 2 3 231 001"/>
  </r>
  <r>
    <s v="D"/>
    <x v="2459"/>
    <s v="1 2 3 231 002 001"/>
    <x v="60"/>
    <n v="0"/>
    <n v="0"/>
    <n v="0"/>
    <n v="0"/>
    <n v="17"/>
    <s v="1 2 3 231 002"/>
  </r>
  <r>
    <s v="D"/>
    <x v="2460"/>
    <s v="1 2 3 231 003 001"/>
    <x v="60"/>
    <n v="0"/>
    <n v="0"/>
    <n v="0"/>
    <n v="0"/>
    <n v="17"/>
    <s v="1 2 3 231 003"/>
  </r>
  <r>
    <s v="D"/>
    <x v="2461"/>
    <s v="1 2 3 231 004 001"/>
    <x v="60"/>
    <n v="0"/>
    <n v="0"/>
    <n v="0"/>
    <n v="0"/>
    <n v="17"/>
    <s v="1 2 3 231 004"/>
  </r>
  <r>
    <s v="D"/>
    <x v="2462"/>
    <s v="1 2 3 231 005 001"/>
    <x v="60"/>
    <n v="0"/>
    <n v="0"/>
    <n v="0"/>
    <n v="0"/>
    <n v="17"/>
    <s v="1 2 3 231 005"/>
  </r>
  <r>
    <s v="D"/>
    <x v="2463"/>
    <s v="1 2 3 232 001 001"/>
    <x v="61"/>
    <n v="0"/>
    <n v="0"/>
    <n v="0"/>
    <n v="0"/>
    <n v="17"/>
    <s v="1 2 3 232 001"/>
  </r>
  <r>
    <s v="D"/>
    <x v="2464"/>
    <s v="1 2 3 232 002 001"/>
    <x v="61"/>
    <n v="0"/>
    <n v="0"/>
    <n v="0"/>
    <n v="0"/>
    <n v="17"/>
    <s v="1 2 3 232 002"/>
  </r>
  <r>
    <s v="D"/>
    <x v="2465"/>
    <s v="1 2 3 232 003 001"/>
    <x v="61"/>
    <n v="0"/>
    <n v="0"/>
    <n v="0"/>
    <n v="0"/>
    <n v="17"/>
    <s v="1 2 3 232 003"/>
  </r>
  <r>
    <s v="D"/>
    <x v="2466"/>
    <s v="1 2 3 232 004 001"/>
    <x v="61"/>
    <n v="0"/>
    <n v="0"/>
    <n v="0"/>
    <n v="0"/>
    <n v="17"/>
    <s v="1 2 3 232 004"/>
  </r>
  <r>
    <s v="D"/>
    <x v="2467"/>
    <s v="1 2 3 232 005 001"/>
    <x v="61"/>
    <n v="0"/>
    <n v="0"/>
    <n v="0"/>
    <n v="0"/>
    <n v="17"/>
    <s v="1 2 3 232 005"/>
  </r>
  <r>
    <s v="D"/>
    <x v="2468"/>
    <s v="1 2 3 233 001 001"/>
    <x v="62"/>
    <n v="0"/>
    <n v="0"/>
    <n v="0"/>
    <n v="0"/>
    <n v="17"/>
    <s v="1 2 3 233 001"/>
  </r>
  <r>
    <s v="D"/>
    <x v="2469"/>
    <s v="1 2 3 233 002 001"/>
    <x v="62"/>
    <n v="0"/>
    <n v="0"/>
    <n v="0"/>
    <n v="0"/>
    <n v="17"/>
    <s v="1 2 3 233 002"/>
  </r>
  <r>
    <s v="D"/>
    <x v="2470"/>
    <s v="1 2 3 233 003 001"/>
    <x v="62"/>
    <n v="0"/>
    <n v="0"/>
    <n v="0"/>
    <n v="0"/>
    <n v="17"/>
    <s v="1 2 3 233 003"/>
  </r>
  <r>
    <s v="D"/>
    <x v="2471"/>
    <s v="1 2 3 233 004 001"/>
    <x v="62"/>
    <n v="0"/>
    <n v="0"/>
    <n v="0"/>
    <n v="0"/>
    <n v="17"/>
    <s v="1 2 3 233 004"/>
  </r>
  <r>
    <s v="D"/>
    <x v="2472"/>
    <s v="1 2 3 233 005 001"/>
    <x v="62"/>
    <n v="0"/>
    <n v="0"/>
    <n v="0"/>
    <n v="0"/>
    <n v="17"/>
    <s v="1 2 3 233 005"/>
  </r>
  <r>
    <s v="D"/>
    <x v="2473"/>
    <s v="1 2 3 234 001 001"/>
    <x v="63"/>
    <n v="0"/>
    <n v="0"/>
    <n v="0"/>
    <n v="0"/>
    <n v="17"/>
    <s v="1 2 3 234 001"/>
  </r>
  <r>
    <s v="D"/>
    <x v="2474"/>
    <s v="1 2 3 234 002 001"/>
    <x v="63"/>
    <n v="0"/>
    <n v="0"/>
    <n v="0"/>
    <n v="0"/>
    <n v="17"/>
    <s v="1 2 3 234 002"/>
  </r>
  <r>
    <s v="D"/>
    <x v="2475"/>
    <s v="1 2 3 234 003 001"/>
    <x v="63"/>
    <n v="0"/>
    <n v="0"/>
    <n v="0"/>
    <n v="0"/>
    <n v="17"/>
    <s v="1 2 3 234 003"/>
  </r>
  <r>
    <s v="D"/>
    <x v="2476"/>
    <s v="1 2 3 234 004 001"/>
    <x v="63"/>
    <n v="0"/>
    <n v="0"/>
    <n v="0"/>
    <n v="0"/>
    <n v="17"/>
    <s v="1 2 3 234 004"/>
  </r>
  <r>
    <s v="D"/>
    <x v="2477"/>
    <s v="1 2 3 234 005 001"/>
    <x v="63"/>
    <n v="0"/>
    <n v="0"/>
    <n v="0"/>
    <n v="0"/>
    <n v="17"/>
    <s v="1 2 3 234 005"/>
  </r>
  <r>
    <s v="D"/>
    <x v="2478"/>
    <s v="1 2 3 235 001 001"/>
    <x v="64"/>
    <n v="0"/>
    <n v="0"/>
    <n v="0"/>
    <n v="0"/>
    <n v="17"/>
    <s v="1 2 3 235 001"/>
  </r>
  <r>
    <s v="D"/>
    <x v="2479"/>
    <s v="1 2 3 235 002 001"/>
    <x v="64"/>
    <n v="0"/>
    <n v="0"/>
    <n v="0"/>
    <n v="0"/>
    <n v="17"/>
    <s v="1 2 3 235 002"/>
  </r>
  <r>
    <s v="D"/>
    <x v="2480"/>
    <s v="1 2 3 235 003 001"/>
    <x v="64"/>
    <n v="0"/>
    <n v="0"/>
    <n v="0"/>
    <n v="0"/>
    <n v="17"/>
    <s v="1 2 3 235 003"/>
  </r>
  <r>
    <s v="D"/>
    <x v="2481"/>
    <s v="1 2 3 235 004 001"/>
    <x v="64"/>
    <n v="0"/>
    <n v="0"/>
    <n v="0"/>
    <n v="0"/>
    <n v="17"/>
    <s v="1 2 3 235 004"/>
  </r>
  <r>
    <s v="D"/>
    <x v="2482"/>
    <s v="1 2 3 235 005 001"/>
    <x v="64"/>
    <n v="0"/>
    <n v="0"/>
    <n v="0"/>
    <n v="0"/>
    <n v="17"/>
    <s v="1 2 3 235 005"/>
  </r>
  <r>
    <s v="D"/>
    <x v="2483"/>
    <s v="1 2 3 236 001 001"/>
    <x v="65"/>
    <n v="0"/>
    <n v="0"/>
    <n v="0"/>
    <n v="0"/>
    <n v="17"/>
    <s v="1 2 3 236 001"/>
  </r>
  <r>
    <s v="D"/>
    <x v="2484"/>
    <s v="1 2 3 236 002 001"/>
    <x v="65"/>
    <n v="0"/>
    <n v="0"/>
    <n v="0"/>
    <n v="0"/>
    <n v="17"/>
    <s v="1 2 3 236 002"/>
  </r>
  <r>
    <s v="D"/>
    <x v="2485"/>
    <s v="1 2 3 236 003 001"/>
    <x v="65"/>
    <n v="0"/>
    <n v="0"/>
    <n v="0"/>
    <n v="0"/>
    <n v="17"/>
    <s v="1 2 3 236 003"/>
  </r>
  <r>
    <s v="D"/>
    <x v="2486"/>
    <s v="1 2 3 236 004 001"/>
    <x v="65"/>
    <n v="0"/>
    <n v="0"/>
    <n v="0"/>
    <n v="0"/>
    <n v="17"/>
    <s v="1 2 3 236 004"/>
  </r>
  <r>
    <s v="D"/>
    <x v="2487"/>
    <s v="1 2 3 236 005 001"/>
    <x v="65"/>
    <n v="0"/>
    <n v="0"/>
    <n v="0"/>
    <n v="0"/>
    <n v="17"/>
    <s v="1 2 3 236 005"/>
  </r>
  <r>
    <s v="D"/>
    <x v="2488"/>
    <s v="1 2 3 237 001 001"/>
    <x v="66"/>
    <n v="0"/>
    <n v="0"/>
    <n v="0"/>
    <n v="0"/>
    <n v="17"/>
    <s v="1 2 3 237 001"/>
  </r>
  <r>
    <s v="D"/>
    <x v="2489"/>
    <s v="1 2 3 237 002 001"/>
    <x v="66"/>
    <n v="0"/>
    <n v="0"/>
    <n v="0"/>
    <n v="0"/>
    <n v="17"/>
    <s v="1 2 3 237 002"/>
  </r>
  <r>
    <s v="D"/>
    <x v="2490"/>
    <s v="1 2 3 237 003 001"/>
    <x v="66"/>
    <n v="0"/>
    <n v="0"/>
    <n v="0"/>
    <n v="0"/>
    <n v="17"/>
    <s v="1 2 3 237 003"/>
  </r>
  <r>
    <s v="D"/>
    <x v="2491"/>
    <s v="1 2 3 237 004 001"/>
    <x v="66"/>
    <n v="0"/>
    <n v="0"/>
    <n v="0"/>
    <n v="0"/>
    <n v="17"/>
    <s v="1 2 3 237 004"/>
  </r>
  <r>
    <s v="D"/>
    <x v="2492"/>
    <s v="1 2 3 237 005 001"/>
    <x v="66"/>
    <n v="0"/>
    <n v="0"/>
    <n v="0"/>
    <n v="0"/>
    <n v="17"/>
    <s v="1 2 3 237 005"/>
  </r>
  <r>
    <s v="D"/>
    <x v="2493"/>
    <s v="1 2 3 238 001 001"/>
    <x v="67"/>
    <n v="0"/>
    <n v="0"/>
    <n v="0"/>
    <n v="0"/>
    <n v="17"/>
    <s v="1 2 3 238 001"/>
  </r>
  <r>
    <s v="D"/>
    <x v="2494"/>
    <s v="1 2 3 238 002 001"/>
    <x v="67"/>
    <n v="0"/>
    <n v="0"/>
    <n v="0"/>
    <n v="0"/>
    <n v="17"/>
    <s v="1 2 3 238 002"/>
  </r>
  <r>
    <s v="D"/>
    <x v="2495"/>
    <s v="1 2 3 238 003 001"/>
    <x v="67"/>
    <n v="0"/>
    <n v="0"/>
    <n v="0"/>
    <n v="0"/>
    <n v="17"/>
    <s v="1 2 3 238 003"/>
  </r>
  <r>
    <s v="D"/>
    <x v="2496"/>
    <s v="1 2 3 238 004 001"/>
    <x v="67"/>
    <n v="0"/>
    <n v="0"/>
    <n v="0"/>
    <n v="0"/>
    <n v="17"/>
    <s v="1 2 3 238 004"/>
  </r>
  <r>
    <s v="D"/>
    <x v="2497"/>
    <s v="1 2 3 238 005 001"/>
    <x v="67"/>
    <n v="0"/>
    <n v="0"/>
    <n v="0"/>
    <n v="0"/>
    <n v="17"/>
    <s v="1 2 3 238 005"/>
  </r>
  <r>
    <s v="D"/>
    <x v="2498"/>
    <s v="1 2 3 239 001 001"/>
    <x v="68"/>
    <n v="0"/>
    <n v="0"/>
    <n v="0"/>
    <n v="0"/>
    <n v="17"/>
    <s v="1 2 3 239 001"/>
  </r>
  <r>
    <s v="D"/>
    <x v="2499"/>
    <s v="1 2 3 239 002 001"/>
    <x v="68"/>
    <n v="0"/>
    <n v="0"/>
    <n v="0"/>
    <n v="0"/>
    <n v="17"/>
    <s v="1 2 3 239 002"/>
  </r>
  <r>
    <s v="D"/>
    <x v="2500"/>
    <s v="1 2 3 239 003 001"/>
    <x v="68"/>
    <n v="0"/>
    <n v="0"/>
    <n v="0"/>
    <n v="0"/>
    <n v="17"/>
    <s v="1 2 3 239 003"/>
  </r>
  <r>
    <s v="D"/>
    <x v="2501"/>
    <s v="1 2 3 239 004 001"/>
    <x v="68"/>
    <n v="0"/>
    <n v="0"/>
    <n v="0"/>
    <n v="0"/>
    <n v="17"/>
    <s v="1 2 3 239 004"/>
  </r>
  <r>
    <s v="D"/>
    <x v="2502"/>
    <s v="1 2 3 239 005 001"/>
    <x v="68"/>
    <n v="0"/>
    <n v="0"/>
    <n v="0"/>
    <n v="0"/>
    <n v="17"/>
    <s v="1 2 3 239 005"/>
  </r>
  <r>
    <s v="D"/>
    <x v="2503"/>
    <s v="1 2 4 241 001 001"/>
    <x v="70"/>
    <n v="0"/>
    <n v="0"/>
    <n v="0"/>
    <n v="0"/>
    <n v="17"/>
    <s v="1 2 4 241 001"/>
  </r>
  <r>
    <s v="D"/>
    <x v="2504"/>
    <s v="1 2 4 241 002 001"/>
    <x v="70"/>
    <n v="0"/>
    <n v="0"/>
    <n v="0"/>
    <n v="0"/>
    <n v="17"/>
    <s v="1 2 4 241 002"/>
  </r>
  <r>
    <s v="D"/>
    <x v="2505"/>
    <s v="1 2 4 241 003 001"/>
    <x v="70"/>
    <n v="0"/>
    <n v="0"/>
    <n v="0"/>
    <n v="0"/>
    <n v="17"/>
    <s v="1 2 4 241 003"/>
  </r>
  <r>
    <s v="D"/>
    <x v="2506"/>
    <s v="1 2 4 241 004 001"/>
    <x v="70"/>
    <n v="0"/>
    <n v="0"/>
    <n v="0"/>
    <n v="0"/>
    <n v="17"/>
    <s v="1 2 4 241 004"/>
  </r>
  <r>
    <s v="D"/>
    <x v="2507"/>
    <s v="1 2 4 241 005 001"/>
    <x v="70"/>
    <n v="0"/>
    <n v="0"/>
    <n v="0"/>
    <n v="0"/>
    <n v="17"/>
    <s v="1 2 4 241 005"/>
  </r>
  <r>
    <s v="D"/>
    <x v="2508"/>
    <s v="1 2 4 242 001 001"/>
    <x v="71"/>
    <n v="0"/>
    <n v="0"/>
    <n v="0"/>
    <n v="0"/>
    <n v="17"/>
    <s v="1 2 4 242 001"/>
  </r>
  <r>
    <s v="D"/>
    <x v="2509"/>
    <s v="1 2 4 242 002 001"/>
    <x v="71"/>
    <n v="0"/>
    <n v="0"/>
    <n v="0"/>
    <n v="0"/>
    <n v="17"/>
    <s v="1 2 4 242 002"/>
  </r>
  <r>
    <s v="D"/>
    <x v="2510"/>
    <s v="1 2 4 242 003 001"/>
    <x v="71"/>
    <n v="0"/>
    <n v="0"/>
    <n v="0"/>
    <n v="0"/>
    <n v="17"/>
    <s v="1 2 4 242 003"/>
  </r>
  <r>
    <s v="D"/>
    <x v="2511"/>
    <s v="1 2 4 242 004 001"/>
    <x v="71"/>
    <n v="0"/>
    <n v="0"/>
    <n v="0"/>
    <n v="0"/>
    <n v="17"/>
    <s v="1 2 4 242 004"/>
  </r>
  <r>
    <s v="D"/>
    <x v="2512"/>
    <s v="1 2 4 242 005 001"/>
    <x v="71"/>
    <n v="0"/>
    <n v="0"/>
    <n v="0"/>
    <n v="0"/>
    <n v="17"/>
    <s v="1 2 4 242 005"/>
  </r>
  <r>
    <s v="D"/>
    <x v="2513"/>
    <s v="1 2 4 243 001 001"/>
    <x v="72"/>
    <n v="0"/>
    <n v="0"/>
    <n v="0"/>
    <n v="0"/>
    <n v="17"/>
    <s v="1 2 4 243 001"/>
  </r>
  <r>
    <s v="D"/>
    <x v="2514"/>
    <s v="1 2 4 243 002 001"/>
    <x v="72"/>
    <n v="0"/>
    <n v="0"/>
    <n v="0"/>
    <n v="0"/>
    <n v="17"/>
    <s v="1 2 4 243 002"/>
  </r>
  <r>
    <s v="D"/>
    <x v="2515"/>
    <s v="1 2 4 243 003 001"/>
    <x v="72"/>
    <n v="0"/>
    <n v="0"/>
    <n v="0"/>
    <n v="0"/>
    <n v="17"/>
    <s v="1 2 4 243 003"/>
  </r>
  <r>
    <s v="D"/>
    <x v="2516"/>
    <s v="1 2 4 243 004 001"/>
    <x v="72"/>
    <n v="0"/>
    <n v="0"/>
    <n v="0"/>
    <n v="0"/>
    <n v="17"/>
    <s v="1 2 4 243 004"/>
  </r>
  <r>
    <s v="D"/>
    <x v="2517"/>
    <s v="1 2 4 243 005 001"/>
    <x v="72"/>
    <n v="0"/>
    <n v="0"/>
    <n v="0"/>
    <n v="0"/>
    <n v="17"/>
    <s v="1 2 4 243 005"/>
  </r>
  <r>
    <s v="D"/>
    <x v="2518"/>
    <s v="1 2 4 244 001 001"/>
    <x v="73"/>
    <n v="0"/>
    <n v="0"/>
    <n v="0"/>
    <n v="0"/>
    <n v="17"/>
    <s v="1 2 4 244 001"/>
  </r>
  <r>
    <s v="D"/>
    <x v="2519"/>
    <s v="1 2 4 244 002 001"/>
    <x v="73"/>
    <n v="0"/>
    <n v="0"/>
    <n v="0"/>
    <n v="0"/>
    <n v="17"/>
    <s v="1 2 4 244 002"/>
  </r>
  <r>
    <s v="D"/>
    <x v="2520"/>
    <s v="1 2 4 244 003 001"/>
    <x v="73"/>
    <n v="0"/>
    <n v="0"/>
    <n v="0"/>
    <n v="0"/>
    <n v="17"/>
    <s v="1 2 4 244 003"/>
  </r>
  <r>
    <s v="D"/>
    <x v="2521"/>
    <s v="1 2 4 244 004 001"/>
    <x v="73"/>
    <n v="0"/>
    <n v="0"/>
    <n v="0"/>
    <n v="0"/>
    <n v="17"/>
    <s v="1 2 4 244 004"/>
  </r>
  <r>
    <s v="D"/>
    <x v="2522"/>
    <s v="1 2 4 244 005 001"/>
    <x v="73"/>
    <n v="0"/>
    <n v="0"/>
    <n v="0"/>
    <n v="0"/>
    <n v="17"/>
    <s v="1 2 4 244 005"/>
  </r>
  <r>
    <s v="D"/>
    <x v="2523"/>
    <s v="1 2 4 245 001 001"/>
    <x v="74"/>
    <n v="0"/>
    <n v="0"/>
    <n v="0"/>
    <n v="0"/>
    <n v="17"/>
    <s v="1 2 4 245 001"/>
  </r>
  <r>
    <s v="D"/>
    <x v="2524"/>
    <s v="1 2 4 245 002 001"/>
    <x v="74"/>
    <n v="0"/>
    <n v="0"/>
    <n v="0"/>
    <n v="0"/>
    <n v="17"/>
    <s v="1 2 4 245 002"/>
  </r>
  <r>
    <s v="D"/>
    <x v="2525"/>
    <s v="1 2 4 245 003 001"/>
    <x v="74"/>
    <n v="0"/>
    <n v="0"/>
    <n v="0"/>
    <n v="0"/>
    <n v="17"/>
    <s v="1 2 4 245 003"/>
  </r>
  <r>
    <s v="D"/>
    <x v="2526"/>
    <s v="1 2 4 245 004 001"/>
    <x v="74"/>
    <n v="0"/>
    <n v="0"/>
    <n v="0"/>
    <n v="0"/>
    <n v="17"/>
    <s v="1 2 4 245 004"/>
  </r>
  <r>
    <s v="D"/>
    <x v="2527"/>
    <s v="1 2 4 245 005 001"/>
    <x v="74"/>
    <n v="0"/>
    <n v="0"/>
    <n v="0"/>
    <n v="0"/>
    <n v="17"/>
    <s v="1 2 4 245 005"/>
  </r>
  <r>
    <s v="D"/>
    <x v="2528"/>
    <s v="1 2 4 246 001 001"/>
    <x v="75"/>
    <n v="0"/>
    <n v="0"/>
    <n v="0"/>
    <n v="0"/>
    <n v="17"/>
    <s v="1 2 4 246 001"/>
  </r>
  <r>
    <s v="D"/>
    <x v="2529"/>
    <s v="1 2 4 246 002 001"/>
    <x v="75"/>
    <n v="0"/>
    <n v="0"/>
    <n v="0"/>
    <n v="0"/>
    <n v="17"/>
    <s v="1 2 4 246 002"/>
  </r>
  <r>
    <s v="D"/>
    <x v="2530"/>
    <s v="1 2 4 246 003 001"/>
    <x v="75"/>
    <n v="1577487"/>
    <n v="0"/>
    <n v="0"/>
    <n v="1577487"/>
    <n v="17"/>
    <s v="1 2 4 246 003"/>
  </r>
  <r>
    <s v="D"/>
    <x v="2531"/>
    <s v="1 2 4 246 004 001"/>
    <x v="75"/>
    <n v="0"/>
    <n v="0"/>
    <n v="0"/>
    <n v="0"/>
    <n v="17"/>
    <s v="1 2 4 246 004"/>
  </r>
  <r>
    <s v="D"/>
    <x v="2532"/>
    <s v="1 2 4 246 005 001"/>
    <x v="75"/>
    <n v="0"/>
    <n v="0"/>
    <n v="0"/>
    <n v="0"/>
    <n v="17"/>
    <s v="1 2 4 246 005"/>
  </r>
  <r>
    <s v="D"/>
    <x v="2533"/>
    <s v="1 2 4 247 001 001"/>
    <x v="76"/>
    <n v="0"/>
    <n v="0"/>
    <n v="0"/>
    <n v="0"/>
    <n v="17"/>
    <s v="1 2 4 247 001"/>
  </r>
  <r>
    <s v="D"/>
    <x v="2534"/>
    <s v="1 2 4 247 002 001"/>
    <x v="76"/>
    <n v="0"/>
    <n v="0"/>
    <n v="0"/>
    <n v="0"/>
    <n v="17"/>
    <s v="1 2 4 247 002"/>
  </r>
  <r>
    <s v="D"/>
    <x v="2535"/>
    <s v="1 2 4 247 003 001"/>
    <x v="76"/>
    <n v="0"/>
    <n v="0"/>
    <n v="0"/>
    <n v="0"/>
    <n v="17"/>
    <s v="1 2 4 247 003"/>
  </r>
  <r>
    <s v="D"/>
    <x v="2536"/>
    <s v="1 2 4 247 004 001"/>
    <x v="76"/>
    <n v="0"/>
    <n v="0"/>
    <n v="0"/>
    <n v="0"/>
    <n v="17"/>
    <s v="1 2 4 247 004"/>
  </r>
  <r>
    <s v="D"/>
    <x v="2537"/>
    <s v="1 2 4 247 005 001"/>
    <x v="76"/>
    <n v="0"/>
    <n v="0"/>
    <n v="0"/>
    <n v="0"/>
    <n v="17"/>
    <s v="1 2 4 247 005"/>
  </r>
  <r>
    <s v="D"/>
    <x v="2538"/>
    <s v="1 2 4 248 001 001"/>
    <x v="77"/>
    <n v="0"/>
    <n v="0"/>
    <n v="0"/>
    <n v="0"/>
    <n v="17"/>
    <s v="1 2 4 248 001"/>
  </r>
  <r>
    <s v="D"/>
    <x v="2539"/>
    <s v="1 2 4 248 002 001"/>
    <x v="77"/>
    <n v="0"/>
    <n v="0"/>
    <n v="0"/>
    <n v="0"/>
    <n v="17"/>
    <s v="1 2 4 248 002"/>
  </r>
  <r>
    <s v="D"/>
    <x v="2540"/>
    <s v="1 2 4 248 003 001"/>
    <x v="77"/>
    <n v="0"/>
    <n v="0"/>
    <n v="0"/>
    <n v="0"/>
    <n v="17"/>
    <s v="1 2 4 248 003"/>
  </r>
  <r>
    <s v="D"/>
    <x v="2541"/>
    <s v="1 2 4 248 004 001"/>
    <x v="77"/>
    <n v="0"/>
    <n v="0"/>
    <n v="0"/>
    <n v="0"/>
    <n v="17"/>
    <s v="1 2 4 248 004"/>
  </r>
  <r>
    <s v="D"/>
    <x v="2542"/>
    <s v="1 2 4 248 005 001"/>
    <x v="77"/>
    <n v="0"/>
    <n v="0"/>
    <n v="0"/>
    <n v="0"/>
    <n v="17"/>
    <s v="1 2 4 248 005"/>
  </r>
  <r>
    <s v="D"/>
    <x v="2543"/>
    <s v="1 2 4 249 001 001"/>
    <x v="78"/>
    <n v="0"/>
    <n v="0"/>
    <n v="0"/>
    <n v="0"/>
    <n v="17"/>
    <s v="1 2 4 249 001"/>
  </r>
  <r>
    <s v="D"/>
    <x v="2544"/>
    <s v="1 2 4 249 002 001"/>
    <x v="78"/>
    <n v="0"/>
    <n v="0"/>
    <n v="0"/>
    <n v="0"/>
    <n v="17"/>
    <s v="1 2 4 249 002"/>
  </r>
  <r>
    <s v="D"/>
    <x v="2545"/>
    <s v="1 2 4 249 003 001"/>
    <x v="78"/>
    <n v="632397.78"/>
    <n v="0"/>
    <n v="0"/>
    <n v="632397.78"/>
    <n v="17"/>
    <s v="1 2 4 249 003"/>
  </r>
  <r>
    <s v="D"/>
    <x v="2546"/>
    <s v="1 2 4 249 004 001"/>
    <x v="78"/>
    <n v="0"/>
    <n v="0"/>
    <n v="0"/>
    <n v="0"/>
    <n v="17"/>
    <s v="1 2 4 249 004"/>
  </r>
  <r>
    <s v="D"/>
    <x v="2547"/>
    <s v="1 2 4 249 005 001"/>
    <x v="78"/>
    <n v="0"/>
    <n v="0"/>
    <n v="0"/>
    <n v="0"/>
    <n v="17"/>
    <s v="1 2 4 249 005"/>
  </r>
  <r>
    <s v="D"/>
    <x v="2548"/>
    <s v="1 2 5 251 001 001"/>
    <x v="80"/>
    <n v="0"/>
    <n v="0"/>
    <n v="0"/>
    <n v="0"/>
    <n v="17"/>
    <s v="1 2 5 251 001"/>
  </r>
  <r>
    <s v="D"/>
    <x v="2549"/>
    <s v="1 2 5 251 002 001"/>
    <x v="80"/>
    <n v="0"/>
    <n v="0"/>
    <n v="0"/>
    <n v="0"/>
    <n v="17"/>
    <s v="1 2 5 251 002"/>
  </r>
  <r>
    <s v="D"/>
    <x v="2550"/>
    <s v="1 2 5 251 003 001"/>
    <x v="80"/>
    <n v="0"/>
    <n v="0"/>
    <n v="0"/>
    <n v="0"/>
    <n v="17"/>
    <s v="1 2 5 251 003"/>
  </r>
  <r>
    <s v="D"/>
    <x v="2551"/>
    <s v="1 2 5 251 004 001"/>
    <x v="80"/>
    <n v="0"/>
    <n v="0"/>
    <n v="0"/>
    <n v="0"/>
    <n v="17"/>
    <s v="1 2 5 251 004"/>
  </r>
  <r>
    <s v="D"/>
    <x v="2552"/>
    <s v="1 2 5 251 005 001"/>
    <x v="80"/>
    <n v="0"/>
    <n v="0"/>
    <n v="0"/>
    <n v="0"/>
    <n v="17"/>
    <s v="1 2 5 251 005"/>
  </r>
  <r>
    <s v="D"/>
    <x v="2553"/>
    <s v="1 2 5 252 001 001"/>
    <x v="81"/>
    <n v="0"/>
    <n v="0"/>
    <n v="0"/>
    <n v="0"/>
    <n v="17"/>
    <s v="1 2 5 252 001"/>
  </r>
  <r>
    <s v="D"/>
    <x v="2554"/>
    <s v="1 2 5 252 002 001"/>
    <x v="81"/>
    <n v="0"/>
    <n v="0"/>
    <n v="0"/>
    <n v="0"/>
    <n v="17"/>
    <s v="1 2 5 252 002"/>
  </r>
  <r>
    <s v="D"/>
    <x v="2555"/>
    <s v="1 2 5 252 003 001"/>
    <x v="81"/>
    <n v="0"/>
    <n v="0"/>
    <n v="0"/>
    <n v="0"/>
    <n v="17"/>
    <s v="1 2 5 252 003"/>
  </r>
  <r>
    <s v="D"/>
    <x v="2556"/>
    <s v="1 2 5 252 004 001"/>
    <x v="81"/>
    <n v="0"/>
    <n v="0"/>
    <n v="0"/>
    <n v="0"/>
    <n v="17"/>
    <s v="1 2 5 252 004"/>
  </r>
  <r>
    <s v="D"/>
    <x v="2557"/>
    <s v="1 2 5 252 005 001"/>
    <x v="81"/>
    <n v="0"/>
    <n v="0"/>
    <n v="0"/>
    <n v="0"/>
    <n v="17"/>
    <s v="1 2 5 252 005"/>
  </r>
  <r>
    <s v="D"/>
    <x v="2558"/>
    <s v="1 2 5 253 001 001"/>
    <x v="82"/>
    <n v="0"/>
    <n v="0"/>
    <n v="0"/>
    <n v="0"/>
    <n v="17"/>
    <s v="1 2 5 253 001"/>
  </r>
  <r>
    <s v="D"/>
    <x v="2559"/>
    <s v="1 2 5 253 002 001"/>
    <x v="82"/>
    <n v="0"/>
    <n v="0"/>
    <n v="0"/>
    <n v="0"/>
    <n v="17"/>
    <s v="1 2 5 253 002"/>
  </r>
  <r>
    <s v="D"/>
    <x v="2560"/>
    <s v="1 2 5 253 003 001"/>
    <x v="82"/>
    <n v="170986.55"/>
    <n v="0"/>
    <n v="0"/>
    <n v="170986.55"/>
    <n v="17"/>
    <s v="1 2 5 253 003"/>
  </r>
  <r>
    <s v="D"/>
    <x v="2561"/>
    <s v="1 2 5 253 004 001"/>
    <x v="82"/>
    <n v="0"/>
    <n v="0"/>
    <n v="0"/>
    <n v="0"/>
    <n v="17"/>
    <s v="1 2 5 253 004"/>
  </r>
  <r>
    <s v="D"/>
    <x v="2562"/>
    <s v="1 2 5 253 005 001"/>
    <x v="82"/>
    <n v="0"/>
    <n v="0"/>
    <n v="0"/>
    <n v="0"/>
    <n v="17"/>
    <s v="1 2 5 253 005"/>
  </r>
  <r>
    <s v="D"/>
    <x v="2563"/>
    <s v="1 2 5 254 001 001"/>
    <x v="83"/>
    <n v="0"/>
    <n v="0"/>
    <n v="0"/>
    <n v="0"/>
    <n v="17"/>
    <s v="1 2 5 254 001"/>
  </r>
  <r>
    <s v="D"/>
    <x v="2564"/>
    <s v="1 2 5 254 002 001"/>
    <x v="83"/>
    <n v="0"/>
    <n v="0"/>
    <n v="0"/>
    <n v="0"/>
    <n v="17"/>
    <s v="1 2 5 254 002"/>
  </r>
  <r>
    <s v="D"/>
    <x v="2565"/>
    <s v="1 2 5 254 003 001"/>
    <x v="83"/>
    <n v="0"/>
    <n v="0"/>
    <n v="0"/>
    <n v="0"/>
    <n v="17"/>
    <s v="1 2 5 254 003"/>
  </r>
  <r>
    <s v="D"/>
    <x v="2566"/>
    <s v="1 2 5 254 004 001"/>
    <x v="83"/>
    <n v="0"/>
    <n v="0"/>
    <n v="0"/>
    <n v="0"/>
    <n v="17"/>
    <s v="1 2 5 254 004"/>
  </r>
  <r>
    <s v="D"/>
    <x v="2567"/>
    <s v="1 2 5 254 005 001"/>
    <x v="83"/>
    <n v="0"/>
    <n v="0"/>
    <n v="0"/>
    <n v="0"/>
    <n v="17"/>
    <s v="1 2 5 254 005"/>
  </r>
  <r>
    <s v="D"/>
    <x v="2568"/>
    <s v="1 2 5 255 001 001"/>
    <x v="84"/>
    <n v="0"/>
    <n v="0"/>
    <n v="0"/>
    <n v="0"/>
    <n v="17"/>
    <s v="1 2 5 255 001"/>
  </r>
  <r>
    <s v="D"/>
    <x v="2569"/>
    <s v="1 2 5 255 002 001"/>
    <x v="84"/>
    <n v="0"/>
    <n v="0"/>
    <n v="0"/>
    <n v="0"/>
    <n v="17"/>
    <s v="1 2 5 255 002"/>
  </r>
  <r>
    <s v="D"/>
    <x v="2570"/>
    <s v="1 2 5 255 003 001"/>
    <x v="84"/>
    <n v="0"/>
    <n v="0"/>
    <n v="0"/>
    <n v="0"/>
    <n v="17"/>
    <s v="1 2 5 255 003"/>
  </r>
  <r>
    <s v="D"/>
    <x v="2571"/>
    <s v="1 2 5 255 004 001"/>
    <x v="84"/>
    <n v="0"/>
    <n v="0"/>
    <n v="0"/>
    <n v="0"/>
    <n v="17"/>
    <s v="1 2 5 255 004"/>
  </r>
  <r>
    <s v="D"/>
    <x v="2572"/>
    <s v="1 2 5 255 005 001"/>
    <x v="84"/>
    <n v="0"/>
    <n v="0"/>
    <n v="0"/>
    <n v="0"/>
    <n v="17"/>
    <s v="1 2 5 255 005"/>
  </r>
  <r>
    <s v="D"/>
    <x v="2573"/>
    <s v="1 2 5 256 001 001"/>
    <x v="85"/>
    <n v="0"/>
    <n v="0"/>
    <n v="0"/>
    <n v="0"/>
    <n v="17"/>
    <s v="1 2 5 256 001"/>
  </r>
  <r>
    <s v="D"/>
    <x v="2574"/>
    <s v="1 2 5 256 002 001"/>
    <x v="85"/>
    <n v="0"/>
    <n v="0"/>
    <n v="0"/>
    <n v="0"/>
    <n v="17"/>
    <s v="1 2 5 256 002"/>
  </r>
  <r>
    <s v="D"/>
    <x v="2575"/>
    <s v="1 2 5 256 003 001"/>
    <x v="85"/>
    <n v="0"/>
    <n v="0"/>
    <n v="0"/>
    <n v="0"/>
    <n v="17"/>
    <s v="1 2 5 256 003"/>
  </r>
  <r>
    <s v="D"/>
    <x v="2576"/>
    <s v="1 2 5 256 004 001"/>
    <x v="85"/>
    <n v="0"/>
    <n v="0"/>
    <n v="0"/>
    <n v="0"/>
    <n v="17"/>
    <s v="1 2 5 256 004"/>
  </r>
  <r>
    <s v="D"/>
    <x v="2577"/>
    <s v="1 2 5 256 005 001"/>
    <x v="85"/>
    <n v="0"/>
    <n v="0"/>
    <n v="0"/>
    <n v="0"/>
    <n v="17"/>
    <s v="1 2 5 256 005"/>
  </r>
  <r>
    <s v="D"/>
    <x v="2578"/>
    <s v="1 2 5 259 001 001"/>
    <x v="86"/>
    <n v="0"/>
    <n v="0"/>
    <n v="0"/>
    <n v="0"/>
    <n v="17"/>
    <s v="1 2 5 259 001"/>
  </r>
  <r>
    <s v="D"/>
    <x v="2579"/>
    <s v="1 2 5 259 002 001"/>
    <x v="86"/>
    <n v="0"/>
    <n v="0"/>
    <n v="0"/>
    <n v="0"/>
    <n v="17"/>
    <s v="1 2 5 259 002"/>
  </r>
  <r>
    <s v="D"/>
    <x v="2580"/>
    <s v="1 2 5 259 003 001"/>
    <x v="86"/>
    <n v="0"/>
    <n v="0"/>
    <n v="0"/>
    <n v="0"/>
    <n v="17"/>
    <s v="1 2 5 259 003"/>
  </r>
  <r>
    <s v="D"/>
    <x v="2581"/>
    <s v="1 2 5 259 004 001"/>
    <x v="86"/>
    <n v="0"/>
    <n v="0"/>
    <n v="0"/>
    <n v="0"/>
    <n v="17"/>
    <s v="1 2 5 259 004"/>
  </r>
  <r>
    <s v="D"/>
    <x v="2582"/>
    <s v="1 2 5 259 005 001"/>
    <x v="86"/>
    <n v="0"/>
    <n v="0"/>
    <n v="0"/>
    <n v="0"/>
    <n v="17"/>
    <s v="1 2 5 259 005"/>
  </r>
  <r>
    <s v="D"/>
    <x v="2583"/>
    <s v="1 2 6 261 001 001"/>
    <x v="87"/>
    <n v="0"/>
    <n v="0"/>
    <n v="0"/>
    <n v="0"/>
    <n v="17"/>
    <s v="1 2 6 261 001"/>
  </r>
  <r>
    <s v="D"/>
    <x v="2584"/>
    <s v="1 2 6 261 002 001"/>
    <x v="87"/>
    <n v="0"/>
    <n v="0"/>
    <n v="0"/>
    <n v="0"/>
    <n v="17"/>
    <s v="1 2 6 261 002"/>
  </r>
  <r>
    <s v="D"/>
    <x v="2585"/>
    <s v="1 2 6 261 003 001"/>
    <x v="87"/>
    <n v="5802702.1699999999"/>
    <n v="0"/>
    <n v="0"/>
    <n v="5802702.1699999999"/>
    <n v="17"/>
    <s v="1 2 6 261 003"/>
  </r>
  <r>
    <s v="D"/>
    <x v="2586"/>
    <s v="1 2 6 261 004 001"/>
    <x v="87"/>
    <n v="0"/>
    <n v="0"/>
    <n v="0"/>
    <n v="0"/>
    <n v="17"/>
    <s v="1 2 6 261 004"/>
  </r>
  <r>
    <s v="D"/>
    <x v="2587"/>
    <s v="1 2 6 261 005 001"/>
    <x v="87"/>
    <n v="0"/>
    <n v="0"/>
    <n v="0"/>
    <n v="0"/>
    <n v="17"/>
    <s v="1 2 6 261 005"/>
  </r>
  <r>
    <s v="D"/>
    <x v="2588"/>
    <s v="1 2 6 262 001 001"/>
    <x v="88"/>
    <n v="0"/>
    <n v="0"/>
    <n v="0"/>
    <n v="0"/>
    <n v="17"/>
    <s v="1 2 6 262 001"/>
  </r>
  <r>
    <s v="D"/>
    <x v="2589"/>
    <s v="1 2 6 262 002 001"/>
    <x v="88"/>
    <n v="0"/>
    <n v="0"/>
    <n v="0"/>
    <n v="0"/>
    <n v="17"/>
    <s v="1 2 6 262 002"/>
  </r>
  <r>
    <s v="D"/>
    <x v="2590"/>
    <s v="1 2 6 262 003 001"/>
    <x v="88"/>
    <n v="0"/>
    <n v="0"/>
    <n v="0"/>
    <n v="0"/>
    <n v="17"/>
    <s v="1 2 6 262 003"/>
  </r>
  <r>
    <s v="D"/>
    <x v="2591"/>
    <s v="1 2 6 262 004 001"/>
    <x v="88"/>
    <n v="0"/>
    <n v="0"/>
    <n v="0"/>
    <n v="0"/>
    <n v="17"/>
    <s v="1 2 6 262 004"/>
  </r>
  <r>
    <s v="D"/>
    <x v="2592"/>
    <s v="1 2 6 262 005 001"/>
    <x v="88"/>
    <n v="0"/>
    <n v="0"/>
    <n v="0"/>
    <n v="0"/>
    <n v="17"/>
    <s v="1 2 6 262 005"/>
  </r>
  <r>
    <s v="D"/>
    <x v="2593"/>
    <s v="1 2 7 271 001 001"/>
    <x v="90"/>
    <n v="0"/>
    <n v="0"/>
    <n v="0"/>
    <n v="0"/>
    <n v="17"/>
    <s v="1 2 7 271 001"/>
  </r>
  <r>
    <s v="D"/>
    <x v="2594"/>
    <s v="1 2 7 271 002 001"/>
    <x v="90"/>
    <n v="0"/>
    <n v="0"/>
    <n v="0"/>
    <n v="0"/>
    <n v="17"/>
    <s v="1 2 7 271 002"/>
  </r>
  <r>
    <s v="D"/>
    <x v="2595"/>
    <s v="1 2 7 271 003 001"/>
    <x v="90"/>
    <n v="0"/>
    <n v="0"/>
    <n v="0"/>
    <n v="0"/>
    <n v="17"/>
    <s v="1 2 7 271 003"/>
  </r>
  <r>
    <s v="D"/>
    <x v="2596"/>
    <s v="1 2 7 271 004 001"/>
    <x v="90"/>
    <n v="0"/>
    <n v="0"/>
    <n v="0"/>
    <n v="0"/>
    <n v="17"/>
    <s v="1 2 7 271 004"/>
  </r>
  <r>
    <s v="D"/>
    <x v="2597"/>
    <s v="1 2 7 271 005 001"/>
    <x v="90"/>
    <n v="0"/>
    <n v="0"/>
    <n v="0"/>
    <n v="0"/>
    <n v="17"/>
    <s v="1 2 7 271 005"/>
  </r>
  <r>
    <s v="D"/>
    <x v="2598"/>
    <s v="1 2 7 272 001 001"/>
    <x v="91"/>
    <n v="0"/>
    <n v="0"/>
    <n v="0"/>
    <n v="0"/>
    <n v="17"/>
    <s v="1 2 7 272 001"/>
  </r>
  <r>
    <s v="D"/>
    <x v="2599"/>
    <s v="1 2 7 272 002 001"/>
    <x v="91"/>
    <n v="0"/>
    <n v="0"/>
    <n v="0"/>
    <n v="0"/>
    <n v="17"/>
    <s v="1 2 7 272 002"/>
  </r>
  <r>
    <s v="D"/>
    <x v="2600"/>
    <s v="1 2 7 272 003 001"/>
    <x v="91"/>
    <n v="0"/>
    <n v="0"/>
    <n v="0"/>
    <n v="0"/>
    <n v="17"/>
    <s v="1 2 7 272 003"/>
  </r>
  <r>
    <s v="D"/>
    <x v="2601"/>
    <s v="1 2 7 272 004 001"/>
    <x v="91"/>
    <n v="0"/>
    <n v="0"/>
    <n v="0"/>
    <n v="0"/>
    <n v="17"/>
    <s v="1 2 7 272 004"/>
  </r>
  <r>
    <s v="D"/>
    <x v="2602"/>
    <s v="1 2 7 272 005 001"/>
    <x v="91"/>
    <n v="0"/>
    <n v="0"/>
    <n v="0"/>
    <n v="0"/>
    <n v="17"/>
    <s v="1 2 7 272 005"/>
  </r>
  <r>
    <s v="D"/>
    <x v="2603"/>
    <s v="1 2 7 273 001 001"/>
    <x v="92"/>
    <n v="0"/>
    <n v="0"/>
    <n v="0"/>
    <n v="0"/>
    <n v="17"/>
    <s v="1 2 7 273 001"/>
  </r>
  <r>
    <s v="D"/>
    <x v="2604"/>
    <s v="1 2 7 273 002 001"/>
    <x v="92"/>
    <n v="0"/>
    <n v="0"/>
    <n v="0"/>
    <n v="0"/>
    <n v="17"/>
    <s v="1 2 7 273 002"/>
  </r>
  <r>
    <s v="D"/>
    <x v="2605"/>
    <s v="1 2 7 273 003 001"/>
    <x v="92"/>
    <n v="0"/>
    <n v="0"/>
    <n v="0"/>
    <n v="0"/>
    <n v="17"/>
    <s v="1 2 7 273 003"/>
  </r>
  <r>
    <s v="D"/>
    <x v="2606"/>
    <s v="1 2 7 273 004 001"/>
    <x v="92"/>
    <n v="0"/>
    <n v="0"/>
    <n v="0"/>
    <n v="0"/>
    <n v="17"/>
    <s v="1 2 7 273 004"/>
  </r>
  <r>
    <s v="D"/>
    <x v="2607"/>
    <s v="1 2 7 273 005 001"/>
    <x v="92"/>
    <n v="0"/>
    <n v="0"/>
    <n v="0"/>
    <n v="0"/>
    <n v="17"/>
    <s v="1 2 7 273 005"/>
  </r>
  <r>
    <s v="D"/>
    <x v="2608"/>
    <s v="1 2 7 274 001 001"/>
    <x v="93"/>
    <n v="0"/>
    <n v="0"/>
    <n v="0"/>
    <n v="0"/>
    <n v="17"/>
    <s v="1 2 7 274 001"/>
  </r>
  <r>
    <s v="D"/>
    <x v="2609"/>
    <s v="1 2 7 274 002 001"/>
    <x v="93"/>
    <n v="0"/>
    <n v="0"/>
    <n v="0"/>
    <n v="0"/>
    <n v="17"/>
    <s v="1 2 7 274 002"/>
  </r>
  <r>
    <s v="D"/>
    <x v="2610"/>
    <s v="1 2 7 274 003 001"/>
    <x v="93"/>
    <n v="0"/>
    <n v="0"/>
    <n v="0"/>
    <n v="0"/>
    <n v="17"/>
    <s v="1 2 7 274 003"/>
  </r>
  <r>
    <s v="D"/>
    <x v="2611"/>
    <s v="1 2 7 274 004 001"/>
    <x v="93"/>
    <n v="0"/>
    <n v="0"/>
    <n v="0"/>
    <n v="0"/>
    <n v="17"/>
    <s v="1 2 7 274 004"/>
  </r>
  <r>
    <s v="D"/>
    <x v="2612"/>
    <s v="1 2 7 274 005 001"/>
    <x v="93"/>
    <n v="0"/>
    <n v="0"/>
    <n v="0"/>
    <n v="0"/>
    <n v="17"/>
    <s v="1 2 7 274 005"/>
  </r>
  <r>
    <s v="D"/>
    <x v="2613"/>
    <s v="1 2 7 275 001 001"/>
    <x v="94"/>
    <n v="0"/>
    <n v="0"/>
    <n v="0"/>
    <n v="0"/>
    <n v="17"/>
    <s v="1 2 7 275 001"/>
  </r>
  <r>
    <s v="D"/>
    <x v="2614"/>
    <s v="1 2 7 275 002 001"/>
    <x v="94"/>
    <n v="0"/>
    <n v="0"/>
    <n v="0"/>
    <n v="0"/>
    <n v="17"/>
    <s v="1 2 7 275 002"/>
  </r>
  <r>
    <s v="D"/>
    <x v="2615"/>
    <s v="1 2 7 275 003 001"/>
    <x v="94"/>
    <n v="0"/>
    <n v="0"/>
    <n v="0"/>
    <n v="0"/>
    <n v="17"/>
    <s v="1 2 7 275 003"/>
  </r>
  <r>
    <s v="D"/>
    <x v="2616"/>
    <s v="1 2 7 275 004 001"/>
    <x v="94"/>
    <n v="0"/>
    <n v="0"/>
    <n v="0"/>
    <n v="0"/>
    <n v="17"/>
    <s v="1 2 7 275 004"/>
  </r>
  <r>
    <s v="D"/>
    <x v="2617"/>
    <s v="1 2 7 275 005 001"/>
    <x v="94"/>
    <n v="0"/>
    <n v="0"/>
    <n v="0"/>
    <n v="0"/>
    <n v="17"/>
    <s v="1 2 7 275 005"/>
  </r>
  <r>
    <s v="D"/>
    <x v="2618"/>
    <s v="1 2 8 281 001 001"/>
    <x v="96"/>
    <n v="0"/>
    <n v="0"/>
    <n v="0"/>
    <n v="0"/>
    <n v="17"/>
    <s v="1 2 8 281 001"/>
  </r>
  <r>
    <s v="D"/>
    <x v="2619"/>
    <s v="1 2 8 281 002 001"/>
    <x v="96"/>
    <n v="0"/>
    <n v="0"/>
    <n v="0"/>
    <n v="0"/>
    <n v="17"/>
    <s v="1 2 8 281 002"/>
  </r>
  <r>
    <s v="D"/>
    <x v="2620"/>
    <s v="1 2 8 281 003 001"/>
    <x v="96"/>
    <n v="0"/>
    <n v="0"/>
    <n v="0"/>
    <n v="0"/>
    <n v="17"/>
    <s v="1 2 8 281 003"/>
  </r>
  <r>
    <s v="D"/>
    <x v="2621"/>
    <s v="1 2 8 281 004 001"/>
    <x v="96"/>
    <n v="0"/>
    <n v="0"/>
    <n v="0"/>
    <n v="0"/>
    <n v="17"/>
    <s v="1 2 8 281 004"/>
  </r>
  <r>
    <s v="D"/>
    <x v="2622"/>
    <s v="1 2 8 281 005 001"/>
    <x v="96"/>
    <n v="0"/>
    <n v="0"/>
    <n v="0"/>
    <n v="0"/>
    <n v="17"/>
    <s v="1 2 8 281 005"/>
  </r>
  <r>
    <s v="D"/>
    <x v="2623"/>
    <s v="1 2 8 282 001 001"/>
    <x v="97"/>
    <n v="0"/>
    <n v="0"/>
    <n v="0"/>
    <n v="0"/>
    <n v="17"/>
    <s v="1 2 8 282 001"/>
  </r>
  <r>
    <s v="D"/>
    <x v="2624"/>
    <s v="1 2 8 282 002 001"/>
    <x v="97"/>
    <n v="0"/>
    <n v="0"/>
    <n v="0"/>
    <n v="0"/>
    <n v="17"/>
    <s v="1 2 8 282 002"/>
  </r>
  <r>
    <s v="D"/>
    <x v="2625"/>
    <s v="1 2 8 282 003 001"/>
    <x v="97"/>
    <n v="0"/>
    <n v="0"/>
    <n v="0"/>
    <n v="0"/>
    <n v="17"/>
    <s v="1 2 8 282 003"/>
  </r>
  <r>
    <s v="D"/>
    <x v="2626"/>
    <s v="1 2 8 282 004 001"/>
    <x v="97"/>
    <n v="0"/>
    <n v="0"/>
    <n v="0"/>
    <n v="0"/>
    <n v="17"/>
    <s v="1 2 8 282 004"/>
  </r>
  <r>
    <s v="D"/>
    <x v="2627"/>
    <s v="1 2 8 282 005 001"/>
    <x v="97"/>
    <n v="0"/>
    <n v="0"/>
    <n v="0"/>
    <n v="0"/>
    <n v="17"/>
    <s v="1 2 8 282 005"/>
  </r>
  <r>
    <s v="D"/>
    <x v="2628"/>
    <s v="1 2 8 283 001 001"/>
    <x v="98"/>
    <n v="0"/>
    <n v="0"/>
    <n v="0"/>
    <n v="0"/>
    <n v="17"/>
    <s v="1 2 8 283 001"/>
  </r>
  <r>
    <s v="D"/>
    <x v="2629"/>
    <s v="1 2 8 283 002 001"/>
    <x v="98"/>
    <n v="0"/>
    <n v="0"/>
    <n v="0"/>
    <n v="0"/>
    <n v="17"/>
    <s v="1 2 8 283 002"/>
  </r>
  <r>
    <s v="D"/>
    <x v="2630"/>
    <s v="1 2 8 283 003 001"/>
    <x v="98"/>
    <n v="1681474.3800000001"/>
    <n v="0"/>
    <n v="0"/>
    <n v="1681474.3800000001"/>
    <n v="17"/>
    <s v="1 2 8 283 003"/>
  </r>
  <r>
    <s v="D"/>
    <x v="2631"/>
    <s v="1 2 8 283 004 001"/>
    <x v="98"/>
    <n v="0"/>
    <n v="0"/>
    <n v="0"/>
    <n v="0"/>
    <n v="17"/>
    <s v="1 2 8 283 004"/>
  </r>
  <r>
    <s v="D"/>
    <x v="2632"/>
    <s v="1 2 8 283 005 001"/>
    <x v="98"/>
    <n v="0"/>
    <n v="0"/>
    <n v="0"/>
    <n v="0"/>
    <n v="17"/>
    <s v="1 2 8 283 005"/>
  </r>
  <r>
    <s v="D"/>
    <x v="2633"/>
    <s v="1 2 9 291 001 001"/>
    <x v="100"/>
    <n v="0"/>
    <n v="0"/>
    <n v="0"/>
    <n v="0"/>
    <n v="17"/>
    <s v="1 2 9 291 001"/>
  </r>
  <r>
    <s v="D"/>
    <x v="2634"/>
    <s v="1 2 9 291 002 001"/>
    <x v="100"/>
    <n v="0"/>
    <n v="0"/>
    <n v="0"/>
    <n v="0"/>
    <n v="17"/>
    <s v="1 2 9 291 002"/>
  </r>
  <r>
    <s v="D"/>
    <x v="2635"/>
    <s v="1 2 9 291 003 001"/>
    <x v="100"/>
    <n v="0"/>
    <n v="0"/>
    <n v="0"/>
    <n v="0"/>
    <n v="17"/>
    <s v="1 2 9 291 003"/>
  </r>
  <r>
    <s v="D"/>
    <x v="2636"/>
    <s v="1 2 9 291 004 001"/>
    <x v="100"/>
    <n v="0"/>
    <n v="0"/>
    <n v="0"/>
    <n v="0"/>
    <n v="17"/>
    <s v="1 2 9 291 004"/>
  </r>
  <r>
    <s v="D"/>
    <x v="2637"/>
    <s v="1 2 9 291 005 001"/>
    <x v="100"/>
    <n v="0"/>
    <n v="0"/>
    <n v="0"/>
    <n v="0"/>
    <n v="17"/>
    <s v="1 2 9 291 005"/>
  </r>
  <r>
    <s v="D"/>
    <x v="2638"/>
    <s v="1 2 9 292 001 001"/>
    <x v="101"/>
    <n v="0"/>
    <n v="0"/>
    <n v="0"/>
    <n v="0"/>
    <n v="17"/>
    <s v="1 2 9 292 001"/>
  </r>
  <r>
    <s v="D"/>
    <x v="2639"/>
    <s v="1 2 9 292 002 001"/>
    <x v="101"/>
    <n v="0"/>
    <n v="0"/>
    <n v="0"/>
    <n v="0"/>
    <n v="17"/>
    <s v="1 2 9 292 002"/>
  </r>
  <r>
    <s v="D"/>
    <x v="2640"/>
    <s v="1 2 9 292 003 001"/>
    <x v="101"/>
    <n v="0"/>
    <n v="0"/>
    <n v="0"/>
    <n v="0"/>
    <n v="17"/>
    <s v="1 2 9 292 003"/>
  </r>
  <r>
    <s v="D"/>
    <x v="2641"/>
    <s v="1 2 9 292 004 001"/>
    <x v="101"/>
    <n v="0"/>
    <n v="0"/>
    <n v="0"/>
    <n v="0"/>
    <n v="17"/>
    <s v="1 2 9 292 004"/>
  </r>
  <r>
    <s v="D"/>
    <x v="2642"/>
    <s v="1 2 9 292 005 001"/>
    <x v="101"/>
    <n v="0"/>
    <n v="0"/>
    <n v="0"/>
    <n v="0"/>
    <n v="17"/>
    <s v="1 2 9 292 005"/>
  </r>
  <r>
    <s v="D"/>
    <x v="2643"/>
    <s v="1 2 9 293 001 001"/>
    <x v="102"/>
    <n v="0"/>
    <n v="0"/>
    <n v="0"/>
    <n v="0"/>
    <n v="17"/>
    <s v="1 2 9 293 001"/>
  </r>
  <r>
    <s v="D"/>
    <x v="2644"/>
    <s v="1 2 9 293 002 001"/>
    <x v="102"/>
    <n v="0"/>
    <n v="0"/>
    <n v="0"/>
    <n v="0"/>
    <n v="17"/>
    <s v="1 2 9 293 002"/>
  </r>
  <r>
    <s v="D"/>
    <x v="2645"/>
    <s v="1 2 9 293 003 001"/>
    <x v="102"/>
    <n v="0"/>
    <n v="0"/>
    <n v="0"/>
    <n v="0"/>
    <n v="17"/>
    <s v="1 2 9 293 003"/>
  </r>
  <r>
    <s v="D"/>
    <x v="2646"/>
    <s v="1 2 9 293 004 001"/>
    <x v="102"/>
    <n v="0"/>
    <n v="0"/>
    <n v="0"/>
    <n v="0"/>
    <n v="17"/>
    <s v="1 2 9 293 004"/>
  </r>
  <r>
    <s v="D"/>
    <x v="2647"/>
    <s v="1 2 9 293 005 001"/>
    <x v="102"/>
    <n v="0"/>
    <n v="0"/>
    <n v="0"/>
    <n v="0"/>
    <n v="17"/>
    <s v="1 2 9 293 005"/>
  </r>
  <r>
    <s v="D"/>
    <x v="2648"/>
    <s v="1 2 9 294 001 001"/>
    <x v="103"/>
    <n v="0"/>
    <n v="0"/>
    <n v="0"/>
    <n v="0"/>
    <n v="17"/>
    <s v="1 2 9 294 001"/>
  </r>
  <r>
    <s v="D"/>
    <x v="2649"/>
    <s v="1 2 9 294 002 001"/>
    <x v="103"/>
    <n v="0"/>
    <n v="0"/>
    <n v="0"/>
    <n v="0"/>
    <n v="17"/>
    <s v="1 2 9 294 002"/>
  </r>
  <r>
    <s v="D"/>
    <x v="2650"/>
    <s v="1 2 9 294 003 001"/>
    <x v="103"/>
    <n v="0"/>
    <n v="0"/>
    <n v="0"/>
    <n v="0"/>
    <n v="17"/>
    <s v="1 2 9 294 003"/>
  </r>
  <r>
    <s v="D"/>
    <x v="2651"/>
    <s v="1 2 9 294 004 001"/>
    <x v="103"/>
    <n v="0"/>
    <n v="0"/>
    <n v="0"/>
    <n v="0"/>
    <n v="17"/>
    <s v="1 2 9 294 004"/>
  </r>
  <r>
    <s v="D"/>
    <x v="2652"/>
    <s v="1 2 9 294 005 001"/>
    <x v="103"/>
    <n v="0"/>
    <n v="0"/>
    <n v="0"/>
    <n v="0"/>
    <n v="17"/>
    <s v="1 2 9 294 005"/>
  </r>
  <r>
    <s v="D"/>
    <x v="2653"/>
    <s v="1 2 9 295 001 001"/>
    <x v="104"/>
    <n v="0"/>
    <n v="0"/>
    <n v="0"/>
    <n v="0"/>
    <n v="17"/>
    <s v="1 2 9 295 001"/>
  </r>
  <r>
    <s v="D"/>
    <x v="2654"/>
    <s v="1 2 9 295 002 001"/>
    <x v="104"/>
    <n v="0"/>
    <n v="0"/>
    <n v="0"/>
    <n v="0"/>
    <n v="17"/>
    <s v="1 2 9 295 002"/>
  </r>
  <r>
    <s v="D"/>
    <x v="2655"/>
    <s v="1 2 9 295 003 001"/>
    <x v="104"/>
    <n v="0"/>
    <n v="0"/>
    <n v="0"/>
    <n v="0"/>
    <n v="17"/>
    <s v="1 2 9 295 003"/>
  </r>
  <r>
    <s v="D"/>
    <x v="2656"/>
    <s v="1 2 9 295 004 001"/>
    <x v="104"/>
    <n v="0"/>
    <n v="0"/>
    <n v="0"/>
    <n v="0"/>
    <n v="17"/>
    <s v="1 2 9 295 004"/>
  </r>
  <r>
    <s v="D"/>
    <x v="2657"/>
    <s v="1 2 9 295 005 001"/>
    <x v="104"/>
    <n v="0"/>
    <n v="0"/>
    <n v="0"/>
    <n v="0"/>
    <n v="17"/>
    <s v="1 2 9 295 005"/>
  </r>
  <r>
    <s v="D"/>
    <x v="2658"/>
    <s v="1 2 9 296 001 001"/>
    <x v="105"/>
    <n v="0"/>
    <n v="0"/>
    <n v="0"/>
    <n v="0"/>
    <n v="17"/>
    <s v="1 2 9 296 001"/>
  </r>
  <r>
    <s v="D"/>
    <x v="2659"/>
    <s v="1 2 9 296 002 001"/>
    <x v="105"/>
    <n v="0"/>
    <n v="0"/>
    <n v="0"/>
    <n v="0"/>
    <n v="17"/>
    <s v="1 2 9 296 002"/>
  </r>
  <r>
    <s v="D"/>
    <x v="2660"/>
    <s v="1 2 9 296 003 001"/>
    <x v="105"/>
    <n v="4001706.23"/>
    <n v="0"/>
    <n v="0"/>
    <n v="4001706.23"/>
    <n v="17"/>
    <s v="1 2 9 296 003"/>
  </r>
  <r>
    <s v="D"/>
    <x v="2661"/>
    <s v="1 2 9 296 004 001"/>
    <x v="105"/>
    <n v="0"/>
    <n v="0"/>
    <n v="0"/>
    <n v="0"/>
    <n v="17"/>
    <s v="1 2 9 296 004"/>
  </r>
  <r>
    <s v="D"/>
    <x v="2662"/>
    <s v="1 2 9 296 005 001"/>
    <x v="105"/>
    <n v="0"/>
    <n v="0"/>
    <n v="0"/>
    <n v="0"/>
    <n v="17"/>
    <s v="1 2 9 296 005"/>
  </r>
  <r>
    <s v="D"/>
    <x v="2663"/>
    <s v="1 2 9 297 001 001"/>
    <x v="106"/>
    <n v="0"/>
    <n v="0"/>
    <n v="0"/>
    <n v="0"/>
    <n v="17"/>
    <s v="1 2 9 297 001"/>
  </r>
  <r>
    <s v="D"/>
    <x v="2664"/>
    <s v="1 2 9 297 002 001"/>
    <x v="106"/>
    <n v="0"/>
    <n v="0"/>
    <n v="0"/>
    <n v="0"/>
    <n v="17"/>
    <s v="1 2 9 297 002"/>
  </r>
  <r>
    <s v="D"/>
    <x v="2665"/>
    <s v="1 2 9 297 003 001"/>
    <x v="106"/>
    <n v="0"/>
    <n v="0"/>
    <n v="0"/>
    <n v="0"/>
    <n v="17"/>
    <s v="1 2 9 297 003"/>
  </r>
  <r>
    <s v="D"/>
    <x v="2666"/>
    <s v="1 2 9 297 004 001"/>
    <x v="106"/>
    <n v="0"/>
    <n v="0"/>
    <n v="0"/>
    <n v="0"/>
    <n v="17"/>
    <s v="1 2 9 297 004"/>
  </r>
  <r>
    <s v="D"/>
    <x v="2667"/>
    <s v="1 2 9 297 005 001"/>
    <x v="106"/>
    <n v="0"/>
    <n v="0"/>
    <n v="0"/>
    <n v="0"/>
    <n v="17"/>
    <s v="1 2 9 297 005"/>
  </r>
  <r>
    <s v="D"/>
    <x v="2668"/>
    <s v="1 2 9 298 001 001"/>
    <x v="107"/>
    <n v="0"/>
    <n v="0"/>
    <n v="0"/>
    <n v="0"/>
    <n v="17"/>
    <s v="1 2 9 298 001"/>
  </r>
  <r>
    <s v="D"/>
    <x v="2669"/>
    <s v="1 2 9 298 002 001"/>
    <x v="107"/>
    <n v="0"/>
    <n v="0"/>
    <n v="0"/>
    <n v="0"/>
    <n v="17"/>
    <s v="1 2 9 298 002"/>
  </r>
  <r>
    <s v="D"/>
    <x v="2670"/>
    <s v="1 2 9 298 003 001"/>
    <x v="107"/>
    <n v="0"/>
    <n v="0"/>
    <n v="0"/>
    <n v="0"/>
    <n v="17"/>
    <s v="1 2 9 298 003"/>
  </r>
  <r>
    <s v="D"/>
    <x v="2671"/>
    <s v="1 2 9 298 004 001"/>
    <x v="107"/>
    <n v="0"/>
    <n v="0"/>
    <n v="0"/>
    <n v="0"/>
    <n v="17"/>
    <s v="1 2 9 298 004"/>
  </r>
  <r>
    <s v="D"/>
    <x v="2672"/>
    <s v="1 2 9 298 005 001"/>
    <x v="107"/>
    <n v="0"/>
    <n v="0"/>
    <n v="0"/>
    <n v="0"/>
    <n v="17"/>
    <s v="1 2 9 298 005"/>
  </r>
  <r>
    <s v="D"/>
    <x v="2673"/>
    <s v="1 2 9 299 001 001"/>
    <x v="108"/>
    <n v="0"/>
    <n v="0"/>
    <n v="0"/>
    <n v="0"/>
    <n v="17"/>
    <s v="1 2 9 299 001"/>
  </r>
  <r>
    <s v="D"/>
    <x v="2674"/>
    <s v="1 2 9 299 002 001"/>
    <x v="108"/>
    <n v="0"/>
    <n v="0"/>
    <n v="0"/>
    <n v="0"/>
    <n v="17"/>
    <s v="1 2 9 299 002"/>
  </r>
  <r>
    <s v="D"/>
    <x v="2675"/>
    <s v="1 2 9 299 003 001"/>
    <x v="108"/>
    <n v="0"/>
    <n v="0"/>
    <n v="0"/>
    <n v="0"/>
    <n v="17"/>
    <s v="1 2 9 299 003"/>
  </r>
  <r>
    <s v="D"/>
    <x v="2676"/>
    <s v="1 2 9 299 004 001"/>
    <x v="108"/>
    <n v="0"/>
    <n v="0"/>
    <n v="0"/>
    <n v="0"/>
    <n v="17"/>
    <s v="1 2 9 299 004"/>
  </r>
  <r>
    <s v="D"/>
    <x v="2677"/>
    <s v="1 2 9 299 005 001"/>
    <x v="108"/>
    <n v="0"/>
    <n v="0"/>
    <n v="0"/>
    <n v="0"/>
    <n v="17"/>
    <s v="1 2 9 299 005"/>
  </r>
  <r>
    <s v="D"/>
    <x v="2678"/>
    <s v="1 3 1 311 001 001"/>
    <x v="111"/>
    <n v="0"/>
    <n v="0"/>
    <n v="0"/>
    <n v="0"/>
    <n v="17"/>
    <s v="1 3 1 311 001"/>
  </r>
  <r>
    <s v="D"/>
    <x v="2679"/>
    <s v="1 3 1 311 002 001"/>
    <x v="111"/>
    <n v="0"/>
    <n v="0"/>
    <n v="0"/>
    <n v="0"/>
    <n v="17"/>
    <s v="1 3 1 311 002"/>
  </r>
  <r>
    <s v="D"/>
    <x v="2680"/>
    <s v="1 3 1 311 003 001"/>
    <x v="111"/>
    <n v="4705043.9800000004"/>
    <n v="0"/>
    <n v="0"/>
    <n v="4705043.9800000004"/>
    <n v="17"/>
    <s v="1 3 1 311 003"/>
  </r>
  <r>
    <s v="D"/>
    <x v="2681"/>
    <s v="1 3 1 311 004 001"/>
    <x v="111"/>
    <n v="0"/>
    <n v="0"/>
    <n v="0"/>
    <n v="0"/>
    <n v="17"/>
    <s v="1 3 1 311 004"/>
  </r>
  <r>
    <s v="D"/>
    <x v="2682"/>
    <s v="1 3 1 311 005 001"/>
    <x v="111"/>
    <n v="0"/>
    <n v="0"/>
    <n v="0"/>
    <n v="0"/>
    <n v="17"/>
    <s v="1 3 1 311 005"/>
  </r>
  <r>
    <s v="D"/>
    <x v="2683"/>
    <s v="1 3 1 312 001 001"/>
    <x v="112"/>
    <n v="0"/>
    <n v="0"/>
    <n v="0"/>
    <n v="0"/>
    <n v="17"/>
    <s v="1 3 1 312 001"/>
  </r>
  <r>
    <s v="D"/>
    <x v="2684"/>
    <s v="1 3 1 312 002 001"/>
    <x v="112"/>
    <n v="0"/>
    <n v="0"/>
    <n v="0"/>
    <n v="0"/>
    <n v="17"/>
    <s v="1 3 1 312 002"/>
  </r>
  <r>
    <s v="D"/>
    <x v="2685"/>
    <s v="1 3 1 312 003 001"/>
    <x v="112"/>
    <n v="0"/>
    <n v="0"/>
    <n v="0"/>
    <n v="0"/>
    <n v="17"/>
    <s v="1 3 1 312 003"/>
  </r>
  <r>
    <s v="D"/>
    <x v="2686"/>
    <s v="1 3 1 312 004 001"/>
    <x v="112"/>
    <n v="0"/>
    <n v="0"/>
    <n v="0"/>
    <n v="0"/>
    <n v="17"/>
    <s v="1 3 1 312 004"/>
  </r>
  <r>
    <s v="D"/>
    <x v="2687"/>
    <s v="1 3 1 312 005 001"/>
    <x v="112"/>
    <n v="0"/>
    <n v="0"/>
    <n v="0"/>
    <n v="0"/>
    <n v="17"/>
    <s v="1 3 1 312 005"/>
  </r>
  <r>
    <s v="D"/>
    <x v="2688"/>
    <s v="1 3 1 313 001 001"/>
    <x v="113"/>
    <n v="0"/>
    <n v="0"/>
    <n v="0"/>
    <n v="0"/>
    <n v="17"/>
    <s v="1 3 1 313 001"/>
  </r>
  <r>
    <s v="D"/>
    <x v="2689"/>
    <s v="1 3 1 313 002 001"/>
    <x v="113"/>
    <n v="0"/>
    <n v="0"/>
    <n v="0"/>
    <n v="0"/>
    <n v="17"/>
    <s v="1 3 1 313 002"/>
  </r>
  <r>
    <s v="D"/>
    <x v="2690"/>
    <s v="1 3 1 313 003 001"/>
    <x v="113"/>
    <n v="0"/>
    <n v="0"/>
    <n v="0"/>
    <n v="0"/>
    <n v="17"/>
    <s v="1 3 1 313 003"/>
  </r>
  <r>
    <s v="D"/>
    <x v="2691"/>
    <s v="1 3 1 313 004 001"/>
    <x v="113"/>
    <n v="0"/>
    <n v="0"/>
    <n v="0"/>
    <n v="0"/>
    <n v="17"/>
    <s v="1 3 1 313 004"/>
  </r>
  <r>
    <s v="D"/>
    <x v="2692"/>
    <s v="1 3 1 313 005 001"/>
    <x v="113"/>
    <n v="0"/>
    <n v="0"/>
    <n v="0"/>
    <n v="0"/>
    <n v="17"/>
    <s v="1 3 1 313 005"/>
  </r>
  <r>
    <s v="D"/>
    <x v="2693"/>
    <s v="1 3 1 314 001 001"/>
    <x v="114"/>
    <n v="0"/>
    <n v="0"/>
    <n v="0"/>
    <n v="0"/>
    <n v="17"/>
    <s v="1 3 1 314 001"/>
  </r>
  <r>
    <s v="D"/>
    <x v="2694"/>
    <s v="1 3 1 314 002 001"/>
    <x v="114"/>
    <n v="0"/>
    <n v="0"/>
    <n v="0"/>
    <n v="0"/>
    <n v="17"/>
    <s v="1 3 1 314 002"/>
  </r>
  <r>
    <s v="D"/>
    <x v="2695"/>
    <s v="1 3 1 314 003 001"/>
    <x v="114"/>
    <n v="0"/>
    <n v="0"/>
    <n v="0"/>
    <n v="0"/>
    <n v="17"/>
    <s v="1 3 1 314 003"/>
  </r>
  <r>
    <s v="D"/>
    <x v="2696"/>
    <s v="1 3 1 314 004 001"/>
    <x v="114"/>
    <n v="0"/>
    <n v="0"/>
    <n v="0"/>
    <n v="0"/>
    <n v="17"/>
    <s v="1 3 1 314 004"/>
  </r>
  <r>
    <s v="D"/>
    <x v="2697"/>
    <s v="1 3 1 314 005 001"/>
    <x v="114"/>
    <n v="0"/>
    <n v="0"/>
    <n v="0"/>
    <n v="0"/>
    <n v="17"/>
    <s v="1 3 1 314 005"/>
  </r>
  <r>
    <s v="D"/>
    <x v="2698"/>
    <s v="1 3 1 315 001 001"/>
    <x v="115"/>
    <n v="0"/>
    <n v="0"/>
    <n v="0"/>
    <n v="0"/>
    <n v="17"/>
    <s v="1 3 1 315 001"/>
  </r>
  <r>
    <s v="D"/>
    <x v="2699"/>
    <s v="1 3 1 315 002 001"/>
    <x v="115"/>
    <n v="0"/>
    <n v="0"/>
    <n v="0"/>
    <n v="0"/>
    <n v="17"/>
    <s v="1 3 1 315 002"/>
  </r>
  <r>
    <s v="D"/>
    <x v="2700"/>
    <s v="1 3 1 315 003 001"/>
    <x v="115"/>
    <n v="0"/>
    <n v="0"/>
    <n v="0"/>
    <n v="0"/>
    <n v="17"/>
    <s v="1 3 1 315 003"/>
  </r>
  <r>
    <s v="D"/>
    <x v="2701"/>
    <s v="1 3 1 315 004 001"/>
    <x v="115"/>
    <n v="0"/>
    <n v="0"/>
    <n v="0"/>
    <n v="0"/>
    <n v="17"/>
    <s v="1 3 1 315 004"/>
  </r>
  <r>
    <s v="D"/>
    <x v="2702"/>
    <s v="1 3 1 315 005 001"/>
    <x v="115"/>
    <n v="0"/>
    <n v="0"/>
    <n v="0"/>
    <n v="0"/>
    <n v="17"/>
    <s v="1 3 1 315 005"/>
  </r>
  <r>
    <s v="D"/>
    <x v="2703"/>
    <s v="1 3 1 316 001 001"/>
    <x v="116"/>
    <n v="0"/>
    <n v="0"/>
    <n v="0"/>
    <n v="0"/>
    <n v="17"/>
    <s v="1 3 1 316 001"/>
  </r>
  <r>
    <s v="D"/>
    <x v="2704"/>
    <s v="1 3 1 316 002 001"/>
    <x v="116"/>
    <n v="0"/>
    <n v="0"/>
    <n v="0"/>
    <n v="0"/>
    <n v="17"/>
    <s v="1 3 1 316 002"/>
  </r>
  <r>
    <s v="D"/>
    <x v="2705"/>
    <s v="1 3 1 316 003 001"/>
    <x v="116"/>
    <n v="0"/>
    <n v="0"/>
    <n v="0"/>
    <n v="0"/>
    <n v="17"/>
    <s v="1 3 1 316 003"/>
  </r>
  <r>
    <s v="D"/>
    <x v="2706"/>
    <s v="1 3 1 316 004 001"/>
    <x v="116"/>
    <n v="0"/>
    <n v="0"/>
    <n v="0"/>
    <n v="0"/>
    <n v="17"/>
    <s v="1 3 1 316 004"/>
  </r>
  <r>
    <s v="D"/>
    <x v="2707"/>
    <s v="1 3 1 316 005 001"/>
    <x v="116"/>
    <n v="0"/>
    <n v="0"/>
    <n v="0"/>
    <n v="0"/>
    <n v="17"/>
    <s v="1 3 1 316 005"/>
  </r>
  <r>
    <s v="D"/>
    <x v="2708"/>
    <s v="1 3 1 317 001 001"/>
    <x v="117"/>
    <n v="0"/>
    <n v="0"/>
    <n v="0"/>
    <n v="0"/>
    <n v="17"/>
    <s v="1 3 1 317 001"/>
  </r>
  <r>
    <s v="D"/>
    <x v="2709"/>
    <s v="1 3 1 317 002 001"/>
    <x v="117"/>
    <n v="0"/>
    <n v="0"/>
    <n v="0"/>
    <n v="0"/>
    <n v="17"/>
    <s v="1 3 1 317 002"/>
  </r>
  <r>
    <s v="D"/>
    <x v="2710"/>
    <s v="1 3 1 317 003 001"/>
    <x v="117"/>
    <n v="85260"/>
    <n v="0"/>
    <n v="0"/>
    <n v="85260"/>
    <n v="17"/>
    <s v="1 3 1 317 003"/>
  </r>
  <r>
    <s v="D"/>
    <x v="2711"/>
    <s v="1 3 1 317 004 001"/>
    <x v="117"/>
    <n v="0"/>
    <n v="0"/>
    <n v="0"/>
    <n v="0"/>
    <n v="17"/>
    <s v="1 3 1 317 004"/>
  </r>
  <r>
    <s v="D"/>
    <x v="2712"/>
    <s v="1 3 1 317 005 001"/>
    <x v="117"/>
    <n v="0"/>
    <n v="0"/>
    <n v="0"/>
    <n v="0"/>
    <n v="17"/>
    <s v="1 3 1 317 005"/>
  </r>
  <r>
    <s v="D"/>
    <x v="2713"/>
    <s v="1 3 1 318 001 001"/>
    <x v="118"/>
    <n v="0"/>
    <n v="0"/>
    <n v="0"/>
    <n v="0"/>
    <n v="17"/>
    <s v="1 3 1 318 001"/>
  </r>
  <r>
    <s v="D"/>
    <x v="2714"/>
    <s v="1 3 1 318 002 001"/>
    <x v="118"/>
    <n v="0"/>
    <n v="0"/>
    <n v="0"/>
    <n v="0"/>
    <n v="17"/>
    <s v="1 3 1 318 002"/>
  </r>
  <r>
    <s v="D"/>
    <x v="2715"/>
    <s v="1 3 1 318 003 001"/>
    <x v="118"/>
    <n v="0"/>
    <n v="0"/>
    <n v="0"/>
    <n v="0"/>
    <n v="17"/>
    <s v="1 3 1 318 003"/>
  </r>
  <r>
    <s v="D"/>
    <x v="2716"/>
    <s v="1 3 1 318 004 001"/>
    <x v="118"/>
    <n v="0"/>
    <n v="0"/>
    <n v="0"/>
    <n v="0"/>
    <n v="17"/>
    <s v="1 3 1 318 004"/>
  </r>
  <r>
    <s v="D"/>
    <x v="2717"/>
    <s v="1 3 1 318 005 001"/>
    <x v="118"/>
    <n v="0"/>
    <n v="0"/>
    <n v="0"/>
    <n v="0"/>
    <n v="17"/>
    <s v="1 3 1 318 005"/>
  </r>
  <r>
    <s v="D"/>
    <x v="2718"/>
    <s v="1 3 1 319 001 001"/>
    <x v="119"/>
    <n v="0"/>
    <n v="0"/>
    <n v="0"/>
    <n v="0"/>
    <n v="17"/>
    <s v="1 3 1 319 001"/>
  </r>
  <r>
    <s v="D"/>
    <x v="2719"/>
    <s v="1 3 1 319 002 001"/>
    <x v="119"/>
    <n v="0"/>
    <n v="0"/>
    <n v="0"/>
    <n v="0"/>
    <n v="17"/>
    <s v="1 3 1 319 002"/>
  </r>
  <r>
    <s v="D"/>
    <x v="2720"/>
    <s v="1 3 1 319 003 001"/>
    <x v="119"/>
    <n v="0"/>
    <n v="0"/>
    <n v="0"/>
    <n v="0"/>
    <n v="17"/>
    <s v="1 3 1 319 003"/>
  </r>
  <r>
    <s v="D"/>
    <x v="2721"/>
    <s v="1 3 1 319 004 001"/>
    <x v="119"/>
    <n v="0"/>
    <n v="0"/>
    <n v="0"/>
    <n v="0"/>
    <n v="17"/>
    <s v="1 3 1 319 004"/>
  </r>
  <r>
    <s v="D"/>
    <x v="2722"/>
    <s v="1 3 1 319 005 001"/>
    <x v="119"/>
    <n v="0"/>
    <n v="0"/>
    <n v="0"/>
    <n v="0"/>
    <n v="17"/>
    <s v="1 3 1 319 005"/>
  </r>
  <r>
    <s v="D"/>
    <x v="2723"/>
    <s v="1 3 2 321 001 001"/>
    <x v="121"/>
    <n v="0"/>
    <n v="0"/>
    <n v="0"/>
    <n v="0"/>
    <n v="17"/>
    <s v="1 3 2 321 001"/>
  </r>
  <r>
    <s v="D"/>
    <x v="2724"/>
    <s v="1 3 2 321 002 001"/>
    <x v="121"/>
    <n v="0"/>
    <n v="0"/>
    <n v="0"/>
    <n v="0"/>
    <n v="17"/>
    <s v="1 3 2 321 002"/>
  </r>
  <r>
    <s v="D"/>
    <x v="2725"/>
    <s v="1 3 2 321 003 001"/>
    <x v="121"/>
    <n v="0"/>
    <n v="0"/>
    <n v="0"/>
    <n v="0"/>
    <n v="17"/>
    <s v="1 3 2 321 003"/>
  </r>
  <r>
    <s v="D"/>
    <x v="2726"/>
    <s v="1 3 2 321 004 001"/>
    <x v="121"/>
    <n v="0"/>
    <n v="0"/>
    <n v="0"/>
    <n v="0"/>
    <n v="17"/>
    <s v="1 3 2 321 004"/>
  </r>
  <r>
    <s v="D"/>
    <x v="2727"/>
    <s v="1 3 2 321 005 001"/>
    <x v="121"/>
    <n v="0"/>
    <n v="0"/>
    <n v="0"/>
    <n v="0"/>
    <n v="17"/>
    <s v="1 3 2 321 005"/>
  </r>
  <r>
    <s v="D"/>
    <x v="2728"/>
    <s v="1 3 2 322 001 001"/>
    <x v="122"/>
    <n v="0"/>
    <n v="0"/>
    <n v="0"/>
    <n v="0"/>
    <n v="17"/>
    <s v="1 3 2 322 001"/>
  </r>
  <r>
    <s v="D"/>
    <x v="2729"/>
    <s v="1 3 2 322 002 001"/>
    <x v="122"/>
    <n v="0"/>
    <n v="0"/>
    <n v="0"/>
    <n v="0"/>
    <n v="17"/>
    <s v="1 3 2 322 002"/>
  </r>
  <r>
    <s v="D"/>
    <x v="2730"/>
    <s v="1 3 2 322 003 001"/>
    <x v="122"/>
    <n v="0"/>
    <n v="0"/>
    <n v="0"/>
    <n v="0"/>
    <n v="17"/>
    <s v="1 3 2 322 003"/>
  </r>
  <r>
    <s v="D"/>
    <x v="2731"/>
    <s v="1 3 2 322 004 001"/>
    <x v="122"/>
    <n v="0"/>
    <n v="0"/>
    <n v="0"/>
    <n v="0"/>
    <n v="17"/>
    <s v="1 3 2 322 004"/>
  </r>
  <r>
    <s v="D"/>
    <x v="2732"/>
    <s v="1 3 2 322 005 001"/>
    <x v="122"/>
    <n v="0"/>
    <n v="0"/>
    <n v="0"/>
    <n v="0"/>
    <n v="17"/>
    <s v="1 3 2 322 005"/>
  </r>
  <r>
    <s v="D"/>
    <x v="2733"/>
    <s v="1 3 2 323 001 001"/>
    <x v="123"/>
    <n v="0"/>
    <n v="0"/>
    <n v="0"/>
    <n v="0"/>
    <n v="17"/>
    <s v="1 3 2 323 001"/>
  </r>
  <r>
    <s v="D"/>
    <x v="2734"/>
    <s v="1 3 2 323 002 001"/>
    <x v="123"/>
    <n v="0"/>
    <n v="0"/>
    <n v="0"/>
    <n v="0"/>
    <n v="17"/>
    <s v="1 3 2 323 002"/>
  </r>
  <r>
    <s v="D"/>
    <x v="2735"/>
    <s v="1 3 2 323 003 001"/>
    <x v="123"/>
    <n v="0"/>
    <n v="0"/>
    <n v="0"/>
    <n v="0"/>
    <n v="17"/>
    <s v="1 3 2 323 003"/>
  </r>
  <r>
    <s v="D"/>
    <x v="2736"/>
    <s v="1 3 2 323 004 001"/>
    <x v="123"/>
    <n v="0"/>
    <n v="0"/>
    <n v="0"/>
    <n v="0"/>
    <n v="17"/>
    <s v="1 3 2 323 004"/>
  </r>
  <r>
    <s v="D"/>
    <x v="2737"/>
    <s v="1 3 2 323 005 001"/>
    <x v="123"/>
    <n v="0"/>
    <n v="0"/>
    <n v="0"/>
    <n v="0"/>
    <n v="17"/>
    <s v="1 3 2 323 005"/>
  </r>
  <r>
    <s v="D"/>
    <x v="2738"/>
    <s v="1 3 2 324 001 001"/>
    <x v="124"/>
    <n v="0"/>
    <n v="0"/>
    <n v="0"/>
    <n v="0"/>
    <n v="17"/>
    <s v="1 3 2 324 001"/>
  </r>
  <r>
    <s v="D"/>
    <x v="2739"/>
    <s v="1 3 2 324 002 001"/>
    <x v="124"/>
    <n v="0"/>
    <n v="0"/>
    <n v="0"/>
    <n v="0"/>
    <n v="17"/>
    <s v="1 3 2 324 002"/>
  </r>
  <r>
    <s v="D"/>
    <x v="2740"/>
    <s v="1 3 2 324 003 001"/>
    <x v="124"/>
    <n v="0"/>
    <n v="0"/>
    <n v="0"/>
    <n v="0"/>
    <n v="17"/>
    <s v="1 3 2 324 003"/>
  </r>
  <r>
    <s v="D"/>
    <x v="2741"/>
    <s v="1 3 2 324 004 001"/>
    <x v="124"/>
    <n v="0"/>
    <n v="0"/>
    <n v="0"/>
    <n v="0"/>
    <n v="17"/>
    <s v="1 3 2 324 004"/>
  </r>
  <r>
    <s v="D"/>
    <x v="2742"/>
    <s v="1 3 2 324 005 001"/>
    <x v="124"/>
    <n v="0"/>
    <n v="0"/>
    <n v="0"/>
    <n v="0"/>
    <n v="17"/>
    <s v="1 3 2 324 005"/>
  </r>
  <r>
    <s v="D"/>
    <x v="2743"/>
    <s v="1 3 2 325 001 001"/>
    <x v="125"/>
    <n v="0"/>
    <n v="0"/>
    <n v="0"/>
    <n v="0"/>
    <n v="17"/>
    <s v="1 3 2 325 001"/>
  </r>
  <r>
    <s v="D"/>
    <x v="2744"/>
    <s v="1 3 2 325 002 001"/>
    <x v="125"/>
    <n v="0"/>
    <n v="0"/>
    <n v="0"/>
    <n v="0"/>
    <n v="17"/>
    <s v="1 3 2 325 002"/>
  </r>
  <r>
    <s v="D"/>
    <x v="2745"/>
    <s v="1 3 2 325 003 001"/>
    <x v="125"/>
    <n v="0"/>
    <n v="0"/>
    <n v="0"/>
    <n v="0"/>
    <n v="17"/>
    <s v="1 3 2 325 003"/>
  </r>
  <r>
    <s v="D"/>
    <x v="2746"/>
    <s v="1 3 2 325 004 001"/>
    <x v="125"/>
    <n v="0"/>
    <n v="0"/>
    <n v="0"/>
    <n v="0"/>
    <n v="17"/>
    <s v="1 3 2 325 004"/>
  </r>
  <r>
    <s v="D"/>
    <x v="2747"/>
    <s v="1 3 2 325 005 001"/>
    <x v="125"/>
    <n v="0"/>
    <n v="0"/>
    <n v="0"/>
    <n v="0"/>
    <n v="17"/>
    <s v="1 3 2 325 005"/>
  </r>
  <r>
    <s v="D"/>
    <x v="2748"/>
    <s v="1 3 2 326 001 001"/>
    <x v="126"/>
    <n v="0"/>
    <n v="0"/>
    <n v="0"/>
    <n v="0"/>
    <n v="17"/>
    <s v="1 3 2 326 001"/>
  </r>
  <r>
    <s v="D"/>
    <x v="2749"/>
    <s v="1 3 2 326 002 001"/>
    <x v="126"/>
    <n v="0"/>
    <n v="0"/>
    <n v="0"/>
    <n v="0"/>
    <n v="17"/>
    <s v="1 3 2 326 002"/>
  </r>
  <r>
    <s v="D"/>
    <x v="2750"/>
    <s v="1 3 2 326 003 001"/>
    <x v="126"/>
    <n v="0"/>
    <n v="0"/>
    <n v="0"/>
    <n v="0"/>
    <n v="17"/>
    <s v="1 3 2 326 003"/>
  </r>
  <r>
    <s v="D"/>
    <x v="2751"/>
    <s v="1 3 2 326 004 001"/>
    <x v="126"/>
    <n v="0"/>
    <n v="0"/>
    <n v="0"/>
    <n v="0"/>
    <n v="17"/>
    <s v="1 3 2 326 004"/>
  </r>
  <r>
    <s v="D"/>
    <x v="2752"/>
    <s v="1 3 2 326 005 001"/>
    <x v="126"/>
    <n v="0"/>
    <n v="0"/>
    <n v="0"/>
    <n v="0"/>
    <n v="17"/>
    <s v="1 3 2 326 005"/>
  </r>
  <r>
    <s v="D"/>
    <x v="2753"/>
    <s v="1 3 2 327 001 001"/>
    <x v="127"/>
    <n v="0"/>
    <n v="0"/>
    <n v="0"/>
    <n v="0"/>
    <n v="17"/>
    <s v="1 3 2 327 001"/>
  </r>
  <r>
    <s v="D"/>
    <x v="2754"/>
    <s v="1 3 2 327 002 001"/>
    <x v="127"/>
    <n v="0"/>
    <n v="0"/>
    <n v="0"/>
    <n v="0"/>
    <n v="17"/>
    <s v="1 3 2 327 002"/>
  </r>
  <r>
    <s v="D"/>
    <x v="2755"/>
    <s v="1 3 2 327 003 001"/>
    <x v="127"/>
    <n v="0"/>
    <n v="0"/>
    <n v="0"/>
    <n v="0"/>
    <n v="17"/>
    <s v="1 3 2 327 003"/>
  </r>
  <r>
    <s v="D"/>
    <x v="2756"/>
    <s v="1 3 2 327 004 001"/>
    <x v="127"/>
    <n v="0"/>
    <n v="0"/>
    <n v="0"/>
    <n v="0"/>
    <n v="17"/>
    <s v="1 3 2 327 004"/>
  </r>
  <r>
    <s v="D"/>
    <x v="2757"/>
    <s v="1 3 2 327 005 001"/>
    <x v="127"/>
    <n v="0"/>
    <n v="0"/>
    <n v="0"/>
    <n v="0"/>
    <n v="17"/>
    <s v="1 3 2 327 005"/>
  </r>
  <r>
    <s v="D"/>
    <x v="2758"/>
    <s v="1 3 2 328 001 001"/>
    <x v="128"/>
    <n v="0"/>
    <n v="0"/>
    <n v="0"/>
    <n v="0"/>
    <n v="17"/>
    <s v="1 3 2 328 001"/>
  </r>
  <r>
    <s v="D"/>
    <x v="2759"/>
    <s v="1 3 2 328 002 001"/>
    <x v="128"/>
    <n v="0"/>
    <n v="0"/>
    <n v="0"/>
    <n v="0"/>
    <n v="17"/>
    <s v="1 3 2 328 002"/>
  </r>
  <r>
    <s v="D"/>
    <x v="2760"/>
    <s v="1 3 2 328 003 001"/>
    <x v="128"/>
    <n v="0"/>
    <n v="0"/>
    <n v="0"/>
    <n v="0"/>
    <n v="17"/>
    <s v="1 3 2 328 003"/>
  </r>
  <r>
    <s v="D"/>
    <x v="2761"/>
    <s v="1 3 2 328 004 001"/>
    <x v="128"/>
    <n v="0"/>
    <n v="0"/>
    <n v="0"/>
    <n v="0"/>
    <n v="17"/>
    <s v="1 3 2 328 004"/>
  </r>
  <r>
    <s v="D"/>
    <x v="2762"/>
    <s v="1 3 2 328 005 001"/>
    <x v="128"/>
    <n v="0"/>
    <n v="0"/>
    <n v="0"/>
    <n v="0"/>
    <n v="17"/>
    <s v="1 3 2 328 005"/>
  </r>
  <r>
    <s v="D"/>
    <x v="2763"/>
    <s v="1 3 2 329 001 001"/>
    <x v="129"/>
    <n v="0"/>
    <n v="0"/>
    <n v="0"/>
    <n v="0"/>
    <n v="17"/>
    <s v="1 3 2 329 001"/>
  </r>
  <r>
    <s v="D"/>
    <x v="2764"/>
    <s v="1 3 2 329 002 001"/>
    <x v="129"/>
    <n v="0"/>
    <n v="0"/>
    <n v="0"/>
    <n v="0"/>
    <n v="17"/>
    <s v="1 3 2 329 002"/>
  </r>
  <r>
    <s v="D"/>
    <x v="2765"/>
    <s v="1 3 2 329 003 001"/>
    <x v="129"/>
    <n v="0"/>
    <n v="0"/>
    <n v="0"/>
    <n v="0"/>
    <n v="17"/>
    <s v="1 3 2 329 003"/>
  </r>
  <r>
    <s v="D"/>
    <x v="2766"/>
    <s v="1 3 2 329 004 001"/>
    <x v="129"/>
    <n v="0"/>
    <n v="0"/>
    <n v="0"/>
    <n v="0"/>
    <n v="17"/>
    <s v="1 3 2 329 004"/>
  </r>
  <r>
    <s v="D"/>
    <x v="2767"/>
    <s v="1 3 2 329 005 001"/>
    <x v="129"/>
    <n v="0"/>
    <n v="0"/>
    <n v="0"/>
    <n v="0"/>
    <n v="17"/>
    <s v="1 3 2 329 005"/>
  </r>
  <r>
    <s v="D"/>
    <x v="2768"/>
    <s v="1 3 3 331 001 001"/>
    <x v="131"/>
    <n v="0"/>
    <n v="0"/>
    <n v="0"/>
    <n v="0"/>
    <n v="17"/>
    <s v="1 3 3 331 001"/>
  </r>
  <r>
    <s v="D"/>
    <x v="2769"/>
    <s v="1 3 3 331 002 001"/>
    <x v="131"/>
    <n v="0"/>
    <n v="0"/>
    <n v="0"/>
    <n v="0"/>
    <n v="17"/>
    <s v="1 3 3 331 002"/>
  </r>
  <r>
    <s v="D"/>
    <x v="2770"/>
    <s v="1 3 3 331 003 001"/>
    <x v="131"/>
    <n v="0"/>
    <n v="0"/>
    <n v="0"/>
    <n v="0"/>
    <n v="17"/>
    <s v="1 3 3 331 003"/>
  </r>
  <r>
    <s v="D"/>
    <x v="2771"/>
    <s v="1 3 3 331 004 001"/>
    <x v="131"/>
    <n v="0"/>
    <n v="0"/>
    <n v="0"/>
    <n v="0"/>
    <n v="17"/>
    <s v="1 3 3 331 004"/>
  </r>
  <r>
    <s v="D"/>
    <x v="2772"/>
    <s v="1 3 3 331 005 001"/>
    <x v="131"/>
    <n v="0"/>
    <n v="0"/>
    <n v="0"/>
    <n v="0"/>
    <n v="17"/>
    <s v="1 3 3 331 005"/>
  </r>
  <r>
    <s v="D"/>
    <x v="2773"/>
    <s v="1 3 3 332 001 001"/>
    <x v="132"/>
    <n v="0"/>
    <n v="0"/>
    <n v="0"/>
    <n v="0"/>
    <n v="17"/>
    <s v="1 3 3 332 001"/>
  </r>
  <r>
    <s v="D"/>
    <x v="2774"/>
    <s v="1 3 3 332 002 001"/>
    <x v="132"/>
    <n v="0"/>
    <n v="0"/>
    <n v="0"/>
    <n v="0"/>
    <n v="17"/>
    <s v="1 3 3 332 002"/>
  </r>
  <r>
    <s v="D"/>
    <x v="2775"/>
    <s v="1 3 3 332 003 001"/>
    <x v="132"/>
    <n v="0"/>
    <n v="0"/>
    <n v="0"/>
    <n v="0"/>
    <n v="17"/>
    <s v="1 3 3 332 003"/>
  </r>
  <r>
    <s v="D"/>
    <x v="2776"/>
    <s v="1 3 3 332 004 001"/>
    <x v="132"/>
    <n v="0"/>
    <n v="0"/>
    <n v="0"/>
    <n v="0"/>
    <n v="17"/>
    <s v="1 3 3 332 004"/>
  </r>
  <r>
    <s v="D"/>
    <x v="2777"/>
    <s v="1 3 3 332 005 001"/>
    <x v="132"/>
    <n v="0"/>
    <n v="0"/>
    <n v="0"/>
    <n v="0"/>
    <n v="17"/>
    <s v="1 3 3 332 005"/>
  </r>
  <r>
    <s v="D"/>
    <x v="2778"/>
    <s v="1 3 3 333 001 001"/>
    <x v="133"/>
    <n v="0"/>
    <n v="0"/>
    <n v="0"/>
    <n v="0"/>
    <n v="17"/>
    <s v="1 3 3 333 001"/>
  </r>
  <r>
    <s v="D"/>
    <x v="2779"/>
    <s v="1 3 3 333 002 001"/>
    <x v="133"/>
    <n v="0"/>
    <n v="0"/>
    <n v="0"/>
    <n v="0"/>
    <n v="17"/>
    <s v="1 3 3 333 002"/>
  </r>
  <r>
    <s v="D"/>
    <x v="2780"/>
    <s v="1 3 3 333 003 001"/>
    <x v="133"/>
    <n v="0"/>
    <n v="0"/>
    <n v="0"/>
    <n v="0"/>
    <n v="17"/>
    <s v="1 3 3 333 003"/>
  </r>
  <r>
    <s v="D"/>
    <x v="2781"/>
    <s v="1 3 3 333 004 001"/>
    <x v="133"/>
    <n v="0"/>
    <n v="0"/>
    <n v="0"/>
    <n v="0"/>
    <n v="17"/>
    <s v="1 3 3 333 004"/>
  </r>
  <r>
    <s v="D"/>
    <x v="2782"/>
    <s v="1 3 3 333 005 001"/>
    <x v="133"/>
    <n v="0"/>
    <n v="0"/>
    <n v="0"/>
    <n v="0"/>
    <n v="17"/>
    <s v="1 3 3 333 005"/>
  </r>
  <r>
    <s v="D"/>
    <x v="2783"/>
    <s v="1 3 3 334 001 001"/>
    <x v="134"/>
    <n v="0"/>
    <n v="0"/>
    <n v="0"/>
    <n v="0"/>
    <n v="17"/>
    <s v="1 3 3 334 001"/>
  </r>
  <r>
    <s v="D"/>
    <x v="2784"/>
    <s v="1 3 3 334 002 001"/>
    <x v="134"/>
    <n v="0"/>
    <n v="0"/>
    <n v="0"/>
    <n v="0"/>
    <n v="17"/>
    <s v="1 3 3 334 002"/>
  </r>
  <r>
    <s v="D"/>
    <x v="2785"/>
    <s v="1 3 3 334 003 001"/>
    <x v="134"/>
    <n v="0"/>
    <n v="0"/>
    <n v="0"/>
    <n v="0"/>
    <n v="17"/>
    <s v="1 3 3 334 003"/>
  </r>
  <r>
    <s v="D"/>
    <x v="2786"/>
    <s v="1 3 3 334 004 001"/>
    <x v="134"/>
    <n v="0"/>
    <n v="0"/>
    <n v="0"/>
    <n v="0"/>
    <n v="17"/>
    <s v="1 3 3 334 004"/>
  </r>
  <r>
    <s v="D"/>
    <x v="2787"/>
    <s v="1 3 3 334 005 001"/>
    <x v="134"/>
    <n v="0"/>
    <n v="0"/>
    <n v="0"/>
    <n v="0"/>
    <n v="17"/>
    <s v="1 3 3 334 005"/>
  </r>
  <r>
    <s v="D"/>
    <x v="2788"/>
    <s v="1 3 3 335 001 001"/>
    <x v="135"/>
    <n v="0"/>
    <n v="0"/>
    <n v="0"/>
    <n v="0"/>
    <n v="17"/>
    <s v="1 3 3 335 001"/>
  </r>
  <r>
    <s v="D"/>
    <x v="2789"/>
    <s v="1 3 3 335 002 001"/>
    <x v="135"/>
    <n v="0"/>
    <n v="0"/>
    <n v="0"/>
    <n v="0"/>
    <n v="17"/>
    <s v="1 3 3 335 002"/>
  </r>
  <r>
    <s v="D"/>
    <x v="2790"/>
    <s v="1 3 3 335 003 001"/>
    <x v="135"/>
    <n v="0"/>
    <n v="0"/>
    <n v="0"/>
    <n v="0"/>
    <n v="17"/>
    <s v="1 3 3 335 003"/>
  </r>
  <r>
    <s v="D"/>
    <x v="2791"/>
    <s v="1 3 3 335 004 001"/>
    <x v="135"/>
    <n v="0"/>
    <n v="0"/>
    <n v="0"/>
    <n v="0"/>
    <n v="17"/>
    <s v="1 3 3 335 004"/>
  </r>
  <r>
    <s v="D"/>
    <x v="2792"/>
    <s v="1 3 3 335 005 001"/>
    <x v="135"/>
    <n v="0"/>
    <n v="0"/>
    <n v="0"/>
    <n v="0"/>
    <n v="17"/>
    <s v="1 3 3 335 005"/>
  </r>
  <r>
    <s v="D"/>
    <x v="2793"/>
    <s v="1 3 3 336 001 001"/>
    <x v="136"/>
    <n v="0"/>
    <n v="0"/>
    <n v="0"/>
    <n v="0"/>
    <n v="17"/>
    <s v="1 3 3 336 001"/>
  </r>
  <r>
    <s v="D"/>
    <x v="2794"/>
    <s v="1 3 3 336 002 001"/>
    <x v="136"/>
    <n v="0"/>
    <n v="0"/>
    <n v="0"/>
    <n v="0"/>
    <n v="17"/>
    <s v="1 3 3 336 002"/>
  </r>
  <r>
    <s v="D"/>
    <x v="2795"/>
    <s v="1 3 3 336 003 001"/>
    <x v="136"/>
    <n v="0"/>
    <n v="0"/>
    <n v="0"/>
    <n v="0"/>
    <n v="17"/>
    <s v="1 3 3 336 003"/>
  </r>
  <r>
    <s v="D"/>
    <x v="2796"/>
    <s v="1 3 3 336 004 001"/>
    <x v="136"/>
    <n v="0"/>
    <n v="0"/>
    <n v="0"/>
    <n v="0"/>
    <n v="17"/>
    <s v="1 3 3 336 004"/>
  </r>
  <r>
    <s v="D"/>
    <x v="2797"/>
    <s v="1 3 3 336 005 001"/>
    <x v="136"/>
    <n v="0"/>
    <n v="0"/>
    <n v="0"/>
    <n v="0"/>
    <n v="17"/>
    <s v="1 3 3 336 005"/>
  </r>
  <r>
    <s v="D"/>
    <x v="2798"/>
    <s v="1 3 3 337 001 001"/>
    <x v="137"/>
    <n v="0"/>
    <n v="0"/>
    <n v="0"/>
    <n v="0"/>
    <n v="17"/>
    <s v="1 3 3 337 001"/>
  </r>
  <r>
    <s v="D"/>
    <x v="2799"/>
    <s v="1 3 3 337 002 001"/>
    <x v="137"/>
    <n v="0"/>
    <n v="0"/>
    <n v="0"/>
    <n v="0"/>
    <n v="17"/>
    <s v="1 3 3 337 002"/>
  </r>
  <r>
    <s v="D"/>
    <x v="2800"/>
    <s v="1 3 3 337 003 001"/>
    <x v="137"/>
    <n v="0"/>
    <n v="0"/>
    <n v="0"/>
    <n v="0"/>
    <n v="17"/>
    <s v="1 3 3 337 003"/>
  </r>
  <r>
    <s v="D"/>
    <x v="2801"/>
    <s v="1 3 3 337 004 001"/>
    <x v="137"/>
    <n v="0"/>
    <n v="0"/>
    <n v="0"/>
    <n v="0"/>
    <n v="17"/>
    <s v="1 3 3 337 004"/>
  </r>
  <r>
    <s v="D"/>
    <x v="2802"/>
    <s v="1 3 3 337 005 001"/>
    <x v="137"/>
    <n v="0"/>
    <n v="0"/>
    <n v="0"/>
    <n v="0"/>
    <n v="17"/>
    <s v="1 3 3 337 005"/>
  </r>
  <r>
    <s v="D"/>
    <x v="2803"/>
    <s v="1 3 3 338 001 001"/>
    <x v="138"/>
    <n v="0"/>
    <n v="0"/>
    <n v="0"/>
    <n v="0"/>
    <n v="17"/>
    <s v="1 3 3 338 001"/>
  </r>
  <r>
    <s v="D"/>
    <x v="2804"/>
    <s v="1 3 3 338 002 001"/>
    <x v="138"/>
    <n v="0"/>
    <n v="0"/>
    <n v="0"/>
    <n v="0"/>
    <n v="17"/>
    <s v="1 3 3 338 002"/>
  </r>
  <r>
    <s v="D"/>
    <x v="2805"/>
    <s v="1 3 3 338 003 001"/>
    <x v="138"/>
    <n v="0"/>
    <n v="0"/>
    <n v="0"/>
    <n v="0"/>
    <n v="17"/>
    <s v="1 3 3 338 003"/>
  </r>
  <r>
    <s v="D"/>
    <x v="2806"/>
    <s v="1 3 3 338 004 001"/>
    <x v="138"/>
    <n v="0"/>
    <n v="0"/>
    <n v="0"/>
    <n v="0"/>
    <n v="17"/>
    <s v="1 3 3 338 004"/>
  </r>
  <r>
    <s v="D"/>
    <x v="2807"/>
    <s v="1 3 3 338 005 001"/>
    <x v="138"/>
    <n v="0"/>
    <n v="0"/>
    <n v="0"/>
    <n v="0"/>
    <n v="17"/>
    <s v="1 3 3 338 005"/>
  </r>
  <r>
    <s v="D"/>
    <x v="2808"/>
    <s v="1 3 3 339 001 001"/>
    <x v="139"/>
    <n v="0"/>
    <n v="0"/>
    <n v="0"/>
    <n v="0"/>
    <n v="17"/>
    <s v="1 3 3 339 001"/>
  </r>
  <r>
    <s v="D"/>
    <x v="2809"/>
    <s v="1 3 3 339 002 001"/>
    <x v="139"/>
    <n v="0"/>
    <n v="0"/>
    <n v="0"/>
    <n v="0"/>
    <n v="17"/>
    <s v="1 3 3 339 002"/>
  </r>
  <r>
    <s v="D"/>
    <x v="2810"/>
    <s v="1 3 3 339 003 001"/>
    <x v="139"/>
    <n v="0"/>
    <n v="0"/>
    <n v="0"/>
    <n v="0"/>
    <n v="17"/>
    <s v="1 3 3 339 003"/>
  </r>
  <r>
    <s v="D"/>
    <x v="2811"/>
    <s v="1 3 3 339 004 001"/>
    <x v="139"/>
    <n v="0"/>
    <n v="0"/>
    <n v="0"/>
    <n v="0"/>
    <n v="17"/>
    <s v="1 3 3 339 004"/>
  </r>
  <r>
    <s v="D"/>
    <x v="2812"/>
    <s v="1 3 3 339 005 001"/>
    <x v="139"/>
    <n v="0"/>
    <n v="0"/>
    <n v="0"/>
    <n v="0"/>
    <n v="17"/>
    <s v="1 3 3 339 005"/>
  </r>
  <r>
    <s v="D"/>
    <x v="2813"/>
    <s v="1 3 4 341 001 001"/>
    <x v="141"/>
    <n v="0"/>
    <n v="0"/>
    <n v="0"/>
    <n v="0"/>
    <n v="17"/>
    <s v="1 3 4 341 001"/>
  </r>
  <r>
    <s v="D"/>
    <x v="2814"/>
    <s v="1 3 4 341 002 001"/>
    <x v="141"/>
    <n v="0"/>
    <n v="0"/>
    <n v="0"/>
    <n v="0"/>
    <n v="17"/>
    <s v="1 3 4 341 002"/>
  </r>
  <r>
    <s v="D"/>
    <x v="2815"/>
    <s v="1 3 4 341 003 001"/>
    <x v="141"/>
    <n v="8500"/>
    <n v="0"/>
    <n v="0"/>
    <n v="8500"/>
    <n v="17"/>
    <s v="1 3 4 341 003"/>
  </r>
  <r>
    <s v="D"/>
    <x v="2816"/>
    <s v="1 3 4 341 004 001"/>
    <x v="141"/>
    <n v="0"/>
    <n v="0"/>
    <n v="0"/>
    <n v="0"/>
    <n v="17"/>
    <s v="1 3 4 341 004"/>
  </r>
  <r>
    <s v="D"/>
    <x v="2817"/>
    <s v="1 3 4 341 005 001"/>
    <x v="141"/>
    <n v="0"/>
    <n v="0"/>
    <n v="0"/>
    <n v="0"/>
    <n v="17"/>
    <s v="1 3 4 341 005"/>
  </r>
  <r>
    <s v="D"/>
    <x v="2818"/>
    <s v="1 3 4 342 001 001"/>
    <x v="142"/>
    <n v="0"/>
    <n v="0"/>
    <n v="0"/>
    <n v="0"/>
    <n v="17"/>
    <s v="1 3 4 342 001"/>
  </r>
  <r>
    <s v="D"/>
    <x v="2819"/>
    <s v="1 3 4 342 002 001"/>
    <x v="142"/>
    <n v="0"/>
    <n v="0"/>
    <n v="0"/>
    <n v="0"/>
    <n v="17"/>
    <s v="1 3 4 342 002"/>
  </r>
  <r>
    <s v="D"/>
    <x v="2820"/>
    <s v="1 3 4 342 003 001"/>
    <x v="142"/>
    <n v="0"/>
    <n v="0"/>
    <n v="0"/>
    <n v="0"/>
    <n v="17"/>
    <s v="1 3 4 342 003"/>
  </r>
  <r>
    <s v="D"/>
    <x v="2821"/>
    <s v="1 3 4 342 004 001"/>
    <x v="142"/>
    <n v="0"/>
    <n v="0"/>
    <n v="0"/>
    <n v="0"/>
    <n v="17"/>
    <s v="1 3 4 342 004"/>
  </r>
  <r>
    <s v="D"/>
    <x v="2822"/>
    <s v="1 3 4 342 005 001"/>
    <x v="142"/>
    <n v="0"/>
    <n v="0"/>
    <n v="0"/>
    <n v="0"/>
    <n v="17"/>
    <s v="1 3 4 342 005"/>
  </r>
  <r>
    <s v="D"/>
    <x v="2823"/>
    <s v="1 3 4 343 001 001"/>
    <x v="143"/>
    <n v="0"/>
    <n v="0"/>
    <n v="0"/>
    <n v="0"/>
    <n v="17"/>
    <s v="1 3 4 343 001"/>
  </r>
  <r>
    <s v="D"/>
    <x v="2824"/>
    <s v="1 3 4 343 002 001"/>
    <x v="143"/>
    <n v="0"/>
    <n v="0"/>
    <n v="0"/>
    <n v="0"/>
    <n v="17"/>
    <s v="1 3 4 343 002"/>
  </r>
  <r>
    <s v="D"/>
    <x v="2825"/>
    <s v="1 3 4 343 003 001"/>
    <x v="143"/>
    <n v="0"/>
    <n v="0"/>
    <n v="0"/>
    <n v="0"/>
    <n v="17"/>
    <s v="1 3 4 343 003"/>
  </r>
  <r>
    <s v="D"/>
    <x v="2826"/>
    <s v="1 3 4 343 004 001"/>
    <x v="143"/>
    <n v="0"/>
    <n v="0"/>
    <n v="0"/>
    <n v="0"/>
    <n v="17"/>
    <s v="1 3 4 343 004"/>
  </r>
  <r>
    <s v="D"/>
    <x v="2827"/>
    <s v="1 3 4 343 005 001"/>
    <x v="143"/>
    <n v="0"/>
    <n v="0"/>
    <n v="0"/>
    <n v="0"/>
    <n v="17"/>
    <s v="1 3 4 343 005"/>
  </r>
  <r>
    <s v="D"/>
    <x v="2828"/>
    <s v="1 3 4 344 001 001"/>
    <x v="144"/>
    <n v="0"/>
    <n v="0"/>
    <n v="0"/>
    <n v="0"/>
    <n v="17"/>
    <s v="1 3 4 344 001"/>
  </r>
  <r>
    <s v="D"/>
    <x v="2829"/>
    <s v="1 3 4 344 002 001"/>
    <x v="144"/>
    <n v="0"/>
    <n v="0"/>
    <n v="0"/>
    <n v="0"/>
    <n v="17"/>
    <s v="1 3 4 344 002"/>
  </r>
  <r>
    <s v="D"/>
    <x v="2830"/>
    <s v="1 3 4 344 003 001"/>
    <x v="144"/>
    <n v="0"/>
    <n v="0"/>
    <n v="0"/>
    <n v="0"/>
    <n v="17"/>
    <s v="1 3 4 344 003"/>
  </r>
  <r>
    <s v="D"/>
    <x v="2831"/>
    <s v="1 3 4 344 004 001"/>
    <x v="144"/>
    <n v="0"/>
    <n v="0"/>
    <n v="0"/>
    <n v="0"/>
    <n v="17"/>
    <s v="1 3 4 344 004"/>
  </r>
  <r>
    <s v="D"/>
    <x v="2832"/>
    <s v="1 3 4 344 005 001"/>
    <x v="144"/>
    <n v="0"/>
    <n v="0"/>
    <n v="0"/>
    <n v="0"/>
    <n v="17"/>
    <s v="1 3 4 344 005"/>
  </r>
  <r>
    <s v="D"/>
    <x v="2833"/>
    <s v="1 3 4 345 001 001"/>
    <x v="145"/>
    <n v="0"/>
    <n v="0"/>
    <n v="0"/>
    <n v="0"/>
    <n v="17"/>
    <s v="1 3 4 345 001"/>
  </r>
  <r>
    <s v="D"/>
    <x v="2834"/>
    <s v="1 3 4 345 002 001"/>
    <x v="145"/>
    <n v="0"/>
    <n v="0"/>
    <n v="0"/>
    <n v="0"/>
    <n v="17"/>
    <s v="1 3 4 345 002"/>
  </r>
  <r>
    <s v="D"/>
    <x v="2835"/>
    <s v="1 3 4 345 003 001"/>
    <x v="145"/>
    <n v="0"/>
    <n v="0"/>
    <n v="0"/>
    <n v="0"/>
    <n v="17"/>
    <s v="1 3 4 345 003"/>
  </r>
  <r>
    <s v="D"/>
    <x v="2836"/>
    <s v="1 3 4 345 004 001"/>
    <x v="145"/>
    <n v="0"/>
    <n v="0"/>
    <n v="0"/>
    <n v="0"/>
    <n v="17"/>
    <s v="1 3 4 345 004"/>
  </r>
  <r>
    <s v="D"/>
    <x v="2837"/>
    <s v="1 3 4 345 005 001"/>
    <x v="145"/>
    <n v="0"/>
    <n v="0"/>
    <n v="0"/>
    <n v="0"/>
    <n v="17"/>
    <s v="1 3 4 345 005"/>
  </r>
  <r>
    <s v="D"/>
    <x v="2838"/>
    <s v="1 3 4 346 001 001"/>
    <x v="146"/>
    <n v="0"/>
    <n v="0"/>
    <n v="0"/>
    <n v="0"/>
    <n v="17"/>
    <s v="1 3 4 346 001"/>
  </r>
  <r>
    <s v="D"/>
    <x v="2839"/>
    <s v="1 3 4 346 002 001"/>
    <x v="146"/>
    <n v="0"/>
    <n v="0"/>
    <n v="0"/>
    <n v="0"/>
    <n v="17"/>
    <s v="1 3 4 346 002"/>
  </r>
  <r>
    <s v="D"/>
    <x v="2840"/>
    <s v="1 3 4 346 003 001"/>
    <x v="146"/>
    <n v="0"/>
    <n v="0"/>
    <n v="0"/>
    <n v="0"/>
    <n v="17"/>
    <s v="1 3 4 346 003"/>
  </r>
  <r>
    <s v="D"/>
    <x v="2841"/>
    <s v="1 3 4 346 004 001"/>
    <x v="146"/>
    <n v="0"/>
    <n v="0"/>
    <n v="0"/>
    <n v="0"/>
    <n v="17"/>
    <s v="1 3 4 346 004"/>
  </r>
  <r>
    <s v="D"/>
    <x v="2842"/>
    <s v="1 3 4 346 005 001"/>
    <x v="146"/>
    <n v="0"/>
    <n v="0"/>
    <n v="0"/>
    <n v="0"/>
    <n v="17"/>
    <s v="1 3 4 346 005"/>
  </r>
  <r>
    <s v="D"/>
    <x v="2843"/>
    <s v="1 3 4 347 001 001"/>
    <x v="147"/>
    <n v="0"/>
    <n v="0"/>
    <n v="0"/>
    <n v="0"/>
    <n v="17"/>
    <s v="1 3 4 347 001"/>
  </r>
  <r>
    <s v="D"/>
    <x v="2844"/>
    <s v="1 3 4 347 002 001"/>
    <x v="147"/>
    <n v="0"/>
    <n v="0"/>
    <n v="0"/>
    <n v="0"/>
    <n v="17"/>
    <s v="1 3 4 347 002"/>
  </r>
  <r>
    <s v="D"/>
    <x v="2845"/>
    <s v="1 3 4 347 003 001"/>
    <x v="147"/>
    <n v="0"/>
    <n v="0"/>
    <n v="0"/>
    <n v="0"/>
    <n v="17"/>
    <s v="1 3 4 347 003"/>
  </r>
  <r>
    <s v="D"/>
    <x v="2846"/>
    <s v="1 3 4 347 004 001"/>
    <x v="147"/>
    <n v="0"/>
    <n v="0"/>
    <n v="0"/>
    <n v="0"/>
    <n v="17"/>
    <s v="1 3 4 347 004"/>
  </r>
  <r>
    <s v="D"/>
    <x v="2847"/>
    <s v="1 3 4 347 005 001"/>
    <x v="147"/>
    <n v="0"/>
    <n v="0"/>
    <n v="0"/>
    <n v="0"/>
    <n v="17"/>
    <s v="1 3 4 347 005"/>
  </r>
  <r>
    <s v="D"/>
    <x v="2848"/>
    <s v="1 3 4 348 001 001"/>
    <x v="148"/>
    <n v="0"/>
    <n v="0"/>
    <n v="0"/>
    <n v="0"/>
    <n v="17"/>
    <s v="1 3 4 348 001"/>
  </r>
  <r>
    <s v="D"/>
    <x v="2849"/>
    <s v="1 3 4 348 002 001"/>
    <x v="148"/>
    <n v="0"/>
    <n v="0"/>
    <n v="0"/>
    <n v="0"/>
    <n v="17"/>
    <s v="1 3 4 348 002"/>
  </r>
  <r>
    <s v="D"/>
    <x v="2850"/>
    <s v="1 3 4 348 003 001"/>
    <x v="148"/>
    <n v="0"/>
    <n v="0"/>
    <n v="0"/>
    <n v="0"/>
    <n v="17"/>
    <s v="1 3 4 348 003"/>
  </r>
  <r>
    <s v="D"/>
    <x v="2851"/>
    <s v="1 3 4 348 004 001"/>
    <x v="148"/>
    <n v="0"/>
    <n v="0"/>
    <n v="0"/>
    <n v="0"/>
    <n v="17"/>
    <s v="1 3 4 348 004"/>
  </r>
  <r>
    <s v="D"/>
    <x v="2852"/>
    <s v="1 3 4 348 005 001"/>
    <x v="148"/>
    <n v="0"/>
    <n v="0"/>
    <n v="0"/>
    <n v="0"/>
    <n v="17"/>
    <s v="1 3 4 348 005"/>
  </r>
  <r>
    <s v="D"/>
    <x v="2853"/>
    <s v="1 3 4 349 001 001"/>
    <x v="149"/>
    <n v="0"/>
    <n v="0"/>
    <n v="0"/>
    <n v="0"/>
    <n v="17"/>
    <s v="1 3 4 349 001"/>
  </r>
  <r>
    <s v="D"/>
    <x v="2854"/>
    <s v="1 3 4 349 002 001"/>
    <x v="149"/>
    <n v="0"/>
    <n v="0"/>
    <n v="0"/>
    <n v="0"/>
    <n v="17"/>
    <s v="1 3 4 349 002"/>
  </r>
  <r>
    <s v="D"/>
    <x v="2855"/>
    <s v="1 3 4 349 003 001"/>
    <x v="149"/>
    <n v="0"/>
    <n v="0"/>
    <n v="0"/>
    <n v="0"/>
    <n v="17"/>
    <s v="1 3 4 349 003"/>
  </r>
  <r>
    <s v="D"/>
    <x v="2856"/>
    <s v="1 3 4 349 004 001"/>
    <x v="149"/>
    <n v="0"/>
    <n v="0"/>
    <n v="0"/>
    <n v="0"/>
    <n v="17"/>
    <s v="1 3 4 349 004"/>
  </r>
  <r>
    <s v="D"/>
    <x v="2857"/>
    <s v="1 3 4 349 005 001"/>
    <x v="149"/>
    <n v="0"/>
    <n v="0"/>
    <n v="0"/>
    <n v="0"/>
    <n v="17"/>
    <s v="1 3 4 349 005"/>
  </r>
  <r>
    <s v="D"/>
    <x v="2858"/>
    <s v="1 3 5 351 001 001"/>
    <x v="151"/>
    <n v="0"/>
    <n v="0"/>
    <n v="0"/>
    <n v="0"/>
    <n v="17"/>
    <s v="1 3 5 351 001"/>
  </r>
  <r>
    <s v="D"/>
    <x v="2859"/>
    <s v="1 3 5 351 002 001"/>
    <x v="151"/>
    <n v="0"/>
    <n v="0"/>
    <n v="0"/>
    <n v="0"/>
    <n v="17"/>
    <s v="1 3 5 351 002"/>
  </r>
  <r>
    <s v="D"/>
    <x v="2860"/>
    <s v="1 3 5 351 003 001"/>
    <x v="151"/>
    <n v="0"/>
    <n v="0"/>
    <n v="0"/>
    <n v="0"/>
    <n v="17"/>
    <s v="1 3 5 351 003"/>
  </r>
  <r>
    <s v="D"/>
    <x v="2861"/>
    <s v="1 3 5 351 004 001"/>
    <x v="151"/>
    <n v="0"/>
    <n v="0"/>
    <n v="0"/>
    <n v="0"/>
    <n v="17"/>
    <s v="1 3 5 351 004"/>
  </r>
  <r>
    <s v="D"/>
    <x v="2862"/>
    <s v="1 3 5 351 005 001"/>
    <x v="151"/>
    <n v="0"/>
    <n v="0"/>
    <n v="0"/>
    <n v="0"/>
    <n v="17"/>
    <s v="1 3 5 351 005"/>
  </r>
  <r>
    <s v="D"/>
    <x v="2863"/>
    <s v="1 3 5 352 001 001"/>
    <x v="152"/>
    <n v="0"/>
    <n v="0"/>
    <n v="0"/>
    <n v="0"/>
    <n v="17"/>
    <s v="1 3 5 352 001"/>
  </r>
  <r>
    <s v="D"/>
    <x v="2864"/>
    <s v="1 3 5 352 002 001"/>
    <x v="152"/>
    <n v="0"/>
    <n v="0"/>
    <n v="0"/>
    <n v="0"/>
    <n v="17"/>
    <s v="1 3 5 352 002"/>
  </r>
  <r>
    <s v="D"/>
    <x v="2865"/>
    <s v="1 3 5 352 003 001"/>
    <x v="152"/>
    <n v="0"/>
    <n v="0"/>
    <n v="0"/>
    <n v="0"/>
    <n v="17"/>
    <s v="1 3 5 352 003"/>
  </r>
  <r>
    <s v="D"/>
    <x v="2866"/>
    <s v="1 3 5 352 004 001"/>
    <x v="152"/>
    <n v="0"/>
    <n v="0"/>
    <n v="0"/>
    <n v="0"/>
    <n v="17"/>
    <s v="1 3 5 352 004"/>
  </r>
  <r>
    <s v="D"/>
    <x v="2867"/>
    <s v="1 3 5 352 005 001"/>
    <x v="152"/>
    <n v="0"/>
    <n v="0"/>
    <n v="0"/>
    <n v="0"/>
    <n v="17"/>
    <s v="1 3 5 352 005"/>
  </r>
  <r>
    <s v="D"/>
    <x v="2868"/>
    <s v="1 3 5 353 001 001"/>
    <x v="153"/>
    <n v="0"/>
    <n v="0"/>
    <n v="0"/>
    <n v="0"/>
    <n v="17"/>
    <s v="1 3 5 353 001"/>
  </r>
  <r>
    <s v="D"/>
    <x v="2869"/>
    <s v="1 3 5 353 002 001"/>
    <x v="153"/>
    <n v="0"/>
    <n v="0"/>
    <n v="0"/>
    <n v="0"/>
    <n v="17"/>
    <s v="1 3 5 353 002"/>
  </r>
  <r>
    <s v="D"/>
    <x v="2870"/>
    <s v="1 3 5 353 003 001"/>
    <x v="153"/>
    <n v="0"/>
    <n v="0"/>
    <n v="0"/>
    <n v="0"/>
    <n v="17"/>
    <s v="1 3 5 353 003"/>
  </r>
  <r>
    <s v="D"/>
    <x v="2871"/>
    <s v="1 3 5 353 004 001"/>
    <x v="153"/>
    <n v="0"/>
    <n v="0"/>
    <n v="0"/>
    <n v="0"/>
    <n v="17"/>
    <s v="1 3 5 353 004"/>
  </r>
  <r>
    <s v="D"/>
    <x v="2872"/>
    <s v="1 3 5 353 005 001"/>
    <x v="153"/>
    <n v="0"/>
    <n v="0"/>
    <n v="0"/>
    <n v="0"/>
    <n v="17"/>
    <s v="1 3 5 353 005"/>
  </r>
  <r>
    <s v="D"/>
    <x v="2873"/>
    <s v="1 3 5 354 001 001"/>
    <x v="154"/>
    <n v="0"/>
    <n v="0"/>
    <n v="0"/>
    <n v="0"/>
    <n v="17"/>
    <s v="1 3 5 354 001"/>
  </r>
  <r>
    <s v="D"/>
    <x v="2874"/>
    <s v="1 3 5 354 002 001"/>
    <x v="154"/>
    <n v="0"/>
    <n v="0"/>
    <n v="0"/>
    <n v="0"/>
    <n v="17"/>
    <s v="1 3 5 354 002"/>
  </r>
  <r>
    <s v="D"/>
    <x v="2875"/>
    <s v="1 3 5 354 003 001"/>
    <x v="154"/>
    <n v="0"/>
    <n v="0"/>
    <n v="0"/>
    <n v="0"/>
    <n v="17"/>
    <s v="1 3 5 354 003"/>
  </r>
  <r>
    <s v="D"/>
    <x v="2876"/>
    <s v="1 3 5 354 004 001"/>
    <x v="154"/>
    <n v="0"/>
    <n v="0"/>
    <n v="0"/>
    <n v="0"/>
    <n v="17"/>
    <s v="1 3 5 354 004"/>
  </r>
  <r>
    <s v="D"/>
    <x v="2877"/>
    <s v="1 3 5 354 005 001"/>
    <x v="154"/>
    <n v="0"/>
    <n v="0"/>
    <n v="0"/>
    <n v="0"/>
    <n v="17"/>
    <s v="1 3 5 354 005"/>
  </r>
  <r>
    <s v="D"/>
    <x v="2878"/>
    <s v="1 3 5 355 001 001"/>
    <x v="155"/>
    <n v="0"/>
    <n v="0"/>
    <n v="0"/>
    <n v="0"/>
    <n v="17"/>
    <s v="1 3 5 355 001"/>
  </r>
  <r>
    <s v="D"/>
    <x v="2879"/>
    <s v="1 3 5 355 002 001"/>
    <x v="155"/>
    <n v="0"/>
    <n v="0"/>
    <n v="0"/>
    <n v="0"/>
    <n v="17"/>
    <s v="1 3 5 355 002"/>
  </r>
  <r>
    <s v="D"/>
    <x v="2880"/>
    <s v="1 3 5 355 003 001"/>
    <x v="155"/>
    <n v="719368.1"/>
    <n v="0"/>
    <n v="0"/>
    <n v="719368.1"/>
    <n v="17"/>
    <s v="1 3 5 355 003"/>
  </r>
  <r>
    <s v="D"/>
    <x v="2881"/>
    <s v="1 3 5 355 004 001"/>
    <x v="155"/>
    <n v="0"/>
    <n v="0"/>
    <n v="0"/>
    <n v="0"/>
    <n v="17"/>
    <s v="1 3 5 355 004"/>
  </r>
  <r>
    <s v="D"/>
    <x v="2882"/>
    <s v="1 3 5 355 005 001"/>
    <x v="155"/>
    <n v="0"/>
    <n v="0"/>
    <n v="0"/>
    <n v="0"/>
    <n v="17"/>
    <s v="1 3 5 355 005"/>
  </r>
  <r>
    <s v="D"/>
    <x v="2883"/>
    <s v="1 3 5 356 001 001"/>
    <x v="156"/>
    <n v="0"/>
    <n v="0"/>
    <n v="0"/>
    <n v="0"/>
    <n v="17"/>
    <s v="1 3 5 356 001"/>
  </r>
  <r>
    <s v="D"/>
    <x v="2884"/>
    <s v="1 3 5 356 002 001"/>
    <x v="156"/>
    <n v="0"/>
    <n v="0"/>
    <n v="0"/>
    <n v="0"/>
    <n v="17"/>
    <s v="1 3 5 356 002"/>
  </r>
  <r>
    <s v="D"/>
    <x v="2885"/>
    <s v="1 3 5 356 003 001"/>
    <x v="156"/>
    <n v="0"/>
    <n v="0"/>
    <n v="0"/>
    <n v="0"/>
    <n v="17"/>
    <s v="1 3 5 356 003"/>
  </r>
  <r>
    <s v="D"/>
    <x v="2886"/>
    <s v="1 3 5 356 004 001"/>
    <x v="156"/>
    <n v="0"/>
    <n v="0"/>
    <n v="0"/>
    <n v="0"/>
    <n v="17"/>
    <s v="1 3 5 356 004"/>
  </r>
  <r>
    <s v="D"/>
    <x v="2887"/>
    <s v="1 3 5 356 005 001"/>
    <x v="156"/>
    <n v="0"/>
    <n v="0"/>
    <n v="0"/>
    <n v="0"/>
    <n v="17"/>
    <s v="1 3 5 356 005"/>
  </r>
  <r>
    <s v="D"/>
    <x v="2888"/>
    <s v="1 3 5 357 001 001"/>
    <x v="157"/>
    <n v="0"/>
    <n v="0"/>
    <n v="0"/>
    <n v="0"/>
    <n v="17"/>
    <s v="1 3 5 357 001"/>
  </r>
  <r>
    <s v="D"/>
    <x v="2889"/>
    <s v="1 3 5 357 002 001"/>
    <x v="157"/>
    <n v="0"/>
    <n v="0"/>
    <n v="0"/>
    <n v="0"/>
    <n v="17"/>
    <s v="1 3 5 357 002"/>
  </r>
  <r>
    <s v="D"/>
    <x v="2890"/>
    <s v="1 3 5 357 003 001"/>
    <x v="157"/>
    <n v="0"/>
    <n v="0"/>
    <n v="0"/>
    <n v="0"/>
    <n v="17"/>
    <s v="1 3 5 357 003"/>
  </r>
  <r>
    <s v="D"/>
    <x v="2891"/>
    <s v="1 3 5 357 004 001"/>
    <x v="157"/>
    <n v="0"/>
    <n v="0"/>
    <n v="0"/>
    <n v="0"/>
    <n v="17"/>
    <s v="1 3 5 357 004"/>
  </r>
  <r>
    <s v="D"/>
    <x v="2892"/>
    <s v="1 3 5 357 005 001"/>
    <x v="157"/>
    <n v="0"/>
    <n v="0"/>
    <n v="0"/>
    <n v="0"/>
    <n v="17"/>
    <s v="1 3 5 357 005"/>
  </r>
  <r>
    <s v="D"/>
    <x v="2893"/>
    <s v="1 3 5 358 001 001"/>
    <x v="158"/>
    <n v="0"/>
    <n v="0"/>
    <n v="0"/>
    <n v="0"/>
    <n v="17"/>
    <s v="1 3 5 358 001"/>
  </r>
  <r>
    <s v="D"/>
    <x v="2894"/>
    <s v="1 3 5 358 002 001"/>
    <x v="158"/>
    <n v="0"/>
    <n v="0"/>
    <n v="0"/>
    <n v="0"/>
    <n v="17"/>
    <s v="1 3 5 358 002"/>
  </r>
  <r>
    <s v="D"/>
    <x v="2895"/>
    <s v="1 3 5 358 003 001"/>
    <x v="158"/>
    <n v="0"/>
    <n v="0"/>
    <n v="0"/>
    <n v="0"/>
    <n v="17"/>
    <s v="1 3 5 358 003"/>
  </r>
  <r>
    <s v="D"/>
    <x v="2896"/>
    <s v="1 3 5 358 004 001"/>
    <x v="158"/>
    <n v="0"/>
    <n v="0"/>
    <n v="0"/>
    <n v="0"/>
    <n v="17"/>
    <s v="1 3 5 358 004"/>
  </r>
  <r>
    <s v="D"/>
    <x v="2897"/>
    <s v="1 3 5 358 005 001"/>
    <x v="158"/>
    <n v="0"/>
    <n v="0"/>
    <n v="0"/>
    <n v="0"/>
    <n v="17"/>
    <s v="1 3 5 358 005"/>
  </r>
  <r>
    <s v="D"/>
    <x v="2898"/>
    <s v="1 3 5 359 001 001"/>
    <x v="159"/>
    <n v="0"/>
    <n v="0"/>
    <n v="0"/>
    <n v="0"/>
    <n v="17"/>
    <s v="1 3 5 359 001"/>
  </r>
  <r>
    <s v="D"/>
    <x v="2899"/>
    <s v="1 3 5 359 002 001"/>
    <x v="159"/>
    <n v="0"/>
    <n v="0"/>
    <n v="0"/>
    <n v="0"/>
    <n v="17"/>
    <s v="1 3 5 359 002"/>
  </r>
  <r>
    <s v="D"/>
    <x v="2900"/>
    <s v="1 3 5 359 003 001"/>
    <x v="159"/>
    <n v="0"/>
    <n v="0"/>
    <n v="0"/>
    <n v="0"/>
    <n v="17"/>
    <s v="1 3 5 359 003"/>
  </r>
  <r>
    <s v="D"/>
    <x v="2901"/>
    <s v="1 3 5 359 004 001"/>
    <x v="159"/>
    <n v="0"/>
    <n v="0"/>
    <n v="0"/>
    <n v="0"/>
    <n v="17"/>
    <s v="1 3 5 359 004"/>
  </r>
  <r>
    <s v="D"/>
    <x v="2902"/>
    <s v="1 3 5 359 005 001"/>
    <x v="159"/>
    <n v="0"/>
    <n v="0"/>
    <n v="0"/>
    <n v="0"/>
    <n v="17"/>
    <s v="1 3 5 359 005"/>
  </r>
  <r>
    <s v="D"/>
    <x v="2903"/>
    <s v="1 3 6 361 001 001"/>
    <x v="161"/>
    <n v="0"/>
    <n v="0"/>
    <n v="0"/>
    <n v="0"/>
    <n v="17"/>
    <s v="1 3 6 361 001"/>
  </r>
  <r>
    <s v="D"/>
    <x v="2904"/>
    <s v="1 3 6 361 002 001"/>
    <x v="161"/>
    <n v="0"/>
    <n v="0"/>
    <n v="0"/>
    <n v="0"/>
    <n v="17"/>
    <s v="1 3 6 361 002"/>
  </r>
  <r>
    <s v="D"/>
    <x v="2905"/>
    <s v="1 3 6 361 003 001"/>
    <x v="161"/>
    <n v="0"/>
    <n v="0"/>
    <n v="0"/>
    <n v="0"/>
    <n v="17"/>
    <s v="1 3 6 361 003"/>
  </r>
  <r>
    <s v="D"/>
    <x v="2906"/>
    <s v="1 3 6 361 004 001"/>
    <x v="161"/>
    <n v="0"/>
    <n v="0"/>
    <n v="0"/>
    <n v="0"/>
    <n v="17"/>
    <s v="1 3 6 361 004"/>
  </r>
  <r>
    <s v="D"/>
    <x v="2907"/>
    <s v="1 3 6 361 005 001"/>
    <x v="161"/>
    <n v="0"/>
    <n v="0"/>
    <n v="0"/>
    <n v="0"/>
    <n v="17"/>
    <s v="1 3 6 361 005"/>
  </r>
  <r>
    <s v="D"/>
    <x v="2908"/>
    <s v="1 3 6 362 001 001"/>
    <x v="162"/>
    <n v="0"/>
    <n v="0"/>
    <n v="0"/>
    <n v="0"/>
    <n v="17"/>
    <s v="1 3 6 362 001"/>
  </r>
  <r>
    <s v="D"/>
    <x v="2909"/>
    <s v="1 3 6 362 002 001"/>
    <x v="162"/>
    <n v="0"/>
    <n v="0"/>
    <n v="0"/>
    <n v="0"/>
    <n v="17"/>
    <s v="1 3 6 362 002"/>
  </r>
  <r>
    <s v="D"/>
    <x v="2910"/>
    <s v="1 3 6 362 003 001"/>
    <x v="162"/>
    <n v="0"/>
    <n v="0"/>
    <n v="0"/>
    <n v="0"/>
    <n v="17"/>
    <s v="1 3 6 362 003"/>
  </r>
  <r>
    <s v="D"/>
    <x v="2911"/>
    <s v="1 3 6 362 004 001"/>
    <x v="162"/>
    <n v="0"/>
    <n v="0"/>
    <n v="0"/>
    <n v="0"/>
    <n v="17"/>
    <s v="1 3 6 362 004"/>
  </r>
  <r>
    <s v="D"/>
    <x v="2912"/>
    <s v="1 3 6 362 005 001"/>
    <x v="162"/>
    <n v="0"/>
    <n v="0"/>
    <n v="0"/>
    <n v="0"/>
    <n v="17"/>
    <s v="1 3 6 362 005"/>
  </r>
  <r>
    <s v="D"/>
    <x v="2913"/>
    <s v="1 3 6 363 001 001"/>
    <x v="163"/>
    <n v="0"/>
    <n v="0"/>
    <n v="0"/>
    <n v="0"/>
    <n v="17"/>
    <s v="1 3 6 363 001"/>
  </r>
  <r>
    <s v="D"/>
    <x v="2914"/>
    <s v="1 3 6 363 002 001"/>
    <x v="163"/>
    <n v="0"/>
    <n v="0"/>
    <n v="0"/>
    <n v="0"/>
    <n v="17"/>
    <s v="1 3 6 363 002"/>
  </r>
  <r>
    <s v="D"/>
    <x v="2915"/>
    <s v="1 3 6 363 003 001"/>
    <x v="163"/>
    <n v="0"/>
    <n v="0"/>
    <n v="0"/>
    <n v="0"/>
    <n v="17"/>
    <s v="1 3 6 363 003"/>
  </r>
  <r>
    <s v="D"/>
    <x v="2916"/>
    <s v="1 3 6 363 004 001"/>
    <x v="163"/>
    <n v="0"/>
    <n v="0"/>
    <n v="0"/>
    <n v="0"/>
    <n v="17"/>
    <s v="1 3 6 363 004"/>
  </r>
  <r>
    <s v="D"/>
    <x v="2917"/>
    <s v="1 3 6 363 005 001"/>
    <x v="163"/>
    <n v="0"/>
    <n v="0"/>
    <n v="0"/>
    <n v="0"/>
    <n v="17"/>
    <s v="1 3 6 363 005"/>
  </r>
  <r>
    <s v="D"/>
    <x v="2918"/>
    <s v="1 3 6 364 001 001"/>
    <x v="164"/>
    <n v="0"/>
    <n v="0"/>
    <n v="0"/>
    <n v="0"/>
    <n v="17"/>
    <s v="1 3 6 364 001"/>
  </r>
  <r>
    <s v="D"/>
    <x v="2919"/>
    <s v="1 3 6 364 002 001"/>
    <x v="164"/>
    <n v="0"/>
    <n v="0"/>
    <n v="0"/>
    <n v="0"/>
    <n v="17"/>
    <s v="1 3 6 364 002"/>
  </r>
  <r>
    <s v="D"/>
    <x v="2920"/>
    <s v="1 3 6 364 003 001"/>
    <x v="164"/>
    <n v="0"/>
    <n v="0"/>
    <n v="0"/>
    <n v="0"/>
    <n v="17"/>
    <s v="1 3 6 364 003"/>
  </r>
  <r>
    <s v="D"/>
    <x v="2921"/>
    <s v="1 3 6 364 004 001"/>
    <x v="164"/>
    <n v="0"/>
    <n v="0"/>
    <n v="0"/>
    <n v="0"/>
    <n v="17"/>
    <s v="1 3 6 364 004"/>
  </r>
  <r>
    <s v="D"/>
    <x v="2922"/>
    <s v="1 3 6 364 005 001"/>
    <x v="164"/>
    <n v="0"/>
    <n v="0"/>
    <n v="0"/>
    <n v="0"/>
    <n v="17"/>
    <s v="1 3 6 364 005"/>
  </r>
  <r>
    <s v="D"/>
    <x v="2923"/>
    <s v="1 3 6 365 001 001"/>
    <x v="165"/>
    <n v="0"/>
    <n v="0"/>
    <n v="0"/>
    <n v="0"/>
    <n v="17"/>
    <s v="1 3 6 365 001"/>
  </r>
  <r>
    <s v="D"/>
    <x v="2924"/>
    <s v="1 3 6 365 002 001"/>
    <x v="165"/>
    <n v="0"/>
    <n v="0"/>
    <n v="0"/>
    <n v="0"/>
    <n v="17"/>
    <s v="1 3 6 365 002"/>
  </r>
  <r>
    <s v="D"/>
    <x v="2925"/>
    <s v="1 3 6 365 003 001"/>
    <x v="165"/>
    <n v="0"/>
    <n v="0"/>
    <n v="0"/>
    <n v="0"/>
    <n v="17"/>
    <s v="1 3 6 365 003"/>
  </r>
  <r>
    <s v="D"/>
    <x v="2926"/>
    <s v="1 3 6 365 004 001"/>
    <x v="165"/>
    <n v="0"/>
    <n v="0"/>
    <n v="0"/>
    <n v="0"/>
    <n v="17"/>
    <s v="1 3 6 365 004"/>
  </r>
  <r>
    <s v="D"/>
    <x v="2927"/>
    <s v="1 3 6 365 005 001"/>
    <x v="165"/>
    <n v="0"/>
    <n v="0"/>
    <n v="0"/>
    <n v="0"/>
    <n v="17"/>
    <s v="1 3 6 365 005"/>
  </r>
  <r>
    <s v="D"/>
    <x v="2928"/>
    <s v="1 3 6 366 001 001"/>
    <x v="166"/>
    <n v="0"/>
    <n v="0"/>
    <n v="0"/>
    <n v="0"/>
    <n v="17"/>
    <s v="1 3 6 366 001"/>
  </r>
  <r>
    <s v="D"/>
    <x v="2929"/>
    <s v="1 3 6 366 002 001"/>
    <x v="166"/>
    <n v="0"/>
    <n v="0"/>
    <n v="0"/>
    <n v="0"/>
    <n v="17"/>
    <s v="1 3 6 366 002"/>
  </r>
  <r>
    <s v="D"/>
    <x v="2930"/>
    <s v="1 3 6 366 003 001"/>
    <x v="166"/>
    <n v="0"/>
    <n v="0"/>
    <n v="0"/>
    <n v="0"/>
    <n v="17"/>
    <s v="1 3 6 366 003"/>
  </r>
  <r>
    <s v="D"/>
    <x v="2931"/>
    <s v="1 3 6 366 004 001"/>
    <x v="166"/>
    <n v="0"/>
    <n v="0"/>
    <n v="0"/>
    <n v="0"/>
    <n v="17"/>
    <s v="1 3 6 366 004"/>
  </r>
  <r>
    <s v="D"/>
    <x v="2932"/>
    <s v="1 3 6 366 005 001"/>
    <x v="166"/>
    <n v="0"/>
    <n v="0"/>
    <n v="0"/>
    <n v="0"/>
    <n v="17"/>
    <s v="1 3 6 366 005"/>
  </r>
  <r>
    <s v="D"/>
    <x v="2933"/>
    <s v="1 3 6 369 001 001"/>
    <x v="167"/>
    <n v="0"/>
    <n v="0"/>
    <n v="0"/>
    <n v="0"/>
    <n v="17"/>
    <s v="1 3 6 369 001"/>
  </r>
  <r>
    <s v="D"/>
    <x v="2934"/>
    <s v="1 3 6 369 002 001"/>
    <x v="167"/>
    <n v="0"/>
    <n v="0"/>
    <n v="0"/>
    <n v="0"/>
    <n v="17"/>
    <s v="1 3 6 369 002"/>
  </r>
  <r>
    <s v="D"/>
    <x v="2935"/>
    <s v="1 3 6 369 003 001"/>
    <x v="167"/>
    <n v="0"/>
    <n v="0"/>
    <n v="0"/>
    <n v="0"/>
    <n v="17"/>
    <s v="1 3 6 369 003"/>
  </r>
  <r>
    <s v="D"/>
    <x v="2936"/>
    <s v="1 3 6 369 004 001"/>
    <x v="167"/>
    <n v="0"/>
    <n v="0"/>
    <n v="0"/>
    <n v="0"/>
    <n v="17"/>
    <s v="1 3 6 369 004"/>
  </r>
  <r>
    <s v="D"/>
    <x v="2937"/>
    <s v="1 3 6 369 005 001"/>
    <x v="167"/>
    <n v="0"/>
    <n v="0"/>
    <n v="0"/>
    <n v="0"/>
    <n v="17"/>
    <s v="1 3 6 369 005"/>
  </r>
  <r>
    <s v="D"/>
    <x v="2938"/>
    <s v="1 3 7 371 001 001"/>
    <x v="169"/>
    <n v="0"/>
    <n v="0"/>
    <n v="0"/>
    <n v="0"/>
    <n v="17"/>
    <s v="1 3 7 371 001"/>
  </r>
  <r>
    <s v="D"/>
    <x v="2939"/>
    <s v="1 3 7 371 002 001"/>
    <x v="169"/>
    <n v="0"/>
    <n v="0"/>
    <n v="0"/>
    <n v="0"/>
    <n v="17"/>
    <s v="1 3 7 371 002"/>
  </r>
  <r>
    <s v="D"/>
    <x v="2940"/>
    <s v="1 3 7 371 003 001"/>
    <x v="169"/>
    <n v="0"/>
    <n v="0"/>
    <n v="0"/>
    <n v="0"/>
    <n v="17"/>
    <s v="1 3 7 371 003"/>
  </r>
  <r>
    <s v="D"/>
    <x v="2941"/>
    <s v="1 3 7 371 004 001"/>
    <x v="169"/>
    <n v="0"/>
    <n v="0"/>
    <n v="0"/>
    <n v="0"/>
    <n v="17"/>
    <s v="1 3 7 371 004"/>
  </r>
  <r>
    <s v="D"/>
    <x v="2942"/>
    <s v="1 3 7 371 005 001"/>
    <x v="169"/>
    <n v="0"/>
    <n v="0"/>
    <n v="0"/>
    <n v="0"/>
    <n v="17"/>
    <s v="1 3 7 371 005"/>
  </r>
  <r>
    <s v="D"/>
    <x v="2943"/>
    <s v="1 3 7 372 001 001"/>
    <x v="170"/>
    <n v="0"/>
    <n v="0"/>
    <n v="0"/>
    <n v="0"/>
    <n v="17"/>
    <s v="1 3 7 372 001"/>
  </r>
  <r>
    <s v="D"/>
    <x v="2944"/>
    <s v="1 3 7 372 002 001"/>
    <x v="170"/>
    <n v="0"/>
    <n v="0"/>
    <n v="0"/>
    <n v="0"/>
    <n v="17"/>
    <s v="1 3 7 372 002"/>
  </r>
  <r>
    <s v="D"/>
    <x v="2945"/>
    <s v="1 3 7 372 003 001"/>
    <x v="170"/>
    <n v="0"/>
    <n v="0"/>
    <n v="0"/>
    <n v="0"/>
    <n v="17"/>
    <s v="1 3 7 372 003"/>
  </r>
  <r>
    <s v="D"/>
    <x v="2946"/>
    <s v="1 3 7 372 004 001"/>
    <x v="170"/>
    <n v="0"/>
    <n v="0"/>
    <n v="0"/>
    <n v="0"/>
    <n v="17"/>
    <s v="1 3 7 372 004"/>
  </r>
  <r>
    <s v="D"/>
    <x v="2947"/>
    <s v="1 3 7 372 005 001"/>
    <x v="170"/>
    <n v="0"/>
    <n v="0"/>
    <n v="0"/>
    <n v="0"/>
    <n v="17"/>
    <s v="1 3 7 372 005"/>
  </r>
  <r>
    <s v="D"/>
    <x v="2948"/>
    <s v="1 3 7 373 001 001"/>
    <x v="171"/>
    <n v="0"/>
    <n v="0"/>
    <n v="0"/>
    <n v="0"/>
    <n v="17"/>
    <s v="1 3 7 373 001"/>
  </r>
  <r>
    <s v="D"/>
    <x v="2949"/>
    <s v="1 3 7 373 002 001"/>
    <x v="171"/>
    <n v="0"/>
    <n v="0"/>
    <n v="0"/>
    <n v="0"/>
    <n v="17"/>
    <s v="1 3 7 373 002"/>
  </r>
  <r>
    <s v="D"/>
    <x v="2950"/>
    <s v="1 3 7 373 003 001"/>
    <x v="171"/>
    <n v="0"/>
    <n v="0"/>
    <n v="0"/>
    <n v="0"/>
    <n v="17"/>
    <s v="1 3 7 373 003"/>
  </r>
  <r>
    <s v="D"/>
    <x v="2951"/>
    <s v="1 3 7 373 004 001"/>
    <x v="171"/>
    <n v="0"/>
    <n v="0"/>
    <n v="0"/>
    <n v="0"/>
    <n v="17"/>
    <s v="1 3 7 373 004"/>
  </r>
  <r>
    <s v="D"/>
    <x v="2952"/>
    <s v="1 3 7 373 005 001"/>
    <x v="171"/>
    <n v="0"/>
    <n v="0"/>
    <n v="0"/>
    <n v="0"/>
    <n v="17"/>
    <s v="1 3 7 373 005"/>
  </r>
  <r>
    <s v="D"/>
    <x v="2953"/>
    <s v="1 3 7 374 001 001"/>
    <x v="172"/>
    <n v="0"/>
    <n v="0"/>
    <n v="0"/>
    <n v="0"/>
    <n v="17"/>
    <s v="1 3 7 374 001"/>
  </r>
  <r>
    <s v="D"/>
    <x v="2954"/>
    <s v="1 3 7 374 002 001"/>
    <x v="172"/>
    <n v="0"/>
    <n v="0"/>
    <n v="0"/>
    <n v="0"/>
    <n v="17"/>
    <s v="1 3 7 374 002"/>
  </r>
  <r>
    <s v="D"/>
    <x v="2955"/>
    <s v="1 3 7 374 003 001"/>
    <x v="172"/>
    <n v="0"/>
    <n v="0"/>
    <n v="0"/>
    <n v="0"/>
    <n v="17"/>
    <s v="1 3 7 374 003"/>
  </r>
  <r>
    <s v="D"/>
    <x v="2956"/>
    <s v="1 3 7 374 004 001"/>
    <x v="172"/>
    <n v="0"/>
    <n v="0"/>
    <n v="0"/>
    <n v="0"/>
    <n v="17"/>
    <s v="1 3 7 374 004"/>
  </r>
  <r>
    <s v="D"/>
    <x v="2957"/>
    <s v="1 3 7 374 005 001"/>
    <x v="172"/>
    <n v="0"/>
    <n v="0"/>
    <n v="0"/>
    <n v="0"/>
    <n v="17"/>
    <s v="1 3 7 374 005"/>
  </r>
  <r>
    <s v="D"/>
    <x v="2958"/>
    <s v="1 3 7 375 001 001"/>
    <x v="173"/>
    <n v="0"/>
    <n v="0"/>
    <n v="0"/>
    <n v="0"/>
    <n v="17"/>
    <s v="1 3 7 375 001"/>
  </r>
  <r>
    <s v="D"/>
    <x v="2959"/>
    <s v="1 3 7 375 002 001"/>
    <x v="173"/>
    <n v="0"/>
    <n v="0"/>
    <n v="0"/>
    <n v="0"/>
    <n v="17"/>
    <s v="1 3 7 375 002"/>
  </r>
  <r>
    <s v="D"/>
    <x v="2960"/>
    <s v="1 3 7 375 003 001"/>
    <x v="173"/>
    <n v="0"/>
    <n v="0"/>
    <n v="0"/>
    <n v="0"/>
    <n v="17"/>
    <s v="1 3 7 375 003"/>
  </r>
  <r>
    <s v="D"/>
    <x v="2961"/>
    <s v="1 3 7 375 004 001"/>
    <x v="173"/>
    <n v="0"/>
    <n v="0"/>
    <n v="0"/>
    <n v="0"/>
    <n v="17"/>
    <s v="1 3 7 375 004"/>
  </r>
  <r>
    <s v="D"/>
    <x v="2962"/>
    <s v="1 3 7 375 005 001"/>
    <x v="173"/>
    <n v="0"/>
    <n v="0"/>
    <n v="0"/>
    <n v="0"/>
    <n v="17"/>
    <s v="1 3 7 375 005"/>
  </r>
  <r>
    <s v="D"/>
    <x v="2963"/>
    <s v="1 3 7 376 001 001"/>
    <x v="174"/>
    <n v="0"/>
    <n v="0"/>
    <n v="0"/>
    <n v="0"/>
    <n v="17"/>
    <s v="1 3 7 376 001"/>
  </r>
  <r>
    <s v="D"/>
    <x v="2964"/>
    <s v="1 3 7 376 002 001"/>
    <x v="174"/>
    <n v="0"/>
    <n v="0"/>
    <n v="0"/>
    <n v="0"/>
    <n v="17"/>
    <s v="1 3 7 376 002"/>
  </r>
  <r>
    <s v="D"/>
    <x v="2965"/>
    <s v="1 3 7 376 003 001"/>
    <x v="174"/>
    <n v="0"/>
    <n v="0"/>
    <n v="0"/>
    <n v="0"/>
    <n v="17"/>
    <s v="1 3 7 376 003"/>
  </r>
  <r>
    <s v="D"/>
    <x v="2966"/>
    <s v="1 3 7 376 004 001"/>
    <x v="174"/>
    <n v="0"/>
    <n v="0"/>
    <n v="0"/>
    <n v="0"/>
    <n v="17"/>
    <s v="1 3 7 376 004"/>
  </r>
  <r>
    <s v="D"/>
    <x v="2967"/>
    <s v="1 3 7 376 005 001"/>
    <x v="174"/>
    <n v="0"/>
    <n v="0"/>
    <n v="0"/>
    <n v="0"/>
    <n v="17"/>
    <s v="1 3 7 376 005"/>
  </r>
  <r>
    <s v="D"/>
    <x v="2968"/>
    <s v="1 3 7 377 001 001"/>
    <x v="175"/>
    <n v="0"/>
    <n v="0"/>
    <n v="0"/>
    <n v="0"/>
    <n v="17"/>
    <s v="1 3 7 377 001"/>
  </r>
  <r>
    <s v="D"/>
    <x v="2969"/>
    <s v="1 3 7 377 002 001"/>
    <x v="175"/>
    <n v="0"/>
    <n v="0"/>
    <n v="0"/>
    <n v="0"/>
    <n v="17"/>
    <s v="1 3 7 377 002"/>
  </r>
  <r>
    <s v="D"/>
    <x v="2970"/>
    <s v="1 3 7 377 003 001"/>
    <x v="175"/>
    <n v="0"/>
    <n v="0"/>
    <n v="0"/>
    <n v="0"/>
    <n v="17"/>
    <s v="1 3 7 377 003"/>
  </r>
  <r>
    <s v="D"/>
    <x v="2971"/>
    <s v="1 3 7 377 004 001"/>
    <x v="175"/>
    <n v="0"/>
    <n v="0"/>
    <n v="0"/>
    <n v="0"/>
    <n v="17"/>
    <s v="1 3 7 377 004"/>
  </r>
  <r>
    <s v="D"/>
    <x v="2972"/>
    <s v="1 3 7 377 005 001"/>
    <x v="175"/>
    <n v="0"/>
    <n v="0"/>
    <n v="0"/>
    <n v="0"/>
    <n v="17"/>
    <s v="1 3 7 377 005"/>
  </r>
  <r>
    <s v="D"/>
    <x v="2973"/>
    <s v="1 3 7 378 001 001"/>
    <x v="176"/>
    <n v="0"/>
    <n v="0"/>
    <n v="0"/>
    <n v="0"/>
    <n v="17"/>
    <s v="1 3 7 378 001"/>
  </r>
  <r>
    <s v="D"/>
    <x v="2974"/>
    <s v="1 3 7 378 002 001"/>
    <x v="176"/>
    <n v="0"/>
    <n v="0"/>
    <n v="0"/>
    <n v="0"/>
    <n v="17"/>
    <s v="1 3 7 378 002"/>
  </r>
  <r>
    <s v="D"/>
    <x v="2975"/>
    <s v="1 3 7 378 003 001"/>
    <x v="176"/>
    <n v="0"/>
    <n v="0"/>
    <n v="0"/>
    <n v="0"/>
    <n v="17"/>
    <s v="1 3 7 378 003"/>
  </r>
  <r>
    <s v="D"/>
    <x v="2976"/>
    <s v="1 3 7 378 004 001"/>
    <x v="176"/>
    <n v="0"/>
    <n v="0"/>
    <n v="0"/>
    <n v="0"/>
    <n v="17"/>
    <s v="1 3 7 378 004"/>
  </r>
  <r>
    <s v="D"/>
    <x v="2977"/>
    <s v="1 3 7 378 005 001"/>
    <x v="176"/>
    <n v="0"/>
    <n v="0"/>
    <n v="0"/>
    <n v="0"/>
    <n v="17"/>
    <s v="1 3 7 378 005"/>
  </r>
  <r>
    <s v="D"/>
    <x v="2978"/>
    <s v="1 3 7 379 001 001"/>
    <x v="177"/>
    <n v="0"/>
    <n v="0"/>
    <n v="0"/>
    <n v="0"/>
    <n v="17"/>
    <s v="1 3 7 379 001"/>
  </r>
  <r>
    <s v="D"/>
    <x v="2979"/>
    <s v="1 3 7 379 002 001"/>
    <x v="177"/>
    <n v="0"/>
    <n v="0"/>
    <n v="0"/>
    <n v="0"/>
    <n v="17"/>
    <s v="1 3 7 379 002"/>
  </r>
  <r>
    <s v="D"/>
    <x v="2980"/>
    <s v="1 3 7 379 003 001"/>
    <x v="177"/>
    <n v="0"/>
    <n v="0"/>
    <n v="0"/>
    <n v="0"/>
    <n v="17"/>
    <s v="1 3 7 379 003"/>
  </r>
  <r>
    <s v="D"/>
    <x v="2981"/>
    <s v="1 3 7 379 004 001"/>
    <x v="177"/>
    <n v="0"/>
    <n v="0"/>
    <n v="0"/>
    <n v="0"/>
    <n v="17"/>
    <s v="1 3 7 379 004"/>
  </r>
  <r>
    <s v="D"/>
    <x v="2982"/>
    <s v="1 3 7 379 005 001"/>
    <x v="177"/>
    <n v="0"/>
    <n v="0"/>
    <n v="0"/>
    <n v="0"/>
    <n v="17"/>
    <s v="1 3 7 379 005"/>
  </r>
  <r>
    <s v="D"/>
    <x v="2983"/>
    <s v="1 3 8 381 001 001"/>
    <x v="179"/>
    <n v="0"/>
    <n v="0"/>
    <n v="0"/>
    <n v="0"/>
    <n v="17"/>
    <s v="1 3 8 381 001"/>
  </r>
  <r>
    <s v="D"/>
    <x v="2984"/>
    <s v="1 3 8 381 002 001"/>
    <x v="179"/>
    <n v="0"/>
    <n v="0"/>
    <n v="0"/>
    <n v="0"/>
    <n v="17"/>
    <s v="1 3 8 381 002"/>
  </r>
  <r>
    <s v="D"/>
    <x v="2985"/>
    <s v="1 3 8 381 003 001"/>
    <x v="179"/>
    <n v="0"/>
    <n v="0"/>
    <n v="0"/>
    <n v="0"/>
    <n v="17"/>
    <s v="1 3 8 381 003"/>
  </r>
  <r>
    <s v="D"/>
    <x v="2986"/>
    <s v="1 3 8 381 004 001"/>
    <x v="179"/>
    <n v="0"/>
    <n v="0"/>
    <n v="0"/>
    <n v="0"/>
    <n v="17"/>
    <s v="1 3 8 381 004"/>
  </r>
  <r>
    <s v="D"/>
    <x v="2987"/>
    <s v="1 3 8 381 005 001"/>
    <x v="179"/>
    <n v="0"/>
    <n v="0"/>
    <n v="0"/>
    <n v="0"/>
    <n v="17"/>
    <s v="1 3 8 381 005"/>
  </r>
  <r>
    <s v="D"/>
    <x v="2988"/>
    <s v="1 3 8 382 001 001"/>
    <x v="180"/>
    <n v="0"/>
    <n v="0"/>
    <n v="0"/>
    <n v="0"/>
    <n v="17"/>
    <s v="1 3 8 382 001"/>
  </r>
  <r>
    <s v="D"/>
    <x v="2989"/>
    <s v="1 3 8 382 002 001"/>
    <x v="180"/>
    <n v="0"/>
    <n v="0"/>
    <n v="0"/>
    <n v="0"/>
    <n v="17"/>
    <s v="1 3 8 382 002"/>
  </r>
  <r>
    <s v="D"/>
    <x v="2990"/>
    <s v="1 3 8 382 003 001"/>
    <x v="180"/>
    <n v="0"/>
    <n v="0"/>
    <n v="0"/>
    <n v="0"/>
    <n v="17"/>
    <s v="1 3 8 382 003"/>
  </r>
  <r>
    <s v="D"/>
    <x v="2991"/>
    <s v="1 3 8 382 004 001"/>
    <x v="180"/>
    <n v="0"/>
    <n v="0"/>
    <n v="0"/>
    <n v="0"/>
    <n v="17"/>
    <s v="1 3 8 382 004"/>
  </r>
  <r>
    <s v="D"/>
    <x v="2992"/>
    <s v="1 3 8 382 005 001"/>
    <x v="180"/>
    <n v="0"/>
    <n v="0"/>
    <n v="0"/>
    <n v="0"/>
    <n v="17"/>
    <s v="1 3 8 382 005"/>
  </r>
  <r>
    <s v="D"/>
    <x v="2993"/>
    <s v="1 3 8 383 001 001"/>
    <x v="181"/>
    <n v="0"/>
    <n v="0"/>
    <n v="0"/>
    <n v="0"/>
    <n v="17"/>
    <s v="1 3 8 383 001"/>
  </r>
  <r>
    <s v="D"/>
    <x v="2994"/>
    <s v="1 3 8 383 002 001"/>
    <x v="181"/>
    <n v="0"/>
    <n v="0"/>
    <n v="0"/>
    <n v="0"/>
    <n v="17"/>
    <s v="1 3 8 383 002"/>
  </r>
  <r>
    <s v="D"/>
    <x v="2995"/>
    <s v="1 3 8 383 003 001"/>
    <x v="181"/>
    <n v="0"/>
    <n v="0"/>
    <n v="0"/>
    <n v="0"/>
    <n v="17"/>
    <s v="1 3 8 383 003"/>
  </r>
  <r>
    <s v="D"/>
    <x v="2996"/>
    <s v="1 3 8 383 004 001"/>
    <x v="181"/>
    <n v="0"/>
    <n v="0"/>
    <n v="0"/>
    <n v="0"/>
    <n v="17"/>
    <s v="1 3 8 383 004"/>
  </r>
  <r>
    <s v="D"/>
    <x v="2997"/>
    <s v="1 3 8 383 005 001"/>
    <x v="181"/>
    <n v="0"/>
    <n v="0"/>
    <n v="0"/>
    <n v="0"/>
    <n v="17"/>
    <s v="1 3 8 383 005"/>
  </r>
  <r>
    <s v="D"/>
    <x v="2998"/>
    <s v="1 3 8 384 001 001"/>
    <x v="182"/>
    <n v="0"/>
    <n v="0"/>
    <n v="0"/>
    <n v="0"/>
    <n v="17"/>
    <s v="1 3 8 384 001"/>
  </r>
  <r>
    <s v="D"/>
    <x v="2999"/>
    <s v="1 3 8 384 002 001"/>
    <x v="182"/>
    <n v="0"/>
    <n v="0"/>
    <n v="0"/>
    <n v="0"/>
    <n v="17"/>
    <s v="1 3 8 384 002"/>
  </r>
  <r>
    <s v="D"/>
    <x v="3000"/>
    <s v="1 3 8 384 003 001"/>
    <x v="182"/>
    <n v="0"/>
    <n v="0"/>
    <n v="0"/>
    <n v="0"/>
    <n v="17"/>
    <s v="1 3 8 384 003"/>
  </r>
  <r>
    <s v="D"/>
    <x v="3001"/>
    <s v="1 3 8 384 004 001"/>
    <x v="182"/>
    <n v="0"/>
    <n v="0"/>
    <n v="0"/>
    <n v="0"/>
    <n v="17"/>
    <s v="1 3 8 384 004"/>
  </r>
  <r>
    <s v="D"/>
    <x v="3002"/>
    <s v="1 3 8 384 005 001"/>
    <x v="182"/>
    <n v="0"/>
    <n v="0"/>
    <n v="0"/>
    <n v="0"/>
    <n v="17"/>
    <s v="1 3 8 384 005"/>
  </r>
  <r>
    <s v="D"/>
    <x v="3003"/>
    <s v="1 3 8 385 001 001"/>
    <x v="183"/>
    <n v="0"/>
    <n v="0"/>
    <n v="0"/>
    <n v="0"/>
    <n v="17"/>
    <s v="1 3 8 385 001"/>
  </r>
  <r>
    <s v="D"/>
    <x v="3004"/>
    <s v="1 3 8 385 002 001"/>
    <x v="183"/>
    <n v="0"/>
    <n v="0"/>
    <n v="0"/>
    <n v="0"/>
    <n v="17"/>
    <s v="1 3 8 385 002"/>
  </r>
  <r>
    <s v="D"/>
    <x v="3005"/>
    <s v="1 3 8 385 003 001"/>
    <x v="183"/>
    <n v="0"/>
    <n v="0"/>
    <n v="0"/>
    <n v="0"/>
    <n v="17"/>
    <s v="1 3 8 385 003"/>
  </r>
  <r>
    <s v="D"/>
    <x v="3006"/>
    <s v="1 3 8 385 004 001"/>
    <x v="183"/>
    <n v="0"/>
    <n v="0"/>
    <n v="0"/>
    <n v="0"/>
    <n v="17"/>
    <s v="1 3 8 385 004"/>
  </r>
  <r>
    <s v="D"/>
    <x v="3007"/>
    <s v="1 3 8 385 005 001"/>
    <x v="183"/>
    <n v="0"/>
    <n v="0"/>
    <n v="0"/>
    <n v="0"/>
    <n v="17"/>
    <s v="1 3 8 385 005"/>
  </r>
  <r>
    <s v="D"/>
    <x v="3008"/>
    <s v="1 3 9 391 001 001"/>
    <x v="185"/>
    <n v="0"/>
    <n v="0"/>
    <n v="0"/>
    <n v="0"/>
    <n v="17"/>
    <s v="1 3 9 391 001"/>
  </r>
  <r>
    <s v="D"/>
    <x v="3009"/>
    <s v="1 3 9 391 002 001"/>
    <x v="185"/>
    <n v="0"/>
    <n v="0"/>
    <n v="0"/>
    <n v="0"/>
    <n v="17"/>
    <s v="1 3 9 391 002"/>
  </r>
  <r>
    <s v="D"/>
    <x v="3010"/>
    <s v="1 3 9 391 003 001"/>
    <x v="185"/>
    <n v="0"/>
    <n v="0"/>
    <n v="0"/>
    <n v="0"/>
    <n v="17"/>
    <s v="1 3 9 391 003"/>
  </r>
  <r>
    <s v="D"/>
    <x v="3011"/>
    <s v="1 3 9 391 004 001"/>
    <x v="185"/>
    <n v="0"/>
    <n v="0"/>
    <n v="0"/>
    <n v="0"/>
    <n v="17"/>
    <s v="1 3 9 391 004"/>
  </r>
  <r>
    <s v="D"/>
    <x v="3012"/>
    <s v="1 3 9 391 005 001"/>
    <x v="185"/>
    <n v="0"/>
    <n v="0"/>
    <n v="0"/>
    <n v="0"/>
    <n v="17"/>
    <s v="1 3 9 391 005"/>
  </r>
  <r>
    <s v="D"/>
    <x v="3013"/>
    <s v="1 3 9 392 001 001"/>
    <x v="186"/>
    <n v="0"/>
    <n v="0"/>
    <n v="0"/>
    <n v="0"/>
    <n v="17"/>
    <s v="1 3 9 392 001"/>
  </r>
  <r>
    <s v="D"/>
    <x v="3014"/>
    <s v="1 3 9 392 002 001"/>
    <x v="186"/>
    <n v="0"/>
    <n v="0"/>
    <n v="0"/>
    <n v="0"/>
    <n v="17"/>
    <s v="1 3 9 392 002"/>
  </r>
  <r>
    <s v="D"/>
    <x v="3015"/>
    <s v="1 3 9 392 003 001"/>
    <x v="186"/>
    <n v="0"/>
    <n v="0"/>
    <n v="0"/>
    <n v="0"/>
    <n v="17"/>
    <s v="1 3 9 392 003"/>
  </r>
  <r>
    <s v="D"/>
    <x v="3016"/>
    <s v="1 3 9 392 004 001"/>
    <x v="186"/>
    <n v="0"/>
    <n v="0"/>
    <n v="0"/>
    <n v="0"/>
    <n v="17"/>
    <s v="1 3 9 392 004"/>
  </r>
  <r>
    <s v="D"/>
    <x v="3017"/>
    <s v="1 3 9 392 005 001"/>
    <x v="186"/>
    <n v="0"/>
    <n v="0"/>
    <n v="0"/>
    <n v="0"/>
    <n v="17"/>
    <s v="1 3 9 392 005"/>
  </r>
  <r>
    <s v="D"/>
    <x v="3018"/>
    <s v="1 3 9 393 001 001"/>
    <x v="187"/>
    <n v="0"/>
    <n v="0"/>
    <n v="0"/>
    <n v="0"/>
    <n v="17"/>
    <s v="1 3 9 393 001"/>
  </r>
  <r>
    <s v="D"/>
    <x v="3019"/>
    <s v="1 3 9 393 002 001"/>
    <x v="187"/>
    <n v="0"/>
    <n v="0"/>
    <n v="0"/>
    <n v="0"/>
    <n v="17"/>
    <s v="1 3 9 393 002"/>
  </r>
  <r>
    <s v="D"/>
    <x v="3020"/>
    <s v="1 3 9 393 003 001"/>
    <x v="187"/>
    <n v="0"/>
    <n v="0"/>
    <n v="0"/>
    <n v="0"/>
    <n v="17"/>
    <s v="1 3 9 393 003"/>
  </r>
  <r>
    <s v="D"/>
    <x v="3021"/>
    <s v="1 3 9 393 004 001"/>
    <x v="187"/>
    <n v="0"/>
    <n v="0"/>
    <n v="0"/>
    <n v="0"/>
    <n v="17"/>
    <s v="1 3 9 393 004"/>
  </r>
  <r>
    <s v="D"/>
    <x v="3022"/>
    <s v="1 3 9 393 005 001"/>
    <x v="187"/>
    <n v="0"/>
    <n v="0"/>
    <n v="0"/>
    <n v="0"/>
    <n v="17"/>
    <s v="1 3 9 393 005"/>
  </r>
  <r>
    <s v="D"/>
    <x v="3023"/>
    <s v="1 3 9 394 001 001"/>
    <x v="188"/>
    <n v="0"/>
    <n v="0"/>
    <n v="0"/>
    <n v="0"/>
    <n v="17"/>
    <s v="1 3 9 394 001"/>
  </r>
  <r>
    <s v="D"/>
    <x v="3024"/>
    <s v="1 3 9 394 002 001"/>
    <x v="188"/>
    <n v="0"/>
    <n v="0"/>
    <n v="0"/>
    <n v="0"/>
    <n v="17"/>
    <s v="1 3 9 394 002"/>
  </r>
  <r>
    <s v="D"/>
    <x v="3025"/>
    <s v="1 3 9 394 003 001"/>
    <x v="188"/>
    <n v="0"/>
    <n v="0"/>
    <n v="0"/>
    <n v="0"/>
    <n v="17"/>
    <s v="1 3 9 394 003"/>
  </r>
  <r>
    <s v="D"/>
    <x v="3026"/>
    <s v="1 3 9 394 004 001"/>
    <x v="188"/>
    <n v="0"/>
    <n v="0"/>
    <n v="0"/>
    <n v="0"/>
    <n v="17"/>
    <s v="1 3 9 394 004"/>
  </r>
  <r>
    <s v="D"/>
    <x v="3027"/>
    <s v="1 3 9 394 005 001"/>
    <x v="188"/>
    <n v="0"/>
    <n v="0"/>
    <n v="0"/>
    <n v="0"/>
    <n v="17"/>
    <s v="1 3 9 394 005"/>
  </r>
  <r>
    <s v="D"/>
    <x v="3028"/>
    <s v="1 3 9 395 001 001"/>
    <x v="189"/>
    <n v="0"/>
    <n v="0"/>
    <n v="0"/>
    <n v="0"/>
    <n v="17"/>
    <s v="1 3 9 395 001"/>
  </r>
  <r>
    <s v="D"/>
    <x v="3029"/>
    <s v="1 3 9 395 002 001"/>
    <x v="189"/>
    <n v="0"/>
    <n v="0"/>
    <n v="0"/>
    <n v="0"/>
    <n v="17"/>
    <s v="1 3 9 395 002"/>
  </r>
  <r>
    <s v="D"/>
    <x v="3030"/>
    <s v="1 3 9 395 003 001"/>
    <x v="189"/>
    <n v="0"/>
    <n v="0"/>
    <n v="0"/>
    <n v="0"/>
    <n v="17"/>
    <s v="1 3 9 395 003"/>
  </r>
  <r>
    <s v="D"/>
    <x v="3031"/>
    <s v="1 3 9 395 004 001"/>
    <x v="189"/>
    <n v="0"/>
    <n v="0"/>
    <n v="0"/>
    <n v="0"/>
    <n v="17"/>
    <s v="1 3 9 395 004"/>
  </r>
  <r>
    <s v="D"/>
    <x v="3032"/>
    <s v="1 3 9 395 005 001"/>
    <x v="189"/>
    <n v="0"/>
    <n v="0"/>
    <n v="0"/>
    <n v="0"/>
    <n v="17"/>
    <s v="1 3 9 395 005"/>
  </r>
  <r>
    <s v="D"/>
    <x v="3033"/>
    <s v="1 3 9 396 001 001"/>
    <x v="190"/>
    <n v="0"/>
    <n v="0"/>
    <n v="0"/>
    <n v="0"/>
    <n v="17"/>
    <s v="1 3 9 396 001"/>
  </r>
  <r>
    <s v="D"/>
    <x v="3034"/>
    <s v="1 3 9 396 002 001"/>
    <x v="190"/>
    <n v="0"/>
    <n v="0"/>
    <n v="0"/>
    <n v="0"/>
    <n v="17"/>
    <s v="1 3 9 396 002"/>
  </r>
  <r>
    <s v="D"/>
    <x v="3035"/>
    <s v="1 3 9 396 003 001"/>
    <x v="190"/>
    <n v="0"/>
    <n v="0"/>
    <n v="0"/>
    <n v="0"/>
    <n v="17"/>
    <s v="1 3 9 396 003"/>
  </r>
  <r>
    <s v="D"/>
    <x v="3036"/>
    <s v="1 3 9 396 004 001"/>
    <x v="190"/>
    <n v="0"/>
    <n v="0"/>
    <n v="0"/>
    <n v="0"/>
    <n v="17"/>
    <s v="1 3 9 396 004"/>
  </r>
  <r>
    <s v="D"/>
    <x v="3037"/>
    <s v="1 3 9 396 005 001"/>
    <x v="190"/>
    <n v="0"/>
    <n v="0"/>
    <n v="0"/>
    <n v="0"/>
    <n v="17"/>
    <s v="1 3 9 396 005"/>
  </r>
  <r>
    <s v="D"/>
    <x v="3038"/>
    <s v="1 3 9 397 001 001"/>
    <x v="191"/>
    <n v="0"/>
    <n v="0"/>
    <n v="0"/>
    <n v="0"/>
    <n v="17"/>
    <s v="1 3 9 397 001"/>
  </r>
  <r>
    <s v="D"/>
    <x v="3039"/>
    <s v="1 3 9 397 002 001"/>
    <x v="191"/>
    <n v="0"/>
    <n v="0"/>
    <n v="0"/>
    <n v="0"/>
    <n v="17"/>
    <s v="1 3 9 397 002"/>
  </r>
  <r>
    <s v="D"/>
    <x v="3040"/>
    <s v="1 3 9 397 003 001"/>
    <x v="191"/>
    <n v="0"/>
    <n v="0"/>
    <n v="0"/>
    <n v="0"/>
    <n v="17"/>
    <s v="1 3 9 397 003"/>
  </r>
  <r>
    <s v="D"/>
    <x v="3041"/>
    <s v="1 3 9 397 004 001"/>
    <x v="191"/>
    <n v="0"/>
    <n v="0"/>
    <n v="0"/>
    <n v="0"/>
    <n v="17"/>
    <s v="1 3 9 397 004"/>
  </r>
  <r>
    <s v="D"/>
    <x v="3042"/>
    <s v="1 3 9 397 005 001"/>
    <x v="191"/>
    <n v="0"/>
    <n v="0"/>
    <n v="0"/>
    <n v="0"/>
    <n v="17"/>
    <s v="1 3 9 397 005"/>
  </r>
  <r>
    <s v="D"/>
    <x v="3043"/>
    <s v="1 3 9 398 001 001"/>
    <x v="192"/>
    <n v="0"/>
    <n v="0"/>
    <n v="0"/>
    <n v="0"/>
    <n v="17"/>
    <s v="1 3 9 398 001"/>
  </r>
  <r>
    <s v="D"/>
    <x v="3044"/>
    <s v="1 3 9 398 002 001"/>
    <x v="192"/>
    <n v="0"/>
    <n v="0"/>
    <n v="0"/>
    <n v="0"/>
    <n v="17"/>
    <s v="1 3 9 398 002"/>
  </r>
  <r>
    <s v="D"/>
    <x v="3045"/>
    <s v="1 3 9 398 003 001"/>
    <x v="192"/>
    <n v="0"/>
    <n v="0"/>
    <n v="0"/>
    <n v="0"/>
    <n v="17"/>
    <s v="1 3 9 398 003"/>
  </r>
  <r>
    <s v="D"/>
    <x v="3046"/>
    <s v="1 3 9 398 004 001"/>
    <x v="192"/>
    <n v="0"/>
    <n v="0"/>
    <n v="0"/>
    <n v="0"/>
    <n v="17"/>
    <s v="1 3 9 398 004"/>
  </r>
  <r>
    <s v="D"/>
    <x v="3047"/>
    <s v="1 3 9 398 005 001"/>
    <x v="192"/>
    <n v="0"/>
    <n v="0"/>
    <n v="0"/>
    <n v="0"/>
    <n v="17"/>
    <s v="1 3 9 398 005"/>
  </r>
  <r>
    <s v="D"/>
    <x v="3048"/>
    <s v="1 3 9 399 001 001"/>
    <x v="184"/>
    <n v="0"/>
    <n v="0"/>
    <n v="0"/>
    <n v="0"/>
    <n v="17"/>
    <s v="1 3 9 399 001"/>
  </r>
  <r>
    <s v="D"/>
    <x v="3049"/>
    <s v="1 3 9 399 002 001"/>
    <x v="184"/>
    <n v="0"/>
    <n v="0"/>
    <n v="0"/>
    <n v="0"/>
    <n v="17"/>
    <s v="1 3 9 399 002"/>
  </r>
  <r>
    <s v="D"/>
    <x v="3050"/>
    <s v="1 3 9 399 003 001"/>
    <x v="184"/>
    <n v="320875"/>
    <n v="0"/>
    <n v="0"/>
    <n v="320875"/>
    <n v="17"/>
    <s v="1 3 9 399 003"/>
  </r>
  <r>
    <s v="D"/>
    <x v="3051"/>
    <s v="1 3 9 399 004 001"/>
    <x v="184"/>
    <n v="0"/>
    <n v="0"/>
    <n v="0"/>
    <n v="0"/>
    <n v="17"/>
    <s v="1 3 9 399 004"/>
  </r>
  <r>
    <s v="D"/>
    <x v="3052"/>
    <s v="1 3 9 399 005 001"/>
    <x v="184"/>
    <n v="0"/>
    <n v="0"/>
    <n v="0"/>
    <n v="0"/>
    <n v="17"/>
    <s v="1 3 9 399 005"/>
  </r>
  <r>
    <s v="D"/>
    <x v="3053"/>
    <s v="1 4 1 411 001 001"/>
    <x v="195"/>
    <n v="0"/>
    <n v="0"/>
    <n v="0"/>
    <n v="0"/>
    <n v="17"/>
    <s v="1 4 1 411 001"/>
  </r>
  <r>
    <s v="D"/>
    <x v="3054"/>
    <s v="1 4 1 411 002 001"/>
    <x v="195"/>
    <n v="0"/>
    <n v="0"/>
    <n v="0"/>
    <n v="0"/>
    <n v="17"/>
    <s v="1 4 1 411 002"/>
  </r>
  <r>
    <s v="D"/>
    <x v="3055"/>
    <s v="1 4 1 411 003 001"/>
    <x v="195"/>
    <n v="0"/>
    <n v="0"/>
    <n v="0"/>
    <n v="0"/>
    <n v="17"/>
    <s v="1 4 1 411 003"/>
  </r>
  <r>
    <s v="D"/>
    <x v="3056"/>
    <s v="1 4 1 411 004 001"/>
    <x v="195"/>
    <n v="0"/>
    <n v="0"/>
    <n v="0"/>
    <n v="0"/>
    <n v="17"/>
    <s v="1 4 1 411 004"/>
  </r>
  <r>
    <s v="D"/>
    <x v="3057"/>
    <s v="1 4 1 411 005 001"/>
    <x v="195"/>
    <n v="0"/>
    <n v="0"/>
    <n v="0"/>
    <n v="0"/>
    <n v="17"/>
    <s v="1 4 1 411 005"/>
  </r>
  <r>
    <s v="D"/>
    <x v="3058"/>
    <s v="1 4 1 412 001 001"/>
    <x v="196"/>
    <n v="0"/>
    <n v="0"/>
    <n v="0"/>
    <n v="0"/>
    <n v="17"/>
    <s v="1 4 1 412 001"/>
  </r>
  <r>
    <s v="D"/>
    <x v="3059"/>
    <s v="1 4 1 412 002 001"/>
    <x v="196"/>
    <n v="0"/>
    <n v="0"/>
    <n v="0"/>
    <n v="0"/>
    <n v="17"/>
    <s v="1 4 1 412 002"/>
  </r>
  <r>
    <s v="D"/>
    <x v="3060"/>
    <s v="1 4 1 412 003 001"/>
    <x v="196"/>
    <n v="0"/>
    <n v="0"/>
    <n v="0"/>
    <n v="0"/>
    <n v="17"/>
    <s v="1 4 1 412 003"/>
  </r>
  <r>
    <s v="D"/>
    <x v="3061"/>
    <s v="1 4 1 412 004 001"/>
    <x v="196"/>
    <n v="0"/>
    <n v="0"/>
    <n v="0"/>
    <n v="0"/>
    <n v="17"/>
    <s v="1 4 1 412 004"/>
  </r>
  <r>
    <s v="D"/>
    <x v="3062"/>
    <s v="1 4 1 412 005 001"/>
    <x v="196"/>
    <n v="0"/>
    <n v="0"/>
    <n v="0"/>
    <n v="0"/>
    <n v="17"/>
    <s v="1 4 1 412 005"/>
  </r>
  <r>
    <s v="D"/>
    <x v="3063"/>
    <s v="1 4 1 413 001 001"/>
    <x v="197"/>
    <n v="0"/>
    <n v="0"/>
    <n v="0"/>
    <n v="0"/>
    <n v="17"/>
    <s v="1 4 1 413 001"/>
  </r>
  <r>
    <s v="D"/>
    <x v="3064"/>
    <s v="1 4 1 413 002 001"/>
    <x v="197"/>
    <n v="0"/>
    <n v="0"/>
    <n v="0"/>
    <n v="0"/>
    <n v="17"/>
    <s v="1 4 1 413 002"/>
  </r>
  <r>
    <s v="D"/>
    <x v="3065"/>
    <s v="1 4 1 413 003 001"/>
    <x v="197"/>
    <n v="0"/>
    <n v="0"/>
    <n v="0"/>
    <n v="0"/>
    <n v="17"/>
    <s v="1 4 1 413 003"/>
  </r>
  <r>
    <s v="D"/>
    <x v="3066"/>
    <s v="1 4 1 413 004 001"/>
    <x v="197"/>
    <n v="0"/>
    <n v="0"/>
    <n v="0"/>
    <n v="0"/>
    <n v="17"/>
    <s v="1 4 1 413 004"/>
  </r>
  <r>
    <s v="D"/>
    <x v="3067"/>
    <s v="1 4 1 413 005 001"/>
    <x v="197"/>
    <n v="0"/>
    <n v="0"/>
    <n v="0"/>
    <n v="0"/>
    <n v="17"/>
    <s v="1 4 1 413 005"/>
  </r>
  <r>
    <s v="D"/>
    <x v="3068"/>
    <s v="1 4 1 414 001 001"/>
    <x v="198"/>
    <n v="0"/>
    <n v="0"/>
    <n v="0"/>
    <n v="0"/>
    <n v="17"/>
    <s v="1 4 1 414 001"/>
  </r>
  <r>
    <s v="D"/>
    <x v="3069"/>
    <s v="1 4 1 414 002 001"/>
    <x v="198"/>
    <n v="0"/>
    <n v="0"/>
    <n v="0"/>
    <n v="0"/>
    <n v="17"/>
    <s v="1 4 1 414 002"/>
  </r>
  <r>
    <s v="D"/>
    <x v="3070"/>
    <s v="1 4 1 414 003 001"/>
    <x v="198"/>
    <n v="0"/>
    <n v="0"/>
    <n v="0"/>
    <n v="0"/>
    <n v="17"/>
    <s v="1 4 1 414 003"/>
  </r>
  <r>
    <s v="D"/>
    <x v="3071"/>
    <s v="1 4 1 414 004 001"/>
    <x v="198"/>
    <n v="0"/>
    <n v="0"/>
    <n v="0"/>
    <n v="0"/>
    <n v="17"/>
    <s v="1 4 1 414 004"/>
  </r>
  <r>
    <s v="D"/>
    <x v="3072"/>
    <s v="1 4 1 414 005 001"/>
    <x v="198"/>
    <n v="0"/>
    <n v="0"/>
    <n v="0"/>
    <n v="0"/>
    <n v="17"/>
    <s v="1 4 1 414 005"/>
  </r>
  <r>
    <s v="D"/>
    <x v="3073"/>
    <s v="1 4 1 415 001 001"/>
    <x v="199"/>
    <n v="0"/>
    <n v="0"/>
    <n v="0"/>
    <n v="0"/>
    <n v="17"/>
    <s v="1 4 1 415 001"/>
  </r>
  <r>
    <s v="D"/>
    <x v="3074"/>
    <s v="1 4 1 415 002 001"/>
    <x v="199"/>
    <n v="0"/>
    <n v="0"/>
    <n v="0"/>
    <n v="0"/>
    <n v="17"/>
    <s v="1 4 1 415 002"/>
  </r>
  <r>
    <s v="D"/>
    <x v="3075"/>
    <s v="1 4 1 415 003 001"/>
    <x v="199"/>
    <n v="0"/>
    <n v="0"/>
    <n v="0"/>
    <n v="0"/>
    <n v="17"/>
    <s v="1 4 1 415 003"/>
  </r>
  <r>
    <s v="D"/>
    <x v="3076"/>
    <s v="1 4 1 415 004 001"/>
    <x v="199"/>
    <n v="0"/>
    <n v="0"/>
    <n v="0"/>
    <n v="0"/>
    <n v="17"/>
    <s v="1 4 1 415 004"/>
  </r>
  <r>
    <s v="D"/>
    <x v="3077"/>
    <s v="1 4 1 415 005 001"/>
    <x v="199"/>
    <n v="0"/>
    <n v="0"/>
    <n v="0"/>
    <n v="0"/>
    <n v="17"/>
    <s v="1 4 1 415 005"/>
  </r>
  <r>
    <s v="D"/>
    <x v="3078"/>
    <s v="1 4 1 416 001 001"/>
    <x v="200"/>
    <n v="0"/>
    <n v="0"/>
    <n v="0"/>
    <n v="0"/>
    <n v="17"/>
    <s v="1 4 1 416 001"/>
  </r>
  <r>
    <s v="D"/>
    <x v="3079"/>
    <s v="1 4 1 416 002 001"/>
    <x v="200"/>
    <n v="0"/>
    <n v="0"/>
    <n v="0"/>
    <n v="0"/>
    <n v="17"/>
    <s v="1 4 1 416 002"/>
  </r>
  <r>
    <s v="D"/>
    <x v="3080"/>
    <s v="1 4 1 416 003 001"/>
    <x v="200"/>
    <n v="0"/>
    <n v="0"/>
    <n v="0"/>
    <n v="0"/>
    <n v="17"/>
    <s v="1 4 1 416 003"/>
  </r>
  <r>
    <s v="D"/>
    <x v="3081"/>
    <s v="1 4 1 416 004 001"/>
    <x v="200"/>
    <n v="0"/>
    <n v="0"/>
    <n v="0"/>
    <n v="0"/>
    <n v="17"/>
    <s v="1 4 1 416 004"/>
  </r>
  <r>
    <s v="D"/>
    <x v="3082"/>
    <s v="1 4 1 416 005 001"/>
    <x v="200"/>
    <n v="0"/>
    <n v="0"/>
    <n v="0"/>
    <n v="0"/>
    <n v="17"/>
    <s v="1 4 1 416 005"/>
  </r>
  <r>
    <s v="D"/>
    <x v="3083"/>
    <s v="1 4 1 417 001 001"/>
    <x v="201"/>
    <n v="0"/>
    <n v="0"/>
    <n v="0"/>
    <n v="0"/>
    <n v="17"/>
    <s v="1 4 1 417 001"/>
  </r>
  <r>
    <s v="D"/>
    <x v="3084"/>
    <s v="1 4 1 417 002 001"/>
    <x v="201"/>
    <n v="0"/>
    <n v="0"/>
    <n v="0"/>
    <n v="0"/>
    <n v="17"/>
    <s v="1 4 1 417 002"/>
  </r>
  <r>
    <s v="D"/>
    <x v="3085"/>
    <s v="1 4 1 417 003 001"/>
    <x v="201"/>
    <n v="0"/>
    <n v="0"/>
    <n v="0"/>
    <n v="0"/>
    <n v="17"/>
    <s v="1 4 1 417 003"/>
  </r>
  <r>
    <s v="D"/>
    <x v="3086"/>
    <s v="1 4 1 417 004 001"/>
    <x v="201"/>
    <n v="0"/>
    <n v="0"/>
    <n v="0"/>
    <n v="0"/>
    <n v="17"/>
    <s v="1 4 1 417 004"/>
  </r>
  <r>
    <s v="D"/>
    <x v="3087"/>
    <s v="1 4 1 417 005 001"/>
    <x v="201"/>
    <n v="0"/>
    <n v="0"/>
    <n v="0"/>
    <n v="0"/>
    <n v="17"/>
    <s v="1 4 1 417 005"/>
  </r>
  <r>
    <s v="D"/>
    <x v="3088"/>
    <s v="1 4 1 418 001 001"/>
    <x v="202"/>
    <n v="0"/>
    <n v="0"/>
    <n v="0"/>
    <n v="0"/>
    <n v="17"/>
    <s v="1 4 1 418 001"/>
  </r>
  <r>
    <s v="D"/>
    <x v="3089"/>
    <s v="1 4 1 418 002 001"/>
    <x v="202"/>
    <n v="0"/>
    <n v="0"/>
    <n v="0"/>
    <n v="0"/>
    <n v="17"/>
    <s v="1 4 1 418 002"/>
  </r>
  <r>
    <s v="D"/>
    <x v="3090"/>
    <s v="1 4 1 418 003 001"/>
    <x v="202"/>
    <n v="0"/>
    <n v="0"/>
    <n v="0"/>
    <n v="0"/>
    <n v="17"/>
    <s v="1 4 1 418 003"/>
  </r>
  <r>
    <s v="D"/>
    <x v="3091"/>
    <s v="1 4 1 418 004 001"/>
    <x v="202"/>
    <n v="0"/>
    <n v="0"/>
    <n v="0"/>
    <n v="0"/>
    <n v="17"/>
    <s v="1 4 1 418 004"/>
  </r>
  <r>
    <s v="D"/>
    <x v="3092"/>
    <s v="1 4 1 418 005 001"/>
    <x v="202"/>
    <n v="0"/>
    <n v="0"/>
    <n v="0"/>
    <n v="0"/>
    <n v="17"/>
    <s v="1 4 1 418 005"/>
  </r>
  <r>
    <s v="D"/>
    <x v="3093"/>
    <s v="1 4 1 419 001 001"/>
    <x v="203"/>
    <n v="0"/>
    <n v="0"/>
    <n v="0"/>
    <n v="0"/>
    <n v="17"/>
    <s v="1 4 1 419 001"/>
  </r>
  <r>
    <s v="D"/>
    <x v="3094"/>
    <s v="1 4 1 419 002 001"/>
    <x v="203"/>
    <n v="0"/>
    <n v="0"/>
    <n v="0"/>
    <n v="0"/>
    <n v="17"/>
    <s v="1 4 1 419 002"/>
  </r>
  <r>
    <s v="D"/>
    <x v="3095"/>
    <s v="1 4 1 419 003 001"/>
    <x v="203"/>
    <n v="0"/>
    <n v="0"/>
    <n v="0"/>
    <n v="0"/>
    <n v="17"/>
    <s v="1 4 1 419 003"/>
  </r>
  <r>
    <s v="D"/>
    <x v="3096"/>
    <s v="1 4 1 419 004 001"/>
    <x v="203"/>
    <n v="0"/>
    <n v="0"/>
    <n v="0"/>
    <n v="0"/>
    <n v="17"/>
    <s v="1 4 1 419 004"/>
  </r>
  <r>
    <s v="D"/>
    <x v="3097"/>
    <s v="1 4 1 419 005 001"/>
    <x v="203"/>
    <n v="0"/>
    <n v="0"/>
    <n v="0"/>
    <n v="0"/>
    <n v="17"/>
    <s v="1 4 1 419 005"/>
  </r>
  <r>
    <s v="D"/>
    <x v="3098"/>
    <s v="1 4 2 421 001 001"/>
    <x v="205"/>
    <n v="0"/>
    <n v="0"/>
    <n v="0"/>
    <n v="0"/>
    <n v="17"/>
    <s v="1 4 2 421 001"/>
  </r>
  <r>
    <s v="D"/>
    <x v="3099"/>
    <s v="1 4 2 421 002 001"/>
    <x v="205"/>
    <n v="0"/>
    <n v="0"/>
    <n v="0"/>
    <n v="0"/>
    <n v="17"/>
    <s v="1 4 2 421 002"/>
  </r>
  <r>
    <s v="D"/>
    <x v="3100"/>
    <s v="1 4 2 421 003 001"/>
    <x v="205"/>
    <n v="0"/>
    <n v="0"/>
    <n v="0"/>
    <n v="0"/>
    <n v="17"/>
    <s v="1 4 2 421 003"/>
  </r>
  <r>
    <s v="D"/>
    <x v="3101"/>
    <s v="1 4 2 421 004 001"/>
    <x v="205"/>
    <n v="0"/>
    <n v="0"/>
    <n v="0"/>
    <n v="0"/>
    <n v="17"/>
    <s v="1 4 2 421 004"/>
  </r>
  <r>
    <s v="D"/>
    <x v="3102"/>
    <s v="1 4 2 421 005 001"/>
    <x v="205"/>
    <n v="0"/>
    <n v="0"/>
    <n v="0"/>
    <n v="0"/>
    <n v="17"/>
    <s v="1 4 2 421 005"/>
  </r>
  <r>
    <s v="D"/>
    <x v="3103"/>
    <s v="1 4 2 422 001 001"/>
    <x v="206"/>
    <n v="0"/>
    <n v="0"/>
    <n v="0"/>
    <n v="0"/>
    <n v="17"/>
    <s v="1 4 2 422 001"/>
  </r>
  <r>
    <s v="D"/>
    <x v="3104"/>
    <s v="1 4 2 422 002 001"/>
    <x v="206"/>
    <n v="0"/>
    <n v="0"/>
    <n v="0"/>
    <n v="0"/>
    <n v="17"/>
    <s v="1 4 2 422 002"/>
  </r>
  <r>
    <s v="D"/>
    <x v="3105"/>
    <s v="1 4 2 422 003 001"/>
    <x v="206"/>
    <n v="0"/>
    <n v="0"/>
    <n v="0"/>
    <n v="0"/>
    <n v="17"/>
    <s v="1 4 2 422 003"/>
  </r>
  <r>
    <s v="D"/>
    <x v="3106"/>
    <s v="1 4 2 422 004 001"/>
    <x v="206"/>
    <n v="0"/>
    <n v="0"/>
    <n v="0"/>
    <n v="0"/>
    <n v="17"/>
    <s v="1 4 2 422 004"/>
  </r>
  <r>
    <s v="D"/>
    <x v="3107"/>
    <s v="1 4 2 422 005 001"/>
    <x v="206"/>
    <n v="0"/>
    <n v="0"/>
    <n v="0"/>
    <n v="0"/>
    <n v="17"/>
    <s v="1 4 2 422 005"/>
  </r>
  <r>
    <s v="D"/>
    <x v="3108"/>
    <s v="1 4 2 423 001 001"/>
    <x v="207"/>
    <n v="0"/>
    <n v="0"/>
    <n v="0"/>
    <n v="0"/>
    <n v="17"/>
    <s v="1 4 2 423 001"/>
  </r>
  <r>
    <s v="D"/>
    <x v="3109"/>
    <s v="1 4 2 423 002 001"/>
    <x v="207"/>
    <n v="0"/>
    <n v="0"/>
    <n v="0"/>
    <n v="0"/>
    <n v="17"/>
    <s v="1 4 2 423 002"/>
  </r>
  <r>
    <s v="D"/>
    <x v="3110"/>
    <s v="1 4 2 423 003 001"/>
    <x v="207"/>
    <n v="0"/>
    <n v="0"/>
    <n v="0"/>
    <n v="0"/>
    <n v="17"/>
    <s v="1 4 2 423 003"/>
  </r>
  <r>
    <s v="D"/>
    <x v="3111"/>
    <s v="1 4 2 423 004 001"/>
    <x v="207"/>
    <n v="0"/>
    <n v="0"/>
    <n v="0"/>
    <n v="0"/>
    <n v="17"/>
    <s v="1 4 2 423 004"/>
  </r>
  <r>
    <s v="D"/>
    <x v="3112"/>
    <s v="1 4 2 423 005 001"/>
    <x v="207"/>
    <n v="0"/>
    <n v="0"/>
    <n v="0"/>
    <n v="0"/>
    <n v="17"/>
    <s v="1 4 2 423 005"/>
  </r>
  <r>
    <s v="D"/>
    <x v="3113"/>
    <s v="1 4 2 424 001 001"/>
    <x v="208"/>
    <n v="0"/>
    <n v="0"/>
    <n v="0"/>
    <n v="0"/>
    <n v="17"/>
    <s v="1 4 2 424 001"/>
  </r>
  <r>
    <s v="D"/>
    <x v="3114"/>
    <s v="1 4 2 424 002 001"/>
    <x v="208"/>
    <n v="0"/>
    <n v="0"/>
    <n v="0"/>
    <n v="0"/>
    <n v="17"/>
    <s v="1 4 2 424 002"/>
  </r>
  <r>
    <s v="D"/>
    <x v="3115"/>
    <s v="1 4 2 424 003 001"/>
    <x v="208"/>
    <n v="0"/>
    <n v="0"/>
    <n v="0"/>
    <n v="0"/>
    <n v="17"/>
    <s v="1 4 2 424 003"/>
  </r>
  <r>
    <s v="D"/>
    <x v="3116"/>
    <s v="1 4 2 424 004 001"/>
    <x v="208"/>
    <n v="0"/>
    <n v="0"/>
    <n v="0"/>
    <n v="0"/>
    <n v="17"/>
    <s v="1 4 2 424 004"/>
  </r>
  <r>
    <s v="D"/>
    <x v="3117"/>
    <s v="1 4 2 424 005 001"/>
    <x v="208"/>
    <n v="0"/>
    <n v="0"/>
    <n v="0"/>
    <n v="0"/>
    <n v="17"/>
    <s v="1 4 2 424 005"/>
  </r>
  <r>
    <s v="D"/>
    <x v="3118"/>
    <s v="1 4 2 425 001 001"/>
    <x v="209"/>
    <n v="0"/>
    <n v="0"/>
    <n v="0"/>
    <n v="0"/>
    <n v="17"/>
    <s v="1 4 2 425 001"/>
  </r>
  <r>
    <s v="D"/>
    <x v="3119"/>
    <s v="1 4 2 425 002 001"/>
    <x v="209"/>
    <n v="0"/>
    <n v="0"/>
    <n v="0"/>
    <n v="0"/>
    <n v="17"/>
    <s v="1 4 2 425 002"/>
  </r>
  <r>
    <s v="D"/>
    <x v="3120"/>
    <s v="1 4 2 425 003 001"/>
    <x v="209"/>
    <n v="0"/>
    <n v="0"/>
    <n v="0"/>
    <n v="0"/>
    <n v="17"/>
    <s v="1 4 2 425 003"/>
  </r>
  <r>
    <s v="D"/>
    <x v="3121"/>
    <s v="1 4 2 425 004 001"/>
    <x v="209"/>
    <n v="0"/>
    <n v="0"/>
    <n v="0"/>
    <n v="0"/>
    <n v="17"/>
    <s v="1 4 2 425 004"/>
  </r>
  <r>
    <s v="D"/>
    <x v="3122"/>
    <s v="1 4 2 425 005 001"/>
    <x v="209"/>
    <n v="0"/>
    <n v="0"/>
    <n v="0"/>
    <n v="0"/>
    <n v="17"/>
    <s v="1 4 2 425 005"/>
  </r>
  <r>
    <s v="D"/>
    <x v="3123"/>
    <s v="1 4 3 431 001 001"/>
    <x v="211"/>
    <n v="0"/>
    <n v="0"/>
    <n v="0"/>
    <n v="0"/>
    <n v="17"/>
    <s v="1 4 3 431 001"/>
  </r>
  <r>
    <s v="D"/>
    <x v="3124"/>
    <s v="1 4 3 431 002 001"/>
    <x v="211"/>
    <n v="0"/>
    <n v="0"/>
    <n v="0"/>
    <n v="0"/>
    <n v="17"/>
    <s v="1 4 3 431 002"/>
  </r>
  <r>
    <s v="D"/>
    <x v="3125"/>
    <s v="1 4 3 431 003 001"/>
    <x v="211"/>
    <n v="0"/>
    <n v="0"/>
    <n v="0"/>
    <n v="0"/>
    <n v="17"/>
    <s v="1 4 3 431 003"/>
  </r>
  <r>
    <s v="D"/>
    <x v="3126"/>
    <s v="1 4 3 431 004 001"/>
    <x v="211"/>
    <n v="0"/>
    <n v="0"/>
    <n v="0"/>
    <n v="0"/>
    <n v="17"/>
    <s v="1 4 3 431 004"/>
  </r>
  <r>
    <s v="D"/>
    <x v="3127"/>
    <s v="1 4 3 431 005 001"/>
    <x v="211"/>
    <n v="0"/>
    <n v="0"/>
    <n v="0"/>
    <n v="0"/>
    <n v="17"/>
    <s v="1 4 3 431 005"/>
  </r>
  <r>
    <s v="D"/>
    <x v="3128"/>
    <s v="1 4 3 432 001 001"/>
    <x v="212"/>
    <n v="0"/>
    <n v="0"/>
    <n v="0"/>
    <n v="0"/>
    <n v="17"/>
    <s v="1 4 3 432 001"/>
  </r>
  <r>
    <s v="D"/>
    <x v="3129"/>
    <s v="1 4 3 432 002 001"/>
    <x v="212"/>
    <n v="0"/>
    <n v="0"/>
    <n v="0"/>
    <n v="0"/>
    <n v="17"/>
    <s v="1 4 3 432 002"/>
  </r>
  <r>
    <s v="D"/>
    <x v="3130"/>
    <s v="1 4 3 432 003 001"/>
    <x v="212"/>
    <n v="0"/>
    <n v="0"/>
    <n v="0"/>
    <n v="0"/>
    <n v="17"/>
    <s v="1 4 3 432 003"/>
  </r>
  <r>
    <s v="D"/>
    <x v="3131"/>
    <s v="1 4 3 432 004 001"/>
    <x v="212"/>
    <n v="0"/>
    <n v="0"/>
    <n v="0"/>
    <n v="0"/>
    <n v="17"/>
    <s v="1 4 3 432 004"/>
  </r>
  <r>
    <s v="D"/>
    <x v="3132"/>
    <s v="1 4 3 432 005 001"/>
    <x v="212"/>
    <n v="0"/>
    <n v="0"/>
    <n v="0"/>
    <n v="0"/>
    <n v="17"/>
    <s v="1 4 3 432 005"/>
  </r>
  <r>
    <s v="D"/>
    <x v="3133"/>
    <s v="1 4 3 433 001 001"/>
    <x v="213"/>
    <n v="0"/>
    <n v="0"/>
    <n v="0"/>
    <n v="0"/>
    <n v="17"/>
    <s v="1 4 3 433 001"/>
  </r>
  <r>
    <s v="D"/>
    <x v="3134"/>
    <s v="1 4 3 433 002 001"/>
    <x v="213"/>
    <n v="0"/>
    <n v="0"/>
    <n v="0"/>
    <n v="0"/>
    <n v="17"/>
    <s v="1 4 3 433 002"/>
  </r>
  <r>
    <s v="D"/>
    <x v="3135"/>
    <s v="1 4 3 433 003 001"/>
    <x v="213"/>
    <n v="0"/>
    <n v="0"/>
    <n v="0"/>
    <n v="0"/>
    <n v="17"/>
    <s v="1 4 3 433 003"/>
  </r>
  <r>
    <s v="D"/>
    <x v="3136"/>
    <s v="1 4 3 433 004 001"/>
    <x v="213"/>
    <n v="0"/>
    <n v="0"/>
    <n v="0"/>
    <n v="0"/>
    <n v="17"/>
    <s v="1 4 3 433 004"/>
  </r>
  <r>
    <s v="D"/>
    <x v="3137"/>
    <s v="1 4 3 433 005 001"/>
    <x v="213"/>
    <n v="0"/>
    <n v="0"/>
    <n v="0"/>
    <n v="0"/>
    <n v="17"/>
    <s v="1 4 3 433 005"/>
  </r>
  <r>
    <s v="D"/>
    <x v="3138"/>
    <s v="1 4 3 434 001 001"/>
    <x v="214"/>
    <n v="0"/>
    <n v="0"/>
    <n v="0"/>
    <n v="0"/>
    <n v="17"/>
    <s v="1 4 3 434 001"/>
  </r>
  <r>
    <s v="D"/>
    <x v="3139"/>
    <s v="1 4 3 434 002 001"/>
    <x v="214"/>
    <n v="0"/>
    <n v="0"/>
    <n v="0"/>
    <n v="0"/>
    <n v="17"/>
    <s v="1 4 3 434 002"/>
  </r>
  <r>
    <s v="D"/>
    <x v="3140"/>
    <s v="1 4 3 434 003 001"/>
    <x v="214"/>
    <n v="0"/>
    <n v="0"/>
    <n v="0"/>
    <n v="0"/>
    <n v="17"/>
    <s v="1 4 3 434 003"/>
  </r>
  <r>
    <s v="D"/>
    <x v="3141"/>
    <s v="1 4 3 434 004 001"/>
    <x v="214"/>
    <n v="0"/>
    <n v="0"/>
    <n v="0"/>
    <n v="0"/>
    <n v="17"/>
    <s v="1 4 3 434 004"/>
  </r>
  <r>
    <s v="D"/>
    <x v="3142"/>
    <s v="1 4 3 434 005 001"/>
    <x v="214"/>
    <n v="0"/>
    <n v="0"/>
    <n v="0"/>
    <n v="0"/>
    <n v="17"/>
    <s v="1 4 3 434 005"/>
  </r>
  <r>
    <s v="D"/>
    <x v="3143"/>
    <s v="1 4 3 435 001 001"/>
    <x v="215"/>
    <n v="0"/>
    <n v="0"/>
    <n v="0"/>
    <n v="0"/>
    <n v="17"/>
    <s v="1 4 3 435 001"/>
  </r>
  <r>
    <s v="D"/>
    <x v="3144"/>
    <s v="1 4 3 435 002 001"/>
    <x v="215"/>
    <n v="0"/>
    <n v="0"/>
    <n v="0"/>
    <n v="0"/>
    <n v="17"/>
    <s v="1 4 3 435 002"/>
  </r>
  <r>
    <s v="D"/>
    <x v="3145"/>
    <s v="1 4 3 435 003 001"/>
    <x v="215"/>
    <n v="0"/>
    <n v="0"/>
    <n v="0"/>
    <n v="0"/>
    <n v="17"/>
    <s v="1 4 3 435 003"/>
  </r>
  <r>
    <s v="D"/>
    <x v="3146"/>
    <s v="1 4 3 435 004 001"/>
    <x v="215"/>
    <n v="0"/>
    <n v="0"/>
    <n v="0"/>
    <n v="0"/>
    <n v="17"/>
    <s v="1 4 3 435 004"/>
  </r>
  <r>
    <s v="D"/>
    <x v="3147"/>
    <s v="1 4 3 435 005 001"/>
    <x v="215"/>
    <n v="0"/>
    <n v="0"/>
    <n v="0"/>
    <n v="0"/>
    <n v="17"/>
    <s v="1 4 3 435 005"/>
  </r>
  <r>
    <s v="D"/>
    <x v="3148"/>
    <s v="1 4 3 436 001 001"/>
    <x v="216"/>
    <n v="0"/>
    <n v="0"/>
    <n v="0"/>
    <n v="0"/>
    <n v="17"/>
    <s v="1 4 3 436 001"/>
  </r>
  <r>
    <s v="D"/>
    <x v="3149"/>
    <s v="1 4 3 436 002 001"/>
    <x v="216"/>
    <n v="0"/>
    <n v="0"/>
    <n v="0"/>
    <n v="0"/>
    <n v="17"/>
    <s v="1 4 3 436 002"/>
  </r>
  <r>
    <s v="D"/>
    <x v="3150"/>
    <s v="1 4 3 436 003 001"/>
    <x v="216"/>
    <n v="0"/>
    <n v="0"/>
    <n v="0"/>
    <n v="0"/>
    <n v="17"/>
    <s v="1 4 3 436 003"/>
  </r>
  <r>
    <s v="D"/>
    <x v="3151"/>
    <s v="1 4 3 436 004 001"/>
    <x v="216"/>
    <n v="0"/>
    <n v="0"/>
    <n v="0"/>
    <n v="0"/>
    <n v="17"/>
    <s v="1 4 3 436 004"/>
  </r>
  <r>
    <s v="D"/>
    <x v="3152"/>
    <s v="1 4 3 436 005 001"/>
    <x v="216"/>
    <n v="0"/>
    <n v="0"/>
    <n v="0"/>
    <n v="0"/>
    <n v="17"/>
    <s v="1 4 3 436 005"/>
  </r>
  <r>
    <s v="D"/>
    <x v="3153"/>
    <s v="1 4 3 437 001 001"/>
    <x v="217"/>
    <n v="0"/>
    <n v="0"/>
    <n v="0"/>
    <n v="0"/>
    <n v="17"/>
    <s v="1 4 3 437 001"/>
  </r>
  <r>
    <s v="D"/>
    <x v="3154"/>
    <s v="1 4 3 437 002 001"/>
    <x v="217"/>
    <n v="0"/>
    <n v="0"/>
    <n v="0"/>
    <n v="0"/>
    <n v="17"/>
    <s v="1 4 3 437 002"/>
  </r>
  <r>
    <s v="D"/>
    <x v="3155"/>
    <s v="1 4 3 437 003 001"/>
    <x v="217"/>
    <n v="0"/>
    <n v="0"/>
    <n v="0"/>
    <n v="0"/>
    <n v="17"/>
    <s v="1 4 3 437 003"/>
  </r>
  <r>
    <s v="D"/>
    <x v="3156"/>
    <s v="1 4 3 437 004 001"/>
    <x v="217"/>
    <n v="0"/>
    <n v="0"/>
    <n v="0"/>
    <n v="0"/>
    <n v="17"/>
    <s v="1 4 3 437 004"/>
  </r>
  <r>
    <s v="D"/>
    <x v="3157"/>
    <s v="1 4 3 437 005 001"/>
    <x v="217"/>
    <n v="0"/>
    <n v="0"/>
    <n v="0"/>
    <n v="0"/>
    <n v="17"/>
    <s v="1 4 3 437 005"/>
  </r>
  <r>
    <s v="D"/>
    <x v="3158"/>
    <s v="1 4 3 438 001 001"/>
    <x v="218"/>
    <n v="0"/>
    <n v="0"/>
    <n v="0"/>
    <n v="0"/>
    <n v="17"/>
    <s v="1 4 3 438 001"/>
  </r>
  <r>
    <s v="D"/>
    <x v="3159"/>
    <s v="1 4 3 438 002 001"/>
    <x v="218"/>
    <n v="0"/>
    <n v="0"/>
    <n v="0"/>
    <n v="0"/>
    <n v="17"/>
    <s v="1 4 3 438 002"/>
  </r>
  <r>
    <s v="D"/>
    <x v="3160"/>
    <s v="1 4 3 438 003 001"/>
    <x v="218"/>
    <n v="0"/>
    <n v="0"/>
    <n v="0"/>
    <n v="0"/>
    <n v="17"/>
    <s v="1 4 3 438 003"/>
  </r>
  <r>
    <s v="D"/>
    <x v="3161"/>
    <s v="1 4 3 438 004 001"/>
    <x v="218"/>
    <n v="0"/>
    <n v="0"/>
    <n v="0"/>
    <n v="0"/>
    <n v="17"/>
    <s v="1 4 3 438 004"/>
  </r>
  <r>
    <s v="D"/>
    <x v="3162"/>
    <s v="1 4 3 438 005 001"/>
    <x v="218"/>
    <n v="0"/>
    <n v="0"/>
    <n v="0"/>
    <n v="0"/>
    <n v="17"/>
    <s v="1 4 3 438 005"/>
  </r>
  <r>
    <s v="D"/>
    <x v="3163"/>
    <s v="1 4 3 439 001 001"/>
    <x v="219"/>
    <n v="0"/>
    <n v="0"/>
    <n v="0"/>
    <n v="0"/>
    <n v="17"/>
    <s v="1 4 3 439 001"/>
  </r>
  <r>
    <s v="D"/>
    <x v="3164"/>
    <s v="1 4 3 439 002 001"/>
    <x v="219"/>
    <n v="0"/>
    <n v="0"/>
    <n v="0"/>
    <n v="0"/>
    <n v="17"/>
    <s v="1 4 3 439 002"/>
  </r>
  <r>
    <s v="D"/>
    <x v="3165"/>
    <s v="1 4 3 439 003 001"/>
    <x v="219"/>
    <n v="0"/>
    <n v="0"/>
    <n v="0"/>
    <n v="0"/>
    <n v="17"/>
    <s v="1 4 3 439 003"/>
  </r>
  <r>
    <s v="D"/>
    <x v="3166"/>
    <s v="1 4 3 439 004 001"/>
    <x v="219"/>
    <n v="0"/>
    <n v="0"/>
    <n v="0"/>
    <n v="0"/>
    <n v="17"/>
    <s v="1 4 3 439 004"/>
  </r>
  <r>
    <s v="D"/>
    <x v="3167"/>
    <s v="1 4 3 439 005 001"/>
    <x v="219"/>
    <n v="0"/>
    <n v="0"/>
    <n v="0"/>
    <n v="0"/>
    <n v="17"/>
    <s v="1 4 3 439 005"/>
  </r>
  <r>
    <s v="D"/>
    <x v="3168"/>
    <s v="1 4 4 441 001 001"/>
    <x v="221"/>
    <n v="0"/>
    <n v="0"/>
    <n v="0"/>
    <n v="0"/>
    <n v="17"/>
    <s v="1 4 4 441 001"/>
  </r>
  <r>
    <s v="D"/>
    <x v="3169"/>
    <s v="1 4 4 441 002 001"/>
    <x v="221"/>
    <n v="0"/>
    <n v="0"/>
    <n v="0"/>
    <n v="0"/>
    <n v="17"/>
    <s v="1 4 4 441 002"/>
  </r>
  <r>
    <s v="D"/>
    <x v="3170"/>
    <s v="1 4 4 441 003 001"/>
    <x v="221"/>
    <n v="4551213.3"/>
    <n v="0"/>
    <n v="0"/>
    <n v="4551213.3"/>
    <n v="17"/>
    <s v="1 4 4 441 003"/>
  </r>
  <r>
    <s v="D"/>
    <x v="3171"/>
    <s v="1 4 4 441 004 001"/>
    <x v="221"/>
    <n v="0"/>
    <n v="0"/>
    <n v="0"/>
    <n v="0"/>
    <n v="17"/>
    <s v="1 4 4 441 004"/>
  </r>
  <r>
    <s v="D"/>
    <x v="3172"/>
    <s v="1 4 4 441 005 001"/>
    <x v="221"/>
    <n v="0"/>
    <n v="0"/>
    <n v="0"/>
    <n v="0"/>
    <n v="17"/>
    <s v="1 4 4 441 005"/>
  </r>
  <r>
    <s v="D"/>
    <x v="3173"/>
    <s v="1 4 4 442 001 001"/>
    <x v="222"/>
    <n v="0"/>
    <n v="0"/>
    <n v="0"/>
    <n v="0"/>
    <n v="17"/>
    <s v="1 4 4 442 001"/>
  </r>
  <r>
    <s v="D"/>
    <x v="3174"/>
    <s v="1 4 4 442 002 001"/>
    <x v="222"/>
    <n v="0"/>
    <n v="0"/>
    <n v="0"/>
    <n v="0"/>
    <n v="17"/>
    <s v="1 4 4 442 002"/>
  </r>
  <r>
    <s v="D"/>
    <x v="3175"/>
    <s v="1 4 4 442 003 001"/>
    <x v="222"/>
    <n v="0"/>
    <n v="0"/>
    <n v="0"/>
    <n v="0"/>
    <n v="17"/>
    <s v="1 4 4 442 003"/>
  </r>
  <r>
    <s v="D"/>
    <x v="3176"/>
    <s v="1 4 4 442 004 001"/>
    <x v="222"/>
    <n v="0"/>
    <n v="0"/>
    <n v="0"/>
    <n v="0"/>
    <n v="17"/>
    <s v="1 4 4 442 004"/>
  </r>
  <r>
    <s v="D"/>
    <x v="3177"/>
    <s v="1 4 4 442 005 001"/>
    <x v="222"/>
    <n v="0"/>
    <n v="0"/>
    <n v="0"/>
    <n v="0"/>
    <n v="17"/>
    <s v="1 4 4 442 005"/>
  </r>
  <r>
    <s v="D"/>
    <x v="3178"/>
    <s v="1 4 4 443 001 001"/>
    <x v="223"/>
    <n v="0"/>
    <n v="0"/>
    <n v="0"/>
    <n v="0"/>
    <n v="17"/>
    <s v="1 4 4 443 001"/>
  </r>
  <r>
    <s v="D"/>
    <x v="3179"/>
    <s v="1 4 4 443 002 001"/>
    <x v="223"/>
    <n v="0"/>
    <n v="0"/>
    <n v="0"/>
    <n v="0"/>
    <n v="17"/>
    <s v="1 4 4 443 002"/>
  </r>
  <r>
    <s v="D"/>
    <x v="3180"/>
    <s v="1 4 4 443 003 001"/>
    <x v="223"/>
    <n v="0"/>
    <n v="0"/>
    <n v="0"/>
    <n v="0"/>
    <n v="17"/>
    <s v="1 4 4 443 003"/>
  </r>
  <r>
    <s v="D"/>
    <x v="3181"/>
    <s v="1 4 4 443 004 001"/>
    <x v="223"/>
    <n v="0"/>
    <n v="0"/>
    <n v="0"/>
    <n v="0"/>
    <n v="17"/>
    <s v="1 4 4 443 004"/>
  </r>
  <r>
    <s v="D"/>
    <x v="3182"/>
    <s v="1 4 4 443 005 001"/>
    <x v="223"/>
    <n v="0"/>
    <n v="0"/>
    <n v="0"/>
    <n v="0"/>
    <n v="17"/>
    <s v="1 4 4 443 005"/>
  </r>
  <r>
    <s v="D"/>
    <x v="3183"/>
    <s v="1 4 4 444 001 001"/>
    <x v="224"/>
    <n v="0"/>
    <n v="0"/>
    <n v="0"/>
    <n v="0"/>
    <n v="17"/>
    <s v="1 4 4 444 001"/>
  </r>
  <r>
    <s v="D"/>
    <x v="3184"/>
    <s v="1 4 4 444 002 001"/>
    <x v="224"/>
    <n v="0"/>
    <n v="0"/>
    <n v="0"/>
    <n v="0"/>
    <n v="17"/>
    <s v="1 4 4 444 002"/>
  </r>
  <r>
    <s v="D"/>
    <x v="3185"/>
    <s v="1 4 4 444 003 001"/>
    <x v="224"/>
    <n v="0"/>
    <n v="0"/>
    <n v="0"/>
    <n v="0"/>
    <n v="17"/>
    <s v="1 4 4 444 003"/>
  </r>
  <r>
    <s v="D"/>
    <x v="3186"/>
    <s v="1 4 4 444 004 001"/>
    <x v="224"/>
    <n v="0"/>
    <n v="0"/>
    <n v="0"/>
    <n v="0"/>
    <n v="17"/>
    <s v="1 4 4 444 004"/>
  </r>
  <r>
    <s v="D"/>
    <x v="3187"/>
    <s v="1 4 4 444 005 001"/>
    <x v="224"/>
    <n v="0"/>
    <n v="0"/>
    <n v="0"/>
    <n v="0"/>
    <n v="17"/>
    <s v="1 4 4 444 005"/>
  </r>
  <r>
    <s v="D"/>
    <x v="3188"/>
    <s v="1 4 4 445 001 001"/>
    <x v="225"/>
    <n v="0"/>
    <n v="0"/>
    <n v="0"/>
    <n v="0"/>
    <n v="17"/>
    <s v="1 4 4 445 001"/>
  </r>
  <r>
    <s v="D"/>
    <x v="3189"/>
    <s v="1 4 4 445 002 001"/>
    <x v="225"/>
    <n v="0"/>
    <n v="0"/>
    <n v="0"/>
    <n v="0"/>
    <n v="17"/>
    <s v="1 4 4 445 002"/>
  </r>
  <r>
    <s v="D"/>
    <x v="3190"/>
    <s v="1 4 4 445 003 001"/>
    <x v="225"/>
    <n v="0"/>
    <n v="0"/>
    <n v="0"/>
    <n v="0"/>
    <n v="17"/>
    <s v="1 4 4 445 003"/>
  </r>
  <r>
    <s v="D"/>
    <x v="3191"/>
    <s v="1 4 4 445 004 001"/>
    <x v="225"/>
    <n v="0"/>
    <n v="0"/>
    <n v="0"/>
    <n v="0"/>
    <n v="17"/>
    <s v="1 4 4 445 004"/>
  </r>
  <r>
    <s v="D"/>
    <x v="3192"/>
    <s v="1 4 4 445 005 001"/>
    <x v="225"/>
    <n v="0"/>
    <n v="0"/>
    <n v="0"/>
    <n v="0"/>
    <n v="17"/>
    <s v="1 4 4 445 005"/>
  </r>
  <r>
    <s v="D"/>
    <x v="3193"/>
    <s v="1 4 4 446 001 001"/>
    <x v="226"/>
    <n v="0"/>
    <n v="0"/>
    <n v="0"/>
    <n v="0"/>
    <n v="17"/>
    <s v="1 4 4 446 001"/>
  </r>
  <r>
    <s v="D"/>
    <x v="3194"/>
    <s v="1 4 4 446 002 001"/>
    <x v="226"/>
    <n v="0"/>
    <n v="0"/>
    <n v="0"/>
    <n v="0"/>
    <n v="17"/>
    <s v="1 4 4 446 002"/>
  </r>
  <r>
    <s v="D"/>
    <x v="3195"/>
    <s v="1 4 4 446 003 001"/>
    <x v="226"/>
    <n v="0"/>
    <n v="0"/>
    <n v="0"/>
    <n v="0"/>
    <n v="17"/>
    <s v="1 4 4 446 003"/>
  </r>
  <r>
    <s v="D"/>
    <x v="3196"/>
    <s v="1 4 4 446 004 001"/>
    <x v="226"/>
    <n v="0"/>
    <n v="0"/>
    <n v="0"/>
    <n v="0"/>
    <n v="17"/>
    <s v="1 4 4 446 004"/>
  </r>
  <r>
    <s v="D"/>
    <x v="3197"/>
    <s v="1 4 4 446 005 001"/>
    <x v="226"/>
    <n v="0"/>
    <n v="0"/>
    <n v="0"/>
    <n v="0"/>
    <n v="17"/>
    <s v="1 4 4 446 005"/>
  </r>
  <r>
    <s v="D"/>
    <x v="3198"/>
    <s v="1 4 4 447 001 001"/>
    <x v="227"/>
    <n v="0"/>
    <n v="0"/>
    <n v="0"/>
    <n v="0"/>
    <n v="17"/>
    <s v="1 4 4 447 001"/>
  </r>
  <r>
    <s v="D"/>
    <x v="3199"/>
    <s v="1 4 4 447 002 001"/>
    <x v="227"/>
    <n v="0"/>
    <n v="0"/>
    <n v="0"/>
    <n v="0"/>
    <n v="17"/>
    <s v="1 4 4 447 002"/>
  </r>
  <r>
    <s v="D"/>
    <x v="3200"/>
    <s v="1 4 4 447 003 001"/>
    <x v="227"/>
    <n v="0"/>
    <n v="0"/>
    <n v="0"/>
    <n v="0"/>
    <n v="17"/>
    <s v="1 4 4 447 003"/>
  </r>
  <r>
    <s v="D"/>
    <x v="3201"/>
    <s v="1 4 4 447 004 001"/>
    <x v="227"/>
    <n v="0"/>
    <n v="0"/>
    <n v="0"/>
    <n v="0"/>
    <n v="17"/>
    <s v="1 4 4 447 004"/>
  </r>
  <r>
    <s v="D"/>
    <x v="3202"/>
    <s v="1 4 4 447 005 001"/>
    <x v="227"/>
    <n v="0"/>
    <n v="0"/>
    <n v="0"/>
    <n v="0"/>
    <n v="17"/>
    <s v="1 4 4 447 005"/>
  </r>
  <r>
    <s v="D"/>
    <x v="3203"/>
    <s v="1 4 4 448 001 001"/>
    <x v="228"/>
    <n v="0"/>
    <n v="0"/>
    <n v="0"/>
    <n v="0"/>
    <n v="17"/>
    <s v="1 4 4 448 001"/>
  </r>
  <r>
    <s v="D"/>
    <x v="3204"/>
    <s v="1 4 4 448 002 001"/>
    <x v="228"/>
    <n v="0"/>
    <n v="0"/>
    <n v="0"/>
    <n v="0"/>
    <n v="17"/>
    <s v="1 4 4 448 002"/>
  </r>
  <r>
    <s v="D"/>
    <x v="3205"/>
    <s v="1 4 4 448 003 001"/>
    <x v="228"/>
    <n v="0"/>
    <n v="0"/>
    <n v="0"/>
    <n v="0"/>
    <n v="17"/>
    <s v="1 4 4 448 003"/>
  </r>
  <r>
    <s v="D"/>
    <x v="3206"/>
    <s v="1 4 4 448 004 001"/>
    <x v="228"/>
    <n v="0"/>
    <n v="0"/>
    <n v="0"/>
    <n v="0"/>
    <n v="17"/>
    <s v="1 4 4 448 004"/>
  </r>
  <r>
    <s v="D"/>
    <x v="3207"/>
    <s v="1 4 4 448 005 001"/>
    <x v="228"/>
    <n v="0"/>
    <n v="0"/>
    <n v="0"/>
    <n v="0"/>
    <n v="17"/>
    <s v="1 4 4 448 005"/>
  </r>
  <r>
    <s v="D"/>
    <x v="3208"/>
    <s v="1 4 5 451 001 001"/>
    <x v="230"/>
    <n v="0"/>
    <n v="0"/>
    <n v="0"/>
    <n v="0"/>
    <n v="17"/>
    <s v="1 4 5 451 001"/>
  </r>
  <r>
    <s v="D"/>
    <x v="3209"/>
    <s v="1 4 5 451 002 001"/>
    <x v="230"/>
    <n v="0"/>
    <n v="0"/>
    <n v="0"/>
    <n v="0"/>
    <n v="17"/>
    <s v="1 4 5 451 002"/>
  </r>
  <r>
    <s v="D"/>
    <x v="3210"/>
    <s v="1 4 5 451 003 001"/>
    <x v="230"/>
    <n v="0"/>
    <n v="0"/>
    <n v="0"/>
    <n v="0"/>
    <n v="17"/>
    <s v="1 4 5 451 003"/>
  </r>
  <r>
    <s v="D"/>
    <x v="3211"/>
    <s v="1 4 5 451 004 001"/>
    <x v="230"/>
    <n v="0"/>
    <n v="0"/>
    <n v="0"/>
    <n v="0"/>
    <n v="17"/>
    <s v="1 4 5 451 004"/>
  </r>
  <r>
    <s v="D"/>
    <x v="3212"/>
    <s v="1 4 5 451 005 001"/>
    <x v="230"/>
    <n v="0"/>
    <n v="0"/>
    <n v="0"/>
    <n v="0"/>
    <n v="17"/>
    <s v="1 4 5 451 005"/>
  </r>
  <r>
    <s v="D"/>
    <x v="3213"/>
    <s v="1 4 5 452 001 001"/>
    <x v="231"/>
    <n v="0"/>
    <n v="0"/>
    <n v="0"/>
    <n v="0"/>
    <n v="17"/>
    <s v="1 4 5 452 001"/>
  </r>
  <r>
    <s v="D"/>
    <x v="3214"/>
    <s v="1 4 5 452 002 001"/>
    <x v="231"/>
    <n v="0"/>
    <n v="0"/>
    <n v="0"/>
    <n v="0"/>
    <n v="17"/>
    <s v="1 4 5 452 002"/>
  </r>
  <r>
    <s v="D"/>
    <x v="3215"/>
    <s v="1 4 5 452 003 001"/>
    <x v="231"/>
    <n v="0"/>
    <n v="0"/>
    <n v="0"/>
    <n v="0"/>
    <n v="17"/>
    <s v="1 4 5 452 003"/>
  </r>
  <r>
    <s v="D"/>
    <x v="3216"/>
    <s v="1 4 5 452 004 001"/>
    <x v="231"/>
    <n v="0"/>
    <n v="0"/>
    <n v="0"/>
    <n v="0"/>
    <n v="17"/>
    <s v="1 4 5 452 004"/>
  </r>
  <r>
    <s v="D"/>
    <x v="3217"/>
    <s v="1 4 5 452 005 001"/>
    <x v="231"/>
    <n v="0"/>
    <n v="0"/>
    <n v="0"/>
    <n v="0"/>
    <n v="17"/>
    <s v="1 4 5 452 005"/>
  </r>
  <r>
    <s v="D"/>
    <x v="3218"/>
    <s v="1 4 5 459 001 001"/>
    <x v="232"/>
    <n v="0"/>
    <n v="0"/>
    <n v="0"/>
    <n v="0"/>
    <n v="17"/>
    <s v="1 4 5 459 001"/>
  </r>
  <r>
    <s v="D"/>
    <x v="3219"/>
    <s v="1 4 5 459 002 001"/>
    <x v="232"/>
    <n v="0"/>
    <n v="0"/>
    <n v="0"/>
    <n v="0"/>
    <n v="17"/>
    <s v="1 4 5 459 002"/>
  </r>
  <r>
    <s v="D"/>
    <x v="3220"/>
    <s v="1 4 5 459 003 001"/>
    <x v="232"/>
    <n v="0"/>
    <n v="0"/>
    <n v="0"/>
    <n v="0"/>
    <n v="17"/>
    <s v="1 4 5 459 003"/>
  </r>
  <r>
    <s v="D"/>
    <x v="3221"/>
    <s v="1 4 5 459 004 001"/>
    <x v="232"/>
    <n v="0"/>
    <n v="0"/>
    <n v="0"/>
    <n v="0"/>
    <n v="17"/>
    <s v="1 4 5 459 004"/>
  </r>
  <r>
    <s v="D"/>
    <x v="3222"/>
    <s v="1 4 5 459 005 001"/>
    <x v="232"/>
    <n v="0"/>
    <n v="0"/>
    <n v="0"/>
    <n v="0"/>
    <n v="17"/>
    <s v="1 4 5 459 005"/>
  </r>
  <r>
    <s v="D"/>
    <x v="3223"/>
    <s v="1 4 6 461 001 001"/>
    <x v="234"/>
    <n v="0"/>
    <n v="0"/>
    <n v="0"/>
    <n v="0"/>
    <n v="17"/>
    <s v="1 4 6 461 001"/>
  </r>
  <r>
    <s v="D"/>
    <x v="3224"/>
    <s v="1 4 6 461 002 001"/>
    <x v="234"/>
    <n v="0"/>
    <n v="0"/>
    <n v="0"/>
    <n v="0"/>
    <n v="17"/>
    <s v="1 4 6 461 002"/>
  </r>
  <r>
    <s v="D"/>
    <x v="3225"/>
    <s v="1 4 6 461 003 001"/>
    <x v="234"/>
    <n v="0"/>
    <n v="0"/>
    <n v="0"/>
    <n v="0"/>
    <n v="17"/>
    <s v="1 4 6 461 003"/>
  </r>
  <r>
    <s v="D"/>
    <x v="3226"/>
    <s v="1 4 6 461 004 001"/>
    <x v="234"/>
    <n v="0"/>
    <n v="0"/>
    <n v="0"/>
    <n v="0"/>
    <n v="17"/>
    <s v="1 4 6 461 004"/>
  </r>
  <r>
    <s v="D"/>
    <x v="3227"/>
    <s v="1 4 6 461 005 001"/>
    <x v="234"/>
    <n v="0"/>
    <n v="0"/>
    <n v="0"/>
    <n v="0"/>
    <n v="17"/>
    <s v="1 4 6 461 005"/>
  </r>
  <r>
    <s v="D"/>
    <x v="3228"/>
    <s v="1 4 6 462 001 001"/>
    <x v="235"/>
    <n v="0"/>
    <n v="0"/>
    <n v="0"/>
    <n v="0"/>
    <n v="17"/>
    <s v="1 4 6 462 001"/>
  </r>
  <r>
    <s v="D"/>
    <x v="3229"/>
    <s v="1 4 6 462 002 001"/>
    <x v="235"/>
    <n v="0"/>
    <n v="0"/>
    <n v="0"/>
    <n v="0"/>
    <n v="17"/>
    <s v="1 4 6 462 002"/>
  </r>
  <r>
    <s v="D"/>
    <x v="3230"/>
    <s v="1 4 6 462 003 001"/>
    <x v="235"/>
    <n v="0"/>
    <n v="0"/>
    <n v="0"/>
    <n v="0"/>
    <n v="17"/>
    <s v="1 4 6 462 003"/>
  </r>
  <r>
    <s v="D"/>
    <x v="3231"/>
    <s v="1 4 6 462 004 001"/>
    <x v="235"/>
    <n v="0"/>
    <n v="0"/>
    <n v="0"/>
    <n v="0"/>
    <n v="17"/>
    <s v="1 4 6 462 004"/>
  </r>
  <r>
    <s v="D"/>
    <x v="3232"/>
    <s v="1 4 6 462 005 001"/>
    <x v="235"/>
    <n v="0"/>
    <n v="0"/>
    <n v="0"/>
    <n v="0"/>
    <n v="17"/>
    <s v="1 4 6 462 005"/>
  </r>
  <r>
    <s v="D"/>
    <x v="3233"/>
    <s v="1 4 6 463 001 001"/>
    <x v="236"/>
    <n v="0"/>
    <n v="0"/>
    <n v="0"/>
    <n v="0"/>
    <n v="17"/>
    <s v="1 4 6 463 001"/>
  </r>
  <r>
    <s v="D"/>
    <x v="3234"/>
    <s v="1 4 6 463 002 001"/>
    <x v="236"/>
    <n v="0"/>
    <n v="0"/>
    <n v="0"/>
    <n v="0"/>
    <n v="17"/>
    <s v="1 4 6 463 002"/>
  </r>
  <r>
    <s v="D"/>
    <x v="3235"/>
    <s v="1 4 6 463 003 001"/>
    <x v="236"/>
    <n v="0"/>
    <n v="0"/>
    <n v="0"/>
    <n v="0"/>
    <n v="17"/>
    <s v="1 4 6 463 003"/>
  </r>
  <r>
    <s v="D"/>
    <x v="3236"/>
    <s v="1 4 6 463 004 001"/>
    <x v="236"/>
    <n v="0"/>
    <n v="0"/>
    <n v="0"/>
    <n v="0"/>
    <n v="17"/>
    <s v="1 4 6 463 004"/>
  </r>
  <r>
    <s v="D"/>
    <x v="3237"/>
    <s v="1 4 6 463 005 001"/>
    <x v="236"/>
    <n v="0"/>
    <n v="0"/>
    <n v="0"/>
    <n v="0"/>
    <n v="17"/>
    <s v="1 4 6 463 005"/>
  </r>
  <r>
    <s v="D"/>
    <x v="3238"/>
    <s v="1 4 6 464 001 001"/>
    <x v="237"/>
    <n v="0"/>
    <n v="0"/>
    <n v="0"/>
    <n v="0"/>
    <n v="17"/>
    <s v="1 4 6 464 001"/>
  </r>
  <r>
    <s v="D"/>
    <x v="3239"/>
    <s v="1 4 6 464 002 001"/>
    <x v="237"/>
    <n v="0"/>
    <n v="0"/>
    <n v="0"/>
    <n v="0"/>
    <n v="17"/>
    <s v="1 4 6 464 002"/>
  </r>
  <r>
    <s v="D"/>
    <x v="3240"/>
    <s v="1 4 6 464 003 001"/>
    <x v="237"/>
    <n v="0"/>
    <n v="0"/>
    <n v="0"/>
    <n v="0"/>
    <n v="17"/>
    <s v="1 4 6 464 003"/>
  </r>
  <r>
    <s v="D"/>
    <x v="3241"/>
    <s v="1 4 6 464 004 001"/>
    <x v="237"/>
    <n v="0"/>
    <n v="0"/>
    <n v="0"/>
    <n v="0"/>
    <n v="17"/>
    <s v="1 4 6 464 004"/>
  </r>
  <r>
    <s v="D"/>
    <x v="3242"/>
    <s v="1 4 6 464 005 001"/>
    <x v="237"/>
    <n v="0"/>
    <n v="0"/>
    <n v="0"/>
    <n v="0"/>
    <n v="17"/>
    <s v="1 4 6 464 005"/>
  </r>
  <r>
    <s v="D"/>
    <x v="3243"/>
    <s v="1 4 6 465 001 001"/>
    <x v="238"/>
    <n v="0"/>
    <n v="0"/>
    <n v="0"/>
    <n v="0"/>
    <n v="17"/>
    <s v="1 4 6 465 001"/>
  </r>
  <r>
    <s v="D"/>
    <x v="3244"/>
    <s v="1 4 6 465 002 001"/>
    <x v="238"/>
    <n v="0"/>
    <n v="0"/>
    <n v="0"/>
    <n v="0"/>
    <n v="17"/>
    <s v="1 4 6 465 002"/>
  </r>
  <r>
    <s v="D"/>
    <x v="3245"/>
    <s v="1 4 6 465 003 001"/>
    <x v="238"/>
    <n v="0"/>
    <n v="0"/>
    <n v="0"/>
    <n v="0"/>
    <n v="17"/>
    <s v="1 4 6 465 003"/>
  </r>
  <r>
    <s v="D"/>
    <x v="3246"/>
    <s v="1 4 6 465 004 001"/>
    <x v="238"/>
    <n v="0"/>
    <n v="0"/>
    <n v="0"/>
    <n v="0"/>
    <n v="17"/>
    <s v="1 4 6 465 004"/>
  </r>
  <r>
    <s v="D"/>
    <x v="3247"/>
    <s v="1 4 6 465 005 001"/>
    <x v="238"/>
    <n v="0"/>
    <n v="0"/>
    <n v="0"/>
    <n v="0"/>
    <n v="17"/>
    <s v="1 4 6 465 005"/>
  </r>
  <r>
    <s v="D"/>
    <x v="3248"/>
    <s v="1 4 6 466 001 001"/>
    <x v="239"/>
    <n v="0"/>
    <n v="0"/>
    <n v="0"/>
    <n v="0"/>
    <n v="17"/>
    <s v="1 4 6 466 001"/>
  </r>
  <r>
    <s v="D"/>
    <x v="3249"/>
    <s v="1 4 6 466 002 001"/>
    <x v="239"/>
    <n v="0"/>
    <n v="0"/>
    <n v="0"/>
    <n v="0"/>
    <n v="17"/>
    <s v="1 4 6 466 002"/>
  </r>
  <r>
    <s v="D"/>
    <x v="3250"/>
    <s v="1 4 6 466 003 001"/>
    <x v="239"/>
    <n v="0"/>
    <n v="0"/>
    <n v="0"/>
    <n v="0"/>
    <n v="17"/>
    <s v="1 4 6 466 003"/>
  </r>
  <r>
    <s v="D"/>
    <x v="3251"/>
    <s v="1 4 6 466 004 001"/>
    <x v="239"/>
    <n v="0"/>
    <n v="0"/>
    <n v="0"/>
    <n v="0"/>
    <n v="17"/>
    <s v="1 4 6 466 004"/>
  </r>
  <r>
    <s v="D"/>
    <x v="3252"/>
    <s v="1 4 6 466 005 001"/>
    <x v="239"/>
    <n v="0"/>
    <n v="0"/>
    <n v="0"/>
    <n v="0"/>
    <n v="17"/>
    <s v="1 4 6 466 005"/>
  </r>
  <r>
    <s v="D"/>
    <x v="3253"/>
    <s v="1 4 6 469 001 001"/>
    <x v="240"/>
    <n v="0"/>
    <n v="0"/>
    <n v="0"/>
    <n v="0"/>
    <n v="17"/>
    <s v="1 4 6 469 001"/>
  </r>
  <r>
    <s v="D"/>
    <x v="3254"/>
    <s v="1 4 6 469 002 001"/>
    <x v="240"/>
    <n v="0"/>
    <n v="0"/>
    <n v="0"/>
    <n v="0"/>
    <n v="17"/>
    <s v="1 4 6 469 002"/>
  </r>
  <r>
    <s v="D"/>
    <x v="3255"/>
    <s v="1 4 6 469 003 001"/>
    <x v="240"/>
    <n v="0"/>
    <n v="0"/>
    <n v="0"/>
    <n v="0"/>
    <n v="17"/>
    <s v="1 4 6 469 003"/>
  </r>
  <r>
    <s v="D"/>
    <x v="3256"/>
    <s v="1 4 6 469 004 001"/>
    <x v="240"/>
    <n v="0"/>
    <n v="0"/>
    <n v="0"/>
    <n v="0"/>
    <n v="17"/>
    <s v="1 4 6 469 004"/>
  </r>
  <r>
    <s v="D"/>
    <x v="3257"/>
    <s v="1 4 6 469 005 001"/>
    <x v="240"/>
    <n v="0"/>
    <n v="0"/>
    <n v="0"/>
    <n v="0"/>
    <n v="17"/>
    <s v="1 4 6 469 005"/>
  </r>
  <r>
    <s v="D"/>
    <x v="3258"/>
    <s v="1 4 7 471 001 001"/>
    <x v="242"/>
    <n v="0"/>
    <n v="0"/>
    <n v="0"/>
    <n v="0"/>
    <n v="17"/>
    <s v="1 4 7 471 001"/>
  </r>
  <r>
    <s v="D"/>
    <x v="3259"/>
    <s v="1 4 7 471 002 001"/>
    <x v="242"/>
    <n v="0"/>
    <n v="0"/>
    <n v="0"/>
    <n v="0"/>
    <n v="17"/>
    <s v="1 4 7 471 002"/>
  </r>
  <r>
    <s v="D"/>
    <x v="3260"/>
    <s v="1 4 7 471 003 001"/>
    <x v="242"/>
    <n v="0"/>
    <n v="0"/>
    <n v="0"/>
    <n v="0"/>
    <n v="17"/>
    <s v="1 4 7 471 003"/>
  </r>
  <r>
    <s v="D"/>
    <x v="3261"/>
    <s v="1 4 7 471 004 001"/>
    <x v="242"/>
    <n v="0"/>
    <n v="0"/>
    <n v="0"/>
    <n v="0"/>
    <n v="17"/>
    <s v="1 4 7 471 004"/>
  </r>
  <r>
    <s v="D"/>
    <x v="3262"/>
    <s v="1 4 7 471 005 001"/>
    <x v="242"/>
    <n v="0"/>
    <n v="0"/>
    <n v="0"/>
    <n v="0"/>
    <n v="17"/>
    <s v="1 4 7 471 005"/>
  </r>
  <r>
    <s v="D"/>
    <x v="3263"/>
    <s v="1 4 8 481 001 001"/>
    <x v="244"/>
    <n v="0"/>
    <n v="0"/>
    <n v="0"/>
    <n v="0"/>
    <n v="17"/>
    <s v="1 4 8 481 001"/>
  </r>
  <r>
    <s v="D"/>
    <x v="3264"/>
    <s v="1 4 8 481 002 001"/>
    <x v="244"/>
    <n v="0"/>
    <n v="0"/>
    <n v="0"/>
    <n v="0"/>
    <n v="17"/>
    <s v="1 4 8 481 002"/>
  </r>
  <r>
    <s v="D"/>
    <x v="3265"/>
    <s v="1 4 8 481 003 001"/>
    <x v="244"/>
    <n v="0"/>
    <n v="0"/>
    <n v="0"/>
    <n v="0"/>
    <n v="17"/>
    <s v="1 4 8 481 003"/>
  </r>
  <r>
    <s v="D"/>
    <x v="3266"/>
    <s v="1 4 8 481 004 001"/>
    <x v="244"/>
    <n v="0"/>
    <n v="0"/>
    <n v="0"/>
    <n v="0"/>
    <n v="17"/>
    <s v="1 4 8 481 004"/>
  </r>
  <r>
    <s v="D"/>
    <x v="3267"/>
    <s v="1 4 8 481 005 001"/>
    <x v="244"/>
    <n v="0"/>
    <n v="0"/>
    <n v="0"/>
    <n v="0"/>
    <n v="17"/>
    <s v="1 4 8 481 005"/>
  </r>
  <r>
    <s v="D"/>
    <x v="3268"/>
    <s v="1 4 8 482 001 001"/>
    <x v="245"/>
    <n v="0"/>
    <n v="0"/>
    <n v="0"/>
    <n v="0"/>
    <n v="17"/>
    <s v="1 4 8 482 001"/>
  </r>
  <r>
    <s v="D"/>
    <x v="3269"/>
    <s v="1 4 8 482 002 001"/>
    <x v="245"/>
    <n v="0"/>
    <n v="0"/>
    <n v="0"/>
    <n v="0"/>
    <n v="17"/>
    <s v="1 4 8 482 002"/>
  </r>
  <r>
    <s v="D"/>
    <x v="3270"/>
    <s v="1 4 8 482 003 001"/>
    <x v="245"/>
    <n v="0"/>
    <n v="0"/>
    <n v="0"/>
    <n v="0"/>
    <n v="17"/>
    <s v="1 4 8 482 003"/>
  </r>
  <r>
    <s v="D"/>
    <x v="3271"/>
    <s v="1 4 8 482 004 001"/>
    <x v="245"/>
    <n v="0"/>
    <n v="0"/>
    <n v="0"/>
    <n v="0"/>
    <n v="17"/>
    <s v="1 4 8 482 004"/>
  </r>
  <r>
    <s v="D"/>
    <x v="3272"/>
    <s v="1 4 8 482 005 001"/>
    <x v="245"/>
    <n v="0"/>
    <n v="0"/>
    <n v="0"/>
    <n v="0"/>
    <n v="17"/>
    <s v="1 4 8 482 005"/>
  </r>
  <r>
    <s v="D"/>
    <x v="3273"/>
    <s v="1 4 8 483 001 001"/>
    <x v="246"/>
    <n v="0"/>
    <n v="0"/>
    <n v="0"/>
    <n v="0"/>
    <n v="17"/>
    <s v="1 4 8 483 001"/>
  </r>
  <r>
    <s v="D"/>
    <x v="3274"/>
    <s v="1 4 8 483 002 001"/>
    <x v="246"/>
    <n v="0"/>
    <n v="0"/>
    <n v="0"/>
    <n v="0"/>
    <n v="17"/>
    <s v="1 4 8 483 002"/>
  </r>
  <r>
    <s v="D"/>
    <x v="3275"/>
    <s v="1 4 8 483 003 001"/>
    <x v="246"/>
    <n v="0"/>
    <n v="0"/>
    <n v="0"/>
    <n v="0"/>
    <n v="17"/>
    <s v="1 4 8 483 003"/>
  </r>
  <r>
    <s v="D"/>
    <x v="3276"/>
    <s v="1 4 8 483 004 001"/>
    <x v="246"/>
    <n v="0"/>
    <n v="0"/>
    <n v="0"/>
    <n v="0"/>
    <n v="17"/>
    <s v="1 4 8 483 004"/>
  </r>
  <r>
    <s v="D"/>
    <x v="3277"/>
    <s v="1 4 8 483 005 001"/>
    <x v="246"/>
    <n v="0"/>
    <n v="0"/>
    <n v="0"/>
    <n v="0"/>
    <n v="17"/>
    <s v="1 4 8 483 005"/>
  </r>
  <r>
    <s v="D"/>
    <x v="3278"/>
    <s v="1 4 8 484 001 001"/>
    <x v="247"/>
    <n v="0"/>
    <n v="0"/>
    <n v="0"/>
    <n v="0"/>
    <n v="17"/>
    <s v="1 4 8 484 001"/>
  </r>
  <r>
    <s v="D"/>
    <x v="3279"/>
    <s v="1 4 8 484 002 001"/>
    <x v="247"/>
    <n v="0"/>
    <n v="0"/>
    <n v="0"/>
    <n v="0"/>
    <n v="17"/>
    <s v="1 4 8 484 002"/>
  </r>
  <r>
    <s v="D"/>
    <x v="3280"/>
    <s v="1 4 8 484 003 001"/>
    <x v="247"/>
    <n v="0"/>
    <n v="0"/>
    <n v="0"/>
    <n v="0"/>
    <n v="17"/>
    <s v="1 4 8 484 003"/>
  </r>
  <r>
    <s v="D"/>
    <x v="3281"/>
    <s v="1 4 8 484 004 001"/>
    <x v="247"/>
    <n v="0"/>
    <n v="0"/>
    <n v="0"/>
    <n v="0"/>
    <n v="17"/>
    <s v="1 4 8 484 004"/>
  </r>
  <r>
    <s v="D"/>
    <x v="3282"/>
    <s v="1 4 8 484 005 001"/>
    <x v="247"/>
    <n v="0"/>
    <n v="0"/>
    <n v="0"/>
    <n v="0"/>
    <n v="17"/>
    <s v="1 4 8 484 005"/>
  </r>
  <r>
    <s v="D"/>
    <x v="3283"/>
    <s v="1 4 8 485 001 001"/>
    <x v="248"/>
    <n v="0"/>
    <n v="0"/>
    <n v="0"/>
    <n v="0"/>
    <n v="17"/>
    <s v="1 4 8 485 001"/>
  </r>
  <r>
    <s v="D"/>
    <x v="3284"/>
    <s v="1 4 8 485 002 001"/>
    <x v="248"/>
    <n v="0"/>
    <n v="0"/>
    <n v="0"/>
    <n v="0"/>
    <n v="17"/>
    <s v="1 4 8 485 002"/>
  </r>
  <r>
    <s v="D"/>
    <x v="3285"/>
    <s v="1 4 8 485 003 001"/>
    <x v="248"/>
    <n v="0"/>
    <n v="0"/>
    <n v="0"/>
    <n v="0"/>
    <n v="17"/>
    <s v="1 4 8 485 003"/>
  </r>
  <r>
    <s v="D"/>
    <x v="3286"/>
    <s v="1 4 8 485 004 001"/>
    <x v="248"/>
    <n v="0"/>
    <n v="0"/>
    <n v="0"/>
    <n v="0"/>
    <n v="17"/>
    <s v="1 4 8 485 004"/>
  </r>
  <r>
    <s v="D"/>
    <x v="3287"/>
    <s v="1 4 8 485 005 001"/>
    <x v="248"/>
    <n v="0"/>
    <n v="0"/>
    <n v="0"/>
    <n v="0"/>
    <n v="17"/>
    <s v="1 4 8 485 005"/>
  </r>
  <r>
    <s v="D"/>
    <x v="3288"/>
    <s v="1 4 9 491 001 001"/>
    <x v="250"/>
    <n v="0"/>
    <n v="0"/>
    <n v="0"/>
    <n v="0"/>
    <n v="17"/>
    <s v="1 4 9 491 001"/>
  </r>
  <r>
    <s v="D"/>
    <x v="3289"/>
    <s v="1 4 9 491 002 001"/>
    <x v="250"/>
    <n v="0"/>
    <n v="0"/>
    <n v="0"/>
    <n v="0"/>
    <n v="17"/>
    <s v="1 4 9 491 002"/>
  </r>
  <r>
    <s v="D"/>
    <x v="3290"/>
    <s v="1 4 9 491 003 001"/>
    <x v="250"/>
    <n v="0"/>
    <n v="0"/>
    <n v="0"/>
    <n v="0"/>
    <n v="17"/>
    <s v="1 4 9 491 003"/>
  </r>
  <r>
    <s v="D"/>
    <x v="3291"/>
    <s v="1 4 9 491 004 001"/>
    <x v="250"/>
    <n v="0"/>
    <n v="0"/>
    <n v="0"/>
    <n v="0"/>
    <n v="17"/>
    <s v="1 4 9 491 004"/>
  </r>
  <r>
    <s v="D"/>
    <x v="3292"/>
    <s v="1 4 9 491 005 001"/>
    <x v="250"/>
    <n v="0"/>
    <n v="0"/>
    <n v="0"/>
    <n v="0"/>
    <n v="17"/>
    <s v="1 4 9 491 005"/>
  </r>
  <r>
    <s v="D"/>
    <x v="3293"/>
    <s v="1 4 9 492 001 001"/>
    <x v="251"/>
    <n v="0"/>
    <n v="0"/>
    <n v="0"/>
    <n v="0"/>
    <n v="17"/>
    <s v="1 4 9 492 001"/>
  </r>
  <r>
    <s v="D"/>
    <x v="3294"/>
    <s v="1 4 9 492 002 001"/>
    <x v="251"/>
    <n v="0"/>
    <n v="0"/>
    <n v="0"/>
    <n v="0"/>
    <n v="17"/>
    <s v="1 4 9 492 002"/>
  </r>
  <r>
    <s v="D"/>
    <x v="3295"/>
    <s v="1 4 9 492 003 001"/>
    <x v="251"/>
    <n v="0"/>
    <n v="0"/>
    <n v="0"/>
    <n v="0"/>
    <n v="17"/>
    <s v="1 4 9 492 003"/>
  </r>
  <r>
    <s v="D"/>
    <x v="3296"/>
    <s v="1 4 9 492 004 001"/>
    <x v="251"/>
    <n v="0"/>
    <n v="0"/>
    <n v="0"/>
    <n v="0"/>
    <n v="17"/>
    <s v="1 4 9 492 004"/>
  </r>
  <r>
    <s v="D"/>
    <x v="3297"/>
    <s v="1 4 9 492 005 001"/>
    <x v="251"/>
    <n v="0"/>
    <n v="0"/>
    <n v="0"/>
    <n v="0"/>
    <n v="17"/>
    <s v="1 4 9 492 005"/>
  </r>
  <r>
    <s v="D"/>
    <x v="3298"/>
    <s v="1 4 9 493 001 001"/>
    <x v="252"/>
    <n v="0"/>
    <n v="0"/>
    <n v="0"/>
    <n v="0"/>
    <n v="17"/>
    <s v="1 4 9 493 001"/>
  </r>
  <r>
    <s v="D"/>
    <x v="3299"/>
    <s v="1 4 9 493 002 001"/>
    <x v="252"/>
    <n v="0"/>
    <n v="0"/>
    <n v="0"/>
    <n v="0"/>
    <n v="17"/>
    <s v="1 4 9 493 002"/>
  </r>
  <r>
    <s v="D"/>
    <x v="3300"/>
    <s v="1 4 9 493 003 001"/>
    <x v="252"/>
    <n v="0"/>
    <n v="0"/>
    <n v="0"/>
    <n v="0"/>
    <n v="17"/>
    <s v="1 4 9 493 003"/>
  </r>
  <r>
    <s v="D"/>
    <x v="3301"/>
    <s v="1 4 9 493 004 001"/>
    <x v="252"/>
    <n v="0"/>
    <n v="0"/>
    <n v="0"/>
    <n v="0"/>
    <n v="17"/>
    <s v="1 4 9 493 004"/>
  </r>
  <r>
    <s v="D"/>
    <x v="3302"/>
    <s v="1 4 9 493 005 001"/>
    <x v="252"/>
    <n v="0"/>
    <n v="0"/>
    <n v="0"/>
    <n v="0"/>
    <n v="17"/>
    <s v="1 4 9 493 005"/>
  </r>
  <r>
    <s v="D"/>
    <x v="3303"/>
    <s v="2 5 1 511 001 001"/>
    <x v="255"/>
    <n v="0"/>
    <n v="0"/>
    <n v="0"/>
    <n v="0"/>
    <n v="17"/>
    <s v="2 5 1 511 001"/>
  </r>
  <r>
    <s v="D"/>
    <x v="3304"/>
    <s v="2 5 1 511 002 001"/>
    <x v="255"/>
    <n v="0"/>
    <n v="0"/>
    <n v="0"/>
    <n v="0"/>
    <n v="17"/>
    <s v="2 5 1 511 002"/>
  </r>
  <r>
    <s v="D"/>
    <x v="3305"/>
    <s v="2 5 1 511 003 001"/>
    <x v="255"/>
    <n v="0"/>
    <n v="0"/>
    <n v="0"/>
    <n v="0"/>
    <n v="17"/>
    <s v="2 5 1 511 003"/>
  </r>
  <r>
    <s v="D"/>
    <x v="3306"/>
    <s v="2 5 1 511 004 001"/>
    <x v="255"/>
    <n v="0"/>
    <n v="0"/>
    <n v="0"/>
    <n v="0"/>
    <n v="17"/>
    <s v="2 5 1 511 004"/>
  </r>
  <r>
    <s v="D"/>
    <x v="3307"/>
    <s v="2 5 1 511 005 001"/>
    <x v="255"/>
    <n v="0"/>
    <n v="0"/>
    <n v="0"/>
    <n v="0"/>
    <n v="17"/>
    <s v="2 5 1 511 005"/>
  </r>
  <r>
    <s v="D"/>
    <x v="3308"/>
    <s v="2 5 1 512 001 001"/>
    <x v="256"/>
    <n v="0"/>
    <n v="0"/>
    <n v="0"/>
    <n v="0"/>
    <n v="17"/>
    <s v="2 5 1 512 001"/>
  </r>
  <r>
    <s v="D"/>
    <x v="3309"/>
    <s v="2 5 1 512 002 001"/>
    <x v="256"/>
    <n v="0"/>
    <n v="0"/>
    <n v="0"/>
    <n v="0"/>
    <n v="17"/>
    <s v="2 5 1 512 002"/>
  </r>
  <r>
    <s v="D"/>
    <x v="3310"/>
    <s v="2 5 1 512 003 001"/>
    <x v="256"/>
    <n v="0"/>
    <n v="0"/>
    <n v="0"/>
    <n v="0"/>
    <n v="17"/>
    <s v="2 5 1 512 003"/>
  </r>
  <r>
    <s v="D"/>
    <x v="3311"/>
    <s v="2 5 1 512 004 001"/>
    <x v="256"/>
    <n v="0"/>
    <n v="0"/>
    <n v="0"/>
    <n v="0"/>
    <n v="17"/>
    <s v="2 5 1 512 004"/>
  </r>
  <r>
    <s v="D"/>
    <x v="3312"/>
    <s v="2 5 1 512 005 001"/>
    <x v="256"/>
    <n v="0"/>
    <n v="0"/>
    <n v="0"/>
    <n v="0"/>
    <n v="17"/>
    <s v="2 5 1 512 005"/>
  </r>
  <r>
    <s v="D"/>
    <x v="3313"/>
    <s v="2 5 1 513 001 001"/>
    <x v="257"/>
    <n v="0"/>
    <n v="0"/>
    <n v="0"/>
    <n v="0"/>
    <n v="17"/>
    <s v="2 5 1 513 001"/>
  </r>
  <r>
    <s v="D"/>
    <x v="3314"/>
    <s v="2 5 1 513 002 001"/>
    <x v="257"/>
    <n v="0"/>
    <n v="0"/>
    <n v="0"/>
    <n v="0"/>
    <n v="17"/>
    <s v="2 5 1 513 002"/>
  </r>
  <r>
    <s v="D"/>
    <x v="3315"/>
    <s v="2 5 1 513 003 001"/>
    <x v="257"/>
    <n v="0"/>
    <n v="0"/>
    <n v="0"/>
    <n v="0"/>
    <n v="17"/>
    <s v="2 5 1 513 003"/>
  </r>
  <r>
    <s v="D"/>
    <x v="3316"/>
    <s v="2 5 1 513 004 001"/>
    <x v="257"/>
    <n v="0"/>
    <n v="0"/>
    <n v="0"/>
    <n v="0"/>
    <n v="17"/>
    <s v="2 5 1 513 004"/>
  </r>
  <r>
    <s v="D"/>
    <x v="3317"/>
    <s v="2 5 1 513 005 001"/>
    <x v="257"/>
    <n v="0"/>
    <n v="0"/>
    <n v="0"/>
    <n v="0"/>
    <n v="17"/>
    <s v="2 5 1 513 005"/>
  </r>
  <r>
    <s v="D"/>
    <x v="3318"/>
    <s v="2 5 1 514 001 001"/>
    <x v="258"/>
    <n v="0"/>
    <n v="0"/>
    <n v="0"/>
    <n v="0"/>
    <n v="17"/>
    <s v="2 5 1 514 001"/>
  </r>
  <r>
    <s v="D"/>
    <x v="3319"/>
    <s v="2 5 1 514 002 001"/>
    <x v="258"/>
    <n v="0"/>
    <n v="0"/>
    <n v="0"/>
    <n v="0"/>
    <n v="17"/>
    <s v="2 5 1 514 002"/>
  </r>
  <r>
    <s v="D"/>
    <x v="3320"/>
    <s v="2 5 1 514 003 001"/>
    <x v="258"/>
    <n v="0"/>
    <n v="0"/>
    <n v="0"/>
    <n v="0"/>
    <n v="17"/>
    <s v="2 5 1 514 003"/>
  </r>
  <r>
    <s v="D"/>
    <x v="3321"/>
    <s v="2 5 1 514 004 001"/>
    <x v="258"/>
    <n v="0"/>
    <n v="0"/>
    <n v="0"/>
    <n v="0"/>
    <n v="17"/>
    <s v="2 5 1 514 004"/>
  </r>
  <r>
    <s v="D"/>
    <x v="3322"/>
    <s v="2 5 1 514 005 001"/>
    <x v="258"/>
    <n v="0"/>
    <n v="0"/>
    <n v="0"/>
    <n v="0"/>
    <n v="17"/>
    <s v="2 5 1 514 005"/>
  </r>
  <r>
    <s v="D"/>
    <x v="3323"/>
    <s v="2 5 1 515 001 001"/>
    <x v="259"/>
    <n v="0"/>
    <n v="0"/>
    <n v="0"/>
    <n v="0"/>
    <n v="17"/>
    <s v="2 5 1 515 001"/>
  </r>
  <r>
    <s v="D"/>
    <x v="3324"/>
    <s v="2 5 1 515 002 001"/>
    <x v="259"/>
    <n v="0"/>
    <n v="0"/>
    <n v="0"/>
    <n v="0"/>
    <n v="17"/>
    <s v="2 5 1 515 002"/>
  </r>
  <r>
    <s v="D"/>
    <x v="3325"/>
    <s v="2 5 1 515 003 001"/>
    <x v="259"/>
    <n v="0"/>
    <n v="0"/>
    <n v="0"/>
    <n v="0"/>
    <n v="17"/>
    <s v="2 5 1 515 003"/>
  </r>
  <r>
    <s v="D"/>
    <x v="3326"/>
    <s v="2 5 1 515 004 001"/>
    <x v="259"/>
    <n v="0"/>
    <n v="0"/>
    <n v="0"/>
    <n v="0"/>
    <n v="17"/>
    <s v="2 5 1 515 004"/>
  </r>
  <r>
    <s v="D"/>
    <x v="3327"/>
    <s v="2 5 1 515 005 001"/>
    <x v="259"/>
    <n v="0"/>
    <n v="0"/>
    <n v="0"/>
    <n v="0"/>
    <n v="17"/>
    <s v="2 5 1 515 005"/>
  </r>
  <r>
    <s v="D"/>
    <x v="3328"/>
    <s v="2 5 1 519 001 001"/>
    <x v="260"/>
    <n v="0"/>
    <n v="0"/>
    <n v="0"/>
    <n v="0"/>
    <n v="17"/>
    <s v="2 5 1 519 001"/>
  </r>
  <r>
    <s v="D"/>
    <x v="3329"/>
    <s v="2 5 1 519 002 001"/>
    <x v="260"/>
    <n v="0"/>
    <n v="0"/>
    <n v="0"/>
    <n v="0"/>
    <n v="17"/>
    <s v="2 5 1 519 002"/>
  </r>
  <r>
    <s v="D"/>
    <x v="3330"/>
    <s v="2 5 1 519 003 001"/>
    <x v="260"/>
    <n v="0"/>
    <n v="0"/>
    <n v="0"/>
    <n v="0"/>
    <n v="17"/>
    <s v="2 5 1 519 003"/>
  </r>
  <r>
    <s v="D"/>
    <x v="3331"/>
    <s v="2 5 1 519 004 001"/>
    <x v="260"/>
    <n v="0"/>
    <n v="0"/>
    <n v="0"/>
    <n v="0"/>
    <n v="17"/>
    <s v="2 5 1 519 004"/>
  </r>
  <r>
    <s v="D"/>
    <x v="3332"/>
    <s v="2 5 1 519 005 001"/>
    <x v="260"/>
    <n v="0"/>
    <n v="0"/>
    <n v="0"/>
    <n v="0"/>
    <n v="17"/>
    <s v="2 5 1 519 005"/>
  </r>
  <r>
    <s v="D"/>
    <x v="3333"/>
    <s v="2 5 2 521 001 001"/>
    <x v="262"/>
    <n v="0"/>
    <n v="0"/>
    <n v="0"/>
    <n v="0"/>
    <n v="17"/>
    <s v="2 5 2 521 001"/>
  </r>
  <r>
    <s v="D"/>
    <x v="3334"/>
    <s v="2 5 2 521 002 001"/>
    <x v="262"/>
    <n v="0"/>
    <n v="0"/>
    <n v="0"/>
    <n v="0"/>
    <n v="17"/>
    <s v="2 5 2 521 002"/>
  </r>
  <r>
    <s v="D"/>
    <x v="3335"/>
    <s v="2 5 2 521 003 001"/>
    <x v="262"/>
    <n v="0"/>
    <n v="0"/>
    <n v="0"/>
    <n v="0"/>
    <n v="17"/>
    <s v="2 5 2 521 003"/>
  </r>
  <r>
    <s v="D"/>
    <x v="3336"/>
    <s v="2 5 2 521 004 001"/>
    <x v="262"/>
    <n v="0"/>
    <n v="0"/>
    <n v="0"/>
    <n v="0"/>
    <n v="17"/>
    <s v="2 5 2 521 004"/>
  </r>
  <r>
    <s v="D"/>
    <x v="3337"/>
    <s v="2 5 2 521 005 001"/>
    <x v="262"/>
    <n v="0"/>
    <n v="0"/>
    <n v="0"/>
    <n v="0"/>
    <n v="17"/>
    <s v="2 5 2 521 005"/>
  </r>
  <r>
    <s v="D"/>
    <x v="3338"/>
    <s v="2 5 2 522 001 001"/>
    <x v="263"/>
    <n v="0"/>
    <n v="0"/>
    <n v="0"/>
    <n v="0"/>
    <n v="17"/>
    <s v="2 5 2 522 001"/>
  </r>
  <r>
    <s v="D"/>
    <x v="3339"/>
    <s v="2 5 2 522 002 001"/>
    <x v="263"/>
    <n v="0"/>
    <n v="0"/>
    <n v="0"/>
    <n v="0"/>
    <n v="17"/>
    <s v="2 5 2 522 002"/>
  </r>
  <r>
    <s v="D"/>
    <x v="3340"/>
    <s v="2 5 2 522 003 001"/>
    <x v="263"/>
    <n v="0"/>
    <n v="0"/>
    <n v="0"/>
    <n v="0"/>
    <n v="17"/>
    <s v="2 5 2 522 003"/>
  </r>
  <r>
    <s v="D"/>
    <x v="3341"/>
    <s v="2 5 2 522 004 001"/>
    <x v="263"/>
    <n v="0"/>
    <n v="0"/>
    <n v="0"/>
    <n v="0"/>
    <n v="17"/>
    <s v="2 5 2 522 004"/>
  </r>
  <r>
    <s v="D"/>
    <x v="3342"/>
    <s v="2 5 2 522 005 001"/>
    <x v="263"/>
    <n v="0"/>
    <n v="0"/>
    <n v="0"/>
    <n v="0"/>
    <n v="17"/>
    <s v="2 5 2 522 005"/>
  </r>
  <r>
    <s v="D"/>
    <x v="3343"/>
    <s v="2 5 2 523 001 001"/>
    <x v="264"/>
    <n v="0"/>
    <n v="0"/>
    <n v="0"/>
    <n v="0"/>
    <n v="17"/>
    <s v="2 5 2 523 001"/>
  </r>
  <r>
    <s v="D"/>
    <x v="3344"/>
    <s v="2 5 2 523 002 001"/>
    <x v="264"/>
    <n v="0"/>
    <n v="0"/>
    <n v="0"/>
    <n v="0"/>
    <n v="17"/>
    <s v="2 5 2 523 002"/>
  </r>
  <r>
    <s v="D"/>
    <x v="3345"/>
    <s v="2 5 2 523 003 001"/>
    <x v="264"/>
    <n v="0"/>
    <n v="0"/>
    <n v="0"/>
    <n v="0"/>
    <n v="17"/>
    <s v="2 5 2 523 003"/>
  </r>
  <r>
    <s v="D"/>
    <x v="3346"/>
    <s v="2 5 2 523 004 001"/>
    <x v="264"/>
    <n v="0"/>
    <n v="0"/>
    <n v="0"/>
    <n v="0"/>
    <n v="17"/>
    <s v="2 5 2 523 004"/>
  </r>
  <r>
    <s v="D"/>
    <x v="3347"/>
    <s v="2 5 2 523 005 001"/>
    <x v="264"/>
    <n v="0"/>
    <n v="0"/>
    <n v="0"/>
    <n v="0"/>
    <n v="17"/>
    <s v="2 5 2 523 005"/>
  </r>
  <r>
    <s v="D"/>
    <x v="3348"/>
    <s v="2 5 2 529 001 001"/>
    <x v="265"/>
    <n v="0"/>
    <n v="0"/>
    <n v="0"/>
    <n v="0"/>
    <n v="17"/>
    <s v="2 5 2 529 001"/>
  </r>
  <r>
    <s v="D"/>
    <x v="3349"/>
    <s v="2 5 2 529 002 001"/>
    <x v="265"/>
    <n v="0"/>
    <n v="0"/>
    <n v="0"/>
    <n v="0"/>
    <n v="17"/>
    <s v="2 5 2 529 002"/>
  </r>
  <r>
    <s v="D"/>
    <x v="3350"/>
    <s v="2 5 2 529 003 001"/>
    <x v="265"/>
    <n v="0"/>
    <n v="0"/>
    <n v="0"/>
    <n v="0"/>
    <n v="17"/>
    <s v="2 5 2 529 003"/>
  </r>
  <r>
    <s v="D"/>
    <x v="3351"/>
    <s v="2 5 2 529 004 001"/>
    <x v="265"/>
    <n v="0"/>
    <n v="0"/>
    <n v="0"/>
    <n v="0"/>
    <n v="17"/>
    <s v="2 5 2 529 004"/>
  </r>
  <r>
    <s v="D"/>
    <x v="3352"/>
    <s v="2 5 2 529 005 001"/>
    <x v="265"/>
    <n v="0"/>
    <n v="0"/>
    <n v="0"/>
    <n v="0"/>
    <n v="17"/>
    <s v="2 5 2 529 005"/>
  </r>
  <r>
    <s v="D"/>
    <x v="3353"/>
    <s v="2 5 3 531 001 001"/>
    <x v="267"/>
    <n v="0"/>
    <n v="0"/>
    <n v="0"/>
    <n v="0"/>
    <n v="17"/>
    <s v="2 5 3 531 001"/>
  </r>
  <r>
    <s v="D"/>
    <x v="3354"/>
    <s v="2 5 3 531 002 001"/>
    <x v="267"/>
    <n v="0"/>
    <n v="0"/>
    <n v="0"/>
    <n v="0"/>
    <n v="17"/>
    <s v="2 5 3 531 002"/>
  </r>
  <r>
    <s v="D"/>
    <x v="3355"/>
    <s v="2 5 3 531 003 001"/>
    <x v="267"/>
    <n v="0"/>
    <n v="0"/>
    <n v="0"/>
    <n v="0"/>
    <n v="17"/>
    <s v="2 5 3 531 003"/>
  </r>
  <r>
    <s v="D"/>
    <x v="3356"/>
    <s v="2 5 3 531 004 001"/>
    <x v="267"/>
    <n v="0"/>
    <n v="0"/>
    <n v="0"/>
    <n v="0"/>
    <n v="17"/>
    <s v="2 5 3 531 004"/>
  </r>
  <r>
    <s v="D"/>
    <x v="3357"/>
    <s v="2 5 3 531 005 001"/>
    <x v="267"/>
    <n v="0"/>
    <n v="0"/>
    <n v="0"/>
    <n v="0"/>
    <n v="17"/>
    <s v="2 5 3 531 005"/>
  </r>
  <r>
    <s v="D"/>
    <x v="3358"/>
    <s v="2 5 3 532 001 001"/>
    <x v="268"/>
    <n v="0"/>
    <n v="0"/>
    <n v="0"/>
    <n v="0"/>
    <n v="17"/>
    <s v="2 5 3 532 001"/>
  </r>
  <r>
    <s v="D"/>
    <x v="3359"/>
    <s v="2 5 3 532 002 001"/>
    <x v="268"/>
    <n v="0"/>
    <n v="0"/>
    <n v="0"/>
    <n v="0"/>
    <n v="17"/>
    <s v="2 5 3 532 002"/>
  </r>
  <r>
    <s v="D"/>
    <x v="3360"/>
    <s v="2 5 3 532 003 001"/>
    <x v="268"/>
    <n v="0"/>
    <n v="0"/>
    <n v="0"/>
    <n v="0"/>
    <n v="17"/>
    <s v="2 5 3 532 003"/>
  </r>
  <r>
    <s v="D"/>
    <x v="3361"/>
    <s v="2 5 3 532 004 001"/>
    <x v="268"/>
    <n v="0"/>
    <n v="0"/>
    <n v="0"/>
    <n v="0"/>
    <n v="17"/>
    <s v="2 5 3 532 004"/>
  </r>
  <r>
    <s v="D"/>
    <x v="3362"/>
    <s v="2 5 3 532 005 001"/>
    <x v="268"/>
    <n v="0"/>
    <n v="0"/>
    <n v="0"/>
    <n v="0"/>
    <n v="17"/>
    <s v="2 5 3 532 005"/>
  </r>
  <r>
    <s v="D"/>
    <x v="3363"/>
    <s v="2 5 4 541 001 001"/>
    <x v="270"/>
    <n v="0"/>
    <n v="0"/>
    <n v="0"/>
    <n v="0"/>
    <n v="17"/>
    <s v="2 5 4 541 001"/>
  </r>
  <r>
    <s v="D"/>
    <x v="3364"/>
    <s v="2 5 4 541 002 001"/>
    <x v="270"/>
    <n v="0"/>
    <n v="0"/>
    <n v="0"/>
    <n v="0"/>
    <n v="17"/>
    <s v="2 5 4 541 002"/>
  </r>
  <r>
    <s v="D"/>
    <x v="3365"/>
    <s v="2 5 4 541 003 001"/>
    <x v="270"/>
    <n v="0"/>
    <n v="0"/>
    <n v="0"/>
    <n v="0"/>
    <n v="17"/>
    <s v="2 5 4 541 003"/>
  </r>
  <r>
    <s v="D"/>
    <x v="3366"/>
    <s v="2 5 4 541 004 001"/>
    <x v="270"/>
    <n v="0"/>
    <n v="0"/>
    <n v="0"/>
    <n v="0"/>
    <n v="17"/>
    <s v="2 5 4 541 004"/>
  </r>
  <r>
    <s v="D"/>
    <x v="3367"/>
    <s v="2 5 4 541 005 001"/>
    <x v="270"/>
    <n v="0"/>
    <n v="0"/>
    <n v="0"/>
    <n v="0"/>
    <n v="17"/>
    <s v="2 5 4 541 005"/>
  </r>
  <r>
    <s v="D"/>
    <x v="3368"/>
    <s v="2 5 4 542 001 001"/>
    <x v="271"/>
    <n v="0"/>
    <n v="0"/>
    <n v="0"/>
    <n v="0"/>
    <n v="17"/>
    <s v="2 5 4 542 001"/>
  </r>
  <r>
    <s v="D"/>
    <x v="3369"/>
    <s v="2 5 4 542 002 001"/>
    <x v="271"/>
    <n v="0"/>
    <n v="0"/>
    <n v="0"/>
    <n v="0"/>
    <n v="17"/>
    <s v="2 5 4 542 002"/>
  </r>
  <r>
    <s v="D"/>
    <x v="3370"/>
    <s v="2 5 4 542 003 001"/>
    <x v="271"/>
    <n v="0"/>
    <n v="0"/>
    <n v="0"/>
    <n v="0"/>
    <n v="17"/>
    <s v="2 5 4 542 003"/>
  </r>
  <r>
    <s v="D"/>
    <x v="3371"/>
    <s v="2 5 4 542 004 001"/>
    <x v="271"/>
    <n v="0"/>
    <n v="0"/>
    <n v="0"/>
    <n v="0"/>
    <n v="17"/>
    <s v="2 5 4 542 004"/>
  </r>
  <r>
    <s v="D"/>
    <x v="3372"/>
    <s v="2 5 4 542 005 001"/>
    <x v="271"/>
    <n v="0"/>
    <n v="0"/>
    <n v="0"/>
    <n v="0"/>
    <n v="17"/>
    <s v="2 5 4 542 005"/>
  </r>
  <r>
    <s v="D"/>
    <x v="3373"/>
    <s v="2 5 4 543 001 001"/>
    <x v="272"/>
    <n v="0"/>
    <n v="0"/>
    <n v="0"/>
    <n v="0"/>
    <n v="17"/>
    <s v="2 5 4 543 001"/>
  </r>
  <r>
    <s v="D"/>
    <x v="3374"/>
    <s v="2 5 4 543 002 001"/>
    <x v="272"/>
    <n v="0"/>
    <n v="0"/>
    <n v="0"/>
    <n v="0"/>
    <n v="17"/>
    <s v="2 5 4 543 002"/>
  </r>
  <r>
    <s v="D"/>
    <x v="3375"/>
    <s v="2 5 4 543 003 001"/>
    <x v="272"/>
    <n v="0"/>
    <n v="0"/>
    <n v="0"/>
    <n v="0"/>
    <n v="17"/>
    <s v="2 5 4 543 003"/>
  </r>
  <r>
    <s v="D"/>
    <x v="3376"/>
    <s v="2 5 4 543 004 001"/>
    <x v="272"/>
    <n v="0"/>
    <n v="0"/>
    <n v="0"/>
    <n v="0"/>
    <n v="17"/>
    <s v="2 5 4 543 004"/>
  </r>
  <r>
    <s v="D"/>
    <x v="3377"/>
    <s v="2 5 4 543 005 001"/>
    <x v="272"/>
    <n v="0"/>
    <n v="0"/>
    <n v="0"/>
    <n v="0"/>
    <n v="17"/>
    <s v="2 5 4 543 005"/>
  </r>
  <r>
    <s v="D"/>
    <x v="3378"/>
    <s v="2 5 4 544 001 001"/>
    <x v="273"/>
    <n v="0"/>
    <n v="0"/>
    <n v="0"/>
    <n v="0"/>
    <n v="17"/>
    <s v="2 5 4 544 001"/>
  </r>
  <r>
    <s v="D"/>
    <x v="3379"/>
    <s v="2 5 4 544 002 001"/>
    <x v="273"/>
    <n v="0"/>
    <n v="0"/>
    <n v="0"/>
    <n v="0"/>
    <n v="17"/>
    <s v="2 5 4 544 002"/>
  </r>
  <r>
    <s v="D"/>
    <x v="3380"/>
    <s v="2 5 4 544 003 001"/>
    <x v="273"/>
    <n v="0"/>
    <n v="0"/>
    <n v="0"/>
    <n v="0"/>
    <n v="17"/>
    <s v="2 5 4 544 003"/>
  </r>
  <r>
    <s v="D"/>
    <x v="3381"/>
    <s v="2 5 4 544 004 001"/>
    <x v="273"/>
    <n v="0"/>
    <n v="0"/>
    <n v="0"/>
    <n v="0"/>
    <n v="17"/>
    <s v="2 5 4 544 004"/>
  </r>
  <r>
    <s v="D"/>
    <x v="3382"/>
    <s v="2 5 4 544 005 001"/>
    <x v="273"/>
    <n v="0"/>
    <n v="0"/>
    <n v="0"/>
    <n v="0"/>
    <n v="17"/>
    <s v="2 5 4 544 005"/>
  </r>
  <r>
    <s v="D"/>
    <x v="3383"/>
    <s v="2 5 4 545 001 001"/>
    <x v="274"/>
    <n v="0"/>
    <n v="0"/>
    <n v="0"/>
    <n v="0"/>
    <n v="17"/>
    <s v="2 5 4 545 001"/>
  </r>
  <r>
    <s v="D"/>
    <x v="3384"/>
    <s v="2 5 4 545 002 001"/>
    <x v="274"/>
    <n v="0"/>
    <n v="0"/>
    <n v="0"/>
    <n v="0"/>
    <n v="17"/>
    <s v="2 5 4 545 002"/>
  </r>
  <r>
    <s v="D"/>
    <x v="3385"/>
    <s v="2 5 4 545 003 001"/>
    <x v="274"/>
    <n v="0"/>
    <n v="0"/>
    <n v="0"/>
    <n v="0"/>
    <n v="17"/>
    <s v="2 5 4 545 003"/>
  </r>
  <r>
    <s v="D"/>
    <x v="3386"/>
    <s v="2 5 4 545 004 001"/>
    <x v="274"/>
    <n v="0"/>
    <n v="0"/>
    <n v="0"/>
    <n v="0"/>
    <n v="17"/>
    <s v="2 5 4 545 004"/>
  </r>
  <r>
    <s v="D"/>
    <x v="3387"/>
    <s v="2 5 4 545 005 001"/>
    <x v="274"/>
    <n v="0"/>
    <n v="0"/>
    <n v="0"/>
    <n v="0"/>
    <n v="17"/>
    <s v="2 5 4 545 005"/>
  </r>
  <r>
    <s v="D"/>
    <x v="3388"/>
    <s v="2 5 4 549 001 001"/>
    <x v="275"/>
    <n v="0"/>
    <n v="0"/>
    <n v="0"/>
    <n v="0"/>
    <n v="17"/>
    <s v="2 5 4 549 001"/>
  </r>
  <r>
    <s v="D"/>
    <x v="3389"/>
    <s v="2 5 4 549 002 001"/>
    <x v="275"/>
    <n v="0"/>
    <n v="0"/>
    <n v="0"/>
    <n v="0"/>
    <n v="17"/>
    <s v="2 5 4 549 002"/>
  </r>
  <r>
    <s v="D"/>
    <x v="3390"/>
    <s v="2 5 4 549 003 001"/>
    <x v="275"/>
    <n v="0"/>
    <n v="0"/>
    <n v="0"/>
    <n v="0"/>
    <n v="17"/>
    <s v="2 5 4 549 003"/>
  </r>
  <r>
    <s v="D"/>
    <x v="3391"/>
    <s v="2 5 4 549 004 001"/>
    <x v="275"/>
    <n v="0"/>
    <n v="0"/>
    <n v="0"/>
    <n v="0"/>
    <n v="17"/>
    <s v="2 5 4 549 004"/>
  </r>
  <r>
    <s v="D"/>
    <x v="3392"/>
    <s v="2 5 4 549 005 001"/>
    <x v="275"/>
    <n v="0"/>
    <n v="0"/>
    <n v="0"/>
    <n v="0"/>
    <n v="17"/>
    <s v="2 5 4 549 005"/>
  </r>
  <r>
    <s v="D"/>
    <x v="3393"/>
    <s v="2 5 5 551 001 001"/>
    <x v="276"/>
    <n v="0"/>
    <n v="0"/>
    <n v="0"/>
    <n v="0"/>
    <n v="17"/>
    <s v="2 5 5 551 001"/>
  </r>
  <r>
    <s v="D"/>
    <x v="3394"/>
    <s v="2 5 5 551 002 001"/>
    <x v="276"/>
    <n v="0"/>
    <n v="0"/>
    <n v="0"/>
    <n v="0"/>
    <n v="17"/>
    <s v="2 5 5 551 002"/>
  </r>
  <r>
    <s v="D"/>
    <x v="3395"/>
    <s v="2 5 5 551 003 001"/>
    <x v="276"/>
    <n v="0"/>
    <n v="0"/>
    <n v="0"/>
    <n v="0"/>
    <n v="17"/>
    <s v="2 5 5 551 003"/>
  </r>
  <r>
    <s v="D"/>
    <x v="3396"/>
    <s v="2 5 5 551 004 001"/>
    <x v="276"/>
    <n v="0"/>
    <n v="0"/>
    <n v="0"/>
    <n v="0"/>
    <n v="17"/>
    <s v="2 5 5 551 004"/>
  </r>
  <r>
    <s v="D"/>
    <x v="3397"/>
    <s v="2 5 5 551 005 001"/>
    <x v="276"/>
    <n v="0"/>
    <n v="0"/>
    <n v="0"/>
    <n v="0"/>
    <n v="17"/>
    <s v="2 5 5 551 005"/>
  </r>
  <r>
    <s v="D"/>
    <x v="3398"/>
    <s v="2 5 6 561 001 001"/>
    <x v="278"/>
    <n v="0"/>
    <n v="0"/>
    <n v="0"/>
    <n v="0"/>
    <n v="17"/>
    <s v="2 5 6 561 001"/>
  </r>
  <r>
    <s v="D"/>
    <x v="3399"/>
    <s v="2 5 6 561 002 001"/>
    <x v="278"/>
    <n v="0"/>
    <n v="0"/>
    <n v="0"/>
    <n v="0"/>
    <n v="17"/>
    <s v="2 5 6 561 002"/>
  </r>
  <r>
    <s v="D"/>
    <x v="3400"/>
    <s v="2 5 6 561 003 001"/>
    <x v="278"/>
    <n v="0"/>
    <n v="0"/>
    <n v="0"/>
    <n v="0"/>
    <n v="17"/>
    <s v="2 5 6 561 003"/>
  </r>
  <r>
    <s v="D"/>
    <x v="3401"/>
    <s v="2 5 6 561 004 001"/>
    <x v="278"/>
    <n v="0"/>
    <n v="0"/>
    <n v="0"/>
    <n v="0"/>
    <n v="17"/>
    <s v="2 5 6 561 004"/>
  </r>
  <r>
    <s v="D"/>
    <x v="3402"/>
    <s v="2 5 6 561 005 001"/>
    <x v="278"/>
    <n v="0"/>
    <n v="0"/>
    <n v="0"/>
    <n v="0"/>
    <n v="17"/>
    <s v="2 5 6 561 005"/>
  </r>
  <r>
    <s v="D"/>
    <x v="3403"/>
    <s v="2 5 6 562 001 001"/>
    <x v="279"/>
    <n v="0"/>
    <n v="0"/>
    <n v="0"/>
    <n v="0"/>
    <n v="17"/>
    <s v="2 5 6 562 001"/>
  </r>
  <r>
    <s v="D"/>
    <x v="3404"/>
    <s v="2 5 6 562 002 001"/>
    <x v="279"/>
    <n v="0"/>
    <n v="0"/>
    <n v="0"/>
    <n v="0"/>
    <n v="17"/>
    <s v="2 5 6 562 002"/>
  </r>
  <r>
    <s v="D"/>
    <x v="3405"/>
    <s v="2 5 6 562 003 001"/>
    <x v="279"/>
    <n v="0"/>
    <n v="0"/>
    <n v="0"/>
    <n v="0"/>
    <n v="17"/>
    <s v="2 5 6 562 003"/>
  </r>
  <r>
    <s v="D"/>
    <x v="3406"/>
    <s v="2 5 6 562 004 001"/>
    <x v="279"/>
    <n v="0"/>
    <n v="0"/>
    <n v="0"/>
    <n v="0"/>
    <n v="17"/>
    <s v="2 5 6 562 004"/>
  </r>
  <r>
    <s v="D"/>
    <x v="3407"/>
    <s v="2 5 6 562 005 001"/>
    <x v="279"/>
    <n v="0"/>
    <n v="0"/>
    <n v="0"/>
    <n v="0"/>
    <n v="17"/>
    <s v="2 5 6 562 005"/>
  </r>
  <r>
    <s v="D"/>
    <x v="3408"/>
    <s v="2 5 6 563 001 001"/>
    <x v="280"/>
    <n v="0"/>
    <n v="0"/>
    <n v="0"/>
    <n v="0"/>
    <n v="17"/>
    <s v="2 5 6 563 001"/>
  </r>
  <r>
    <s v="D"/>
    <x v="3409"/>
    <s v="2 5 6 563 002 001"/>
    <x v="280"/>
    <n v="0"/>
    <n v="0"/>
    <n v="0"/>
    <n v="0"/>
    <n v="17"/>
    <s v="2 5 6 563 002"/>
  </r>
  <r>
    <s v="D"/>
    <x v="3410"/>
    <s v="2 5 6 563 003 001"/>
    <x v="280"/>
    <n v="0"/>
    <n v="0"/>
    <n v="0"/>
    <n v="0"/>
    <n v="17"/>
    <s v="2 5 6 563 003"/>
  </r>
  <r>
    <s v="D"/>
    <x v="3411"/>
    <s v="2 5 6 563 004 001"/>
    <x v="280"/>
    <n v="0"/>
    <n v="0"/>
    <n v="0"/>
    <n v="0"/>
    <n v="17"/>
    <s v="2 5 6 563 004"/>
  </r>
  <r>
    <s v="D"/>
    <x v="3412"/>
    <s v="2 5 6 563 005 001"/>
    <x v="280"/>
    <n v="0"/>
    <n v="0"/>
    <n v="0"/>
    <n v="0"/>
    <n v="17"/>
    <s v="2 5 6 563 005"/>
  </r>
  <r>
    <s v="D"/>
    <x v="3413"/>
    <s v="2 5 6 564 001 001"/>
    <x v="281"/>
    <n v="0"/>
    <n v="0"/>
    <n v="0"/>
    <n v="0"/>
    <n v="17"/>
    <s v="2 5 6 564 001"/>
  </r>
  <r>
    <s v="D"/>
    <x v="3414"/>
    <s v="2 5 6 564 002 001"/>
    <x v="281"/>
    <n v="0"/>
    <n v="0"/>
    <n v="0"/>
    <n v="0"/>
    <n v="17"/>
    <s v="2 5 6 564 002"/>
  </r>
  <r>
    <s v="D"/>
    <x v="3415"/>
    <s v="2 5 6 564 003 001"/>
    <x v="281"/>
    <n v="0"/>
    <n v="0"/>
    <n v="0"/>
    <n v="0"/>
    <n v="17"/>
    <s v="2 5 6 564 003"/>
  </r>
  <r>
    <s v="D"/>
    <x v="3416"/>
    <s v="2 5 6 564 004 001"/>
    <x v="281"/>
    <n v="0"/>
    <n v="0"/>
    <n v="0"/>
    <n v="0"/>
    <n v="17"/>
    <s v="2 5 6 564 004"/>
  </r>
  <r>
    <s v="D"/>
    <x v="3417"/>
    <s v="2 5 6 564 005 001"/>
    <x v="281"/>
    <n v="0"/>
    <n v="0"/>
    <n v="0"/>
    <n v="0"/>
    <n v="17"/>
    <s v="2 5 6 564 005"/>
  </r>
  <r>
    <s v="D"/>
    <x v="3418"/>
    <s v="2 5 6 565 001 001"/>
    <x v="282"/>
    <n v="0"/>
    <n v="0"/>
    <n v="0"/>
    <n v="0"/>
    <n v="17"/>
    <s v="2 5 6 565 001"/>
  </r>
  <r>
    <s v="D"/>
    <x v="3419"/>
    <s v="2 5 6 565 002 001"/>
    <x v="282"/>
    <n v="0"/>
    <n v="0"/>
    <n v="0"/>
    <n v="0"/>
    <n v="17"/>
    <s v="2 5 6 565 002"/>
  </r>
  <r>
    <s v="D"/>
    <x v="3420"/>
    <s v="2 5 6 565 003 001"/>
    <x v="282"/>
    <n v="0"/>
    <n v="0"/>
    <n v="0"/>
    <n v="0"/>
    <n v="17"/>
    <s v="2 5 6 565 003"/>
  </r>
  <r>
    <s v="D"/>
    <x v="3421"/>
    <s v="2 5 6 565 004 001"/>
    <x v="282"/>
    <n v="0"/>
    <n v="0"/>
    <n v="0"/>
    <n v="0"/>
    <n v="17"/>
    <s v="2 5 6 565 004"/>
  </r>
  <r>
    <s v="D"/>
    <x v="3422"/>
    <s v="2 5 6 565 005 001"/>
    <x v="282"/>
    <n v="0"/>
    <n v="0"/>
    <n v="0"/>
    <n v="0"/>
    <n v="17"/>
    <s v="2 5 6 565 005"/>
  </r>
  <r>
    <s v="D"/>
    <x v="3423"/>
    <s v="2 5 6 566 001 001"/>
    <x v="283"/>
    <n v="0"/>
    <n v="0"/>
    <n v="0"/>
    <n v="0"/>
    <n v="17"/>
    <s v="2 5 6 566 001"/>
  </r>
  <r>
    <s v="D"/>
    <x v="3424"/>
    <s v="2 5 6 566 002 001"/>
    <x v="283"/>
    <n v="0"/>
    <n v="0"/>
    <n v="0"/>
    <n v="0"/>
    <n v="17"/>
    <s v="2 5 6 566 002"/>
  </r>
  <r>
    <s v="D"/>
    <x v="3425"/>
    <s v="2 5 6 566 003 001"/>
    <x v="283"/>
    <n v="0"/>
    <n v="0"/>
    <n v="0"/>
    <n v="0"/>
    <n v="17"/>
    <s v="2 5 6 566 003"/>
  </r>
  <r>
    <s v="D"/>
    <x v="3426"/>
    <s v="2 5 6 566 004 001"/>
    <x v="283"/>
    <n v="0"/>
    <n v="0"/>
    <n v="0"/>
    <n v="0"/>
    <n v="17"/>
    <s v="2 5 6 566 004"/>
  </r>
  <r>
    <s v="D"/>
    <x v="3427"/>
    <s v="2 5 6 566 005 001"/>
    <x v="283"/>
    <n v="0"/>
    <n v="0"/>
    <n v="0"/>
    <n v="0"/>
    <n v="17"/>
    <s v="2 5 6 566 005"/>
  </r>
  <r>
    <s v="D"/>
    <x v="3428"/>
    <s v="2 5 6 567 001 001"/>
    <x v="284"/>
    <n v="0"/>
    <n v="0"/>
    <n v="0"/>
    <n v="0"/>
    <n v="17"/>
    <s v="2 5 6 567 001"/>
  </r>
  <r>
    <s v="D"/>
    <x v="3429"/>
    <s v="2 5 6 567 002 001"/>
    <x v="284"/>
    <n v="0"/>
    <n v="0"/>
    <n v="0"/>
    <n v="0"/>
    <n v="17"/>
    <s v="2 5 6 567 002"/>
  </r>
  <r>
    <s v="D"/>
    <x v="3430"/>
    <s v="2 5 6 567 003 001"/>
    <x v="284"/>
    <n v="0"/>
    <n v="0"/>
    <n v="0"/>
    <n v="0"/>
    <n v="17"/>
    <s v="2 5 6 567 003"/>
  </r>
  <r>
    <s v="D"/>
    <x v="3431"/>
    <s v="2 5 6 567 004 001"/>
    <x v="284"/>
    <n v="0"/>
    <n v="0"/>
    <n v="0"/>
    <n v="0"/>
    <n v="17"/>
    <s v="2 5 6 567 004"/>
  </r>
  <r>
    <s v="D"/>
    <x v="3432"/>
    <s v="2 5 6 567 005 001"/>
    <x v="284"/>
    <n v="0"/>
    <n v="0"/>
    <n v="0"/>
    <n v="0"/>
    <n v="17"/>
    <s v="2 5 6 567 005"/>
  </r>
  <r>
    <s v="D"/>
    <x v="3433"/>
    <s v="2 5 6 569 001 001"/>
    <x v="285"/>
    <n v="0"/>
    <n v="0"/>
    <n v="0"/>
    <n v="0"/>
    <n v="17"/>
    <s v="2 5 6 569 001"/>
  </r>
  <r>
    <s v="D"/>
    <x v="3434"/>
    <s v="2 5 6 569 002 001"/>
    <x v="285"/>
    <n v="0"/>
    <n v="0"/>
    <n v="0"/>
    <n v="0"/>
    <n v="17"/>
    <s v="2 5 6 569 002"/>
  </r>
  <r>
    <s v="D"/>
    <x v="3435"/>
    <s v="2 5 6 569 003 001"/>
    <x v="285"/>
    <n v="0"/>
    <n v="0"/>
    <n v="0"/>
    <n v="0"/>
    <n v="17"/>
    <s v="2 5 6 569 003"/>
  </r>
  <r>
    <s v="D"/>
    <x v="3436"/>
    <s v="2 5 6 569 004 001"/>
    <x v="285"/>
    <n v="0"/>
    <n v="0"/>
    <n v="0"/>
    <n v="0"/>
    <n v="17"/>
    <s v="2 5 6 569 004"/>
  </r>
  <r>
    <s v="D"/>
    <x v="3437"/>
    <s v="2 5 6 569 005 001"/>
    <x v="285"/>
    <n v="0"/>
    <n v="0"/>
    <n v="0"/>
    <n v="0"/>
    <n v="17"/>
    <s v="2 5 6 569 005"/>
  </r>
  <r>
    <s v="D"/>
    <x v="3438"/>
    <s v="2 5 7 571 001 001"/>
    <x v="287"/>
    <n v="0"/>
    <n v="0"/>
    <n v="0"/>
    <n v="0"/>
    <n v="17"/>
    <s v="2 5 7 571 001"/>
  </r>
  <r>
    <s v="D"/>
    <x v="3439"/>
    <s v="2 5 7 571 002 001"/>
    <x v="287"/>
    <n v="0"/>
    <n v="0"/>
    <n v="0"/>
    <n v="0"/>
    <n v="17"/>
    <s v="2 5 7 571 002"/>
  </r>
  <r>
    <s v="D"/>
    <x v="3440"/>
    <s v="2 5 7 571 003 001"/>
    <x v="287"/>
    <n v="0"/>
    <n v="0"/>
    <n v="0"/>
    <n v="0"/>
    <n v="17"/>
    <s v="2 5 7 571 003"/>
  </r>
  <r>
    <s v="D"/>
    <x v="3441"/>
    <s v="2 5 7 571 004 001"/>
    <x v="287"/>
    <n v="0"/>
    <n v="0"/>
    <n v="0"/>
    <n v="0"/>
    <n v="17"/>
    <s v="2 5 7 571 004"/>
  </r>
  <r>
    <s v="D"/>
    <x v="3442"/>
    <s v="2 5 7 571 005 001"/>
    <x v="287"/>
    <n v="0"/>
    <n v="0"/>
    <n v="0"/>
    <n v="0"/>
    <n v="17"/>
    <s v="2 5 7 571 005"/>
  </r>
  <r>
    <s v="D"/>
    <x v="3443"/>
    <s v="2 5 7 572 001 001"/>
    <x v="288"/>
    <n v="0"/>
    <n v="0"/>
    <n v="0"/>
    <n v="0"/>
    <n v="17"/>
    <s v="2 5 7 572 001"/>
  </r>
  <r>
    <s v="D"/>
    <x v="3444"/>
    <s v="2 5 7 572 002 001"/>
    <x v="288"/>
    <n v="0"/>
    <n v="0"/>
    <n v="0"/>
    <n v="0"/>
    <n v="17"/>
    <s v="2 5 7 572 002"/>
  </r>
  <r>
    <s v="D"/>
    <x v="3445"/>
    <s v="2 5 7 572 003 001"/>
    <x v="288"/>
    <n v="0"/>
    <n v="0"/>
    <n v="0"/>
    <n v="0"/>
    <n v="17"/>
    <s v="2 5 7 572 003"/>
  </r>
  <r>
    <s v="D"/>
    <x v="3446"/>
    <s v="2 5 7 572 004 001"/>
    <x v="288"/>
    <n v="0"/>
    <n v="0"/>
    <n v="0"/>
    <n v="0"/>
    <n v="17"/>
    <s v="2 5 7 572 004"/>
  </r>
  <r>
    <s v="D"/>
    <x v="3447"/>
    <s v="2 5 7 572 005 001"/>
    <x v="288"/>
    <n v="0"/>
    <n v="0"/>
    <n v="0"/>
    <n v="0"/>
    <n v="17"/>
    <s v="2 5 7 572 005"/>
  </r>
  <r>
    <s v="D"/>
    <x v="3448"/>
    <s v="2 5 7 573 001 001"/>
    <x v="289"/>
    <n v="0"/>
    <n v="0"/>
    <n v="0"/>
    <n v="0"/>
    <n v="17"/>
    <s v="2 5 7 573 001"/>
  </r>
  <r>
    <s v="D"/>
    <x v="3449"/>
    <s v="2 5 7 573 002 001"/>
    <x v="289"/>
    <n v="0"/>
    <n v="0"/>
    <n v="0"/>
    <n v="0"/>
    <n v="17"/>
    <s v="2 5 7 573 002"/>
  </r>
  <r>
    <s v="D"/>
    <x v="3450"/>
    <s v="2 5 7 573 003 001"/>
    <x v="289"/>
    <n v="0"/>
    <n v="0"/>
    <n v="0"/>
    <n v="0"/>
    <n v="17"/>
    <s v="2 5 7 573 003"/>
  </r>
  <r>
    <s v="D"/>
    <x v="3451"/>
    <s v="2 5 7 573 004 001"/>
    <x v="289"/>
    <n v="0"/>
    <n v="0"/>
    <n v="0"/>
    <n v="0"/>
    <n v="17"/>
    <s v="2 5 7 573 004"/>
  </r>
  <r>
    <s v="D"/>
    <x v="3452"/>
    <s v="2 5 7 573 005 001"/>
    <x v="289"/>
    <n v="0"/>
    <n v="0"/>
    <n v="0"/>
    <n v="0"/>
    <n v="17"/>
    <s v="2 5 7 573 005"/>
  </r>
  <r>
    <s v="D"/>
    <x v="3453"/>
    <s v="2 5 7 574 001 001"/>
    <x v="290"/>
    <n v="0"/>
    <n v="0"/>
    <n v="0"/>
    <n v="0"/>
    <n v="17"/>
    <s v="2 5 7 574 001"/>
  </r>
  <r>
    <s v="D"/>
    <x v="3454"/>
    <s v="2 5 7 574 002 001"/>
    <x v="290"/>
    <n v="0"/>
    <n v="0"/>
    <n v="0"/>
    <n v="0"/>
    <n v="17"/>
    <s v="2 5 7 574 002"/>
  </r>
  <r>
    <s v="D"/>
    <x v="3455"/>
    <s v="2 5 7 574 003 001"/>
    <x v="290"/>
    <n v="0"/>
    <n v="0"/>
    <n v="0"/>
    <n v="0"/>
    <n v="17"/>
    <s v="2 5 7 574 003"/>
  </r>
  <r>
    <s v="D"/>
    <x v="3456"/>
    <s v="2 5 7 574 004 001"/>
    <x v="290"/>
    <n v="0"/>
    <n v="0"/>
    <n v="0"/>
    <n v="0"/>
    <n v="17"/>
    <s v="2 5 7 574 004"/>
  </r>
  <r>
    <s v="D"/>
    <x v="3457"/>
    <s v="2 5 7 574 005 001"/>
    <x v="290"/>
    <n v="0"/>
    <n v="0"/>
    <n v="0"/>
    <n v="0"/>
    <n v="17"/>
    <s v="2 5 7 574 005"/>
  </r>
  <r>
    <s v="D"/>
    <x v="3458"/>
    <s v="2 5 7 575 001 001"/>
    <x v="291"/>
    <n v="0"/>
    <n v="0"/>
    <n v="0"/>
    <n v="0"/>
    <n v="17"/>
    <s v="2 5 7 575 001"/>
  </r>
  <r>
    <s v="D"/>
    <x v="3459"/>
    <s v="2 5 7 575 002 001"/>
    <x v="291"/>
    <n v="0"/>
    <n v="0"/>
    <n v="0"/>
    <n v="0"/>
    <n v="17"/>
    <s v="2 5 7 575 002"/>
  </r>
  <r>
    <s v="D"/>
    <x v="3460"/>
    <s v="2 5 7 575 003 001"/>
    <x v="291"/>
    <n v="0"/>
    <n v="0"/>
    <n v="0"/>
    <n v="0"/>
    <n v="17"/>
    <s v="2 5 7 575 003"/>
  </r>
  <r>
    <s v="D"/>
    <x v="3461"/>
    <s v="2 5 7 575 004 001"/>
    <x v="291"/>
    <n v="0"/>
    <n v="0"/>
    <n v="0"/>
    <n v="0"/>
    <n v="17"/>
    <s v="2 5 7 575 004"/>
  </r>
  <r>
    <s v="D"/>
    <x v="3462"/>
    <s v="2 5 7 575 005 001"/>
    <x v="291"/>
    <n v="0"/>
    <n v="0"/>
    <n v="0"/>
    <n v="0"/>
    <n v="17"/>
    <s v="2 5 7 575 005"/>
  </r>
  <r>
    <s v="D"/>
    <x v="3463"/>
    <s v="2 5 7 576 001 001"/>
    <x v="292"/>
    <n v="0"/>
    <n v="0"/>
    <n v="0"/>
    <n v="0"/>
    <n v="17"/>
    <s v="2 5 7 576 001"/>
  </r>
  <r>
    <s v="D"/>
    <x v="3464"/>
    <s v="2 5 7 576 002 001"/>
    <x v="292"/>
    <n v="0"/>
    <n v="0"/>
    <n v="0"/>
    <n v="0"/>
    <n v="17"/>
    <s v="2 5 7 576 002"/>
  </r>
  <r>
    <s v="D"/>
    <x v="3465"/>
    <s v="2 5 7 576 003 001"/>
    <x v="292"/>
    <n v="0"/>
    <n v="0"/>
    <n v="0"/>
    <n v="0"/>
    <n v="17"/>
    <s v="2 5 7 576 003"/>
  </r>
  <r>
    <s v="D"/>
    <x v="3466"/>
    <s v="2 5 7 576 004 001"/>
    <x v="292"/>
    <n v="0"/>
    <n v="0"/>
    <n v="0"/>
    <n v="0"/>
    <n v="17"/>
    <s v="2 5 7 576 004"/>
  </r>
  <r>
    <s v="D"/>
    <x v="3467"/>
    <s v="2 5 7 576 005 001"/>
    <x v="292"/>
    <n v="0"/>
    <n v="0"/>
    <n v="0"/>
    <n v="0"/>
    <n v="17"/>
    <s v="2 5 7 576 005"/>
  </r>
  <r>
    <s v="D"/>
    <x v="3468"/>
    <s v="2 5 7 577 001 001"/>
    <x v="293"/>
    <n v="0"/>
    <n v="0"/>
    <n v="0"/>
    <n v="0"/>
    <n v="17"/>
    <s v="2 5 7 577 001"/>
  </r>
  <r>
    <s v="D"/>
    <x v="3469"/>
    <s v="2 5 7 577 002 001"/>
    <x v="293"/>
    <n v="0"/>
    <n v="0"/>
    <n v="0"/>
    <n v="0"/>
    <n v="17"/>
    <s v="2 5 7 577 002"/>
  </r>
  <r>
    <s v="D"/>
    <x v="3470"/>
    <s v="2 5 7 577 003 001"/>
    <x v="293"/>
    <n v="0"/>
    <n v="0"/>
    <n v="0"/>
    <n v="0"/>
    <n v="17"/>
    <s v="2 5 7 577 003"/>
  </r>
  <r>
    <s v="D"/>
    <x v="3471"/>
    <s v="2 5 7 577 004 001"/>
    <x v="293"/>
    <n v="0"/>
    <n v="0"/>
    <n v="0"/>
    <n v="0"/>
    <n v="17"/>
    <s v="2 5 7 577 004"/>
  </r>
  <r>
    <s v="D"/>
    <x v="3472"/>
    <s v="2 5 7 577 005 001"/>
    <x v="293"/>
    <n v="0"/>
    <n v="0"/>
    <n v="0"/>
    <n v="0"/>
    <n v="17"/>
    <s v="2 5 7 577 005"/>
  </r>
  <r>
    <s v="D"/>
    <x v="3473"/>
    <s v="2 5 7 578 001 001"/>
    <x v="294"/>
    <n v="0"/>
    <n v="0"/>
    <n v="0"/>
    <n v="0"/>
    <n v="17"/>
    <s v="2 5 7 578 001"/>
  </r>
  <r>
    <s v="D"/>
    <x v="3474"/>
    <s v="2 5 7 578 002 001"/>
    <x v="294"/>
    <n v="0"/>
    <n v="0"/>
    <n v="0"/>
    <n v="0"/>
    <n v="17"/>
    <s v="2 5 7 578 002"/>
  </r>
  <r>
    <s v="D"/>
    <x v="3475"/>
    <s v="2 5 7 578 003 001"/>
    <x v="294"/>
    <n v="0"/>
    <n v="0"/>
    <n v="0"/>
    <n v="0"/>
    <n v="17"/>
    <s v="2 5 7 578 003"/>
  </r>
  <r>
    <s v="D"/>
    <x v="3476"/>
    <s v="2 5 7 578 004 001"/>
    <x v="294"/>
    <n v="0"/>
    <n v="0"/>
    <n v="0"/>
    <n v="0"/>
    <n v="17"/>
    <s v="2 5 7 578 004"/>
  </r>
  <r>
    <s v="D"/>
    <x v="3477"/>
    <s v="2 5 7 578 005 001"/>
    <x v="294"/>
    <n v="0"/>
    <n v="0"/>
    <n v="0"/>
    <n v="0"/>
    <n v="17"/>
    <s v="2 5 7 578 005"/>
  </r>
  <r>
    <s v="D"/>
    <x v="3478"/>
    <s v="2 5 7 579 001 001"/>
    <x v="295"/>
    <n v="0"/>
    <n v="0"/>
    <n v="0"/>
    <n v="0"/>
    <n v="17"/>
    <s v="2 5 7 579 001"/>
  </r>
  <r>
    <s v="D"/>
    <x v="3479"/>
    <s v="2 5 7 579 002 001"/>
    <x v="295"/>
    <n v="0"/>
    <n v="0"/>
    <n v="0"/>
    <n v="0"/>
    <n v="17"/>
    <s v="2 5 7 579 002"/>
  </r>
  <r>
    <s v="D"/>
    <x v="3480"/>
    <s v="2 5 7 579 003 001"/>
    <x v="295"/>
    <n v="0"/>
    <n v="0"/>
    <n v="0"/>
    <n v="0"/>
    <n v="17"/>
    <s v="2 5 7 579 003"/>
  </r>
  <r>
    <s v="D"/>
    <x v="3481"/>
    <s v="2 5 7 579 004 001"/>
    <x v="295"/>
    <n v="0"/>
    <n v="0"/>
    <n v="0"/>
    <n v="0"/>
    <n v="17"/>
    <s v="2 5 7 579 004"/>
  </r>
  <r>
    <s v="D"/>
    <x v="3482"/>
    <s v="2 5 7 579 005 001"/>
    <x v="295"/>
    <n v="0"/>
    <n v="0"/>
    <n v="0"/>
    <n v="0"/>
    <n v="17"/>
    <s v="2 5 7 579 005"/>
  </r>
  <r>
    <s v="D"/>
    <x v="3483"/>
    <s v="2 5 8 581 001 001"/>
    <x v="297"/>
    <n v="0"/>
    <n v="0"/>
    <n v="0"/>
    <n v="0"/>
    <n v="17"/>
    <s v="2 5 8 581 001"/>
  </r>
  <r>
    <s v="D"/>
    <x v="3484"/>
    <s v="2 5 8 581 002 001"/>
    <x v="297"/>
    <n v="0"/>
    <n v="0"/>
    <n v="0"/>
    <n v="0"/>
    <n v="17"/>
    <s v="2 5 8 581 002"/>
  </r>
  <r>
    <s v="D"/>
    <x v="3485"/>
    <s v="2 5 8 581 003 001"/>
    <x v="297"/>
    <n v="0"/>
    <n v="0"/>
    <n v="0"/>
    <n v="0"/>
    <n v="17"/>
    <s v="2 5 8 581 003"/>
  </r>
  <r>
    <s v="D"/>
    <x v="3486"/>
    <s v="2 5 8 581 004 001"/>
    <x v="297"/>
    <n v="0"/>
    <n v="0"/>
    <n v="0"/>
    <n v="0"/>
    <n v="17"/>
    <s v="2 5 8 581 004"/>
  </r>
  <r>
    <s v="D"/>
    <x v="3487"/>
    <s v="2 5 8 581 005 001"/>
    <x v="297"/>
    <n v="0"/>
    <n v="0"/>
    <n v="0"/>
    <n v="0"/>
    <n v="17"/>
    <s v="2 5 8 581 005"/>
  </r>
  <r>
    <s v="D"/>
    <x v="3488"/>
    <s v="2 5 8 582 001 001"/>
    <x v="298"/>
    <n v="0"/>
    <n v="0"/>
    <n v="0"/>
    <n v="0"/>
    <n v="17"/>
    <s v="2 5 8 582 001"/>
  </r>
  <r>
    <s v="D"/>
    <x v="3489"/>
    <s v="2 5 8 582 002 001"/>
    <x v="298"/>
    <n v="0"/>
    <n v="0"/>
    <n v="0"/>
    <n v="0"/>
    <n v="17"/>
    <s v="2 5 8 582 002"/>
  </r>
  <r>
    <s v="D"/>
    <x v="3490"/>
    <s v="2 5 8 582 003 001"/>
    <x v="298"/>
    <n v="0"/>
    <n v="0"/>
    <n v="0"/>
    <n v="0"/>
    <n v="17"/>
    <s v="2 5 8 582 003"/>
  </r>
  <r>
    <s v="D"/>
    <x v="3491"/>
    <s v="2 5 8 582 004 001"/>
    <x v="298"/>
    <n v="0"/>
    <n v="0"/>
    <n v="0"/>
    <n v="0"/>
    <n v="17"/>
    <s v="2 5 8 582 004"/>
  </r>
  <r>
    <s v="D"/>
    <x v="3492"/>
    <s v="2 5 8 582 005 001"/>
    <x v="298"/>
    <n v="0"/>
    <n v="0"/>
    <n v="0"/>
    <n v="0"/>
    <n v="17"/>
    <s v="2 5 8 582 005"/>
  </r>
  <r>
    <s v="D"/>
    <x v="3493"/>
    <s v="2 5 8 583 001 001"/>
    <x v="299"/>
    <n v="0"/>
    <n v="0"/>
    <n v="0"/>
    <n v="0"/>
    <n v="17"/>
    <s v="2 5 8 583 001"/>
  </r>
  <r>
    <s v="D"/>
    <x v="3494"/>
    <s v="2 5 8 583 002 001"/>
    <x v="299"/>
    <n v="0"/>
    <n v="0"/>
    <n v="0"/>
    <n v="0"/>
    <n v="17"/>
    <s v="2 5 8 583 002"/>
  </r>
  <r>
    <s v="D"/>
    <x v="3495"/>
    <s v="2 5 8 583 003 001"/>
    <x v="299"/>
    <n v="0"/>
    <n v="0"/>
    <n v="0"/>
    <n v="0"/>
    <n v="17"/>
    <s v="2 5 8 583 003"/>
  </r>
  <r>
    <s v="D"/>
    <x v="3496"/>
    <s v="2 5 8 583 004 001"/>
    <x v="299"/>
    <n v="0"/>
    <n v="0"/>
    <n v="0"/>
    <n v="0"/>
    <n v="17"/>
    <s v="2 5 8 583 004"/>
  </r>
  <r>
    <s v="D"/>
    <x v="3497"/>
    <s v="2 5 8 583 005 001"/>
    <x v="299"/>
    <n v="0"/>
    <n v="0"/>
    <n v="0"/>
    <n v="0"/>
    <n v="17"/>
    <s v="2 5 8 583 005"/>
  </r>
  <r>
    <s v="D"/>
    <x v="3498"/>
    <s v="2 5 8 589 001 001"/>
    <x v="300"/>
    <n v="0"/>
    <n v="0"/>
    <n v="0"/>
    <n v="0"/>
    <n v="17"/>
    <s v="2 5 8 589 001"/>
  </r>
  <r>
    <s v="D"/>
    <x v="3499"/>
    <s v="2 5 8 589 002 001"/>
    <x v="300"/>
    <n v="0"/>
    <n v="0"/>
    <n v="0"/>
    <n v="0"/>
    <n v="17"/>
    <s v="2 5 8 589 002"/>
  </r>
  <r>
    <s v="D"/>
    <x v="3500"/>
    <s v="2 5 8 589 003 001"/>
    <x v="300"/>
    <n v="0"/>
    <n v="0"/>
    <n v="0"/>
    <n v="0"/>
    <n v="17"/>
    <s v="2 5 8 589 003"/>
  </r>
  <r>
    <s v="D"/>
    <x v="3501"/>
    <s v="2 5 8 589 004 001"/>
    <x v="300"/>
    <n v="0"/>
    <n v="0"/>
    <n v="0"/>
    <n v="0"/>
    <n v="17"/>
    <s v="2 5 8 589 004"/>
  </r>
  <r>
    <s v="D"/>
    <x v="3502"/>
    <s v="2 5 8 589 005 001"/>
    <x v="300"/>
    <n v="0"/>
    <n v="0"/>
    <n v="0"/>
    <n v="0"/>
    <n v="17"/>
    <s v="2 5 8 589 005"/>
  </r>
  <r>
    <s v="D"/>
    <x v="3503"/>
    <s v="2 5 9 591 001 001"/>
    <x v="302"/>
    <n v="0"/>
    <n v="0"/>
    <n v="0"/>
    <n v="0"/>
    <n v="17"/>
    <s v="2 5 9 591 001"/>
  </r>
  <r>
    <s v="D"/>
    <x v="3504"/>
    <s v="2 5 9 591 002 001"/>
    <x v="302"/>
    <n v="0"/>
    <n v="0"/>
    <n v="0"/>
    <n v="0"/>
    <n v="17"/>
    <s v="2 5 9 591 002"/>
  </r>
  <r>
    <s v="D"/>
    <x v="3505"/>
    <s v="2 5 9 591 003 001"/>
    <x v="302"/>
    <n v="0"/>
    <n v="0"/>
    <n v="0"/>
    <n v="0"/>
    <n v="17"/>
    <s v="2 5 9 591 003"/>
  </r>
  <r>
    <s v="D"/>
    <x v="3506"/>
    <s v="2 5 9 591 004 001"/>
    <x v="302"/>
    <n v="0"/>
    <n v="0"/>
    <n v="0"/>
    <n v="0"/>
    <n v="17"/>
    <s v="2 5 9 591 004"/>
  </r>
  <r>
    <s v="D"/>
    <x v="3507"/>
    <s v="2 5 9 591 005 001"/>
    <x v="302"/>
    <n v="0"/>
    <n v="0"/>
    <n v="0"/>
    <n v="0"/>
    <n v="17"/>
    <s v="2 5 9 591 005"/>
  </r>
  <r>
    <s v="D"/>
    <x v="3508"/>
    <s v="2 5 9 592 001 001"/>
    <x v="303"/>
    <n v="0"/>
    <n v="0"/>
    <n v="0"/>
    <n v="0"/>
    <n v="17"/>
    <s v="2 5 9 592 001"/>
  </r>
  <r>
    <s v="D"/>
    <x v="3509"/>
    <s v="2 5 9 592 002 001"/>
    <x v="303"/>
    <n v="0"/>
    <n v="0"/>
    <n v="0"/>
    <n v="0"/>
    <n v="17"/>
    <s v="2 5 9 592 002"/>
  </r>
  <r>
    <s v="D"/>
    <x v="3510"/>
    <s v="2 5 9 592 003 001"/>
    <x v="303"/>
    <n v="0"/>
    <n v="0"/>
    <n v="0"/>
    <n v="0"/>
    <n v="17"/>
    <s v="2 5 9 592 003"/>
  </r>
  <r>
    <s v="D"/>
    <x v="3511"/>
    <s v="2 5 9 592 004 001"/>
    <x v="303"/>
    <n v="0"/>
    <n v="0"/>
    <n v="0"/>
    <n v="0"/>
    <n v="17"/>
    <s v="2 5 9 592 004"/>
  </r>
  <r>
    <s v="D"/>
    <x v="3512"/>
    <s v="2 5 9 592 005 001"/>
    <x v="303"/>
    <n v="0"/>
    <n v="0"/>
    <n v="0"/>
    <n v="0"/>
    <n v="17"/>
    <s v="2 5 9 592 005"/>
  </r>
  <r>
    <s v="D"/>
    <x v="3513"/>
    <s v="2 5 9 593 001 001"/>
    <x v="304"/>
    <n v="0"/>
    <n v="0"/>
    <n v="0"/>
    <n v="0"/>
    <n v="17"/>
    <s v="2 5 9 593 001"/>
  </r>
  <r>
    <s v="D"/>
    <x v="3514"/>
    <s v="2 5 9 593 002 001"/>
    <x v="304"/>
    <n v="0"/>
    <n v="0"/>
    <n v="0"/>
    <n v="0"/>
    <n v="17"/>
    <s v="2 5 9 593 002"/>
  </r>
  <r>
    <s v="D"/>
    <x v="3515"/>
    <s v="2 5 9 593 003 001"/>
    <x v="304"/>
    <n v="0"/>
    <n v="0"/>
    <n v="0"/>
    <n v="0"/>
    <n v="17"/>
    <s v="2 5 9 593 003"/>
  </r>
  <r>
    <s v="D"/>
    <x v="3516"/>
    <s v="2 5 9 593 004 001"/>
    <x v="304"/>
    <n v="0"/>
    <n v="0"/>
    <n v="0"/>
    <n v="0"/>
    <n v="17"/>
    <s v="2 5 9 593 004"/>
  </r>
  <r>
    <s v="D"/>
    <x v="3517"/>
    <s v="2 5 9 593 005 001"/>
    <x v="304"/>
    <n v="0"/>
    <n v="0"/>
    <n v="0"/>
    <n v="0"/>
    <n v="17"/>
    <s v="2 5 9 593 005"/>
  </r>
  <r>
    <s v="D"/>
    <x v="3518"/>
    <s v="2 5 9 594 001 001"/>
    <x v="305"/>
    <n v="0"/>
    <n v="0"/>
    <n v="0"/>
    <n v="0"/>
    <n v="17"/>
    <s v="2 5 9 594 001"/>
  </r>
  <r>
    <s v="D"/>
    <x v="3519"/>
    <s v="2 5 9 594 002 001"/>
    <x v="305"/>
    <n v="0"/>
    <n v="0"/>
    <n v="0"/>
    <n v="0"/>
    <n v="17"/>
    <s v="2 5 9 594 002"/>
  </r>
  <r>
    <s v="D"/>
    <x v="3520"/>
    <s v="2 5 9 594 003 001"/>
    <x v="305"/>
    <n v="0"/>
    <n v="0"/>
    <n v="0"/>
    <n v="0"/>
    <n v="17"/>
    <s v="2 5 9 594 003"/>
  </r>
  <r>
    <s v="D"/>
    <x v="3521"/>
    <s v="2 5 9 594 004 001"/>
    <x v="305"/>
    <n v="0"/>
    <n v="0"/>
    <n v="0"/>
    <n v="0"/>
    <n v="17"/>
    <s v="2 5 9 594 004"/>
  </r>
  <r>
    <s v="D"/>
    <x v="3522"/>
    <s v="2 5 9 594 005 001"/>
    <x v="305"/>
    <n v="0"/>
    <n v="0"/>
    <n v="0"/>
    <n v="0"/>
    <n v="17"/>
    <s v="2 5 9 594 005"/>
  </r>
  <r>
    <s v="D"/>
    <x v="3523"/>
    <s v="2 5 9 595 001 001"/>
    <x v="306"/>
    <n v="0"/>
    <n v="0"/>
    <n v="0"/>
    <n v="0"/>
    <n v="17"/>
    <s v="2 5 9 595 001"/>
  </r>
  <r>
    <s v="D"/>
    <x v="3524"/>
    <s v="2 5 9 595 002 001"/>
    <x v="306"/>
    <n v="0"/>
    <n v="0"/>
    <n v="0"/>
    <n v="0"/>
    <n v="17"/>
    <s v="2 5 9 595 002"/>
  </r>
  <r>
    <s v="D"/>
    <x v="3525"/>
    <s v="2 5 9 595 003 001"/>
    <x v="306"/>
    <n v="0"/>
    <n v="0"/>
    <n v="0"/>
    <n v="0"/>
    <n v="17"/>
    <s v="2 5 9 595 003"/>
  </r>
  <r>
    <s v="D"/>
    <x v="3526"/>
    <s v="2 5 9 595 004 001"/>
    <x v="306"/>
    <n v="0"/>
    <n v="0"/>
    <n v="0"/>
    <n v="0"/>
    <n v="17"/>
    <s v="2 5 9 595 004"/>
  </r>
  <r>
    <s v="D"/>
    <x v="3527"/>
    <s v="2 5 9 595 005 001"/>
    <x v="306"/>
    <n v="0"/>
    <n v="0"/>
    <n v="0"/>
    <n v="0"/>
    <n v="17"/>
    <s v="2 5 9 595 005"/>
  </r>
  <r>
    <s v="D"/>
    <x v="3528"/>
    <s v="2 5 9 596 001 001"/>
    <x v="307"/>
    <n v="0"/>
    <n v="0"/>
    <n v="0"/>
    <n v="0"/>
    <n v="17"/>
    <s v="2 5 9 596 001"/>
  </r>
  <r>
    <s v="D"/>
    <x v="3529"/>
    <s v="2 5 9 596 002 001"/>
    <x v="307"/>
    <n v="0"/>
    <n v="0"/>
    <n v="0"/>
    <n v="0"/>
    <n v="17"/>
    <s v="2 5 9 596 002"/>
  </r>
  <r>
    <s v="D"/>
    <x v="3530"/>
    <s v="2 5 9 596 003 001"/>
    <x v="307"/>
    <n v="0"/>
    <n v="0"/>
    <n v="0"/>
    <n v="0"/>
    <n v="17"/>
    <s v="2 5 9 596 003"/>
  </r>
  <r>
    <s v="D"/>
    <x v="3531"/>
    <s v="2 5 9 596 004 001"/>
    <x v="307"/>
    <n v="0"/>
    <n v="0"/>
    <n v="0"/>
    <n v="0"/>
    <n v="17"/>
    <s v="2 5 9 596 004"/>
  </r>
  <r>
    <s v="D"/>
    <x v="3532"/>
    <s v="2 5 9 596 005 001"/>
    <x v="307"/>
    <n v="0"/>
    <n v="0"/>
    <n v="0"/>
    <n v="0"/>
    <n v="17"/>
    <s v="2 5 9 596 005"/>
  </r>
  <r>
    <s v="D"/>
    <x v="3533"/>
    <s v="2 5 9 597 001 001"/>
    <x v="308"/>
    <n v="0"/>
    <n v="0"/>
    <n v="0"/>
    <n v="0"/>
    <n v="17"/>
    <s v="2 5 9 597 001"/>
  </r>
  <r>
    <s v="D"/>
    <x v="3534"/>
    <s v="2 5 9 597 002 001"/>
    <x v="308"/>
    <n v="0"/>
    <n v="0"/>
    <n v="0"/>
    <n v="0"/>
    <n v="17"/>
    <s v="2 5 9 597 002"/>
  </r>
  <r>
    <s v="D"/>
    <x v="3535"/>
    <s v="2 5 9 597 003 001"/>
    <x v="308"/>
    <n v="0"/>
    <n v="0"/>
    <n v="0"/>
    <n v="0"/>
    <n v="17"/>
    <s v="2 5 9 597 003"/>
  </r>
  <r>
    <s v="D"/>
    <x v="3536"/>
    <s v="2 5 9 597 004 001"/>
    <x v="308"/>
    <n v="0"/>
    <n v="0"/>
    <n v="0"/>
    <n v="0"/>
    <n v="17"/>
    <s v="2 5 9 597 004"/>
  </r>
  <r>
    <s v="D"/>
    <x v="3537"/>
    <s v="2 5 9 597 005 001"/>
    <x v="308"/>
    <n v="0"/>
    <n v="0"/>
    <n v="0"/>
    <n v="0"/>
    <n v="17"/>
    <s v="2 5 9 597 005"/>
  </r>
  <r>
    <s v="D"/>
    <x v="3538"/>
    <s v="2 5 9 598 001 001"/>
    <x v="309"/>
    <n v="0"/>
    <n v="0"/>
    <n v="0"/>
    <n v="0"/>
    <n v="17"/>
    <s v="2 5 9 598 001"/>
  </r>
  <r>
    <s v="D"/>
    <x v="3539"/>
    <s v="2 5 9 598 002 001"/>
    <x v="309"/>
    <n v="0"/>
    <n v="0"/>
    <n v="0"/>
    <n v="0"/>
    <n v="17"/>
    <s v="2 5 9 598 002"/>
  </r>
  <r>
    <s v="D"/>
    <x v="3540"/>
    <s v="2 5 9 598 003 001"/>
    <x v="309"/>
    <n v="0"/>
    <n v="0"/>
    <n v="0"/>
    <n v="0"/>
    <n v="17"/>
    <s v="2 5 9 598 003"/>
  </r>
  <r>
    <s v="D"/>
    <x v="3541"/>
    <s v="2 5 9 598 004 001"/>
    <x v="309"/>
    <n v="0"/>
    <n v="0"/>
    <n v="0"/>
    <n v="0"/>
    <n v="17"/>
    <s v="2 5 9 598 004"/>
  </r>
  <r>
    <s v="D"/>
    <x v="3542"/>
    <s v="2 5 9 598 005 001"/>
    <x v="309"/>
    <n v="0"/>
    <n v="0"/>
    <n v="0"/>
    <n v="0"/>
    <n v="17"/>
    <s v="2 5 9 598 005"/>
  </r>
  <r>
    <s v="D"/>
    <x v="3543"/>
    <s v="2 5 9 599 001 001"/>
    <x v="310"/>
    <n v="0"/>
    <n v="0"/>
    <n v="0"/>
    <n v="0"/>
    <n v="17"/>
    <s v="2 5 9 599 001"/>
  </r>
  <r>
    <s v="D"/>
    <x v="3544"/>
    <s v="2 5 9 599 002 001"/>
    <x v="310"/>
    <n v="0"/>
    <n v="0"/>
    <n v="0"/>
    <n v="0"/>
    <n v="17"/>
    <s v="2 5 9 599 002"/>
  </r>
  <r>
    <s v="D"/>
    <x v="3545"/>
    <s v="2 5 9 599 003 001"/>
    <x v="310"/>
    <n v="0"/>
    <n v="0"/>
    <n v="0"/>
    <n v="0"/>
    <n v="17"/>
    <s v="2 5 9 599 003"/>
  </r>
  <r>
    <s v="D"/>
    <x v="3546"/>
    <s v="2 5 9 599 004 001"/>
    <x v="310"/>
    <n v="0"/>
    <n v="0"/>
    <n v="0"/>
    <n v="0"/>
    <n v="17"/>
    <s v="2 5 9 599 004"/>
  </r>
  <r>
    <s v="D"/>
    <x v="3547"/>
    <s v="2 5 9 599 005 001"/>
    <x v="310"/>
    <n v="0"/>
    <n v="0"/>
    <n v="0"/>
    <n v="0"/>
    <n v="17"/>
    <s v="2 5 9 599 005"/>
  </r>
  <r>
    <s v="D"/>
    <x v="3548"/>
    <s v="2 6 1 611 001 001"/>
    <x v="313"/>
    <n v="0"/>
    <n v="0"/>
    <n v="0"/>
    <n v="0"/>
    <n v="17"/>
    <s v="2 6 1 611 001"/>
  </r>
  <r>
    <s v="D"/>
    <x v="3549"/>
    <s v="2 6 1 611 002 001"/>
    <x v="313"/>
    <n v="0"/>
    <n v="0"/>
    <n v="0"/>
    <n v="0"/>
    <n v="17"/>
    <s v="2 6 1 611 002"/>
  </r>
  <r>
    <s v="D"/>
    <x v="3550"/>
    <s v="2 6 1 611 003 001"/>
    <x v="313"/>
    <n v="0"/>
    <n v="0"/>
    <n v="0"/>
    <n v="0"/>
    <n v="17"/>
    <s v="2 6 1 611 003"/>
  </r>
  <r>
    <s v="D"/>
    <x v="3551"/>
    <s v="2 6 1 611 004 001"/>
    <x v="313"/>
    <n v="0"/>
    <n v="0"/>
    <n v="0"/>
    <n v="0"/>
    <n v="17"/>
    <s v="2 6 1 611 004"/>
  </r>
  <r>
    <s v="D"/>
    <x v="3552"/>
    <s v="2 6 1 611 005 001"/>
    <x v="313"/>
    <n v="0"/>
    <n v="0"/>
    <n v="0"/>
    <n v="0"/>
    <n v="17"/>
    <s v="2 6 1 611 005"/>
  </r>
  <r>
    <s v="D"/>
    <x v="3553"/>
    <s v="2 6 1 612 001 001"/>
    <x v="315"/>
    <n v="0"/>
    <n v="0"/>
    <n v="0"/>
    <n v="0"/>
    <n v="17"/>
    <s v="2 6 1 612 001"/>
  </r>
  <r>
    <s v="D"/>
    <x v="3554"/>
    <s v="2 6 1 612 002 001"/>
    <x v="315"/>
    <n v="0"/>
    <n v="0"/>
    <n v="0"/>
    <n v="0"/>
    <n v="17"/>
    <s v="2 6 1 612 002"/>
  </r>
  <r>
    <s v="D"/>
    <x v="3555"/>
    <s v="2 6 1 612 003 001"/>
    <x v="315"/>
    <n v="0"/>
    <n v="0"/>
    <n v="0"/>
    <n v="0"/>
    <n v="17"/>
    <s v="2 6 1 612 003"/>
  </r>
  <r>
    <s v="D"/>
    <x v="3556"/>
    <s v="2 6 1 612 004 001"/>
    <x v="315"/>
    <n v="0"/>
    <n v="0"/>
    <n v="0"/>
    <n v="0"/>
    <n v="17"/>
    <s v="2 6 1 612 004"/>
  </r>
  <r>
    <s v="D"/>
    <x v="3557"/>
    <s v="2 6 1 612 005 001"/>
    <x v="315"/>
    <n v="0"/>
    <n v="0"/>
    <n v="0"/>
    <n v="0"/>
    <n v="17"/>
    <s v="2 6 1 612 005"/>
  </r>
  <r>
    <s v="D"/>
    <x v="3558"/>
    <s v="2 6 1 613 001 001"/>
    <x v="318"/>
    <n v="0"/>
    <n v="0"/>
    <n v="0"/>
    <n v="0"/>
    <n v="17"/>
    <s v="2 6 1 613 001"/>
  </r>
  <r>
    <s v="D"/>
    <x v="3559"/>
    <s v="2 6 1 613 002 001"/>
    <x v="318"/>
    <n v="0"/>
    <n v="0"/>
    <n v="0"/>
    <n v="0"/>
    <n v="17"/>
    <s v="2 6 1 613 002"/>
  </r>
  <r>
    <s v="D"/>
    <x v="3560"/>
    <s v="2 6 1 613 003 001"/>
    <x v="318"/>
    <n v="0"/>
    <n v="0"/>
    <n v="0"/>
    <n v="0"/>
    <n v="17"/>
    <s v="2 6 1 613 003"/>
  </r>
  <r>
    <s v="D"/>
    <x v="3561"/>
    <s v="2 6 1 613 004 001"/>
    <x v="318"/>
    <n v="0"/>
    <n v="0"/>
    <n v="0"/>
    <n v="0"/>
    <n v="17"/>
    <s v="2 6 1 613 004"/>
  </r>
  <r>
    <s v="D"/>
    <x v="3562"/>
    <s v="2 6 1 613 005 001"/>
    <x v="318"/>
    <n v="0"/>
    <n v="0"/>
    <n v="0"/>
    <n v="0"/>
    <n v="17"/>
    <s v="2 6 1 613 005"/>
  </r>
  <r>
    <s v="D"/>
    <x v="3563"/>
    <s v="2 6 1 614 001 001"/>
    <x v="321"/>
    <n v="0"/>
    <n v="0"/>
    <n v="0"/>
    <n v="0"/>
    <n v="17"/>
    <s v="2 6 1 614 001"/>
  </r>
  <r>
    <s v="D"/>
    <x v="3564"/>
    <s v="2 6 1 614 002 001"/>
    <x v="321"/>
    <n v="0"/>
    <n v="0"/>
    <n v="0"/>
    <n v="0"/>
    <n v="17"/>
    <s v="2 6 1 614 002"/>
  </r>
  <r>
    <s v="D"/>
    <x v="3565"/>
    <s v="2 6 1 614 003 001"/>
    <x v="321"/>
    <n v="0"/>
    <n v="0"/>
    <n v="0"/>
    <n v="0"/>
    <n v="17"/>
    <s v="2 6 1 614 003"/>
  </r>
  <r>
    <s v="D"/>
    <x v="3566"/>
    <s v="2 6 1 614 004 001"/>
    <x v="321"/>
    <n v="0"/>
    <n v="0"/>
    <n v="0"/>
    <n v="0"/>
    <n v="17"/>
    <s v="2 6 1 614 004"/>
  </r>
  <r>
    <s v="D"/>
    <x v="3567"/>
    <s v="2 6 1 614 005 001"/>
    <x v="321"/>
    <n v="0"/>
    <n v="0"/>
    <n v="0"/>
    <n v="0"/>
    <n v="17"/>
    <s v="2 6 1 614 005"/>
  </r>
  <r>
    <s v="D"/>
    <x v="3568"/>
    <s v="2 6 1 615 001 001"/>
    <x v="325"/>
    <n v="0"/>
    <n v="0"/>
    <n v="0"/>
    <n v="0"/>
    <n v="17"/>
    <s v="2 6 1 615 001"/>
  </r>
  <r>
    <s v="D"/>
    <x v="3569"/>
    <s v="2 6 1 615 002 001"/>
    <x v="325"/>
    <n v="0"/>
    <n v="0"/>
    <n v="0"/>
    <n v="0"/>
    <n v="17"/>
    <s v="2 6 1 615 002"/>
  </r>
  <r>
    <s v="D"/>
    <x v="3570"/>
    <s v="2 6 1 615 003 001"/>
    <x v="325"/>
    <n v="0"/>
    <n v="0"/>
    <n v="0"/>
    <n v="0"/>
    <n v="17"/>
    <s v="2 6 1 615 003"/>
  </r>
  <r>
    <s v="D"/>
    <x v="3571"/>
    <s v="2 6 1 615 004 001"/>
    <x v="325"/>
    <n v="0"/>
    <n v="0"/>
    <n v="0"/>
    <n v="0"/>
    <n v="17"/>
    <s v="2 6 1 615 004"/>
  </r>
  <r>
    <s v="D"/>
    <x v="3572"/>
    <s v="2 6 1 615 005 001"/>
    <x v="325"/>
    <n v="0"/>
    <n v="0"/>
    <n v="0"/>
    <n v="0"/>
    <n v="17"/>
    <s v="2 6 1 615 005"/>
  </r>
  <r>
    <s v="D"/>
    <x v="3573"/>
    <s v="2 6 1 616 001 001"/>
    <x v="327"/>
    <n v="0"/>
    <n v="0"/>
    <n v="0"/>
    <n v="0"/>
    <n v="17"/>
    <s v="2 6 1 616 001"/>
  </r>
  <r>
    <s v="D"/>
    <x v="3574"/>
    <s v="2 6 1 616 002 001"/>
    <x v="327"/>
    <n v="0"/>
    <n v="0"/>
    <n v="0"/>
    <n v="0"/>
    <n v="17"/>
    <s v="2 6 1 616 002"/>
  </r>
  <r>
    <s v="D"/>
    <x v="3575"/>
    <s v="2 6 1 616 003 001"/>
    <x v="327"/>
    <n v="0"/>
    <n v="0"/>
    <n v="0"/>
    <n v="0"/>
    <n v="17"/>
    <s v="2 6 1 616 003"/>
  </r>
  <r>
    <s v="D"/>
    <x v="3576"/>
    <s v="2 6 1 616 004 001"/>
    <x v="327"/>
    <n v="0"/>
    <n v="0"/>
    <n v="0"/>
    <n v="0"/>
    <n v="17"/>
    <s v="2 6 1 616 004"/>
  </r>
  <r>
    <s v="D"/>
    <x v="3577"/>
    <s v="2 6 1 616 005 001"/>
    <x v="327"/>
    <n v="0"/>
    <n v="0"/>
    <n v="0"/>
    <n v="0"/>
    <n v="17"/>
    <s v="2 6 1 616 005"/>
  </r>
  <r>
    <s v="D"/>
    <x v="3578"/>
    <s v="2 6 1 617 001 001"/>
    <x v="330"/>
    <n v="0"/>
    <n v="0"/>
    <n v="0"/>
    <n v="0"/>
    <n v="17"/>
    <s v="2 6 1 617 001"/>
  </r>
  <r>
    <s v="D"/>
    <x v="3579"/>
    <s v="2 6 1 617 002 001"/>
    <x v="330"/>
    <n v="0"/>
    <n v="0"/>
    <n v="0"/>
    <n v="0"/>
    <n v="17"/>
    <s v="2 6 1 617 002"/>
  </r>
  <r>
    <s v="D"/>
    <x v="3580"/>
    <s v="2 6 1 617 003 001"/>
    <x v="330"/>
    <n v="0"/>
    <n v="0"/>
    <n v="0"/>
    <n v="0"/>
    <n v="17"/>
    <s v="2 6 1 617 003"/>
  </r>
  <r>
    <s v="D"/>
    <x v="3581"/>
    <s v="2 6 1 617 004 001"/>
    <x v="330"/>
    <n v="0"/>
    <n v="0"/>
    <n v="0"/>
    <n v="0"/>
    <n v="17"/>
    <s v="2 6 1 617 004"/>
  </r>
  <r>
    <s v="D"/>
    <x v="3582"/>
    <s v="2 6 1 617 005 001"/>
    <x v="330"/>
    <n v="0"/>
    <n v="0"/>
    <n v="0"/>
    <n v="0"/>
    <n v="17"/>
    <s v="2 6 1 617 005"/>
  </r>
  <r>
    <s v="D"/>
    <x v="3583"/>
    <s v="2 6 1 619 001 001"/>
    <x v="331"/>
    <n v="0"/>
    <n v="0"/>
    <n v="0"/>
    <n v="0"/>
    <n v="17"/>
    <s v="2 6 1 619 001"/>
  </r>
  <r>
    <s v="D"/>
    <x v="3584"/>
    <s v="2 6 1 619 002 001"/>
    <x v="331"/>
    <n v="0"/>
    <n v="0"/>
    <n v="0"/>
    <n v="0"/>
    <n v="17"/>
    <s v="2 6 1 619 002"/>
  </r>
  <r>
    <s v="D"/>
    <x v="3585"/>
    <s v="2 6 1 619 003 001"/>
    <x v="331"/>
    <n v="0"/>
    <n v="0"/>
    <n v="0"/>
    <n v="0"/>
    <n v="17"/>
    <s v="2 6 1 619 003"/>
  </r>
  <r>
    <s v="D"/>
    <x v="3586"/>
    <s v="2 6 1 619 004 001"/>
    <x v="331"/>
    <n v="0"/>
    <n v="0"/>
    <n v="0"/>
    <n v="0"/>
    <n v="17"/>
    <s v="2 6 1 619 004"/>
  </r>
  <r>
    <s v="D"/>
    <x v="3587"/>
    <s v="2 6 1 619 005 001"/>
    <x v="331"/>
    <n v="0"/>
    <n v="0"/>
    <n v="0"/>
    <n v="0"/>
    <n v="17"/>
    <s v="2 6 1 619 005"/>
  </r>
  <r>
    <s v="D"/>
    <x v="3588"/>
    <s v="2 6 2 621 001 001"/>
    <x v="313"/>
    <n v="0"/>
    <n v="0"/>
    <n v="0"/>
    <n v="0"/>
    <n v="17"/>
    <s v="2 6 2 621 001"/>
  </r>
  <r>
    <s v="D"/>
    <x v="3589"/>
    <s v="2 6 2 621 002 001"/>
    <x v="313"/>
    <n v="0"/>
    <n v="0"/>
    <n v="0"/>
    <n v="0"/>
    <n v="17"/>
    <s v="2 6 2 621 002"/>
  </r>
  <r>
    <s v="D"/>
    <x v="3590"/>
    <s v="2 6 2 621 003 001"/>
    <x v="313"/>
    <n v="0"/>
    <n v="0"/>
    <n v="0"/>
    <n v="0"/>
    <n v="17"/>
    <s v="2 6 2 621 003"/>
  </r>
  <r>
    <s v="D"/>
    <x v="3591"/>
    <s v="2 6 2 621 004 001"/>
    <x v="313"/>
    <n v="0"/>
    <n v="0"/>
    <n v="0"/>
    <n v="0"/>
    <n v="17"/>
    <s v="2 6 2 621 004"/>
  </r>
  <r>
    <s v="D"/>
    <x v="3592"/>
    <s v="2 6 2 621 005 001"/>
    <x v="313"/>
    <n v="0"/>
    <n v="0"/>
    <n v="0"/>
    <n v="0"/>
    <n v="17"/>
    <s v="2 6 2 621 005"/>
  </r>
  <r>
    <s v="D"/>
    <x v="3593"/>
    <s v="2 6 2 622 001 001"/>
    <x v="315"/>
    <n v="0"/>
    <n v="0"/>
    <n v="0"/>
    <n v="0"/>
    <n v="17"/>
    <s v="2 6 2 622 001"/>
  </r>
  <r>
    <s v="D"/>
    <x v="3594"/>
    <s v="2 6 2 622 002 001"/>
    <x v="315"/>
    <n v="0"/>
    <n v="0"/>
    <n v="0"/>
    <n v="0"/>
    <n v="17"/>
    <s v="2 6 2 622 002"/>
  </r>
  <r>
    <s v="D"/>
    <x v="3595"/>
    <s v="2 6 2 622 003 001"/>
    <x v="315"/>
    <n v="0"/>
    <n v="0"/>
    <n v="0"/>
    <n v="0"/>
    <n v="17"/>
    <s v="2 6 2 622 003"/>
  </r>
  <r>
    <s v="D"/>
    <x v="3596"/>
    <s v="2 6 2 622 004 001"/>
    <x v="315"/>
    <n v="0"/>
    <n v="0"/>
    <n v="0"/>
    <n v="0"/>
    <n v="17"/>
    <s v="2 6 2 622 004"/>
  </r>
  <r>
    <s v="D"/>
    <x v="3597"/>
    <s v="2 6 2 622 005 001"/>
    <x v="315"/>
    <n v="0"/>
    <n v="0"/>
    <n v="0"/>
    <n v="0"/>
    <n v="17"/>
    <s v="2 6 2 622 005"/>
  </r>
  <r>
    <s v="D"/>
    <x v="3598"/>
    <s v="2 6 2 623 001 001"/>
    <x v="318"/>
    <n v="0"/>
    <n v="0"/>
    <n v="0"/>
    <n v="0"/>
    <n v="17"/>
    <s v="2 6 2 623 001"/>
  </r>
  <r>
    <s v="D"/>
    <x v="3599"/>
    <s v="2 6 2 623 002 001"/>
    <x v="318"/>
    <n v="0"/>
    <n v="0"/>
    <n v="0"/>
    <n v="0"/>
    <n v="17"/>
    <s v="2 6 2 623 002"/>
  </r>
  <r>
    <s v="D"/>
    <x v="3600"/>
    <s v="2 6 2 623 003 001"/>
    <x v="318"/>
    <n v="0"/>
    <n v="0"/>
    <n v="0"/>
    <n v="0"/>
    <n v="17"/>
    <s v="2 6 2 623 003"/>
  </r>
  <r>
    <s v="D"/>
    <x v="3601"/>
    <s v="2 6 2 623 004 001"/>
    <x v="318"/>
    <n v="0"/>
    <n v="0"/>
    <n v="0"/>
    <n v="0"/>
    <n v="17"/>
    <s v="2 6 2 623 004"/>
  </r>
  <r>
    <s v="D"/>
    <x v="3602"/>
    <s v="2 6 2 623 005 001"/>
    <x v="318"/>
    <n v="0"/>
    <n v="0"/>
    <n v="0"/>
    <n v="0"/>
    <n v="17"/>
    <s v="2 6 2 623 005"/>
  </r>
  <r>
    <s v="D"/>
    <x v="3603"/>
    <s v="2 6 2 624 001 001"/>
    <x v="321"/>
    <n v="0"/>
    <n v="0"/>
    <n v="0"/>
    <n v="0"/>
    <n v="17"/>
    <s v="2 6 2 624 001"/>
  </r>
  <r>
    <s v="D"/>
    <x v="3604"/>
    <s v="2 6 2 624 002 001"/>
    <x v="321"/>
    <n v="0"/>
    <n v="0"/>
    <n v="0"/>
    <n v="0"/>
    <n v="17"/>
    <s v="2 6 2 624 002"/>
  </r>
  <r>
    <s v="D"/>
    <x v="3605"/>
    <s v="2 6 2 624 003 001"/>
    <x v="321"/>
    <n v="0"/>
    <n v="0"/>
    <n v="0"/>
    <n v="0"/>
    <n v="17"/>
    <s v="2 6 2 624 003"/>
  </r>
  <r>
    <s v="D"/>
    <x v="3606"/>
    <s v="2 6 2 624 004 001"/>
    <x v="321"/>
    <n v="0"/>
    <n v="0"/>
    <n v="0"/>
    <n v="0"/>
    <n v="17"/>
    <s v="2 6 2 624 004"/>
  </r>
  <r>
    <s v="D"/>
    <x v="3607"/>
    <s v="2 6 2 624 005 001"/>
    <x v="321"/>
    <n v="0"/>
    <n v="0"/>
    <n v="0"/>
    <n v="0"/>
    <n v="17"/>
    <s v="2 6 2 624 005"/>
  </r>
  <r>
    <s v="D"/>
    <x v="3608"/>
    <s v="2 6 2 625 001 001"/>
    <x v="325"/>
    <n v="0"/>
    <n v="0"/>
    <n v="0"/>
    <n v="0"/>
    <n v="17"/>
    <s v="2 6 2 625 001"/>
  </r>
  <r>
    <s v="D"/>
    <x v="3609"/>
    <s v="2 6 2 625 002 001"/>
    <x v="325"/>
    <n v="0"/>
    <n v="0"/>
    <n v="0"/>
    <n v="0"/>
    <n v="17"/>
    <s v="2 6 2 625 002"/>
  </r>
  <r>
    <s v="D"/>
    <x v="3610"/>
    <s v="2 6 2 625 003 001"/>
    <x v="325"/>
    <n v="0"/>
    <n v="0"/>
    <n v="0"/>
    <n v="0"/>
    <n v="17"/>
    <s v="2 6 2 625 003"/>
  </r>
  <r>
    <s v="D"/>
    <x v="3611"/>
    <s v="2 6 2 625 004 001"/>
    <x v="325"/>
    <n v="0"/>
    <n v="0"/>
    <n v="0"/>
    <n v="0"/>
    <n v="17"/>
    <s v="2 6 2 625 004"/>
  </r>
  <r>
    <s v="D"/>
    <x v="3612"/>
    <s v="2 6 2 625 005 001"/>
    <x v="325"/>
    <n v="0"/>
    <n v="0"/>
    <n v="0"/>
    <n v="0"/>
    <n v="17"/>
    <s v="2 6 2 625 005"/>
  </r>
  <r>
    <s v="D"/>
    <x v="3613"/>
    <s v="2 6 2 626 001 001"/>
    <x v="327"/>
    <n v="0"/>
    <n v="0"/>
    <n v="0"/>
    <n v="0"/>
    <n v="17"/>
    <s v="2 6 2 626 001"/>
  </r>
  <r>
    <s v="D"/>
    <x v="3614"/>
    <s v="2 6 2 626 002 001"/>
    <x v="327"/>
    <n v="0"/>
    <n v="0"/>
    <n v="0"/>
    <n v="0"/>
    <n v="17"/>
    <s v="2 6 2 626 002"/>
  </r>
  <r>
    <s v="D"/>
    <x v="3615"/>
    <s v="2 6 2 626 003 001"/>
    <x v="327"/>
    <n v="0"/>
    <n v="0"/>
    <n v="0"/>
    <n v="0"/>
    <n v="17"/>
    <s v="2 6 2 626 003"/>
  </r>
  <r>
    <s v="D"/>
    <x v="3616"/>
    <s v="2 6 2 626 004 001"/>
    <x v="327"/>
    <n v="0"/>
    <n v="0"/>
    <n v="0"/>
    <n v="0"/>
    <n v="17"/>
    <s v="2 6 2 626 004"/>
  </r>
  <r>
    <s v="D"/>
    <x v="3617"/>
    <s v="2 6 2 626 005 001"/>
    <x v="327"/>
    <n v="0"/>
    <n v="0"/>
    <n v="0"/>
    <n v="0"/>
    <n v="17"/>
    <s v="2 6 2 626 005"/>
  </r>
  <r>
    <s v="D"/>
    <x v="3618"/>
    <s v="2 6 2 627 001 001"/>
    <x v="330"/>
    <n v="0"/>
    <n v="0"/>
    <n v="0"/>
    <n v="0"/>
    <n v="17"/>
    <s v="2 6 2 627 001"/>
  </r>
  <r>
    <s v="D"/>
    <x v="3619"/>
    <s v="2 6 2 627 002 001"/>
    <x v="330"/>
    <n v="0"/>
    <n v="0"/>
    <n v="0"/>
    <n v="0"/>
    <n v="17"/>
    <s v="2 6 2 627 002"/>
  </r>
  <r>
    <s v="D"/>
    <x v="3620"/>
    <s v="2 6 2 627 003 001"/>
    <x v="330"/>
    <n v="0"/>
    <n v="0"/>
    <n v="0"/>
    <n v="0"/>
    <n v="17"/>
    <s v="2 6 2 627 003"/>
  </r>
  <r>
    <s v="D"/>
    <x v="3621"/>
    <s v="2 6 2 627 004 001"/>
    <x v="330"/>
    <n v="0"/>
    <n v="0"/>
    <n v="0"/>
    <n v="0"/>
    <n v="17"/>
    <s v="2 6 2 627 004"/>
  </r>
  <r>
    <s v="D"/>
    <x v="3622"/>
    <s v="2 6 2 627 005 001"/>
    <x v="330"/>
    <n v="0"/>
    <n v="0"/>
    <n v="0"/>
    <n v="0"/>
    <n v="17"/>
    <s v="2 6 2 627 005"/>
  </r>
  <r>
    <s v="D"/>
    <x v="3623"/>
    <s v="2 6 2 629 001 001"/>
    <x v="331"/>
    <n v="0"/>
    <n v="0"/>
    <n v="0"/>
    <n v="0"/>
    <n v="17"/>
    <s v="2 6 2 629 001"/>
  </r>
  <r>
    <s v="D"/>
    <x v="3624"/>
    <s v="2 6 2 629 002 001"/>
    <x v="331"/>
    <n v="0"/>
    <n v="0"/>
    <n v="0"/>
    <n v="0"/>
    <n v="17"/>
    <s v="2 6 2 629 002"/>
  </r>
  <r>
    <s v="D"/>
    <x v="3625"/>
    <s v="2 6 2 629 003 001"/>
    <x v="331"/>
    <n v="0"/>
    <n v="0"/>
    <n v="0"/>
    <n v="0"/>
    <n v="17"/>
    <s v="2 6 2 629 003"/>
  </r>
  <r>
    <s v="D"/>
    <x v="3626"/>
    <s v="2 6 2 629 004 001"/>
    <x v="331"/>
    <n v="0"/>
    <n v="0"/>
    <n v="0"/>
    <n v="0"/>
    <n v="17"/>
    <s v="2 6 2 629 004"/>
  </r>
  <r>
    <s v="D"/>
    <x v="3627"/>
    <s v="2 6 2 629 005 001"/>
    <x v="331"/>
    <n v="0"/>
    <n v="0"/>
    <n v="0"/>
    <n v="0"/>
    <n v="17"/>
    <s v="2 6 2 629 005"/>
  </r>
  <r>
    <s v="D"/>
    <x v="3628"/>
    <s v="2 6 3 631 001 001"/>
    <x v="334"/>
    <n v="0"/>
    <n v="0"/>
    <n v="0"/>
    <n v="0"/>
    <n v="17"/>
    <s v="2 6 3 631 001"/>
  </r>
  <r>
    <s v="D"/>
    <x v="3629"/>
    <s v="2 6 3 631 002 001"/>
    <x v="334"/>
    <n v="0"/>
    <n v="0"/>
    <n v="0"/>
    <n v="0"/>
    <n v="17"/>
    <s v="2 6 3 631 002"/>
  </r>
  <r>
    <s v="D"/>
    <x v="3630"/>
    <s v="2 6 3 631 003 001"/>
    <x v="334"/>
    <n v="0"/>
    <n v="0"/>
    <n v="0"/>
    <n v="0"/>
    <n v="17"/>
    <s v="2 6 3 631 003"/>
  </r>
  <r>
    <s v="D"/>
    <x v="3631"/>
    <s v="2 6 3 631 004 001"/>
    <x v="334"/>
    <n v="0"/>
    <n v="0"/>
    <n v="0"/>
    <n v="0"/>
    <n v="17"/>
    <s v="2 6 3 631 004"/>
  </r>
  <r>
    <s v="D"/>
    <x v="3632"/>
    <s v="2 6 3 631 005 001"/>
    <x v="334"/>
    <n v="0"/>
    <n v="0"/>
    <n v="0"/>
    <n v="0"/>
    <n v="17"/>
    <s v="2 6 3 631 005"/>
  </r>
  <r>
    <s v="D"/>
    <x v="3633"/>
    <s v="2 6 3 632 001 001"/>
    <x v="335"/>
    <n v="0"/>
    <n v="0"/>
    <n v="0"/>
    <n v="0"/>
    <n v="17"/>
    <s v="2 6 3 632 001"/>
  </r>
  <r>
    <s v="D"/>
    <x v="3634"/>
    <s v="2 6 3 632 002 001"/>
    <x v="335"/>
    <n v="0"/>
    <n v="0"/>
    <n v="0"/>
    <n v="0"/>
    <n v="17"/>
    <s v="2 6 3 632 002"/>
  </r>
  <r>
    <s v="D"/>
    <x v="3635"/>
    <s v="2 6 3 632 003 001"/>
    <x v="335"/>
    <n v="0"/>
    <n v="0"/>
    <n v="0"/>
    <n v="0"/>
    <n v="17"/>
    <s v="2 6 3 632 003"/>
  </r>
  <r>
    <s v="D"/>
    <x v="3636"/>
    <s v="2 6 3 632 004 001"/>
    <x v="335"/>
    <n v="0"/>
    <n v="0"/>
    <n v="0"/>
    <n v="0"/>
    <n v="17"/>
    <s v="2 6 3 632 004"/>
  </r>
  <r>
    <s v="D"/>
    <x v="3637"/>
    <s v="2 6 3 632 005 001"/>
    <x v="335"/>
    <n v="0"/>
    <n v="0"/>
    <n v="0"/>
    <n v="0"/>
    <n v="17"/>
    <s v="2 6 3 632 005"/>
  </r>
  <r>
    <s v="D"/>
    <x v="3638"/>
    <s v="2 7 1 711 001 001"/>
    <x v="338"/>
    <n v="0"/>
    <n v="0"/>
    <n v="0"/>
    <n v="0"/>
    <n v="17"/>
    <s v="2 7 1 711 001"/>
  </r>
  <r>
    <s v="D"/>
    <x v="3639"/>
    <s v="2 7 1 711 002 001"/>
    <x v="338"/>
    <n v="0"/>
    <n v="0"/>
    <n v="0"/>
    <n v="0"/>
    <n v="17"/>
    <s v="2 7 1 711 002"/>
  </r>
  <r>
    <s v="D"/>
    <x v="3640"/>
    <s v="2 7 1 711 003 001"/>
    <x v="338"/>
    <n v="0"/>
    <n v="0"/>
    <n v="0"/>
    <n v="0"/>
    <n v="17"/>
    <s v="2 7 1 711 003"/>
  </r>
  <r>
    <s v="D"/>
    <x v="3641"/>
    <s v="2 7 1 711 004 001"/>
    <x v="338"/>
    <n v="0"/>
    <n v="0"/>
    <n v="0"/>
    <n v="0"/>
    <n v="17"/>
    <s v="2 7 1 711 004"/>
  </r>
  <r>
    <s v="D"/>
    <x v="3642"/>
    <s v="2 7 1 711 005 001"/>
    <x v="338"/>
    <n v="0"/>
    <n v="0"/>
    <n v="0"/>
    <n v="0"/>
    <n v="17"/>
    <s v="2 7 1 711 005"/>
  </r>
  <r>
    <s v="D"/>
    <x v="3643"/>
    <s v="2 7 1 712 001 001"/>
    <x v="339"/>
    <n v="0"/>
    <n v="0"/>
    <n v="0"/>
    <n v="0"/>
    <n v="17"/>
    <s v="2 7 1 712 001"/>
  </r>
  <r>
    <s v="D"/>
    <x v="3644"/>
    <s v="2 7 1 712 002 001"/>
    <x v="339"/>
    <n v="0"/>
    <n v="0"/>
    <n v="0"/>
    <n v="0"/>
    <n v="17"/>
    <s v="2 7 1 712 002"/>
  </r>
  <r>
    <s v="D"/>
    <x v="3645"/>
    <s v="2 7 1 712 003 001"/>
    <x v="339"/>
    <n v="0"/>
    <n v="0"/>
    <n v="0"/>
    <n v="0"/>
    <n v="17"/>
    <s v="2 7 1 712 003"/>
  </r>
  <r>
    <s v="D"/>
    <x v="3646"/>
    <s v="2 7 1 712 004 001"/>
    <x v="339"/>
    <n v="0"/>
    <n v="0"/>
    <n v="0"/>
    <n v="0"/>
    <n v="17"/>
    <s v="2 7 1 712 004"/>
  </r>
  <r>
    <s v="D"/>
    <x v="3647"/>
    <s v="2 7 1 712 005 001"/>
    <x v="339"/>
    <n v="0"/>
    <n v="0"/>
    <n v="0"/>
    <n v="0"/>
    <n v="17"/>
    <s v="2 7 1 712 005"/>
  </r>
  <r>
    <s v="D"/>
    <x v="3648"/>
    <s v="2 7 2 721 001 001"/>
    <x v="341"/>
    <n v="0"/>
    <n v="0"/>
    <n v="0"/>
    <n v="0"/>
    <n v="17"/>
    <s v="2 7 2 721 001"/>
  </r>
  <r>
    <s v="D"/>
    <x v="3649"/>
    <s v="2 7 2 721 002 001"/>
    <x v="341"/>
    <n v="0"/>
    <n v="0"/>
    <n v="0"/>
    <n v="0"/>
    <n v="17"/>
    <s v="2 7 2 721 002"/>
  </r>
  <r>
    <s v="D"/>
    <x v="3650"/>
    <s v="2 7 2 721 003 001"/>
    <x v="341"/>
    <n v="0"/>
    <n v="0"/>
    <n v="0"/>
    <n v="0"/>
    <n v="17"/>
    <s v="2 7 2 721 003"/>
  </r>
  <r>
    <s v="D"/>
    <x v="3651"/>
    <s v="2 7 2 721 004 001"/>
    <x v="341"/>
    <n v="0"/>
    <n v="0"/>
    <n v="0"/>
    <n v="0"/>
    <n v="17"/>
    <s v="2 7 2 721 004"/>
  </r>
  <r>
    <s v="D"/>
    <x v="3652"/>
    <s v="2 7 2 721 005 001"/>
    <x v="341"/>
    <n v="0"/>
    <n v="0"/>
    <n v="0"/>
    <n v="0"/>
    <n v="17"/>
    <s v="2 7 2 721 005"/>
  </r>
  <r>
    <s v="D"/>
    <x v="3653"/>
    <s v="2 7 2 722 001 001"/>
    <x v="342"/>
    <n v="0"/>
    <n v="0"/>
    <n v="0"/>
    <n v="0"/>
    <n v="17"/>
    <s v="2 7 2 722 001"/>
  </r>
  <r>
    <s v="D"/>
    <x v="3654"/>
    <s v="2 7 2 722 002 001"/>
    <x v="342"/>
    <n v="0"/>
    <n v="0"/>
    <n v="0"/>
    <n v="0"/>
    <n v="17"/>
    <s v="2 7 2 722 002"/>
  </r>
  <r>
    <s v="D"/>
    <x v="3655"/>
    <s v="2 7 2 722 003 001"/>
    <x v="342"/>
    <n v="0"/>
    <n v="0"/>
    <n v="0"/>
    <n v="0"/>
    <n v="17"/>
    <s v="2 7 2 722 003"/>
  </r>
  <r>
    <s v="D"/>
    <x v="3656"/>
    <s v="2 7 2 722 004 001"/>
    <x v="342"/>
    <n v="0"/>
    <n v="0"/>
    <n v="0"/>
    <n v="0"/>
    <n v="17"/>
    <s v="2 7 2 722 004"/>
  </r>
  <r>
    <s v="D"/>
    <x v="3657"/>
    <s v="2 7 2 722 005 001"/>
    <x v="342"/>
    <n v="0"/>
    <n v="0"/>
    <n v="0"/>
    <n v="0"/>
    <n v="17"/>
    <s v="2 7 2 722 005"/>
  </r>
  <r>
    <s v="D"/>
    <x v="3658"/>
    <s v="2 7 2 723 001 001"/>
    <x v="343"/>
    <n v="0"/>
    <n v="0"/>
    <n v="0"/>
    <n v="0"/>
    <n v="17"/>
    <s v="2 7 2 723 001"/>
  </r>
  <r>
    <s v="D"/>
    <x v="3659"/>
    <s v="2 7 2 723 002 001"/>
    <x v="343"/>
    <n v="0"/>
    <n v="0"/>
    <n v="0"/>
    <n v="0"/>
    <n v="17"/>
    <s v="2 7 2 723 002"/>
  </r>
  <r>
    <s v="D"/>
    <x v="3660"/>
    <s v="2 7 2 723 003 001"/>
    <x v="343"/>
    <n v="0"/>
    <n v="0"/>
    <n v="0"/>
    <n v="0"/>
    <n v="17"/>
    <s v="2 7 2 723 003"/>
  </r>
  <r>
    <s v="D"/>
    <x v="3661"/>
    <s v="2 7 2 723 004 001"/>
    <x v="343"/>
    <n v="0"/>
    <n v="0"/>
    <n v="0"/>
    <n v="0"/>
    <n v="17"/>
    <s v="2 7 2 723 004"/>
  </r>
  <r>
    <s v="D"/>
    <x v="3662"/>
    <s v="2 7 2 723 005 001"/>
    <x v="343"/>
    <n v="0"/>
    <n v="0"/>
    <n v="0"/>
    <n v="0"/>
    <n v="17"/>
    <s v="2 7 2 723 005"/>
  </r>
  <r>
    <s v="D"/>
    <x v="3663"/>
    <s v="2 7 2 724 001 001"/>
    <x v="344"/>
    <n v="0"/>
    <n v="0"/>
    <n v="0"/>
    <n v="0"/>
    <n v="17"/>
    <s v="2 7 2 724 001"/>
  </r>
  <r>
    <s v="D"/>
    <x v="3664"/>
    <s v="2 7 2 724 002 001"/>
    <x v="344"/>
    <n v="0"/>
    <n v="0"/>
    <n v="0"/>
    <n v="0"/>
    <n v="17"/>
    <s v="2 7 2 724 002"/>
  </r>
  <r>
    <s v="D"/>
    <x v="3665"/>
    <s v="2 7 2 724 003 001"/>
    <x v="344"/>
    <n v="0"/>
    <n v="0"/>
    <n v="0"/>
    <n v="0"/>
    <n v="17"/>
    <s v="2 7 2 724 003"/>
  </r>
  <r>
    <s v="D"/>
    <x v="3666"/>
    <s v="2 7 2 724 004 001"/>
    <x v="344"/>
    <n v="0"/>
    <n v="0"/>
    <n v="0"/>
    <n v="0"/>
    <n v="17"/>
    <s v="2 7 2 724 004"/>
  </r>
  <r>
    <s v="D"/>
    <x v="3667"/>
    <s v="2 7 2 724 005 001"/>
    <x v="344"/>
    <n v="0"/>
    <n v="0"/>
    <n v="0"/>
    <n v="0"/>
    <n v="17"/>
    <s v="2 7 2 724 005"/>
  </r>
  <r>
    <s v="D"/>
    <x v="3668"/>
    <s v="2 7 2 725 001 001"/>
    <x v="345"/>
    <n v="0"/>
    <n v="0"/>
    <n v="0"/>
    <n v="0"/>
    <n v="17"/>
    <s v="2 7 2 725 001"/>
  </r>
  <r>
    <s v="D"/>
    <x v="3669"/>
    <s v="2 7 2 725 002 001"/>
    <x v="345"/>
    <n v="0"/>
    <n v="0"/>
    <n v="0"/>
    <n v="0"/>
    <n v="17"/>
    <s v="2 7 2 725 002"/>
  </r>
  <r>
    <s v="D"/>
    <x v="3670"/>
    <s v="2 7 2 725 003 001"/>
    <x v="345"/>
    <n v="0"/>
    <n v="0"/>
    <n v="0"/>
    <n v="0"/>
    <n v="17"/>
    <s v="2 7 2 725 003"/>
  </r>
  <r>
    <s v="D"/>
    <x v="3671"/>
    <s v="2 7 2 725 004 001"/>
    <x v="345"/>
    <n v="0"/>
    <n v="0"/>
    <n v="0"/>
    <n v="0"/>
    <n v="17"/>
    <s v="2 7 2 725 004"/>
  </r>
  <r>
    <s v="D"/>
    <x v="3672"/>
    <s v="2 7 2 725 005 001"/>
    <x v="345"/>
    <n v="0"/>
    <n v="0"/>
    <n v="0"/>
    <n v="0"/>
    <n v="17"/>
    <s v="2 7 2 725 005"/>
  </r>
  <r>
    <s v="D"/>
    <x v="3673"/>
    <s v="2 7 2 726 001 001"/>
    <x v="346"/>
    <n v="0"/>
    <n v="0"/>
    <n v="0"/>
    <n v="0"/>
    <n v="17"/>
    <s v="2 7 2 726 001"/>
  </r>
  <r>
    <s v="D"/>
    <x v="3674"/>
    <s v="2 7 2 726 002 001"/>
    <x v="346"/>
    <n v="0"/>
    <n v="0"/>
    <n v="0"/>
    <n v="0"/>
    <n v="17"/>
    <s v="2 7 2 726 002"/>
  </r>
  <r>
    <s v="D"/>
    <x v="3675"/>
    <s v="2 7 2 726 003 001"/>
    <x v="346"/>
    <n v="0"/>
    <n v="0"/>
    <n v="0"/>
    <n v="0"/>
    <n v="17"/>
    <s v="2 7 2 726 003"/>
  </r>
  <r>
    <s v="D"/>
    <x v="3676"/>
    <s v="2 7 2 726 004 001"/>
    <x v="346"/>
    <n v="0"/>
    <n v="0"/>
    <n v="0"/>
    <n v="0"/>
    <n v="17"/>
    <s v="2 7 2 726 004"/>
  </r>
  <r>
    <s v="D"/>
    <x v="3677"/>
    <s v="2 7 2 726 005 001"/>
    <x v="346"/>
    <n v="0"/>
    <n v="0"/>
    <n v="0"/>
    <n v="0"/>
    <n v="17"/>
    <s v="2 7 2 726 005"/>
  </r>
  <r>
    <s v="D"/>
    <x v="3678"/>
    <s v="2 7 2 727 001 001"/>
    <x v="347"/>
    <n v="0"/>
    <n v="0"/>
    <n v="0"/>
    <n v="0"/>
    <n v="17"/>
    <s v="2 7 2 727 001"/>
  </r>
  <r>
    <s v="D"/>
    <x v="3679"/>
    <s v="2 7 2 727 002 001"/>
    <x v="347"/>
    <n v="0"/>
    <n v="0"/>
    <n v="0"/>
    <n v="0"/>
    <n v="17"/>
    <s v="2 7 2 727 002"/>
  </r>
  <r>
    <s v="D"/>
    <x v="3680"/>
    <s v="2 7 2 727 003 001"/>
    <x v="347"/>
    <n v="0"/>
    <n v="0"/>
    <n v="0"/>
    <n v="0"/>
    <n v="17"/>
    <s v="2 7 2 727 003"/>
  </r>
  <r>
    <s v="D"/>
    <x v="3681"/>
    <s v="2 7 2 727 004 001"/>
    <x v="347"/>
    <n v="0"/>
    <n v="0"/>
    <n v="0"/>
    <n v="0"/>
    <n v="17"/>
    <s v="2 7 2 727 004"/>
  </r>
  <r>
    <s v="D"/>
    <x v="3682"/>
    <s v="2 7 2 727 005 001"/>
    <x v="347"/>
    <n v="0"/>
    <n v="0"/>
    <n v="0"/>
    <n v="0"/>
    <n v="17"/>
    <s v="2 7 2 727 005"/>
  </r>
  <r>
    <s v="D"/>
    <x v="3683"/>
    <s v="2 7 2 728 001 001"/>
    <x v="348"/>
    <n v="0"/>
    <n v="0"/>
    <n v="0"/>
    <n v="0"/>
    <n v="17"/>
    <s v="2 7 2 728 001"/>
  </r>
  <r>
    <s v="D"/>
    <x v="3684"/>
    <s v="2 7 2 728 002 001"/>
    <x v="348"/>
    <n v="0"/>
    <n v="0"/>
    <n v="0"/>
    <n v="0"/>
    <n v="17"/>
    <s v="2 7 2 728 002"/>
  </r>
  <r>
    <s v="D"/>
    <x v="3685"/>
    <s v="2 7 2 728 003 001"/>
    <x v="348"/>
    <n v="0"/>
    <n v="0"/>
    <n v="0"/>
    <n v="0"/>
    <n v="17"/>
    <s v="2 7 2 728 003"/>
  </r>
  <r>
    <s v="D"/>
    <x v="3686"/>
    <s v="2 7 2 728 004 001"/>
    <x v="348"/>
    <n v="0"/>
    <n v="0"/>
    <n v="0"/>
    <n v="0"/>
    <n v="17"/>
    <s v="2 7 2 728 004"/>
  </r>
  <r>
    <s v="D"/>
    <x v="3687"/>
    <s v="2 7 2 728 005 001"/>
    <x v="348"/>
    <n v="0"/>
    <n v="0"/>
    <n v="0"/>
    <n v="0"/>
    <n v="17"/>
    <s v="2 7 2 728 005"/>
  </r>
  <r>
    <s v="D"/>
    <x v="3688"/>
    <s v="2 7 2 729 001 001"/>
    <x v="349"/>
    <n v="0"/>
    <n v="0"/>
    <n v="0"/>
    <n v="0"/>
    <n v="17"/>
    <s v="2 7 2 729 001"/>
  </r>
  <r>
    <s v="D"/>
    <x v="3689"/>
    <s v="2 7 2 729 002 001"/>
    <x v="349"/>
    <n v="0"/>
    <n v="0"/>
    <n v="0"/>
    <n v="0"/>
    <n v="17"/>
    <s v="2 7 2 729 002"/>
  </r>
  <r>
    <s v="D"/>
    <x v="3690"/>
    <s v="2 7 2 729 003 001"/>
    <x v="349"/>
    <n v="0"/>
    <n v="0"/>
    <n v="0"/>
    <n v="0"/>
    <n v="17"/>
    <s v="2 7 2 729 003"/>
  </r>
  <r>
    <s v="D"/>
    <x v="3691"/>
    <s v="2 7 2 729 004 001"/>
    <x v="349"/>
    <n v="0"/>
    <n v="0"/>
    <n v="0"/>
    <n v="0"/>
    <n v="17"/>
    <s v="2 7 2 729 004"/>
  </r>
  <r>
    <s v="D"/>
    <x v="3692"/>
    <s v="2 7 2 729 005 001"/>
    <x v="349"/>
    <n v="0"/>
    <n v="0"/>
    <n v="0"/>
    <n v="0"/>
    <n v="17"/>
    <s v="2 7 2 729 005"/>
  </r>
  <r>
    <s v="D"/>
    <x v="3693"/>
    <s v="2 7 3 731 001 001"/>
    <x v="351"/>
    <n v="0"/>
    <n v="0"/>
    <n v="0"/>
    <n v="0"/>
    <n v="17"/>
    <s v="2 7 3 731 001"/>
  </r>
  <r>
    <s v="D"/>
    <x v="3694"/>
    <s v="2 7 3 731 002 001"/>
    <x v="351"/>
    <n v="0"/>
    <n v="0"/>
    <n v="0"/>
    <n v="0"/>
    <n v="17"/>
    <s v="2 7 3 731 002"/>
  </r>
  <r>
    <s v="D"/>
    <x v="3695"/>
    <s v="2 7 3 731 003 001"/>
    <x v="351"/>
    <n v="0"/>
    <n v="0"/>
    <n v="0"/>
    <n v="0"/>
    <n v="17"/>
    <s v="2 7 3 731 003"/>
  </r>
  <r>
    <s v="D"/>
    <x v="3696"/>
    <s v="2 7 3 731 004 001"/>
    <x v="351"/>
    <n v="0"/>
    <n v="0"/>
    <n v="0"/>
    <n v="0"/>
    <n v="17"/>
    <s v="2 7 3 731 004"/>
  </r>
  <r>
    <s v="D"/>
    <x v="3697"/>
    <s v="2 7 3 731 005 001"/>
    <x v="351"/>
    <n v="0"/>
    <n v="0"/>
    <n v="0"/>
    <n v="0"/>
    <n v="17"/>
    <s v="2 7 3 731 005"/>
  </r>
  <r>
    <s v="D"/>
    <x v="3698"/>
    <s v="2 7 3 732 001 001"/>
    <x v="352"/>
    <n v="0"/>
    <n v="0"/>
    <n v="0"/>
    <n v="0"/>
    <n v="17"/>
    <s v="2 7 3 732 001"/>
  </r>
  <r>
    <s v="D"/>
    <x v="3699"/>
    <s v="2 7 3 732 002 001"/>
    <x v="352"/>
    <n v="0"/>
    <n v="0"/>
    <n v="0"/>
    <n v="0"/>
    <n v="17"/>
    <s v="2 7 3 732 002"/>
  </r>
  <r>
    <s v="D"/>
    <x v="3700"/>
    <s v="2 7 3 732 003 001"/>
    <x v="352"/>
    <n v="0"/>
    <n v="0"/>
    <n v="0"/>
    <n v="0"/>
    <n v="17"/>
    <s v="2 7 3 732 003"/>
  </r>
  <r>
    <s v="D"/>
    <x v="3701"/>
    <s v="2 7 3 732 004 001"/>
    <x v="352"/>
    <n v="0"/>
    <n v="0"/>
    <n v="0"/>
    <n v="0"/>
    <n v="17"/>
    <s v="2 7 3 732 004"/>
  </r>
  <r>
    <s v="D"/>
    <x v="3702"/>
    <s v="2 7 3 732 005 001"/>
    <x v="352"/>
    <n v="0"/>
    <n v="0"/>
    <n v="0"/>
    <n v="0"/>
    <n v="17"/>
    <s v="2 7 3 732 005"/>
  </r>
  <r>
    <s v="D"/>
    <x v="3703"/>
    <s v="2 7 3 733 001 001"/>
    <x v="353"/>
    <n v="0"/>
    <n v="0"/>
    <n v="0"/>
    <n v="0"/>
    <n v="17"/>
    <s v="2 7 3 733 001"/>
  </r>
  <r>
    <s v="D"/>
    <x v="3704"/>
    <s v="2 7 3 733 002 001"/>
    <x v="353"/>
    <n v="0"/>
    <n v="0"/>
    <n v="0"/>
    <n v="0"/>
    <n v="17"/>
    <s v="2 7 3 733 002"/>
  </r>
  <r>
    <s v="D"/>
    <x v="3705"/>
    <s v="2 7 3 733 003 001"/>
    <x v="353"/>
    <n v="0"/>
    <n v="0"/>
    <n v="0"/>
    <n v="0"/>
    <n v="17"/>
    <s v="2 7 3 733 003"/>
  </r>
  <r>
    <s v="D"/>
    <x v="3706"/>
    <s v="2 7 3 733 004 001"/>
    <x v="353"/>
    <n v="0"/>
    <n v="0"/>
    <n v="0"/>
    <n v="0"/>
    <n v="17"/>
    <s v="2 7 3 733 004"/>
  </r>
  <r>
    <s v="D"/>
    <x v="3707"/>
    <s v="2 7 3 733 005 001"/>
    <x v="353"/>
    <n v="0"/>
    <n v="0"/>
    <n v="0"/>
    <n v="0"/>
    <n v="17"/>
    <s v="2 7 3 733 005"/>
  </r>
  <r>
    <s v="D"/>
    <x v="3708"/>
    <s v="2 7 3 734 001 001"/>
    <x v="354"/>
    <n v="0"/>
    <n v="0"/>
    <n v="0"/>
    <n v="0"/>
    <n v="17"/>
    <s v="2 7 3 734 001"/>
  </r>
  <r>
    <s v="D"/>
    <x v="3709"/>
    <s v="2 7 3 734 002 001"/>
    <x v="354"/>
    <n v="0"/>
    <n v="0"/>
    <n v="0"/>
    <n v="0"/>
    <n v="17"/>
    <s v="2 7 3 734 002"/>
  </r>
  <r>
    <s v="D"/>
    <x v="3710"/>
    <s v="2 7 3 734 003 001"/>
    <x v="354"/>
    <n v="0"/>
    <n v="0"/>
    <n v="0"/>
    <n v="0"/>
    <n v="17"/>
    <s v="2 7 3 734 003"/>
  </r>
  <r>
    <s v="D"/>
    <x v="3711"/>
    <s v="2 7 3 734 004 001"/>
    <x v="354"/>
    <n v="0"/>
    <n v="0"/>
    <n v="0"/>
    <n v="0"/>
    <n v="17"/>
    <s v="2 7 3 734 004"/>
  </r>
  <r>
    <s v="D"/>
    <x v="3712"/>
    <s v="2 7 3 734 005 001"/>
    <x v="354"/>
    <n v="0"/>
    <n v="0"/>
    <n v="0"/>
    <n v="0"/>
    <n v="17"/>
    <s v="2 7 3 734 005"/>
  </r>
  <r>
    <s v="D"/>
    <x v="3713"/>
    <s v="2 7 3 735 001 001"/>
    <x v="355"/>
    <n v="0"/>
    <n v="0"/>
    <n v="0"/>
    <n v="0"/>
    <n v="17"/>
    <s v="2 7 3 735 001"/>
  </r>
  <r>
    <s v="D"/>
    <x v="3714"/>
    <s v="2 7 3 735 002 001"/>
    <x v="355"/>
    <n v="0"/>
    <n v="0"/>
    <n v="0"/>
    <n v="0"/>
    <n v="17"/>
    <s v="2 7 3 735 002"/>
  </r>
  <r>
    <s v="D"/>
    <x v="3715"/>
    <s v="2 7 3 735 003 001"/>
    <x v="355"/>
    <n v="0"/>
    <n v="0"/>
    <n v="0"/>
    <n v="0"/>
    <n v="17"/>
    <s v="2 7 3 735 003"/>
  </r>
  <r>
    <s v="D"/>
    <x v="3716"/>
    <s v="2 7 3 735 004 001"/>
    <x v="355"/>
    <n v="0"/>
    <n v="0"/>
    <n v="0"/>
    <n v="0"/>
    <n v="17"/>
    <s v="2 7 3 735 004"/>
  </r>
  <r>
    <s v="D"/>
    <x v="3717"/>
    <s v="2 7 3 735 005 001"/>
    <x v="355"/>
    <n v="0"/>
    <n v="0"/>
    <n v="0"/>
    <n v="0"/>
    <n v="17"/>
    <s v="2 7 3 735 005"/>
  </r>
  <r>
    <s v="D"/>
    <x v="3718"/>
    <s v="2 7 3 739 001 001"/>
    <x v="356"/>
    <n v="0"/>
    <n v="0"/>
    <n v="0"/>
    <n v="0"/>
    <n v="17"/>
    <s v="2 7 3 739 001"/>
  </r>
  <r>
    <s v="D"/>
    <x v="3719"/>
    <s v="2 7 3 739 002 001"/>
    <x v="356"/>
    <n v="0"/>
    <n v="0"/>
    <n v="0"/>
    <n v="0"/>
    <n v="17"/>
    <s v="2 7 3 739 002"/>
  </r>
  <r>
    <s v="D"/>
    <x v="3720"/>
    <s v="2 7 3 739 003 001"/>
    <x v="356"/>
    <n v="0"/>
    <n v="0"/>
    <n v="0"/>
    <n v="0"/>
    <n v="17"/>
    <s v="2 7 3 739 003"/>
  </r>
  <r>
    <s v="D"/>
    <x v="3721"/>
    <s v="2 7 3 739 004 001"/>
    <x v="356"/>
    <n v="0"/>
    <n v="0"/>
    <n v="0"/>
    <n v="0"/>
    <n v="17"/>
    <s v="2 7 3 739 004"/>
  </r>
  <r>
    <s v="D"/>
    <x v="3722"/>
    <s v="2 7 3 739 005 001"/>
    <x v="356"/>
    <n v="0"/>
    <n v="0"/>
    <n v="0"/>
    <n v="0"/>
    <n v="17"/>
    <s v="2 7 3 739 005"/>
  </r>
  <r>
    <s v="D"/>
    <x v="3723"/>
    <s v="2 7 4 741 001 001"/>
    <x v="358"/>
    <n v="0"/>
    <n v="0"/>
    <n v="0"/>
    <n v="0"/>
    <n v="17"/>
    <s v="2 7 4 741 001"/>
  </r>
  <r>
    <s v="D"/>
    <x v="3724"/>
    <s v="2 7 4 741 002 001"/>
    <x v="358"/>
    <n v="0"/>
    <n v="0"/>
    <n v="0"/>
    <n v="0"/>
    <n v="17"/>
    <s v="2 7 4 741 002"/>
  </r>
  <r>
    <s v="D"/>
    <x v="3725"/>
    <s v="2 7 4 741 003 001"/>
    <x v="358"/>
    <n v="0"/>
    <n v="0"/>
    <n v="0"/>
    <n v="0"/>
    <n v="17"/>
    <s v="2 7 4 741 003"/>
  </r>
  <r>
    <s v="D"/>
    <x v="3726"/>
    <s v="2 7 4 741 004 001"/>
    <x v="358"/>
    <n v="0"/>
    <n v="0"/>
    <n v="0"/>
    <n v="0"/>
    <n v="17"/>
    <s v="2 7 4 741 004"/>
  </r>
  <r>
    <s v="D"/>
    <x v="3727"/>
    <s v="2 7 4 741 005 001"/>
    <x v="358"/>
    <n v="0"/>
    <n v="0"/>
    <n v="0"/>
    <n v="0"/>
    <n v="17"/>
    <s v="2 7 4 741 005"/>
  </r>
  <r>
    <s v="D"/>
    <x v="3728"/>
    <s v="2 7 4 742 001 001"/>
    <x v="359"/>
    <n v="0"/>
    <n v="0"/>
    <n v="0"/>
    <n v="0"/>
    <n v="17"/>
    <s v="2 7 4 742 001"/>
  </r>
  <r>
    <s v="D"/>
    <x v="3729"/>
    <s v="2 7 4 742 002 001"/>
    <x v="359"/>
    <n v="0"/>
    <n v="0"/>
    <n v="0"/>
    <n v="0"/>
    <n v="17"/>
    <s v="2 7 4 742 002"/>
  </r>
  <r>
    <s v="D"/>
    <x v="3730"/>
    <s v="2 7 4 742 003 001"/>
    <x v="359"/>
    <n v="0"/>
    <n v="0"/>
    <n v="0"/>
    <n v="0"/>
    <n v="17"/>
    <s v="2 7 4 742 003"/>
  </r>
  <r>
    <s v="D"/>
    <x v="3731"/>
    <s v="2 7 4 742 004 001"/>
    <x v="359"/>
    <n v="0"/>
    <n v="0"/>
    <n v="0"/>
    <n v="0"/>
    <n v="17"/>
    <s v="2 7 4 742 004"/>
  </r>
  <r>
    <s v="D"/>
    <x v="3732"/>
    <s v="2 7 4 742 005 001"/>
    <x v="359"/>
    <n v="0"/>
    <n v="0"/>
    <n v="0"/>
    <n v="0"/>
    <n v="17"/>
    <s v="2 7 4 742 005"/>
  </r>
  <r>
    <s v="D"/>
    <x v="3733"/>
    <s v="2 7 4 743 001 001"/>
    <x v="360"/>
    <n v="0"/>
    <n v="0"/>
    <n v="0"/>
    <n v="0"/>
    <n v="17"/>
    <s v="2 7 4 743 001"/>
  </r>
  <r>
    <s v="D"/>
    <x v="3734"/>
    <s v="2 7 4 743 002 001"/>
    <x v="360"/>
    <n v="0"/>
    <n v="0"/>
    <n v="0"/>
    <n v="0"/>
    <n v="17"/>
    <s v="2 7 4 743 002"/>
  </r>
  <r>
    <s v="D"/>
    <x v="3735"/>
    <s v="2 7 4 743 003 001"/>
    <x v="360"/>
    <n v="0"/>
    <n v="0"/>
    <n v="0"/>
    <n v="0"/>
    <n v="17"/>
    <s v="2 7 4 743 003"/>
  </r>
  <r>
    <s v="D"/>
    <x v="3736"/>
    <s v="2 7 4 743 004 001"/>
    <x v="360"/>
    <n v="0"/>
    <n v="0"/>
    <n v="0"/>
    <n v="0"/>
    <n v="17"/>
    <s v="2 7 4 743 004"/>
  </r>
  <r>
    <s v="D"/>
    <x v="3737"/>
    <s v="2 7 4 743 005 001"/>
    <x v="360"/>
    <n v="0"/>
    <n v="0"/>
    <n v="0"/>
    <n v="0"/>
    <n v="17"/>
    <s v="2 7 4 743 005"/>
  </r>
  <r>
    <s v="D"/>
    <x v="3738"/>
    <s v="2 7 4 744 001 001"/>
    <x v="361"/>
    <n v="0"/>
    <n v="0"/>
    <n v="0"/>
    <n v="0"/>
    <n v="17"/>
    <s v="2 7 4 744 001"/>
  </r>
  <r>
    <s v="D"/>
    <x v="3739"/>
    <s v="2 7 4 744 002 001"/>
    <x v="361"/>
    <n v="0"/>
    <n v="0"/>
    <n v="0"/>
    <n v="0"/>
    <n v="17"/>
    <s v="2 7 4 744 002"/>
  </r>
  <r>
    <s v="D"/>
    <x v="3740"/>
    <s v="2 7 4 744 003 001"/>
    <x v="361"/>
    <n v="0"/>
    <n v="0"/>
    <n v="0"/>
    <n v="0"/>
    <n v="17"/>
    <s v="2 7 4 744 003"/>
  </r>
  <r>
    <s v="D"/>
    <x v="3741"/>
    <s v="2 7 4 744 004 001"/>
    <x v="361"/>
    <n v="0"/>
    <n v="0"/>
    <n v="0"/>
    <n v="0"/>
    <n v="17"/>
    <s v="2 7 4 744 004"/>
  </r>
  <r>
    <s v="D"/>
    <x v="3742"/>
    <s v="2 7 4 744 005 001"/>
    <x v="361"/>
    <n v="0"/>
    <n v="0"/>
    <n v="0"/>
    <n v="0"/>
    <n v="17"/>
    <s v="2 7 4 744 005"/>
  </r>
  <r>
    <s v="D"/>
    <x v="3743"/>
    <s v="2 7 4 745 001 001"/>
    <x v="362"/>
    <n v="0"/>
    <n v="0"/>
    <n v="0"/>
    <n v="0"/>
    <n v="17"/>
    <s v="2 7 4 745 001"/>
  </r>
  <r>
    <s v="D"/>
    <x v="3744"/>
    <s v="2 7 4 745 002 001"/>
    <x v="362"/>
    <n v="0"/>
    <n v="0"/>
    <n v="0"/>
    <n v="0"/>
    <n v="17"/>
    <s v="2 7 4 745 002"/>
  </r>
  <r>
    <s v="D"/>
    <x v="3745"/>
    <s v="2 7 4 745 003 001"/>
    <x v="362"/>
    <n v="0"/>
    <n v="0"/>
    <n v="0"/>
    <n v="0"/>
    <n v="17"/>
    <s v="2 7 4 745 003"/>
  </r>
  <r>
    <s v="D"/>
    <x v="3746"/>
    <s v="2 7 4 745 004 001"/>
    <x v="362"/>
    <n v="0"/>
    <n v="0"/>
    <n v="0"/>
    <n v="0"/>
    <n v="17"/>
    <s v="2 7 4 745 004"/>
  </r>
  <r>
    <s v="D"/>
    <x v="3747"/>
    <s v="2 7 4 745 005 001"/>
    <x v="362"/>
    <n v="0"/>
    <n v="0"/>
    <n v="0"/>
    <n v="0"/>
    <n v="17"/>
    <s v="2 7 4 745 005"/>
  </r>
  <r>
    <s v="D"/>
    <x v="3748"/>
    <s v="2 7 4 746 001 001"/>
    <x v="363"/>
    <n v="0"/>
    <n v="0"/>
    <n v="0"/>
    <n v="0"/>
    <n v="17"/>
    <s v="2 7 4 746 001"/>
  </r>
  <r>
    <s v="D"/>
    <x v="3749"/>
    <s v="2 7 4 746 002 001"/>
    <x v="363"/>
    <n v="0"/>
    <n v="0"/>
    <n v="0"/>
    <n v="0"/>
    <n v="17"/>
    <s v="2 7 4 746 002"/>
  </r>
  <r>
    <s v="D"/>
    <x v="3750"/>
    <s v="2 7 4 746 003 001"/>
    <x v="363"/>
    <n v="0"/>
    <n v="0"/>
    <n v="0"/>
    <n v="0"/>
    <n v="17"/>
    <s v="2 7 4 746 003"/>
  </r>
  <r>
    <s v="D"/>
    <x v="3751"/>
    <s v="2 7 4 746 004 001"/>
    <x v="363"/>
    <n v="0"/>
    <n v="0"/>
    <n v="0"/>
    <n v="0"/>
    <n v="17"/>
    <s v="2 7 4 746 004"/>
  </r>
  <r>
    <s v="D"/>
    <x v="3752"/>
    <s v="2 7 4 746 005 001"/>
    <x v="363"/>
    <n v="0"/>
    <n v="0"/>
    <n v="0"/>
    <n v="0"/>
    <n v="17"/>
    <s v="2 7 4 746 005"/>
  </r>
  <r>
    <s v="D"/>
    <x v="3753"/>
    <s v="2 7 4 747 001 001"/>
    <x v="364"/>
    <n v="0"/>
    <n v="0"/>
    <n v="0"/>
    <n v="0"/>
    <n v="17"/>
    <s v="2 7 4 747 001"/>
  </r>
  <r>
    <s v="D"/>
    <x v="3754"/>
    <s v="2 7 4 747 002 001"/>
    <x v="364"/>
    <n v="0"/>
    <n v="0"/>
    <n v="0"/>
    <n v="0"/>
    <n v="17"/>
    <s v="2 7 4 747 002"/>
  </r>
  <r>
    <s v="D"/>
    <x v="3755"/>
    <s v="2 7 4 747 003 001"/>
    <x v="364"/>
    <n v="0"/>
    <n v="0"/>
    <n v="0"/>
    <n v="0"/>
    <n v="17"/>
    <s v="2 7 4 747 003"/>
  </r>
  <r>
    <s v="D"/>
    <x v="3756"/>
    <s v="2 7 4 747 004 001"/>
    <x v="364"/>
    <n v="0"/>
    <n v="0"/>
    <n v="0"/>
    <n v="0"/>
    <n v="17"/>
    <s v="2 7 4 747 004"/>
  </r>
  <r>
    <s v="D"/>
    <x v="3757"/>
    <s v="2 7 4 747 005 001"/>
    <x v="364"/>
    <n v="0"/>
    <n v="0"/>
    <n v="0"/>
    <n v="0"/>
    <n v="17"/>
    <s v="2 7 4 747 005"/>
  </r>
  <r>
    <s v="D"/>
    <x v="3758"/>
    <s v="2 7 4 748 001 001"/>
    <x v="365"/>
    <n v="0"/>
    <n v="0"/>
    <n v="0"/>
    <n v="0"/>
    <n v="17"/>
    <s v="2 7 4 748 001"/>
  </r>
  <r>
    <s v="D"/>
    <x v="3759"/>
    <s v="2 7 4 748 002 001"/>
    <x v="365"/>
    <n v="0"/>
    <n v="0"/>
    <n v="0"/>
    <n v="0"/>
    <n v="17"/>
    <s v="2 7 4 748 002"/>
  </r>
  <r>
    <s v="D"/>
    <x v="3760"/>
    <s v="2 7 4 748 003 001"/>
    <x v="365"/>
    <n v="0"/>
    <n v="0"/>
    <n v="0"/>
    <n v="0"/>
    <n v="17"/>
    <s v="2 7 4 748 003"/>
  </r>
  <r>
    <s v="D"/>
    <x v="3761"/>
    <s v="2 7 4 748 004 001"/>
    <x v="365"/>
    <n v="0"/>
    <n v="0"/>
    <n v="0"/>
    <n v="0"/>
    <n v="17"/>
    <s v="2 7 4 748 004"/>
  </r>
  <r>
    <s v="D"/>
    <x v="3762"/>
    <s v="2 7 4 748 005 001"/>
    <x v="365"/>
    <n v="0"/>
    <n v="0"/>
    <n v="0"/>
    <n v="0"/>
    <n v="17"/>
    <s v="2 7 4 748 005"/>
  </r>
  <r>
    <s v="D"/>
    <x v="3763"/>
    <s v="2 7 4 749 001 001"/>
    <x v="366"/>
    <n v="0"/>
    <n v="0"/>
    <n v="0"/>
    <n v="0"/>
    <n v="17"/>
    <s v="2 7 4 749 001"/>
  </r>
  <r>
    <s v="D"/>
    <x v="3764"/>
    <s v="2 7 4 749 002 001"/>
    <x v="366"/>
    <n v="0"/>
    <n v="0"/>
    <n v="0"/>
    <n v="0"/>
    <n v="17"/>
    <s v="2 7 4 749 002"/>
  </r>
  <r>
    <s v="D"/>
    <x v="3765"/>
    <s v="2 7 4 749 003 001"/>
    <x v="366"/>
    <n v="0"/>
    <n v="0"/>
    <n v="0"/>
    <n v="0"/>
    <n v="17"/>
    <s v="2 7 4 749 003"/>
  </r>
  <r>
    <s v="D"/>
    <x v="3766"/>
    <s v="2 7 4 749 004 001"/>
    <x v="366"/>
    <n v="0"/>
    <n v="0"/>
    <n v="0"/>
    <n v="0"/>
    <n v="17"/>
    <s v="2 7 4 749 004"/>
  </r>
  <r>
    <s v="D"/>
    <x v="3767"/>
    <s v="2 7 4 749 005 001"/>
    <x v="366"/>
    <n v="0"/>
    <n v="0"/>
    <n v="0"/>
    <n v="0"/>
    <n v="17"/>
    <s v="2 7 4 749 005"/>
  </r>
  <r>
    <s v="D"/>
    <x v="3768"/>
    <s v="2 7 5 751 001 001"/>
    <x v="368"/>
    <n v="0"/>
    <n v="0"/>
    <n v="0"/>
    <n v="0"/>
    <n v="17"/>
    <s v="2 7 5 751 001"/>
  </r>
  <r>
    <s v="D"/>
    <x v="3769"/>
    <s v="2 7 5 751 002 001"/>
    <x v="368"/>
    <n v="0"/>
    <n v="0"/>
    <n v="0"/>
    <n v="0"/>
    <n v="17"/>
    <s v="2 7 5 751 002"/>
  </r>
  <r>
    <s v="D"/>
    <x v="3770"/>
    <s v="2 7 5 751 003 001"/>
    <x v="368"/>
    <n v="0"/>
    <n v="0"/>
    <n v="0"/>
    <n v="0"/>
    <n v="17"/>
    <s v="2 7 5 751 003"/>
  </r>
  <r>
    <s v="D"/>
    <x v="3771"/>
    <s v="2 7 5 751 004 001"/>
    <x v="368"/>
    <n v="0"/>
    <n v="0"/>
    <n v="0"/>
    <n v="0"/>
    <n v="17"/>
    <s v="2 7 5 751 004"/>
  </r>
  <r>
    <s v="D"/>
    <x v="3772"/>
    <s v="2 7 5 751 005 001"/>
    <x v="368"/>
    <n v="0"/>
    <n v="0"/>
    <n v="0"/>
    <n v="0"/>
    <n v="17"/>
    <s v="2 7 5 751 005"/>
  </r>
  <r>
    <s v="D"/>
    <x v="3773"/>
    <s v="2 7 5 752 001 001"/>
    <x v="369"/>
    <n v="0"/>
    <n v="0"/>
    <n v="0"/>
    <n v="0"/>
    <n v="17"/>
    <s v="2 7 5 752 001"/>
  </r>
  <r>
    <s v="D"/>
    <x v="3774"/>
    <s v="2 7 5 752 002 001"/>
    <x v="369"/>
    <n v="0"/>
    <n v="0"/>
    <n v="0"/>
    <n v="0"/>
    <n v="17"/>
    <s v="2 7 5 752 002"/>
  </r>
  <r>
    <s v="D"/>
    <x v="3775"/>
    <s v="2 7 5 752 003 001"/>
    <x v="369"/>
    <n v="0"/>
    <n v="0"/>
    <n v="0"/>
    <n v="0"/>
    <n v="17"/>
    <s v="2 7 5 752 003"/>
  </r>
  <r>
    <s v="D"/>
    <x v="3776"/>
    <s v="2 7 5 752 004 001"/>
    <x v="369"/>
    <n v="0"/>
    <n v="0"/>
    <n v="0"/>
    <n v="0"/>
    <n v="17"/>
    <s v="2 7 5 752 004"/>
  </r>
  <r>
    <s v="D"/>
    <x v="3777"/>
    <s v="2 7 5 752 005 001"/>
    <x v="369"/>
    <n v="0"/>
    <n v="0"/>
    <n v="0"/>
    <n v="0"/>
    <n v="17"/>
    <s v="2 7 5 752 005"/>
  </r>
  <r>
    <s v="D"/>
    <x v="3778"/>
    <s v="2 7 5 753 001 001"/>
    <x v="370"/>
    <n v="0"/>
    <n v="0"/>
    <n v="0"/>
    <n v="0"/>
    <n v="17"/>
    <s v="2 7 5 753 001"/>
  </r>
  <r>
    <s v="D"/>
    <x v="3779"/>
    <s v="2 7 5 753 002 001"/>
    <x v="370"/>
    <n v="0"/>
    <n v="0"/>
    <n v="0"/>
    <n v="0"/>
    <n v="17"/>
    <s v="2 7 5 753 002"/>
  </r>
  <r>
    <s v="D"/>
    <x v="3780"/>
    <s v="2 7 5 753 003 001"/>
    <x v="370"/>
    <n v="0"/>
    <n v="0"/>
    <n v="0"/>
    <n v="0"/>
    <n v="17"/>
    <s v="2 7 5 753 003"/>
  </r>
  <r>
    <s v="D"/>
    <x v="3781"/>
    <s v="2 7 5 753 004 001"/>
    <x v="370"/>
    <n v="0"/>
    <n v="0"/>
    <n v="0"/>
    <n v="0"/>
    <n v="17"/>
    <s v="2 7 5 753 004"/>
  </r>
  <r>
    <s v="D"/>
    <x v="3782"/>
    <s v="2 7 5 753 005 001"/>
    <x v="370"/>
    <n v="0"/>
    <n v="0"/>
    <n v="0"/>
    <n v="0"/>
    <n v="17"/>
    <s v="2 7 5 753 005"/>
  </r>
  <r>
    <s v="D"/>
    <x v="3783"/>
    <s v="2 7 5 754 001 001"/>
    <x v="371"/>
    <n v="0"/>
    <n v="0"/>
    <n v="0"/>
    <n v="0"/>
    <n v="17"/>
    <s v="2 7 5 754 001"/>
  </r>
  <r>
    <s v="D"/>
    <x v="3784"/>
    <s v="2 7 5 754 002 001"/>
    <x v="371"/>
    <n v="0"/>
    <n v="0"/>
    <n v="0"/>
    <n v="0"/>
    <n v="17"/>
    <s v="2 7 5 754 002"/>
  </r>
  <r>
    <s v="D"/>
    <x v="3785"/>
    <s v="2 7 5 754 003 001"/>
    <x v="371"/>
    <n v="0"/>
    <n v="0"/>
    <n v="0"/>
    <n v="0"/>
    <n v="17"/>
    <s v="2 7 5 754 003"/>
  </r>
  <r>
    <s v="D"/>
    <x v="3786"/>
    <s v="2 7 5 754 004 001"/>
    <x v="371"/>
    <n v="0"/>
    <n v="0"/>
    <n v="0"/>
    <n v="0"/>
    <n v="17"/>
    <s v="2 7 5 754 004"/>
  </r>
  <r>
    <s v="D"/>
    <x v="3787"/>
    <s v="2 7 5 754 005 001"/>
    <x v="371"/>
    <n v="0"/>
    <n v="0"/>
    <n v="0"/>
    <n v="0"/>
    <n v="17"/>
    <s v="2 7 5 754 005"/>
  </r>
  <r>
    <s v="D"/>
    <x v="3788"/>
    <s v="2 7 5 755 001 001"/>
    <x v="372"/>
    <n v="0"/>
    <n v="0"/>
    <n v="0"/>
    <n v="0"/>
    <n v="17"/>
    <s v="2 7 5 755 001"/>
  </r>
  <r>
    <s v="D"/>
    <x v="3789"/>
    <s v="2 7 5 755 002 001"/>
    <x v="372"/>
    <n v="0"/>
    <n v="0"/>
    <n v="0"/>
    <n v="0"/>
    <n v="17"/>
    <s v="2 7 5 755 002"/>
  </r>
  <r>
    <s v="D"/>
    <x v="3790"/>
    <s v="2 7 5 755 003 001"/>
    <x v="372"/>
    <n v="0"/>
    <n v="0"/>
    <n v="0"/>
    <n v="0"/>
    <n v="17"/>
    <s v="2 7 5 755 003"/>
  </r>
  <r>
    <s v="D"/>
    <x v="3791"/>
    <s v="2 7 5 755 004 001"/>
    <x v="372"/>
    <n v="0"/>
    <n v="0"/>
    <n v="0"/>
    <n v="0"/>
    <n v="17"/>
    <s v="2 7 5 755 004"/>
  </r>
  <r>
    <s v="D"/>
    <x v="3792"/>
    <s v="2 7 5 755 005 001"/>
    <x v="372"/>
    <n v="0"/>
    <n v="0"/>
    <n v="0"/>
    <n v="0"/>
    <n v="17"/>
    <s v="2 7 5 755 005"/>
  </r>
  <r>
    <s v="D"/>
    <x v="3793"/>
    <s v="2 7 5 756 001 001"/>
    <x v="373"/>
    <n v="0"/>
    <n v="0"/>
    <n v="0"/>
    <n v="0"/>
    <n v="17"/>
    <s v="2 7 5 756 001"/>
  </r>
  <r>
    <s v="D"/>
    <x v="3794"/>
    <s v="2 7 5 756 002 001"/>
    <x v="373"/>
    <n v="0"/>
    <n v="0"/>
    <n v="0"/>
    <n v="0"/>
    <n v="17"/>
    <s v="2 7 5 756 002"/>
  </r>
  <r>
    <s v="D"/>
    <x v="3795"/>
    <s v="2 7 5 756 003 001"/>
    <x v="373"/>
    <n v="0"/>
    <n v="0"/>
    <n v="0"/>
    <n v="0"/>
    <n v="17"/>
    <s v="2 7 5 756 003"/>
  </r>
  <r>
    <s v="D"/>
    <x v="3796"/>
    <s v="2 7 5 756 004 001"/>
    <x v="373"/>
    <n v="0"/>
    <n v="0"/>
    <n v="0"/>
    <n v="0"/>
    <n v="17"/>
    <s v="2 7 5 756 004"/>
  </r>
  <r>
    <s v="D"/>
    <x v="3797"/>
    <s v="2 7 5 756 005 001"/>
    <x v="373"/>
    <n v="0"/>
    <n v="0"/>
    <n v="0"/>
    <n v="0"/>
    <n v="17"/>
    <s v="2 7 5 756 005"/>
  </r>
  <r>
    <s v="D"/>
    <x v="3798"/>
    <s v="2 7 5 757 001 001"/>
    <x v="374"/>
    <n v="0"/>
    <n v="0"/>
    <n v="0"/>
    <n v="0"/>
    <n v="17"/>
    <s v="2 7 5 757 001"/>
  </r>
  <r>
    <s v="D"/>
    <x v="3799"/>
    <s v="2 7 5 757 002 001"/>
    <x v="374"/>
    <n v="0"/>
    <n v="0"/>
    <n v="0"/>
    <n v="0"/>
    <n v="17"/>
    <s v="2 7 5 757 002"/>
  </r>
  <r>
    <s v="D"/>
    <x v="3800"/>
    <s v="2 7 5 757 003 001"/>
    <x v="374"/>
    <n v="0"/>
    <n v="0"/>
    <n v="0"/>
    <n v="0"/>
    <n v="17"/>
    <s v="2 7 5 757 003"/>
  </r>
  <r>
    <s v="D"/>
    <x v="3801"/>
    <s v="2 7 5 757 004 001"/>
    <x v="374"/>
    <n v="0"/>
    <n v="0"/>
    <n v="0"/>
    <n v="0"/>
    <n v="17"/>
    <s v="2 7 5 757 004"/>
  </r>
  <r>
    <s v="D"/>
    <x v="3802"/>
    <s v="2 7 5 757 005 001"/>
    <x v="374"/>
    <n v="0"/>
    <n v="0"/>
    <n v="0"/>
    <n v="0"/>
    <n v="17"/>
    <s v="2 7 5 757 005"/>
  </r>
  <r>
    <s v="D"/>
    <x v="3803"/>
    <s v="2 7 5 758 001 001"/>
    <x v="375"/>
    <n v="0"/>
    <n v="0"/>
    <n v="0"/>
    <n v="0"/>
    <n v="17"/>
    <s v="2 7 5 758 001"/>
  </r>
  <r>
    <s v="D"/>
    <x v="3804"/>
    <s v="2 7 5 758 002 001"/>
    <x v="375"/>
    <n v="0"/>
    <n v="0"/>
    <n v="0"/>
    <n v="0"/>
    <n v="17"/>
    <s v="2 7 5 758 002"/>
  </r>
  <r>
    <s v="D"/>
    <x v="3805"/>
    <s v="2 7 5 758 003 001"/>
    <x v="375"/>
    <n v="0"/>
    <n v="0"/>
    <n v="0"/>
    <n v="0"/>
    <n v="17"/>
    <s v="2 7 5 758 003"/>
  </r>
  <r>
    <s v="D"/>
    <x v="3806"/>
    <s v="2 7 5 758 004 001"/>
    <x v="375"/>
    <n v="0"/>
    <n v="0"/>
    <n v="0"/>
    <n v="0"/>
    <n v="17"/>
    <s v="2 7 5 758 004"/>
  </r>
  <r>
    <s v="D"/>
    <x v="3807"/>
    <s v="2 7 5 758 005 001"/>
    <x v="375"/>
    <n v="0"/>
    <n v="0"/>
    <n v="0"/>
    <n v="0"/>
    <n v="17"/>
    <s v="2 7 5 758 005"/>
  </r>
  <r>
    <s v="D"/>
    <x v="3808"/>
    <s v="2 7 5 759 001 001"/>
    <x v="376"/>
    <n v="0"/>
    <n v="0"/>
    <n v="0"/>
    <n v="0"/>
    <n v="17"/>
    <s v="2 7 5 759 001"/>
  </r>
  <r>
    <s v="D"/>
    <x v="3809"/>
    <s v="2 7 5 759 002 001"/>
    <x v="376"/>
    <n v="0"/>
    <n v="0"/>
    <n v="0"/>
    <n v="0"/>
    <n v="17"/>
    <s v="2 7 5 759 002"/>
  </r>
  <r>
    <s v="D"/>
    <x v="3810"/>
    <s v="2 7 5 759 003 001"/>
    <x v="376"/>
    <n v="0"/>
    <n v="0"/>
    <n v="0"/>
    <n v="0"/>
    <n v="17"/>
    <s v="2 7 5 759 003"/>
  </r>
  <r>
    <s v="D"/>
    <x v="3811"/>
    <s v="2 7 5 759 004 001"/>
    <x v="376"/>
    <n v="0"/>
    <n v="0"/>
    <n v="0"/>
    <n v="0"/>
    <n v="17"/>
    <s v="2 7 5 759 004"/>
  </r>
  <r>
    <s v="D"/>
    <x v="3812"/>
    <s v="2 7 5 759 005 001"/>
    <x v="376"/>
    <n v="0"/>
    <n v="0"/>
    <n v="0"/>
    <n v="0"/>
    <n v="17"/>
    <s v="2 7 5 759 005"/>
  </r>
  <r>
    <s v="D"/>
    <x v="3813"/>
    <s v="2 7 6 761 001 001"/>
    <x v="378"/>
    <n v="0"/>
    <n v="0"/>
    <n v="0"/>
    <n v="0"/>
    <n v="17"/>
    <s v="2 7 6 761 001"/>
  </r>
  <r>
    <s v="D"/>
    <x v="3814"/>
    <s v="2 7 6 761 002 001"/>
    <x v="378"/>
    <n v="0"/>
    <n v="0"/>
    <n v="0"/>
    <n v="0"/>
    <n v="17"/>
    <s v="2 7 6 761 002"/>
  </r>
  <r>
    <s v="D"/>
    <x v="3815"/>
    <s v="2 7 6 761 003 001"/>
    <x v="378"/>
    <n v="0"/>
    <n v="0"/>
    <n v="0"/>
    <n v="0"/>
    <n v="17"/>
    <s v="2 7 6 761 003"/>
  </r>
  <r>
    <s v="D"/>
    <x v="3816"/>
    <s v="2 7 6 761 004 001"/>
    <x v="378"/>
    <n v="0"/>
    <n v="0"/>
    <n v="0"/>
    <n v="0"/>
    <n v="17"/>
    <s v="2 7 6 761 004"/>
  </r>
  <r>
    <s v="D"/>
    <x v="3817"/>
    <s v="2 7 6 761 005 001"/>
    <x v="378"/>
    <n v="0"/>
    <n v="0"/>
    <n v="0"/>
    <n v="0"/>
    <n v="17"/>
    <s v="2 7 6 761 005"/>
  </r>
  <r>
    <s v="D"/>
    <x v="3818"/>
    <s v="2 7 6 762 001 001"/>
    <x v="379"/>
    <n v="0"/>
    <n v="0"/>
    <n v="0"/>
    <n v="0"/>
    <n v="17"/>
    <s v="2 7 6 762 001"/>
  </r>
  <r>
    <s v="D"/>
    <x v="3819"/>
    <s v="2 7 6 762 002 001"/>
    <x v="379"/>
    <n v="0"/>
    <n v="0"/>
    <n v="0"/>
    <n v="0"/>
    <n v="17"/>
    <s v="2 7 6 762 002"/>
  </r>
  <r>
    <s v="D"/>
    <x v="3820"/>
    <s v="2 7 6 762 003 001"/>
    <x v="379"/>
    <n v="0"/>
    <n v="0"/>
    <n v="0"/>
    <n v="0"/>
    <n v="17"/>
    <s v="2 7 6 762 003"/>
  </r>
  <r>
    <s v="D"/>
    <x v="3821"/>
    <s v="2 7 6 762 004 001"/>
    <x v="379"/>
    <n v="0"/>
    <n v="0"/>
    <n v="0"/>
    <n v="0"/>
    <n v="17"/>
    <s v="2 7 6 762 004"/>
  </r>
  <r>
    <s v="D"/>
    <x v="3822"/>
    <s v="2 7 6 762 005 001"/>
    <x v="379"/>
    <n v="0"/>
    <n v="0"/>
    <n v="0"/>
    <n v="0"/>
    <n v="17"/>
    <s v="2 7 6 762 005"/>
  </r>
  <r>
    <s v="D"/>
    <x v="3823"/>
    <s v="2 7 9 791 001 001"/>
    <x v="381"/>
    <n v="0"/>
    <n v="0"/>
    <n v="0"/>
    <n v="0"/>
    <n v="17"/>
    <s v="2 7 9 791 001"/>
  </r>
  <r>
    <s v="D"/>
    <x v="3824"/>
    <s v="2 7 9 791 002 001"/>
    <x v="381"/>
    <n v="0"/>
    <n v="0"/>
    <n v="0"/>
    <n v="0"/>
    <n v="17"/>
    <s v="2 7 9 791 002"/>
  </r>
  <r>
    <s v="D"/>
    <x v="3825"/>
    <s v="2 7 9 791 003 001"/>
    <x v="381"/>
    <n v="0"/>
    <n v="0"/>
    <n v="0"/>
    <n v="0"/>
    <n v="17"/>
    <s v="2 7 9 791 003"/>
  </r>
  <r>
    <s v="D"/>
    <x v="3826"/>
    <s v="2 7 9 791 004 001"/>
    <x v="381"/>
    <n v="0"/>
    <n v="0"/>
    <n v="0"/>
    <n v="0"/>
    <n v="17"/>
    <s v="2 7 9 791 004"/>
  </r>
  <r>
    <s v="D"/>
    <x v="3827"/>
    <s v="2 7 9 791 005 001"/>
    <x v="381"/>
    <n v="0"/>
    <n v="0"/>
    <n v="0"/>
    <n v="0"/>
    <n v="17"/>
    <s v="2 7 9 791 005"/>
  </r>
  <r>
    <s v="D"/>
    <x v="3828"/>
    <s v="2 7 9 792 001 001"/>
    <x v="382"/>
    <n v="0"/>
    <n v="0"/>
    <n v="0"/>
    <n v="0"/>
    <n v="17"/>
    <s v="2 7 9 792 001"/>
  </r>
  <r>
    <s v="D"/>
    <x v="3829"/>
    <s v="2 7 9 792 002 001"/>
    <x v="382"/>
    <n v="0"/>
    <n v="0"/>
    <n v="0"/>
    <n v="0"/>
    <n v="17"/>
    <s v="2 7 9 792 002"/>
  </r>
  <r>
    <s v="D"/>
    <x v="3830"/>
    <s v="2 7 9 792 003 001"/>
    <x v="382"/>
    <n v="0"/>
    <n v="0"/>
    <n v="0"/>
    <n v="0"/>
    <n v="17"/>
    <s v="2 7 9 792 003"/>
  </r>
  <r>
    <s v="D"/>
    <x v="3831"/>
    <s v="2 7 9 792 004 001"/>
    <x v="382"/>
    <n v="0"/>
    <n v="0"/>
    <n v="0"/>
    <n v="0"/>
    <n v="17"/>
    <s v="2 7 9 792 004"/>
  </r>
  <r>
    <s v="D"/>
    <x v="3832"/>
    <s v="2 7 9 792 005 001"/>
    <x v="382"/>
    <n v="0"/>
    <n v="0"/>
    <n v="0"/>
    <n v="0"/>
    <n v="17"/>
    <s v="2 7 9 792 005"/>
  </r>
  <r>
    <s v="D"/>
    <x v="3833"/>
    <s v="2 7 9 799 001 001"/>
    <x v="383"/>
    <n v="0"/>
    <n v="0"/>
    <n v="0"/>
    <n v="0"/>
    <n v="17"/>
    <s v="2 7 9 799 001"/>
  </r>
  <r>
    <s v="D"/>
    <x v="3834"/>
    <s v="2 7 9 799 002 001"/>
    <x v="383"/>
    <n v="0"/>
    <n v="0"/>
    <n v="0"/>
    <n v="0"/>
    <n v="17"/>
    <s v="2 7 9 799 002"/>
  </r>
  <r>
    <s v="D"/>
    <x v="3835"/>
    <s v="2 7 9 799 003 001"/>
    <x v="383"/>
    <n v="0"/>
    <n v="0"/>
    <n v="0"/>
    <n v="0"/>
    <n v="17"/>
    <s v="2 7 9 799 003"/>
  </r>
  <r>
    <s v="D"/>
    <x v="3836"/>
    <s v="2 7 9 799 004 001"/>
    <x v="383"/>
    <n v="0"/>
    <n v="0"/>
    <n v="0"/>
    <n v="0"/>
    <n v="17"/>
    <s v="2 7 9 799 004"/>
  </r>
  <r>
    <s v="D"/>
    <x v="3837"/>
    <s v="2 7 9 799 005 001"/>
    <x v="383"/>
    <n v="0"/>
    <n v="0"/>
    <n v="0"/>
    <n v="0"/>
    <n v="17"/>
    <s v="2 7 9 799 005"/>
  </r>
  <r>
    <s v="D"/>
    <x v="3838"/>
    <s v="2 8 1 811 001 001"/>
    <x v="7"/>
    <n v="0"/>
    <n v="0"/>
    <n v="0"/>
    <n v="0"/>
    <n v="17"/>
    <s v="2 8 1 811 001"/>
  </r>
  <r>
    <s v="D"/>
    <x v="3839"/>
    <s v="2 8 1 811 002 001"/>
    <x v="8"/>
    <n v="0"/>
    <n v="0"/>
    <n v="0"/>
    <n v="0"/>
    <n v="17"/>
    <s v="2 8 1 811 002"/>
  </r>
  <r>
    <s v="D"/>
    <x v="3840"/>
    <s v="2 8 1 811 003 001"/>
    <x v="9"/>
    <n v="0"/>
    <n v="0"/>
    <n v="0"/>
    <n v="0"/>
    <n v="17"/>
    <s v="2 8 1 811 003"/>
  </r>
  <r>
    <s v="D"/>
    <x v="3841"/>
    <s v="2 8 1 811 004 001"/>
    <x v="437"/>
    <n v="0"/>
    <n v="0"/>
    <n v="0"/>
    <n v="0"/>
    <n v="17"/>
    <s v="2 8 1 811 004"/>
  </r>
  <r>
    <s v="D"/>
    <x v="3842"/>
    <s v="2 8 1 811 005 001"/>
    <x v="10"/>
    <n v="0"/>
    <n v="0"/>
    <n v="0"/>
    <n v="0"/>
    <n v="17"/>
    <s v="2 8 1 811 005"/>
  </r>
  <r>
    <s v="D"/>
    <x v="3843"/>
    <s v="2 8 1 812 001 001"/>
    <x v="386"/>
    <n v="0"/>
    <n v="0"/>
    <n v="0"/>
    <n v="0"/>
    <n v="17"/>
    <s v="2 8 1 812 001"/>
  </r>
  <r>
    <s v="D"/>
    <x v="3844"/>
    <s v="2 8 1 812 002 001"/>
    <x v="386"/>
    <n v="0"/>
    <n v="0"/>
    <n v="0"/>
    <n v="0"/>
    <n v="17"/>
    <s v="2 8 1 812 002"/>
  </r>
  <r>
    <s v="D"/>
    <x v="3845"/>
    <s v="2 8 1 812 003 001"/>
    <x v="386"/>
    <n v="0"/>
    <n v="0"/>
    <n v="0"/>
    <n v="0"/>
    <n v="17"/>
    <s v="2 8 1 812 003"/>
  </r>
  <r>
    <s v="D"/>
    <x v="3846"/>
    <s v="2 8 1 812 004 001"/>
    <x v="386"/>
    <n v="0"/>
    <n v="0"/>
    <n v="0"/>
    <n v="0"/>
    <n v="17"/>
    <s v="2 8 1 812 004"/>
  </r>
  <r>
    <s v="D"/>
    <x v="3847"/>
    <s v="2 8 1 812 005 001"/>
    <x v="386"/>
    <n v="0"/>
    <n v="0"/>
    <n v="0"/>
    <n v="0"/>
    <n v="17"/>
    <s v="2 8 1 812 005"/>
  </r>
  <r>
    <s v="D"/>
    <x v="3848"/>
    <s v="2 8 1 813 001 001"/>
    <x v="387"/>
    <n v="0"/>
    <n v="0"/>
    <n v="0"/>
    <n v="0"/>
    <n v="17"/>
    <s v="2 8 1 813 001"/>
  </r>
  <r>
    <s v="D"/>
    <x v="3849"/>
    <s v="2 8 1 813 002 001"/>
    <x v="387"/>
    <n v="0"/>
    <n v="0"/>
    <n v="0"/>
    <n v="0"/>
    <n v="17"/>
    <s v="2 8 1 813 002"/>
  </r>
  <r>
    <s v="D"/>
    <x v="3850"/>
    <s v="2 8 1 813 003 001"/>
    <x v="387"/>
    <n v="0"/>
    <n v="0"/>
    <n v="0"/>
    <n v="0"/>
    <n v="17"/>
    <s v="2 8 1 813 003"/>
  </r>
  <r>
    <s v="D"/>
    <x v="3851"/>
    <s v="2 8 1 813 004 001"/>
    <x v="387"/>
    <n v="0"/>
    <n v="0"/>
    <n v="0"/>
    <n v="0"/>
    <n v="17"/>
    <s v="2 8 1 813 004"/>
  </r>
  <r>
    <s v="D"/>
    <x v="3852"/>
    <s v="2 8 1 813 005 001"/>
    <x v="387"/>
    <n v="0"/>
    <n v="0"/>
    <n v="0"/>
    <n v="0"/>
    <n v="17"/>
    <s v="2 8 1 813 005"/>
  </r>
  <r>
    <s v="D"/>
    <x v="3853"/>
    <s v="2 8 1 814 001 001"/>
    <x v="388"/>
    <n v="0"/>
    <n v="0"/>
    <n v="0"/>
    <n v="0"/>
    <n v="17"/>
    <s v="2 8 1 814 001"/>
  </r>
  <r>
    <s v="D"/>
    <x v="3854"/>
    <s v="2 8 1 814 002 001"/>
    <x v="388"/>
    <n v="0"/>
    <n v="0"/>
    <n v="0"/>
    <n v="0"/>
    <n v="17"/>
    <s v="2 8 1 814 002"/>
  </r>
  <r>
    <s v="D"/>
    <x v="3855"/>
    <s v="2 8 1 814 003 001"/>
    <x v="388"/>
    <n v="0"/>
    <n v="0"/>
    <n v="0"/>
    <n v="0"/>
    <n v="17"/>
    <s v="2 8 1 814 003"/>
  </r>
  <r>
    <s v="D"/>
    <x v="3856"/>
    <s v="2 8 1 814 004 001"/>
    <x v="388"/>
    <n v="0"/>
    <n v="0"/>
    <n v="0"/>
    <n v="0"/>
    <n v="17"/>
    <s v="2 8 1 814 004"/>
  </r>
  <r>
    <s v="D"/>
    <x v="3857"/>
    <s v="2 8 1 814 005 001"/>
    <x v="388"/>
    <n v="0"/>
    <n v="0"/>
    <n v="0"/>
    <n v="0"/>
    <n v="17"/>
    <s v="2 8 1 814 005"/>
  </r>
  <r>
    <s v="D"/>
    <x v="3858"/>
    <s v="2 8 1 815 001 001"/>
    <x v="389"/>
    <n v="0"/>
    <n v="0"/>
    <n v="0"/>
    <n v="0"/>
    <n v="17"/>
    <s v="2 8 1 815 001"/>
  </r>
  <r>
    <m/>
    <x v="2247"/>
    <m/>
    <x v="433"/>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REPORTE" cacheId="1" applyNumberFormats="0" applyBorderFormats="0" applyFontFormats="0" applyPatternFormats="0" applyAlignmentFormats="0" applyWidthHeightFormats="1" dataCaption="Valores" updatedVersion="8" minRefreshableVersion="3" showDrill="0" rowGrandTotals="0" colGrandTotals="0" itemPrintTitles="1" createdVersion="6" indent="0" compact="0" compactData="0" gridDropZones="1">
  <location ref="A6:F3870" firstHeaderRow="1" firstDataRow="2" firstDataCol="2"/>
  <pivotFields count="10">
    <pivotField compact="0" outline="0" showAll="0"/>
    <pivotField axis="axisRow" compact="0" outline="0" showAll="0" sortType="ascending" defaultSubtotal="0">
      <items count="6644">
        <item x="0"/>
        <item x="1"/>
        <item x="4"/>
        <item x="5"/>
        <item x="6"/>
        <item x="7"/>
        <item x="2248"/>
        <item m="1" x="5441"/>
        <item m="1" x="4037"/>
        <item m="1" x="5703"/>
        <item x="8"/>
        <item x="2249"/>
        <item x="9"/>
        <item x="2250"/>
        <item x="10"/>
        <item x="2251"/>
        <item x="11"/>
        <item x="2252"/>
        <item x="12"/>
        <item x="13"/>
        <item x="2253"/>
        <item m="1" x="6528"/>
        <item m="1" x="5045"/>
        <item m="1" x="3905"/>
        <item x="14"/>
        <item x="2254"/>
        <item x="15"/>
        <item x="2255"/>
        <item x="16"/>
        <item x="2256"/>
        <item x="17"/>
        <item x="2257"/>
        <item x="18"/>
        <item x="19"/>
        <item x="2258"/>
        <item m="1" x="4733"/>
        <item m="1" x="6195"/>
        <item m="1" x="4935"/>
        <item x="20"/>
        <item x="2259"/>
        <item x="21"/>
        <item x="2260"/>
        <item x="22"/>
        <item x="2261"/>
        <item x="23"/>
        <item x="2262"/>
        <item x="24"/>
        <item x="25"/>
        <item x="2263"/>
        <item m="1" x="5856"/>
        <item m="1" x="4362"/>
        <item m="1" x="6048"/>
        <item x="26"/>
        <item x="2264"/>
        <item x="27"/>
        <item x="2265"/>
        <item x="28"/>
        <item x="2266"/>
        <item x="29"/>
        <item x="2267"/>
        <item m="1" x="6133"/>
        <item m="1" x="4253"/>
        <item m="1" x="4654"/>
        <item m="1" x="4954"/>
        <item m="1" x="5611"/>
        <item m="1" x="4970"/>
        <item m="1" x="5621"/>
        <item m="1" x="4475"/>
        <item m="1" x="4477"/>
        <item m="1" x="4483"/>
        <item m="1" x="4470"/>
        <item x="30"/>
        <item x="31"/>
        <item x="32"/>
        <item x="2268"/>
        <item m="1" x="6093"/>
        <item m="1" x="4584"/>
        <item m="1" x="6296"/>
        <item x="33"/>
        <item x="2269"/>
        <item x="34"/>
        <item x="2270"/>
        <item x="35"/>
        <item x="2271"/>
        <item x="36"/>
        <item x="2272"/>
        <item x="37"/>
        <item x="38"/>
        <item x="2273"/>
        <item m="1" x="4256"/>
        <item m="1" x="5672"/>
        <item m="1" x="4451"/>
        <item x="39"/>
        <item x="2274"/>
        <item x="40"/>
        <item x="2275"/>
        <item x="41"/>
        <item x="2276"/>
        <item x="42"/>
        <item x="2277"/>
        <item x="43"/>
        <item x="44"/>
        <item x="2278"/>
        <item m="1" x="5241"/>
        <item m="1" x="3884"/>
        <item m="1" x="5490"/>
        <item x="45"/>
        <item x="2279"/>
        <item x="46"/>
        <item x="2280"/>
        <item x="47"/>
        <item x="2281"/>
        <item x="48"/>
        <item x="2282"/>
        <item x="49"/>
        <item x="50"/>
        <item x="2283"/>
        <item m="1" x="6415"/>
        <item m="1" x="4908"/>
        <item m="1" x="6564"/>
        <item x="51"/>
        <item x="2284"/>
        <item x="52"/>
        <item x="2285"/>
        <item x="53"/>
        <item x="2286"/>
        <item x="54"/>
        <item x="2287"/>
        <item m="1" x="6592"/>
        <item m="1" x="4525"/>
        <item m="1" x="4925"/>
        <item m="1" x="5186"/>
        <item m="1" x="5919"/>
        <item x="55"/>
        <item x="56"/>
        <item x="57"/>
        <item x="2288"/>
        <item m="1" x="6587"/>
        <item m="1" x="5109"/>
        <item m="1" x="3972"/>
        <item x="58"/>
        <item x="2289"/>
        <item x="59"/>
        <item x="2290"/>
        <item x="60"/>
        <item x="2291"/>
        <item x="61"/>
        <item x="2292"/>
        <item x="62"/>
        <item x="63"/>
        <item x="2293"/>
        <item x="2294"/>
        <item x="2295"/>
        <item m="1" x="4990"/>
        <item x="64"/>
        <item x="2296"/>
        <item x="2297"/>
        <item x="2298"/>
        <item x="65"/>
        <item x="2299"/>
        <item x="2300"/>
        <item x="2301"/>
        <item x="66"/>
        <item x="2302"/>
        <item x="2303"/>
        <item x="2304"/>
        <item x="67"/>
        <item x="2305"/>
        <item x="2306"/>
        <item x="2307"/>
        <item x="68"/>
        <item x="69"/>
        <item x="2308"/>
        <item m="1" x="5920"/>
        <item m="1" x="4423"/>
        <item m="1" x="6126"/>
        <item x="70"/>
        <item x="2309"/>
        <item x="71"/>
        <item x="2310"/>
        <item x="72"/>
        <item x="2311"/>
        <item x="73"/>
        <item x="2312"/>
        <item x="74"/>
        <item x="75"/>
        <item x="2313"/>
        <item m="1" x="4105"/>
        <item m="1" x="5448"/>
        <item m="1" x="4291"/>
        <item x="76"/>
        <item x="2314"/>
        <item m="1" x="4739"/>
        <item x="77"/>
        <item x="2315"/>
        <item x="78"/>
        <item x="2316"/>
        <item x="79"/>
        <item x="2317"/>
        <item x="80"/>
        <item x="81"/>
        <item x="2318"/>
        <item m="1" x="5110"/>
        <item m="1" x="6533"/>
        <item m="1" x="5273"/>
        <item x="82"/>
        <item x="2319"/>
        <item x="83"/>
        <item x="2320"/>
        <item x="84"/>
        <item x="2321"/>
        <item x="85"/>
        <item x="2322"/>
        <item x="86"/>
        <item x="87"/>
        <item x="2323"/>
        <item m="1" x="6262"/>
        <item m="1" x="4740"/>
        <item m="1" x="6432"/>
        <item x="88"/>
        <item x="2324"/>
        <item x="89"/>
        <item x="2325"/>
        <item x="90"/>
        <item x="2326"/>
        <item x="91"/>
        <item x="2327"/>
        <item x="92"/>
        <item x="93"/>
        <item x="2328"/>
        <item m="1" x="4424"/>
        <item m="1" x="5862"/>
        <item m="1" x="4617"/>
        <item x="94"/>
        <item x="2329"/>
        <item x="95"/>
        <item x="2330"/>
        <item x="96"/>
        <item x="2331"/>
        <item x="97"/>
        <item x="2332"/>
        <item x="98"/>
        <item x="99"/>
        <item x="2333"/>
        <item m="1" x="5449"/>
        <item m="1" x="4044"/>
        <item m="1" x="5708"/>
        <item x="100"/>
        <item x="2334"/>
        <item x="101"/>
        <item x="2335"/>
        <item x="102"/>
        <item x="2336"/>
        <item x="103"/>
        <item x="2337"/>
        <item m="1" x="4295"/>
        <item m="1" x="4793"/>
        <item m="1" x="5158"/>
        <item m="1" x="5522"/>
        <item m="1" x="6252"/>
        <item m="1" x="5538"/>
        <item m="1" x="6258"/>
        <item m="1" x="4298"/>
        <item m="1" x="4794"/>
        <item m="1" x="5162"/>
        <item m="1" x="5527"/>
        <item m="1" x="6226"/>
        <item m="1" x="5545"/>
        <item m="1" x="6239"/>
        <item x="104"/>
        <item x="105"/>
        <item x="106"/>
        <item x="2338"/>
        <item m="1" x="4332"/>
        <item m="1" x="5757"/>
        <item m="1" x="4508"/>
        <item x="107"/>
        <item x="2339"/>
        <item m="1" x="4968"/>
        <item x="108"/>
        <item x="2340"/>
        <item m="1" x="4264"/>
        <item x="109"/>
        <item x="2341"/>
        <item x="110"/>
        <item x="2342"/>
        <item x="111"/>
        <item x="112"/>
        <item x="2343"/>
        <item m="1" x="5325"/>
        <item m="1" x="3941"/>
        <item m="1" x="5576"/>
        <item x="113"/>
        <item x="2344"/>
        <item x="114"/>
        <item x="2345"/>
        <item x="115"/>
        <item x="2346"/>
        <item x="116"/>
        <item x="2347"/>
        <item x="117"/>
        <item x="118"/>
        <item x="2348"/>
        <item m="1" x="6462"/>
        <item m="1" x="4969"/>
        <item m="1" x="6613"/>
        <item x="119"/>
        <item x="2349"/>
        <item x="120"/>
        <item x="2350"/>
        <item x="121"/>
        <item x="2351"/>
        <item x="122"/>
        <item x="2352"/>
        <item x="123"/>
        <item x="124"/>
        <item x="2353"/>
        <item m="1" x="4652"/>
        <item m="1" x="6099"/>
        <item m="1" x="4840"/>
        <item x="125"/>
        <item x="2354"/>
        <item x="126"/>
        <item x="2355"/>
        <item x="127"/>
        <item x="2356"/>
        <item x="128"/>
        <item x="2357"/>
        <item x="129"/>
        <item x="130"/>
        <item x="131"/>
        <item x="2358"/>
        <item m="1" x="4876"/>
        <item m="1" x="6325"/>
        <item m="1" x="5040"/>
        <item x="132"/>
        <item x="2359"/>
        <item x="133"/>
        <item x="2360"/>
        <item x="134"/>
        <item x="2361"/>
        <item x="135"/>
        <item x="2362"/>
        <item x="136"/>
        <item x="137"/>
        <item x="2363"/>
        <item m="1" x="5982"/>
        <item m="1" x="4482"/>
        <item m="1" x="6189"/>
        <item x="138"/>
        <item x="2364"/>
        <item x="139"/>
        <item x="2365"/>
        <item x="140"/>
        <item x="2366"/>
        <item x="141"/>
        <item x="2367"/>
        <item x="142"/>
        <item x="143"/>
        <item x="2368"/>
        <item m="1" x="4165"/>
        <item m="1" x="5542"/>
        <item m="1" x="4359"/>
        <item x="144"/>
        <item x="2369"/>
        <item x="145"/>
        <item x="2370"/>
        <item x="146"/>
        <item x="2371"/>
        <item x="147"/>
        <item x="2372"/>
        <item x="148"/>
        <item x="149"/>
        <item x="2373"/>
        <item m="1" x="5159"/>
        <item m="1" x="6597"/>
        <item m="1" x="5357"/>
        <item x="150"/>
        <item x="2374"/>
        <item x="151"/>
        <item x="2375"/>
        <item x="152"/>
        <item x="2376"/>
        <item x="153"/>
        <item x="2377"/>
        <item m="1" x="4030"/>
        <item m="1" x="6185"/>
        <item m="1" x="5350"/>
        <item m="1" x="4435"/>
        <item m="1" x="4675"/>
        <item m="1" x="6541"/>
        <item m="1" x="5597"/>
        <item m="1" x="4618"/>
        <item m="1" x="4854"/>
        <item m="1" x="3909"/>
        <item m="1" x="3859"/>
        <item m="1" x="4146"/>
        <item m="1" x="6052"/>
        <item m="1" x="5987"/>
        <item m="1" x="6311"/>
        <item m="1" x="5213"/>
        <item x="154"/>
        <item x="155"/>
        <item x="2378"/>
        <item m="1" x="6326"/>
        <item m="1" x="4806"/>
        <item m="1" x="6483"/>
        <item x="156"/>
        <item x="2379"/>
        <item x="157"/>
        <item x="2380"/>
        <item x="158"/>
        <item x="2381"/>
        <item x="159"/>
        <item x="2382"/>
        <item x="160"/>
        <item x="161"/>
        <item x="2383"/>
        <item m="1" x="4807"/>
        <item m="1" x="6271"/>
        <item m="1" x="4993"/>
        <item x="162"/>
        <item x="2384"/>
        <item m="1" x="5461"/>
        <item x="163"/>
        <item x="2385"/>
        <item x="164"/>
        <item x="2386"/>
        <item x="165"/>
        <item x="2387"/>
        <item m="1" x="5278"/>
        <item m="1" x="5314"/>
        <item m="1" x="5825"/>
        <item m="1" x="6149"/>
        <item m="1" x="3898"/>
        <item m="1" x="6162"/>
        <item m="1" x="3906"/>
        <item m="1" x="5287"/>
        <item m="1" x="5333"/>
        <item m="1" x="5851"/>
        <item m="1" x="6165"/>
        <item m="1" x="3912"/>
        <item m="1" x="6187"/>
        <item m="1" x="3929"/>
        <item x="166"/>
        <item x="167"/>
        <item x="168"/>
        <item x="2388"/>
        <item m="1" x="5407"/>
        <item m="1" x="4010"/>
        <item m="1" x="5661"/>
        <item x="169"/>
        <item x="2389"/>
        <item x="170"/>
        <item x="2390"/>
        <item x="171"/>
        <item x="2391"/>
        <item x="172"/>
        <item x="2392"/>
        <item x="173"/>
        <item x="174"/>
        <item x="175"/>
        <item x="2393"/>
        <item m="1" x="6053"/>
        <item m="1" x="4551"/>
        <item m="1" x="6257"/>
        <item x="176"/>
        <item x="2394"/>
        <item x="177"/>
        <item x="2395"/>
        <item x="178"/>
        <item x="2396"/>
        <item x="179"/>
        <item x="2397"/>
        <item x="180"/>
        <item x="181"/>
        <item x="2398"/>
        <item m="1" x="4221"/>
        <item m="1" x="5620"/>
        <item m="1" x="4420"/>
        <item x="182"/>
        <item x="2399"/>
        <item x="183"/>
        <item x="2400"/>
        <item x="184"/>
        <item x="2401"/>
        <item x="185"/>
        <item x="2402"/>
        <item x="186"/>
        <item x="187"/>
        <item m="1" x="6129"/>
        <item m="1" x="5233"/>
        <item m="1" x="5752"/>
        <item m="1" x="6075"/>
        <item m="1" x="6632"/>
        <item m="1" x="6092"/>
        <item m="1" x="6643"/>
        <item m="1" x="6132"/>
        <item m="1" x="5237"/>
        <item m="1" x="5756"/>
        <item m="1" x="6076"/>
        <item m="1" x="6634"/>
        <item m="1" x="5761"/>
        <item m="1" x="6079"/>
        <item m="1" x="6638"/>
        <item m="1" x="5774"/>
        <item m="1" x="6088"/>
        <item m="1" x="6641"/>
        <item x="188"/>
        <item x="189"/>
        <item x="2403"/>
        <item m="1" x="5624"/>
        <item m="1" x="5553"/>
        <item m="1" x="5473"/>
        <item m="1" x="5445"/>
        <item m="1" x="4038"/>
        <item m="1" x="5362"/>
        <item m="1" x="3980"/>
        <item m="1" x="5295"/>
        <item m="1" x="5705"/>
        <item m="1" x="4167"/>
        <item x="190"/>
        <item x="2404"/>
        <item x="191"/>
        <item x="2405"/>
        <item x="192"/>
        <item x="2406"/>
        <item x="193"/>
        <item x="2407"/>
        <item x="194"/>
        <item x="195"/>
        <item x="2408"/>
        <item m="1" x="6530"/>
        <item m="1" x="5046"/>
        <item m="1" x="3907"/>
        <item x="196"/>
        <item x="2409"/>
        <item m="1" x="5857"/>
        <item m="1" x="4364"/>
        <item m="1" x="6049"/>
        <item x="197"/>
        <item x="2410"/>
        <item x="198"/>
        <item x="2411"/>
        <item m="1" x="4365"/>
        <item x="199"/>
        <item x="2412"/>
        <item m="1" x="5000"/>
        <item m="1" x="5264"/>
        <item m="1" x="4366"/>
        <item m="1" x="4305"/>
        <item x="200"/>
        <item x="201"/>
        <item x="2413"/>
        <item m="1" x="4735"/>
        <item m="1" x="6196"/>
        <item m="1" x="4936"/>
        <item x="202"/>
        <item x="2414"/>
        <item x="203"/>
        <item x="2415"/>
        <item x="204"/>
        <item x="2416"/>
        <item x="205"/>
        <item x="2417"/>
        <item x="206"/>
        <item x="207"/>
        <item x="2418"/>
        <item m="1" x="5990"/>
        <item m="1" x="5934"/>
        <item m="1" x="5874"/>
        <item m="1" x="5809"/>
        <item m="1" x="5738"/>
        <item m="1" x="5653"/>
        <item m="1" x="5575"/>
        <item m="1" x="5494"/>
        <item m="1" x="5410"/>
        <item m="1" x="6324"/>
        <item m="1" x="6270"/>
        <item m="1" x="6210"/>
        <item m="1" x="5858"/>
        <item m="1" x="4367"/>
        <item m="1" x="6050"/>
        <item x="208"/>
        <item x="2419"/>
        <item x="209"/>
        <item x="2420"/>
        <item x="210"/>
        <item x="2421"/>
        <item x="211"/>
        <item x="2422"/>
        <item x="212"/>
        <item x="213"/>
        <item x="2423"/>
        <item m="1" x="4039"/>
        <item m="1" x="5363"/>
        <item m="1" x="4219"/>
        <item x="214"/>
        <item x="2424"/>
        <item x="215"/>
        <item x="2425"/>
        <item x="216"/>
        <item x="2426"/>
        <item x="217"/>
        <item x="2427"/>
        <item x="218"/>
        <item x="219"/>
        <item x="2428"/>
        <item m="1" x="5047"/>
        <item m="1" x="6487"/>
        <item m="1" x="5210"/>
        <item x="220"/>
        <item x="2429"/>
        <item x="221"/>
        <item x="2430"/>
        <item x="222"/>
        <item x="2431"/>
        <item x="223"/>
        <item x="2432"/>
        <item x="224"/>
        <item x="225"/>
        <item x="2433"/>
        <item m="1" x="6197"/>
        <item m="1" x="4686"/>
        <item m="1" x="6383"/>
        <item x="226"/>
        <item x="2434"/>
        <item x="227"/>
        <item x="2435"/>
        <item x="228"/>
        <item x="2436"/>
        <item x="229"/>
        <item x="2437"/>
        <item x="230"/>
        <item x="231"/>
        <item x="2438"/>
        <item m="1" x="4368"/>
        <item m="1" x="5796"/>
        <item m="1" x="4549"/>
        <item x="232"/>
        <item x="2439"/>
        <item x="233"/>
        <item x="2440"/>
        <item x="234"/>
        <item x="2441"/>
        <item x="235"/>
        <item x="2442"/>
        <item m="1" x="6134"/>
        <item m="1" x="5239"/>
        <item m="1" x="5769"/>
        <item m="1" x="6087"/>
        <item m="1" x="6639"/>
        <item m="1" x="3864"/>
        <item m="1" x="6111"/>
        <item m="1" x="3865"/>
        <item m="1" x="6139"/>
        <item m="1" x="5249"/>
        <item m="1" x="5780"/>
        <item m="1" x="6091"/>
        <item m="1" x="6642"/>
        <item m="1" x="6118"/>
        <item m="1" x="3869"/>
        <item m="1" x="6143"/>
        <item m="1" x="5261"/>
        <item m="1" x="5789"/>
        <item m="1" x="6100"/>
        <item m="1" x="3885"/>
        <item x="236"/>
        <item m="1" x="6590"/>
        <item m="1" x="5592"/>
        <item m="1" x="6038"/>
        <item m="1" x="6357"/>
        <item m="1" x="4104"/>
        <item m="1" x="6378"/>
        <item m="1" x="4123"/>
        <item m="1" x="6041"/>
        <item m="1" x="6359"/>
        <item m="1" x="4106"/>
        <item m="1" x="6379"/>
        <item m="1" x="4125"/>
        <item m="1" x="6046"/>
        <item m="1" x="6369"/>
        <item m="1" x="4117"/>
        <item m="1" x="4163"/>
        <item x="237"/>
        <item x="238"/>
        <item x="2443"/>
        <item m="1" x="6095"/>
        <item m="1" x="4586"/>
        <item m="1" x="6297"/>
        <item x="239"/>
        <item x="2444"/>
        <item m="1" x="3886"/>
        <item x="240"/>
        <item x="2445"/>
        <item x="241"/>
        <item x="2446"/>
        <item m="1" x="4027"/>
        <item m="1" x="3965"/>
        <item m="1" x="3900"/>
        <item m="1" x="5194"/>
        <item x="242"/>
        <item x="2447"/>
        <item x="243"/>
        <item x="244"/>
        <item x="2448"/>
        <item m="1" x="4259"/>
        <item m="1" x="5675"/>
        <item m="1" x="4453"/>
        <item x="245"/>
        <item x="2449"/>
        <item x="246"/>
        <item x="2450"/>
        <item x="247"/>
        <item x="2451"/>
        <item x="248"/>
        <item x="2452"/>
        <item x="249"/>
        <item x="250"/>
        <item x="2453"/>
        <item m="1" x="5245"/>
        <item m="1" x="3887"/>
        <item m="1" x="5492"/>
        <item x="251"/>
        <item x="2454"/>
        <item x="252"/>
        <item x="2455"/>
        <item x="253"/>
        <item x="2456"/>
        <item x="254"/>
        <item x="2457"/>
        <item m="1" x="5717"/>
        <item m="1" x="4707"/>
        <item x="255"/>
        <item x="256"/>
        <item x="257"/>
        <item x="2458"/>
        <item m="1" x="6589"/>
        <item m="1" x="5112"/>
        <item m="1" x="3867"/>
        <item m="1" x="3974"/>
        <item x="258"/>
        <item x="2459"/>
        <item m="1" x="4426"/>
        <item x="259"/>
        <item x="2460"/>
        <item m="1" x="6535"/>
        <item x="260"/>
        <item x="2461"/>
        <item x="261"/>
        <item x="2462"/>
        <item x="262"/>
        <item x="263"/>
        <item x="2463"/>
        <item m="1" x="4799"/>
        <item m="1" x="6264"/>
        <item m="1" x="4991"/>
        <item x="264"/>
        <item x="2464"/>
        <item x="265"/>
        <item x="2465"/>
        <item x="266"/>
        <item x="2466"/>
        <item x="267"/>
        <item x="2467"/>
        <item x="268"/>
        <item x="269"/>
        <item x="2468"/>
        <item m="1" x="5922"/>
        <item m="1" x="4427"/>
        <item m="1" x="6127"/>
        <item x="270"/>
        <item x="2469"/>
        <item x="271"/>
        <item x="2470"/>
        <item x="272"/>
        <item x="2471"/>
        <item x="273"/>
        <item x="2472"/>
        <item x="274"/>
        <item x="275"/>
        <item x="2473"/>
        <item m="1" x="4108"/>
        <item m="1" x="5454"/>
        <item m="1" x="4292"/>
        <item x="276"/>
        <item x="2474"/>
        <item x="277"/>
        <item x="2475"/>
        <item x="278"/>
        <item x="2476"/>
        <item x="279"/>
        <item x="2477"/>
        <item x="280"/>
        <item x="281"/>
        <item x="2478"/>
        <item m="1" x="5113"/>
        <item m="1" x="6536"/>
        <item m="1" x="5274"/>
        <item x="282"/>
        <item x="2479"/>
        <item x="283"/>
        <item x="2480"/>
        <item x="284"/>
        <item x="2481"/>
        <item x="285"/>
        <item x="2482"/>
        <item x="286"/>
        <item x="287"/>
        <item x="2483"/>
        <item m="1" x="6265"/>
        <item m="1" x="4742"/>
        <item m="1" x="6433"/>
        <item x="288"/>
        <item x="2484"/>
        <item x="289"/>
        <item x="2485"/>
        <item x="290"/>
        <item x="2486"/>
        <item x="291"/>
        <item x="2487"/>
        <item x="292"/>
        <item x="293"/>
        <item x="2488"/>
        <item m="1" x="4428"/>
        <item m="1" x="5864"/>
        <item m="1" x="4619"/>
        <item x="294"/>
        <item x="2489"/>
        <item x="295"/>
        <item x="2490"/>
        <item x="296"/>
        <item x="2491"/>
        <item x="297"/>
        <item x="2492"/>
        <item x="298"/>
        <item x="299"/>
        <item x="2493"/>
        <item m="1" x="5455"/>
        <item m="1" x="4048"/>
        <item m="1" x="5710"/>
        <item x="300"/>
        <item x="2494"/>
        <item x="301"/>
        <item x="2495"/>
        <item x="302"/>
        <item x="2496"/>
        <item x="303"/>
        <item x="2497"/>
        <item x="304"/>
        <item x="305"/>
        <item x="2498"/>
        <item m="1" x="6537"/>
        <item m="1" x="5059"/>
        <item m="1" x="3911"/>
        <item x="306"/>
        <item x="2499"/>
        <item x="307"/>
        <item x="2500"/>
        <item x="308"/>
        <item x="2501"/>
        <item x="309"/>
        <item x="2502"/>
        <item x="310"/>
        <item m="1" x="4802"/>
        <item m="1" x="6203"/>
        <item m="1" x="6554"/>
        <item m="1" x="4035"/>
        <item m="1" x="4649"/>
        <item x="311"/>
        <item x="312"/>
        <item x="2503"/>
        <item m="1" x="4336"/>
        <item m="1" x="5758"/>
        <item m="1" x="4512"/>
        <item x="313"/>
        <item x="2504"/>
        <item x="314"/>
        <item x="2505"/>
        <item x="315"/>
        <item x="2506"/>
        <item x="316"/>
        <item x="2507"/>
        <item x="317"/>
        <item x="318"/>
        <item x="2508"/>
        <item m="1" x="5327"/>
        <item m="1" x="3944"/>
        <item m="1" x="5582"/>
        <item x="319"/>
        <item x="2509"/>
        <item x="320"/>
        <item x="2510"/>
        <item x="321"/>
        <item x="2511"/>
        <item x="322"/>
        <item x="2512"/>
        <item x="323"/>
        <item x="324"/>
        <item x="2513"/>
        <item m="1" x="6464"/>
        <item m="1" x="4973"/>
        <item m="1" x="6616"/>
        <item x="325"/>
        <item x="2514"/>
        <item x="326"/>
        <item x="2515"/>
        <item x="327"/>
        <item x="2516"/>
        <item x="328"/>
        <item x="2517"/>
        <item x="329"/>
        <item x="330"/>
        <item x="2518"/>
        <item m="1" x="4655"/>
        <item m="1" x="6104"/>
        <item m="1" x="4844"/>
        <item x="331"/>
        <item x="2519"/>
        <item x="332"/>
        <item x="2520"/>
        <item x="333"/>
        <item x="2521"/>
        <item x="334"/>
        <item x="2522"/>
        <item x="335"/>
        <item x="336"/>
        <item x="2523"/>
        <item m="1" x="5759"/>
        <item m="1" x="4268"/>
        <item m="1" x="5958"/>
        <item x="337"/>
        <item x="2524"/>
        <item x="338"/>
        <item x="2525"/>
        <item x="339"/>
        <item x="2526"/>
        <item x="340"/>
        <item x="2527"/>
        <item x="341"/>
        <item x="342"/>
        <item x="2528"/>
        <item m="1" x="3945"/>
        <item m="1" x="5251"/>
        <item m="1" x="4136"/>
        <item x="343"/>
        <item x="2529"/>
        <item m="1" x="6105"/>
        <item m="1" x="4596"/>
        <item m="1" x="6184"/>
        <item m="1" x="6121"/>
        <item m="1" x="6043"/>
        <item x="344"/>
        <item x="2530"/>
        <item x="345"/>
        <item x="2531"/>
        <item x="346"/>
        <item x="2532"/>
        <item x="347"/>
        <item x="348"/>
        <item x="2533"/>
        <item m="1" x="4974"/>
        <item m="1" x="6420"/>
        <item m="1" x="5141"/>
        <item x="349"/>
        <item x="2534"/>
        <item x="350"/>
        <item x="2535"/>
        <item x="351"/>
        <item x="2536"/>
        <item x="352"/>
        <item x="2537"/>
        <item x="353"/>
        <item x="354"/>
        <item x="2538"/>
        <item m="1" x="6106"/>
        <item m="1" x="4597"/>
        <item m="1" x="6303"/>
        <item x="355"/>
        <item x="2539"/>
        <item x="356"/>
        <item x="2540"/>
        <item x="357"/>
        <item x="2541"/>
        <item x="358"/>
        <item x="2542"/>
        <item x="359"/>
        <item x="360"/>
        <item x="2543"/>
        <item m="1" x="4406"/>
        <item m="1" x="4286"/>
        <item m="1" x="4103"/>
        <item m="1" x="4715"/>
        <item m="1" x="4269"/>
        <item m="1" x="5682"/>
        <item m="1" x="4459"/>
        <item x="361"/>
        <item x="2544"/>
        <item m="1" x="4916"/>
        <item m="1" x="6370"/>
        <item x="362"/>
        <item x="2545"/>
        <item x="363"/>
        <item x="2546"/>
        <item m="1" x="6371"/>
        <item x="364"/>
        <item x="2547"/>
        <item m="1" x="5945"/>
        <item m="1" x="4917"/>
        <item m="1" x="6372"/>
        <item m="1" x="4864"/>
        <item m="1" x="6317"/>
        <item m="1" x="4805"/>
        <item m="1" x="6209"/>
        <item m="1" x="6556"/>
        <item m="1" x="4813"/>
        <item m="1" x="6222"/>
        <item m="1" x="6561"/>
        <item m="1" x="4059"/>
        <item m="1" x="4667"/>
        <item m="1" x="4071"/>
        <item m="1" x="4681"/>
        <item m="1" x="6565"/>
        <item m="1" x="4075"/>
        <item m="1" x="4757"/>
        <item m="1" x="4817"/>
        <item m="1" x="6227"/>
        <item m="1" x="6563"/>
        <item m="1" x="4062"/>
        <item m="1" x="4673"/>
        <item m="1" x="4823"/>
        <item m="1" x="6228"/>
        <item m="1" x="6571"/>
        <item m="1" x="4067"/>
        <item m="1" x="4678"/>
        <item m="1" x="4083"/>
        <item m="1" x="4684"/>
        <item m="1" x="6578"/>
        <item m="1" x="4069"/>
        <item m="1" x="4680"/>
        <item m="1" x="6584"/>
        <item m="1" x="4097"/>
        <item m="1" x="4696"/>
        <item m="1" x="6586"/>
        <item m="1" x="4089"/>
        <item m="1" x="4689"/>
        <item m="1" x="4101"/>
        <item m="1" x="4702"/>
        <item x="365"/>
        <item m="1" x="5281"/>
        <item m="1" x="6457"/>
        <item m="1" x="4006"/>
        <item m="1" x="4317"/>
        <item m="1" x="4922"/>
        <item x="366"/>
        <item x="367"/>
        <item x="2548"/>
        <item m="1" x="4878"/>
        <item m="1" x="6328"/>
        <item m="1" x="5042"/>
        <item x="368"/>
        <item x="2549"/>
        <item x="369"/>
        <item x="2550"/>
        <item x="370"/>
        <item x="2551"/>
        <item x="371"/>
        <item x="2552"/>
        <item x="372"/>
        <item x="373"/>
        <item x="2553"/>
        <item m="1" x="5984"/>
        <item m="1" x="4485"/>
        <item m="1" x="6191"/>
        <item x="374"/>
        <item x="2554"/>
        <item x="375"/>
        <item x="2555"/>
        <item x="376"/>
        <item x="2556"/>
        <item x="377"/>
        <item x="2557"/>
        <item x="378"/>
        <item x="379"/>
        <item x="2558"/>
        <item m="1" x="4168"/>
        <item m="1" x="5720"/>
        <item m="1" x="5544"/>
        <item m="1" x="4360"/>
        <item x="380"/>
        <item x="2559"/>
        <item x="381"/>
        <item x="2560"/>
        <item x="382"/>
        <item x="2561"/>
        <item x="383"/>
        <item x="2562"/>
        <item x="384"/>
        <item x="385"/>
        <item x="2563"/>
        <item m="1" x="5161"/>
        <item m="1" x="6600"/>
        <item m="1" x="5358"/>
        <item x="386"/>
        <item x="2564"/>
        <item x="387"/>
        <item x="2565"/>
        <item x="388"/>
        <item x="2566"/>
        <item x="389"/>
        <item x="2567"/>
        <item x="390"/>
        <item x="391"/>
        <item x="2568"/>
        <item m="1" x="6329"/>
        <item m="1" x="4811"/>
        <item m="1" x="6484"/>
        <item x="392"/>
        <item x="2569"/>
        <item x="393"/>
        <item x="2570"/>
        <item x="394"/>
        <item x="2571"/>
        <item x="395"/>
        <item x="2572"/>
        <item x="396"/>
        <item x="397"/>
        <item x="2573"/>
        <item m="1" x="4486"/>
        <item m="1" x="5929"/>
        <item m="1" x="4682"/>
        <item x="398"/>
        <item x="2574"/>
        <item x="399"/>
        <item x="2575"/>
        <item x="400"/>
        <item x="2576"/>
        <item x="401"/>
        <item x="2577"/>
        <item x="402"/>
        <item x="403"/>
        <item x="2578"/>
        <item m="1" x="4812"/>
        <item m="1" x="6274"/>
        <item m="1" x="4995"/>
        <item x="404"/>
        <item x="2579"/>
        <item x="405"/>
        <item x="2580"/>
        <item x="406"/>
        <item x="2581"/>
        <item x="407"/>
        <item x="2582"/>
        <item m="1" x="5283"/>
        <item m="1" x="6458"/>
        <item m="1" x="4008"/>
        <item m="1" x="4319"/>
        <item m="1" x="4927"/>
        <item m="1" x="4335"/>
        <item m="1" x="4938"/>
        <item m="1" x="4015"/>
        <item m="1" x="4327"/>
        <item m="1" x="4931"/>
        <item m="1" x="4340"/>
        <item m="1" x="4940"/>
        <item m="1" x="5286"/>
        <item m="1" x="6459"/>
        <item m="1" x="4011"/>
        <item m="1" x="4326"/>
        <item m="1" x="4930"/>
        <item m="1" x="4962"/>
        <item m="1" x="4495"/>
        <item m="1" x="6417"/>
        <item m="1" x="5034"/>
        <item m="1" x="4985"/>
        <item m="1" x="4926"/>
        <item x="408"/>
        <item m="1" x="5923"/>
        <item m="1" x="3880"/>
        <item m="1" x="4279"/>
        <item m="1" x="4579"/>
        <item m="1" x="5157"/>
        <item m="1" x="5169"/>
        <item m="1" x="4603"/>
        <item m="1" x="5170"/>
        <item m="1" x="5181"/>
        <item x="409"/>
        <item x="410"/>
        <item x="2583"/>
        <item m="1" x="5595"/>
        <item m="1" x="5513"/>
        <item m="1" x="5408"/>
        <item m="1" x="4144"/>
        <item m="1" x="4090"/>
        <item m="1" x="4013"/>
        <item m="1" x="5514"/>
        <item m="1" x="5428"/>
        <item m="1" x="5334"/>
        <item m="1" x="4091"/>
        <item m="1" x="5667"/>
        <item x="411"/>
        <item x="2584"/>
        <item x="412"/>
        <item x="2585"/>
        <item x="413"/>
        <item x="2586"/>
        <item x="414"/>
        <item x="2587"/>
        <item x="415"/>
        <item x="416"/>
        <item x="2588"/>
        <item m="1" x="6510"/>
        <item m="1" x="5022"/>
        <item m="1" x="3878"/>
        <item x="417"/>
        <item x="2589"/>
        <item x="418"/>
        <item x="2590"/>
        <item x="419"/>
        <item x="2591"/>
        <item x="420"/>
        <item x="2592"/>
        <item x="421"/>
        <item m="1" x="6435"/>
        <item m="1" x="4160"/>
        <item m="1" x="4547"/>
        <item m="1" x="4858"/>
        <item m="1" x="5470"/>
        <item x="422"/>
        <item x="423"/>
        <item x="2593"/>
        <item m="1" x="6056"/>
        <item m="1" x="4553"/>
        <item m="1" x="6259"/>
        <item x="424"/>
        <item x="2594"/>
        <item x="425"/>
        <item x="2595"/>
        <item x="426"/>
        <item x="2596"/>
        <item x="427"/>
        <item x="2597"/>
        <item x="428"/>
        <item x="429"/>
        <item x="2598"/>
        <item m="1" x="4224"/>
        <item m="1" x="5625"/>
        <item m="1" x="4421"/>
        <item x="430"/>
        <item x="2599"/>
        <item x="431"/>
        <item x="2600"/>
        <item x="432"/>
        <item x="2601"/>
        <item x="433"/>
        <item x="2602"/>
        <item x="434"/>
        <item x="435"/>
        <item x="2603"/>
        <item m="1" x="5216"/>
        <item m="1" x="3861"/>
        <item m="1" x="5442"/>
        <item x="436"/>
        <item x="2604"/>
        <item x="437"/>
        <item x="2605"/>
        <item x="438"/>
        <item x="2606"/>
        <item x="439"/>
        <item x="2607"/>
        <item x="440"/>
        <item x="441"/>
        <item x="2608"/>
        <item m="1" x="6386"/>
        <item m="1" x="4882"/>
        <item m="1" x="6529"/>
        <item x="442"/>
        <item x="2609"/>
        <item x="443"/>
        <item x="2610"/>
        <item x="444"/>
        <item x="2611"/>
        <item x="445"/>
        <item x="2612"/>
        <item x="446"/>
        <item x="447"/>
        <item x="2613"/>
        <item m="1" x="4554"/>
        <item m="1" x="5991"/>
        <item m="1" x="4734"/>
        <item x="448"/>
        <item x="2614"/>
        <item x="449"/>
        <item x="2615"/>
        <item x="450"/>
        <item x="2616"/>
        <item x="451"/>
        <item x="2617"/>
        <item x="452"/>
        <item x="453"/>
        <item x="454"/>
        <item x="2618"/>
        <item m="1" x="6570"/>
        <item m="1" x="5091"/>
        <item m="1" x="3937"/>
        <item x="455"/>
        <item x="2619"/>
        <item x="456"/>
        <item x="2620"/>
        <item x="457"/>
        <item x="2621"/>
        <item x="458"/>
        <item x="2622"/>
        <item x="459"/>
        <item x="460"/>
        <item x="2623"/>
        <item m="1" x="4775"/>
        <item m="1" x="6240"/>
        <item m="1" x="4859"/>
        <item m="1" x="4790"/>
        <item m="1" x="4732"/>
        <item m="1" x="4964"/>
        <item x="461"/>
        <item x="2624"/>
        <item x="462"/>
        <item x="2625"/>
        <item x="463"/>
        <item x="2626"/>
        <item x="464"/>
        <item x="2627"/>
        <item x="465"/>
        <item x="466"/>
        <item x="2628"/>
        <item m="1" x="5901"/>
        <item m="1" x="4399"/>
        <item m="1" x="5970"/>
        <item m="1" x="5913"/>
        <item m="1" x="5852"/>
        <item m="1" x="5790"/>
        <item m="1" x="6094"/>
        <item x="467"/>
        <item x="2629"/>
        <item x="468"/>
        <item x="2630"/>
        <item x="469"/>
        <item x="2631"/>
        <item x="470"/>
        <item x="2632"/>
        <item m="1" x="4114"/>
        <item m="1" x="4430"/>
        <item m="1" x="4827"/>
        <item m="1" x="5129"/>
        <item m="1" x="5849"/>
        <item m="1" x="5892"/>
        <item x="471"/>
        <item x="472"/>
        <item x="473"/>
        <item x="2633"/>
        <item m="1" x="4434"/>
        <item m="1" x="4297"/>
        <item m="1" x="5713"/>
        <item m="1" x="4479"/>
        <item x="474"/>
        <item x="2634"/>
        <item x="475"/>
        <item x="2635"/>
        <item x="476"/>
        <item x="2636"/>
        <item x="477"/>
        <item x="2637"/>
        <item x="478"/>
        <item x="479"/>
        <item x="2638"/>
        <item m="1" x="5282"/>
        <item m="1" x="3915"/>
        <item m="1" x="5539"/>
        <item x="480"/>
        <item x="2639"/>
        <item x="481"/>
        <item x="2640"/>
        <item x="482"/>
        <item x="2641"/>
        <item x="483"/>
        <item x="2642"/>
        <item x="484"/>
        <item x="485"/>
        <item x="2643"/>
        <item m="1" x="6437"/>
        <item m="1" x="4941"/>
        <item m="1" x="6588"/>
        <item x="486"/>
        <item x="2644"/>
        <item x="487"/>
        <item x="2645"/>
        <item x="488"/>
        <item x="2646"/>
        <item x="489"/>
        <item x="2647"/>
        <item x="490"/>
        <item x="491"/>
        <item x="2648"/>
        <item m="1" x="4622"/>
        <item m="1" x="6059"/>
        <item m="1" x="4797"/>
        <item x="492"/>
        <item x="2649"/>
        <item x="493"/>
        <item x="2650"/>
        <item x="494"/>
        <item x="2651"/>
        <item x="495"/>
        <item x="2652"/>
        <item x="496"/>
        <item x="497"/>
        <item x="2653"/>
        <item m="1" x="5714"/>
        <item m="1" x="4230"/>
        <item m="1" x="5921"/>
        <item x="498"/>
        <item x="2654"/>
        <item x="499"/>
        <item x="2655"/>
        <item x="500"/>
        <item x="2656"/>
        <item x="501"/>
        <item x="2657"/>
        <item x="502"/>
        <item x="503"/>
        <item x="2658"/>
        <item m="1" x="3916"/>
        <item m="1" x="5220"/>
        <item m="1" x="4107"/>
        <item x="504"/>
        <item x="2659"/>
        <item m="1" x="6060"/>
        <item m="1" x="4560"/>
        <item x="505"/>
        <item x="2660"/>
        <item x="506"/>
        <item x="2661"/>
        <item x="507"/>
        <item x="2662"/>
        <item x="508"/>
        <item x="509"/>
        <item x="2663"/>
        <item m="1" x="4942"/>
        <item m="1" x="6394"/>
        <item m="1" x="5111"/>
        <item x="510"/>
        <item x="2664"/>
        <item x="511"/>
        <item x="2665"/>
        <item x="512"/>
        <item x="2666"/>
        <item x="513"/>
        <item x="2667"/>
        <item x="514"/>
        <item x="515"/>
        <item x="2668"/>
        <item m="1" x="6061"/>
        <item m="1" x="4561"/>
        <item m="1" x="6263"/>
        <item x="516"/>
        <item x="2669"/>
        <item x="517"/>
        <item x="2670"/>
        <item x="518"/>
        <item x="2671"/>
        <item x="519"/>
        <item x="2672"/>
        <item x="520"/>
        <item x="521"/>
        <item x="2673"/>
        <item m="1" x="4231"/>
        <item m="1" x="5634"/>
        <item m="1" x="4425"/>
        <item x="522"/>
        <item x="2674"/>
        <item x="523"/>
        <item x="2675"/>
        <item x="524"/>
        <item x="2676"/>
        <item x="525"/>
        <item x="2677"/>
        <item m="1" x="4627"/>
        <item m="1" x="4705"/>
        <item m="1" x="5092"/>
        <item m="1" x="5392"/>
        <item m="1" x="6123"/>
        <item m="1" x="5415"/>
        <item m="1" x="6138"/>
        <item m="1" x="5100"/>
        <item m="1" x="5398"/>
        <item m="1" x="6124"/>
        <item m="1" x="5426"/>
        <item m="1" x="6146"/>
        <item x="526"/>
        <item x="527"/>
        <item m="1" x="6131"/>
        <item m="1" x="6407"/>
        <item m="1" x="3936"/>
        <item m="1" x="4243"/>
        <item m="1" x="4868"/>
        <item m="1" x="4255"/>
        <item m="1" x="4875"/>
        <item m="1" x="3942"/>
        <item m="1" x="4245"/>
        <item m="1" x="4870"/>
        <item m="1" x="4263"/>
        <item m="1" x="4879"/>
        <item x="528"/>
        <item x="529"/>
        <item x="2678"/>
        <item m="1" x="5628"/>
        <item m="1" x="5476"/>
        <item m="1" x="5743"/>
        <item m="1" x="5447"/>
        <item m="1" x="4041"/>
        <item m="1" x="5557"/>
        <item m="1" x="5706"/>
        <item x="530"/>
        <item x="2679"/>
        <item m="1" x="4883"/>
        <item m="1" x="4756"/>
        <item x="531"/>
        <item x="2680"/>
        <item x="532"/>
        <item x="2681"/>
        <item x="533"/>
        <item x="2682"/>
        <item x="534"/>
        <item x="535"/>
        <item x="2683"/>
        <item m="1" x="6532"/>
        <item m="1" x="5049"/>
        <item m="1" x="3908"/>
        <item x="536"/>
        <item x="2684"/>
        <item x="537"/>
        <item x="2685"/>
        <item x="538"/>
        <item x="2686"/>
        <item x="539"/>
        <item x="2687"/>
        <item x="540"/>
        <item x="541"/>
        <item x="2688"/>
        <item m="1" x="4737"/>
        <item m="1" x="6200"/>
        <item m="1" x="4937"/>
        <item x="542"/>
        <item x="2689"/>
        <item x="543"/>
        <item x="2690"/>
        <item x="544"/>
        <item x="2691"/>
        <item x="545"/>
        <item x="2692"/>
        <item x="546"/>
        <item x="547"/>
        <item x="2693"/>
        <item m="1" x="5860"/>
        <item m="1" x="4369"/>
        <item m="1" x="6051"/>
        <item x="548"/>
        <item x="2694"/>
        <item x="549"/>
        <item x="2695"/>
        <item x="550"/>
        <item x="2696"/>
        <item x="551"/>
        <item x="2697"/>
        <item x="552"/>
        <item x="553"/>
        <item x="2698"/>
        <item m="1" x="4042"/>
        <item m="1" x="5365"/>
        <item m="1" x="4220"/>
        <item x="554"/>
        <item x="2699"/>
        <item x="555"/>
        <item x="2700"/>
        <item x="556"/>
        <item x="2701"/>
        <item x="557"/>
        <item x="2702"/>
        <item x="558"/>
        <item x="559"/>
        <item x="2703"/>
        <item m="1" x="5050"/>
        <item m="1" x="6488"/>
        <item m="1" x="5212"/>
        <item x="560"/>
        <item x="2704"/>
        <item x="561"/>
        <item x="2705"/>
        <item x="562"/>
        <item x="2706"/>
        <item x="563"/>
        <item x="2707"/>
        <item x="564"/>
        <item x="565"/>
        <item x="2708"/>
        <item m="1" x="6201"/>
        <item m="1" x="4687"/>
        <item m="1" x="6384"/>
        <item x="566"/>
        <item x="2709"/>
        <item x="567"/>
        <item x="2710"/>
        <item x="568"/>
        <item x="2711"/>
        <item x="569"/>
        <item x="2712"/>
        <item x="570"/>
        <item x="571"/>
        <item x="2713"/>
        <item m="1" x="4370"/>
        <item m="1" x="5798"/>
        <item m="1" x="4550"/>
        <item x="572"/>
        <item x="2714"/>
        <item x="573"/>
        <item x="2715"/>
        <item x="574"/>
        <item x="2716"/>
        <item x="575"/>
        <item x="2717"/>
        <item x="576"/>
        <item x="577"/>
        <item x="2718"/>
        <item m="1" x="5366"/>
        <item m="1" x="3982"/>
        <item m="1" x="5619"/>
        <item x="578"/>
        <item x="2719"/>
        <item x="579"/>
        <item x="2720"/>
        <item x="580"/>
        <item x="2721"/>
        <item x="581"/>
        <item x="2722"/>
        <item m="1" x="6135"/>
        <item m="1" x="4872"/>
        <item m="1" x="6137"/>
        <item m="1" x="6416"/>
        <item m="1" x="3963"/>
        <item m="1" x="4254"/>
        <item m="1" x="4874"/>
        <item m="1" x="6142"/>
        <item m="1" x="6423"/>
        <item m="1" x="3969"/>
        <item m="1" x="4257"/>
        <item m="1" x="4877"/>
        <item x="582"/>
        <item m="1" x="6593"/>
        <item m="1" x="6623"/>
        <item m="1" x="4213"/>
        <item m="1" x="4513"/>
        <item m="1" x="5107"/>
        <item m="1" x="6595"/>
        <item m="1" x="6627"/>
        <item m="1" x="4215"/>
        <item m="1" x="4518"/>
        <item m="1" x="5108"/>
        <item m="1" x="6598"/>
        <item m="1" x="6629"/>
        <item m="1" x="4218"/>
        <item m="1" x="4520"/>
        <item m="1" x="5115"/>
        <item x="583"/>
        <item x="584"/>
        <item x="2723"/>
        <item m="1" x="6097"/>
        <item m="1" x="4587"/>
        <item m="1" x="6298"/>
        <item x="585"/>
        <item x="2724"/>
        <item x="586"/>
        <item x="2725"/>
        <item x="587"/>
        <item x="2726"/>
        <item x="588"/>
        <item x="2727"/>
        <item x="589"/>
        <item x="590"/>
        <item x="2728"/>
        <item m="1" x="4400"/>
        <item m="1" x="4261"/>
        <item m="1" x="5677"/>
        <item m="1" x="4455"/>
        <item x="591"/>
        <item x="2729"/>
        <item x="592"/>
        <item x="2730"/>
        <item x="593"/>
        <item x="2731"/>
        <item x="594"/>
        <item x="2732"/>
        <item x="595"/>
        <item x="596"/>
        <item x="2733"/>
        <item m="1" x="5247"/>
        <item m="1" x="3889"/>
        <item m="1" x="5495"/>
        <item x="597"/>
        <item x="2734"/>
        <item m="1" x="4588"/>
        <item m="1" x="6021"/>
        <item x="598"/>
        <item x="2735"/>
        <item x="599"/>
        <item x="2736"/>
        <item x="600"/>
        <item x="2737"/>
        <item x="601"/>
        <item x="602"/>
        <item x="2738"/>
        <item m="1" x="6418"/>
        <item m="1" x="4910"/>
        <item m="1" x="6567"/>
        <item x="603"/>
        <item x="2739"/>
        <item x="604"/>
        <item x="2740"/>
        <item x="605"/>
        <item x="2741"/>
        <item x="606"/>
        <item x="2742"/>
        <item x="607"/>
        <item x="608"/>
        <item x="2743"/>
        <item m="1" x="4722"/>
        <item m="1" x="4668"/>
        <item m="1" x="4589"/>
        <item m="1" x="6181"/>
        <item m="1" x="6022"/>
        <item m="1" x="4768"/>
        <item x="609"/>
        <item x="2744"/>
        <item x="610"/>
        <item x="2745"/>
        <item x="611"/>
        <item x="2746"/>
        <item x="612"/>
        <item x="2747"/>
        <item x="613"/>
        <item x="614"/>
        <item x="2748"/>
        <item m="1" x="5842"/>
        <item m="1" x="5678"/>
        <item m="1" x="4198"/>
        <item m="1" x="5896"/>
        <item x="615"/>
        <item x="2749"/>
        <item x="616"/>
        <item x="2750"/>
        <item m="1" x="4199"/>
        <item m="1" x="5603"/>
        <item x="617"/>
        <item x="2751"/>
        <item x="618"/>
        <item x="2752"/>
        <item x="619"/>
        <item x="620"/>
        <item x="2753"/>
        <item m="1" x="3890"/>
        <item m="1" x="5196"/>
        <item m="1" x="4080"/>
        <item x="621"/>
        <item x="2754"/>
        <item x="622"/>
        <item x="2755"/>
        <item x="623"/>
        <item x="2756"/>
        <item x="624"/>
        <item x="2757"/>
        <item x="625"/>
        <item x="626"/>
        <item x="2758"/>
        <item m="1" x="4911"/>
        <item m="1" x="6366"/>
        <item m="1" x="5087"/>
        <item x="627"/>
        <item x="2759"/>
        <item x="628"/>
        <item x="2760"/>
        <item x="629"/>
        <item x="2761"/>
        <item x="630"/>
        <item x="2762"/>
        <item x="631"/>
        <item x="632"/>
        <item x="2763"/>
        <item m="1" x="6023"/>
        <item m="1" x="4528"/>
        <item m="1" x="6234"/>
        <item x="633"/>
        <item x="2764"/>
        <item x="634"/>
        <item x="2765"/>
        <item x="635"/>
        <item x="2766"/>
        <item x="636"/>
        <item x="2767"/>
        <item m="1" x="6604"/>
        <item m="1" x="6637"/>
        <item m="1" x="4228"/>
        <item m="1" x="4545"/>
        <item m="1" x="5133"/>
        <item x="637"/>
        <item m="1" x="4296"/>
        <item m="1" x="4100"/>
        <item m="1" x="4478"/>
        <item m="1" x="4788"/>
        <item m="1" x="5386"/>
        <item m="1" x="4796"/>
        <item m="1" x="5402"/>
        <item x="638"/>
        <item x="639"/>
        <item x="2768"/>
        <item m="1" x="6594"/>
        <item m="1" x="5116"/>
        <item m="1" x="6538"/>
        <item m="1" x="3975"/>
        <item x="640"/>
        <item x="2769"/>
        <item x="641"/>
        <item x="2770"/>
        <item x="642"/>
        <item x="2771"/>
        <item x="643"/>
        <item x="2772"/>
        <item x="644"/>
        <item x="645"/>
        <item x="2773"/>
        <item m="1" x="4804"/>
        <item m="1" x="6267"/>
        <item m="1" x="4992"/>
        <item x="646"/>
        <item x="2774"/>
        <item m="1" x="4111"/>
        <item x="647"/>
        <item x="2775"/>
        <item m="1" x="6268"/>
        <item x="648"/>
        <item x="2776"/>
        <item m="1" x="5457"/>
        <item m="1" x="4179"/>
        <item m="1" x="4124"/>
        <item m="1" x="4066"/>
        <item x="649"/>
        <item x="2777"/>
        <item m="1" x="4744"/>
        <item m="1" x="6479"/>
        <item m="1" x="5458"/>
        <item m="1" x="4050"/>
        <item m="1" x="5784"/>
        <item m="1" x="6207"/>
        <item m="1" x="4828"/>
        <item x="650"/>
        <item x="651"/>
        <item x="2778"/>
        <item m="1" x="5926"/>
        <item m="1" x="4431"/>
        <item m="1" x="6128"/>
        <item x="652"/>
        <item x="2779"/>
        <item x="653"/>
        <item x="2780"/>
        <item m="1" x="4432"/>
        <item x="654"/>
        <item x="2781"/>
        <item x="655"/>
        <item x="2782"/>
        <item x="656"/>
        <item x="657"/>
        <item x="2783"/>
        <item m="1" x="4112"/>
        <item m="1" x="5459"/>
        <item m="1" x="4293"/>
        <item x="658"/>
        <item x="2784"/>
        <item x="659"/>
        <item x="2785"/>
        <item x="660"/>
        <item x="2786"/>
        <item x="661"/>
        <item x="2787"/>
        <item x="662"/>
        <item x="663"/>
        <item x="2788"/>
        <item m="1" x="5117"/>
        <item m="1" x="6539"/>
        <item m="1" x="5275"/>
        <item x="664"/>
        <item x="2789"/>
        <item x="665"/>
        <item x="2790"/>
        <item x="666"/>
        <item x="2791"/>
        <item x="667"/>
        <item x="2792"/>
        <item x="668"/>
        <item x="669"/>
        <item x="2793"/>
        <item m="1" x="6269"/>
        <item m="1" x="4745"/>
        <item m="1" x="6434"/>
        <item x="670"/>
        <item x="2794"/>
        <item x="671"/>
        <item x="2795"/>
        <item x="672"/>
        <item x="2796"/>
        <item x="673"/>
        <item x="2797"/>
        <item x="674"/>
        <item x="675"/>
        <item x="2798"/>
        <item m="1" x="4433"/>
        <item m="1" x="5866"/>
        <item m="1" x="4620"/>
        <item x="676"/>
        <item x="2799"/>
        <item x="677"/>
        <item x="2800"/>
        <item x="678"/>
        <item x="2801"/>
        <item x="679"/>
        <item x="2802"/>
        <item x="680"/>
        <item x="681"/>
        <item x="2803"/>
        <item m="1" x="5460"/>
        <item m="1" x="4051"/>
        <item m="1" x="5711"/>
        <item x="682"/>
        <item x="2804"/>
        <item x="683"/>
        <item x="2805"/>
        <item x="684"/>
        <item x="2806"/>
        <item x="685"/>
        <item x="2807"/>
        <item x="686"/>
        <item x="687"/>
        <item x="2808"/>
        <item m="1" x="6540"/>
        <item m="1" x="5061"/>
        <item m="1" x="3913"/>
        <item x="688"/>
        <item x="2809"/>
        <item x="689"/>
        <item x="2810"/>
        <item x="690"/>
        <item x="2811"/>
        <item x="691"/>
        <item x="2812"/>
        <item m="1" x="5270"/>
        <item m="1" x="4302"/>
        <item m="1" x="4110"/>
        <item m="1" x="4498"/>
        <item m="1" x="4795"/>
        <item m="1" x="5401"/>
        <item m="1" x="4501"/>
        <item m="1" x="4798"/>
        <item m="1" x="5406"/>
        <item m="1" x="4310"/>
        <item m="1" x="4121"/>
        <item m="1" x="4517"/>
        <item m="1" x="4831"/>
        <item m="1" x="5434"/>
        <item x="692"/>
        <item m="1" x="4801"/>
        <item m="1" x="4363"/>
        <item m="1" x="4752"/>
        <item m="1" x="5041"/>
        <item m="1" x="5750"/>
        <item m="1" x="5847"/>
        <item m="1" x="5051"/>
        <item m="1" x="5760"/>
        <item m="1" x="5068"/>
        <item m="1" x="5779"/>
        <item x="693"/>
        <item x="694"/>
        <item x="2813"/>
        <item m="1" x="4465"/>
        <item m="1" x="4409"/>
        <item m="1" x="4338"/>
        <item m="1" x="5909"/>
        <item m="1" x="5762"/>
        <item m="1" x="4410"/>
        <item m="1" x="4271"/>
        <item m="1" x="5846"/>
        <item m="1" x="5683"/>
        <item m="1" x="4353"/>
        <item m="1" x="4514"/>
        <item x="695"/>
        <item x="2814"/>
        <item m="1" x="6465"/>
        <item x="696"/>
        <item x="2815"/>
        <item x="697"/>
        <item x="2816"/>
        <item x="698"/>
        <item x="2817"/>
        <item x="699"/>
        <item x="700"/>
        <item x="2818"/>
        <item m="1" x="5330"/>
        <item m="1" x="3947"/>
        <item m="1" x="5584"/>
        <item x="701"/>
        <item x="2819"/>
        <item x="702"/>
        <item x="2820"/>
        <item x="703"/>
        <item x="2821"/>
        <item x="704"/>
        <item x="2822"/>
        <item x="705"/>
        <item x="706"/>
        <item x="2823"/>
        <item m="1" x="6466"/>
        <item m="1" x="4977"/>
        <item m="1" x="6619"/>
        <item x="707"/>
        <item x="2824"/>
        <item x="708"/>
        <item x="2825"/>
        <item x="709"/>
        <item x="2826"/>
        <item x="710"/>
        <item x="2827"/>
        <item x="711"/>
        <item x="712"/>
        <item x="2828"/>
        <item m="1" x="4657"/>
        <item m="1" x="6109"/>
        <item m="1" x="4727"/>
        <item m="1" x="4846"/>
        <item x="713"/>
        <item x="2829"/>
        <item x="714"/>
        <item x="2830"/>
        <item x="715"/>
        <item x="2831"/>
        <item x="716"/>
        <item x="2832"/>
        <item x="717"/>
        <item x="718"/>
        <item x="2833"/>
        <item m="1" x="5763"/>
        <item m="1" x="4272"/>
        <item m="1" x="5959"/>
        <item x="719"/>
        <item x="2834"/>
        <item x="720"/>
        <item x="2835"/>
        <item x="721"/>
        <item x="2836"/>
        <item x="722"/>
        <item x="2837"/>
        <item x="723"/>
        <item x="724"/>
        <item x="2838"/>
        <item m="1" x="3948"/>
        <item m="1" x="5254"/>
        <item m="1" x="4137"/>
        <item x="725"/>
        <item x="2839"/>
        <item x="726"/>
        <item x="2840"/>
        <item x="727"/>
        <item x="2841"/>
        <item x="728"/>
        <item x="2842"/>
        <item x="729"/>
        <item x="730"/>
        <item x="2843"/>
        <item m="1" x="4978"/>
        <item m="1" x="6421"/>
        <item m="1" x="5142"/>
        <item x="731"/>
        <item x="2844"/>
        <item x="732"/>
        <item x="2845"/>
        <item x="733"/>
        <item x="2846"/>
        <item x="734"/>
        <item x="2847"/>
        <item x="735"/>
        <item x="736"/>
        <item x="2848"/>
        <item m="1" x="6110"/>
        <item m="1" x="4599"/>
        <item m="1" x="6304"/>
        <item x="737"/>
        <item x="2849"/>
        <item x="738"/>
        <item x="2850"/>
        <item x="739"/>
        <item x="2851"/>
        <item x="740"/>
        <item x="2852"/>
        <item x="741"/>
        <item x="742"/>
        <item x="2853"/>
        <item m="1" x="4273"/>
        <item m="1" x="5684"/>
        <item m="1" x="4460"/>
        <item x="743"/>
        <item x="2854"/>
        <item x="744"/>
        <item x="2855"/>
        <item x="745"/>
        <item x="2856"/>
        <item x="746"/>
        <item x="2857"/>
        <item m="1" x="4810"/>
        <item m="1" x="4380"/>
        <item m="1" x="4760"/>
        <item m="1" x="5054"/>
        <item m="1" x="5764"/>
        <item m="1" x="4818"/>
        <item m="1" x="4389"/>
        <item m="1" x="4765"/>
        <item m="1" x="5073"/>
        <item m="1" x="5783"/>
        <item x="747"/>
        <item m="1" x="5279"/>
        <item m="1" x="4641"/>
        <item m="1" x="5014"/>
        <item m="1" x="5301"/>
        <item m="1" x="6035"/>
        <item m="1" x="5312"/>
        <item m="1" x="6044"/>
        <item m="1" x="5284"/>
        <item m="1" x="4646"/>
        <item m="1" x="5018"/>
        <item m="1" x="5311"/>
        <item m="1" x="6042"/>
        <item m="1" x="5326"/>
        <item m="1" x="6055"/>
        <item x="748"/>
        <item x="749"/>
        <item x="2858"/>
        <item m="1" x="4880"/>
        <item m="1" x="6331"/>
        <item m="1" x="5043"/>
        <item x="750"/>
        <item x="2859"/>
        <item m="1" x="4170"/>
        <item x="751"/>
        <item x="2860"/>
        <item x="752"/>
        <item x="2861"/>
        <item x="753"/>
        <item x="2862"/>
        <item x="754"/>
        <item x="755"/>
        <item x="2863"/>
        <item m="1" x="6141"/>
        <item m="1" x="5986"/>
        <item m="1" x="4488"/>
        <item m="1" x="6193"/>
        <item x="756"/>
        <item x="2864"/>
        <item x="757"/>
        <item x="2865"/>
        <item x="758"/>
        <item x="2866"/>
        <item x="759"/>
        <item x="2867"/>
        <item x="760"/>
        <item x="761"/>
        <item x="2868"/>
        <item m="1" x="4171"/>
        <item m="1" x="5548"/>
        <item m="1" x="4361"/>
        <item x="762"/>
        <item x="2869"/>
        <item m="1" x="4814"/>
        <item x="763"/>
        <item x="2870"/>
        <item x="764"/>
        <item x="2871"/>
        <item x="765"/>
        <item x="2872"/>
        <item x="766"/>
        <item x="767"/>
        <item x="2873"/>
        <item m="1" x="5164"/>
        <item m="1" x="6602"/>
        <item m="1" x="5359"/>
        <item x="768"/>
        <item x="2874"/>
        <item x="769"/>
        <item x="2875"/>
        <item x="770"/>
        <item x="2876"/>
        <item x="771"/>
        <item x="2877"/>
        <item x="772"/>
        <item x="773"/>
        <item x="2878"/>
        <item m="1" x="6332"/>
        <item m="1" x="4815"/>
        <item m="1" x="6485"/>
        <item x="774"/>
        <item x="2879"/>
        <item x="775"/>
        <item x="2880"/>
        <item x="776"/>
        <item x="2881"/>
        <item x="777"/>
        <item x="2882"/>
        <item x="778"/>
        <item x="779"/>
        <item x="2883"/>
        <item m="1" x="4489"/>
        <item m="1" x="5931"/>
        <item m="1" x="4566"/>
        <item m="1" x="4683"/>
        <item x="780"/>
        <item x="2884"/>
        <item x="781"/>
        <item x="2885"/>
        <item x="782"/>
        <item x="2886"/>
        <item x="783"/>
        <item x="2887"/>
        <item x="784"/>
        <item x="785"/>
        <item x="2888"/>
        <item m="1" x="5549"/>
        <item m="1" x="4116"/>
        <item m="1" x="5793"/>
        <item x="786"/>
        <item x="2889"/>
        <item x="787"/>
        <item x="2890"/>
        <item x="788"/>
        <item x="2891"/>
        <item x="789"/>
        <item x="2892"/>
        <item m="1" x="4355"/>
        <item m="1" x="6481"/>
        <item m="1" x="5788"/>
        <item m="1" x="4749"/>
        <item m="1" x="6344"/>
        <item m="1" x="4988"/>
        <item x="790"/>
        <item x="791"/>
        <item x="2893"/>
        <item m="1" x="6603"/>
        <item m="1" x="5121"/>
        <item m="1" x="3977"/>
        <item x="792"/>
        <item x="2894"/>
        <item x="793"/>
        <item x="2895"/>
        <item x="794"/>
        <item x="2896"/>
        <item x="795"/>
        <item x="2897"/>
        <item x="796"/>
        <item x="797"/>
        <item x="2898"/>
        <item m="1" x="4816"/>
        <item m="1" x="6277"/>
        <item m="1" x="4996"/>
        <item x="798"/>
        <item x="2899"/>
        <item x="799"/>
        <item x="2900"/>
        <item x="800"/>
        <item x="2901"/>
        <item x="801"/>
        <item x="2902"/>
        <item m="1" x="5291"/>
        <item m="1" x="4651"/>
        <item m="1" x="5030"/>
        <item m="1" x="5317"/>
        <item m="1" x="6045"/>
        <item m="1" x="5339"/>
        <item m="1" x="6066"/>
        <item m="1" x="5296"/>
        <item m="1" x="4658"/>
        <item m="1" x="5053"/>
        <item m="1" x="5353"/>
        <item m="1" x="6081"/>
        <item m="1" x="5062"/>
        <item x="802"/>
        <item m="1" x="5925"/>
        <item m="1" x="4905"/>
        <item m="1" x="5268"/>
        <item m="1" x="5668"/>
        <item m="1" x="6323"/>
        <item x="803"/>
        <item x="804"/>
        <item x="2903"/>
        <item m="1" x="5411"/>
        <item m="1" x="4019"/>
        <item m="1" x="5669"/>
        <item x="805"/>
        <item x="2904"/>
        <item m="1" x="4713"/>
        <item m="1" x="6170"/>
        <item x="806"/>
        <item x="2905"/>
        <item m="1" x="4020"/>
        <item x="807"/>
        <item x="2906"/>
        <item x="808"/>
        <item x="2907"/>
        <item m="1" x="5336"/>
        <item m="1" x="4092"/>
        <item m="1" x="3958"/>
        <item m="1" x="5429"/>
        <item x="809"/>
        <item x="810"/>
        <item x="2908"/>
        <item m="1" x="6512"/>
        <item m="1" x="5024"/>
        <item m="1" x="3879"/>
        <item x="811"/>
        <item x="2909"/>
        <item x="812"/>
        <item x="2910"/>
        <item x="813"/>
        <item x="2911"/>
        <item x="814"/>
        <item x="2912"/>
        <item x="815"/>
        <item x="816"/>
        <item x="2913"/>
        <item m="1" x="4714"/>
        <item m="1" x="6171"/>
        <item m="1" x="4903"/>
        <item x="817"/>
        <item x="2914"/>
        <item x="818"/>
        <item x="2915"/>
        <item x="819"/>
        <item x="2916"/>
        <item x="820"/>
        <item x="2917"/>
        <item x="821"/>
        <item x="822"/>
        <item x="2918"/>
        <item m="1" x="5835"/>
        <item m="1" x="4343"/>
        <item m="1" x="6018"/>
        <item x="823"/>
        <item x="2919"/>
        <item x="824"/>
        <item x="2920"/>
        <item x="825"/>
        <item x="2921"/>
        <item x="826"/>
        <item x="2922"/>
        <item x="827"/>
        <item x="828"/>
        <item x="2923"/>
        <item m="1" x="4021"/>
        <item m="1" x="5337"/>
        <item m="1" x="4193"/>
        <item x="829"/>
        <item x="2924"/>
        <item x="830"/>
        <item x="2925"/>
        <item x="831"/>
        <item x="2926"/>
        <item x="832"/>
        <item x="2927"/>
        <item x="833"/>
        <item x="834"/>
        <item x="2928"/>
        <item m="1" x="5025"/>
        <item m="1" x="6472"/>
        <item m="1" x="5187"/>
        <item x="835"/>
        <item x="2929"/>
        <item x="836"/>
        <item x="2930"/>
        <item x="837"/>
        <item x="2931"/>
        <item x="838"/>
        <item x="2932"/>
        <item x="839"/>
        <item x="840"/>
        <item x="2933"/>
        <item m="1" x="5338"/>
        <item m="1" x="3959"/>
        <item m="1" x="5590"/>
        <item x="841"/>
        <item x="2934"/>
        <item x="842"/>
        <item x="2935"/>
        <item x="843"/>
        <item x="2936"/>
        <item x="844"/>
        <item x="2937"/>
        <item m="1" x="5936"/>
        <item m="1" x="4934"/>
        <item m="1" x="5276"/>
        <item m="1" x="5696"/>
        <item m="1" x="6346"/>
        <item m="1" x="5307"/>
        <item m="1" x="5707"/>
        <item m="1" x="6358"/>
        <item x="845"/>
        <item m="1" x="6618"/>
        <item x="846"/>
        <item x="847"/>
        <item x="2938"/>
        <item m="1" x="6057"/>
        <item m="1" x="4555"/>
        <item m="1" x="6260"/>
        <item x="848"/>
        <item x="2939"/>
        <item x="849"/>
        <item x="2940"/>
        <item x="850"/>
        <item x="2941"/>
        <item x="851"/>
        <item x="2942"/>
        <item x="852"/>
        <item x="853"/>
        <item x="2943"/>
        <item m="1" x="4227"/>
        <item m="1" x="5629"/>
        <item m="1" x="4422"/>
        <item x="854"/>
        <item x="2944"/>
        <item x="855"/>
        <item x="2945"/>
        <item x="856"/>
        <item x="2946"/>
        <item x="857"/>
        <item x="2947"/>
        <item x="858"/>
        <item x="859"/>
        <item x="2948"/>
        <item m="1" x="5218"/>
        <item m="1" x="3862"/>
        <item m="1" x="5446"/>
        <item x="860"/>
        <item x="2949"/>
        <item x="861"/>
        <item x="2950"/>
        <item x="862"/>
        <item x="2951"/>
        <item x="863"/>
        <item x="2952"/>
        <item x="864"/>
        <item x="865"/>
        <item x="2953"/>
        <item m="1" x="6388"/>
        <item m="1" x="4884"/>
        <item m="1" x="6531"/>
        <item x="866"/>
        <item x="2954"/>
        <item x="867"/>
        <item x="2955"/>
        <item x="868"/>
        <item x="2956"/>
        <item x="869"/>
        <item x="2957"/>
        <item x="870"/>
        <item x="871"/>
        <item x="2958"/>
        <item m="1" x="4556"/>
        <item m="1" x="5994"/>
        <item m="1" x="4736"/>
        <item x="872"/>
        <item x="2959"/>
        <item x="873"/>
        <item x="2960"/>
        <item x="874"/>
        <item x="2961"/>
        <item x="875"/>
        <item x="2962"/>
        <item x="876"/>
        <item x="877"/>
        <item x="2963"/>
        <item m="1" x="5630"/>
        <item m="1" x="4174"/>
        <item m="1" x="5859"/>
        <item x="878"/>
        <item x="2964"/>
        <item x="879"/>
        <item x="2965"/>
        <item x="880"/>
        <item x="2966"/>
        <item x="881"/>
        <item x="2967"/>
        <item x="882"/>
        <item x="883"/>
        <item x="2968"/>
        <item m="1" x="3863"/>
        <item m="1" x="5167"/>
        <item m="1" x="4040"/>
        <item x="884"/>
        <item x="2969"/>
        <item x="885"/>
        <item x="2970"/>
        <item x="886"/>
        <item x="2971"/>
        <item x="887"/>
        <item x="2972"/>
        <item x="888"/>
        <item x="889"/>
        <item x="2973"/>
        <item m="1" x="4885"/>
        <item m="1" x="6337"/>
        <item m="1" x="5048"/>
        <item x="890"/>
        <item x="2974"/>
        <item x="891"/>
        <item x="2975"/>
        <item x="892"/>
        <item x="2976"/>
        <item x="893"/>
        <item x="2977"/>
        <item x="894"/>
        <item x="895"/>
        <item x="2978"/>
        <item m="1" x="5995"/>
        <item m="1" x="4494"/>
        <item m="1" x="6199"/>
        <item x="896"/>
        <item x="2979"/>
        <item x="897"/>
        <item x="2980"/>
        <item x="898"/>
        <item x="2981"/>
        <item m="1" x="5128"/>
        <item x="899"/>
        <item x="2982"/>
        <item m="1" x="6447"/>
        <item m="1" x="5165"/>
        <item m="1" x="5645"/>
        <item m="1" x="5981"/>
        <item m="1" x="6566"/>
        <item m="1" x="6448"/>
        <item m="1" x="5168"/>
        <item m="1" x="5648"/>
        <item m="1" x="5651"/>
        <item m="1" x="5992"/>
        <item m="1" x="6577"/>
        <item m="1" x="5658"/>
        <item x="900"/>
        <item m="1" x="4113"/>
        <item m="1" x="5450"/>
        <item m="1" x="5937"/>
        <item m="1" x="6255"/>
        <item m="1" x="4004"/>
        <item x="901"/>
        <item x="902"/>
        <item x="2983"/>
        <item m="1" x="6573"/>
        <item m="1" x="5093"/>
        <item m="1" x="3938"/>
        <item x="903"/>
        <item x="2984"/>
        <item x="904"/>
        <item x="2985"/>
        <item x="905"/>
        <item x="2986"/>
        <item x="906"/>
        <item x="2987"/>
        <item x="907"/>
        <item x="908"/>
        <item x="2988"/>
        <item m="1" x="4776"/>
        <item m="1" x="6241"/>
        <item m="1" x="4966"/>
        <item x="909"/>
        <item x="2989"/>
        <item x="910"/>
        <item x="2990"/>
        <item x="911"/>
        <item x="2991"/>
        <item x="912"/>
        <item x="2992"/>
        <item x="913"/>
        <item x="914"/>
        <item x="2993"/>
        <item m="1" x="5902"/>
        <item m="1" x="4401"/>
        <item m="1" x="6096"/>
        <item x="915"/>
        <item x="2994"/>
        <item m="1" x="5094"/>
        <item x="916"/>
        <item x="2995"/>
        <item x="917"/>
        <item x="2996"/>
        <item x="918"/>
        <item x="2997"/>
        <item x="919"/>
        <item x="920"/>
        <item x="2998"/>
        <item m="1" x="4085"/>
        <item m="1" x="5417"/>
        <item m="1" x="4260"/>
        <item x="921"/>
        <item x="2999"/>
        <item x="922"/>
        <item x="3000"/>
        <item x="923"/>
        <item x="3001"/>
        <item x="924"/>
        <item x="3002"/>
        <item x="925"/>
        <item x="926"/>
        <item x="3003"/>
        <item m="1" x="5095"/>
        <item m="1" x="6517"/>
        <item m="1" x="5246"/>
        <item x="927"/>
        <item x="3004"/>
        <item x="928"/>
        <item x="3005"/>
        <item x="929"/>
        <item x="3006"/>
        <item x="930"/>
        <item x="3007"/>
        <item x="931"/>
        <item m="1" x="4623"/>
        <item m="1" x="5814"/>
        <item m="1" x="6246"/>
        <item m="1" x="6506"/>
        <item m="1" x="4289"/>
        <item m="1" x="4312"/>
        <item m="1" x="4330"/>
        <item m="1" x="4348"/>
        <item m="1" x="4357"/>
        <item m="1" x="4378"/>
        <item m="1" x="4391"/>
        <item m="1" x="4411"/>
        <item x="932"/>
        <item x="933"/>
        <item x="3008"/>
        <item m="1" x="4299"/>
        <item m="1" x="5715"/>
        <item m="1" x="4480"/>
        <item x="934"/>
        <item x="3009"/>
        <item x="935"/>
        <item x="3010"/>
        <item x="936"/>
        <item x="3011"/>
        <item x="937"/>
        <item x="3012"/>
        <item x="938"/>
        <item x="939"/>
        <item x="3013"/>
        <item m="1" x="5467"/>
        <item m="1" x="5382"/>
        <item m="1" x="5285"/>
        <item m="1" x="4054"/>
        <item m="1" x="3994"/>
        <item m="1" x="3928"/>
        <item m="1" x="3873"/>
        <item m="1" x="3917"/>
        <item m="1" x="5540"/>
        <item x="940"/>
        <item x="3014"/>
        <item x="941"/>
        <item x="3015"/>
        <item x="942"/>
        <item x="3016"/>
        <item m="1" x="6213"/>
        <item x="943"/>
        <item x="3017"/>
        <item m="1" x="4155"/>
        <item m="1" x="6063"/>
        <item m="1" x="4563"/>
        <item m="1" x="5999"/>
        <item m="1" x="4499"/>
        <item m="1" x="5942"/>
        <item m="1" x="4444"/>
        <item m="1" x="5882"/>
        <item m="1" x="5819"/>
        <item m="1" x="6320"/>
        <item m="1" x="5222"/>
        <item x="944"/>
        <item x="945"/>
        <item x="3018"/>
        <item m="1" x="6438"/>
        <item m="1" x="4943"/>
        <item m="1" x="6591"/>
        <item x="946"/>
        <item x="3019"/>
        <item x="947"/>
        <item x="3020"/>
        <item x="948"/>
        <item x="3021"/>
        <item x="949"/>
        <item x="3022"/>
        <item x="950"/>
        <item x="951"/>
        <item x="3023"/>
        <item m="1" x="4624"/>
        <item m="1" x="6064"/>
        <item m="1" x="6000"/>
        <item m="1" x="4800"/>
        <item x="952"/>
        <item x="3024"/>
        <item x="953"/>
        <item x="3025"/>
        <item x="954"/>
        <item x="3026"/>
        <item x="955"/>
        <item x="3027"/>
        <item x="956"/>
        <item x="957"/>
        <item x="3028"/>
        <item m="1" x="5716"/>
        <item m="1" x="4233"/>
        <item m="1" x="5924"/>
        <item x="958"/>
        <item x="3029"/>
        <item x="959"/>
        <item x="3030"/>
        <item x="960"/>
        <item x="3031"/>
        <item x="961"/>
        <item x="3032"/>
        <item x="962"/>
        <item x="963"/>
        <item x="3033"/>
        <item m="1" x="3918"/>
        <item m="1" x="5223"/>
        <item m="1" x="4109"/>
        <item x="964"/>
        <item x="3034"/>
        <item x="965"/>
        <item x="3035"/>
        <item x="966"/>
        <item x="3036"/>
        <item x="967"/>
        <item x="3037"/>
        <item x="968"/>
        <item x="969"/>
        <item x="3038"/>
        <item m="1" x="4944"/>
        <item m="1" x="6396"/>
        <item m="1" x="5114"/>
        <item x="970"/>
        <item x="3039"/>
        <item x="971"/>
        <item x="3040"/>
        <item x="972"/>
        <item x="3041"/>
        <item x="973"/>
        <item x="3042"/>
        <item x="974"/>
        <item x="975"/>
        <item x="3043"/>
        <item m="1" x="6214"/>
        <item m="1" x="6065"/>
        <item m="1" x="4564"/>
        <item m="1" x="6266"/>
        <item x="976"/>
        <item x="3044"/>
        <item x="977"/>
        <item x="3045"/>
        <item x="978"/>
        <item x="3046"/>
        <item x="979"/>
        <item x="3047"/>
        <item x="980"/>
        <item x="981"/>
        <item x="3048"/>
        <item m="1" x="4234"/>
        <item m="1" x="5637"/>
        <item m="1" x="4429"/>
        <item x="982"/>
        <item x="3049"/>
        <item x="983"/>
        <item x="3050"/>
        <item m="1" x="5638"/>
        <item m="1" x="4180"/>
        <item m="1" x="5561"/>
        <item x="984"/>
        <item x="3051"/>
        <item x="985"/>
        <item x="3052"/>
        <item m="1" x="4626"/>
        <item m="1" x="5822"/>
        <item m="1" x="6235"/>
        <item m="1" x="4629"/>
        <item m="1" x="5828"/>
        <item m="1" x="6242"/>
        <item m="1" x="4634"/>
        <item m="1" x="5834"/>
        <item m="1" x="6249"/>
        <item m="1" x="6507"/>
        <item m="1" x="4290"/>
        <item m="1" x="6524"/>
        <item m="1" x="4316"/>
        <item m="1" x="4636"/>
        <item m="1" x="5841"/>
        <item m="1" x="6254"/>
        <item m="1" x="6519"/>
        <item m="1" x="4306"/>
        <item m="1" x="6527"/>
        <item m="1" x="4329"/>
        <item x="986"/>
        <item x="987"/>
        <item x="988"/>
        <item x="989"/>
        <item x="3053"/>
        <item m="1" x="5452"/>
        <item m="1" x="4045"/>
        <item m="1" x="5709"/>
        <item x="990"/>
        <item x="3054"/>
        <item x="991"/>
        <item x="3055"/>
        <item x="992"/>
        <item x="3056"/>
        <item x="993"/>
        <item x="3057"/>
        <item x="994"/>
        <item x="995"/>
        <item x="3058"/>
        <item m="1" x="6534"/>
        <item m="1" x="5055"/>
        <item m="1" x="3910"/>
        <item x="996"/>
        <item x="3059"/>
        <item x="997"/>
        <item x="3060"/>
        <item x="998"/>
        <item x="3061"/>
        <item x="999"/>
        <item x="3062"/>
        <item x="1000"/>
        <item x="1001"/>
        <item x="3063"/>
        <item m="1" x="4741"/>
        <item m="1" x="6204"/>
        <item m="1" x="4939"/>
        <item x="1002"/>
        <item x="3064"/>
        <item x="1003"/>
        <item x="3065"/>
        <item x="1004"/>
        <item x="3066"/>
        <item x="1005"/>
        <item x="3067"/>
        <item x="1006"/>
        <item x="1007"/>
        <item x="3068"/>
        <item m="1" x="5863"/>
        <item m="1" x="4373"/>
        <item m="1" x="6054"/>
        <item x="1008"/>
        <item x="3069"/>
        <item x="1009"/>
        <item x="3070"/>
        <item x="1010"/>
        <item x="3071"/>
        <item x="1011"/>
        <item x="3072"/>
        <item x="1012"/>
        <item x="1013"/>
        <item x="3073"/>
        <item m="1" x="4046"/>
        <item m="1" x="5369"/>
        <item m="1" x="4222"/>
        <item x="1014"/>
        <item x="3074"/>
        <item x="1015"/>
        <item x="3075"/>
        <item x="1016"/>
        <item x="3076"/>
        <item x="1017"/>
        <item x="3077"/>
        <item x="1018"/>
        <item x="1019"/>
        <item x="3078"/>
        <item m="1" x="5056"/>
        <item m="1" x="6490"/>
        <item m="1" x="5214"/>
        <item x="1020"/>
        <item x="3079"/>
        <item x="1021"/>
        <item x="3080"/>
        <item x="1022"/>
        <item x="3081"/>
        <item x="1023"/>
        <item x="3082"/>
        <item x="1024"/>
        <item x="1025"/>
        <item x="3083"/>
        <item m="1" x="6205"/>
        <item m="1" x="4690"/>
        <item m="1" x="6385"/>
        <item x="1026"/>
        <item x="3084"/>
        <item x="1027"/>
        <item x="3085"/>
        <item x="1028"/>
        <item x="3086"/>
        <item x="1029"/>
        <item x="3087"/>
        <item x="1030"/>
        <item x="1031"/>
        <item x="3088"/>
        <item m="1" x="4374"/>
        <item m="1" x="5801"/>
        <item m="1" x="4552"/>
        <item x="1032"/>
        <item x="3089"/>
        <item x="1033"/>
        <item x="3090"/>
        <item x="1034"/>
        <item x="3091"/>
        <item x="1035"/>
        <item x="3092"/>
        <item x="1036"/>
        <item x="1037"/>
        <item x="3093"/>
        <item m="1" x="5370"/>
        <item m="1" x="3986"/>
        <item m="1" x="5623"/>
        <item x="1038"/>
        <item x="3094"/>
        <item x="1039"/>
        <item x="3095"/>
        <item x="1040"/>
        <item x="3096"/>
        <item x="1041"/>
        <item x="3097"/>
        <item x="1042"/>
        <item x="1043"/>
        <item x="1044"/>
        <item x="3098"/>
        <item m="1" x="6103"/>
        <item m="1" x="4592"/>
        <item m="1" x="6301"/>
        <item x="1045"/>
        <item x="3099"/>
        <item x="1046"/>
        <item x="3100"/>
        <item x="1047"/>
        <item x="3101"/>
        <item x="1048"/>
        <item x="3102"/>
        <item x="1049"/>
        <item x="1050"/>
        <item x="3103"/>
        <item m="1" x="4267"/>
        <item m="1" x="5679"/>
        <item m="1" x="4458"/>
        <item x="1051"/>
        <item x="3104"/>
        <item x="1052"/>
        <item x="3105"/>
        <item x="1053"/>
        <item x="3106"/>
        <item x="1054"/>
        <item x="3107"/>
        <item x="1055"/>
        <item x="1056"/>
        <item x="3108"/>
        <item m="1" x="5250"/>
        <item m="1" x="3891"/>
        <item m="1" x="5500"/>
        <item x="1057"/>
        <item x="3109"/>
        <item x="1058"/>
        <item x="3110"/>
        <item x="1059"/>
        <item x="3111"/>
        <item x="1060"/>
        <item x="3112"/>
        <item x="1061"/>
        <item x="1062"/>
        <item x="3113"/>
        <item m="1" x="6419"/>
        <item m="1" x="4912"/>
        <item m="1" x="6569"/>
        <item x="1063"/>
        <item x="3114"/>
        <item x="1064"/>
        <item x="3115"/>
        <item x="1065"/>
        <item x="3116"/>
        <item x="1066"/>
        <item x="3117"/>
        <item x="1067"/>
        <item x="1068"/>
        <item x="3118"/>
        <item m="1" x="4593"/>
        <item m="1" x="6026"/>
        <item m="1" x="4773"/>
        <item x="1069"/>
        <item x="3119"/>
        <item x="1070"/>
        <item x="3120"/>
        <item x="1071"/>
        <item x="3121"/>
        <item x="1072"/>
        <item x="3122"/>
        <item x="1073"/>
        <item x="1074"/>
        <item x="1075"/>
        <item x="3123"/>
        <item m="1" x="6599"/>
        <item m="1" x="5118"/>
        <item m="1" x="3976"/>
        <item x="1076"/>
        <item x="3124"/>
        <item x="1077"/>
        <item x="3125"/>
        <item x="1078"/>
        <item x="3126"/>
        <item x="1079"/>
        <item x="3127"/>
        <item x="1080"/>
        <item x="1081"/>
        <item x="3128"/>
        <item m="1" x="4808"/>
        <item m="1" x="6272"/>
        <item m="1" x="4994"/>
        <item x="1082"/>
        <item x="3129"/>
        <item x="1083"/>
        <item x="3130"/>
        <item x="1084"/>
        <item x="3131"/>
        <item x="1085"/>
        <item x="3132"/>
        <item x="1086"/>
        <item x="1087"/>
        <item x="3133"/>
        <item m="1" x="5927"/>
        <item m="1" x="4436"/>
        <item m="1" x="6130"/>
        <item x="1088"/>
        <item x="3134"/>
        <item x="1089"/>
        <item x="3135"/>
        <item x="1090"/>
        <item x="3136"/>
        <item x="1091"/>
        <item x="3137"/>
        <item x="1092"/>
        <item x="1093"/>
        <item x="3138"/>
        <item m="1" x="4115"/>
        <item m="1" x="5463"/>
        <item m="1" x="4294"/>
        <item x="1094"/>
        <item x="3139"/>
        <item x="1095"/>
        <item x="3140"/>
        <item x="1096"/>
        <item x="3141"/>
        <item x="1097"/>
        <item x="3142"/>
        <item x="1098"/>
        <item x="1099"/>
        <item x="3143"/>
        <item m="1" x="5119"/>
        <item m="1" x="6542"/>
        <item m="1" x="5277"/>
        <item x="1100"/>
        <item x="3144"/>
        <item x="1101"/>
        <item x="3145"/>
        <item x="1102"/>
        <item x="3146"/>
        <item x="1103"/>
        <item x="3147"/>
        <item x="1104"/>
        <item x="1105"/>
        <item x="3148"/>
        <item m="1" x="6273"/>
        <item m="1" x="4746"/>
        <item m="1" x="6436"/>
        <item x="1106"/>
        <item x="3149"/>
        <item x="1107"/>
        <item x="3150"/>
        <item x="1108"/>
        <item x="3151"/>
        <item x="1109"/>
        <item x="3152"/>
        <item x="1110"/>
        <item x="1111"/>
        <item x="3153"/>
        <item m="1" x="4437"/>
        <item m="1" x="5867"/>
        <item m="1" x="4621"/>
        <item x="1112"/>
        <item x="3154"/>
        <item x="1113"/>
        <item x="3155"/>
        <item x="1114"/>
        <item x="3156"/>
        <item x="1115"/>
        <item x="3157"/>
        <item x="1116"/>
        <item x="1117"/>
        <item x="3158"/>
        <item m="1" x="5464"/>
        <item m="1" x="4053"/>
        <item m="1" x="5712"/>
        <item x="1118"/>
        <item x="3159"/>
        <item x="1119"/>
        <item x="3160"/>
        <item x="1120"/>
        <item x="3161"/>
        <item x="1121"/>
        <item x="3162"/>
        <item x="1122"/>
        <item x="1123"/>
        <item x="3163"/>
        <item m="1" x="6543"/>
        <item m="1" x="5064"/>
        <item m="1" x="3914"/>
        <item x="1124"/>
        <item x="3164"/>
        <item x="1125"/>
        <item x="3165"/>
        <item x="1126"/>
        <item x="3166"/>
        <item x="1127"/>
        <item x="3167"/>
        <item x="1128"/>
        <item m="1" x="4803"/>
        <item m="1" x="5364"/>
        <item m="1" x="5875"/>
        <item m="1" x="6190"/>
        <item m="1" x="3933"/>
        <item m="1" x="3968"/>
        <item m="1" x="3973"/>
        <item m="1" x="3993"/>
        <item m="1" x="4007"/>
        <item m="1" x="4034"/>
        <item m="1" x="4073"/>
        <item m="1" x="3935"/>
        <item m="1" x="4031"/>
        <item m="1" x="4809"/>
        <item m="1" x="5378"/>
        <item m="1" x="5885"/>
        <item m="1" x="6198"/>
        <item m="1" x="3943"/>
        <item x="1129"/>
        <item x="1130"/>
        <item x="3168"/>
        <item m="1" x="4339"/>
        <item m="1" x="5765"/>
        <item m="1" x="4274"/>
        <item m="1" x="5686"/>
        <item m="1" x="4207"/>
        <item m="1" x="5606"/>
        <item m="1" x="4156"/>
        <item m="1" x="5523"/>
        <item m="1" x="4516"/>
        <item m="1" x="4398"/>
        <item x="1131"/>
        <item x="3169"/>
        <item m="1" x="6468"/>
        <item x="1132"/>
        <item x="3170"/>
        <item m="1" x="4208"/>
        <item x="1133"/>
        <item x="3171"/>
        <item x="1134"/>
        <item x="3172"/>
        <item x="1135"/>
        <item x="1136"/>
        <item x="3173"/>
        <item m="1" x="5332"/>
        <item m="1" x="3949"/>
        <item m="1" x="5587"/>
        <item x="1137"/>
        <item x="3174"/>
        <item x="1138"/>
        <item x="3175"/>
        <item x="1139"/>
        <item x="3176"/>
        <item x="1140"/>
        <item x="3177"/>
        <item x="1141"/>
        <item x="1142"/>
        <item x="3178"/>
        <item m="1" x="6469"/>
        <item m="1" x="4979"/>
        <item m="1" x="6621"/>
        <item x="1143"/>
        <item x="3179"/>
        <item x="1144"/>
        <item x="3180"/>
        <item x="1145"/>
        <item x="3181"/>
        <item x="1146"/>
        <item x="3182"/>
        <item x="1147"/>
        <item x="1148"/>
        <item x="3183"/>
        <item m="1" x="4659"/>
        <item m="1" x="6112"/>
        <item m="1" x="4848"/>
        <item x="1149"/>
        <item x="3184"/>
        <item x="1150"/>
        <item x="3185"/>
        <item x="1151"/>
        <item x="3186"/>
        <item x="1152"/>
        <item x="3187"/>
        <item x="1153"/>
        <item x="1154"/>
        <item x="3188"/>
        <item m="1" x="5766"/>
        <item m="1" x="4275"/>
        <item m="1" x="5960"/>
        <item x="1155"/>
        <item x="3189"/>
        <item x="1156"/>
        <item x="3190"/>
        <item x="1157"/>
        <item x="3191"/>
        <item x="1158"/>
        <item x="3192"/>
        <item x="1159"/>
        <item x="1160"/>
        <item x="3193"/>
        <item m="1" x="3950"/>
        <item m="1" x="5256"/>
        <item m="1" x="4140"/>
        <item x="1161"/>
        <item x="3194"/>
        <item x="1162"/>
        <item x="3195"/>
        <item x="1163"/>
        <item x="3196"/>
        <item x="1164"/>
        <item x="3197"/>
        <item x="1165"/>
        <item x="1166"/>
        <item x="3198"/>
        <item m="1" x="4980"/>
        <item m="1" x="6424"/>
        <item m="1" x="5144"/>
        <item x="1167"/>
        <item x="3199"/>
        <item x="1168"/>
        <item x="3200"/>
        <item x="1169"/>
        <item x="3201"/>
        <item x="1170"/>
        <item x="3202"/>
        <item x="1171"/>
        <item x="1172"/>
        <item x="3203"/>
        <item m="1" x="6113"/>
        <item m="1" x="4601"/>
        <item m="1" x="6305"/>
        <item x="1173"/>
        <item x="3204"/>
        <item x="1174"/>
        <item x="3205"/>
        <item x="1175"/>
        <item x="3206"/>
        <item x="1176"/>
        <item x="3207"/>
        <item x="1177"/>
        <item x="1178"/>
        <item x="1179"/>
        <item x="3208"/>
        <item m="1" x="4881"/>
        <item m="1" x="6333"/>
        <item m="1" x="5044"/>
        <item x="1180"/>
        <item x="3209"/>
        <item x="1181"/>
        <item x="3210"/>
        <item x="1182"/>
        <item x="3211"/>
        <item x="1183"/>
        <item x="3212"/>
        <item x="1184"/>
        <item x="1185"/>
        <item x="3213"/>
        <item m="1" x="5989"/>
        <item m="1" x="4490"/>
        <item m="1" x="6194"/>
        <item x="1186"/>
        <item x="3214"/>
        <item x="1187"/>
        <item x="3215"/>
        <item x="1188"/>
        <item x="3216"/>
        <item x="1189"/>
        <item x="3217"/>
        <item x="1190"/>
        <item x="1191"/>
        <item x="3218"/>
        <item m="1" x="4819"/>
        <item m="1" x="6280"/>
        <item m="1" x="4997"/>
        <item x="1192"/>
        <item x="3219"/>
        <item x="1193"/>
        <item x="3220"/>
        <item x="1194"/>
        <item x="3221"/>
        <item x="1195"/>
        <item x="3222"/>
        <item x="1196"/>
        <item x="1197"/>
        <item x="1198"/>
        <item x="3223"/>
        <item m="1" x="5414"/>
        <item m="1" x="4024"/>
        <item m="1" x="5670"/>
        <item x="1199"/>
        <item x="3224"/>
        <item x="1200"/>
        <item x="3225"/>
        <item x="1201"/>
        <item x="3226"/>
        <item x="1202"/>
        <item x="3227"/>
        <item x="1203"/>
        <item x="1204"/>
        <item x="3228"/>
        <item m="1" x="6515"/>
        <item m="1" x="5031"/>
        <item m="1" x="3882"/>
        <item x="1205"/>
        <item x="3229"/>
        <item x="1206"/>
        <item x="3230"/>
        <item x="1207"/>
        <item x="3231"/>
        <item x="1208"/>
        <item x="3232"/>
        <item x="1209"/>
        <item x="1210"/>
        <item x="3233"/>
        <item m="1" x="4720"/>
        <item m="1" x="6175"/>
        <item m="1" x="4906"/>
        <item x="1211"/>
        <item x="3234"/>
        <item x="1212"/>
        <item x="3235"/>
        <item x="1213"/>
        <item x="3236"/>
        <item x="1214"/>
        <item x="3237"/>
        <item x="1215"/>
        <item x="1216"/>
        <item x="3238"/>
        <item m="1" x="5840"/>
        <item m="1" x="4347"/>
        <item m="1" x="6019"/>
        <item x="1217"/>
        <item x="3239"/>
        <item x="1218"/>
        <item x="3240"/>
        <item x="1219"/>
        <item x="3241"/>
        <item x="1220"/>
        <item x="3242"/>
        <item x="1221"/>
        <item x="1222"/>
        <item x="3243"/>
        <item m="1" x="4025"/>
        <item m="1" x="5343"/>
        <item m="1" x="4194"/>
        <item x="1223"/>
        <item x="3244"/>
        <item x="1224"/>
        <item x="3245"/>
        <item x="1225"/>
        <item x="3246"/>
        <item x="1226"/>
        <item x="3247"/>
        <item x="1227"/>
        <item x="1228"/>
        <item x="3248"/>
        <item m="1" x="5032"/>
        <item m="1" x="6475"/>
        <item m="1" x="5188"/>
        <item x="1229"/>
        <item x="3249"/>
        <item x="1230"/>
        <item x="3250"/>
        <item x="1231"/>
        <item x="3251"/>
        <item x="1232"/>
        <item x="3252"/>
        <item x="1233"/>
        <item x="1234"/>
        <item x="3253"/>
        <item m="1" x="5344"/>
        <item m="1" x="3962"/>
        <item m="1" x="5593"/>
        <item x="1235"/>
        <item x="3254"/>
        <item x="1236"/>
        <item x="3255"/>
        <item x="1237"/>
        <item x="3256"/>
        <item x="1238"/>
        <item x="3257"/>
        <item x="1239"/>
        <item x="1240"/>
        <item x="1241"/>
        <item x="3258"/>
        <item m="1" x="6058"/>
        <item m="1" x="4558"/>
        <item m="1" x="6261"/>
        <item x="1242"/>
        <item x="3259"/>
        <item x="1243"/>
        <item x="3260"/>
        <item x="1244"/>
        <item x="3261"/>
        <item x="1245"/>
        <item x="3262"/>
        <item x="1246"/>
        <item x="1247"/>
        <item x="1248"/>
        <item x="3263"/>
        <item m="1" x="6575"/>
        <item m="1" x="5098"/>
        <item m="1" x="3940"/>
        <item x="1249"/>
        <item x="3264"/>
        <item x="1250"/>
        <item x="3265"/>
        <item x="1251"/>
        <item x="3266"/>
        <item x="1252"/>
        <item x="3267"/>
        <item x="1253"/>
        <item x="1254"/>
        <item x="3268"/>
        <item m="1" x="4779"/>
        <item m="1" x="6244"/>
        <item m="1" x="4967"/>
        <item x="1255"/>
        <item x="3269"/>
        <item x="1256"/>
        <item x="3270"/>
        <item x="1257"/>
        <item x="3271"/>
        <item x="1258"/>
        <item x="3272"/>
        <item x="1259"/>
        <item x="1260"/>
        <item x="3273"/>
        <item m="1" x="5904"/>
        <item m="1" x="4404"/>
        <item m="1" x="6098"/>
        <item x="1261"/>
        <item x="3274"/>
        <item x="1262"/>
        <item x="3275"/>
        <item x="1263"/>
        <item x="3276"/>
        <item x="1264"/>
        <item x="3277"/>
        <item x="1265"/>
        <item x="1266"/>
        <item x="3278"/>
        <item m="1" x="4088"/>
        <item m="1" x="5423"/>
        <item m="1" x="4262"/>
        <item x="1267"/>
        <item x="3279"/>
        <item x="1268"/>
        <item x="3280"/>
        <item x="1269"/>
        <item x="3281"/>
        <item x="1270"/>
        <item x="3282"/>
        <item x="1271"/>
        <item x="1272"/>
        <item x="3283"/>
        <item m="1" x="5099"/>
        <item m="1" x="6521"/>
        <item m="1" x="5248"/>
        <item x="1273"/>
        <item x="3284"/>
        <item x="1274"/>
        <item x="3285"/>
        <item x="1275"/>
        <item x="3286"/>
        <item x="1276"/>
        <item x="3287"/>
        <item x="1277"/>
        <item x="1278"/>
        <item x="1279"/>
        <item x="3288"/>
        <item m="1" x="4300"/>
        <item m="1" x="5719"/>
        <item m="1" x="4481"/>
        <item x="1280"/>
        <item x="3289"/>
        <item x="1281"/>
        <item x="3290"/>
        <item x="1282"/>
        <item x="3291"/>
        <item x="1283"/>
        <item x="3292"/>
        <item x="1284"/>
        <item x="1285"/>
        <item x="3293"/>
        <item m="1" x="5289"/>
        <item m="1" x="3920"/>
        <item m="1" x="5541"/>
        <item x="1286"/>
        <item x="3294"/>
        <item x="1287"/>
        <item x="3295"/>
        <item x="1288"/>
        <item x="3296"/>
        <item x="1289"/>
        <item x="3297"/>
        <item x="1290"/>
        <item x="1291"/>
        <item x="3298"/>
        <item m="1" x="6440"/>
        <item m="1" x="4946"/>
        <item m="1" x="6596"/>
        <item x="1292"/>
        <item x="3299"/>
        <item x="1293"/>
        <item x="3300"/>
        <item x="1294"/>
        <item x="3301"/>
        <item x="1295"/>
        <item x="3302"/>
        <item m="1" x="6353"/>
        <item m="1" x="5768"/>
        <item m="1" x="4074"/>
        <item m="1" x="4191"/>
        <item m="1" x="4372"/>
        <item m="1" x="5206"/>
        <item m="1" x="5886"/>
        <item m="1" x="6180"/>
        <item x="2"/>
        <item x="1296"/>
        <item x="1297"/>
        <item m="1" x="6392"/>
        <item m="1" x="5964"/>
        <item m="1" x="6377"/>
        <item m="1" x="6614"/>
        <item m="1" x="4452"/>
        <item m="1" x="5749"/>
        <item m="1" x="5890"/>
        <item m="1" x="5917"/>
        <item m="1" x="5951"/>
        <item m="1" x="5980"/>
        <item m="1" x="6015"/>
        <item m="1" x="5704"/>
        <item m="1" x="5751"/>
        <item m="1" x="5791"/>
        <item m="1" x="5827"/>
        <item m="1" x="5855"/>
        <item m="1" x="5891"/>
        <item m="1" x="5918"/>
        <item x="1298"/>
        <item x="1299"/>
        <item x="3303"/>
        <item m="1" x="5795"/>
        <item m="1" x="4303"/>
        <item m="1" x="5721"/>
        <item m="1" x="4383"/>
        <item m="1" x="4322"/>
        <item m="1" x="4248"/>
        <item m="1" x="4187"/>
        <item m="1" x="4131"/>
        <item m="1" x="4078"/>
        <item m="1" x="4016"/>
        <item m="1" x="3956"/>
        <item m="1" x="5983"/>
        <item m="1" x="5272"/>
        <item x="1300"/>
        <item x="3304"/>
        <item m="1" x="6443"/>
        <item m="1" x="5071"/>
        <item m="1" x="5006"/>
        <item m="1" x="4955"/>
        <item m="1" x="4895"/>
        <item m="1" x="4615"/>
        <item x="1301"/>
        <item x="3305"/>
        <item m="1" x="3903"/>
        <item x="1302"/>
        <item x="3306"/>
        <item x="1303"/>
        <item x="3307"/>
        <item x="1304"/>
        <item x="1305"/>
        <item x="3308"/>
        <item m="1" x="3979"/>
        <item m="1" x="5293"/>
        <item m="1" x="4166"/>
        <item x="1306"/>
        <item x="3309"/>
        <item x="1307"/>
        <item x="3310"/>
        <item x="1308"/>
        <item x="3311"/>
        <item x="1309"/>
        <item x="3312"/>
        <item x="1310"/>
        <item x="1311"/>
        <item x="3313"/>
        <item m="1" x="4999"/>
        <item m="1" x="6444"/>
        <item m="1" x="5160"/>
        <item x="1312"/>
        <item x="3314"/>
        <item x="1313"/>
        <item x="3315"/>
        <item x="1314"/>
        <item x="3316"/>
        <item x="1315"/>
        <item x="3317"/>
        <item x="1316"/>
        <item x="1317"/>
        <item x="3318"/>
        <item m="1" x="6140"/>
        <item m="1" x="4630"/>
        <item m="1" x="6327"/>
        <item x="1318"/>
        <item x="3319"/>
        <item x="1319"/>
        <item x="3320"/>
        <item x="1320"/>
        <item x="3321"/>
        <item x="1321"/>
        <item x="3322"/>
        <item x="1322"/>
        <item x="1323"/>
        <item x="3323"/>
        <item m="1" x="4304"/>
        <item m="1" x="5873"/>
        <item m="1" x="5808"/>
        <item m="1" x="5737"/>
        <item m="1" x="5652"/>
        <item m="1" x="5574"/>
        <item m="1" x="5493"/>
        <item m="1" x="5409"/>
        <item m="1" x="5335"/>
        <item m="1" x="5260"/>
        <item m="1" x="6208"/>
        <item m="1" x="6148"/>
        <item m="1" x="5722"/>
        <item m="1" x="4384"/>
        <item m="1" x="4574"/>
        <item m="1" x="5081"/>
        <item m="1" x="4323"/>
        <item m="1" x="4249"/>
        <item m="1" x="4188"/>
        <item m="1" x="4132"/>
        <item m="1" x="4079"/>
        <item m="1" x="4017"/>
        <item m="1" x="3957"/>
        <item m="1" x="4484"/>
        <item m="1" x="4375"/>
        <item m="1" x="5938"/>
        <item m="1" x="5879"/>
        <item m="1" x="5815"/>
        <item m="1" x="5744"/>
        <item m="1" x="5659"/>
        <item m="1" x="5583"/>
        <item m="1" x="5501"/>
        <item m="1" x="5416"/>
        <item m="1" x="5346"/>
        <item m="1" x="6278"/>
        <item m="1" x="6216"/>
        <item m="1" x="6152"/>
        <item m="1" x="6077"/>
        <item m="1" x="6008"/>
        <item m="1" x="5950"/>
        <item m="1" x="5893"/>
        <item m="1" x="5830"/>
        <item m="1" x="5771"/>
        <item m="1" x="5689"/>
        <item m="1" x="6492"/>
        <item m="1" x="6450"/>
        <item m="1" x="6402"/>
        <item m="1" x="6347"/>
        <item m="1" x="6291"/>
        <item m="1" x="6229"/>
        <item m="1" x="6163"/>
        <item m="1" x="6101"/>
        <item m="1" x="6024"/>
        <item m="1" x="5971"/>
        <item m="1" x="3921"/>
        <item m="1" x="3868"/>
        <item m="1" x="6609"/>
        <item m="1" x="6557"/>
        <item m="1" x="6504"/>
        <item m="1" x="6460"/>
        <item m="1" x="6412"/>
        <item m="1" x="6360"/>
        <item m="1" x="6307"/>
        <item m="1" x="6247"/>
        <item m="1" x="4176"/>
        <item m="1" x="4122"/>
        <item m="1" x="4064"/>
        <item m="1" x="3999"/>
        <item m="1" x="3931"/>
        <item m="1" x="3876"/>
        <item m="1" x="6617"/>
        <item m="1" x="6572"/>
        <item m="1" x="6516"/>
        <item m="1" x="6477"/>
        <item m="1" x="4439"/>
        <item m="1" x="4381"/>
        <item m="1" x="4320"/>
        <item m="1" x="4246"/>
        <item m="1" x="4185"/>
        <item m="1" x="4128"/>
        <item m="1" x="4076"/>
        <item m="1" x="4012"/>
        <item m="1" x="3953"/>
        <item m="1" x="3896"/>
        <item m="1" x="4691"/>
        <item m="1" x="4638"/>
        <item m="1" x="4571"/>
        <item m="1" x="4504"/>
        <item m="1" x="4447"/>
        <item m="1" x="4392"/>
        <item m="1" x="4333"/>
        <item m="1" x="4265"/>
        <item m="1" x="4200"/>
        <item m="1" x="4150"/>
        <item m="1" x="4947"/>
        <item m="1" x="4888"/>
        <item m="1" x="4830"/>
        <item m="1" x="3904"/>
        <item x="1324"/>
        <item x="3324"/>
        <item m="1" x="4948"/>
        <item m="1" x="6501"/>
        <item m="1" x="6455"/>
        <item m="1" x="6408"/>
        <item m="1" x="6398"/>
        <item m="1" x="5007"/>
        <item m="1" x="4956"/>
        <item m="1" x="4896"/>
        <item m="1" x="4837"/>
        <item m="1" x="4766"/>
        <item m="1" x="4710"/>
        <item m="1" x="4660"/>
        <item m="1" x="4606"/>
        <item m="1" x="4541"/>
        <item m="1" x="5305"/>
        <item m="1" x="5229"/>
        <item m="1" x="5177"/>
        <item m="1" x="5135"/>
        <item m="1" x="5083"/>
        <item m="1" x="5016"/>
        <item m="1" x="4971"/>
        <item m="1" x="4914"/>
        <item m="1" x="4862"/>
        <item m="1" x="4792"/>
        <item m="1" x="5640"/>
        <item m="1" x="5564"/>
        <item m="1" x="5479"/>
        <item m="1" x="5396"/>
        <item m="1" x="5319"/>
        <item m="1" x="5240"/>
        <item m="1" x="5190"/>
        <item m="1" x="5146"/>
        <item m="1" x="5101"/>
        <item m="1" x="6047"/>
        <item x="1325"/>
        <item x="3325"/>
        <item m="1" x="5723"/>
        <item m="1" x="4385"/>
        <item m="1" x="5209"/>
        <item x="1326"/>
        <item x="3326"/>
        <item x="1327"/>
        <item x="3327"/>
        <item m="1" x="4670"/>
        <item m="1" x="5057"/>
        <item m="1" x="6607"/>
        <item m="1" x="6555"/>
        <item x="1328"/>
        <item x="1329"/>
        <item x="3328"/>
        <item m="1" x="5724"/>
        <item m="1" x="4236"/>
        <item m="1" x="5928"/>
        <item x="1330"/>
        <item x="3329"/>
        <item x="1331"/>
        <item x="3330"/>
        <item x="1332"/>
        <item x="3331"/>
        <item x="1333"/>
        <item x="3332"/>
        <item m="1" x="5957"/>
        <item m="1" x="5381"/>
        <item m="1" x="4461"/>
        <item x="1334"/>
        <item x="1335"/>
        <item x="1336"/>
        <item x="3333"/>
        <item m="1" x="6364"/>
        <item m="1" x="4853"/>
        <item m="1" x="6509"/>
        <item x="1337"/>
        <item x="3334"/>
        <item x="1338"/>
        <item x="3335"/>
        <item x="1339"/>
        <item x="3336"/>
        <item x="1340"/>
        <item x="3337"/>
        <item x="1341"/>
        <item x="1342"/>
        <item x="3338"/>
        <item m="1" x="4523"/>
        <item m="1" x="5967"/>
        <item m="1" x="4709"/>
        <item m="1" x="4595"/>
        <item m="1" x="6183"/>
        <item m="1" x="6120"/>
        <item x="1343"/>
        <item x="3339"/>
        <item x="1344"/>
        <item x="3340"/>
        <item x="1345"/>
        <item x="3341"/>
        <item x="1346"/>
        <item x="3342"/>
        <item x="1347"/>
        <item x="1348"/>
        <item x="3343"/>
        <item m="1" x="5596"/>
        <item m="1" x="4145"/>
        <item m="1" x="5829"/>
        <item m="1" x="5681"/>
        <item m="1" x="4350"/>
        <item m="1" x="4284"/>
        <item m="1" x="4216"/>
        <item m="1" x="4162"/>
        <item m="1" x="4102"/>
        <item m="1" x="4036"/>
        <item m="1" x="5134"/>
        <item x="1349"/>
        <item x="3344"/>
        <item m="1" x="6309"/>
        <item m="1" x="4924"/>
        <item m="1" x="4869"/>
        <item m="1" x="4448"/>
        <item x="1350"/>
        <item x="3345"/>
        <item m="1" x="6560"/>
        <item x="1351"/>
        <item x="3346"/>
        <item x="1352"/>
        <item x="3347"/>
        <item x="1353"/>
        <item x="1354"/>
        <item x="3348"/>
        <item m="1" x="6310"/>
        <item m="1" x="4782"/>
        <item m="1" x="6470"/>
        <item x="1355"/>
        <item x="3349"/>
        <item x="1356"/>
        <item x="3350"/>
        <item x="1357"/>
        <item x="3351"/>
        <item x="1358"/>
        <item x="3352"/>
        <item x="1359"/>
        <item m="1" x="4003"/>
        <item m="1" x="6393"/>
        <item m="1" x="5324"/>
        <item m="1" x="4084"/>
        <item m="1" x="4028"/>
        <item m="1" x="3966"/>
        <item m="1" x="3901"/>
        <item m="1" x="6635"/>
        <item m="1" x="6161"/>
        <item m="1" x="5632"/>
        <item x="1360"/>
        <item x="1361"/>
        <item x="3353"/>
        <item m="1" x="4047"/>
        <item m="1" x="5371"/>
        <item m="1" x="4223"/>
        <item x="1362"/>
        <item x="3354"/>
        <item x="1363"/>
        <item x="3355"/>
        <item x="1364"/>
        <item x="3356"/>
        <item x="1365"/>
        <item x="3357"/>
        <item x="1366"/>
        <item x="1367"/>
        <item x="3358"/>
        <item m="1" x="5058"/>
        <item m="1" x="6491"/>
        <item m="1" x="5215"/>
        <item x="1368"/>
        <item x="3359"/>
        <item x="1369"/>
        <item x="3360"/>
        <item x="1370"/>
        <item x="3361"/>
        <item x="1371"/>
        <item x="3362"/>
        <item x="1372"/>
        <item x="1373"/>
        <item x="1374"/>
        <item x="3363"/>
        <item m="1" x="4725"/>
        <item m="1" x="4671"/>
        <item m="1" x="4594"/>
        <item m="1" x="6182"/>
        <item m="1" x="6381"/>
        <item m="1" x="6256"/>
        <item m="1" x="6027"/>
        <item m="1" x="4774"/>
        <item m="1" x="4184"/>
        <item x="1375"/>
        <item x="3364"/>
        <item m="1" x="6352"/>
        <item x="1376"/>
        <item x="3365"/>
        <item m="1" x="6028"/>
        <item m="1" x="4672"/>
        <item m="1" x="4611"/>
        <item m="1" x="4531"/>
        <item m="1" x="6119"/>
        <item m="1" x="6321"/>
        <item m="1" x="6192"/>
        <item m="1" x="6062"/>
        <item m="1" x="5941"/>
        <item m="1" x="5818"/>
        <item m="1" x="5664"/>
        <item m="1" x="5506"/>
        <item m="1" x="5573"/>
        <item x="1377"/>
        <item x="3366"/>
        <item x="1378"/>
        <item x="3367"/>
        <item m="1" x="6401"/>
        <item m="1" x="3951"/>
        <item m="1" x="5427"/>
        <item m="1" x="5702"/>
        <item m="1" x="5536"/>
        <item x="1379"/>
        <item x="1380"/>
        <item x="3368"/>
        <item m="1" x="5680"/>
        <item m="1" x="4202"/>
        <item m="1" x="5900"/>
        <item m="1" x="5770"/>
        <item m="1" x="4414"/>
        <item x="1381"/>
        <item x="3369"/>
        <item x="1382"/>
        <item x="3370"/>
        <item m="1" x="4203"/>
        <item x="1383"/>
        <item x="3371"/>
        <item x="1384"/>
        <item x="3372"/>
        <item x="1385"/>
        <item x="1386"/>
        <item x="3373"/>
        <item m="1" x="3892"/>
        <item m="1" x="5197"/>
        <item m="1" x="4082"/>
        <item x="1387"/>
        <item x="3374"/>
        <item x="1388"/>
        <item x="3375"/>
        <item x="1389"/>
        <item x="3376"/>
        <item x="1390"/>
        <item x="3377"/>
        <item x="1391"/>
        <item x="1392"/>
        <item x="3378"/>
        <item m="1" x="4913"/>
        <item m="1" x="6368"/>
        <item m="1" x="5090"/>
        <item x="1393"/>
        <item x="3379"/>
        <item x="1394"/>
        <item x="3380"/>
        <item x="1395"/>
        <item x="3381"/>
        <item x="1396"/>
        <item x="3382"/>
        <item x="1397"/>
        <item x="1398"/>
        <item x="3383"/>
        <item m="1" x="6029"/>
        <item m="1" x="4532"/>
        <item m="1" x="6237"/>
        <item x="1399"/>
        <item x="3384"/>
        <item x="1400"/>
        <item x="3385"/>
        <item x="1401"/>
        <item x="3386"/>
        <item x="1402"/>
        <item x="3387"/>
        <item x="1403"/>
        <item x="1404"/>
        <item x="3388"/>
        <item m="1" x="4533"/>
        <item m="1" x="5975"/>
        <item m="1" x="4721"/>
        <item x="1405"/>
        <item x="3389"/>
        <item x="1406"/>
        <item x="3390"/>
        <item x="1407"/>
        <item x="3391"/>
        <item x="1408"/>
        <item x="3392"/>
        <item x="1409"/>
        <item x="1410"/>
        <item x="1411"/>
        <item x="3393"/>
        <item m="1" x="5120"/>
        <item m="1" x="6546"/>
        <item m="1" x="5280"/>
        <item x="1412"/>
        <item x="3394"/>
        <item x="1413"/>
        <item x="3395"/>
        <item x="1414"/>
        <item x="3396"/>
        <item x="1415"/>
        <item x="3397"/>
        <item x="1416"/>
        <item x="1417"/>
        <item x="1418"/>
        <item x="3398"/>
        <item m="1" x="5910"/>
        <item m="1" x="5848"/>
        <item m="1" x="5786"/>
        <item m="1" x="5698"/>
        <item m="1" x="5616"/>
        <item m="1" x="5533"/>
        <item m="1" x="5443"/>
        <item m="1" x="5767"/>
        <item m="1" x="4276"/>
        <item m="1" x="5961"/>
        <item x="1419"/>
        <item x="3399"/>
        <item m="1" x="4933"/>
        <item x="1420"/>
        <item x="3400"/>
        <item m="1" x="4412"/>
        <item x="1421"/>
        <item x="3401"/>
        <item x="1422"/>
        <item x="3402"/>
        <item x="1423"/>
        <item x="1424"/>
        <item x="3403"/>
        <item m="1" x="3952"/>
        <item m="1" x="5257"/>
        <item m="1" x="4141"/>
        <item x="1425"/>
        <item x="3404"/>
        <item x="1426"/>
        <item x="3405"/>
        <item x="1427"/>
        <item x="3406"/>
        <item x="1428"/>
        <item x="3407"/>
        <item x="1429"/>
        <item x="1430"/>
        <item x="3408"/>
        <item m="1" x="4981"/>
        <item m="1" x="6522"/>
        <item m="1" x="6425"/>
        <item m="1" x="5145"/>
        <item x="1431"/>
        <item x="3409"/>
        <item x="1432"/>
        <item x="3410"/>
        <item x="1433"/>
        <item x="3411"/>
        <item x="1434"/>
        <item x="3412"/>
        <item x="1435"/>
        <item x="1436"/>
        <item x="3413"/>
        <item m="1" x="6114"/>
        <item m="1" x="4602"/>
        <item m="1" x="6036"/>
        <item m="1" x="4676"/>
        <item m="1" x="4613"/>
        <item m="1" x="4546"/>
        <item m="1" x="6306"/>
        <item m="1" x="6178"/>
        <item m="1" x="4789"/>
        <item m="1" x="4731"/>
        <item m="1" x="4679"/>
        <item m="1" x="4616"/>
        <item m="1" x="4548"/>
        <item x="1437"/>
        <item x="3414"/>
        <item x="1438"/>
        <item x="3415"/>
        <item x="1439"/>
        <item x="3416"/>
        <item x="1440"/>
        <item x="3417"/>
        <item x="1441"/>
        <item x="1442"/>
        <item x="3418"/>
        <item m="1" x="4277"/>
        <item m="1" x="5687"/>
        <item m="1" x="4209"/>
        <item m="1" x="5607"/>
        <item m="1" x="4157"/>
        <item m="1" x="5524"/>
        <item m="1" x="4098"/>
        <item m="1" x="5438"/>
        <item m="1" x="4463"/>
        <item m="1" x="5905"/>
        <item m="1" x="4405"/>
        <item m="1" x="5843"/>
        <item m="1" x="4351"/>
        <item m="1" x="5781"/>
        <item m="1" x="4285"/>
        <item m="1" x="5695"/>
        <item m="1" x="4217"/>
        <item m="1" x="5614"/>
        <item m="1" x="4590"/>
        <item x="1443"/>
        <item x="3419"/>
        <item x="1444"/>
        <item x="3420"/>
        <item m="1" x="5559"/>
        <item m="1" x="6427"/>
        <item m="1" x="4158"/>
        <item m="1" x="5699"/>
        <item m="1" x="5617"/>
        <item m="1" x="5534"/>
        <item m="1" x="5444"/>
        <item m="1" x="5360"/>
        <item m="1" x="5294"/>
        <item m="1" x="5225"/>
        <item m="1" x="5174"/>
        <item x="1445"/>
        <item x="3421"/>
        <item x="1446"/>
        <item x="3422"/>
        <item x="1447"/>
        <item x="1448"/>
        <item x="3423"/>
        <item m="1" x="5258"/>
        <item m="1" x="3895"/>
        <item m="1" x="5507"/>
        <item x="1449"/>
        <item x="3424"/>
        <item x="1450"/>
        <item x="3425"/>
        <item x="1451"/>
        <item x="3426"/>
        <item x="1452"/>
        <item x="3427"/>
        <item x="1453"/>
        <item x="1454"/>
        <item x="3428"/>
        <item m="1" x="6426"/>
        <item m="1" x="4921"/>
        <item m="1" x="6576"/>
        <item x="1455"/>
        <item x="3429"/>
        <item x="1456"/>
        <item x="3430"/>
        <item x="1457"/>
        <item x="3431"/>
        <item x="1458"/>
        <item x="3432"/>
        <item x="1459"/>
        <item x="1460"/>
        <item x="3433"/>
        <item m="1" x="5688"/>
        <item m="1" x="4210"/>
        <item m="1" x="5787"/>
        <item m="1" x="5700"/>
        <item m="1" x="5618"/>
        <item m="1" x="5535"/>
        <item m="1" x="5906"/>
        <item m="1" x="5184"/>
        <item x="1461"/>
        <item x="3434"/>
        <item x="1462"/>
        <item x="3435"/>
        <item m="1" x="4159"/>
        <item m="1" x="5701"/>
        <item x="1463"/>
        <item x="3436"/>
        <item x="1464"/>
        <item x="3437"/>
        <item x="1465"/>
        <item m="1" x="5211"/>
        <item m="1" x="4786"/>
        <item m="1" x="3860"/>
        <item x="1466"/>
        <item x="1467"/>
        <item x="3438"/>
        <item m="1" x="6334"/>
        <item m="1" x="4820"/>
        <item m="1" x="6486"/>
        <item x="1468"/>
        <item x="3439"/>
        <item x="1469"/>
        <item x="3440"/>
        <item x="1470"/>
        <item x="3441"/>
        <item x="1471"/>
        <item x="3442"/>
        <item x="1472"/>
        <item x="1473"/>
        <item x="3443"/>
        <item m="1" x="4491"/>
        <item m="1" x="5932"/>
        <item m="1" x="4685"/>
        <item x="1474"/>
        <item x="3444"/>
        <item x="1475"/>
        <item x="3445"/>
        <item x="1476"/>
        <item x="3446"/>
        <item x="1477"/>
        <item x="3447"/>
        <item x="1478"/>
        <item x="1479"/>
        <item x="3448"/>
        <item m="1" x="5552"/>
        <item m="1" x="4118"/>
        <item m="1" x="5794"/>
        <item x="1480"/>
        <item x="3449"/>
        <item x="1481"/>
        <item x="3450"/>
        <item x="1482"/>
        <item x="3451"/>
        <item x="1483"/>
        <item x="3452"/>
        <item x="1484"/>
        <item x="1485"/>
        <item x="3453"/>
        <item m="1" x="6605"/>
        <item m="1" x="5124"/>
        <item m="1" x="3978"/>
        <item x="1486"/>
        <item x="3454"/>
        <item x="1487"/>
        <item x="3455"/>
        <item x="1488"/>
        <item x="3456"/>
        <item x="1489"/>
        <item x="3457"/>
        <item x="1490"/>
        <item x="1491"/>
        <item x="3458"/>
        <item m="1" x="4821"/>
        <item m="1" x="6282"/>
        <item m="1" x="4998"/>
        <item x="1492"/>
        <item x="3459"/>
        <item x="1493"/>
        <item x="3460"/>
        <item x="1494"/>
        <item x="3461"/>
        <item x="1495"/>
        <item x="3462"/>
        <item x="1496"/>
        <item x="1497"/>
        <item x="3463"/>
        <item m="1" x="5933"/>
        <item m="1" x="4441"/>
        <item m="1" x="6136"/>
        <item x="1498"/>
        <item x="3464"/>
        <item x="1499"/>
        <item x="3465"/>
        <item x="1500"/>
        <item x="3466"/>
        <item x="1501"/>
        <item x="3467"/>
        <item x="1502"/>
        <item x="1503"/>
        <item x="3468"/>
        <item m="1" x="4119"/>
        <item m="1" x="5472"/>
        <item m="1" x="4301"/>
        <item x="1504"/>
        <item x="3469"/>
        <item x="1505"/>
        <item x="3470"/>
        <item x="1506"/>
        <item x="3471"/>
        <item x="1507"/>
        <item x="3472"/>
        <item x="1508"/>
        <item x="1509"/>
        <item x="3473"/>
        <item m="1" x="5125"/>
        <item m="1" x="6551"/>
        <item m="1" x="5290"/>
        <item x="1510"/>
        <item x="3474"/>
        <item x="1511"/>
        <item x="3475"/>
        <item x="1512"/>
        <item x="3476"/>
        <item x="1513"/>
        <item x="3477"/>
        <item x="1514"/>
        <item x="1515"/>
        <item x="3478"/>
        <item m="1" x="6283"/>
        <item m="1" x="4753"/>
        <item m="1" x="6441"/>
        <item x="1516"/>
        <item x="3479"/>
        <item x="1517"/>
        <item x="3480"/>
        <item x="1518"/>
        <item x="3481"/>
        <item x="1519"/>
        <item x="3482"/>
        <item x="1520"/>
        <item x="1521"/>
        <item x="1522"/>
        <item x="3483"/>
        <item m="1" x="4026"/>
        <item m="1" x="5345"/>
        <item m="1" x="4196"/>
        <item x="1523"/>
        <item x="3484"/>
        <item x="1524"/>
        <item x="3485"/>
        <item m="1" x="5204"/>
        <item m="1" x="3971"/>
        <item m="1" x="4164"/>
        <item x="1525"/>
        <item x="3486"/>
        <item x="1526"/>
        <item x="3487"/>
        <item x="1527"/>
        <item x="1528"/>
        <item x="3488"/>
        <item m="1" x="5033"/>
        <item m="1" x="6476"/>
        <item m="1" x="5189"/>
        <item x="1529"/>
        <item x="3489"/>
        <item x="1530"/>
        <item x="3490"/>
        <item x="1531"/>
        <item x="3491"/>
        <item x="1532"/>
        <item x="3492"/>
        <item x="1533"/>
        <item x="1534"/>
        <item x="3493"/>
        <item m="1" x="6176"/>
        <item m="1" x="4666"/>
        <item m="1" x="6363"/>
        <item x="1535"/>
        <item x="3494"/>
        <item x="1536"/>
        <item x="3495"/>
        <item x="1537"/>
        <item x="3496"/>
        <item x="1538"/>
        <item x="3497"/>
        <item x="1539"/>
        <item x="1540"/>
        <item x="3498"/>
        <item m="1" x="3964"/>
        <item m="1" x="5266"/>
        <item m="1" x="4143"/>
        <item x="1541"/>
        <item x="3499"/>
        <item x="1542"/>
        <item x="3500"/>
        <item x="1543"/>
        <item x="3501"/>
        <item x="1544"/>
        <item x="3502"/>
        <item x="1545"/>
        <item x="1546"/>
        <item x="1547"/>
        <item x="3503"/>
        <item m="1" x="4559"/>
        <item m="1" x="5996"/>
        <item m="1" x="4738"/>
        <item x="1548"/>
        <item x="3504"/>
        <item x="1549"/>
        <item x="3505"/>
        <item x="1550"/>
        <item x="3506"/>
        <item x="1551"/>
        <item x="3507"/>
        <item x="1552"/>
        <item x="1553"/>
        <item x="3508"/>
        <item m="1" x="5633"/>
        <item m="1" x="4177"/>
        <item m="1" x="5861"/>
        <item x="1554"/>
        <item x="3509"/>
        <item x="1555"/>
        <item x="3510"/>
        <item x="1556"/>
        <item x="3511"/>
        <item x="1557"/>
        <item x="3512"/>
        <item x="1558"/>
        <item x="1559"/>
        <item x="3513"/>
        <item m="1" x="3866"/>
        <item m="1" x="5171"/>
        <item m="1" x="4043"/>
        <item x="1560"/>
        <item x="3514"/>
        <item x="1561"/>
        <item x="3515"/>
        <item x="1562"/>
        <item x="3516"/>
        <item x="1563"/>
        <item x="3517"/>
        <item x="1564"/>
        <item x="1565"/>
        <item x="3518"/>
        <item m="1" x="4886"/>
        <item m="1" x="6338"/>
        <item m="1" x="5052"/>
        <item x="1566"/>
        <item x="3519"/>
        <item x="1567"/>
        <item x="3520"/>
        <item x="1568"/>
        <item x="3521"/>
        <item x="1569"/>
        <item x="3522"/>
        <item x="1570"/>
        <item x="1571"/>
        <item x="3523"/>
        <item m="1" x="5997"/>
        <item m="1" x="4496"/>
        <item m="1" x="6202"/>
        <item x="1572"/>
        <item x="3524"/>
        <item x="1573"/>
        <item x="3525"/>
        <item x="1574"/>
        <item x="3526"/>
        <item x="1575"/>
        <item x="3527"/>
        <item x="1576"/>
        <item x="1577"/>
        <item x="3528"/>
        <item m="1" x="4178"/>
        <item m="1" x="5558"/>
        <item m="1" x="4371"/>
        <item x="1578"/>
        <item x="3529"/>
        <item x="1579"/>
        <item x="3530"/>
        <item x="1580"/>
        <item x="3531"/>
        <item x="1581"/>
        <item x="3532"/>
        <item x="1582"/>
        <item x="1583"/>
        <item x="3533"/>
        <item m="1" x="5172"/>
        <item m="1" x="6608"/>
        <item m="1" x="5367"/>
        <item x="1584"/>
        <item x="3534"/>
        <item x="1585"/>
        <item x="3535"/>
        <item x="1586"/>
        <item x="3536"/>
        <item x="1587"/>
        <item x="3537"/>
        <item x="1588"/>
        <item x="1589"/>
        <item x="3538"/>
        <item m="1" x="6339"/>
        <item m="1" x="4824"/>
        <item m="1" x="6489"/>
        <item x="1590"/>
        <item x="3539"/>
        <item x="1591"/>
        <item x="3540"/>
        <item x="1592"/>
        <item x="3541"/>
        <item x="1593"/>
        <item x="3542"/>
        <item x="1594"/>
        <item x="1595"/>
        <item x="3543"/>
        <item m="1" x="4497"/>
        <item m="1" x="5939"/>
        <item m="1" x="4688"/>
        <item x="1596"/>
        <item x="3544"/>
        <item x="1597"/>
        <item x="3545"/>
        <item x="1598"/>
        <item x="3546"/>
        <item x="1599"/>
        <item x="3547"/>
        <item x="1600"/>
        <item x="1601"/>
        <item m="1" x="6387"/>
        <item m="1" x="4129"/>
        <item m="1" x="4522"/>
        <item m="1" x="4839"/>
        <item m="1" x="5491"/>
        <item m="1" x="5521"/>
        <item m="1" x="5537"/>
        <item m="1" x="5563"/>
        <item m="1" x="5581"/>
        <item m="1" x="5608"/>
        <item m="1" x="5021"/>
        <item m="1" x="6389"/>
        <item m="1" x="4135"/>
        <item m="1" x="4527"/>
        <item m="1" x="4835"/>
        <item m="1" x="5602"/>
        <item m="1" x="4845"/>
        <item m="1" x="5435"/>
        <item m="1" x="5451"/>
        <item m="1" x="5478"/>
        <item m="1" x="5503"/>
        <item m="1" x="5526"/>
        <item m="1" x="5543"/>
        <item m="1" x="5568"/>
        <item m="1" x="5591"/>
        <item m="1" x="5612"/>
        <item m="1" x="5622"/>
        <item m="1" x="5436"/>
        <item m="1" x="5453"/>
        <item m="1" x="5026"/>
        <item m="1" x="4537"/>
        <item m="1" x="4851"/>
        <item m="1" x="5437"/>
        <item m="1" x="5456"/>
        <item m="1" x="5480"/>
        <item m="1" x="5505"/>
        <item m="1" x="5528"/>
        <item m="1" x="5546"/>
        <item m="1" x="5569"/>
        <item m="1" x="5594"/>
        <item m="1" x="5613"/>
        <item m="1" x="5626"/>
        <item m="1" x="5038"/>
        <item m="1" x="6391"/>
        <item m="1" x="4139"/>
        <item m="1" x="4534"/>
        <item m="1" x="4850"/>
        <item m="1" x="5510"/>
        <item m="1" x="5529"/>
        <item m="1" x="5550"/>
        <item m="1" x="5354"/>
        <item m="1" x="5368"/>
        <item m="1" x="5393"/>
        <item m="1" x="5419"/>
        <item m="1" x="5439"/>
        <item m="1" x="5462"/>
        <item m="1" x="5485"/>
        <item m="1" x="5511"/>
        <item m="1" x="5530"/>
        <item m="1" x="5551"/>
        <item m="1" x="5355"/>
        <item m="1" x="5372"/>
        <item m="1" x="5394"/>
        <item m="1" x="5420"/>
        <item m="1" x="5440"/>
        <item m="1" x="5466"/>
        <item m="1" x="5486"/>
        <item m="1" x="5512"/>
        <item m="1" x="5531"/>
        <item m="1" x="5554"/>
        <item m="1" x="5356"/>
        <item m="1" x="5373"/>
        <item m="1" x="5395"/>
        <item m="1" x="5036"/>
        <item x="1602"/>
        <item x="1603"/>
        <item x="3548"/>
        <item x="1604"/>
        <item m="1" x="5877"/>
        <item m="1" x="5810"/>
        <item m="1" x="5739"/>
        <item m="1" x="5654"/>
        <item m="1" x="5577"/>
        <item m="1" x="5496"/>
        <item m="1" x="5797"/>
        <item m="1" x="4443"/>
        <item m="1" x="4307"/>
        <item m="1" x="5985"/>
        <item x="1605"/>
        <item x="3549"/>
        <item x="1606"/>
        <item m="1" x="5315"/>
        <item m="1" x="6463"/>
        <item m="1" x="5074"/>
        <item m="1" x="5009"/>
        <item m="1" x="4958"/>
        <item m="1" x="4898"/>
        <item m="1" x="4841"/>
        <item m="1" x="4769"/>
        <item m="1" x="4716"/>
        <item m="1" x="4662"/>
        <item m="1" x="5465"/>
        <item m="1" x="5379"/>
        <item m="1" x="5309"/>
        <item m="1" x="5231"/>
        <item m="1" x="5179"/>
        <item m="1" x="5137"/>
        <item m="1" x="5085"/>
        <item m="1" x="5019"/>
        <item m="1" x="4975"/>
        <item m="1" x="4918"/>
        <item m="1" x="5799"/>
        <item m="1" x="5730"/>
        <item m="1" x="5646"/>
        <item m="1" x="5566"/>
        <item m="1" x="5482"/>
        <item m="1" x="5399"/>
        <item m="1" x="5321"/>
        <item m="1" x="5243"/>
        <item m="1" x="5192"/>
        <item m="1" x="5148"/>
        <item m="1" x="6067"/>
        <item m="1" x="6001"/>
        <item m="1" x="5943"/>
        <item m="1" x="5883"/>
        <item m="1" x="5820"/>
        <item m="1" x="5747"/>
        <item m="1" x="5665"/>
        <item m="1" x="5588"/>
        <item m="1" x="5508"/>
        <item m="1" x="5424"/>
        <item m="1" x="6336"/>
        <item m="1" x="6285"/>
        <item m="1" x="6219"/>
        <item m="1" x="6155"/>
        <item m="1" x="6082"/>
        <item m="1" x="6011"/>
        <item m="1" x="5954"/>
        <item m="1" x="5897"/>
        <item m="1" x="5836"/>
        <item m="1" x="5775"/>
        <item m="1" x="6544"/>
        <item m="1" x="6496"/>
        <item m="1" x="6452"/>
        <item m="1" x="6404"/>
        <item m="1" x="6349"/>
        <item m="1" x="6293"/>
        <item m="1" x="6231"/>
        <item m="1" x="6166"/>
        <item m="1" x="6107"/>
        <item m="1" x="6030"/>
        <item m="1" x="3983"/>
        <item m="1" x="4287"/>
        <item x="1607"/>
        <item x="3550"/>
        <item x="1608"/>
        <item m="1" x="4386"/>
        <item x="1609"/>
        <item x="3551"/>
        <item x="1610"/>
        <item x="1611"/>
        <item x="3552"/>
        <item x="1612"/>
        <item x="1613"/>
        <item x="1614"/>
        <item x="3553"/>
        <item x="1615"/>
        <item x="1616"/>
        <item m="1" x="3981"/>
        <item m="1" x="5474"/>
        <item m="1" x="5297"/>
        <item m="1" x="4169"/>
        <item x="1617"/>
        <item x="3554"/>
        <item x="1618"/>
        <item x="1619"/>
        <item m="1" x="4632"/>
        <item m="1" x="6220"/>
        <item m="1" x="6156"/>
        <item m="1" x="6083"/>
        <item m="1" x="5207"/>
        <item m="1" x="6071"/>
        <item m="1" x="4697"/>
        <item m="1" x="4642"/>
        <item m="1" x="4575"/>
        <item m="1" x="4509"/>
        <item m="1" x="4456"/>
        <item m="1" x="4396"/>
        <item m="1" x="4344"/>
        <item m="1" x="4281"/>
        <item m="1" x="4214"/>
        <item m="1" x="5004"/>
        <item m="1" x="4953"/>
        <item m="1" x="4894"/>
        <item m="1" x="4836"/>
        <item m="1" x="4764"/>
        <item m="1" x="4708"/>
        <item m="1" x="4656"/>
        <item m="1" x="4598"/>
        <item m="1" x="4536"/>
        <item m="1" x="4474"/>
        <item m="1" x="5228"/>
        <item m="1" x="5176"/>
        <item m="1" x="5132"/>
        <item m="1" x="5082"/>
        <item m="1" x="5015"/>
        <item m="1" x="4965"/>
        <item m="1" x="4909"/>
        <item m="1" x="4855"/>
        <item m="1" x="4783"/>
        <item m="1" x="4729"/>
        <item m="1" x="5562"/>
        <item m="1" x="5477"/>
        <item m="1" x="5391"/>
        <item m="1" x="5318"/>
        <item m="1" x="6640"/>
        <item x="1620"/>
        <item x="3555"/>
        <item x="1621"/>
        <item x="1622"/>
        <item x="1623"/>
        <item x="3556"/>
        <item x="1624"/>
        <item x="1625"/>
        <item x="1626"/>
        <item x="3557"/>
        <item x="1627"/>
        <item x="1628"/>
        <item m="1" x="3923"/>
        <item m="1" x="5234"/>
        <item m="1" x="5499"/>
        <item x="1629"/>
        <item x="1630"/>
        <item x="3558"/>
        <item x="1631"/>
        <item x="1632"/>
        <item m="1" x="5001"/>
        <item m="1" x="6445"/>
        <item m="1" x="5075"/>
        <item m="1" x="4950"/>
        <item m="1" x="6502"/>
        <item m="1" x="5163"/>
        <item x="1633"/>
        <item x="3559"/>
        <item x="1634"/>
        <item x="1635"/>
        <item m="1" x="4308"/>
        <item m="1" x="5878"/>
        <item m="1" x="5811"/>
        <item m="1" x="5740"/>
        <item m="1" x="5655"/>
        <item m="1" x="5578"/>
        <item m="1" x="5497"/>
        <item m="1" x="5412"/>
        <item m="1" x="5340"/>
        <item m="1" x="5262"/>
        <item m="1" x="6212"/>
        <item m="1" x="6150"/>
        <item m="1" x="4932"/>
        <item m="1" x="5727"/>
        <item m="1" x="4387"/>
        <item m="1" x="4324"/>
        <item m="1" x="4250"/>
        <item m="1" x="4189"/>
        <item m="1" x="4133"/>
        <item m="1" x="4081"/>
        <item m="1" x="4022"/>
        <item m="1" x="3960"/>
        <item m="1" x="3899"/>
        <item m="1" x="4694"/>
        <item m="1" x="4639"/>
        <item m="1" x="4506"/>
        <item m="1" x="4450"/>
        <item m="1" x="4394"/>
        <item m="1" x="4337"/>
        <item m="1" x="4270"/>
        <item m="1" x="4204"/>
        <item m="1" x="4154"/>
        <item m="1" x="4952"/>
        <item m="1" x="4892"/>
        <item m="1" x="4833"/>
        <item m="1" x="4762"/>
        <item m="1" x="4704"/>
        <item m="1" x="4650"/>
        <item m="1" x="4585"/>
        <item m="1" x="4524"/>
        <item m="1" x="4467"/>
        <item m="1" x="4415"/>
        <item m="1" x="5173"/>
        <item m="1" x="5130"/>
        <item m="1" x="5078"/>
        <item m="1" x="5012"/>
        <item m="1" x="4961"/>
        <item m="1" x="4902"/>
        <item m="1" x="4849"/>
        <item m="1" x="4780"/>
        <item m="1" x="4726"/>
        <item m="1" x="4674"/>
        <item m="1" x="5475"/>
        <item m="1" x="5388"/>
        <item m="1" x="5313"/>
        <item m="1" x="5235"/>
        <item m="1" x="5182"/>
        <item m="1" x="5139"/>
        <item m="1" x="5088"/>
        <item m="1" x="5027"/>
        <item m="1" x="4983"/>
        <item m="1" x="4923"/>
        <item m="1" x="5805"/>
        <item m="1" x="5734"/>
        <item m="1" x="5649"/>
        <item m="1" x="5570"/>
        <item m="1" x="5487"/>
        <item m="1" x="5403"/>
        <item m="1" x="5328"/>
        <item m="1" x="5252"/>
        <item m="1" x="5198"/>
        <item m="1" x="5154"/>
        <item m="1" x="6073"/>
        <item m="1" x="6006"/>
        <item m="1" x="5948"/>
        <item m="1" x="5887"/>
        <item m="1" x="5823"/>
        <item m="1" x="5753"/>
        <item m="1" x="5673"/>
        <item m="1" x="5598"/>
        <item m="1" x="5515"/>
        <item m="1" x="5430"/>
        <item m="1" x="6342"/>
        <item m="1" x="6289"/>
        <item m="1" x="6224"/>
        <item m="1" x="6159"/>
        <item m="1" x="6089"/>
        <item m="1" x="6016"/>
        <item m="1" x="5962"/>
        <item m="1" x="5907"/>
        <item m="1" x="5844"/>
        <item m="1" x="5782"/>
        <item m="1" x="6553"/>
        <item m="1" x="6503"/>
        <item m="1" x="6456"/>
        <item m="1" x="6409"/>
        <item m="1" x="6354"/>
        <item m="1" x="6382"/>
        <item m="1" x="4239"/>
        <item m="1" x="5812"/>
        <item m="1" x="5741"/>
        <item m="1" x="5656"/>
        <item m="1" x="5579"/>
        <item m="1" x="5498"/>
        <item m="1" x="5413"/>
        <item m="1" x="5341"/>
        <item m="1" x="5263"/>
        <item m="1" x="5203"/>
        <item m="1" x="6151"/>
        <item m="1" x="4873"/>
        <item m="1" x="5644"/>
        <item m="1" x="4325"/>
        <item m="1" x="4251"/>
        <item m="1" x="4190"/>
        <item m="1" x="4134"/>
        <item m="1" x="6322"/>
        <item x="1636"/>
        <item x="3560"/>
        <item x="1637"/>
        <item x="1638"/>
        <item x="1639"/>
        <item x="3561"/>
        <item x="1640"/>
        <item x="1641"/>
        <item x="1642"/>
        <item x="3562"/>
        <item x="1643"/>
        <item x="1644"/>
        <item x="1645"/>
        <item x="1646"/>
        <item x="3563"/>
        <item x="1647"/>
        <item x="1648"/>
        <item x="1649"/>
        <item m="1" x="6084"/>
        <item m="1" x="6012"/>
        <item m="1" x="5955"/>
        <item m="1" x="5898"/>
        <item m="1" x="5837"/>
        <item m="1" x="5776"/>
        <item m="1" x="6545"/>
        <item m="1" x="6497"/>
        <item m="1" x="6453"/>
        <item m="1" x="6405"/>
        <item m="1" x="6350"/>
        <item m="1" x="6294"/>
        <item m="1" x="6232"/>
        <item m="1" x="6167"/>
        <item m="1" x="6031"/>
        <item m="1" x="3984"/>
        <item m="1" x="3925"/>
        <item m="1" x="3872"/>
        <item m="1" x="6611"/>
        <item m="1" x="6559"/>
        <item m="1" x="6144"/>
        <item m="1" x="4755"/>
        <item m="1" x="4698"/>
        <item m="1" x="4643"/>
        <item m="1" x="4576"/>
        <item m="1" x="4510"/>
        <item m="1" x="4457"/>
        <item m="1" x="4397"/>
        <item m="1" x="4345"/>
        <item m="1" x="4282"/>
        <item m="1" x="5065"/>
        <item m="1" x="5005"/>
        <item m="1" x="4633"/>
        <item m="1" x="6330"/>
        <item x="1650"/>
        <item x="3564"/>
        <item x="1651"/>
        <item x="1652"/>
        <item x="1653"/>
        <item m="1" x="5236"/>
        <item m="1" x="5183"/>
        <item m="1" x="5140"/>
        <item m="1" x="5089"/>
        <item m="1" x="5028"/>
        <item m="1" x="4984"/>
        <item m="1" x="5868"/>
        <item m="1" x="5806"/>
        <item m="1" x="5735"/>
        <item m="1" x="5650"/>
        <item m="1" x="5571"/>
        <item m="1" x="5488"/>
        <item m="1" x="5404"/>
        <item m="1" x="5329"/>
        <item m="1" x="5253"/>
        <item m="1" x="5199"/>
        <item m="1" x="6145"/>
        <item m="1" x="6074"/>
        <item m="1" x="6007"/>
        <item m="1" x="5949"/>
        <item m="1" x="5888"/>
        <item m="1" x="5824"/>
        <item m="1" x="5754"/>
        <item m="1" x="5674"/>
        <item m="1" x="5599"/>
        <item m="1" x="5516"/>
        <item m="1" x="6397"/>
        <item m="1" x="6343"/>
        <item m="1" x="6290"/>
        <item m="1" x="6225"/>
        <item m="1" x="4987"/>
        <item m="1" x="5880"/>
        <item m="1" x="5816"/>
        <item m="1" x="5745"/>
        <item m="1" x="5660"/>
        <item m="1" x="5585"/>
        <item m="1" x="5502"/>
        <item m="1" x="5418"/>
        <item m="1" x="5347"/>
        <item m="1" x="5269"/>
        <item m="1" x="5205"/>
        <item m="1" x="6153"/>
        <item m="1" x="6078"/>
        <item m="1" x="6009"/>
        <item m="1" x="5952"/>
        <item m="1" x="5894"/>
        <item m="1" x="5831"/>
        <item m="1" x="5772"/>
        <item m="1" x="5690"/>
        <item m="1" x="5609"/>
        <item m="1" x="5525"/>
        <item m="1" x="6403"/>
        <item m="1" x="6348"/>
        <item m="1" x="6292"/>
        <item m="1" x="6230"/>
        <item m="1" x="6164"/>
        <item m="1" x="6102"/>
        <item m="1" x="6025"/>
        <item m="1" x="5974"/>
        <item m="1" x="5914"/>
        <item m="1" x="5853"/>
        <item m="1" x="6610"/>
        <item m="1" x="6558"/>
        <item m="1" x="6505"/>
        <item m="1" x="6461"/>
        <item m="1" x="6413"/>
        <item m="1" x="6361"/>
        <item m="1" x="6308"/>
        <item m="1" x="6248"/>
        <item m="1" x="6186"/>
        <item m="1" x="6122"/>
        <item m="1" x="4065"/>
        <item m="1" x="4000"/>
        <item m="1" x="3932"/>
        <item m="1" x="3877"/>
        <item m="1" x="6620"/>
        <item m="1" x="6574"/>
        <item m="1" x="6518"/>
        <item m="1" x="6478"/>
        <item m="1" x="6430"/>
        <item m="1" x="6380"/>
        <item m="1" x="4321"/>
        <item m="1" x="4247"/>
        <item m="1" x="4186"/>
        <item m="1" x="4130"/>
        <item m="1" x="4077"/>
        <item m="1" x="4014"/>
        <item m="1" x="3954"/>
        <item m="1" x="3897"/>
        <item m="1" x="6633"/>
        <item m="1" x="6585"/>
        <item m="1" x="4572"/>
        <item m="1" x="4505"/>
        <item m="1" x="4449"/>
        <item m="1" x="4393"/>
        <item m="1" x="4334"/>
        <item m="1" x="4266"/>
        <item m="1" x="4201"/>
        <item m="1" x="4153"/>
        <item m="1" x="4096"/>
        <item m="1" x="4033"/>
        <item m="1" x="4832"/>
        <item m="1" x="4761"/>
        <item m="1" x="4703"/>
        <item m="1" x="4648"/>
        <item m="1" x="4582"/>
        <item m="1" x="4521"/>
        <item m="1" x="4466"/>
        <item m="1" x="4413"/>
        <item m="1" x="4354"/>
        <item m="1" x="4288"/>
        <item m="1" x="5077"/>
        <item m="1" x="5011"/>
        <item m="1" x="4960"/>
        <item m="1" x="4901"/>
        <item m="1" x="4847"/>
        <item m="1" x="4777"/>
        <item m="1" x="4723"/>
        <item m="1" x="4669"/>
        <item m="1" x="4610"/>
        <item m="1" x="4544"/>
        <item m="1" x="5572"/>
        <item m="1" x="5489"/>
        <item m="1" x="5405"/>
        <item m="1" x="5331"/>
        <item m="1" x="5255"/>
        <item m="1" x="5200"/>
        <item m="1" x="5155"/>
        <item m="1" x="5106"/>
        <item m="1" x="5039"/>
        <item m="1" x="4989"/>
        <item m="1" x="5889"/>
        <item m="1" x="5826"/>
        <item m="1" x="5755"/>
        <item m="1" x="5676"/>
        <item m="1" x="5600"/>
        <item m="1" x="5518"/>
        <item m="1" x="5433"/>
        <item m="1" x="5352"/>
        <item m="1" x="5271"/>
        <item m="1" x="5208"/>
        <item m="1" x="6160"/>
        <item m="1" x="6090"/>
        <item m="1" x="6017"/>
        <item m="1" x="5963"/>
        <item m="1" x="5908"/>
        <item m="1" x="5845"/>
        <item m="1" x="5785"/>
        <item m="1" x="5697"/>
        <item m="1" x="5615"/>
        <item m="1" x="5532"/>
        <item m="1" x="6411"/>
        <item m="1" x="6356"/>
        <item m="1" x="6302"/>
        <item m="1" x="6238"/>
        <item m="1" x="6177"/>
        <item m="1" x="6117"/>
        <item m="1" x="6040"/>
        <item m="1" x="5979"/>
        <item m="1" x="5916"/>
        <item m="1" x="5854"/>
        <item m="1" x="6612"/>
        <item m="1" x="6562"/>
        <item m="1" x="6508"/>
        <item m="1" x="6467"/>
        <item m="1" x="6422"/>
        <item m="1" x="6374"/>
        <item m="1" x="6319"/>
        <item m="1" x="6253"/>
        <item m="1" x="6188"/>
        <item m="1" x="6125"/>
        <item m="1" x="4070"/>
        <item m="1" x="4005"/>
        <item m="1" x="3939"/>
        <item m="1" x="3888"/>
        <item m="1" x="6624"/>
        <item m="1" x="6582"/>
        <item m="1" x="6526"/>
        <item m="1" x="6482"/>
        <item m="1" x="4612"/>
        <item m="1" x="5298"/>
        <item m="1" x="4063"/>
        <item m="1" x="3997"/>
        <item m="1" x="3930"/>
        <item m="1" x="3874"/>
        <item m="1" x="6615"/>
        <item m="1" x="6568"/>
        <item m="1" x="6513"/>
        <item m="1" x="6473"/>
        <item m="1" x="6429"/>
        <item m="1" x="4377"/>
        <item m="1" x="4318"/>
        <item m="1" x="4244"/>
        <item m="1" x="4183"/>
        <item m="1" x="4127"/>
        <item m="1" x="4072"/>
        <item m="1" x="4009"/>
        <item m="1" x="3946"/>
        <item m="1" x="3893"/>
        <item m="1" x="6630"/>
        <item m="1" x="4635"/>
        <item m="1" x="4570"/>
        <item m="1" x="4503"/>
        <item m="1" x="4446"/>
        <item m="1" x="4390"/>
        <item m="1" x="4331"/>
        <item m="1" x="4258"/>
        <item m="1" x="4197"/>
        <item m="1" x="4147"/>
        <item m="1" x="4093"/>
        <item m="1" x="4887"/>
        <item m="1" x="4829"/>
        <item m="1" x="4759"/>
        <item m="1" x="4701"/>
        <item m="1" x="4647"/>
        <item m="1" x="4581"/>
        <item m="1" x="4519"/>
        <item m="1" x="4464"/>
        <item m="1" x="4407"/>
        <item m="1" x="4352"/>
        <item m="1" x="5127"/>
        <item m="1" x="5076"/>
        <item m="1" x="5010"/>
        <item m="1" x="4959"/>
        <item m="1" x="4899"/>
        <item m="1" x="4842"/>
        <item m="1" x="4770"/>
        <item m="1" x="4717"/>
        <item m="1" x="4663"/>
        <item m="1" x="4608"/>
        <item m="1" x="5380"/>
        <item m="1" x="5310"/>
        <item m="1" x="5232"/>
        <item m="1" x="5180"/>
        <item m="1" x="5138"/>
        <item m="1" x="5086"/>
        <item m="1" x="5020"/>
        <item m="1" x="4976"/>
        <item m="1" x="4919"/>
        <item m="1" x="4866"/>
        <item m="1" x="5731"/>
        <item m="1" x="5647"/>
        <item m="1" x="5567"/>
        <item m="1" x="5483"/>
        <item m="1" x="5400"/>
        <item m="1" x="5322"/>
        <item m="1" x="5244"/>
        <item m="1" x="5193"/>
        <item m="1" x="5149"/>
        <item m="1" x="5103"/>
        <item m="1" x="6002"/>
        <item m="1" x="5944"/>
        <item m="1" x="5884"/>
        <item m="1" x="5821"/>
        <item m="1" x="5748"/>
        <item m="1" x="5666"/>
        <item m="1" x="5589"/>
        <item m="1" x="5509"/>
        <item m="1" x="5425"/>
        <item m="1" x="5349"/>
        <item m="1" x="6286"/>
        <item m="1" x="6221"/>
        <item m="1" x="6157"/>
        <item m="1" x="6085"/>
        <item m="1" x="6013"/>
        <item m="1" x="5956"/>
        <item m="1" x="5899"/>
        <item m="1" x="5838"/>
        <item m="1" x="5777"/>
        <item m="1" x="5694"/>
        <item m="1" x="6498"/>
        <item m="1" x="6454"/>
        <item m="1" x="6406"/>
        <item m="1" x="6351"/>
        <item m="1" x="6295"/>
        <item m="1" x="6233"/>
        <item m="1" x="6168"/>
        <item m="1" x="6108"/>
        <item m="1" x="6032"/>
        <item m="1" x="5977"/>
        <item m="1" x="4126"/>
        <item m="1" x="4068"/>
        <item m="1" x="4002"/>
        <item m="1" x="3934"/>
        <item m="1" x="3881"/>
        <item m="1" x="6622"/>
        <item m="1" x="6579"/>
        <item m="1" x="6523"/>
        <item m="1" x="6480"/>
        <item m="1" x="6431"/>
        <item m="1" x="4388"/>
        <item m="1" x="4328"/>
        <item m="1" x="4252"/>
        <item m="1" x="4192"/>
        <item m="1" x="4138"/>
        <item m="1" x="4086"/>
        <item m="1" x="4029"/>
        <item m="1" x="3967"/>
        <item m="1" x="3902"/>
        <item m="1" x="6636"/>
        <item m="1" x="4640"/>
        <item m="1" x="4573"/>
        <item m="1" x="4507"/>
        <item m="1" x="4454"/>
        <item m="1" x="4395"/>
        <item m="1" x="4341"/>
        <item m="1" x="4278"/>
        <item m="1" x="4211"/>
        <item m="1" x="4161"/>
        <item m="1" x="4099"/>
        <item m="1" x="4893"/>
        <item m="1" x="4834"/>
        <item m="1" x="4763"/>
        <item m="1" x="4706"/>
        <item m="1" x="4653"/>
        <item m="1" x="4591"/>
        <item m="1" x="4530"/>
        <item m="1" x="4472"/>
        <item m="1" x="4418"/>
        <item m="1" x="4356"/>
        <item m="1" x="5131"/>
        <item m="1" x="5079"/>
        <item m="1" x="5013"/>
        <item m="1" x="4963"/>
        <item m="1" x="4904"/>
        <item m="1" x="4852"/>
        <item m="1" x="4781"/>
        <item m="1" x="4728"/>
        <item m="1" x="4677"/>
        <item m="1" x="4614"/>
        <item m="1" x="5389"/>
        <item m="1" x="5316"/>
        <item m="1" x="5238"/>
        <item m="1" x="5185"/>
        <item m="1" x="5143"/>
        <item m="1" x="5096"/>
        <item m="1" x="5037"/>
        <item m="1" x="4986"/>
        <item m="1" x="4928"/>
        <item m="1" x="4871"/>
        <item m="1" x="5736"/>
        <item x="1654"/>
        <item x="3565"/>
        <item x="1655"/>
        <item x="1656"/>
        <item x="1657"/>
        <item m="1" x="4577"/>
        <item m="1" x="4511"/>
        <item x="1658"/>
        <item x="3566"/>
        <item x="1659"/>
        <item x="1660"/>
        <item x="1661"/>
        <item x="1662"/>
        <item x="3567"/>
        <item x="1663"/>
        <item m="1" x="6410"/>
        <item m="1" x="6299"/>
        <item m="1" x="6173"/>
        <item m="1" x="6039"/>
        <item m="1" x="5915"/>
        <item m="1" x="5792"/>
        <item m="1" x="5627"/>
        <item x="1664"/>
        <item x="1665"/>
        <item m="1" x="6072"/>
        <item m="1" x="4699"/>
        <item m="1" x="4900"/>
        <item m="1" x="4771"/>
        <item m="1" x="4664"/>
        <item m="1" x="4542"/>
        <item m="1" x="4419"/>
        <item m="1" x="4569"/>
        <item m="1" x="6158"/>
        <item m="1" x="6355"/>
        <item m="1" x="6005"/>
        <item m="1" x="4644"/>
        <item m="1" x="4843"/>
        <item m="1" x="4719"/>
        <item m="1" x="4609"/>
        <item m="1" x="4476"/>
        <item m="1" x="4358"/>
        <item m="1" x="4225"/>
        <item m="1" x="4120"/>
        <item m="1" x="3998"/>
        <item m="1" x="3875"/>
        <item m="1" x="5484"/>
        <item m="1" x="5323"/>
        <item m="1" x="5195"/>
        <item m="1" x="4502"/>
        <item m="1" x="6086"/>
        <item m="1" x="6300"/>
        <item m="1" x="6174"/>
        <item m="1" x="5947"/>
        <item m="1" x="4578"/>
        <item m="1" x="4772"/>
        <item m="1" x="4665"/>
        <item m="1" x="4543"/>
        <item m="1" x="4445"/>
        <item m="1" x="6014"/>
        <item m="1" x="6236"/>
        <item m="1" x="6116"/>
        <item m="1" x="6276"/>
        <item m="1" x="4889"/>
        <item m="1" x="5080"/>
        <item x="1666"/>
        <item x="1667"/>
        <item x="3568"/>
        <item x="1668"/>
        <item m="1" x="4309"/>
        <item m="1" x="5728"/>
        <item m="1" x="4240"/>
        <item m="1" x="4487"/>
        <item x="1669"/>
        <item x="3569"/>
        <item x="1670"/>
        <item x="1671"/>
        <item x="3570"/>
        <item x="1672"/>
        <item x="1673"/>
        <item x="3571"/>
        <item x="1674"/>
        <item x="1675"/>
        <item x="3572"/>
        <item x="1676"/>
        <item m="1" x="5156"/>
        <item m="1" x="4241"/>
        <item m="1" x="5813"/>
        <item m="1" x="5742"/>
        <item m="1" x="5657"/>
        <item m="1" x="5580"/>
        <item x="1677"/>
        <item x="1678"/>
        <item x="3573"/>
        <item x="1679"/>
        <item x="1680"/>
        <item m="1" x="5299"/>
        <item m="1" x="3924"/>
        <item m="1" x="5547"/>
        <item x="1681"/>
        <item x="3574"/>
        <item x="1682"/>
        <item x="1683"/>
        <item x="1684"/>
        <item x="3575"/>
        <item x="1685"/>
        <item x="1686"/>
        <item x="1687"/>
        <item x="3576"/>
        <item x="1688"/>
        <item x="1689"/>
        <item x="1690"/>
        <item x="3577"/>
        <item x="1691"/>
        <item x="1692"/>
        <item x="1693"/>
        <item x="1694"/>
        <item x="3578"/>
        <item m="1" x="6446"/>
        <item m="1" x="4951"/>
        <item m="1" x="6601"/>
        <item x="1695"/>
        <item x="3579"/>
        <item x="1696"/>
        <item x="3580"/>
        <item x="1697"/>
        <item x="3581"/>
        <item x="1698"/>
        <item x="3582"/>
        <item x="1699"/>
        <item x="1700"/>
        <item x="3583"/>
        <item m="1" x="5729"/>
        <item m="1" x="4242"/>
        <item m="1" x="5930"/>
        <item x="1701"/>
        <item x="3584"/>
        <item x="1702"/>
        <item x="3585"/>
        <item x="1703"/>
        <item x="3586"/>
        <item x="1704"/>
        <item x="3587"/>
        <item x="1705"/>
        <item m="1" x="6414"/>
        <item x="1706"/>
        <item x="3588"/>
        <item m="1" x="6365"/>
        <item m="1" x="4856"/>
        <item m="1" x="6511"/>
        <item x="1707"/>
        <item x="3589"/>
        <item x="1708"/>
        <item x="3590"/>
        <item x="1709"/>
        <item x="3591"/>
        <item x="1710"/>
        <item x="3592"/>
        <item m="1" x="4583"/>
        <item x="1711"/>
        <item x="3593"/>
        <item m="1" x="4526"/>
        <item m="1" x="5968"/>
        <item m="1" x="4711"/>
        <item x="1712"/>
        <item x="3594"/>
        <item m="1" x="6625"/>
        <item m="1" x="5267"/>
        <item x="1713"/>
        <item x="3595"/>
        <item x="1714"/>
        <item x="3596"/>
        <item x="1715"/>
        <item x="3597"/>
        <item m="1" x="5671"/>
        <item x="1716"/>
        <item x="3598"/>
        <item m="1" x="5601"/>
        <item m="1" x="4148"/>
        <item m="1" x="5832"/>
        <item x="1717"/>
        <item x="3599"/>
        <item x="1718"/>
        <item x="3600"/>
        <item x="1719"/>
        <item x="3601"/>
        <item x="1720"/>
        <item x="3602"/>
        <item m="1" x="3883"/>
        <item x="1721"/>
        <item x="3603"/>
        <item m="1" x="6626"/>
        <item m="1" x="5151"/>
        <item m="1" x="4018"/>
        <item x="1722"/>
        <item x="3604"/>
        <item x="1723"/>
        <item x="3605"/>
        <item x="1724"/>
        <item x="3606"/>
        <item x="1725"/>
        <item x="3607"/>
        <item m="1" x="4907"/>
        <item x="1726"/>
        <item x="3608"/>
        <item m="1" x="4857"/>
        <item m="1" x="6313"/>
        <item m="1" x="5023"/>
        <item x="1727"/>
        <item x="3609"/>
        <item x="1728"/>
        <item x="3610"/>
        <item x="1729"/>
        <item x="3611"/>
        <item x="1730"/>
        <item x="3612"/>
        <item m="1" x="6020"/>
        <item x="1731"/>
        <item x="3613"/>
        <item m="1" x="5969"/>
        <item m="1" x="4469"/>
        <item m="1" x="6169"/>
        <item x="1732"/>
        <item x="3614"/>
        <item x="1733"/>
        <item x="3615"/>
        <item x="1734"/>
        <item x="3616"/>
        <item x="1735"/>
        <item x="3617"/>
        <item m="1" x="4195"/>
        <item x="1736"/>
        <item x="3618"/>
        <item m="1" x="4149"/>
        <item m="1" x="5519"/>
        <item m="1" x="4342"/>
        <item x="1737"/>
        <item x="3619"/>
        <item x="1738"/>
        <item x="3620"/>
        <item x="1739"/>
        <item x="3621"/>
        <item x="1740"/>
        <item x="3622"/>
        <item m="1" x="6362"/>
        <item x="1741"/>
        <item x="3623"/>
        <item m="1" x="6314"/>
        <item m="1" x="4787"/>
        <item m="1" x="6471"/>
        <item x="1742"/>
        <item x="3624"/>
        <item x="1743"/>
        <item x="3625"/>
        <item x="1744"/>
        <item x="3626"/>
        <item x="1745"/>
        <item x="3627"/>
        <item x="1746"/>
        <item x="1747"/>
        <item x="1748"/>
        <item x="3628"/>
        <item m="1" x="4049"/>
        <item m="1" x="5560"/>
        <item m="1" x="5374"/>
        <item m="1" x="4226"/>
        <item x="1749"/>
        <item x="3629"/>
        <item m="1" x="6341"/>
        <item m="1" x="6288"/>
        <item m="1" x="6223"/>
        <item m="1" x="5351"/>
        <item m="1" x="6206"/>
        <item m="1" x="4826"/>
        <item m="1" x="4758"/>
        <item m="1" x="4700"/>
        <item m="1" x="4645"/>
        <item m="1" x="4580"/>
        <item m="1" x="4515"/>
        <item m="1" x="4462"/>
        <item m="1" x="4402"/>
        <item m="1" x="4349"/>
        <item m="1" x="5123"/>
        <item m="1" x="5072"/>
        <item m="1" x="5008"/>
        <item m="1" x="4957"/>
        <item m="1" x="4897"/>
        <item m="1" x="4838"/>
        <item m="1" x="4767"/>
        <item m="1" x="4712"/>
        <item m="1" x="4661"/>
        <item m="1" x="4607"/>
        <item m="1" x="5375"/>
        <item m="1" x="5306"/>
        <item m="1" x="5230"/>
        <item m="1" x="5178"/>
        <item m="1" x="5136"/>
        <item m="1" x="5084"/>
        <item m="1" x="5017"/>
        <item m="1" x="4972"/>
        <item m="1" x="4915"/>
        <item m="1" x="4863"/>
        <item m="1" x="5726"/>
        <item m="1" x="5643"/>
        <item m="1" x="5565"/>
        <item m="1" x="5481"/>
        <item m="1" x="5397"/>
        <item m="1" x="5320"/>
        <item m="1" x="5242"/>
        <item m="1" x="5191"/>
        <item m="1" x="5147"/>
        <item m="1" x="5102"/>
        <item m="1" x="5998"/>
        <item m="1" x="5940"/>
        <item m="1" x="5881"/>
        <item m="1" x="5817"/>
        <item m="1" x="5746"/>
        <item m="1" x="5662"/>
        <item m="1" x="5586"/>
        <item m="1" x="5504"/>
        <item m="1" x="5421"/>
        <item m="1" x="5348"/>
        <item m="1" x="6281"/>
        <item m="1" x="6218"/>
        <item m="1" x="6154"/>
        <item m="1" x="6080"/>
        <item m="1" x="6010"/>
        <item m="1" x="5953"/>
        <item m="1" x="5895"/>
        <item m="1" x="5833"/>
        <item m="1" x="5773"/>
        <item m="1" x="5693"/>
        <item m="1" x="6494"/>
        <item m="1" x="6451"/>
        <item m="1" x="3970"/>
        <item x="1750"/>
        <item x="3630"/>
        <item x="1751"/>
        <item x="3631"/>
        <item x="1752"/>
        <item x="3632"/>
        <item m="1" x="4929"/>
        <item m="1" x="3990"/>
        <item m="1" x="5390"/>
        <item m="1" x="5663"/>
        <item x="1753"/>
        <item x="1754"/>
        <item x="3633"/>
        <item m="1" x="5060"/>
        <item m="1" x="6493"/>
        <item m="1" x="5217"/>
        <item x="1755"/>
        <item x="3634"/>
        <item x="1756"/>
        <item x="3635"/>
        <item x="1757"/>
        <item x="3636"/>
        <item x="1758"/>
        <item x="3637"/>
        <item x="1759"/>
        <item x="1760"/>
        <item x="1761"/>
        <item x="1762"/>
        <item x="3638"/>
        <item m="1" x="5800"/>
        <item m="1" x="4311"/>
        <item m="1" x="5988"/>
        <item x="1763"/>
        <item x="3639"/>
        <item x="1764"/>
        <item x="3640"/>
        <item x="1765"/>
        <item x="3641"/>
        <item x="1766"/>
        <item x="3642"/>
        <item x="1767"/>
        <item x="1768"/>
        <item x="3643"/>
        <item m="1" x="3985"/>
        <item m="1" x="5300"/>
        <item m="1" x="4172"/>
        <item x="1769"/>
        <item x="3644"/>
        <item x="1770"/>
        <item x="3645"/>
        <item x="1771"/>
        <item x="3646"/>
        <item x="1772"/>
        <item x="3647"/>
        <item x="1773"/>
        <item x="1774"/>
        <item x="1775"/>
        <item x="3648"/>
        <item m="1" x="6367"/>
        <item m="1" x="4860"/>
        <item m="1" x="6514"/>
        <item x="1776"/>
        <item x="3649"/>
        <item x="1777"/>
        <item x="3650"/>
        <item x="1778"/>
        <item x="3651"/>
        <item x="1779"/>
        <item x="3652"/>
        <item x="1780"/>
        <item x="1781"/>
        <item x="3653"/>
        <item m="1" x="4529"/>
        <item m="1" x="5972"/>
        <item m="1" x="4718"/>
        <item x="1782"/>
        <item x="3654"/>
        <item x="1783"/>
        <item x="3655"/>
        <item x="1784"/>
        <item x="3656"/>
        <item x="1785"/>
        <item x="3657"/>
        <item x="1786"/>
        <item x="1787"/>
        <item x="3658"/>
        <item m="1" x="5604"/>
        <item m="1" x="4151"/>
        <item m="1" x="5839"/>
        <item x="1788"/>
        <item x="3659"/>
        <item x="1789"/>
        <item x="3660"/>
        <item x="1790"/>
        <item x="3661"/>
        <item x="1791"/>
        <item x="3662"/>
        <item x="1792"/>
        <item x="1793"/>
        <item x="3663"/>
        <item m="1" x="6628"/>
        <item m="1" x="5152"/>
        <item m="1" x="4023"/>
        <item x="1794"/>
        <item x="3664"/>
        <item x="1795"/>
        <item x="3665"/>
        <item x="1796"/>
        <item x="3666"/>
        <item x="1797"/>
        <item x="3667"/>
        <item x="1798"/>
        <item x="1799"/>
        <item x="3668"/>
        <item m="1" x="4861"/>
        <item m="1" x="6315"/>
        <item m="1" x="5029"/>
        <item x="1800"/>
        <item x="3669"/>
        <item x="1801"/>
        <item x="3670"/>
        <item x="1802"/>
        <item x="3671"/>
        <item x="1803"/>
        <item x="3672"/>
        <item x="1804"/>
        <item x="1805"/>
        <item x="3673"/>
        <item m="1" x="5973"/>
        <item m="1" x="4471"/>
        <item m="1" x="6172"/>
        <item x="1806"/>
        <item x="3674"/>
        <item x="1807"/>
        <item x="3675"/>
        <item x="1808"/>
        <item x="3676"/>
        <item x="1809"/>
        <item x="3677"/>
        <item x="1810"/>
        <item x="1811"/>
        <item x="3678"/>
        <item m="1" x="4152"/>
        <item m="1" x="5520"/>
        <item m="1" x="4346"/>
        <item x="1812"/>
        <item x="3679"/>
        <item x="1813"/>
        <item x="3680"/>
        <item x="1814"/>
        <item x="3681"/>
        <item x="1815"/>
        <item x="3682"/>
        <item x="1816"/>
        <item x="1817"/>
        <item x="3683"/>
        <item m="1" x="5153"/>
        <item m="1" x="6583"/>
        <item m="1" x="5342"/>
        <item x="1818"/>
        <item x="3684"/>
        <item x="1819"/>
        <item x="3685"/>
        <item x="1820"/>
        <item x="3686"/>
        <item x="1821"/>
        <item x="3687"/>
        <item x="1822"/>
        <item x="1823"/>
        <item x="3688"/>
        <item m="1" x="6316"/>
        <item m="1" x="4791"/>
        <item m="1" x="6474"/>
        <item x="1824"/>
        <item x="3689"/>
        <item x="1825"/>
        <item x="3690"/>
        <item x="1826"/>
        <item x="3691"/>
        <item x="1827"/>
        <item x="3692"/>
        <item x="1828"/>
        <item x="1829"/>
        <item x="1830"/>
        <item x="3693"/>
        <item m="1" x="4052"/>
        <item m="1" x="5376"/>
        <item m="1" x="4229"/>
        <item x="1831"/>
        <item x="3694"/>
        <item x="1832"/>
        <item x="3695"/>
        <item x="1833"/>
        <item x="3696"/>
        <item x="1834"/>
        <item x="3697"/>
        <item x="1835"/>
        <item x="1836"/>
        <item x="3698"/>
        <item m="1" x="5063"/>
        <item m="1" x="6495"/>
        <item m="1" x="5219"/>
        <item x="1837"/>
        <item x="3699"/>
        <item x="1838"/>
        <item x="3700"/>
        <item x="1839"/>
        <item x="3701"/>
        <item x="1840"/>
        <item x="3702"/>
        <item x="1841"/>
        <item x="1842"/>
        <item x="3703"/>
        <item m="1" x="6211"/>
        <item m="1" x="4693"/>
        <item m="1" x="6390"/>
        <item x="1843"/>
        <item x="3704"/>
        <item x="1844"/>
        <item x="3705"/>
        <item x="1845"/>
        <item x="3706"/>
        <item x="1846"/>
        <item x="3707"/>
        <item x="1847"/>
        <item x="1848"/>
        <item x="3708"/>
        <item m="1" x="4376"/>
        <item m="1" x="5804"/>
        <item m="1" x="4557"/>
        <item x="1849"/>
        <item x="3709"/>
        <item x="1850"/>
        <item x="3710"/>
        <item x="1851"/>
        <item x="3711"/>
        <item x="1852"/>
        <item x="3712"/>
        <item x="1853"/>
        <item x="1854"/>
        <item x="3713"/>
        <item m="1" x="5377"/>
        <item m="1" x="3991"/>
        <item m="1" x="5631"/>
        <item x="1855"/>
        <item x="3714"/>
        <item x="1856"/>
        <item x="3715"/>
        <item x="1857"/>
        <item x="3716"/>
        <item x="1858"/>
        <item x="3717"/>
        <item x="1859"/>
        <item x="1860"/>
        <item x="3718"/>
        <item m="1" x="3992"/>
        <item m="1" x="5308"/>
        <item m="1" x="4175"/>
        <item x="1861"/>
        <item x="3719"/>
        <item x="1862"/>
        <item x="3720"/>
        <item x="1863"/>
        <item x="3721"/>
        <item x="1864"/>
        <item x="3722"/>
        <item x="1865"/>
        <item x="1866"/>
        <item x="1867"/>
        <item x="3723"/>
        <item m="1" x="4600"/>
        <item m="1" x="6033"/>
        <item m="1" x="4778"/>
        <item x="1868"/>
        <item x="3724"/>
        <item x="1869"/>
        <item x="3725"/>
        <item x="1870"/>
        <item x="3726"/>
        <item x="1871"/>
        <item x="3727"/>
        <item x="1872"/>
        <item x="1873"/>
        <item x="3728"/>
        <item m="1" x="5685"/>
        <item m="1" x="4205"/>
        <item m="1" x="5903"/>
        <item x="1874"/>
        <item x="3729"/>
        <item x="1875"/>
        <item x="3730"/>
        <item x="1876"/>
        <item x="3731"/>
        <item x="1877"/>
        <item x="3732"/>
        <item x="1878"/>
        <item x="1879"/>
        <item x="3733"/>
        <item m="1" x="3894"/>
        <item m="1" x="5201"/>
        <item m="1" x="4087"/>
        <item x="1880"/>
        <item x="3734"/>
        <item x="1881"/>
        <item x="3735"/>
        <item x="1882"/>
        <item x="3736"/>
        <item x="1883"/>
        <item x="3737"/>
        <item x="1884"/>
        <item x="1885"/>
        <item x="3738"/>
        <item m="1" x="4920"/>
        <item m="1" x="6375"/>
        <item m="1" x="5097"/>
        <item x="1886"/>
        <item x="3739"/>
        <item x="1887"/>
        <item x="3740"/>
        <item x="1888"/>
        <item x="3741"/>
        <item x="1889"/>
        <item x="3742"/>
        <item x="1890"/>
        <item x="1891"/>
        <item x="3743"/>
        <item m="1" x="6034"/>
        <item m="1" x="4538"/>
        <item m="1" x="6243"/>
        <item x="1892"/>
        <item x="3744"/>
        <item x="1893"/>
        <item x="3745"/>
        <item x="1894"/>
        <item x="3746"/>
        <item x="1895"/>
        <item x="3747"/>
        <item x="1896"/>
        <item x="1897"/>
        <item x="3748"/>
        <item m="1" x="4206"/>
        <item m="1" x="5605"/>
        <item m="1" x="4403"/>
        <item x="1898"/>
        <item x="3749"/>
        <item x="1899"/>
        <item x="3750"/>
        <item x="1900"/>
        <item x="3751"/>
        <item x="1901"/>
        <item x="3752"/>
        <item x="1902"/>
        <item x="1903"/>
        <item x="3753"/>
        <item m="1" x="5202"/>
        <item m="1" x="6631"/>
        <item m="1" x="5422"/>
        <item x="1904"/>
        <item x="3754"/>
        <item x="1905"/>
        <item x="3755"/>
        <item x="1906"/>
        <item x="3756"/>
        <item x="1907"/>
        <item x="3757"/>
        <item x="1908"/>
        <item x="1909"/>
        <item x="3758"/>
        <item m="1" x="6376"/>
        <item m="1" x="4867"/>
        <item m="1" x="6520"/>
        <item x="1910"/>
        <item x="3759"/>
        <item x="1911"/>
        <item x="3760"/>
        <item x="1912"/>
        <item x="3761"/>
        <item x="1913"/>
        <item x="3762"/>
        <item x="1914"/>
        <item x="1915"/>
        <item x="3763"/>
        <item m="1" x="4539"/>
        <item m="1" x="5978"/>
        <item m="1" x="4724"/>
        <item x="1916"/>
        <item x="3764"/>
        <item x="1917"/>
        <item x="3765"/>
        <item x="1918"/>
        <item x="3766"/>
        <item x="1919"/>
        <item x="3767"/>
        <item x="1920"/>
        <item x="1921"/>
        <item x="1922"/>
        <item x="3768"/>
        <item m="1" x="5122"/>
        <item m="1" x="6549"/>
        <item m="1" x="5288"/>
        <item x="1923"/>
        <item x="3769"/>
        <item x="1924"/>
        <item x="3770"/>
        <item x="1925"/>
        <item x="3771"/>
        <item x="1926"/>
        <item x="3772"/>
        <item x="1927"/>
        <item x="1928"/>
        <item x="3773"/>
        <item m="1" x="6279"/>
        <item m="1" x="4750"/>
        <item m="1" x="6439"/>
        <item x="1929"/>
        <item x="3774"/>
        <item x="1930"/>
        <item x="3775"/>
        <item x="1931"/>
        <item x="3776"/>
        <item x="1932"/>
        <item x="3777"/>
        <item x="1933"/>
        <item x="1934"/>
        <item x="3778"/>
        <item m="1" x="4440"/>
        <item m="1" x="5871"/>
        <item m="1" x="4625"/>
        <item x="1935"/>
        <item x="3779"/>
        <item x="1936"/>
        <item x="3780"/>
        <item x="1937"/>
        <item x="3781"/>
        <item x="1938"/>
        <item x="3782"/>
        <item x="1939"/>
        <item x="1940"/>
        <item x="3783"/>
        <item m="1" x="5471"/>
        <item m="1" x="4060"/>
        <item m="1" x="5718"/>
        <item x="1941"/>
        <item x="3784"/>
        <item x="1942"/>
        <item x="3785"/>
        <item x="1943"/>
        <item x="3786"/>
        <item x="1944"/>
        <item x="3787"/>
        <item x="1945"/>
        <item x="1946"/>
        <item x="3788"/>
        <item m="1" x="6550"/>
        <item m="1" x="5069"/>
        <item m="1" x="3919"/>
        <item x="1947"/>
        <item x="3789"/>
        <item x="1948"/>
        <item x="3790"/>
        <item x="1949"/>
        <item x="3791"/>
        <item x="1950"/>
        <item x="3792"/>
        <item x="1951"/>
        <item x="1952"/>
        <item x="3793"/>
        <item m="1" x="4751"/>
        <item m="1" x="6217"/>
        <item m="1" x="4945"/>
        <item x="1953"/>
        <item x="3794"/>
        <item x="1954"/>
        <item x="3795"/>
        <item x="1955"/>
        <item x="3796"/>
        <item x="1956"/>
        <item x="3797"/>
        <item x="1957"/>
        <item x="1958"/>
        <item x="3798"/>
        <item m="1" x="5872"/>
        <item m="1" x="4382"/>
        <item m="1" x="6068"/>
        <item x="1959"/>
        <item x="3799"/>
        <item x="1960"/>
        <item x="3800"/>
        <item x="1961"/>
        <item x="3801"/>
        <item x="1962"/>
        <item x="3802"/>
        <item x="1963"/>
        <item x="1964"/>
        <item x="3803"/>
        <item m="1" x="4061"/>
        <item m="1" x="5387"/>
        <item m="1" x="4235"/>
        <item x="1965"/>
        <item x="3804"/>
        <item x="1966"/>
        <item x="3805"/>
        <item x="1967"/>
        <item x="3806"/>
        <item x="1968"/>
        <item x="3807"/>
        <item x="1969"/>
        <item x="1970"/>
        <item x="3808"/>
        <item m="1" x="5070"/>
        <item m="1" x="6500"/>
        <item m="1" x="5224"/>
        <item x="1971"/>
        <item x="3809"/>
        <item x="1972"/>
        <item x="3810"/>
        <item x="1973"/>
        <item x="3811"/>
        <item x="1974"/>
        <item x="3812"/>
        <item x="1975"/>
        <item x="1976"/>
        <item x="1977"/>
        <item x="3813"/>
        <item m="1" x="5778"/>
        <item m="1" x="4283"/>
        <item m="1" x="5966"/>
        <item x="1978"/>
        <item x="3814"/>
        <item x="1979"/>
        <item x="3815"/>
        <item x="1980"/>
        <item x="3816"/>
        <item x="1981"/>
        <item x="3817"/>
        <item x="1982"/>
        <item x="1983"/>
        <item x="3818"/>
        <item m="1" x="3961"/>
        <item m="1" x="5265"/>
        <item m="1" x="4142"/>
        <item x="1984"/>
        <item x="3819"/>
        <item x="1985"/>
        <item x="3820"/>
        <item x="1986"/>
        <item x="3821"/>
        <item x="1987"/>
        <item x="3822"/>
        <item x="1988"/>
        <item x="1989"/>
        <item x="1990"/>
        <item x="3823"/>
        <item m="1" x="4565"/>
        <item m="1" x="6003"/>
        <item m="1" x="4743"/>
        <item x="1991"/>
        <item x="3824"/>
        <item x="1992"/>
        <item x="3825"/>
        <item x="1993"/>
        <item x="3826"/>
        <item x="1994"/>
        <item x="3827"/>
        <item x="1995"/>
        <item x="1996"/>
        <item x="3828"/>
        <item m="1" x="5639"/>
        <item m="1" x="4181"/>
        <item m="1" x="5865"/>
        <item x="1997"/>
        <item x="3829"/>
        <item x="1998"/>
        <item x="3830"/>
        <item x="1999"/>
        <item x="3831"/>
        <item x="2000"/>
        <item x="3832"/>
        <item x="2001"/>
        <item x="2002"/>
        <item x="3833"/>
        <item m="1" x="4500"/>
        <item m="1" x="5946"/>
        <item m="1" x="4692"/>
        <item x="2003"/>
        <item x="3834"/>
        <item x="2004"/>
        <item x="3835"/>
        <item x="2005"/>
        <item x="3836"/>
        <item x="2006"/>
        <item x="3837"/>
        <item x="2007"/>
        <item x="2008"/>
        <item x="2009"/>
        <item x="2010"/>
        <item x="3838"/>
        <item m="1" x="5802"/>
        <item m="1" x="4313"/>
        <item m="1" x="5993"/>
        <item x="2011"/>
        <item x="3839"/>
        <item x="2012"/>
        <item x="3840"/>
        <item x="2013"/>
        <item x="3841"/>
        <item x="2014"/>
        <item x="3842"/>
        <item x="2015"/>
        <item x="2016"/>
        <item x="3843"/>
        <item m="1" x="3987"/>
        <item m="1" x="5302"/>
        <item m="1" x="4173"/>
        <item x="2017"/>
        <item x="3844"/>
        <item x="2018"/>
        <item x="3845"/>
        <item x="2019"/>
        <item x="3846"/>
        <item x="2020"/>
        <item x="3847"/>
        <item x="2021"/>
        <item x="2022"/>
        <item x="3848"/>
        <item m="1" x="5003"/>
        <item m="1" x="6449"/>
        <item m="1" x="5166"/>
        <item x="2023"/>
        <item x="3849"/>
        <item x="2024"/>
        <item x="3850"/>
        <item x="2025"/>
        <item x="3851"/>
        <item x="2026"/>
        <item x="3852"/>
        <item x="2027"/>
        <item x="2028"/>
        <item x="3853"/>
        <item m="1" x="6147"/>
        <item m="1" x="4637"/>
        <item m="1" x="6335"/>
        <item x="2029"/>
        <item x="3854"/>
        <item x="2030"/>
        <item x="3855"/>
        <item x="2031"/>
        <item x="3856"/>
        <item x="2032"/>
        <item x="3857"/>
        <item x="2033"/>
        <item x="2034"/>
        <item x="3858"/>
        <item m="1" x="4314"/>
        <item m="1" x="5732"/>
        <item m="1" x="4492"/>
        <item x="2035"/>
        <item x="2036"/>
        <item x="2037"/>
        <item x="2038"/>
        <item x="2039"/>
        <item x="2040"/>
        <item m="1" x="3988"/>
        <item m="1" x="5303"/>
        <item m="1" x="3926"/>
        <item m="1" x="5555"/>
        <item x="2041"/>
        <item x="2042"/>
        <item x="2043"/>
        <item x="2044"/>
        <item x="2045"/>
        <item x="2046"/>
        <item x="2047"/>
        <item m="1" x="5468"/>
        <item m="1" x="4055"/>
        <item m="1" x="5383"/>
        <item m="1" x="4232"/>
        <item x="2048"/>
        <item x="2049"/>
        <item x="2050"/>
        <item x="2051"/>
        <item x="2052"/>
        <item x="2053"/>
        <item m="1" x="6547"/>
        <item m="1" x="5066"/>
        <item m="1" x="6499"/>
        <item m="1" x="5221"/>
        <item x="2054"/>
        <item x="2055"/>
        <item x="2056"/>
        <item x="2057"/>
        <item x="2058"/>
        <item x="2059"/>
        <item m="1" x="4747"/>
        <item m="1" x="6215"/>
        <item m="1" x="4695"/>
        <item m="1" x="6395"/>
        <item x="2060"/>
        <item x="2061"/>
        <item x="2062"/>
        <item x="2063"/>
        <item x="2064"/>
        <item x="2065"/>
        <item m="1" x="5869"/>
        <item m="1" x="4379"/>
        <item m="1" x="5807"/>
        <item m="1" x="4562"/>
        <item x="2066"/>
        <item x="2067"/>
        <item x="2068"/>
        <item x="2069"/>
        <item x="2070"/>
        <item x="2071"/>
        <item m="1" x="4056"/>
        <item m="1" x="5384"/>
        <item m="1" x="3995"/>
        <item m="1" x="5635"/>
        <item x="2072"/>
        <item x="2073"/>
        <item x="2074"/>
        <item x="2075"/>
        <item x="2076"/>
        <item x="2077"/>
        <item x="2078"/>
        <item m="1" x="6606"/>
        <item m="1" x="5126"/>
        <item m="1" x="6552"/>
        <item m="1" x="5292"/>
        <item x="2079"/>
        <item x="2080"/>
        <item x="2081"/>
        <item x="2082"/>
        <item x="2083"/>
        <item x="2084"/>
        <item m="1" x="4822"/>
        <item m="1" x="6284"/>
        <item m="1" x="4754"/>
        <item m="1" x="6442"/>
        <item x="2085"/>
        <item x="2086"/>
        <item x="2087"/>
        <item x="2088"/>
        <item x="2089"/>
        <item x="2090"/>
        <item m="1" x="5935"/>
        <item m="1" x="4442"/>
        <item m="1" x="5876"/>
        <item m="1" x="4628"/>
        <item x="2091"/>
        <item x="2092"/>
        <item x="2093"/>
        <item x="2094"/>
        <item x="3"/>
        <item m="1" x="4001"/>
        <item m="1" x="5965"/>
        <item m="1" x="5361"/>
        <item x="2095"/>
        <item x="2096"/>
        <item x="2097"/>
        <item x="2098"/>
        <item m="1" x="4631"/>
        <item m="1" x="6069"/>
        <item m="1" x="4567"/>
        <item m="1" x="6275"/>
        <item x="2099"/>
        <item x="2100"/>
        <item x="2101"/>
        <item x="2102"/>
        <item x="2103"/>
        <item x="2104"/>
        <item m="1" x="5725"/>
        <item m="1" x="4237"/>
        <item m="1" x="5641"/>
        <item m="1" x="4438"/>
        <item x="2105"/>
        <item x="2106"/>
        <item x="2107"/>
        <item x="2108"/>
        <item x="2109"/>
        <item x="2110"/>
        <item m="1" x="3922"/>
        <item m="1" x="5226"/>
        <item m="1" x="3870"/>
        <item m="1" x="5469"/>
        <item x="2111"/>
        <item x="2112"/>
        <item x="2113"/>
        <item x="2114"/>
        <item x="2115"/>
        <item x="2116"/>
        <item m="1" x="4949"/>
        <item m="1" x="6399"/>
        <item m="1" x="4890"/>
        <item m="1" x="6548"/>
        <item x="2117"/>
        <item x="2118"/>
        <item x="2119"/>
        <item x="2120"/>
        <item x="2121"/>
        <item x="2122"/>
        <item m="1" x="6070"/>
        <item m="1" x="4568"/>
        <item m="1" x="6004"/>
        <item m="1" x="4748"/>
        <item x="2123"/>
        <item x="2124"/>
        <item x="2125"/>
        <item x="2126"/>
        <item x="2127"/>
        <item x="2128"/>
        <item m="1" x="4238"/>
        <item m="1" x="5642"/>
        <item m="1" x="4182"/>
        <item m="1" x="5870"/>
        <item x="2129"/>
        <item x="2130"/>
        <item x="2131"/>
        <item x="2132"/>
        <item x="2133"/>
        <item x="2134"/>
        <item m="1" x="5227"/>
        <item m="1" x="3871"/>
        <item m="1" x="5175"/>
        <item m="1" x="4057"/>
        <item x="2135"/>
        <item x="2136"/>
        <item x="2137"/>
        <item x="2138"/>
        <item x="2139"/>
        <item x="2140"/>
        <item m="1" x="6400"/>
        <item m="1" x="4891"/>
        <item m="1" x="6345"/>
        <item m="1" x="5067"/>
        <item x="2141"/>
        <item x="2142"/>
        <item x="2143"/>
        <item x="2144"/>
        <item x="2145"/>
        <item x="2146"/>
        <item x="2147"/>
        <item m="1" x="5150"/>
        <item m="1" x="6580"/>
        <item m="1" x="5104"/>
        <item m="1" x="3955"/>
        <item x="2148"/>
        <item x="2149"/>
        <item x="2150"/>
        <item x="2151"/>
        <item x="2152"/>
        <item x="2153"/>
        <item m="1" x="6312"/>
        <item m="1" x="4784"/>
        <item m="1" x="6250"/>
        <item m="1" x="4982"/>
        <item x="2154"/>
        <item x="2155"/>
        <item x="2156"/>
        <item x="2157"/>
        <item x="2158"/>
        <item x="2159"/>
        <item m="1" x="4468"/>
        <item m="1" x="5911"/>
        <item m="1" x="4416"/>
        <item m="1" x="6115"/>
        <item x="2160"/>
        <item x="2161"/>
        <item x="2162"/>
        <item x="2163"/>
        <item x="2164"/>
        <item x="2165"/>
        <item m="1" x="5517"/>
        <item m="1" x="4094"/>
        <item m="1" x="5431"/>
        <item m="1" x="4280"/>
        <item x="2166"/>
        <item x="2167"/>
        <item x="2168"/>
        <item x="2169"/>
        <item x="2170"/>
        <item x="2171"/>
        <item m="1" x="6581"/>
        <item m="1" x="5105"/>
        <item m="1" x="6525"/>
        <item m="1" x="5259"/>
        <item x="2172"/>
        <item x="2173"/>
        <item x="2174"/>
        <item x="2175"/>
        <item x="2176"/>
        <item x="2177"/>
        <item m="1" x="4785"/>
        <item m="1" x="6251"/>
        <item m="1" x="4730"/>
        <item m="1" x="6428"/>
        <item x="2178"/>
        <item x="2179"/>
        <item x="2180"/>
        <item x="2181"/>
        <item x="2182"/>
        <item x="2183"/>
        <item m="1" x="5912"/>
        <item m="1" x="4417"/>
        <item m="1" x="5850"/>
        <item m="1" x="4604"/>
        <item x="2184"/>
        <item x="2185"/>
        <item x="2186"/>
        <item x="2187"/>
        <item x="2188"/>
        <item x="2189"/>
        <item m="1" x="4095"/>
        <item m="1" x="5432"/>
        <item m="1" x="4032"/>
        <item m="1" x="5691"/>
        <item x="2190"/>
        <item x="2191"/>
        <item x="2192"/>
        <item x="2193"/>
        <item x="2194"/>
        <item x="2195"/>
        <item x="2196"/>
        <item m="1" x="5803"/>
        <item m="1" x="4315"/>
        <item m="1" x="5733"/>
        <item m="1" x="4493"/>
        <item x="2197"/>
        <item x="2198"/>
        <item x="2199"/>
        <item x="2200"/>
        <item x="2201"/>
        <item x="2202"/>
        <item m="1" x="3989"/>
        <item m="1" x="5304"/>
        <item m="1" x="3927"/>
        <item m="1" x="5556"/>
        <item x="2203"/>
        <item x="2204"/>
        <item x="2205"/>
        <item x="2206"/>
        <item x="2207"/>
        <item x="2208"/>
        <item x="2209"/>
        <item m="1" x="6373"/>
        <item m="1" x="4865"/>
        <item m="1" x="6318"/>
        <item m="1" x="5035"/>
        <item x="2210"/>
        <item x="2211"/>
        <item x="2212"/>
        <item x="2213"/>
        <item x="2214"/>
        <item x="2215"/>
        <item m="1" x="4535"/>
        <item m="1" x="5976"/>
        <item m="1" x="4473"/>
        <item m="1" x="6179"/>
        <item x="2216"/>
        <item x="2217"/>
        <item x="2218"/>
        <item x="2219"/>
        <item x="2220"/>
        <item x="2221"/>
        <item x="2222"/>
        <item m="1" x="4058"/>
        <item m="1" x="5385"/>
        <item m="1" x="3996"/>
        <item m="1" x="5636"/>
        <item x="2223"/>
        <item x="2224"/>
        <item x="2225"/>
        <item x="2226"/>
        <item x="2227"/>
        <item x="2228"/>
        <item x="2229"/>
        <item m="1" x="4605"/>
        <item m="1" x="6037"/>
        <item m="1" x="4540"/>
        <item m="1" x="6245"/>
        <item x="2230"/>
        <item x="2231"/>
        <item x="2232"/>
        <item x="2233"/>
        <item x="2234"/>
        <item x="2235"/>
        <item m="1" x="5692"/>
        <item m="1" x="4212"/>
        <item m="1" x="5610"/>
        <item m="1" x="4408"/>
        <item x="2236"/>
        <item x="2237"/>
        <item x="2238"/>
        <item x="2239"/>
        <item x="2240"/>
        <item x="2241"/>
        <item x="2242"/>
        <item m="1" x="6340"/>
        <item m="1" x="4825"/>
        <item m="1" x="6287"/>
        <item m="1" x="5002"/>
        <item x="2243"/>
        <item x="2244"/>
        <item x="2245"/>
        <item x="2246"/>
        <item x="2247"/>
      </items>
    </pivotField>
    <pivotField compact="0" outline="0" showAll="0" defaultSubtotal="0"/>
    <pivotField axis="axisRow" compact="0" outline="0" showAll="0" defaultSubtotal="0">
      <items count="3874">
        <item m="1" x="3285"/>
        <item m="1" x="3836"/>
        <item x="126"/>
        <item x="223"/>
        <item x="221"/>
        <item x="72"/>
        <item x="2"/>
        <item x="71"/>
        <item x="3"/>
        <item x="7"/>
        <item x="1"/>
        <item x="0"/>
        <item m="1" x="1703"/>
        <item x="46"/>
        <item x="433"/>
        <item x="4"/>
        <item x="5"/>
        <item x="6"/>
        <item x="11"/>
        <item x="12"/>
        <item x="13"/>
        <item m="1" x="2585"/>
        <item x="15"/>
        <item x="16"/>
        <item x="17"/>
        <item x="18"/>
        <item x="19"/>
        <item x="20"/>
        <item x="21"/>
        <item x="434"/>
        <item x="22"/>
        <item x="23"/>
        <item x="24"/>
        <item x="25"/>
        <item x="26"/>
        <item x="27"/>
        <item x="28"/>
        <item x="29"/>
        <item x="30"/>
        <item x="31"/>
        <item x="32"/>
        <item x="33"/>
        <item x="34"/>
        <item x="35"/>
        <item x="36"/>
        <item x="37"/>
        <item x="38"/>
        <item x="39"/>
        <item x="40"/>
        <item x="41"/>
        <item x="42"/>
        <item x="43"/>
        <item x="44"/>
        <item x="45"/>
        <item x="47"/>
        <item x="48"/>
        <item x="49"/>
        <item x="50"/>
        <item x="51"/>
        <item x="52"/>
        <item x="53"/>
        <item x="54"/>
        <item x="55"/>
        <item x="56"/>
        <item x="57"/>
        <item x="58"/>
        <item x="59"/>
        <item x="60"/>
        <item m="1" x="2897"/>
        <item m="1" x="2472"/>
        <item x="61"/>
        <item x="62"/>
        <item x="63"/>
        <item x="64"/>
        <item x="65"/>
        <item x="66"/>
        <item x="67"/>
        <item x="68"/>
        <item x="69"/>
        <item x="70"/>
        <item x="73"/>
        <item x="74"/>
        <item x="75"/>
        <item x="76"/>
        <item x="77"/>
        <item x="78"/>
        <item x="79"/>
        <item x="80"/>
        <item x="81"/>
        <item x="82"/>
        <item x="83"/>
        <item x="84"/>
        <item x="85"/>
        <item x="86"/>
        <item x="87"/>
        <item x="88"/>
        <item x="89"/>
        <item x="90"/>
        <item x="91"/>
        <item x="92"/>
        <item x="93"/>
        <item x="94"/>
        <item x="95"/>
        <item x="96"/>
        <item x="97"/>
        <item x="98"/>
        <item x="99"/>
        <item x="100"/>
        <item x="101"/>
        <item m="1" x="654"/>
        <item x="103"/>
        <item x="104"/>
        <item x="105"/>
        <item x="106"/>
        <item x="107"/>
        <item x="108"/>
        <item x="109"/>
        <item x="110"/>
        <item x="111"/>
        <item x="112"/>
        <item x="113"/>
        <item x="114"/>
        <item x="115"/>
        <item x="116"/>
        <item x="117"/>
        <item x="118"/>
        <item x="119"/>
        <item x="120"/>
        <item x="121"/>
        <item x="122"/>
        <item x="123"/>
        <item x="124"/>
        <item x="125"/>
        <item x="127"/>
        <item x="128"/>
        <item x="129"/>
        <item x="130"/>
        <item x="131"/>
        <item x="132"/>
        <item x="133"/>
        <item m="1" x="2803"/>
        <item x="135"/>
        <item x="136"/>
        <item x="137"/>
        <item x="138"/>
        <item x="139"/>
        <item x="140"/>
        <item x="141"/>
        <item x="142"/>
        <item x="143"/>
        <item x="144"/>
        <item x="145"/>
        <item x="146"/>
        <item x="147"/>
        <item x="148"/>
        <item x="149"/>
        <item x="150"/>
        <item x="151"/>
        <item x="152"/>
        <item x="153"/>
        <item x="154"/>
        <item x="155"/>
        <item x="156"/>
        <item x="157"/>
        <item x="158"/>
        <item x="159"/>
        <item x="160"/>
        <item m="1" x="2355"/>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8"/>
        <item x="209"/>
        <item x="210"/>
        <item x="211"/>
        <item x="212"/>
        <item x="213"/>
        <item x="214"/>
        <item x="215"/>
        <item x="216"/>
        <item x="217"/>
        <item x="218"/>
        <item x="219"/>
        <item x="220"/>
        <item x="222"/>
        <item x="224"/>
        <item x="225"/>
        <item x="226"/>
        <item x="227"/>
        <item x="228"/>
        <item x="229"/>
        <item x="230"/>
        <item x="231"/>
        <item x="232"/>
        <item x="233"/>
        <item x="234"/>
        <item x="235"/>
        <item x="236"/>
        <item m="1" x="797"/>
        <item x="238"/>
        <item x="239"/>
        <item x="240"/>
        <item x="241"/>
        <item x="242"/>
        <item x="243"/>
        <item x="244"/>
        <item x="245"/>
        <item x="246"/>
        <item x="247"/>
        <item x="248"/>
        <item x="193"/>
        <item x="250"/>
        <item x="251"/>
        <item x="252"/>
        <item m="1" x="1357"/>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5"/>
        <item m="1" x="2651"/>
        <item x="321"/>
        <item x="325"/>
        <item x="327"/>
        <item x="330"/>
        <item x="331"/>
        <item x="332"/>
        <item x="333"/>
        <item x="334"/>
        <item x="335"/>
        <item x="336"/>
        <item x="337"/>
        <item x="338"/>
        <item x="339"/>
        <item x="340"/>
        <item x="341"/>
        <item x="342"/>
        <item x="343"/>
        <item x="344"/>
        <item m="1" x="913"/>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m="1" x="1305"/>
        <item m="1" x="2723"/>
        <item m="1" x="537"/>
        <item m="1" x="3758"/>
        <item m="1" x="2195"/>
        <item m="1" x="1145"/>
        <item m="1" x="1906"/>
        <item m="1" x="1008"/>
        <item m="1" x="788"/>
        <item m="1" x="3560"/>
        <item m="1" x="1908"/>
        <item m="1" x="3294"/>
        <item m="1" x="942"/>
        <item m="1" x="981"/>
        <item m="1" x="3394"/>
        <item m="1" x="2345"/>
        <item m="1" x="2267"/>
        <item m="1" x="2390"/>
        <item m="1" x="1083"/>
        <item m="1" x="3361"/>
        <item m="1" x="1651"/>
        <item m="1" x="1788"/>
        <item m="1" x="3863"/>
        <item m="1" x="1129"/>
        <item m="1" x="454"/>
        <item m="1" x="765"/>
        <item m="1" x="3859"/>
        <item m="1" x="3200"/>
        <item m="1" x="764"/>
        <item m="1" x="1022"/>
        <item m="1" x="2073"/>
        <item m="1" x="2541"/>
        <item m="1" x="1952"/>
        <item m="1" x="3071"/>
        <item m="1" x="1349"/>
        <item m="1" x="986"/>
        <item m="1" x="2416"/>
        <item m="1" x="1124"/>
        <item m="1" x="1231"/>
        <item m="1" x="1241"/>
        <item m="1" x="3743"/>
        <item m="1" x="591"/>
        <item m="1" x="720"/>
        <item m="1" x="2953"/>
        <item m="1" x="535"/>
        <item m="1" x="1180"/>
        <item m="1" x="1852"/>
        <item m="1" x="3209"/>
        <item m="1" x="3346"/>
        <item m="1" x="2014"/>
        <item m="1" x="3534"/>
        <item m="1" x="2973"/>
        <item m="1" x="940"/>
        <item m="1" x="3528"/>
        <item m="1" x="2122"/>
        <item m="1" x="1840"/>
        <item m="1" x="624"/>
        <item m="1" x="1206"/>
        <item m="1" x="1430"/>
        <item m="1" x="1201"/>
        <item m="1" x="2212"/>
        <item m="1" x="2839"/>
        <item m="1" x="3537"/>
        <item m="1" x="1635"/>
        <item m="1" x="1756"/>
        <item m="1" x="2181"/>
        <item m="1" x="2885"/>
        <item m="1" x="1190"/>
        <item m="1" x="2613"/>
        <item m="1" x="2779"/>
        <item m="1" x="2486"/>
        <item m="1" x="3658"/>
        <item m="1" x="3773"/>
        <item m="1" x="2422"/>
        <item m="1" x="1399"/>
        <item m="1" x="3637"/>
        <item m="1" x="2405"/>
        <item m="1" x="2287"/>
        <item m="1" x="2051"/>
        <item m="1" x="3007"/>
        <item m="1" x="994"/>
        <item m="1" x="2222"/>
        <item m="1" x="2010"/>
        <item m="1" x="1243"/>
        <item m="1" x="2954"/>
        <item m="1" x="2877"/>
        <item m="1" x="2220"/>
        <item m="1" x="3654"/>
        <item m="1" x="1412"/>
        <item m="1" x="3080"/>
        <item m="1" x="3255"/>
        <item m="1" x="2533"/>
        <item m="1" x="526"/>
        <item m="1" x="686"/>
        <item m="1" x="3833"/>
        <item m="1" x="3753"/>
        <item m="1" x="2679"/>
        <item m="1" x="3445"/>
        <item m="1" x="2535"/>
        <item m="1" x="3353"/>
        <item m="1" x="3365"/>
        <item m="1" x="2386"/>
        <item m="1" x="2069"/>
        <item m="1" x="2153"/>
        <item m="1" x="756"/>
        <item m="1" x="1356"/>
        <item m="1" x="691"/>
        <item m="1" x="3140"/>
        <item m="1" x="2699"/>
        <item m="1" x="1971"/>
        <item m="1" x="2993"/>
        <item m="1" x="1791"/>
        <item m="1" x="2089"/>
        <item m="1" x="1900"/>
        <item m="1" x="2190"/>
        <item m="1" x="1845"/>
        <item m="1" x="741"/>
        <item m="1" x="1541"/>
        <item m="1" x="3026"/>
        <item m="1" x="2641"/>
        <item m="1" x="1460"/>
        <item m="1" x="2157"/>
        <item m="1" x="2792"/>
        <item m="1" x="3555"/>
        <item m="1" x="598"/>
        <item m="1" x="1757"/>
        <item m="1" x="3575"/>
        <item m="1" x="2542"/>
        <item m="1" x="2672"/>
        <item m="1" x="1309"/>
        <item m="1" x="3296"/>
        <item m="1" x="1734"/>
        <item m="1" x="3452"/>
        <item m="1" x="2165"/>
        <item m="1" x="3417"/>
        <item m="1" x="614"/>
        <item m="1" x="1847"/>
        <item m="1" x="1727"/>
        <item m="1" x="1540"/>
        <item m="1" x="2891"/>
        <item m="1" x="1558"/>
        <item m="1" x="1720"/>
        <item m="1" x="1805"/>
        <item m="1" x="3222"/>
        <item m="1" x="3398"/>
        <item m="1" x="3116"/>
        <item m="1" x="2670"/>
        <item m="1" x="474"/>
        <item m="1" x="1621"/>
        <item m="1" x="1742"/>
        <item m="1" x="2924"/>
        <item m="1" x="2342"/>
        <item m="1" x="2667"/>
        <item m="1" x="1649"/>
        <item m="1" x="447"/>
        <item m="1" x="3300"/>
        <item m="1" x="3636"/>
        <item m="1" x="2619"/>
        <item m="1" x="839"/>
        <item m="1" x="3634"/>
        <item m="1" x="1092"/>
        <item m="1" x="559"/>
        <item m="1" x="3387"/>
        <item m="1" x="2912"/>
        <item m="1" x="1568"/>
        <item m="1" x="1873"/>
        <item m="1" x="3828"/>
        <item m="1" x="2318"/>
        <item m="1" x="3113"/>
        <item m="1" x="1928"/>
        <item m="1" x="3368"/>
        <item m="1" x="1897"/>
        <item m="1" x="3832"/>
        <item m="1" x="3559"/>
        <item m="1" x="1117"/>
        <item m="1" x="525"/>
        <item m="1" x="973"/>
        <item m="1" x="1204"/>
        <item m="1" x="2234"/>
        <item m="1" x="604"/>
        <item m="1" x="2518"/>
        <item m="1" x="641"/>
        <item m="1" x="3510"/>
        <item m="1" x="1342"/>
        <item m="1" x="3465"/>
        <item m="1" x="3752"/>
        <item m="1" x="3016"/>
        <item m="1" x="1503"/>
        <item m="1" x="3474"/>
        <item m="1" x="3173"/>
        <item m="1" x="1148"/>
        <item m="1" x="3727"/>
        <item m="1" x="828"/>
        <item m="1" x="3043"/>
        <item m="1" x="2964"/>
        <item m="1" x="2987"/>
        <item m="1" x="1871"/>
        <item m="1" x="3503"/>
        <item m="1" x="3741"/>
        <item m="1" x="3015"/>
        <item m="1" x="1642"/>
        <item m="1" x="1602"/>
        <item m="1" x="2214"/>
        <item m="1" x="3664"/>
        <item m="1" x="3800"/>
        <item m="1" x="3532"/>
        <item m="1" x="1517"/>
        <item m="1" x="2925"/>
        <item m="1" x="2105"/>
        <item m="1" x="697"/>
        <item m="1" x="1683"/>
        <item m="1" x="1589"/>
        <item m="1" x="2810"/>
        <item m="1" x="2712"/>
        <item m="1" x="2477"/>
        <item m="1" x="2768"/>
        <item m="1" x="2575"/>
        <item m="1" x="2870"/>
        <item m="1" x="2823"/>
        <item m="1" x="3114"/>
        <item m="1" x="2937"/>
        <item m="1" x="3213"/>
        <item m="1" x="3711"/>
        <item m="1" x="1685"/>
        <item m="1" x="1855"/>
        <item m="1" x="1550"/>
        <item m="1" x="3412"/>
        <item m="1" x="3229"/>
        <item m="1" x="3869"/>
        <item m="1" x="2911"/>
        <item m="1" x="2769"/>
        <item m="1" x="1679"/>
        <item m="1" x="2467"/>
        <item m="1" x="1521"/>
        <item m="1" x="2078"/>
        <item m="1" x="2247"/>
        <item m="1" x="1334"/>
        <item m="1" x="2277"/>
        <item m="1" x="674"/>
        <item m="1" x="3046"/>
        <item m="1" x="3799"/>
        <item m="1" x="2882"/>
        <item m="1" x="1512"/>
        <item m="1" x="3391"/>
        <item m="1" x="2475"/>
        <item m="1" x="1712"/>
        <item m="1" x="862"/>
        <item m="1" x="3614"/>
        <item m="1" x="1957"/>
        <item m="1" x="1570"/>
        <item m="1" x="2437"/>
        <item m="1" x="3689"/>
        <item m="1" x="1267"/>
        <item m="1" x="2019"/>
        <item m="1" x="1556"/>
        <item m="1" x="2385"/>
        <item m="1" x="1310"/>
        <item m="1" x="3146"/>
        <item m="1" x="3076"/>
        <item m="1" x="2559"/>
        <item m="1" x="2295"/>
        <item m="1" x="3865"/>
        <item m="1" x="1211"/>
        <item m="1" x="2865"/>
        <item m="1" x="3126"/>
        <item m="1" x="1746"/>
        <item m="1" x="2710"/>
        <item m="1" x="2147"/>
        <item m="1" x="2463"/>
        <item m="1" x="644"/>
        <item m="1" x="1118"/>
        <item m="1" x="2857"/>
        <item m="1" x="920"/>
        <item m="1" x="2406"/>
        <item m="1" x="3548"/>
        <item m="1" x="1146"/>
        <item m="1" x="1755"/>
        <item m="1" x="2446"/>
        <item m="1" x="1294"/>
        <item m="1" x="1161"/>
        <item m="1" x="1452"/>
        <item m="1" x="3659"/>
        <item m="1" x="2172"/>
        <item m="1" x="878"/>
        <item m="1" x="1005"/>
        <item m="1" x="1018"/>
        <item m="1" x="2449"/>
        <item m="1" x="2709"/>
        <item m="1" x="3439"/>
        <item m="1" x="3362"/>
        <item m="1" x="664"/>
        <item m="1" x="1167"/>
        <item m="1" x="1814"/>
        <item m="1" x="3524"/>
        <item m="1" x="2420"/>
        <item m="1" x="3649"/>
        <item m="1" x="1867"/>
        <item m="1" x="1733"/>
        <item m="1" x="3781"/>
        <item m="1" x="1736"/>
        <item m="1" x="936"/>
        <item m="1" x="2951"/>
        <item m="1" x="3219"/>
        <item m="1" x="1500"/>
        <item m="1" x="698"/>
        <item m="1" x="3485"/>
        <item m="1" x="2875"/>
        <item m="1" x="1537"/>
        <item m="1" x="1678"/>
        <item m="1" x="1697"/>
        <item m="1" x="3064"/>
        <item m="1" x="3744"/>
        <item m="1" x="2780"/>
        <item m="1" x="2203"/>
        <item m="1" x="459"/>
        <item m="1" x="2840"/>
        <item m="1" x="988"/>
        <item m="1" x="2568"/>
        <item m="1" x="3549"/>
        <item m="1" x="3309"/>
        <item m="1" x="3293"/>
        <item m="1" x="3326"/>
        <item m="1" x="956"/>
        <item m="1" x="2353"/>
        <item m="1" x="3500"/>
        <item m="1" x="2584"/>
        <item m="1" x="2996"/>
        <item m="1" x="1627"/>
        <item m="1" x="2504"/>
        <item m="1" x="2326"/>
        <item m="1" x="3262"/>
        <item m="1" x="1134"/>
        <item m="1" x="1809"/>
        <item m="1" x="838"/>
        <item m="1" x="3516"/>
        <item m="1" x="1103"/>
        <item m="1" x="2692"/>
        <item m="1" x="1972"/>
        <item m="1" x="3233"/>
        <item m="1" x="1595"/>
        <item m="1" x="534"/>
        <item m="1" x="3065"/>
        <item m="1" x="1015"/>
        <item m="1" x="3850"/>
        <item m="1" x="743"/>
        <item m="1" x="1429"/>
        <item m="1" x="1463"/>
        <item m="1" x="3238"/>
        <item m="1" x="1275"/>
        <item m="1" x="2819"/>
        <item m="1" x="1013"/>
        <item m="1" x="3138"/>
        <item m="1" x="2904"/>
        <item m="1" x="1826"/>
        <item m="1" x="1376"/>
        <item m="1" x="2397"/>
        <item m="1" x="3049"/>
        <item m="1" x="3733"/>
        <item m="1" x="749"/>
        <item m="1" x="3612"/>
        <item m="1" x="487"/>
        <item m="1" x="1203"/>
        <item m="1" x="2832"/>
        <item m="1" x="653"/>
        <item m="1" x="1039"/>
        <item m="1" x="3479"/>
        <item m="1" x="3304"/>
        <item m="1" x="2843"/>
        <item m="1" x="1158"/>
        <item m="1" x="3054"/>
        <item m="1" x="3677"/>
        <item m="1" x="3794"/>
        <item m="1" x="2456"/>
        <item m="1" x="1591"/>
        <item m="1" x="2458"/>
        <item m="1" x="2909"/>
        <item m="1" x="2806"/>
        <item m="1" x="2436"/>
        <item m="1" x="2432"/>
        <item m="1" x="3831"/>
        <item m="1" x="1654"/>
        <item m="1" x="1425"/>
        <item m="1" x="496"/>
        <item m="1" x="2854"/>
        <item m="1" x="3635"/>
        <item m="1" x="2715"/>
        <item m="1" x="512"/>
        <item m="1" x="2890"/>
        <item m="1" x="1046"/>
        <item m="1" x="2618"/>
        <item m="1" x="1012"/>
        <item m="1" x="2398"/>
        <item m="1" x="3553"/>
        <item m="1" x="2635"/>
        <item m="1" x="3052"/>
        <item m="1" x="1800"/>
        <item m="1" x="2540"/>
        <item m="1" x="2373"/>
        <item m="1" x="1343"/>
        <item m="1" x="445"/>
        <item m="1" x="2946"/>
        <item m="1" x="1552"/>
        <item m="1" x="2862"/>
        <item m="1" x="2289"/>
        <item m="1" x="2616"/>
        <item m="1" x="3558"/>
        <item m="1" x="1479"/>
        <item m="1" x="3161"/>
        <item m="1" x="3429"/>
        <item m="1" x="2046"/>
        <item m="1" x="2665"/>
        <item m="1" x="1323"/>
        <item m="1" x="1445"/>
        <item m="1" x="1457"/>
        <item m="1" x="715"/>
        <item m="1" x="1633"/>
        <item m="1" x="3172"/>
        <item m="1" x="2848"/>
        <item m="1" x="1925"/>
        <item m="1" x="687"/>
        <item m="1" x="1280"/>
        <item m="1" x="1239"/>
        <item m="1" x="2874"/>
        <item m="1" x="612"/>
        <item m="1" x="1610"/>
        <item m="1" x="2838"/>
        <item m="1" x="1246"/>
        <item m="1" x="3621"/>
        <item m="1" x="972"/>
        <item m="1" x="3470"/>
        <item m="1" x="1665"/>
        <item m="1" x="1423"/>
        <item m="1" x="2002"/>
        <item m="1" x="3754"/>
        <item m="1" x="943"/>
        <item m="1" x="606"/>
        <item m="1" x="1193"/>
        <item m="1" x="2727"/>
        <item m="1" x="3344"/>
        <item m="1" x="2693"/>
        <item m="1" x="1067"/>
        <item m="1" x="714"/>
        <item m="1" x="2480"/>
        <item m="1" x="1208"/>
        <item m="1" x="987"/>
        <item m="1" x="3301"/>
        <item m="1" x="2495"/>
        <item m="1" x="976"/>
        <item m="1" x="1573"/>
        <item m="1" x="2546"/>
        <item m="1" x="2957"/>
        <item m="1" x="3087"/>
        <item m="1" x="1735"/>
        <item m="1" x="574"/>
        <item m="1" x="948"/>
        <item m="1" x="2375"/>
        <item m="1" x="2370"/>
        <item m="1" x="3167"/>
        <item m="1" x="2673"/>
        <item m="1" x="1030"/>
        <item m="1" x="1278"/>
        <item m="1" x="3793"/>
        <item m="1" x="773"/>
        <item m="1" x="1737"/>
        <item m="1" x="2322"/>
        <item m="1" x="3679"/>
        <item m="1" x="894"/>
        <item m="1" x="3171"/>
        <item m="1" x="572"/>
        <item m="1" x="2034"/>
        <item m="1" x="3673"/>
        <item m="1" x="3582"/>
        <item m="1" x="1320"/>
        <item m="1" x="1245"/>
        <item m="1" x="2445"/>
        <item m="1" x="2704"/>
        <item m="1" x="3435"/>
        <item m="1" x="3355"/>
        <item m="1" x="1614"/>
        <item m="1" x="2642"/>
        <item m="1" x="3257"/>
        <item m="1" x="518"/>
        <item m="1" x="3232"/>
        <item m="1" x="695"/>
        <item m="1" x="3104"/>
        <item m="1" x="527"/>
        <item m="1" x="2971"/>
        <item m="1" x="951"/>
        <item m="1" x="811"/>
        <item m="1" x="3283"/>
        <item m="1" x="3134"/>
        <item m="1" x="1296"/>
        <item m="1" x="3642"/>
        <item m="1" x="2759"/>
        <item m="1" x="2636"/>
        <item m="1" x="1509"/>
        <item m="1" x="2690"/>
        <item m="1" x="503"/>
        <item m="1" x="771"/>
        <item m="1" x="2250"/>
        <item m="1" x="1099"/>
        <item m="1" x="492"/>
        <item m="1" x="2592"/>
        <item m="1" x="1043"/>
        <item m="1" x="2624"/>
        <item m="1" x="895"/>
        <item m="1" x="3090"/>
        <item m="1" x="1853"/>
        <item m="1" x="3772"/>
        <item m="1" x="657"/>
        <item m="1" x="2058"/>
        <item m="1" x="855"/>
        <item m="1" x="1936"/>
        <item m="1" x="2903"/>
        <item m="1" x="2275"/>
        <item m="1" x="1664"/>
        <item m="1" x="914"/>
        <item m="1" x="3110"/>
        <item m="1" x="3846"/>
        <item m="1" x="3273"/>
        <item m="1" x="3606"/>
        <item m="1" x="3185"/>
        <item m="1" x="3826"/>
        <item m="1" x="2934"/>
        <item m="1" x="770"/>
        <item m="1" x="844"/>
        <item m="1" x="1599"/>
        <item m="1" x="3442"/>
        <item m="1" x="1020"/>
        <item m="1" x="1850"/>
        <item m="1" x="980"/>
        <item m="1" x="1680"/>
        <item m="1" x="1354"/>
        <item m="1" x="3703"/>
        <item m="1" x="2918"/>
        <item m="1" x="2339"/>
        <item m="1" x="2664"/>
        <item m="1" x="1218"/>
        <item m="1" x="813"/>
        <item m="1" x="1858"/>
        <item m="1" x="2596"/>
        <item m="1" x="649"/>
        <item m="1" x="2966"/>
        <item m="1" x="864"/>
        <item m="1" x="2972"/>
        <item m="1" x="3084"/>
        <item m="1" x="2961"/>
        <item m="1" x="1846"/>
        <item m="1" x="2676"/>
        <item m="1" x="703"/>
        <item m="1" x="2024"/>
        <item m="1" x="2162"/>
        <item m="1" x="821"/>
        <item m="1" x="2324"/>
        <item m="1" x="484"/>
        <item m="1" x="759"/>
        <item m="1" x="1459"/>
        <item m="1" x="1397"/>
        <item m="1" x="3471"/>
        <item m="1" x="1138"/>
        <item m="1" x="1747"/>
        <item m="1" x="2622"/>
        <item m="1" x="1474"/>
        <item m="1" x="1623"/>
        <item m="1" x="3723"/>
        <item m="1" x="1798"/>
        <item m="1" x="1672"/>
        <item m="1" x="671"/>
        <item m="1" x="551"/>
        <item m="1" x="1549"/>
        <item m="1" x="3738"/>
        <item m="1" x="1696"/>
        <item m="1" x="2963"/>
        <item m="1" x="2739"/>
        <item m="1" x="2435"/>
        <item m="1" x="3667"/>
        <item m="1" x="2920"/>
        <item m="1" x="3737"/>
        <item m="1" x="949"/>
        <item m="1" x="1219"/>
        <item m="1" x="2717"/>
        <item m="1" x="2182"/>
        <item m="1" x="1979"/>
        <item m="1" x="3237"/>
        <item m="1" x="3373"/>
        <item m="1" x="779"/>
        <item m="1" x="1978"/>
        <item m="1" x="656"/>
        <item m="1" x="801"/>
        <item m="1" x="817"/>
        <item m="1" x="1939"/>
        <item m="1" x="2075"/>
        <item m="1" x="722"/>
        <item m="1" x="3692"/>
        <item m="1" x="1076"/>
        <item m="1" x="2722"/>
        <item m="1" x="2981"/>
        <item m="1" x="1576"/>
        <item m="1" x="3669"/>
        <item m="1" x="1601"/>
        <item m="1" x="795"/>
        <item m="1" x="2822"/>
        <item m="1" x="2917"/>
        <item m="1" x="1166"/>
        <item m="1" x="1394"/>
        <item m="1" x="3456"/>
        <item m="1" x="1965"/>
        <item m="1" x="3149"/>
        <item m="1" x="455"/>
        <item m="1" x="3477"/>
        <item m="1" x="2023"/>
        <item m="1" x="709"/>
        <item m="1" x="854"/>
        <item m="1" x="871"/>
        <item m="1" x="899"/>
        <item m="1" x="3647"/>
        <item m="1" x="1991"/>
        <item m="1" x="472"/>
        <item m="1" x="2955"/>
        <item m="1" x="1783"/>
        <item m="1" x="3547"/>
        <item m="1" x="1319"/>
        <item m="1" x="1199"/>
        <item m="1" x="1693"/>
        <item m="1" x="3197"/>
        <item m="1" x="3125"/>
        <item m="1" x="768"/>
        <item m="1" x="1973"/>
        <item m="1" x="3641"/>
        <item m="1" x="1613"/>
        <item m="1" x="2847"/>
        <item m="1" x="2765"/>
        <item m="1" x="524"/>
        <item m="1" x="3866"/>
        <item m="1" x="2702"/>
        <item m="1" x="3455"/>
        <item m="1" x="1622"/>
        <item m="1" x="1257"/>
        <item m="1" x="1787"/>
        <item m="1" x="3178"/>
        <item m="1" x="1040"/>
        <item m="1" x="802"/>
        <item m="1" x="2192"/>
        <item m="1" x="2228"/>
        <item m="1" x="1373"/>
        <item m="1" x="2588"/>
        <item m="1" x="874"/>
        <item m="1" x="1749"/>
        <item m="1" x="3097"/>
        <item m="1" x="1994"/>
        <item m="1" x="3165"/>
        <item m="1" x="675"/>
        <item m="1" x="2984"/>
        <item m="1" x="832"/>
        <item m="1" x="1577"/>
        <item m="1" x="2844"/>
        <item m="1" x="1715"/>
        <item m="1" x="1637"/>
        <item m="1" x="3540"/>
        <item m="1" x="3681"/>
        <item m="1" x="1351"/>
        <item m="1" x="1360"/>
        <item m="1" x="3066"/>
        <item m="1" x="1306"/>
        <item m="1" x="2867"/>
        <item m="1" x="1207"/>
        <item m="1" x="552"/>
        <item m="1" x="1810"/>
        <item m="1" x="3806"/>
        <item m="1" x="3620"/>
        <item m="1" x="1192"/>
        <item m="1" x="2359"/>
        <item m="1" x="2317"/>
        <item m="1" x="2189"/>
        <item m="1" x="1023"/>
        <item m="1" x="3288"/>
        <item m="1" x="1934"/>
        <item m="1" x="3613"/>
        <item m="1" x="750"/>
        <item m="1" x="2639"/>
        <item m="1" x="3047"/>
        <item m="1" x="2935"/>
        <item m="1" x="751"/>
        <item m="1" x="2640"/>
        <item m="1" x="3048"/>
        <item m="1" x="2936"/>
        <item m="1" x="502"/>
        <item m="1" x="1019"/>
        <item m="1" x="873"/>
        <item m="1" x="3254"/>
        <item m="1" x="3024"/>
        <item m="1" x="1281"/>
        <item m="1" x="1240"/>
        <item m="1" x="3787"/>
        <item m="1" x="825"/>
        <item m="1" x="2791"/>
        <item m="1" x="2249"/>
        <item m="1" x="3145"/>
        <item m="1" x="1698"/>
        <item m="1" x="3103"/>
        <item m="1" x="952"/>
        <item m="1" x="716"/>
        <item m="1" x="2782"/>
        <item m="1" x="3029"/>
        <item m="1" x="3732"/>
        <item m="1" x="713"/>
        <item m="1" x="2108"/>
        <item m="1" x="3770"/>
        <item m="1" x="592"/>
        <item m="1" x="2646"/>
        <item m="1" x="2294"/>
        <item m="1" x="2555"/>
        <item m="1" x="1056"/>
        <item m="1" x="3196"/>
        <item m="1" x="1865"/>
        <item m="1" x="3495"/>
        <item m="1" x="1574"/>
        <item m="1" x="2473"/>
        <item m="1" x="1586"/>
        <item m="1" x="3760"/>
        <item m="1" x="3525"/>
        <item m="1" x="2444"/>
        <item m="1" x="3437"/>
        <item m="1" x="2171"/>
        <item m="1" x="1937"/>
        <item m="1" x="881"/>
        <item m="1" x="2982"/>
        <item m="1" x="2300"/>
        <item m="1" x="3399"/>
        <item m="1" x="786"/>
        <item m="1" x="2979"/>
        <item m="1" x="758"/>
        <item m="1" x="2393"/>
        <item m="1" x="2599"/>
        <item m="1" x="2269"/>
        <item m="1" x="1216"/>
        <item m="1" x="1975"/>
        <item m="1" x="1088"/>
        <item m="1" x="1885"/>
        <item m="1" x="1750"/>
        <item m="1" x="1776"/>
        <item m="1" x="730"/>
        <item m="1" x="1147"/>
        <item m="1" x="647"/>
        <item m="1" x="2835"/>
        <item m="1" x="506"/>
        <item m="1" x="1071"/>
        <item m="1" x="3779"/>
        <item m="1" x="882"/>
        <item m="1" x="1153"/>
        <item m="1" x="1315"/>
        <item m="1" x="1238"/>
        <item m="1" x="1701"/>
        <item m="1" x="3481"/>
        <item m="1" x="2682"/>
        <item m="1" x="1548"/>
        <item m="1" x="2384"/>
        <item m="1" x="3853"/>
        <item m="1" x="2488"/>
        <item m="1" x="2252"/>
        <item m="1" x="2468"/>
        <item m="1" x="3795"/>
        <item m="1" x="2280"/>
        <item m="1" x="3157"/>
        <item m="1" x="544"/>
        <item m="1" x="2576"/>
        <item m="1" x="1870"/>
        <item m="1" x="2158"/>
        <item m="1" x="1970"/>
        <item m="1" x="2265"/>
        <item m="1" x="2095"/>
        <item m="1" x="3472"/>
        <item m="1" x="2643"/>
        <item m="1" x="1235"/>
        <item m="1" x="2681"/>
        <item m="1" x="1545"/>
        <item m="1" x="2383"/>
        <item m="1" x="3852"/>
        <item m="1" x="1724"/>
        <item m="1" x="3393"/>
        <item m="1" x="3868"/>
        <item m="1" x="985"/>
        <item m="1" x="3241"/>
        <item m="1" x="539"/>
        <item m="1" x="2990"/>
        <item m="1" x="651"/>
        <item m="1" x="1417"/>
        <item m="1" x="607"/>
        <item m="1" x="3864"/>
        <item m="1" x="1063"/>
        <item m="1" x="923"/>
        <item m="1" x="2167"/>
        <item m="1" x="1777"/>
        <item m="1" x="2151"/>
        <item m="1" x="1450"/>
        <item m="1" x="2292"/>
        <item m="1" x="1396"/>
        <item m="1" x="2161"/>
        <item m="1" x="499"/>
        <item m="1" x="1709"/>
        <item m="1" x="3231"/>
        <item m="1" x="2493"/>
        <item m="1" x="798"/>
        <item m="1" x="3568"/>
        <item m="1" x="1914"/>
        <item m="1" x="1047"/>
        <item m="1" x="2956"/>
        <item m="1" x="2374"/>
        <item m="1" x="2698"/>
        <item m="1" x="639"/>
        <item m="1" x="3617"/>
        <item m="1" x="1176"/>
        <item m="1" x="1743"/>
        <item m="1" x="1441"/>
        <item m="1" x="3599"/>
        <item m="1" x="3736"/>
        <item m="1" x="2360"/>
        <item m="1" x="1142"/>
        <item m="1" x="3246"/>
        <item m="1" x="3385"/>
        <item m="1" x="2040"/>
        <item m="1" x="778"/>
        <item m="1" x="3186"/>
        <item m="1" x="1002"/>
        <item m="1" x="2632"/>
        <item m="1" x="1895"/>
        <item m="1" x="1862"/>
        <item m="1" x="3249"/>
        <item m="1" x="1107"/>
        <item m="1" x="893"/>
        <item m="1" x="3375"/>
        <item m="1" x="3786"/>
        <item m="1" x="1824"/>
        <item m="1" x="1066"/>
        <item m="1" x="3091"/>
        <item m="1" x="663"/>
        <item m="1" x="2357"/>
        <item m="1" x="989"/>
        <item m="1" x="3275"/>
        <item m="1" x="1741"/>
        <item m="1" x="3837"/>
        <item m="1" x="1228"/>
        <item m="1" x="3003"/>
        <item m="1" x="968"/>
        <item m="1" x="3563"/>
        <item m="1" x="2156"/>
        <item m="1" x="1033"/>
        <item m="1" x="2570"/>
        <item m="1" x="3187"/>
        <item m="1" x="3690"/>
        <item m="1" x="1393"/>
        <item m="1" x="2354"/>
        <item m="1" x="2732"/>
        <item m="1" x="3151"/>
        <item m="1" x="3160"/>
        <item m="1" x="2507"/>
        <item m="1" x="888"/>
        <item m="1" x="1451"/>
        <item m="1" x="1327"/>
        <item m="1" x="885"/>
        <item m="1" x="1781"/>
        <item m="1" x="2517"/>
        <item m="1" x="3136"/>
        <item m="1" x="613"/>
        <item m="1" x="2831"/>
        <item m="1" x="780"/>
        <item m="1" x="2087"/>
        <item m="1" x="3517"/>
        <item m="1" x="3676"/>
        <item m="1" x="3377"/>
        <item m="1" x="2455"/>
        <item m="1" x="1427"/>
        <item m="1" x="1312"/>
        <item m="1" x="2330"/>
        <item m="1" x="1976"/>
        <item m="1" x="3352"/>
        <item m="1" x="2545"/>
        <item m="1" x="1157"/>
        <item m="1" x="2561"/>
        <item m="1" x="725"/>
        <item m="1" x="3059"/>
        <item m="1" x="2170"/>
        <item m="1" x="2338"/>
        <item m="1" x="1233"/>
        <item m="1" x="2074"/>
        <item m="1" x="3526"/>
        <item m="1" x="1491"/>
        <item m="1" x="963"/>
        <item m="1" x="1251"/>
        <item m="1" x="1615"/>
        <item m="1" x="523"/>
        <item m="1" x="831"/>
        <item m="1" x="627"/>
        <item m="1" x="957"/>
        <item m="1" x="3144"/>
        <item m="1" x="1890"/>
        <item m="1" x="1638"/>
        <item m="1" x="553"/>
        <item m="1" x="2547"/>
        <item m="1" x="1515"/>
        <item m="1" x="1405"/>
        <item m="1" x="2428"/>
        <item m="1" x="1566"/>
        <item m="1" x="1851"/>
        <item m="1" x="2579"/>
        <item m="1" x="2516"/>
        <item m="1" x="2369"/>
        <item m="1" x="3802"/>
        <item m="1" x="532"/>
        <item m="1" x="3698"/>
        <item m="1" x="547"/>
        <item m="1" x="816"/>
        <item m="1" x="1480"/>
        <item m="1" x="1926"/>
        <item m="1" x="889"/>
        <item m="1" x="767"/>
        <item m="1" x="1962"/>
        <item m="1" x="1884"/>
        <item m="1" x="3501"/>
        <item m="1" x="1470"/>
        <item m="1" x="1643"/>
        <item m="1" x="1350"/>
        <item m="1" x="471"/>
        <item m="1" x="2800"/>
        <item m="1" x="3629"/>
        <item m="1" x="1639"/>
        <item m="1" x="2998"/>
        <item m="1" x="2325"/>
        <item m="1" x="676"/>
        <item m="1" x="3403"/>
        <item m="1" x="2079"/>
        <item m="1" x="519"/>
        <item m="1" x="1944"/>
        <item m="1" x="809"/>
        <item m="1" x="3712"/>
        <item m="1" x="1220"/>
        <item m="1" x="2678"/>
        <item m="1" x="1248"/>
        <item m="1" x="2164"/>
        <item m="1" x="1580"/>
        <item m="1" x="1644"/>
        <item m="1" x="2719"/>
        <item m="1" x="1165"/>
        <item m="1" x="490"/>
        <item m="1" x="2262"/>
        <item m="1" x="2193"/>
        <item m="1" x="2273"/>
        <item m="1" x="3725"/>
        <item m="1" x="3872"/>
        <item m="1" x="3598"/>
        <item m="1" x="2130"/>
        <item m="1" x="1084"/>
        <item m="1" x="1827"/>
        <item m="1" x="935"/>
        <item m="1" x="478"/>
        <item m="1" x="733"/>
        <item m="1" x="1419"/>
        <item m="1" x="1843"/>
        <item m="1" x="3646"/>
        <item m="1" x="2356"/>
        <item m="1" x="2133"/>
        <item m="1" x="1074"/>
        <item m="1" x="617"/>
        <item m="1" x="3488"/>
        <item m="1" x="3792"/>
        <item m="1" x="1102"/>
        <item m="1" x="3556"/>
        <item m="1" x="2549"/>
        <item m="1" x="2415"/>
        <item m="1" x="3434"/>
        <item m="1" x="2944"/>
        <item m="1" x="1869"/>
        <item m="1" x="2634"/>
        <item m="1" x="1717"/>
        <item m="1" x="3063"/>
        <item m="1" x="1034"/>
        <item m="1" x="3618"/>
        <item m="1" x="2205"/>
        <item m="1" x="1120"/>
        <item m="1" x="528"/>
        <item m="1" x="872"/>
        <item m="1" x="1529"/>
        <item m="1" x="2499"/>
        <item m="1" x="746"/>
        <item m="1" x="1024"/>
        <item m="1" x="3053"/>
        <item m="1" x="3697"/>
        <item m="1" x="500"/>
        <item m="1" x="1210"/>
        <item m="1" x="1609"/>
        <item m="1" x="718"/>
        <item m="1" x="1031"/>
        <item m="1" x="827"/>
        <item m="1" x="1136"/>
        <item m="1" x="1001"/>
        <item m="1" x="3324"/>
        <item m="1" x="672"/>
        <item m="1" x="3179"/>
        <item m="1" x="3609"/>
        <item m="1" x="1943"/>
        <item m="1" x="3402"/>
        <item m="1" x="1473"/>
        <item m="1" x="1817"/>
        <item m="1" x="2071"/>
        <item m="1" x="2775"/>
        <item m="1" x="3168"/>
        <item m="1" x="3849"/>
        <item m="1" x="667"/>
        <item m="1" x="1352"/>
        <item m="1" x="1785"/>
        <item m="1" x="1050"/>
        <item m="1" x="2426"/>
        <item m="1" x="3693"/>
        <item m="1" x="3467"/>
        <item m="1" x="1353"/>
        <item m="1" x="1612"/>
        <item m="1" x="2313"/>
        <item m="1" x="2737"/>
        <item m="1" x="3562"/>
        <item m="1" x="2448"/>
        <item m="1" x="3261"/>
        <item m="1" x="1287"/>
        <item m="1" x="2776"/>
        <item m="1" x="1653"/>
        <item m="1" x="2483"/>
        <item m="1" x="509"/>
        <item m="1" x="3248"/>
        <item m="1" x="3033"/>
        <item m="1" x="2902"/>
        <item m="1" x="1864"/>
        <item m="1" x="3602"/>
        <item m="1" x="635"/>
        <item m="1" x="841"/>
        <item m="1" x="879"/>
        <item m="1" x="729"/>
        <item m="1" x="2123"/>
        <item m="1" x="3370"/>
        <item m="1" x="3150"/>
        <item m="1" x="481"/>
        <item m="1" x="2154"/>
        <item m="1" x="2392"/>
        <item m="1" x="1048"/>
        <item m="1" x="2808"/>
        <item m="1" x="3055"/>
        <item m="1" x="3751"/>
        <item m="1" x="734"/>
        <item m="1" x="2868"/>
        <item m="1" x="2887"/>
        <item m="1" x="1472"/>
        <item m="1" x="2491"/>
        <item m="1" x="2855"/>
        <item m="1" x="2610"/>
        <item m="1" x="2537"/>
        <item m="1" x="1655"/>
        <item m="1" x="696"/>
        <item m="1" x="3567"/>
        <item m="1" x="3867"/>
        <item m="1" x="2352"/>
        <item m="1" x="3193"/>
        <item m="1" x="954"/>
        <item m="1" x="1945"/>
        <item m="1" x="2229"/>
        <item m="1" x="1114"/>
        <item m="1" x="1453"/>
        <item m="1" x="3586"/>
        <item m="1" x="3056"/>
        <item m="1" x="1328"/>
        <item m="1" x="2986"/>
        <item m="1" x="1691"/>
        <item m="1" x="2767"/>
        <item m="1" x="2042"/>
        <item m="1" x="3674"/>
        <item m="1" x="444"/>
        <item m="1" x="1716"/>
        <item m="1" x="2750"/>
        <item m="1" x="1175"/>
        <item m="1" x="3121"/>
        <item m="1" x="3035"/>
        <item m="1" x="1408"/>
        <item m="1" x="1632"/>
        <item m="1" x="747"/>
        <item m="1" x="1940"/>
        <item m="1" x="2657"/>
        <item m="1" x="2331"/>
        <item m="1" x="1616"/>
        <item m="1" x="669"/>
        <item m="1" x="1302"/>
        <item m="1" x="2213"/>
        <item m="1" x="3019"/>
        <item m="1" x="1600"/>
        <item m="1" x="2701"/>
        <item m="1" x="933"/>
        <item m="1" x="3338"/>
        <item m="1" x="1997"/>
        <item m="1" x="2070"/>
        <item m="1" x="3657"/>
        <item m="1" x="2828"/>
        <item m="1" x="2168"/>
        <item m="1" x="3424"/>
        <item m="1" x="2707"/>
        <item m="1" x="3290"/>
        <item m="1" x="916"/>
        <item m="1" x="2771"/>
        <item m="1" x="826"/>
        <item m="1" x="449"/>
        <item m="1" x="1662"/>
        <item m="1" x="3423"/>
        <item m="1" x="2706"/>
        <item m="1" x="3289"/>
        <item m="1" x="915"/>
        <item m="1" x="993"/>
        <item m="1" x="927"/>
        <item m="1" x="1585"/>
        <item m="1" x="2748"/>
        <item m="1" x="992"/>
        <item m="1" x="926"/>
        <item m="1" x="1584"/>
        <item m="1" x="2747"/>
        <item m="1" x="991"/>
        <item m="1" x="925"/>
        <item m="1" x="1583"/>
        <item m="1" x="2746"/>
        <item m="1" x="2009"/>
        <item m="1" x="3680"/>
        <item m="1" x="495"/>
        <item m="1" x="2553"/>
        <item m="1" x="685"/>
        <item m="1" x="3317"/>
        <item m="1" x="1115"/>
        <item m="1" x="2813"/>
        <item m="1" x="580"/>
        <item m="1" x="1123"/>
        <item m="1" x="1841"/>
        <item m="1" x="1335"/>
        <item m="1" x="910"/>
        <item m="1" x="1009"/>
        <item m="1" x="3147"/>
        <item m="1" x="2199"/>
        <item m="1" x="1628"/>
        <item m="1" x="1428"/>
        <item m="1" x="3513"/>
        <item m="1" x="458"/>
        <item m="1" x="1289"/>
        <item m="1" x="2733"/>
        <item m="1" x="2880"/>
        <item m="1" x="2607"/>
        <item m="1" x="3299"/>
        <item m="1" x="3694"/>
        <item m="1" x="1792"/>
        <item m="1" x="2233"/>
        <item m="1" x="441"/>
        <item m="1" x="1333"/>
        <item m="1" x="2149"/>
        <item m="1" x="752"/>
        <item m="1" x="978"/>
        <item m="1" x="1082"/>
        <item m="1" x="3212"/>
        <item m="1" x="2263"/>
        <item m="1" x="3397"/>
        <item m="1" x="3857"/>
        <item m="1" x="2630"/>
        <item m="1" x="836"/>
        <item m="1" x="3383"/>
        <item m="1" x="3848"/>
        <item m="1" x="2627"/>
        <item m="1" x="824"/>
        <item m="1" x="3382"/>
        <item m="1" x="3847"/>
        <item m="1" x="2626"/>
        <item m="1" x="823"/>
        <item m="1" x="3498"/>
        <item m="1" x="3805"/>
        <item m="1" x="2126"/>
        <item m="1" x="2308"/>
        <item m="1" x="3497"/>
        <item m="1" x="3804"/>
        <item m="1" x="2125"/>
        <item m="1" x="2307"/>
        <item m="1" x="3496"/>
        <item m="1" x="3803"/>
        <item m="1" x="2124"/>
        <item m="1" x="2306"/>
        <item m="1" x="2520"/>
        <item m="1" x="2656"/>
        <item m="1" x="1234"/>
        <item m="1" x="2895"/>
        <item m="1" x="1177"/>
        <item m="1" x="2302"/>
        <item m="1" x="3418"/>
        <item m="1" x="2293"/>
        <item m="1" x="3502"/>
        <item m="1" x="2789"/>
        <item m="1" x="3557"/>
        <item m="1" x="1149"/>
        <item m="1" x="3201"/>
        <item m="1" x="1244"/>
        <item m="1" x="3536"/>
        <item m="1" x="1476"/>
        <item m="1" x="1768"/>
        <item m="1" x="3829"/>
        <item m="1" x="1322"/>
        <item m="1" x="1708"/>
        <item m="1" x="1948"/>
        <item m="1" x="3162"/>
        <item m="1" x="1259"/>
        <item m="1" x="1699"/>
        <item m="1" x="3051"/>
        <item m="1" x="706"/>
        <item m="1" x="2206"/>
        <item m="1" x="566"/>
        <item m="1" x="1947"/>
        <item m="1" x="3615"/>
        <item m="1" x="1629"/>
        <item m="1" x="3356"/>
        <item m="1" x="1141"/>
        <item m="1" x="1250"/>
        <item m="1" x="3325"/>
        <item m="1" x="2208"/>
        <item m="1" x="784"/>
        <item m="1" x="1887"/>
        <item m="1" x="1999"/>
        <item m="1" x="3672"/>
        <item m="1" x="2407"/>
        <item m="1" x="1891"/>
        <item m="1" x="2066"/>
        <item m="1" x="1765"/>
        <item m="1" x="3198"/>
        <item m="1" x="3312"/>
        <item m="1" x="626"/>
        <item m="1" x="1070"/>
        <item m="1" x="887"/>
        <item m="1" x="766"/>
        <item m="1" x="1961"/>
        <item m="1" x="1882"/>
        <item m="1" x="1530"/>
        <item m="1" x="1848"/>
        <item m="1" x="1657"/>
        <item m="1" x="1963"/>
        <item m="1" x="1857"/>
        <item m="1" x="3272"/>
        <item m="1" x="3438"/>
        <item m="1" x="3152"/>
        <item m="1" x="721"/>
        <item m="1" x="3078"/>
        <item m="1" x="3843"/>
        <item m="1" x="2939"/>
        <item m="1" x="693"/>
        <item m="1" x="2691"/>
        <item m="1" x="1677"/>
        <item m="1" x="708"/>
        <item m="1" x="1828"/>
        <item m="1" x="1042"/>
        <item m="1" x="1381"/>
        <item m="1" x="2335"/>
        <item m="1" x="3860"/>
        <item m="1" x="3814"/>
        <item m="1" x="2611"/>
        <item m="1" x="2080"/>
        <item m="1" x="1803"/>
        <item m="1" x="1912"/>
        <item m="1" x="2534"/>
        <item m="1" x="2992"/>
        <item m="1" x="870"/>
        <item m="1" x="1077"/>
        <item m="1" x="2591"/>
        <item m="1" x="600"/>
        <item m="1" x="2319"/>
        <item m="1" x="3791"/>
        <item m="1" x="3177"/>
        <item m="1" x="2298"/>
        <item m="1" x="1831"/>
        <item m="1" x="3569"/>
        <item m="1" x="3670"/>
        <item m="1" x="2569"/>
        <item m="1" x="3716"/>
        <item m="1" x="3461"/>
        <item m="1" x="3463"/>
        <item m="1" x="2757"/>
        <item m="1" x="3862"/>
        <item m="1" x="2207"/>
        <item m="1" x="2907"/>
        <item m="1" x="3205"/>
        <item m="1" x="1196"/>
        <item m="1" x="2594"/>
        <item m="1" x="3838"/>
        <item m="1" x="3632"/>
        <item m="1" x="2084"/>
        <item m="1" x="983"/>
        <item m="1" x="1795"/>
        <item m="1" x="3235"/>
        <item m="1" x="777"/>
        <item m="1" x="1977"/>
        <item m="1" x="3650"/>
        <item m="1" x="3821"/>
        <item m="1" x="1017"/>
        <item m="1" x="2008"/>
        <item m="1" x="3644"/>
        <item m="1" x="3341"/>
        <item m="1" x="3666"/>
        <item m="1" x="1745"/>
        <item m="1" x="2889"/>
        <item m="1" x="3539"/>
        <item m="1" x="3597"/>
        <item m="1" x="3320"/>
        <item m="1" x="1308"/>
        <item m="1" x="2805"/>
        <item m="1" x="1016"/>
        <item m="1" x="2007"/>
        <item m="1" x="3643"/>
        <item m="1" x="3340"/>
        <item m="1" x="683"/>
        <item m="1" x="3807"/>
        <item m="1" x="2349"/>
        <item m="1" x="2021"/>
        <item m="1" x="1513"/>
        <item m="1" x="2749"/>
        <item m="1" x="995"/>
        <item m="1" x="3494"/>
        <item m="1" x="3665"/>
        <item m="1" x="1744"/>
        <item m="1" x="2888"/>
        <item m="1" x="3538"/>
        <item m="1" x="2211"/>
        <item m="1" x="2403"/>
        <item m="1" x="1285"/>
        <item m="1" x="2784"/>
        <item m="1" x="1834"/>
        <item m="1" x="1682"/>
        <item m="1" x="457"/>
        <item m="1" x="3159"/>
        <item m="1" x="3119"/>
        <item m="1" x="2441"/>
        <item m="1" x="2431"/>
        <item m="1" x="3507"/>
        <item m="1" x="3098"/>
        <item m="1" x="3027"/>
        <item m="1" x="3351"/>
        <item m="1" x="1731"/>
        <item m="1" x="1833"/>
        <item m="1" x="1681"/>
        <item m="1" x="456"/>
        <item m="1" x="3158"/>
        <item m="1" x="1010"/>
        <item m="1" x="2876"/>
        <item m="1" x="1174"/>
        <item m="1" x="2674"/>
        <item m="1" x="740"/>
        <item m="1" x="2119"/>
        <item m="1" x="1282"/>
        <item m="1" x="3305"/>
        <item m="1" x="810"/>
        <item m="1" x="3789"/>
        <item m="1" x="712"/>
        <item m="1" x="1543"/>
        <item m="1" x="2605"/>
        <item m="1" x="1901"/>
        <item m="1" x="2853"/>
        <item m="1" x="2543"/>
        <item m="1" x="2552"/>
        <item m="1" x="945"/>
        <item m="1" x="815"/>
        <item m="1" x="1559"/>
        <item m="1" x="3473"/>
        <item m="1" x="1842"/>
        <item m="1" x="1723"/>
        <item m="1" x="2502"/>
        <item m="1" x="851"/>
        <item m="1" x="2038"/>
        <item m="1" x="3710"/>
        <item m="1" x="3133"/>
        <item m="1" x="3011"/>
        <item m="1" x="793"/>
        <item m="1" x="2447"/>
        <item m="1" x="1892"/>
        <item m="1" x="2991"/>
        <item m="1" x="569"/>
        <item m="1" x="1209"/>
        <item m="1" x="1894"/>
        <item m="1" x="485"/>
        <item m="1" x="3245"/>
        <item m="1" x="1598"/>
        <item m="1" x="3334"/>
        <item m="1" x="1498"/>
        <item m="1" x="774"/>
        <item m="1" x="3544"/>
        <item m="1" x="970"/>
        <item m="1" x="452"/>
        <item m="1" x="1860"/>
        <item m="1" x="3108"/>
        <item m="1" x="2881"/>
        <item m="1" x="609"/>
        <item m="1" x="599"/>
        <item m="1" x="439"/>
        <item m="1" x="1913"/>
        <item m="1" x="3073"/>
        <item m="1" x="442"/>
        <item m="1" x="622"/>
        <item m="1" x="3749"/>
        <item m="1" x="2696"/>
        <item m="1" x="545"/>
        <item m="1" x="2191"/>
        <item m="1" x="1375"/>
        <item m="1" x="2061"/>
        <item m="1" x="3717"/>
        <item m="1" x="3034"/>
        <item m="1" x="1236"/>
        <item m="1" x="3224"/>
        <item m="1" x="1607"/>
        <item m="1" x="508"/>
        <item m="1" x="785"/>
        <item m="1" x="510"/>
        <item m="1" x="760"/>
        <item m="1" x="3218"/>
        <item m="1" x="2615"/>
        <item m="1" x="2346"/>
        <item m="1" x="3581"/>
        <item m="1" x="2223"/>
        <item m="1" x="2283"/>
        <item m="1" x="2899"/>
        <item m="1" x="2466"/>
        <item m="1" x="1511"/>
        <item m="1" x="1041"/>
        <item m="1" x="2086"/>
        <item m="1" x="921"/>
        <item m="1" x="1060"/>
        <item m="1" x="1386"/>
        <item m="1" x="640"/>
        <item m="1" x="731"/>
        <item m="1" x="860"/>
        <item m="1" x="3484"/>
        <item m="1" x="2892"/>
        <item m="1" x="1221"/>
        <item m="1" x="1648"/>
        <item m="1" x="1409"/>
        <item m="1" x="3625"/>
        <item m="1" x="2253"/>
        <item m="1" x="3316"/>
        <item m="1" x="2242"/>
        <item m="1" x="950"/>
        <item m="1" x="3425"/>
        <item m="1" x="2443"/>
        <item m="1" x="3511"/>
        <item m="1" x="2160"/>
        <item m="1" x="2860"/>
        <item m="1" x="3239"/>
        <item m="1" x="1311"/>
        <item m="1" x="833"/>
        <item m="1" x="969"/>
        <item m="1" x="2932"/>
        <item m="1" x="2794"/>
        <item m="1" x="2560"/>
        <item m="1" x="529"/>
        <item m="1" x="1539"/>
        <item m="1" x="2816"/>
        <item m="1" x="1960"/>
        <item m="1" x="947"/>
        <item m="1" x="3543"/>
        <item m="1" x="1658"/>
        <item m="1" x="1958"/>
        <item m="1" x="1984"/>
        <item x="322"/>
        <item m="1" x="2358"/>
        <item m="1" x="2525"/>
        <item m="1" x="967"/>
        <item m="1" x="2343"/>
        <item m="1" x="584"/>
        <item m="1" x="3166"/>
        <item m="1" x="2412"/>
        <item m="1" x="555"/>
        <item m="1" x="443"/>
        <item m="1" x="2060"/>
        <item m="1" x="3491"/>
        <item m="1" x="1075"/>
        <item m="1" x="1213"/>
        <item m="1" x="1469"/>
        <item m="1" x="2304"/>
        <item m="1" x="739"/>
        <item m="1" x="1217"/>
        <item m="1" x="1594"/>
        <item m="1" x="1420"/>
        <item m="1" x="2711"/>
        <item m="1" x="1931"/>
        <item m="1" x="2363"/>
        <item m="1" x="3718"/>
        <item m="1" x="1907"/>
        <item m="1" x="726"/>
        <item m="1" x="2085"/>
        <item m="1" x="3812"/>
        <item m="1" x="3099"/>
        <item m="1" x="2786"/>
        <item m="1" x="3202"/>
        <item m="1" x="979"/>
        <item m="1" x="2012"/>
        <item m="1" x="2400"/>
        <item m="1" x="2795"/>
        <item m="1" x="2522"/>
        <item m="1" x="2045"/>
        <item m="1" x="2198"/>
        <item m="1" x="479"/>
        <item m="1" x="2175"/>
        <item m="1" x="1094"/>
        <item m="1" x="2852"/>
        <item m="1" x="1232"/>
        <item m="1" x="467"/>
        <item m="1" x="3372"/>
        <item m="1" x="2299"/>
        <item m="1" x="931"/>
        <item m="1" x="2938"/>
        <item m="1" x="3337"/>
        <item m="1" x="1332"/>
        <item m="1" x="1467"/>
        <item m="1" x="3008"/>
        <item m="1" x="848"/>
        <item m="1" x="2135"/>
        <item m="1" x="2548"/>
        <item m="1" x="1263"/>
        <item m="1" x="1385"/>
        <item m="1" x="2064"/>
        <item m="1" x="1410"/>
        <item m="1" x="2801"/>
        <item m="1" x="1038"/>
        <item m="1" x="2628"/>
        <item m="1" x="692"/>
        <item m="1" x="891"/>
        <item m="1" x="1095"/>
        <item m="1" x="1923"/>
        <item m="1" x="2669"/>
        <item m="1" x="453"/>
        <item m="1" x="1368"/>
        <item m="1" x="3808"/>
        <item m="1" x="1160"/>
        <item m="1" x="3468"/>
        <item m="1" x="2851"/>
        <item m="1" x="1057"/>
        <item m="1" x="1706"/>
        <item m="1" x="822"/>
        <item m="1" x="1379"/>
        <item m="1" x="1336"/>
        <item m="1" x="583"/>
        <item m="1" x="3189"/>
        <item m="1" x="2896"/>
        <item m="1" x="2365"/>
        <item m="1" x="1372"/>
        <item m="1" x="1669"/>
        <item m="1" x="1090"/>
        <item m="1" x="818"/>
        <item m="1" x="728"/>
        <item m="1" x="2587"/>
        <item m="1" x="877"/>
        <item m="1" x="2378"/>
        <item m="1" x="1748"/>
        <item m="1" x="3616"/>
        <item m="1" x="2638"/>
        <item m="1" x="2274"/>
        <item m="1" x="2032"/>
        <item m="1" x="1941"/>
        <item m="1" x="996"/>
        <item m="1" x="1946"/>
        <item m="1" x="2648"/>
        <item m="1" x="2238"/>
        <item m="1" x="2248"/>
        <item m="1" x="3446"/>
        <item m="1" x="1274"/>
        <item m="1" x="2150"/>
        <item m="1" x="3174"/>
        <item m="1" x="2490"/>
        <item m="1" x="3306"/>
        <item m="1" x="3005"/>
        <item m="1" x="2583"/>
        <item m="1" x="1536"/>
        <item m="1" x="2394"/>
        <item m="1" x="1277"/>
        <item m="1" x="2183"/>
        <item m="1" x="3266"/>
        <item m="1" x="3251"/>
        <item m="1" x="953"/>
        <item m="1" x="2285"/>
        <item m="1" x="3691"/>
        <item m="1" x="2478"/>
        <item m="1" x="1880"/>
        <item m="1" x="1485"/>
        <item m="1" x="3250"/>
        <item m="1" x="787"/>
        <item m="1" x="3493"/>
        <item m="1" x="451"/>
        <item m="1" x="2785"/>
        <item m="1" x="1185"/>
        <item m="1" x="1508"/>
        <item m="1" x="2572"/>
        <item m="1" x="2336"/>
        <item m="1" x="3450"/>
        <item m="1" x="2254"/>
        <item m="1" x="2544"/>
        <item m="1" x="2633"/>
        <item m="1" x="2614"/>
        <item m="1" x="3810"/>
        <item m="1" x="1152"/>
        <item m="1" x="2900"/>
        <item m="1" x="2921"/>
        <item m="1" x="919"/>
        <item m="1" x="3242"/>
        <item m="1" x="1055"/>
        <item m="1" x="1603"/>
        <item m="1" x="3100"/>
        <item m="1" x="3797"/>
        <item m="1" x="1111"/>
        <item m="1" x="2134"/>
        <item m="1" x="3427"/>
        <item m="1" x="2802"/>
        <item m="1" x="2983"/>
        <item m="1" x="3840"/>
        <item m="1" x="1546"/>
        <item m="1" x="2977"/>
        <item m="1" x="2077"/>
        <item m="1" x="2011"/>
        <item m="1" x="1969"/>
        <item m="1" x="1740"/>
        <item m="1" x="898"/>
        <item m="1" x="1049"/>
        <item m="1" x="890"/>
        <item m="1" x="3117"/>
        <item m="1" x="1366"/>
        <item m="1" x="3542"/>
        <item m="1" x="2506"/>
        <item m="1" x="2438"/>
        <item m="1" x="2564"/>
        <item m="1" x="3357"/>
        <item m="1" x="1929"/>
        <item m="1" x="3217"/>
        <item m="1" x="3426"/>
        <item m="1" x="3302"/>
        <item m="1" x="2526"/>
        <item m="1" x="3392"/>
        <item m="1" x="3390"/>
        <item m="1" x="3708"/>
        <item m="1" x="723"/>
        <item m="1" x="475"/>
        <item m="1" x="2401"/>
        <item m="1" x="736"/>
        <item m="1" x="2102"/>
        <item m="1" x="2820"/>
        <item m="1" x="2783"/>
        <item m="1" x="1262"/>
        <item m="1" x="937"/>
        <item m="1" x="3378"/>
        <item m="1" x="1072"/>
        <item m="1" x="1361"/>
        <item m="1" x="450"/>
        <item m="1" x="876"/>
        <item m="1" x="513"/>
        <item m="1" x="2623"/>
        <item m="1" x="661"/>
        <item m="1" x="2177"/>
        <item m="1" x="1439"/>
        <item m="1" x="1377"/>
        <item m="1" x="2527"/>
        <item m="1" x="2111"/>
        <item m="1" x="1836"/>
        <item m="1" x="2663"/>
        <item m="1" x="2873"/>
        <item m="1" x="1011"/>
        <item m="1" x="1237"/>
        <item m="1" x="3086"/>
        <item m="1" x="1993"/>
        <item m="1" x="2531"/>
        <item m="1" x="2931"/>
        <item m="1" x="2943"/>
        <item m="1" x="2849"/>
        <item m="1" x="2328"/>
        <item m="1" x="2658"/>
        <item m="1" x="1829"/>
        <item m="1" x="753"/>
        <item m="1" x="573"/>
        <item m="1" x="1130"/>
        <item m="1" x="2351"/>
        <item m="1" x="3061"/>
        <item m="1" x="3476"/>
        <item m="1" x="2617"/>
        <item m="1" x="3561"/>
        <item m="1" x="1150"/>
        <item m="1" x="650"/>
        <item m="1" x="3720"/>
        <item m="1" x="3706"/>
        <item m="1" x="2329"/>
        <item m="1" x="1401"/>
        <item m="1" x="1893"/>
        <item m="1" x="3782"/>
        <item m="1" x="3671"/>
        <item m="1" x="3505"/>
        <item m="1" x="521"/>
        <item m="1" x="2612"/>
        <item m="1" x="1384"/>
        <item m="1" x="2036"/>
        <item m="1" x="1407"/>
        <item m="1" x="3541"/>
        <item m="1" x="670"/>
        <item m="1" x="1889"/>
        <item m="1" x="3767"/>
        <item m="1" x="1571"/>
        <item m="1" x="1465"/>
        <item m="1" x="596"/>
        <item m="1" x="3589"/>
        <item m="1" x="1775"/>
        <item m="1" x="2496"/>
        <item m="1" x="2281"/>
        <item m="1" x="3449"/>
        <item m="1" x="849"/>
        <item m="1" x="3460"/>
        <item m="1" x="866"/>
        <item m="1" x="597"/>
        <item m="1" x="3270"/>
        <item m="1" x="3447"/>
        <item m="1" x="1754"/>
        <item m="1" x="2529"/>
        <item m="1" x="1718"/>
        <item m="1" x="1933"/>
        <item m="1" x="2271"/>
        <item m="1" x="2922"/>
        <item m="1" x="2708"/>
        <item m="1" x="3313"/>
        <item m="1" x="3258"/>
        <item m="1" x="3395"/>
        <item m="1" x="2424"/>
        <item m="1" x="3335"/>
        <item m="1" x="1487"/>
        <item m="1" x="2850"/>
        <item m="1" x="3331"/>
        <item m="1" x="3128"/>
        <item m="1" x="2471"/>
        <item m="1" x="2284"/>
        <item m="1" x="3815"/>
        <item m="1" x="2487"/>
        <item m="1" x="3490"/>
        <item m="1" x="3199"/>
        <item m="1" x="1505"/>
        <item m="1" x="2209"/>
        <item m="1" x="3154"/>
        <item m="1" x="673"/>
        <item m="1" x="3430"/>
        <item m="1" x="2425"/>
        <item m="1" x="1950"/>
        <item m="1" x="630"/>
        <item m="1" x="2047"/>
        <item m="1" x="1988"/>
        <item m="1" x="634"/>
        <item m="1" x="2551"/>
        <item m="1" x="3835"/>
        <item m="1" x="1317"/>
        <item m="1" x="3025"/>
        <item m="1" x="2913"/>
        <item m="1" x="2180"/>
        <item m="1" x="1078"/>
        <item m="1" x="3523"/>
        <item m="1" x="1455"/>
        <item m="1" x="1062"/>
        <item m="1" x="1996"/>
        <item m="1" x="3286"/>
        <item m="1" x="611"/>
        <item m="1" x="1390"/>
        <item m="1" x="3243"/>
        <item m="1" x="3811"/>
        <item m="1" x="1188"/>
        <item m="1" x="1298"/>
        <item m="1" x="1779"/>
        <item m="1" x="2970"/>
        <item m="1" x="886"/>
        <item m="1" x="3508"/>
        <item m="1" x="1773"/>
        <item m="1" x="2942"/>
        <item m="1" x="3480"/>
        <item m="1" x="2037"/>
        <item m="1" x="2041"/>
        <item m="1" x="1388"/>
        <item m="1" x="2503"/>
        <item m="1" x="1813"/>
        <item m="1" x="2621"/>
        <item m="1" x="1037"/>
        <item m="1" x="2004"/>
        <item m="1" x="3584"/>
        <item m="1" x="2138"/>
        <item m="1" x="3332"/>
        <item m="1" x="1276"/>
        <item m="1" x="507"/>
        <item m="1" x="1902"/>
        <item m="1" x="3088"/>
        <item m="1" x="2947"/>
        <item m="1" x="1631"/>
        <item m="1" x="3818"/>
        <item m="1" x="2829"/>
        <item m="1" x="2558"/>
        <item m="1" x="901"/>
        <item m="1" x="2387"/>
        <item m="1" x="3184"/>
        <item m="1" x="2945"/>
        <item m="1" x="1528"/>
        <item m="1" x="1866"/>
        <item m="1" x="2926"/>
        <item m="1" x="2671"/>
        <item m="1" x="468"/>
        <item m="1" x="1675"/>
        <item m="1" x="1786"/>
        <item m="1" x="2729"/>
        <item m="1" x="1722"/>
        <item m="1" x="1300"/>
        <item m="1" x="3816"/>
        <item m="1" x="3004"/>
        <item m="1" x="576"/>
        <item m="1" x="929"/>
        <item m="1" x="3529"/>
        <item m="1" x="3284"/>
        <item m="1" x="861"/>
        <item m="1" x="3441"/>
        <item m="1" x="3858"/>
        <item m="1" x="1200"/>
        <item m="1" x="3310"/>
        <item m="1" x="3287"/>
        <item m="1" x="1983"/>
        <item m="1" x="678"/>
        <item m="1" x="2700"/>
        <item m="1" x="3095"/>
        <item m="1" x="3240"/>
        <item m="1" x="2766"/>
        <item m="1" x="1304"/>
        <item m="1" x="896"/>
        <item m="1" x="3204"/>
        <item m="1" x="3624"/>
        <item m="1" x="3135"/>
        <item m="1" x="2741"/>
        <item m="1" x="3180"/>
        <item m="1" x="1348"/>
        <item m="1" x="2423"/>
        <item m="1" x="3462"/>
        <item m="1" x="1369"/>
        <item m="1" x="1689"/>
        <item x="253"/>
        <item m="1" x="1673"/>
        <item m="1" x="470"/>
        <item m="1" x="2451"/>
        <item m="1" x="3817"/>
        <item m="1" x="3431"/>
        <item m="1" x="3396"/>
        <item m="1" x="1551"/>
        <item m="1" x="1707"/>
        <item m="1" x="1538"/>
        <item m="1" x="2479"/>
        <item m="1" x="2239"/>
        <item m="1" x="1597"/>
        <item m="1" x="3469"/>
        <item m="1" x="1433"/>
        <item m="1" x="2582"/>
        <item m="1" x="911"/>
        <item m="1" x="3486"/>
        <item m="1" x="3298"/>
        <item m="1" x="2647"/>
        <item m="1" x="2814"/>
        <item x="437"/>
        <item m="1" x="3731"/>
        <item m="1" x="2571"/>
        <item m="1" x="1770"/>
        <item m="1" x="807"/>
        <item m="1" x="2524"/>
        <item m="1" x="1849"/>
        <item m="1" x="3175"/>
        <item m="1" x="3101"/>
        <item m="1" x="1339"/>
        <item m="1" x="1081"/>
        <item m="1" x="1026"/>
        <item m="1" x="2013"/>
        <item x="314"/>
        <item m="1" x="3778"/>
        <item m="1" x="2241"/>
        <item m="1" x="3682"/>
        <item m="1" x="738"/>
        <item m="1" x="1293"/>
        <item m="1" x="2915"/>
        <item m="1" x="2310"/>
        <item m="1" x="2092"/>
        <item m="1" x="2127"/>
        <item m="1" x="1151"/>
        <item m="1" x="2421"/>
        <item m="1" x="3762"/>
        <item m="1" x="699"/>
        <item m="1" x="1249"/>
        <item m="1" x="548"/>
        <item m="1" x="897"/>
        <item m="1" x="2314"/>
        <item m="1" x="3279"/>
        <item m="1" x="2382"/>
        <item m="1" x="1504"/>
        <item m="1" x="2030"/>
        <item m="1" x="2388"/>
        <item m="1" x="3194"/>
        <item m="1" x="2067"/>
        <item m="1" x="1035"/>
        <item m="1" x="2557"/>
        <item m="1" x="632"/>
        <item m="1" x="1812"/>
        <item m="1" x="2500"/>
        <item m="1" x="2005"/>
        <item m="1" x="3448"/>
        <item m="1" x="1443"/>
        <item m="1" x="3577"/>
        <item m="1" x="3044"/>
        <item m="1" x="3820"/>
        <item m="1" x="1186"/>
        <item m="1" x="3530"/>
        <item m="1" x="646"/>
        <item m="1" x="2377"/>
        <item m="1" x="3297"/>
        <item m="1" x="2244"/>
        <item m="1" x="3062"/>
        <item x="435"/>
        <item m="1" x="1163"/>
        <item m="1" x="1299"/>
        <item m="1" x="3336"/>
        <item m="1" x="1876"/>
        <item m="1" x="2597"/>
        <item m="1" x="1139"/>
        <item m="1" x="2556"/>
        <item m="1" x="1242"/>
        <item m="1" x="2716"/>
        <item m="1" x="1875"/>
        <item m="1" x="2898"/>
        <item m="1" x="1442"/>
        <item m="1" x="1195"/>
        <item m="1" x="2048"/>
        <item m="1" x="3137"/>
        <item m="1" x="805"/>
        <item m="1" x="1542"/>
        <item m="1" x="2430"/>
        <item m="1" x="3343"/>
        <item m="1" x="2144"/>
        <item m="1" x="1620"/>
        <item m="1" x="1215"/>
        <item m="1" x="2290"/>
        <item m="1" x="2260"/>
        <item m="1" x="2184"/>
        <item m="1" x="865"/>
        <item m="1" x="3839"/>
        <item m="1" x="2787"/>
        <item m="1" x="1483"/>
        <item m="1" x="3759"/>
        <item m="1" x="1771"/>
        <item m="1" x="1955"/>
        <item m="1" x="2919"/>
        <item m="1" x="1400"/>
        <item m="1" x="2846"/>
        <item m="1" x="1449"/>
        <item m="1" x="1820"/>
        <item m="1" x="1256"/>
        <item m="1" x="3489"/>
        <item m="1" x="694"/>
        <item m="1" x="2408"/>
        <item m="1" x="3628"/>
        <item m="1" x="3127"/>
        <item m="1" x="1492"/>
        <item m="1" x="682"/>
        <item m="1" x="623"/>
        <item m="1" x="2240"/>
        <item m="1" x="3855"/>
        <item m="1" x="2128"/>
        <item m="1" x="1454"/>
        <item m="1" x="1279"/>
        <item m="1" x="2204"/>
        <item m="1" x="2098"/>
        <item m="1" x="1127"/>
        <item m="1" x="2200"/>
        <item m="1" x="3404"/>
        <item m="1" x="2886"/>
        <item m="1" x="700"/>
        <item m="1" x="2413"/>
        <item m="1" x="3600"/>
        <item m="1" x="2020"/>
        <item m="1" x="1068"/>
        <item m="1" x="1403"/>
        <item m="1" x="2409"/>
        <item m="1" x="3191"/>
        <item m="1" x="3626"/>
        <item m="1" x="1872"/>
        <item m="1" x="1624"/>
        <item m="1" x="710"/>
        <item m="1" x="1268"/>
        <item m="1" x="1611"/>
        <item m="1" x="3570"/>
        <item m="1" x="941"/>
        <item m="1" x="904"/>
        <item m="1" x="1998"/>
        <item m="1" x="1434"/>
        <item m="1" x="3627"/>
        <item m="1" x="1316"/>
        <item m="1" x="1668"/>
        <item m="1" x="1155"/>
        <item m="1" x="1489"/>
        <item m="1" x="2725"/>
        <item m="1" x="2684"/>
        <item m="1" x="3595"/>
        <item m="1" x="3069"/>
        <item m="1" x="1711"/>
        <item m="1" x="2512"/>
        <item m="1" x="3195"/>
        <item m="1" x="2120"/>
        <item m="1" x="621"/>
        <item m="1" x="3220"/>
        <item m="1" x="1686"/>
        <item m="1" x="1808"/>
        <item m="1" x="636"/>
        <item m="1" x="2076"/>
        <item m="1" x="440"/>
        <item m="1" x="3148"/>
        <item m="1" x="2139"/>
        <item m="1" x="587"/>
        <item m="1" x="3050"/>
        <item m="1" x="688"/>
        <item m="1" x="2152"/>
        <item m="1" x="3380"/>
        <item m="1" x="977"/>
        <item m="1" x="2091"/>
        <item m="1" x="1307"/>
        <item m="1" x="1044"/>
        <item m="1" x="1189"/>
        <item m="1" x="2082"/>
        <item m="1" x="3687"/>
        <item m="1" x="3801"/>
        <item m="1" x="3363"/>
        <item m="1" x="3094"/>
        <item m="1" x="769"/>
        <item m="1" x="480"/>
        <item m="1" x="2764"/>
        <item m="1" x="3603"/>
        <item m="1" x="1482"/>
        <item m="1" x="3652"/>
        <item m="1" x="1555"/>
        <item m="1" x="1868"/>
        <item m="1" x="3002"/>
        <item m="1" x="2573"/>
        <item m="1" x="2333"/>
        <item m="1" x="903"/>
        <item m="1" x="1162"/>
        <item m="1" x="3416"/>
        <item m="1" x="3444"/>
        <item m="1" x="1819"/>
        <item m="1" x="834"/>
        <item m="1" x="3492"/>
        <item m="1" x="3358"/>
        <item m="1" x="2210"/>
        <item m="1" x="494"/>
        <item m="1" x="2675"/>
        <item m="1" x="3281"/>
        <item m="1" x="595"/>
        <item m="1" x="1506"/>
        <item m="1" x="2967"/>
        <item m="1" x="2796"/>
        <item m="1" x="1108"/>
        <item m="1" x="2272"/>
        <item m="1" x="493"/>
        <item m="1" x="2003"/>
        <item m="1" x="735"/>
        <item m="1" x="2083"/>
        <item m="1" x="3722"/>
        <item m="1" x="3072"/>
        <item m="1" x="856"/>
        <item m="1" x="806"/>
        <item m="1" x="581"/>
        <item m="1" x="2391"/>
        <item m="1" x="3648"/>
        <item m="1" x="1838"/>
        <item m="1" x="2866"/>
        <item m="1" x="1856"/>
        <item m="1" x="2259"/>
        <item m="1" x="1949"/>
        <item m="1" x="3406"/>
        <item m="1" x="616"/>
        <item m="1" x="1416"/>
        <item m="1" x="3360"/>
        <item m="1" x="689"/>
        <item m="1" x="2631"/>
        <item m="1" x="1818"/>
        <item m="1" x="1087"/>
        <item m="1" x="2580"/>
        <item m="1" x="2364"/>
        <item m="1" x="2371"/>
        <item m="1" x="3747"/>
        <item m="1" x="2830"/>
        <item m="1" x="3514"/>
        <item m="1" x="3206"/>
        <item m="1" x="840"/>
        <item m="1" x="2264"/>
        <item m="1" x="1544"/>
        <item m="1" x="2501"/>
        <item m="1" x="593"/>
        <item m="1" x="2856"/>
        <item m="1" x="2309"/>
        <item m="1" x="462"/>
        <item m="1" x="463"/>
        <item m="1" x="2825"/>
        <item m="1" x="946"/>
        <item m="1" x="3329"/>
        <item m="1" x="2469"/>
        <item m="1" x="538"/>
        <item m="1" x="2148"/>
        <item m="1" x="3183"/>
        <item m="1" x="1225"/>
        <item m="1" x="2000"/>
        <item m="1" x="2515"/>
        <item m="1" x="3376"/>
        <item m="1" x="2411"/>
        <item m="1" x="1104"/>
        <item m="1" x="3215"/>
        <item m="1" x="3726"/>
        <item m="1" x="2117"/>
        <item m="1" x="2824"/>
        <item m="1" x="3748"/>
        <item m="1" x="3633"/>
        <item m="1" x="2740"/>
        <item m="1" x="2528"/>
        <item m="1" x="2536"/>
        <item m="1" x="3156"/>
        <item m="1" x="2595"/>
        <item m="1" x="3432"/>
        <item m="1" x="1378"/>
        <item m="1" x="3608"/>
        <item m="1" x="3774"/>
        <item m="1" x="2530"/>
        <item m="1" x="3746"/>
        <item m="1" x="1981"/>
        <item m="1" x="790"/>
        <item m="1" x="2434"/>
        <item m="1" x="2219"/>
        <item m="1" x="3354"/>
        <item m="1" x="1424"/>
        <item m="1" x="2429"/>
        <item m="1" x="1729"/>
        <item m="1" x="645"/>
        <item m="1" x="3039"/>
        <item m="1" x="763"/>
        <item m="1" x="2231"/>
        <item m="1" x="483"/>
        <item m="1" x="1888"/>
        <item m="1" x="1861"/>
        <item m="1" x="2096"/>
        <item m="1" x="2694"/>
        <item m="1" x="1863"/>
        <item m="1" x="3295"/>
        <item m="1" x="2225"/>
        <item m="1" x="2474"/>
        <item m="1" x="3109"/>
        <item m="1" x="533"/>
        <item m="1" x="1985"/>
        <item m="1" x="3102"/>
        <item m="1" x="516"/>
        <item m="1" x="1660"/>
        <item m="1" x="3010"/>
        <item m="1" x="3499"/>
        <item m="1" x="1383"/>
        <item m="1" x="1626"/>
        <item m="1" x="2107"/>
        <item m="1" x="3038"/>
        <item m="1" x="2399"/>
        <item m="1" x="633"/>
        <item m="1" x="1932"/>
        <item m="1" x="2201"/>
        <item m="1" x="2677"/>
        <item m="1" x="2255"/>
        <item m="1" x="1110"/>
        <item m="1" x="3041"/>
        <item m="1" x="541"/>
        <item m="1" x="2439"/>
        <item m="1" x="1924"/>
        <item m="1" x="2097"/>
        <item m="1" x="2602"/>
        <item m="1" x="744"/>
        <item m="1" x="3042"/>
        <item m="1" x="3521"/>
        <item m="1" x="1292"/>
        <item m="1" x="3420"/>
        <item m="1" x="1341"/>
        <item m="1" x="3475"/>
        <item m="1" x="1290"/>
        <item m="1" x="1606"/>
        <item m="1" x="2930"/>
        <item m="1" x="3721"/>
        <item m="1" x="796"/>
        <item m="1" x="2606"/>
        <item m="1" x="2509"/>
        <item m="1" x="2460"/>
        <item m="1" x="3640"/>
        <item m="1" x="2235"/>
        <item m="1" x="3276"/>
        <item m="1" x="2188"/>
        <item m="1" x="2601"/>
        <item m="1" x="1561"/>
        <item m="1" x="3842"/>
        <item m="1" x="2841"/>
        <item m="1" x="543"/>
        <item m="1" x="3350"/>
        <item m="1" x="1054"/>
        <item m="1" x="1198"/>
        <item m="1" x="3413"/>
        <item m="1" x="762"/>
        <item m="1" x="737"/>
        <item m="1" x="2960"/>
        <item m="1" x="2043"/>
        <item m="1" x="1769"/>
        <item m="1" x="619"/>
        <item m="1" x="1575"/>
        <item m="1" x="665"/>
        <item m="1" x="2323"/>
        <item m="1" x="3327"/>
        <item m="1" x="618"/>
        <item m="1" x="1367"/>
        <item m="1" x="3006"/>
        <item m="1" x="1816"/>
        <item m="1" x="2604"/>
        <item m="1" x="3769"/>
        <item m="1" x="2869"/>
        <item m="1" x="3123"/>
        <item m="1" x="1758"/>
        <item m="1" x="3551"/>
        <item m="1" x="1355"/>
        <item m="1" x="964"/>
        <item m="1" x="3000"/>
        <item m="1" x="1531"/>
        <item m="1" x="2637"/>
        <item m="1" x="3253"/>
        <item m="1" x="3695"/>
        <item m="1" x="2686"/>
        <item m="1" x="1496"/>
        <item m="1" x="938"/>
        <item m="1" x="1477"/>
        <item m="1" x="1447"/>
        <item m="1" x="2146"/>
        <item m="1" x="1910"/>
        <item m="1" x="681"/>
        <item m="1" x="1183"/>
        <item m="1" x="3022"/>
        <item m="1" x="859"/>
        <item m="1" x="1475"/>
        <item m="1" x="2574"/>
        <item m="1" x="1799"/>
        <item m="1" x="2660"/>
        <item m="1" x="2288"/>
        <item m="1" x="3268"/>
        <item m="1" x="1522"/>
        <item m="1" x="906"/>
        <item m="1" x="1169"/>
        <item m="1" x="944"/>
        <item m="1" x="3366"/>
        <item m="1" x="2110"/>
        <item m="1" x="2143"/>
        <item m="1" x="791"/>
        <item m="1" x="1780"/>
        <item m="1" x="2321"/>
        <item m="1" x="3381"/>
        <item m="1" x="1106"/>
        <item m="1" x="2470"/>
        <item m="1" x="1061"/>
        <item m="1" x="1051"/>
        <item m="1" x="902"/>
        <item m="1" x="1587"/>
        <item m="1" x="3580"/>
        <item m="1" x="2462"/>
        <item m="1" x="2367"/>
        <item m="1" x="3112"/>
        <item m="1" x="1688"/>
        <item m="1" x="2668"/>
        <item m="1" x="1000"/>
        <item m="1" x="1951"/>
        <item m="1" x="3032"/>
        <item m="1" x="2106"/>
        <item m="1" x="1006"/>
        <item m="1" x="3719"/>
        <item m="1" x="2927"/>
        <item m="1" x="1036"/>
        <item m="1" x="2743"/>
        <item m="1" x="1321"/>
        <item m="1" x="582"/>
        <item m="1" x="2268"/>
        <item m="1" x="2216"/>
        <item m="1" x="3861"/>
        <item m="1" x="2724"/>
        <item m="1" x="1432"/>
        <item m="1" x="2661"/>
        <item m="1" x="660"/>
        <item m="1" x="2989"/>
        <item m="1" x="2221"/>
        <item m="1" x="469"/>
        <item m="1" x="642"/>
        <item m="1" x="1967"/>
        <item m="1" x="792"/>
        <item m="1" x="2136"/>
        <item m="1" x="2176"/>
        <item m="1" x="3277"/>
        <item m="1" x="2523"/>
        <item m="1" x="1431"/>
        <item m="1" x="1261"/>
        <item m="1" x="852"/>
        <item m="1" x="1326"/>
        <item m="1" x="1414"/>
        <item m="1" x="1461"/>
        <item m="1" x="3322"/>
        <item m="1" x="2196"/>
        <item m="1" x="550"/>
        <item m="1" x="867"/>
        <item m="1" x="1462"/>
        <item m="1" x="1569"/>
        <item m="1" x="2837"/>
        <item m="1" x="3579"/>
        <item m="1" x="3684"/>
        <item m="1" x="3661"/>
        <item m="1" x="3321"/>
        <item m="1" x="1666"/>
        <item m="1" x="3345"/>
        <item m="1" x="504"/>
        <item m="1" x="3819"/>
        <item m="1" x="1874"/>
        <item m="1" x="3244"/>
        <item m="1" x="1964"/>
        <item m="1" x="1579"/>
        <item m="1" x="1968"/>
        <item m="1" x="1363"/>
        <item m="1" x="1079"/>
        <item m="1" x="2402"/>
        <item m="1" x="2720"/>
        <item m="1" x="477"/>
        <item m="1" x="2744"/>
        <item m="1" x="3333"/>
        <item m="1" x="610"/>
        <item m="1" x="2834"/>
        <item m="1" x="3308"/>
        <item m="1" x="3730"/>
        <item m="1" x="1526"/>
        <item m="1" x="959"/>
        <item m="1" x="2878"/>
        <item m="1" x="2804"/>
        <item m="1" x="3247"/>
        <item m="1" x="605"/>
        <item m="1" x="1784"/>
        <item m="1" x="1739"/>
        <item m="1" x="3739"/>
        <item m="1" x="900"/>
        <item m="1" x="1045"/>
        <item m="1" x="1271"/>
        <item m="1" x="585"/>
        <item m="1" x="2159"/>
        <item m="1" x="2505"/>
        <item m="1" x="3591"/>
        <item m="1" x="3023"/>
        <item m="1" x="3824"/>
        <item m="1" x="1652"/>
        <item m="1" x="3776"/>
        <item m="1" x="3428"/>
        <item m="1" x="2833"/>
        <item m="1" x="2368"/>
        <item m="1" x="1126"/>
        <item m="1" x="2327"/>
        <item m="1" x="1027"/>
        <item m="1" x="1131"/>
        <item m="1" x="3314"/>
        <item m="1" x="1953"/>
        <item m="1" x="2224"/>
        <item m="1" x="2492"/>
        <item m="1" x="3226"/>
        <item m="1" x="2958"/>
        <item m="1" x="1760"/>
        <item m="1" x="1650"/>
        <item m="1" x="3702"/>
        <item m="1" x="1230"/>
        <item m="1" x="845"/>
        <item m="1" x="505"/>
        <item m="1" x="2644"/>
        <item m="1" x="3845"/>
        <item m="1" x="465"/>
        <item m="1" x="1125"/>
        <item m="1" x="1844"/>
        <item m="1" x="757"/>
        <item m="1" x="2498"/>
        <item m="1" x="3451"/>
        <item m="1" x="975"/>
        <item m="1" x="1634"/>
        <item m="1" x="1992"/>
        <item m="1" x="3012"/>
        <item m="1" x="2797"/>
        <item m="1" x="1395"/>
        <item m="1" x="1532"/>
        <item m="1" x="3060"/>
        <item m="1" x="3809"/>
        <item m="1" x="2999"/>
        <item m="1" x="2974"/>
        <item m="1" x="705"/>
        <item m="1" x="2129"/>
        <item m="1" x="3763"/>
        <item m="1" x="542"/>
        <item m="1" x="2381"/>
        <item m="1" x="3740"/>
        <item m="1" x="1100"/>
        <item m="1" x="2781"/>
        <item m="1" x="3756"/>
        <item m="1" x="3132"/>
        <item m="1" x="3018"/>
        <item m="1" x="3256"/>
        <item m="1" x="1418"/>
        <item m="1" x="3009"/>
        <item m="1" x="3459"/>
        <item m="1" x="498"/>
        <item m="1" x="2226"/>
        <item m="1" x="3705"/>
        <item m="1" x="3067"/>
        <item m="1" x="1927"/>
        <item m="1" x="3668"/>
        <item m="1" x="1438"/>
        <item m="1" x="1501"/>
        <item m="1" x="2662"/>
        <item m="1" x="3619"/>
        <item m="1" x="3292"/>
        <item m="1" x="1178"/>
        <item m="1" x="819"/>
        <item m="1" x="2055"/>
        <item m="1" x="2941"/>
        <item m="1" x="3764"/>
        <item m="1" x="884"/>
        <item m="1" x="1214"/>
        <item m="1" x="1096"/>
        <item m="1" x="2017"/>
        <item m="1" x="3688"/>
        <item m="1" x="3190"/>
        <item m="1" x="3367"/>
        <item m="1" x="2735"/>
        <item m="1" x="2433"/>
        <item m="1" x="3851"/>
        <item m="1" x="3742"/>
        <item m="1" x="2689"/>
        <item m="1" x="3421"/>
        <item m="1" x="2538"/>
        <item m="1" x="3466"/>
        <item m="1" x="1265"/>
        <item m="1" x="2140"/>
        <item m="1" x="924"/>
        <item m="1" x="1069"/>
        <item m="1" x="3590"/>
        <item m="1" x="1605"/>
        <item m="1" x="1007"/>
        <item m="1" x="2773"/>
        <item m="1" x="3545"/>
        <item m="1" x="794"/>
        <item m="1" x="1224"/>
        <item m="1" x="560"/>
        <item m="1" x="3535"/>
        <item m="1" x="1562"/>
        <item m="1" x="1490"/>
        <item m="1" x="1641"/>
        <item m="1" x="3651"/>
        <item m="1" x="1772"/>
        <item m="1" x="2566"/>
        <item m="1" x="3037"/>
        <item m="1" x="2337"/>
        <item m="1" x="2811"/>
        <item m="1" x="2236"/>
        <item m="1" x="2884"/>
        <item m="1" x="3410"/>
        <item m="1" x="843"/>
        <item m="1" x="1676"/>
        <item m="1" x="2962"/>
        <item m="1" x="2600"/>
        <item m="1" x="2018"/>
        <item m="1" x="1426"/>
        <item m="1" x="917"/>
        <item m="1" x="2653"/>
        <item m="1" x="3207"/>
        <item m="1" x="1370"/>
        <item m="1" x="997"/>
        <item m="1" x="2680"/>
        <item m="1" x="586"/>
        <item m="1" x="1702"/>
        <item m="1" x="1789"/>
        <item m="1" x="2836"/>
        <item m="1" x="1514"/>
        <item m="1" x="3639"/>
        <item m="1" x="2114"/>
        <item m="1" x="1920"/>
        <item m="1" x="3124"/>
        <item m="1" x="3263"/>
        <item m="1" x="1080"/>
        <item m="1" x="1518"/>
        <item m="1" x="625"/>
        <item m="1" x="2965"/>
        <item m="1" x="588"/>
        <item m="1" x="2650"/>
        <item m="1" x="1226"/>
        <item m="1" x="1004"/>
        <item m="1" x="2476"/>
        <item m="1" x="1272"/>
        <item m="1" x="3596"/>
        <item m="1" x="1859"/>
        <item m="1" x="2916"/>
        <item m="1" x="690"/>
        <item m="1" x="3176"/>
        <item m="1" x="3440"/>
        <item m="1" x="3074"/>
        <item m="1" x="3265"/>
        <item m="1" x="2910"/>
        <item m="1" x="1535"/>
        <item m="1" x="2118"/>
        <item m="1" x="3506"/>
        <item m="1" x="1223"/>
        <item m="1" x="2001"/>
        <item m="1" x="1582"/>
        <item m="1" x="3478"/>
        <item m="1" x="3701"/>
        <item m="1" x="1524"/>
        <item m="1" x="3775"/>
        <item m="1" x="3057"/>
        <item m="1" x="3464"/>
        <item m="1" x="1956"/>
        <item m="1" x="3082"/>
        <item m="1" x="857"/>
        <item m="1" x="3330"/>
        <item m="1" x="3115"/>
        <item m="1" x="2258"/>
        <item m="1" x="1898"/>
        <item m="1" x="965"/>
        <item m="1" x="1058"/>
        <item m="1" x="782"/>
        <item m="1" x="2194"/>
        <item m="1" x="1572"/>
        <item m="1" x="2481"/>
        <item m="1" x="1119"/>
        <item m="1" x="2279"/>
        <item m="1" x="1592"/>
        <item m="1" x="982"/>
        <item m="1" x="514"/>
        <item m="1" x="2968"/>
        <item m="1" x="3143"/>
        <item m="1" x="3454"/>
        <item m="1" x="3221"/>
        <item m="1" x="2933"/>
        <item m="1" x="3515"/>
        <item m="1" x="684"/>
        <item m="1" x="2341"/>
        <item m="1" x="3311"/>
        <item m="1" x="1797"/>
        <item m="1" x="3169"/>
        <item m="1" x="3519"/>
        <item m="1" x="3227"/>
        <item m="1" x="3724"/>
        <item m="1" x="2908"/>
        <item m="1" x="984"/>
        <item m="1" x="2197"/>
        <item m="1" x="666"/>
        <item m="1" x="1959"/>
        <item m="1" x="2567"/>
        <item m="1" x="1725"/>
        <item m="1" x="530"/>
        <item m="1" x="3264"/>
        <item m="1" x="2348"/>
        <item m="1" x="3554"/>
        <item m="1" x="3079"/>
        <item m="1" x="1446"/>
        <item m="1" x="1493"/>
        <item m="1" x="2485"/>
        <item m="1" x="3768"/>
        <item m="1" x="1181"/>
        <item m="1" x="2350"/>
        <item m="1" x="602"/>
        <item m="1" x="1762"/>
        <item m="1" x="594"/>
        <item m="1" x="3077"/>
        <item m="1" x="3068"/>
        <item m="1" x="3359"/>
        <item m="1" x="939"/>
        <item m="1" x="2754"/>
        <item m="1" x="460"/>
        <item m="1" x="3208"/>
        <item m="1" x="2793"/>
        <item m="1" x="1567"/>
        <item m="1" x="3216"/>
        <item m="1" x="2361"/>
        <item m="1" x="3699"/>
        <item m="1" x="3856"/>
        <item m="1" x="974"/>
        <item m="1" x="1560"/>
        <item m="1" x="3531"/>
        <item m="1" x="3021"/>
        <item m="1" x="2484"/>
        <item m="1" x="1995"/>
        <item m="1" x="2513"/>
        <item m="1" x="2514"/>
        <item m="1" x="562"/>
        <item m="1" x="2316"/>
        <item m="1" x="658"/>
        <item m="1" x="2121"/>
        <item m="1" x="486"/>
        <item m="1" x="2315"/>
        <item m="1" x="511"/>
        <item m="1" x="1440"/>
        <item m="1" x="2894"/>
        <item m="1" x="561"/>
        <item m="1" x="1782"/>
        <item m="1" x="3307"/>
        <item m="1" x="732"/>
        <item m="1" x="1435"/>
        <item m="1" x="1523"/>
        <item m="1" x="3696"/>
        <item m="1" x="1325"/>
        <item m="1" x="875"/>
        <item m="1" x="438"/>
        <item m="1" x="930"/>
        <item m="1" x="907"/>
        <item m="1" x="704"/>
        <item m="1" x="1182"/>
        <item m="1" x="568"/>
        <item m="1" x="3588"/>
        <item m="1" x="3585"/>
        <item m="1" x="2510"/>
        <item m="1" x="1086"/>
        <item m="1" x="2440"/>
        <item m="1" x="488"/>
        <item m="1" x="3203"/>
        <item m="1" x="1830"/>
        <item m="1" x="1484"/>
        <item m="1" x="1645"/>
        <item m="1" x="1171"/>
        <item m="1" x="2578"/>
        <item m="1" x="2883"/>
        <item m="1" x="1089"/>
        <item m="1" x="2666"/>
        <item m="1" x="2521"/>
        <item m="1" x="3662"/>
        <item m="1" x="3660"/>
        <item m="1" x="1411"/>
        <item m="1" x="2251"/>
        <item m="1" x="799"/>
        <item m="1" x="711"/>
        <item m="1" x="3328"/>
        <item m="1" x="2452"/>
        <item m="1" x="3750"/>
        <item m="1" x="540"/>
        <item m="1" x="3371"/>
        <item m="1" x="2598"/>
        <item m="1" x="3092"/>
        <item m="1" x="2758"/>
        <item m="1" x="3830"/>
        <item m="1" x="2414"/>
        <item m="1" x="497"/>
        <item m="1" x="2063"/>
        <item m="1" x="3111"/>
        <item m="1" x="1694"/>
        <item m="1" x="1618"/>
        <item m="1" x="3045"/>
        <item m="1" x="2969"/>
        <item m="1" x="2879"/>
        <item m="1" x="2705"/>
        <item m="1" x="3036"/>
        <item m="1" x="1732"/>
        <item m="1" x="3645"/>
        <item m="1" x="1507"/>
        <item m="1" x="742"/>
        <item m="1" x="558"/>
        <item m="1" x="2508"/>
        <item m="1" x="1763"/>
        <item m="1" x="2278"/>
        <item m="1" x="501"/>
        <item m="1" x="1495"/>
        <item m="1" x="830"/>
        <item m="1" x="1154"/>
        <item m="1" x="2461"/>
        <item m="1" x="520"/>
        <item m="1" x="3685"/>
        <item m="1" x="3453"/>
        <item m="1" x="515"/>
        <item m="1" x="3070"/>
        <item m="1" x="3153"/>
        <item m="1" x="2232"/>
        <item m="1" x="608"/>
        <item m="1" x="1966"/>
        <item m="1" x="3386"/>
        <item m="1" x="3211"/>
        <item m="1" x="1437"/>
        <item m="1" x="808"/>
        <item m="1" x="962"/>
        <item m="1" x="2980"/>
        <item m="1" x="905"/>
        <item m="1" x="3083"/>
        <item m="1" x="1032"/>
        <item m="1" x="960"/>
        <item m="1" x="2731"/>
        <item m="1" x="466"/>
        <item m="1" x="3844"/>
        <item m="1" x="2410"/>
        <item m="1" x="2029"/>
        <item m="1" x="491"/>
        <item m="1" x="2756"/>
        <item m="1" x="1364"/>
        <item m="1" x="3415"/>
        <item m="1" x="3813"/>
        <item m="1" x="2952"/>
        <item m="1" x="2864"/>
        <item m="1" x="1269"/>
        <item m="1" x="3583"/>
        <item m="1" x="2112"/>
        <item m="1" x="3482"/>
        <item m="1" x="863"/>
        <item m="1" x="1520"/>
        <item m="1" x="2718"/>
        <item m="1" x="1525"/>
        <item m="1" x="1596"/>
        <item m="1" x="2629"/>
        <item m="1" x="1229"/>
        <item m="1" x="3683"/>
        <item m="1" x="648"/>
        <item m="1" x="2976"/>
        <item m="1" x="1801"/>
        <item m="1" x="3765"/>
        <item m="1" x="2995"/>
        <item m="1" x="3630"/>
        <item m="1" x="2497"/>
        <item m="1" x="3675"/>
        <item m="1" x="1553"/>
        <item m="1" x="2173"/>
        <item m="1" x="868"/>
        <item m="1" x="1464"/>
        <item m="1" x="707"/>
        <item m="1" x="1751"/>
        <item m="1" x="1202"/>
        <item m="1" x="578"/>
        <item m="1" x="2450"/>
        <item m="1" x="2311"/>
        <item m="1" x="2187"/>
        <item m="1" x="2659"/>
        <item m="1" x="3631"/>
        <item m="1" x="3120"/>
        <item m="1" x="2565"/>
        <item m="1" x="2494"/>
        <item m="1" x="2730"/>
        <item m="1" x="564"/>
        <item m="1" x="2039"/>
        <item m="1" x="3388"/>
        <item m="1" x="3384"/>
        <item m="1" x="2654"/>
        <item m="1" x="3605"/>
        <item m="1" x="2772"/>
        <item m="1" x="1398"/>
        <item m="1" x="1938"/>
        <item m="1" x="1581"/>
        <item m="1" x="2652"/>
        <item m="1" x="812"/>
        <item m="1" x="2099"/>
        <item m="1" x="3028"/>
        <item m="1" x="2589"/>
        <item x="9"/>
        <item m="1" x="2072"/>
        <item m="1" x="1670"/>
        <item x="320"/>
        <item m="1" x="3827"/>
        <item m="1" x="1886"/>
        <item m="1" x="3188"/>
        <item m="1" x="1854"/>
        <item m="1" x="2994"/>
        <item m="1" x="1766"/>
        <item m="1" x="3107"/>
        <item m="1" x="1028"/>
        <item m="1" x="2519"/>
        <item m="1" x="3576"/>
        <item m="1" x="2861"/>
        <item m="1" x="522"/>
        <item m="1" x="2906"/>
        <item m="1" x="3871"/>
        <item m="1" x="3509"/>
        <item m="1" x="1025"/>
        <item m="1" x="3105"/>
        <item m="1" x="955"/>
        <item m="1" x="2141"/>
        <item m="1" x="2550"/>
        <item m="1" x="2442"/>
        <item m="1" x="3230"/>
        <item m="1" x="2297"/>
        <item m="1" x="3170"/>
        <item m="1" x="1313"/>
        <item m="1" x="575"/>
        <item m="1" x="2988"/>
        <item m="1" x="2453"/>
        <item m="1" x="2094"/>
        <item m="1" x="2305"/>
        <item m="1" x="1659"/>
        <item m="1" x="3405"/>
        <item m="1" x="1284"/>
        <item m="1" x="1918"/>
        <item m="1" x="1358"/>
        <item m="1" x="2245"/>
        <item m="1" x="1085"/>
        <item m="1" x="473"/>
        <item m="1" x="1721"/>
        <item m="1" x="1389"/>
        <item m="1" x="3422"/>
        <item m="1" x="3267"/>
        <item m="1" x="2859"/>
        <item m="1" x="1919"/>
        <item m="1" x="1488"/>
        <item m="1" x="990"/>
        <item m="1" x="3013"/>
        <item m="1" x="1156"/>
        <item m="1" x="1247"/>
        <item m="1" x="2174"/>
        <item m="1" x="637"/>
        <item m="1" x="2763"/>
        <item m="1" x="3483"/>
        <item m="1" x="3210"/>
        <item m="1" x="3085"/>
        <item m="1" x="1656"/>
        <item m="1" x="853"/>
        <item m="1" x="2950"/>
        <item m="1" x="3601"/>
        <item m="1" x="3130"/>
        <item m="1" x="2054"/>
        <item m="1" x="3278"/>
        <item m="1" x="3593"/>
        <item m="1" x="1896"/>
        <item m="1" x="3487"/>
        <item m="1" x="1444"/>
        <item m="1" x="2609"/>
        <item m="1" x="563"/>
        <item m="1" x="1380"/>
        <item m="1" x="3457"/>
        <item m="1" x="1448"/>
        <item m="1" x="829"/>
        <item m="1" x="2217"/>
        <item m="1" x="2145"/>
        <item m="1" x="2770"/>
        <item m="1" x="3458"/>
        <item m="1" x="1128"/>
        <item m="1" x="1014"/>
        <item m="1" x="1710"/>
        <item m="1" x="2347"/>
        <item m="1" x="3533"/>
        <item m="1" x="1921"/>
        <item m="1" x="1647"/>
        <item m="1" x="847"/>
        <item m="1" x="2863"/>
        <item m="1" x="1486"/>
        <item m="1" x="3735"/>
        <item m="1" x="3755"/>
        <item m="1" x="702"/>
        <item m="1" x="1661"/>
        <item m="1" x="858"/>
        <item m="1" x="2301"/>
        <item m="1" x="1625"/>
        <item m="1" x="1837"/>
        <item m="1" x="1252"/>
        <item m="1" x="3411"/>
        <item m="1" x="2949"/>
        <item m="1" x="2093"/>
        <item m="1" x="1619"/>
        <item m="1" x="3030"/>
        <item m="1" x="2056"/>
        <item m="1" x="1415"/>
        <item m="1" x="999"/>
        <item m="1" x="3436"/>
        <item m="1" x="3408"/>
        <item m="1" x="2132"/>
        <item m="1" x="3401"/>
        <item m="1" x="2603"/>
        <item m="1" x="1982"/>
        <item m="1" x="2777"/>
        <item m="1" x="918"/>
        <item m="1" x="1987"/>
        <item m="1" x="3271"/>
        <item m="1" x="1295"/>
        <item m="1" x="2975"/>
        <item m="1" x="1935"/>
        <item m="1" x="565"/>
        <item m="1" x="2821"/>
        <item m="1" x="1499"/>
        <item m="1" x="1301"/>
        <item m="1" x="2697"/>
        <item m="1" x="1822"/>
        <item m="1" x="2688"/>
        <item m="1" x="1255"/>
        <item m="1" x="2419"/>
        <item m="1" x="1916"/>
        <item m="1" x="2736"/>
        <item m="1" x="567"/>
        <item m="1" x="1719"/>
        <item m="1" x="1684"/>
        <item m="1" x="2752"/>
        <item m="1" x="1915"/>
        <item m="1" x="2418"/>
        <item m="1" x="3761"/>
        <item m="1" x="1347"/>
        <item m="1" x="1254"/>
        <item m="1" x="1346"/>
        <item m="1" x="846"/>
        <item m="1" x="1270"/>
        <item m="1" x="2417"/>
        <item m="1" x="1835"/>
        <item m="1" x="1753"/>
        <item m="1" x="1674"/>
        <item m="1" x="1172"/>
        <item m="1" x="966"/>
        <item m="1" x="1253"/>
        <item m="1" x="2751"/>
        <item m="1" x="1091"/>
        <item m="1" x="1904"/>
        <item m="1" x="1903"/>
        <item m="1" x="2687"/>
        <item m="1" x="1922"/>
        <item m="1" x="2586"/>
        <item m="1" x="1726"/>
        <item m="1" x="3550"/>
        <item m="1" x="2742"/>
        <item m="1" x="1258"/>
        <item m="1" x="3236"/>
        <item m="1" x="1714"/>
        <item m="1" x="2137"/>
        <item m="1" x="2404"/>
        <item m="1" x="835"/>
        <item m="1" x="1713"/>
        <item m="1" x="1905"/>
        <item m="1" x="1260"/>
        <item m="1" x="1519"/>
        <item m="1" x="3252"/>
        <item m="1" x="3587"/>
        <item m="1" x="1564"/>
        <item m="1" x="1073"/>
        <item m="1" x="2088"/>
        <item m="1" x="1563"/>
        <item m="1" x="2395"/>
        <item m="1" x="2376"/>
        <item m="1" x="1980"/>
        <item m="1" x="2590"/>
        <item m="1" x="776"/>
        <item m="1" x="2059"/>
        <item m="1" x="2068"/>
        <item m="1" x="1468"/>
        <item m="1" x="3788"/>
        <item m="1" x="3780"/>
        <item m="1" x="3578"/>
        <item m="1" x="2340"/>
        <item m="1" x="2845"/>
        <item m="1" x="3075"/>
        <item m="1" x="3783"/>
        <item m="1" x="2332"/>
        <item x="10"/>
        <item m="1" x="2464"/>
        <item m="1" x="1790"/>
        <item m="1" x="892"/>
        <item m="1" x="2035"/>
        <item m="1" x="2065"/>
        <item m="1" x="2734"/>
        <item m="1" x="629"/>
        <item m="1" x="1436"/>
        <item m="1" x="3823"/>
        <item m="1" x="3364"/>
        <item m="1" x="850"/>
        <item m="1" x="2050"/>
        <item m="1" x="2562"/>
        <item m="1" x="3089"/>
        <item m="1" x="1909"/>
        <item m="1" x="2721"/>
        <item m="1" x="3181"/>
        <item m="1" x="1133"/>
        <item m="1" x="3319"/>
        <item m="1" x="2115"/>
        <item m="1" x="2923"/>
        <item m="1" x="3315"/>
        <item m="1" x="717"/>
        <item m="1" x="1881"/>
        <item m="1" x="1197"/>
        <item m="1" x="928"/>
        <item m="1" x="1345"/>
        <item m="1" x="2577"/>
        <item m="1" x="2581"/>
        <item m="1" x="3443"/>
        <item m="1" x="2257"/>
        <item m="1" x="3592"/>
        <item m="1" x="1608"/>
        <item m="1" x="971"/>
        <item m="1" x="2798"/>
        <item m="1" x="2109"/>
        <item m="1" x="1273"/>
        <item m="1" x="3822"/>
        <item m="1" x="3014"/>
        <item m="1" x="3163"/>
        <item m="1" x="2532"/>
        <item m="1" x="3093"/>
        <item m="1" x="3096"/>
        <item m="1" x="579"/>
        <item m="1" x="3745"/>
        <item m="1" x="1021"/>
        <item m="1" x="2695"/>
        <item m="1" x="2396"/>
        <item m="1" x="3155"/>
        <item m="1" x="1003"/>
        <item m="1" x="2893"/>
        <item m="1" x="615"/>
        <item m="1" x="934"/>
        <item m="1" x="3349"/>
        <item m="1" x="1793"/>
        <item m="1" x="680"/>
        <item m="1" x="3433"/>
        <item m="1" x="2303"/>
        <item m="1" x="3223"/>
        <item m="1" x="1494"/>
        <item m="1" x="1387"/>
        <item m="1" x="3040"/>
        <item m="1" x="2978"/>
        <item m="1" x="1052"/>
        <item m="1" x="662"/>
        <item m="1" x="2858"/>
        <item m="1" x="2015"/>
        <item m="1" x="2104"/>
        <item m="1" x="3729"/>
        <item m="1" x="601"/>
        <item m="1" x="880"/>
        <item m="1" x="1205"/>
        <item m="1" x="2049"/>
        <item m="1" x="1821"/>
        <item m="1" x="814"/>
        <item m="1" x="1930"/>
        <item m="1" x="2081"/>
        <item m="1" x="2291"/>
        <item m="1" x="3565"/>
        <item m="1" x="3796"/>
        <item m="1" x="1371"/>
        <item m="1" x="1825"/>
        <item m="1" x="3566"/>
        <item m="1" x="3757"/>
        <item m="1" x="2282"/>
        <item m="1" x="1883"/>
        <item m="1" x="448"/>
        <item m="1" x="2312"/>
        <item m="1" x="628"/>
        <item m="1" x="3653"/>
        <item m="1" x="3854"/>
        <item m="1" x="3142"/>
        <item m="1" x="2997"/>
        <item m="1" x="1704"/>
        <item m="1" x="517"/>
        <item m="1" x="1159"/>
        <item m="1" x="2774"/>
        <item m="1" x="2985"/>
        <item m="1" x="1406"/>
        <item m="1" x="2276"/>
        <item m="1" x="643"/>
        <item m="1" x="2929"/>
        <item m="1" x="1565"/>
        <item m="1" x="2809"/>
        <item m="1" x="3348"/>
        <item m="1" x="1646"/>
        <item m="1" x="789"/>
        <item m="1" x="1917"/>
        <item m="1" x="1752"/>
        <item m="1" x="1137"/>
        <item m="1" x="2185"/>
        <item m="1" x="3656"/>
        <item m="1" x="2645"/>
        <item m="1" x="1466"/>
        <item m="1" x="2778"/>
        <item m="1" x="2016"/>
        <item m="1" x="2788"/>
        <item m="1" x="677"/>
        <item m="1" x="2026"/>
        <item m="1" x="3342"/>
        <item m="1" x="908"/>
        <item m="1" x="1344"/>
        <item m="1" x="1330"/>
        <item m="1" x="1121"/>
        <item m="1" x="1404"/>
        <item m="1" x="3574"/>
        <item m="1" x="1187"/>
        <item m="1" x="1329"/>
        <item m="1" x="1879"/>
        <item m="1" x="820"/>
        <item m="1" x="3655"/>
        <item m="1" x="2959"/>
        <item m="1" x="1481"/>
        <item m="1" x="3274"/>
        <item m="1" x="2914"/>
        <item m="1" x="3379"/>
        <item m="1" x="883"/>
        <item m="1" x="1303"/>
        <item m="1" x="659"/>
        <item m="1" x="1796"/>
        <item m="1" x="1802"/>
        <item m="1" x="1456"/>
        <item m="1" x="3400"/>
        <item m="1" x="701"/>
        <item m="1" x="3546"/>
        <item m="1" x="803"/>
        <item m="1" x="775"/>
        <item m="1" x="590"/>
        <item m="1" x="3709"/>
        <item m="1" x="2818"/>
        <item m="1" x="932"/>
        <item m="1" x="2215"/>
        <item m="1" x="2620"/>
        <item m="1" x="1692"/>
        <item m="1" x="2230"/>
        <item m="1" x="1806"/>
        <item m="1" x="3323"/>
        <item m="1" x="1815"/>
        <item m="1" x="1065"/>
        <item m="1" x="461"/>
        <item m="1" x="1093"/>
        <item m="1" x="2163"/>
        <item m="1" x="2655"/>
        <item m="1" x="1402"/>
        <item m="1" x="837"/>
        <item m="1" x="3771"/>
        <item m="1" x="3825"/>
        <item m="1" x="556"/>
        <item m="1" x="476"/>
        <item m="1" x="1266"/>
        <item m="1" x="668"/>
        <item m="1" x="1617"/>
        <item m="1" x="3369"/>
        <item m="1" x="3141"/>
        <item m="1" x="2116"/>
        <item m="1" x="2683"/>
        <item m="1" x="3728"/>
        <item m="1" x="3520"/>
        <item m="1" x="761"/>
        <item m="1" x="2100"/>
        <item m="1" x="1227"/>
        <item m="1" x="3766"/>
        <item m="1" x="2790"/>
        <item m="1" x="3414"/>
        <item m="1" x="2103"/>
        <item m="1" x="3259"/>
        <item m="1" x="3700"/>
        <item m="1" x="1374"/>
        <item m="1" x="1288"/>
        <item m="1" x="1097"/>
        <item m="1" x="1942"/>
        <item m="1" x="3734"/>
        <item m="1" x="655"/>
        <item m="1" x="2872"/>
        <item m="1" x="1911"/>
        <item m="1" x="1832"/>
        <item m="1" x="1101"/>
        <item m="1" x="1318"/>
        <item m="1" x="1593"/>
        <item m="1" x="3790"/>
        <item m="1" x="3409"/>
        <item m="1" x="2714"/>
        <item m="1" x="2713"/>
        <item m="1" x="571"/>
        <item m="1" x="3777"/>
        <item m="1" x="1365"/>
        <item m="1" x="1839"/>
        <item m="1" x="961"/>
        <item m="1" x="589"/>
        <item m="1" x="1823"/>
        <item m="1" x="2169"/>
        <item m="1" x="3234"/>
        <item m="1" x="2703"/>
        <item m="1" x="3573"/>
        <item m="1" x="1690"/>
        <item m="1" x="3522"/>
        <item m="1" x="3347"/>
        <item m="1" x="1478"/>
        <item m="1" x="2608"/>
        <item m="1" x="1986"/>
        <item m="1" x="3017"/>
        <item m="1" x="3374"/>
        <item m="1" x="3572"/>
        <item m="1" x="1516"/>
        <item m="1" x="2827"/>
        <item m="1" x="1497"/>
        <item m="1" x="2179"/>
        <item m="1" x="1132"/>
        <item m="1" x="3870"/>
        <item m="1" x="3713"/>
        <item m="1" x="557"/>
        <item m="1" x="3020"/>
        <item m="1" x="2948"/>
        <item m="1" x="1338"/>
        <item m="1" x="1324"/>
        <item m="1" x="2465"/>
        <item m="1" x="2817"/>
        <item m="1" x="1173"/>
        <item m="1" x="577"/>
        <item m="1" x="1738"/>
        <item m="1" x="781"/>
        <item m="1" x="1113"/>
        <item m="1" x="1283"/>
        <item m="1" x="3228"/>
        <item m="1" x="1143"/>
        <item m="1" x="1811"/>
        <item m="1" x="2113"/>
        <item m="1" x="1700"/>
        <item m="1" x="1391"/>
        <item m="1" x="3611"/>
        <item m="1" x="1098"/>
        <item m="1" x="2261"/>
        <item m="1" x="3686"/>
        <item m="1" x="1767"/>
        <item m="1" x="800"/>
        <item m="1" x="1502"/>
        <item m="1" x="3715"/>
        <item m="1" x="2142"/>
        <item m="1" x="1053"/>
        <item m="1" x="3182"/>
        <item m="1" x="3389"/>
        <item m="1" x="2625"/>
        <item m="1" x="1534"/>
        <item m="1" x="2031"/>
        <item m="1" x="1291"/>
        <item m="1" x="3841"/>
        <item m="1" x="3282"/>
        <item m="1" x="2762"/>
        <item m="1" x="2685"/>
        <item m="1" x="3058"/>
        <item m="1" x="631"/>
        <item m="1" x="3225"/>
        <item m="1" x="2755"/>
        <item m="1" x="1122"/>
        <item m="1" x="1471"/>
        <item m="1" x="1392"/>
        <item m="1" x="2761"/>
        <item m="1" x="3214"/>
        <item m="1" x="2649"/>
        <item m="1" x="2760"/>
        <item m="1" x="3419"/>
        <item m="1" x="804"/>
        <item m="1" x="3623"/>
        <item m="1" x="2454"/>
        <item m="1" x="1109"/>
        <item m="1" x="482"/>
        <item m="1" x="998"/>
        <item m="1" x="2815"/>
        <item m="1" x="2826"/>
        <item m="1" x="2155"/>
        <item m="1" x="3118"/>
        <item m="1" x="3192"/>
        <item m="1" x="1804"/>
        <item m="1" x="1222"/>
        <item m="1" x="719"/>
        <item m="1" x="2366"/>
        <item m="1" x="2372"/>
        <item m="1" x="536"/>
        <item m="1" x="1774"/>
        <item m="1" x="1421"/>
        <item m="1" x="3318"/>
        <item m="1" x="2186"/>
        <item m="1" x="1989"/>
        <item m="1" x="3571"/>
        <item m="1" x="2427"/>
        <item m="1" x="1362"/>
        <item m="1" x="1878"/>
        <item m="1" x="2726"/>
        <item m="1" x="2246"/>
        <item m="1" x="1179"/>
        <item m="1" x="2928"/>
        <item m="1" x="2053"/>
        <item m="1" x="1761"/>
        <item m="1" x="1059"/>
        <item m="1" x="3106"/>
        <item m="1" x="1974"/>
        <item m="1" x="1297"/>
        <item m="1" x="2563"/>
        <item m="1" x="3081"/>
        <item m="1" x="1527"/>
        <item m="1" x="2202"/>
        <item m="1" x="2905"/>
        <item m="1" x="1359"/>
        <item m="1" x="1764"/>
        <item m="1" x="755"/>
        <item m="1" x="912"/>
        <item m="1" x="1990"/>
        <item m="1" x="2270"/>
        <item m="1" x="1191"/>
        <item m="1" x="1578"/>
        <item m="1" x="464"/>
        <item m="1" x="3303"/>
        <item m="1" x="1105"/>
        <item m="1" x="1458"/>
        <item m="1" x="2033"/>
        <item m="1" x="1212"/>
        <item m="1" x="2027"/>
        <item m="1" x="3001"/>
        <item m="1" x="3663"/>
        <item m="1" x="2799"/>
        <item m="1" x="2025"/>
        <item m="1" x="1554"/>
        <item m="1" x="2728"/>
        <item m="1" x="3638"/>
        <item m="1" x="2459"/>
        <item m="1" x="1184"/>
        <item m="1" x="1264"/>
        <item m="1" x="2243"/>
        <item m="1" x="1340"/>
        <item m="1" x="3260"/>
        <item m="1" x="2379"/>
        <item m="1" x="3714"/>
        <item m="1" x="2380"/>
        <item m="1" x="489"/>
        <item m="1" x="1314"/>
        <item m="1" x="1194"/>
        <item m="1" x="3164"/>
        <item m="1" x="3678"/>
        <item m="1" x="546"/>
        <item m="1" x="2940"/>
        <item m="1" x="2554"/>
        <item m="1" x="1533"/>
        <item m="1" x="1135"/>
        <item m="1" x="2901"/>
        <item m="1" x="2511"/>
        <item m="1" x="1630"/>
        <item m="1" x="3622"/>
        <item m="1" x="554"/>
        <item m="1" x="2842"/>
        <item m="1" x="2296"/>
        <item m="1" x="3031"/>
        <item m="1" x="1604"/>
        <item m="1" x="1807"/>
        <item m="1" x="2218"/>
        <item m="1" x="531"/>
        <item x="319"/>
        <item m="1" x="783"/>
        <item m="1" x="3704"/>
        <item m="1" x="2489"/>
        <item m="1" x="1557"/>
        <item m="1" x="3564"/>
        <item m="1" x="2871"/>
        <item m="1" x="842"/>
        <item m="1" x="1759"/>
        <item m="1" x="2052"/>
        <item m="1" x="1164"/>
        <item m="1" x="3834"/>
        <item m="1" x="549"/>
        <item m="1" x="1663"/>
        <item m="1" x="3552"/>
        <item m="1" x="2482"/>
        <item m="1" x="1730"/>
        <item m="1" x="1286"/>
        <item m="1" x="679"/>
        <item m="1" x="1029"/>
        <item m="1" x="3139"/>
        <item m="1" x="3504"/>
        <item m="1" x="3798"/>
        <item m="1" x="1588"/>
        <item m="1" x="958"/>
        <item m="1" x="2753"/>
        <item m="1" x="1778"/>
        <item m="1" x="1331"/>
        <item m="1" x="922"/>
        <item m="1" x="3527"/>
        <item m="1" x="2057"/>
        <item m="1" x="2044"/>
        <item m="1" x="2539"/>
        <item m="1" x="3707"/>
        <item m="1" x="2022"/>
        <item m="1" x="2320"/>
        <item m="1" x="1794"/>
        <item m="1" x="1687"/>
        <item m="1" x="652"/>
        <item m="1" x="1671"/>
        <item m="1" x="1112"/>
        <item m="1" x="2062"/>
        <item m="1" x="1064"/>
        <item m="1" x="3785"/>
        <item m="1" x="748"/>
        <item m="1" x="3291"/>
        <item m="1" x="745"/>
        <item m="1" x="3594"/>
        <item m="1" x="2256"/>
        <item m="1" x="2166"/>
        <item m="1" x="3407"/>
        <item m="1" x="1510"/>
        <item m="1" x="1337"/>
        <item m="1" x="2237"/>
        <item m="1" x="570"/>
        <item m="1" x="1140"/>
        <item m="1" x="3122"/>
        <item m="1" x="2028"/>
        <item m="1" x="1899"/>
        <item m="1" x="2457"/>
        <item m="1" x="638"/>
        <item m="1" x="2812"/>
        <item m="1" x="3604"/>
        <item m="1" x="772"/>
        <item m="1" x="3280"/>
        <item m="1" x="724"/>
        <item m="1" x="2593"/>
        <item m="1" x="620"/>
        <item m="1" x="1640"/>
        <item m="1" x="1413"/>
        <item m="1" x="2344"/>
        <item m="1" x="3512"/>
        <item m="1" x="1728"/>
        <item m="1" x="1695"/>
        <item m="1" x="1116"/>
        <item m="1" x="1877"/>
        <item m="1" x="1547"/>
        <item m="1" x="1382"/>
        <item m="1" x="446"/>
        <item m="1" x="1170"/>
        <item m="1" x="2745"/>
        <item m="1" x="754"/>
        <item m="1" x="3518"/>
        <item m="1" x="2738"/>
        <item m="1" x="603"/>
        <item m="1" x="3339"/>
        <item m="1" x="727"/>
        <item m="1" x="2227"/>
        <item m="1" x="2334"/>
        <item m="1" x="1954"/>
        <item m="1" x="2131"/>
        <item m="1" x="2362"/>
        <item m="1" x="1168"/>
        <item m="1" x="3873"/>
        <item m="1" x="2101"/>
        <item m="1" x="2389"/>
        <item m="1" x="3129"/>
        <item m="1" x="1590"/>
        <item m="1" x="1422"/>
        <item m="1" x="1144"/>
        <item m="1" x="3269"/>
        <item m="1" x="1705"/>
        <item m="1" x="3610"/>
        <item m="1" x="3131"/>
        <item m="1" x="2807"/>
        <item m="1" x="1667"/>
        <item m="1" x="2178"/>
        <item m="1" x="3607"/>
        <item x="323"/>
        <item m="1" x="2090"/>
        <item x="324"/>
        <item m="1" x="2006"/>
        <item m="1" x="909"/>
        <item m="1" x="3784"/>
        <item m="1" x="869"/>
        <item m="1" x="2266"/>
        <item m="1" x="1636"/>
        <item m="1" x="2286"/>
        <item x="8"/>
        <item x="14"/>
        <item x="102"/>
        <item x="134"/>
        <item x="161"/>
        <item x="237"/>
        <item x="249"/>
        <item x="316"/>
        <item x="317"/>
        <item x="318"/>
        <item x="326"/>
        <item x="328"/>
        <item x="329"/>
        <item x="345"/>
        <item x="436"/>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s>
  <rowFields count="2">
    <field x="1"/>
    <field x="3"/>
  </rowFields>
  <rowItems count="3863">
    <i>
      <x/>
      <x v="11"/>
    </i>
    <i r="1">
      <x v="14"/>
    </i>
    <i>
      <x v="1"/>
      <x v="10"/>
    </i>
    <i>
      <x v="2"/>
      <x v="15"/>
    </i>
    <i>
      <x v="3"/>
      <x v="16"/>
    </i>
    <i>
      <x v="4"/>
      <x v="17"/>
    </i>
    <i>
      <x v="5"/>
      <x v="9"/>
    </i>
    <i>
      <x v="6"/>
      <x v="17"/>
    </i>
    <i>
      <x v="10"/>
      <x v="3859"/>
    </i>
    <i>
      <x v="11"/>
      <x v="17"/>
    </i>
    <i>
      <x v="12"/>
      <x v="3173"/>
    </i>
    <i>
      <x v="13"/>
      <x v="17"/>
    </i>
    <i>
      <x v="14"/>
      <x v="3859"/>
    </i>
    <i>
      <x v="15"/>
      <x v="17"/>
    </i>
    <i>
      <x v="16"/>
      <x v="3365"/>
    </i>
    <i>
      <x v="17"/>
      <x v="17"/>
    </i>
    <i>
      <x v="18"/>
      <x v="18"/>
    </i>
    <i>
      <x v="19"/>
      <x v="9"/>
    </i>
    <i>
      <x v="20"/>
      <x v="18"/>
    </i>
    <i>
      <x v="24"/>
      <x v="3859"/>
    </i>
    <i>
      <x v="25"/>
      <x v="18"/>
    </i>
    <i>
      <x v="26"/>
      <x v="3173"/>
    </i>
    <i>
      <x v="27"/>
      <x v="18"/>
    </i>
    <i>
      <x v="28"/>
      <x v="3859"/>
    </i>
    <i>
      <x v="29"/>
      <x v="18"/>
    </i>
    <i>
      <x v="30"/>
      <x v="3365"/>
    </i>
    <i>
      <x v="31"/>
      <x v="18"/>
    </i>
    <i>
      <x v="32"/>
      <x v="19"/>
    </i>
    <i>
      <x v="33"/>
      <x v="9"/>
    </i>
    <i>
      <x v="34"/>
      <x v="19"/>
    </i>
    <i>
      <x v="38"/>
      <x v="3859"/>
    </i>
    <i>
      <x v="39"/>
      <x v="19"/>
    </i>
    <i>
      <x v="40"/>
      <x v="3173"/>
    </i>
    <i>
      <x v="41"/>
      <x v="19"/>
    </i>
    <i>
      <x v="42"/>
      <x v="3859"/>
    </i>
    <i>
      <x v="43"/>
      <x v="19"/>
    </i>
    <i>
      <x v="44"/>
      <x v="3365"/>
    </i>
    <i>
      <x v="45"/>
      <x v="19"/>
    </i>
    <i>
      <x v="46"/>
      <x v="20"/>
    </i>
    <i>
      <x v="47"/>
      <x v="9"/>
    </i>
    <i>
      <x v="48"/>
      <x v="20"/>
    </i>
    <i>
      <x v="52"/>
      <x v="3859"/>
    </i>
    <i>
      <x v="53"/>
      <x v="20"/>
    </i>
    <i>
      <x v="54"/>
      <x v="3173"/>
    </i>
    <i>
      <x v="55"/>
      <x v="20"/>
    </i>
    <i>
      <x v="56"/>
      <x v="3859"/>
    </i>
    <i>
      <x v="57"/>
      <x v="20"/>
    </i>
    <i>
      <x v="58"/>
      <x v="3365"/>
    </i>
    <i>
      <x v="59"/>
      <x v="20"/>
    </i>
    <i>
      <x v="71"/>
      <x v="3860"/>
    </i>
    <i>
      <x v="72"/>
      <x v="22"/>
    </i>
    <i>
      <x v="73"/>
      <x v="9"/>
    </i>
    <i>
      <x v="74"/>
      <x v="22"/>
    </i>
    <i>
      <x v="78"/>
      <x v="3859"/>
    </i>
    <i>
      <x v="79"/>
      <x v="22"/>
    </i>
    <i>
      <x v="80"/>
      <x v="3173"/>
    </i>
    <i>
      <x v="81"/>
      <x v="22"/>
    </i>
    <i>
      <x v="82"/>
      <x v="3859"/>
    </i>
    <i>
      <x v="83"/>
      <x v="22"/>
    </i>
    <i>
      <x v="84"/>
      <x v="3365"/>
    </i>
    <i>
      <x v="85"/>
      <x v="22"/>
    </i>
    <i>
      <x v="86"/>
      <x v="23"/>
    </i>
    <i>
      <x v="87"/>
      <x v="9"/>
    </i>
    <i>
      <x v="88"/>
      <x v="23"/>
    </i>
    <i>
      <x v="92"/>
      <x v="3859"/>
    </i>
    <i>
      <x v="93"/>
      <x v="23"/>
    </i>
    <i>
      <x v="94"/>
      <x v="3173"/>
    </i>
    <i>
      <x v="95"/>
      <x v="23"/>
    </i>
    <i>
      <x v="96"/>
      <x v="3859"/>
    </i>
    <i>
      <x v="97"/>
      <x v="23"/>
    </i>
    <i>
      <x v="98"/>
      <x v="3365"/>
    </i>
    <i>
      <x v="99"/>
      <x v="23"/>
    </i>
    <i>
      <x v="100"/>
      <x v="24"/>
    </i>
    <i>
      <x v="101"/>
      <x v="9"/>
    </i>
    <i>
      <x v="102"/>
      <x v="24"/>
    </i>
    <i>
      <x v="106"/>
      <x v="3859"/>
    </i>
    <i>
      <x v="107"/>
      <x v="24"/>
    </i>
    <i>
      <x v="108"/>
      <x v="3173"/>
    </i>
    <i>
      <x v="109"/>
      <x v="24"/>
    </i>
    <i>
      <x v="110"/>
      <x v="3859"/>
    </i>
    <i>
      <x v="111"/>
      <x v="24"/>
    </i>
    <i>
      <x v="112"/>
      <x v="3365"/>
    </i>
    <i>
      <x v="113"/>
      <x v="24"/>
    </i>
    <i>
      <x v="114"/>
      <x v="25"/>
    </i>
    <i>
      <x v="115"/>
      <x v="9"/>
    </i>
    <i>
      <x v="116"/>
      <x v="25"/>
    </i>
    <i>
      <x v="120"/>
      <x v="3859"/>
    </i>
    <i>
      <x v="121"/>
      <x v="25"/>
    </i>
    <i>
      <x v="122"/>
      <x v="3173"/>
    </i>
    <i>
      <x v="123"/>
      <x v="25"/>
    </i>
    <i>
      <x v="124"/>
      <x v="3859"/>
    </i>
    <i>
      <x v="125"/>
      <x v="25"/>
    </i>
    <i>
      <x v="126"/>
      <x v="3365"/>
    </i>
    <i>
      <x v="127"/>
      <x v="25"/>
    </i>
    <i>
      <x v="133"/>
      <x v="26"/>
    </i>
    <i>
      <x v="134"/>
      <x v="27"/>
    </i>
    <i>
      <x v="135"/>
      <x v="9"/>
    </i>
    <i>
      <x v="136"/>
      <x v="27"/>
    </i>
    <i>
      <x v="140"/>
      <x v="3859"/>
    </i>
    <i>
      <x v="141"/>
      <x v="27"/>
    </i>
    <i>
      <x v="142"/>
      <x v="3173"/>
    </i>
    <i>
      <x v="143"/>
      <x v="27"/>
    </i>
    <i>
      <x v="144"/>
      <x v="3859"/>
    </i>
    <i>
      <x v="145"/>
      <x v="27"/>
    </i>
    <i>
      <x v="146"/>
      <x v="3365"/>
    </i>
    <i>
      <x v="147"/>
      <x v="27"/>
    </i>
    <i>
      <x v="148"/>
      <x v="28"/>
    </i>
    <i>
      <x v="149"/>
      <x v="9"/>
    </i>
    <i>
      <x v="150"/>
      <x v="29"/>
    </i>
    <i>
      <x v="151"/>
      <x v="2336"/>
    </i>
    <i>
      <x v="152"/>
      <x v="3873"/>
    </i>
    <i>
      <x v="154"/>
      <x v="3859"/>
    </i>
    <i>
      <x v="155"/>
      <x v="29"/>
    </i>
    <i>
      <x v="156"/>
      <x v="2336"/>
    </i>
    <i>
      <x v="157"/>
      <x v="3873"/>
    </i>
    <i>
      <x v="158"/>
      <x v="3173"/>
    </i>
    <i>
      <x v="159"/>
      <x v="29"/>
    </i>
    <i>
      <x v="160"/>
      <x v="2336"/>
    </i>
    <i>
      <x v="161"/>
      <x v="3873"/>
    </i>
    <i>
      <x v="162"/>
      <x v="3859"/>
    </i>
    <i>
      <x v="163"/>
      <x v="29"/>
    </i>
    <i>
      <x v="164"/>
      <x v="2336"/>
    </i>
    <i>
      <x v="165"/>
      <x v="3873"/>
    </i>
    <i>
      <x v="166"/>
      <x v="3365"/>
    </i>
    <i>
      <x v="167"/>
      <x v="29"/>
    </i>
    <i>
      <x v="168"/>
      <x v="2336"/>
    </i>
    <i>
      <x v="169"/>
      <x v="3873"/>
    </i>
    <i>
      <x v="170"/>
      <x v="30"/>
    </i>
    <i>
      <x v="171"/>
      <x v="9"/>
    </i>
    <i>
      <x v="172"/>
      <x v="30"/>
    </i>
    <i>
      <x v="176"/>
      <x v="3859"/>
    </i>
    <i>
      <x v="177"/>
      <x v="30"/>
    </i>
    <i>
      <x v="178"/>
      <x v="3173"/>
    </i>
    <i>
      <x v="179"/>
      <x v="30"/>
    </i>
    <i>
      <x v="180"/>
      <x v="3859"/>
    </i>
    <i>
      <x v="181"/>
      <x v="30"/>
    </i>
    <i>
      <x v="182"/>
      <x v="3365"/>
    </i>
    <i>
      <x v="183"/>
      <x v="30"/>
    </i>
    <i>
      <x v="184"/>
      <x v="31"/>
    </i>
    <i>
      <x v="185"/>
      <x v="9"/>
    </i>
    <i>
      <x v="186"/>
      <x v="31"/>
    </i>
    <i>
      <x v="190"/>
      <x v="3859"/>
    </i>
    <i>
      <x v="191"/>
      <x v="31"/>
    </i>
    <i>
      <x v="193"/>
      <x v="3173"/>
    </i>
    <i>
      <x v="194"/>
      <x v="31"/>
    </i>
    <i>
      <x v="195"/>
      <x v="3859"/>
    </i>
    <i>
      <x v="196"/>
      <x v="31"/>
    </i>
    <i>
      <x v="197"/>
      <x v="3365"/>
    </i>
    <i>
      <x v="198"/>
      <x v="31"/>
    </i>
    <i>
      <x v="199"/>
      <x v="32"/>
    </i>
    <i>
      <x v="200"/>
      <x v="9"/>
    </i>
    <i>
      <x v="201"/>
      <x v="32"/>
    </i>
    <i>
      <x v="205"/>
      <x v="3859"/>
    </i>
    <i>
      <x v="206"/>
      <x v="32"/>
    </i>
    <i>
      <x v="207"/>
      <x v="3173"/>
    </i>
    <i>
      <x v="208"/>
      <x v="32"/>
    </i>
    <i>
      <x v="209"/>
      <x v="3859"/>
    </i>
    <i>
      <x v="210"/>
      <x v="32"/>
    </i>
    <i>
      <x v="211"/>
      <x v="3365"/>
    </i>
    <i>
      <x v="212"/>
      <x v="32"/>
    </i>
    <i>
      <x v="213"/>
      <x v="33"/>
    </i>
    <i>
      <x v="214"/>
      <x v="9"/>
    </i>
    <i>
      <x v="215"/>
      <x v="33"/>
    </i>
    <i>
      <x v="219"/>
      <x v="3859"/>
    </i>
    <i>
      <x v="220"/>
      <x v="33"/>
    </i>
    <i>
      <x v="221"/>
      <x v="3173"/>
    </i>
    <i>
      <x v="222"/>
      <x v="33"/>
    </i>
    <i>
      <x v="223"/>
      <x v="3859"/>
    </i>
    <i>
      <x v="224"/>
      <x v="33"/>
    </i>
    <i>
      <x v="225"/>
      <x v="3365"/>
    </i>
    <i>
      <x v="226"/>
      <x v="33"/>
    </i>
    <i>
      <x v="227"/>
      <x v="34"/>
    </i>
    <i>
      <x v="228"/>
      <x v="9"/>
    </i>
    <i>
      <x v="229"/>
      <x v="34"/>
    </i>
    <i>
      <x v="233"/>
      <x v="3859"/>
    </i>
    <i>
      <x v="234"/>
      <x v="34"/>
    </i>
    <i>
      <x v="235"/>
      <x v="3173"/>
    </i>
    <i>
      <x v="236"/>
      <x v="34"/>
    </i>
    <i>
      <x v="237"/>
      <x v="3859"/>
    </i>
    <i>
      <x v="238"/>
      <x v="34"/>
    </i>
    <i>
      <x v="239"/>
      <x v="3365"/>
    </i>
    <i>
      <x v="240"/>
      <x v="34"/>
    </i>
    <i>
      <x v="241"/>
      <x v="35"/>
    </i>
    <i>
      <x v="242"/>
      <x v="9"/>
    </i>
    <i>
      <x v="243"/>
      <x v="35"/>
    </i>
    <i>
      <x v="247"/>
      <x v="3859"/>
    </i>
    <i>
      <x v="248"/>
      <x v="35"/>
    </i>
    <i>
      <x v="249"/>
      <x v="3173"/>
    </i>
    <i>
      <x v="250"/>
      <x v="35"/>
    </i>
    <i>
      <x v="251"/>
      <x v="3859"/>
    </i>
    <i>
      <x v="252"/>
      <x v="35"/>
    </i>
    <i>
      <x v="253"/>
      <x v="3365"/>
    </i>
    <i>
      <x v="254"/>
      <x v="35"/>
    </i>
    <i>
      <x v="269"/>
      <x v="36"/>
    </i>
    <i>
      <x v="270"/>
      <x v="37"/>
    </i>
    <i>
      <x v="271"/>
      <x v="9"/>
    </i>
    <i>
      <x v="272"/>
      <x v="37"/>
    </i>
    <i>
      <x v="276"/>
      <x v="3859"/>
    </i>
    <i>
      <x v="277"/>
      <x v="37"/>
    </i>
    <i>
      <x v="279"/>
      <x v="3173"/>
    </i>
    <i>
      <x v="280"/>
      <x v="37"/>
    </i>
    <i>
      <x v="282"/>
      <x v="3859"/>
    </i>
    <i>
      <x v="283"/>
      <x v="37"/>
    </i>
    <i>
      <x v="284"/>
      <x v="3365"/>
    </i>
    <i>
      <x v="285"/>
      <x v="37"/>
    </i>
    <i>
      <x v="286"/>
      <x v="38"/>
    </i>
    <i>
      <x v="287"/>
      <x v="9"/>
    </i>
    <i>
      <x v="288"/>
      <x v="38"/>
    </i>
    <i>
      <x v="292"/>
      <x v="3859"/>
    </i>
    <i>
      <x v="293"/>
      <x v="38"/>
    </i>
    <i>
      <x v="294"/>
      <x v="3173"/>
    </i>
    <i>
      <x v="295"/>
      <x v="38"/>
    </i>
    <i>
      <x v="296"/>
      <x v="3859"/>
    </i>
    <i>
      <x v="297"/>
      <x v="38"/>
    </i>
    <i>
      <x v="298"/>
      <x v="3365"/>
    </i>
    <i>
      <x v="299"/>
      <x v="38"/>
    </i>
    <i>
      <x v="300"/>
      <x v="39"/>
    </i>
    <i>
      <x v="301"/>
      <x v="9"/>
    </i>
    <i>
      <x v="302"/>
      <x v="39"/>
    </i>
    <i>
      <x v="306"/>
      <x v="3859"/>
    </i>
    <i>
      <x v="307"/>
      <x v="39"/>
    </i>
    <i>
      <x v="308"/>
      <x v="3173"/>
    </i>
    <i>
      <x v="309"/>
      <x v="39"/>
    </i>
    <i>
      <x v="310"/>
      <x v="3859"/>
    </i>
    <i>
      <x v="311"/>
      <x v="39"/>
    </i>
    <i>
      <x v="312"/>
      <x v="3365"/>
    </i>
    <i>
      <x v="313"/>
      <x v="39"/>
    </i>
    <i>
      <x v="314"/>
      <x v="40"/>
    </i>
    <i>
      <x v="315"/>
      <x v="9"/>
    </i>
    <i>
      <x v="316"/>
      <x v="40"/>
    </i>
    <i>
      <x v="320"/>
      <x v="3859"/>
    </i>
    <i>
      <x v="321"/>
      <x v="40"/>
    </i>
    <i>
      <x v="322"/>
      <x v="3173"/>
    </i>
    <i>
      <x v="323"/>
      <x v="40"/>
    </i>
    <i>
      <x v="324"/>
      <x v="3859"/>
    </i>
    <i>
      <x v="325"/>
      <x v="40"/>
    </i>
    <i>
      <x v="326"/>
      <x v="3365"/>
    </i>
    <i>
      <x v="327"/>
      <x v="40"/>
    </i>
    <i>
      <x v="328"/>
      <x v="41"/>
    </i>
    <i>
      <x v="329"/>
      <x v="42"/>
    </i>
    <i>
      <x v="330"/>
      <x v="9"/>
    </i>
    <i>
      <x v="331"/>
      <x v="42"/>
    </i>
    <i>
      <x v="335"/>
      <x v="3859"/>
    </i>
    <i>
      <x v="336"/>
      <x v="42"/>
    </i>
    <i>
      <x v="337"/>
      <x v="3173"/>
    </i>
    <i>
      <x v="338"/>
      <x v="42"/>
    </i>
    <i>
      <x v="339"/>
      <x v="3859"/>
    </i>
    <i>
      <x v="340"/>
      <x v="42"/>
    </i>
    <i>
      <x v="341"/>
      <x v="3365"/>
    </i>
    <i>
      <x v="342"/>
      <x v="42"/>
    </i>
    <i>
      <x v="343"/>
      <x v="43"/>
    </i>
    <i>
      <x v="344"/>
      <x v="9"/>
    </i>
    <i>
      <x v="345"/>
      <x v="43"/>
    </i>
    <i>
      <x v="349"/>
      <x v="3859"/>
    </i>
    <i>
      <x v="350"/>
      <x v="43"/>
    </i>
    <i>
      <x v="351"/>
      <x v="3173"/>
    </i>
    <i>
      <x v="352"/>
      <x v="43"/>
    </i>
    <i>
      <x v="353"/>
      <x v="3859"/>
    </i>
    <i>
      <x v="354"/>
      <x v="43"/>
    </i>
    <i>
      <x v="355"/>
      <x v="3365"/>
    </i>
    <i>
      <x v="356"/>
      <x v="43"/>
    </i>
    <i>
      <x v="357"/>
      <x v="44"/>
    </i>
    <i>
      <x v="358"/>
      <x v="9"/>
    </i>
    <i>
      <x v="359"/>
      <x v="44"/>
    </i>
    <i>
      <x v="363"/>
      <x v="3859"/>
    </i>
    <i>
      <x v="364"/>
      <x v="44"/>
    </i>
    <i>
      <x v="365"/>
      <x v="3173"/>
    </i>
    <i>
      <x v="366"/>
      <x v="44"/>
    </i>
    <i>
      <x v="367"/>
      <x v="3859"/>
    </i>
    <i>
      <x v="368"/>
      <x v="44"/>
    </i>
    <i>
      <x v="369"/>
      <x v="3365"/>
    </i>
    <i>
      <x v="370"/>
      <x v="44"/>
    </i>
    <i>
      <x v="371"/>
      <x v="45"/>
    </i>
    <i>
      <x v="372"/>
      <x v="9"/>
    </i>
    <i>
      <x v="373"/>
      <x v="45"/>
    </i>
    <i>
      <x v="377"/>
      <x v="3859"/>
    </i>
    <i>
      <x v="378"/>
      <x v="45"/>
    </i>
    <i>
      <x v="379"/>
      <x v="3173"/>
    </i>
    <i>
      <x v="380"/>
      <x v="45"/>
    </i>
    <i>
      <x v="381"/>
      <x v="3859"/>
    </i>
    <i>
      <x v="382"/>
      <x v="45"/>
    </i>
    <i>
      <x v="383"/>
      <x v="3365"/>
    </i>
    <i>
      <x v="384"/>
      <x v="45"/>
    </i>
    <i>
      <x v="401"/>
      <x v="46"/>
    </i>
    <i>
      <x v="402"/>
      <x v="9"/>
    </i>
    <i>
      <x v="403"/>
      <x v="46"/>
    </i>
    <i>
      <x v="407"/>
      <x v="3859"/>
    </i>
    <i>
      <x v="408"/>
      <x v="46"/>
    </i>
    <i>
      <x v="409"/>
      <x v="3173"/>
    </i>
    <i>
      <x v="410"/>
      <x v="46"/>
    </i>
    <i>
      <x v="411"/>
      <x v="3859"/>
    </i>
    <i>
      <x v="412"/>
      <x v="46"/>
    </i>
    <i>
      <x v="413"/>
      <x v="3365"/>
    </i>
    <i>
      <x v="414"/>
      <x v="46"/>
    </i>
    <i>
      <x v="415"/>
      <x v="47"/>
    </i>
    <i>
      <x v="416"/>
      <x v="9"/>
    </i>
    <i>
      <x v="417"/>
      <x v="47"/>
    </i>
    <i>
      <x v="421"/>
      <x v="3859"/>
    </i>
    <i>
      <x v="422"/>
      <x v="47"/>
    </i>
    <i>
      <x v="424"/>
      <x v="3173"/>
    </i>
    <i>
      <x v="425"/>
      <x v="47"/>
    </i>
    <i>
      <x v="426"/>
      <x v="3859"/>
    </i>
    <i>
      <x v="427"/>
      <x v="47"/>
    </i>
    <i>
      <x v="428"/>
      <x v="3365"/>
    </i>
    <i>
      <x v="429"/>
      <x v="47"/>
    </i>
    <i>
      <x v="444"/>
      <x v="48"/>
    </i>
    <i>
      <x v="445"/>
      <x v="49"/>
    </i>
    <i>
      <x v="446"/>
      <x v="9"/>
    </i>
    <i>
      <x v="447"/>
      <x v="49"/>
    </i>
    <i>
      <x v="451"/>
      <x v="3859"/>
    </i>
    <i>
      <x v="452"/>
      <x v="49"/>
    </i>
    <i>
      <x v="453"/>
      <x v="3173"/>
    </i>
    <i>
      <x v="454"/>
      <x v="49"/>
    </i>
    <i>
      <x v="455"/>
      <x v="3859"/>
    </i>
    <i>
      <x v="456"/>
      <x v="49"/>
    </i>
    <i>
      <x v="457"/>
      <x v="3365"/>
    </i>
    <i>
      <x v="458"/>
      <x v="49"/>
    </i>
    <i>
      <x v="459"/>
      <x v="50"/>
    </i>
    <i>
      <x v="460"/>
      <x v="51"/>
    </i>
    <i>
      <x v="461"/>
      <x v="9"/>
    </i>
    <i>
      <x v="462"/>
      <x v="51"/>
    </i>
    <i>
      <x v="466"/>
      <x v="3859"/>
    </i>
    <i>
      <x v="467"/>
      <x v="51"/>
    </i>
    <i>
      <x v="468"/>
      <x v="3173"/>
    </i>
    <i>
      <x v="469"/>
      <x v="51"/>
    </i>
    <i>
      <x v="470"/>
      <x v="3859"/>
    </i>
    <i>
      <x v="471"/>
      <x v="51"/>
    </i>
    <i>
      <x v="472"/>
      <x v="3365"/>
    </i>
    <i>
      <x v="473"/>
      <x v="51"/>
    </i>
    <i>
      <x v="474"/>
      <x v="52"/>
    </i>
    <i>
      <x v="475"/>
      <x v="9"/>
    </i>
    <i>
      <x v="476"/>
      <x v="52"/>
    </i>
    <i>
      <x v="480"/>
      <x v="3859"/>
    </i>
    <i>
      <x v="481"/>
      <x v="52"/>
    </i>
    <i>
      <x v="482"/>
      <x v="3173"/>
    </i>
    <i>
      <x v="483"/>
      <x v="52"/>
    </i>
    <i>
      <x v="484"/>
      <x v="3859"/>
    </i>
    <i>
      <x v="485"/>
      <x v="52"/>
    </i>
    <i>
      <x v="486"/>
      <x v="3365"/>
    </i>
    <i>
      <x v="487"/>
      <x v="52"/>
    </i>
    <i>
      <x v="488"/>
      <x v="53"/>
    </i>
    <i>
      <x v="489"/>
      <x v="13"/>
    </i>
    <i>
      <x v="508"/>
      <x v="54"/>
    </i>
    <i>
      <x v="509"/>
      <x v="9"/>
    </i>
    <i>
      <x v="510"/>
      <x v="54"/>
    </i>
    <i>
      <x v="521"/>
      <x v="3859"/>
    </i>
    <i>
      <x v="522"/>
      <x v="54"/>
    </i>
    <i>
      <x v="523"/>
      <x v="3173"/>
    </i>
    <i>
      <x v="524"/>
      <x v="54"/>
    </i>
    <i>
      <x v="525"/>
      <x v="3859"/>
    </i>
    <i>
      <x v="526"/>
      <x v="54"/>
    </i>
    <i>
      <x v="527"/>
      <x v="3365"/>
    </i>
    <i>
      <x v="528"/>
      <x v="54"/>
    </i>
    <i>
      <x v="529"/>
      <x v="55"/>
    </i>
    <i>
      <x v="530"/>
      <x v="9"/>
    </i>
    <i>
      <x v="531"/>
      <x v="55"/>
    </i>
    <i>
      <x v="535"/>
      <x v="3859"/>
    </i>
    <i>
      <x v="536"/>
      <x v="55"/>
    </i>
    <i>
      <x v="540"/>
      <x v="3173"/>
    </i>
    <i>
      <x v="541"/>
      <x v="55"/>
    </i>
    <i>
      <x v="542"/>
      <x v="3859"/>
    </i>
    <i>
      <x v="543"/>
      <x v="55"/>
    </i>
    <i>
      <x v="545"/>
      <x v="3365"/>
    </i>
    <i>
      <x v="546"/>
      <x v="55"/>
    </i>
    <i>
      <x v="551"/>
      <x v="56"/>
    </i>
    <i>
      <x v="552"/>
      <x v="9"/>
    </i>
    <i>
      <x v="553"/>
      <x v="56"/>
    </i>
    <i>
      <x v="557"/>
      <x v="3859"/>
    </i>
    <i>
      <x v="558"/>
      <x v="56"/>
    </i>
    <i>
      <x v="559"/>
      <x v="3173"/>
    </i>
    <i>
      <x v="560"/>
      <x v="56"/>
    </i>
    <i>
      <x v="561"/>
      <x v="3859"/>
    </i>
    <i>
      <x v="562"/>
      <x v="56"/>
    </i>
    <i>
      <x v="563"/>
      <x v="3365"/>
    </i>
    <i>
      <x v="564"/>
      <x v="56"/>
    </i>
    <i>
      <x v="565"/>
      <x v="57"/>
    </i>
    <i>
      <x v="566"/>
      <x v="9"/>
    </i>
    <i>
      <x v="567"/>
      <x v="57"/>
    </i>
    <i>
      <x v="583"/>
      <x v="3859"/>
    </i>
    <i>
      <x v="584"/>
      <x v="57"/>
    </i>
    <i>
      <x v="585"/>
      <x v="3173"/>
    </i>
    <i>
      <x v="586"/>
      <x v="57"/>
    </i>
    <i>
      <x v="587"/>
      <x v="3859"/>
    </i>
    <i>
      <x v="588"/>
      <x v="57"/>
    </i>
    <i>
      <x v="589"/>
      <x v="3365"/>
    </i>
    <i>
      <x v="590"/>
      <x v="57"/>
    </i>
    <i>
      <x v="591"/>
      <x v="58"/>
    </i>
    <i>
      <x v="592"/>
      <x v="9"/>
    </i>
    <i>
      <x v="593"/>
      <x v="58"/>
    </i>
    <i>
      <x v="597"/>
      <x v="3859"/>
    </i>
    <i>
      <x v="598"/>
      <x v="58"/>
    </i>
    <i>
      <x v="599"/>
      <x v="3173"/>
    </i>
    <i>
      <x v="600"/>
      <x v="58"/>
    </i>
    <i>
      <x v="601"/>
      <x v="3859"/>
    </i>
    <i>
      <x v="602"/>
      <x v="58"/>
    </i>
    <i>
      <x v="603"/>
      <x v="3365"/>
    </i>
    <i>
      <x v="604"/>
      <x v="58"/>
    </i>
    <i>
      <x v="605"/>
      <x v="59"/>
    </i>
    <i>
      <x v="606"/>
      <x v="9"/>
    </i>
    <i>
      <x v="607"/>
      <x v="59"/>
    </i>
    <i>
      <x v="611"/>
      <x v="3859"/>
    </i>
    <i>
      <x v="612"/>
      <x v="59"/>
    </i>
    <i>
      <x v="613"/>
      <x v="3173"/>
    </i>
    <i>
      <x v="614"/>
      <x v="59"/>
    </i>
    <i>
      <x v="615"/>
      <x v="3859"/>
    </i>
    <i>
      <x v="616"/>
      <x v="59"/>
    </i>
    <i>
      <x v="617"/>
      <x v="3365"/>
    </i>
    <i>
      <x v="618"/>
      <x v="59"/>
    </i>
    <i>
      <x v="619"/>
      <x v="60"/>
    </i>
    <i>
      <x v="620"/>
      <x v="9"/>
    </i>
    <i>
      <x v="621"/>
      <x v="60"/>
    </i>
    <i>
      <x v="625"/>
      <x v="3859"/>
    </i>
    <i>
      <x v="626"/>
      <x v="60"/>
    </i>
    <i>
      <x v="627"/>
      <x v="3173"/>
    </i>
    <i>
      <x v="628"/>
      <x v="60"/>
    </i>
    <i>
      <x v="629"/>
      <x v="3859"/>
    </i>
    <i>
      <x v="630"/>
      <x v="60"/>
    </i>
    <i>
      <x v="631"/>
      <x v="3365"/>
    </i>
    <i>
      <x v="632"/>
      <x v="60"/>
    </i>
    <i>
      <x v="633"/>
      <x v="61"/>
    </i>
    <i>
      <x v="634"/>
      <x v="9"/>
    </i>
    <i>
      <x v="635"/>
      <x v="61"/>
    </i>
    <i>
      <x v="639"/>
      <x v="3859"/>
    </i>
    <i>
      <x v="640"/>
      <x v="61"/>
    </i>
    <i>
      <x v="641"/>
      <x v="3173"/>
    </i>
    <i>
      <x v="642"/>
      <x v="61"/>
    </i>
    <i>
      <x v="643"/>
      <x v="3859"/>
    </i>
    <i>
      <x v="644"/>
      <x v="61"/>
    </i>
    <i>
      <x v="645"/>
      <x v="3365"/>
    </i>
    <i>
      <x v="646"/>
      <x v="61"/>
    </i>
    <i>
      <x v="667"/>
      <x v="62"/>
    </i>
    <i>
      <x v="684"/>
      <x v="63"/>
    </i>
    <i>
      <x v="685"/>
      <x v="9"/>
    </i>
    <i>
      <x v="686"/>
      <x v="63"/>
    </i>
    <i>
      <x v="690"/>
      <x v="3859"/>
    </i>
    <i>
      <x v="691"/>
      <x v="63"/>
    </i>
    <i>
      <x v="693"/>
      <x v="3173"/>
    </i>
    <i>
      <x v="694"/>
      <x v="63"/>
    </i>
    <i>
      <x v="695"/>
      <x v="3859"/>
    </i>
    <i>
      <x v="696"/>
      <x v="63"/>
    </i>
    <i>
      <x v="701"/>
      <x v="3365"/>
    </i>
    <i>
      <x v="702"/>
      <x v="63"/>
    </i>
    <i>
      <x v="703"/>
      <x v="64"/>
    </i>
    <i>
      <x v="704"/>
      <x v="9"/>
    </i>
    <i>
      <x v="705"/>
      <x v="64"/>
    </i>
    <i>
      <x v="709"/>
      <x v="3859"/>
    </i>
    <i>
      <x v="710"/>
      <x v="64"/>
    </i>
    <i>
      <x v="711"/>
      <x v="3173"/>
    </i>
    <i>
      <x v="712"/>
      <x v="64"/>
    </i>
    <i>
      <x v="713"/>
      <x v="3859"/>
    </i>
    <i>
      <x v="714"/>
      <x v="64"/>
    </i>
    <i>
      <x v="715"/>
      <x v="3365"/>
    </i>
    <i>
      <x v="716"/>
      <x v="64"/>
    </i>
    <i>
      <x v="717"/>
      <x v="65"/>
    </i>
    <i>
      <x v="718"/>
      <x v="9"/>
    </i>
    <i>
      <x v="719"/>
      <x v="65"/>
    </i>
    <i>
      <x v="723"/>
      <x v="3859"/>
    </i>
    <i>
      <x v="724"/>
      <x v="65"/>
    </i>
    <i>
      <x v="725"/>
      <x v="3173"/>
    </i>
    <i>
      <x v="726"/>
      <x v="65"/>
    </i>
    <i>
      <x v="727"/>
      <x v="3859"/>
    </i>
    <i>
      <x v="728"/>
      <x v="65"/>
    </i>
    <i>
      <x v="729"/>
      <x v="3365"/>
    </i>
    <i>
      <x v="730"/>
      <x v="65"/>
    </i>
    <i>
      <x v="733"/>
      <x v="66"/>
    </i>
    <i>
      <x v="734"/>
      <x v="67"/>
    </i>
    <i>
      <x v="735"/>
      <x v="9"/>
    </i>
    <i>
      <x v="736"/>
      <x v="67"/>
    </i>
    <i>
      <x v="741"/>
      <x v="3859"/>
    </i>
    <i>
      <x v="742"/>
      <x v="67"/>
    </i>
    <i>
      <x v="744"/>
      <x v="3173"/>
    </i>
    <i>
      <x v="745"/>
      <x v="67"/>
    </i>
    <i>
      <x v="747"/>
      <x v="3859"/>
    </i>
    <i>
      <x v="748"/>
      <x v="67"/>
    </i>
    <i>
      <x v="749"/>
      <x v="3365"/>
    </i>
    <i>
      <x v="750"/>
      <x v="67"/>
    </i>
    <i>
      <x v="751"/>
      <x v="70"/>
    </i>
    <i>
      <x v="752"/>
      <x v="9"/>
    </i>
    <i>
      <x v="753"/>
      <x v="70"/>
    </i>
    <i>
      <x v="757"/>
      <x v="3859"/>
    </i>
    <i>
      <x v="758"/>
      <x v="70"/>
    </i>
    <i>
      <x v="759"/>
      <x v="3173"/>
    </i>
    <i>
      <x v="760"/>
      <x v="70"/>
    </i>
    <i>
      <x v="761"/>
      <x v="3859"/>
    </i>
    <i>
      <x v="762"/>
      <x v="70"/>
    </i>
    <i>
      <x v="763"/>
      <x v="3365"/>
    </i>
    <i>
      <x v="764"/>
      <x v="70"/>
    </i>
    <i>
      <x v="765"/>
      <x v="71"/>
    </i>
    <i>
      <x v="766"/>
      <x v="9"/>
    </i>
    <i>
      <x v="767"/>
      <x v="71"/>
    </i>
    <i>
      <x v="771"/>
      <x v="3859"/>
    </i>
    <i>
      <x v="772"/>
      <x v="71"/>
    </i>
    <i>
      <x v="773"/>
      <x v="3173"/>
    </i>
    <i>
      <x v="774"/>
      <x v="71"/>
    </i>
    <i>
      <x v="775"/>
      <x v="3859"/>
    </i>
    <i>
      <x v="776"/>
      <x v="71"/>
    </i>
    <i>
      <x v="777"/>
      <x v="3365"/>
    </i>
    <i>
      <x v="778"/>
      <x v="71"/>
    </i>
    <i>
      <x v="779"/>
      <x v="72"/>
    </i>
    <i>
      <x v="780"/>
      <x v="9"/>
    </i>
    <i>
      <x v="781"/>
      <x v="72"/>
    </i>
    <i>
      <x v="785"/>
      <x v="3859"/>
    </i>
    <i>
      <x v="786"/>
      <x v="72"/>
    </i>
    <i>
      <x v="787"/>
      <x v="3173"/>
    </i>
    <i>
      <x v="788"/>
      <x v="72"/>
    </i>
    <i>
      <x v="789"/>
      <x v="3859"/>
    </i>
    <i>
      <x v="790"/>
      <x v="72"/>
    </i>
    <i>
      <x v="791"/>
      <x v="3365"/>
    </i>
    <i>
      <x v="792"/>
      <x v="72"/>
    </i>
    <i>
      <x v="793"/>
      <x v="73"/>
    </i>
    <i>
      <x v="794"/>
      <x v="9"/>
    </i>
    <i>
      <x v="795"/>
      <x v="73"/>
    </i>
    <i>
      <x v="799"/>
      <x v="3859"/>
    </i>
    <i>
      <x v="800"/>
      <x v="73"/>
    </i>
    <i>
      <x v="801"/>
      <x v="3173"/>
    </i>
    <i>
      <x v="802"/>
      <x v="73"/>
    </i>
    <i>
      <x v="803"/>
      <x v="3859"/>
    </i>
    <i>
      <x v="804"/>
      <x v="73"/>
    </i>
    <i>
      <x v="805"/>
      <x v="3365"/>
    </i>
    <i>
      <x v="806"/>
      <x v="73"/>
    </i>
    <i>
      <x v="807"/>
      <x v="74"/>
    </i>
    <i>
      <x v="808"/>
      <x v="9"/>
    </i>
    <i>
      <x v="809"/>
      <x v="74"/>
    </i>
    <i>
      <x v="813"/>
      <x v="3859"/>
    </i>
    <i>
      <x v="814"/>
      <x v="74"/>
    </i>
    <i>
      <x v="815"/>
      <x v="3173"/>
    </i>
    <i>
      <x v="816"/>
      <x v="74"/>
    </i>
    <i>
      <x v="817"/>
      <x v="3859"/>
    </i>
    <i>
      <x v="818"/>
      <x v="74"/>
    </i>
    <i>
      <x v="819"/>
      <x v="3365"/>
    </i>
    <i>
      <x v="820"/>
      <x v="74"/>
    </i>
    <i>
      <x v="821"/>
      <x v="75"/>
    </i>
    <i>
      <x v="822"/>
      <x v="9"/>
    </i>
    <i>
      <x v="823"/>
      <x v="75"/>
    </i>
    <i>
      <x v="827"/>
      <x v="3859"/>
    </i>
    <i>
      <x v="828"/>
      <x v="75"/>
    </i>
    <i>
      <x v="829"/>
      <x v="3173"/>
    </i>
    <i>
      <x v="830"/>
      <x v="75"/>
    </i>
    <i>
      <x v="831"/>
      <x v="3859"/>
    </i>
    <i>
      <x v="832"/>
      <x v="75"/>
    </i>
    <i>
      <x v="833"/>
      <x v="3365"/>
    </i>
    <i>
      <x v="834"/>
      <x v="75"/>
    </i>
    <i>
      <x v="835"/>
      <x v="76"/>
    </i>
    <i>
      <x v="836"/>
      <x v="9"/>
    </i>
    <i>
      <x v="837"/>
      <x v="76"/>
    </i>
    <i>
      <x v="841"/>
      <x v="3859"/>
    </i>
    <i>
      <x v="842"/>
      <x v="76"/>
    </i>
    <i>
      <x v="843"/>
      <x v="3173"/>
    </i>
    <i>
      <x v="844"/>
      <x v="76"/>
    </i>
    <i>
      <x v="845"/>
      <x v="3859"/>
    </i>
    <i>
      <x v="846"/>
      <x v="76"/>
    </i>
    <i>
      <x v="847"/>
      <x v="3365"/>
    </i>
    <i>
      <x v="848"/>
      <x v="76"/>
    </i>
    <i>
      <x v="849"/>
      <x v="77"/>
    </i>
    <i>
      <x v="850"/>
      <x v="9"/>
    </i>
    <i>
      <x v="851"/>
      <x v="77"/>
    </i>
    <i>
      <x v="855"/>
      <x v="3859"/>
    </i>
    <i>
      <x v="856"/>
      <x v="77"/>
    </i>
    <i>
      <x v="857"/>
      <x v="3173"/>
    </i>
    <i>
      <x v="858"/>
      <x v="77"/>
    </i>
    <i>
      <x v="859"/>
      <x v="3859"/>
    </i>
    <i>
      <x v="860"/>
      <x v="77"/>
    </i>
    <i>
      <x v="861"/>
      <x v="3365"/>
    </i>
    <i>
      <x v="862"/>
      <x v="77"/>
    </i>
    <i>
      <x v="863"/>
      <x v="78"/>
    </i>
    <i>
      <x v="869"/>
      <x v="79"/>
    </i>
    <i>
      <x v="870"/>
      <x v="9"/>
    </i>
    <i>
      <x v="871"/>
      <x v="79"/>
    </i>
    <i>
      <x v="875"/>
      <x v="3859"/>
    </i>
    <i>
      <x v="876"/>
      <x v="79"/>
    </i>
    <i>
      <x v="877"/>
      <x v="3173"/>
    </i>
    <i>
      <x v="878"/>
      <x v="79"/>
    </i>
    <i>
      <x v="879"/>
      <x v="3859"/>
    </i>
    <i>
      <x v="880"/>
      <x v="79"/>
    </i>
    <i>
      <x v="881"/>
      <x v="3365"/>
    </i>
    <i>
      <x v="882"/>
      <x v="79"/>
    </i>
    <i>
      <x v="883"/>
      <x v="7"/>
    </i>
    <i>
      <x v="884"/>
      <x v="9"/>
    </i>
    <i>
      <x v="885"/>
      <x v="7"/>
    </i>
    <i>
      <x v="889"/>
      <x v="3859"/>
    </i>
    <i>
      <x v="890"/>
      <x v="7"/>
    </i>
    <i>
      <x v="891"/>
      <x v="3173"/>
    </i>
    <i>
      <x v="892"/>
      <x v="7"/>
    </i>
    <i>
      <x v="893"/>
      <x v="3859"/>
    </i>
    <i>
      <x v="894"/>
      <x v="7"/>
    </i>
    <i>
      <x v="895"/>
      <x v="3365"/>
    </i>
    <i>
      <x v="896"/>
      <x v="7"/>
    </i>
    <i>
      <x v="897"/>
      <x v="5"/>
    </i>
    <i>
      <x v="898"/>
      <x v="9"/>
    </i>
    <i>
      <x v="899"/>
      <x v="5"/>
    </i>
    <i>
      <x v="903"/>
      <x v="3859"/>
    </i>
    <i>
      <x v="904"/>
      <x v="5"/>
    </i>
    <i>
      <x v="905"/>
      <x v="3173"/>
    </i>
    <i>
      <x v="906"/>
      <x v="5"/>
    </i>
    <i>
      <x v="907"/>
      <x v="3859"/>
    </i>
    <i>
      <x v="908"/>
      <x v="5"/>
    </i>
    <i>
      <x v="909"/>
      <x v="3365"/>
    </i>
    <i>
      <x v="910"/>
      <x v="5"/>
    </i>
    <i>
      <x v="911"/>
      <x v="80"/>
    </i>
    <i>
      <x v="912"/>
      <x v="9"/>
    </i>
    <i>
      <x v="913"/>
      <x v="80"/>
    </i>
    <i>
      <x v="917"/>
      <x v="3859"/>
    </i>
    <i>
      <x v="918"/>
      <x v="80"/>
    </i>
    <i>
      <x v="919"/>
      <x v="3173"/>
    </i>
    <i>
      <x v="920"/>
      <x v="80"/>
    </i>
    <i>
      <x v="921"/>
      <x v="3859"/>
    </i>
    <i>
      <x v="922"/>
      <x v="80"/>
    </i>
    <i>
      <x v="923"/>
      <x v="3365"/>
    </i>
    <i>
      <x v="924"/>
      <x v="80"/>
    </i>
    <i>
      <x v="925"/>
      <x v="81"/>
    </i>
    <i>
      <x v="926"/>
      <x v="9"/>
    </i>
    <i>
      <x v="927"/>
      <x v="81"/>
    </i>
    <i>
      <x v="931"/>
      <x v="3859"/>
    </i>
    <i>
      <x v="932"/>
      <x v="81"/>
    </i>
    <i>
      <x v="933"/>
      <x v="3173"/>
    </i>
    <i>
      <x v="934"/>
      <x v="81"/>
    </i>
    <i>
      <x v="935"/>
      <x v="3859"/>
    </i>
    <i>
      <x v="936"/>
      <x v="81"/>
    </i>
    <i>
      <x v="937"/>
      <x v="3365"/>
    </i>
    <i>
      <x v="938"/>
      <x v="81"/>
    </i>
    <i>
      <x v="939"/>
      <x v="82"/>
    </i>
    <i>
      <x v="940"/>
      <x v="9"/>
    </i>
    <i>
      <x v="941"/>
      <x v="82"/>
    </i>
    <i>
      <x v="945"/>
      <x v="3859"/>
    </i>
    <i>
      <x v="946"/>
      <x v="82"/>
    </i>
    <i>
      <x v="952"/>
      <x v="3173"/>
    </i>
    <i>
      <x v="953"/>
      <x v="82"/>
    </i>
    <i>
      <x v="954"/>
      <x v="3859"/>
    </i>
    <i>
      <x v="955"/>
      <x v="82"/>
    </i>
    <i>
      <x v="956"/>
      <x v="3365"/>
    </i>
    <i>
      <x v="957"/>
      <x v="82"/>
    </i>
    <i>
      <x v="958"/>
      <x v="83"/>
    </i>
    <i>
      <x v="959"/>
      <x v="9"/>
    </i>
    <i>
      <x v="960"/>
      <x v="83"/>
    </i>
    <i>
      <x v="964"/>
      <x v="3859"/>
    </i>
    <i>
      <x v="965"/>
      <x v="83"/>
    </i>
    <i>
      <x v="966"/>
      <x v="3173"/>
    </i>
    <i>
      <x v="967"/>
      <x v="83"/>
    </i>
    <i>
      <x v="968"/>
      <x v="3859"/>
    </i>
    <i>
      <x v="969"/>
      <x v="83"/>
    </i>
    <i>
      <x v="970"/>
      <x v="3365"/>
    </i>
    <i>
      <x v="971"/>
      <x v="83"/>
    </i>
    <i>
      <x v="972"/>
      <x v="84"/>
    </i>
    <i>
      <x v="973"/>
      <x v="9"/>
    </i>
    <i>
      <x v="974"/>
      <x v="84"/>
    </i>
    <i>
      <x v="978"/>
      <x v="3859"/>
    </i>
    <i>
      <x v="979"/>
      <x v="84"/>
    </i>
    <i>
      <x v="980"/>
      <x v="3173"/>
    </i>
    <i>
      <x v="981"/>
      <x v="84"/>
    </i>
    <i>
      <x v="982"/>
      <x v="3859"/>
    </i>
    <i>
      <x v="983"/>
      <x v="84"/>
    </i>
    <i>
      <x v="984"/>
      <x v="3365"/>
    </i>
    <i>
      <x v="985"/>
      <x v="84"/>
    </i>
    <i>
      <x v="986"/>
      <x v="85"/>
    </i>
    <i>
      <x v="987"/>
      <x v="9"/>
    </i>
    <i>
      <x v="988"/>
      <x v="85"/>
    </i>
    <i>
      <x v="996"/>
      <x v="3859"/>
    </i>
    <i>
      <x v="997"/>
      <x v="85"/>
    </i>
    <i>
      <x v="1000"/>
      <x v="3173"/>
    </i>
    <i>
      <x v="1001"/>
      <x v="85"/>
    </i>
    <i>
      <x v="1002"/>
      <x v="3859"/>
    </i>
    <i>
      <x v="1003"/>
      <x v="85"/>
    </i>
    <i>
      <x v="1005"/>
      <x v="3365"/>
    </i>
    <i>
      <x v="1006"/>
      <x v="85"/>
    </i>
    <i>
      <x v="1048"/>
      <x v="86"/>
    </i>
    <i>
      <x v="1054"/>
      <x v="87"/>
    </i>
    <i>
      <x v="1055"/>
      <x v="9"/>
    </i>
    <i>
      <x v="1056"/>
      <x v="87"/>
    </i>
    <i>
      <x v="1060"/>
      <x v="3859"/>
    </i>
    <i>
      <x v="1061"/>
      <x v="87"/>
    </i>
    <i>
      <x v="1062"/>
      <x v="3173"/>
    </i>
    <i>
      <x v="1063"/>
      <x v="87"/>
    </i>
    <i>
      <x v="1064"/>
      <x v="3859"/>
    </i>
    <i>
      <x v="1065"/>
      <x v="87"/>
    </i>
    <i>
      <x v="1066"/>
      <x v="3365"/>
    </i>
    <i>
      <x v="1067"/>
      <x v="87"/>
    </i>
    <i>
      <x v="1068"/>
      <x v="88"/>
    </i>
    <i>
      <x v="1069"/>
      <x v="9"/>
    </i>
    <i>
      <x v="1070"/>
      <x v="88"/>
    </i>
    <i>
      <x v="1074"/>
      <x v="3859"/>
    </i>
    <i>
      <x v="1075"/>
      <x v="88"/>
    </i>
    <i>
      <x v="1076"/>
      <x v="3173"/>
    </i>
    <i>
      <x v="1077"/>
      <x v="88"/>
    </i>
    <i>
      <x v="1078"/>
      <x v="3859"/>
    </i>
    <i>
      <x v="1079"/>
      <x v="88"/>
    </i>
    <i>
      <x v="1080"/>
      <x v="3365"/>
    </i>
    <i>
      <x v="1081"/>
      <x v="88"/>
    </i>
    <i>
      <x v="1082"/>
      <x v="89"/>
    </i>
    <i>
      <x v="1083"/>
      <x v="9"/>
    </i>
    <i>
      <x v="1084"/>
      <x v="89"/>
    </i>
    <i>
      <x v="1089"/>
      <x v="3859"/>
    </i>
    <i>
      <x v="1090"/>
      <x v="89"/>
    </i>
    <i>
      <x v="1091"/>
      <x v="3173"/>
    </i>
    <i>
      <x v="1092"/>
      <x v="89"/>
    </i>
    <i>
      <x v="1093"/>
      <x v="3859"/>
    </i>
    <i>
      <x v="1094"/>
      <x v="89"/>
    </i>
    <i>
      <x v="1095"/>
      <x v="3365"/>
    </i>
    <i>
      <x v="1096"/>
      <x v="89"/>
    </i>
    <i>
      <x v="1097"/>
      <x v="90"/>
    </i>
    <i>
      <x v="1098"/>
      <x v="9"/>
    </i>
    <i>
      <x v="1099"/>
      <x v="90"/>
    </i>
    <i>
      <x v="1103"/>
      <x v="3859"/>
    </i>
    <i>
      <x v="1104"/>
      <x v="90"/>
    </i>
    <i>
      <x v="1105"/>
      <x v="3173"/>
    </i>
    <i>
      <x v="1106"/>
      <x v="90"/>
    </i>
    <i>
      <x v="1107"/>
      <x v="3859"/>
    </i>
    <i>
      <x v="1108"/>
      <x v="90"/>
    </i>
    <i>
      <x v="1109"/>
      <x v="3365"/>
    </i>
    <i>
      <x v="1110"/>
      <x v="90"/>
    </i>
    <i>
      <x v="1111"/>
      <x v="91"/>
    </i>
    <i>
      <x v="1112"/>
      <x v="9"/>
    </i>
    <i>
      <x v="1113"/>
      <x v="91"/>
    </i>
    <i>
      <x v="1117"/>
      <x v="3859"/>
    </i>
    <i>
      <x v="1118"/>
      <x v="91"/>
    </i>
    <i>
      <x v="1119"/>
      <x v="3173"/>
    </i>
    <i>
      <x v="1120"/>
      <x v="91"/>
    </i>
    <i>
      <x v="1121"/>
      <x v="3859"/>
    </i>
    <i>
      <x v="1122"/>
      <x v="91"/>
    </i>
    <i>
      <x v="1123"/>
      <x v="3365"/>
    </i>
    <i>
      <x v="1124"/>
      <x v="91"/>
    </i>
    <i>
      <x v="1125"/>
      <x v="92"/>
    </i>
    <i>
      <x v="1126"/>
      <x v="9"/>
    </i>
    <i>
      <x v="1127"/>
      <x v="92"/>
    </i>
    <i>
      <x v="1131"/>
      <x v="3859"/>
    </i>
    <i>
      <x v="1132"/>
      <x v="92"/>
    </i>
    <i>
      <x v="1133"/>
      <x v="3173"/>
    </i>
    <i>
      <x v="1134"/>
      <x v="92"/>
    </i>
    <i>
      <x v="1135"/>
      <x v="3859"/>
    </i>
    <i>
      <x v="1136"/>
      <x v="92"/>
    </i>
    <i>
      <x v="1137"/>
      <x v="3365"/>
    </i>
    <i>
      <x v="1138"/>
      <x v="92"/>
    </i>
    <i>
      <x v="1139"/>
      <x v="93"/>
    </i>
    <i>
      <x v="1140"/>
      <x v="9"/>
    </i>
    <i>
      <x v="1141"/>
      <x v="93"/>
    </i>
    <i>
      <x v="1145"/>
      <x v="3859"/>
    </i>
    <i>
      <x v="1146"/>
      <x v="93"/>
    </i>
    <i>
      <x v="1147"/>
      <x v="3173"/>
    </i>
    <i>
      <x v="1148"/>
      <x v="93"/>
    </i>
    <i>
      <x v="1149"/>
      <x v="3859"/>
    </i>
    <i>
      <x v="1150"/>
      <x v="93"/>
    </i>
    <i>
      <x v="1151"/>
      <x v="3365"/>
    </i>
    <i>
      <x v="1152"/>
      <x v="93"/>
    </i>
    <i>
      <x v="1176"/>
      <x v="94"/>
    </i>
    <i>
      <x v="1186"/>
      <x v="94"/>
    </i>
    <i>
      <x v="1187"/>
      <x v="9"/>
    </i>
    <i>
      <x v="1188"/>
      <x v="94"/>
    </i>
    <i>
      <x v="1200"/>
      <x v="3859"/>
    </i>
    <i>
      <x v="1201"/>
      <x v="94"/>
    </i>
    <i>
      <x v="1202"/>
      <x v="3173"/>
    </i>
    <i>
      <x v="1203"/>
      <x v="94"/>
    </i>
    <i>
      <x v="1204"/>
      <x v="3859"/>
    </i>
    <i>
      <x v="1205"/>
      <x v="94"/>
    </i>
    <i>
      <x v="1206"/>
      <x v="3365"/>
    </i>
    <i>
      <x v="1207"/>
      <x v="94"/>
    </i>
    <i>
      <x v="1208"/>
      <x v="95"/>
    </i>
    <i>
      <x v="1209"/>
      <x v="9"/>
    </i>
    <i>
      <x v="1210"/>
      <x v="95"/>
    </i>
    <i>
      <x v="1214"/>
      <x v="3859"/>
    </i>
    <i>
      <x v="1215"/>
      <x v="95"/>
    </i>
    <i>
      <x v="1216"/>
      <x v="3173"/>
    </i>
    <i>
      <x v="1217"/>
      <x v="95"/>
    </i>
    <i>
      <x v="1218"/>
      <x v="3859"/>
    </i>
    <i>
      <x v="1219"/>
      <x v="95"/>
    </i>
    <i>
      <x v="1220"/>
      <x v="3365"/>
    </i>
    <i>
      <x v="1221"/>
      <x v="95"/>
    </i>
    <i>
      <x v="1222"/>
      <x v="96"/>
    </i>
    <i>
      <x v="1228"/>
      <x v="97"/>
    </i>
    <i>
      <x v="1229"/>
      <x v="9"/>
    </i>
    <i>
      <x v="1230"/>
      <x v="97"/>
    </i>
    <i>
      <x v="1234"/>
      <x v="3859"/>
    </i>
    <i>
      <x v="1235"/>
      <x v="97"/>
    </i>
    <i>
      <x v="1236"/>
      <x v="3173"/>
    </i>
    <i>
      <x v="1237"/>
      <x v="97"/>
    </i>
    <i>
      <x v="1238"/>
      <x v="3859"/>
    </i>
    <i>
      <x v="1239"/>
      <x v="97"/>
    </i>
    <i>
      <x v="1240"/>
      <x v="3365"/>
    </i>
    <i>
      <x v="1241"/>
      <x v="97"/>
    </i>
    <i>
      <x v="1242"/>
      <x v="98"/>
    </i>
    <i>
      <x v="1243"/>
      <x v="9"/>
    </i>
    <i>
      <x v="1244"/>
      <x v="98"/>
    </i>
    <i>
      <x v="1248"/>
      <x v="3859"/>
    </i>
    <i>
      <x v="1249"/>
      <x v="98"/>
    </i>
    <i>
      <x v="1250"/>
      <x v="3173"/>
    </i>
    <i>
      <x v="1251"/>
      <x v="98"/>
    </i>
    <i>
      <x v="1252"/>
      <x v="3859"/>
    </i>
    <i>
      <x v="1253"/>
      <x v="98"/>
    </i>
    <i>
      <x v="1254"/>
      <x v="3365"/>
    </i>
    <i>
      <x v="1255"/>
      <x v="98"/>
    </i>
    <i>
      <x v="1256"/>
      <x v="99"/>
    </i>
    <i>
      <x v="1257"/>
      <x v="9"/>
    </i>
    <i>
      <x v="1258"/>
      <x v="99"/>
    </i>
    <i>
      <x v="1262"/>
      <x v="3859"/>
    </i>
    <i>
      <x v="1263"/>
      <x v="99"/>
    </i>
    <i>
      <x v="1264"/>
      <x v="3173"/>
    </i>
    <i>
      <x v="1265"/>
      <x v="99"/>
    </i>
    <i>
      <x v="1266"/>
      <x v="3859"/>
    </i>
    <i>
      <x v="1267"/>
      <x v="99"/>
    </i>
    <i>
      <x v="1268"/>
      <x v="3365"/>
    </i>
    <i>
      <x v="1269"/>
      <x v="99"/>
    </i>
    <i>
      <x v="1270"/>
      <x v="100"/>
    </i>
    <i>
      <x v="1271"/>
      <x v="9"/>
    </i>
    <i>
      <x v="1272"/>
      <x v="100"/>
    </i>
    <i>
      <x v="1276"/>
      <x v="3859"/>
    </i>
    <i>
      <x v="1277"/>
      <x v="100"/>
    </i>
    <i>
      <x v="1278"/>
      <x v="3173"/>
    </i>
    <i>
      <x v="1279"/>
      <x v="100"/>
    </i>
    <i>
      <x v="1280"/>
      <x v="3859"/>
    </i>
    <i>
      <x v="1281"/>
      <x v="100"/>
    </i>
    <i>
      <x v="1282"/>
      <x v="3365"/>
    </i>
    <i>
      <x v="1283"/>
      <x v="100"/>
    </i>
    <i>
      <x v="1284"/>
      <x v="101"/>
    </i>
    <i>
      <x v="1285"/>
      <x v="9"/>
    </i>
    <i>
      <x v="1286"/>
      <x v="101"/>
    </i>
    <i>
      <x v="1290"/>
      <x v="3859"/>
    </i>
    <i>
      <x v="1291"/>
      <x v="101"/>
    </i>
    <i>
      <x v="1292"/>
      <x v="3173"/>
    </i>
    <i>
      <x v="1293"/>
      <x v="101"/>
    </i>
    <i>
      <x v="1294"/>
      <x v="3859"/>
    </i>
    <i>
      <x v="1295"/>
      <x v="101"/>
    </i>
    <i>
      <x v="1296"/>
      <x v="3365"/>
    </i>
    <i>
      <x v="1297"/>
      <x v="101"/>
    </i>
    <i>
      <x v="1298"/>
      <x v="102"/>
    </i>
    <i>
      <x v="1299"/>
      <x v="103"/>
    </i>
    <i>
      <x v="1300"/>
      <x v="9"/>
    </i>
    <i>
      <x v="1301"/>
      <x v="103"/>
    </i>
    <i>
      <x v="1305"/>
      <x v="3859"/>
    </i>
    <i>
      <x v="1306"/>
      <x v="103"/>
    </i>
    <i>
      <x v="1307"/>
      <x v="3173"/>
    </i>
    <i>
      <x v="1308"/>
      <x v="103"/>
    </i>
    <i>
      <x v="1309"/>
      <x v="3859"/>
    </i>
    <i>
      <x v="1310"/>
      <x v="103"/>
    </i>
    <i>
      <x v="1311"/>
      <x v="3365"/>
    </i>
    <i>
      <x v="1312"/>
      <x v="103"/>
    </i>
    <i>
      <x v="1313"/>
      <x v="104"/>
    </i>
    <i>
      <x v="1314"/>
      <x v="9"/>
    </i>
    <i>
      <x v="1315"/>
      <x v="104"/>
    </i>
    <i>
      <x v="1322"/>
      <x v="3859"/>
    </i>
    <i>
      <x v="1323"/>
      <x v="104"/>
    </i>
    <i>
      <x v="1324"/>
      <x v="3173"/>
    </i>
    <i>
      <x v="1325"/>
      <x v="104"/>
    </i>
    <i>
      <x v="1326"/>
      <x v="3859"/>
    </i>
    <i>
      <x v="1327"/>
      <x v="104"/>
    </i>
    <i>
      <x v="1328"/>
      <x v="3365"/>
    </i>
    <i>
      <x v="1329"/>
      <x v="104"/>
    </i>
    <i>
      <x v="1330"/>
      <x v="105"/>
    </i>
    <i>
      <x v="1331"/>
      <x v="9"/>
    </i>
    <i>
      <x v="1332"/>
      <x v="105"/>
    </i>
    <i>
      <x v="1340"/>
      <x v="3859"/>
    </i>
    <i>
      <x v="1341"/>
      <x v="105"/>
    </i>
    <i>
      <x v="1342"/>
      <x v="3173"/>
    </i>
    <i>
      <x v="1343"/>
      <x v="105"/>
    </i>
    <i>
      <x v="1344"/>
      <x v="3859"/>
    </i>
    <i>
      <x v="1345"/>
      <x v="105"/>
    </i>
    <i>
      <x v="1346"/>
      <x v="3365"/>
    </i>
    <i>
      <x v="1347"/>
      <x v="105"/>
    </i>
    <i>
      <x v="1354"/>
      <x v="106"/>
    </i>
    <i>
      <x v="1355"/>
      <x v="107"/>
    </i>
    <i>
      <x v="1356"/>
      <x v="9"/>
    </i>
    <i>
      <x v="1357"/>
      <x v="107"/>
    </i>
    <i>
      <x v="1362"/>
      <x v="3859"/>
    </i>
    <i>
      <x v="1363"/>
      <x v="107"/>
    </i>
    <i>
      <x v="1364"/>
      <x v="3173"/>
    </i>
    <i>
      <x v="1365"/>
      <x v="107"/>
    </i>
    <i>
      <x v="1366"/>
      <x v="3859"/>
    </i>
    <i>
      <x v="1367"/>
      <x v="107"/>
    </i>
    <i>
      <x v="1368"/>
      <x v="3365"/>
    </i>
    <i>
      <x v="1369"/>
      <x v="107"/>
    </i>
    <i>
      <x v="1370"/>
      <x v="108"/>
    </i>
    <i>
      <x v="1371"/>
      <x v="9"/>
    </i>
    <i>
      <x v="1372"/>
      <x v="108"/>
    </i>
    <i>
      <x v="1376"/>
      <x v="3859"/>
    </i>
    <i>
      <x v="1377"/>
      <x v="108"/>
    </i>
    <i>
      <x v="1378"/>
      <x v="3173"/>
    </i>
    <i>
      <x v="1379"/>
      <x v="108"/>
    </i>
    <i>
      <x v="1380"/>
      <x v="3859"/>
    </i>
    <i>
      <x v="1381"/>
      <x v="108"/>
    </i>
    <i>
      <x v="1382"/>
      <x v="3365"/>
    </i>
    <i>
      <x v="1383"/>
      <x v="108"/>
    </i>
    <i>
      <x v="1384"/>
      <x v="3861"/>
    </i>
    <i>
      <x v="1385"/>
      <x v="9"/>
    </i>
    <i>
      <x v="1386"/>
      <x v="3861"/>
    </i>
    <i>
      <x v="1390"/>
      <x v="3859"/>
    </i>
    <i>
      <x v="1391"/>
      <x v="3861"/>
    </i>
    <i>
      <x v="1392"/>
      <x v="3173"/>
    </i>
    <i>
      <x v="1393"/>
      <x v="3861"/>
    </i>
    <i>
      <x v="1394"/>
      <x v="3859"/>
    </i>
    <i>
      <x v="1395"/>
      <x v="3861"/>
    </i>
    <i>
      <x v="1396"/>
      <x v="3365"/>
    </i>
    <i>
      <x v="1397"/>
      <x v="3861"/>
    </i>
    <i>
      <x v="1398"/>
      <x v="110"/>
    </i>
    <i>
      <x v="1399"/>
      <x v="9"/>
    </i>
    <i>
      <x v="1400"/>
      <x v="110"/>
    </i>
    <i>
      <x v="1404"/>
      <x v="3859"/>
    </i>
    <i>
      <x v="1405"/>
      <x v="110"/>
    </i>
    <i>
      <x v="1406"/>
      <x v="3173"/>
    </i>
    <i>
      <x v="1407"/>
      <x v="110"/>
    </i>
    <i>
      <x v="1408"/>
      <x v="3859"/>
    </i>
    <i>
      <x v="1409"/>
      <x v="110"/>
    </i>
    <i>
      <x v="1410"/>
      <x v="3365"/>
    </i>
    <i>
      <x v="1411"/>
      <x v="110"/>
    </i>
    <i>
      <x v="1412"/>
      <x v="111"/>
    </i>
    <i>
      <x v="1413"/>
      <x v="9"/>
    </i>
    <i>
      <x v="1414"/>
      <x v="111"/>
    </i>
    <i>
      <x v="1418"/>
      <x v="3859"/>
    </i>
    <i>
      <x v="1419"/>
      <x v="111"/>
    </i>
    <i>
      <x v="1420"/>
      <x v="3173"/>
    </i>
    <i>
      <x v="1421"/>
      <x v="111"/>
    </i>
    <i>
      <x v="1422"/>
      <x v="3859"/>
    </i>
    <i>
      <x v="1423"/>
      <x v="111"/>
    </i>
    <i>
      <x v="1424"/>
      <x v="3365"/>
    </i>
    <i>
      <x v="1425"/>
      <x v="111"/>
    </i>
    <i>
      <x v="1426"/>
      <x v="112"/>
    </i>
    <i>
      <x v="1427"/>
      <x v="9"/>
    </i>
    <i>
      <x v="1428"/>
      <x v="112"/>
    </i>
    <i>
      <x v="1432"/>
      <x v="3859"/>
    </i>
    <i>
      <x v="1433"/>
      <x v="112"/>
    </i>
    <i>
      <x v="1436"/>
      <x v="3173"/>
    </i>
    <i>
      <x v="1437"/>
      <x v="112"/>
    </i>
    <i>
      <x v="1438"/>
      <x v="3859"/>
    </i>
    <i>
      <x v="1439"/>
      <x v="112"/>
    </i>
    <i>
      <x v="1440"/>
      <x v="3365"/>
    </i>
    <i>
      <x v="1441"/>
      <x v="112"/>
    </i>
    <i>
      <x v="1442"/>
      <x v="113"/>
    </i>
    <i>
      <x v="1443"/>
      <x v="9"/>
    </i>
    <i>
      <x v="1444"/>
      <x v="113"/>
    </i>
    <i>
      <x v="1448"/>
      <x v="3859"/>
    </i>
    <i>
      <x v="1449"/>
      <x v="113"/>
    </i>
    <i>
      <x v="1450"/>
      <x v="3173"/>
    </i>
    <i>
      <x v="1451"/>
      <x v="113"/>
    </i>
    <i>
      <x v="1452"/>
      <x v="3859"/>
    </i>
    <i>
      <x v="1453"/>
      <x v="113"/>
    </i>
    <i>
      <x v="1454"/>
      <x v="3365"/>
    </i>
    <i>
      <x v="1455"/>
      <x v="113"/>
    </i>
    <i>
      <x v="1456"/>
      <x v="114"/>
    </i>
    <i>
      <x v="1457"/>
      <x v="9"/>
    </i>
    <i>
      <x v="1458"/>
      <x v="114"/>
    </i>
    <i>
      <x v="1462"/>
      <x v="3859"/>
    </i>
    <i>
      <x v="1463"/>
      <x v="114"/>
    </i>
    <i>
      <x v="1464"/>
      <x v="3173"/>
    </i>
    <i>
      <x v="1465"/>
      <x v="114"/>
    </i>
    <i>
      <x v="1466"/>
      <x v="3859"/>
    </i>
    <i>
      <x v="1467"/>
      <x v="114"/>
    </i>
    <i>
      <x v="1468"/>
      <x v="3365"/>
    </i>
    <i>
      <x v="1469"/>
      <x v="114"/>
    </i>
    <i>
      <x v="1470"/>
      <x v="115"/>
    </i>
    <i>
      <x v="1471"/>
      <x v="9"/>
    </i>
    <i>
      <x v="1472"/>
      <x v="115"/>
    </i>
    <i>
      <x v="1476"/>
      <x v="3859"/>
    </i>
    <i>
      <x v="1477"/>
      <x v="115"/>
    </i>
    <i>
      <x v="1478"/>
      <x v="3173"/>
    </i>
    <i>
      <x v="1479"/>
      <x v="115"/>
    </i>
    <i>
      <x v="1480"/>
      <x v="3859"/>
    </i>
    <i>
      <x v="1481"/>
      <x v="115"/>
    </i>
    <i>
      <x v="1482"/>
      <x v="3365"/>
    </i>
    <i>
      <x v="1483"/>
      <x v="115"/>
    </i>
    <i>
      <x v="1496"/>
      <x v="116"/>
    </i>
    <i>
      <x v="1497"/>
      <x v="117"/>
    </i>
    <i>
      <x v="1510"/>
      <x v="118"/>
    </i>
    <i>
      <x v="1511"/>
      <x v="9"/>
    </i>
    <i>
      <x v="1512"/>
      <x v="118"/>
    </i>
    <i>
      <x v="1520"/>
      <x v="3859"/>
    </i>
    <i>
      <x v="1521"/>
      <x v="118"/>
    </i>
    <i>
      <x v="1524"/>
      <x v="3173"/>
    </i>
    <i>
      <x v="1525"/>
      <x v="118"/>
    </i>
    <i>
      <x v="1526"/>
      <x v="3859"/>
    </i>
    <i>
      <x v="1527"/>
      <x v="118"/>
    </i>
    <i>
      <x v="1528"/>
      <x v="3365"/>
    </i>
    <i>
      <x v="1529"/>
      <x v="118"/>
    </i>
    <i>
      <x v="1530"/>
      <x v="119"/>
    </i>
    <i>
      <x v="1531"/>
      <x v="9"/>
    </i>
    <i>
      <x v="1532"/>
      <x v="119"/>
    </i>
    <i>
      <x v="1536"/>
      <x v="3859"/>
    </i>
    <i>
      <x v="1537"/>
      <x v="119"/>
    </i>
    <i>
      <x v="1538"/>
      <x v="3173"/>
    </i>
    <i>
      <x v="1539"/>
      <x v="119"/>
    </i>
    <i>
      <x v="1540"/>
      <x v="3859"/>
    </i>
    <i>
      <x v="1541"/>
      <x v="119"/>
    </i>
    <i>
      <x v="1542"/>
      <x v="3365"/>
    </i>
    <i>
      <x v="1543"/>
      <x v="119"/>
    </i>
    <i>
      <x v="1544"/>
      <x v="120"/>
    </i>
    <i>
      <x v="1545"/>
      <x v="9"/>
    </i>
    <i>
      <x v="1546"/>
      <x v="120"/>
    </i>
    <i>
      <x v="1550"/>
      <x v="3859"/>
    </i>
    <i>
      <x v="1551"/>
      <x v="120"/>
    </i>
    <i>
      <x v="1552"/>
      <x v="3173"/>
    </i>
    <i>
      <x v="1553"/>
      <x v="120"/>
    </i>
    <i>
      <x v="1554"/>
      <x v="3859"/>
    </i>
    <i>
      <x v="1555"/>
      <x v="120"/>
    </i>
    <i>
      <x v="1556"/>
      <x v="3365"/>
    </i>
    <i>
      <x v="1557"/>
      <x v="120"/>
    </i>
    <i>
      <x v="1558"/>
      <x v="121"/>
    </i>
    <i>
      <x v="1559"/>
      <x v="9"/>
    </i>
    <i>
      <x v="1560"/>
      <x v="121"/>
    </i>
    <i>
      <x v="1564"/>
      <x v="3859"/>
    </i>
    <i>
      <x v="1565"/>
      <x v="121"/>
    </i>
    <i>
      <x v="1566"/>
      <x v="3173"/>
    </i>
    <i>
      <x v="1567"/>
      <x v="121"/>
    </i>
    <i>
      <x v="1568"/>
      <x v="3859"/>
    </i>
    <i>
      <x v="1569"/>
      <x v="121"/>
    </i>
    <i>
      <x v="1570"/>
      <x v="3365"/>
    </i>
    <i>
      <x v="1571"/>
      <x v="121"/>
    </i>
    <i>
      <x v="1572"/>
      <x v="122"/>
    </i>
    <i>
      <x v="1573"/>
      <x v="9"/>
    </i>
    <i>
      <x v="1574"/>
      <x v="122"/>
    </i>
    <i>
      <x v="1578"/>
      <x v="3859"/>
    </i>
    <i>
      <x v="1579"/>
      <x v="122"/>
    </i>
    <i>
      <x v="1580"/>
      <x v="3173"/>
    </i>
    <i>
      <x v="1581"/>
      <x v="122"/>
    </i>
    <i>
      <x v="1582"/>
      <x v="3859"/>
    </i>
    <i>
      <x v="1583"/>
      <x v="122"/>
    </i>
    <i>
      <x v="1584"/>
      <x v="3365"/>
    </i>
    <i>
      <x v="1585"/>
      <x v="122"/>
    </i>
    <i>
      <x v="1586"/>
      <x v="123"/>
    </i>
    <i>
      <x v="1587"/>
      <x v="9"/>
    </i>
    <i>
      <x v="1588"/>
      <x v="123"/>
    </i>
    <i>
      <x v="1592"/>
      <x v="3859"/>
    </i>
    <i>
      <x v="1593"/>
      <x v="123"/>
    </i>
    <i>
      <x v="1594"/>
      <x v="3173"/>
    </i>
    <i>
      <x v="1595"/>
      <x v="123"/>
    </i>
    <i>
      <x v="1596"/>
      <x v="3859"/>
    </i>
    <i>
      <x v="1597"/>
      <x v="123"/>
    </i>
    <i>
      <x v="1598"/>
      <x v="3365"/>
    </i>
    <i>
      <x v="1599"/>
      <x v="123"/>
    </i>
    <i>
      <x v="1600"/>
      <x v="124"/>
    </i>
    <i>
      <x v="1601"/>
      <x v="9"/>
    </i>
    <i>
      <x v="1602"/>
      <x v="124"/>
    </i>
    <i>
      <x v="1606"/>
      <x v="3859"/>
    </i>
    <i>
      <x v="1607"/>
      <x v="124"/>
    </i>
    <i>
      <x v="1608"/>
      <x v="3173"/>
    </i>
    <i>
      <x v="1609"/>
      <x v="124"/>
    </i>
    <i>
      <x v="1610"/>
      <x v="3859"/>
    </i>
    <i>
      <x v="1611"/>
      <x v="124"/>
    </i>
    <i>
      <x v="1612"/>
      <x v="3365"/>
    </i>
    <i>
      <x v="1613"/>
      <x v="124"/>
    </i>
    <i>
      <x v="1614"/>
      <x v="125"/>
    </i>
    <i>
      <x v="1615"/>
      <x v="9"/>
    </i>
    <i>
      <x v="1616"/>
      <x v="125"/>
    </i>
    <i>
      <x v="1620"/>
      <x v="3859"/>
    </i>
    <i>
      <x v="1621"/>
      <x v="125"/>
    </i>
    <i>
      <x v="1622"/>
      <x v="3173"/>
    </i>
    <i>
      <x v="1623"/>
      <x v="125"/>
    </i>
    <i>
      <x v="1624"/>
      <x v="3859"/>
    </i>
    <i>
      <x v="1625"/>
      <x v="125"/>
    </i>
    <i>
      <x v="1626"/>
      <x v="3365"/>
    </i>
    <i>
      <x v="1627"/>
      <x v="125"/>
    </i>
    <i>
      <x v="1628"/>
      <x v="126"/>
    </i>
    <i>
      <x v="1629"/>
      <x v="9"/>
    </i>
    <i>
      <x v="1630"/>
      <x v="126"/>
    </i>
    <i>
      <x v="1634"/>
      <x v="3859"/>
    </i>
    <i>
      <x v="1635"/>
      <x v="126"/>
    </i>
    <i>
      <x v="1636"/>
      <x v="3173"/>
    </i>
    <i>
      <x v="1637"/>
      <x v="126"/>
    </i>
    <i>
      <x v="1638"/>
      <x v="3859"/>
    </i>
    <i>
      <x v="1639"/>
      <x v="126"/>
    </i>
    <i>
      <x v="1640"/>
      <x v="3365"/>
    </i>
    <i>
      <x v="1641"/>
      <x v="126"/>
    </i>
    <i>
      <x v="1654"/>
      <x v="127"/>
    </i>
    <i>
      <x v="1670"/>
      <x v="128"/>
    </i>
    <i>
      <x v="1671"/>
      <x v="9"/>
    </i>
    <i>
      <x v="1672"/>
      <x v="128"/>
    </i>
    <i>
      <x v="1676"/>
      <x v="3859"/>
    </i>
    <i>
      <x v="1677"/>
      <x v="128"/>
    </i>
    <i>
      <x v="1678"/>
      <x v="3173"/>
    </i>
    <i>
      <x v="1679"/>
      <x v="128"/>
    </i>
    <i>
      <x v="1680"/>
      <x v="3859"/>
    </i>
    <i>
      <x v="1681"/>
      <x v="128"/>
    </i>
    <i>
      <x v="1682"/>
      <x v="3365"/>
    </i>
    <i>
      <x v="1683"/>
      <x v="128"/>
    </i>
    <i>
      <x v="1684"/>
      <x v="129"/>
    </i>
    <i>
      <x v="1685"/>
      <x v="9"/>
    </i>
    <i>
      <x v="1686"/>
      <x v="129"/>
    </i>
    <i>
      <x v="1691"/>
      <x v="3859"/>
    </i>
    <i>
      <x v="1692"/>
      <x v="129"/>
    </i>
    <i>
      <x v="1693"/>
      <x v="3173"/>
    </i>
    <i>
      <x v="1694"/>
      <x v="129"/>
    </i>
    <i>
      <x v="1695"/>
      <x v="3859"/>
    </i>
    <i>
      <x v="1696"/>
      <x v="129"/>
    </i>
    <i>
      <x v="1697"/>
      <x v="3365"/>
    </i>
    <i>
      <x v="1698"/>
      <x v="129"/>
    </i>
    <i>
      <x v="1699"/>
      <x v="130"/>
    </i>
    <i>
      <x v="1700"/>
      <x v="9"/>
    </i>
    <i>
      <x v="1701"/>
      <x v="130"/>
    </i>
    <i>
      <x v="1705"/>
      <x v="3859"/>
    </i>
    <i>
      <x v="1706"/>
      <x v="130"/>
    </i>
    <i>
      <x v="1709"/>
      <x v="3173"/>
    </i>
    <i>
      <x v="1710"/>
      <x v="130"/>
    </i>
    <i>
      <x v="1711"/>
      <x v="3859"/>
    </i>
    <i>
      <x v="1712"/>
      <x v="130"/>
    </i>
    <i>
      <x v="1713"/>
      <x v="3365"/>
    </i>
    <i>
      <x v="1714"/>
      <x v="130"/>
    </i>
    <i>
      <x v="1715"/>
      <x v="131"/>
    </i>
    <i>
      <x v="1716"/>
      <x v="9"/>
    </i>
    <i>
      <x v="1717"/>
      <x v="131"/>
    </i>
    <i>
      <x v="1721"/>
      <x v="3859"/>
    </i>
    <i>
      <x v="1722"/>
      <x v="131"/>
    </i>
    <i>
      <x v="1723"/>
      <x v="3173"/>
    </i>
    <i>
      <x v="1724"/>
      <x v="131"/>
    </i>
    <i>
      <x v="1725"/>
      <x v="3859"/>
    </i>
    <i>
      <x v="1726"/>
      <x v="131"/>
    </i>
    <i>
      <x v="1727"/>
      <x v="3365"/>
    </i>
    <i>
      <x v="1728"/>
      <x v="131"/>
    </i>
    <i>
      <x v="1729"/>
      <x v="132"/>
    </i>
    <i>
      <x v="1730"/>
      <x v="9"/>
    </i>
    <i>
      <x v="1731"/>
      <x v="132"/>
    </i>
    <i>
      <x v="1738"/>
      <x v="3859"/>
    </i>
    <i>
      <x v="1739"/>
      <x v="132"/>
    </i>
    <i>
      <x v="1740"/>
      <x v="3173"/>
    </i>
    <i>
      <x v="1741"/>
      <x v="132"/>
    </i>
    <i>
      <x v="1742"/>
      <x v="3859"/>
    </i>
    <i>
      <x v="1743"/>
      <x v="132"/>
    </i>
    <i>
      <x v="1744"/>
      <x v="3365"/>
    </i>
    <i>
      <x v="1745"/>
      <x v="132"/>
    </i>
    <i>
      <x v="1746"/>
      <x v="2"/>
    </i>
    <i>
      <x v="1747"/>
      <x v="9"/>
    </i>
    <i>
      <x v="1748"/>
      <x v="2"/>
    </i>
    <i>
      <x v="1753"/>
      <x v="3859"/>
    </i>
    <i>
      <x v="1754"/>
      <x v="2"/>
    </i>
    <i>
      <x v="1755"/>
      <x v="3173"/>
    </i>
    <i>
      <x v="1756"/>
      <x v="2"/>
    </i>
    <i>
      <x v="1759"/>
      <x v="3859"/>
    </i>
    <i>
      <x v="1760"/>
      <x v="2"/>
    </i>
    <i>
      <x v="1761"/>
      <x v="3365"/>
    </i>
    <i>
      <x v="1762"/>
      <x v="2"/>
    </i>
    <i>
      <x v="1763"/>
      <x v="133"/>
    </i>
    <i>
      <x v="1764"/>
      <x v="9"/>
    </i>
    <i>
      <x v="1765"/>
      <x v="133"/>
    </i>
    <i>
      <x v="1769"/>
      <x v="3859"/>
    </i>
    <i>
      <x v="1770"/>
      <x v="133"/>
    </i>
    <i>
      <x v="1771"/>
      <x v="3173"/>
    </i>
    <i>
      <x v="1772"/>
      <x v="133"/>
    </i>
    <i>
      <x v="1773"/>
      <x v="3859"/>
    </i>
    <i>
      <x v="1774"/>
      <x v="133"/>
    </i>
    <i>
      <x v="1775"/>
      <x v="3365"/>
    </i>
    <i>
      <x v="1776"/>
      <x v="133"/>
    </i>
    <i>
      <x v="1777"/>
      <x v="134"/>
    </i>
    <i>
      <x v="1778"/>
      <x v="9"/>
    </i>
    <i>
      <x v="1779"/>
      <x v="134"/>
    </i>
    <i>
      <x v="1783"/>
      <x v="3859"/>
    </i>
    <i>
      <x v="1784"/>
      <x v="134"/>
    </i>
    <i>
      <x v="1785"/>
      <x v="3173"/>
    </i>
    <i>
      <x v="1786"/>
      <x v="134"/>
    </i>
    <i>
      <x v="1787"/>
      <x v="3859"/>
    </i>
    <i>
      <x v="1788"/>
      <x v="134"/>
    </i>
    <i>
      <x v="1789"/>
      <x v="3365"/>
    </i>
    <i>
      <x v="1790"/>
      <x v="134"/>
    </i>
    <i>
      <x v="1791"/>
      <x v="135"/>
    </i>
    <i>
      <x v="1792"/>
      <x v="9"/>
    </i>
    <i>
      <x v="1793"/>
      <x v="135"/>
    </i>
    <i>
      <x v="1797"/>
      <x v="3859"/>
    </i>
    <i>
      <x v="1798"/>
      <x v="135"/>
    </i>
    <i>
      <x v="1799"/>
      <x v="3173"/>
    </i>
    <i>
      <x v="1800"/>
      <x v="135"/>
    </i>
    <i>
      <x v="1801"/>
      <x v="3859"/>
    </i>
    <i>
      <x v="1802"/>
      <x v="135"/>
    </i>
    <i>
      <x v="1803"/>
      <x v="3365"/>
    </i>
    <i>
      <x v="1804"/>
      <x v="135"/>
    </i>
    <i>
      <x v="1810"/>
      <x v="136"/>
    </i>
    <i>
      <x v="1818"/>
      <x v="137"/>
    </i>
    <i>
      <x v="1819"/>
      <x v="9"/>
    </i>
    <i>
      <x v="1820"/>
      <x v="137"/>
    </i>
    <i>
      <x v="1825"/>
      <x v="3859"/>
    </i>
    <i>
      <x v="1826"/>
      <x v="137"/>
    </i>
    <i>
      <x v="1827"/>
      <x v="3173"/>
    </i>
    <i>
      <x v="1828"/>
      <x v="137"/>
    </i>
    <i>
      <x v="1829"/>
      <x v="3859"/>
    </i>
    <i>
      <x v="1830"/>
      <x v="137"/>
    </i>
    <i>
      <x v="1831"/>
      <x v="3365"/>
    </i>
    <i>
      <x v="1832"/>
      <x v="137"/>
    </i>
    <i>
      <x v="1833"/>
      <x v="138"/>
    </i>
    <i>
      <x v="1834"/>
      <x v="9"/>
    </i>
    <i>
      <x v="1835"/>
      <x v="138"/>
    </i>
    <i>
      <x v="1839"/>
      <x v="3859"/>
    </i>
    <i>
      <x v="1840"/>
      <x v="138"/>
    </i>
    <i>
      <x v="1842"/>
      <x v="3173"/>
    </i>
    <i>
      <x v="1843"/>
      <x v="138"/>
    </i>
    <i>
      <x v="1845"/>
      <x v="3859"/>
    </i>
    <i>
      <x v="1846"/>
      <x v="138"/>
    </i>
    <i>
      <x v="1851"/>
      <x v="3365"/>
    </i>
    <i>
      <x v="1852"/>
      <x v="138"/>
    </i>
    <i>
      <x v="1860"/>
      <x v="139"/>
    </i>
    <i>
      <x v="1861"/>
      <x v="9"/>
    </i>
    <i>
      <x v="1862"/>
      <x v="139"/>
    </i>
    <i>
      <x v="1866"/>
      <x v="3859"/>
    </i>
    <i>
      <x v="1867"/>
      <x v="139"/>
    </i>
    <i>
      <x v="1868"/>
      <x v="3173"/>
    </i>
    <i>
      <x v="1869"/>
      <x v="139"/>
    </i>
    <i>
      <x v="1871"/>
      <x v="3859"/>
    </i>
    <i>
      <x v="1872"/>
      <x v="139"/>
    </i>
    <i>
      <x v="1873"/>
      <x v="3365"/>
    </i>
    <i>
      <x v="1874"/>
      <x v="139"/>
    </i>
    <i>
      <x v="1875"/>
      <x v="3862"/>
    </i>
    <i>
      <x v="1876"/>
      <x v="9"/>
    </i>
    <i>
      <x v="1877"/>
      <x v="3862"/>
    </i>
    <i>
      <x v="1881"/>
      <x v="3859"/>
    </i>
    <i>
      <x v="1882"/>
      <x v="3862"/>
    </i>
    <i>
      <x v="1883"/>
      <x v="3173"/>
    </i>
    <i>
      <x v="1884"/>
      <x v="3862"/>
    </i>
    <i>
      <x v="1885"/>
      <x v="3859"/>
    </i>
    <i>
      <x v="1886"/>
      <x v="3862"/>
    </i>
    <i>
      <x v="1887"/>
      <x v="3365"/>
    </i>
    <i>
      <x v="1888"/>
      <x v="3862"/>
    </i>
    <i>
      <x v="1889"/>
      <x v="141"/>
    </i>
    <i>
      <x v="1890"/>
      <x v="9"/>
    </i>
    <i>
      <x v="1891"/>
      <x v="141"/>
    </i>
    <i>
      <x v="1895"/>
      <x v="3859"/>
    </i>
    <i>
      <x v="1896"/>
      <x v="141"/>
    </i>
    <i>
      <x v="1897"/>
      <x v="3173"/>
    </i>
    <i>
      <x v="1898"/>
      <x v="141"/>
    </i>
    <i>
      <x v="1899"/>
      <x v="3859"/>
    </i>
    <i>
      <x v="1900"/>
      <x v="141"/>
    </i>
    <i>
      <x v="1901"/>
      <x v="3365"/>
    </i>
    <i>
      <x v="1902"/>
      <x v="141"/>
    </i>
    <i>
      <x v="1903"/>
      <x v="142"/>
    </i>
    <i>
      <x v="1904"/>
      <x v="9"/>
    </i>
    <i>
      <x v="1905"/>
      <x v="142"/>
    </i>
    <i>
      <x v="1909"/>
      <x v="3859"/>
    </i>
    <i>
      <x v="1910"/>
      <x v="142"/>
    </i>
    <i>
      <x v="1911"/>
      <x v="3173"/>
    </i>
    <i>
      <x v="1912"/>
      <x v="142"/>
    </i>
    <i>
      <x v="1913"/>
      <x v="3859"/>
    </i>
    <i>
      <x v="1914"/>
      <x v="142"/>
    </i>
    <i>
      <x v="1915"/>
      <x v="3365"/>
    </i>
    <i>
      <x v="1916"/>
      <x v="142"/>
    </i>
    <i>
      <x v="1917"/>
      <x v="143"/>
    </i>
    <i>
      <x v="1918"/>
      <x v="9"/>
    </i>
    <i>
      <x v="1919"/>
      <x v="143"/>
    </i>
    <i>
      <x v="1923"/>
      <x v="3859"/>
    </i>
    <i>
      <x v="1924"/>
      <x v="143"/>
    </i>
    <i>
      <x v="1925"/>
      <x v="3173"/>
    </i>
    <i>
      <x v="1926"/>
      <x v="143"/>
    </i>
    <i>
      <x v="1927"/>
      <x v="3859"/>
    </i>
    <i>
      <x v="1928"/>
      <x v="143"/>
    </i>
    <i>
      <x v="1929"/>
      <x v="3365"/>
    </i>
    <i>
      <x v="1930"/>
      <x v="143"/>
    </i>
    <i>
      <x v="1931"/>
      <x v="144"/>
    </i>
    <i>
      <x v="1932"/>
      <x v="9"/>
    </i>
    <i>
      <x v="1933"/>
      <x v="144"/>
    </i>
    <i>
      <x v="1937"/>
      <x v="3859"/>
    </i>
    <i>
      <x v="1938"/>
      <x v="144"/>
    </i>
    <i>
      <x v="1939"/>
      <x v="3173"/>
    </i>
    <i>
      <x v="1940"/>
      <x v="144"/>
    </i>
    <i>
      <x v="1941"/>
      <x v="3859"/>
    </i>
    <i>
      <x v="1942"/>
      <x v="144"/>
    </i>
    <i>
      <x v="1943"/>
      <x v="3365"/>
    </i>
    <i>
      <x v="1944"/>
      <x v="144"/>
    </i>
    <i>
      <x v="1945"/>
      <x v="145"/>
    </i>
    <i>
      <x v="1946"/>
      <x v="9"/>
    </i>
    <i>
      <x v="1947"/>
      <x v="145"/>
    </i>
    <i>
      <x v="1951"/>
      <x v="3859"/>
    </i>
    <i>
      <x v="1952"/>
      <x v="145"/>
    </i>
    <i>
      <x v="1953"/>
      <x v="3173"/>
    </i>
    <i>
      <x v="1954"/>
      <x v="145"/>
    </i>
    <i>
      <x v="1955"/>
      <x v="3859"/>
    </i>
    <i>
      <x v="1956"/>
      <x v="145"/>
    </i>
    <i>
      <x v="1957"/>
      <x v="3365"/>
    </i>
    <i>
      <x v="1958"/>
      <x v="145"/>
    </i>
    <i>
      <x v="1973"/>
      <x v="146"/>
    </i>
    <i>
      <x v="1984"/>
      <x v="147"/>
    </i>
    <i>
      <x v="1985"/>
      <x v="9"/>
    </i>
    <i>
      <x v="1986"/>
      <x v="147"/>
    </i>
    <i>
      <x v="1998"/>
      <x v="3859"/>
    </i>
    <i>
      <x v="1999"/>
      <x v="147"/>
    </i>
    <i>
      <x v="2001"/>
      <x v="3173"/>
    </i>
    <i>
      <x v="2002"/>
      <x v="147"/>
    </i>
    <i>
      <x v="2003"/>
      <x v="3859"/>
    </i>
    <i>
      <x v="2004"/>
      <x v="147"/>
    </i>
    <i>
      <x v="2005"/>
      <x v="3365"/>
    </i>
    <i>
      <x v="2006"/>
      <x v="147"/>
    </i>
    <i>
      <x v="2007"/>
      <x v="148"/>
    </i>
    <i>
      <x v="2008"/>
      <x v="9"/>
    </i>
    <i>
      <x v="2009"/>
      <x v="148"/>
    </i>
    <i>
      <x v="2013"/>
      <x v="3859"/>
    </i>
    <i>
      <x v="2014"/>
      <x v="148"/>
    </i>
    <i>
      <x v="2015"/>
      <x v="3173"/>
    </i>
    <i>
      <x v="2016"/>
      <x v="148"/>
    </i>
    <i>
      <x v="2017"/>
      <x v="3859"/>
    </i>
    <i>
      <x v="2018"/>
      <x v="148"/>
    </i>
    <i>
      <x v="2019"/>
      <x v="3365"/>
    </i>
    <i>
      <x v="2020"/>
      <x v="148"/>
    </i>
    <i>
      <x v="2021"/>
      <x v="149"/>
    </i>
    <i>
      <x v="2022"/>
      <x v="9"/>
    </i>
    <i>
      <x v="2023"/>
      <x v="149"/>
    </i>
    <i>
      <x v="2027"/>
      <x v="3859"/>
    </i>
    <i>
      <x v="2028"/>
      <x v="149"/>
    </i>
    <i>
      <x v="2029"/>
      <x v="3173"/>
    </i>
    <i>
      <x v="2030"/>
      <x v="149"/>
    </i>
    <i>
      <x v="2031"/>
      <x v="3859"/>
    </i>
    <i>
      <x v="2032"/>
      <x v="149"/>
    </i>
    <i>
      <x v="2033"/>
      <x v="3365"/>
    </i>
    <i>
      <x v="2034"/>
      <x v="149"/>
    </i>
    <i>
      <x v="2035"/>
      <x v="150"/>
    </i>
    <i>
      <x v="2036"/>
      <x v="9"/>
    </i>
    <i>
      <x v="2037"/>
      <x v="150"/>
    </i>
    <i>
      <x v="2042"/>
      <x v="3859"/>
    </i>
    <i>
      <x v="2043"/>
      <x v="150"/>
    </i>
    <i>
      <x v="2044"/>
      <x v="3173"/>
    </i>
    <i>
      <x v="2045"/>
      <x v="150"/>
    </i>
    <i>
      <x v="2046"/>
      <x v="3859"/>
    </i>
    <i>
      <x v="2047"/>
      <x v="150"/>
    </i>
    <i>
      <x v="2048"/>
      <x v="3365"/>
    </i>
    <i>
      <x v="2049"/>
      <x v="150"/>
    </i>
    <i>
      <x v="2050"/>
      <x v="151"/>
    </i>
    <i>
      <x v="2051"/>
      <x v="9"/>
    </i>
    <i>
      <x v="2052"/>
      <x v="151"/>
    </i>
    <i>
      <x v="2056"/>
      <x v="3859"/>
    </i>
    <i>
      <x v="2057"/>
      <x v="151"/>
    </i>
    <i>
      <x v="2058"/>
      <x v="3173"/>
    </i>
    <i>
      <x v="2059"/>
      <x v="151"/>
    </i>
    <i>
      <x v="2060"/>
      <x v="3859"/>
    </i>
    <i>
      <x v="2061"/>
      <x v="151"/>
    </i>
    <i>
      <x v="2062"/>
      <x v="3365"/>
    </i>
    <i>
      <x v="2063"/>
      <x v="151"/>
    </i>
    <i>
      <x v="2064"/>
      <x v="152"/>
    </i>
    <i>
      <x v="2065"/>
      <x v="9"/>
    </i>
    <i>
      <x v="2066"/>
      <x v="152"/>
    </i>
    <i>
      <x v="2070"/>
      <x v="3859"/>
    </i>
    <i>
      <x v="2071"/>
      <x v="152"/>
    </i>
    <i>
      <x v="2072"/>
      <x v="3173"/>
    </i>
    <i>
      <x v="2073"/>
      <x v="152"/>
    </i>
    <i>
      <x v="2074"/>
      <x v="3859"/>
    </i>
    <i>
      <x v="2075"/>
      <x v="152"/>
    </i>
    <i>
      <x v="2076"/>
      <x v="3365"/>
    </i>
    <i>
      <x v="2077"/>
      <x v="152"/>
    </i>
    <i>
      <x v="2078"/>
      <x v="153"/>
    </i>
    <i>
      <x v="2079"/>
      <x v="9"/>
    </i>
    <i>
      <x v="2080"/>
      <x v="153"/>
    </i>
    <i>
      <x v="2084"/>
      <x v="3859"/>
    </i>
    <i>
      <x v="2085"/>
      <x v="153"/>
    </i>
    <i>
      <x v="2086"/>
      <x v="3173"/>
    </i>
    <i>
      <x v="2087"/>
      <x v="153"/>
    </i>
    <i>
      <x v="2088"/>
      <x v="3859"/>
    </i>
    <i>
      <x v="2089"/>
      <x v="153"/>
    </i>
    <i>
      <x v="2090"/>
      <x v="3365"/>
    </i>
    <i>
      <x v="2091"/>
      <x v="153"/>
    </i>
    <i>
      <x v="2092"/>
      <x v="154"/>
    </i>
    <i>
      <x v="2093"/>
      <x v="9"/>
    </i>
    <i>
      <x v="2094"/>
      <x v="154"/>
    </i>
    <i>
      <x v="2098"/>
      <x v="3859"/>
    </i>
    <i>
      <x v="2099"/>
      <x v="154"/>
    </i>
    <i>
      <x v="2100"/>
      <x v="3173"/>
    </i>
    <i>
      <x v="2101"/>
      <x v="154"/>
    </i>
    <i>
      <x v="2102"/>
      <x v="3859"/>
    </i>
    <i>
      <x v="2103"/>
      <x v="154"/>
    </i>
    <i>
      <x v="2104"/>
      <x v="3365"/>
    </i>
    <i>
      <x v="2105"/>
      <x v="154"/>
    </i>
    <i>
      <x v="2106"/>
      <x v="155"/>
    </i>
    <i>
      <x v="2107"/>
      <x v="9"/>
    </i>
    <i>
      <x v="2108"/>
      <x v="155"/>
    </i>
    <i>
      <x v="2112"/>
      <x v="3859"/>
    </i>
    <i>
      <x v="2113"/>
      <x v="155"/>
    </i>
    <i>
      <x v="2114"/>
      <x v="3173"/>
    </i>
    <i>
      <x v="2115"/>
      <x v="155"/>
    </i>
    <i>
      <x v="2116"/>
      <x v="3859"/>
    </i>
    <i>
      <x v="2117"/>
      <x v="155"/>
    </i>
    <i>
      <x v="2118"/>
      <x v="3365"/>
    </i>
    <i>
      <x v="2119"/>
      <x v="155"/>
    </i>
    <i>
      <x v="2130"/>
      <x v="156"/>
    </i>
    <i>
      <x v="2145"/>
      <x v="157"/>
    </i>
    <i>
      <x v="2146"/>
      <x v="9"/>
    </i>
    <i>
      <x v="2147"/>
      <x v="157"/>
    </i>
    <i>
      <x v="2151"/>
      <x v="3859"/>
    </i>
    <i>
      <x v="2152"/>
      <x v="157"/>
    </i>
    <i>
      <x v="2154"/>
      <x v="3173"/>
    </i>
    <i>
      <x v="2155"/>
      <x v="157"/>
    </i>
    <i>
      <x v="2156"/>
      <x v="3859"/>
    </i>
    <i>
      <x v="2157"/>
      <x v="157"/>
    </i>
    <i>
      <x v="2158"/>
      <x v="3365"/>
    </i>
    <i>
      <x v="2159"/>
      <x v="157"/>
    </i>
    <i>
      <x v="2160"/>
      <x v="158"/>
    </i>
    <i>
      <x v="2161"/>
      <x v="9"/>
    </i>
    <i>
      <x v="2162"/>
      <x v="158"/>
    </i>
    <i>
      <x v="2167"/>
      <x v="3859"/>
    </i>
    <i>
      <x v="2168"/>
      <x v="158"/>
    </i>
    <i>
      <x v="2169"/>
      <x v="3173"/>
    </i>
    <i>
      <x v="2170"/>
      <x v="158"/>
    </i>
    <i>
      <x v="2171"/>
      <x v="3859"/>
    </i>
    <i>
      <x v="2172"/>
      <x v="158"/>
    </i>
    <i>
      <x v="2173"/>
      <x v="3365"/>
    </i>
    <i>
      <x v="2174"/>
      <x v="158"/>
    </i>
    <i>
      <x v="2175"/>
      <x v="159"/>
    </i>
    <i>
      <x v="2176"/>
      <x v="9"/>
    </i>
    <i>
      <x v="2177"/>
      <x v="159"/>
    </i>
    <i>
      <x v="2181"/>
      <x v="3859"/>
    </i>
    <i>
      <x v="2182"/>
      <x v="159"/>
    </i>
    <i>
      <x v="2184"/>
      <x v="3173"/>
    </i>
    <i>
      <x v="2185"/>
      <x v="159"/>
    </i>
    <i>
      <x v="2186"/>
      <x v="3859"/>
    </i>
    <i>
      <x v="2187"/>
      <x v="159"/>
    </i>
    <i>
      <x v="2188"/>
      <x v="3365"/>
    </i>
    <i>
      <x v="2189"/>
      <x v="159"/>
    </i>
    <i>
      <x v="2190"/>
      <x v="160"/>
    </i>
    <i>
      <x v="2191"/>
      <x v="9"/>
    </i>
    <i>
      <x v="2192"/>
      <x v="160"/>
    </i>
    <i>
      <x v="2196"/>
      <x v="3859"/>
    </i>
    <i>
      <x v="2197"/>
      <x v="160"/>
    </i>
    <i>
      <x v="2198"/>
      <x v="3173"/>
    </i>
    <i>
      <x v="2199"/>
      <x v="160"/>
    </i>
    <i>
      <x v="2200"/>
      <x v="3859"/>
    </i>
    <i>
      <x v="2201"/>
      <x v="160"/>
    </i>
    <i>
      <x v="2202"/>
      <x v="3365"/>
    </i>
    <i>
      <x v="2203"/>
      <x v="160"/>
    </i>
    <i>
      <x v="2204"/>
      <x v="161"/>
    </i>
    <i>
      <x v="2205"/>
      <x v="9"/>
    </i>
    <i>
      <x v="2206"/>
      <x v="161"/>
    </i>
    <i>
      <x v="2210"/>
      <x v="3859"/>
    </i>
    <i>
      <x v="2211"/>
      <x v="161"/>
    </i>
    <i>
      <x v="2212"/>
      <x v="3173"/>
    </i>
    <i>
      <x v="2213"/>
      <x v="161"/>
    </i>
    <i>
      <x v="2214"/>
      <x v="3859"/>
    </i>
    <i>
      <x v="2215"/>
      <x v="161"/>
    </i>
    <i>
      <x v="2216"/>
      <x v="3365"/>
    </i>
    <i>
      <x v="2217"/>
      <x v="161"/>
    </i>
    <i>
      <x v="2218"/>
      <x v="162"/>
    </i>
    <i>
      <x v="2219"/>
      <x v="9"/>
    </i>
    <i>
      <x v="2220"/>
      <x v="162"/>
    </i>
    <i>
      <x v="2225"/>
      <x v="3859"/>
    </i>
    <i>
      <x v="2226"/>
      <x v="162"/>
    </i>
    <i>
      <x v="2227"/>
      <x v="3173"/>
    </i>
    <i>
      <x v="2228"/>
      <x v="162"/>
    </i>
    <i>
      <x v="2229"/>
      <x v="3859"/>
    </i>
    <i>
      <x v="2230"/>
      <x v="162"/>
    </i>
    <i>
      <x v="2231"/>
      <x v="3365"/>
    </i>
    <i>
      <x v="2232"/>
      <x v="162"/>
    </i>
    <i>
      <x v="2233"/>
      <x v="163"/>
    </i>
    <i>
      <x v="2234"/>
      <x v="9"/>
    </i>
    <i>
      <x v="2235"/>
      <x v="163"/>
    </i>
    <i>
      <x v="2239"/>
      <x v="3859"/>
    </i>
    <i>
      <x v="2240"/>
      <x v="163"/>
    </i>
    <i>
      <x v="2241"/>
      <x v="3173"/>
    </i>
    <i>
      <x v="2242"/>
      <x v="163"/>
    </i>
    <i>
      <x v="2243"/>
      <x v="3859"/>
    </i>
    <i>
      <x v="2244"/>
      <x v="163"/>
    </i>
    <i>
      <x v="2245"/>
      <x v="3365"/>
    </i>
    <i>
      <x v="2246"/>
      <x v="163"/>
    </i>
    <i>
      <x v="2253"/>
      <x v="164"/>
    </i>
    <i>
      <x v="2254"/>
      <x v="9"/>
    </i>
    <i>
      <x v="2255"/>
      <x v="164"/>
    </i>
    <i>
      <x v="2259"/>
      <x v="3859"/>
    </i>
    <i>
      <x v="2260"/>
      <x v="164"/>
    </i>
    <i>
      <x v="2261"/>
      <x v="3173"/>
    </i>
    <i>
      <x v="2262"/>
      <x v="164"/>
    </i>
    <i>
      <x v="2263"/>
      <x v="3859"/>
    </i>
    <i>
      <x v="2264"/>
      <x v="164"/>
    </i>
    <i>
      <x v="2265"/>
      <x v="3365"/>
    </i>
    <i>
      <x v="2266"/>
      <x v="164"/>
    </i>
    <i>
      <x v="2267"/>
      <x v="165"/>
    </i>
    <i>
      <x v="2268"/>
      <x v="9"/>
    </i>
    <i>
      <x v="2269"/>
      <x v="165"/>
    </i>
    <i>
      <x v="2273"/>
      <x v="3859"/>
    </i>
    <i>
      <x v="2274"/>
      <x v="165"/>
    </i>
    <i>
      <x v="2275"/>
      <x v="3173"/>
    </i>
    <i>
      <x v="2276"/>
      <x v="165"/>
    </i>
    <i>
      <x v="2277"/>
      <x v="3859"/>
    </i>
    <i>
      <x v="2278"/>
      <x v="165"/>
    </i>
    <i>
      <x v="2279"/>
      <x v="3365"/>
    </i>
    <i>
      <x v="2280"/>
      <x v="165"/>
    </i>
    <i>
      <x v="2294"/>
      <x v="166"/>
    </i>
    <i>
      <x v="2300"/>
      <x v="3863"/>
    </i>
    <i>
      <x v="2301"/>
      <x v="9"/>
    </i>
    <i>
      <x v="2302"/>
      <x v="3863"/>
    </i>
    <i>
      <x v="2306"/>
      <x v="3859"/>
    </i>
    <i>
      <x v="2307"/>
      <x v="3863"/>
    </i>
    <i>
      <x v="2310"/>
      <x v="3173"/>
    </i>
    <i>
      <x v="2311"/>
      <x v="3863"/>
    </i>
    <i>
      <x v="2313"/>
      <x v="3859"/>
    </i>
    <i>
      <x v="2314"/>
      <x v="3863"/>
    </i>
    <i>
      <x v="2315"/>
      <x v="3365"/>
    </i>
    <i>
      <x v="2316"/>
      <x v="3863"/>
    </i>
    <i>
      <x v="2321"/>
      <x v="168"/>
    </i>
    <i>
      <x v="2322"/>
      <x v="9"/>
    </i>
    <i>
      <x v="2323"/>
      <x v="168"/>
    </i>
    <i>
      <x v="2327"/>
      <x v="3859"/>
    </i>
    <i>
      <x v="2328"/>
      <x v="168"/>
    </i>
    <i>
      <x v="2329"/>
      <x v="3173"/>
    </i>
    <i>
      <x v="2330"/>
      <x v="168"/>
    </i>
    <i>
      <x v="2331"/>
      <x v="3859"/>
    </i>
    <i>
      <x v="2332"/>
      <x v="168"/>
    </i>
    <i>
      <x v="2333"/>
      <x v="3365"/>
    </i>
    <i>
      <x v="2334"/>
      <x v="168"/>
    </i>
    <i>
      <x v="2335"/>
      <x v="169"/>
    </i>
    <i>
      <x v="2336"/>
      <x v="9"/>
    </i>
    <i>
      <x v="2337"/>
      <x v="169"/>
    </i>
    <i>
      <x v="2341"/>
      <x v="3859"/>
    </i>
    <i>
      <x v="2342"/>
      <x v="169"/>
    </i>
    <i>
      <x v="2343"/>
      <x v="3173"/>
    </i>
    <i>
      <x v="2344"/>
      <x v="169"/>
    </i>
    <i>
      <x v="2345"/>
      <x v="3859"/>
    </i>
    <i>
      <x v="2346"/>
      <x v="169"/>
    </i>
    <i>
      <x v="2347"/>
      <x v="3365"/>
    </i>
    <i>
      <x v="2348"/>
      <x v="169"/>
    </i>
    <i>
      <x v="2349"/>
      <x v="170"/>
    </i>
    <i>
      <x v="2350"/>
      <x v="9"/>
    </i>
    <i>
      <x v="2351"/>
      <x v="170"/>
    </i>
    <i>
      <x v="2355"/>
      <x v="3859"/>
    </i>
    <i>
      <x v="2356"/>
      <x v="170"/>
    </i>
    <i>
      <x v="2357"/>
      <x v="3173"/>
    </i>
    <i>
      <x v="2358"/>
      <x v="170"/>
    </i>
    <i>
      <x v="2359"/>
      <x v="3859"/>
    </i>
    <i>
      <x v="2360"/>
      <x v="170"/>
    </i>
    <i>
      <x v="2361"/>
      <x v="3365"/>
    </i>
    <i>
      <x v="2362"/>
      <x v="170"/>
    </i>
    <i>
      <x v="2363"/>
      <x v="171"/>
    </i>
    <i>
      <x v="2364"/>
      <x v="9"/>
    </i>
    <i>
      <x v="2365"/>
      <x v="171"/>
    </i>
    <i>
      <x v="2369"/>
      <x v="3859"/>
    </i>
    <i>
      <x v="2370"/>
      <x v="171"/>
    </i>
    <i>
      <x v="2371"/>
      <x v="3173"/>
    </i>
    <i>
      <x v="2372"/>
      <x v="171"/>
    </i>
    <i>
      <x v="2373"/>
      <x v="3859"/>
    </i>
    <i>
      <x v="2374"/>
      <x v="171"/>
    </i>
    <i>
      <x v="2375"/>
      <x v="3365"/>
    </i>
    <i>
      <x v="2376"/>
      <x v="171"/>
    </i>
    <i>
      <x v="2377"/>
      <x v="172"/>
    </i>
    <i>
      <x v="2378"/>
      <x v="9"/>
    </i>
    <i>
      <x v="2379"/>
      <x v="172"/>
    </i>
    <i>
      <x v="2383"/>
      <x v="3859"/>
    </i>
    <i>
      <x v="2384"/>
      <x v="172"/>
    </i>
    <i>
      <x v="2385"/>
      <x v="3173"/>
    </i>
    <i>
      <x v="2386"/>
      <x v="172"/>
    </i>
    <i>
      <x v="2387"/>
      <x v="3859"/>
    </i>
    <i>
      <x v="2388"/>
      <x v="172"/>
    </i>
    <i>
      <x v="2389"/>
      <x v="3365"/>
    </i>
    <i>
      <x v="2390"/>
      <x v="172"/>
    </i>
    <i>
      <x v="2391"/>
      <x v="173"/>
    </i>
    <i>
      <x v="2392"/>
      <x v="9"/>
    </i>
    <i>
      <x v="2393"/>
      <x v="173"/>
    </i>
    <i>
      <x v="2397"/>
      <x v="3859"/>
    </i>
    <i>
      <x v="2398"/>
      <x v="173"/>
    </i>
    <i>
      <x v="2399"/>
      <x v="3173"/>
    </i>
    <i>
      <x v="2400"/>
      <x v="173"/>
    </i>
    <i>
      <x v="2401"/>
      <x v="3859"/>
    </i>
    <i>
      <x v="2402"/>
      <x v="173"/>
    </i>
    <i>
      <x v="2403"/>
      <x v="3365"/>
    </i>
    <i>
      <x v="2404"/>
      <x v="173"/>
    </i>
    <i>
      <x v="2413"/>
      <x v="174"/>
    </i>
    <i>
      <x v="2415"/>
      <x v="175"/>
    </i>
    <i>
      <x v="2416"/>
      <x v="9"/>
    </i>
    <i>
      <x v="2417"/>
      <x v="175"/>
    </i>
    <i>
      <x v="2421"/>
      <x v="3859"/>
    </i>
    <i>
      <x v="2422"/>
      <x v="175"/>
    </i>
    <i>
      <x v="2423"/>
      <x v="3173"/>
    </i>
    <i>
      <x v="2424"/>
      <x v="175"/>
    </i>
    <i>
      <x v="2425"/>
      <x v="3859"/>
    </i>
    <i>
      <x v="2426"/>
      <x v="175"/>
    </i>
    <i>
      <x v="2427"/>
      <x v="3365"/>
    </i>
    <i>
      <x v="2428"/>
      <x v="175"/>
    </i>
    <i>
      <x v="2429"/>
      <x v="176"/>
    </i>
    <i>
      <x v="2430"/>
      <x v="9"/>
    </i>
    <i>
      <x v="2431"/>
      <x v="176"/>
    </i>
    <i>
      <x v="2435"/>
      <x v="3859"/>
    </i>
    <i>
      <x v="2436"/>
      <x v="176"/>
    </i>
    <i>
      <x v="2437"/>
      <x v="3173"/>
    </i>
    <i>
      <x v="2438"/>
      <x v="176"/>
    </i>
    <i>
      <x v="2439"/>
      <x v="3859"/>
    </i>
    <i>
      <x v="2440"/>
      <x v="176"/>
    </i>
    <i>
      <x v="2441"/>
      <x v="3365"/>
    </i>
    <i>
      <x v="2442"/>
      <x v="176"/>
    </i>
    <i>
      <x v="2443"/>
      <x v="177"/>
    </i>
    <i>
      <x v="2444"/>
      <x v="9"/>
    </i>
    <i>
      <x v="2445"/>
      <x v="177"/>
    </i>
    <i>
      <x v="2449"/>
      <x v="3859"/>
    </i>
    <i>
      <x v="2450"/>
      <x v="177"/>
    </i>
    <i>
      <x v="2451"/>
      <x v="3173"/>
    </i>
    <i>
      <x v="2452"/>
      <x v="177"/>
    </i>
    <i>
      <x v="2453"/>
      <x v="3859"/>
    </i>
    <i>
      <x v="2454"/>
      <x v="177"/>
    </i>
    <i>
      <x v="2455"/>
      <x v="3365"/>
    </i>
    <i>
      <x v="2456"/>
      <x v="177"/>
    </i>
    <i>
      <x v="2457"/>
      <x v="178"/>
    </i>
    <i>
      <x v="2458"/>
      <x v="9"/>
    </i>
    <i>
      <x v="2459"/>
      <x v="178"/>
    </i>
    <i>
      <x v="2463"/>
      <x v="3859"/>
    </i>
    <i>
      <x v="2464"/>
      <x v="178"/>
    </i>
    <i>
      <x v="2465"/>
      <x v="3173"/>
    </i>
    <i>
      <x v="2466"/>
      <x v="178"/>
    </i>
    <i>
      <x v="2467"/>
      <x v="3859"/>
    </i>
    <i>
      <x v="2468"/>
      <x v="178"/>
    </i>
    <i>
      <x v="2469"/>
      <x v="3365"/>
    </i>
    <i>
      <x v="2470"/>
      <x v="178"/>
    </i>
    <i>
      <x v="2471"/>
      <x v="179"/>
    </i>
    <i>
      <x v="2472"/>
      <x v="9"/>
    </i>
    <i>
      <x v="2473"/>
      <x v="179"/>
    </i>
    <i>
      <x v="2477"/>
      <x v="3859"/>
    </i>
    <i>
      <x v="2478"/>
      <x v="179"/>
    </i>
    <i>
      <x v="2479"/>
      <x v="3173"/>
    </i>
    <i>
      <x v="2480"/>
      <x v="179"/>
    </i>
    <i>
      <x v="2481"/>
      <x v="3859"/>
    </i>
    <i>
      <x v="2482"/>
      <x v="179"/>
    </i>
    <i>
      <x v="2483"/>
      <x v="3365"/>
    </i>
    <i>
      <x v="2484"/>
      <x v="179"/>
    </i>
    <i>
      <x v="2485"/>
      <x v="180"/>
    </i>
    <i>
      <x v="2486"/>
      <x v="9"/>
    </i>
    <i>
      <x v="2487"/>
      <x v="180"/>
    </i>
    <i>
      <x v="2491"/>
      <x v="3859"/>
    </i>
    <i>
      <x v="2492"/>
      <x v="180"/>
    </i>
    <i>
      <x v="2493"/>
      <x v="3173"/>
    </i>
    <i>
      <x v="2494"/>
      <x v="180"/>
    </i>
    <i>
      <x v="2495"/>
      <x v="3859"/>
    </i>
    <i>
      <x v="2496"/>
      <x v="180"/>
    </i>
    <i>
      <x v="2497"/>
      <x v="3365"/>
    </i>
    <i>
      <x v="2498"/>
      <x v="180"/>
    </i>
    <i>
      <x v="2499"/>
      <x v="181"/>
    </i>
    <i>
      <x v="2500"/>
      <x v="9"/>
    </i>
    <i>
      <x v="2501"/>
      <x v="181"/>
    </i>
    <i>
      <x v="2505"/>
      <x v="3859"/>
    </i>
    <i>
      <x v="2506"/>
      <x v="181"/>
    </i>
    <i>
      <x v="2507"/>
      <x v="3173"/>
    </i>
    <i>
      <x v="2508"/>
      <x v="181"/>
    </i>
    <i>
      <x v="2509"/>
      <x v="3859"/>
    </i>
    <i>
      <x v="2510"/>
      <x v="181"/>
    </i>
    <i>
      <x v="2511"/>
      <x v="3365"/>
    </i>
    <i>
      <x v="2512"/>
      <x v="181"/>
    </i>
    <i>
      <x v="2513"/>
      <x v="182"/>
    </i>
    <i>
      <x v="2514"/>
      <x v="9"/>
    </i>
    <i>
      <x v="2515"/>
      <x v="182"/>
    </i>
    <i>
      <x v="2519"/>
      <x v="3859"/>
    </i>
    <i>
      <x v="2520"/>
      <x v="182"/>
    </i>
    <i>
      <x v="2521"/>
      <x v="3173"/>
    </i>
    <i>
      <x v="2522"/>
      <x v="182"/>
    </i>
    <i>
      <x v="2523"/>
      <x v="3859"/>
    </i>
    <i>
      <x v="2524"/>
      <x v="182"/>
    </i>
    <i>
      <x v="2525"/>
      <x v="3365"/>
    </i>
    <i>
      <x v="2526"/>
      <x v="182"/>
    </i>
    <i>
      <x v="2527"/>
      <x v="183"/>
    </i>
    <i>
      <x v="2528"/>
      <x v="9"/>
    </i>
    <i>
      <x v="2529"/>
      <x v="183"/>
    </i>
    <i>
      <x v="2533"/>
      <x v="3859"/>
    </i>
    <i>
      <x v="2534"/>
      <x v="183"/>
    </i>
    <i>
      <x v="2535"/>
      <x v="3173"/>
    </i>
    <i>
      <x v="2536"/>
      <x v="183"/>
    </i>
    <i>
      <x v="2537"/>
      <x v="3859"/>
    </i>
    <i>
      <x v="2538"/>
      <x v="183"/>
    </i>
    <i>
      <x v="2540"/>
      <x v="3365"/>
    </i>
    <i>
      <x v="2541"/>
      <x v="183"/>
    </i>
    <i>
      <x v="2554"/>
      <x v="184"/>
    </i>
    <i>
      <x v="2560"/>
      <x v="185"/>
    </i>
    <i>
      <x v="2561"/>
      <x v="9"/>
    </i>
    <i>
      <x v="2562"/>
      <x v="185"/>
    </i>
    <i>
      <x v="2566"/>
      <x v="3859"/>
    </i>
    <i>
      <x v="2567"/>
      <x v="185"/>
    </i>
    <i>
      <x v="2568"/>
      <x v="3173"/>
    </i>
    <i>
      <x v="2569"/>
      <x v="185"/>
    </i>
    <i>
      <x v="2570"/>
      <x v="3859"/>
    </i>
    <i>
      <x v="2571"/>
      <x v="185"/>
    </i>
    <i>
      <x v="2572"/>
      <x v="3365"/>
    </i>
    <i>
      <x v="2573"/>
      <x v="185"/>
    </i>
    <i>
      <x v="2574"/>
      <x v="186"/>
    </i>
    <i>
      <x v="2575"/>
      <x v="9"/>
    </i>
    <i>
      <x v="2576"/>
      <x v="186"/>
    </i>
    <i>
      <x v="2580"/>
      <x v="3859"/>
    </i>
    <i>
      <x v="2581"/>
      <x v="186"/>
    </i>
    <i>
      <x v="2582"/>
      <x v="3173"/>
    </i>
    <i>
      <x v="2583"/>
      <x v="186"/>
    </i>
    <i>
      <x v="2584"/>
      <x v="3859"/>
    </i>
    <i>
      <x v="2585"/>
      <x v="186"/>
    </i>
    <i>
      <x v="2586"/>
      <x v="3365"/>
    </i>
    <i>
      <x v="2587"/>
      <x v="186"/>
    </i>
    <i>
      <x v="2588"/>
      <x v="187"/>
    </i>
    <i>
      <x v="2589"/>
      <x v="9"/>
    </i>
    <i>
      <x v="2590"/>
      <x v="187"/>
    </i>
    <i>
      <x v="2594"/>
      <x v="3859"/>
    </i>
    <i>
      <x v="2595"/>
      <x v="187"/>
    </i>
    <i>
      <x v="2597"/>
      <x v="3173"/>
    </i>
    <i>
      <x v="2598"/>
      <x v="187"/>
    </i>
    <i>
      <x v="2599"/>
      <x v="3859"/>
    </i>
    <i>
      <x v="2600"/>
      <x v="187"/>
    </i>
    <i>
      <x v="2601"/>
      <x v="3365"/>
    </i>
    <i>
      <x v="2602"/>
      <x v="187"/>
    </i>
    <i>
      <x v="2603"/>
      <x v="188"/>
    </i>
    <i>
      <x v="2604"/>
      <x v="9"/>
    </i>
    <i>
      <x v="2605"/>
      <x v="188"/>
    </i>
    <i>
      <x v="2609"/>
      <x v="3859"/>
    </i>
    <i>
      <x v="2610"/>
      <x v="188"/>
    </i>
    <i>
      <x v="2611"/>
      <x v="3173"/>
    </i>
    <i>
      <x v="2612"/>
      <x v="188"/>
    </i>
    <i>
      <x v="2613"/>
      <x v="3859"/>
    </i>
    <i>
      <x v="2614"/>
      <x v="188"/>
    </i>
    <i>
      <x v="2615"/>
      <x v="3365"/>
    </i>
    <i>
      <x v="2616"/>
      <x v="188"/>
    </i>
    <i>
      <x v="2617"/>
      <x v="189"/>
    </i>
    <i>
      <x v="2618"/>
      <x v="9"/>
    </i>
    <i>
      <x v="2619"/>
      <x v="189"/>
    </i>
    <i>
      <x v="2623"/>
      <x v="3859"/>
    </i>
    <i>
      <x v="2624"/>
      <x v="189"/>
    </i>
    <i>
      <x v="2625"/>
      <x v="3173"/>
    </i>
    <i>
      <x v="2626"/>
      <x v="189"/>
    </i>
    <i>
      <x v="2627"/>
      <x v="3859"/>
    </i>
    <i>
      <x v="2628"/>
      <x v="189"/>
    </i>
    <i>
      <x v="2629"/>
      <x v="3365"/>
    </i>
    <i>
      <x v="2630"/>
      <x v="189"/>
    </i>
    <i>
      <x v="2631"/>
      <x v="190"/>
    </i>
    <i>
      <x v="2644"/>
      <x v="191"/>
    </i>
    <i>
      <x v="2645"/>
      <x v="9"/>
    </i>
    <i>
      <x v="2646"/>
      <x v="191"/>
    </i>
    <i>
      <x v="2650"/>
      <x v="3859"/>
    </i>
    <i>
      <x v="2651"/>
      <x v="191"/>
    </i>
    <i>
      <x v="2652"/>
      <x v="3173"/>
    </i>
    <i>
      <x v="2653"/>
      <x v="191"/>
    </i>
    <i>
      <x v="2654"/>
      <x v="3859"/>
    </i>
    <i>
      <x v="2655"/>
      <x v="191"/>
    </i>
    <i>
      <x v="2656"/>
      <x v="3365"/>
    </i>
    <i>
      <x v="2657"/>
      <x v="191"/>
    </i>
    <i>
      <x v="2658"/>
      <x v="192"/>
    </i>
    <i>
      <x v="2659"/>
      <x v="9"/>
    </i>
    <i>
      <x v="2660"/>
      <x v="192"/>
    </i>
    <i>
      <x v="2670"/>
      <x v="3859"/>
    </i>
    <i>
      <x v="2671"/>
      <x v="192"/>
    </i>
    <i>
      <x v="2672"/>
      <x v="3173"/>
    </i>
    <i>
      <x v="2673"/>
      <x v="192"/>
    </i>
    <i>
      <x v="2674"/>
      <x v="3859"/>
    </i>
    <i>
      <x v="2675"/>
      <x v="192"/>
    </i>
    <i>
      <x v="2677"/>
      <x v="3365"/>
    </i>
    <i>
      <x v="2678"/>
      <x v="192"/>
    </i>
    <i>
      <x v="2690"/>
      <x v="193"/>
    </i>
    <i>
      <x v="2691"/>
      <x v="9"/>
    </i>
    <i>
      <x v="2692"/>
      <x v="193"/>
    </i>
    <i>
      <x v="2696"/>
      <x v="3859"/>
    </i>
    <i>
      <x v="2697"/>
      <x v="193"/>
    </i>
    <i>
      <x v="2698"/>
      <x v="3173"/>
    </i>
    <i>
      <x v="2699"/>
      <x v="193"/>
    </i>
    <i>
      <x v="2700"/>
      <x v="3859"/>
    </i>
    <i>
      <x v="2701"/>
      <x v="193"/>
    </i>
    <i>
      <x v="2702"/>
      <x v="3365"/>
    </i>
    <i>
      <x v="2703"/>
      <x v="193"/>
    </i>
    <i>
      <x v="2704"/>
      <x v="194"/>
    </i>
    <i>
      <x v="2705"/>
      <x v="9"/>
    </i>
    <i>
      <x v="2706"/>
      <x v="194"/>
    </i>
    <i>
      <x v="2711"/>
      <x v="3859"/>
    </i>
    <i>
      <x v="2712"/>
      <x v="194"/>
    </i>
    <i>
      <x v="2713"/>
      <x v="3173"/>
    </i>
    <i>
      <x v="2714"/>
      <x v="194"/>
    </i>
    <i>
      <x v="2715"/>
      <x v="3859"/>
    </i>
    <i>
      <x v="2716"/>
      <x v="194"/>
    </i>
    <i>
      <x v="2717"/>
      <x v="3365"/>
    </i>
    <i>
      <x v="2718"/>
      <x v="194"/>
    </i>
    <i>
      <x v="2719"/>
      <x v="195"/>
    </i>
    <i>
      <x v="2720"/>
      <x v="9"/>
    </i>
    <i>
      <x v="2721"/>
      <x v="195"/>
    </i>
    <i>
      <x v="2725"/>
      <x v="3859"/>
    </i>
    <i>
      <x v="2726"/>
      <x v="195"/>
    </i>
    <i>
      <x v="2727"/>
      <x v="3173"/>
    </i>
    <i>
      <x v="2728"/>
      <x v="195"/>
    </i>
    <i>
      <x v="2729"/>
      <x v="3859"/>
    </i>
    <i>
      <x v="2730"/>
      <x v="195"/>
    </i>
    <i>
      <x v="2731"/>
      <x v="3365"/>
    </i>
    <i>
      <x v="2732"/>
      <x v="195"/>
    </i>
    <i>
      <x v="2733"/>
      <x v="196"/>
    </i>
    <i>
      <x v="2734"/>
      <x v="9"/>
    </i>
    <i>
      <x v="2735"/>
      <x v="196"/>
    </i>
    <i>
      <x v="2739"/>
      <x v="3859"/>
    </i>
    <i>
      <x v="2740"/>
      <x v="196"/>
    </i>
    <i>
      <x v="2741"/>
      <x v="3173"/>
    </i>
    <i>
      <x v="2742"/>
      <x v="196"/>
    </i>
    <i>
      <x v="2743"/>
      <x v="3859"/>
    </i>
    <i>
      <x v="2744"/>
      <x v="196"/>
    </i>
    <i>
      <x v="2745"/>
      <x v="3365"/>
    </i>
    <i>
      <x v="2746"/>
      <x v="196"/>
    </i>
    <i>
      <x v="2747"/>
      <x v="197"/>
    </i>
    <i>
      <x v="2748"/>
      <x v="9"/>
    </i>
    <i>
      <x v="2749"/>
      <x v="197"/>
    </i>
    <i>
      <x v="2753"/>
      <x v="3859"/>
    </i>
    <i>
      <x v="2754"/>
      <x v="197"/>
    </i>
    <i>
      <x v="2755"/>
      <x v="3173"/>
    </i>
    <i>
      <x v="2756"/>
      <x v="197"/>
    </i>
    <i>
      <x v="2757"/>
      <x v="3859"/>
    </i>
    <i>
      <x v="2758"/>
      <x v="197"/>
    </i>
    <i>
      <x v="2759"/>
      <x v="3365"/>
    </i>
    <i>
      <x v="2760"/>
      <x v="197"/>
    </i>
    <i>
      <x v="2761"/>
      <x v="198"/>
    </i>
    <i>
      <x v="2762"/>
      <x v="9"/>
    </i>
    <i>
      <x v="2763"/>
      <x v="198"/>
    </i>
    <i>
      <x v="2768"/>
      <x v="3859"/>
    </i>
    <i>
      <x v="2769"/>
      <x v="198"/>
    </i>
    <i>
      <x v="2770"/>
      <x v="3173"/>
    </i>
    <i>
      <x v="2771"/>
      <x v="198"/>
    </i>
    <i>
      <x v="2772"/>
      <x v="3859"/>
    </i>
    <i>
      <x v="2773"/>
      <x v="198"/>
    </i>
    <i>
      <x v="2774"/>
      <x v="3365"/>
    </i>
    <i>
      <x v="2775"/>
      <x v="198"/>
    </i>
    <i>
      <x v="2776"/>
      <x v="190"/>
    </i>
    <i>
      <x v="2777"/>
      <x v="9"/>
    </i>
    <i>
      <x v="2778"/>
      <x v="190"/>
    </i>
    <i>
      <x v="2782"/>
      <x v="3859"/>
    </i>
    <i>
      <x v="2783"/>
      <x v="190"/>
    </i>
    <i>
      <x v="2784"/>
      <x v="3173"/>
    </i>
    <i>
      <x v="2785"/>
      <x v="190"/>
    </i>
    <i>
      <x v="2789"/>
      <x v="3859"/>
    </i>
    <i>
      <x v="2790"/>
      <x v="190"/>
    </i>
    <i>
      <x v="2791"/>
      <x v="3365"/>
    </i>
    <i>
      <x v="2792"/>
      <x v="190"/>
    </i>
    <i>
      <x v="2813"/>
      <x v="252"/>
    </i>
    <i>
      <x v="2814"/>
      <x v="199"/>
    </i>
    <i>
      <x v="2815"/>
      <x v="200"/>
    </i>
    <i>
      <x v="2816"/>
      <x v="9"/>
    </i>
    <i>
      <x v="2817"/>
      <x v="200"/>
    </i>
    <i>
      <x v="2821"/>
      <x v="3859"/>
    </i>
    <i>
      <x v="2822"/>
      <x v="200"/>
    </i>
    <i>
      <x v="2823"/>
      <x v="3173"/>
    </i>
    <i>
      <x v="2824"/>
      <x v="200"/>
    </i>
    <i>
      <x v="2825"/>
      <x v="3859"/>
    </i>
    <i>
      <x v="2826"/>
      <x v="200"/>
    </i>
    <i>
      <x v="2827"/>
      <x v="3365"/>
    </i>
    <i>
      <x v="2828"/>
      <x v="200"/>
    </i>
    <i>
      <x v="2829"/>
      <x v="201"/>
    </i>
    <i>
      <x v="2830"/>
      <x v="9"/>
    </i>
    <i>
      <x v="2831"/>
      <x v="201"/>
    </i>
    <i>
      <x v="2835"/>
      <x v="3859"/>
    </i>
    <i>
      <x v="2836"/>
      <x v="201"/>
    </i>
    <i>
      <x v="2837"/>
      <x v="3173"/>
    </i>
    <i>
      <x v="2838"/>
      <x v="201"/>
    </i>
    <i>
      <x v="2839"/>
      <x v="3859"/>
    </i>
    <i>
      <x v="2840"/>
      <x v="201"/>
    </i>
    <i>
      <x v="2841"/>
      <x v="3365"/>
    </i>
    <i>
      <x v="2842"/>
      <x v="201"/>
    </i>
    <i>
      <x v="2843"/>
      <x v="202"/>
    </i>
    <i>
      <x v="2844"/>
      <x v="9"/>
    </i>
    <i>
      <x v="2845"/>
      <x v="202"/>
    </i>
    <i>
      <x v="2849"/>
      <x v="3859"/>
    </i>
    <i>
      <x v="2850"/>
      <x v="202"/>
    </i>
    <i>
      <x v="2851"/>
      <x v="3173"/>
    </i>
    <i>
      <x v="2852"/>
      <x v="202"/>
    </i>
    <i>
      <x v="2853"/>
      <x v="3859"/>
    </i>
    <i>
      <x v="2854"/>
      <x v="202"/>
    </i>
    <i>
      <x v="2855"/>
      <x v="3365"/>
    </i>
    <i>
      <x v="2856"/>
      <x v="202"/>
    </i>
    <i>
      <x v="2857"/>
      <x v="203"/>
    </i>
    <i>
      <x v="2858"/>
      <x v="9"/>
    </i>
    <i>
      <x v="2859"/>
      <x v="203"/>
    </i>
    <i>
      <x v="2863"/>
      <x v="3859"/>
    </i>
    <i>
      <x v="2864"/>
      <x v="203"/>
    </i>
    <i>
      <x v="2865"/>
      <x v="3173"/>
    </i>
    <i>
      <x v="2866"/>
      <x v="203"/>
    </i>
    <i>
      <x v="2867"/>
      <x v="3859"/>
    </i>
    <i>
      <x v="2868"/>
      <x v="203"/>
    </i>
    <i>
      <x v="2869"/>
      <x v="3365"/>
    </i>
    <i>
      <x v="2870"/>
      <x v="203"/>
    </i>
    <i>
      <x v="2871"/>
      <x v="204"/>
    </i>
    <i>
      <x v="2872"/>
      <x v="9"/>
    </i>
    <i>
      <x v="2873"/>
      <x v="204"/>
    </i>
    <i>
      <x v="2877"/>
      <x v="3859"/>
    </i>
    <i>
      <x v="2878"/>
      <x v="204"/>
    </i>
    <i>
      <x v="2879"/>
      <x v="3173"/>
    </i>
    <i>
      <x v="2880"/>
      <x v="204"/>
    </i>
    <i>
      <x v="2881"/>
      <x v="3859"/>
    </i>
    <i>
      <x v="2882"/>
      <x v="204"/>
    </i>
    <i>
      <x v="2883"/>
      <x v="3365"/>
    </i>
    <i>
      <x v="2884"/>
      <x v="204"/>
    </i>
    <i>
      <x v="2885"/>
      <x v="205"/>
    </i>
    <i>
      <x v="2886"/>
      <x v="9"/>
    </i>
    <i>
      <x v="2887"/>
      <x v="205"/>
    </i>
    <i>
      <x v="2891"/>
      <x v="3859"/>
    </i>
    <i>
      <x v="2892"/>
      <x v="205"/>
    </i>
    <i>
      <x v="2893"/>
      <x v="3173"/>
    </i>
    <i>
      <x v="2894"/>
      <x v="205"/>
    </i>
    <i>
      <x v="2895"/>
      <x v="3859"/>
    </i>
    <i>
      <x v="2896"/>
      <x v="205"/>
    </i>
    <i>
      <x v="2897"/>
      <x v="3365"/>
    </i>
    <i>
      <x v="2898"/>
      <x v="205"/>
    </i>
    <i>
      <x v="2899"/>
      <x v="206"/>
    </i>
    <i>
      <x v="2900"/>
      <x v="9"/>
    </i>
    <i>
      <x v="2901"/>
      <x v="206"/>
    </i>
    <i>
      <x v="2905"/>
      <x v="3859"/>
    </i>
    <i>
      <x v="2906"/>
      <x v="206"/>
    </i>
    <i>
      <x v="2907"/>
      <x v="3173"/>
    </i>
    <i>
      <x v="2908"/>
      <x v="206"/>
    </i>
    <i>
      <x v="2909"/>
      <x v="3859"/>
    </i>
    <i>
      <x v="2910"/>
      <x v="206"/>
    </i>
    <i>
      <x v="2911"/>
      <x v="3365"/>
    </i>
    <i>
      <x v="2912"/>
      <x v="206"/>
    </i>
    <i>
      <x v="2913"/>
      <x v="207"/>
    </i>
    <i>
      <x v="2914"/>
      <x v="9"/>
    </i>
    <i>
      <x v="2915"/>
      <x v="207"/>
    </i>
    <i>
      <x v="2919"/>
      <x v="3859"/>
    </i>
    <i>
      <x v="2920"/>
      <x v="207"/>
    </i>
    <i>
      <x v="2921"/>
      <x v="3173"/>
    </i>
    <i>
      <x v="2922"/>
      <x v="207"/>
    </i>
    <i>
      <x v="2923"/>
      <x v="3859"/>
    </i>
    <i>
      <x v="2924"/>
      <x v="207"/>
    </i>
    <i>
      <x v="2925"/>
      <x v="3365"/>
    </i>
    <i>
      <x v="2926"/>
      <x v="207"/>
    </i>
    <i>
      <x v="2927"/>
      <x v="208"/>
    </i>
    <i>
      <x v="2928"/>
      <x v="9"/>
    </i>
    <i>
      <x v="2929"/>
      <x v="208"/>
    </i>
    <i>
      <x v="2933"/>
      <x v="3859"/>
    </i>
    <i>
      <x v="2934"/>
      <x v="208"/>
    </i>
    <i>
      <x v="2935"/>
      <x v="3173"/>
    </i>
    <i>
      <x v="2936"/>
      <x v="208"/>
    </i>
    <i>
      <x v="2937"/>
      <x v="3859"/>
    </i>
    <i>
      <x v="2938"/>
      <x v="208"/>
    </i>
    <i>
      <x v="2939"/>
      <x v="3365"/>
    </i>
    <i>
      <x v="2940"/>
      <x v="208"/>
    </i>
    <i>
      <x v="2941"/>
      <x v="209"/>
    </i>
    <i>
      <x v="2942"/>
      <x v="210"/>
    </i>
    <i>
      <x v="2943"/>
      <x v="9"/>
    </i>
    <i>
      <x v="2944"/>
      <x v="210"/>
    </i>
    <i>
      <x v="2948"/>
      <x v="3859"/>
    </i>
    <i>
      <x v="2949"/>
      <x v="210"/>
    </i>
    <i>
      <x v="2950"/>
      <x v="3173"/>
    </i>
    <i>
      <x v="2951"/>
      <x v="210"/>
    </i>
    <i>
      <x v="2952"/>
      <x v="3859"/>
    </i>
    <i>
      <x v="2953"/>
      <x v="210"/>
    </i>
    <i>
      <x v="2954"/>
      <x v="3365"/>
    </i>
    <i>
      <x v="2955"/>
      <x v="210"/>
    </i>
    <i>
      <x v="2956"/>
      <x v="211"/>
    </i>
    <i>
      <x v="2957"/>
      <x v="9"/>
    </i>
    <i>
      <x v="2958"/>
      <x v="211"/>
    </i>
    <i>
      <x v="2962"/>
      <x v="3859"/>
    </i>
    <i>
      <x v="2963"/>
      <x v="211"/>
    </i>
    <i>
      <x v="2964"/>
      <x v="3173"/>
    </i>
    <i>
      <x v="2965"/>
      <x v="211"/>
    </i>
    <i>
      <x v="2966"/>
      <x v="3859"/>
    </i>
    <i>
      <x v="2967"/>
      <x v="211"/>
    </i>
    <i>
      <x v="2968"/>
      <x v="3365"/>
    </i>
    <i>
      <x v="2969"/>
      <x v="211"/>
    </i>
    <i>
      <x v="2970"/>
      <x v="212"/>
    </i>
    <i>
      <x v="2971"/>
      <x v="9"/>
    </i>
    <i>
      <x v="2972"/>
      <x v="212"/>
    </i>
    <i>
      <x v="2976"/>
      <x v="3859"/>
    </i>
    <i>
      <x v="2977"/>
      <x v="212"/>
    </i>
    <i>
      <x v="2978"/>
      <x v="3173"/>
    </i>
    <i>
      <x v="2979"/>
      <x v="212"/>
    </i>
    <i>
      <x v="2980"/>
      <x v="3859"/>
    </i>
    <i>
      <x v="2981"/>
      <x v="212"/>
    </i>
    <i>
      <x v="2982"/>
      <x v="3365"/>
    </i>
    <i>
      <x v="2983"/>
      <x v="212"/>
    </i>
    <i>
      <x v="2984"/>
      <x v="213"/>
    </i>
    <i>
      <x v="2985"/>
      <x v="9"/>
    </i>
    <i>
      <x v="2986"/>
      <x v="213"/>
    </i>
    <i>
      <x v="2990"/>
      <x v="3859"/>
    </i>
    <i>
      <x v="2991"/>
      <x v="213"/>
    </i>
    <i>
      <x v="2992"/>
      <x v="3173"/>
    </i>
    <i>
      <x v="2993"/>
      <x v="213"/>
    </i>
    <i>
      <x v="2994"/>
      <x v="3859"/>
    </i>
    <i>
      <x v="2995"/>
      <x v="213"/>
    </i>
    <i>
      <x v="2996"/>
      <x v="3365"/>
    </i>
    <i>
      <x v="2997"/>
      <x v="213"/>
    </i>
    <i>
      <x v="2998"/>
      <x v="214"/>
    </i>
    <i>
      <x v="2999"/>
      <x v="9"/>
    </i>
    <i>
      <x v="3000"/>
      <x v="214"/>
    </i>
    <i>
      <x v="3004"/>
      <x v="3859"/>
    </i>
    <i>
      <x v="3005"/>
      <x v="214"/>
    </i>
    <i>
      <x v="3006"/>
      <x v="3173"/>
    </i>
    <i>
      <x v="3007"/>
      <x v="214"/>
    </i>
    <i>
      <x v="3008"/>
      <x v="3859"/>
    </i>
    <i>
      <x v="3009"/>
      <x v="214"/>
    </i>
    <i>
      <x v="3010"/>
      <x v="3365"/>
    </i>
    <i>
      <x v="3011"/>
      <x v="214"/>
    </i>
    <i>
      <x v="3012"/>
      <x v="215"/>
    </i>
    <i>
      <x v="3013"/>
      <x v="216"/>
    </i>
    <i>
      <x v="3014"/>
      <x v="9"/>
    </i>
    <i>
      <x v="3015"/>
      <x v="216"/>
    </i>
    <i>
      <x v="3019"/>
      <x v="3859"/>
    </i>
    <i>
      <x v="3020"/>
      <x v="216"/>
    </i>
    <i>
      <x v="3021"/>
      <x v="3173"/>
    </i>
    <i>
      <x v="3022"/>
      <x v="216"/>
    </i>
    <i>
      <x v="3023"/>
      <x v="3859"/>
    </i>
    <i>
      <x v="3024"/>
      <x v="216"/>
    </i>
    <i>
      <x v="3025"/>
      <x v="3365"/>
    </i>
    <i>
      <x v="3026"/>
      <x v="216"/>
    </i>
    <i>
      <x v="3027"/>
      <x v="217"/>
    </i>
    <i>
      <x v="3028"/>
      <x v="9"/>
    </i>
    <i>
      <x v="3029"/>
      <x v="217"/>
    </i>
    <i>
      <x v="3033"/>
      <x v="3859"/>
    </i>
    <i>
      <x v="3034"/>
      <x v="217"/>
    </i>
    <i>
      <x v="3035"/>
      <x v="3173"/>
    </i>
    <i>
      <x v="3036"/>
      <x v="217"/>
    </i>
    <i>
      <x v="3037"/>
      <x v="3859"/>
    </i>
    <i>
      <x v="3038"/>
      <x v="217"/>
    </i>
    <i>
      <x v="3039"/>
      <x v="3365"/>
    </i>
    <i>
      <x v="3040"/>
      <x v="217"/>
    </i>
    <i>
      <x v="3041"/>
      <x v="218"/>
    </i>
    <i>
      <x v="3042"/>
      <x v="9"/>
    </i>
    <i>
      <x v="3043"/>
      <x v="218"/>
    </i>
    <i>
      <x v="3047"/>
      <x v="3859"/>
    </i>
    <i>
      <x v="3048"/>
      <x v="218"/>
    </i>
    <i>
      <x v="3049"/>
      <x v="3173"/>
    </i>
    <i>
      <x v="3050"/>
      <x v="218"/>
    </i>
    <i>
      <x v="3051"/>
      <x v="3859"/>
    </i>
    <i>
      <x v="3052"/>
      <x v="218"/>
    </i>
    <i>
      <x v="3053"/>
      <x v="3365"/>
    </i>
    <i>
      <x v="3054"/>
      <x v="218"/>
    </i>
    <i>
      <x v="3055"/>
      <x v="219"/>
    </i>
    <i>
      <x v="3056"/>
      <x v="9"/>
    </i>
    <i>
      <x v="3057"/>
      <x v="219"/>
    </i>
    <i>
      <x v="3061"/>
      <x v="3859"/>
    </i>
    <i>
      <x v="3062"/>
      <x v="219"/>
    </i>
    <i>
      <x v="3063"/>
      <x v="3173"/>
    </i>
    <i>
      <x v="3064"/>
      <x v="219"/>
    </i>
    <i>
      <x v="3065"/>
      <x v="3859"/>
    </i>
    <i>
      <x v="3066"/>
      <x v="219"/>
    </i>
    <i>
      <x v="3067"/>
      <x v="3365"/>
    </i>
    <i>
      <x v="3068"/>
      <x v="219"/>
    </i>
    <i>
      <x v="3069"/>
      <x v="220"/>
    </i>
    <i>
      <x v="3070"/>
      <x v="9"/>
    </i>
    <i>
      <x v="3071"/>
      <x v="220"/>
    </i>
    <i>
      <x v="3075"/>
      <x v="3859"/>
    </i>
    <i>
      <x v="3076"/>
      <x v="220"/>
    </i>
    <i>
      <x v="3077"/>
      <x v="3173"/>
    </i>
    <i>
      <x v="3078"/>
      <x v="220"/>
    </i>
    <i>
      <x v="3079"/>
      <x v="3859"/>
    </i>
    <i>
      <x v="3080"/>
      <x v="220"/>
    </i>
    <i>
      <x v="3081"/>
      <x v="3365"/>
    </i>
    <i>
      <x v="3082"/>
      <x v="220"/>
    </i>
    <i>
      <x v="3083"/>
      <x v="221"/>
    </i>
    <i>
      <x v="3084"/>
      <x v="9"/>
    </i>
    <i>
      <x v="3085"/>
      <x v="221"/>
    </i>
    <i>
      <x v="3089"/>
      <x v="3859"/>
    </i>
    <i>
      <x v="3090"/>
      <x v="221"/>
    </i>
    <i>
      <x v="3091"/>
      <x v="3173"/>
    </i>
    <i>
      <x v="3092"/>
      <x v="221"/>
    </i>
    <i>
      <x v="3093"/>
      <x v="3859"/>
    </i>
    <i>
      <x v="3094"/>
      <x v="221"/>
    </i>
    <i>
      <x v="3095"/>
      <x v="3365"/>
    </i>
    <i>
      <x v="3096"/>
      <x v="221"/>
    </i>
    <i>
      <x v="3097"/>
      <x v="222"/>
    </i>
    <i>
      <x v="3098"/>
      <x v="9"/>
    </i>
    <i>
      <x v="3099"/>
      <x v="222"/>
    </i>
    <i>
      <x v="3103"/>
      <x v="3859"/>
    </i>
    <i>
      <x v="3104"/>
      <x v="222"/>
    </i>
    <i>
      <x v="3105"/>
      <x v="3173"/>
    </i>
    <i>
      <x v="3106"/>
      <x v="222"/>
    </i>
    <i>
      <x v="3107"/>
      <x v="3859"/>
    </i>
    <i>
      <x v="3108"/>
      <x v="222"/>
    </i>
    <i>
      <x v="3109"/>
      <x v="3365"/>
    </i>
    <i>
      <x v="3110"/>
      <x v="222"/>
    </i>
    <i>
      <x v="3111"/>
      <x v="223"/>
    </i>
    <i>
      <x v="3112"/>
      <x v="9"/>
    </i>
    <i>
      <x v="3113"/>
      <x v="223"/>
    </i>
    <i>
      <x v="3117"/>
      <x v="3859"/>
    </i>
    <i>
      <x v="3118"/>
      <x v="223"/>
    </i>
    <i>
      <x v="3119"/>
      <x v="3173"/>
    </i>
    <i>
      <x v="3120"/>
      <x v="223"/>
    </i>
    <i>
      <x v="3121"/>
      <x v="3859"/>
    </i>
    <i>
      <x v="3122"/>
      <x v="223"/>
    </i>
    <i>
      <x v="3123"/>
      <x v="3365"/>
    </i>
    <i>
      <x v="3124"/>
      <x v="223"/>
    </i>
    <i>
      <x v="3125"/>
      <x v="224"/>
    </i>
    <i>
      <x v="3126"/>
      <x v="9"/>
    </i>
    <i>
      <x v="3127"/>
      <x v="224"/>
    </i>
    <i>
      <x v="3131"/>
      <x v="3859"/>
    </i>
    <i>
      <x v="3132"/>
      <x v="224"/>
    </i>
    <i>
      <x v="3133"/>
      <x v="3173"/>
    </i>
    <i>
      <x v="3134"/>
      <x v="224"/>
    </i>
    <i>
      <x v="3135"/>
      <x v="3859"/>
    </i>
    <i>
      <x v="3136"/>
      <x v="224"/>
    </i>
    <i>
      <x v="3137"/>
      <x v="3365"/>
    </i>
    <i>
      <x v="3138"/>
      <x v="224"/>
    </i>
    <i>
      <x v="3139"/>
      <x v="225"/>
    </i>
    <i>
      <x v="3158"/>
      <x v="4"/>
    </i>
    <i>
      <x v="3159"/>
      <x v="9"/>
    </i>
    <i>
      <x v="3160"/>
      <x v="4"/>
    </i>
    <i>
      <x v="3171"/>
      <x v="3859"/>
    </i>
    <i>
      <x v="3172"/>
      <x v="4"/>
    </i>
    <i>
      <x v="3174"/>
      <x v="3173"/>
    </i>
    <i>
      <x v="3175"/>
      <x v="4"/>
    </i>
    <i>
      <x v="3177"/>
      <x v="3859"/>
    </i>
    <i>
      <x v="3178"/>
      <x v="4"/>
    </i>
    <i>
      <x v="3179"/>
      <x v="3365"/>
    </i>
    <i>
      <x v="3180"/>
      <x v="4"/>
    </i>
    <i>
      <x v="3181"/>
      <x v="226"/>
    </i>
    <i>
      <x v="3182"/>
      <x v="9"/>
    </i>
    <i>
      <x v="3183"/>
      <x v="226"/>
    </i>
    <i>
      <x v="3187"/>
      <x v="3859"/>
    </i>
    <i>
      <x v="3188"/>
      <x v="226"/>
    </i>
    <i>
      <x v="3189"/>
      <x v="3173"/>
    </i>
    <i>
      <x v="3190"/>
      <x v="226"/>
    </i>
    <i>
      <x v="3191"/>
      <x v="3859"/>
    </i>
    <i>
      <x v="3192"/>
      <x v="226"/>
    </i>
    <i>
      <x v="3193"/>
      <x v="3365"/>
    </i>
    <i>
      <x v="3194"/>
      <x v="226"/>
    </i>
    <i>
      <x v="3195"/>
      <x v="3"/>
    </i>
    <i>
      <x v="3196"/>
      <x v="9"/>
    </i>
    <i>
      <x v="3197"/>
      <x v="3"/>
    </i>
    <i>
      <x v="3201"/>
      <x v="3859"/>
    </i>
    <i>
      <x v="3202"/>
      <x v="3"/>
    </i>
    <i>
      <x v="3203"/>
      <x v="3173"/>
    </i>
    <i>
      <x v="3204"/>
      <x v="3"/>
    </i>
    <i>
      <x v="3205"/>
      <x v="3859"/>
    </i>
    <i>
      <x v="3206"/>
      <x v="3"/>
    </i>
    <i>
      <x v="3207"/>
      <x v="3365"/>
    </i>
    <i>
      <x v="3208"/>
      <x v="3"/>
    </i>
    <i>
      <x v="3209"/>
      <x v="227"/>
    </i>
    <i>
      <x v="3210"/>
      <x v="9"/>
    </i>
    <i>
      <x v="3211"/>
      <x v="227"/>
    </i>
    <i>
      <x v="3215"/>
      <x v="3859"/>
    </i>
    <i>
      <x v="3216"/>
      <x v="227"/>
    </i>
    <i>
      <x v="3217"/>
      <x v="3173"/>
    </i>
    <i>
      <x v="3218"/>
      <x v="227"/>
    </i>
    <i>
      <x v="3219"/>
      <x v="3859"/>
    </i>
    <i>
      <x v="3220"/>
      <x v="227"/>
    </i>
    <i>
      <x v="3221"/>
      <x v="3365"/>
    </i>
    <i>
      <x v="3222"/>
      <x v="227"/>
    </i>
    <i>
      <x v="3223"/>
      <x v="228"/>
    </i>
    <i>
      <x v="3224"/>
      <x v="9"/>
    </i>
    <i>
      <x v="3225"/>
      <x v="228"/>
    </i>
    <i>
      <x v="3229"/>
      <x v="3859"/>
    </i>
    <i>
      <x v="3230"/>
      <x v="228"/>
    </i>
    <i>
      <x v="3231"/>
      <x v="3173"/>
    </i>
    <i>
      <x v="3232"/>
      <x v="228"/>
    </i>
    <i>
      <x v="3233"/>
      <x v="3859"/>
    </i>
    <i>
      <x v="3234"/>
      <x v="228"/>
    </i>
    <i>
      <x v="3235"/>
      <x v="3365"/>
    </i>
    <i>
      <x v="3236"/>
      <x v="228"/>
    </i>
    <i>
      <x v="3237"/>
      <x v="229"/>
    </i>
    <i>
      <x v="3238"/>
      <x v="9"/>
    </i>
    <i>
      <x v="3239"/>
      <x v="229"/>
    </i>
    <i>
      <x v="3243"/>
      <x v="3859"/>
    </i>
    <i>
      <x v="3244"/>
      <x v="229"/>
    </i>
    <i>
      <x v="3245"/>
      <x v="3173"/>
    </i>
    <i>
      <x v="3246"/>
      <x v="229"/>
    </i>
    <i>
      <x v="3247"/>
      <x v="3859"/>
    </i>
    <i>
      <x v="3248"/>
      <x v="229"/>
    </i>
    <i>
      <x v="3249"/>
      <x v="3365"/>
    </i>
    <i>
      <x v="3250"/>
      <x v="229"/>
    </i>
    <i>
      <x v="3251"/>
      <x v="230"/>
    </i>
    <i>
      <x v="3252"/>
      <x v="9"/>
    </i>
    <i>
      <x v="3253"/>
      <x v="230"/>
    </i>
    <i>
      <x v="3257"/>
      <x v="3859"/>
    </i>
    <i>
      <x v="3258"/>
      <x v="230"/>
    </i>
    <i>
      <x v="3259"/>
      <x v="3173"/>
    </i>
    <i>
      <x v="3260"/>
      <x v="230"/>
    </i>
    <i>
      <x v="3261"/>
      <x v="3859"/>
    </i>
    <i>
      <x v="3262"/>
      <x v="230"/>
    </i>
    <i>
      <x v="3263"/>
      <x v="3365"/>
    </i>
    <i>
      <x v="3264"/>
      <x v="230"/>
    </i>
    <i>
      <x v="3265"/>
      <x v="231"/>
    </i>
    <i>
      <x v="3266"/>
      <x v="9"/>
    </i>
    <i>
      <x v="3267"/>
      <x v="231"/>
    </i>
    <i>
      <x v="3271"/>
      <x v="3859"/>
    </i>
    <i>
      <x v="3272"/>
      <x v="231"/>
    </i>
    <i>
      <x v="3273"/>
      <x v="3173"/>
    </i>
    <i>
      <x v="3274"/>
      <x v="231"/>
    </i>
    <i>
      <x v="3275"/>
      <x v="3859"/>
    </i>
    <i>
      <x v="3276"/>
      <x v="231"/>
    </i>
    <i>
      <x v="3277"/>
      <x v="3365"/>
    </i>
    <i>
      <x v="3278"/>
      <x v="231"/>
    </i>
    <i>
      <x v="3279"/>
      <x v="232"/>
    </i>
    <i>
      <x v="3280"/>
      <x v="233"/>
    </i>
    <i>
      <x v="3281"/>
      <x v="9"/>
    </i>
    <i>
      <x v="3282"/>
      <x v="233"/>
    </i>
    <i>
      <x v="3286"/>
      <x v="3859"/>
    </i>
    <i>
      <x v="3287"/>
      <x v="233"/>
    </i>
    <i>
      <x v="3288"/>
      <x v="3173"/>
    </i>
    <i>
      <x v="3289"/>
      <x v="233"/>
    </i>
    <i>
      <x v="3290"/>
      <x v="3859"/>
    </i>
    <i>
      <x v="3291"/>
      <x v="233"/>
    </i>
    <i>
      <x v="3292"/>
      <x v="3365"/>
    </i>
    <i>
      <x v="3293"/>
      <x v="233"/>
    </i>
    <i>
      <x v="3294"/>
      <x v="234"/>
    </i>
    <i>
      <x v="3295"/>
      <x v="9"/>
    </i>
    <i>
      <x v="3296"/>
      <x v="234"/>
    </i>
    <i>
      <x v="3300"/>
      <x v="3859"/>
    </i>
    <i>
      <x v="3301"/>
      <x v="234"/>
    </i>
    <i>
      <x v="3302"/>
      <x v="3173"/>
    </i>
    <i>
      <x v="3303"/>
      <x v="234"/>
    </i>
    <i>
      <x v="3304"/>
      <x v="3859"/>
    </i>
    <i>
      <x v="3305"/>
      <x v="234"/>
    </i>
    <i>
      <x v="3306"/>
      <x v="3365"/>
    </i>
    <i>
      <x v="3307"/>
      <x v="234"/>
    </i>
    <i>
      <x v="3308"/>
      <x v="235"/>
    </i>
    <i>
      <x v="3309"/>
      <x v="9"/>
    </i>
    <i>
      <x v="3310"/>
      <x v="235"/>
    </i>
    <i>
      <x v="3314"/>
      <x v="3859"/>
    </i>
    <i>
      <x v="3315"/>
      <x v="235"/>
    </i>
    <i>
      <x v="3316"/>
      <x v="3173"/>
    </i>
    <i>
      <x v="3317"/>
      <x v="235"/>
    </i>
    <i>
      <x v="3318"/>
      <x v="3859"/>
    </i>
    <i>
      <x v="3319"/>
      <x v="235"/>
    </i>
    <i>
      <x v="3320"/>
      <x v="3365"/>
    </i>
    <i>
      <x v="3321"/>
      <x v="235"/>
    </i>
    <i>
      <x v="3322"/>
      <x v="236"/>
    </i>
    <i>
      <x v="3323"/>
      <x v="237"/>
    </i>
    <i>
      <x v="3324"/>
      <x v="9"/>
    </i>
    <i>
      <x v="3325"/>
      <x v="237"/>
    </i>
    <i>
      <x v="3329"/>
      <x v="3859"/>
    </i>
    <i>
      <x v="3330"/>
      <x v="237"/>
    </i>
    <i>
      <x v="3331"/>
      <x v="3173"/>
    </i>
    <i>
      <x v="3332"/>
      <x v="237"/>
    </i>
    <i>
      <x v="3333"/>
      <x v="3859"/>
    </i>
    <i>
      <x v="3334"/>
      <x v="237"/>
    </i>
    <i>
      <x v="3335"/>
      <x v="3365"/>
    </i>
    <i>
      <x v="3336"/>
      <x v="237"/>
    </i>
    <i>
      <x v="3337"/>
      <x v="238"/>
    </i>
    <i>
      <x v="3338"/>
      <x v="9"/>
    </i>
    <i>
      <x v="3339"/>
      <x v="238"/>
    </i>
    <i>
      <x v="3343"/>
      <x v="3859"/>
    </i>
    <i>
      <x v="3344"/>
      <x v="238"/>
    </i>
    <i>
      <x v="3345"/>
      <x v="3173"/>
    </i>
    <i>
      <x v="3346"/>
      <x v="238"/>
    </i>
    <i>
      <x v="3347"/>
      <x v="3859"/>
    </i>
    <i>
      <x v="3348"/>
      <x v="238"/>
    </i>
    <i>
      <x v="3349"/>
      <x v="3365"/>
    </i>
    <i>
      <x v="3350"/>
      <x v="238"/>
    </i>
    <i>
      <x v="3351"/>
      <x v="239"/>
    </i>
    <i>
      <x v="3352"/>
      <x v="9"/>
    </i>
    <i>
      <x v="3353"/>
      <x v="239"/>
    </i>
    <i>
      <x v="3357"/>
      <x v="3859"/>
    </i>
    <i>
      <x v="3358"/>
      <x v="239"/>
    </i>
    <i>
      <x v="3359"/>
      <x v="3173"/>
    </i>
    <i>
      <x v="3360"/>
      <x v="239"/>
    </i>
    <i>
      <x v="3361"/>
      <x v="3859"/>
    </i>
    <i>
      <x v="3362"/>
      <x v="239"/>
    </i>
    <i>
      <x v="3363"/>
      <x v="3365"/>
    </i>
    <i>
      <x v="3364"/>
      <x v="239"/>
    </i>
    <i>
      <x v="3365"/>
      <x v="3864"/>
    </i>
    <i>
      <x v="3366"/>
      <x v="9"/>
    </i>
    <i>
      <x v="3367"/>
      <x v="3864"/>
    </i>
    <i>
      <x v="3371"/>
      <x v="3859"/>
    </i>
    <i>
      <x v="3372"/>
      <x v="3864"/>
    </i>
    <i>
      <x v="3373"/>
      <x v="3173"/>
    </i>
    <i>
      <x v="3374"/>
      <x v="3864"/>
    </i>
    <i>
      <x v="3375"/>
      <x v="3859"/>
    </i>
    <i>
      <x v="3376"/>
      <x v="3864"/>
    </i>
    <i>
      <x v="3377"/>
      <x v="3365"/>
    </i>
    <i>
      <x v="3378"/>
      <x v="3864"/>
    </i>
    <i>
      <x v="3379"/>
      <x v="241"/>
    </i>
    <i>
      <x v="3380"/>
      <x v="9"/>
    </i>
    <i>
      <x v="3381"/>
      <x v="241"/>
    </i>
    <i>
      <x v="3385"/>
      <x v="3859"/>
    </i>
    <i>
      <x v="3386"/>
      <x v="241"/>
    </i>
    <i>
      <x v="3387"/>
      <x v="3173"/>
    </i>
    <i>
      <x v="3388"/>
      <x v="241"/>
    </i>
    <i>
      <x v="3389"/>
      <x v="3859"/>
    </i>
    <i>
      <x v="3390"/>
      <x v="241"/>
    </i>
    <i>
      <x v="3391"/>
      <x v="3365"/>
    </i>
    <i>
      <x v="3392"/>
      <x v="241"/>
    </i>
    <i>
      <x v="3393"/>
      <x v="242"/>
    </i>
    <i>
      <x v="3394"/>
      <x v="9"/>
    </i>
    <i>
      <x v="3395"/>
      <x v="242"/>
    </i>
    <i>
      <x v="3399"/>
      <x v="3859"/>
    </i>
    <i>
      <x v="3400"/>
      <x v="242"/>
    </i>
    <i>
      <x v="3401"/>
      <x v="3173"/>
    </i>
    <i>
      <x v="3402"/>
      <x v="242"/>
    </i>
    <i>
      <x v="3403"/>
      <x v="3859"/>
    </i>
    <i>
      <x v="3404"/>
      <x v="242"/>
    </i>
    <i>
      <x v="3405"/>
      <x v="3365"/>
    </i>
    <i>
      <x v="3406"/>
      <x v="242"/>
    </i>
    <i>
      <x v="3407"/>
      <x v="243"/>
    </i>
    <i>
      <x v="3408"/>
      <x v="9"/>
    </i>
    <i>
      <x v="3409"/>
      <x v="243"/>
    </i>
    <i>
      <x v="3413"/>
      <x v="3859"/>
    </i>
    <i>
      <x v="3414"/>
      <x v="243"/>
    </i>
    <i>
      <x v="3415"/>
      <x v="3173"/>
    </i>
    <i>
      <x v="3416"/>
      <x v="243"/>
    </i>
    <i>
      <x v="3417"/>
      <x v="3859"/>
    </i>
    <i>
      <x v="3418"/>
      <x v="243"/>
    </i>
    <i>
      <x v="3419"/>
      <x v="3365"/>
    </i>
    <i>
      <x v="3420"/>
      <x v="243"/>
    </i>
    <i>
      <x v="3421"/>
      <x v="244"/>
    </i>
    <i>
      <x v="3422"/>
      <x v="245"/>
    </i>
    <i>
      <x v="3423"/>
      <x v="9"/>
    </i>
    <i>
      <x v="3424"/>
      <x v="245"/>
    </i>
    <i>
      <x v="3428"/>
      <x v="3859"/>
    </i>
    <i>
      <x v="3429"/>
      <x v="245"/>
    </i>
    <i>
      <x v="3430"/>
      <x v="3173"/>
    </i>
    <i>
      <x v="3431"/>
      <x v="245"/>
    </i>
    <i>
      <x v="3432"/>
      <x v="3859"/>
    </i>
    <i>
      <x v="3433"/>
      <x v="245"/>
    </i>
    <i>
      <x v="3434"/>
      <x v="3365"/>
    </i>
    <i>
      <x v="3435"/>
      <x v="245"/>
    </i>
    <i>
      <x v="3436"/>
      <x v="246"/>
    </i>
    <i>
      <x v="3437"/>
      <x v="247"/>
    </i>
    <i>
      <x v="3438"/>
      <x v="9"/>
    </i>
    <i>
      <x v="3439"/>
      <x v="247"/>
    </i>
    <i>
      <x v="3443"/>
      <x v="3859"/>
    </i>
    <i>
      <x v="3444"/>
      <x v="247"/>
    </i>
    <i>
      <x v="3445"/>
      <x v="3173"/>
    </i>
    <i>
      <x v="3446"/>
      <x v="247"/>
    </i>
    <i>
      <x v="3447"/>
      <x v="3859"/>
    </i>
    <i>
      <x v="3448"/>
      <x v="247"/>
    </i>
    <i>
      <x v="3449"/>
      <x v="3365"/>
    </i>
    <i>
      <x v="3450"/>
      <x v="247"/>
    </i>
    <i>
      <x v="3451"/>
      <x v="248"/>
    </i>
    <i>
      <x v="3452"/>
      <x v="9"/>
    </i>
    <i>
      <x v="3453"/>
      <x v="248"/>
    </i>
    <i>
      <x v="3457"/>
      <x v="3859"/>
    </i>
    <i>
      <x v="3458"/>
      <x v="248"/>
    </i>
    <i>
      <x v="3459"/>
      <x v="3173"/>
    </i>
    <i>
      <x v="3460"/>
      <x v="248"/>
    </i>
    <i>
      <x v="3461"/>
      <x v="3859"/>
    </i>
    <i>
      <x v="3462"/>
      <x v="248"/>
    </i>
    <i>
      <x v="3463"/>
      <x v="3365"/>
    </i>
    <i>
      <x v="3464"/>
      <x v="248"/>
    </i>
    <i>
      <x v="3465"/>
      <x v="249"/>
    </i>
    <i>
      <x v="3466"/>
      <x v="9"/>
    </i>
    <i>
      <x v="3467"/>
      <x v="249"/>
    </i>
    <i>
      <x v="3471"/>
      <x v="3859"/>
    </i>
    <i>
      <x v="3472"/>
      <x v="249"/>
    </i>
    <i>
      <x v="3473"/>
      <x v="3173"/>
    </i>
    <i>
      <x v="3474"/>
      <x v="249"/>
    </i>
    <i>
      <x v="3475"/>
      <x v="3859"/>
    </i>
    <i>
      <x v="3476"/>
      <x v="249"/>
    </i>
    <i>
      <x v="3477"/>
      <x v="3365"/>
    </i>
    <i>
      <x v="3478"/>
      <x v="249"/>
    </i>
    <i>
      <x v="3479"/>
      <x v="250"/>
    </i>
    <i>
      <x v="3480"/>
      <x v="9"/>
    </i>
    <i>
      <x v="3481"/>
      <x v="250"/>
    </i>
    <i>
      <x v="3485"/>
      <x v="3859"/>
    </i>
    <i>
      <x v="3486"/>
      <x v="250"/>
    </i>
    <i>
      <x v="3487"/>
      <x v="3173"/>
    </i>
    <i>
      <x v="3488"/>
      <x v="250"/>
    </i>
    <i>
      <x v="3489"/>
      <x v="3859"/>
    </i>
    <i>
      <x v="3490"/>
      <x v="250"/>
    </i>
    <i>
      <x v="3491"/>
      <x v="3365"/>
    </i>
    <i>
      <x v="3492"/>
      <x v="250"/>
    </i>
    <i>
      <x v="3493"/>
      <x v="251"/>
    </i>
    <i>
      <x v="3494"/>
      <x v="9"/>
    </i>
    <i>
      <x v="3495"/>
      <x v="251"/>
    </i>
    <i>
      <x v="3499"/>
      <x v="3859"/>
    </i>
    <i>
      <x v="3500"/>
      <x v="251"/>
    </i>
    <i>
      <x v="3501"/>
      <x v="3173"/>
    </i>
    <i>
      <x v="3502"/>
      <x v="251"/>
    </i>
    <i>
      <x v="3503"/>
      <x v="3859"/>
    </i>
    <i>
      <x v="3504"/>
      <x v="251"/>
    </i>
    <i>
      <x v="3505"/>
      <x v="3365"/>
    </i>
    <i>
      <x v="3506"/>
      <x v="251"/>
    </i>
    <i>
      <x v="3507"/>
      <x v="3865"/>
    </i>
    <i>
      <x v="3508"/>
      <x v="253"/>
    </i>
    <i>
      <x v="3509"/>
      <x v="9"/>
    </i>
    <i>
      <x v="3510"/>
      <x v="253"/>
    </i>
    <i>
      <x v="3514"/>
      <x v="3859"/>
    </i>
    <i>
      <x v="3515"/>
      <x v="253"/>
    </i>
    <i>
      <x v="3516"/>
      <x v="3173"/>
    </i>
    <i>
      <x v="3517"/>
      <x v="253"/>
    </i>
    <i>
      <x v="3518"/>
      <x v="3859"/>
    </i>
    <i>
      <x v="3519"/>
      <x v="253"/>
    </i>
    <i>
      <x v="3520"/>
      <x v="3365"/>
    </i>
    <i>
      <x v="3521"/>
      <x v="253"/>
    </i>
    <i>
      <x v="3522"/>
      <x v="254"/>
    </i>
    <i>
      <x v="3523"/>
      <x v="9"/>
    </i>
    <i>
      <x v="3524"/>
      <x v="254"/>
    </i>
    <i>
      <x v="3528"/>
      <x v="3859"/>
    </i>
    <i>
      <x v="3529"/>
      <x v="254"/>
    </i>
    <i>
      <x v="3530"/>
      <x v="3173"/>
    </i>
    <i>
      <x v="3531"/>
      <x v="254"/>
    </i>
    <i>
      <x v="3532"/>
      <x v="3859"/>
    </i>
    <i>
      <x v="3533"/>
      <x v="254"/>
    </i>
    <i>
      <x v="3534"/>
      <x v="3365"/>
    </i>
    <i>
      <x v="3535"/>
      <x v="254"/>
    </i>
    <i>
      <x v="3536"/>
      <x v="255"/>
    </i>
    <i>
      <x v="3537"/>
      <x v="9"/>
    </i>
    <i>
      <x v="3538"/>
      <x v="255"/>
    </i>
    <i>
      <x v="3542"/>
      <x v="3859"/>
    </i>
    <i>
      <x v="3543"/>
      <x v="255"/>
    </i>
    <i>
      <x v="3544"/>
      <x v="3173"/>
    </i>
    <i>
      <x v="3545"/>
      <x v="255"/>
    </i>
    <i>
      <x v="3546"/>
      <x v="3859"/>
    </i>
    <i>
      <x v="3547"/>
      <x v="255"/>
    </i>
    <i>
      <x v="3548"/>
      <x v="3365"/>
    </i>
    <i>
      <x v="3549"/>
      <x v="255"/>
    </i>
    <i>
      <x v="3558"/>
      <x v="6"/>
    </i>
    <i>
      <x v="3559"/>
      <x v="2259"/>
    </i>
    <i>
      <x v="3560"/>
      <x v="257"/>
    </i>
    <i>
      <x v="3579"/>
      <x v="258"/>
    </i>
    <i>
      <x v="3580"/>
      <x v="9"/>
    </i>
    <i>
      <x v="3581"/>
      <x v="258"/>
    </i>
    <i>
      <x v="3595"/>
      <x v="3859"/>
    </i>
    <i>
      <x v="3596"/>
      <x v="258"/>
    </i>
    <i>
      <x v="3603"/>
      <x v="3173"/>
    </i>
    <i>
      <x v="3604"/>
      <x v="258"/>
    </i>
    <i>
      <x v="3606"/>
      <x v="3859"/>
    </i>
    <i>
      <x v="3607"/>
      <x v="258"/>
    </i>
    <i>
      <x v="3608"/>
      <x v="3365"/>
    </i>
    <i>
      <x v="3609"/>
      <x v="258"/>
    </i>
    <i>
      <x v="3610"/>
      <x v="259"/>
    </i>
    <i>
      <x v="3611"/>
      <x v="9"/>
    </i>
    <i>
      <x v="3612"/>
      <x v="259"/>
    </i>
    <i>
      <x v="3616"/>
      <x v="3859"/>
    </i>
    <i>
      <x v="3617"/>
      <x v="259"/>
    </i>
    <i>
      <x v="3618"/>
      <x v="3173"/>
    </i>
    <i>
      <x v="3619"/>
      <x v="259"/>
    </i>
    <i>
      <x v="3620"/>
      <x v="3859"/>
    </i>
    <i>
      <x v="3621"/>
      <x v="259"/>
    </i>
    <i>
      <x v="3622"/>
      <x v="3365"/>
    </i>
    <i>
      <x v="3623"/>
      <x v="259"/>
    </i>
    <i>
      <x v="3624"/>
      <x v="260"/>
    </i>
    <i>
      <x v="3625"/>
      <x v="9"/>
    </i>
    <i>
      <x v="3626"/>
      <x v="260"/>
    </i>
    <i>
      <x v="3630"/>
      <x v="3859"/>
    </i>
    <i>
      <x v="3631"/>
      <x v="260"/>
    </i>
    <i>
      <x v="3632"/>
      <x v="3173"/>
    </i>
    <i>
      <x v="3633"/>
      <x v="260"/>
    </i>
    <i>
      <x v="3634"/>
      <x v="3859"/>
    </i>
    <i>
      <x v="3635"/>
      <x v="260"/>
    </i>
    <i>
      <x v="3636"/>
      <x v="3365"/>
    </i>
    <i>
      <x v="3637"/>
      <x v="260"/>
    </i>
    <i>
      <x v="3638"/>
      <x v="261"/>
    </i>
    <i>
      <x v="3639"/>
      <x v="9"/>
    </i>
    <i>
      <x v="3640"/>
      <x v="261"/>
    </i>
    <i>
      <x v="3644"/>
      <x v="3859"/>
    </i>
    <i>
      <x v="3645"/>
      <x v="261"/>
    </i>
    <i>
      <x v="3646"/>
      <x v="3173"/>
    </i>
    <i>
      <x v="3647"/>
      <x v="261"/>
    </i>
    <i>
      <x v="3648"/>
      <x v="3859"/>
    </i>
    <i>
      <x v="3649"/>
      <x v="261"/>
    </i>
    <i>
      <x v="3650"/>
      <x v="3365"/>
    </i>
    <i>
      <x v="3651"/>
      <x v="261"/>
    </i>
    <i>
      <x v="3652"/>
      <x v="262"/>
    </i>
    <i>
      <x v="3653"/>
      <x v="9"/>
    </i>
    <i>
      <x v="3654"/>
      <x v="262"/>
    </i>
    <i>
      <x v="3753"/>
      <x v="3859"/>
    </i>
    <i>
      <x v="3754"/>
      <x v="262"/>
    </i>
    <i>
      <x v="3789"/>
      <x v="3173"/>
    </i>
    <i>
      <x v="3790"/>
      <x v="262"/>
    </i>
    <i>
      <x v="3794"/>
      <x v="3859"/>
    </i>
    <i>
      <x v="3795"/>
      <x v="262"/>
    </i>
    <i>
      <x v="3796"/>
      <x v="3365"/>
    </i>
    <i>
      <x v="3797"/>
      <x v="262"/>
    </i>
    <i>
      <x v="3802"/>
      <x v="263"/>
    </i>
    <i>
      <x v="3803"/>
      <x v="9"/>
    </i>
    <i>
      <x v="3804"/>
      <x v="263"/>
    </i>
    <i>
      <x v="3808"/>
      <x v="3859"/>
    </i>
    <i>
      <x v="3809"/>
      <x v="263"/>
    </i>
    <i>
      <x v="3810"/>
      <x v="3173"/>
    </i>
    <i>
      <x v="3811"/>
      <x v="263"/>
    </i>
    <i>
      <x v="3812"/>
      <x v="3859"/>
    </i>
    <i>
      <x v="3813"/>
      <x v="263"/>
    </i>
    <i>
      <x v="3814"/>
      <x v="3365"/>
    </i>
    <i>
      <x v="3815"/>
      <x v="263"/>
    </i>
    <i>
      <x v="3819"/>
      <x v="264"/>
    </i>
    <i>
      <x v="3820"/>
      <x v="265"/>
    </i>
    <i>
      <x v="3821"/>
      <x v="9"/>
    </i>
    <i>
      <x v="3822"/>
      <x v="265"/>
    </i>
    <i>
      <x v="3826"/>
      <x v="3859"/>
    </i>
    <i>
      <x v="3827"/>
      <x v="265"/>
    </i>
    <i>
      <x v="3828"/>
      <x v="3173"/>
    </i>
    <i>
      <x v="3829"/>
      <x v="265"/>
    </i>
    <i>
      <x v="3830"/>
      <x v="3859"/>
    </i>
    <i>
      <x v="3831"/>
      <x v="265"/>
    </i>
    <i>
      <x v="3832"/>
      <x v="3365"/>
    </i>
    <i>
      <x v="3833"/>
      <x v="265"/>
    </i>
    <i>
      <x v="3834"/>
      <x v="266"/>
    </i>
    <i>
      <x v="3835"/>
      <x v="9"/>
    </i>
    <i>
      <x v="3836"/>
      <x v="266"/>
    </i>
    <i>
      <x v="3843"/>
      <x v="3859"/>
    </i>
    <i>
      <x v="3844"/>
      <x v="266"/>
    </i>
    <i>
      <x v="3845"/>
      <x v="3173"/>
    </i>
    <i>
      <x v="3846"/>
      <x v="266"/>
    </i>
    <i>
      <x v="3847"/>
      <x v="3859"/>
    </i>
    <i>
      <x v="3848"/>
      <x v="266"/>
    </i>
    <i>
      <x v="3849"/>
      <x v="3365"/>
    </i>
    <i>
      <x v="3850"/>
      <x v="266"/>
    </i>
    <i>
      <x v="3851"/>
      <x v="267"/>
    </i>
    <i>
      <x v="3852"/>
      <x v="9"/>
    </i>
    <i>
      <x v="3853"/>
      <x v="267"/>
    </i>
    <i>
      <x v="3865"/>
      <x v="3859"/>
    </i>
    <i>
      <x v="3866"/>
      <x v="267"/>
    </i>
    <i>
      <x v="3871"/>
      <x v="3173"/>
    </i>
    <i>
      <x v="3872"/>
      <x v="267"/>
    </i>
    <i>
      <x v="3874"/>
      <x v="3859"/>
    </i>
    <i>
      <x v="3875"/>
      <x v="267"/>
    </i>
    <i>
      <x v="3876"/>
      <x v="3365"/>
    </i>
    <i>
      <x v="3877"/>
      <x v="267"/>
    </i>
    <i>
      <x v="3878"/>
      <x v="268"/>
    </i>
    <i>
      <x v="3879"/>
      <x v="9"/>
    </i>
    <i>
      <x v="3880"/>
      <x v="268"/>
    </i>
    <i>
      <x v="3884"/>
      <x v="3859"/>
    </i>
    <i>
      <x v="3885"/>
      <x v="268"/>
    </i>
    <i>
      <x v="3886"/>
      <x v="3173"/>
    </i>
    <i>
      <x v="3887"/>
      <x v="268"/>
    </i>
    <i>
      <x v="3888"/>
      <x v="3859"/>
    </i>
    <i>
      <x v="3889"/>
      <x v="268"/>
    </i>
    <i>
      <x v="3890"/>
      <x v="3365"/>
    </i>
    <i>
      <x v="3891"/>
      <x v="268"/>
    </i>
    <i>
      <x v="3892"/>
      <x v="269"/>
    </i>
    <i>
      <x v="3903"/>
      <x v="270"/>
    </i>
    <i>
      <x v="3904"/>
      <x v="9"/>
    </i>
    <i>
      <x v="3905"/>
      <x v="270"/>
    </i>
    <i>
      <x v="3909"/>
      <x v="3859"/>
    </i>
    <i>
      <x v="3910"/>
      <x v="270"/>
    </i>
    <i>
      <x v="3911"/>
      <x v="3173"/>
    </i>
    <i>
      <x v="3912"/>
      <x v="270"/>
    </i>
    <i>
      <x v="3913"/>
      <x v="3859"/>
    </i>
    <i>
      <x v="3914"/>
      <x v="270"/>
    </i>
    <i>
      <x v="3915"/>
      <x v="3365"/>
    </i>
    <i>
      <x v="3916"/>
      <x v="270"/>
    </i>
    <i>
      <x v="3917"/>
      <x v="271"/>
    </i>
    <i>
      <x v="3918"/>
      <x v="9"/>
    </i>
    <i>
      <x v="3919"/>
      <x v="271"/>
    </i>
    <i>
      <x v="3923"/>
      <x v="3859"/>
    </i>
    <i>
      <x v="3924"/>
      <x v="271"/>
    </i>
    <i>
      <x v="3925"/>
      <x v="3173"/>
    </i>
    <i>
      <x v="3926"/>
      <x v="271"/>
    </i>
    <i>
      <x v="3927"/>
      <x v="3859"/>
    </i>
    <i>
      <x v="3928"/>
      <x v="271"/>
    </i>
    <i>
      <x v="3929"/>
      <x v="3365"/>
    </i>
    <i>
      <x v="3930"/>
      <x v="271"/>
    </i>
    <i>
      <x v="3931"/>
      <x v="272"/>
    </i>
    <i>
      <x v="3932"/>
      <x v="273"/>
    </i>
    <i>
      <x v="3933"/>
      <x v="9"/>
    </i>
    <i>
      <x v="3934"/>
      <x v="273"/>
    </i>
    <i>
      <x v="3944"/>
      <x v="3859"/>
    </i>
    <i>
      <x v="3945"/>
      <x v="273"/>
    </i>
    <i>
      <x v="3947"/>
      <x v="3173"/>
    </i>
    <i>
      <x v="3948"/>
      <x v="273"/>
    </i>
    <i>
      <x v="3962"/>
      <x v="3859"/>
    </i>
    <i>
      <x v="3963"/>
      <x v="273"/>
    </i>
    <i>
      <x v="3964"/>
      <x v="3365"/>
    </i>
    <i>
      <x v="3965"/>
      <x v="273"/>
    </i>
    <i>
      <x v="3971"/>
      <x v="274"/>
    </i>
    <i>
      <x v="3972"/>
      <x v="9"/>
    </i>
    <i>
      <x v="3973"/>
      <x v="274"/>
    </i>
    <i>
      <x v="3979"/>
      <x v="3859"/>
    </i>
    <i>
      <x v="3980"/>
      <x v="274"/>
    </i>
    <i>
      <x v="3981"/>
      <x v="3173"/>
    </i>
    <i>
      <x v="3982"/>
      <x v="274"/>
    </i>
    <i>
      <x v="3984"/>
      <x v="3859"/>
    </i>
    <i>
      <x v="3985"/>
      <x v="274"/>
    </i>
    <i>
      <x v="3986"/>
      <x v="3365"/>
    </i>
    <i>
      <x v="3987"/>
      <x v="274"/>
    </i>
    <i>
      <x v="3988"/>
      <x v="275"/>
    </i>
    <i>
      <x v="3989"/>
      <x v="9"/>
    </i>
    <i>
      <x v="3990"/>
      <x v="275"/>
    </i>
    <i>
      <x v="3994"/>
      <x v="3859"/>
    </i>
    <i>
      <x v="3995"/>
      <x v="275"/>
    </i>
    <i>
      <x v="3996"/>
      <x v="3173"/>
    </i>
    <i>
      <x v="3997"/>
      <x v="275"/>
    </i>
    <i>
      <x v="3998"/>
      <x v="3859"/>
    </i>
    <i>
      <x v="3999"/>
      <x v="275"/>
    </i>
    <i>
      <x v="4000"/>
      <x v="3365"/>
    </i>
    <i>
      <x v="4001"/>
      <x v="275"/>
    </i>
    <i>
      <x v="4002"/>
      <x v="276"/>
    </i>
    <i>
      <x v="4003"/>
      <x v="9"/>
    </i>
    <i>
      <x v="4004"/>
      <x v="276"/>
    </i>
    <i>
      <x v="4008"/>
      <x v="3859"/>
    </i>
    <i>
      <x v="4009"/>
      <x v="276"/>
    </i>
    <i>
      <x v="4010"/>
      <x v="3173"/>
    </i>
    <i>
      <x v="4011"/>
      <x v="276"/>
    </i>
    <i>
      <x v="4012"/>
      <x v="3859"/>
    </i>
    <i>
      <x v="4013"/>
      <x v="276"/>
    </i>
    <i>
      <x v="4014"/>
      <x v="3365"/>
    </i>
    <i>
      <x v="4015"/>
      <x v="276"/>
    </i>
    <i>
      <x v="4016"/>
      <x v="277"/>
    </i>
    <i>
      <x v="4017"/>
      <x v="9"/>
    </i>
    <i>
      <x v="4018"/>
      <x v="277"/>
    </i>
    <i>
      <x v="4022"/>
      <x v="3859"/>
    </i>
    <i>
      <x v="4023"/>
      <x v="277"/>
    </i>
    <i>
      <x v="4024"/>
      <x v="3173"/>
    </i>
    <i>
      <x v="4025"/>
      <x v="277"/>
    </i>
    <i>
      <x v="4026"/>
      <x v="3859"/>
    </i>
    <i>
      <x v="4027"/>
      <x v="277"/>
    </i>
    <i>
      <x v="4028"/>
      <x v="3365"/>
    </i>
    <i>
      <x v="4029"/>
      <x v="277"/>
    </i>
    <i>
      <x v="4030"/>
      <x v="278"/>
    </i>
    <i>
      <x v="4031"/>
      <x v="9"/>
    </i>
    <i>
      <x v="4032"/>
      <x v="278"/>
    </i>
    <i>
      <x v="4036"/>
      <x v="3859"/>
    </i>
    <i>
      <x v="4037"/>
      <x v="278"/>
    </i>
    <i>
      <x v="4038"/>
      <x v="3173"/>
    </i>
    <i>
      <x v="4039"/>
      <x v="278"/>
    </i>
    <i>
      <x v="4040"/>
      <x v="3859"/>
    </i>
    <i>
      <x v="4041"/>
      <x v="278"/>
    </i>
    <i>
      <x v="4042"/>
      <x v="3365"/>
    </i>
    <i>
      <x v="4043"/>
      <x v="278"/>
    </i>
    <i>
      <x v="4044"/>
      <x v="279"/>
    </i>
    <i>
      <x v="4045"/>
      <x v="279"/>
    </i>
    <i>
      <x v="4046"/>
      <x v="9"/>
    </i>
    <i>
      <x v="4047"/>
      <x v="279"/>
    </i>
    <i>
      <x v="4051"/>
      <x v="3859"/>
    </i>
    <i>
      <x v="4052"/>
      <x v="279"/>
    </i>
    <i>
      <x v="4053"/>
      <x v="3173"/>
    </i>
    <i>
      <x v="4054"/>
      <x v="279"/>
    </i>
    <i>
      <x v="4055"/>
      <x v="3859"/>
    </i>
    <i>
      <x v="4056"/>
      <x v="279"/>
    </i>
    <i>
      <x v="4057"/>
      <x v="3365"/>
    </i>
    <i>
      <x v="4058"/>
      <x v="279"/>
    </i>
    <i>
      <x v="4059"/>
      <x v="280"/>
    </i>
    <i>
      <x v="4060"/>
      <x v="281"/>
    </i>
    <i>
      <x v="4061"/>
      <x v="9"/>
    </i>
    <i>
      <x v="4062"/>
      <x v="281"/>
    </i>
    <i>
      <x v="4073"/>
      <x v="3859"/>
    </i>
    <i>
      <x v="4074"/>
      <x v="281"/>
    </i>
    <i>
      <x v="4076"/>
      <x v="3173"/>
    </i>
    <i>
      <x v="4077"/>
      <x v="281"/>
    </i>
    <i>
      <x v="4079"/>
      <x v="3859"/>
    </i>
    <i>
      <x v="4080"/>
      <x v="281"/>
    </i>
    <i>
      <x v="4081"/>
      <x v="3365"/>
    </i>
    <i>
      <x v="4082"/>
      <x v="281"/>
    </i>
    <i>
      <x v="4083"/>
      <x v="282"/>
    </i>
    <i>
      <x v="4084"/>
      <x v="9"/>
    </i>
    <i>
      <x v="4085"/>
      <x v="282"/>
    </i>
    <i>
      <x v="4089"/>
      <x v="3859"/>
    </i>
    <i>
      <x v="4090"/>
      <x v="282"/>
    </i>
    <i>
      <x v="4091"/>
      <x v="3173"/>
    </i>
    <i>
      <x v="4092"/>
      <x v="282"/>
    </i>
    <i>
      <x v="4093"/>
      <x v="3859"/>
    </i>
    <i>
      <x v="4094"/>
      <x v="282"/>
    </i>
    <i>
      <x v="4095"/>
      <x v="3365"/>
    </i>
    <i>
      <x v="4096"/>
      <x v="282"/>
    </i>
    <i>
      <x v="4097"/>
      <x v="283"/>
    </i>
    <i>
      <x v="4098"/>
      <x v="9"/>
    </i>
    <i>
      <x v="4099"/>
      <x v="283"/>
    </i>
    <i>
      <x v="4104"/>
      <x v="3859"/>
    </i>
    <i>
      <x v="4105"/>
      <x v="283"/>
    </i>
    <i>
      <x v="4106"/>
      <x v="3173"/>
    </i>
    <i>
      <x v="4107"/>
      <x v="283"/>
    </i>
    <i>
      <x v="4108"/>
      <x v="3859"/>
    </i>
    <i>
      <x v="4109"/>
      <x v="283"/>
    </i>
    <i>
      <x v="4110"/>
      <x v="3365"/>
    </i>
    <i>
      <x v="4111"/>
      <x v="283"/>
    </i>
    <i>
      <x v="4112"/>
      <x v="284"/>
    </i>
    <i>
      <x v="4113"/>
      <x v="9"/>
    </i>
    <i>
      <x v="4114"/>
      <x v="284"/>
    </i>
    <i>
      <x v="4128"/>
      <x v="3859"/>
    </i>
    <i>
      <x v="4129"/>
      <x v="284"/>
    </i>
    <i>
      <x v="4130"/>
      <x v="3173"/>
    </i>
    <i>
      <x v="4131"/>
      <x v="284"/>
    </i>
    <i>
      <x v="4132"/>
      <x v="3859"/>
    </i>
    <i>
      <x v="4133"/>
      <x v="284"/>
    </i>
    <i>
      <x v="4134"/>
      <x v="3365"/>
    </i>
    <i>
      <x v="4135"/>
      <x v="284"/>
    </i>
    <i>
      <x v="4136"/>
      <x v="285"/>
    </i>
    <i>
      <x v="4137"/>
      <x v="9"/>
    </i>
    <i>
      <x v="4138"/>
      <x v="285"/>
    </i>
    <i>
      <x v="4158"/>
      <x v="3859"/>
    </i>
    <i>
      <x v="4159"/>
      <x v="285"/>
    </i>
    <i>
      <x v="4160"/>
      <x v="3173"/>
    </i>
    <i>
      <x v="4161"/>
      <x v="285"/>
    </i>
    <i>
      <x v="4173"/>
      <x v="3859"/>
    </i>
    <i>
      <x v="4174"/>
      <x v="285"/>
    </i>
    <i>
      <x v="4175"/>
      <x v="3365"/>
    </i>
    <i>
      <x v="4176"/>
      <x v="285"/>
    </i>
    <i>
      <x v="4177"/>
      <x v="286"/>
    </i>
    <i>
      <x v="4178"/>
      <x v="9"/>
    </i>
    <i>
      <x v="4179"/>
      <x v="286"/>
    </i>
    <i>
      <x v="4183"/>
      <x v="3859"/>
    </i>
    <i>
      <x v="4184"/>
      <x v="286"/>
    </i>
    <i>
      <x v="4185"/>
      <x v="3173"/>
    </i>
    <i>
      <x v="4186"/>
      <x v="286"/>
    </i>
    <i>
      <x v="4187"/>
      <x v="3859"/>
    </i>
    <i>
      <x v="4188"/>
      <x v="286"/>
    </i>
    <i>
      <x v="4189"/>
      <x v="3365"/>
    </i>
    <i>
      <x v="4190"/>
      <x v="286"/>
    </i>
    <i>
      <x v="4191"/>
      <x v="287"/>
    </i>
    <i>
      <x v="4192"/>
      <x v="9"/>
    </i>
    <i>
      <x v="4193"/>
      <x v="287"/>
    </i>
    <i>
      <x v="4197"/>
      <x v="3859"/>
    </i>
    <i>
      <x v="4198"/>
      <x v="287"/>
    </i>
    <i>
      <x v="4199"/>
      <x v="3173"/>
    </i>
    <i>
      <x v="4200"/>
      <x v="287"/>
    </i>
    <i>
      <x v="4201"/>
      <x v="3859"/>
    </i>
    <i>
      <x v="4202"/>
      <x v="287"/>
    </i>
    <i>
      <x v="4203"/>
      <x v="3365"/>
    </i>
    <i>
      <x v="4204"/>
      <x v="287"/>
    </i>
    <i>
      <x v="4205"/>
      <x v="288"/>
    </i>
    <i>
      <x v="4206"/>
      <x v="9"/>
    </i>
    <i>
      <x v="4207"/>
      <x v="288"/>
    </i>
    <i>
      <x v="4216"/>
      <x v="3859"/>
    </i>
    <i>
      <x v="4217"/>
      <x v="288"/>
    </i>
    <i>
      <x v="4218"/>
      <x v="3173"/>
    </i>
    <i>
      <x v="4219"/>
      <x v="288"/>
    </i>
    <i>
      <x v="4222"/>
      <x v="3859"/>
    </i>
    <i>
      <x v="4223"/>
      <x v="288"/>
    </i>
    <i>
      <x v="4224"/>
      <x v="3365"/>
    </i>
    <i>
      <x v="4225"/>
      <x v="288"/>
    </i>
    <i>
      <x v="4226"/>
      <x v="289"/>
    </i>
    <i>
      <x v="4230"/>
      <x v="290"/>
    </i>
    <i>
      <x v="4231"/>
      <x v="9"/>
    </i>
    <i>
      <x v="4232"/>
      <x v="290"/>
    </i>
    <i>
      <x v="4236"/>
      <x v="3859"/>
    </i>
    <i>
      <x v="4237"/>
      <x v="290"/>
    </i>
    <i>
      <x v="4238"/>
      <x v="3173"/>
    </i>
    <i>
      <x v="4239"/>
      <x v="290"/>
    </i>
    <i>
      <x v="4240"/>
      <x v="3859"/>
    </i>
    <i>
      <x v="4241"/>
      <x v="290"/>
    </i>
    <i>
      <x v="4242"/>
      <x v="3365"/>
    </i>
    <i>
      <x v="4243"/>
      <x v="290"/>
    </i>
    <i>
      <x v="4244"/>
      <x v="291"/>
    </i>
    <i>
      <x v="4245"/>
      <x v="9"/>
    </i>
    <i>
      <x v="4246"/>
      <x v="291"/>
    </i>
    <i>
      <x v="4250"/>
      <x v="3859"/>
    </i>
    <i>
      <x v="4251"/>
      <x v="291"/>
    </i>
    <i>
      <x v="4252"/>
      <x v="3173"/>
    </i>
    <i>
      <x v="4253"/>
      <x v="291"/>
    </i>
    <i>
      <x v="4254"/>
      <x v="3859"/>
    </i>
    <i>
      <x v="4255"/>
      <x v="291"/>
    </i>
    <i>
      <x v="4256"/>
      <x v="3365"/>
    </i>
    <i>
      <x v="4257"/>
      <x v="291"/>
    </i>
    <i>
      <x v="4258"/>
      <x v="292"/>
    </i>
    <i>
      <x v="4259"/>
      <x v="9"/>
    </i>
    <i>
      <x v="4260"/>
      <x v="292"/>
    </i>
    <i>
      <x v="4264"/>
      <x v="3859"/>
    </i>
    <i>
      <x v="4265"/>
      <x v="292"/>
    </i>
    <i>
      <x v="4266"/>
      <x v="3173"/>
    </i>
    <i>
      <x v="4267"/>
      <x v="292"/>
    </i>
    <i>
      <x v="4268"/>
      <x v="3859"/>
    </i>
    <i>
      <x v="4269"/>
      <x v="292"/>
    </i>
    <i>
      <x v="4270"/>
      <x v="3365"/>
    </i>
    <i>
      <x v="4271"/>
      <x v="292"/>
    </i>
    <i>
      <x v="4272"/>
      <x v="293"/>
    </i>
    <i>
      <x v="4273"/>
      <x v="9"/>
    </i>
    <i>
      <x v="4274"/>
      <x v="293"/>
    </i>
    <i>
      <x v="4278"/>
      <x v="3859"/>
    </i>
    <i>
      <x v="4279"/>
      <x v="293"/>
    </i>
    <i>
      <x v="4280"/>
      <x v="3173"/>
    </i>
    <i>
      <x v="4281"/>
      <x v="293"/>
    </i>
    <i>
      <x v="4282"/>
      <x v="3859"/>
    </i>
    <i>
      <x v="4283"/>
      <x v="293"/>
    </i>
    <i>
      <x v="4284"/>
      <x v="3365"/>
    </i>
    <i>
      <x v="4285"/>
      <x v="293"/>
    </i>
    <i>
      <x v="4286"/>
      <x v="294"/>
    </i>
    <i>
      <x v="4287"/>
      <x v="9"/>
    </i>
    <i>
      <x v="4288"/>
      <x v="294"/>
    </i>
    <i>
      <x v="4292"/>
      <x v="3859"/>
    </i>
    <i>
      <x v="4293"/>
      <x v="294"/>
    </i>
    <i>
      <x v="4294"/>
      <x v="3173"/>
    </i>
    <i>
      <x v="4295"/>
      <x v="294"/>
    </i>
    <i>
      <x v="4296"/>
      <x v="3859"/>
    </i>
    <i>
      <x v="4297"/>
      <x v="294"/>
    </i>
    <i>
      <x v="4298"/>
      <x v="3365"/>
    </i>
    <i>
      <x v="4299"/>
      <x v="294"/>
    </i>
    <i>
      <x v="4300"/>
      <x v="295"/>
    </i>
    <i>
      <x v="4301"/>
      <x v="9"/>
    </i>
    <i>
      <x v="4302"/>
      <x v="295"/>
    </i>
    <i>
      <x v="4306"/>
      <x v="3859"/>
    </i>
    <i>
      <x v="4307"/>
      <x v="295"/>
    </i>
    <i>
      <x v="4308"/>
      <x v="3173"/>
    </i>
    <i>
      <x v="4309"/>
      <x v="295"/>
    </i>
    <i>
      <x v="4310"/>
      <x v="3859"/>
    </i>
    <i>
      <x v="4311"/>
      <x v="295"/>
    </i>
    <i>
      <x v="4312"/>
      <x v="3365"/>
    </i>
    <i>
      <x v="4313"/>
      <x v="295"/>
    </i>
    <i>
      <x v="4314"/>
      <x v="296"/>
    </i>
    <i>
      <x v="4315"/>
      <x v="9"/>
    </i>
    <i>
      <x v="4316"/>
      <x v="296"/>
    </i>
    <i>
      <x v="4320"/>
      <x v="3859"/>
    </i>
    <i>
      <x v="4321"/>
      <x v="296"/>
    </i>
    <i>
      <x v="4322"/>
      <x v="3173"/>
    </i>
    <i>
      <x v="4323"/>
      <x v="296"/>
    </i>
    <i>
      <x v="4324"/>
      <x v="3859"/>
    </i>
    <i>
      <x v="4325"/>
      <x v="296"/>
    </i>
    <i>
      <x v="4326"/>
      <x v="3365"/>
    </i>
    <i>
      <x v="4327"/>
      <x v="296"/>
    </i>
    <i>
      <x v="4328"/>
      <x v="297"/>
    </i>
    <i>
      <x v="4329"/>
      <x v="9"/>
    </i>
    <i>
      <x v="4330"/>
      <x v="297"/>
    </i>
    <i>
      <x v="4334"/>
      <x v="3859"/>
    </i>
    <i>
      <x v="4335"/>
      <x v="297"/>
    </i>
    <i>
      <x v="4336"/>
      <x v="3173"/>
    </i>
    <i>
      <x v="4337"/>
      <x v="297"/>
    </i>
    <i>
      <x v="4338"/>
      <x v="3859"/>
    </i>
    <i>
      <x v="4339"/>
      <x v="297"/>
    </i>
    <i>
      <x v="4340"/>
      <x v="3365"/>
    </i>
    <i>
      <x v="4341"/>
      <x v="297"/>
    </i>
    <i>
      <x v="4342"/>
      <x v="298"/>
    </i>
    <i>
      <x v="4343"/>
      <x v="9"/>
    </i>
    <i>
      <x v="4344"/>
      <x v="298"/>
    </i>
    <i>
      <x v="4348"/>
      <x v="3859"/>
    </i>
    <i>
      <x v="4349"/>
      <x v="298"/>
    </i>
    <i>
      <x v="4350"/>
      <x v="3173"/>
    </i>
    <i>
      <x v="4351"/>
      <x v="298"/>
    </i>
    <i>
      <x v="4352"/>
      <x v="3859"/>
    </i>
    <i>
      <x v="4353"/>
      <x v="298"/>
    </i>
    <i>
      <x v="4354"/>
      <x v="3365"/>
    </i>
    <i>
      <x v="4355"/>
      <x v="298"/>
    </i>
    <i>
      <x v="4356"/>
      <x v="299"/>
    </i>
    <i>
      <x v="4357"/>
      <x v="300"/>
    </i>
    <i>
      <x v="4358"/>
      <x v="9"/>
    </i>
    <i>
      <x v="4359"/>
      <x v="300"/>
    </i>
    <i>
      <x v="4363"/>
      <x v="3859"/>
    </i>
    <i>
      <x v="4364"/>
      <x v="300"/>
    </i>
    <i>
      <x v="4365"/>
      <x v="3173"/>
    </i>
    <i>
      <x v="4366"/>
      <x v="300"/>
    </i>
    <i>
      <x v="4370"/>
      <x v="3859"/>
    </i>
    <i>
      <x v="4371"/>
      <x v="300"/>
    </i>
    <i>
      <x v="4372"/>
      <x v="3365"/>
    </i>
    <i>
      <x v="4373"/>
      <x v="300"/>
    </i>
    <i>
      <x v="4374"/>
      <x v="301"/>
    </i>
    <i>
      <x v="4375"/>
      <x v="9"/>
    </i>
    <i>
      <x v="4376"/>
      <x v="301"/>
    </i>
    <i>
      <x v="4380"/>
      <x v="3859"/>
    </i>
    <i>
      <x v="4381"/>
      <x v="301"/>
    </i>
    <i>
      <x v="4382"/>
      <x v="3173"/>
    </i>
    <i>
      <x v="4383"/>
      <x v="301"/>
    </i>
    <i>
      <x v="4384"/>
      <x v="3859"/>
    </i>
    <i>
      <x v="4385"/>
      <x v="301"/>
    </i>
    <i>
      <x v="4386"/>
      <x v="3365"/>
    </i>
    <i>
      <x v="4387"/>
      <x v="301"/>
    </i>
    <i>
      <x v="4388"/>
      <x v="302"/>
    </i>
    <i>
      <x v="4389"/>
      <x v="9"/>
    </i>
    <i>
      <x v="4390"/>
      <x v="302"/>
    </i>
    <i>
      <x v="4394"/>
      <x v="3859"/>
    </i>
    <i>
      <x v="4395"/>
      <x v="302"/>
    </i>
    <i>
      <x v="4396"/>
      <x v="3173"/>
    </i>
    <i>
      <x v="4397"/>
      <x v="302"/>
    </i>
    <i>
      <x v="4398"/>
      <x v="3859"/>
    </i>
    <i>
      <x v="4399"/>
      <x v="302"/>
    </i>
    <i>
      <x v="4400"/>
      <x v="3365"/>
    </i>
    <i>
      <x v="4401"/>
      <x v="302"/>
    </i>
    <i>
      <x v="4402"/>
      <x v="303"/>
    </i>
    <i>
      <x v="4403"/>
      <x v="9"/>
    </i>
    <i>
      <x v="4404"/>
      <x v="303"/>
    </i>
    <i>
      <x v="4408"/>
      <x v="3859"/>
    </i>
    <i>
      <x v="4409"/>
      <x v="303"/>
    </i>
    <i>
      <x v="4410"/>
      <x v="3173"/>
    </i>
    <i>
      <x v="4411"/>
      <x v="303"/>
    </i>
    <i>
      <x v="4412"/>
      <x v="3859"/>
    </i>
    <i>
      <x v="4413"/>
      <x v="303"/>
    </i>
    <i>
      <x v="4414"/>
      <x v="3365"/>
    </i>
    <i>
      <x v="4415"/>
      <x v="303"/>
    </i>
    <i>
      <x v="4416"/>
      <x v="304"/>
    </i>
    <i>
      <x v="4417"/>
      <x v="305"/>
    </i>
    <i>
      <x v="4418"/>
      <x v="9"/>
    </i>
    <i>
      <x v="4419"/>
      <x v="305"/>
    </i>
    <i>
      <x v="4423"/>
      <x v="3859"/>
    </i>
    <i>
      <x v="4424"/>
      <x v="305"/>
    </i>
    <i>
      <x v="4425"/>
      <x v="3173"/>
    </i>
    <i>
      <x v="4426"/>
      <x v="305"/>
    </i>
    <i>
      <x v="4427"/>
      <x v="3859"/>
    </i>
    <i>
      <x v="4428"/>
      <x v="305"/>
    </i>
    <i>
      <x v="4429"/>
      <x v="3365"/>
    </i>
    <i>
      <x v="4430"/>
      <x v="305"/>
    </i>
    <i>
      <x v="4431"/>
      <x v="306"/>
    </i>
    <i>
      <x v="4432"/>
      <x v="9"/>
    </i>
    <i>
      <x v="4433"/>
      <x v="306"/>
    </i>
    <i>
      <x v="4437"/>
      <x v="3859"/>
    </i>
    <i>
      <x v="4438"/>
      <x v="306"/>
    </i>
    <i>
      <x v="4439"/>
      <x v="3173"/>
    </i>
    <i>
      <x v="4440"/>
      <x v="306"/>
    </i>
    <i>
      <x v="4441"/>
      <x v="3859"/>
    </i>
    <i>
      <x v="4442"/>
      <x v="306"/>
    </i>
    <i>
      <x v="4443"/>
      <x v="3365"/>
    </i>
    <i>
      <x v="4444"/>
      <x v="306"/>
    </i>
    <i>
      <x v="4445"/>
      <x v="307"/>
    </i>
    <i>
      <x v="4446"/>
      <x v="9"/>
    </i>
    <i>
      <x v="4447"/>
      <x v="307"/>
    </i>
    <i>
      <x v="4451"/>
      <x v="3859"/>
    </i>
    <i>
      <x v="4452"/>
      <x v="307"/>
    </i>
    <i>
      <x v="4453"/>
      <x v="3173"/>
    </i>
    <i>
      <x v="4454"/>
      <x v="307"/>
    </i>
    <i>
      <x v="4455"/>
      <x v="3859"/>
    </i>
    <i>
      <x v="4456"/>
      <x v="307"/>
    </i>
    <i>
      <x v="4457"/>
      <x v="3365"/>
    </i>
    <i>
      <x v="4458"/>
      <x v="307"/>
    </i>
    <i>
      <x v="4459"/>
      <x v="308"/>
    </i>
    <i>
      <x v="4460"/>
      <x v="9"/>
    </i>
    <i>
      <x v="4461"/>
      <x v="308"/>
    </i>
    <i>
      <x v="4465"/>
      <x v="3859"/>
    </i>
    <i>
      <x v="4466"/>
      <x v="308"/>
    </i>
    <i>
      <x v="4467"/>
      <x v="3173"/>
    </i>
    <i>
      <x v="4468"/>
      <x v="308"/>
    </i>
    <i>
      <x v="4469"/>
      <x v="3859"/>
    </i>
    <i>
      <x v="4470"/>
      <x v="308"/>
    </i>
    <i>
      <x v="4471"/>
      <x v="3365"/>
    </i>
    <i>
      <x v="4472"/>
      <x v="308"/>
    </i>
    <i>
      <x v="4473"/>
      <x v="309"/>
    </i>
    <i>
      <x v="4474"/>
      <x v="9"/>
    </i>
    <i>
      <x v="4475"/>
      <x v="309"/>
    </i>
    <i>
      <x v="4479"/>
      <x v="3859"/>
    </i>
    <i>
      <x v="4480"/>
      <x v="309"/>
    </i>
    <i>
      <x v="4481"/>
      <x v="3173"/>
    </i>
    <i>
      <x v="4482"/>
      <x v="309"/>
    </i>
    <i>
      <x v="4483"/>
      <x v="3859"/>
    </i>
    <i>
      <x v="4484"/>
      <x v="309"/>
    </i>
    <i>
      <x v="4485"/>
      <x v="3365"/>
    </i>
    <i>
      <x v="4486"/>
      <x v="309"/>
    </i>
    <i>
      <x v="4487"/>
      <x v="310"/>
    </i>
    <i>
      <x v="4488"/>
      <x v="9"/>
    </i>
    <i>
      <x v="4489"/>
      <x v="310"/>
    </i>
    <i>
      <x v="4493"/>
      <x v="3859"/>
    </i>
    <i>
      <x v="4494"/>
      <x v="310"/>
    </i>
    <i>
      <x v="4495"/>
      <x v="3173"/>
    </i>
    <i>
      <x v="4496"/>
      <x v="310"/>
    </i>
    <i>
      <x v="4497"/>
      <x v="3859"/>
    </i>
    <i>
      <x v="4498"/>
      <x v="310"/>
    </i>
    <i>
      <x v="4499"/>
      <x v="3365"/>
    </i>
    <i>
      <x v="4500"/>
      <x v="310"/>
    </i>
    <i>
      <x v="4501"/>
      <x v="311"/>
    </i>
    <i>
      <x v="4502"/>
      <x v="9"/>
    </i>
    <i>
      <x v="4503"/>
      <x v="311"/>
    </i>
    <i>
      <x v="4507"/>
      <x v="3859"/>
    </i>
    <i>
      <x v="4508"/>
      <x v="311"/>
    </i>
    <i>
      <x v="4509"/>
      <x v="3173"/>
    </i>
    <i>
      <x v="4510"/>
      <x v="311"/>
    </i>
    <i>
      <x v="4511"/>
      <x v="3859"/>
    </i>
    <i>
      <x v="4512"/>
      <x v="311"/>
    </i>
    <i>
      <x v="4513"/>
      <x v="3365"/>
    </i>
    <i>
      <x v="4514"/>
      <x v="311"/>
    </i>
    <i>
      <x v="4515"/>
      <x v="312"/>
    </i>
    <i>
      <x v="4516"/>
      <x v="9"/>
    </i>
    <i>
      <x v="4517"/>
      <x v="312"/>
    </i>
    <i>
      <x v="4521"/>
      <x v="3859"/>
    </i>
    <i>
      <x v="4522"/>
      <x v="312"/>
    </i>
    <i>
      <x v="4523"/>
      <x v="3173"/>
    </i>
    <i>
      <x v="4524"/>
      <x v="312"/>
    </i>
    <i>
      <x v="4525"/>
      <x v="3859"/>
    </i>
    <i>
      <x v="4526"/>
      <x v="312"/>
    </i>
    <i>
      <x v="4527"/>
      <x v="3365"/>
    </i>
    <i>
      <x v="4528"/>
      <x v="312"/>
    </i>
    <i>
      <x v="4529"/>
      <x v="313"/>
    </i>
    <i>
      <x v="4530"/>
      <x v="9"/>
    </i>
    <i>
      <x v="4531"/>
      <x v="313"/>
    </i>
    <i>
      <x v="4535"/>
      <x v="3859"/>
    </i>
    <i>
      <x v="4536"/>
      <x v="313"/>
    </i>
    <i>
      <x v="4537"/>
      <x v="3173"/>
    </i>
    <i>
      <x v="4538"/>
      <x v="313"/>
    </i>
    <i>
      <x v="4539"/>
      <x v="3859"/>
    </i>
    <i>
      <x v="4540"/>
      <x v="313"/>
    </i>
    <i>
      <x v="4541"/>
      <x v="3365"/>
    </i>
    <i>
      <x v="4542"/>
      <x v="313"/>
    </i>
    <i>
      <x v="4543"/>
      <x v="314"/>
    </i>
    <i>
      <x v="4544"/>
      <x v="315"/>
    </i>
    <i>
      <x v="4619"/>
      <x v="316"/>
    </i>
    <i>
      <x v="4620"/>
      <x v="9"/>
    </i>
    <i>
      <x v="4621"/>
      <x v="316"/>
    </i>
    <i>
      <x v="4622"/>
      <x v="2293"/>
    </i>
    <i>
      <x v="4633"/>
      <x v="3859"/>
    </i>
    <i>
      <x v="4634"/>
      <x v="316"/>
    </i>
    <i>
      <x v="4635"/>
      <x v="2293"/>
    </i>
    <i>
      <x v="4698"/>
      <x v="3173"/>
    </i>
    <i>
      <x v="4699"/>
      <x v="316"/>
    </i>
    <i>
      <x v="4700"/>
      <x v="2293"/>
    </i>
    <i>
      <x v="4702"/>
      <x v="3859"/>
    </i>
    <i>
      <x v="4703"/>
      <x v="316"/>
    </i>
    <i>
      <x v="4704"/>
      <x v="2293"/>
    </i>
    <i>
      <x v="4705"/>
      <x v="3365"/>
    </i>
    <i>
      <x v="4706"/>
      <x v="316"/>
    </i>
    <i>
      <x v="4707"/>
      <x v="2293"/>
    </i>
    <i>
      <x v="4708"/>
      <x v="317"/>
    </i>
    <i>
      <x v="4709"/>
      <x v="9"/>
    </i>
    <i>
      <x v="4710"/>
      <x v="317"/>
    </i>
    <i>
      <x v="4711"/>
      <x v="3866"/>
    </i>
    <i>
      <x v="4712"/>
      <x v="3867"/>
    </i>
    <i>
      <x v="4717"/>
      <x v="3859"/>
    </i>
    <i>
      <x v="4718"/>
      <x v="317"/>
    </i>
    <i>
      <x v="4719"/>
      <x v="3866"/>
    </i>
    <i>
      <x v="4720"/>
      <x v="3867"/>
    </i>
    <i>
      <x v="4761"/>
      <x v="3173"/>
    </i>
    <i>
      <x v="4762"/>
      <x v="317"/>
    </i>
    <i>
      <x v="4763"/>
      <x v="3866"/>
    </i>
    <i>
      <x v="4764"/>
      <x v="3867"/>
    </i>
    <i>
      <x v="4765"/>
      <x v="3859"/>
    </i>
    <i>
      <x v="4766"/>
      <x v="317"/>
    </i>
    <i>
      <x v="4767"/>
      <x v="3866"/>
    </i>
    <i>
      <x v="4768"/>
      <x v="3867"/>
    </i>
    <i>
      <x v="4769"/>
      <x v="3365"/>
    </i>
    <i>
      <x v="4770"/>
      <x v="317"/>
    </i>
    <i>
      <x v="4771"/>
      <x v="3866"/>
    </i>
    <i>
      <x v="4772"/>
      <x v="3867"/>
    </i>
    <i>
      <x v="4776"/>
      <x v="3868"/>
    </i>
    <i>
      <x v="4777"/>
      <x v="9"/>
    </i>
    <i>
      <x v="4778"/>
      <x v="3868"/>
    </i>
    <i>
      <x v="4779"/>
      <x v="3741"/>
    </i>
    <i>
      <x v="4780"/>
      <x v="3176"/>
    </i>
    <i>
      <x v="4787"/>
      <x v="3859"/>
    </i>
    <i>
      <x v="4788"/>
      <x v="3868"/>
    </i>
    <i>
      <x v="4789"/>
      <x v="3741"/>
    </i>
    <i>
      <x v="4790"/>
      <x v="3176"/>
    </i>
    <i>
      <x v="4907"/>
      <x v="3173"/>
    </i>
    <i>
      <x v="4908"/>
      <x v="3868"/>
    </i>
    <i>
      <x v="4909"/>
      <x v="3741"/>
    </i>
    <i>
      <x v="4910"/>
      <x v="3176"/>
    </i>
    <i>
      <x v="4911"/>
      <x v="3859"/>
    </i>
    <i>
      <x v="4912"/>
      <x v="3868"/>
    </i>
    <i>
      <x v="4913"/>
      <x v="3741"/>
    </i>
    <i>
      <x v="4914"/>
      <x v="3176"/>
    </i>
    <i>
      <x v="4915"/>
      <x v="3365"/>
    </i>
    <i>
      <x v="4916"/>
      <x v="3868"/>
    </i>
    <i>
      <x v="4917"/>
      <x v="3741"/>
    </i>
    <i>
      <x v="4918"/>
      <x v="3176"/>
    </i>
    <i>
      <x v="4919"/>
      <x v="319"/>
    </i>
    <i>
      <x v="4920"/>
      <x v="9"/>
    </i>
    <i>
      <x v="4921"/>
      <x v="319"/>
    </i>
    <i>
      <x v="4922"/>
      <x v="1885"/>
    </i>
    <i>
      <x v="4923"/>
      <x v="3849"/>
    </i>
    <i>
      <x v="4924"/>
      <x v="3851"/>
    </i>
    <i>
      <x v="4959"/>
      <x v="3859"/>
    </i>
    <i>
      <x v="4960"/>
      <x v="319"/>
    </i>
    <i>
      <x v="4961"/>
      <x v="1885"/>
    </i>
    <i>
      <x v="4962"/>
      <x v="3849"/>
    </i>
    <i>
      <x v="4963"/>
      <x v="3851"/>
    </i>
    <i>
      <x v="5305"/>
      <x v="3173"/>
    </i>
    <i>
      <x v="5306"/>
      <x v="319"/>
    </i>
    <i>
      <x v="5307"/>
      <x v="1885"/>
    </i>
    <i>
      <x v="5308"/>
      <x v="3849"/>
    </i>
    <i>
      <x v="5309"/>
      <x v="3851"/>
    </i>
    <i>
      <x v="5312"/>
      <x v="3859"/>
    </i>
    <i>
      <x v="5313"/>
      <x v="319"/>
    </i>
    <i>
      <x v="5314"/>
      <x v="1885"/>
    </i>
    <i>
      <x v="5315"/>
      <x v="3849"/>
    </i>
    <i>
      <x v="5316"/>
      <x v="3851"/>
    </i>
    <i>
      <x v="5317"/>
      <x v="3365"/>
    </i>
    <i>
      <x v="5318"/>
      <x v="319"/>
    </i>
    <i>
      <x v="5319"/>
      <x v="1885"/>
    </i>
    <i>
      <x v="5327"/>
      <x v="3849"/>
    </i>
    <i>
      <x v="5328"/>
      <x v="3851"/>
    </i>
    <i>
      <x v="5369"/>
      <x v="320"/>
    </i>
    <i>
      <x v="5370"/>
      <x v="9"/>
    </i>
    <i>
      <x v="5371"/>
      <x v="320"/>
    </i>
    <i>
      <x v="5372"/>
      <x v="3869"/>
    </i>
    <i>
      <x v="5377"/>
      <x v="3859"/>
    </i>
    <i>
      <x v="5378"/>
      <x v="320"/>
    </i>
    <i>
      <x v="5379"/>
      <x v="3869"/>
    </i>
    <i>
      <x v="5380"/>
      <x v="3173"/>
    </i>
    <i>
      <x v="5381"/>
      <x v="320"/>
    </i>
    <i>
      <x v="5382"/>
      <x v="3869"/>
    </i>
    <i>
      <x v="5383"/>
      <x v="3859"/>
    </i>
    <i>
      <x v="5384"/>
      <x v="320"/>
    </i>
    <i>
      <x v="5385"/>
      <x v="3869"/>
    </i>
    <i>
      <x v="5386"/>
      <x v="3365"/>
    </i>
    <i>
      <x v="5387"/>
      <x v="320"/>
    </i>
    <i>
      <x v="5388"/>
      <x v="3869"/>
    </i>
    <i>
      <x v="5395"/>
      <x v="321"/>
    </i>
    <i>
      <x v="5396"/>
      <x v="9"/>
    </i>
    <i>
      <x v="5397"/>
      <x v="321"/>
    </i>
    <i>
      <x v="5398"/>
      <x v="3870"/>
    </i>
    <i>
      <x v="5399"/>
      <x v="3871"/>
    </i>
    <i>
      <x v="5403"/>
      <x v="3859"/>
    </i>
    <i>
      <x v="5404"/>
      <x v="321"/>
    </i>
    <i>
      <x v="5405"/>
      <x v="3870"/>
    </i>
    <i>
      <x v="5406"/>
      <x v="3871"/>
    </i>
    <i>
      <x v="5407"/>
      <x v="3173"/>
    </i>
    <i>
      <x v="5408"/>
      <x v="321"/>
    </i>
    <i>
      <x v="5409"/>
      <x v="3870"/>
    </i>
    <i>
      <x v="5410"/>
      <x v="3871"/>
    </i>
    <i>
      <x v="5411"/>
      <x v="3859"/>
    </i>
    <i>
      <x v="5412"/>
      <x v="321"/>
    </i>
    <i>
      <x v="5413"/>
      <x v="3870"/>
    </i>
    <i>
      <x v="5414"/>
      <x v="3871"/>
    </i>
    <i>
      <x v="5415"/>
      <x v="3365"/>
    </i>
    <i>
      <x v="5416"/>
      <x v="321"/>
    </i>
    <i>
      <x v="5417"/>
      <x v="3870"/>
    </i>
    <i>
      <x v="5418"/>
      <x v="3871"/>
    </i>
    <i>
      <x v="5419"/>
      <x v="322"/>
    </i>
    <i>
      <x v="5420"/>
      <x v="9"/>
    </i>
    <i>
      <x v="5421"/>
      <x v="322"/>
    </i>
    <i>
      <x v="5425"/>
      <x v="3859"/>
    </i>
    <i>
      <x v="5426"/>
      <x v="322"/>
    </i>
    <i>
      <x v="5427"/>
      <x v="3173"/>
    </i>
    <i>
      <x v="5428"/>
      <x v="322"/>
    </i>
    <i>
      <x v="5429"/>
      <x v="3859"/>
    </i>
    <i>
      <x v="5430"/>
      <x v="322"/>
    </i>
    <i>
      <x v="5431"/>
      <x v="3365"/>
    </i>
    <i>
      <x v="5432"/>
      <x v="322"/>
    </i>
    <i>
      <x v="5433"/>
      <x v="323"/>
    </i>
    <i>
      <x v="5434"/>
      <x v="9"/>
    </i>
    <i>
      <x v="5435"/>
      <x v="323"/>
    </i>
    <i>
      <x v="5439"/>
      <x v="3859"/>
    </i>
    <i>
      <x v="5440"/>
      <x v="323"/>
    </i>
    <i>
      <x v="5441"/>
      <x v="3173"/>
    </i>
    <i>
      <x v="5442"/>
      <x v="323"/>
    </i>
    <i>
      <x v="5443"/>
      <x v="3859"/>
    </i>
    <i>
      <x v="5444"/>
      <x v="323"/>
    </i>
    <i>
      <x v="5445"/>
      <x v="3365"/>
    </i>
    <i>
      <x v="5446"/>
      <x v="323"/>
    </i>
    <i>
      <x v="5447"/>
      <x v="324"/>
    </i>
    <i>
      <x v="5449"/>
      <x v="9"/>
    </i>
    <i>
      <x v="5450"/>
      <x v="316"/>
    </i>
    <i>
      <x v="5454"/>
      <x v="3859"/>
    </i>
    <i>
      <x v="5455"/>
      <x v="316"/>
    </i>
    <i>
      <x v="5456"/>
      <x v="3173"/>
    </i>
    <i>
      <x v="5457"/>
      <x v="316"/>
    </i>
    <i>
      <x v="5458"/>
      <x v="3859"/>
    </i>
    <i>
      <x v="5459"/>
      <x v="316"/>
    </i>
    <i>
      <x v="5460"/>
      <x v="3365"/>
    </i>
    <i>
      <x v="5461"/>
      <x v="316"/>
    </i>
    <i>
      <x v="5463"/>
      <x v="9"/>
    </i>
    <i>
      <x v="5464"/>
      <x v="317"/>
    </i>
    <i>
      <x v="5468"/>
      <x v="3859"/>
    </i>
    <i>
      <x v="5469"/>
      <x v="317"/>
    </i>
    <i>
      <x v="5472"/>
      <x v="3173"/>
    </i>
    <i>
      <x v="5473"/>
      <x v="317"/>
    </i>
    <i>
      <x v="5474"/>
      <x v="3859"/>
    </i>
    <i>
      <x v="5475"/>
      <x v="317"/>
    </i>
    <i>
      <x v="5476"/>
      <x v="3365"/>
    </i>
    <i>
      <x v="5477"/>
      <x v="317"/>
    </i>
    <i>
      <x v="5479"/>
      <x v="9"/>
    </i>
    <i>
      <x v="5480"/>
      <x v="3868"/>
    </i>
    <i>
      <x v="5484"/>
      <x v="3859"/>
    </i>
    <i>
      <x v="5485"/>
      <x v="3868"/>
    </i>
    <i>
      <x v="5486"/>
      <x v="3173"/>
    </i>
    <i>
      <x v="5487"/>
      <x v="3868"/>
    </i>
    <i>
      <x v="5488"/>
      <x v="3859"/>
    </i>
    <i>
      <x v="5489"/>
      <x v="3868"/>
    </i>
    <i>
      <x v="5490"/>
      <x v="3365"/>
    </i>
    <i>
      <x v="5491"/>
      <x v="3868"/>
    </i>
    <i>
      <x v="5493"/>
      <x v="9"/>
    </i>
    <i>
      <x v="5494"/>
      <x v="319"/>
    </i>
    <i>
      <x v="5498"/>
      <x v="3859"/>
    </i>
    <i>
      <x v="5499"/>
      <x v="319"/>
    </i>
    <i>
      <x v="5500"/>
      <x v="3173"/>
    </i>
    <i>
      <x v="5501"/>
      <x v="319"/>
    </i>
    <i>
      <x v="5502"/>
      <x v="3859"/>
    </i>
    <i>
      <x v="5503"/>
      <x v="319"/>
    </i>
    <i>
      <x v="5504"/>
      <x v="3365"/>
    </i>
    <i>
      <x v="5505"/>
      <x v="319"/>
    </i>
    <i>
      <x v="5507"/>
      <x v="9"/>
    </i>
    <i>
      <x v="5508"/>
      <x v="320"/>
    </i>
    <i>
      <x v="5512"/>
      <x v="3859"/>
    </i>
    <i>
      <x v="5513"/>
      <x v="320"/>
    </i>
    <i>
      <x v="5514"/>
      <x v="3173"/>
    </i>
    <i>
      <x v="5515"/>
      <x v="320"/>
    </i>
    <i>
      <x v="5516"/>
      <x v="3859"/>
    </i>
    <i>
      <x v="5517"/>
      <x v="320"/>
    </i>
    <i>
      <x v="5518"/>
      <x v="3365"/>
    </i>
    <i>
      <x v="5519"/>
      <x v="320"/>
    </i>
    <i>
      <x v="5521"/>
      <x v="9"/>
    </i>
    <i>
      <x v="5522"/>
      <x v="321"/>
    </i>
    <i>
      <x v="5526"/>
      <x v="3859"/>
    </i>
    <i>
      <x v="5527"/>
      <x v="321"/>
    </i>
    <i>
      <x v="5528"/>
      <x v="3173"/>
    </i>
    <i>
      <x v="5529"/>
      <x v="321"/>
    </i>
    <i>
      <x v="5530"/>
      <x v="3859"/>
    </i>
    <i>
      <x v="5531"/>
      <x v="321"/>
    </i>
    <i>
      <x v="5532"/>
      <x v="3365"/>
    </i>
    <i>
      <x v="5533"/>
      <x v="321"/>
    </i>
    <i>
      <x v="5535"/>
      <x v="9"/>
    </i>
    <i>
      <x v="5536"/>
      <x v="322"/>
    </i>
    <i>
      <x v="5540"/>
      <x v="3859"/>
    </i>
    <i>
      <x v="5541"/>
      <x v="322"/>
    </i>
    <i>
      <x v="5542"/>
      <x v="3173"/>
    </i>
    <i>
      <x v="5543"/>
      <x v="322"/>
    </i>
    <i>
      <x v="5544"/>
      <x v="3859"/>
    </i>
    <i>
      <x v="5545"/>
      <x v="322"/>
    </i>
    <i>
      <x v="5546"/>
      <x v="3365"/>
    </i>
    <i>
      <x v="5547"/>
      <x v="322"/>
    </i>
    <i>
      <x v="5549"/>
      <x v="9"/>
    </i>
    <i>
      <x v="5550"/>
      <x v="323"/>
    </i>
    <i>
      <x v="5554"/>
      <x v="3859"/>
    </i>
    <i>
      <x v="5555"/>
      <x v="323"/>
    </i>
    <i>
      <x v="5556"/>
      <x v="3173"/>
    </i>
    <i>
      <x v="5557"/>
      <x v="323"/>
    </i>
    <i>
      <x v="5558"/>
      <x v="3859"/>
    </i>
    <i>
      <x v="5559"/>
      <x v="323"/>
    </i>
    <i>
      <x v="5560"/>
      <x v="3365"/>
    </i>
    <i>
      <x v="5561"/>
      <x v="323"/>
    </i>
    <i>
      <x v="5562"/>
      <x v="325"/>
    </i>
    <i>
      <x v="5563"/>
      <x v="326"/>
    </i>
    <i>
      <x v="5564"/>
      <x v="9"/>
    </i>
    <i>
      <x v="5565"/>
      <x v="326"/>
    </i>
    <i>
      <x v="5570"/>
      <x v="3859"/>
    </i>
    <i>
      <x v="5571"/>
      <x v="326"/>
    </i>
    <i>
      <x v="5639"/>
      <x v="3173"/>
    </i>
    <i>
      <x v="5640"/>
      <x v="326"/>
    </i>
    <i>
      <x v="5641"/>
      <x v="3859"/>
    </i>
    <i>
      <x v="5642"/>
      <x v="326"/>
    </i>
    <i>
      <x v="5643"/>
      <x v="3365"/>
    </i>
    <i>
      <x v="5644"/>
      <x v="326"/>
    </i>
    <i>
      <x v="5649"/>
      <x v="327"/>
    </i>
    <i>
      <x v="5650"/>
      <x v="9"/>
    </i>
    <i>
      <x v="5651"/>
      <x v="327"/>
    </i>
    <i>
      <x v="5655"/>
      <x v="3859"/>
    </i>
    <i>
      <x v="5656"/>
      <x v="327"/>
    </i>
    <i>
      <x v="5657"/>
      <x v="3173"/>
    </i>
    <i>
      <x v="5658"/>
      <x v="327"/>
    </i>
    <i>
      <x v="5659"/>
      <x v="3859"/>
    </i>
    <i>
      <x v="5660"/>
      <x v="327"/>
    </i>
    <i>
      <x v="5661"/>
      <x v="3365"/>
    </i>
    <i>
      <x v="5662"/>
      <x v="327"/>
    </i>
    <i>
      <x v="5663"/>
      <x v="328"/>
    </i>
    <i>
      <x v="5664"/>
      <x v="329"/>
    </i>
    <i>
      <x v="5665"/>
      <x v="330"/>
    </i>
    <i>
      <x v="5666"/>
      <x v="9"/>
    </i>
    <i>
      <x v="5667"/>
      <x v="330"/>
    </i>
    <i>
      <x v="5671"/>
      <x v="3859"/>
    </i>
    <i>
      <x v="5672"/>
      <x v="330"/>
    </i>
    <i>
      <x v="5673"/>
      <x v="3173"/>
    </i>
    <i>
      <x v="5674"/>
      <x v="330"/>
    </i>
    <i>
      <x v="5675"/>
      <x v="3859"/>
    </i>
    <i>
      <x v="5676"/>
      <x v="330"/>
    </i>
    <i>
      <x v="5677"/>
      <x v="3365"/>
    </i>
    <i>
      <x v="5678"/>
      <x v="330"/>
    </i>
    <i>
      <x v="5679"/>
      <x v="331"/>
    </i>
    <i>
      <x v="5680"/>
      <x v="9"/>
    </i>
    <i>
      <x v="5681"/>
      <x v="331"/>
    </i>
    <i>
      <x v="5685"/>
      <x v="3859"/>
    </i>
    <i>
      <x v="5686"/>
      <x v="331"/>
    </i>
    <i>
      <x v="5687"/>
      <x v="3173"/>
    </i>
    <i>
      <x v="5688"/>
      <x v="331"/>
    </i>
    <i>
      <x v="5689"/>
      <x v="3859"/>
    </i>
    <i>
      <x v="5690"/>
      <x v="331"/>
    </i>
    <i>
      <x v="5691"/>
      <x v="3365"/>
    </i>
    <i>
      <x v="5692"/>
      <x v="331"/>
    </i>
    <i>
      <x v="5693"/>
      <x v="332"/>
    </i>
    <i>
      <x v="5694"/>
      <x v="333"/>
    </i>
    <i>
      <x v="5695"/>
      <x v="9"/>
    </i>
    <i>
      <x v="5696"/>
      <x v="333"/>
    </i>
    <i>
      <x v="5700"/>
      <x v="3859"/>
    </i>
    <i>
      <x v="5701"/>
      <x v="333"/>
    </i>
    <i>
      <x v="5702"/>
      <x v="3173"/>
    </i>
    <i>
      <x v="5703"/>
      <x v="333"/>
    </i>
    <i>
      <x v="5704"/>
      <x v="3859"/>
    </i>
    <i>
      <x v="5705"/>
      <x v="333"/>
    </i>
    <i>
      <x v="5706"/>
      <x v="3365"/>
    </i>
    <i>
      <x v="5707"/>
      <x v="333"/>
    </i>
    <i>
      <x v="5708"/>
      <x v="334"/>
    </i>
    <i>
      <x v="5709"/>
      <x v="9"/>
    </i>
    <i>
      <x v="5710"/>
      <x v="334"/>
    </i>
    <i>
      <x v="5714"/>
      <x v="3859"/>
    </i>
    <i>
      <x v="5715"/>
      <x v="334"/>
    </i>
    <i>
      <x v="5716"/>
      <x v="3173"/>
    </i>
    <i>
      <x v="5717"/>
      <x v="334"/>
    </i>
    <i>
      <x v="5718"/>
      <x v="3859"/>
    </i>
    <i>
      <x v="5719"/>
      <x v="334"/>
    </i>
    <i>
      <x v="5720"/>
      <x v="3365"/>
    </i>
    <i>
      <x v="5721"/>
      <x v="334"/>
    </i>
    <i>
      <x v="5722"/>
      <x v="335"/>
    </i>
    <i>
      <x v="5723"/>
      <x v="9"/>
    </i>
    <i>
      <x v="5724"/>
      <x v="335"/>
    </i>
    <i>
      <x v="5728"/>
      <x v="3859"/>
    </i>
    <i>
      <x v="5729"/>
      <x v="335"/>
    </i>
    <i>
      <x v="5730"/>
      <x v="3173"/>
    </i>
    <i>
      <x v="5731"/>
      <x v="335"/>
    </i>
    <i>
      <x v="5732"/>
      <x v="3859"/>
    </i>
    <i>
      <x v="5733"/>
      <x v="335"/>
    </i>
    <i>
      <x v="5734"/>
      <x v="3365"/>
    </i>
    <i>
      <x v="5735"/>
      <x v="335"/>
    </i>
    <i>
      <x v="5736"/>
      <x v="336"/>
    </i>
    <i>
      <x v="5737"/>
      <x v="9"/>
    </i>
    <i>
      <x v="5738"/>
      <x v="336"/>
    </i>
    <i>
      <x v="5742"/>
      <x v="3859"/>
    </i>
    <i>
      <x v="5743"/>
      <x v="336"/>
    </i>
    <i>
      <x v="5744"/>
      <x v="3173"/>
    </i>
    <i>
      <x v="5745"/>
      <x v="336"/>
    </i>
    <i>
      <x v="5746"/>
      <x v="3859"/>
    </i>
    <i>
      <x v="5747"/>
      <x v="336"/>
    </i>
    <i>
      <x v="5748"/>
      <x v="3365"/>
    </i>
    <i>
      <x v="5749"/>
      <x v="336"/>
    </i>
    <i>
      <x v="5750"/>
      <x v="3872"/>
    </i>
    <i>
      <x v="5751"/>
      <x v="9"/>
    </i>
    <i>
      <x v="5752"/>
      <x v="3872"/>
    </i>
    <i>
      <x v="5756"/>
      <x v="3859"/>
    </i>
    <i>
      <x v="5757"/>
      <x v="3872"/>
    </i>
    <i>
      <x v="5758"/>
      <x v="3173"/>
    </i>
    <i>
      <x v="5759"/>
      <x v="3872"/>
    </i>
    <i>
      <x v="5760"/>
      <x v="3859"/>
    </i>
    <i>
      <x v="5761"/>
      <x v="3872"/>
    </i>
    <i>
      <x v="5762"/>
      <x v="3365"/>
    </i>
    <i>
      <x v="5763"/>
      <x v="3872"/>
    </i>
    <i>
      <x v="5764"/>
      <x v="338"/>
    </i>
    <i>
      <x v="5765"/>
      <x v="9"/>
    </i>
    <i>
      <x v="5766"/>
      <x v="338"/>
    </i>
    <i>
      <x v="5770"/>
      <x v="3859"/>
    </i>
    <i>
      <x v="5771"/>
      <x v="338"/>
    </i>
    <i>
      <x v="5772"/>
      <x v="3173"/>
    </i>
    <i>
      <x v="5773"/>
      <x v="338"/>
    </i>
    <i>
      <x v="5774"/>
      <x v="3859"/>
    </i>
    <i>
      <x v="5775"/>
      <x v="338"/>
    </i>
    <i>
      <x v="5776"/>
      <x v="3365"/>
    </i>
    <i>
      <x v="5777"/>
      <x v="338"/>
    </i>
    <i>
      <x v="5778"/>
      <x v="339"/>
    </i>
    <i>
      <x v="5779"/>
      <x v="9"/>
    </i>
    <i>
      <x v="5780"/>
      <x v="339"/>
    </i>
    <i>
      <x v="5784"/>
      <x v="3859"/>
    </i>
    <i>
      <x v="5785"/>
      <x v="339"/>
    </i>
    <i>
      <x v="5786"/>
      <x v="3173"/>
    </i>
    <i>
      <x v="5787"/>
      <x v="339"/>
    </i>
    <i>
      <x v="5788"/>
      <x v="3859"/>
    </i>
    <i>
      <x v="5789"/>
      <x v="339"/>
    </i>
    <i>
      <x v="5790"/>
      <x v="3365"/>
    </i>
    <i>
      <x v="5791"/>
      <x v="339"/>
    </i>
    <i>
      <x v="5792"/>
      <x v="340"/>
    </i>
    <i>
      <x v="5793"/>
      <x v="9"/>
    </i>
    <i>
      <x v="5794"/>
      <x v="340"/>
    </i>
    <i>
      <x v="5798"/>
      <x v="3859"/>
    </i>
    <i>
      <x v="5799"/>
      <x v="340"/>
    </i>
    <i>
      <x v="5800"/>
      <x v="3173"/>
    </i>
    <i>
      <x v="5801"/>
      <x v="340"/>
    </i>
    <i>
      <x v="5802"/>
      <x v="3859"/>
    </i>
    <i>
      <x v="5803"/>
      <x v="340"/>
    </i>
    <i>
      <x v="5804"/>
      <x v="3365"/>
    </i>
    <i>
      <x v="5805"/>
      <x v="340"/>
    </i>
    <i>
      <x v="5806"/>
      <x v="341"/>
    </i>
    <i>
      <x v="5807"/>
      <x v="9"/>
    </i>
    <i>
      <x v="5808"/>
      <x v="341"/>
    </i>
    <i>
      <x v="5812"/>
      <x v="3859"/>
    </i>
    <i>
      <x v="5813"/>
      <x v="341"/>
    </i>
    <i>
      <x v="5814"/>
      <x v="3173"/>
    </i>
    <i>
      <x v="5815"/>
      <x v="341"/>
    </i>
    <i>
      <x v="5816"/>
      <x v="3859"/>
    </i>
    <i>
      <x v="5817"/>
      <x v="341"/>
    </i>
    <i>
      <x v="5818"/>
      <x v="3365"/>
    </i>
    <i>
      <x v="5819"/>
      <x v="341"/>
    </i>
    <i>
      <x v="5820"/>
      <x v="342"/>
    </i>
    <i>
      <x v="5821"/>
      <x v="343"/>
    </i>
    <i>
      <x v="5822"/>
      <x v="9"/>
    </i>
    <i>
      <x v="5823"/>
      <x v="343"/>
    </i>
    <i>
      <x v="5827"/>
      <x v="3859"/>
    </i>
    <i>
      <x v="5828"/>
      <x v="343"/>
    </i>
    <i>
      <x v="5829"/>
      <x v="3173"/>
    </i>
    <i>
      <x v="5830"/>
      <x v="343"/>
    </i>
    <i>
      <x v="5831"/>
      <x v="3859"/>
    </i>
    <i>
      <x v="5832"/>
      <x v="343"/>
    </i>
    <i>
      <x v="5833"/>
      <x v="3365"/>
    </i>
    <i>
      <x v="5834"/>
      <x v="343"/>
    </i>
    <i>
      <x v="5835"/>
      <x v="344"/>
    </i>
    <i>
      <x v="5836"/>
      <x v="9"/>
    </i>
    <i>
      <x v="5837"/>
      <x v="344"/>
    </i>
    <i>
      <x v="5841"/>
      <x v="3859"/>
    </i>
    <i>
      <x v="5842"/>
      <x v="344"/>
    </i>
    <i>
      <x v="5843"/>
      <x v="3173"/>
    </i>
    <i>
      <x v="5844"/>
      <x v="344"/>
    </i>
    <i>
      <x v="5845"/>
      <x v="3859"/>
    </i>
    <i>
      <x v="5846"/>
      <x v="344"/>
    </i>
    <i>
      <x v="5847"/>
      <x v="3365"/>
    </i>
    <i>
      <x v="5848"/>
      <x v="344"/>
    </i>
    <i>
      <x v="5849"/>
      <x v="345"/>
    </i>
    <i>
      <x v="5850"/>
      <x v="9"/>
    </i>
    <i>
      <x v="5851"/>
      <x v="345"/>
    </i>
    <i>
      <x v="5855"/>
      <x v="3859"/>
    </i>
    <i>
      <x v="5856"/>
      <x v="345"/>
    </i>
    <i>
      <x v="5857"/>
      <x v="3173"/>
    </i>
    <i>
      <x v="5858"/>
      <x v="345"/>
    </i>
    <i>
      <x v="5859"/>
      <x v="3859"/>
    </i>
    <i>
      <x v="5860"/>
      <x v="345"/>
    </i>
    <i>
      <x v="5861"/>
      <x v="3365"/>
    </i>
    <i>
      <x v="5862"/>
      <x v="345"/>
    </i>
    <i>
      <x v="5863"/>
      <x v="346"/>
    </i>
    <i>
      <x v="5864"/>
      <x v="9"/>
    </i>
    <i>
      <x v="5865"/>
      <x v="346"/>
    </i>
    <i>
      <x v="5869"/>
      <x v="3859"/>
    </i>
    <i>
      <x v="5870"/>
      <x v="346"/>
    </i>
    <i>
      <x v="5871"/>
      <x v="3173"/>
    </i>
    <i>
      <x v="5872"/>
      <x v="346"/>
    </i>
    <i>
      <x v="5873"/>
      <x v="3859"/>
    </i>
    <i>
      <x v="5874"/>
      <x v="346"/>
    </i>
    <i>
      <x v="5875"/>
      <x v="3365"/>
    </i>
    <i>
      <x v="5876"/>
      <x v="346"/>
    </i>
    <i>
      <x v="5877"/>
      <x v="347"/>
    </i>
    <i>
      <x v="5878"/>
      <x v="9"/>
    </i>
    <i>
      <x v="5879"/>
      <x v="347"/>
    </i>
    <i>
      <x v="5883"/>
      <x v="3859"/>
    </i>
    <i>
      <x v="5884"/>
      <x v="347"/>
    </i>
    <i>
      <x v="5885"/>
      <x v="3173"/>
    </i>
    <i>
      <x v="5886"/>
      <x v="347"/>
    </i>
    <i>
      <x v="5887"/>
      <x v="3859"/>
    </i>
    <i>
      <x v="5888"/>
      <x v="347"/>
    </i>
    <i>
      <x v="5889"/>
      <x v="3365"/>
    </i>
    <i>
      <x v="5890"/>
      <x v="347"/>
    </i>
    <i>
      <x v="5891"/>
      <x v="348"/>
    </i>
    <i>
      <x v="5892"/>
      <x v="9"/>
    </i>
    <i>
      <x v="5893"/>
      <x v="348"/>
    </i>
    <i>
      <x v="5897"/>
      <x v="3859"/>
    </i>
    <i>
      <x v="5898"/>
      <x v="348"/>
    </i>
    <i>
      <x v="5899"/>
      <x v="3173"/>
    </i>
    <i>
      <x v="5900"/>
      <x v="348"/>
    </i>
    <i>
      <x v="5901"/>
      <x v="3859"/>
    </i>
    <i>
      <x v="5902"/>
      <x v="348"/>
    </i>
    <i>
      <x v="5903"/>
      <x v="3365"/>
    </i>
    <i>
      <x v="5904"/>
      <x v="348"/>
    </i>
    <i>
      <x v="5905"/>
      <x v="349"/>
    </i>
    <i>
      <x v="5906"/>
      <x v="350"/>
    </i>
    <i>
      <x v="5907"/>
      <x v="9"/>
    </i>
    <i>
      <x v="5908"/>
      <x v="350"/>
    </i>
    <i>
      <x v="5912"/>
      <x v="3859"/>
    </i>
    <i>
      <x v="5913"/>
      <x v="350"/>
    </i>
    <i>
      <x v="5914"/>
      <x v="3173"/>
    </i>
    <i>
      <x v="5915"/>
      <x v="350"/>
    </i>
    <i>
      <x v="5916"/>
      <x v="3859"/>
    </i>
    <i>
      <x v="5917"/>
      <x v="350"/>
    </i>
    <i>
      <x v="5918"/>
      <x v="3365"/>
    </i>
    <i>
      <x v="5919"/>
      <x v="350"/>
    </i>
    <i>
      <x v="5920"/>
      <x v="351"/>
    </i>
    <i>
      <x v="5921"/>
      <x v="9"/>
    </i>
    <i>
      <x v="5922"/>
      <x v="351"/>
    </i>
    <i>
      <x v="5926"/>
      <x v="3859"/>
    </i>
    <i>
      <x v="5927"/>
      <x v="351"/>
    </i>
    <i>
      <x v="5928"/>
      <x v="3173"/>
    </i>
    <i>
      <x v="5929"/>
      <x v="351"/>
    </i>
    <i>
      <x v="5930"/>
      <x v="3859"/>
    </i>
    <i>
      <x v="5931"/>
      <x v="351"/>
    </i>
    <i>
      <x v="5932"/>
      <x v="3365"/>
    </i>
    <i>
      <x v="5933"/>
      <x v="351"/>
    </i>
    <i>
      <x v="5934"/>
      <x v="352"/>
    </i>
    <i>
      <x v="5935"/>
      <x v="9"/>
    </i>
    <i>
      <x v="5936"/>
      <x v="352"/>
    </i>
    <i>
      <x v="5940"/>
      <x v="3859"/>
    </i>
    <i>
      <x v="5941"/>
      <x v="352"/>
    </i>
    <i>
      <x v="5942"/>
      <x v="3173"/>
    </i>
    <i>
      <x v="5943"/>
      <x v="352"/>
    </i>
    <i>
      <x v="5944"/>
      <x v="3859"/>
    </i>
    <i>
      <x v="5945"/>
      <x v="352"/>
    </i>
    <i>
      <x v="5946"/>
      <x v="3365"/>
    </i>
    <i>
      <x v="5947"/>
      <x v="352"/>
    </i>
    <i>
      <x v="5948"/>
      <x v="353"/>
    </i>
    <i>
      <x v="5949"/>
      <x v="9"/>
    </i>
    <i>
      <x v="5950"/>
      <x v="353"/>
    </i>
    <i>
      <x v="5954"/>
      <x v="3859"/>
    </i>
    <i>
      <x v="5955"/>
      <x v="353"/>
    </i>
    <i>
      <x v="5956"/>
      <x v="3173"/>
    </i>
    <i>
      <x v="5957"/>
      <x v="353"/>
    </i>
    <i>
      <x v="5958"/>
      <x v="3859"/>
    </i>
    <i>
      <x v="5959"/>
      <x v="353"/>
    </i>
    <i>
      <x v="5960"/>
      <x v="3365"/>
    </i>
    <i>
      <x v="5961"/>
      <x v="353"/>
    </i>
    <i>
      <x v="5962"/>
      <x v="354"/>
    </i>
    <i>
      <x v="5963"/>
      <x v="9"/>
    </i>
    <i>
      <x v="5964"/>
      <x v="354"/>
    </i>
    <i>
      <x v="5968"/>
      <x v="3859"/>
    </i>
    <i>
      <x v="5969"/>
      <x v="354"/>
    </i>
    <i>
      <x v="5970"/>
      <x v="3173"/>
    </i>
    <i>
      <x v="5971"/>
      <x v="354"/>
    </i>
    <i>
      <x v="5972"/>
      <x v="3859"/>
    </i>
    <i>
      <x v="5973"/>
      <x v="354"/>
    </i>
    <i>
      <x v="5974"/>
      <x v="3365"/>
    </i>
    <i>
      <x v="5975"/>
      <x v="354"/>
    </i>
    <i>
      <x v="5976"/>
      <x v="355"/>
    </i>
    <i>
      <x v="5977"/>
      <x v="9"/>
    </i>
    <i>
      <x v="5978"/>
      <x v="355"/>
    </i>
    <i>
      <x v="5982"/>
      <x v="3859"/>
    </i>
    <i>
      <x v="5983"/>
      <x v="355"/>
    </i>
    <i>
      <x v="5984"/>
      <x v="3173"/>
    </i>
    <i>
      <x v="5985"/>
      <x v="355"/>
    </i>
    <i>
      <x v="5986"/>
      <x v="3859"/>
    </i>
    <i>
      <x v="5987"/>
      <x v="355"/>
    </i>
    <i>
      <x v="5988"/>
      <x v="3365"/>
    </i>
    <i>
      <x v="5989"/>
      <x v="355"/>
    </i>
    <i>
      <x v="5990"/>
      <x v="356"/>
    </i>
    <i>
      <x v="5991"/>
      <x v="9"/>
    </i>
    <i>
      <x v="5992"/>
      <x v="356"/>
    </i>
    <i>
      <x v="5996"/>
      <x v="3859"/>
    </i>
    <i>
      <x v="5997"/>
      <x v="356"/>
    </i>
    <i>
      <x v="5998"/>
      <x v="3173"/>
    </i>
    <i>
      <x v="5999"/>
      <x v="356"/>
    </i>
    <i>
      <x v="6000"/>
      <x v="3859"/>
    </i>
    <i>
      <x v="6001"/>
      <x v="356"/>
    </i>
    <i>
      <x v="6002"/>
      <x v="3365"/>
    </i>
    <i>
      <x v="6003"/>
      <x v="356"/>
    </i>
    <i>
      <x v="6004"/>
      <x v="357"/>
    </i>
    <i>
      <x v="6005"/>
      <x v="9"/>
    </i>
    <i>
      <x v="6006"/>
      <x v="357"/>
    </i>
    <i>
      <x v="6010"/>
      <x v="3859"/>
    </i>
    <i>
      <x v="6011"/>
      <x v="357"/>
    </i>
    <i>
      <x v="6012"/>
      <x v="3173"/>
    </i>
    <i>
      <x v="6013"/>
      <x v="357"/>
    </i>
    <i>
      <x v="6014"/>
      <x v="3859"/>
    </i>
    <i>
      <x v="6015"/>
      <x v="357"/>
    </i>
    <i>
      <x v="6016"/>
      <x v="3365"/>
    </i>
    <i>
      <x v="6017"/>
      <x v="357"/>
    </i>
    <i>
      <x v="6018"/>
      <x v="358"/>
    </i>
    <i>
      <x v="6019"/>
      <x v="9"/>
    </i>
    <i>
      <x v="6020"/>
      <x v="358"/>
    </i>
    <i>
      <x v="6024"/>
      <x v="3859"/>
    </i>
    <i>
      <x v="6025"/>
      <x v="358"/>
    </i>
    <i>
      <x v="6026"/>
      <x v="3173"/>
    </i>
    <i>
      <x v="6027"/>
      <x v="358"/>
    </i>
    <i>
      <x v="6028"/>
      <x v="3859"/>
    </i>
    <i>
      <x v="6029"/>
      <x v="358"/>
    </i>
    <i>
      <x v="6030"/>
      <x v="3365"/>
    </i>
    <i>
      <x v="6031"/>
      <x v="358"/>
    </i>
    <i>
      <x v="6032"/>
      <x v="359"/>
    </i>
    <i>
      <x v="6033"/>
      <x v="360"/>
    </i>
    <i>
      <x v="6034"/>
      <x v="9"/>
    </i>
    <i>
      <x v="6035"/>
      <x v="360"/>
    </i>
    <i>
      <x v="6039"/>
      <x v="3859"/>
    </i>
    <i>
      <x v="6040"/>
      <x v="360"/>
    </i>
    <i>
      <x v="6041"/>
      <x v="3173"/>
    </i>
    <i>
      <x v="6042"/>
      <x v="360"/>
    </i>
    <i>
      <x v="6043"/>
      <x v="3859"/>
    </i>
    <i>
      <x v="6044"/>
      <x v="360"/>
    </i>
    <i>
      <x v="6045"/>
      <x v="3365"/>
    </i>
    <i>
      <x v="6046"/>
      <x v="360"/>
    </i>
    <i>
      <x v="6047"/>
      <x v="361"/>
    </i>
    <i>
      <x v="6048"/>
      <x v="9"/>
    </i>
    <i>
      <x v="6049"/>
      <x v="361"/>
    </i>
    <i>
      <x v="6053"/>
      <x v="3859"/>
    </i>
    <i>
      <x v="6054"/>
      <x v="361"/>
    </i>
    <i>
      <x v="6055"/>
      <x v="3173"/>
    </i>
    <i>
      <x v="6056"/>
      <x v="361"/>
    </i>
    <i>
      <x v="6057"/>
      <x v="3859"/>
    </i>
    <i>
      <x v="6058"/>
      <x v="361"/>
    </i>
    <i>
      <x v="6059"/>
      <x v="3365"/>
    </i>
    <i>
      <x v="6060"/>
      <x v="361"/>
    </i>
    <i>
      <x v="6061"/>
      <x v="362"/>
    </i>
    <i>
      <x v="6062"/>
      <x v="9"/>
    </i>
    <i>
      <x v="6063"/>
      <x v="362"/>
    </i>
    <i>
      <x v="6067"/>
      <x v="3859"/>
    </i>
    <i>
      <x v="6068"/>
      <x v="362"/>
    </i>
    <i>
      <x v="6069"/>
      <x v="3173"/>
    </i>
    <i>
      <x v="6070"/>
      <x v="362"/>
    </i>
    <i>
      <x v="6071"/>
      <x v="3859"/>
    </i>
    <i>
      <x v="6072"/>
      <x v="362"/>
    </i>
    <i>
      <x v="6073"/>
      <x v="3365"/>
    </i>
    <i>
      <x v="6074"/>
      <x v="362"/>
    </i>
    <i>
      <x v="6075"/>
      <x v="363"/>
    </i>
    <i>
      <x v="6076"/>
      <x v="9"/>
    </i>
    <i>
      <x v="6077"/>
      <x v="363"/>
    </i>
    <i>
      <x v="6081"/>
      <x v="3859"/>
    </i>
    <i>
      <x v="6082"/>
      <x v="363"/>
    </i>
    <i>
      <x v="6083"/>
      <x v="3173"/>
    </i>
    <i>
      <x v="6084"/>
      <x v="363"/>
    </i>
    <i>
      <x v="6085"/>
      <x v="3859"/>
    </i>
    <i>
      <x v="6086"/>
      <x v="363"/>
    </i>
    <i>
      <x v="6087"/>
      <x v="3365"/>
    </i>
    <i>
      <x v="6088"/>
      <x v="363"/>
    </i>
    <i>
      <x v="6089"/>
      <x v="364"/>
    </i>
    <i>
      <x v="6090"/>
      <x v="9"/>
    </i>
    <i>
      <x v="6091"/>
      <x v="364"/>
    </i>
    <i>
      <x v="6095"/>
      <x v="3859"/>
    </i>
    <i>
      <x v="6096"/>
      <x v="364"/>
    </i>
    <i>
      <x v="6097"/>
      <x v="3173"/>
    </i>
    <i>
      <x v="6098"/>
      <x v="364"/>
    </i>
    <i>
      <x v="6099"/>
      <x v="3859"/>
    </i>
    <i>
      <x v="6100"/>
      <x v="364"/>
    </i>
    <i>
      <x v="6101"/>
      <x v="3365"/>
    </i>
    <i>
      <x v="6102"/>
      <x v="364"/>
    </i>
    <i>
      <x v="6103"/>
      <x v="365"/>
    </i>
    <i>
      <x v="6104"/>
      <x v="9"/>
    </i>
    <i>
      <x v="6105"/>
      <x v="365"/>
    </i>
    <i>
      <x v="6109"/>
      <x v="3859"/>
    </i>
    <i>
      <x v="6110"/>
      <x v="365"/>
    </i>
    <i>
      <x v="6111"/>
      <x v="3173"/>
    </i>
    <i>
      <x v="6112"/>
      <x v="365"/>
    </i>
    <i>
      <x v="6113"/>
      <x v="3859"/>
    </i>
    <i>
      <x v="6114"/>
      <x v="365"/>
    </i>
    <i>
      <x v="6115"/>
      <x v="3365"/>
    </i>
    <i>
      <x v="6116"/>
      <x v="365"/>
    </i>
    <i>
      <x v="6117"/>
      <x v="366"/>
    </i>
    <i>
      <x v="6118"/>
      <x v="9"/>
    </i>
    <i>
      <x v="6119"/>
      <x v="366"/>
    </i>
    <i>
      <x v="6123"/>
      <x v="3859"/>
    </i>
    <i>
      <x v="6124"/>
      <x v="366"/>
    </i>
    <i>
      <x v="6125"/>
      <x v="3173"/>
    </i>
    <i>
      <x v="6126"/>
      <x v="366"/>
    </i>
    <i>
      <x v="6127"/>
      <x v="3859"/>
    </i>
    <i>
      <x v="6128"/>
      <x v="366"/>
    </i>
    <i>
      <x v="6129"/>
      <x v="3365"/>
    </i>
    <i>
      <x v="6130"/>
      <x v="366"/>
    </i>
    <i>
      <x v="6131"/>
      <x v="367"/>
    </i>
    <i>
      <x v="6132"/>
      <x v="9"/>
    </i>
    <i>
      <x v="6133"/>
      <x v="367"/>
    </i>
    <i>
      <x v="6137"/>
      <x v="3859"/>
    </i>
    <i>
      <x v="6138"/>
      <x v="367"/>
    </i>
    <i>
      <x v="6139"/>
      <x v="3173"/>
    </i>
    <i>
      <x v="6140"/>
      <x v="367"/>
    </i>
    <i>
      <x v="6141"/>
      <x v="3859"/>
    </i>
    <i>
      <x v="6142"/>
      <x v="367"/>
    </i>
    <i>
      <x v="6143"/>
      <x v="3365"/>
    </i>
    <i>
      <x v="6144"/>
      <x v="367"/>
    </i>
    <i>
      <x v="6145"/>
      <x v="368"/>
    </i>
    <i>
      <x v="6146"/>
      <x v="9"/>
    </i>
    <i>
      <x v="6147"/>
      <x v="368"/>
    </i>
    <i>
      <x v="6151"/>
      <x v="3859"/>
    </i>
    <i>
      <x v="6152"/>
      <x v="368"/>
    </i>
    <i>
      <x v="6153"/>
      <x v="3173"/>
    </i>
    <i>
      <x v="6154"/>
      <x v="368"/>
    </i>
    <i>
      <x v="6155"/>
      <x v="3859"/>
    </i>
    <i>
      <x v="6156"/>
      <x v="368"/>
    </i>
    <i>
      <x v="6157"/>
      <x v="3365"/>
    </i>
    <i>
      <x v="6158"/>
      <x v="368"/>
    </i>
    <i>
      <x v="6159"/>
      <x v="369"/>
    </i>
    <i>
      <x v="6160"/>
      <x v="370"/>
    </i>
    <i>
      <x v="6161"/>
      <x v="9"/>
    </i>
    <i>
      <x v="6162"/>
      <x v="370"/>
    </i>
    <i>
      <x v="6166"/>
      <x v="3859"/>
    </i>
    <i>
      <x v="6167"/>
      <x v="370"/>
    </i>
    <i>
      <x v="6168"/>
      <x v="3173"/>
    </i>
    <i>
      <x v="6169"/>
      <x v="370"/>
    </i>
    <i>
      <x v="6170"/>
      <x v="3859"/>
    </i>
    <i>
      <x v="6171"/>
      <x v="370"/>
    </i>
    <i>
      <x v="6172"/>
      <x v="3365"/>
    </i>
    <i>
      <x v="6173"/>
      <x v="370"/>
    </i>
    <i>
      <x v="6174"/>
      <x v="371"/>
    </i>
    <i>
      <x v="6175"/>
      <x v="9"/>
    </i>
    <i>
      <x v="6176"/>
      <x v="371"/>
    </i>
    <i>
      <x v="6180"/>
      <x v="3859"/>
    </i>
    <i>
      <x v="6181"/>
      <x v="371"/>
    </i>
    <i>
      <x v="6182"/>
      <x v="3173"/>
    </i>
    <i>
      <x v="6183"/>
      <x v="371"/>
    </i>
    <i>
      <x v="6184"/>
      <x v="3859"/>
    </i>
    <i>
      <x v="6185"/>
      <x v="371"/>
    </i>
    <i>
      <x v="6186"/>
      <x v="3365"/>
    </i>
    <i>
      <x v="6187"/>
      <x v="371"/>
    </i>
    <i>
      <x v="6188"/>
      <x v="372"/>
    </i>
    <i>
      <x v="6189"/>
      <x v="373"/>
    </i>
    <i>
      <x v="6190"/>
      <x v="9"/>
    </i>
    <i>
      <x v="6191"/>
      <x v="373"/>
    </i>
    <i>
      <x v="6195"/>
      <x v="3859"/>
    </i>
    <i>
      <x v="6196"/>
      <x v="373"/>
    </i>
    <i>
      <x v="6197"/>
      <x v="3173"/>
    </i>
    <i>
      <x v="6198"/>
      <x v="373"/>
    </i>
    <i>
      <x v="6199"/>
      <x v="3859"/>
    </i>
    <i>
      <x v="6200"/>
      <x v="373"/>
    </i>
    <i>
      <x v="6201"/>
      <x v="3365"/>
    </i>
    <i>
      <x v="6202"/>
      <x v="373"/>
    </i>
    <i>
      <x v="6203"/>
      <x v="374"/>
    </i>
    <i>
      <x v="6204"/>
      <x v="9"/>
    </i>
    <i>
      <x v="6205"/>
      <x v="374"/>
    </i>
    <i>
      <x v="6209"/>
      <x v="3859"/>
    </i>
    <i>
      <x v="6210"/>
      <x v="374"/>
    </i>
    <i>
      <x v="6211"/>
      <x v="3173"/>
    </i>
    <i>
      <x v="6212"/>
      <x v="374"/>
    </i>
    <i>
      <x v="6213"/>
      <x v="3859"/>
    </i>
    <i>
      <x v="6214"/>
      <x v="374"/>
    </i>
    <i>
      <x v="6215"/>
      <x v="3365"/>
    </i>
    <i>
      <x v="6216"/>
      <x v="374"/>
    </i>
    <i>
      <x v="6217"/>
      <x v="375"/>
    </i>
    <i>
      <x v="6218"/>
      <x v="9"/>
    </i>
    <i>
      <x v="6219"/>
      <x v="375"/>
    </i>
    <i>
      <x v="6223"/>
      <x v="3859"/>
    </i>
    <i>
      <x v="6224"/>
      <x v="375"/>
    </i>
    <i>
      <x v="6225"/>
      <x v="3173"/>
    </i>
    <i>
      <x v="6226"/>
      <x v="375"/>
    </i>
    <i>
      <x v="6227"/>
      <x v="3859"/>
    </i>
    <i>
      <x v="6228"/>
      <x v="375"/>
    </i>
    <i>
      <x v="6229"/>
      <x v="3365"/>
    </i>
    <i>
      <x v="6230"/>
      <x v="375"/>
    </i>
    <i>
      <x v="6231"/>
      <x v="376"/>
    </i>
    <i>
      <x v="6232"/>
      <x v="377"/>
    </i>
    <i>
      <x v="6233"/>
      <x v="9"/>
    </i>
    <i r="1">
      <x v="3173"/>
    </i>
    <i r="1">
      <x v="3365"/>
    </i>
    <i r="1">
      <x v="3859"/>
    </i>
    <i>
      <x v="6234"/>
      <x v="9"/>
    </i>
    <i>
      <x v="6235"/>
      <x v="9"/>
    </i>
    <i>
      <x v="6239"/>
      <x v="3859"/>
    </i>
    <i>
      <x v="6240"/>
      <x v="3859"/>
    </i>
    <i>
      <x v="6241"/>
      <x v="3173"/>
    </i>
    <i>
      <x v="6242"/>
      <x v="3173"/>
    </i>
    <i>
      <x v="6243"/>
      <x v="3859"/>
    </i>
    <i>
      <x v="6244"/>
      <x v="2280"/>
    </i>
    <i>
      <x v="6245"/>
      <x v="3365"/>
    </i>
    <i>
      <x v="6246"/>
      <x v="3365"/>
    </i>
    <i>
      <x v="6247"/>
      <x v="378"/>
    </i>
    <i>
      <x v="6248"/>
      <x v="9"/>
    </i>
    <i>
      <x v="6249"/>
      <x v="378"/>
    </i>
    <i>
      <x v="6253"/>
      <x v="3859"/>
    </i>
    <i>
      <x v="6254"/>
      <x v="378"/>
    </i>
    <i>
      <x v="6255"/>
      <x v="3173"/>
    </i>
    <i>
      <x v="6256"/>
      <x v="378"/>
    </i>
    <i>
      <x v="6257"/>
      <x v="3859"/>
    </i>
    <i>
      <x v="6258"/>
      <x v="378"/>
    </i>
    <i>
      <x v="6259"/>
      <x v="3365"/>
    </i>
    <i>
      <x v="6260"/>
      <x v="378"/>
    </i>
    <i>
      <x v="6261"/>
      <x v="379"/>
    </i>
    <i>
      <x v="6262"/>
      <x v="9"/>
    </i>
    <i>
      <x v="6263"/>
      <x v="379"/>
    </i>
    <i>
      <x v="6267"/>
      <x v="3859"/>
    </i>
    <i>
      <x v="6268"/>
      <x v="379"/>
    </i>
    <i>
      <x v="6269"/>
      <x v="3173"/>
    </i>
    <i>
      <x v="6270"/>
      <x v="379"/>
    </i>
    <i>
      <x v="6271"/>
      <x v="3859"/>
    </i>
    <i>
      <x v="6272"/>
      <x v="379"/>
    </i>
    <i>
      <x v="6273"/>
      <x v="3365"/>
    </i>
    <i>
      <x v="6274"/>
      <x v="379"/>
    </i>
    <i>
      <x v="6275"/>
      <x v="380"/>
    </i>
    <i>
      <x v="6276"/>
      <x v="9"/>
    </i>
    <i>
      <x v="6277"/>
      <x v="380"/>
    </i>
    <i>
      <x v="6281"/>
      <x v="3859"/>
    </i>
    <i>
      <x v="6282"/>
      <x v="380"/>
    </i>
    <i>
      <x v="6283"/>
      <x v="3173"/>
    </i>
    <i>
      <x v="6284"/>
      <x v="380"/>
    </i>
    <i>
      <x v="6285"/>
      <x v="3859"/>
    </i>
    <i>
      <x v="6286"/>
      <x v="380"/>
    </i>
    <i>
      <x v="6287"/>
      <x v="3365"/>
    </i>
    <i>
      <x v="6288"/>
      <x v="380"/>
    </i>
    <i>
      <x v="6289"/>
      <x v="381"/>
    </i>
    <i>
      <x v="6290"/>
      <x v="9"/>
    </i>
    <i>
      <x v="6291"/>
      <x v="381"/>
    </i>
    <i>
      <x v="6295"/>
      <x v="3859"/>
    </i>
    <i>
      <x v="6296"/>
      <x v="3173"/>
    </i>
    <i>
      <x v="6297"/>
      <x v="3859"/>
    </i>
    <i>
      <x v="6298"/>
      <x v="3365"/>
    </i>
    <i>
      <x v="6299"/>
      <x v="382"/>
    </i>
    <i>
      <x v="6300"/>
      <x v="9"/>
    </i>
    <i>
      <x v="6305"/>
      <x v="3859"/>
    </i>
    <i>
      <x v="6306"/>
      <x v="3173"/>
    </i>
    <i>
      <x v="6307"/>
      <x v="3859"/>
    </i>
    <i>
      <x v="6308"/>
      <x v="3365"/>
    </i>
    <i>
      <x v="6309"/>
      <x v="383"/>
    </i>
    <i>
      <x v="6310"/>
      <x v="384"/>
    </i>
    <i>
      <x v="6311"/>
      <x v="9"/>
    </i>
    <i>
      <x v="6316"/>
      <x v="3859"/>
    </i>
    <i>
      <x v="6317"/>
      <x v="3173"/>
    </i>
    <i>
      <x v="6318"/>
      <x v="3859"/>
    </i>
    <i>
      <x v="6319"/>
      <x v="3365"/>
    </i>
    <i>
      <x v="6320"/>
      <x v="385"/>
    </i>
    <i>
      <x v="6321"/>
      <x v="9"/>
    </i>
    <i>
      <x v="6326"/>
      <x v="3859"/>
    </i>
    <i>
      <x v="6327"/>
      <x v="3173"/>
    </i>
    <i>
      <x v="6328"/>
      <x v="3859"/>
    </i>
    <i>
      <x v="6329"/>
      <x v="3365"/>
    </i>
    <i>
      <x v="6330"/>
      <x v="386"/>
    </i>
    <i>
      <x v="6331"/>
      <x v="9"/>
    </i>
    <i>
      <x v="6336"/>
      <x v="3859"/>
    </i>
    <i>
      <x v="6337"/>
      <x v="3173"/>
    </i>
    <i>
      <x v="6338"/>
      <x v="3859"/>
    </i>
    <i>
      <x v="6339"/>
      <x v="3365"/>
    </i>
    <i>
      <x v="6340"/>
      <x v="387"/>
    </i>
    <i>
      <x v="6341"/>
      <x v="9"/>
    </i>
    <i>
      <x v="6346"/>
      <x v="3859"/>
    </i>
    <i>
      <x v="6347"/>
      <x v="3173"/>
    </i>
    <i>
      <x v="6348"/>
      <x v="3859"/>
    </i>
    <i>
      <x v="6349"/>
      <x v="3365"/>
    </i>
    <i>
      <x v="6350"/>
      <x v="388"/>
    </i>
    <i>
      <x v="6351"/>
      <x v="9"/>
    </i>
    <i>
      <x v="6356"/>
      <x v="3859"/>
    </i>
    <i>
      <x v="6357"/>
      <x v="3173"/>
    </i>
    <i>
      <x v="6358"/>
      <x v="3859"/>
    </i>
    <i>
      <x v="6359"/>
      <x v="3365"/>
    </i>
    <i>
      <x v="6360"/>
      <x v="389"/>
    </i>
    <i>
      <x v="6361"/>
      <x v="390"/>
    </i>
    <i>
      <x v="6362"/>
      <x v="9"/>
    </i>
    <i>
      <x v="6367"/>
      <x v="3859"/>
    </i>
    <i>
      <x v="6368"/>
      <x v="3173"/>
    </i>
    <i>
      <x v="6369"/>
      <x v="3859"/>
    </i>
    <i>
      <x v="6370"/>
      <x v="3365"/>
    </i>
    <i>
      <x v="6371"/>
      <x v="391"/>
    </i>
    <i>
      <x v="6372"/>
      <x v="9"/>
    </i>
    <i>
      <x v="6377"/>
      <x v="3859"/>
    </i>
    <i>
      <x v="6378"/>
      <x v="3173"/>
    </i>
    <i>
      <x v="6379"/>
      <x v="3859"/>
    </i>
    <i>
      <x v="6380"/>
      <x v="3365"/>
    </i>
    <i>
      <x v="6381"/>
      <x v="392"/>
    </i>
    <i>
      <x v="6382"/>
      <x v="9"/>
    </i>
    <i>
      <x v="6387"/>
      <x v="3859"/>
    </i>
    <i>
      <x v="6388"/>
      <x v="3173"/>
    </i>
    <i>
      <x v="6389"/>
      <x v="3859"/>
    </i>
    <i>
      <x v="6390"/>
      <x v="3365"/>
    </i>
    <i>
      <x v="6391"/>
      <x v="8"/>
    </i>
    <i>
      <x v="6395"/>
      <x v="393"/>
    </i>
    <i>
      <x v="6396"/>
      <x v="394"/>
    </i>
    <i>
      <x v="6397"/>
      <x v="395"/>
    </i>
    <i>
      <x v="6398"/>
      <x v="9"/>
    </i>
    <i>
      <x v="6403"/>
      <x v="3859"/>
    </i>
    <i>
      <x v="6404"/>
      <x v="3173"/>
    </i>
    <i>
      <x v="6405"/>
      <x v="3859"/>
    </i>
    <i>
      <x v="6406"/>
      <x v="3365"/>
    </i>
    <i>
      <x v="6407"/>
      <x v="396"/>
    </i>
    <i>
      <x v="6408"/>
      <x v="9"/>
    </i>
    <i>
      <x v="6413"/>
      <x v="3859"/>
    </i>
    <i>
      <x v="6414"/>
      <x v="3173"/>
    </i>
    <i>
      <x v="6415"/>
      <x v="3859"/>
    </i>
    <i>
      <x v="6416"/>
      <x v="3365"/>
    </i>
    <i>
      <x v="6417"/>
      <x v="397"/>
    </i>
    <i>
      <x v="6418"/>
      <x v="9"/>
    </i>
    <i>
      <x v="6423"/>
      <x v="3859"/>
    </i>
    <i>
      <x v="6424"/>
      <x v="3173"/>
    </i>
    <i>
      <x v="6425"/>
      <x v="3859"/>
    </i>
    <i>
      <x v="6426"/>
      <x v="3365"/>
    </i>
    <i>
      <x v="6427"/>
      <x v="398"/>
    </i>
    <i>
      <x v="6428"/>
      <x v="9"/>
    </i>
    <i>
      <x v="6433"/>
      <x v="3859"/>
    </i>
    <i>
      <x v="6434"/>
      <x v="3173"/>
    </i>
    <i>
      <x v="6435"/>
      <x v="3859"/>
    </i>
    <i>
      <x v="6436"/>
      <x v="3365"/>
    </i>
    <i>
      <x v="6437"/>
      <x v="399"/>
    </i>
    <i>
      <x v="6438"/>
      <x v="9"/>
    </i>
    <i>
      <x v="6443"/>
      <x v="3859"/>
    </i>
    <i>
      <x v="6444"/>
      <x v="3173"/>
    </i>
    <i>
      <x v="6445"/>
      <x v="3859"/>
    </i>
    <i>
      <x v="6446"/>
      <x v="3365"/>
    </i>
    <i>
      <x v="6447"/>
      <x v="400"/>
    </i>
    <i>
      <x v="6448"/>
      <x v="9"/>
    </i>
    <i>
      <x v="6453"/>
      <x v="3859"/>
    </i>
    <i>
      <x v="6454"/>
      <x v="3173"/>
    </i>
    <i>
      <x v="6455"/>
      <x v="3859"/>
    </i>
    <i>
      <x v="6456"/>
      <x v="3365"/>
    </i>
    <i>
      <x v="6457"/>
      <x v="401"/>
    </i>
    <i>
      <x v="6458"/>
      <x v="9"/>
    </i>
    <i>
      <x v="6463"/>
      <x v="3859"/>
    </i>
    <i>
      <x v="6464"/>
      <x v="3173"/>
    </i>
    <i>
      <x v="6465"/>
      <x v="3859"/>
    </i>
    <i>
      <x v="6466"/>
      <x v="3365"/>
    </i>
    <i>
      <x v="6467"/>
      <x v="402"/>
    </i>
    <i>
      <x v="6468"/>
      <x v="9"/>
    </i>
    <i>
      <x v="6473"/>
      <x v="3859"/>
    </i>
    <i>
      <x v="6474"/>
      <x v="3173"/>
    </i>
    <i>
      <x v="6475"/>
      <x v="3859"/>
    </i>
    <i>
      <x v="6476"/>
      <x v="3365"/>
    </i>
    <i>
      <x v="6477"/>
      <x v="403"/>
    </i>
    <i>
      <x v="6478"/>
      <x v="404"/>
    </i>
    <i>
      <x v="6479"/>
      <x v="9"/>
    </i>
    <i>
      <x v="6484"/>
      <x v="3859"/>
    </i>
    <i>
      <x v="6485"/>
      <x v="3173"/>
    </i>
    <i>
      <x v="6486"/>
      <x v="3859"/>
    </i>
    <i>
      <x v="6487"/>
      <x v="3365"/>
    </i>
    <i>
      <x v="6488"/>
      <x v="405"/>
    </i>
    <i>
      <x v="6489"/>
      <x v="9"/>
    </i>
    <i>
      <x v="6494"/>
      <x v="3859"/>
    </i>
    <i>
      <x v="6495"/>
      <x v="3173"/>
    </i>
    <i>
      <x v="6496"/>
      <x v="3859"/>
    </i>
    <i>
      <x v="6497"/>
      <x v="3365"/>
    </i>
    <i>
      <x v="6498"/>
      <x v="406"/>
    </i>
    <i>
      <x v="6499"/>
      <x v="9"/>
    </i>
    <i>
      <x v="6504"/>
      <x v="3859"/>
    </i>
    <i>
      <x v="6505"/>
      <x v="3173"/>
    </i>
    <i>
      <x v="6506"/>
      <x v="3859"/>
    </i>
    <i>
      <x v="6507"/>
      <x v="3365"/>
    </i>
    <i>
      <x v="6508"/>
      <x v="407"/>
    </i>
    <i>
      <x v="6509"/>
      <x v="9"/>
    </i>
    <i>
      <x v="6514"/>
      <x v="3859"/>
    </i>
    <i>
      <x v="6515"/>
      <x v="3173"/>
    </i>
    <i>
      <x v="6516"/>
      <x v="3859"/>
    </i>
    <i>
      <x v="6517"/>
      <x v="3365"/>
    </i>
    <i>
      <x v="6518"/>
      <x v="408"/>
    </i>
    <i>
      <x v="6519"/>
      <x v="9"/>
    </i>
    <i>
      <x v="6524"/>
      <x v="3859"/>
    </i>
    <i>
      <x v="6525"/>
      <x v="3173"/>
    </i>
    <i>
      <x v="6526"/>
      <x v="3859"/>
    </i>
    <i>
      <x v="6527"/>
      <x v="3365"/>
    </i>
    <i>
      <x v="6528"/>
      <x v="409"/>
    </i>
    <i>
      <x v="6529"/>
      <x v="9"/>
    </i>
    <i>
      <x v="6534"/>
      <x v="3859"/>
    </i>
    <i>
      <x v="6535"/>
      <x v="3173"/>
    </i>
    <i>
      <x v="6536"/>
      <x v="3859"/>
    </i>
    <i>
      <x v="6537"/>
      <x v="3365"/>
    </i>
    <i>
      <x v="6538"/>
      <x v="410"/>
    </i>
    <i>
      <x v="6539"/>
      <x v="9"/>
    </i>
    <i>
      <x v="6544"/>
      <x v="3859"/>
    </i>
    <i>
      <x v="6545"/>
      <x v="3173"/>
    </i>
    <i>
      <x v="6546"/>
      <x v="3859"/>
    </i>
    <i>
      <x v="6547"/>
      <x v="3365"/>
    </i>
    <i>
      <x v="6548"/>
      <x v="411"/>
    </i>
    <i>
      <x v="6549"/>
      <x v="9"/>
    </i>
    <i>
      <x v="6554"/>
      <x v="3859"/>
    </i>
    <i>
      <x v="6555"/>
      <x v="3173"/>
    </i>
    <i>
      <x v="6556"/>
      <x v="3859"/>
    </i>
    <i>
      <x v="6557"/>
      <x v="3365"/>
    </i>
    <i>
      <x v="6558"/>
      <x v="412"/>
    </i>
    <i>
      <x v="6559"/>
      <x v="413"/>
    </i>
    <i>
      <x v="6560"/>
      <x v="9"/>
    </i>
    <i>
      <x v="6565"/>
      <x v="3859"/>
    </i>
    <i>
      <x v="6566"/>
      <x v="3173"/>
    </i>
    <i>
      <x v="6567"/>
      <x v="3859"/>
    </i>
    <i>
      <x v="6568"/>
      <x v="3365"/>
    </i>
    <i>
      <x v="6569"/>
      <x v="414"/>
    </i>
    <i>
      <x v="6570"/>
      <x v="9"/>
    </i>
    <i>
      <x v="6575"/>
      <x v="3859"/>
    </i>
    <i>
      <x v="6576"/>
      <x v="3173"/>
    </i>
    <i>
      <x v="6577"/>
      <x v="3859"/>
    </i>
    <i>
      <x v="6578"/>
      <x v="3365"/>
    </i>
    <i>
      <x v="6579"/>
      <x v="415"/>
    </i>
    <i>
      <x v="6580"/>
      <x v="416"/>
    </i>
    <i>
      <x v="6581"/>
      <x v="9"/>
    </i>
    <i>
      <x v="6586"/>
      <x v="3859"/>
    </i>
    <i>
      <x v="6587"/>
      <x v="3173"/>
    </i>
    <i>
      <x v="6588"/>
      <x v="3859"/>
    </i>
    <i>
      <x v="6589"/>
      <x v="3365"/>
    </i>
    <i>
      <x v="6590"/>
      <x v="417"/>
    </i>
    <i>
      <x v="6591"/>
      <x v="9"/>
    </i>
    <i>
      <x v="6596"/>
      <x v="3859"/>
    </i>
    <i>
      <x v="6597"/>
      <x v="3173"/>
    </i>
    <i>
      <x v="6598"/>
      <x v="3859"/>
    </i>
    <i>
      <x v="6599"/>
      <x v="3365"/>
    </i>
    <i>
      <x v="6600"/>
      <x v="418"/>
    </i>
    <i>
      <x v="6601"/>
      <x v="419"/>
    </i>
    <i>
      <x v="6602"/>
      <x v="9"/>
    </i>
    <i>
      <x v="6607"/>
      <x v="3859"/>
    </i>
    <i>
      <x v="6608"/>
      <x v="3173"/>
    </i>
    <i>
      <x v="6609"/>
      <x v="3859"/>
    </i>
    <i>
      <x v="6610"/>
      <x v="3365"/>
    </i>
    <i>
      <x v="6611"/>
      <x v="420"/>
    </i>
    <i>
      <x v="6612"/>
      <x v="421"/>
    </i>
    <i>
      <x v="6613"/>
      <x v="9"/>
    </i>
    <i>
      <x v="6618"/>
      <x v="3859"/>
    </i>
    <i>
      <x v="6619"/>
      <x v="3173"/>
    </i>
    <i>
      <x v="6620"/>
      <x v="3859"/>
    </i>
    <i>
      <x v="6621"/>
      <x v="3365"/>
    </i>
    <i>
      <x v="6622"/>
      <x v="422"/>
    </i>
    <i>
      <x v="6623"/>
      <x v="9"/>
    </i>
    <i>
      <x v="6628"/>
      <x v="3859"/>
    </i>
    <i>
      <x v="6629"/>
      <x v="3173"/>
    </i>
    <i>
      <x v="6630"/>
      <x v="3859"/>
    </i>
    <i>
      <x v="6631"/>
      <x v="3365"/>
    </i>
    <i>
      <x v="6632"/>
      <x v="423"/>
    </i>
    <i>
      <x v="6633"/>
      <x v="424"/>
    </i>
    <i>
      <x v="6634"/>
      <x v="9"/>
    </i>
    <i>
      <x v="6639"/>
      <x v="3859"/>
    </i>
    <i>
      <x v="6640"/>
      <x v="3173"/>
    </i>
    <i>
      <x v="6641"/>
      <x v="3859"/>
    </i>
    <i>
      <x v="6642"/>
      <x v="3365"/>
    </i>
    <i>
      <x v="6643"/>
      <x v="14"/>
    </i>
  </rowItems>
  <colFields count="1">
    <field x="-2"/>
  </colFields>
  <colItems count="4">
    <i>
      <x/>
    </i>
    <i i="1">
      <x v="1"/>
    </i>
    <i i="2">
      <x v="2"/>
    </i>
    <i i="3">
      <x v="3"/>
    </i>
  </colItems>
  <dataFields count="4">
    <dataField name=" 01 GASTOS CONTABLES " fld="4" baseField="3" baseItem="97" numFmtId="43"/>
    <dataField name=" 02 GASTOS CAPITAL" fld="5" baseField="3" baseItem="97" numFmtId="43"/>
    <dataField name=" 03 DEUDA PUBLICA " fld="6" baseField="3" baseItem="97" numFmtId="43"/>
    <dataField name=" TOTAL DEL PRESUPUESTO" fld="7" baseField="3" baseItem="97" numFmtId="43"/>
  </dataFields>
  <formats count="8849">
    <format dxfId="8905">
      <pivotArea field="1" type="button" dataOnly="0" labelOnly="1" outline="0" axis="axisRow" fieldPosition="0"/>
    </format>
    <format dxfId="8904">
      <pivotArea field="1" type="button" dataOnly="0" labelOnly="1" outline="0" axis="axisRow" fieldPosition="0"/>
    </format>
    <format dxfId="8903">
      <pivotArea field="-2" type="button" dataOnly="0" labelOnly="1" outline="0" axis="axisCol" fieldPosition="0"/>
    </format>
    <format dxfId="8902">
      <pivotArea field="1" type="button" dataOnly="0" labelOnly="1" outline="0" axis="axisRow" fieldPosition="0"/>
    </format>
    <format dxfId="8901">
      <pivotArea field="1" type="button" dataOnly="0" labelOnly="1" outline="0" axis="axisRow" fieldPosition="0"/>
    </format>
    <format dxfId="8900">
      <pivotArea type="topRight" dataOnly="0" labelOnly="1" outline="0" offset="C1" fieldPosition="0"/>
    </format>
    <format dxfId="8899">
      <pivotArea type="topRight" dataOnly="0" labelOnly="1" outline="0" offset="B1" fieldPosition="0"/>
    </format>
    <format dxfId="8898">
      <pivotArea type="topRight" dataOnly="0" labelOnly="1" outline="0" offset="A1" fieldPosition="0"/>
    </format>
    <format dxfId="8897">
      <pivotArea field="-2" type="button" dataOnly="0" labelOnly="1" outline="0" axis="axisCol" fieldPosition="0"/>
    </format>
    <format dxfId="8896">
      <pivotArea field="-2" type="button" dataOnly="0" labelOnly="1" outline="0" axis="axisCol" fieldPosition="0"/>
    </format>
    <format dxfId="8895">
      <pivotArea type="origin" dataOnly="0" labelOnly="1" outline="0" offset="B1" fieldPosition="0"/>
    </format>
    <format dxfId="8894">
      <pivotArea type="origin" dataOnly="0" labelOnly="1" outline="0" offset="A1" fieldPosition="0"/>
    </format>
    <format dxfId="8893">
      <pivotArea dataOnly="0" labelOnly="1" outline="0" fieldPosition="0">
        <references count="1">
          <reference field="1" count="0"/>
        </references>
      </pivotArea>
    </format>
    <format dxfId="8892">
      <pivotArea dataOnly="0" labelOnly="1" outline="0" fieldPosition="0">
        <references count="1">
          <reference field="1" count="0"/>
        </references>
      </pivotArea>
    </format>
    <format dxfId="8891">
      <pivotArea type="all" dataOnly="0" outline="0" fieldPosition="0"/>
    </format>
    <format dxfId="8890">
      <pivotArea field="1" type="button" dataOnly="0" labelOnly="1" outline="0" axis="axisRow" fieldPosition="0"/>
    </format>
    <format dxfId="8889">
      <pivotArea dataOnly="0" labelOnly="1" outline="0" fieldPosition="0">
        <references count="1">
          <reference field="1" count="5">
            <x v="1"/>
            <x v="2"/>
            <x v="3"/>
            <x v="32"/>
            <x v="33"/>
          </reference>
        </references>
      </pivotArea>
    </format>
    <format dxfId="8888">
      <pivotArea dataOnly="0" labelOnly="1" outline="0" fieldPosition="0">
        <references count="1">
          <reference field="1" count="2">
            <x v="184"/>
            <x v="185"/>
          </reference>
        </references>
      </pivotArea>
    </format>
    <format dxfId="8887">
      <pivotArea dataOnly="0" labelOnly="1" outline="0" fieldPosition="0">
        <references count="1">
          <reference field="1" count="2">
            <x v="415"/>
            <x v="416"/>
          </reference>
        </references>
      </pivotArea>
    </format>
    <format dxfId="8886">
      <pivotArea dataOnly="0" labelOnly="1" outline="0" fieldPosition="0">
        <references count="1">
          <reference field="1" count="3">
            <x v="863"/>
            <x v="883"/>
            <x v="884"/>
          </reference>
        </references>
      </pivotArea>
    </format>
    <format dxfId="8885">
      <pivotArea dataOnly="0" labelOnly="1" outline="0" fieldPosition="0">
        <references count="1">
          <reference field="1" count="3">
            <x v="1654"/>
            <x v="1684"/>
            <x v="1685"/>
          </reference>
        </references>
      </pivotArea>
    </format>
    <format dxfId="8884">
      <pivotArea dataOnly="0" labelOnly="1" outline="0" fieldPosition="0">
        <references count="1">
          <reference field="1" count="2">
            <x v="1810"/>
            <x v="1833"/>
          </reference>
        </references>
      </pivotArea>
    </format>
    <format dxfId="8883">
      <pivotArea dataOnly="0" labelOnly="1" outline="0" fieldPosition="0">
        <references count="1">
          <reference field="1" count="3">
            <x v="2554"/>
            <x v="2574"/>
            <x v="2575"/>
          </reference>
        </references>
      </pivotArea>
    </format>
    <format dxfId="8882">
      <pivotArea dataOnly="0" labelOnly="1" outline="0" fieldPosition="0">
        <references count="1">
          <reference field="1" count="2">
            <x v="2631"/>
            <x v="2658"/>
          </reference>
        </references>
      </pivotArea>
    </format>
    <format dxfId="8881">
      <pivotArea dataOnly="0" labelOnly="1" outline="0" fieldPosition="0">
        <references count="1">
          <reference field="1" count="4">
            <x v="3558"/>
            <x v="4543"/>
            <x v="4544"/>
            <x v="4619"/>
          </reference>
        </references>
      </pivotArea>
    </format>
    <format dxfId="8880">
      <pivotArea dataOnly="0" labelOnly="1" outline="0" fieldPosition="0">
        <references count="1">
          <reference field="1" count="5">
            <x v="1"/>
            <x v="2"/>
            <x v="3"/>
            <x v="32"/>
            <x v="33"/>
          </reference>
        </references>
      </pivotArea>
    </format>
    <format dxfId="8879">
      <pivotArea dataOnly="0" labelOnly="1" outline="0" fieldPosition="0">
        <references count="1">
          <reference field="1" count="2">
            <x v="184"/>
            <x v="185"/>
          </reference>
        </references>
      </pivotArea>
    </format>
    <format dxfId="8878">
      <pivotArea dataOnly="0" labelOnly="1" outline="0" fieldPosition="0">
        <references count="1">
          <reference field="1" count="2">
            <x v="415"/>
            <x v="416"/>
          </reference>
        </references>
      </pivotArea>
    </format>
    <format dxfId="8877">
      <pivotArea dataOnly="0" labelOnly="1" outline="0" fieldPosition="0">
        <references count="1">
          <reference field="1" count="3">
            <x v="863"/>
            <x v="883"/>
            <x v="884"/>
          </reference>
        </references>
      </pivotArea>
    </format>
    <format dxfId="8876">
      <pivotArea dataOnly="0" labelOnly="1" outline="0" fieldPosition="0">
        <references count="1">
          <reference field="1" count="3">
            <x v="1654"/>
            <x v="1684"/>
            <x v="1685"/>
          </reference>
        </references>
      </pivotArea>
    </format>
    <format dxfId="8875">
      <pivotArea dataOnly="0" labelOnly="1" outline="0" fieldPosition="0">
        <references count="1">
          <reference field="1" count="2">
            <x v="1810"/>
            <x v="1833"/>
          </reference>
        </references>
      </pivotArea>
    </format>
    <format dxfId="8874">
      <pivotArea dataOnly="0" labelOnly="1" outline="0" fieldPosition="0">
        <references count="1">
          <reference field="1" count="3">
            <x v="2554"/>
            <x v="2574"/>
            <x v="2575"/>
          </reference>
        </references>
      </pivotArea>
    </format>
    <format dxfId="8873">
      <pivotArea dataOnly="0" labelOnly="1" outline="0" fieldPosition="0">
        <references count="1">
          <reference field="1" count="2">
            <x v="2631"/>
            <x v="2658"/>
          </reference>
        </references>
      </pivotArea>
    </format>
    <format dxfId="8872">
      <pivotArea dataOnly="0" labelOnly="1" outline="0" fieldPosition="0">
        <references count="1">
          <reference field="1" count="4">
            <x v="3558"/>
            <x v="4543"/>
            <x v="4544"/>
            <x v="4619"/>
          </reference>
        </references>
      </pivotArea>
    </format>
    <format dxfId="8871">
      <pivotArea outline="0" fieldPosition="0">
        <references count="1">
          <reference field="4294967294" count="1">
            <x v="0"/>
          </reference>
        </references>
      </pivotArea>
    </format>
    <format dxfId="8870">
      <pivotArea outline="0" fieldPosition="0">
        <references count="1">
          <reference field="4294967294" count="1">
            <x v="1"/>
          </reference>
        </references>
      </pivotArea>
    </format>
    <format dxfId="8869">
      <pivotArea outline="0" fieldPosition="0">
        <references count="1">
          <reference field="4294967294" count="1">
            <x v="2"/>
          </reference>
        </references>
      </pivotArea>
    </format>
    <format dxfId="8868">
      <pivotArea outline="0" fieldPosition="0">
        <references count="1">
          <reference field="4294967294" count="1">
            <x v="3"/>
          </reference>
        </references>
      </pivotArea>
    </format>
    <format dxfId="8867">
      <pivotArea field="3" type="button" dataOnly="0" labelOnly="1" outline="0" axis="axisRow" fieldPosition="1"/>
    </format>
    <format dxfId="8866">
      <pivotArea dataOnly="0" labelOnly="1" outline="0" fieldPosition="0">
        <references count="1">
          <reference field="4294967294" count="4">
            <x v="0"/>
            <x v="1"/>
            <x v="2"/>
            <x v="3"/>
          </reference>
        </references>
      </pivotArea>
    </format>
    <format dxfId="8865">
      <pivotArea outline="0" fieldPosition="0">
        <references count="1">
          <reference field="4294967294" count="1">
            <x v="0"/>
          </reference>
        </references>
      </pivotArea>
    </format>
    <format dxfId="8864">
      <pivotArea outline="0" fieldPosition="0">
        <references count="1">
          <reference field="4294967294" count="1">
            <x v="1"/>
          </reference>
        </references>
      </pivotArea>
    </format>
    <format dxfId="8863">
      <pivotArea outline="0" fieldPosition="0">
        <references count="1">
          <reference field="4294967294" count="1">
            <x v="2"/>
          </reference>
        </references>
      </pivotArea>
    </format>
    <format dxfId="8862">
      <pivotArea outline="0" fieldPosition="0">
        <references count="1">
          <reference field="4294967294" count="1">
            <x v="3"/>
          </reference>
        </references>
      </pivotArea>
    </format>
    <format dxfId="8861">
      <pivotArea dataOnly="0" labelOnly="1" outline="0" fieldPosition="0">
        <references count="1">
          <reference field="4294967294" count="1">
            <x v="0"/>
          </reference>
        </references>
      </pivotArea>
    </format>
    <format dxfId="8860">
      <pivotArea dataOnly="0" labelOnly="1" outline="0" fieldPosition="0">
        <references count="1">
          <reference field="4294967294" count="1">
            <x v="1"/>
          </reference>
        </references>
      </pivotArea>
    </format>
    <format dxfId="8859">
      <pivotArea dataOnly="0" labelOnly="1" outline="0" fieldPosition="0">
        <references count="1">
          <reference field="4294967294" count="1">
            <x v="2"/>
          </reference>
        </references>
      </pivotArea>
    </format>
    <format dxfId="8858">
      <pivotArea dataOnly="0" labelOnly="1" outline="0" fieldPosition="0">
        <references count="1">
          <reference field="4294967294" count="1">
            <x v="3"/>
          </reference>
        </references>
      </pivotArea>
    </format>
    <format dxfId="8857">
      <pivotArea type="origin" dataOnly="0" labelOnly="1" outline="0" fieldPosition="0"/>
    </format>
    <format dxfId="8856">
      <pivotArea field="-2" type="button" dataOnly="0" labelOnly="1" outline="0" axis="axisCol" fieldPosition="0"/>
    </format>
    <format dxfId="8855">
      <pivotArea type="topRight" dataOnly="0" labelOnly="1" outline="0" fieldPosition="0"/>
    </format>
    <format dxfId="8854">
      <pivotArea field="1" type="button" dataOnly="0" labelOnly="1" outline="0" axis="axisRow" fieldPosition="0"/>
    </format>
    <format dxfId="8853">
      <pivotArea field="3" type="button" dataOnly="0" labelOnly="1" outline="0" axis="axisRow" fieldPosition="1"/>
    </format>
    <format dxfId="8852">
      <pivotArea dataOnly="0" labelOnly="1" outline="0" fieldPosition="0">
        <references count="1">
          <reference field="4294967294" count="4">
            <x v="0"/>
            <x v="1"/>
            <x v="2"/>
            <x v="3"/>
          </reference>
        </references>
      </pivotArea>
    </format>
    <format dxfId="8851">
      <pivotArea outline="0" fieldPosition="0">
        <references count="2">
          <reference field="1" count="2" selected="0">
            <x v="32"/>
            <x v="33"/>
          </reference>
          <reference field="3" count="1" selected="0">
            <x v="19"/>
          </reference>
        </references>
      </pivotArea>
    </format>
    <format dxfId="8850">
      <pivotArea dataOnly="0" labelOnly="1" outline="0" fieldPosition="0">
        <references count="1">
          <reference field="1" count="2">
            <x v="32"/>
            <x v="33"/>
          </reference>
        </references>
      </pivotArea>
    </format>
    <format dxfId="8849">
      <pivotArea dataOnly="0" labelOnly="1" outline="0" fieldPosition="0">
        <references count="2">
          <reference field="1" count="1" selected="0">
            <x v="33"/>
          </reference>
          <reference field="3" count="1">
            <x v="19"/>
          </reference>
        </references>
      </pivotArea>
    </format>
    <format dxfId="8848">
      <pivotArea outline="0" fieldPosition="0">
        <references count="2">
          <reference field="1" count="1" selected="0">
            <x v="154"/>
          </reference>
          <reference field="3" count="1" selected="0">
            <x v="0"/>
          </reference>
        </references>
      </pivotArea>
    </format>
    <format dxfId="8847">
      <pivotArea dataOnly="0" labelOnly="1" outline="0" fieldPosition="0">
        <references count="2">
          <reference field="1" count="1" selected="0">
            <x v="154"/>
          </reference>
          <reference field="3" count="1">
            <x v="0"/>
          </reference>
        </references>
      </pivotArea>
    </format>
    <format dxfId="8846">
      <pivotArea dataOnly="0" labelOnly="1" outline="0" fieldPosition="0">
        <references count="2">
          <reference field="1" count="1" selected="0">
            <x v="444"/>
          </reference>
          <reference field="3" count="1">
            <x v="48"/>
          </reference>
        </references>
      </pivotArea>
    </format>
    <format dxfId="8845">
      <pivotArea dataOnly="0" labelOnly="1" outline="0" fieldPosition="0">
        <references count="2">
          <reference field="1" count="1" selected="0">
            <x v="445"/>
          </reference>
          <reference field="3" count="1">
            <x v="49"/>
          </reference>
        </references>
      </pivotArea>
    </format>
    <format dxfId="8844">
      <pivotArea outline="0" fieldPosition="0">
        <references count="2">
          <reference field="1" count="1" selected="0">
            <x v="447"/>
          </reference>
          <reference field="3" count="1" selected="0">
            <x v="3672"/>
          </reference>
        </references>
      </pivotArea>
    </format>
    <format dxfId="8843">
      <pivotArea dataOnly="0" labelOnly="1" outline="0" fieldPosition="0">
        <references count="2">
          <reference field="1" count="1" selected="0">
            <x v="447"/>
          </reference>
          <reference field="3" count="1">
            <x v="3672"/>
          </reference>
        </references>
      </pivotArea>
    </format>
    <format dxfId="8842">
      <pivotArea dataOnly="0" labelOnly="1" outline="0" fieldPosition="0">
        <references count="2">
          <reference field="1" count="1" selected="0">
            <x v="488"/>
          </reference>
          <reference field="3" count="1">
            <x v="53"/>
          </reference>
        </references>
      </pivotArea>
    </format>
    <format dxfId="8841">
      <pivotArea dataOnly="0" labelOnly="1" outline="0" fieldPosition="0">
        <references count="2">
          <reference field="1" count="1" selected="0">
            <x v="489"/>
          </reference>
          <reference field="3" count="1">
            <x v="13"/>
          </reference>
        </references>
      </pivotArea>
    </format>
    <format dxfId="8840">
      <pivotArea dataOnly="0" labelOnly="1" outline="0" fieldPosition="0">
        <references count="2">
          <reference field="1" count="1" selected="0">
            <x v="508"/>
          </reference>
          <reference field="3" count="1">
            <x v="54"/>
          </reference>
        </references>
      </pivotArea>
    </format>
    <format dxfId="8839">
      <pivotArea dataOnly="0" labelOnly="1" outline="0" fieldPosition="0">
        <references count="2">
          <reference field="1" count="1" selected="0">
            <x v="509"/>
          </reference>
          <reference field="3" count="1">
            <x v="3679"/>
          </reference>
        </references>
      </pivotArea>
    </format>
    <format dxfId="8838">
      <pivotArea outline="0" fieldPosition="0">
        <references count="2">
          <reference field="1" count="2" selected="0">
            <x v="529"/>
            <x v="530"/>
          </reference>
          <reference field="3" count="1" selected="0">
            <x v="55"/>
          </reference>
        </references>
      </pivotArea>
    </format>
    <format dxfId="8837">
      <pivotArea dataOnly="0" labelOnly="1" outline="0" fieldPosition="0">
        <references count="1">
          <reference field="1" count="2">
            <x v="529"/>
            <x v="530"/>
          </reference>
        </references>
      </pivotArea>
    </format>
    <format dxfId="8836">
      <pivotArea dataOnly="0" labelOnly="1" outline="0" fieldPosition="0">
        <references count="2">
          <reference field="1" count="1" selected="0">
            <x v="529"/>
          </reference>
          <reference field="3" count="1">
            <x v="55"/>
          </reference>
        </references>
      </pivotArea>
    </format>
    <format dxfId="8835">
      <pivotArea dataOnly="0" labelOnly="1" outline="0" fieldPosition="0">
        <references count="2">
          <reference field="1" count="1" selected="0">
            <x v="530"/>
          </reference>
          <reference field="3" count="1">
            <x v="55"/>
          </reference>
        </references>
      </pivotArea>
    </format>
    <format dxfId="8834">
      <pivotArea outline="0" fieldPosition="0">
        <references count="2">
          <reference field="1" count="2" selected="0">
            <x v="565"/>
            <x v="566"/>
          </reference>
          <reference field="3" count="2" selected="0">
            <x v="57"/>
            <x v="3683"/>
          </reference>
        </references>
      </pivotArea>
    </format>
    <format dxfId="8833">
      <pivotArea dataOnly="0" labelOnly="1" outline="0" fieldPosition="0">
        <references count="1">
          <reference field="1" count="2">
            <x v="565"/>
            <x v="566"/>
          </reference>
        </references>
      </pivotArea>
    </format>
    <format dxfId="8832">
      <pivotArea dataOnly="0" labelOnly="1" outline="0" fieldPosition="0">
        <references count="2">
          <reference field="1" count="1" selected="0">
            <x v="565"/>
          </reference>
          <reference field="3" count="1">
            <x v="57"/>
          </reference>
        </references>
      </pivotArea>
    </format>
    <format dxfId="8831">
      <pivotArea dataOnly="0" labelOnly="1" outline="0" fieldPosition="0">
        <references count="2">
          <reference field="1" count="1" selected="0">
            <x v="566"/>
          </reference>
          <reference field="3" count="1">
            <x v="3683"/>
          </reference>
        </references>
      </pivotArea>
    </format>
    <format dxfId="8830">
      <pivotArea outline="0" fieldPosition="0">
        <references count="2">
          <reference field="1" count="2" selected="0">
            <x v="605"/>
            <x v="606"/>
          </reference>
          <reference field="3" count="1" selected="0">
            <x v="59"/>
          </reference>
        </references>
      </pivotArea>
    </format>
    <format dxfId="8829">
      <pivotArea dataOnly="0" labelOnly="1" outline="0" fieldPosition="0">
        <references count="1">
          <reference field="1" count="2">
            <x v="605"/>
            <x v="606"/>
          </reference>
        </references>
      </pivotArea>
    </format>
    <format dxfId="8828">
      <pivotArea dataOnly="0" labelOnly="1" outline="0" fieldPosition="0">
        <references count="2">
          <reference field="1" count="1" selected="0">
            <x v="605"/>
          </reference>
          <reference field="3" count="1">
            <x v="59"/>
          </reference>
        </references>
      </pivotArea>
    </format>
    <format dxfId="8827">
      <pivotArea dataOnly="0" labelOnly="1" outline="0" fieldPosition="0">
        <references count="2">
          <reference field="1" count="1" selected="0">
            <x v="606"/>
          </reference>
          <reference field="3" count="1">
            <x v="59"/>
          </reference>
        </references>
      </pivotArea>
    </format>
    <format dxfId="8826">
      <pivotArea outline="0" fieldPosition="0">
        <references count="2">
          <reference field="1" count="4" selected="0">
            <x v="667"/>
            <x v="684"/>
            <x v="685"/>
            <x v="690"/>
          </reference>
          <reference field="3" count="4" selected="0">
            <x v="62"/>
            <x v="63"/>
            <x v="3692"/>
            <x v="3693"/>
          </reference>
        </references>
      </pivotArea>
    </format>
    <format dxfId="8825">
      <pivotArea dataOnly="0" labelOnly="1" outline="0" fieldPosition="0">
        <references count="1">
          <reference field="1" count="4">
            <x v="667"/>
            <x v="684"/>
            <x v="685"/>
            <x v="690"/>
          </reference>
        </references>
      </pivotArea>
    </format>
    <format dxfId="8824">
      <pivotArea dataOnly="0" labelOnly="1" outline="0" fieldPosition="0">
        <references count="2">
          <reference field="1" count="1" selected="0">
            <x v="667"/>
          </reference>
          <reference field="3" count="1">
            <x v="62"/>
          </reference>
        </references>
      </pivotArea>
    </format>
    <format dxfId="8823">
      <pivotArea dataOnly="0" labelOnly="1" outline="0" fieldPosition="0">
        <references count="2">
          <reference field="1" count="1" selected="0">
            <x v="684"/>
          </reference>
          <reference field="3" count="1">
            <x v="63"/>
          </reference>
        </references>
      </pivotArea>
    </format>
    <format dxfId="8822">
      <pivotArea dataOnly="0" labelOnly="1" outline="0" fieldPosition="0">
        <references count="2">
          <reference field="1" count="1" selected="0">
            <x v="685"/>
          </reference>
          <reference field="3" count="1">
            <x v="3692"/>
          </reference>
        </references>
      </pivotArea>
    </format>
    <format dxfId="8821">
      <pivotArea dataOnly="0" labelOnly="1" outline="0" fieldPosition="0">
        <references count="2">
          <reference field="1" count="1" selected="0">
            <x v="690"/>
          </reference>
          <reference field="3" count="1">
            <x v="3693"/>
          </reference>
        </references>
      </pivotArea>
    </format>
    <format dxfId="8820">
      <pivotArea dataOnly="0" labelOnly="1" outline="0" fieldPosition="0">
        <references count="2">
          <reference field="1" count="1" selected="0">
            <x v="863"/>
          </reference>
          <reference field="3" count="1">
            <x v="78"/>
          </reference>
        </references>
      </pivotArea>
    </format>
    <format dxfId="8819">
      <pivotArea outline="0" fieldPosition="0">
        <references count="2">
          <reference field="1" count="2" selected="0">
            <x v="939"/>
            <x v="940"/>
          </reference>
          <reference field="3" count="2" selected="0">
            <x v="82"/>
            <x v="3698"/>
          </reference>
        </references>
      </pivotArea>
    </format>
    <format dxfId="8818">
      <pivotArea dataOnly="0" labelOnly="1" outline="0" fieldPosition="0">
        <references count="1">
          <reference field="1" count="2">
            <x v="939"/>
            <x v="940"/>
          </reference>
        </references>
      </pivotArea>
    </format>
    <format dxfId="8817">
      <pivotArea dataOnly="0" labelOnly="1" outline="0" fieldPosition="0">
        <references count="2">
          <reference field="1" count="1" selected="0">
            <x v="939"/>
          </reference>
          <reference field="3" count="1">
            <x v="82"/>
          </reference>
        </references>
      </pivotArea>
    </format>
    <format dxfId="8816">
      <pivotArea dataOnly="0" labelOnly="1" outline="0" fieldPosition="0">
        <references count="2">
          <reference field="1" count="1" selected="0">
            <x v="940"/>
          </reference>
          <reference field="3" count="1">
            <x v="3698"/>
          </reference>
        </references>
      </pivotArea>
    </format>
    <format dxfId="8815">
      <pivotArea outline="0" fieldPosition="0">
        <references count="2">
          <reference field="1" count="4" selected="0">
            <x v="986"/>
            <x v="987"/>
            <x v="996"/>
            <x v="1048"/>
          </reference>
          <reference field="3" count="4" selected="0">
            <x v="85"/>
            <x v="86"/>
            <x v="1974"/>
            <x v="3707"/>
          </reference>
        </references>
      </pivotArea>
    </format>
    <format dxfId="8814">
      <pivotArea dataOnly="0" labelOnly="1" outline="0" fieldPosition="0">
        <references count="1">
          <reference field="1" count="4">
            <x v="986"/>
            <x v="987"/>
            <x v="996"/>
            <x v="1048"/>
          </reference>
        </references>
      </pivotArea>
    </format>
    <format dxfId="8813">
      <pivotArea dataOnly="0" labelOnly="1" outline="0" fieldPosition="0">
        <references count="2">
          <reference field="1" count="1" selected="0">
            <x v="986"/>
          </reference>
          <reference field="3" count="1">
            <x v="85"/>
          </reference>
        </references>
      </pivotArea>
    </format>
    <format dxfId="8812">
      <pivotArea dataOnly="0" labelOnly="1" outline="0" fieldPosition="0">
        <references count="2">
          <reference field="1" count="1" selected="0">
            <x v="987"/>
          </reference>
          <reference field="3" count="1">
            <x v="1974"/>
          </reference>
        </references>
      </pivotArea>
    </format>
    <format dxfId="8811">
      <pivotArea dataOnly="0" labelOnly="1" outline="0" fieldPosition="0">
        <references count="2">
          <reference field="1" count="1" selected="0">
            <x v="996"/>
          </reference>
          <reference field="3" count="1">
            <x v="3707"/>
          </reference>
        </references>
      </pivotArea>
    </format>
    <format dxfId="8810">
      <pivotArea dataOnly="0" labelOnly="1" outline="0" fieldPosition="0">
        <references count="2">
          <reference field="1" count="1" selected="0">
            <x v="1048"/>
          </reference>
          <reference field="3" count="1">
            <x v="86"/>
          </reference>
        </references>
      </pivotArea>
    </format>
    <format dxfId="8809">
      <pivotArea outline="0" fieldPosition="0">
        <references count="2">
          <reference field="1" count="2" selected="0">
            <x v="1082"/>
            <x v="1083"/>
          </reference>
          <reference field="3" count="2" selected="0">
            <x v="89"/>
            <x v="3711"/>
          </reference>
        </references>
      </pivotArea>
    </format>
    <format dxfId="8808">
      <pivotArea dataOnly="0" labelOnly="1" outline="0" fieldPosition="0">
        <references count="1">
          <reference field="1" count="2">
            <x v="1082"/>
            <x v="1083"/>
          </reference>
        </references>
      </pivotArea>
    </format>
    <format dxfId="8807">
      <pivotArea dataOnly="0" labelOnly="1" outline="0" fieldPosition="0">
        <references count="2">
          <reference field="1" count="1" selected="0">
            <x v="1082"/>
          </reference>
          <reference field="3" count="1">
            <x v="89"/>
          </reference>
        </references>
      </pivotArea>
    </format>
    <format dxfId="8806">
      <pivotArea dataOnly="0" labelOnly="1" outline="0" fieldPosition="0">
        <references count="2">
          <reference field="1" count="1" selected="0">
            <x v="1083"/>
          </reference>
          <reference field="3" count="1">
            <x v="3711"/>
          </reference>
        </references>
      </pivotArea>
    </format>
    <format dxfId="8805">
      <pivotArea outline="0" fieldPosition="0">
        <references count="2">
          <reference field="1" count="3" selected="0">
            <x v="1176"/>
            <x v="1186"/>
            <x v="1187"/>
          </reference>
          <reference field="3" count="2" selected="0">
            <x v="94"/>
            <x v="3713"/>
          </reference>
        </references>
      </pivotArea>
    </format>
    <format dxfId="8804">
      <pivotArea dataOnly="0" labelOnly="1" outline="0" fieldPosition="0">
        <references count="1">
          <reference field="1" count="3">
            <x v="1176"/>
            <x v="1186"/>
            <x v="1187"/>
          </reference>
        </references>
      </pivotArea>
    </format>
    <format dxfId="8803">
      <pivotArea dataOnly="0" labelOnly="1" outline="0" fieldPosition="0">
        <references count="2">
          <reference field="1" count="1" selected="0">
            <x v="1176"/>
          </reference>
          <reference field="3" count="1">
            <x v="94"/>
          </reference>
        </references>
      </pivotArea>
    </format>
    <format dxfId="8802">
      <pivotArea dataOnly="0" labelOnly="1" outline="0" fieldPosition="0">
        <references count="2">
          <reference field="1" count="1" selected="0">
            <x v="1186"/>
          </reference>
          <reference field="3" count="1">
            <x v="94"/>
          </reference>
        </references>
      </pivotArea>
    </format>
    <format dxfId="8801">
      <pivotArea dataOnly="0" labelOnly="1" outline="0" fieldPosition="0">
        <references count="2">
          <reference field="1" count="1" selected="0">
            <x v="1187"/>
          </reference>
          <reference field="3" count="1">
            <x v="3713"/>
          </reference>
        </references>
      </pivotArea>
    </format>
    <format dxfId="8800">
      <pivotArea dataOnly="0" labelOnly="1" outline="0" fieldPosition="0">
        <references count="2">
          <reference field="1" count="1" selected="0">
            <x v="1222"/>
          </reference>
          <reference field="3" count="1">
            <x v="96"/>
          </reference>
        </references>
      </pivotArea>
    </format>
    <format dxfId="8799">
      <pivotArea outline="0" fieldPosition="0">
        <references count="2">
          <reference field="1" count="2" selected="0">
            <x v="1256"/>
            <x v="1257"/>
          </reference>
          <reference field="3" count="2" selected="0">
            <x v="99"/>
            <x v="3724"/>
          </reference>
        </references>
      </pivotArea>
    </format>
    <format dxfId="8798">
      <pivotArea dataOnly="0" labelOnly="1" outline="0" fieldPosition="0">
        <references count="1">
          <reference field="1" count="2">
            <x v="1256"/>
            <x v="1257"/>
          </reference>
        </references>
      </pivotArea>
    </format>
    <format dxfId="8797">
      <pivotArea dataOnly="0" labelOnly="1" outline="0" fieldPosition="0">
        <references count="2">
          <reference field="1" count="1" selected="0">
            <x v="1256"/>
          </reference>
          <reference field="3" count="1">
            <x v="99"/>
          </reference>
        </references>
      </pivotArea>
    </format>
    <format dxfId="8796">
      <pivotArea dataOnly="0" labelOnly="1" outline="0" fieldPosition="0">
        <references count="2">
          <reference field="1" count="1" selected="0">
            <x v="1257"/>
          </reference>
          <reference field="3" count="1">
            <x v="3724"/>
          </reference>
        </references>
      </pivotArea>
    </format>
    <format dxfId="8795">
      <pivotArea dataOnly="0" labelOnly="1" outline="0" fieldPosition="0">
        <references count="2">
          <reference field="1" count="1" selected="0">
            <x v="1298"/>
          </reference>
          <reference field="3" count="1">
            <x v="102"/>
          </reference>
        </references>
      </pivotArea>
    </format>
    <format dxfId="8794">
      <pivotArea outline="0" fieldPosition="0">
        <references count="2">
          <reference field="1" count="2" selected="0">
            <x v="1330"/>
            <x v="1331"/>
          </reference>
          <reference field="3" count="2" selected="0">
            <x v="105"/>
            <x v="3728"/>
          </reference>
        </references>
      </pivotArea>
    </format>
    <format dxfId="8793">
      <pivotArea dataOnly="0" labelOnly="1" outline="0" fieldPosition="0">
        <references count="1">
          <reference field="1" count="2">
            <x v="1330"/>
            <x v="1331"/>
          </reference>
        </references>
      </pivotArea>
    </format>
    <format dxfId="8792">
      <pivotArea dataOnly="0" labelOnly="1" outline="0" fieldPosition="0">
        <references count="2">
          <reference field="1" count="1" selected="0">
            <x v="1330"/>
          </reference>
          <reference field="3" count="1">
            <x v="105"/>
          </reference>
        </references>
      </pivotArea>
    </format>
    <format dxfId="8791">
      <pivotArea dataOnly="0" labelOnly="1" outline="0" fieldPosition="0">
        <references count="2">
          <reference field="1" count="1" selected="0">
            <x v="1331"/>
          </reference>
          <reference field="3" count="1">
            <x v="3728"/>
          </reference>
        </references>
      </pivotArea>
    </format>
    <format dxfId="8790">
      <pivotArea dataOnly="0" labelOnly="1" outline="0" fieldPosition="0">
        <references count="2">
          <reference field="1" count="1" selected="0">
            <x v="1354"/>
          </reference>
          <reference field="3" count="1">
            <x v="106"/>
          </reference>
        </references>
      </pivotArea>
    </format>
    <format dxfId="8789">
      <pivotArea outline="0" fieldPosition="0">
        <references count="2">
          <reference field="1" count="2" selected="0">
            <x v="1398"/>
            <x v="1399"/>
          </reference>
          <reference field="3" count="1" selected="0">
            <x v="110"/>
          </reference>
        </references>
      </pivotArea>
    </format>
    <format dxfId="8788">
      <pivotArea dataOnly="0" labelOnly="1" outline="0" fieldPosition="0">
        <references count="1">
          <reference field="1" count="2">
            <x v="1398"/>
            <x v="1399"/>
          </reference>
        </references>
      </pivotArea>
    </format>
    <format dxfId="8787">
      <pivotArea dataOnly="0" labelOnly="1" outline="0" fieldPosition="0">
        <references count="2">
          <reference field="1" count="1" selected="0">
            <x v="1398"/>
          </reference>
          <reference field="3" count="1">
            <x v="110"/>
          </reference>
        </references>
      </pivotArea>
    </format>
    <format dxfId="8786">
      <pivotArea dataOnly="0" labelOnly="1" outline="0" fieldPosition="0">
        <references count="2">
          <reference field="1" count="1" selected="0">
            <x v="1399"/>
          </reference>
          <reference field="3" count="1">
            <x v="110"/>
          </reference>
        </references>
      </pivotArea>
    </format>
    <format dxfId="8785">
      <pivotArea outline="0" fieldPosition="0">
        <references count="2">
          <reference field="1" count="3" selected="0">
            <x v="1426"/>
            <x v="1427"/>
            <x v="1432"/>
          </reference>
          <reference field="3" count="3" selected="0">
            <x v="112"/>
            <x v="3738"/>
            <x v="3739"/>
          </reference>
        </references>
      </pivotArea>
    </format>
    <format dxfId="8784">
      <pivotArea dataOnly="0" labelOnly="1" outline="0" fieldPosition="0">
        <references count="1">
          <reference field="1" count="3">
            <x v="1426"/>
            <x v="1427"/>
            <x v="1432"/>
          </reference>
        </references>
      </pivotArea>
    </format>
    <format dxfId="8783">
      <pivotArea dataOnly="0" labelOnly="1" outline="0" fieldPosition="0">
        <references count="2">
          <reference field="1" count="1" selected="0">
            <x v="1426"/>
          </reference>
          <reference field="3" count="1">
            <x v="112"/>
          </reference>
        </references>
      </pivotArea>
    </format>
    <format dxfId="8782">
      <pivotArea dataOnly="0" labelOnly="1" outline="0" fieldPosition="0">
        <references count="2">
          <reference field="1" count="1" selected="0">
            <x v="1427"/>
          </reference>
          <reference field="3" count="1">
            <x v="3738"/>
          </reference>
        </references>
      </pivotArea>
    </format>
    <format dxfId="8781">
      <pivotArea dataOnly="0" labelOnly="1" outline="0" fieldPosition="0">
        <references count="2">
          <reference field="1" count="1" selected="0">
            <x v="1432"/>
          </reference>
          <reference field="3" count="1">
            <x v="3739"/>
          </reference>
        </references>
      </pivotArea>
    </format>
    <format dxfId="8780">
      <pivotArea outline="0" fieldPosition="0">
        <references count="2">
          <reference field="1" count="4" selected="0">
            <x v="1496"/>
            <x v="1497"/>
            <x v="1510"/>
            <x v="1511"/>
          </reference>
          <reference field="3" count="3" selected="0">
            <x v="116"/>
            <x v="117"/>
            <x v="118"/>
          </reference>
        </references>
      </pivotArea>
    </format>
    <format dxfId="8779">
      <pivotArea dataOnly="0" labelOnly="1" outline="0" fieldPosition="0">
        <references count="1">
          <reference field="1" count="4">
            <x v="1496"/>
            <x v="1497"/>
            <x v="1510"/>
            <x v="1511"/>
          </reference>
        </references>
      </pivotArea>
    </format>
    <format dxfId="8778">
      <pivotArea dataOnly="0" labelOnly="1" outline="0" fieldPosition="0">
        <references count="2">
          <reference field="1" count="1" selected="0">
            <x v="1496"/>
          </reference>
          <reference field="3" count="1">
            <x v="116"/>
          </reference>
        </references>
      </pivotArea>
    </format>
    <format dxfId="8777">
      <pivotArea dataOnly="0" labelOnly="1" outline="0" fieldPosition="0">
        <references count="2">
          <reference field="1" count="1" selected="0">
            <x v="1497"/>
          </reference>
          <reference field="3" count="1">
            <x v="117"/>
          </reference>
        </references>
      </pivotArea>
    </format>
    <format dxfId="8776">
      <pivotArea dataOnly="0" labelOnly="1" outline="0" fieldPosition="0">
        <references count="2">
          <reference field="1" count="1" selected="0">
            <x v="1510"/>
          </reference>
          <reference field="3" count="1">
            <x v="118"/>
          </reference>
        </references>
      </pivotArea>
    </format>
    <format dxfId="8775">
      <pivotArea dataOnly="0" labelOnly="1" outline="0" fieldPosition="0">
        <references count="2">
          <reference field="1" count="1" selected="0">
            <x v="1511"/>
          </reference>
          <reference field="3" count="1">
            <x v="118"/>
          </reference>
        </references>
      </pivotArea>
    </format>
    <format dxfId="8774">
      <pivotArea outline="0" fieldPosition="0">
        <references count="2">
          <reference field="1" count="2" selected="0">
            <x v="1558"/>
            <x v="1559"/>
          </reference>
          <reference field="3" count="1" selected="0">
            <x v="121"/>
          </reference>
        </references>
      </pivotArea>
    </format>
    <format dxfId="8773">
      <pivotArea dataOnly="0" labelOnly="1" outline="0" fieldPosition="0">
        <references count="1">
          <reference field="1" count="2">
            <x v="1558"/>
            <x v="1559"/>
          </reference>
        </references>
      </pivotArea>
    </format>
    <format dxfId="8772">
      <pivotArea dataOnly="0" labelOnly="1" outline="0" fieldPosition="0">
        <references count="2">
          <reference field="1" count="1" selected="0">
            <x v="1558"/>
          </reference>
          <reference field="3" count="1">
            <x v="121"/>
          </reference>
        </references>
      </pivotArea>
    </format>
    <format dxfId="8771">
      <pivotArea dataOnly="0" labelOnly="1" outline="0" fieldPosition="0">
        <references count="2">
          <reference field="1" count="1" selected="0">
            <x v="1559"/>
          </reference>
          <reference field="3" count="1">
            <x v="121"/>
          </reference>
        </references>
      </pivotArea>
    </format>
    <format dxfId="8770">
      <pivotArea outline="0" fieldPosition="0">
        <references count="2">
          <reference field="1" count="2" selected="0">
            <x v="1600"/>
            <x v="1601"/>
          </reference>
          <reference field="3" count="2" selected="0">
            <x v="124"/>
            <x v="3742"/>
          </reference>
        </references>
      </pivotArea>
    </format>
    <format dxfId="8769">
      <pivotArea dataOnly="0" labelOnly="1" outline="0" fieldPosition="0">
        <references count="1">
          <reference field="1" count="2">
            <x v="1600"/>
            <x v="1601"/>
          </reference>
        </references>
      </pivotArea>
    </format>
    <format dxfId="8768">
      <pivotArea dataOnly="0" labelOnly="1" outline="0" fieldPosition="0">
        <references count="2">
          <reference field="1" count="1" selected="0">
            <x v="1600"/>
          </reference>
          <reference field="3" count="1">
            <x v="124"/>
          </reference>
        </references>
      </pivotArea>
    </format>
    <format dxfId="8767">
      <pivotArea dataOnly="0" labelOnly="1" outline="0" fieldPosition="0">
        <references count="2">
          <reference field="1" count="1" selected="0">
            <x v="1601"/>
          </reference>
          <reference field="3" count="1">
            <x v="3742"/>
          </reference>
        </references>
      </pivotArea>
    </format>
    <format dxfId="8766">
      <pivotArea outline="0" fieldPosition="0">
        <references count="2">
          <reference field="1" count="1" selected="0">
            <x v="1608"/>
          </reference>
          <reference field="3" count="1" selected="0">
            <x v="3744"/>
          </reference>
        </references>
      </pivotArea>
    </format>
    <format dxfId="8765">
      <pivotArea dataOnly="0" labelOnly="1" outline="0" fieldPosition="0">
        <references count="2">
          <reference field="1" count="1" selected="0">
            <x v="1608"/>
          </reference>
          <reference field="3" count="1">
            <x v="3744"/>
          </reference>
        </references>
      </pivotArea>
    </format>
    <format dxfId="8764">
      <pivotArea dataOnly="0" labelOnly="1" outline="0" fieldPosition="0">
        <references count="2">
          <reference field="1" count="1" selected="0">
            <x v="1654"/>
          </reference>
          <reference field="3" count="1">
            <x v="127"/>
          </reference>
        </references>
      </pivotArea>
    </format>
    <format dxfId="8763">
      <pivotArea outline="0" fieldPosition="0">
        <references count="2">
          <reference field="1" count="2" selected="0">
            <x v="1684"/>
            <x v="1685"/>
          </reference>
          <reference field="3" count="2" selected="0">
            <x v="129"/>
            <x v="3746"/>
          </reference>
        </references>
      </pivotArea>
    </format>
    <format dxfId="8762">
      <pivotArea dataOnly="0" labelOnly="1" outline="0" fieldPosition="0">
        <references count="1">
          <reference field="1" count="2">
            <x v="1684"/>
            <x v="1685"/>
          </reference>
        </references>
      </pivotArea>
    </format>
    <format dxfId="8761">
      <pivotArea dataOnly="0" labelOnly="1" outline="0" fieldPosition="0">
        <references count="2">
          <reference field="1" count="1" selected="0">
            <x v="1684"/>
          </reference>
          <reference field="3" count="1">
            <x v="129"/>
          </reference>
        </references>
      </pivotArea>
    </format>
    <format dxfId="8760">
      <pivotArea dataOnly="0" labelOnly="1" outline="0" fieldPosition="0">
        <references count="2">
          <reference field="1" count="1" selected="0">
            <x v="1685"/>
          </reference>
          <reference field="3" count="1">
            <x v="3746"/>
          </reference>
        </references>
      </pivotArea>
    </format>
    <format dxfId="8759">
      <pivotArea outline="0" fieldPosition="0">
        <references count="2">
          <reference field="1" count="2" selected="0">
            <x v="1699"/>
            <x v="1700"/>
          </reference>
          <reference field="3" count="2" selected="0">
            <x v="130"/>
            <x v="3748"/>
          </reference>
        </references>
      </pivotArea>
    </format>
    <format dxfId="8758">
      <pivotArea dataOnly="0" labelOnly="1" outline="0" fieldPosition="0">
        <references count="1">
          <reference field="1" count="2">
            <x v="1699"/>
            <x v="1700"/>
          </reference>
        </references>
      </pivotArea>
    </format>
    <format dxfId="8757">
      <pivotArea dataOnly="0" labelOnly="1" outline="0" fieldPosition="0">
        <references count="2">
          <reference field="1" count="1" selected="0">
            <x v="1699"/>
          </reference>
          <reference field="3" count="1">
            <x v="130"/>
          </reference>
        </references>
      </pivotArea>
    </format>
    <format dxfId="8756">
      <pivotArea dataOnly="0" labelOnly="1" outline="0" fieldPosition="0">
        <references count="2">
          <reference field="1" count="1" selected="0">
            <x v="1700"/>
          </reference>
          <reference field="3" count="1">
            <x v="3748"/>
          </reference>
        </references>
      </pivotArea>
    </format>
    <format dxfId="8755">
      <pivotArea outline="0" fieldPosition="0">
        <references count="2">
          <reference field="1" count="2" selected="0">
            <x v="1729"/>
            <x v="1730"/>
          </reference>
          <reference field="3" count="2" selected="0">
            <x v="132"/>
            <x v="3754"/>
          </reference>
        </references>
      </pivotArea>
    </format>
    <format dxfId="8754">
      <pivotArea dataOnly="0" labelOnly="1" outline="0" fieldPosition="0">
        <references count="1">
          <reference field="1" count="2">
            <x v="1729"/>
            <x v="1730"/>
          </reference>
        </references>
      </pivotArea>
    </format>
    <format dxfId="8753">
      <pivotArea dataOnly="0" labelOnly="1" outline="0" fieldPosition="0">
        <references count="2">
          <reference field="1" count="1" selected="0">
            <x v="1729"/>
          </reference>
          <reference field="3" count="1">
            <x v="132"/>
          </reference>
        </references>
      </pivotArea>
    </format>
    <format dxfId="8752">
      <pivotArea dataOnly="0" labelOnly="1" outline="0" fieldPosition="0">
        <references count="2">
          <reference field="1" count="1" selected="0">
            <x v="1730"/>
          </reference>
          <reference field="3" count="1">
            <x v="3754"/>
          </reference>
        </references>
      </pivotArea>
    </format>
    <format dxfId="8751">
      <pivotArea dataOnly="0" labelOnly="1" outline="0" fieldPosition="0">
        <references count="2">
          <reference field="1" count="1" selected="0">
            <x v="1810"/>
          </reference>
          <reference field="3" count="1">
            <x v="136"/>
          </reference>
        </references>
      </pivotArea>
    </format>
    <format dxfId="8750">
      <pivotArea outline="0" fieldPosition="0">
        <references count="2">
          <reference field="1" count="2" selected="0">
            <x v="1860"/>
            <x v="1861"/>
          </reference>
          <reference field="3" count="2" selected="0">
            <x v="139"/>
            <x v="3776"/>
          </reference>
        </references>
      </pivotArea>
    </format>
    <format dxfId="8749">
      <pivotArea dataOnly="0" labelOnly="1" outline="0" fieldPosition="0">
        <references count="1">
          <reference field="1" count="2">
            <x v="1860"/>
            <x v="1861"/>
          </reference>
        </references>
      </pivotArea>
    </format>
    <format dxfId="8748">
      <pivotArea dataOnly="0" labelOnly="1" outline="0" fieldPosition="0">
        <references count="2">
          <reference field="1" count="1" selected="0">
            <x v="1860"/>
          </reference>
          <reference field="3" count="1">
            <x v="139"/>
          </reference>
        </references>
      </pivotArea>
    </format>
    <format dxfId="8747">
      <pivotArea dataOnly="0" labelOnly="1" outline="0" fieldPosition="0">
        <references count="2">
          <reference field="1" count="1" selected="0">
            <x v="1861"/>
          </reference>
          <reference field="3" count="1">
            <x v="3776"/>
          </reference>
        </references>
      </pivotArea>
    </format>
    <format dxfId="8746">
      <pivotArea outline="0" fieldPosition="0">
        <references count="2">
          <reference field="1" count="2" selected="0">
            <x v="1903"/>
            <x v="1904"/>
          </reference>
          <reference field="3" count="2" selected="0">
            <x v="142"/>
            <x v="3781"/>
          </reference>
        </references>
      </pivotArea>
    </format>
    <format dxfId="8745">
      <pivotArea dataOnly="0" labelOnly="1" outline="0" fieldPosition="0">
        <references count="1">
          <reference field="1" count="2">
            <x v="1903"/>
            <x v="1904"/>
          </reference>
        </references>
      </pivotArea>
    </format>
    <format dxfId="8744">
      <pivotArea dataOnly="0" labelOnly="1" outline="0" fieldPosition="0">
        <references count="2">
          <reference field="1" count="1" selected="0">
            <x v="1903"/>
          </reference>
          <reference field="3" count="1">
            <x v="142"/>
          </reference>
        </references>
      </pivotArea>
    </format>
    <format dxfId="8743">
      <pivotArea dataOnly="0" labelOnly="1" outline="0" fieldPosition="0">
        <references count="2">
          <reference field="1" count="1" selected="0">
            <x v="1904"/>
          </reference>
          <reference field="3" count="1">
            <x v="3781"/>
          </reference>
        </references>
      </pivotArea>
    </format>
    <format dxfId="8742">
      <pivotArea outline="0" fieldPosition="0">
        <references count="2">
          <reference field="1" count="3" selected="0">
            <x v="1973"/>
            <x v="1984"/>
            <x v="1985"/>
          </reference>
          <reference field="3" count="3" selected="0">
            <x v="146"/>
            <x v="147"/>
            <x v="3783"/>
          </reference>
        </references>
      </pivotArea>
    </format>
    <format dxfId="8741">
      <pivotArea dataOnly="0" labelOnly="1" outline="0" fieldPosition="0">
        <references count="1">
          <reference field="1" count="3">
            <x v="1973"/>
            <x v="1984"/>
            <x v="1985"/>
          </reference>
        </references>
      </pivotArea>
    </format>
    <format dxfId="8740">
      <pivotArea dataOnly="0" labelOnly="1" outline="0" fieldPosition="0">
        <references count="2">
          <reference field="1" count="1" selected="0">
            <x v="1973"/>
          </reference>
          <reference field="3" count="1">
            <x v="146"/>
          </reference>
        </references>
      </pivotArea>
    </format>
    <format dxfId="8739">
      <pivotArea dataOnly="0" labelOnly="1" outline="0" fieldPosition="0">
        <references count="2">
          <reference field="1" count="1" selected="0">
            <x v="1984"/>
          </reference>
          <reference field="3" count="1">
            <x v="147"/>
          </reference>
        </references>
      </pivotArea>
    </format>
    <format dxfId="8738">
      <pivotArea dataOnly="0" labelOnly="1" outline="0" fieldPosition="0">
        <references count="2">
          <reference field="1" count="1" selected="0">
            <x v="1985"/>
          </reference>
          <reference field="3" count="1">
            <x v="3783"/>
          </reference>
        </references>
      </pivotArea>
    </format>
    <format dxfId="8737">
      <pivotArea dataOnly="0" labelOnly="1" outline="0" fieldPosition="0">
        <references count="2">
          <reference field="1" count="1" selected="0">
            <x v="2130"/>
          </reference>
          <reference field="3" count="1">
            <x v="156"/>
          </reference>
        </references>
      </pivotArea>
    </format>
    <format dxfId="8736">
      <pivotArea outline="0" fieldPosition="0">
        <references count="2">
          <reference field="1" count="2" selected="0">
            <x v="2160"/>
            <x v="2161"/>
          </reference>
          <reference field="3" count="2" selected="0">
            <x v="158"/>
            <x v="3800"/>
          </reference>
        </references>
      </pivotArea>
    </format>
    <format dxfId="8735">
      <pivotArea dataOnly="0" labelOnly="1" outline="0" fieldPosition="0">
        <references count="1">
          <reference field="1" count="2">
            <x v="2160"/>
            <x v="2161"/>
          </reference>
        </references>
      </pivotArea>
    </format>
    <format dxfId="8734">
      <pivotArea dataOnly="0" labelOnly="1" outline="0" fieldPosition="0">
        <references count="2">
          <reference field="1" count="1" selected="0">
            <x v="2160"/>
          </reference>
          <reference field="3" count="1">
            <x v="158"/>
          </reference>
        </references>
      </pivotArea>
    </format>
    <format dxfId="8733">
      <pivotArea dataOnly="0" labelOnly="1" outline="0" fieldPosition="0">
        <references count="2">
          <reference field="1" count="1" selected="0">
            <x v="2161"/>
          </reference>
          <reference field="3" count="1">
            <x v="3800"/>
          </reference>
        </references>
      </pivotArea>
    </format>
    <format dxfId="8732">
      <pivotArea outline="0" fieldPosition="0">
        <references count="2">
          <reference field="1" count="2" selected="0">
            <x v="2175"/>
            <x v="2176"/>
          </reference>
          <reference field="3" count="2" selected="0">
            <x v="159"/>
            <x v="3804"/>
          </reference>
        </references>
      </pivotArea>
    </format>
    <format dxfId="8731">
      <pivotArea dataOnly="0" labelOnly="1" outline="0" fieldPosition="0">
        <references count="1">
          <reference field="1" count="2">
            <x v="2175"/>
            <x v="2176"/>
          </reference>
        </references>
      </pivotArea>
    </format>
    <format dxfId="8730">
      <pivotArea dataOnly="0" labelOnly="1" outline="0" fieldPosition="0">
        <references count="2">
          <reference field="1" count="1" selected="0">
            <x v="2175"/>
          </reference>
          <reference field="3" count="1">
            <x v="159"/>
          </reference>
        </references>
      </pivotArea>
    </format>
    <format dxfId="8729">
      <pivotArea dataOnly="0" labelOnly="1" outline="0" fieldPosition="0">
        <references count="2">
          <reference field="1" count="1" selected="0">
            <x v="2176"/>
          </reference>
          <reference field="3" count="1">
            <x v="3804"/>
          </reference>
        </references>
      </pivotArea>
    </format>
    <format dxfId="8728">
      <pivotArea outline="0" fieldPosition="0">
        <references count="2">
          <reference field="1" count="2" selected="0">
            <x v="2204"/>
            <x v="2205"/>
          </reference>
          <reference field="3" count="2" selected="0">
            <x v="161"/>
            <x v="3806"/>
          </reference>
        </references>
      </pivotArea>
    </format>
    <format dxfId="8727">
      <pivotArea dataOnly="0" labelOnly="1" outline="0" fieldPosition="0">
        <references count="1">
          <reference field="1" count="2">
            <x v="2204"/>
            <x v="2205"/>
          </reference>
        </references>
      </pivotArea>
    </format>
    <format dxfId="8726">
      <pivotArea dataOnly="0" labelOnly="1" outline="0" fieldPosition="0">
        <references count="2">
          <reference field="1" count="1" selected="0">
            <x v="2204"/>
          </reference>
          <reference field="3" count="1">
            <x v="161"/>
          </reference>
        </references>
      </pivotArea>
    </format>
    <format dxfId="8725">
      <pivotArea dataOnly="0" labelOnly="1" outline="0" fieldPosition="0">
        <references count="2">
          <reference field="1" count="1" selected="0">
            <x v="2205"/>
          </reference>
          <reference field="3" count="1">
            <x v="3806"/>
          </reference>
        </references>
      </pivotArea>
    </format>
    <format dxfId="8724">
      <pivotArea outline="0" fieldPosition="0">
        <references count="2">
          <reference field="1" count="2" selected="0">
            <x v="2294"/>
            <x v="2300"/>
          </reference>
          <reference field="3" count="2" selected="0">
            <x v="166"/>
            <x v="167"/>
          </reference>
        </references>
      </pivotArea>
    </format>
    <format dxfId="8723">
      <pivotArea dataOnly="0" labelOnly="1" outline="0" fieldPosition="0">
        <references count="2">
          <reference field="1" count="1" selected="0">
            <x v="2294"/>
          </reference>
          <reference field="3" count="1">
            <x v="166"/>
          </reference>
        </references>
      </pivotArea>
    </format>
    <format dxfId="8722">
      <pivotArea dataOnly="0" labelOnly="1" outline="0" fieldPosition="0">
        <references count="2">
          <reference field="1" count="1" selected="0">
            <x v="2300"/>
          </reference>
          <reference field="3" count="1">
            <x v="167"/>
          </reference>
        </references>
      </pivotArea>
    </format>
    <format dxfId="8721">
      <pivotArea outline="0" fieldPosition="0">
        <references count="2">
          <reference field="1" count="1" selected="0">
            <x v="2306"/>
          </reference>
          <reference field="3" count="1" selected="0">
            <x v="3816"/>
          </reference>
        </references>
      </pivotArea>
    </format>
    <format dxfId="8720">
      <pivotArea dataOnly="0" labelOnly="1" outline="0" fieldPosition="0">
        <references count="2">
          <reference field="1" count="1" selected="0">
            <x v="2306"/>
          </reference>
          <reference field="3" count="1">
            <x v="3816"/>
          </reference>
        </references>
      </pivotArea>
    </format>
    <format dxfId="8719">
      <pivotArea dataOnly="0" labelOnly="1" outline="0" fieldPosition="0">
        <references count="2">
          <reference field="1" count="1" selected="0">
            <x v="2413"/>
          </reference>
          <reference field="3" count="1">
            <x v="174"/>
          </reference>
        </references>
      </pivotArea>
    </format>
    <format dxfId="8718">
      <pivotArea outline="0" fieldPosition="0">
        <references count="2">
          <reference field="1" count="2" selected="0">
            <x v="2471"/>
            <x v="2472"/>
          </reference>
          <reference field="3" count="1" selected="0">
            <x v="179"/>
          </reference>
        </references>
      </pivotArea>
    </format>
    <format dxfId="8717">
      <pivotArea dataOnly="0" labelOnly="1" outline="0" fieldPosition="0">
        <references count="1">
          <reference field="1" count="2">
            <x v="2471"/>
            <x v="2472"/>
          </reference>
        </references>
      </pivotArea>
    </format>
    <format dxfId="8716">
      <pivotArea dataOnly="0" labelOnly="1" outline="0" fieldPosition="0">
        <references count="2">
          <reference field="1" count="1" selected="0">
            <x v="2471"/>
          </reference>
          <reference field="3" count="1">
            <x v="179"/>
          </reference>
        </references>
      </pivotArea>
    </format>
    <format dxfId="8715">
      <pivotArea dataOnly="0" labelOnly="1" outline="0" fieldPosition="0">
        <references count="2">
          <reference field="1" count="1" selected="0">
            <x v="2472"/>
          </reference>
          <reference field="3" count="1">
            <x v="179"/>
          </reference>
        </references>
      </pivotArea>
    </format>
    <format dxfId="8714">
      <pivotArea outline="0" fieldPosition="0">
        <references count="2">
          <reference field="1" count="3" selected="0">
            <x v="2527"/>
            <x v="2528"/>
            <x v="2554"/>
          </reference>
          <reference field="3" count="2" selected="0">
            <x v="183"/>
            <x v="184"/>
          </reference>
        </references>
      </pivotArea>
    </format>
    <format dxfId="8713">
      <pivotArea dataOnly="0" labelOnly="1" outline="0" fieldPosition="0">
        <references count="1">
          <reference field="1" count="3">
            <x v="2527"/>
            <x v="2528"/>
            <x v="2554"/>
          </reference>
        </references>
      </pivotArea>
    </format>
    <format dxfId="8712">
      <pivotArea dataOnly="0" labelOnly="1" outline="0" fieldPosition="0">
        <references count="2">
          <reference field="1" count="1" selected="0">
            <x v="2527"/>
          </reference>
          <reference field="3" count="1">
            <x v="183"/>
          </reference>
        </references>
      </pivotArea>
    </format>
    <format dxfId="8711">
      <pivotArea dataOnly="0" labelOnly="1" outline="0" fieldPosition="0">
        <references count="2">
          <reference field="1" count="1" selected="0">
            <x v="2528"/>
          </reference>
          <reference field="3" count="1">
            <x v="183"/>
          </reference>
        </references>
      </pivotArea>
    </format>
    <format dxfId="8710">
      <pivotArea dataOnly="0" labelOnly="1" outline="0" fieldPosition="0">
        <references count="2">
          <reference field="1" count="1" selected="0">
            <x v="2554"/>
          </reference>
          <reference field="3" count="1">
            <x v="184"/>
          </reference>
        </references>
      </pivotArea>
    </format>
    <format dxfId="8709">
      <pivotArea outline="0" fieldPosition="0">
        <references count="2">
          <reference field="1" count="2" selected="0">
            <x v="2574"/>
            <x v="2575"/>
          </reference>
          <reference field="3" count="2" selected="0">
            <x v="186"/>
            <x v="3818"/>
          </reference>
        </references>
      </pivotArea>
    </format>
    <format dxfId="8708">
      <pivotArea dataOnly="0" labelOnly="1" outline="0" fieldPosition="0">
        <references count="1">
          <reference field="1" count="2">
            <x v="2574"/>
            <x v="2575"/>
          </reference>
        </references>
      </pivotArea>
    </format>
    <format dxfId="8707">
      <pivotArea dataOnly="0" labelOnly="1" outline="0" fieldPosition="0">
        <references count="2">
          <reference field="1" count="1" selected="0">
            <x v="2574"/>
          </reference>
          <reference field="3" count="1">
            <x v="186"/>
          </reference>
        </references>
      </pivotArea>
    </format>
    <format dxfId="8706">
      <pivotArea dataOnly="0" labelOnly="1" outline="0" fieldPosition="0">
        <references count="2">
          <reference field="1" count="1" selected="0">
            <x v="2575"/>
          </reference>
          <reference field="3" count="1">
            <x v="3818"/>
          </reference>
        </references>
      </pivotArea>
    </format>
    <format dxfId="8705">
      <pivotArea outline="0" fieldPosition="0">
        <references count="2">
          <reference field="1" count="3" selected="0">
            <x v="2617"/>
            <x v="2618"/>
            <x v="2631"/>
          </reference>
          <reference field="3" count="2" selected="0">
            <x v="189"/>
            <x v="190"/>
          </reference>
        </references>
      </pivotArea>
    </format>
    <format dxfId="8704">
      <pivotArea dataOnly="0" labelOnly="1" outline="0" fieldPosition="0">
        <references count="1">
          <reference field="1" count="3">
            <x v="2617"/>
            <x v="2618"/>
            <x v="2631"/>
          </reference>
        </references>
      </pivotArea>
    </format>
    <format dxfId="8703">
      <pivotArea dataOnly="0" labelOnly="1" outline="0" fieldPosition="0">
        <references count="2">
          <reference field="1" count="1" selected="0">
            <x v="2617"/>
          </reference>
          <reference field="3" count="1">
            <x v="189"/>
          </reference>
        </references>
      </pivotArea>
    </format>
    <format dxfId="8702">
      <pivotArea dataOnly="0" labelOnly="1" outline="0" fieldPosition="0">
        <references count="2">
          <reference field="1" count="1" selected="0">
            <x v="2618"/>
          </reference>
          <reference field="3" count="1">
            <x v="189"/>
          </reference>
        </references>
      </pivotArea>
    </format>
    <format dxfId="8701">
      <pivotArea dataOnly="0" labelOnly="1" outline="0" fieldPosition="0">
        <references count="2">
          <reference field="1" count="1" selected="0">
            <x v="2631"/>
          </reference>
          <reference field="3" count="1">
            <x v="190"/>
          </reference>
        </references>
      </pivotArea>
    </format>
    <format dxfId="8700">
      <pivotArea outline="0" fieldPosition="0">
        <references count="2">
          <reference field="1" count="2" selected="0">
            <x v="2658"/>
            <x v="2659"/>
          </reference>
          <reference field="3" count="1" selected="0">
            <x v="192"/>
          </reference>
        </references>
      </pivotArea>
    </format>
    <format dxfId="8699">
      <pivotArea dataOnly="0" labelOnly="1" outline="0" fieldPosition="0">
        <references count="1">
          <reference field="1" count="2">
            <x v="2658"/>
            <x v="2659"/>
          </reference>
        </references>
      </pivotArea>
    </format>
    <format dxfId="8698">
      <pivotArea dataOnly="0" labelOnly="1" outline="0" fieldPosition="0">
        <references count="2">
          <reference field="1" count="1" selected="0">
            <x v="2658"/>
          </reference>
          <reference field="3" count="1">
            <x v="192"/>
          </reference>
        </references>
      </pivotArea>
    </format>
    <format dxfId="8697">
      <pivotArea dataOnly="0" labelOnly="1" outline="0" fieldPosition="0">
        <references count="2">
          <reference field="1" count="1" selected="0">
            <x v="2659"/>
          </reference>
          <reference field="3" count="1">
            <x v="192"/>
          </reference>
        </references>
      </pivotArea>
    </format>
    <format dxfId="8696">
      <pivotArea outline="0" fieldPosition="0">
        <references count="2">
          <reference field="1" count="5" selected="0">
            <x v="2761"/>
            <x v="2762"/>
            <x v="2776"/>
            <x v="2777"/>
            <x v="2813"/>
          </reference>
          <reference field="3" count="4" selected="0">
            <x v="190"/>
            <x v="198"/>
            <x v="3828"/>
            <x v="3858"/>
          </reference>
        </references>
      </pivotArea>
    </format>
    <format dxfId="8695">
      <pivotArea dataOnly="0" labelOnly="1" outline="0" fieldPosition="0">
        <references count="1">
          <reference field="1" count="5">
            <x v="2761"/>
            <x v="2762"/>
            <x v="2776"/>
            <x v="2777"/>
            <x v="2813"/>
          </reference>
        </references>
      </pivotArea>
    </format>
    <format dxfId="8694">
      <pivotArea dataOnly="0" labelOnly="1" outline="0" fieldPosition="0">
        <references count="2">
          <reference field="1" count="1" selected="0">
            <x v="2761"/>
          </reference>
          <reference field="3" count="1">
            <x v="198"/>
          </reference>
        </references>
      </pivotArea>
    </format>
    <format dxfId="8693">
      <pivotArea dataOnly="0" labelOnly="1" outline="0" fieldPosition="0">
        <references count="2">
          <reference field="1" count="1" selected="0">
            <x v="2762"/>
          </reference>
          <reference field="3" count="1">
            <x v="3828"/>
          </reference>
        </references>
      </pivotArea>
    </format>
    <format dxfId="8692">
      <pivotArea dataOnly="0" labelOnly="1" outline="0" fieldPosition="0">
        <references count="2">
          <reference field="1" count="1" selected="0">
            <x v="2776"/>
          </reference>
          <reference field="3" count="1">
            <x v="190"/>
          </reference>
        </references>
      </pivotArea>
    </format>
    <format dxfId="8691">
      <pivotArea dataOnly="0" labelOnly="1" outline="0" fieldPosition="0">
        <references count="2">
          <reference field="1" count="1" selected="0">
            <x v="2777"/>
          </reference>
          <reference field="3" count="1">
            <x v="190"/>
          </reference>
        </references>
      </pivotArea>
    </format>
    <format dxfId="8690">
      <pivotArea dataOnly="0" labelOnly="1" outline="0" fieldPosition="0">
        <references count="2">
          <reference field="1" count="1" selected="0">
            <x v="2813"/>
          </reference>
          <reference field="3" count="1">
            <x v="3858"/>
          </reference>
        </references>
      </pivotArea>
    </format>
    <format dxfId="8689">
      <pivotArea outline="0" fieldPosition="0">
        <references count="2">
          <reference field="1" count="3" selected="0">
            <x v="3139"/>
            <x v="3158"/>
            <x v="3159"/>
          </reference>
          <reference field="3" count="3" selected="0">
            <x v="4"/>
            <x v="225"/>
            <x v="3829"/>
          </reference>
        </references>
      </pivotArea>
    </format>
    <format dxfId="8688">
      <pivotArea dataOnly="0" labelOnly="1" outline="0" fieldPosition="0">
        <references count="1">
          <reference field="1" count="3">
            <x v="3139"/>
            <x v="3158"/>
            <x v="3159"/>
          </reference>
        </references>
      </pivotArea>
    </format>
    <format dxfId="8687">
      <pivotArea dataOnly="0" labelOnly="1" outline="0" fieldPosition="0">
        <references count="2">
          <reference field="1" count="1" selected="0">
            <x v="3139"/>
          </reference>
          <reference field="3" count="1">
            <x v="225"/>
          </reference>
        </references>
      </pivotArea>
    </format>
    <format dxfId="8686">
      <pivotArea dataOnly="0" labelOnly="1" outline="0" fieldPosition="0">
        <references count="2">
          <reference field="1" count="1" selected="0">
            <x v="3158"/>
          </reference>
          <reference field="3" count="1">
            <x v="4"/>
          </reference>
        </references>
      </pivotArea>
    </format>
    <format dxfId="8685">
      <pivotArea dataOnly="0" labelOnly="1" outline="0" fieldPosition="0">
        <references count="2">
          <reference field="1" count="1" selected="0">
            <x v="3159"/>
          </reference>
          <reference field="3" count="1">
            <x v="3829"/>
          </reference>
        </references>
      </pivotArea>
    </format>
    <format dxfId="8684">
      <pivotArea outline="0" fieldPosition="0">
        <references count="2">
          <reference field="1" count="2" selected="0">
            <x v="3195"/>
            <x v="3196"/>
          </reference>
          <reference field="3" count="2" selected="0">
            <x v="3"/>
            <x v="3835"/>
          </reference>
        </references>
      </pivotArea>
    </format>
    <format dxfId="8683">
      <pivotArea dataOnly="0" labelOnly="1" outline="0" fieldPosition="0">
        <references count="1">
          <reference field="1" count="2">
            <x v="3195"/>
            <x v="3196"/>
          </reference>
        </references>
      </pivotArea>
    </format>
    <format dxfId="8682">
      <pivotArea dataOnly="0" labelOnly="1" outline="0" fieldPosition="0">
        <references count="2">
          <reference field="1" count="1" selected="0">
            <x v="3195"/>
          </reference>
          <reference field="3" count="1">
            <x v="3"/>
          </reference>
        </references>
      </pivotArea>
    </format>
    <format dxfId="8681">
      <pivotArea dataOnly="0" labelOnly="1" outline="0" fieldPosition="0">
        <references count="2">
          <reference field="1" count="1" selected="0">
            <x v="3196"/>
          </reference>
          <reference field="3" count="1">
            <x v="3835"/>
          </reference>
        </references>
      </pivotArea>
    </format>
    <format dxfId="8680">
      <pivotArea dataOnly="0" labelOnly="1" outline="0" fieldPosition="0">
        <references count="2">
          <reference field="1" count="1" selected="0">
            <x v="3558"/>
          </reference>
          <reference field="3" count="1">
            <x v="6"/>
          </reference>
        </references>
      </pivotArea>
    </format>
    <format dxfId="8679">
      <pivotArea dataOnly="0" labelOnly="1" outline="0" fieldPosition="0">
        <references count="2">
          <reference field="1" count="1" selected="0">
            <x v="3559"/>
          </reference>
          <reference field="3" count="1">
            <x v="2259"/>
          </reference>
        </references>
      </pivotArea>
    </format>
    <format dxfId="8678">
      <pivotArea dataOnly="0" labelOnly="1" outline="0" fieldPosition="0">
        <references count="2">
          <reference field="1" count="1" selected="0">
            <x v="3560"/>
          </reference>
          <reference field="3" count="1">
            <x v="257"/>
          </reference>
        </references>
      </pivotArea>
    </format>
    <format dxfId="8677">
      <pivotArea dataOnly="0" labelOnly="1" outline="0" fieldPosition="0">
        <references count="2">
          <reference field="1" count="1" selected="0">
            <x v="3652"/>
          </reference>
          <reference field="3" count="1">
            <x v="262"/>
          </reference>
        </references>
      </pivotArea>
    </format>
    <format dxfId="8676">
      <pivotArea dataOnly="0" labelOnly="1" outline="0" fieldPosition="0">
        <references count="2">
          <reference field="1" count="1" selected="0">
            <x v="3653"/>
          </reference>
          <reference field="3" count="1">
            <x v="262"/>
          </reference>
        </references>
      </pivotArea>
    </format>
    <format dxfId="8675">
      <pivotArea dataOnly="0" labelOnly="1" outline="0" fieldPosition="0">
        <references count="2">
          <reference field="1" count="1" selected="0">
            <x v="4543"/>
          </reference>
          <reference field="3" count="1">
            <x v="314"/>
          </reference>
        </references>
      </pivotArea>
    </format>
    <format dxfId="8674">
      <pivotArea dataOnly="0" labelOnly="1" outline="0" fieldPosition="0">
        <references count="2">
          <reference field="1" count="1" selected="0">
            <x v="4544"/>
          </reference>
          <reference field="3" count="1">
            <x v="315"/>
          </reference>
        </references>
      </pivotArea>
    </format>
    <format dxfId="8673">
      <pivotArea dataOnly="0" labelOnly="1" outline="0" fieldPosition="0">
        <references count="2">
          <reference field="1" count="1" selected="0">
            <x v="4708"/>
          </reference>
          <reference field="3" count="1">
            <x v="317"/>
          </reference>
        </references>
      </pivotArea>
    </format>
    <format dxfId="8672">
      <pivotArea dataOnly="0" labelOnly="1" outline="0" fieldPosition="0">
        <references count="2">
          <reference field="1" count="1" selected="0">
            <x v="4709"/>
          </reference>
          <reference field="3" count="1">
            <x v="3843"/>
          </reference>
        </references>
      </pivotArea>
    </format>
    <format dxfId="8671">
      <pivotArea dataOnly="0" labelOnly="1" outline="0" fieldPosition="0">
        <references count="2">
          <reference field="1" count="1" selected="0">
            <x v="4717"/>
          </reference>
          <reference field="3" count="1">
            <x v="3844"/>
          </reference>
        </references>
      </pivotArea>
    </format>
    <format dxfId="8670">
      <pivotArea dataOnly="0" labelOnly="1" outline="0" fieldPosition="0">
        <references count="2">
          <reference field="1" count="1" selected="0">
            <x v="4776"/>
          </reference>
          <reference field="3" count="1">
            <x v="318"/>
          </reference>
        </references>
      </pivotArea>
    </format>
    <format dxfId="8669">
      <pivotArea dataOnly="0" labelOnly="1" outline="0" fieldPosition="0">
        <references count="2">
          <reference field="1" count="1" selected="0">
            <x v="4788"/>
          </reference>
          <reference field="3" count="1">
            <x v="3847"/>
          </reference>
        </references>
      </pivotArea>
    </format>
    <format dxfId="8668">
      <pivotArea dataOnly="0" labelOnly="1" outline="0" fieldPosition="0">
        <references count="2">
          <reference field="1" count="1" selected="0">
            <x v="4919"/>
          </reference>
          <reference field="3" count="1">
            <x v="319"/>
          </reference>
        </references>
      </pivotArea>
    </format>
    <format dxfId="8667">
      <pivotArea dataOnly="0" labelOnly="1" outline="0" fieldPosition="0">
        <references count="2">
          <reference field="1" count="1" selected="0">
            <x v="4921"/>
          </reference>
          <reference field="3" count="1">
            <x v="3848"/>
          </reference>
        </references>
      </pivotArea>
    </format>
    <format dxfId="8666">
      <pivotArea dataOnly="0" labelOnly="1" outline="0" fieldPosition="0">
        <references count="2">
          <reference field="1" count="1" selected="0">
            <x v="4960"/>
          </reference>
          <reference field="3" count="1">
            <x v="3850"/>
          </reference>
        </references>
      </pivotArea>
    </format>
    <format dxfId="8665">
      <pivotArea dataOnly="0" labelOnly="1" outline="0" fieldPosition="0">
        <references count="2">
          <reference field="1" count="1" selected="0">
            <x v="5306"/>
          </reference>
          <reference field="3" count="1">
            <x v="3852"/>
          </reference>
        </references>
      </pivotArea>
    </format>
    <format dxfId="8664">
      <pivotArea dataOnly="0" labelOnly="1" outline="0" fieldPosition="0">
        <references count="2">
          <reference field="1" count="1" selected="0">
            <x v="5369"/>
          </reference>
          <reference field="3" count="1">
            <x v="320"/>
          </reference>
        </references>
      </pivotArea>
    </format>
    <format dxfId="8663">
      <pivotArea dataOnly="0" labelOnly="1" outline="0" fieldPosition="0">
        <references count="2">
          <reference field="1" count="1" selected="0">
            <x v="5370"/>
          </reference>
          <reference field="3" count="1">
            <x v="3853"/>
          </reference>
        </references>
      </pivotArea>
    </format>
    <format dxfId="8662">
      <pivotArea dataOnly="0" labelOnly="1" outline="0" fieldPosition="0">
        <references count="2">
          <reference field="1" count="1" selected="0">
            <x v="5562"/>
          </reference>
          <reference field="3" count="1">
            <x v="325"/>
          </reference>
        </references>
      </pivotArea>
    </format>
    <format dxfId="8661">
      <pivotArea dataOnly="0" labelOnly="1" outline="0" fieldPosition="0">
        <references count="2">
          <reference field="1" count="1" selected="0">
            <x v="5649"/>
          </reference>
          <reference field="3" count="1">
            <x v="327"/>
          </reference>
        </references>
      </pivotArea>
    </format>
    <format dxfId="8660">
      <pivotArea dataOnly="0" labelOnly="1" outline="0" fieldPosition="0">
        <references count="2">
          <reference field="1" count="1" selected="0">
            <x v="5650"/>
          </reference>
          <reference field="3" count="1">
            <x v="327"/>
          </reference>
        </references>
      </pivotArea>
    </format>
    <format dxfId="8659">
      <pivotArea dataOnly="0" labelOnly="1" outline="0" fieldPosition="0">
        <references count="2">
          <reference field="1" count="1" selected="0">
            <x v="0"/>
          </reference>
          <reference field="3" count="1">
            <x v="11"/>
          </reference>
        </references>
      </pivotArea>
    </format>
    <format dxfId="8658">
      <pivotArea dataOnly="0" labelOnly="1" outline="0" fieldPosition="0">
        <references count="2">
          <reference field="1" count="1" selected="0">
            <x v="1"/>
          </reference>
          <reference field="3" count="1">
            <x v="10"/>
          </reference>
        </references>
      </pivotArea>
    </format>
    <format dxfId="8657">
      <pivotArea dataOnly="0" labelOnly="1" outline="0" fieldPosition="0">
        <references count="2">
          <reference field="1" count="1" selected="0">
            <x v="2"/>
          </reference>
          <reference field="3" count="1">
            <x v="15"/>
          </reference>
        </references>
      </pivotArea>
    </format>
    <format dxfId="8656">
      <pivotArea dataOnly="0" labelOnly="1" outline="0" fieldPosition="0">
        <references count="2">
          <reference field="1" count="1" selected="0">
            <x v="3"/>
          </reference>
          <reference field="3" count="1">
            <x v="16"/>
          </reference>
        </references>
      </pivotArea>
    </format>
    <format dxfId="8655">
      <pivotArea dataOnly="0" labelOnly="1" outline="0" fieldPosition="0">
        <references count="2">
          <reference field="1" count="1" selected="0">
            <x v="32"/>
          </reference>
          <reference field="3" count="1">
            <x v="19"/>
          </reference>
        </references>
      </pivotArea>
    </format>
    <format dxfId="8654">
      <pivotArea dataOnly="0" labelOnly="1" outline="0" fieldPosition="0">
        <references count="2">
          <reference field="1" count="1" selected="0">
            <x v="133"/>
          </reference>
          <reference field="3" count="1">
            <x v="26"/>
          </reference>
        </references>
      </pivotArea>
    </format>
    <format dxfId="8653">
      <pivotArea dataOnly="0" labelOnly="1" outline="0" fieldPosition="0">
        <references count="2">
          <reference field="1" count="1" selected="0">
            <x v="148"/>
          </reference>
          <reference field="3" count="1">
            <x v="28"/>
          </reference>
        </references>
      </pivotArea>
    </format>
    <format dxfId="8652">
      <pivotArea type="all" dataOnly="0" outline="0" fieldPosition="0"/>
    </format>
    <format dxfId="8651">
      <pivotArea outline="0" collapsedLevelsAreSubtotals="1" fieldPosition="0"/>
    </format>
    <format dxfId="8650">
      <pivotArea type="origin" dataOnly="0" labelOnly="1" outline="0" fieldPosition="0"/>
    </format>
    <format dxfId="8649">
      <pivotArea field="-2" type="button" dataOnly="0" labelOnly="1" outline="0" axis="axisCol" fieldPosition="0"/>
    </format>
    <format dxfId="8648">
      <pivotArea type="topRight" dataOnly="0" labelOnly="1" outline="0" fieldPosition="0"/>
    </format>
    <format dxfId="8647">
      <pivotArea field="1" type="button" dataOnly="0" labelOnly="1" outline="0" axis="axisRow" fieldPosition="0"/>
    </format>
    <format dxfId="8646">
      <pivotArea field="3" type="button" dataOnly="0" labelOnly="1" outline="0" axis="axisRow" fieldPosition="1"/>
    </format>
    <format dxfId="8645">
      <pivotArea dataOnly="0" labelOnly="1" outline="0" fieldPosition="0">
        <references count="1">
          <reference field="1" count="50">
            <x v="0"/>
            <x v="1"/>
            <x v="2"/>
            <x v="3"/>
            <x v="4"/>
            <x v="5"/>
            <x v="18"/>
            <x v="19"/>
            <x v="32"/>
            <x v="33"/>
            <x v="46"/>
            <x v="47"/>
            <x v="71"/>
            <x v="72"/>
            <x v="73"/>
            <x v="86"/>
            <x v="87"/>
            <x v="100"/>
            <x v="101"/>
            <x v="114"/>
            <x v="115"/>
            <x v="133"/>
            <x v="134"/>
            <x v="135"/>
            <x v="148"/>
            <x v="149"/>
            <x v="154"/>
            <x v="170"/>
            <x v="171"/>
            <x v="184"/>
            <x v="185"/>
            <x v="190"/>
            <x v="199"/>
            <x v="200"/>
            <x v="213"/>
            <x v="214"/>
            <x v="227"/>
            <x v="228"/>
            <x v="241"/>
            <x v="242"/>
            <x v="269"/>
            <x v="270"/>
            <x v="271"/>
            <x v="276"/>
            <x v="279"/>
            <x v="286"/>
            <x v="287"/>
            <x v="300"/>
            <x v="301"/>
            <x v="314"/>
          </reference>
        </references>
      </pivotArea>
    </format>
    <format dxfId="8644">
      <pivotArea dataOnly="0" labelOnly="1" outline="0" fieldPosition="0">
        <references count="1">
          <reference field="1" count="50">
            <x v="315"/>
            <x v="320"/>
            <x v="328"/>
            <x v="329"/>
            <x v="330"/>
            <x v="343"/>
            <x v="344"/>
            <x v="349"/>
            <x v="357"/>
            <x v="358"/>
            <x v="371"/>
            <x v="372"/>
            <x v="373"/>
            <x v="374"/>
            <x v="375"/>
            <x v="377"/>
            <x v="378"/>
            <x v="401"/>
            <x v="402"/>
            <x v="415"/>
            <x v="416"/>
            <x v="444"/>
            <x v="445"/>
            <x v="446"/>
            <x v="447"/>
            <x v="448"/>
            <x v="449"/>
            <x v="459"/>
            <x v="460"/>
            <x v="461"/>
            <x v="462"/>
            <x v="463"/>
            <x v="464"/>
            <x v="474"/>
            <x v="475"/>
            <x v="488"/>
            <x v="489"/>
            <x v="508"/>
            <x v="509"/>
            <x v="521"/>
            <x v="523"/>
            <x v="525"/>
            <x v="529"/>
            <x v="530"/>
            <x v="551"/>
            <x v="552"/>
            <x v="565"/>
            <x v="566"/>
            <x v="583"/>
            <x v="591"/>
          </reference>
        </references>
      </pivotArea>
    </format>
    <format dxfId="8643">
      <pivotArea dataOnly="0" labelOnly="1" outline="0" fieldPosition="0">
        <references count="1">
          <reference field="1" count="50">
            <x v="592"/>
            <x v="593"/>
            <x v="594"/>
            <x v="595"/>
            <x v="597"/>
            <x v="605"/>
            <x v="606"/>
            <x v="619"/>
            <x v="620"/>
            <x v="633"/>
            <x v="634"/>
            <x v="635"/>
            <x v="636"/>
            <x v="667"/>
            <x v="684"/>
            <x v="685"/>
            <x v="690"/>
            <x v="693"/>
            <x v="703"/>
            <x v="704"/>
            <x v="717"/>
            <x v="718"/>
            <x v="733"/>
            <x v="734"/>
            <x v="735"/>
            <x v="741"/>
            <x v="744"/>
            <x v="751"/>
            <x v="752"/>
            <x v="765"/>
            <x v="766"/>
            <x v="779"/>
            <x v="780"/>
            <x v="793"/>
            <x v="794"/>
            <x v="807"/>
            <x v="808"/>
            <x v="821"/>
            <x v="822"/>
            <x v="835"/>
            <x v="836"/>
            <x v="849"/>
            <x v="850"/>
            <x v="863"/>
            <x v="869"/>
            <x v="870"/>
            <x v="875"/>
            <x v="883"/>
            <x v="884"/>
            <x v="889"/>
          </reference>
        </references>
      </pivotArea>
    </format>
    <format dxfId="8642">
      <pivotArea dataOnly="0" labelOnly="1" outline="0" fieldPosition="0">
        <references count="1">
          <reference field="1" count="50">
            <x v="897"/>
            <x v="898"/>
            <x v="911"/>
            <x v="912"/>
            <x v="925"/>
            <x v="926"/>
            <x v="939"/>
            <x v="940"/>
            <x v="941"/>
            <x v="942"/>
            <x v="943"/>
            <x v="945"/>
            <x v="946"/>
            <x v="947"/>
            <x v="958"/>
            <x v="959"/>
            <x v="964"/>
            <x v="966"/>
            <x v="972"/>
            <x v="973"/>
            <x v="986"/>
            <x v="987"/>
            <x v="996"/>
            <x v="1048"/>
            <x v="1054"/>
            <x v="1055"/>
            <x v="1068"/>
            <x v="1069"/>
            <x v="1074"/>
            <x v="1076"/>
            <x v="1082"/>
            <x v="1083"/>
            <x v="1089"/>
            <x v="1097"/>
            <x v="1098"/>
            <x v="1111"/>
            <x v="1112"/>
            <x v="1125"/>
            <x v="1126"/>
            <x v="1139"/>
            <x v="1140"/>
            <x v="1176"/>
            <x v="1186"/>
            <x v="1187"/>
            <x v="1200"/>
            <x v="1202"/>
            <x v="1208"/>
            <x v="1209"/>
            <x v="1222"/>
            <x v="1228"/>
          </reference>
        </references>
      </pivotArea>
    </format>
    <format dxfId="8641">
      <pivotArea dataOnly="0" labelOnly="1" outline="0" fieldPosition="0">
        <references count="1">
          <reference field="1" count="50">
            <x v="1229"/>
            <x v="1234"/>
            <x v="1236"/>
            <x v="1238"/>
            <x v="1240"/>
            <x v="1242"/>
            <x v="1243"/>
            <x v="1248"/>
            <x v="1250"/>
            <x v="1256"/>
            <x v="1257"/>
            <x v="1262"/>
            <x v="1270"/>
            <x v="1271"/>
            <x v="1284"/>
            <x v="1285"/>
            <x v="1298"/>
            <x v="1299"/>
            <x v="1300"/>
            <x v="1313"/>
            <x v="1314"/>
            <x v="1322"/>
            <x v="1330"/>
            <x v="1331"/>
            <x v="1340"/>
            <x v="1342"/>
            <x v="1354"/>
            <x v="1355"/>
            <x v="1356"/>
            <x v="1362"/>
            <x v="1364"/>
            <x v="1370"/>
            <x v="1371"/>
            <x v="1384"/>
            <x v="1385"/>
            <x v="1390"/>
            <x v="1392"/>
            <x v="1398"/>
            <x v="1399"/>
            <x v="1412"/>
            <x v="1413"/>
            <x v="1426"/>
            <x v="1427"/>
            <x v="1432"/>
            <x v="1436"/>
            <x v="1442"/>
            <x v="1443"/>
            <x v="1456"/>
            <x v="1457"/>
            <x v="1470"/>
          </reference>
        </references>
      </pivotArea>
    </format>
    <format dxfId="8640">
      <pivotArea dataOnly="0" labelOnly="1" outline="0" fieldPosition="0">
        <references count="1">
          <reference field="1" count="50">
            <x v="1471"/>
            <x v="1496"/>
            <x v="1497"/>
            <x v="1510"/>
            <x v="1511"/>
            <x v="1530"/>
            <x v="1531"/>
            <x v="1544"/>
            <x v="1545"/>
            <x v="1558"/>
            <x v="1559"/>
            <x v="1572"/>
            <x v="1573"/>
            <x v="1586"/>
            <x v="1587"/>
            <x v="1600"/>
            <x v="1601"/>
            <x v="1606"/>
            <x v="1608"/>
            <x v="1614"/>
            <x v="1615"/>
            <x v="1628"/>
            <x v="1629"/>
            <x v="1654"/>
            <x v="1670"/>
            <x v="1671"/>
            <x v="1684"/>
            <x v="1685"/>
            <x v="1691"/>
            <x v="1699"/>
            <x v="1700"/>
            <x v="1701"/>
            <x v="1705"/>
            <x v="1706"/>
            <x v="1707"/>
            <x v="1708"/>
            <x v="1715"/>
            <x v="1716"/>
            <x v="1729"/>
            <x v="1730"/>
            <x v="1731"/>
            <x v="1734"/>
            <x v="1736"/>
            <x v="1738"/>
            <x v="1746"/>
            <x v="1747"/>
            <x v="1748"/>
            <x v="1750"/>
            <x v="1753"/>
            <x v="1754"/>
          </reference>
        </references>
      </pivotArea>
    </format>
    <format dxfId="8639">
      <pivotArea dataOnly="0" labelOnly="1" outline="0" fieldPosition="0">
        <references count="1">
          <reference field="1" count="50">
            <x v="1763"/>
            <x v="1764"/>
            <x v="1769"/>
            <x v="1777"/>
            <x v="1778"/>
            <x v="1779"/>
            <x v="1780"/>
            <x v="1781"/>
            <x v="1791"/>
            <x v="1792"/>
            <x v="1797"/>
            <x v="1799"/>
            <x v="1810"/>
            <x v="1818"/>
            <x v="1819"/>
            <x v="1825"/>
            <x v="1833"/>
            <x v="1834"/>
            <x v="1839"/>
            <x v="1860"/>
            <x v="1861"/>
            <x v="1866"/>
            <x v="1868"/>
            <x v="1875"/>
            <x v="1876"/>
            <x v="1881"/>
            <x v="1889"/>
            <x v="1890"/>
            <x v="1903"/>
            <x v="1904"/>
            <x v="1909"/>
            <x v="1917"/>
            <x v="1918"/>
            <x v="1931"/>
            <x v="1932"/>
            <x v="1945"/>
            <x v="1946"/>
            <x v="1973"/>
            <x v="1984"/>
            <x v="1985"/>
            <x v="1986"/>
            <x v="1998"/>
            <x v="1999"/>
            <x v="2000"/>
            <x v="2007"/>
            <x v="2008"/>
            <x v="2021"/>
            <x v="2022"/>
            <x v="2023"/>
            <x v="2024"/>
          </reference>
        </references>
      </pivotArea>
    </format>
    <format dxfId="8638">
      <pivotArea dataOnly="0" labelOnly="1" outline="0" fieldPosition="0">
        <references count="1">
          <reference field="1" count="50">
            <x v="2027"/>
            <x v="2035"/>
            <x v="2036"/>
            <x v="2042"/>
            <x v="2050"/>
            <x v="2051"/>
            <x v="2052"/>
            <x v="2053"/>
            <x v="2056"/>
            <x v="2064"/>
            <x v="2065"/>
            <x v="2078"/>
            <x v="2079"/>
            <x v="2084"/>
            <x v="2086"/>
            <x v="2092"/>
            <x v="2093"/>
            <x v="2106"/>
            <x v="2130"/>
            <x v="2145"/>
            <x v="2146"/>
            <x v="2160"/>
            <x v="2161"/>
            <x v="2162"/>
            <x v="2167"/>
            <x v="2168"/>
            <x v="2175"/>
            <x v="2176"/>
            <x v="2181"/>
            <x v="2190"/>
            <x v="2191"/>
            <x v="2204"/>
            <x v="2205"/>
            <x v="2206"/>
            <x v="2207"/>
            <x v="2218"/>
            <x v="2219"/>
            <x v="2233"/>
            <x v="2234"/>
            <x v="2235"/>
            <x v="2236"/>
            <x v="2253"/>
            <x v="2254"/>
            <x v="2259"/>
            <x v="2267"/>
            <x v="2268"/>
            <x v="2273"/>
            <x v="2294"/>
            <x v="2300"/>
            <x v="2301"/>
          </reference>
        </references>
      </pivotArea>
    </format>
    <format dxfId="8637">
      <pivotArea dataOnly="0" labelOnly="1" outline="0" fieldPosition="0">
        <references count="1">
          <reference field="1" count="50">
            <x v="2306"/>
            <x v="2310"/>
            <x v="2321"/>
            <x v="2322"/>
            <x v="2335"/>
            <x v="2336"/>
            <x v="2349"/>
            <x v="2350"/>
            <x v="2363"/>
            <x v="2364"/>
            <x v="2377"/>
            <x v="2378"/>
            <x v="2391"/>
            <x v="2392"/>
            <x v="2413"/>
            <x v="2415"/>
            <x v="2416"/>
            <x v="2429"/>
            <x v="2435"/>
            <x v="2443"/>
            <x v="2444"/>
            <x v="2457"/>
            <x v="2458"/>
            <x v="2471"/>
            <x v="2472"/>
            <x v="2485"/>
            <x v="2486"/>
            <x v="2499"/>
            <x v="2500"/>
            <x v="2513"/>
            <x v="2514"/>
            <x v="2527"/>
            <x v="2528"/>
            <x v="2554"/>
            <x v="2560"/>
            <x v="2561"/>
            <x v="2574"/>
            <x v="2575"/>
            <x v="2580"/>
            <x v="2588"/>
            <x v="2589"/>
            <x v="2603"/>
            <x v="2604"/>
            <x v="2617"/>
            <x v="2618"/>
            <x v="2631"/>
            <x v="2644"/>
            <x v="2645"/>
            <x v="2658"/>
            <x v="2659"/>
          </reference>
        </references>
      </pivotArea>
    </format>
    <format dxfId="8636">
      <pivotArea dataOnly="0" labelOnly="1" outline="0" fieldPosition="0">
        <references count="1">
          <reference field="1" count="50">
            <x v="2660"/>
            <x v="2661"/>
            <x v="2662"/>
            <x v="2663"/>
            <x v="2664"/>
            <x v="2665"/>
            <x v="2666"/>
            <x v="2667"/>
            <x v="2690"/>
            <x v="2691"/>
            <x v="2704"/>
            <x v="2705"/>
            <x v="2719"/>
            <x v="2720"/>
            <x v="2733"/>
            <x v="2734"/>
            <x v="2747"/>
            <x v="2748"/>
            <x v="2761"/>
            <x v="2762"/>
            <x v="2776"/>
            <x v="2777"/>
            <x v="2813"/>
            <x v="2814"/>
            <x v="2815"/>
            <x v="2816"/>
            <x v="2829"/>
            <x v="2830"/>
            <x v="2843"/>
            <x v="2844"/>
            <x v="2857"/>
            <x v="2858"/>
            <x v="2871"/>
            <x v="2872"/>
            <x v="2885"/>
            <x v="2886"/>
            <x v="2899"/>
            <x v="2900"/>
            <x v="2913"/>
            <x v="2914"/>
            <x v="2927"/>
            <x v="2928"/>
            <x v="2941"/>
            <x v="2942"/>
            <x v="2943"/>
            <x v="2956"/>
            <x v="2957"/>
            <x v="2970"/>
            <x v="2971"/>
            <x v="2984"/>
          </reference>
        </references>
      </pivotArea>
    </format>
    <format dxfId="8635">
      <pivotArea dataOnly="0" labelOnly="1" outline="0" fieldPosition="0">
        <references count="1">
          <reference field="1" count="50">
            <x v="2985"/>
            <x v="2998"/>
            <x v="2999"/>
            <x v="3012"/>
            <x v="3013"/>
            <x v="3014"/>
            <x v="3027"/>
            <x v="3028"/>
            <x v="3041"/>
            <x v="3042"/>
            <x v="3055"/>
            <x v="3056"/>
            <x v="3069"/>
            <x v="3070"/>
            <x v="3083"/>
            <x v="3084"/>
            <x v="3097"/>
            <x v="3098"/>
            <x v="3111"/>
            <x v="3112"/>
            <x v="3125"/>
            <x v="3126"/>
            <x v="3139"/>
            <x v="3158"/>
            <x v="3159"/>
            <x v="3160"/>
            <x v="3161"/>
            <x v="3162"/>
            <x v="3163"/>
            <x v="3164"/>
            <x v="3165"/>
            <x v="3171"/>
            <x v="3172"/>
            <x v="3173"/>
            <x v="3181"/>
            <x v="3182"/>
            <x v="3195"/>
            <x v="3196"/>
            <x v="3201"/>
            <x v="3203"/>
            <x v="3205"/>
            <x v="3209"/>
            <x v="3210"/>
            <x v="3223"/>
            <x v="3224"/>
            <x v="3229"/>
            <x v="3237"/>
            <x v="3238"/>
            <x v="3251"/>
            <x v="3252"/>
          </reference>
        </references>
      </pivotArea>
    </format>
    <format dxfId="8634">
      <pivotArea dataOnly="0" labelOnly="1" outline="0" fieldPosition="0">
        <references count="1">
          <reference field="1" count="50">
            <x v="3265"/>
            <x v="3266"/>
            <x v="3271"/>
            <x v="3279"/>
            <x v="3280"/>
            <x v="3281"/>
            <x v="3294"/>
            <x v="3295"/>
            <x v="3308"/>
            <x v="3309"/>
            <x v="3322"/>
            <x v="3323"/>
            <x v="3324"/>
            <x v="3337"/>
            <x v="3338"/>
            <x v="3351"/>
            <x v="3352"/>
            <x v="3365"/>
            <x v="3366"/>
            <x v="3379"/>
            <x v="3380"/>
            <x v="3393"/>
            <x v="3394"/>
            <x v="3407"/>
            <x v="3408"/>
            <x v="3421"/>
            <x v="3422"/>
            <x v="3423"/>
            <x v="3436"/>
            <x v="3437"/>
            <x v="3438"/>
            <x v="3451"/>
            <x v="3452"/>
            <x v="3465"/>
            <x v="3466"/>
            <x v="3479"/>
            <x v="3480"/>
            <x v="3493"/>
            <x v="3494"/>
            <x v="3507"/>
            <x v="3508"/>
            <x v="3509"/>
            <x v="3522"/>
            <x v="3523"/>
            <x v="3536"/>
            <x v="3537"/>
            <x v="3558"/>
            <x v="3559"/>
            <x v="3560"/>
            <x v="3579"/>
          </reference>
        </references>
      </pivotArea>
    </format>
    <format dxfId="8633">
      <pivotArea dataOnly="0" labelOnly="1" outline="0" fieldPosition="0">
        <references count="1">
          <reference field="1" count="50">
            <x v="3580"/>
            <x v="3610"/>
            <x v="3611"/>
            <x v="3624"/>
            <x v="3625"/>
            <x v="3638"/>
            <x v="3639"/>
            <x v="3652"/>
            <x v="3653"/>
            <x v="3802"/>
            <x v="3803"/>
            <x v="3819"/>
            <x v="3820"/>
            <x v="3821"/>
            <x v="3834"/>
            <x v="3835"/>
            <x v="3851"/>
            <x v="3852"/>
            <x v="3878"/>
            <x v="3879"/>
            <x v="3892"/>
            <x v="3903"/>
            <x v="3904"/>
            <x v="3917"/>
            <x v="3918"/>
            <x v="3931"/>
            <x v="3932"/>
            <x v="3933"/>
            <x v="3971"/>
            <x v="3972"/>
            <x v="3988"/>
            <x v="3989"/>
            <x v="4002"/>
            <x v="4003"/>
            <x v="4016"/>
            <x v="4017"/>
            <x v="4030"/>
            <x v="4031"/>
            <x v="4044"/>
            <x v="4045"/>
            <x v="4046"/>
            <x v="4051"/>
            <x v="4059"/>
            <x v="4060"/>
            <x v="4061"/>
            <x v="4083"/>
            <x v="4084"/>
            <x v="4097"/>
            <x v="4098"/>
            <x v="4112"/>
          </reference>
        </references>
      </pivotArea>
    </format>
    <format dxfId="8632">
      <pivotArea dataOnly="0" labelOnly="1" outline="0" fieldPosition="0">
        <references count="1">
          <reference field="1" count="50">
            <x v="4113"/>
            <x v="4136"/>
            <x v="4137"/>
            <x v="4177"/>
            <x v="4178"/>
            <x v="4191"/>
            <x v="4192"/>
            <x v="4205"/>
            <x v="4206"/>
            <x v="4226"/>
            <x v="4230"/>
            <x v="4231"/>
            <x v="4244"/>
            <x v="4245"/>
            <x v="4258"/>
            <x v="4259"/>
            <x v="4272"/>
            <x v="4273"/>
            <x v="4286"/>
            <x v="4287"/>
            <x v="4300"/>
            <x v="4301"/>
            <x v="4314"/>
            <x v="4315"/>
            <x v="4328"/>
            <x v="4329"/>
            <x v="4342"/>
            <x v="4343"/>
            <x v="4356"/>
            <x v="4357"/>
            <x v="4358"/>
            <x v="4374"/>
            <x v="4375"/>
            <x v="4388"/>
            <x v="4389"/>
            <x v="4402"/>
            <x v="4403"/>
            <x v="4416"/>
            <x v="4417"/>
            <x v="4418"/>
            <x v="4431"/>
            <x v="4432"/>
            <x v="4445"/>
            <x v="4446"/>
            <x v="4459"/>
            <x v="4460"/>
            <x v="4473"/>
            <x v="4474"/>
            <x v="4487"/>
            <x v="4488"/>
          </reference>
        </references>
      </pivotArea>
    </format>
    <format dxfId="8631">
      <pivotArea dataOnly="0" labelOnly="1" outline="0" fieldPosition="0">
        <references count="1">
          <reference field="1" count="50">
            <x v="4501"/>
            <x v="4502"/>
            <x v="4515"/>
            <x v="4516"/>
            <x v="4529"/>
            <x v="4530"/>
            <x v="4543"/>
            <x v="4544"/>
            <x v="4619"/>
            <x v="4620"/>
            <x v="4708"/>
            <x v="4709"/>
            <x v="4717"/>
            <x v="4776"/>
            <x v="4777"/>
            <x v="4778"/>
            <x v="4787"/>
            <x v="4788"/>
            <x v="4919"/>
            <x v="4920"/>
            <x v="4921"/>
            <x v="4959"/>
            <x v="4960"/>
            <x v="5305"/>
            <x v="5306"/>
            <x v="5369"/>
            <x v="5370"/>
            <x v="5371"/>
            <x v="5373"/>
            <x v="5374"/>
            <x v="5375"/>
            <x v="5395"/>
            <x v="5396"/>
            <x v="5419"/>
            <x v="5420"/>
            <x v="5433"/>
            <x v="5434"/>
            <x v="5447"/>
            <x v="5448"/>
            <x v="5449"/>
            <x v="5462"/>
            <x v="5463"/>
            <x v="5478"/>
            <x v="5479"/>
            <x v="5492"/>
            <x v="5493"/>
            <x v="5506"/>
            <x v="5507"/>
            <x v="5520"/>
            <x v="5521"/>
          </reference>
        </references>
      </pivotArea>
    </format>
    <format dxfId="8630">
      <pivotArea dataOnly="0" labelOnly="1" outline="0" fieldPosition="0">
        <references count="1">
          <reference field="1" count="50">
            <x v="5534"/>
            <x v="5535"/>
            <x v="5548"/>
            <x v="5549"/>
            <x v="5562"/>
            <x v="5563"/>
            <x v="5564"/>
            <x v="5649"/>
            <x v="5650"/>
            <x v="5663"/>
            <x v="5664"/>
            <x v="5665"/>
            <x v="5666"/>
            <x v="5679"/>
            <x v="5680"/>
            <x v="5693"/>
            <x v="5694"/>
            <x v="5695"/>
            <x v="5708"/>
            <x v="5709"/>
            <x v="5722"/>
            <x v="5723"/>
            <x v="5736"/>
            <x v="5737"/>
            <x v="5750"/>
            <x v="5751"/>
            <x v="5764"/>
            <x v="5765"/>
            <x v="5778"/>
            <x v="5779"/>
            <x v="5792"/>
            <x v="5793"/>
            <x v="5806"/>
            <x v="5807"/>
            <x v="5820"/>
            <x v="5821"/>
            <x v="5822"/>
            <x v="5835"/>
            <x v="5836"/>
            <x v="5849"/>
            <x v="5850"/>
            <x v="5863"/>
            <x v="5864"/>
            <x v="5877"/>
            <x v="5878"/>
            <x v="5891"/>
            <x v="5892"/>
            <x v="5905"/>
            <x v="5906"/>
            <x v="5907"/>
          </reference>
        </references>
      </pivotArea>
    </format>
    <format dxfId="8629">
      <pivotArea dataOnly="0" labelOnly="1" outline="0" fieldPosition="0">
        <references count="1">
          <reference field="1" count="50">
            <x v="5920"/>
            <x v="5921"/>
            <x v="5934"/>
            <x v="5935"/>
            <x v="5948"/>
            <x v="5949"/>
            <x v="5962"/>
            <x v="5963"/>
            <x v="5976"/>
            <x v="5977"/>
            <x v="5990"/>
            <x v="5991"/>
            <x v="6004"/>
            <x v="6005"/>
            <x v="6018"/>
            <x v="6019"/>
            <x v="6032"/>
            <x v="6033"/>
            <x v="6034"/>
            <x v="6047"/>
            <x v="6048"/>
            <x v="6061"/>
            <x v="6062"/>
            <x v="6075"/>
            <x v="6076"/>
            <x v="6089"/>
            <x v="6090"/>
            <x v="6103"/>
            <x v="6104"/>
            <x v="6117"/>
            <x v="6118"/>
            <x v="6131"/>
            <x v="6132"/>
            <x v="6145"/>
            <x v="6146"/>
            <x v="6159"/>
            <x v="6160"/>
            <x v="6161"/>
            <x v="6174"/>
            <x v="6175"/>
            <x v="6188"/>
            <x v="6189"/>
            <x v="6190"/>
            <x v="6203"/>
            <x v="6204"/>
            <x v="6217"/>
            <x v="6218"/>
            <x v="6231"/>
            <x v="6232"/>
            <x v="6233"/>
          </reference>
        </references>
      </pivotArea>
    </format>
    <format dxfId="8628">
      <pivotArea dataOnly="0" labelOnly="1" outline="0" fieldPosition="0">
        <references count="1">
          <reference field="1" count="50">
            <x v="6234"/>
            <x v="6247"/>
            <x v="6248"/>
            <x v="6261"/>
            <x v="6262"/>
            <x v="6275"/>
            <x v="6276"/>
            <x v="6289"/>
            <x v="6290"/>
            <x v="6299"/>
            <x v="6300"/>
            <x v="6309"/>
            <x v="6310"/>
            <x v="6311"/>
            <x v="6320"/>
            <x v="6321"/>
            <x v="6330"/>
            <x v="6331"/>
            <x v="6340"/>
            <x v="6341"/>
            <x v="6350"/>
            <x v="6351"/>
            <x v="6360"/>
            <x v="6361"/>
            <x v="6362"/>
            <x v="6371"/>
            <x v="6372"/>
            <x v="6381"/>
            <x v="6382"/>
            <x v="6391"/>
            <x v="6395"/>
            <x v="6396"/>
            <x v="6397"/>
            <x v="6398"/>
            <x v="6407"/>
            <x v="6408"/>
            <x v="6417"/>
            <x v="6418"/>
            <x v="6427"/>
            <x v="6428"/>
            <x v="6437"/>
            <x v="6438"/>
            <x v="6447"/>
            <x v="6448"/>
            <x v="6457"/>
            <x v="6458"/>
            <x v="6467"/>
            <x v="6468"/>
            <x v="6477"/>
            <x v="6478"/>
          </reference>
        </references>
      </pivotArea>
    </format>
    <format dxfId="8627">
      <pivotArea dataOnly="0" labelOnly="1" outline="0" fieldPosition="0">
        <references count="1">
          <reference field="1" count="37">
            <x v="6479"/>
            <x v="6488"/>
            <x v="6489"/>
            <x v="6498"/>
            <x v="6499"/>
            <x v="6508"/>
            <x v="6509"/>
            <x v="6518"/>
            <x v="6519"/>
            <x v="6528"/>
            <x v="6529"/>
            <x v="6538"/>
            <x v="6539"/>
            <x v="6548"/>
            <x v="6549"/>
            <x v="6558"/>
            <x v="6559"/>
            <x v="6560"/>
            <x v="6569"/>
            <x v="6570"/>
            <x v="6579"/>
            <x v="6580"/>
            <x v="6581"/>
            <x v="6590"/>
            <x v="6591"/>
            <x v="6600"/>
            <x v="6601"/>
            <x v="6602"/>
            <x v="6611"/>
            <x v="6612"/>
            <x v="6613"/>
            <x v="6622"/>
            <x v="6623"/>
            <x v="6632"/>
            <x v="6633"/>
            <x v="6634"/>
            <x v="6643"/>
          </reference>
        </references>
      </pivotArea>
    </format>
    <format dxfId="8626">
      <pivotArea dataOnly="0" labelOnly="1" outline="0" fieldPosition="0">
        <references count="2">
          <reference field="1" count="1" selected="0">
            <x v="0"/>
          </reference>
          <reference field="3" count="2">
            <x v="11"/>
            <x v="14"/>
          </reference>
        </references>
      </pivotArea>
    </format>
    <format dxfId="8625">
      <pivotArea dataOnly="0" labelOnly="1" outline="0" fieldPosition="0">
        <references count="2">
          <reference field="1" count="1" selected="0">
            <x v="1"/>
          </reference>
          <reference field="3" count="1">
            <x v="10"/>
          </reference>
        </references>
      </pivotArea>
    </format>
    <format dxfId="8624">
      <pivotArea dataOnly="0" labelOnly="1" outline="0" fieldPosition="0">
        <references count="2">
          <reference field="1" count="1" selected="0">
            <x v="2"/>
          </reference>
          <reference field="3" count="1">
            <x v="15"/>
          </reference>
        </references>
      </pivotArea>
    </format>
    <format dxfId="8623">
      <pivotArea dataOnly="0" labelOnly="1" outline="0" fieldPosition="0">
        <references count="2">
          <reference field="1" count="1" selected="0">
            <x v="3"/>
          </reference>
          <reference field="3" count="1">
            <x v="16"/>
          </reference>
        </references>
      </pivotArea>
    </format>
    <format dxfId="8622">
      <pivotArea dataOnly="0" labelOnly="1" outline="0" fieldPosition="0">
        <references count="2">
          <reference field="1" count="1" selected="0">
            <x v="4"/>
          </reference>
          <reference field="3" count="1">
            <x v="17"/>
          </reference>
        </references>
      </pivotArea>
    </format>
    <format dxfId="8621">
      <pivotArea dataOnly="0" labelOnly="1" outline="0" fieldPosition="0">
        <references count="2">
          <reference field="1" count="1" selected="0">
            <x v="5"/>
          </reference>
          <reference field="3" count="1">
            <x v="17"/>
          </reference>
        </references>
      </pivotArea>
    </format>
    <format dxfId="8620">
      <pivotArea dataOnly="0" labelOnly="1" outline="0" fieldPosition="0">
        <references count="2">
          <reference field="1" count="1" selected="0">
            <x v="18"/>
          </reference>
          <reference field="3" count="1">
            <x v="18"/>
          </reference>
        </references>
      </pivotArea>
    </format>
    <format dxfId="8619">
      <pivotArea dataOnly="0" labelOnly="1" outline="0" fieldPosition="0">
        <references count="2">
          <reference field="1" count="1" selected="0">
            <x v="19"/>
          </reference>
          <reference field="3" count="1">
            <x v="18"/>
          </reference>
        </references>
      </pivotArea>
    </format>
    <format dxfId="8618">
      <pivotArea dataOnly="0" labelOnly="1" outline="0" fieldPosition="0">
        <references count="2">
          <reference field="1" count="1" selected="0">
            <x v="32"/>
          </reference>
          <reference field="3" count="1">
            <x v="19"/>
          </reference>
        </references>
      </pivotArea>
    </format>
    <format dxfId="8617">
      <pivotArea dataOnly="0" labelOnly="1" outline="0" fieldPosition="0">
        <references count="2">
          <reference field="1" count="1" selected="0">
            <x v="33"/>
          </reference>
          <reference field="3" count="1">
            <x v="19"/>
          </reference>
        </references>
      </pivotArea>
    </format>
    <format dxfId="8616">
      <pivotArea dataOnly="0" labelOnly="1" outline="0" fieldPosition="0">
        <references count="2">
          <reference field="1" count="1" selected="0">
            <x v="46"/>
          </reference>
          <reference field="3" count="1">
            <x v="20"/>
          </reference>
        </references>
      </pivotArea>
    </format>
    <format dxfId="8615">
      <pivotArea dataOnly="0" labelOnly="1" outline="0" fieldPosition="0">
        <references count="2">
          <reference field="1" count="1" selected="0">
            <x v="47"/>
          </reference>
          <reference field="3" count="1">
            <x v="20"/>
          </reference>
        </references>
      </pivotArea>
    </format>
    <format dxfId="8614">
      <pivotArea dataOnly="0" labelOnly="1" outline="0" fieldPosition="0">
        <references count="2">
          <reference field="1" count="1" selected="0">
            <x v="71"/>
          </reference>
          <reference field="3" count="1">
            <x v="21"/>
          </reference>
        </references>
      </pivotArea>
    </format>
    <format dxfId="8613">
      <pivotArea dataOnly="0" labelOnly="1" outline="0" fieldPosition="0">
        <references count="2">
          <reference field="1" count="1" selected="0">
            <x v="72"/>
          </reference>
          <reference field="3" count="1">
            <x v="22"/>
          </reference>
        </references>
      </pivotArea>
    </format>
    <format dxfId="8612">
      <pivotArea dataOnly="0" labelOnly="1" outline="0" fieldPosition="0">
        <references count="2">
          <reference field="1" count="1" selected="0">
            <x v="73"/>
          </reference>
          <reference field="3" count="1">
            <x v="22"/>
          </reference>
        </references>
      </pivotArea>
    </format>
    <format dxfId="8611">
      <pivotArea dataOnly="0" labelOnly="1" outline="0" fieldPosition="0">
        <references count="2">
          <reference field="1" count="1" selected="0">
            <x v="86"/>
          </reference>
          <reference field="3" count="1">
            <x v="23"/>
          </reference>
        </references>
      </pivotArea>
    </format>
    <format dxfId="8610">
      <pivotArea dataOnly="0" labelOnly="1" outline="0" fieldPosition="0">
        <references count="2">
          <reference field="1" count="1" selected="0">
            <x v="87"/>
          </reference>
          <reference field="3" count="1">
            <x v="23"/>
          </reference>
        </references>
      </pivotArea>
    </format>
    <format dxfId="8609">
      <pivotArea dataOnly="0" labelOnly="1" outline="0" fieldPosition="0">
        <references count="2">
          <reference field="1" count="1" selected="0">
            <x v="100"/>
          </reference>
          <reference field="3" count="1">
            <x v="24"/>
          </reference>
        </references>
      </pivotArea>
    </format>
    <format dxfId="8608">
      <pivotArea dataOnly="0" labelOnly="1" outline="0" fieldPosition="0">
        <references count="2">
          <reference field="1" count="1" selected="0">
            <x v="101"/>
          </reference>
          <reference field="3" count="1">
            <x v="24"/>
          </reference>
        </references>
      </pivotArea>
    </format>
    <format dxfId="8607">
      <pivotArea dataOnly="0" labelOnly="1" outline="0" fieldPosition="0">
        <references count="2">
          <reference field="1" count="1" selected="0">
            <x v="114"/>
          </reference>
          <reference field="3" count="1">
            <x v="25"/>
          </reference>
        </references>
      </pivotArea>
    </format>
    <format dxfId="8606">
      <pivotArea dataOnly="0" labelOnly="1" outline="0" fieldPosition="0">
        <references count="2">
          <reference field="1" count="1" selected="0">
            <x v="115"/>
          </reference>
          <reference field="3" count="1">
            <x v="25"/>
          </reference>
        </references>
      </pivotArea>
    </format>
    <format dxfId="8605">
      <pivotArea dataOnly="0" labelOnly="1" outline="0" fieldPosition="0">
        <references count="2">
          <reference field="1" count="1" selected="0">
            <x v="133"/>
          </reference>
          <reference field="3" count="1">
            <x v="26"/>
          </reference>
        </references>
      </pivotArea>
    </format>
    <format dxfId="8604">
      <pivotArea dataOnly="0" labelOnly="1" outline="0" fieldPosition="0">
        <references count="2">
          <reference field="1" count="1" selected="0">
            <x v="134"/>
          </reference>
          <reference field="3" count="1">
            <x v="27"/>
          </reference>
        </references>
      </pivotArea>
    </format>
    <format dxfId="8603">
      <pivotArea dataOnly="0" labelOnly="1" outline="0" fieldPosition="0">
        <references count="2">
          <reference field="1" count="1" selected="0">
            <x v="135"/>
          </reference>
          <reference field="3" count="1">
            <x v="27"/>
          </reference>
        </references>
      </pivotArea>
    </format>
    <format dxfId="8602">
      <pivotArea dataOnly="0" labelOnly="1" outline="0" fieldPosition="0">
        <references count="2">
          <reference field="1" count="1" selected="0">
            <x v="148"/>
          </reference>
          <reference field="3" count="1">
            <x v="28"/>
          </reference>
        </references>
      </pivotArea>
    </format>
    <format dxfId="8601">
      <pivotArea dataOnly="0" labelOnly="1" outline="0" fieldPosition="0">
        <references count="2">
          <reference field="1" count="1" selected="0">
            <x v="149"/>
          </reference>
          <reference field="3" count="1">
            <x v="29"/>
          </reference>
        </references>
      </pivotArea>
    </format>
    <format dxfId="8600">
      <pivotArea dataOnly="0" labelOnly="1" outline="0" fieldPosition="0">
        <references count="2">
          <reference field="1" count="1" selected="0">
            <x v="154"/>
          </reference>
          <reference field="3" count="1">
            <x v="0"/>
          </reference>
        </references>
      </pivotArea>
    </format>
    <format dxfId="8599">
      <pivotArea dataOnly="0" labelOnly="1" outline="0" fieldPosition="0">
        <references count="2">
          <reference field="1" count="1" selected="0">
            <x v="170"/>
          </reference>
          <reference field="3" count="1">
            <x v="30"/>
          </reference>
        </references>
      </pivotArea>
    </format>
    <format dxfId="8598">
      <pivotArea dataOnly="0" labelOnly="1" outline="0" fieldPosition="0">
        <references count="2">
          <reference field="1" count="1" selected="0">
            <x v="171"/>
          </reference>
          <reference field="3" count="1">
            <x v="30"/>
          </reference>
        </references>
      </pivotArea>
    </format>
    <format dxfId="8597">
      <pivotArea dataOnly="0" labelOnly="1" outline="0" fieldPosition="0">
        <references count="2">
          <reference field="1" count="1" selected="0">
            <x v="184"/>
          </reference>
          <reference field="3" count="1">
            <x v="31"/>
          </reference>
        </references>
      </pivotArea>
    </format>
    <format dxfId="8596">
      <pivotArea dataOnly="0" labelOnly="1" outline="0" fieldPosition="0">
        <references count="2">
          <reference field="1" count="1" selected="0">
            <x v="185"/>
          </reference>
          <reference field="3" count="1">
            <x v="3659"/>
          </reference>
        </references>
      </pivotArea>
    </format>
    <format dxfId="8595">
      <pivotArea dataOnly="0" labelOnly="1" outline="0" fieldPosition="0">
        <references count="2">
          <reference field="1" count="1" selected="0">
            <x v="190"/>
          </reference>
          <reference field="3" count="1">
            <x v="2095"/>
          </reference>
        </references>
      </pivotArea>
    </format>
    <format dxfId="8594">
      <pivotArea dataOnly="0" labelOnly="1" outline="0" fieldPosition="0">
        <references count="2">
          <reference field="1" count="1" selected="0">
            <x v="199"/>
          </reference>
          <reference field="3" count="1">
            <x v="32"/>
          </reference>
        </references>
      </pivotArea>
    </format>
    <format dxfId="8593">
      <pivotArea dataOnly="0" labelOnly="1" outline="0" fieldPosition="0">
        <references count="2">
          <reference field="1" count="1" selected="0">
            <x v="200"/>
          </reference>
          <reference field="3" count="1">
            <x v="32"/>
          </reference>
        </references>
      </pivotArea>
    </format>
    <format dxfId="8592">
      <pivotArea dataOnly="0" labelOnly="1" outline="0" fieldPosition="0">
        <references count="2">
          <reference field="1" count="1" selected="0">
            <x v="213"/>
          </reference>
          <reference field="3" count="1">
            <x v="33"/>
          </reference>
        </references>
      </pivotArea>
    </format>
    <format dxfId="8591">
      <pivotArea dataOnly="0" labelOnly="1" outline="0" fieldPosition="0">
        <references count="2">
          <reference field="1" count="1" selected="0">
            <x v="214"/>
          </reference>
          <reference field="3" count="1">
            <x v="33"/>
          </reference>
        </references>
      </pivotArea>
    </format>
    <format dxfId="8590">
      <pivotArea dataOnly="0" labelOnly="1" outline="0" fieldPosition="0">
        <references count="2">
          <reference field="1" count="1" selected="0">
            <x v="227"/>
          </reference>
          <reference field="3" count="1">
            <x v="34"/>
          </reference>
        </references>
      </pivotArea>
    </format>
    <format dxfId="8589">
      <pivotArea dataOnly="0" labelOnly="1" outline="0" fieldPosition="0">
        <references count="2">
          <reference field="1" count="1" selected="0">
            <x v="228"/>
          </reference>
          <reference field="3" count="1">
            <x v="34"/>
          </reference>
        </references>
      </pivotArea>
    </format>
    <format dxfId="8588">
      <pivotArea dataOnly="0" labelOnly="1" outline="0" fieldPosition="0">
        <references count="2">
          <reference field="1" count="1" selected="0">
            <x v="241"/>
          </reference>
          <reference field="3" count="1">
            <x v="35"/>
          </reference>
        </references>
      </pivotArea>
    </format>
    <format dxfId="8587">
      <pivotArea dataOnly="0" labelOnly="1" outline="0" fieldPosition="0">
        <references count="2">
          <reference field="1" count="1" selected="0">
            <x v="242"/>
          </reference>
          <reference field="3" count="1">
            <x v="35"/>
          </reference>
        </references>
      </pivotArea>
    </format>
    <format dxfId="8586">
      <pivotArea dataOnly="0" labelOnly="1" outline="0" fieldPosition="0">
        <references count="2">
          <reference field="1" count="1" selected="0">
            <x v="269"/>
          </reference>
          <reference field="3" count="1">
            <x v="36"/>
          </reference>
        </references>
      </pivotArea>
    </format>
    <format dxfId="8585">
      <pivotArea dataOnly="0" labelOnly="1" outline="0" fieldPosition="0">
        <references count="2">
          <reference field="1" count="1" selected="0">
            <x v="270"/>
          </reference>
          <reference field="3" count="1">
            <x v="37"/>
          </reference>
        </references>
      </pivotArea>
    </format>
    <format dxfId="8584">
      <pivotArea dataOnly="0" labelOnly="1" outline="0" fieldPosition="0">
        <references count="2">
          <reference field="1" count="1" selected="0">
            <x v="271"/>
          </reference>
          <reference field="3" count="1">
            <x v="3660"/>
          </reference>
        </references>
      </pivotArea>
    </format>
    <format dxfId="8583">
      <pivotArea dataOnly="0" labelOnly="1" outline="0" fieldPosition="0">
        <references count="2">
          <reference field="1" count="1" selected="0">
            <x v="276"/>
          </reference>
          <reference field="3" count="1">
            <x v="3661"/>
          </reference>
        </references>
      </pivotArea>
    </format>
    <format dxfId="8582">
      <pivotArea dataOnly="0" labelOnly="1" outline="0" fieldPosition="0">
        <references count="2">
          <reference field="1" count="1" selected="0">
            <x v="279"/>
          </reference>
          <reference field="3" count="1">
            <x v="3662"/>
          </reference>
        </references>
      </pivotArea>
    </format>
    <format dxfId="8581">
      <pivotArea dataOnly="0" labelOnly="1" outline="0" fieldPosition="0">
        <references count="2">
          <reference field="1" count="1" selected="0">
            <x v="286"/>
          </reference>
          <reference field="3" count="1">
            <x v="38"/>
          </reference>
        </references>
      </pivotArea>
    </format>
    <format dxfId="8580">
      <pivotArea dataOnly="0" labelOnly="1" outline="0" fieldPosition="0">
        <references count="2">
          <reference field="1" count="1" selected="0">
            <x v="287"/>
          </reference>
          <reference field="3" count="1">
            <x v="38"/>
          </reference>
        </references>
      </pivotArea>
    </format>
    <format dxfId="8579">
      <pivotArea dataOnly="0" labelOnly="1" outline="0" fieldPosition="0">
        <references count="2">
          <reference field="1" count="1" selected="0">
            <x v="300"/>
          </reference>
          <reference field="3" count="1">
            <x v="39"/>
          </reference>
        </references>
      </pivotArea>
    </format>
    <format dxfId="8578">
      <pivotArea dataOnly="0" labelOnly="1" outline="0" fieldPosition="0">
        <references count="2">
          <reference field="1" count="1" selected="0">
            <x v="301"/>
          </reference>
          <reference field="3" count="1">
            <x v="39"/>
          </reference>
        </references>
      </pivotArea>
    </format>
    <format dxfId="8577">
      <pivotArea dataOnly="0" labelOnly="1" outline="0" fieldPosition="0">
        <references count="2">
          <reference field="1" count="1" selected="0">
            <x v="314"/>
          </reference>
          <reference field="3" count="1">
            <x v="40"/>
          </reference>
        </references>
      </pivotArea>
    </format>
    <format dxfId="8576">
      <pivotArea dataOnly="0" labelOnly="1" outline="0" fieldPosition="0">
        <references count="2">
          <reference field="1" count="1" selected="0">
            <x v="315"/>
          </reference>
          <reference field="3" count="1">
            <x v="3663"/>
          </reference>
        </references>
      </pivotArea>
    </format>
    <format dxfId="8575">
      <pivotArea dataOnly="0" labelOnly="1" outline="0" fieldPosition="0">
        <references count="2">
          <reference field="1" count="1" selected="0">
            <x v="320"/>
          </reference>
          <reference field="3" count="1">
            <x v="3664"/>
          </reference>
        </references>
      </pivotArea>
    </format>
    <format dxfId="8574">
      <pivotArea dataOnly="0" labelOnly="1" outline="0" fieldPosition="0">
        <references count="2">
          <reference field="1" count="1" selected="0">
            <x v="328"/>
          </reference>
          <reference field="3" count="1">
            <x v="41"/>
          </reference>
        </references>
      </pivotArea>
    </format>
    <format dxfId="8573">
      <pivotArea dataOnly="0" labelOnly="1" outline="0" fieldPosition="0">
        <references count="2">
          <reference field="1" count="1" selected="0">
            <x v="329"/>
          </reference>
          <reference field="3" count="1">
            <x v="42"/>
          </reference>
        </references>
      </pivotArea>
    </format>
    <format dxfId="8572">
      <pivotArea dataOnly="0" labelOnly="1" outline="0" fieldPosition="0">
        <references count="2">
          <reference field="1" count="1" selected="0">
            <x v="330"/>
          </reference>
          <reference field="3" count="1">
            <x v="42"/>
          </reference>
        </references>
      </pivotArea>
    </format>
    <format dxfId="8571">
      <pivotArea dataOnly="0" labelOnly="1" outline="0" fieldPosition="0">
        <references count="2">
          <reference field="1" count="1" selected="0">
            <x v="343"/>
          </reference>
          <reference field="3" count="1">
            <x v="43"/>
          </reference>
        </references>
      </pivotArea>
    </format>
    <format dxfId="8570">
      <pivotArea dataOnly="0" labelOnly="1" outline="0" fieldPosition="0">
        <references count="2">
          <reference field="1" count="1" selected="0">
            <x v="344"/>
          </reference>
          <reference field="3" count="1">
            <x v="3663"/>
          </reference>
        </references>
      </pivotArea>
    </format>
    <format dxfId="8569">
      <pivotArea dataOnly="0" labelOnly="1" outline="0" fieldPosition="0">
        <references count="2">
          <reference field="1" count="1" selected="0">
            <x v="349"/>
          </reference>
          <reference field="3" count="1">
            <x v="3665"/>
          </reference>
        </references>
      </pivotArea>
    </format>
    <format dxfId="8568">
      <pivotArea dataOnly="0" labelOnly="1" outline="0" fieldPosition="0">
        <references count="2">
          <reference field="1" count="1" selected="0">
            <x v="357"/>
          </reference>
          <reference field="3" count="1">
            <x v="44"/>
          </reference>
        </references>
      </pivotArea>
    </format>
    <format dxfId="8567">
      <pivotArea dataOnly="0" labelOnly="1" outline="0" fieldPosition="0">
        <references count="2">
          <reference field="1" count="1" selected="0">
            <x v="358"/>
          </reference>
          <reference field="3" count="1">
            <x v="44"/>
          </reference>
        </references>
      </pivotArea>
    </format>
    <format dxfId="8566">
      <pivotArea dataOnly="0" labelOnly="1" outline="0" fieldPosition="0">
        <references count="2">
          <reference field="1" count="1" selected="0">
            <x v="371"/>
          </reference>
          <reference field="3" count="1">
            <x v="45"/>
          </reference>
        </references>
      </pivotArea>
    </format>
    <format dxfId="8565">
      <pivotArea dataOnly="0" labelOnly="1" outline="0" fieldPosition="0">
        <references count="2">
          <reference field="1" count="1" selected="0">
            <x v="372"/>
          </reference>
          <reference field="3" count="1">
            <x v="3666"/>
          </reference>
        </references>
      </pivotArea>
    </format>
    <format dxfId="8564">
      <pivotArea dataOnly="0" labelOnly="1" outline="0" fieldPosition="0">
        <references count="2">
          <reference field="1" count="1" selected="0">
            <x v="373"/>
          </reference>
          <reference field="3" count="1">
            <x v="3667"/>
          </reference>
        </references>
      </pivotArea>
    </format>
    <format dxfId="8563">
      <pivotArea dataOnly="0" labelOnly="1" outline="0" fieldPosition="0">
        <references count="2">
          <reference field="1" count="1" selected="0">
            <x v="374"/>
          </reference>
          <reference field="3" count="1">
            <x v="2363"/>
          </reference>
        </references>
      </pivotArea>
    </format>
    <format dxfId="8562">
      <pivotArea dataOnly="0" labelOnly="1" outline="0" fieldPosition="0">
        <references count="2">
          <reference field="1" count="1" selected="0">
            <x v="375"/>
          </reference>
          <reference field="3" count="1">
            <x v="3668"/>
          </reference>
        </references>
      </pivotArea>
    </format>
    <format dxfId="8561">
      <pivotArea dataOnly="0" labelOnly="1" outline="0" fieldPosition="0">
        <references count="2">
          <reference field="1" count="1" selected="0">
            <x v="377"/>
          </reference>
          <reference field="3" count="1">
            <x v="3669"/>
          </reference>
        </references>
      </pivotArea>
    </format>
    <format dxfId="8560">
      <pivotArea dataOnly="0" labelOnly="1" outline="0" fieldPosition="0">
        <references count="2">
          <reference field="1" count="1" selected="0">
            <x v="378"/>
          </reference>
          <reference field="3" count="1">
            <x v="3670"/>
          </reference>
        </references>
      </pivotArea>
    </format>
    <format dxfId="8559">
      <pivotArea dataOnly="0" labelOnly="1" outline="0" fieldPosition="0">
        <references count="2">
          <reference field="1" count="1" selected="0">
            <x v="401"/>
          </reference>
          <reference field="3" count="1">
            <x v="46"/>
          </reference>
        </references>
      </pivotArea>
    </format>
    <format dxfId="8558">
      <pivotArea dataOnly="0" labelOnly="1" outline="0" fieldPosition="0">
        <references count="2">
          <reference field="1" count="1" selected="0">
            <x v="402"/>
          </reference>
          <reference field="3" count="1">
            <x v="46"/>
          </reference>
        </references>
      </pivotArea>
    </format>
    <format dxfId="8557">
      <pivotArea dataOnly="0" labelOnly="1" outline="0" fieldPosition="0">
        <references count="2">
          <reference field="1" count="1" selected="0">
            <x v="415"/>
          </reference>
          <reference field="3" count="1">
            <x v="47"/>
          </reference>
        </references>
      </pivotArea>
    </format>
    <format dxfId="8556">
      <pivotArea dataOnly="0" labelOnly="1" outline="0" fieldPosition="0">
        <references count="2">
          <reference field="1" count="1" selected="0">
            <x v="416"/>
          </reference>
          <reference field="3" count="1">
            <x v="47"/>
          </reference>
        </references>
      </pivotArea>
    </format>
    <format dxfId="8555">
      <pivotArea dataOnly="0" labelOnly="1" outline="0" fieldPosition="0">
        <references count="2">
          <reference field="1" count="1" selected="0">
            <x v="444"/>
          </reference>
          <reference field="3" count="1">
            <x v="48"/>
          </reference>
        </references>
      </pivotArea>
    </format>
    <format dxfId="8554">
      <pivotArea dataOnly="0" labelOnly="1" outline="0" fieldPosition="0">
        <references count="2">
          <reference field="1" count="1" selected="0">
            <x v="445"/>
          </reference>
          <reference field="3" count="1">
            <x v="49"/>
          </reference>
        </references>
      </pivotArea>
    </format>
    <format dxfId="8553">
      <pivotArea dataOnly="0" labelOnly="1" outline="0" fieldPosition="0">
        <references count="2">
          <reference field="1" count="1" selected="0">
            <x v="446"/>
          </reference>
          <reference field="3" count="1">
            <x v="3671"/>
          </reference>
        </references>
      </pivotArea>
    </format>
    <format dxfId="8552">
      <pivotArea dataOnly="0" labelOnly="1" outline="0" fieldPosition="0">
        <references count="2">
          <reference field="1" count="1" selected="0">
            <x v="447"/>
          </reference>
          <reference field="3" count="1">
            <x v="3672"/>
          </reference>
        </references>
      </pivotArea>
    </format>
    <format dxfId="8551">
      <pivotArea dataOnly="0" labelOnly="1" outline="0" fieldPosition="0">
        <references count="2">
          <reference field="1" count="1" selected="0">
            <x v="448"/>
          </reference>
          <reference field="3" count="1">
            <x v="3673"/>
          </reference>
        </references>
      </pivotArea>
    </format>
    <format dxfId="8550">
      <pivotArea dataOnly="0" labelOnly="1" outline="0" fieldPosition="0">
        <references count="2">
          <reference field="1" count="1" selected="0">
            <x v="449"/>
          </reference>
          <reference field="3" count="1">
            <x v="3674"/>
          </reference>
        </references>
      </pivotArea>
    </format>
    <format dxfId="8549">
      <pivotArea dataOnly="0" labelOnly="1" outline="0" fieldPosition="0">
        <references count="2">
          <reference field="1" count="1" selected="0">
            <x v="459"/>
          </reference>
          <reference field="3" count="1">
            <x v="50"/>
          </reference>
        </references>
      </pivotArea>
    </format>
    <format dxfId="8548">
      <pivotArea dataOnly="0" labelOnly="1" outline="0" fieldPosition="0">
        <references count="2">
          <reference field="1" count="1" selected="0">
            <x v="460"/>
          </reference>
          <reference field="3" count="1">
            <x v="51"/>
          </reference>
        </references>
      </pivotArea>
    </format>
    <format dxfId="8547">
      <pivotArea dataOnly="0" labelOnly="1" outline="0" fieldPosition="0">
        <references count="2">
          <reference field="1" count="1" selected="0">
            <x v="461"/>
          </reference>
          <reference field="3" count="1">
            <x v="3675"/>
          </reference>
        </references>
      </pivotArea>
    </format>
    <format dxfId="8546">
      <pivotArea dataOnly="0" labelOnly="1" outline="0" fieldPosition="0">
        <references count="2">
          <reference field="1" count="1" selected="0">
            <x v="462"/>
          </reference>
          <reference field="3" count="1">
            <x v="3676"/>
          </reference>
        </references>
      </pivotArea>
    </format>
    <format dxfId="8545">
      <pivotArea dataOnly="0" labelOnly="1" outline="0" fieldPosition="0">
        <references count="2">
          <reference field="1" count="1" selected="0">
            <x v="463"/>
          </reference>
          <reference field="3" count="1">
            <x v="3677"/>
          </reference>
        </references>
      </pivotArea>
    </format>
    <format dxfId="8544">
      <pivotArea dataOnly="0" labelOnly="1" outline="0" fieldPosition="0">
        <references count="2">
          <reference field="1" count="1" selected="0">
            <x v="464"/>
          </reference>
          <reference field="3" count="1">
            <x v="3678"/>
          </reference>
        </references>
      </pivotArea>
    </format>
    <format dxfId="8543">
      <pivotArea dataOnly="0" labelOnly="1" outline="0" fieldPosition="0">
        <references count="2">
          <reference field="1" count="1" selected="0">
            <x v="474"/>
          </reference>
          <reference field="3" count="1">
            <x v="52"/>
          </reference>
        </references>
      </pivotArea>
    </format>
    <format dxfId="8542">
      <pivotArea dataOnly="0" labelOnly="1" outline="0" fieldPosition="0">
        <references count="2">
          <reference field="1" count="1" selected="0">
            <x v="475"/>
          </reference>
          <reference field="3" count="1">
            <x v="52"/>
          </reference>
        </references>
      </pivotArea>
    </format>
    <format dxfId="8541">
      <pivotArea dataOnly="0" labelOnly="1" outline="0" fieldPosition="0">
        <references count="2">
          <reference field="1" count="1" selected="0">
            <x v="488"/>
          </reference>
          <reference field="3" count="1">
            <x v="53"/>
          </reference>
        </references>
      </pivotArea>
    </format>
    <format dxfId="8540">
      <pivotArea dataOnly="0" labelOnly="1" outline="0" fieldPosition="0">
        <references count="2">
          <reference field="1" count="1" selected="0">
            <x v="489"/>
          </reference>
          <reference field="3" count="1">
            <x v="13"/>
          </reference>
        </references>
      </pivotArea>
    </format>
    <format dxfId="8539">
      <pivotArea dataOnly="0" labelOnly="1" outline="0" fieldPosition="0">
        <references count="2">
          <reference field="1" count="1" selected="0">
            <x v="508"/>
          </reference>
          <reference field="3" count="1">
            <x v="54"/>
          </reference>
        </references>
      </pivotArea>
    </format>
    <format dxfId="8538">
      <pivotArea dataOnly="0" labelOnly="1" outline="0" fieldPosition="0">
        <references count="2">
          <reference field="1" count="1" selected="0">
            <x v="509"/>
          </reference>
          <reference field="3" count="1">
            <x v="3679"/>
          </reference>
        </references>
      </pivotArea>
    </format>
    <format dxfId="8537">
      <pivotArea dataOnly="0" labelOnly="1" outline="0" fieldPosition="0">
        <references count="2">
          <reference field="1" count="1" selected="0">
            <x v="521"/>
          </reference>
          <reference field="3" count="1">
            <x v="3680"/>
          </reference>
        </references>
      </pivotArea>
    </format>
    <format dxfId="8536">
      <pivotArea dataOnly="0" labelOnly="1" outline="0" fieldPosition="0">
        <references count="2">
          <reference field="1" count="1" selected="0">
            <x v="523"/>
          </reference>
          <reference field="3" count="1">
            <x v="3681"/>
          </reference>
        </references>
      </pivotArea>
    </format>
    <format dxfId="8535">
      <pivotArea dataOnly="0" labelOnly="1" outline="0" fieldPosition="0">
        <references count="2">
          <reference field="1" count="1" selected="0">
            <x v="525"/>
          </reference>
          <reference field="3" count="1">
            <x v="3682"/>
          </reference>
        </references>
      </pivotArea>
    </format>
    <format dxfId="8534">
      <pivotArea dataOnly="0" labelOnly="1" outline="0" fieldPosition="0">
        <references count="2">
          <reference field="1" count="1" selected="0">
            <x v="529"/>
          </reference>
          <reference field="3" count="1">
            <x v="55"/>
          </reference>
        </references>
      </pivotArea>
    </format>
    <format dxfId="8533">
      <pivotArea dataOnly="0" labelOnly="1" outline="0" fieldPosition="0">
        <references count="2">
          <reference field="1" count="1" selected="0">
            <x v="530"/>
          </reference>
          <reference field="3" count="1">
            <x v="55"/>
          </reference>
        </references>
      </pivotArea>
    </format>
    <format dxfId="8532">
      <pivotArea dataOnly="0" labelOnly="1" outline="0" fieldPosition="0">
        <references count="2">
          <reference field="1" count="1" selected="0">
            <x v="551"/>
          </reference>
          <reference field="3" count="1">
            <x v="56"/>
          </reference>
        </references>
      </pivotArea>
    </format>
    <format dxfId="8531">
      <pivotArea dataOnly="0" labelOnly="1" outline="0" fieldPosition="0">
        <references count="2">
          <reference field="1" count="1" selected="0">
            <x v="552"/>
          </reference>
          <reference field="3" count="1">
            <x v="56"/>
          </reference>
        </references>
      </pivotArea>
    </format>
    <format dxfId="8530">
      <pivotArea dataOnly="0" labelOnly="1" outline="0" fieldPosition="0">
        <references count="2">
          <reference field="1" count="1" selected="0">
            <x v="565"/>
          </reference>
          <reference field="3" count="1">
            <x v="57"/>
          </reference>
        </references>
      </pivotArea>
    </format>
    <format dxfId="8529">
      <pivotArea dataOnly="0" labelOnly="1" outline="0" fieldPosition="0">
        <references count="2">
          <reference field="1" count="1" selected="0">
            <x v="566"/>
          </reference>
          <reference field="3" count="1">
            <x v="3683"/>
          </reference>
        </references>
      </pivotArea>
    </format>
    <format dxfId="8528">
      <pivotArea dataOnly="0" labelOnly="1" outline="0" fieldPosition="0">
        <references count="2">
          <reference field="1" count="1" selected="0">
            <x v="583"/>
          </reference>
          <reference field="3" count="1">
            <x v="3684"/>
          </reference>
        </references>
      </pivotArea>
    </format>
    <format dxfId="8527">
      <pivotArea dataOnly="0" labelOnly="1" outline="0" fieldPosition="0">
        <references count="2">
          <reference field="1" count="1" selected="0">
            <x v="591"/>
          </reference>
          <reference field="3" count="1">
            <x v="58"/>
          </reference>
        </references>
      </pivotArea>
    </format>
    <format dxfId="8526">
      <pivotArea dataOnly="0" labelOnly="1" outline="0" fieldPosition="0">
        <references count="2">
          <reference field="1" count="1" selected="0">
            <x v="592"/>
          </reference>
          <reference field="3" count="1">
            <x v="3685"/>
          </reference>
        </references>
      </pivotArea>
    </format>
    <format dxfId="8525">
      <pivotArea dataOnly="0" labelOnly="1" outline="0" fieldPosition="0">
        <references count="2">
          <reference field="1" count="1" selected="0">
            <x v="593"/>
          </reference>
          <reference field="3" count="1">
            <x v="3686"/>
          </reference>
        </references>
      </pivotArea>
    </format>
    <format dxfId="8524">
      <pivotArea dataOnly="0" labelOnly="1" outline="0" fieldPosition="0">
        <references count="2">
          <reference field="1" count="1" selected="0">
            <x v="594"/>
          </reference>
          <reference field="3" count="1">
            <x v="3687"/>
          </reference>
        </references>
      </pivotArea>
    </format>
    <format dxfId="8523">
      <pivotArea dataOnly="0" labelOnly="1" outline="0" fieldPosition="0">
        <references count="2">
          <reference field="1" count="1" selected="0">
            <x v="595"/>
          </reference>
          <reference field="3" count="1">
            <x v="3688"/>
          </reference>
        </references>
      </pivotArea>
    </format>
    <format dxfId="8522">
      <pivotArea dataOnly="0" labelOnly="1" outline="0" fieldPosition="0">
        <references count="2">
          <reference field="1" count="1" selected="0">
            <x v="597"/>
          </reference>
          <reference field="3" count="1">
            <x v="3689"/>
          </reference>
        </references>
      </pivotArea>
    </format>
    <format dxfId="8521">
      <pivotArea dataOnly="0" labelOnly="1" outline="0" fieldPosition="0">
        <references count="2">
          <reference field="1" count="1" selected="0">
            <x v="605"/>
          </reference>
          <reference field="3" count="1">
            <x v="59"/>
          </reference>
        </references>
      </pivotArea>
    </format>
    <format dxfId="8520">
      <pivotArea dataOnly="0" labelOnly="1" outline="0" fieldPosition="0">
        <references count="2">
          <reference field="1" count="1" selected="0">
            <x v="606"/>
          </reference>
          <reference field="3" count="1">
            <x v="59"/>
          </reference>
        </references>
      </pivotArea>
    </format>
    <format dxfId="8519">
      <pivotArea dataOnly="0" labelOnly="1" outline="0" fieldPosition="0">
        <references count="2">
          <reference field="1" count="1" selected="0">
            <x v="619"/>
          </reference>
          <reference field="3" count="1">
            <x v="60"/>
          </reference>
        </references>
      </pivotArea>
    </format>
    <format dxfId="8518">
      <pivotArea dataOnly="0" labelOnly="1" outline="0" fieldPosition="0">
        <references count="2">
          <reference field="1" count="1" selected="0">
            <x v="620"/>
          </reference>
          <reference field="3" count="1">
            <x v="60"/>
          </reference>
        </references>
      </pivotArea>
    </format>
    <format dxfId="8517">
      <pivotArea dataOnly="0" labelOnly="1" outline="0" fieldPosition="0">
        <references count="2">
          <reference field="1" count="1" selected="0">
            <x v="633"/>
          </reference>
          <reference field="3" count="1">
            <x v="61"/>
          </reference>
        </references>
      </pivotArea>
    </format>
    <format dxfId="8516">
      <pivotArea dataOnly="0" labelOnly="1" outline="0" fieldPosition="0">
        <references count="2">
          <reference field="1" count="1" selected="0">
            <x v="634"/>
          </reference>
          <reference field="3" count="1">
            <x v="61"/>
          </reference>
        </references>
      </pivotArea>
    </format>
    <format dxfId="8515">
      <pivotArea dataOnly="0" labelOnly="1" outline="0" fieldPosition="0">
        <references count="2">
          <reference field="1" count="1" selected="0">
            <x v="635"/>
          </reference>
          <reference field="3" count="1">
            <x v="3690"/>
          </reference>
        </references>
      </pivotArea>
    </format>
    <format dxfId="8514">
      <pivotArea dataOnly="0" labelOnly="1" outline="0" fieldPosition="0">
        <references count="2">
          <reference field="1" count="1" selected="0">
            <x v="636"/>
          </reference>
          <reference field="3" count="1">
            <x v="3691"/>
          </reference>
        </references>
      </pivotArea>
    </format>
    <format dxfId="8513">
      <pivotArea dataOnly="0" labelOnly="1" outline="0" fieldPosition="0">
        <references count="2">
          <reference field="1" count="1" selected="0">
            <x v="667"/>
          </reference>
          <reference field="3" count="1">
            <x v="62"/>
          </reference>
        </references>
      </pivotArea>
    </format>
    <format dxfId="8512">
      <pivotArea dataOnly="0" labelOnly="1" outline="0" fieldPosition="0">
        <references count="2">
          <reference field="1" count="1" selected="0">
            <x v="684"/>
          </reference>
          <reference field="3" count="1">
            <x v="63"/>
          </reference>
        </references>
      </pivotArea>
    </format>
    <format dxfId="8511">
      <pivotArea dataOnly="0" labelOnly="1" outline="0" fieldPosition="0">
        <references count="2">
          <reference field="1" count="1" selected="0">
            <x v="685"/>
          </reference>
          <reference field="3" count="1">
            <x v="3692"/>
          </reference>
        </references>
      </pivotArea>
    </format>
    <format dxfId="8510">
      <pivotArea dataOnly="0" labelOnly="1" outline="0" fieldPosition="0">
        <references count="2">
          <reference field="1" count="1" selected="0">
            <x v="690"/>
          </reference>
          <reference field="3" count="1">
            <x v="3693"/>
          </reference>
        </references>
      </pivotArea>
    </format>
    <format dxfId="8509">
      <pivotArea dataOnly="0" labelOnly="1" outline="0" fieldPosition="0">
        <references count="2">
          <reference field="1" count="1" selected="0">
            <x v="693"/>
          </reference>
          <reference field="3" count="1">
            <x v="3681"/>
          </reference>
        </references>
      </pivotArea>
    </format>
    <format dxfId="8508">
      <pivotArea dataOnly="0" labelOnly="1" outline="0" fieldPosition="0">
        <references count="2">
          <reference field="1" count="1" selected="0">
            <x v="703"/>
          </reference>
          <reference field="3" count="1">
            <x v="64"/>
          </reference>
        </references>
      </pivotArea>
    </format>
    <format dxfId="8507">
      <pivotArea dataOnly="0" labelOnly="1" outline="0" fieldPosition="0">
        <references count="2">
          <reference field="1" count="1" selected="0">
            <x v="704"/>
          </reference>
          <reference field="3" count="1">
            <x v="64"/>
          </reference>
        </references>
      </pivotArea>
    </format>
    <format dxfId="8506">
      <pivotArea dataOnly="0" labelOnly="1" outline="0" fieldPosition="0">
        <references count="2">
          <reference field="1" count="1" selected="0">
            <x v="717"/>
          </reference>
          <reference field="3" count="1">
            <x v="65"/>
          </reference>
        </references>
      </pivotArea>
    </format>
    <format dxfId="8505">
      <pivotArea dataOnly="0" labelOnly="1" outline="0" fieldPosition="0">
        <references count="2">
          <reference field="1" count="1" selected="0">
            <x v="718"/>
          </reference>
          <reference field="3" count="1">
            <x v="65"/>
          </reference>
        </references>
      </pivotArea>
    </format>
    <format dxfId="8504">
      <pivotArea dataOnly="0" labelOnly="1" outline="0" fieldPosition="0">
        <references count="2">
          <reference field="1" count="1" selected="0">
            <x v="733"/>
          </reference>
          <reference field="3" count="1">
            <x v="66"/>
          </reference>
        </references>
      </pivotArea>
    </format>
    <format dxfId="8503">
      <pivotArea dataOnly="0" labelOnly="1" outline="0" fieldPosition="0">
        <references count="2">
          <reference field="1" count="1" selected="0">
            <x v="734"/>
          </reference>
          <reference field="3" count="1">
            <x v="67"/>
          </reference>
        </references>
      </pivotArea>
    </format>
    <format dxfId="8502">
      <pivotArea dataOnly="0" labelOnly="1" outline="0" fieldPosition="0">
        <references count="2">
          <reference field="1" count="1" selected="0">
            <x v="735"/>
          </reference>
          <reference field="3" count="1">
            <x v="3694"/>
          </reference>
        </references>
      </pivotArea>
    </format>
    <format dxfId="8501">
      <pivotArea dataOnly="0" labelOnly="1" outline="0" fieldPosition="0">
        <references count="2">
          <reference field="1" count="1" selected="0">
            <x v="741"/>
          </reference>
          <reference field="3" count="1">
            <x v="68"/>
          </reference>
        </references>
      </pivotArea>
    </format>
    <format dxfId="8500">
      <pivotArea dataOnly="0" labelOnly="1" outline="0" fieldPosition="0">
        <references count="2">
          <reference field="1" count="1" selected="0">
            <x v="744"/>
          </reference>
          <reference field="3" count="1">
            <x v="69"/>
          </reference>
        </references>
      </pivotArea>
    </format>
    <format dxfId="8499">
      <pivotArea dataOnly="0" labelOnly="1" outline="0" fieldPosition="0">
        <references count="2">
          <reference field="1" count="1" selected="0">
            <x v="751"/>
          </reference>
          <reference field="3" count="1">
            <x v="70"/>
          </reference>
        </references>
      </pivotArea>
    </format>
    <format dxfId="8498">
      <pivotArea dataOnly="0" labelOnly="1" outline="0" fieldPosition="0">
        <references count="2">
          <reference field="1" count="1" selected="0">
            <x v="752"/>
          </reference>
          <reference field="3" count="1">
            <x v="70"/>
          </reference>
        </references>
      </pivotArea>
    </format>
    <format dxfId="8497">
      <pivotArea dataOnly="0" labelOnly="1" outline="0" fieldPosition="0">
        <references count="2">
          <reference field="1" count="1" selected="0">
            <x v="765"/>
          </reference>
          <reference field="3" count="1">
            <x v="71"/>
          </reference>
        </references>
      </pivotArea>
    </format>
    <format dxfId="8496">
      <pivotArea dataOnly="0" labelOnly="1" outline="0" fieldPosition="0">
        <references count="2">
          <reference field="1" count="1" selected="0">
            <x v="766"/>
          </reference>
          <reference field="3" count="1">
            <x v="71"/>
          </reference>
        </references>
      </pivotArea>
    </format>
    <format dxfId="8495">
      <pivotArea dataOnly="0" labelOnly="1" outline="0" fieldPosition="0">
        <references count="2">
          <reference field="1" count="1" selected="0">
            <x v="779"/>
          </reference>
          <reference field="3" count="1">
            <x v="72"/>
          </reference>
        </references>
      </pivotArea>
    </format>
    <format dxfId="8494">
      <pivotArea dataOnly="0" labelOnly="1" outline="0" fieldPosition="0">
        <references count="2">
          <reference field="1" count="1" selected="0">
            <x v="780"/>
          </reference>
          <reference field="3" count="1">
            <x v="72"/>
          </reference>
        </references>
      </pivotArea>
    </format>
    <format dxfId="8493">
      <pivotArea dataOnly="0" labelOnly="1" outline="0" fieldPosition="0">
        <references count="2">
          <reference field="1" count="1" selected="0">
            <x v="793"/>
          </reference>
          <reference field="3" count="1">
            <x v="73"/>
          </reference>
        </references>
      </pivotArea>
    </format>
    <format dxfId="8492">
      <pivotArea dataOnly="0" labelOnly="1" outline="0" fieldPosition="0">
        <references count="2">
          <reference field="1" count="1" selected="0">
            <x v="794"/>
          </reference>
          <reference field="3" count="1">
            <x v="73"/>
          </reference>
        </references>
      </pivotArea>
    </format>
    <format dxfId="8491">
      <pivotArea dataOnly="0" labelOnly="1" outline="0" fieldPosition="0">
        <references count="2">
          <reference field="1" count="1" selected="0">
            <x v="807"/>
          </reference>
          <reference field="3" count="1">
            <x v="74"/>
          </reference>
        </references>
      </pivotArea>
    </format>
    <format dxfId="8490">
      <pivotArea dataOnly="0" labelOnly="1" outline="0" fieldPosition="0">
        <references count="2">
          <reference field="1" count="1" selected="0">
            <x v="808"/>
          </reference>
          <reference field="3" count="1">
            <x v="74"/>
          </reference>
        </references>
      </pivotArea>
    </format>
    <format dxfId="8489">
      <pivotArea dataOnly="0" labelOnly="1" outline="0" fieldPosition="0">
        <references count="2">
          <reference field="1" count="1" selected="0">
            <x v="821"/>
          </reference>
          <reference field="3" count="1">
            <x v="75"/>
          </reference>
        </references>
      </pivotArea>
    </format>
    <format dxfId="8488">
      <pivotArea dataOnly="0" labelOnly="1" outline="0" fieldPosition="0">
        <references count="2">
          <reference field="1" count="1" selected="0">
            <x v="822"/>
          </reference>
          <reference field="3" count="1">
            <x v="75"/>
          </reference>
        </references>
      </pivotArea>
    </format>
    <format dxfId="8487">
      <pivotArea dataOnly="0" labelOnly="1" outline="0" fieldPosition="0">
        <references count="2">
          <reference field="1" count="1" selected="0">
            <x v="835"/>
          </reference>
          <reference field="3" count="1">
            <x v="76"/>
          </reference>
        </references>
      </pivotArea>
    </format>
    <format dxfId="8486">
      <pivotArea dataOnly="0" labelOnly="1" outline="0" fieldPosition="0">
        <references count="2">
          <reference field="1" count="1" selected="0">
            <x v="836"/>
          </reference>
          <reference field="3" count="1">
            <x v="76"/>
          </reference>
        </references>
      </pivotArea>
    </format>
    <format dxfId="8485">
      <pivotArea dataOnly="0" labelOnly="1" outline="0" fieldPosition="0">
        <references count="2">
          <reference field="1" count="1" selected="0">
            <x v="849"/>
          </reference>
          <reference field="3" count="1">
            <x v="77"/>
          </reference>
        </references>
      </pivotArea>
    </format>
    <format dxfId="8484">
      <pivotArea dataOnly="0" labelOnly="1" outline="0" fieldPosition="0">
        <references count="2">
          <reference field="1" count="1" selected="0">
            <x v="850"/>
          </reference>
          <reference field="3" count="1">
            <x v="77"/>
          </reference>
        </references>
      </pivotArea>
    </format>
    <format dxfId="8483">
      <pivotArea dataOnly="0" labelOnly="1" outline="0" fieldPosition="0">
        <references count="2">
          <reference field="1" count="1" selected="0">
            <x v="863"/>
          </reference>
          <reference field="3" count="1">
            <x v="78"/>
          </reference>
        </references>
      </pivotArea>
    </format>
    <format dxfId="8482">
      <pivotArea dataOnly="0" labelOnly="1" outline="0" fieldPosition="0">
        <references count="2">
          <reference field="1" count="1" selected="0">
            <x v="869"/>
          </reference>
          <reference field="3" count="1">
            <x v="79"/>
          </reference>
        </references>
      </pivotArea>
    </format>
    <format dxfId="8481">
      <pivotArea dataOnly="0" labelOnly="1" outline="0" fieldPosition="0">
        <references count="2">
          <reference field="1" count="1" selected="0">
            <x v="870"/>
          </reference>
          <reference field="3" count="1">
            <x v="3695"/>
          </reference>
        </references>
      </pivotArea>
    </format>
    <format dxfId="8480">
      <pivotArea dataOnly="0" labelOnly="1" outline="0" fieldPosition="0">
        <references count="2">
          <reference field="1" count="1" selected="0">
            <x v="875"/>
          </reference>
          <reference field="3" count="1">
            <x v="1861"/>
          </reference>
        </references>
      </pivotArea>
    </format>
    <format dxfId="8479">
      <pivotArea dataOnly="0" labelOnly="1" outline="0" fieldPosition="0">
        <references count="2">
          <reference field="1" count="1" selected="0">
            <x v="883"/>
          </reference>
          <reference field="3" count="1">
            <x v="7"/>
          </reference>
        </references>
      </pivotArea>
    </format>
    <format dxfId="8478">
      <pivotArea dataOnly="0" labelOnly="1" outline="0" fieldPosition="0">
        <references count="2">
          <reference field="1" count="1" selected="0">
            <x v="884"/>
          </reference>
          <reference field="3" count="1">
            <x v="3696"/>
          </reference>
        </references>
      </pivotArea>
    </format>
    <format dxfId="8477">
      <pivotArea dataOnly="0" labelOnly="1" outline="0" fieldPosition="0">
        <references count="2">
          <reference field="1" count="1" selected="0">
            <x v="889"/>
          </reference>
          <reference field="3" count="1">
            <x v="3697"/>
          </reference>
        </references>
      </pivotArea>
    </format>
    <format dxfId="8476">
      <pivotArea dataOnly="0" labelOnly="1" outline="0" fieldPosition="0">
        <references count="2">
          <reference field="1" count="1" selected="0">
            <x v="897"/>
          </reference>
          <reference field="3" count="1">
            <x v="5"/>
          </reference>
        </references>
      </pivotArea>
    </format>
    <format dxfId="8475">
      <pivotArea dataOnly="0" labelOnly="1" outline="0" fieldPosition="0">
        <references count="2">
          <reference field="1" count="1" selected="0">
            <x v="898"/>
          </reference>
          <reference field="3" count="1">
            <x v="5"/>
          </reference>
        </references>
      </pivotArea>
    </format>
    <format dxfId="8474">
      <pivotArea dataOnly="0" labelOnly="1" outline="0" fieldPosition="0">
        <references count="2">
          <reference field="1" count="1" selected="0">
            <x v="911"/>
          </reference>
          <reference field="3" count="1">
            <x v="80"/>
          </reference>
        </references>
      </pivotArea>
    </format>
    <format dxfId="8473">
      <pivotArea dataOnly="0" labelOnly="1" outline="0" fieldPosition="0">
        <references count="2">
          <reference field="1" count="1" selected="0">
            <x v="912"/>
          </reference>
          <reference field="3" count="1">
            <x v="80"/>
          </reference>
        </references>
      </pivotArea>
    </format>
    <format dxfId="8472">
      <pivotArea dataOnly="0" labelOnly="1" outline="0" fieldPosition="0">
        <references count="2">
          <reference field="1" count="1" selected="0">
            <x v="925"/>
          </reference>
          <reference field="3" count="1">
            <x v="81"/>
          </reference>
        </references>
      </pivotArea>
    </format>
    <format dxfId="8471">
      <pivotArea dataOnly="0" labelOnly="1" outline="0" fieldPosition="0">
        <references count="2">
          <reference field="1" count="1" selected="0">
            <x v="926"/>
          </reference>
          <reference field="3" count="1">
            <x v="81"/>
          </reference>
        </references>
      </pivotArea>
    </format>
    <format dxfId="8470">
      <pivotArea dataOnly="0" labelOnly="1" outline="0" fieldPosition="0">
        <references count="2">
          <reference field="1" count="1" selected="0">
            <x v="939"/>
          </reference>
          <reference field="3" count="1">
            <x v="82"/>
          </reference>
        </references>
      </pivotArea>
    </format>
    <format dxfId="8469">
      <pivotArea dataOnly="0" labelOnly="1" outline="0" fieldPosition="0">
        <references count="2">
          <reference field="1" count="1" selected="0">
            <x v="940"/>
          </reference>
          <reference field="3" count="1">
            <x v="3698"/>
          </reference>
        </references>
      </pivotArea>
    </format>
    <format dxfId="8468">
      <pivotArea dataOnly="0" labelOnly="1" outline="0" fieldPosition="0">
        <references count="2">
          <reference field="1" count="1" selected="0">
            <x v="941"/>
          </reference>
          <reference field="3" count="1">
            <x v="3699"/>
          </reference>
        </references>
      </pivotArea>
    </format>
    <format dxfId="8467">
      <pivotArea dataOnly="0" labelOnly="1" outline="0" fieldPosition="0">
        <references count="2">
          <reference field="1" count="1" selected="0">
            <x v="942"/>
          </reference>
          <reference field="3" count="1">
            <x v="3700"/>
          </reference>
        </references>
      </pivotArea>
    </format>
    <format dxfId="8466">
      <pivotArea dataOnly="0" labelOnly="1" outline="0" fieldPosition="0">
        <references count="2">
          <reference field="1" count="1" selected="0">
            <x v="943"/>
          </reference>
          <reference field="3" count="1">
            <x v="3701"/>
          </reference>
        </references>
      </pivotArea>
    </format>
    <format dxfId="8465">
      <pivotArea dataOnly="0" labelOnly="1" outline="0" fieldPosition="0">
        <references count="2">
          <reference field="1" count="1" selected="0">
            <x v="945"/>
          </reference>
          <reference field="3" count="1">
            <x v="3702"/>
          </reference>
        </references>
      </pivotArea>
    </format>
    <format dxfId="8464">
      <pivotArea dataOnly="0" labelOnly="1" outline="0" fieldPosition="0">
        <references count="2">
          <reference field="1" count="1" selected="0">
            <x v="946"/>
          </reference>
          <reference field="3" count="1">
            <x v="3703"/>
          </reference>
        </references>
      </pivotArea>
    </format>
    <format dxfId="8463">
      <pivotArea dataOnly="0" labelOnly="1" outline="0" fieldPosition="0">
        <references count="2">
          <reference field="1" count="1" selected="0">
            <x v="947"/>
          </reference>
          <reference field="3" count="1">
            <x v="3701"/>
          </reference>
        </references>
      </pivotArea>
    </format>
    <format dxfId="8462">
      <pivotArea dataOnly="0" labelOnly="1" outline="0" fieldPosition="0">
        <references count="2">
          <reference field="1" count="1" selected="0">
            <x v="958"/>
          </reference>
          <reference field="3" count="1">
            <x v="83"/>
          </reference>
        </references>
      </pivotArea>
    </format>
    <format dxfId="8461">
      <pivotArea dataOnly="0" labelOnly="1" outline="0" fieldPosition="0">
        <references count="2">
          <reference field="1" count="1" selected="0">
            <x v="959"/>
          </reference>
          <reference field="3" count="1">
            <x v="3704"/>
          </reference>
        </references>
      </pivotArea>
    </format>
    <format dxfId="8460">
      <pivotArea dataOnly="0" labelOnly="1" outline="0" fieldPosition="0">
        <references count="2">
          <reference field="1" count="1" selected="0">
            <x v="964"/>
          </reference>
          <reference field="3" count="1">
            <x v="3705"/>
          </reference>
        </references>
      </pivotArea>
    </format>
    <format dxfId="8459">
      <pivotArea dataOnly="0" labelOnly="1" outline="0" fieldPosition="0">
        <references count="2">
          <reference field="1" count="1" selected="0">
            <x v="966"/>
          </reference>
          <reference field="3" count="1">
            <x v="3706"/>
          </reference>
        </references>
      </pivotArea>
    </format>
    <format dxfId="8458">
      <pivotArea dataOnly="0" labelOnly="1" outline="0" fieldPosition="0">
        <references count="2">
          <reference field="1" count="1" selected="0">
            <x v="972"/>
          </reference>
          <reference field="3" count="1">
            <x v="84"/>
          </reference>
        </references>
      </pivotArea>
    </format>
    <format dxfId="8457">
      <pivotArea dataOnly="0" labelOnly="1" outline="0" fieldPosition="0">
        <references count="2">
          <reference field="1" count="1" selected="0">
            <x v="973"/>
          </reference>
          <reference field="3" count="1">
            <x v="84"/>
          </reference>
        </references>
      </pivotArea>
    </format>
    <format dxfId="8456">
      <pivotArea dataOnly="0" labelOnly="1" outline="0" fieldPosition="0">
        <references count="2">
          <reference field="1" count="1" selected="0">
            <x v="986"/>
          </reference>
          <reference field="3" count="1">
            <x v="85"/>
          </reference>
        </references>
      </pivotArea>
    </format>
    <format dxfId="8455">
      <pivotArea dataOnly="0" labelOnly="1" outline="0" fieldPosition="0">
        <references count="2">
          <reference field="1" count="1" selected="0">
            <x v="987"/>
          </reference>
          <reference field="3" count="1">
            <x v="1974"/>
          </reference>
        </references>
      </pivotArea>
    </format>
    <format dxfId="8454">
      <pivotArea dataOnly="0" labelOnly="1" outline="0" fieldPosition="0">
        <references count="2">
          <reference field="1" count="1" selected="0">
            <x v="996"/>
          </reference>
          <reference field="3" count="1">
            <x v="3707"/>
          </reference>
        </references>
      </pivotArea>
    </format>
    <format dxfId="8453">
      <pivotArea dataOnly="0" labelOnly="1" outline="0" fieldPosition="0">
        <references count="2">
          <reference field="1" count="1" selected="0">
            <x v="1048"/>
          </reference>
          <reference field="3" count="1">
            <x v="86"/>
          </reference>
        </references>
      </pivotArea>
    </format>
    <format dxfId="8452">
      <pivotArea dataOnly="0" labelOnly="1" outline="0" fieldPosition="0">
        <references count="2">
          <reference field="1" count="1" selected="0">
            <x v="1054"/>
          </reference>
          <reference field="3" count="1">
            <x v="87"/>
          </reference>
        </references>
      </pivotArea>
    </format>
    <format dxfId="8451">
      <pivotArea dataOnly="0" labelOnly="1" outline="0" fieldPosition="0">
        <references count="2">
          <reference field="1" count="1" selected="0">
            <x v="1055"/>
          </reference>
          <reference field="3" count="1">
            <x v="87"/>
          </reference>
        </references>
      </pivotArea>
    </format>
    <format dxfId="8450">
      <pivotArea dataOnly="0" labelOnly="1" outline="0" fieldPosition="0">
        <references count="2">
          <reference field="1" count="1" selected="0">
            <x v="1068"/>
          </reference>
          <reference field="3" count="1">
            <x v="88"/>
          </reference>
        </references>
      </pivotArea>
    </format>
    <format dxfId="8449">
      <pivotArea dataOnly="0" labelOnly="1" outline="0" fieldPosition="0">
        <references count="2">
          <reference field="1" count="1" selected="0">
            <x v="1069"/>
          </reference>
          <reference field="3" count="1">
            <x v="3708"/>
          </reference>
        </references>
      </pivotArea>
    </format>
    <format dxfId="8448">
      <pivotArea dataOnly="0" labelOnly="1" outline="0" fieldPosition="0">
        <references count="2">
          <reference field="1" count="1" selected="0">
            <x v="1074"/>
          </reference>
          <reference field="3" count="1">
            <x v="3709"/>
          </reference>
        </references>
      </pivotArea>
    </format>
    <format dxfId="8447">
      <pivotArea dataOnly="0" labelOnly="1" outline="0" fieldPosition="0">
        <references count="2">
          <reference field="1" count="1" selected="0">
            <x v="1076"/>
          </reference>
          <reference field="3" count="1">
            <x v="3710"/>
          </reference>
        </references>
      </pivotArea>
    </format>
    <format dxfId="8446">
      <pivotArea dataOnly="0" labelOnly="1" outline="0" fieldPosition="0">
        <references count="2">
          <reference field="1" count="1" selected="0">
            <x v="1082"/>
          </reference>
          <reference field="3" count="1">
            <x v="89"/>
          </reference>
        </references>
      </pivotArea>
    </format>
    <format dxfId="8445">
      <pivotArea dataOnly="0" labelOnly="1" outline="0" fieldPosition="0">
        <references count="2">
          <reference field="1" count="1" selected="0">
            <x v="1083"/>
          </reference>
          <reference field="3" count="1">
            <x v="3711"/>
          </reference>
        </references>
      </pivotArea>
    </format>
    <format dxfId="8444">
      <pivotArea dataOnly="0" labelOnly="1" outline="0" fieldPosition="0">
        <references count="2">
          <reference field="1" count="1" selected="0">
            <x v="1089"/>
          </reference>
          <reference field="3" count="1">
            <x v="3712"/>
          </reference>
        </references>
      </pivotArea>
    </format>
    <format dxfId="8443">
      <pivotArea dataOnly="0" labelOnly="1" outline="0" fieldPosition="0">
        <references count="2">
          <reference field="1" count="1" selected="0">
            <x v="1097"/>
          </reference>
          <reference field="3" count="1">
            <x v="90"/>
          </reference>
        </references>
      </pivotArea>
    </format>
    <format dxfId="8442">
      <pivotArea dataOnly="0" labelOnly="1" outline="0" fieldPosition="0">
        <references count="2">
          <reference field="1" count="1" selected="0">
            <x v="1098"/>
          </reference>
          <reference field="3" count="1">
            <x v="90"/>
          </reference>
        </references>
      </pivotArea>
    </format>
    <format dxfId="8441">
      <pivotArea dataOnly="0" labelOnly="1" outline="0" fieldPosition="0">
        <references count="2">
          <reference field="1" count="1" selected="0">
            <x v="1111"/>
          </reference>
          <reference field="3" count="1">
            <x v="91"/>
          </reference>
        </references>
      </pivotArea>
    </format>
    <format dxfId="8440">
      <pivotArea dataOnly="0" labelOnly="1" outline="0" fieldPosition="0">
        <references count="2">
          <reference field="1" count="1" selected="0">
            <x v="1112"/>
          </reference>
          <reference field="3" count="1">
            <x v="91"/>
          </reference>
        </references>
      </pivotArea>
    </format>
    <format dxfId="8439">
      <pivotArea dataOnly="0" labelOnly="1" outline="0" fieldPosition="0">
        <references count="2">
          <reference field="1" count="1" selected="0">
            <x v="1125"/>
          </reference>
          <reference field="3" count="1">
            <x v="92"/>
          </reference>
        </references>
      </pivotArea>
    </format>
    <format dxfId="8438">
      <pivotArea dataOnly="0" labelOnly="1" outline="0" fieldPosition="0">
        <references count="2">
          <reference field="1" count="1" selected="0">
            <x v="1126"/>
          </reference>
          <reference field="3" count="1">
            <x v="92"/>
          </reference>
        </references>
      </pivotArea>
    </format>
    <format dxfId="8437">
      <pivotArea dataOnly="0" labelOnly="1" outline="0" fieldPosition="0">
        <references count="2">
          <reference field="1" count="1" selected="0">
            <x v="1139"/>
          </reference>
          <reference field="3" count="1">
            <x v="93"/>
          </reference>
        </references>
      </pivotArea>
    </format>
    <format dxfId="8436">
      <pivotArea dataOnly="0" labelOnly="1" outline="0" fieldPosition="0">
        <references count="2">
          <reference field="1" count="1" selected="0">
            <x v="1140"/>
          </reference>
          <reference field="3" count="1">
            <x v="93"/>
          </reference>
        </references>
      </pivotArea>
    </format>
    <format dxfId="8435">
      <pivotArea dataOnly="0" labelOnly="1" outline="0" fieldPosition="0">
        <references count="2">
          <reference field="1" count="1" selected="0">
            <x v="1176"/>
          </reference>
          <reference field="3" count="1">
            <x v="94"/>
          </reference>
        </references>
      </pivotArea>
    </format>
    <format dxfId="8434">
      <pivotArea dataOnly="0" labelOnly="1" outline="0" fieldPosition="0">
        <references count="2">
          <reference field="1" count="1" selected="0">
            <x v="1186"/>
          </reference>
          <reference field="3" count="1">
            <x v="94"/>
          </reference>
        </references>
      </pivotArea>
    </format>
    <format dxfId="8433">
      <pivotArea dataOnly="0" labelOnly="1" outline="0" fieldPosition="0">
        <references count="2">
          <reference field="1" count="1" selected="0">
            <x v="1187"/>
          </reference>
          <reference field="3" count="1">
            <x v="3713"/>
          </reference>
        </references>
      </pivotArea>
    </format>
    <format dxfId="8432">
      <pivotArea dataOnly="0" labelOnly="1" outline="0" fieldPosition="0">
        <references count="2">
          <reference field="1" count="1" selected="0">
            <x v="1200"/>
          </reference>
          <reference field="3" count="1">
            <x v="3714"/>
          </reference>
        </references>
      </pivotArea>
    </format>
    <format dxfId="8431">
      <pivotArea dataOnly="0" labelOnly="1" outline="0" fieldPosition="0">
        <references count="2">
          <reference field="1" count="1" selected="0">
            <x v="1202"/>
          </reference>
          <reference field="3" count="1">
            <x v="3715"/>
          </reference>
        </references>
      </pivotArea>
    </format>
    <format dxfId="8430">
      <pivotArea dataOnly="0" labelOnly="1" outline="0" fieldPosition="0">
        <references count="2">
          <reference field="1" count="1" selected="0">
            <x v="1208"/>
          </reference>
          <reference field="3" count="1">
            <x v="95"/>
          </reference>
        </references>
      </pivotArea>
    </format>
    <format dxfId="8429">
      <pivotArea dataOnly="0" labelOnly="1" outline="0" fieldPosition="0">
        <references count="2">
          <reference field="1" count="1" selected="0">
            <x v="1209"/>
          </reference>
          <reference field="3" count="1">
            <x v="95"/>
          </reference>
        </references>
      </pivotArea>
    </format>
    <format dxfId="8428">
      <pivotArea dataOnly="0" labelOnly="1" outline="0" fieldPosition="0">
        <references count="2">
          <reference field="1" count="1" selected="0">
            <x v="1222"/>
          </reference>
          <reference field="3" count="1">
            <x v="96"/>
          </reference>
        </references>
      </pivotArea>
    </format>
    <format dxfId="8427">
      <pivotArea dataOnly="0" labelOnly="1" outline="0" fieldPosition="0">
        <references count="2">
          <reference field="1" count="1" selected="0">
            <x v="1228"/>
          </reference>
          <reference field="3" count="1">
            <x v="97"/>
          </reference>
        </references>
      </pivotArea>
    </format>
    <format dxfId="8426">
      <pivotArea dataOnly="0" labelOnly="1" outline="0" fieldPosition="0">
        <references count="2">
          <reference field="1" count="1" selected="0">
            <x v="1229"/>
          </reference>
          <reference field="3" count="1">
            <x v="3716"/>
          </reference>
        </references>
      </pivotArea>
    </format>
    <format dxfId="8425">
      <pivotArea dataOnly="0" labelOnly="1" outline="0" fieldPosition="0">
        <references count="2">
          <reference field="1" count="1" selected="0">
            <x v="1234"/>
          </reference>
          <reference field="3" count="1">
            <x v="3717"/>
          </reference>
        </references>
      </pivotArea>
    </format>
    <format dxfId="8424">
      <pivotArea dataOnly="0" labelOnly="1" outline="0" fieldPosition="0">
        <references count="2">
          <reference field="1" count="1" selected="0">
            <x v="1236"/>
          </reference>
          <reference field="3" count="1">
            <x v="3718"/>
          </reference>
        </references>
      </pivotArea>
    </format>
    <format dxfId="8423">
      <pivotArea dataOnly="0" labelOnly="1" outline="0" fieldPosition="0">
        <references count="2">
          <reference field="1" count="1" selected="0">
            <x v="1238"/>
          </reference>
          <reference field="3" count="1">
            <x v="3719"/>
          </reference>
        </references>
      </pivotArea>
    </format>
    <format dxfId="8422">
      <pivotArea dataOnly="0" labelOnly="1" outline="0" fieldPosition="0">
        <references count="2">
          <reference field="1" count="1" selected="0">
            <x v="1240"/>
          </reference>
          <reference field="3" count="1">
            <x v="3720"/>
          </reference>
        </references>
      </pivotArea>
    </format>
    <format dxfId="8421">
      <pivotArea dataOnly="0" labelOnly="1" outline="0" fieldPosition="0">
        <references count="2">
          <reference field="1" count="1" selected="0">
            <x v="1242"/>
          </reference>
          <reference field="3" count="1">
            <x v="98"/>
          </reference>
        </references>
      </pivotArea>
    </format>
    <format dxfId="8420">
      <pivotArea dataOnly="0" labelOnly="1" outline="0" fieldPosition="0">
        <references count="2">
          <reference field="1" count="1" selected="0">
            <x v="1243"/>
          </reference>
          <reference field="3" count="1">
            <x v="3721"/>
          </reference>
        </references>
      </pivotArea>
    </format>
    <format dxfId="8419">
      <pivotArea dataOnly="0" labelOnly="1" outline="0" fieldPosition="0">
        <references count="2">
          <reference field="1" count="1" selected="0">
            <x v="1248"/>
          </reference>
          <reference field="3" count="1">
            <x v="3722"/>
          </reference>
        </references>
      </pivotArea>
    </format>
    <format dxfId="8418">
      <pivotArea dataOnly="0" labelOnly="1" outline="0" fieldPosition="0">
        <references count="2">
          <reference field="1" count="1" selected="0">
            <x v="1250"/>
          </reference>
          <reference field="3" count="1">
            <x v="3723"/>
          </reference>
        </references>
      </pivotArea>
    </format>
    <format dxfId="8417">
      <pivotArea dataOnly="0" labelOnly="1" outline="0" fieldPosition="0">
        <references count="2">
          <reference field="1" count="1" selected="0">
            <x v="1256"/>
          </reference>
          <reference field="3" count="1">
            <x v="99"/>
          </reference>
        </references>
      </pivotArea>
    </format>
    <format dxfId="8416">
      <pivotArea dataOnly="0" labelOnly="1" outline="0" fieldPosition="0">
        <references count="2">
          <reference field="1" count="1" selected="0">
            <x v="1257"/>
          </reference>
          <reference field="3" count="1">
            <x v="3724"/>
          </reference>
        </references>
      </pivotArea>
    </format>
    <format dxfId="8415">
      <pivotArea dataOnly="0" labelOnly="1" outline="0" fieldPosition="0">
        <references count="2">
          <reference field="1" count="1" selected="0">
            <x v="1262"/>
          </reference>
          <reference field="3" count="1">
            <x v="3725"/>
          </reference>
        </references>
      </pivotArea>
    </format>
    <format dxfId="8414">
      <pivotArea dataOnly="0" labelOnly="1" outline="0" fieldPosition="0">
        <references count="2">
          <reference field="1" count="1" selected="0">
            <x v="1270"/>
          </reference>
          <reference field="3" count="1">
            <x v="100"/>
          </reference>
        </references>
      </pivotArea>
    </format>
    <format dxfId="8413">
      <pivotArea dataOnly="0" labelOnly="1" outline="0" fieldPosition="0">
        <references count="2">
          <reference field="1" count="1" selected="0">
            <x v="1271"/>
          </reference>
          <reference field="3" count="1">
            <x v="100"/>
          </reference>
        </references>
      </pivotArea>
    </format>
    <format dxfId="8412">
      <pivotArea dataOnly="0" labelOnly="1" outline="0" fieldPosition="0">
        <references count="2">
          <reference field="1" count="1" selected="0">
            <x v="1284"/>
          </reference>
          <reference field="3" count="1">
            <x v="101"/>
          </reference>
        </references>
      </pivotArea>
    </format>
    <format dxfId="8411">
      <pivotArea dataOnly="0" labelOnly="1" outline="0" fieldPosition="0">
        <references count="2">
          <reference field="1" count="1" selected="0">
            <x v="1285"/>
          </reference>
          <reference field="3" count="1">
            <x v="101"/>
          </reference>
        </references>
      </pivotArea>
    </format>
    <format dxfId="8410">
      <pivotArea dataOnly="0" labelOnly="1" outline="0" fieldPosition="0">
        <references count="2">
          <reference field="1" count="1" selected="0">
            <x v="1298"/>
          </reference>
          <reference field="3" count="1">
            <x v="102"/>
          </reference>
        </references>
      </pivotArea>
    </format>
    <format dxfId="8409">
      <pivotArea dataOnly="0" labelOnly="1" outline="0" fieldPosition="0">
        <references count="2">
          <reference field="1" count="1" selected="0">
            <x v="1299"/>
          </reference>
          <reference field="3" count="1">
            <x v="103"/>
          </reference>
        </references>
      </pivotArea>
    </format>
    <format dxfId="8408">
      <pivotArea dataOnly="0" labelOnly="1" outline="0" fieldPosition="0">
        <references count="2">
          <reference field="1" count="1" selected="0">
            <x v="1300"/>
          </reference>
          <reference field="3" count="1">
            <x v="103"/>
          </reference>
        </references>
      </pivotArea>
    </format>
    <format dxfId="8407">
      <pivotArea dataOnly="0" labelOnly="1" outline="0" fieldPosition="0">
        <references count="2">
          <reference field="1" count="1" selected="0">
            <x v="1313"/>
          </reference>
          <reference field="3" count="1">
            <x v="104"/>
          </reference>
        </references>
      </pivotArea>
    </format>
    <format dxfId="8406">
      <pivotArea dataOnly="0" labelOnly="1" outline="0" fieldPosition="0">
        <references count="2">
          <reference field="1" count="1" selected="0">
            <x v="1314"/>
          </reference>
          <reference field="3" count="1">
            <x v="3726"/>
          </reference>
        </references>
      </pivotArea>
    </format>
    <format dxfId="8405">
      <pivotArea dataOnly="0" labelOnly="1" outline="0" fieldPosition="0">
        <references count="2">
          <reference field="1" count="1" selected="0">
            <x v="1322"/>
          </reference>
          <reference field="3" count="1">
            <x v="3727"/>
          </reference>
        </references>
      </pivotArea>
    </format>
    <format dxfId="8404">
      <pivotArea dataOnly="0" labelOnly="1" outline="0" fieldPosition="0">
        <references count="2">
          <reference field="1" count="1" selected="0">
            <x v="1330"/>
          </reference>
          <reference field="3" count="1">
            <x v="105"/>
          </reference>
        </references>
      </pivotArea>
    </format>
    <format dxfId="8403">
      <pivotArea dataOnly="0" labelOnly="1" outline="0" fieldPosition="0">
        <references count="2">
          <reference field="1" count="1" selected="0">
            <x v="1331"/>
          </reference>
          <reference field="3" count="1">
            <x v="3728"/>
          </reference>
        </references>
      </pivotArea>
    </format>
    <format dxfId="8402">
      <pivotArea dataOnly="0" labelOnly="1" outline="0" fieldPosition="0">
        <references count="2">
          <reference field="1" count="1" selected="0">
            <x v="1340"/>
          </reference>
          <reference field="3" count="1">
            <x v="3729"/>
          </reference>
        </references>
      </pivotArea>
    </format>
    <format dxfId="8401">
      <pivotArea dataOnly="0" labelOnly="1" outline="0" fieldPosition="0">
        <references count="2">
          <reference field="1" count="1" selected="0">
            <x v="1342"/>
          </reference>
          <reference field="3" count="1">
            <x v="3730"/>
          </reference>
        </references>
      </pivotArea>
    </format>
    <format dxfId="8400">
      <pivotArea dataOnly="0" labelOnly="1" outline="0" fieldPosition="0">
        <references count="2">
          <reference field="1" count="1" selected="0">
            <x v="1354"/>
          </reference>
          <reference field="3" count="1">
            <x v="106"/>
          </reference>
        </references>
      </pivotArea>
    </format>
    <format dxfId="8399">
      <pivotArea dataOnly="0" labelOnly="1" outline="0" fieldPosition="0">
        <references count="2">
          <reference field="1" count="1" selected="0">
            <x v="1355"/>
          </reference>
          <reference field="3" count="1">
            <x v="107"/>
          </reference>
        </references>
      </pivotArea>
    </format>
    <format dxfId="8398">
      <pivotArea dataOnly="0" labelOnly="1" outline="0" fieldPosition="0">
        <references count="2">
          <reference field="1" count="1" selected="0">
            <x v="1356"/>
          </reference>
          <reference field="3" count="1">
            <x v="3731"/>
          </reference>
        </references>
      </pivotArea>
    </format>
    <format dxfId="8397">
      <pivotArea dataOnly="0" labelOnly="1" outline="0" fieldPosition="0">
        <references count="2">
          <reference field="1" count="1" selected="0">
            <x v="1362"/>
          </reference>
          <reference field="3" count="1">
            <x v="3732"/>
          </reference>
        </references>
      </pivotArea>
    </format>
    <format dxfId="8396">
      <pivotArea dataOnly="0" labelOnly="1" outline="0" fieldPosition="0">
        <references count="2">
          <reference field="1" count="1" selected="0">
            <x v="1364"/>
          </reference>
          <reference field="3" count="1">
            <x v="3733"/>
          </reference>
        </references>
      </pivotArea>
    </format>
    <format dxfId="8395">
      <pivotArea dataOnly="0" labelOnly="1" outline="0" fieldPosition="0">
        <references count="2">
          <reference field="1" count="1" selected="0">
            <x v="1370"/>
          </reference>
          <reference field="3" count="1">
            <x v="108"/>
          </reference>
        </references>
      </pivotArea>
    </format>
    <format dxfId="8394">
      <pivotArea dataOnly="0" labelOnly="1" outline="0" fieldPosition="0">
        <references count="2">
          <reference field="1" count="1" selected="0">
            <x v="1371"/>
          </reference>
          <reference field="3" count="1">
            <x v="3734"/>
          </reference>
        </references>
      </pivotArea>
    </format>
    <format dxfId="8393">
      <pivotArea dataOnly="0" labelOnly="1" outline="0" fieldPosition="0">
        <references count="2">
          <reference field="1" count="1" selected="0">
            <x v="1384"/>
          </reference>
          <reference field="3" count="1">
            <x v="109"/>
          </reference>
        </references>
      </pivotArea>
    </format>
    <format dxfId="8392">
      <pivotArea dataOnly="0" labelOnly="1" outline="0" fieldPosition="0">
        <references count="2">
          <reference field="1" count="1" selected="0">
            <x v="1385"/>
          </reference>
          <reference field="3" count="1">
            <x v="3735"/>
          </reference>
        </references>
      </pivotArea>
    </format>
    <format dxfId="8391">
      <pivotArea dataOnly="0" labelOnly="1" outline="0" fieldPosition="0">
        <references count="2">
          <reference field="1" count="1" selected="0">
            <x v="1390"/>
          </reference>
          <reference field="3" count="1">
            <x v="3736"/>
          </reference>
        </references>
      </pivotArea>
    </format>
    <format dxfId="8390">
      <pivotArea dataOnly="0" labelOnly="1" outline="0" fieldPosition="0">
        <references count="2">
          <reference field="1" count="1" selected="0">
            <x v="1392"/>
          </reference>
          <reference field="3" count="1">
            <x v="3737"/>
          </reference>
        </references>
      </pivotArea>
    </format>
    <format dxfId="8389">
      <pivotArea dataOnly="0" labelOnly="1" outline="0" fieldPosition="0">
        <references count="2">
          <reference field="1" count="1" selected="0">
            <x v="1398"/>
          </reference>
          <reference field="3" count="1">
            <x v="110"/>
          </reference>
        </references>
      </pivotArea>
    </format>
    <format dxfId="8388">
      <pivotArea dataOnly="0" labelOnly="1" outline="0" fieldPosition="0">
        <references count="2">
          <reference field="1" count="1" selected="0">
            <x v="1399"/>
          </reference>
          <reference field="3" count="1">
            <x v="110"/>
          </reference>
        </references>
      </pivotArea>
    </format>
    <format dxfId="8387">
      <pivotArea dataOnly="0" labelOnly="1" outline="0" fieldPosition="0">
        <references count="2">
          <reference field="1" count="1" selected="0">
            <x v="1412"/>
          </reference>
          <reference field="3" count="1">
            <x v="111"/>
          </reference>
        </references>
      </pivotArea>
    </format>
    <format dxfId="8386">
      <pivotArea dataOnly="0" labelOnly="1" outline="0" fieldPosition="0">
        <references count="2">
          <reference field="1" count="1" selected="0">
            <x v="1413"/>
          </reference>
          <reference field="3" count="1">
            <x v="111"/>
          </reference>
        </references>
      </pivotArea>
    </format>
    <format dxfId="8385">
      <pivotArea dataOnly="0" labelOnly="1" outline="0" fieldPosition="0">
        <references count="2">
          <reference field="1" count="1" selected="0">
            <x v="1426"/>
          </reference>
          <reference field="3" count="1">
            <x v="112"/>
          </reference>
        </references>
      </pivotArea>
    </format>
    <format dxfId="8384">
      <pivotArea dataOnly="0" labelOnly="1" outline="0" fieldPosition="0">
        <references count="2">
          <reference field="1" count="1" selected="0">
            <x v="1427"/>
          </reference>
          <reference field="3" count="1">
            <x v="3738"/>
          </reference>
        </references>
      </pivotArea>
    </format>
    <format dxfId="8383">
      <pivotArea dataOnly="0" labelOnly="1" outline="0" fieldPosition="0">
        <references count="2">
          <reference field="1" count="1" selected="0">
            <x v="1432"/>
          </reference>
          <reference field="3" count="1">
            <x v="3739"/>
          </reference>
        </references>
      </pivotArea>
    </format>
    <format dxfId="8382">
      <pivotArea dataOnly="0" labelOnly="1" outline="0" fieldPosition="0">
        <references count="2">
          <reference field="1" count="1" selected="0">
            <x v="1436"/>
          </reference>
          <reference field="3" count="1">
            <x v="2432"/>
          </reference>
        </references>
      </pivotArea>
    </format>
    <format dxfId="8381">
      <pivotArea dataOnly="0" labelOnly="1" outline="0" fieldPosition="0">
        <references count="2">
          <reference field="1" count="1" selected="0">
            <x v="1442"/>
          </reference>
          <reference field="3" count="1">
            <x v="113"/>
          </reference>
        </references>
      </pivotArea>
    </format>
    <format dxfId="8380">
      <pivotArea dataOnly="0" labelOnly="1" outline="0" fieldPosition="0">
        <references count="2">
          <reference field="1" count="1" selected="0">
            <x v="1443"/>
          </reference>
          <reference field="3" count="1">
            <x v="113"/>
          </reference>
        </references>
      </pivotArea>
    </format>
    <format dxfId="8379">
      <pivotArea dataOnly="0" labelOnly="1" outline="0" fieldPosition="0">
        <references count="2">
          <reference field="1" count="1" selected="0">
            <x v="1456"/>
          </reference>
          <reference field="3" count="1">
            <x v="114"/>
          </reference>
        </references>
      </pivotArea>
    </format>
    <format dxfId="8378">
      <pivotArea dataOnly="0" labelOnly="1" outline="0" fieldPosition="0">
        <references count="2">
          <reference field="1" count="1" selected="0">
            <x v="1457"/>
          </reference>
          <reference field="3" count="1">
            <x v="114"/>
          </reference>
        </references>
      </pivotArea>
    </format>
    <format dxfId="8377">
      <pivotArea dataOnly="0" labelOnly="1" outline="0" fieldPosition="0">
        <references count="2">
          <reference field="1" count="1" selected="0">
            <x v="1470"/>
          </reference>
          <reference field="3" count="1">
            <x v="115"/>
          </reference>
        </references>
      </pivotArea>
    </format>
    <format dxfId="8376">
      <pivotArea dataOnly="0" labelOnly="1" outline="0" fieldPosition="0">
        <references count="2">
          <reference field="1" count="1" selected="0">
            <x v="1471"/>
          </reference>
          <reference field="3" count="1">
            <x v="115"/>
          </reference>
        </references>
      </pivotArea>
    </format>
    <format dxfId="8375">
      <pivotArea dataOnly="0" labelOnly="1" outline="0" fieldPosition="0">
        <references count="2">
          <reference field="1" count="1" selected="0">
            <x v="1496"/>
          </reference>
          <reference field="3" count="1">
            <x v="116"/>
          </reference>
        </references>
      </pivotArea>
    </format>
    <format dxfId="8374">
      <pivotArea dataOnly="0" labelOnly="1" outline="0" fieldPosition="0">
        <references count="2">
          <reference field="1" count="1" selected="0">
            <x v="1497"/>
          </reference>
          <reference field="3" count="1">
            <x v="117"/>
          </reference>
        </references>
      </pivotArea>
    </format>
    <format dxfId="8373">
      <pivotArea dataOnly="0" labelOnly="1" outline="0" fieldPosition="0">
        <references count="2">
          <reference field="1" count="1" selected="0">
            <x v="1510"/>
          </reference>
          <reference field="3" count="1">
            <x v="118"/>
          </reference>
        </references>
      </pivotArea>
    </format>
    <format dxfId="8372">
      <pivotArea dataOnly="0" labelOnly="1" outline="0" fieldPosition="0">
        <references count="2">
          <reference field="1" count="1" selected="0">
            <x v="1511"/>
          </reference>
          <reference field="3" count="1">
            <x v="118"/>
          </reference>
        </references>
      </pivotArea>
    </format>
    <format dxfId="8371">
      <pivotArea dataOnly="0" labelOnly="1" outline="0" fieldPosition="0">
        <references count="2">
          <reference field="1" count="1" selected="0">
            <x v="1530"/>
          </reference>
          <reference field="3" count="1">
            <x v="119"/>
          </reference>
        </references>
      </pivotArea>
    </format>
    <format dxfId="8370">
      <pivotArea dataOnly="0" labelOnly="1" outline="0" fieldPosition="0">
        <references count="2">
          <reference field="1" count="1" selected="0">
            <x v="1531"/>
          </reference>
          <reference field="3" count="1">
            <x v="3740"/>
          </reference>
        </references>
      </pivotArea>
    </format>
    <format dxfId="8369">
      <pivotArea dataOnly="0" labelOnly="1" outline="0" fieldPosition="0">
        <references count="2">
          <reference field="1" count="1" selected="0">
            <x v="1544"/>
          </reference>
          <reference field="3" count="1">
            <x v="120"/>
          </reference>
        </references>
      </pivotArea>
    </format>
    <format dxfId="8368">
      <pivotArea dataOnly="0" labelOnly="1" outline="0" fieldPosition="0">
        <references count="2">
          <reference field="1" count="1" selected="0">
            <x v="1545"/>
          </reference>
          <reference field="3" count="1">
            <x v="3741"/>
          </reference>
        </references>
      </pivotArea>
    </format>
    <format dxfId="8367">
      <pivotArea dataOnly="0" labelOnly="1" outline="0" fieldPosition="0">
        <references count="2">
          <reference field="1" count="1" selected="0">
            <x v="1558"/>
          </reference>
          <reference field="3" count="1">
            <x v="121"/>
          </reference>
        </references>
      </pivotArea>
    </format>
    <format dxfId="8366">
      <pivotArea dataOnly="0" labelOnly="1" outline="0" fieldPosition="0">
        <references count="2">
          <reference field="1" count="1" selected="0">
            <x v="1559"/>
          </reference>
          <reference field="3" count="1">
            <x v="121"/>
          </reference>
        </references>
      </pivotArea>
    </format>
    <format dxfId="8365">
      <pivotArea dataOnly="0" labelOnly="1" outline="0" fieldPosition="0">
        <references count="2">
          <reference field="1" count="1" selected="0">
            <x v="1572"/>
          </reference>
          <reference field="3" count="1">
            <x v="122"/>
          </reference>
        </references>
      </pivotArea>
    </format>
    <format dxfId="8364">
      <pivotArea dataOnly="0" labelOnly="1" outline="0" fieldPosition="0">
        <references count="2">
          <reference field="1" count="1" selected="0">
            <x v="1573"/>
          </reference>
          <reference field="3" count="1">
            <x v="122"/>
          </reference>
        </references>
      </pivotArea>
    </format>
    <format dxfId="8363">
      <pivotArea dataOnly="0" labelOnly="1" outline="0" fieldPosition="0">
        <references count="2">
          <reference field="1" count="1" selected="0">
            <x v="1586"/>
          </reference>
          <reference field="3" count="1">
            <x v="123"/>
          </reference>
        </references>
      </pivotArea>
    </format>
    <format dxfId="8362">
      <pivotArea dataOnly="0" labelOnly="1" outline="0" fieldPosition="0">
        <references count="2">
          <reference field="1" count="1" selected="0">
            <x v="1587"/>
          </reference>
          <reference field="3" count="1">
            <x v="123"/>
          </reference>
        </references>
      </pivotArea>
    </format>
    <format dxfId="8361">
      <pivotArea dataOnly="0" labelOnly="1" outline="0" fieldPosition="0">
        <references count="2">
          <reference field="1" count="1" selected="0">
            <x v="1600"/>
          </reference>
          <reference field="3" count="1">
            <x v="124"/>
          </reference>
        </references>
      </pivotArea>
    </format>
    <format dxfId="8360">
      <pivotArea dataOnly="0" labelOnly="1" outline="0" fieldPosition="0">
        <references count="2">
          <reference field="1" count="1" selected="0">
            <x v="1601"/>
          </reference>
          <reference field="3" count="1">
            <x v="3742"/>
          </reference>
        </references>
      </pivotArea>
    </format>
    <format dxfId="8359">
      <pivotArea dataOnly="0" labelOnly="1" outline="0" fieldPosition="0">
        <references count="2">
          <reference field="1" count="1" selected="0">
            <x v="1606"/>
          </reference>
          <reference field="3" count="1">
            <x v="3743"/>
          </reference>
        </references>
      </pivotArea>
    </format>
    <format dxfId="8358">
      <pivotArea dataOnly="0" labelOnly="1" outline="0" fieldPosition="0">
        <references count="2">
          <reference field="1" count="1" selected="0">
            <x v="1608"/>
          </reference>
          <reference field="3" count="1">
            <x v="3744"/>
          </reference>
        </references>
      </pivotArea>
    </format>
    <format dxfId="8357">
      <pivotArea dataOnly="0" labelOnly="1" outline="0" fieldPosition="0">
        <references count="2">
          <reference field="1" count="1" selected="0">
            <x v="1614"/>
          </reference>
          <reference field="3" count="1">
            <x v="125"/>
          </reference>
        </references>
      </pivotArea>
    </format>
    <format dxfId="8356">
      <pivotArea dataOnly="0" labelOnly="1" outline="0" fieldPosition="0">
        <references count="2">
          <reference field="1" count="1" selected="0">
            <x v="1615"/>
          </reference>
          <reference field="3" count="1">
            <x v="3745"/>
          </reference>
        </references>
      </pivotArea>
    </format>
    <format dxfId="8355">
      <pivotArea dataOnly="0" labelOnly="1" outline="0" fieldPosition="0">
        <references count="2">
          <reference field="1" count="1" selected="0">
            <x v="1628"/>
          </reference>
          <reference field="3" count="1">
            <x v="126"/>
          </reference>
        </references>
      </pivotArea>
    </format>
    <format dxfId="8354">
      <pivotArea dataOnly="0" labelOnly="1" outline="0" fieldPosition="0">
        <references count="2">
          <reference field="1" count="1" selected="0">
            <x v="1629"/>
          </reference>
          <reference field="3" count="1">
            <x v="126"/>
          </reference>
        </references>
      </pivotArea>
    </format>
    <format dxfId="8353">
      <pivotArea dataOnly="0" labelOnly="1" outline="0" fieldPosition="0">
        <references count="2">
          <reference field="1" count="1" selected="0">
            <x v="1654"/>
          </reference>
          <reference field="3" count="1">
            <x v="127"/>
          </reference>
        </references>
      </pivotArea>
    </format>
    <format dxfId="8352">
      <pivotArea dataOnly="0" labelOnly="1" outline="0" fieldPosition="0">
        <references count="2">
          <reference field="1" count="1" selected="0">
            <x v="1670"/>
          </reference>
          <reference field="3" count="1">
            <x v="128"/>
          </reference>
        </references>
      </pivotArea>
    </format>
    <format dxfId="8351">
      <pivotArea dataOnly="0" labelOnly="1" outline="0" fieldPosition="0">
        <references count="2">
          <reference field="1" count="1" selected="0">
            <x v="1671"/>
          </reference>
          <reference field="3" count="1">
            <x v="128"/>
          </reference>
        </references>
      </pivotArea>
    </format>
    <format dxfId="8350">
      <pivotArea dataOnly="0" labelOnly="1" outline="0" fieldPosition="0">
        <references count="2">
          <reference field="1" count="1" selected="0">
            <x v="1684"/>
          </reference>
          <reference field="3" count="1">
            <x v="129"/>
          </reference>
        </references>
      </pivotArea>
    </format>
    <format dxfId="8349">
      <pivotArea dataOnly="0" labelOnly="1" outline="0" fieldPosition="0">
        <references count="2">
          <reference field="1" count="1" selected="0">
            <x v="1685"/>
          </reference>
          <reference field="3" count="1">
            <x v="3746"/>
          </reference>
        </references>
      </pivotArea>
    </format>
    <format dxfId="8348">
      <pivotArea dataOnly="0" labelOnly="1" outline="0" fieldPosition="0">
        <references count="2">
          <reference field="1" count="1" selected="0">
            <x v="1691"/>
          </reference>
          <reference field="3" count="1">
            <x v="3747"/>
          </reference>
        </references>
      </pivotArea>
    </format>
    <format dxfId="8347">
      <pivotArea dataOnly="0" labelOnly="1" outline="0" fieldPosition="0">
        <references count="2">
          <reference field="1" count="1" selected="0">
            <x v="1699"/>
          </reference>
          <reference field="3" count="1">
            <x v="130"/>
          </reference>
        </references>
      </pivotArea>
    </format>
    <format dxfId="8346">
      <pivotArea dataOnly="0" labelOnly="1" outline="0" fieldPosition="0">
        <references count="2">
          <reference field="1" count="1" selected="0">
            <x v="1700"/>
          </reference>
          <reference field="3" count="1">
            <x v="3748"/>
          </reference>
        </references>
      </pivotArea>
    </format>
    <format dxfId="8345">
      <pivotArea dataOnly="0" labelOnly="1" outline="0" fieldPosition="0">
        <references count="2">
          <reference field="1" count="1" selected="0">
            <x v="1701"/>
          </reference>
          <reference field="3" count="1">
            <x v="3749"/>
          </reference>
        </references>
      </pivotArea>
    </format>
    <format dxfId="8344">
      <pivotArea dataOnly="0" labelOnly="1" outline="0" fieldPosition="0">
        <references count="2">
          <reference field="1" count="1" selected="0">
            <x v="1705"/>
          </reference>
          <reference field="3" count="1">
            <x v="3750"/>
          </reference>
        </references>
      </pivotArea>
    </format>
    <format dxfId="8343">
      <pivotArea dataOnly="0" labelOnly="1" outline="0" fieldPosition="0">
        <references count="2">
          <reference field="1" count="1" selected="0">
            <x v="1706"/>
          </reference>
          <reference field="3" count="1">
            <x v="3751"/>
          </reference>
        </references>
      </pivotArea>
    </format>
    <format dxfId="8342">
      <pivotArea dataOnly="0" labelOnly="1" outline="0" fieldPosition="0">
        <references count="2">
          <reference field="1" count="1" selected="0">
            <x v="1707"/>
          </reference>
          <reference field="3" count="1">
            <x v="3752"/>
          </reference>
        </references>
      </pivotArea>
    </format>
    <format dxfId="8341">
      <pivotArea dataOnly="0" labelOnly="1" outline="0" fieldPosition="0">
        <references count="2">
          <reference field="1" count="1" selected="0">
            <x v="1708"/>
          </reference>
          <reference field="3" count="1">
            <x v="3753"/>
          </reference>
        </references>
      </pivotArea>
    </format>
    <format dxfId="8340">
      <pivotArea dataOnly="0" labelOnly="1" outline="0" fieldPosition="0">
        <references count="2">
          <reference field="1" count="1" selected="0">
            <x v="1715"/>
          </reference>
          <reference field="3" count="1">
            <x v="131"/>
          </reference>
        </references>
      </pivotArea>
    </format>
    <format dxfId="8339">
      <pivotArea dataOnly="0" labelOnly="1" outline="0" fieldPosition="0">
        <references count="2">
          <reference field="1" count="1" selected="0">
            <x v="1716"/>
          </reference>
          <reference field="3" count="1">
            <x v="131"/>
          </reference>
        </references>
      </pivotArea>
    </format>
    <format dxfId="8338">
      <pivotArea dataOnly="0" labelOnly="1" outline="0" fieldPosition="0">
        <references count="2">
          <reference field="1" count="1" selected="0">
            <x v="1729"/>
          </reference>
          <reference field="3" count="1">
            <x v="132"/>
          </reference>
        </references>
      </pivotArea>
    </format>
    <format dxfId="8337">
      <pivotArea dataOnly="0" labelOnly="1" outline="0" fieldPosition="0">
        <references count="2">
          <reference field="1" count="1" selected="0">
            <x v="1730"/>
          </reference>
          <reference field="3" count="1">
            <x v="3754"/>
          </reference>
        </references>
      </pivotArea>
    </format>
    <format dxfId="8336">
      <pivotArea dataOnly="0" labelOnly="1" outline="0" fieldPosition="0">
        <references count="2">
          <reference field="1" count="1" selected="0">
            <x v="1731"/>
          </reference>
          <reference field="3" count="1">
            <x v="3755"/>
          </reference>
        </references>
      </pivotArea>
    </format>
    <format dxfId="8335">
      <pivotArea dataOnly="0" labelOnly="1" outline="0" fieldPosition="0">
        <references count="2">
          <reference field="1" count="1" selected="0">
            <x v="1734"/>
          </reference>
          <reference field="3" count="1">
            <x v="3756"/>
          </reference>
        </references>
      </pivotArea>
    </format>
    <format dxfId="8334">
      <pivotArea dataOnly="0" labelOnly="1" outline="0" fieldPosition="0">
        <references count="2">
          <reference field="1" count="1" selected="0">
            <x v="1736"/>
          </reference>
          <reference field="3" count="1">
            <x v="3757"/>
          </reference>
        </references>
      </pivotArea>
    </format>
    <format dxfId="8333">
      <pivotArea dataOnly="0" labelOnly="1" outline="0" fieldPosition="0">
        <references count="2">
          <reference field="1" count="1" selected="0">
            <x v="1738"/>
          </reference>
          <reference field="3" count="1">
            <x v="3758"/>
          </reference>
        </references>
      </pivotArea>
    </format>
    <format dxfId="8332">
      <pivotArea dataOnly="0" labelOnly="1" outline="0" fieldPosition="0">
        <references count="2">
          <reference field="1" count="1" selected="0">
            <x v="1746"/>
          </reference>
          <reference field="3" count="1">
            <x v="2"/>
          </reference>
        </references>
      </pivotArea>
    </format>
    <format dxfId="8331">
      <pivotArea dataOnly="0" labelOnly="1" outline="0" fieldPosition="0">
        <references count="2">
          <reference field="1" count="1" selected="0">
            <x v="1747"/>
          </reference>
          <reference field="3" count="1">
            <x v="3759"/>
          </reference>
        </references>
      </pivotArea>
    </format>
    <format dxfId="8330">
      <pivotArea dataOnly="0" labelOnly="1" outline="0" fieldPosition="0">
        <references count="2">
          <reference field="1" count="1" selected="0">
            <x v="1748"/>
          </reference>
          <reference field="3" count="1">
            <x v="3760"/>
          </reference>
        </references>
      </pivotArea>
    </format>
    <format dxfId="8329">
      <pivotArea dataOnly="0" labelOnly="1" outline="0" fieldPosition="0">
        <references count="2">
          <reference field="1" count="1" selected="0">
            <x v="1750"/>
          </reference>
          <reference field="3" count="1">
            <x v="3761"/>
          </reference>
        </references>
      </pivotArea>
    </format>
    <format dxfId="8328">
      <pivotArea dataOnly="0" labelOnly="1" outline="0" fieldPosition="0">
        <references count="2">
          <reference field="1" count="1" selected="0">
            <x v="1753"/>
          </reference>
          <reference field="3" count="1">
            <x v="3762"/>
          </reference>
        </references>
      </pivotArea>
    </format>
    <format dxfId="8327">
      <pivotArea dataOnly="0" labelOnly="1" outline="0" fieldPosition="0">
        <references count="2">
          <reference field="1" count="1" selected="0">
            <x v="1754"/>
          </reference>
          <reference field="3" count="1">
            <x v="3763"/>
          </reference>
        </references>
      </pivotArea>
    </format>
    <format dxfId="8326">
      <pivotArea dataOnly="0" labelOnly="1" outline="0" fieldPosition="0">
        <references count="2">
          <reference field="1" count="1" selected="0">
            <x v="1763"/>
          </reference>
          <reference field="3" count="1">
            <x v="133"/>
          </reference>
        </references>
      </pivotArea>
    </format>
    <format dxfId="8325">
      <pivotArea dataOnly="0" labelOnly="1" outline="0" fieldPosition="0">
        <references count="2">
          <reference field="1" count="1" selected="0">
            <x v="1764"/>
          </reference>
          <reference field="3" count="1">
            <x v="3764"/>
          </reference>
        </references>
      </pivotArea>
    </format>
    <format dxfId="8324">
      <pivotArea dataOnly="0" labelOnly="1" outline="0" fieldPosition="0">
        <references count="2">
          <reference field="1" count="1" selected="0">
            <x v="1769"/>
          </reference>
          <reference field="3" count="1">
            <x v="3765"/>
          </reference>
        </references>
      </pivotArea>
    </format>
    <format dxfId="8323">
      <pivotArea dataOnly="0" labelOnly="1" outline="0" fieldPosition="0">
        <references count="2">
          <reference field="1" count="1" selected="0">
            <x v="1777"/>
          </reference>
          <reference field="3" count="1">
            <x v="134"/>
          </reference>
        </references>
      </pivotArea>
    </format>
    <format dxfId="8322">
      <pivotArea dataOnly="0" labelOnly="1" outline="0" fieldPosition="0">
        <references count="2">
          <reference field="1" count="1" selected="0">
            <x v="1778"/>
          </reference>
          <reference field="3" count="1">
            <x v="134"/>
          </reference>
        </references>
      </pivotArea>
    </format>
    <format dxfId="8321">
      <pivotArea dataOnly="0" labelOnly="1" outline="0" fieldPosition="0">
        <references count="2">
          <reference field="1" count="1" selected="0">
            <x v="1779"/>
          </reference>
          <reference field="3" count="1">
            <x v="3766"/>
          </reference>
        </references>
      </pivotArea>
    </format>
    <format dxfId="8320">
      <pivotArea dataOnly="0" labelOnly="1" outline="0" fieldPosition="0">
        <references count="2">
          <reference field="1" count="1" selected="0">
            <x v="1780"/>
          </reference>
          <reference field="3" count="1">
            <x v="3767"/>
          </reference>
        </references>
      </pivotArea>
    </format>
    <format dxfId="8319">
      <pivotArea dataOnly="0" labelOnly="1" outline="0" fieldPosition="0">
        <references count="2">
          <reference field="1" count="1" selected="0">
            <x v="1781"/>
          </reference>
          <reference field="3" count="1">
            <x v="3768"/>
          </reference>
        </references>
      </pivotArea>
    </format>
    <format dxfId="8318">
      <pivotArea dataOnly="0" labelOnly="1" outline="0" fieldPosition="0">
        <references count="2">
          <reference field="1" count="1" selected="0">
            <x v="1791"/>
          </reference>
          <reference field="3" count="1">
            <x v="135"/>
          </reference>
        </references>
      </pivotArea>
    </format>
    <format dxfId="8317">
      <pivotArea dataOnly="0" labelOnly="1" outline="0" fieldPosition="0">
        <references count="2">
          <reference field="1" count="1" selected="0">
            <x v="1792"/>
          </reference>
          <reference field="3" count="1">
            <x v="3769"/>
          </reference>
        </references>
      </pivotArea>
    </format>
    <format dxfId="8316">
      <pivotArea dataOnly="0" labelOnly="1" outline="0" fieldPosition="0">
        <references count="2">
          <reference field="1" count="1" selected="0">
            <x v="1797"/>
          </reference>
          <reference field="3" count="1">
            <x v="3770"/>
          </reference>
        </references>
      </pivotArea>
    </format>
    <format dxfId="8315">
      <pivotArea dataOnly="0" labelOnly="1" outline="0" fieldPosition="0">
        <references count="2">
          <reference field="1" count="1" selected="0">
            <x v="1799"/>
          </reference>
          <reference field="3" count="1">
            <x v="3771"/>
          </reference>
        </references>
      </pivotArea>
    </format>
    <format dxfId="8314">
      <pivotArea dataOnly="0" labelOnly="1" outline="0" fieldPosition="0">
        <references count="2">
          <reference field="1" count="1" selected="0">
            <x v="1810"/>
          </reference>
          <reference field="3" count="1">
            <x v="136"/>
          </reference>
        </references>
      </pivotArea>
    </format>
    <format dxfId="8313">
      <pivotArea dataOnly="0" labelOnly="1" outline="0" fieldPosition="0">
        <references count="2">
          <reference field="1" count="1" selected="0">
            <x v="1818"/>
          </reference>
          <reference field="3" count="1">
            <x v="137"/>
          </reference>
        </references>
      </pivotArea>
    </format>
    <format dxfId="8312">
      <pivotArea dataOnly="0" labelOnly="1" outline="0" fieldPosition="0">
        <references count="2">
          <reference field="1" count="1" selected="0">
            <x v="1819"/>
          </reference>
          <reference field="3" count="1">
            <x v="3772"/>
          </reference>
        </references>
      </pivotArea>
    </format>
    <format dxfId="8311">
      <pivotArea dataOnly="0" labelOnly="1" outline="0" fieldPosition="0">
        <references count="2">
          <reference field="1" count="1" selected="0">
            <x v="1825"/>
          </reference>
          <reference field="3" count="1">
            <x v="3773"/>
          </reference>
        </references>
      </pivotArea>
    </format>
    <format dxfId="8310">
      <pivotArea dataOnly="0" labelOnly="1" outline="0" fieldPosition="0">
        <references count="2">
          <reference field="1" count="1" selected="0">
            <x v="1833"/>
          </reference>
          <reference field="3" count="1">
            <x v="138"/>
          </reference>
        </references>
      </pivotArea>
    </format>
    <format dxfId="8309">
      <pivotArea dataOnly="0" labelOnly="1" outline="0" fieldPosition="0">
        <references count="2">
          <reference field="1" count="1" selected="0">
            <x v="1834"/>
          </reference>
          <reference field="3" count="1">
            <x v="3774"/>
          </reference>
        </references>
      </pivotArea>
    </format>
    <format dxfId="8308">
      <pivotArea dataOnly="0" labelOnly="1" outline="0" fieldPosition="0">
        <references count="2">
          <reference field="1" count="1" selected="0">
            <x v="1839"/>
          </reference>
          <reference field="3" count="1">
            <x v="3775"/>
          </reference>
        </references>
      </pivotArea>
    </format>
    <format dxfId="8307">
      <pivotArea dataOnly="0" labelOnly="1" outline="0" fieldPosition="0">
        <references count="2">
          <reference field="1" count="1" selected="0">
            <x v="1860"/>
          </reference>
          <reference field="3" count="1">
            <x v="139"/>
          </reference>
        </references>
      </pivotArea>
    </format>
    <format dxfId="8306">
      <pivotArea dataOnly="0" labelOnly="1" outline="0" fieldPosition="0">
        <references count="2">
          <reference field="1" count="1" selected="0">
            <x v="1861"/>
          </reference>
          <reference field="3" count="1">
            <x v="3776"/>
          </reference>
        </references>
      </pivotArea>
    </format>
    <format dxfId="8305">
      <pivotArea dataOnly="0" labelOnly="1" outline="0" fieldPosition="0">
        <references count="2">
          <reference field="1" count="1" selected="0">
            <x v="1866"/>
          </reference>
          <reference field="3" count="1">
            <x v="3777"/>
          </reference>
        </references>
      </pivotArea>
    </format>
    <format dxfId="8304">
      <pivotArea dataOnly="0" labelOnly="1" outline="0" fieldPosition="0">
        <references count="2">
          <reference field="1" count="1" selected="0">
            <x v="1868"/>
          </reference>
          <reference field="3" count="1">
            <x v="3778"/>
          </reference>
        </references>
      </pivotArea>
    </format>
    <format dxfId="8303">
      <pivotArea dataOnly="0" labelOnly="1" outline="0" fieldPosition="0">
        <references count="2">
          <reference field="1" count="1" selected="0">
            <x v="1875"/>
          </reference>
          <reference field="3" count="1">
            <x v="140"/>
          </reference>
        </references>
      </pivotArea>
    </format>
    <format dxfId="8302">
      <pivotArea dataOnly="0" labelOnly="1" outline="0" fieldPosition="0">
        <references count="2">
          <reference field="1" count="1" selected="0">
            <x v="1876"/>
          </reference>
          <reference field="3" count="1">
            <x v="3779"/>
          </reference>
        </references>
      </pivotArea>
    </format>
    <format dxfId="8301">
      <pivotArea dataOnly="0" labelOnly="1" outline="0" fieldPosition="0">
        <references count="2">
          <reference field="1" count="1" selected="0">
            <x v="1881"/>
          </reference>
          <reference field="3" count="1">
            <x v="3780"/>
          </reference>
        </references>
      </pivotArea>
    </format>
    <format dxfId="8300">
      <pivotArea dataOnly="0" labelOnly="1" outline="0" fieldPosition="0">
        <references count="2">
          <reference field="1" count="1" selected="0">
            <x v="1889"/>
          </reference>
          <reference field="3" count="1">
            <x v="141"/>
          </reference>
        </references>
      </pivotArea>
    </format>
    <format dxfId="8299">
      <pivotArea dataOnly="0" labelOnly="1" outline="0" fieldPosition="0">
        <references count="2">
          <reference field="1" count="1" selected="0">
            <x v="1890"/>
          </reference>
          <reference field="3" count="1">
            <x v="141"/>
          </reference>
        </references>
      </pivotArea>
    </format>
    <format dxfId="8298">
      <pivotArea dataOnly="0" labelOnly="1" outline="0" fieldPosition="0">
        <references count="2">
          <reference field="1" count="1" selected="0">
            <x v="1903"/>
          </reference>
          <reference field="3" count="1">
            <x v="142"/>
          </reference>
        </references>
      </pivotArea>
    </format>
    <format dxfId="8297">
      <pivotArea dataOnly="0" labelOnly="1" outline="0" fieldPosition="0">
        <references count="2">
          <reference field="1" count="1" selected="0">
            <x v="1904"/>
          </reference>
          <reference field="3" count="1">
            <x v="3781"/>
          </reference>
        </references>
      </pivotArea>
    </format>
    <format dxfId="8296">
      <pivotArea dataOnly="0" labelOnly="1" outline="0" fieldPosition="0">
        <references count="2">
          <reference field="1" count="1" selected="0">
            <x v="1909"/>
          </reference>
          <reference field="3" count="1">
            <x v="3782"/>
          </reference>
        </references>
      </pivotArea>
    </format>
    <format dxfId="8295">
      <pivotArea dataOnly="0" labelOnly="1" outline="0" fieldPosition="0">
        <references count="2">
          <reference field="1" count="1" selected="0">
            <x v="1917"/>
          </reference>
          <reference field="3" count="1">
            <x v="143"/>
          </reference>
        </references>
      </pivotArea>
    </format>
    <format dxfId="8294">
      <pivotArea dataOnly="0" labelOnly="1" outline="0" fieldPosition="0">
        <references count="2">
          <reference field="1" count="1" selected="0">
            <x v="1918"/>
          </reference>
          <reference field="3" count="1">
            <x v="143"/>
          </reference>
        </references>
      </pivotArea>
    </format>
    <format dxfId="8293">
      <pivotArea dataOnly="0" labelOnly="1" outline="0" fieldPosition="0">
        <references count="2">
          <reference field="1" count="1" selected="0">
            <x v="1931"/>
          </reference>
          <reference field="3" count="1">
            <x v="144"/>
          </reference>
        </references>
      </pivotArea>
    </format>
    <format dxfId="8292">
      <pivotArea dataOnly="0" labelOnly="1" outline="0" fieldPosition="0">
        <references count="2">
          <reference field="1" count="1" selected="0">
            <x v="1932"/>
          </reference>
          <reference field="3" count="1">
            <x v="144"/>
          </reference>
        </references>
      </pivotArea>
    </format>
    <format dxfId="8291">
      <pivotArea dataOnly="0" labelOnly="1" outline="0" fieldPosition="0">
        <references count="2">
          <reference field="1" count="1" selected="0">
            <x v="1945"/>
          </reference>
          <reference field="3" count="1">
            <x v="145"/>
          </reference>
        </references>
      </pivotArea>
    </format>
    <format dxfId="8290">
      <pivotArea dataOnly="0" labelOnly="1" outline="0" fieldPosition="0">
        <references count="2">
          <reference field="1" count="1" selected="0">
            <x v="1946"/>
          </reference>
          <reference field="3" count="1">
            <x v="145"/>
          </reference>
        </references>
      </pivotArea>
    </format>
    <format dxfId="8289">
      <pivotArea dataOnly="0" labelOnly="1" outline="0" fieldPosition="0">
        <references count="2">
          <reference field="1" count="1" selected="0">
            <x v="1973"/>
          </reference>
          <reference field="3" count="1">
            <x v="146"/>
          </reference>
        </references>
      </pivotArea>
    </format>
    <format dxfId="8288">
      <pivotArea dataOnly="0" labelOnly="1" outline="0" fieldPosition="0">
        <references count="2">
          <reference field="1" count="1" selected="0">
            <x v="1984"/>
          </reference>
          <reference field="3" count="1">
            <x v="147"/>
          </reference>
        </references>
      </pivotArea>
    </format>
    <format dxfId="8287">
      <pivotArea dataOnly="0" labelOnly="1" outline="0" fieldPosition="0">
        <references count="2">
          <reference field="1" count="1" selected="0">
            <x v="1985"/>
          </reference>
          <reference field="3" count="1">
            <x v="3783"/>
          </reference>
        </references>
      </pivotArea>
    </format>
    <format dxfId="8286">
      <pivotArea dataOnly="0" labelOnly="1" outline="0" fieldPosition="0">
        <references count="2">
          <reference field="1" count="1" selected="0">
            <x v="1986"/>
          </reference>
          <reference field="3" count="1">
            <x v="3784"/>
          </reference>
        </references>
      </pivotArea>
    </format>
    <format dxfId="8285">
      <pivotArea dataOnly="0" labelOnly="1" outline="0" fieldPosition="0">
        <references count="2">
          <reference field="1" count="1" selected="0">
            <x v="1998"/>
          </reference>
          <reference field="3" count="1">
            <x v="2505"/>
          </reference>
        </references>
      </pivotArea>
    </format>
    <format dxfId="8284">
      <pivotArea dataOnly="0" labelOnly="1" outline="0" fieldPosition="0">
        <references count="2">
          <reference field="1" count="1" selected="0">
            <x v="1999"/>
          </reference>
          <reference field="3" count="1">
            <x v="3785"/>
          </reference>
        </references>
      </pivotArea>
    </format>
    <format dxfId="8283">
      <pivotArea dataOnly="0" labelOnly="1" outline="0" fieldPosition="0">
        <references count="2">
          <reference field="1" count="1" selected="0">
            <x v="2000"/>
          </reference>
          <reference field="3" count="1">
            <x v="3786"/>
          </reference>
        </references>
      </pivotArea>
    </format>
    <format dxfId="8282">
      <pivotArea dataOnly="0" labelOnly="1" outline="0" fieldPosition="0">
        <references count="2">
          <reference field="1" count="1" selected="0">
            <x v="2007"/>
          </reference>
          <reference field="3" count="1">
            <x v="148"/>
          </reference>
        </references>
      </pivotArea>
    </format>
    <format dxfId="8281">
      <pivotArea dataOnly="0" labelOnly="1" outline="0" fieldPosition="0">
        <references count="2">
          <reference field="1" count="1" selected="0">
            <x v="2008"/>
          </reference>
          <reference field="3" count="1">
            <x v="148"/>
          </reference>
        </references>
      </pivotArea>
    </format>
    <format dxfId="8280">
      <pivotArea dataOnly="0" labelOnly="1" outline="0" fieldPosition="0">
        <references count="2">
          <reference field="1" count="1" selected="0">
            <x v="2021"/>
          </reference>
          <reference field="3" count="1">
            <x v="149"/>
          </reference>
        </references>
      </pivotArea>
    </format>
    <format dxfId="8279">
      <pivotArea dataOnly="0" labelOnly="1" outline="0" fieldPosition="0">
        <references count="2">
          <reference field="1" count="1" selected="0">
            <x v="2022"/>
          </reference>
          <reference field="3" count="1">
            <x v="3787"/>
          </reference>
        </references>
      </pivotArea>
    </format>
    <format dxfId="8278">
      <pivotArea dataOnly="0" labelOnly="1" outline="0" fieldPosition="0">
        <references count="2">
          <reference field="1" count="1" selected="0">
            <x v="2023"/>
          </reference>
          <reference field="3" count="1">
            <x v="3788"/>
          </reference>
        </references>
      </pivotArea>
    </format>
    <format dxfId="8277">
      <pivotArea dataOnly="0" labelOnly="1" outline="0" fieldPosition="0">
        <references count="2">
          <reference field="1" count="1" selected="0">
            <x v="2024"/>
          </reference>
          <reference field="3" count="1">
            <x v="3789"/>
          </reference>
        </references>
      </pivotArea>
    </format>
    <format dxfId="8276">
      <pivotArea dataOnly="0" labelOnly="1" outline="0" fieldPosition="0">
        <references count="2">
          <reference field="1" count="1" selected="0">
            <x v="2027"/>
          </reference>
          <reference field="3" count="1">
            <x v="3790"/>
          </reference>
        </references>
      </pivotArea>
    </format>
    <format dxfId="8275">
      <pivotArea dataOnly="0" labelOnly="1" outline="0" fieldPosition="0">
        <references count="2">
          <reference field="1" count="1" selected="0">
            <x v="2035"/>
          </reference>
          <reference field="3" count="1">
            <x v="150"/>
          </reference>
        </references>
      </pivotArea>
    </format>
    <format dxfId="8274">
      <pivotArea dataOnly="0" labelOnly="1" outline="0" fieldPosition="0">
        <references count="2">
          <reference field="1" count="1" selected="0">
            <x v="2036"/>
          </reference>
          <reference field="3" count="1">
            <x v="3791"/>
          </reference>
        </references>
      </pivotArea>
    </format>
    <format dxfId="8273">
      <pivotArea dataOnly="0" labelOnly="1" outline="0" fieldPosition="0">
        <references count="2">
          <reference field="1" count="1" selected="0">
            <x v="2042"/>
          </reference>
          <reference field="3" count="1">
            <x v="3792"/>
          </reference>
        </references>
      </pivotArea>
    </format>
    <format dxfId="8272">
      <pivotArea dataOnly="0" labelOnly="1" outline="0" fieldPosition="0">
        <references count="2">
          <reference field="1" count="1" selected="0">
            <x v="2050"/>
          </reference>
          <reference field="3" count="1">
            <x v="151"/>
          </reference>
        </references>
      </pivotArea>
    </format>
    <format dxfId="8271">
      <pivotArea dataOnly="0" labelOnly="1" outline="0" fieldPosition="0">
        <references count="2">
          <reference field="1" count="1" selected="0">
            <x v="2051"/>
          </reference>
          <reference field="3" count="1">
            <x v="3793"/>
          </reference>
        </references>
      </pivotArea>
    </format>
    <format dxfId="8270">
      <pivotArea dataOnly="0" labelOnly="1" outline="0" fieldPosition="0">
        <references count="2">
          <reference field="1" count="1" selected="0">
            <x v="2052"/>
          </reference>
          <reference field="3" count="1">
            <x v="3794"/>
          </reference>
        </references>
      </pivotArea>
    </format>
    <format dxfId="8269">
      <pivotArea dataOnly="0" labelOnly="1" outline="0" fieldPosition="0">
        <references count="2">
          <reference field="1" count="1" selected="0">
            <x v="2053"/>
          </reference>
          <reference field="3" count="1">
            <x v="3795"/>
          </reference>
        </references>
      </pivotArea>
    </format>
    <format dxfId="8268">
      <pivotArea dataOnly="0" labelOnly="1" outline="0" fieldPosition="0">
        <references count="2">
          <reference field="1" count="1" selected="0">
            <x v="2056"/>
          </reference>
          <reference field="3" count="1">
            <x v="3796"/>
          </reference>
        </references>
      </pivotArea>
    </format>
    <format dxfId="8267">
      <pivotArea dataOnly="0" labelOnly="1" outline="0" fieldPosition="0">
        <references count="2">
          <reference field="1" count="1" selected="0">
            <x v="2064"/>
          </reference>
          <reference field="3" count="1">
            <x v="152"/>
          </reference>
        </references>
      </pivotArea>
    </format>
    <format dxfId="8266">
      <pivotArea dataOnly="0" labelOnly="1" outline="0" fieldPosition="0">
        <references count="2">
          <reference field="1" count="1" selected="0">
            <x v="2065"/>
          </reference>
          <reference field="3" count="1">
            <x v="152"/>
          </reference>
        </references>
      </pivotArea>
    </format>
    <format dxfId="8265">
      <pivotArea dataOnly="0" labelOnly="1" outline="0" fieldPosition="0">
        <references count="2">
          <reference field="1" count="1" selected="0">
            <x v="2078"/>
          </reference>
          <reference field="3" count="1">
            <x v="153"/>
          </reference>
        </references>
      </pivotArea>
    </format>
    <format dxfId="8264">
      <pivotArea dataOnly="0" labelOnly="1" outline="0" fieldPosition="0">
        <references count="2">
          <reference field="1" count="1" selected="0">
            <x v="2079"/>
          </reference>
          <reference field="3" count="1">
            <x v="3797"/>
          </reference>
        </references>
      </pivotArea>
    </format>
    <format dxfId="8263">
      <pivotArea dataOnly="0" labelOnly="1" outline="0" fieldPosition="0">
        <references count="2">
          <reference field="1" count="1" selected="0">
            <x v="2084"/>
          </reference>
          <reference field="3" count="1">
            <x v="3798"/>
          </reference>
        </references>
      </pivotArea>
    </format>
    <format dxfId="8262">
      <pivotArea dataOnly="0" labelOnly="1" outline="0" fieldPosition="0">
        <references count="2">
          <reference field="1" count="1" selected="0">
            <x v="2086"/>
          </reference>
          <reference field="3" count="1">
            <x v="3799"/>
          </reference>
        </references>
      </pivotArea>
    </format>
    <format dxfId="8261">
      <pivotArea dataOnly="0" labelOnly="1" outline="0" fieldPosition="0">
        <references count="2">
          <reference field="1" count="1" selected="0">
            <x v="2092"/>
          </reference>
          <reference field="3" count="1">
            <x v="154"/>
          </reference>
        </references>
      </pivotArea>
    </format>
    <format dxfId="8260">
      <pivotArea dataOnly="0" labelOnly="1" outline="0" fieldPosition="0">
        <references count="2">
          <reference field="1" count="1" selected="0">
            <x v="2093"/>
          </reference>
          <reference field="3" count="1">
            <x v="154"/>
          </reference>
        </references>
      </pivotArea>
    </format>
    <format dxfId="8259">
      <pivotArea dataOnly="0" labelOnly="1" outline="0" fieldPosition="0">
        <references count="2">
          <reference field="1" count="1" selected="0">
            <x v="2106"/>
          </reference>
          <reference field="3" count="1">
            <x v="155"/>
          </reference>
        </references>
      </pivotArea>
    </format>
    <format dxfId="8258">
      <pivotArea dataOnly="0" labelOnly="1" outline="0" fieldPosition="0">
        <references count="2">
          <reference field="1" count="1" selected="0">
            <x v="2130"/>
          </reference>
          <reference field="3" count="1">
            <x v="156"/>
          </reference>
        </references>
      </pivotArea>
    </format>
    <format dxfId="8257">
      <pivotArea dataOnly="0" labelOnly="1" outline="0" fieldPosition="0">
        <references count="2">
          <reference field="1" count="1" selected="0">
            <x v="2145"/>
          </reference>
          <reference field="3" count="1">
            <x v="157"/>
          </reference>
        </references>
      </pivotArea>
    </format>
    <format dxfId="8256">
      <pivotArea dataOnly="0" labelOnly="1" outline="0" fieldPosition="0">
        <references count="2">
          <reference field="1" count="1" selected="0">
            <x v="2146"/>
          </reference>
          <reference field="3" count="1">
            <x v="157"/>
          </reference>
        </references>
      </pivotArea>
    </format>
    <format dxfId="8255">
      <pivotArea dataOnly="0" labelOnly="1" outline="0" fieldPosition="0">
        <references count="2">
          <reference field="1" count="1" selected="0">
            <x v="2160"/>
          </reference>
          <reference field="3" count="1">
            <x v="158"/>
          </reference>
        </references>
      </pivotArea>
    </format>
    <format dxfId="8254">
      <pivotArea dataOnly="0" labelOnly="1" outline="0" fieldPosition="0">
        <references count="2">
          <reference field="1" count="1" selected="0">
            <x v="2161"/>
          </reference>
          <reference field="3" count="1">
            <x v="3800"/>
          </reference>
        </references>
      </pivotArea>
    </format>
    <format dxfId="8253">
      <pivotArea dataOnly="0" labelOnly="1" outline="0" fieldPosition="0">
        <references count="2">
          <reference field="1" count="1" selected="0">
            <x v="2162"/>
          </reference>
          <reference field="3" count="1">
            <x v="3801"/>
          </reference>
        </references>
      </pivotArea>
    </format>
    <format dxfId="8252">
      <pivotArea dataOnly="0" labelOnly="1" outline="0" fieldPosition="0">
        <references count="2">
          <reference field="1" count="1" selected="0">
            <x v="2167"/>
          </reference>
          <reference field="3" count="1">
            <x v="3802"/>
          </reference>
        </references>
      </pivotArea>
    </format>
    <format dxfId="8251">
      <pivotArea dataOnly="0" labelOnly="1" outline="0" fieldPosition="0">
        <references count="2">
          <reference field="1" count="1" selected="0">
            <x v="2168"/>
          </reference>
          <reference field="3" count="1">
            <x v="3803"/>
          </reference>
        </references>
      </pivotArea>
    </format>
    <format dxfId="8250">
      <pivotArea dataOnly="0" labelOnly="1" outline="0" fieldPosition="0">
        <references count="2">
          <reference field="1" count="1" selected="0">
            <x v="2175"/>
          </reference>
          <reference field="3" count="1">
            <x v="159"/>
          </reference>
        </references>
      </pivotArea>
    </format>
    <format dxfId="8249">
      <pivotArea dataOnly="0" labelOnly="1" outline="0" fieldPosition="0">
        <references count="2">
          <reference field="1" count="1" selected="0">
            <x v="2176"/>
          </reference>
          <reference field="3" count="1">
            <x v="3804"/>
          </reference>
        </references>
      </pivotArea>
    </format>
    <format dxfId="8248">
      <pivotArea dataOnly="0" labelOnly="1" outline="0" fieldPosition="0">
        <references count="2">
          <reference field="1" count="1" selected="0">
            <x v="2181"/>
          </reference>
          <reference field="3" count="1">
            <x v="3805"/>
          </reference>
        </references>
      </pivotArea>
    </format>
    <format dxfId="8247">
      <pivotArea dataOnly="0" labelOnly="1" outline="0" fieldPosition="0">
        <references count="2">
          <reference field="1" count="1" selected="0">
            <x v="2190"/>
          </reference>
          <reference field="3" count="1">
            <x v="160"/>
          </reference>
        </references>
      </pivotArea>
    </format>
    <format dxfId="8246">
      <pivotArea dataOnly="0" labelOnly="1" outline="0" fieldPosition="0">
        <references count="2">
          <reference field="1" count="1" selected="0">
            <x v="2191"/>
          </reference>
          <reference field="3" count="1">
            <x v="160"/>
          </reference>
        </references>
      </pivotArea>
    </format>
    <format dxfId="8245">
      <pivotArea dataOnly="0" labelOnly="1" outline="0" fieldPosition="0">
        <references count="2">
          <reference field="1" count="1" selected="0">
            <x v="2204"/>
          </reference>
          <reference field="3" count="1">
            <x v="161"/>
          </reference>
        </references>
      </pivotArea>
    </format>
    <format dxfId="8244">
      <pivotArea dataOnly="0" labelOnly="1" outline="0" fieldPosition="0">
        <references count="2">
          <reference field="1" count="1" selected="0">
            <x v="2205"/>
          </reference>
          <reference field="3" count="1">
            <x v="3806"/>
          </reference>
        </references>
      </pivotArea>
    </format>
    <format dxfId="8243">
      <pivotArea dataOnly="0" labelOnly="1" outline="0" fieldPosition="0">
        <references count="2">
          <reference field="1" count="1" selected="0">
            <x v="2206"/>
          </reference>
          <reference field="3" count="1">
            <x v="3807"/>
          </reference>
        </references>
      </pivotArea>
    </format>
    <format dxfId="8242">
      <pivotArea dataOnly="0" labelOnly="1" outline="0" fieldPosition="0">
        <references count="2">
          <reference field="1" count="1" selected="0">
            <x v="2207"/>
          </reference>
          <reference field="3" count="1">
            <x v="3808"/>
          </reference>
        </references>
      </pivotArea>
    </format>
    <format dxfId="8241">
      <pivotArea dataOnly="0" labelOnly="1" outline="0" fieldPosition="0">
        <references count="2">
          <reference field="1" count="1" selected="0">
            <x v="2218"/>
          </reference>
          <reference field="3" count="1">
            <x v="162"/>
          </reference>
        </references>
      </pivotArea>
    </format>
    <format dxfId="8240">
      <pivotArea dataOnly="0" labelOnly="1" outline="0" fieldPosition="0">
        <references count="2">
          <reference field="1" count="1" selected="0">
            <x v="2219"/>
          </reference>
          <reference field="3" count="1">
            <x v="162"/>
          </reference>
        </references>
      </pivotArea>
    </format>
    <format dxfId="8239">
      <pivotArea dataOnly="0" labelOnly="1" outline="0" fieldPosition="0">
        <references count="2">
          <reference field="1" count="1" selected="0">
            <x v="2233"/>
          </reference>
          <reference field="3" count="1">
            <x v="163"/>
          </reference>
        </references>
      </pivotArea>
    </format>
    <format dxfId="8238">
      <pivotArea dataOnly="0" labelOnly="1" outline="0" fieldPosition="0">
        <references count="2">
          <reference field="1" count="1" selected="0">
            <x v="2234"/>
          </reference>
          <reference field="3" count="1">
            <x v="163"/>
          </reference>
        </references>
      </pivotArea>
    </format>
    <format dxfId="8237">
      <pivotArea dataOnly="0" labelOnly="1" outline="0" fieldPosition="0">
        <references count="2">
          <reference field="1" count="1" selected="0">
            <x v="2235"/>
          </reference>
          <reference field="3" count="1">
            <x v="3809"/>
          </reference>
        </references>
      </pivotArea>
    </format>
    <format dxfId="8236">
      <pivotArea dataOnly="0" labelOnly="1" outline="0" fieldPosition="0">
        <references count="2">
          <reference field="1" count="1" selected="0">
            <x v="2236"/>
          </reference>
          <reference field="3" count="1">
            <x v="3810"/>
          </reference>
        </references>
      </pivotArea>
    </format>
    <format dxfId="8235">
      <pivotArea dataOnly="0" labelOnly="1" outline="0" fieldPosition="0">
        <references count="2">
          <reference field="1" count="1" selected="0">
            <x v="2253"/>
          </reference>
          <reference field="3" count="1">
            <x v="164"/>
          </reference>
        </references>
      </pivotArea>
    </format>
    <format dxfId="8234">
      <pivotArea dataOnly="0" labelOnly="1" outline="0" fieldPosition="0">
        <references count="2">
          <reference field="1" count="1" selected="0">
            <x v="2254"/>
          </reference>
          <reference field="3" count="1">
            <x v="3811"/>
          </reference>
        </references>
      </pivotArea>
    </format>
    <format dxfId="8233">
      <pivotArea dataOnly="0" labelOnly="1" outline="0" fieldPosition="0">
        <references count="2">
          <reference field="1" count="1" selected="0">
            <x v="2259"/>
          </reference>
          <reference field="3" count="1">
            <x v="3812"/>
          </reference>
        </references>
      </pivotArea>
    </format>
    <format dxfId="8232">
      <pivotArea dataOnly="0" labelOnly="1" outline="0" fieldPosition="0">
        <references count="2">
          <reference field="1" count="1" selected="0">
            <x v="2267"/>
          </reference>
          <reference field="3" count="1">
            <x v="165"/>
          </reference>
        </references>
      </pivotArea>
    </format>
    <format dxfId="8231">
      <pivotArea dataOnly="0" labelOnly="1" outline="0" fieldPosition="0">
        <references count="2">
          <reference field="1" count="1" selected="0">
            <x v="2268"/>
          </reference>
          <reference field="3" count="1">
            <x v="3813"/>
          </reference>
        </references>
      </pivotArea>
    </format>
    <format dxfId="8230">
      <pivotArea dataOnly="0" labelOnly="1" outline="0" fieldPosition="0">
        <references count="2">
          <reference field="1" count="1" selected="0">
            <x v="2273"/>
          </reference>
          <reference field="3" count="1">
            <x v="3814"/>
          </reference>
        </references>
      </pivotArea>
    </format>
    <format dxfId="8229">
      <pivotArea dataOnly="0" labelOnly="1" outline="0" fieldPosition="0">
        <references count="2">
          <reference field="1" count="1" selected="0">
            <x v="2294"/>
          </reference>
          <reference field="3" count="1">
            <x v="166"/>
          </reference>
        </references>
      </pivotArea>
    </format>
    <format dxfId="8228">
      <pivotArea dataOnly="0" labelOnly="1" outline="0" fieldPosition="0">
        <references count="2">
          <reference field="1" count="1" selected="0">
            <x v="2300"/>
          </reference>
          <reference field="3" count="1">
            <x v="167"/>
          </reference>
        </references>
      </pivotArea>
    </format>
    <format dxfId="8227">
      <pivotArea dataOnly="0" labelOnly="1" outline="0" fieldPosition="0">
        <references count="2">
          <reference field="1" count="1" selected="0">
            <x v="2301"/>
          </reference>
          <reference field="3" count="1">
            <x v="3815"/>
          </reference>
        </references>
      </pivotArea>
    </format>
    <format dxfId="8226">
      <pivotArea dataOnly="0" labelOnly="1" outline="0" fieldPosition="0">
        <references count="2">
          <reference field="1" count="1" selected="0">
            <x v="2306"/>
          </reference>
          <reference field="3" count="1">
            <x v="3816"/>
          </reference>
        </references>
      </pivotArea>
    </format>
    <format dxfId="8225">
      <pivotArea dataOnly="0" labelOnly="1" outline="0" fieldPosition="0">
        <references count="2">
          <reference field="1" count="1" selected="0">
            <x v="2310"/>
          </reference>
          <reference field="3" count="1">
            <x v="3817"/>
          </reference>
        </references>
      </pivotArea>
    </format>
    <format dxfId="8224">
      <pivotArea dataOnly="0" labelOnly="1" outline="0" fieldPosition="0">
        <references count="2">
          <reference field="1" count="1" selected="0">
            <x v="2321"/>
          </reference>
          <reference field="3" count="1">
            <x v="168"/>
          </reference>
        </references>
      </pivotArea>
    </format>
    <format dxfId="8223">
      <pivotArea dataOnly="0" labelOnly="1" outline="0" fieldPosition="0">
        <references count="2">
          <reference field="1" count="1" selected="0">
            <x v="2322"/>
          </reference>
          <reference field="3" count="1">
            <x v="168"/>
          </reference>
        </references>
      </pivotArea>
    </format>
    <format dxfId="8222">
      <pivotArea dataOnly="0" labelOnly="1" outline="0" fieldPosition="0">
        <references count="2">
          <reference field="1" count="1" selected="0">
            <x v="2335"/>
          </reference>
          <reference field="3" count="1">
            <x v="169"/>
          </reference>
        </references>
      </pivotArea>
    </format>
    <format dxfId="8221">
      <pivotArea dataOnly="0" labelOnly="1" outline="0" fieldPosition="0">
        <references count="2">
          <reference field="1" count="1" selected="0">
            <x v="2336"/>
          </reference>
          <reference field="3" count="1">
            <x v="169"/>
          </reference>
        </references>
      </pivotArea>
    </format>
    <format dxfId="8220">
      <pivotArea dataOnly="0" labelOnly="1" outline="0" fieldPosition="0">
        <references count="2">
          <reference field="1" count="1" selected="0">
            <x v="2349"/>
          </reference>
          <reference field="3" count="1">
            <x v="170"/>
          </reference>
        </references>
      </pivotArea>
    </format>
    <format dxfId="8219">
      <pivotArea dataOnly="0" labelOnly="1" outline="0" fieldPosition="0">
        <references count="2">
          <reference field="1" count="1" selected="0">
            <x v="2350"/>
          </reference>
          <reference field="3" count="1">
            <x v="170"/>
          </reference>
        </references>
      </pivotArea>
    </format>
    <format dxfId="8218">
      <pivotArea dataOnly="0" labelOnly="1" outline="0" fieldPosition="0">
        <references count="2">
          <reference field="1" count="1" selected="0">
            <x v="2363"/>
          </reference>
          <reference field="3" count="1">
            <x v="171"/>
          </reference>
        </references>
      </pivotArea>
    </format>
    <format dxfId="8217">
      <pivotArea dataOnly="0" labelOnly="1" outline="0" fieldPosition="0">
        <references count="2">
          <reference field="1" count="1" selected="0">
            <x v="2364"/>
          </reference>
          <reference field="3" count="1">
            <x v="171"/>
          </reference>
        </references>
      </pivotArea>
    </format>
    <format dxfId="8216">
      <pivotArea dataOnly="0" labelOnly="1" outline="0" fieldPosition="0">
        <references count="2">
          <reference field="1" count="1" selected="0">
            <x v="2377"/>
          </reference>
          <reference field="3" count="1">
            <x v="172"/>
          </reference>
        </references>
      </pivotArea>
    </format>
    <format dxfId="8215">
      <pivotArea dataOnly="0" labelOnly="1" outline="0" fieldPosition="0">
        <references count="2">
          <reference field="1" count="1" selected="0">
            <x v="2378"/>
          </reference>
          <reference field="3" count="1">
            <x v="172"/>
          </reference>
        </references>
      </pivotArea>
    </format>
    <format dxfId="8214">
      <pivotArea dataOnly="0" labelOnly="1" outline="0" fieldPosition="0">
        <references count="2">
          <reference field="1" count="1" selected="0">
            <x v="2391"/>
          </reference>
          <reference field="3" count="1">
            <x v="173"/>
          </reference>
        </references>
      </pivotArea>
    </format>
    <format dxfId="8213">
      <pivotArea dataOnly="0" labelOnly="1" outline="0" fieldPosition="0">
        <references count="2">
          <reference field="1" count="1" selected="0">
            <x v="2392"/>
          </reference>
          <reference field="3" count="1">
            <x v="173"/>
          </reference>
        </references>
      </pivotArea>
    </format>
    <format dxfId="8212">
      <pivotArea dataOnly="0" labelOnly="1" outline="0" fieldPosition="0">
        <references count="2">
          <reference field="1" count="1" selected="0">
            <x v="2413"/>
          </reference>
          <reference field="3" count="1">
            <x v="174"/>
          </reference>
        </references>
      </pivotArea>
    </format>
    <format dxfId="8211">
      <pivotArea dataOnly="0" labelOnly="1" outline="0" fieldPosition="0">
        <references count="2">
          <reference field="1" count="1" selected="0">
            <x v="2415"/>
          </reference>
          <reference field="3" count="1">
            <x v="175"/>
          </reference>
        </references>
      </pivotArea>
    </format>
    <format dxfId="8210">
      <pivotArea dataOnly="0" labelOnly="1" outline="0" fieldPosition="0">
        <references count="2">
          <reference field="1" count="1" selected="0">
            <x v="2416"/>
          </reference>
          <reference field="3" count="1">
            <x v="175"/>
          </reference>
        </references>
      </pivotArea>
    </format>
    <format dxfId="8209">
      <pivotArea dataOnly="0" labelOnly="1" outline="0" fieldPosition="0">
        <references count="2">
          <reference field="1" count="1" selected="0">
            <x v="2429"/>
          </reference>
          <reference field="3" count="1">
            <x v="176"/>
          </reference>
        </references>
      </pivotArea>
    </format>
    <format dxfId="8208">
      <pivotArea dataOnly="0" labelOnly="1" outline="0" fieldPosition="0">
        <references count="2">
          <reference field="1" count="1" selected="0">
            <x v="2435"/>
          </reference>
          <reference field="3" count="1">
            <x v="176"/>
          </reference>
        </references>
      </pivotArea>
    </format>
    <format dxfId="8207">
      <pivotArea dataOnly="0" labelOnly="1" outline="0" fieldPosition="0">
        <references count="2">
          <reference field="1" count="1" selected="0">
            <x v="2443"/>
          </reference>
          <reference field="3" count="1">
            <x v="177"/>
          </reference>
        </references>
      </pivotArea>
    </format>
    <format dxfId="8206">
      <pivotArea dataOnly="0" labelOnly="1" outline="0" fieldPosition="0">
        <references count="2">
          <reference field="1" count="1" selected="0">
            <x v="2444"/>
          </reference>
          <reference field="3" count="1">
            <x v="177"/>
          </reference>
        </references>
      </pivotArea>
    </format>
    <format dxfId="8205">
      <pivotArea dataOnly="0" labelOnly="1" outline="0" fieldPosition="0">
        <references count="2">
          <reference field="1" count="1" selected="0">
            <x v="2457"/>
          </reference>
          <reference field="3" count="1">
            <x v="178"/>
          </reference>
        </references>
      </pivotArea>
    </format>
    <format dxfId="8204">
      <pivotArea dataOnly="0" labelOnly="1" outline="0" fieldPosition="0">
        <references count="2">
          <reference field="1" count="1" selected="0">
            <x v="2458"/>
          </reference>
          <reference field="3" count="1">
            <x v="178"/>
          </reference>
        </references>
      </pivotArea>
    </format>
    <format dxfId="8203">
      <pivotArea dataOnly="0" labelOnly="1" outline="0" fieldPosition="0">
        <references count="2">
          <reference field="1" count="1" selected="0">
            <x v="2471"/>
          </reference>
          <reference field="3" count="1">
            <x v="179"/>
          </reference>
        </references>
      </pivotArea>
    </format>
    <format dxfId="8202">
      <pivotArea dataOnly="0" labelOnly="1" outline="0" fieldPosition="0">
        <references count="2">
          <reference field="1" count="1" selected="0">
            <x v="2472"/>
          </reference>
          <reference field="3" count="1">
            <x v="179"/>
          </reference>
        </references>
      </pivotArea>
    </format>
    <format dxfId="8201">
      <pivotArea dataOnly="0" labelOnly="1" outline="0" fieldPosition="0">
        <references count="2">
          <reference field="1" count="1" selected="0">
            <x v="2485"/>
          </reference>
          <reference field="3" count="1">
            <x v="180"/>
          </reference>
        </references>
      </pivotArea>
    </format>
    <format dxfId="8200">
      <pivotArea dataOnly="0" labelOnly="1" outline="0" fieldPosition="0">
        <references count="2">
          <reference field="1" count="1" selected="0">
            <x v="2486"/>
          </reference>
          <reference field="3" count="1">
            <x v="180"/>
          </reference>
        </references>
      </pivotArea>
    </format>
    <format dxfId="8199">
      <pivotArea dataOnly="0" labelOnly="1" outline="0" fieldPosition="0">
        <references count="2">
          <reference field="1" count="1" selected="0">
            <x v="2499"/>
          </reference>
          <reference field="3" count="1">
            <x v="181"/>
          </reference>
        </references>
      </pivotArea>
    </format>
    <format dxfId="8198">
      <pivotArea dataOnly="0" labelOnly="1" outline="0" fieldPosition="0">
        <references count="2">
          <reference field="1" count="1" selected="0">
            <x v="2500"/>
          </reference>
          <reference field="3" count="1">
            <x v="181"/>
          </reference>
        </references>
      </pivotArea>
    </format>
    <format dxfId="8197">
      <pivotArea dataOnly="0" labelOnly="1" outline="0" fieldPosition="0">
        <references count="2">
          <reference field="1" count="1" selected="0">
            <x v="2513"/>
          </reference>
          <reference field="3" count="1">
            <x v="182"/>
          </reference>
        </references>
      </pivotArea>
    </format>
    <format dxfId="8196">
      <pivotArea dataOnly="0" labelOnly="1" outline="0" fieldPosition="0">
        <references count="2">
          <reference field="1" count="1" selected="0">
            <x v="2514"/>
          </reference>
          <reference field="3" count="1">
            <x v="182"/>
          </reference>
        </references>
      </pivotArea>
    </format>
    <format dxfId="8195">
      <pivotArea dataOnly="0" labelOnly="1" outline="0" fieldPosition="0">
        <references count="2">
          <reference field="1" count="1" selected="0">
            <x v="2527"/>
          </reference>
          <reference field="3" count="1">
            <x v="183"/>
          </reference>
        </references>
      </pivotArea>
    </format>
    <format dxfId="8194">
      <pivotArea dataOnly="0" labelOnly="1" outline="0" fieldPosition="0">
        <references count="2">
          <reference field="1" count="1" selected="0">
            <x v="2528"/>
          </reference>
          <reference field="3" count="1">
            <x v="183"/>
          </reference>
        </references>
      </pivotArea>
    </format>
    <format dxfId="8193">
      <pivotArea dataOnly="0" labelOnly="1" outline="0" fieldPosition="0">
        <references count="2">
          <reference field="1" count="1" selected="0">
            <x v="2554"/>
          </reference>
          <reference field="3" count="1">
            <x v="184"/>
          </reference>
        </references>
      </pivotArea>
    </format>
    <format dxfId="8192">
      <pivotArea dataOnly="0" labelOnly="1" outline="0" fieldPosition="0">
        <references count="2">
          <reference field="1" count="1" selected="0">
            <x v="2560"/>
          </reference>
          <reference field="3" count="1">
            <x v="185"/>
          </reference>
        </references>
      </pivotArea>
    </format>
    <format dxfId="8191">
      <pivotArea dataOnly="0" labelOnly="1" outline="0" fieldPosition="0">
        <references count="2">
          <reference field="1" count="1" selected="0">
            <x v="2561"/>
          </reference>
          <reference field="3" count="1">
            <x v="185"/>
          </reference>
        </references>
      </pivotArea>
    </format>
    <format dxfId="8190">
      <pivotArea dataOnly="0" labelOnly="1" outline="0" fieldPosition="0">
        <references count="2">
          <reference field="1" count="1" selected="0">
            <x v="2574"/>
          </reference>
          <reference field="3" count="1">
            <x v="186"/>
          </reference>
        </references>
      </pivotArea>
    </format>
    <format dxfId="8189">
      <pivotArea dataOnly="0" labelOnly="1" outline="0" fieldPosition="0">
        <references count="2">
          <reference field="1" count="1" selected="0">
            <x v="2575"/>
          </reference>
          <reference field="3" count="1">
            <x v="3818"/>
          </reference>
        </references>
      </pivotArea>
    </format>
    <format dxfId="8188">
      <pivotArea dataOnly="0" labelOnly="1" outline="0" fieldPosition="0">
        <references count="2">
          <reference field="1" count="1" selected="0">
            <x v="2580"/>
          </reference>
          <reference field="3" count="1">
            <x v="3819"/>
          </reference>
        </references>
      </pivotArea>
    </format>
    <format dxfId="8187">
      <pivotArea dataOnly="0" labelOnly="1" outline="0" fieldPosition="0">
        <references count="2">
          <reference field="1" count="1" selected="0">
            <x v="2588"/>
          </reference>
          <reference field="3" count="1">
            <x v="187"/>
          </reference>
        </references>
      </pivotArea>
    </format>
    <format dxfId="8186">
      <pivotArea dataOnly="0" labelOnly="1" outline="0" fieldPosition="0">
        <references count="2">
          <reference field="1" count="1" selected="0">
            <x v="2589"/>
          </reference>
          <reference field="3" count="1">
            <x v="187"/>
          </reference>
        </references>
      </pivotArea>
    </format>
    <format dxfId="8185">
      <pivotArea dataOnly="0" labelOnly="1" outline="0" fieldPosition="0">
        <references count="2">
          <reference field="1" count="1" selected="0">
            <x v="2603"/>
          </reference>
          <reference field="3" count="1">
            <x v="188"/>
          </reference>
        </references>
      </pivotArea>
    </format>
    <format dxfId="8184">
      <pivotArea dataOnly="0" labelOnly="1" outline="0" fieldPosition="0">
        <references count="2">
          <reference field="1" count="1" selected="0">
            <x v="2604"/>
          </reference>
          <reference field="3" count="1">
            <x v="188"/>
          </reference>
        </references>
      </pivotArea>
    </format>
    <format dxfId="8183">
      <pivotArea dataOnly="0" labelOnly="1" outline="0" fieldPosition="0">
        <references count="2">
          <reference field="1" count="1" selected="0">
            <x v="2617"/>
          </reference>
          <reference field="3" count="1">
            <x v="189"/>
          </reference>
        </references>
      </pivotArea>
    </format>
    <format dxfId="8182">
      <pivotArea dataOnly="0" labelOnly="1" outline="0" fieldPosition="0">
        <references count="2">
          <reference field="1" count="1" selected="0">
            <x v="2618"/>
          </reference>
          <reference field="3" count="1">
            <x v="189"/>
          </reference>
        </references>
      </pivotArea>
    </format>
    <format dxfId="8181">
      <pivotArea dataOnly="0" labelOnly="1" outline="0" fieldPosition="0">
        <references count="2">
          <reference field="1" count="1" selected="0">
            <x v="2631"/>
          </reference>
          <reference field="3" count="1">
            <x v="190"/>
          </reference>
        </references>
      </pivotArea>
    </format>
    <format dxfId="8180">
      <pivotArea dataOnly="0" labelOnly="1" outline="0" fieldPosition="0">
        <references count="2">
          <reference field="1" count="1" selected="0">
            <x v="2644"/>
          </reference>
          <reference field="3" count="1">
            <x v="191"/>
          </reference>
        </references>
      </pivotArea>
    </format>
    <format dxfId="8179">
      <pivotArea dataOnly="0" labelOnly="1" outline="0" fieldPosition="0">
        <references count="2">
          <reference field="1" count="1" selected="0">
            <x v="2645"/>
          </reference>
          <reference field="3" count="1">
            <x v="3820"/>
          </reference>
        </references>
      </pivotArea>
    </format>
    <format dxfId="8178">
      <pivotArea dataOnly="0" labelOnly="1" outline="0" fieldPosition="0">
        <references count="2">
          <reference field="1" count="1" selected="0">
            <x v="2658"/>
          </reference>
          <reference field="3" count="1">
            <x v="192"/>
          </reference>
        </references>
      </pivotArea>
    </format>
    <format dxfId="8177">
      <pivotArea dataOnly="0" labelOnly="1" outline="0" fieldPosition="0">
        <references count="2">
          <reference field="1" count="1" selected="0">
            <x v="2659"/>
          </reference>
          <reference field="3" count="1">
            <x v="192"/>
          </reference>
        </references>
      </pivotArea>
    </format>
    <format dxfId="8176">
      <pivotArea dataOnly="0" labelOnly="1" outline="0" fieldPosition="0">
        <references count="2">
          <reference field="1" count="1" selected="0">
            <x v="2660"/>
          </reference>
          <reference field="3" count="1">
            <x v="3821"/>
          </reference>
        </references>
      </pivotArea>
    </format>
    <format dxfId="8175">
      <pivotArea dataOnly="0" labelOnly="1" outline="0" fieldPosition="0">
        <references count="2">
          <reference field="1" count="1" selected="0">
            <x v="2661"/>
          </reference>
          <reference field="3" count="1">
            <x v="3822"/>
          </reference>
        </references>
      </pivotArea>
    </format>
    <format dxfId="8174">
      <pivotArea dataOnly="0" labelOnly="1" outline="0" fieldPosition="0">
        <references count="2">
          <reference field="1" count="1" selected="0">
            <x v="2662"/>
          </reference>
          <reference field="3" count="1">
            <x v="3823"/>
          </reference>
        </references>
      </pivotArea>
    </format>
    <format dxfId="8173">
      <pivotArea dataOnly="0" labelOnly="1" outline="0" fieldPosition="0">
        <references count="2">
          <reference field="1" count="1" selected="0">
            <x v="2663"/>
          </reference>
          <reference field="3" count="1">
            <x v="308"/>
          </reference>
        </references>
      </pivotArea>
    </format>
    <format dxfId="8172">
      <pivotArea dataOnly="0" labelOnly="1" outline="0" fieldPosition="0">
        <references count="2">
          <reference field="1" count="1" selected="0">
            <x v="2664"/>
          </reference>
          <reference field="3" count="1">
            <x v="3824"/>
          </reference>
        </references>
      </pivotArea>
    </format>
    <format dxfId="8171">
      <pivotArea dataOnly="0" labelOnly="1" outline="0" fieldPosition="0">
        <references count="2">
          <reference field="1" count="1" selected="0">
            <x v="2665"/>
          </reference>
          <reference field="3" count="1">
            <x v="3825"/>
          </reference>
        </references>
      </pivotArea>
    </format>
    <format dxfId="8170">
      <pivotArea dataOnly="0" labelOnly="1" outline="0" fieldPosition="0">
        <references count="2">
          <reference field="1" count="1" selected="0">
            <x v="2666"/>
          </reference>
          <reference field="3" count="1">
            <x v="3826"/>
          </reference>
        </references>
      </pivotArea>
    </format>
    <format dxfId="8169">
      <pivotArea dataOnly="0" labelOnly="1" outline="0" fieldPosition="0">
        <references count="2">
          <reference field="1" count="1" selected="0">
            <x v="2667"/>
          </reference>
          <reference field="3" count="1">
            <x v="3827"/>
          </reference>
        </references>
      </pivotArea>
    </format>
    <format dxfId="8168">
      <pivotArea dataOnly="0" labelOnly="1" outline="0" fieldPosition="0">
        <references count="2">
          <reference field="1" count="1" selected="0">
            <x v="2690"/>
          </reference>
          <reference field="3" count="1">
            <x v="193"/>
          </reference>
        </references>
      </pivotArea>
    </format>
    <format dxfId="8167">
      <pivotArea dataOnly="0" labelOnly="1" outline="0" fieldPosition="0">
        <references count="2">
          <reference field="1" count="1" selected="0">
            <x v="2691"/>
          </reference>
          <reference field="3" count="1">
            <x v="193"/>
          </reference>
        </references>
      </pivotArea>
    </format>
    <format dxfId="8166">
      <pivotArea dataOnly="0" labelOnly="1" outline="0" fieldPosition="0">
        <references count="2">
          <reference field="1" count="1" selected="0">
            <x v="2704"/>
          </reference>
          <reference field="3" count="1">
            <x v="194"/>
          </reference>
        </references>
      </pivotArea>
    </format>
    <format dxfId="8165">
      <pivotArea dataOnly="0" labelOnly="1" outline="0" fieldPosition="0">
        <references count="2">
          <reference field="1" count="1" selected="0">
            <x v="2705"/>
          </reference>
          <reference field="3" count="1">
            <x v="194"/>
          </reference>
        </references>
      </pivotArea>
    </format>
    <format dxfId="8164">
      <pivotArea dataOnly="0" labelOnly="1" outline="0" fieldPosition="0">
        <references count="2">
          <reference field="1" count="1" selected="0">
            <x v="2719"/>
          </reference>
          <reference field="3" count="1">
            <x v="195"/>
          </reference>
        </references>
      </pivotArea>
    </format>
    <format dxfId="8163">
      <pivotArea dataOnly="0" labelOnly="1" outline="0" fieldPosition="0">
        <references count="2">
          <reference field="1" count="1" selected="0">
            <x v="2720"/>
          </reference>
          <reference field="3" count="1">
            <x v="195"/>
          </reference>
        </references>
      </pivotArea>
    </format>
    <format dxfId="8162">
      <pivotArea dataOnly="0" labelOnly="1" outline="0" fieldPosition="0">
        <references count="2">
          <reference field="1" count="1" selected="0">
            <x v="2733"/>
          </reference>
          <reference field="3" count="1">
            <x v="196"/>
          </reference>
        </references>
      </pivotArea>
    </format>
    <format dxfId="8161">
      <pivotArea dataOnly="0" labelOnly="1" outline="0" fieldPosition="0">
        <references count="2">
          <reference field="1" count="1" selected="0">
            <x v="2734"/>
          </reference>
          <reference field="3" count="1">
            <x v="196"/>
          </reference>
        </references>
      </pivotArea>
    </format>
    <format dxfId="8160">
      <pivotArea dataOnly="0" labelOnly="1" outline="0" fieldPosition="0">
        <references count="2">
          <reference field="1" count="1" selected="0">
            <x v="2747"/>
          </reference>
          <reference field="3" count="1">
            <x v="197"/>
          </reference>
        </references>
      </pivotArea>
    </format>
    <format dxfId="8159">
      <pivotArea dataOnly="0" labelOnly="1" outline="0" fieldPosition="0">
        <references count="2">
          <reference field="1" count="1" selected="0">
            <x v="2748"/>
          </reference>
          <reference field="3" count="1">
            <x v="197"/>
          </reference>
        </references>
      </pivotArea>
    </format>
    <format dxfId="8158">
      <pivotArea dataOnly="0" labelOnly="1" outline="0" fieldPosition="0">
        <references count="2">
          <reference field="1" count="1" selected="0">
            <x v="2761"/>
          </reference>
          <reference field="3" count="1">
            <x v="198"/>
          </reference>
        </references>
      </pivotArea>
    </format>
    <format dxfId="8157">
      <pivotArea dataOnly="0" labelOnly="1" outline="0" fieldPosition="0">
        <references count="2">
          <reference field="1" count="1" selected="0">
            <x v="2762"/>
          </reference>
          <reference field="3" count="1">
            <x v="3828"/>
          </reference>
        </references>
      </pivotArea>
    </format>
    <format dxfId="8156">
      <pivotArea dataOnly="0" labelOnly="1" outline="0" fieldPosition="0">
        <references count="2">
          <reference field="1" count="1" selected="0">
            <x v="2776"/>
          </reference>
          <reference field="3" count="1">
            <x v="190"/>
          </reference>
        </references>
      </pivotArea>
    </format>
    <format dxfId="8155">
      <pivotArea dataOnly="0" labelOnly="1" outline="0" fieldPosition="0">
        <references count="2">
          <reference field="1" count="1" selected="0">
            <x v="2777"/>
          </reference>
          <reference field="3" count="1">
            <x v="190"/>
          </reference>
        </references>
      </pivotArea>
    </format>
    <format dxfId="8154">
      <pivotArea dataOnly="0" labelOnly="1" outline="0" fieldPosition="0">
        <references count="2">
          <reference field="1" count="1" selected="0">
            <x v="2813"/>
          </reference>
          <reference field="3" count="1">
            <x v="3858"/>
          </reference>
        </references>
      </pivotArea>
    </format>
    <format dxfId="8153">
      <pivotArea dataOnly="0" labelOnly="1" outline="0" fieldPosition="0">
        <references count="2">
          <reference field="1" count="1" selected="0">
            <x v="2814"/>
          </reference>
          <reference field="3" count="1">
            <x v="199"/>
          </reference>
        </references>
      </pivotArea>
    </format>
    <format dxfId="8152">
      <pivotArea dataOnly="0" labelOnly="1" outline="0" fieldPosition="0">
        <references count="2">
          <reference field="1" count="1" selected="0">
            <x v="2815"/>
          </reference>
          <reference field="3" count="1">
            <x v="200"/>
          </reference>
        </references>
      </pivotArea>
    </format>
    <format dxfId="8151">
      <pivotArea dataOnly="0" labelOnly="1" outline="0" fieldPosition="0">
        <references count="2">
          <reference field="1" count="1" selected="0">
            <x v="2816"/>
          </reference>
          <reference field="3" count="1">
            <x v="200"/>
          </reference>
        </references>
      </pivotArea>
    </format>
    <format dxfId="8150">
      <pivotArea dataOnly="0" labelOnly="1" outline="0" fieldPosition="0">
        <references count="2">
          <reference field="1" count="1" selected="0">
            <x v="2829"/>
          </reference>
          <reference field="3" count="1">
            <x v="201"/>
          </reference>
        </references>
      </pivotArea>
    </format>
    <format dxfId="8149">
      <pivotArea dataOnly="0" labelOnly="1" outline="0" fieldPosition="0">
        <references count="2">
          <reference field="1" count="1" selected="0">
            <x v="2830"/>
          </reference>
          <reference field="3" count="1">
            <x v="201"/>
          </reference>
        </references>
      </pivotArea>
    </format>
    <format dxfId="8148">
      <pivotArea dataOnly="0" labelOnly="1" outline="0" fieldPosition="0">
        <references count="2">
          <reference field="1" count="1" selected="0">
            <x v="2843"/>
          </reference>
          <reference field="3" count="1">
            <x v="202"/>
          </reference>
        </references>
      </pivotArea>
    </format>
    <format dxfId="8147">
      <pivotArea dataOnly="0" labelOnly="1" outline="0" fieldPosition="0">
        <references count="2">
          <reference field="1" count="1" selected="0">
            <x v="2844"/>
          </reference>
          <reference field="3" count="1">
            <x v="202"/>
          </reference>
        </references>
      </pivotArea>
    </format>
    <format dxfId="8146">
      <pivotArea dataOnly="0" labelOnly="1" outline="0" fieldPosition="0">
        <references count="2">
          <reference field="1" count="1" selected="0">
            <x v="2857"/>
          </reference>
          <reference field="3" count="1">
            <x v="203"/>
          </reference>
        </references>
      </pivotArea>
    </format>
    <format dxfId="8145">
      <pivotArea dataOnly="0" labelOnly="1" outline="0" fieldPosition="0">
        <references count="2">
          <reference field="1" count="1" selected="0">
            <x v="2858"/>
          </reference>
          <reference field="3" count="1">
            <x v="203"/>
          </reference>
        </references>
      </pivotArea>
    </format>
    <format dxfId="8144">
      <pivotArea dataOnly="0" labelOnly="1" outline="0" fieldPosition="0">
        <references count="2">
          <reference field="1" count="1" selected="0">
            <x v="2871"/>
          </reference>
          <reference field="3" count="1">
            <x v="204"/>
          </reference>
        </references>
      </pivotArea>
    </format>
    <format dxfId="8143">
      <pivotArea dataOnly="0" labelOnly="1" outline="0" fieldPosition="0">
        <references count="2">
          <reference field="1" count="1" selected="0">
            <x v="2872"/>
          </reference>
          <reference field="3" count="1">
            <x v="204"/>
          </reference>
        </references>
      </pivotArea>
    </format>
    <format dxfId="8142">
      <pivotArea dataOnly="0" labelOnly="1" outline="0" fieldPosition="0">
        <references count="2">
          <reference field="1" count="1" selected="0">
            <x v="2885"/>
          </reference>
          <reference field="3" count="1">
            <x v="205"/>
          </reference>
        </references>
      </pivotArea>
    </format>
    <format dxfId="8141">
      <pivotArea dataOnly="0" labelOnly="1" outline="0" fieldPosition="0">
        <references count="2">
          <reference field="1" count="1" selected="0">
            <x v="2886"/>
          </reference>
          <reference field="3" count="1">
            <x v="205"/>
          </reference>
        </references>
      </pivotArea>
    </format>
    <format dxfId="8140">
      <pivotArea dataOnly="0" labelOnly="1" outline="0" fieldPosition="0">
        <references count="2">
          <reference field="1" count="1" selected="0">
            <x v="2899"/>
          </reference>
          <reference field="3" count="1">
            <x v="206"/>
          </reference>
        </references>
      </pivotArea>
    </format>
    <format dxfId="8139">
      <pivotArea dataOnly="0" labelOnly="1" outline="0" fieldPosition="0">
        <references count="2">
          <reference field="1" count="1" selected="0">
            <x v="2900"/>
          </reference>
          <reference field="3" count="1">
            <x v="206"/>
          </reference>
        </references>
      </pivotArea>
    </format>
    <format dxfId="8138">
      <pivotArea dataOnly="0" labelOnly="1" outline="0" fieldPosition="0">
        <references count="2">
          <reference field="1" count="1" selected="0">
            <x v="2913"/>
          </reference>
          <reference field="3" count="1">
            <x v="207"/>
          </reference>
        </references>
      </pivotArea>
    </format>
    <format dxfId="8137">
      <pivotArea dataOnly="0" labelOnly="1" outline="0" fieldPosition="0">
        <references count="2">
          <reference field="1" count="1" selected="0">
            <x v="2914"/>
          </reference>
          <reference field="3" count="1">
            <x v="207"/>
          </reference>
        </references>
      </pivotArea>
    </format>
    <format dxfId="8136">
      <pivotArea dataOnly="0" labelOnly="1" outline="0" fieldPosition="0">
        <references count="2">
          <reference field="1" count="1" selected="0">
            <x v="2927"/>
          </reference>
          <reference field="3" count="1">
            <x v="208"/>
          </reference>
        </references>
      </pivotArea>
    </format>
    <format dxfId="8135">
      <pivotArea dataOnly="0" labelOnly="1" outline="0" fieldPosition="0">
        <references count="2">
          <reference field="1" count="1" selected="0">
            <x v="2928"/>
          </reference>
          <reference field="3" count="1">
            <x v="2565"/>
          </reference>
        </references>
      </pivotArea>
    </format>
    <format dxfId="8134">
      <pivotArea dataOnly="0" labelOnly="1" outline="0" fieldPosition="0">
        <references count="2">
          <reference field="1" count="1" selected="0">
            <x v="2941"/>
          </reference>
          <reference field="3" count="1">
            <x v="209"/>
          </reference>
        </references>
      </pivotArea>
    </format>
    <format dxfId="8133">
      <pivotArea dataOnly="0" labelOnly="1" outline="0" fieldPosition="0">
        <references count="2">
          <reference field="1" count="1" selected="0">
            <x v="2942"/>
          </reference>
          <reference field="3" count="1">
            <x v="210"/>
          </reference>
        </references>
      </pivotArea>
    </format>
    <format dxfId="8132">
      <pivotArea dataOnly="0" labelOnly="1" outline="0" fieldPosition="0">
        <references count="2">
          <reference field="1" count="1" selected="0">
            <x v="2943"/>
          </reference>
          <reference field="3" count="1">
            <x v="210"/>
          </reference>
        </references>
      </pivotArea>
    </format>
    <format dxfId="8131">
      <pivotArea dataOnly="0" labelOnly="1" outline="0" fieldPosition="0">
        <references count="2">
          <reference field="1" count="1" selected="0">
            <x v="2956"/>
          </reference>
          <reference field="3" count="1">
            <x v="211"/>
          </reference>
        </references>
      </pivotArea>
    </format>
    <format dxfId="8130">
      <pivotArea dataOnly="0" labelOnly="1" outline="0" fieldPosition="0">
        <references count="2">
          <reference field="1" count="1" selected="0">
            <x v="2957"/>
          </reference>
          <reference field="3" count="1">
            <x v="211"/>
          </reference>
        </references>
      </pivotArea>
    </format>
    <format dxfId="8129">
      <pivotArea dataOnly="0" labelOnly="1" outline="0" fieldPosition="0">
        <references count="2">
          <reference field="1" count="1" selected="0">
            <x v="2970"/>
          </reference>
          <reference field="3" count="1">
            <x v="212"/>
          </reference>
        </references>
      </pivotArea>
    </format>
    <format dxfId="8128">
      <pivotArea dataOnly="0" labelOnly="1" outline="0" fieldPosition="0">
        <references count="2">
          <reference field="1" count="1" selected="0">
            <x v="2971"/>
          </reference>
          <reference field="3" count="1">
            <x v="212"/>
          </reference>
        </references>
      </pivotArea>
    </format>
    <format dxfId="8127">
      <pivotArea dataOnly="0" labelOnly="1" outline="0" fieldPosition="0">
        <references count="2">
          <reference field="1" count="1" selected="0">
            <x v="2984"/>
          </reference>
          <reference field="3" count="1">
            <x v="213"/>
          </reference>
        </references>
      </pivotArea>
    </format>
    <format dxfId="8126">
      <pivotArea dataOnly="0" labelOnly="1" outline="0" fieldPosition="0">
        <references count="2">
          <reference field="1" count="1" selected="0">
            <x v="2985"/>
          </reference>
          <reference field="3" count="1">
            <x v="213"/>
          </reference>
        </references>
      </pivotArea>
    </format>
    <format dxfId="8125">
      <pivotArea dataOnly="0" labelOnly="1" outline="0" fieldPosition="0">
        <references count="2">
          <reference field="1" count="1" selected="0">
            <x v="2998"/>
          </reference>
          <reference field="3" count="1">
            <x v="214"/>
          </reference>
        </references>
      </pivotArea>
    </format>
    <format dxfId="8124">
      <pivotArea dataOnly="0" labelOnly="1" outline="0" fieldPosition="0">
        <references count="2">
          <reference field="1" count="1" selected="0">
            <x v="2999"/>
          </reference>
          <reference field="3" count="1">
            <x v="214"/>
          </reference>
        </references>
      </pivotArea>
    </format>
    <format dxfId="8123">
      <pivotArea dataOnly="0" labelOnly="1" outline="0" fieldPosition="0">
        <references count="2">
          <reference field="1" count="1" selected="0">
            <x v="3012"/>
          </reference>
          <reference field="3" count="1">
            <x v="215"/>
          </reference>
        </references>
      </pivotArea>
    </format>
    <format dxfId="8122">
      <pivotArea dataOnly="0" labelOnly="1" outline="0" fieldPosition="0">
        <references count="2">
          <reference field="1" count="1" selected="0">
            <x v="3013"/>
          </reference>
          <reference field="3" count="1">
            <x v="216"/>
          </reference>
        </references>
      </pivotArea>
    </format>
    <format dxfId="8121">
      <pivotArea dataOnly="0" labelOnly="1" outline="0" fieldPosition="0">
        <references count="2">
          <reference field="1" count="1" selected="0">
            <x v="3014"/>
          </reference>
          <reference field="3" count="1">
            <x v="216"/>
          </reference>
        </references>
      </pivotArea>
    </format>
    <format dxfId="8120">
      <pivotArea dataOnly="0" labelOnly="1" outline="0" fieldPosition="0">
        <references count="2">
          <reference field="1" count="1" selected="0">
            <x v="3027"/>
          </reference>
          <reference field="3" count="1">
            <x v="217"/>
          </reference>
        </references>
      </pivotArea>
    </format>
    <format dxfId="8119">
      <pivotArea dataOnly="0" labelOnly="1" outline="0" fieldPosition="0">
        <references count="2">
          <reference field="1" count="1" selected="0">
            <x v="3028"/>
          </reference>
          <reference field="3" count="1">
            <x v="217"/>
          </reference>
        </references>
      </pivotArea>
    </format>
    <format dxfId="8118">
      <pivotArea dataOnly="0" labelOnly="1" outline="0" fieldPosition="0">
        <references count="2">
          <reference field="1" count="1" selected="0">
            <x v="3041"/>
          </reference>
          <reference field="3" count="1">
            <x v="218"/>
          </reference>
        </references>
      </pivotArea>
    </format>
    <format dxfId="8117">
      <pivotArea dataOnly="0" labelOnly="1" outline="0" fieldPosition="0">
        <references count="2">
          <reference field="1" count="1" selected="0">
            <x v="3042"/>
          </reference>
          <reference field="3" count="1">
            <x v="218"/>
          </reference>
        </references>
      </pivotArea>
    </format>
    <format dxfId="8116">
      <pivotArea dataOnly="0" labelOnly="1" outline="0" fieldPosition="0">
        <references count="2">
          <reference field="1" count="1" selected="0">
            <x v="3055"/>
          </reference>
          <reference field="3" count="1">
            <x v="219"/>
          </reference>
        </references>
      </pivotArea>
    </format>
    <format dxfId="8115">
      <pivotArea dataOnly="0" labelOnly="1" outline="0" fieldPosition="0">
        <references count="2">
          <reference field="1" count="1" selected="0">
            <x v="3056"/>
          </reference>
          <reference field="3" count="1">
            <x v="219"/>
          </reference>
        </references>
      </pivotArea>
    </format>
    <format dxfId="8114">
      <pivotArea dataOnly="0" labelOnly="1" outline="0" fieldPosition="0">
        <references count="2">
          <reference field="1" count="1" selected="0">
            <x v="3069"/>
          </reference>
          <reference field="3" count="1">
            <x v="220"/>
          </reference>
        </references>
      </pivotArea>
    </format>
    <format dxfId="8113">
      <pivotArea dataOnly="0" labelOnly="1" outline="0" fieldPosition="0">
        <references count="2">
          <reference field="1" count="1" selected="0">
            <x v="3070"/>
          </reference>
          <reference field="3" count="1">
            <x v="220"/>
          </reference>
        </references>
      </pivotArea>
    </format>
    <format dxfId="8112">
      <pivotArea dataOnly="0" labelOnly="1" outline="0" fieldPosition="0">
        <references count="2">
          <reference field="1" count="1" selected="0">
            <x v="3083"/>
          </reference>
          <reference field="3" count="1">
            <x v="221"/>
          </reference>
        </references>
      </pivotArea>
    </format>
    <format dxfId="8111">
      <pivotArea dataOnly="0" labelOnly="1" outline="0" fieldPosition="0">
        <references count="2">
          <reference field="1" count="1" selected="0">
            <x v="3084"/>
          </reference>
          <reference field="3" count="1">
            <x v="221"/>
          </reference>
        </references>
      </pivotArea>
    </format>
    <format dxfId="8110">
      <pivotArea dataOnly="0" labelOnly="1" outline="0" fieldPosition="0">
        <references count="2">
          <reference field="1" count="1" selected="0">
            <x v="3097"/>
          </reference>
          <reference field="3" count="1">
            <x v="222"/>
          </reference>
        </references>
      </pivotArea>
    </format>
    <format dxfId="8109">
      <pivotArea dataOnly="0" labelOnly="1" outline="0" fieldPosition="0">
        <references count="2">
          <reference field="1" count="1" selected="0">
            <x v="3098"/>
          </reference>
          <reference field="3" count="1">
            <x v="222"/>
          </reference>
        </references>
      </pivotArea>
    </format>
    <format dxfId="8108">
      <pivotArea dataOnly="0" labelOnly="1" outline="0" fieldPosition="0">
        <references count="2">
          <reference field="1" count="1" selected="0">
            <x v="3111"/>
          </reference>
          <reference field="3" count="1">
            <x v="223"/>
          </reference>
        </references>
      </pivotArea>
    </format>
    <format dxfId="8107">
      <pivotArea dataOnly="0" labelOnly="1" outline="0" fieldPosition="0">
        <references count="2">
          <reference field="1" count="1" selected="0">
            <x v="3112"/>
          </reference>
          <reference field="3" count="1">
            <x v="223"/>
          </reference>
        </references>
      </pivotArea>
    </format>
    <format dxfId="8106">
      <pivotArea dataOnly="0" labelOnly="1" outline="0" fieldPosition="0">
        <references count="2">
          <reference field="1" count="1" selected="0">
            <x v="3125"/>
          </reference>
          <reference field="3" count="1">
            <x v="224"/>
          </reference>
        </references>
      </pivotArea>
    </format>
    <format dxfId="8105">
      <pivotArea dataOnly="0" labelOnly="1" outline="0" fieldPosition="0">
        <references count="2">
          <reference field="1" count="1" selected="0">
            <x v="3126"/>
          </reference>
          <reference field="3" count="1">
            <x v="224"/>
          </reference>
        </references>
      </pivotArea>
    </format>
    <format dxfId="8104">
      <pivotArea dataOnly="0" labelOnly="1" outline="0" fieldPosition="0">
        <references count="2">
          <reference field="1" count="1" selected="0">
            <x v="3139"/>
          </reference>
          <reference field="3" count="1">
            <x v="225"/>
          </reference>
        </references>
      </pivotArea>
    </format>
    <format dxfId="8103">
      <pivotArea dataOnly="0" labelOnly="1" outline="0" fieldPosition="0">
        <references count="2">
          <reference field="1" count="1" selected="0">
            <x v="3158"/>
          </reference>
          <reference field="3" count="1">
            <x v="4"/>
          </reference>
        </references>
      </pivotArea>
    </format>
    <format dxfId="8102">
      <pivotArea dataOnly="0" labelOnly="1" outline="0" fieldPosition="0">
        <references count="2">
          <reference field="1" count="1" selected="0">
            <x v="3159"/>
          </reference>
          <reference field="3" count="1">
            <x v="3829"/>
          </reference>
        </references>
      </pivotArea>
    </format>
    <format dxfId="8101">
      <pivotArea dataOnly="0" labelOnly="1" outline="0" fieldPosition="0">
        <references count="2">
          <reference field="1" count="1" selected="0">
            <x v="3160"/>
          </reference>
          <reference field="3" count="1">
            <x v="2008"/>
          </reference>
        </references>
      </pivotArea>
    </format>
    <format dxfId="8100">
      <pivotArea dataOnly="0" labelOnly="1" outline="0" fieldPosition="0">
        <references count="2">
          <reference field="1" count="1" selected="0">
            <x v="3161"/>
          </reference>
          <reference field="3" count="1">
            <x v="2010"/>
          </reference>
        </references>
      </pivotArea>
    </format>
    <format dxfId="8099">
      <pivotArea dataOnly="0" labelOnly="1" outline="0" fieldPosition="0">
        <references count="2">
          <reference field="1" count="1" selected="0">
            <x v="3162"/>
          </reference>
          <reference field="3" count="1">
            <x v="3830"/>
          </reference>
        </references>
      </pivotArea>
    </format>
    <format dxfId="8098">
      <pivotArea dataOnly="0" labelOnly="1" outline="0" fieldPosition="0">
        <references count="2">
          <reference field="1" count="1" selected="0">
            <x v="3163"/>
          </reference>
          <reference field="3" count="1">
            <x v="3831"/>
          </reference>
        </references>
      </pivotArea>
    </format>
    <format dxfId="8097">
      <pivotArea dataOnly="0" labelOnly="1" outline="0" fieldPosition="0">
        <references count="2">
          <reference field="1" count="1" selected="0">
            <x v="3164"/>
          </reference>
          <reference field="3" count="1">
            <x v="3832"/>
          </reference>
        </references>
      </pivotArea>
    </format>
    <format dxfId="8096">
      <pivotArea dataOnly="0" labelOnly="1" outline="0" fieldPosition="0">
        <references count="2">
          <reference field="1" count="1" selected="0">
            <x v="3165"/>
          </reference>
          <reference field="3" count="1">
            <x v="3833"/>
          </reference>
        </references>
      </pivotArea>
    </format>
    <format dxfId="8095">
      <pivotArea dataOnly="0" labelOnly="1" outline="0" fieldPosition="0">
        <references count="2">
          <reference field="1" count="1" selected="0">
            <x v="3171"/>
          </reference>
          <reference field="3" count="1">
            <x v="3834"/>
          </reference>
        </references>
      </pivotArea>
    </format>
    <format dxfId="8094">
      <pivotArea dataOnly="0" labelOnly="1" outline="0" fieldPosition="0">
        <references count="2">
          <reference field="1" count="1" selected="0">
            <x v="3172"/>
          </reference>
          <reference field="3" count="1">
            <x v="2008"/>
          </reference>
        </references>
      </pivotArea>
    </format>
    <format dxfId="8093">
      <pivotArea dataOnly="0" labelOnly="1" outline="0" fieldPosition="0">
        <references count="2">
          <reference field="1" count="1" selected="0">
            <x v="3173"/>
          </reference>
          <reference field="3" count="1">
            <x v="2010"/>
          </reference>
        </references>
      </pivotArea>
    </format>
    <format dxfId="8092">
      <pivotArea dataOnly="0" labelOnly="1" outline="0" fieldPosition="0">
        <references count="2">
          <reference field="1" count="1" selected="0">
            <x v="3181"/>
          </reference>
          <reference field="3" count="1">
            <x v="226"/>
          </reference>
        </references>
      </pivotArea>
    </format>
    <format dxfId="8091">
      <pivotArea dataOnly="0" labelOnly="1" outline="0" fieldPosition="0">
        <references count="2">
          <reference field="1" count="1" selected="0">
            <x v="3182"/>
          </reference>
          <reference field="3" count="1">
            <x v="226"/>
          </reference>
        </references>
      </pivotArea>
    </format>
    <format dxfId="8090">
      <pivotArea dataOnly="0" labelOnly="1" outline="0" fieldPosition="0">
        <references count="2">
          <reference field="1" count="1" selected="0">
            <x v="3195"/>
          </reference>
          <reference field="3" count="1">
            <x v="3"/>
          </reference>
        </references>
      </pivotArea>
    </format>
    <format dxfId="8089">
      <pivotArea dataOnly="0" labelOnly="1" outline="0" fieldPosition="0">
        <references count="2">
          <reference field="1" count="1" selected="0">
            <x v="3196"/>
          </reference>
          <reference field="3" count="1">
            <x v="3835"/>
          </reference>
        </references>
      </pivotArea>
    </format>
    <format dxfId="8088">
      <pivotArea dataOnly="0" labelOnly="1" outline="0" fieldPosition="0">
        <references count="2">
          <reference field="1" count="1" selected="0">
            <x v="3201"/>
          </reference>
          <reference field="3" count="1">
            <x v="3836"/>
          </reference>
        </references>
      </pivotArea>
    </format>
    <format dxfId="8087">
      <pivotArea dataOnly="0" labelOnly="1" outline="0" fieldPosition="0">
        <references count="2">
          <reference field="1" count="1" selected="0">
            <x v="3203"/>
          </reference>
          <reference field="3" count="1">
            <x v="3837"/>
          </reference>
        </references>
      </pivotArea>
    </format>
    <format dxfId="8086">
      <pivotArea dataOnly="0" labelOnly="1" outline="0" fieldPosition="0">
        <references count="2">
          <reference field="1" count="1" selected="0">
            <x v="3205"/>
          </reference>
          <reference field="3" count="1">
            <x v="3838"/>
          </reference>
        </references>
      </pivotArea>
    </format>
    <format dxfId="8085">
      <pivotArea dataOnly="0" labelOnly="1" outline="0" fieldPosition="0">
        <references count="2">
          <reference field="1" count="1" selected="0">
            <x v="3209"/>
          </reference>
          <reference field="3" count="1">
            <x v="227"/>
          </reference>
        </references>
      </pivotArea>
    </format>
    <format dxfId="8084">
      <pivotArea dataOnly="0" labelOnly="1" outline="0" fieldPosition="0">
        <references count="2">
          <reference field="1" count="1" selected="0">
            <x v="3210"/>
          </reference>
          <reference field="3" count="1">
            <x v="227"/>
          </reference>
        </references>
      </pivotArea>
    </format>
    <format dxfId="8083">
      <pivotArea dataOnly="0" labelOnly="1" outline="0" fieldPosition="0">
        <references count="2">
          <reference field="1" count="1" selected="0">
            <x v="3223"/>
          </reference>
          <reference field="3" count="1">
            <x v="228"/>
          </reference>
        </references>
      </pivotArea>
    </format>
    <format dxfId="8082">
      <pivotArea dataOnly="0" labelOnly="1" outline="0" fieldPosition="0">
        <references count="2">
          <reference field="1" count="1" selected="0">
            <x v="3224"/>
          </reference>
          <reference field="3" count="1">
            <x v="3839"/>
          </reference>
        </references>
      </pivotArea>
    </format>
    <format dxfId="8081">
      <pivotArea dataOnly="0" labelOnly="1" outline="0" fieldPosition="0">
        <references count="2">
          <reference field="1" count="1" selected="0">
            <x v="3229"/>
          </reference>
          <reference field="3" count="1">
            <x v="3840"/>
          </reference>
        </references>
      </pivotArea>
    </format>
    <format dxfId="8080">
      <pivotArea dataOnly="0" labelOnly="1" outline="0" fieldPosition="0">
        <references count="2">
          <reference field="1" count="1" selected="0">
            <x v="3237"/>
          </reference>
          <reference field="3" count="1">
            <x v="229"/>
          </reference>
        </references>
      </pivotArea>
    </format>
    <format dxfId="8079">
      <pivotArea dataOnly="0" labelOnly="1" outline="0" fieldPosition="0">
        <references count="2">
          <reference field="1" count="1" selected="0">
            <x v="3238"/>
          </reference>
          <reference field="3" count="1">
            <x v="229"/>
          </reference>
        </references>
      </pivotArea>
    </format>
    <format dxfId="8078">
      <pivotArea dataOnly="0" labelOnly="1" outline="0" fieldPosition="0">
        <references count="2">
          <reference field="1" count="1" selected="0">
            <x v="3251"/>
          </reference>
          <reference field="3" count="1">
            <x v="230"/>
          </reference>
        </references>
      </pivotArea>
    </format>
    <format dxfId="8077">
      <pivotArea dataOnly="0" labelOnly="1" outline="0" fieldPosition="0">
        <references count="2">
          <reference field="1" count="1" selected="0">
            <x v="3252"/>
          </reference>
          <reference field="3" count="1">
            <x v="230"/>
          </reference>
        </references>
      </pivotArea>
    </format>
    <format dxfId="8076">
      <pivotArea dataOnly="0" labelOnly="1" outline="0" fieldPosition="0">
        <references count="2">
          <reference field="1" count="1" selected="0">
            <x v="3265"/>
          </reference>
          <reference field="3" count="1">
            <x v="231"/>
          </reference>
        </references>
      </pivotArea>
    </format>
    <format dxfId="8075">
      <pivotArea dataOnly="0" labelOnly="1" outline="0" fieldPosition="0">
        <references count="2">
          <reference field="1" count="1" selected="0">
            <x v="3266"/>
          </reference>
          <reference field="3" count="1">
            <x v="3841"/>
          </reference>
        </references>
      </pivotArea>
    </format>
    <format dxfId="8074">
      <pivotArea dataOnly="0" labelOnly="1" outline="0" fieldPosition="0">
        <references count="2">
          <reference field="1" count="1" selected="0">
            <x v="3271"/>
          </reference>
          <reference field="3" count="1">
            <x v="3834"/>
          </reference>
        </references>
      </pivotArea>
    </format>
    <format dxfId="8073">
      <pivotArea dataOnly="0" labelOnly="1" outline="0" fieldPosition="0">
        <references count="2">
          <reference field="1" count="1" selected="0">
            <x v="3279"/>
          </reference>
          <reference field="3" count="1">
            <x v="232"/>
          </reference>
        </references>
      </pivotArea>
    </format>
    <format dxfId="8072">
      <pivotArea dataOnly="0" labelOnly="1" outline="0" fieldPosition="0">
        <references count="2">
          <reference field="1" count="1" selected="0">
            <x v="3280"/>
          </reference>
          <reference field="3" count="1">
            <x v="233"/>
          </reference>
        </references>
      </pivotArea>
    </format>
    <format dxfId="8071">
      <pivotArea dataOnly="0" labelOnly="1" outline="0" fieldPosition="0">
        <references count="2">
          <reference field="1" count="1" selected="0">
            <x v="3281"/>
          </reference>
          <reference field="3" count="1">
            <x v="233"/>
          </reference>
        </references>
      </pivotArea>
    </format>
    <format dxfId="8070">
      <pivotArea dataOnly="0" labelOnly="1" outline="0" fieldPosition="0">
        <references count="2">
          <reference field="1" count="1" selected="0">
            <x v="3294"/>
          </reference>
          <reference field="3" count="1">
            <x v="234"/>
          </reference>
        </references>
      </pivotArea>
    </format>
    <format dxfId="8069">
      <pivotArea dataOnly="0" labelOnly="1" outline="0" fieldPosition="0">
        <references count="2">
          <reference field="1" count="1" selected="0">
            <x v="3295"/>
          </reference>
          <reference field="3" count="1">
            <x v="234"/>
          </reference>
        </references>
      </pivotArea>
    </format>
    <format dxfId="8068">
      <pivotArea dataOnly="0" labelOnly="1" outline="0" fieldPosition="0">
        <references count="2">
          <reference field="1" count="1" selected="0">
            <x v="3308"/>
          </reference>
          <reference field="3" count="1">
            <x v="235"/>
          </reference>
        </references>
      </pivotArea>
    </format>
    <format dxfId="8067">
      <pivotArea dataOnly="0" labelOnly="1" outline="0" fieldPosition="0">
        <references count="2">
          <reference field="1" count="1" selected="0">
            <x v="3309"/>
          </reference>
          <reference field="3" count="1">
            <x v="235"/>
          </reference>
        </references>
      </pivotArea>
    </format>
    <format dxfId="8066">
      <pivotArea dataOnly="0" labelOnly="1" outline="0" fieldPosition="0">
        <references count="2">
          <reference field="1" count="1" selected="0">
            <x v="3322"/>
          </reference>
          <reference field="3" count="1">
            <x v="236"/>
          </reference>
        </references>
      </pivotArea>
    </format>
    <format dxfId="8065">
      <pivotArea dataOnly="0" labelOnly="1" outline="0" fieldPosition="0">
        <references count="2">
          <reference field="1" count="1" selected="0">
            <x v="3323"/>
          </reference>
          <reference field="3" count="1">
            <x v="237"/>
          </reference>
        </references>
      </pivotArea>
    </format>
    <format dxfId="8064">
      <pivotArea dataOnly="0" labelOnly="1" outline="0" fieldPosition="0">
        <references count="2">
          <reference field="1" count="1" selected="0">
            <x v="3324"/>
          </reference>
          <reference field="3" count="1">
            <x v="237"/>
          </reference>
        </references>
      </pivotArea>
    </format>
    <format dxfId="8063">
      <pivotArea dataOnly="0" labelOnly="1" outline="0" fieldPosition="0">
        <references count="2">
          <reference field="1" count="1" selected="0">
            <x v="3337"/>
          </reference>
          <reference field="3" count="1">
            <x v="238"/>
          </reference>
        </references>
      </pivotArea>
    </format>
    <format dxfId="8062">
      <pivotArea dataOnly="0" labelOnly="1" outline="0" fieldPosition="0">
        <references count="2">
          <reference field="1" count="1" selected="0">
            <x v="3338"/>
          </reference>
          <reference field="3" count="1">
            <x v="238"/>
          </reference>
        </references>
      </pivotArea>
    </format>
    <format dxfId="8061">
      <pivotArea dataOnly="0" labelOnly="1" outline="0" fieldPosition="0">
        <references count="2">
          <reference field="1" count="1" selected="0">
            <x v="3351"/>
          </reference>
          <reference field="3" count="1">
            <x v="239"/>
          </reference>
        </references>
      </pivotArea>
    </format>
    <format dxfId="8060">
      <pivotArea dataOnly="0" labelOnly="1" outline="0" fieldPosition="0">
        <references count="2">
          <reference field="1" count="1" selected="0">
            <x v="3352"/>
          </reference>
          <reference field="3" count="1">
            <x v="239"/>
          </reference>
        </references>
      </pivotArea>
    </format>
    <format dxfId="8059">
      <pivotArea dataOnly="0" labelOnly="1" outline="0" fieldPosition="0">
        <references count="2">
          <reference field="1" count="1" selected="0">
            <x v="3365"/>
          </reference>
          <reference field="3" count="1">
            <x v="240"/>
          </reference>
        </references>
      </pivotArea>
    </format>
    <format dxfId="8058">
      <pivotArea dataOnly="0" labelOnly="1" outline="0" fieldPosition="0">
        <references count="2">
          <reference field="1" count="1" selected="0">
            <x v="3366"/>
          </reference>
          <reference field="3" count="1">
            <x v="240"/>
          </reference>
        </references>
      </pivotArea>
    </format>
    <format dxfId="8057">
      <pivotArea dataOnly="0" labelOnly="1" outline="0" fieldPosition="0">
        <references count="2">
          <reference field="1" count="1" selected="0">
            <x v="3379"/>
          </reference>
          <reference field="3" count="1">
            <x v="241"/>
          </reference>
        </references>
      </pivotArea>
    </format>
    <format dxfId="8056">
      <pivotArea dataOnly="0" labelOnly="1" outline="0" fieldPosition="0">
        <references count="2">
          <reference field="1" count="1" selected="0">
            <x v="3380"/>
          </reference>
          <reference field="3" count="1">
            <x v="241"/>
          </reference>
        </references>
      </pivotArea>
    </format>
    <format dxfId="8055">
      <pivotArea dataOnly="0" labelOnly="1" outline="0" fieldPosition="0">
        <references count="2">
          <reference field="1" count="1" selected="0">
            <x v="3393"/>
          </reference>
          <reference field="3" count="1">
            <x v="242"/>
          </reference>
        </references>
      </pivotArea>
    </format>
    <format dxfId="8054">
      <pivotArea dataOnly="0" labelOnly="1" outline="0" fieldPosition="0">
        <references count="2">
          <reference field="1" count="1" selected="0">
            <x v="3394"/>
          </reference>
          <reference field="3" count="1">
            <x v="242"/>
          </reference>
        </references>
      </pivotArea>
    </format>
    <format dxfId="8053">
      <pivotArea dataOnly="0" labelOnly="1" outline="0" fieldPosition="0">
        <references count="2">
          <reference field="1" count="1" selected="0">
            <x v="3407"/>
          </reference>
          <reference field="3" count="1">
            <x v="243"/>
          </reference>
        </references>
      </pivotArea>
    </format>
    <format dxfId="8052">
      <pivotArea dataOnly="0" labelOnly="1" outline="0" fieldPosition="0">
        <references count="2">
          <reference field="1" count="1" selected="0">
            <x v="3408"/>
          </reference>
          <reference field="3" count="1">
            <x v="243"/>
          </reference>
        </references>
      </pivotArea>
    </format>
    <format dxfId="8051">
      <pivotArea dataOnly="0" labelOnly="1" outline="0" fieldPosition="0">
        <references count="2">
          <reference field="1" count="1" selected="0">
            <x v="3421"/>
          </reference>
          <reference field="3" count="1">
            <x v="244"/>
          </reference>
        </references>
      </pivotArea>
    </format>
    <format dxfId="8050">
      <pivotArea dataOnly="0" labelOnly="1" outline="0" fieldPosition="0">
        <references count="2">
          <reference field="1" count="1" selected="0">
            <x v="3422"/>
          </reference>
          <reference field="3" count="1">
            <x v="245"/>
          </reference>
        </references>
      </pivotArea>
    </format>
    <format dxfId="8049">
      <pivotArea dataOnly="0" labelOnly="1" outline="0" fieldPosition="0">
        <references count="2">
          <reference field="1" count="1" selected="0">
            <x v="3423"/>
          </reference>
          <reference field="3" count="1">
            <x v="245"/>
          </reference>
        </references>
      </pivotArea>
    </format>
    <format dxfId="8048">
      <pivotArea dataOnly="0" labelOnly="1" outline="0" fieldPosition="0">
        <references count="2">
          <reference field="1" count="1" selected="0">
            <x v="3436"/>
          </reference>
          <reference field="3" count="1">
            <x v="246"/>
          </reference>
        </references>
      </pivotArea>
    </format>
    <format dxfId="8047">
      <pivotArea dataOnly="0" labelOnly="1" outline="0" fieldPosition="0">
        <references count="2">
          <reference field="1" count="1" selected="0">
            <x v="3437"/>
          </reference>
          <reference field="3" count="1">
            <x v="247"/>
          </reference>
        </references>
      </pivotArea>
    </format>
    <format dxfId="8046">
      <pivotArea dataOnly="0" labelOnly="1" outline="0" fieldPosition="0">
        <references count="2">
          <reference field="1" count="1" selected="0">
            <x v="3438"/>
          </reference>
          <reference field="3" count="1">
            <x v="247"/>
          </reference>
        </references>
      </pivotArea>
    </format>
    <format dxfId="8045">
      <pivotArea dataOnly="0" labelOnly="1" outline="0" fieldPosition="0">
        <references count="2">
          <reference field="1" count="1" selected="0">
            <x v="3451"/>
          </reference>
          <reference field="3" count="1">
            <x v="248"/>
          </reference>
        </references>
      </pivotArea>
    </format>
    <format dxfId="8044">
      <pivotArea dataOnly="0" labelOnly="1" outline="0" fieldPosition="0">
        <references count="2">
          <reference field="1" count="1" selected="0">
            <x v="3452"/>
          </reference>
          <reference field="3" count="1">
            <x v="248"/>
          </reference>
        </references>
      </pivotArea>
    </format>
    <format dxfId="8043">
      <pivotArea dataOnly="0" labelOnly="1" outline="0" fieldPosition="0">
        <references count="2">
          <reference field="1" count="1" selected="0">
            <x v="3465"/>
          </reference>
          <reference field="3" count="1">
            <x v="249"/>
          </reference>
        </references>
      </pivotArea>
    </format>
    <format dxfId="8042">
      <pivotArea dataOnly="0" labelOnly="1" outline="0" fieldPosition="0">
        <references count="2">
          <reference field="1" count="1" selected="0">
            <x v="3466"/>
          </reference>
          <reference field="3" count="1">
            <x v="249"/>
          </reference>
        </references>
      </pivotArea>
    </format>
    <format dxfId="8041">
      <pivotArea dataOnly="0" labelOnly="1" outline="0" fieldPosition="0">
        <references count="2">
          <reference field="1" count="1" selected="0">
            <x v="3479"/>
          </reference>
          <reference field="3" count="1">
            <x v="250"/>
          </reference>
        </references>
      </pivotArea>
    </format>
    <format dxfId="8040">
      <pivotArea dataOnly="0" labelOnly="1" outline="0" fieldPosition="0">
        <references count="2">
          <reference field="1" count="1" selected="0">
            <x v="3480"/>
          </reference>
          <reference field="3" count="1">
            <x v="250"/>
          </reference>
        </references>
      </pivotArea>
    </format>
    <format dxfId="8039">
      <pivotArea dataOnly="0" labelOnly="1" outline="0" fieldPosition="0">
        <references count="2">
          <reference field="1" count="1" selected="0">
            <x v="3493"/>
          </reference>
          <reference field="3" count="1">
            <x v="251"/>
          </reference>
        </references>
      </pivotArea>
    </format>
    <format dxfId="8038">
      <pivotArea dataOnly="0" labelOnly="1" outline="0" fieldPosition="0">
        <references count="2">
          <reference field="1" count="1" selected="0">
            <x v="3494"/>
          </reference>
          <reference field="3" count="1">
            <x v="251"/>
          </reference>
        </references>
      </pivotArea>
    </format>
    <format dxfId="8037">
      <pivotArea dataOnly="0" labelOnly="1" outline="0" fieldPosition="0">
        <references count="2">
          <reference field="1" count="1" selected="0">
            <x v="3507"/>
          </reference>
          <reference field="3" count="1">
            <x v="252"/>
          </reference>
        </references>
      </pivotArea>
    </format>
    <format dxfId="8036">
      <pivotArea dataOnly="0" labelOnly="1" outline="0" fieldPosition="0">
        <references count="2">
          <reference field="1" count="1" selected="0">
            <x v="3508"/>
          </reference>
          <reference field="3" count="1">
            <x v="253"/>
          </reference>
        </references>
      </pivotArea>
    </format>
    <format dxfId="8035">
      <pivotArea dataOnly="0" labelOnly="1" outline="0" fieldPosition="0">
        <references count="2">
          <reference field="1" count="1" selected="0">
            <x v="3509"/>
          </reference>
          <reference field="3" count="1">
            <x v="253"/>
          </reference>
        </references>
      </pivotArea>
    </format>
    <format dxfId="8034">
      <pivotArea dataOnly="0" labelOnly="1" outline="0" fieldPosition="0">
        <references count="2">
          <reference field="1" count="1" selected="0">
            <x v="3522"/>
          </reference>
          <reference field="3" count="1">
            <x v="254"/>
          </reference>
        </references>
      </pivotArea>
    </format>
    <format dxfId="8033">
      <pivotArea dataOnly="0" labelOnly="1" outline="0" fieldPosition="0">
        <references count="2">
          <reference field="1" count="1" selected="0">
            <x v="3523"/>
          </reference>
          <reference field="3" count="1">
            <x v="254"/>
          </reference>
        </references>
      </pivotArea>
    </format>
    <format dxfId="8032">
      <pivotArea dataOnly="0" labelOnly="1" outline="0" fieldPosition="0">
        <references count="2">
          <reference field="1" count="1" selected="0">
            <x v="3536"/>
          </reference>
          <reference field="3" count="1">
            <x v="255"/>
          </reference>
        </references>
      </pivotArea>
    </format>
    <format dxfId="8031">
      <pivotArea dataOnly="0" labelOnly="1" outline="0" fieldPosition="0">
        <references count="2">
          <reference field="1" count="1" selected="0">
            <x v="3537"/>
          </reference>
          <reference field="3" count="1">
            <x v="255"/>
          </reference>
        </references>
      </pivotArea>
    </format>
    <format dxfId="8030">
      <pivotArea dataOnly="0" labelOnly="1" outline="0" fieldPosition="0">
        <references count="2">
          <reference field="1" count="1" selected="0">
            <x v="3558"/>
          </reference>
          <reference field="3" count="1">
            <x v="6"/>
          </reference>
        </references>
      </pivotArea>
    </format>
    <format dxfId="8029">
      <pivotArea dataOnly="0" labelOnly="1" outline="0" fieldPosition="0">
        <references count="2">
          <reference field="1" count="1" selected="0">
            <x v="3559"/>
          </reference>
          <reference field="3" count="1">
            <x v="2259"/>
          </reference>
        </references>
      </pivotArea>
    </format>
    <format dxfId="8028">
      <pivotArea dataOnly="0" labelOnly="1" outline="0" fieldPosition="0">
        <references count="2">
          <reference field="1" count="1" selected="0">
            <x v="3560"/>
          </reference>
          <reference field="3" count="1">
            <x v="257"/>
          </reference>
        </references>
      </pivotArea>
    </format>
    <format dxfId="8027">
      <pivotArea dataOnly="0" labelOnly="1" outline="0" fieldPosition="0">
        <references count="2">
          <reference field="1" count="1" selected="0">
            <x v="3579"/>
          </reference>
          <reference field="3" count="1">
            <x v="258"/>
          </reference>
        </references>
      </pivotArea>
    </format>
    <format dxfId="8026">
      <pivotArea dataOnly="0" labelOnly="1" outline="0" fieldPosition="0">
        <references count="2">
          <reference field="1" count="1" selected="0">
            <x v="3580"/>
          </reference>
          <reference field="3" count="1">
            <x v="258"/>
          </reference>
        </references>
      </pivotArea>
    </format>
    <format dxfId="8025">
      <pivotArea dataOnly="0" labelOnly="1" outline="0" fieldPosition="0">
        <references count="2">
          <reference field="1" count="1" selected="0">
            <x v="3610"/>
          </reference>
          <reference field="3" count="1">
            <x v="259"/>
          </reference>
        </references>
      </pivotArea>
    </format>
    <format dxfId="8024">
      <pivotArea dataOnly="0" labelOnly="1" outline="0" fieldPosition="0">
        <references count="2">
          <reference field="1" count="1" selected="0">
            <x v="3611"/>
          </reference>
          <reference field="3" count="1">
            <x v="259"/>
          </reference>
        </references>
      </pivotArea>
    </format>
    <format dxfId="8023">
      <pivotArea dataOnly="0" labelOnly="1" outline="0" fieldPosition="0">
        <references count="2">
          <reference field="1" count="1" selected="0">
            <x v="3624"/>
          </reference>
          <reference field="3" count="1">
            <x v="260"/>
          </reference>
        </references>
      </pivotArea>
    </format>
    <format dxfId="8022">
      <pivotArea dataOnly="0" labelOnly="1" outline="0" fieldPosition="0">
        <references count="2">
          <reference field="1" count="1" selected="0">
            <x v="3625"/>
          </reference>
          <reference field="3" count="1">
            <x v="260"/>
          </reference>
        </references>
      </pivotArea>
    </format>
    <format dxfId="8021">
      <pivotArea dataOnly="0" labelOnly="1" outline="0" fieldPosition="0">
        <references count="2">
          <reference field="1" count="1" selected="0">
            <x v="3638"/>
          </reference>
          <reference field="3" count="1">
            <x v="261"/>
          </reference>
        </references>
      </pivotArea>
    </format>
    <format dxfId="8020">
      <pivotArea dataOnly="0" labelOnly="1" outline="0" fieldPosition="0">
        <references count="2">
          <reference field="1" count="1" selected="0">
            <x v="3639"/>
          </reference>
          <reference field="3" count="1">
            <x v="261"/>
          </reference>
        </references>
      </pivotArea>
    </format>
    <format dxfId="8019">
      <pivotArea dataOnly="0" labelOnly="1" outline="0" fieldPosition="0">
        <references count="2">
          <reference field="1" count="1" selected="0">
            <x v="3652"/>
          </reference>
          <reference field="3" count="1">
            <x v="262"/>
          </reference>
        </references>
      </pivotArea>
    </format>
    <format dxfId="8018">
      <pivotArea dataOnly="0" labelOnly="1" outline="0" fieldPosition="0">
        <references count="2">
          <reference field="1" count="1" selected="0">
            <x v="3653"/>
          </reference>
          <reference field="3" count="1">
            <x v="262"/>
          </reference>
        </references>
      </pivotArea>
    </format>
    <format dxfId="8017">
      <pivotArea dataOnly="0" labelOnly="1" outline="0" fieldPosition="0">
        <references count="2">
          <reference field="1" count="1" selected="0">
            <x v="3802"/>
          </reference>
          <reference field="3" count="1">
            <x v="263"/>
          </reference>
        </references>
      </pivotArea>
    </format>
    <format dxfId="8016">
      <pivotArea dataOnly="0" labelOnly="1" outline="0" fieldPosition="0">
        <references count="2">
          <reference field="1" count="1" selected="0">
            <x v="3803"/>
          </reference>
          <reference field="3" count="1">
            <x v="263"/>
          </reference>
        </references>
      </pivotArea>
    </format>
    <format dxfId="8015">
      <pivotArea dataOnly="0" labelOnly="1" outline="0" fieldPosition="0">
        <references count="2">
          <reference field="1" count="1" selected="0">
            <x v="3819"/>
          </reference>
          <reference field="3" count="1">
            <x v="264"/>
          </reference>
        </references>
      </pivotArea>
    </format>
    <format dxfId="8014">
      <pivotArea dataOnly="0" labelOnly="1" outline="0" fieldPosition="0">
        <references count="2">
          <reference field="1" count="1" selected="0">
            <x v="3820"/>
          </reference>
          <reference field="3" count="1">
            <x v="265"/>
          </reference>
        </references>
      </pivotArea>
    </format>
    <format dxfId="8013">
      <pivotArea dataOnly="0" labelOnly="1" outline="0" fieldPosition="0">
        <references count="2">
          <reference field="1" count="1" selected="0">
            <x v="3821"/>
          </reference>
          <reference field="3" count="1">
            <x v="265"/>
          </reference>
        </references>
      </pivotArea>
    </format>
    <format dxfId="8012">
      <pivotArea dataOnly="0" labelOnly="1" outline="0" fieldPosition="0">
        <references count="2">
          <reference field="1" count="1" selected="0">
            <x v="3834"/>
          </reference>
          <reference field="3" count="1">
            <x v="266"/>
          </reference>
        </references>
      </pivotArea>
    </format>
    <format dxfId="8011">
      <pivotArea dataOnly="0" labelOnly="1" outline="0" fieldPosition="0">
        <references count="2">
          <reference field="1" count="1" selected="0">
            <x v="3835"/>
          </reference>
          <reference field="3" count="1">
            <x v="266"/>
          </reference>
        </references>
      </pivotArea>
    </format>
    <format dxfId="8010">
      <pivotArea dataOnly="0" labelOnly="1" outline="0" fieldPosition="0">
        <references count="2">
          <reference field="1" count="1" selected="0">
            <x v="3851"/>
          </reference>
          <reference field="3" count="1">
            <x v="267"/>
          </reference>
        </references>
      </pivotArea>
    </format>
    <format dxfId="8009">
      <pivotArea dataOnly="0" labelOnly="1" outline="0" fieldPosition="0">
        <references count="2">
          <reference field="1" count="1" selected="0">
            <x v="3852"/>
          </reference>
          <reference field="3" count="1">
            <x v="267"/>
          </reference>
        </references>
      </pivotArea>
    </format>
    <format dxfId="8008">
      <pivotArea dataOnly="0" labelOnly="1" outline="0" fieldPosition="0">
        <references count="2">
          <reference field="1" count="1" selected="0">
            <x v="3878"/>
          </reference>
          <reference field="3" count="1">
            <x v="268"/>
          </reference>
        </references>
      </pivotArea>
    </format>
    <format dxfId="8007">
      <pivotArea dataOnly="0" labelOnly="1" outline="0" fieldPosition="0">
        <references count="2">
          <reference field="1" count="1" selected="0">
            <x v="3879"/>
          </reference>
          <reference field="3" count="1">
            <x v="268"/>
          </reference>
        </references>
      </pivotArea>
    </format>
    <format dxfId="8006">
      <pivotArea dataOnly="0" labelOnly="1" outline="0" fieldPosition="0">
        <references count="2">
          <reference field="1" count="1" selected="0">
            <x v="3892"/>
          </reference>
          <reference field="3" count="1">
            <x v="269"/>
          </reference>
        </references>
      </pivotArea>
    </format>
    <format dxfId="8005">
      <pivotArea dataOnly="0" labelOnly="1" outline="0" fieldPosition="0">
        <references count="2">
          <reference field="1" count="1" selected="0">
            <x v="3903"/>
          </reference>
          <reference field="3" count="1">
            <x v="270"/>
          </reference>
        </references>
      </pivotArea>
    </format>
    <format dxfId="8004">
      <pivotArea dataOnly="0" labelOnly="1" outline="0" fieldPosition="0">
        <references count="2">
          <reference field="1" count="1" selected="0">
            <x v="3904"/>
          </reference>
          <reference field="3" count="1">
            <x v="270"/>
          </reference>
        </references>
      </pivotArea>
    </format>
    <format dxfId="8003">
      <pivotArea dataOnly="0" labelOnly="1" outline="0" fieldPosition="0">
        <references count="2">
          <reference field="1" count="1" selected="0">
            <x v="3917"/>
          </reference>
          <reference field="3" count="1">
            <x v="271"/>
          </reference>
        </references>
      </pivotArea>
    </format>
    <format dxfId="8002">
      <pivotArea dataOnly="0" labelOnly="1" outline="0" fieldPosition="0">
        <references count="2">
          <reference field="1" count="1" selected="0">
            <x v="3918"/>
          </reference>
          <reference field="3" count="1">
            <x v="271"/>
          </reference>
        </references>
      </pivotArea>
    </format>
    <format dxfId="8001">
      <pivotArea dataOnly="0" labelOnly="1" outline="0" fieldPosition="0">
        <references count="2">
          <reference field="1" count="1" selected="0">
            <x v="3931"/>
          </reference>
          <reference field="3" count="1">
            <x v="272"/>
          </reference>
        </references>
      </pivotArea>
    </format>
    <format dxfId="8000">
      <pivotArea dataOnly="0" labelOnly="1" outline="0" fieldPosition="0">
        <references count="2">
          <reference field="1" count="1" selected="0">
            <x v="3932"/>
          </reference>
          <reference field="3" count="1">
            <x v="273"/>
          </reference>
        </references>
      </pivotArea>
    </format>
    <format dxfId="7999">
      <pivotArea dataOnly="0" labelOnly="1" outline="0" fieldPosition="0">
        <references count="2">
          <reference field="1" count="1" selected="0">
            <x v="3933"/>
          </reference>
          <reference field="3" count="1">
            <x v="273"/>
          </reference>
        </references>
      </pivotArea>
    </format>
    <format dxfId="7998">
      <pivotArea dataOnly="0" labelOnly="1" outline="0" fieldPosition="0">
        <references count="2">
          <reference field="1" count="1" selected="0">
            <x v="3971"/>
          </reference>
          <reference field="3" count="1">
            <x v="274"/>
          </reference>
        </references>
      </pivotArea>
    </format>
    <format dxfId="7997">
      <pivotArea dataOnly="0" labelOnly="1" outline="0" fieldPosition="0">
        <references count="2">
          <reference field="1" count="1" selected="0">
            <x v="3972"/>
          </reference>
          <reference field="3" count="1">
            <x v="274"/>
          </reference>
        </references>
      </pivotArea>
    </format>
    <format dxfId="7996">
      <pivotArea dataOnly="0" labelOnly="1" outline="0" fieldPosition="0">
        <references count="2">
          <reference field="1" count="1" selected="0">
            <x v="3988"/>
          </reference>
          <reference field="3" count="1">
            <x v="275"/>
          </reference>
        </references>
      </pivotArea>
    </format>
    <format dxfId="7995">
      <pivotArea dataOnly="0" labelOnly="1" outline="0" fieldPosition="0">
        <references count="2">
          <reference field="1" count="1" selected="0">
            <x v="3989"/>
          </reference>
          <reference field="3" count="1">
            <x v="275"/>
          </reference>
        </references>
      </pivotArea>
    </format>
    <format dxfId="7994">
      <pivotArea dataOnly="0" labelOnly="1" outline="0" fieldPosition="0">
        <references count="2">
          <reference field="1" count="1" selected="0">
            <x v="4002"/>
          </reference>
          <reference field="3" count="1">
            <x v="276"/>
          </reference>
        </references>
      </pivotArea>
    </format>
    <format dxfId="7993">
      <pivotArea dataOnly="0" labelOnly="1" outline="0" fieldPosition="0">
        <references count="2">
          <reference field="1" count="1" selected="0">
            <x v="4003"/>
          </reference>
          <reference field="3" count="1">
            <x v="276"/>
          </reference>
        </references>
      </pivotArea>
    </format>
    <format dxfId="7992">
      <pivotArea dataOnly="0" labelOnly="1" outline="0" fieldPosition="0">
        <references count="2">
          <reference field="1" count="1" selected="0">
            <x v="4016"/>
          </reference>
          <reference field="3" count="1">
            <x v="277"/>
          </reference>
        </references>
      </pivotArea>
    </format>
    <format dxfId="7991">
      <pivotArea dataOnly="0" labelOnly="1" outline="0" fieldPosition="0">
        <references count="2">
          <reference field="1" count="1" selected="0">
            <x v="4017"/>
          </reference>
          <reference field="3" count="1">
            <x v="277"/>
          </reference>
        </references>
      </pivotArea>
    </format>
    <format dxfId="7990">
      <pivotArea dataOnly="0" labelOnly="1" outline="0" fieldPosition="0">
        <references count="2">
          <reference field="1" count="1" selected="0">
            <x v="4030"/>
          </reference>
          <reference field="3" count="1">
            <x v="278"/>
          </reference>
        </references>
      </pivotArea>
    </format>
    <format dxfId="7989">
      <pivotArea dataOnly="0" labelOnly="1" outline="0" fieldPosition="0">
        <references count="2">
          <reference field="1" count="1" selected="0">
            <x v="4031"/>
          </reference>
          <reference field="3" count="1">
            <x v="278"/>
          </reference>
        </references>
      </pivotArea>
    </format>
    <format dxfId="7988">
      <pivotArea dataOnly="0" labelOnly="1" outline="0" fieldPosition="0">
        <references count="2">
          <reference field="1" count="1" selected="0">
            <x v="4044"/>
          </reference>
          <reference field="3" count="1">
            <x v="279"/>
          </reference>
        </references>
      </pivotArea>
    </format>
    <format dxfId="7987">
      <pivotArea dataOnly="0" labelOnly="1" outline="0" fieldPosition="0">
        <references count="2">
          <reference field="1" count="1" selected="0">
            <x v="4045"/>
          </reference>
          <reference field="3" count="1">
            <x v="279"/>
          </reference>
        </references>
      </pivotArea>
    </format>
    <format dxfId="7986">
      <pivotArea dataOnly="0" labelOnly="1" outline="0" fieldPosition="0">
        <references count="2">
          <reference field="1" count="1" selected="0">
            <x v="4046"/>
          </reference>
          <reference field="3" count="1">
            <x v="3842"/>
          </reference>
        </references>
      </pivotArea>
    </format>
    <format dxfId="7985">
      <pivotArea dataOnly="0" labelOnly="1" outline="0" fieldPosition="0">
        <references count="2">
          <reference field="1" count="1" selected="0">
            <x v="4051"/>
          </reference>
          <reference field="3" count="1">
            <x v="2436"/>
          </reference>
        </references>
      </pivotArea>
    </format>
    <format dxfId="7984">
      <pivotArea dataOnly="0" labelOnly="1" outline="0" fieldPosition="0">
        <references count="2">
          <reference field="1" count="1" selected="0">
            <x v="4059"/>
          </reference>
          <reference field="3" count="1">
            <x v="280"/>
          </reference>
        </references>
      </pivotArea>
    </format>
    <format dxfId="7983">
      <pivotArea dataOnly="0" labelOnly="1" outline="0" fieldPosition="0">
        <references count="2">
          <reference field="1" count="1" selected="0">
            <x v="4060"/>
          </reference>
          <reference field="3" count="1">
            <x v="281"/>
          </reference>
        </references>
      </pivotArea>
    </format>
    <format dxfId="7982">
      <pivotArea dataOnly="0" labelOnly="1" outline="0" fieldPosition="0">
        <references count="2">
          <reference field="1" count="1" selected="0">
            <x v="4061"/>
          </reference>
          <reference field="3" count="1">
            <x v="281"/>
          </reference>
        </references>
      </pivotArea>
    </format>
    <format dxfId="7981">
      <pivotArea dataOnly="0" labelOnly="1" outline="0" fieldPosition="0">
        <references count="2">
          <reference field="1" count="1" selected="0">
            <x v="4083"/>
          </reference>
          <reference field="3" count="1">
            <x v="282"/>
          </reference>
        </references>
      </pivotArea>
    </format>
    <format dxfId="7980">
      <pivotArea dataOnly="0" labelOnly="1" outline="0" fieldPosition="0">
        <references count="2">
          <reference field="1" count="1" selected="0">
            <x v="4084"/>
          </reference>
          <reference field="3" count="1">
            <x v="282"/>
          </reference>
        </references>
      </pivotArea>
    </format>
    <format dxfId="7979">
      <pivotArea dataOnly="0" labelOnly="1" outline="0" fieldPosition="0">
        <references count="2">
          <reference field="1" count="1" selected="0">
            <x v="4097"/>
          </reference>
          <reference field="3" count="1">
            <x v="283"/>
          </reference>
        </references>
      </pivotArea>
    </format>
    <format dxfId="7978">
      <pivotArea dataOnly="0" labelOnly="1" outline="0" fieldPosition="0">
        <references count="2">
          <reference field="1" count="1" selected="0">
            <x v="4098"/>
          </reference>
          <reference field="3" count="1">
            <x v="283"/>
          </reference>
        </references>
      </pivotArea>
    </format>
    <format dxfId="7977">
      <pivotArea dataOnly="0" labelOnly="1" outline="0" fieldPosition="0">
        <references count="2">
          <reference field="1" count="1" selected="0">
            <x v="4112"/>
          </reference>
          <reference field="3" count="1">
            <x v="284"/>
          </reference>
        </references>
      </pivotArea>
    </format>
    <format dxfId="7976">
      <pivotArea dataOnly="0" labelOnly="1" outline="0" fieldPosition="0">
        <references count="2">
          <reference field="1" count="1" selected="0">
            <x v="4113"/>
          </reference>
          <reference field="3" count="1">
            <x v="284"/>
          </reference>
        </references>
      </pivotArea>
    </format>
    <format dxfId="7975">
      <pivotArea dataOnly="0" labelOnly="1" outline="0" fieldPosition="0">
        <references count="2">
          <reference field="1" count="1" selected="0">
            <x v="4136"/>
          </reference>
          <reference field="3" count="1">
            <x v="285"/>
          </reference>
        </references>
      </pivotArea>
    </format>
    <format dxfId="7974">
      <pivotArea dataOnly="0" labelOnly="1" outline="0" fieldPosition="0">
        <references count="2">
          <reference field="1" count="1" selected="0">
            <x v="4137"/>
          </reference>
          <reference field="3" count="1">
            <x v="285"/>
          </reference>
        </references>
      </pivotArea>
    </format>
    <format dxfId="7973">
      <pivotArea dataOnly="0" labelOnly="1" outline="0" fieldPosition="0">
        <references count="2">
          <reference field="1" count="1" selected="0">
            <x v="4177"/>
          </reference>
          <reference field="3" count="1">
            <x v="286"/>
          </reference>
        </references>
      </pivotArea>
    </format>
    <format dxfId="7972">
      <pivotArea dataOnly="0" labelOnly="1" outline="0" fieldPosition="0">
        <references count="2">
          <reference field="1" count="1" selected="0">
            <x v="4178"/>
          </reference>
          <reference field="3" count="1">
            <x v="286"/>
          </reference>
        </references>
      </pivotArea>
    </format>
    <format dxfId="7971">
      <pivotArea dataOnly="0" labelOnly="1" outline="0" fieldPosition="0">
        <references count="2">
          <reference field="1" count="1" selected="0">
            <x v="4191"/>
          </reference>
          <reference field="3" count="1">
            <x v="287"/>
          </reference>
        </references>
      </pivotArea>
    </format>
    <format dxfId="7970">
      <pivotArea dataOnly="0" labelOnly="1" outline="0" fieldPosition="0">
        <references count="2">
          <reference field="1" count="1" selected="0">
            <x v="4192"/>
          </reference>
          <reference field="3" count="1">
            <x v="287"/>
          </reference>
        </references>
      </pivotArea>
    </format>
    <format dxfId="7969">
      <pivotArea dataOnly="0" labelOnly="1" outline="0" fieldPosition="0">
        <references count="2">
          <reference field="1" count="1" selected="0">
            <x v="4205"/>
          </reference>
          <reference field="3" count="1">
            <x v="288"/>
          </reference>
        </references>
      </pivotArea>
    </format>
    <format dxfId="7968">
      <pivotArea dataOnly="0" labelOnly="1" outline="0" fieldPosition="0">
        <references count="2">
          <reference field="1" count="1" selected="0">
            <x v="4206"/>
          </reference>
          <reference field="3" count="1">
            <x v="288"/>
          </reference>
        </references>
      </pivotArea>
    </format>
    <format dxfId="7967">
      <pivotArea dataOnly="0" labelOnly="1" outline="0" fieldPosition="0">
        <references count="2">
          <reference field="1" count="1" selected="0">
            <x v="4226"/>
          </reference>
          <reference field="3" count="1">
            <x v="289"/>
          </reference>
        </references>
      </pivotArea>
    </format>
    <format dxfId="7966">
      <pivotArea dataOnly="0" labelOnly="1" outline="0" fieldPosition="0">
        <references count="2">
          <reference field="1" count="1" selected="0">
            <x v="4230"/>
          </reference>
          <reference field="3" count="1">
            <x v="290"/>
          </reference>
        </references>
      </pivotArea>
    </format>
    <format dxfId="7965">
      <pivotArea dataOnly="0" labelOnly="1" outline="0" fieldPosition="0">
        <references count="2">
          <reference field="1" count="1" selected="0">
            <x v="4231"/>
          </reference>
          <reference field="3" count="1">
            <x v="290"/>
          </reference>
        </references>
      </pivotArea>
    </format>
    <format dxfId="7964">
      <pivotArea dataOnly="0" labelOnly="1" outline="0" fieldPosition="0">
        <references count="2">
          <reference field="1" count="1" selected="0">
            <x v="4244"/>
          </reference>
          <reference field="3" count="1">
            <x v="291"/>
          </reference>
        </references>
      </pivotArea>
    </format>
    <format dxfId="7963">
      <pivotArea dataOnly="0" labelOnly="1" outline="0" fieldPosition="0">
        <references count="2">
          <reference field="1" count="1" selected="0">
            <x v="4245"/>
          </reference>
          <reference field="3" count="1">
            <x v="291"/>
          </reference>
        </references>
      </pivotArea>
    </format>
    <format dxfId="7962">
      <pivotArea dataOnly="0" labelOnly="1" outline="0" fieldPosition="0">
        <references count="2">
          <reference field="1" count="1" selected="0">
            <x v="4258"/>
          </reference>
          <reference field="3" count="1">
            <x v="292"/>
          </reference>
        </references>
      </pivotArea>
    </format>
    <format dxfId="7961">
      <pivotArea dataOnly="0" labelOnly="1" outline="0" fieldPosition="0">
        <references count="2">
          <reference field="1" count="1" selected="0">
            <x v="4259"/>
          </reference>
          <reference field="3" count="1">
            <x v="292"/>
          </reference>
        </references>
      </pivotArea>
    </format>
    <format dxfId="7960">
      <pivotArea dataOnly="0" labelOnly="1" outline="0" fieldPosition="0">
        <references count="2">
          <reference field="1" count="1" selected="0">
            <x v="4272"/>
          </reference>
          <reference field="3" count="1">
            <x v="293"/>
          </reference>
        </references>
      </pivotArea>
    </format>
    <format dxfId="7959">
      <pivotArea dataOnly="0" labelOnly="1" outline="0" fieldPosition="0">
        <references count="2">
          <reference field="1" count="1" selected="0">
            <x v="4273"/>
          </reference>
          <reference field="3" count="1">
            <x v="293"/>
          </reference>
        </references>
      </pivotArea>
    </format>
    <format dxfId="7958">
      <pivotArea dataOnly="0" labelOnly="1" outline="0" fieldPosition="0">
        <references count="2">
          <reference field="1" count="1" selected="0">
            <x v="4286"/>
          </reference>
          <reference field="3" count="1">
            <x v="294"/>
          </reference>
        </references>
      </pivotArea>
    </format>
    <format dxfId="7957">
      <pivotArea dataOnly="0" labelOnly="1" outline="0" fieldPosition="0">
        <references count="2">
          <reference field="1" count="1" selected="0">
            <x v="4287"/>
          </reference>
          <reference field="3" count="1">
            <x v="294"/>
          </reference>
        </references>
      </pivotArea>
    </format>
    <format dxfId="7956">
      <pivotArea dataOnly="0" labelOnly="1" outline="0" fieldPosition="0">
        <references count="2">
          <reference field="1" count="1" selected="0">
            <x v="4300"/>
          </reference>
          <reference field="3" count="1">
            <x v="295"/>
          </reference>
        </references>
      </pivotArea>
    </format>
    <format dxfId="7955">
      <pivotArea dataOnly="0" labelOnly="1" outline="0" fieldPosition="0">
        <references count="2">
          <reference field="1" count="1" selected="0">
            <x v="4301"/>
          </reference>
          <reference field="3" count="1">
            <x v="295"/>
          </reference>
        </references>
      </pivotArea>
    </format>
    <format dxfId="7954">
      <pivotArea dataOnly="0" labelOnly="1" outline="0" fieldPosition="0">
        <references count="2">
          <reference field="1" count="1" selected="0">
            <x v="4314"/>
          </reference>
          <reference field="3" count="1">
            <x v="296"/>
          </reference>
        </references>
      </pivotArea>
    </format>
    <format dxfId="7953">
      <pivotArea dataOnly="0" labelOnly="1" outline="0" fieldPosition="0">
        <references count="2">
          <reference field="1" count="1" selected="0">
            <x v="4315"/>
          </reference>
          <reference field="3" count="1">
            <x v="296"/>
          </reference>
        </references>
      </pivotArea>
    </format>
    <format dxfId="7952">
      <pivotArea dataOnly="0" labelOnly="1" outline="0" fieldPosition="0">
        <references count="2">
          <reference field="1" count="1" selected="0">
            <x v="4328"/>
          </reference>
          <reference field="3" count="1">
            <x v="297"/>
          </reference>
        </references>
      </pivotArea>
    </format>
    <format dxfId="7951">
      <pivotArea dataOnly="0" labelOnly="1" outline="0" fieldPosition="0">
        <references count="2">
          <reference field="1" count="1" selected="0">
            <x v="4329"/>
          </reference>
          <reference field="3" count="1">
            <x v="297"/>
          </reference>
        </references>
      </pivotArea>
    </format>
    <format dxfId="7950">
      <pivotArea dataOnly="0" labelOnly="1" outline="0" fieldPosition="0">
        <references count="2">
          <reference field="1" count="1" selected="0">
            <x v="4342"/>
          </reference>
          <reference field="3" count="1">
            <x v="298"/>
          </reference>
        </references>
      </pivotArea>
    </format>
    <format dxfId="7949">
      <pivotArea dataOnly="0" labelOnly="1" outline="0" fieldPosition="0">
        <references count="2">
          <reference field="1" count="1" selected="0">
            <x v="4343"/>
          </reference>
          <reference field="3" count="1">
            <x v="298"/>
          </reference>
        </references>
      </pivotArea>
    </format>
    <format dxfId="7948">
      <pivotArea dataOnly="0" labelOnly="1" outline="0" fieldPosition="0">
        <references count="2">
          <reference field="1" count="1" selected="0">
            <x v="4356"/>
          </reference>
          <reference field="3" count="1">
            <x v="299"/>
          </reference>
        </references>
      </pivotArea>
    </format>
    <format dxfId="7947">
      <pivotArea dataOnly="0" labelOnly="1" outline="0" fieldPosition="0">
        <references count="2">
          <reference field="1" count="1" selected="0">
            <x v="4357"/>
          </reference>
          <reference field="3" count="1">
            <x v="300"/>
          </reference>
        </references>
      </pivotArea>
    </format>
    <format dxfId="7946">
      <pivotArea dataOnly="0" labelOnly="1" outline="0" fieldPosition="0">
        <references count="2">
          <reference field="1" count="1" selected="0">
            <x v="4358"/>
          </reference>
          <reference field="3" count="1">
            <x v="300"/>
          </reference>
        </references>
      </pivotArea>
    </format>
    <format dxfId="7945">
      <pivotArea dataOnly="0" labelOnly="1" outline="0" fieldPosition="0">
        <references count="2">
          <reference field="1" count="1" selected="0">
            <x v="4374"/>
          </reference>
          <reference field="3" count="1">
            <x v="301"/>
          </reference>
        </references>
      </pivotArea>
    </format>
    <format dxfId="7944">
      <pivotArea dataOnly="0" labelOnly="1" outline="0" fieldPosition="0">
        <references count="2">
          <reference field="1" count="1" selected="0">
            <x v="4375"/>
          </reference>
          <reference field="3" count="1">
            <x v="301"/>
          </reference>
        </references>
      </pivotArea>
    </format>
    <format dxfId="7943">
      <pivotArea dataOnly="0" labelOnly="1" outline="0" fieldPosition="0">
        <references count="2">
          <reference field="1" count="1" selected="0">
            <x v="4388"/>
          </reference>
          <reference field="3" count="1">
            <x v="302"/>
          </reference>
        </references>
      </pivotArea>
    </format>
    <format dxfId="7942">
      <pivotArea dataOnly="0" labelOnly="1" outline="0" fieldPosition="0">
        <references count="2">
          <reference field="1" count="1" selected="0">
            <x v="4389"/>
          </reference>
          <reference field="3" count="1">
            <x v="302"/>
          </reference>
        </references>
      </pivotArea>
    </format>
    <format dxfId="7941">
      <pivotArea dataOnly="0" labelOnly="1" outline="0" fieldPosition="0">
        <references count="2">
          <reference field="1" count="1" selected="0">
            <x v="4402"/>
          </reference>
          <reference field="3" count="1">
            <x v="303"/>
          </reference>
        </references>
      </pivotArea>
    </format>
    <format dxfId="7940">
      <pivotArea dataOnly="0" labelOnly="1" outline="0" fieldPosition="0">
        <references count="2">
          <reference field="1" count="1" selected="0">
            <x v="4403"/>
          </reference>
          <reference field="3" count="1">
            <x v="303"/>
          </reference>
        </references>
      </pivotArea>
    </format>
    <format dxfId="7939">
      <pivotArea dataOnly="0" labelOnly="1" outline="0" fieldPosition="0">
        <references count="2">
          <reference field="1" count="1" selected="0">
            <x v="4416"/>
          </reference>
          <reference field="3" count="1">
            <x v="304"/>
          </reference>
        </references>
      </pivotArea>
    </format>
    <format dxfId="7938">
      <pivotArea dataOnly="0" labelOnly="1" outline="0" fieldPosition="0">
        <references count="2">
          <reference field="1" count="1" selected="0">
            <x v="4417"/>
          </reference>
          <reference field="3" count="1">
            <x v="305"/>
          </reference>
        </references>
      </pivotArea>
    </format>
    <format dxfId="7937">
      <pivotArea dataOnly="0" labelOnly="1" outline="0" fieldPosition="0">
        <references count="2">
          <reference field="1" count="1" selected="0">
            <x v="4418"/>
          </reference>
          <reference field="3" count="1">
            <x v="305"/>
          </reference>
        </references>
      </pivotArea>
    </format>
    <format dxfId="7936">
      <pivotArea dataOnly="0" labelOnly="1" outline="0" fieldPosition="0">
        <references count="2">
          <reference field="1" count="1" selected="0">
            <x v="4431"/>
          </reference>
          <reference field="3" count="1">
            <x v="306"/>
          </reference>
        </references>
      </pivotArea>
    </format>
    <format dxfId="7935">
      <pivotArea dataOnly="0" labelOnly="1" outline="0" fieldPosition="0">
        <references count="2">
          <reference field="1" count="1" selected="0">
            <x v="4432"/>
          </reference>
          <reference field="3" count="1">
            <x v="306"/>
          </reference>
        </references>
      </pivotArea>
    </format>
    <format dxfId="7934">
      <pivotArea dataOnly="0" labelOnly="1" outline="0" fieldPosition="0">
        <references count="2">
          <reference field="1" count="1" selected="0">
            <x v="4445"/>
          </reference>
          <reference field="3" count="1">
            <x v="307"/>
          </reference>
        </references>
      </pivotArea>
    </format>
    <format dxfId="7933">
      <pivotArea dataOnly="0" labelOnly="1" outline="0" fieldPosition="0">
        <references count="2">
          <reference field="1" count="1" selected="0">
            <x v="4446"/>
          </reference>
          <reference field="3" count="1">
            <x v="307"/>
          </reference>
        </references>
      </pivotArea>
    </format>
    <format dxfId="7932">
      <pivotArea dataOnly="0" labelOnly="1" outline="0" fieldPosition="0">
        <references count="2">
          <reference field="1" count="1" selected="0">
            <x v="4459"/>
          </reference>
          <reference field="3" count="1">
            <x v="308"/>
          </reference>
        </references>
      </pivotArea>
    </format>
    <format dxfId="7931">
      <pivotArea dataOnly="0" labelOnly="1" outline="0" fieldPosition="0">
        <references count="2">
          <reference field="1" count="1" selected="0">
            <x v="4460"/>
          </reference>
          <reference field="3" count="1">
            <x v="308"/>
          </reference>
        </references>
      </pivotArea>
    </format>
    <format dxfId="7930">
      <pivotArea dataOnly="0" labelOnly="1" outline="0" fieldPosition="0">
        <references count="2">
          <reference field="1" count="1" selected="0">
            <x v="4473"/>
          </reference>
          <reference field="3" count="1">
            <x v="309"/>
          </reference>
        </references>
      </pivotArea>
    </format>
    <format dxfId="7929">
      <pivotArea dataOnly="0" labelOnly="1" outline="0" fieldPosition="0">
        <references count="2">
          <reference field="1" count="1" selected="0">
            <x v="4474"/>
          </reference>
          <reference field="3" count="1">
            <x v="309"/>
          </reference>
        </references>
      </pivotArea>
    </format>
    <format dxfId="7928">
      <pivotArea dataOnly="0" labelOnly="1" outline="0" fieldPosition="0">
        <references count="2">
          <reference field="1" count="1" selected="0">
            <x v="4487"/>
          </reference>
          <reference field="3" count="1">
            <x v="310"/>
          </reference>
        </references>
      </pivotArea>
    </format>
    <format dxfId="7927">
      <pivotArea dataOnly="0" labelOnly="1" outline="0" fieldPosition="0">
        <references count="2">
          <reference field="1" count="1" selected="0">
            <x v="4488"/>
          </reference>
          <reference field="3" count="1">
            <x v="310"/>
          </reference>
        </references>
      </pivotArea>
    </format>
    <format dxfId="7926">
      <pivotArea dataOnly="0" labelOnly="1" outline="0" fieldPosition="0">
        <references count="2">
          <reference field="1" count="1" selected="0">
            <x v="4501"/>
          </reference>
          <reference field="3" count="1">
            <x v="311"/>
          </reference>
        </references>
      </pivotArea>
    </format>
    <format dxfId="7925">
      <pivotArea dataOnly="0" labelOnly="1" outline="0" fieldPosition="0">
        <references count="2">
          <reference field="1" count="1" selected="0">
            <x v="4502"/>
          </reference>
          <reference field="3" count="1">
            <x v="311"/>
          </reference>
        </references>
      </pivotArea>
    </format>
    <format dxfId="7924">
      <pivotArea dataOnly="0" labelOnly="1" outline="0" fieldPosition="0">
        <references count="2">
          <reference field="1" count="1" selected="0">
            <x v="4515"/>
          </reference>
          <reference field="3" count="1">
            <x v="312"/>
          </reference>
        </references>
      </pivotArea>
    </format>
    <format dxfId="7923">
      <pivotArea dataOnly="0" labelOnly="1" outline="0" fieldPosition="0">
        <references count="2">
          <reference field="1" count="1" selected="0">
            <x v="4516"/>
          </reference>
          <reference field="3" count="1">
            <x v="312"/>
          </reference>
        </references>
      </pivotArea>
    </format>
    <format dxfId="7922">
      <pivotArea dataOnly="0" labelOnly="1" outline="0" fieldPosition="0">
        <references count="2">
          <reference field="1" count="1" selected="0">
            <x v="4529"/>
          </reference>
          <reference field="3" count="1">
            <x v="313"/>
          </reference>
        </references>
      </pivotArea>
    </format>
    <format dxfId="7921">
      <pivotArea dataOnly="0" labelOnly="1" outline="0" fieldPosition="0">
        <references count="2">
          <reference field="1" count="1" selected="0">
            <x v="4530"/>
          </reference>
          <reference field="3" count="1">
            <x v="313"/>
          </reference>
        </references>
      </pivotArea>
    </format>
    <format dxfId="7920">
      <pivotArea dataOnly="0" labelOnly="1" outline="0" fieldPosition="0">
        <references count="2">
          <reference field="1" count="1" selected="0">
            <x v="4543"/>
          </reference>
          <reference field="3" count="1">
            <x v="314"/>
          </reference>
        </references>
      </pivotArea>
    </format>
    <format dxfId="7919">
      <pivotArea dataOnly="0" labelOnly="1" outline="0" fieldPosition="0">
        <references count="2">
          <reference field="1" count="1" selected="0">
            <x v="4544"/>
          </reference>
          <reference field="3" count="1">
            <x v="315"/>
          </reference>
        </references>
      </pivotArea>
    </format>
    <format dxfId="7918">
      <pivotArea dataOnly="0" labelOnly="1" outline="0" fieldPosition="0">
        <references count="2">
          <reference field="1" count="1" selected="0">
            <x v="4619"/>
          </reference>
          <reference field="3" count="1">
            <x v="316"/>
          </reference>
        </references>
      </pivotArea>
    </format>
    <format dxfId="7917">
      <pivotArea dataOnly="0" labelOnly="1" outline="0" fieldPosition="0">
        <references count="2">
          <reference field="1" count="1" selected="0">
            <x v="4620"/>
          </reference>
          <reference field="3" count="1">
            <x v="2687"/>
          </reference>
        </references>
      </pivotArea>
    </format>
    <format dxfId="7916">
      <pivotArea dataOnly="0" labelOnly="1" outline="0" fieldPosition="0">
        <references count="2">
          <reference field="1" count="1" selected="0">
            <x v="4708"/>
          </reference>
          <reference field="3" count="1">
            <x v="317"/>
          </reference>
        </references>
      </pivotArea>
    </format>
    <format dxfId="7915">
      <pivotArea dataOnly="0" labelOnly="1" outline="0" fieldPosition="0">
        <references count="2">
          <reference field="1" count="1" selected="0">
            <x v="4709"/>
          </reference>
          <reference field="3" count="1">
            <x v="3843"/>
          </reference>
        </references>
      </pivotArea>
    </format>
    <format dxfId="7914">
      <pivotArea dataOnly="0" labelOnly="1" outline="0" fieldPosition="0">
        <references count="2">
          <reference field="1" count="1" selected="0">
            <x v="4717"/>
          </reference>
          <reference field="3" count="1">
            <x v="3844"/>
          </reference>
        </references>
      </pivotArea>
    </format>
    <format dxfId="7913">
      <pivotArea dataOnly="0" labelOnly="1" outline="0" fieldPosition="0">
        <references count="2">
          <reference field="1" count="1" selected="0">
            <x v="4776"/>
          </reference>
          <reference field="3" count="1">
            <x v="318"/>
          </reference>
        </references>
      </pivotArea>
    </format>
    <format dxfId="7912">
      <pivotArea dataOnly="0" labelOnly="1" outline="0" fieldPosition="0">
        <references count="2">
          <reference field="1" count="1" selected="0">
            <x v="4777"/>
          </reference>
          <reference field="3" count="1">
            <x v="3741"/>
          </reference>
        </references>
      </pivotArea>
    </format>
    <format dxfId="7911">
      <pivotArea dataOnly="0" labelOnly="1" outline="0" fieldPosition="0">
        <references count="2">
          <reference field="1" count="1" selected="0">
            <x v="4778"/>
          </reference>
          <reference field="3" count="1">
            <x v="3845"/>
          </reference>
        </references>
      </pivotArea>
    </format>
    <format dxfId="7910">
      <pivotArea dataOnly="0" labelOnly="1" outline="0" fieldPosition="0">
        <references count="2">
          <reference field="1" count="1" selected="0">
            <x v="4787"/>
          </reference>
          <reference field="3" count="1">
            <x v="3846"/>
          </reference>
        </references>
      </pivotArea>
    </format>
    <format dxfId="7909">
      <pivotArea dataOnly="0" labelOnly="1" outline="0" fieldPosition="0">
        <references count="2">
          <reference field="1" count="1" selected="0">
            <x v="4788"/>
          </reference>
          <reference field="3" count="1">
            <x v="3847"/>
          </reference>
        </references>
      </pivotArea>
    </format>
    <format dxfId="7908">
      <pivotArea dataOnly="0" labelOnly="1" outline="0" fieldPosition="0">
        <references count="2">
          <reference field="1" count="1" selected="0">
            <x v="4919"/>
          </reference>
          <reference field="3" count="1">
            <x v="319"/>
          </reference>
        </references>
      </pivotArea>
    </format>
    <format dxfId="7907">
      <pivotArea dataOnly="0" labelOnly="1" outline="0" fieldPosition="0">
        <references count="2">
          <reference field="1" count="1" selected="0">
            <x v="4920"/>
          </reference>
          <reference field="3" count="1">
            <x v="3741"/>
          </reference>
        </references>
      </pivotArea>
    </format>
    <format dxfId="7906">
      <pivotArea dataOnly="0" labelOnly="1" outline="0" fieldPosition="0">
        <references count="2">
          <reference field="1" count="1" selected="0">
            <x v="4921"/>
          </reference>
          <reference field="3" count="1">
            <x v="3848"/>
          </reference>
        </references>
      </pivotArea>
    </format>
    <format dxfId="7905">
      <pivotArea dataOnly="0" labelOnly="1" outline="0" fieldPosition="0">
        <references count="2">
          <reference field="1" count="1" selected="0">
            <x v="4959"/>
          </reference>
          <reference field="3" count="1">
            <x v="3849"/>
          </reference>
        </references>
      </pivotArea>
    </format>
    <format dxfId="7904">
      <pivotArea dataOnly="0" labelOnly="1" outline="0" fieldPosition="0">
        <references count="2">
          <reference field="1" count="1" selected="0">
            <x v="4960"/>
          </reference>
          <reference field="3" count="1">
            <x v="3850"/>
          </reference>
        </references>
      </pivotArea>
    </format>
    <format dxfId="7903">
      <pivotArea dataOnly="0" labelOnly="1" outline="0" fieldPosition="0">
        <references count="2">
          <reference field="1" count="1" selected="0">
            <x v="5305"/>
          </reference>
          <reference field="3" count="1">
            <x v="3851"/>
          </reference>
        </references>
      </pivotArea>
    </format>
    <format dxfId="7902">
      <pivotArea dataOnly="0" labelOnly="1" outline="0" fieldPosition="0">
        <references count="2">
          <reference field="1" count="1" selected="0">
            <x v="5306"/>
          </reference>
          <reference field="3" count="1">
            <x v="3852"/>
          </reference>
        </references>
      </pivotArea>
    </format>
    <format dxfId="7901">
      <pivotArea dataOnly="0" labelOnly="1" outline="0" fieldPosition="0">
        <references count="2">
          <reference field="1" count="1" selected="0">
            <x v="5369"/>
          </reference>
          <reference field="3" count="1">
            <x v="320"/>
          </reference>
        </references>
      </pivotArea>
    </format>
    <format dxfId="7900">
      <pivotArea dataOnly="0" labelOnly="1" outline="0" fieldPosition="0">
        <references count="2">
          <reference field="1" count="1" selected="0">
            <x v="5370"/>
          </reference>
          <reference field="3" count="1">
            <x v="3853"/>
          </reference>
        </references>
      </pivotArea>
    </format>
    <format dxfId="7899">
      <pivotArea dataOnly="0" labelOnly="1" outline="0" fieldPosition="0">
        <references count="2">
          <reference field="1" count="1" selected="0">
            <x v="5371"/>
          </reference>
          <reference field="3" count="1">
            <x v="3854"/>
          </reference>
        </references>
      </pivotArea>
    </format>
    <format dxfId="7898">
      <pivotArea dataOnly="0" labelOnly="1" outline="0" fieldPosition="0">
        <references count="2">
          <reference field="1" count="1" selected="0">
            <x v="5373"/>
          </reference>
          <reference field="3" count="1">
            <x v="3855"/>
          </reference>
        </references>
      </pivotArea>
    </format>
    <format dxfId="7897">
      <pivotArea dataOnly="0" labelOnly="1" outline="0" fieldPosition="0">
        <references count="2">
          <reference field="1" count="1" selected="0">
            <x v="5374"/>
          </reference>
          <reference field="3" count="1">
            <x v="3856"/>
          </reference>
        </references>
      </pivotArea>
    </format>
    <format dxfId="7896">
      <pivotArea dataOnly="0" labelOnly="1" outline="0" fieldPosition="0">
        <references count="2">
          <reference field="1" count="1" selected="0">
            <x v="5375"/>
          </reference>
          <reference field="3" count="1">
            <x v="3857"/>
          </reference>
        </references>
      </pivotArea>
    </format>
    <format dxfId="7895">
      <pivotArea dataOnly="0" labelOnly="1" outline="0" fieldPosition="0">
        <references count="2">
          <reference field="1" count="1" selected="0">
            <x v="5395"/>
          </reference>
          <reference field="3" count="1">
            <x v="321"/>
          </reference>
        </references>
      </pivotArea>
    </format>
    <format dxfId="7894">
      <pivotArea dataOnly="0" labelOnly="1" outline="0" fieldPosition="0">
        <references count="2">
          <reference field="1" count="1" selected="0">
            <x v="5396"/>
          </reference>
          <reference field="3" count="1">
            <x v="321"/>
          </reference>
        </references>
      </pivotArea>
    </format>
    <format dxfId="7893">
      <pivotArea dataOnly="0" labelOnly="1" outline="0" fieldPosition="0">
        <references count="2">
          <reference field="1" count="1" selected="0">
            <x v="5419"/>
          </reference>
          <reference field="3" count="1">
            <x v="322"/>
          </reference>
        </references>
      </pivotArea>
    </format>
    <format dxfId="7892">
      <pivotArea dataOnly="0" labelOnly="1" outline="0" fieldPosition="0">
        <references count="2">
          <reference field="1" count="1" selected="0">
            <x v="5420"/>
          </reference>
          <reference field="3" count="1">
            <x v="322"/>
          </reference>
        </references>
      </pivotArea>
    </format>
    <format dxfId="7891">
      <pivotArea dataOnly="0" labelOnly="1" outline="0" fieldPosition="0">
        <references count="2">
          <reference field="1" count="1" selected="0">
            <x v="5433"/>
          </reference>
          <reference field="3" count="1">
            <x v="323"/>
          </reference>
        </references>
      </pivotArea>
    </format>
    <format dxfId="7890">
      <pivotArea dataOnly="0" labelOnly="1" outline="0" fieldPosition="0">
        <references count="2">
          <reference field="1" count="1" selected="0">
            <x v="5434"/>
          </reference>
          <reference field="3" count="1">
            <x v="323"/>
          </reference>
        </references>
      </pivotArea>
    </format>
    <format dxfId="7889">
      <pivotArea dataOnly="0" labelOnly="1" outline="0" fieldPosition="0">
        <references count="2">
          <reference field="1" count="1" selected="0">
            <x v="5447"/>
          </reference>
          <reference field="3" count="1">
            <x v="324"/>
          </reference>
        </references>
      </pivotArea>
    </format>
    <format dxfId="7888">
      <pivotArea dataOnly="0" labelOnly="1" outline="0" fieldPosition="0">
        <references count="2">
          <reference field="1" count="1" selected="0">
            <x v="5448"/>
          </reference>
          <reference field="3" count="1">
            <x v="316"/>
          </reference>
        </references>
      </pivotArea>
    </format>
    <format dxfId="7887">
      <pivotArea dataOnly="0" labelOnly="1" outline="0" fieldPosition="0">
        <references count="2">
          <reference field="1" count="1" selected="0">
            <x v="5449"/>
          </reference>
          <reference field="3" count="1">
            <x v="316"/>
          </reference>
        </references>
      </pivotArea>
    </format>
    <format dxfId="7886">
      <pivotArea dataOnly="0" labelOnly="1" outline="0" fieldPosition="0">
        <references count="2">
          <reference field="1" count="1" selected="0">
            <x v="5462"/>
          </reference>
          <reference field="3" count="1">
            <x v="317"/>
          </reference>
        </references>
      </pivotArea>
    </format>
    <format dxfId="7885">
      <pivotArea dataOnly="0" labelOnly="1" outline="0" fieldPosition="0">
        <references count="2">
          <reference field="1" count="1" selected="0">
            <x v="5463"/>
          </reference>
          <reference field="3" count="1">
            <x v="317"/>
          </reference>
        </references>
      </pivotArea>
    </format>
    <format dxfId="7884">
      <pivotArea dataOnly="0" labelOnly="1" outline="0" fieldPosition="0">
        <references count="2">
          <reference field="1" count="1" selected="0">
            <x v="5478"/>
          </reference>
          <reference field="3" count="1">
            <x v="318"/>
          </reference>
        </references>
      </pivotArea>
    </format>
    <format dxfId="7883">
      <pivotArea dataOnly="0" labelOnly="1" outline="0" fieldPosition="0">
        <references count="2">
          <reference field="1" count="1" selected="0">
            <x v="5479"/>
          </reference>
          <reference field="3" count="1">
            <x v="318"/>
          </reference>
        </references>
      </pivotArea>
    </format>
    <format dxfId="7882">
      <pivotArea dataOnly="0" labelOnly="1" outline="0" fieldPosition="0">
        <references count="2">
          <reference field="1" count="1" selected="0">
            <x v="5492"/>
          </reference>
          <reference field="3" count="1">
            <x v="319"/>
          </reference>
        </references>
      </pivotArea>
    </format>
    <format dxfId="7881">
      <pivotArea dataOnly="0" labelOnly="1" outline="0" fieldPosition="0">
        <references count="2">
          <reference field="1" count="1" selected="0">
            <x v="5493"/>
          </reference>
          <reference field="3" count="1">
            <x v="319"/>
          </reference>
        </references>
      </pivotArea>
    </format>
    <format dxfId="7880">
      <pivotArea dataOnly="0" labelOnly="1" outline="0" fieldPosition="0">
        <references count="2">
          <reference field="1" count="1" selected="0">
            <x v="5506"/>
          </reference>
          <reference field="3" count="1">
            <x v="320"/>
          </reference>
        </references>
      </pivotArea>
    </format>
    <format dxfId="7879">
      <pivotArea dataOnly="0" labelOnly="1" outline="0" fieldPosition="0">
        <references count="2">
          <reference field="1" count="1" selected="0">
            <x v="5507"/>
          </reference>
          <reference field="3" count="1">
            <x v="320"/>
          </reference>
        </references>
      </pivotArea>
    </format>
    <format dxfId="7878">
      <pivotArea dataOnly="0" labelOnly="1" outline="0" fieldPosition="0">
        <references count="2">
          <reference field="1" count="1" selected="0">
            <x v="5520"/>
          </reference>
          <reference field="3" count="1">
            <x v="321"/>
          </reference>
        </references>
      </pivotArea>
    </format>
    <format dxfId="7877">
      <pivotArea dataOnly="0" labelOnly="1" outline="0" fieldPosition="0">
        <references count="2">
          <reference field="1" count="1" selected="0">
            <x v="5521"/>
          </reference>
          <reference field="3" count="1">
            <x v="321"/>
          </reference>
        </references>
      </pivotArea>
    </format>
    <format dxfId="7876">
      <pivotArea dataOnly="0" labelOnly="1" outline="0" fieldPosition="0">
        <references count="2">
          <reference field="1" count="1" selected="0">
            <x v="5534"/>
          </reference>
          <reference field="3" count="1">
            <x v="322"/>
          </reference>
        </references>
      </pivotArea>
    </format>
    <format dxfId="7875">
      <pivotArea dataOnly="0" labelOnly="1" outline="0" fieldPosition="0">
        <references count="2">
          <reference field="1" count="1" selected="0">
            <x v="5535"/>
          </reference>
          <reference field="3" count="1">
            <x v="322"/>
          </reference>
        </references>
      </pivotArea>
    </format>
    <format dxfId="7874">
      <pivotArea dataOnly="0" labelOnly="1" outline="0" fieldPosition="0">
        <references count="2">
          <reference field="1" count="1" selected="0">
            <x v="5548"/>
          </reference>
          <reference field="3" count="1">
            <x v="323"/>
          </reference>
        </references>
      </pivotArea>
    </format>
    <format dxfId="7873">
      <pivotArea dataOnly="0" labelOnly="1" outline="0" fieldPosition="0">
        <references count="2">
          <reference field="1" count="1" selected="0">
            <x v="5549"/>
          </reference>
          <reference field="3" count="1">
            <x v="323"/>
          </reference>
        </references>
      </pivotArea>
    </format>
    <format dxfId="7872">
      <pivotArea dataOnly="0" labelOnly="1" outline="0" fieldPosition="0">
        <references count="2">
          <reference field="1" count="1" selected="0">
            <x v="5562"/>
          </reference>
          <reference field="3" count="1">
            <x v="325"/>
          </reference>
        </references>
      </pivotArea>
    </format>
    <format dxfId="7871">
      <pivotArea dataOnly="0" labelOnly="1" outline="0" fieldPosition="0">
        <references count="2">
          <reference field="1" count="1" selected="0">
            <x v="5563"/>
          </reference>
          <reference field="3" count="1">
            <x v="326"/>
          </reference>
        </references>
      </pivotArea>
    </format>
    <format dxfId="7870">
      <pivotArea dataOnly="0" labelOnly="1" outline="0" fieldPosition="0">
        <references count="2">
          <reference field="1" count="1" selected="0">
            <x v="5564"/>
          </reference>
          <reference field="3" count="1">
            <x v="326"/>
          </reference>
        </references>
      </pivotArea>
    </format>
    <format dxfId="7869">
      <pivotArea dataOnly="0" labelOnly="1" outline="0" fieldPosition="0">
        <references count="2">
          <reference field="1" count="1" selected="0">
            <x v="5649"/>
          </reference>
          <reference field="3" count="1">
            <x v="327"/>
          </reference>
        </references>
      </pivotArea>
    </format>
    <format dxfId="7868">
      <pivotArea dataOnly="0" labelOnly="1" outline="0" fieldPosition="0">
        <references count="2">
          <reference field="1" count="1" selected="0">
            <x v="5650"/>
          </reference>
          <reference field="3" count="1">
            <x v="327"/>
          </reference>
        </references>
      </pivotArea>
    </format>
    <format dxfId="7867">
      <pivotArea dataOnly="0" labelOnly="1" outline="0" fieldPosition="0">
        <references count="2">
          <reference field="1" count="1" selected="0">
            <x v="5663"/>
          </reference>
          <reference field="3" count="1">
            <x v="328"/>
          </reference>
        </references>
      </pivotArea>
    </format>
    <format dxfId="7866">
      <pivotArea dataOnly="0" labelOnly="1" outline="0" fieldPosition="0">
        <references count="2">
          <reference field="1" count="1" selected="0">
            <x v="5664"/>
          </reference>
          <reference field="3" count="1">
            <x v="329"/>
          </reference>
        </references>
      </pivotArea>
    </format>
    <format dxfId="7865">
      <pivotArea dataOnly="0" labelOnly="1" outline="0" fieldPosition="0">
        <references count="2">
          <reference field="1" count="1" selected="0">
            <x v="5665"/>
          </reference>
          <reference field="3" count="1">
            <x v="330"/>
          </reference>
        </references>
      </pivotArea>
    </format>
    <format dxfId="7864">
      <pivotArea dataOnly="0" labelOnly="1" outline="0" fieldPosition="0">
        <references count="2">
          <reference field="1" count="1" selected="0">
            <x v="5666"/>
          </reference>
          <reference field="3" count="1">
            <x v="330"/>
          </reference>
        </references>
      </pivotArea>
    </format>
    <format dxfId="7863">
      <pivotArea dataOnly="0" labelOnly="1" outline="0" fieldPosition="0">
        <references count="2">
          <reference field="1" count="1" selected="0">
            <x v="5679"/>
          </reference>
          <reference field="3" count="1">
            <x v="331"/>
          </reference>
        </references>
      </pivotArea>
    </format>
    <format dxfId="7862">
      <pivotArea dataOnly="0" labelOnly="1" outline="0" fieldPosition="0">
        <references count="2">
          <reference field="1" count="1" selected="0">
            <x v="5680"/>
          </reference>
          <reference field="3" count="1">
            <x v="331"/>
          </reference>
        </references>
      </pivotArea>
    </format>
    <format dxfId="7861">
      <pivotArea dataOnly="0" labelOnly="1" outline="0" fieldPosition="0">
        <references count="2">
          <reference field="1" count="1" selected="0">
            <x v="5693"/>
          </reference>
          <reference field="3" count="1">
            <x v="332"/>
          </reference>
        </references>
      </pivotArea>
    </format>
    <format dxfId="7860">
      <pivotArea dataOnly="0" labelOnly="1" outline="0" fieldPosition="0">
        <references count="2">
          <reference field="1" count="1" selected="0">
            <x v="5694"/>
          </reference>
          <reference field="3" count="1">
            <x v="333"/>
          </reference>
        </references>
      </pivotArea>
    </format>
    <format dxfId="7859">
      <pivotArea dataOnly="0" labelOnly="1" outline="0" fieldPosition="0">
        <references count="2">
          <reference field="1" count="1" selected="0">
            <x v="5695"/>
          </reference>
          <reference field="3" count="1">
            <x v="333"/>
          </reference>
        </references>
      </pivotArea>
    </format>
    <format dxfId="7858">
      <pivotArea dataOnly="0" labelOnly="1" outline="0" fieldPosition="0">
        <references count="2">
          <reference field="1" count="1" selected="0">
            <x v="5708"/>
          </reference>
          <reference field="3" count="1">
            <x v="334"/>
          </reference>
        </references>
      </pivotArea>
    </format>
    <format dxfId="7857">
      <pivotArea dataOnly="0" labelOnly="1" outline="0" fieldPosition="0">
        <references count="2">
          <reference field="1" count="1" selected="0">
            <x v="5709"/>
          </reference>
          <reference field="3" count="1">
            <x v="334"/>
          </reference>
        </references>
      </pivotArea>
    </format>
    <format dxfId="7856">
      <pivotArea dataOnly="0" labelOnly="1" outline="0" fieldPosition="0">
        <references count="2">
          <reference field="1" count="1" selected="0">
            <x v="5722"/>
          </reference>
          <reference field="3" count="1">
            <x v="335"/>
          </reference>
        </references>
      </pivotArea>
    </format>
    <format dxfId="7855">
      <pivotArea dataOnly="0" labelOnly="1" outline="0" fieldPosition="0">
        <references count="2">
          <reference field="1" count="1" selected="0">
            <x v="5723"/>
          </reference>
          <reference field="3" count="1">
            <x v="335"/>
          </reference>
        </references>
      </pivotArea>
    </format>
    <format dxfId="7854">
      <pivotArea dataOnly="0" labelOnly="1" outline="0" fieldPosition="0">
        <references count="2">
          <reference field="1" count="1" selected="0">
            <x v="5736"/>
          </reference>
          <reference field="3" count="1">
            <x v="336"/>
          </reference>
        </references>
      </pivotArea>
    </format>
    <format dxfId="7853">
      <pivotArea dataOnly="0" labelOnly="1" outline="0" fieldPosition="0">
        <references count="2">
          <reference field="1" count="1" selected="0">
            <x v="5737"/>
          </reference>
          <reference field="3" count="1">
            <x v="336"/>
          </reference>
        </references>
      </pivotArea>
    </format>
    <format dxfId="7852">
      <pivotArea dataOnly="0" labelOnly="1" outline="0" fieldPosition="0">
        <references count="2">
          <reference field="1" count="1" selected="0">
            <x v="5750"/>
          </reference>
          <reference field="3" count="1">
            <x v="337"/>
          </reference>
        </references>
      </pivotArea>
    </format>
    <format dxfId="7851">
      <pivotArea dataOnly="0" labelOnly="1" outline="0" fieldPosition="0">
        <references count="2">
          <reference field="1" count="1" selected="0">
            <x v="5751"/>
          </reference>
          <reference field="3" count="1">
            <x v="337"/>
          </reference>
        </references>
      </pivotArea>
    </format>
    <format dxfId="7850">
      <pivotArea dataOnly="0" labelOnly="1" outline="0" fieldPosition="0">
        <references count="2">
          <reference field="1" count="1" selected="0">
            <x v="5764"/>
          </reference>
          <reference field="3" count="1">
            <x v="338"/>
          </reference>
        </references>
      </pivotArea>
    </format>
    <format dxfId="7849">
      <pivotArea dataOnly="0" labelOnly="1" outline="0" fieldPosition="0">
        <references count="2">
          <reference field="1" count="1" selected="0">
            <x v="5765"/>
          </reference>
          <reference field="3" count="1">
            <x v="338"/>
          </reference>
        </references>
      </pivotArea>
    </format>
    <format dxfId="7848">
      <pivotArea dataOnly="0" labelOnly="1" outline="0" fieldPosition="0">
        <references count="2">
          <reference field="1" count="1" selected="0">
            <x v="5778"/>
          </reference>
          <reference field="3" count="1">
            <x v="339"/>
          </reference>
        </references>
      </pivotArea>
    </format>
    <format dxfId="7847">
      <pivotArea dataOnly="0" labelOnly="1" outline="0" fieldPosition="0">
        <references count="2">
          <reference field="1" count="1" selected="0">
            <x v="5779"/>
          </reference>
          <reference field="3" count="1">
            <x v="339"/>
          </reference>
        </references>
      </pivotArea>
    </format>
    <format dxfId="7846">
      <pivotArea dataOnly="0" labelOnly="1" outline="0" fieldPosition="0">
        <references count="2">
          <reference field="1" count="1" selected="0">
            <x v="5792"/>
          </reference>
          <reference field="3" count="1">
            <x v="340"/>
          </reference>
        </references>
      </pivotArea>
    </format>
    <format dxfId="7845">
      <pivotArea dataOnly="0" labelOnly="1" outline="0" fieldPosition="0">
        <references count="2">
          <reference field="1" count="1" selected="0">
            <x v="5793"/>
          </reference>
          <reference field="3" count="1">
            <x v="340"/>
          </reference>
        </references>
      </pivotArea>
    </format>
    <format dxfId="7844">
      <pivotArea dataOnly="0" labelOnly="1" outline="0" fieldPosition="0">
        <references count="2">
          <reference field="1" count="1" selected="0">
            <x v="5806"/>
          </reference>
          <reference field="3" count="1">
            <x v="341"/>
          </reference>
        </references>
      </pivotArea>
    </format>
    <format dxfId="7843">
      <pivotArea dataOnly="0" labelOnly="1" outline="0" fieldPosition="0">
        <references count="2">
          <reference field="1" count="1" selected="0">
            <x v="5807"/>
          </reference>
          <reference field="3" count="1">
            <x v="341"/>
          </reference>
        </references>
      </pivotArea>
    </format>
    <format dxfId="7842">
      <pivotArea dataOnly="0" labelOnly="1" outline="0" fieldPosition="0">
        <references count="2">
          <reference field="1" count="1" selected="0">
            <x v="5820"/>
          </reference>
          <reference field="3" count="1">
            <x v="342"/>
          </reference>
        </references>
      </pivotArea>
    </format>
    <format dxfId="7841">
      <pivotArea dataOnly="0" labelOnly="1" outline="0" fieldPosition="0">
        <references count="2">
          <reference field="1" count="1" selected="0">
            <x v="5821"/>
          </reference>
          <reference field="3" count="1">
            <x v="343"/>
          </reference>
        </references>
      </pivotArea>
    </format>
    <format dxfId="7840">
      <pivotArea dataOnly="0" labelOnly="1" outline="0" fieldPosition="0">
        <references count="2">
          <reference field="1" count="1" selected="0">
            <x v="5822"/>
          </reference>
          <reference field="3" count="1">
            <x v="343"/>
          </reference>
        </references>
      </pivotArea>
    </format>
    <format dxfId="7839">
      <pivotArea dataOnly="0" labelOnly="1" outline="0" fieldPosition="0">
        <references count="2">
          <reference field="1" count="1" selected="0">
            <x v="5835"/>
          </reference>
          <reference field="3" count="1">
            <x v="344"/>
          </reference>
        </references>
      </pivotArea>
    </format>
    <format dxfId="7838">
      <pivotArea dataOnly="0" labelOnly="1" outline="0" fieldPosition="0">
        <references count="2">
          <reference field="1" count="1" selected="0">
            <x v="5836"/>
          </reference>
          <reference field="3" count="1">
            <x v="344"/>
          </reference>
        </references>
      </pivotArea>
    </format>
    <format dxfId="7837">
      <pivotArea dataOnly="0" labelOnly="1" outline="0" fieldPosition="0">
        <references count="2">
          <reference field="1" count="1" selected="0">
            <x v="5849"/>
          </reference>
          <reference field="3" count="1">
            <x v="345"/>
          </reference>
        </references>
      </pivotArea>
    </format>
    <format dxfId="7836">
      <pivotArea dataOnly="0" labelOnly="1" outline="0" fieldPosition="0">
        <references count="2">
          <reference field="1" count="1" selected="0">
            <x v="5850"/>
          </reference>
          <reference field="3" count="1">
            <x v="345"/>
          </reference>
        </references>
      </pivotArea>
    </format>
    <format dxfId="7835">
      <pivotArea dataOnly="0" labelOnly="1" outline="0" fieldPosition="0">
        <references count="2">
          <reference field="1" count="1" selected="0">
            <x v="5863"/>
          </reference>
          <reference field="3" count="1">
            <x v="346"/>
          </reference>
        </references>
      </pivotArea>
    </format>
    <format dxfId="7834">
      <pivotArea dataOnly="0" labelOnly="1" outline="0" fieldPosition="0">
        <references count="2">
          <reference field="1" count="1" selected="0">
            <x v="5864"/>
          </reference>
          <reference field="3" count="1">
            <x v="346"/>
          </reference>
        </references>
      </pivotArea>
    </format>
    <format dxfId="7833">
      <pivotArea dataOnly="0" labelOnly="1" outline="0" fieldPosition="0">
        <references count="2">
          <reference field="1" count="1" selected="0">
            <x v="5877"/>
          </reference>
          <reference field="3" count="1">
            <x v="347"/>
          </reference>
        </references>
      </pivotArea>
    </format>
    <format dxfId="7832">
      <pivotArea dataOnly="0" labelOnly="1" outline="0" fieldPosition="0">
        <references count="2">
          <reference field="1" count="1" selected="0">
            <x v="5878"/>
          </reference>
          <reference field="3" count="1">
            <x v="347"/>
          </reference>
        </references>
      </pivotArea>
    </format>
    <format dxfId="7831">
      <pivotArea dataOnly="0" labelOnly="1" outline="0" fieldPosition="0">
        <references count="2">
          <reference field="1" count="1" selected="0">
            <x v="5891"/>
          </reference>
          <reference field="3" count="1">
            <x v="348"/>
          </reference>
        </references>
      </pivotArea>
    </format>
    <format dxfId="7830">
      <pivotArea dataOnly="0" labelOnly="1" outline="0" fieldPosition="0">
        <references count="2">
          <reference field="1" count="1" selected="0">
            <x v="5892"/>
          </reference>
          <reference field="3" count="1">
            <x v="348"/>
          </reference>
        </references>
      </pivotArea>
    </format>
    <format dxfId="7829">
      <pivotArea dataOnly="0" labelOnly="1" outline="0" fieldPosition="0">
        <references count="2">
          <reference field="1" count="1" selected="0">
            <x v="5905"/>
          </reference>
          <reference field="3" count="1">
            <x v="349"/>
          </reference>
        </references>
      </pivotArea>
    </format>
    <format dxfId="7828">
      <pivotArea dataOnly="0" labelOnly="1" outline="0" fieldPosition="0">
        <references count="2">
          <reference field="1" count="1" selected="0">
            <x v="5906"/>
          </reference>
          <reference field="3" count="1">
            <x v="350"/>
          </reference>
        </references>
      </pivotArea>
    </format>
    <format dxfId="7827">
      <pivotArea dataOnly="0" labelOnly="1" outline="0" fieldPosition="0">
        <references count="2">
          <reference field="1" count="1" selected="0">
            <x v="5907"/>
          </reference>
          <reference field="3" count="1">
            <x v="350"/>
          </reference>
        </references>
      </pivotArea>
    </format>
    <format dxfId="7826">
      <pivotArea dataOnly="0" labelOnly="1" outline="0" fieldPosition="0">
        <references count="2">
          <reference field="1" count="1" selected="0">
            <x v="5920"/>
          </reference>
          <reference field="3" count="1">
            <x v="351"/>
          </reference>
        </references>
      </pivotArea>
    </format>
    <format dxfId="7825">
      <pivotArea dataOnly="0" labelOnly="1" outline="0" fieldPosition="0">
        <references count="2">
          <reference field="1" count="1" selected="0">
            <x v="5921"/>
          </reference>
          <reference field="3" count="1">
            <x v="351"/>
          </reference>
        </references>
      </pivotArea>
    </format>
    <format dxfId="7824">
      <pivotArea dataOnly="0" labelOnly="1" outline="0" fieldPosition="0">
        <references count="2">
          <reference field="1" count="1" selected="0">
            <x v="5934"/>
          </reference>
          <reference field="3" count="1">
            <x v="352"/>
          </reference>
        </references>
      </pivotArea>
    </format>
    <format dxfId="7823">
      <pivotArea dataOnly="0" labelOnly="1" outline="0" fieldPosition="0">
        <references count="2">
          <reference field="1" count="1" selected="0">
            <x v="5935"/>
          </reference>
          <reference field="3" count="1">
            <x v="352"/>
          </reference>
        </references>
      </pivotArea>
    </format>
    <format dxfId="7822">
      <pivotArea dataOnly="0" labelOnly="1" outline="0" fieldPosition="0">
        <references count="2">
          <reference field="1" count="1" selected="0">
            <x v="5948"/>
          </reference>
          <reference field="3" count="1">
            <x v="353"/>
          </reference>
        </references>
      </pivotArea>
    </format>
    <format dxfId="7821">
      <pivotArea dataOnly="0" labelOnly="1" outline="0" fieldPosition="0">
        <references count="2">
          <reference field="1" count="1" selected="0">
            <x v="5949"/>
          </reference>
          <reference field="3" count="1">
            <x v="353"/>
          </reference>
        </references>
      </pivotArea>
    </format>
    <format dxfId="7820">
      <pivotArea dataOnly="0" labelOnly="1" outline="0" fieldPosition="0">
        <references count="2">
          <reference field="1" count="1" selected="0">
            <x v="5962"/>
          </reference>
          <reference field="3" count="1">
            <x v="354"/>
          </reference>
        </references>
      </pivotArea>
    </format>
    <format dxfId="7819">
      <pivotArea dataOnly="0" labelOnly="1" outline="0" fieldPosition="0">
        <references count="2">
          <reference field="1" count="1" selected="0">
            <x v="5963"/>
          </reference>
          <reference field="3" count="1">
            <x v="354"/>
          </reference>
        </references>
      </pivotArea>
    </format>
    <format dxfId="7818">
      <pivotArea dataOnly="0" labelOnly="1" outline="0" fieldPosition="0">
        <references count="2">
          <reference field="1" count="1" selected="0">
            <x v="5976"/>
          </reference>
          <reference field="3" count="1">
            <x v="355"/>
          </reference>
        </references>
      </pivotArea>
    </format>
    <format dxfId="7817">
      <pivotArea dataOnly="0" labelOnly="1" outline="0" fieldPosition="0">
        <references count="2">
          <reference field="1" count="1" selected="0">
            <x v="5977"/>
          </reference>
          <reference field="3" count="1">
            <x v="355"/>
          </reference>
        </references>
      </pivotArea>
    </format>
    <format dxfId="7816">
      <pivotArea dataOnly="0" labelOnly="1" outline="0" fieldPosition="0">
        <references count="2">
          <reference field="1" count="1" selected="0">
            <x v="5990"/>
          </reference>
          <reference field="3" count="1">
            <x v="356"/>
          </reference>
        </references>
      </pivotArea>
    </format>
    <format dxfId="7815">
      <pivotArea dataOnly="0" labelOnly="1" outline="0" fieldPosition="0">
        <references count="2">
          <reference field="1" count="1" selected="0">
            <x v="5991"/>
          </reference>
          <reference field="3" count="1">
            <x v="356"/>
          </reference>
        </references>
      </pivotArea>
    </format>
    <format dxfId="7814">
      <pivotArea dataOnly="0" labelOnly="1" outline="0" fieldPosition="0">
        <references count="2">
          <reference field="1" count="1" selected="0">
            <x v="6004"/>
          </reference>
          <reference field="3" count="1">
            <x v="357"/>
          </reference>
        </references>
      </pivotArea>
    </format>
    <format dxfId="7813">
      <pivotArea dataOnly="0" labelOnly="1" outline="0" fieldPosition="0">
        <references count="2">
          <reference field="1" count="1" selected="0">
            <x v="6005"/>
          </reference>
          <reference field="3" count="1">
            <x v="357"/>
          </reference>
        </references>
      </pivotArea>
    </format>
    <format dxfId="7812">
      <pivotArea dataOnly="0" labelOnly="1" outline="0" fieldPosition="0">
        <references count="2">
          <reference field="1" count="1" selected="0">
            <x v="6018"/>
          </reference>
          <reference field="3" count="1">
            <x v="358"/>
          </reference>
        </references>
      </pivotArea>
    </format>
    <format dxfId="7811">
      <pivotArea dataOnly="0" labelOnly="1" outline="0" fieldPosition="0">
        <references count="2">
          <reference field="1" count="1" selected="0">
            <x v="6019"/>
          </reference>
          <reference field="3" count="1">
            <x v="358"/>
          </reference>
        </references>
      </pivotArea>
    </format>
    <format dxfId="7810">
      <pivotArea dataOnly="0" labelOnly="1" outline="0" fieldPosition="0">
        <references count="2">
          <reference field="1" count="1" selected="0">
            <x v="6032"/>
          </reference>
          <reference field="3" count="1">
            <x v="359"/>
          </reference>
        </references>
      </pivotArea>
    </format>
    <format dxfId="7809">
      <pivotArea dataOnly="0" labelOnly="1" outline="0" fieldPosition="0">
        <references count="2">
          <reference field="1" count="1" selected="0">
            <x v="6033"/>
          </reference>
          <reference field="3" count="1">
            <x v="360"/>
          </reference>
        </references>
      </pivotArea>
    </format>
    <format dxfId="7808">
      <pivotArea dataOnly="0" labelOnly="1" outline="0" fieldPosition="0">
        <references count="2">
          <reference field="1" count="1" selected="0">
            <x v="6034"/>
          </reference>
          <reference field="3" count="1">
            <x v="360"/>
          </reference>
        </references>
      </pivotArea>
    </format>
    <format dxfId="7807">
      <pivotArea dataOnly="0" labelOnly="1" outline="0" fieldPosition="0">
        <references count="2">
          <reference field="1" count="1" selected="0">
            <x v="6047"/>
          </reference>
          <reference field="3" count="1">
            <x v="361"/>
          </reference>
        </references>
      </pivotArea>
    </format>
    <format dxfId="7806">
      <pivotArea dataOnly="0" labelOnly="1" outline="0" fieldPosition="0">
        <references count="2">
          <reference field="1" count="1" selected="0">
            <x v="6048"/>
          </reference>
          <reference field="3" count="1">
            <x v="361"/>
          </reference>
        </references>
      </pivotArea>
    </format>
    <format dxfId="7805">
      <pivotArea dataOnly="0" labelOnly="1" outline="0" fieldPosition="0">
        <references count="2">
          <reference field="1" count="1" selected="0">
            <x v="6061"/>
          </reference>
          <reference field="3" count="1">
            <x v="362"/>
          </reference>
        </references>
      </pivotArea>
    </format>
    <format dxfId="7804">
      <pivotArea dataOnly="0" labelOnly="1" outline="0" fieldPosition="0">
        <references count="2">
          <reference field="1" count="1" selected="0">
            <x v="6062"/>
          </reference>
          <reference field="3" count="1">
            <x v="362"/>
          </reference>
        </references>
      </pivotArea>
    </format>
    <format dxfId="7803">
      <pivotArea dataOnly="0" labelOnly="1" outline="0" fieldPosition="0">
        <references count="2">
          <reference field="1" count="1" selected="0">
            <x v="6075"/>
          </reference>
          <reference field="3" count="1">
            <x v="363"/>
          </reference>
        </references>
      </pivotArea>
    </format>
    <format dxfId="7802">
      <pivotArea dataOnly="0" labelOnly="1" outline="0" fieldPosition="0">
        <references count="2">
          <reference field="1" count="1" selected="0">
            <x v="6076"/>
          </reference>
          <reference field="3" count="1">
            <x v="363"/>
          </reference>
        </references>
      </pivotArea>
    </format>
    <format dxfId="7801">
      <pivotArea dataOnly="0" labelOnly="1" outline="0" fieldPosition="0">
        <references count="2">
          <reference field="1" count="1" selected="0">
            <x v="6089"/>
          </reference>
          <reference field="3" count="1">
            <x v="364"/>
          </reference>
        </references>
      </pivotArea>
    </format>
    <format dxfId="7800">
      <pivotArea dataOnly="0" labelOnly="1" outline="0" fieldPosition="0">
        <references count="2">
          <reference field="1" count="1" selected="0">
            <x v="6090"/>
          </reference>
          <reference field="3" count="1">
            <x v="364"/>
          </reference>
        </references>
      </pivotArea>
    </format>
    <format dxfId="7799">
      <pivotArea dataOnly="0" labelOnly="1" outline="0" fieldPosition="0">
        <references count="2">
          <reference field="1" count="1" selected="0">
            <x v="6103"/>
          </reference>
          <reference field="3" count="1">
            <x v="365"/>
          </reference>
        </references>
      </pivotArea>
    </format>
    <format dxfId="7798">
      <pivotArea dataOnly="0" labelOnly="1" outline="0" fieldPosition="0">
        <references count="2">
          <reference field="1" count="1" selected="0">
            <x v="6104"/>
          </reference>
          <reference field="3" count="1">
            <x v="365"/>
          </reference>
        </references>
      </pivotArea>
    </format>
    <format dxfId="7797">
      <pivotArea dataOnly="0" labelOnly="1" outline="0" fieldPosition="0">
        <references count="2">
          <reference field="1" count="1" selected="0">
            <x v="6117"/>
          </reference>
          <reference field="3" count="1">
            <x v="366"/>
          </reference>
        </references>
      </pivotArea>
    </format>
    <format dxfId="7796">
      <pivotArea dataOnly="0" labelOnly="1" outline="0" fieldPosition="0">
        <references count="2">
          <reference field="1" count="1" selected="0">
            <x v="6118"/>
          </reference>
          <reference field="3" count="1">
            <x v="366"/>
          </reference>
        </references>
      </pivotArea>
    </format>
    <format dxfId="7795">
      <pivotArea dataOnly="0" labelOnly="1" outline="0" fieldPosition="0">
        <references count="2">
          <reference field="1" count="1" selected="0">
            <x v="6131"/>
          </reference>
          <reference field="3" count="1">
            <x v="367"/>
          </reference>
        </references>
      </pivotArea>
    </format>
    <format dxfId="7794">
      <pivotArea dataOnly="0" labelOnly="1" outline="0" fieldPosition="0">
        <references count="2">
          <reference field="1" count="1" selected="0">
            <x v="6132"/>
          </reference>
          <reference field="3" count="1">
            <x v="367"/>
          </reference>
        </references>
      </pivotArea>
    </format>
    <format dxfId="7793">
      <pivotArea dataOnly="0" labelOnly="1" outline="0" fieldPosition="0">
        <references count="2">
          <reference field="1" count="1" selected="0">
            <x v="6145"/>
          </reference>
          <reference field="3" count="1">
            <x v="368"/>
          </reference>
        </references>
      </pivotArea>
    </format>
    <format dxfId="7792">
      <pivotArea dataOnly="0" labelOnly="1" outline="0" fieldPosition="0">
        <references count="2">
          <reference field="1" count="1" selected="0">
            <x v="6146"/>
          </reference>
          <reference field="3" count="1">
            <x v="368"/>
          </reference>
        </references>
      </pivotArea>
    </format>
    <format dxfId="7791">
      <pivotArea dataOnly="0" labelOnly="1" outline="0" fieldPosition="0">
        <references count="2">
          <reference field="1" count="1" selected="0">
            <x v="6159"/>
          </reference>
          <reference field="3" count="1">
            <x v="369"/>
          </reference>
        </references>
      </pivotArea>
    </format>
    <format dxfId="7790">
      <pivotArea dataOnly="0" labelOnly="1" outline="0" fieldPosition="0">
        <references count="2">
          <reference field="1" count="1" selected="0">
            <x v="6160"/>
          </reference>
          <reference field="3" count="1">
            <x v="370"/>
          </reference>
        </references>
      </pivotArea>
    </format>
    <format dxfId="7789">
      <pivotArea dataOnly="0" labelOnly="1" outline="0" fieldPosition="0">
        <references count="2">
          <reference field="1" count="1" selected="0">
            <x v="6161"/>
          </reference>
          <reference field="3" count="1">
            <x v="370"/>
          </reference>
        </references>
      </pivotArea>
    </format>
    <format dxfId="7788">
      <pivotArea dataOnly="0" labelOnly="1" outline="0" fieldPosition="0">
        <references count="2">
          <reference field="1" count="1" selected="0">
            <x v="6174"/>
          </reference>
          <reference field="3" count="1">
            <x v="371"/>
          </reference>
        </references>
      </pivotArea>
    </format>
    <format dxfId="7787">
      <pivotArea dataOnly="0" labelOnly="1" outline="0" fieldPosition="0">
        <references count="2">
          <reference field="1" count="1" selected="0">
            <x v="6175"/>
          </reference>
          <reference field="3" count="1">
            <x v="371"/>
          </reference>
        </references>
      </pivotArea>
    </format>
    <format dxfId="7786">
      <pivotArea dataOnly="0" labelOnly="1" outline="0" fieldPosition="0">
        <references count="2">
          <reference field="1" count="1" selected="0">
            <x v="6188"/>
          </reference>
          <reference field="3" count="1">
            <x v="372"/>
          </reference>
        </references>
      </pivotArea>
    </format>
    <format dxfId="7785">
      <pivotArea dataOnly="0" labelOnly="1" outline="0" fieldPosition="0">
        <references count="2">
          <reference field="1" count="1" selected="0">
            <x v="6189"/>
          </reference>
          <reference field="3" count="1">
            <x v="373"/>
          </reference>
        </references>
      </pivotArea>
    </format>
    <format dxfId="7784">
      <pivotArea dataOnly="0" labelOnly="1" outline="0" fieldPosition="0">
        <references count="2">
          <reference field="1" count="1" selected="0">
            <x v="6190"/>
          </reference>
          <reference field="3" count="1">
            <x v="373"/>
          </reference>
        </references>
      </pivotArea>
    </format>
    <format dxfId="7783">
      <pivotArea dataOnly="0" labelOnly="1" outline="0" fieldPosition="0">
        <references count="2">
          <reference field="1" count="1" selected="0">
            <x v="6203"/>
          </reference>
          <reference field="3" count="1">
            <x v="374"/>
          </reference>
        </references>
      </pivotArea>
    </format>
    <format dxfId="7782">
      <pivotArea dataOnly="0" labelOnly="1" outline="0" fieldPosition="0">
        <references count="2">
          <reference field="1" count="1" selected="0">
            <x v="6204"/>
          </reference>
          <reference field="3" count="1">
            <x v="374"/>
          </reference>
        </references>
      </pivotArea>
    </format>
    <format dxfId="7781">
      <pivotArea dataOnly="0" labelOnly="1" outline="0" fieldPosition="0">
        <references count="2">
          <reference field="1" count="1" selected="0">
            <x v="6217"/>
          </reference>
          <reference field="3" count="1">
            <x v="375"/>
          </reference>
        </references>
      </pivotArea>
    </format>
    <format dxfId="7780">
      <pivotArea dataOnly="0" labelOnly="1" outline="0" fieldPosition="0">
        <references count="2">
          <reference field="1" count="1" selected="0">
            <x v="6218"/>
          </reference>
          <reference field="3" count="1">
            <x v="375"/>
          </reference>
        </references>
      </pivotArea>
    </format>
    <format dxfId="7779">
      <pivotArea dataOnly="0" labelOnly="1" outline="0" fieldPosition="0">
        <references count="2">
          <reference field="1" count="1" selected="0">
            <x v="6231"/>
          </reference>
          <reference field="3" count="1">
            <x v="376"/>
          </reference>
        </references>
      </pivotArea>
    </format>
    <format dxfId="7778">
      <pivotArea dataOnly="0" labelOnly="1" outline="0" fieldPosition="0">
        <references count="2">
          <reference field="1" count="1" selected="0">
            <x v="6232"/>
          </reference>
          <reference field="3" count="1">
            <x v="377"/>
          </reference>
        </references>
      </pivotArea>
    </format>
    <format dxfId="7777">
      <pivotArea dataOnly="0" labelOnly="1" outline="0" fieldPosition="0">
        <references count="2">
          <reference field="1" count="1" selected="0">
            <x v="6233"/>
          </reference>
          <reference field="3" count="1">
            <x v="9"/>
          </reference>
        </references>
      </pivotArea>
    </format>
    <format dxfId="7776">
      <pivotArea dataOnly="0" labelOnly="1" outline="0" fieldPosition="0">
        <references count="2">
          <reference field="1" count="1" selected="0">
            <x v="6234"/>
          </reference>
          <reference field="3" count="1">
            <x v="9"/>
          </reference>
        </references>
      </pivotArea>
    </format>
    <format dxfId="7775">
      <pivotArea dataOnly="0" labelOnly="1" outline="0" fieldPosition="0">
        <references count="2">
          <reference field="1" count="1" selected="0">
            <x v="6247"/>
          </reference>
          <reference field="3" count="1">
            <x v="378"/>
          </reference>
        </references>
      </pivotArea>
    </format>
    <format dxfId="7774">
      <pivotArea dataOnly="0" labelOnly="1" outline="0" fieldPosition="0">
        <references count="2">
          <reference field="1" count="1" selected="0">
            <x v="6248"/>
          </reference>
          <reference field="3" count="1">
            <x v="378"/>
          </reference>
        </references>
      </pivotArea>
    </format>
    <format dxfId="7773">
      <pivotArea dataOnly="0" labelOnly="1" outline="0" fieldPosition="0">
        <references count="2">
          <reference field="1" count="1" selected="0">
            <x v="6261"/>
          </reference>
          <reference field="3" count="1">
            <x v="379"/>
          </reference>
        </references>
      </pivotArea>
    </format>
    <format dxfId="7772">
      <pivotArea dataOnly="0" labelOnly="1" outline="0" fieldPosition="0">
        <references count="2">
          <reference field="1" count="1" selected="0">
            <x v="6262"/>
          </reference>
          <reference field="3" count="1">
            <x v="379"/>
          </reference>
        </references>
      </pivotArea>
    </format>
    <format dxfId="7771">
      <pivotArea dataOnly="0" labelOnly="1" outline="0" fieldPosition="0">
        <references count="2">
          <reference field="1" count="1" selected="0">
            <x v="6275"/>
          </reference>
          <reference field="3" count="1">
            <x v="380"/>
          </reference>
        </references>
      </pivotArea>
    </format>
    <format dxfId="7770">
      <pivotArea dataOnly="0" labelOnly="1" outline="0" fieldPosition="0">
        <references count="2">
          <reference field="1" count="1" selected="0">
            <x v="6276"/>
          </reference>
          <reference field="3" count="1">
            <x v="380"/>
          </reference>
        </references>
      </pivotArea>
    </format>
    <format dxfId="7769">
      <pivotArea dataOnly="0" labelOnly="1" outline="0" fieldPosition="0">
        <references count="2">
          <reference field="1" count="1" selected="0">
            <x v="6289"/>
          </reference>
          <reference field="3" count="1">
            <x v="381"/>
          </reference>
        </references>
      </pivotArea>
    </format>
    <format dxfId="7768">
      <pivotArea dataOnly="0" labelOnly="1" outline="0" fieldPosition="0">
        <references count="2">
          <reference field="1" count="1" selected="0">
            <x v="6290"/>
          </reference>
          <reference field="3" count="1">
            <x v="381"/>
          </reference>
        </references>
      </pivotArea>
    </format>
    <format dxfId="7767">
      <pivotArea dataOnly="0" labelOnly="1" outline="0" fieldPosition="0">
        <references count="2">
          <reference field="1" count="1" selected="0">
            <x v="6299"/>
          </reference>
          <reference field="3" count="1">
            <x v="382"/>
          </reference>
        </references>
      </pivotArea>
    </format>
    <format dxfId="7766">
      <pivotArea dataOnly="0" labelOnly="1" outline="0" fieldPosition="0">
        <references count="2">
          <reference field="1" count="1" selected="0">
            <x v="6300"/>
          </reference>
          <reference field="3" count="1">
            <x v="382"/>
          </reference>
        </references>
      </pivotArea>
    </format>
    <format dxfId="7765">
      <pivotArea dataOnly="0" labelOnly="1" outline="0" fieldPosition="0">
        <references count="2">
          <reference field="1" count="1" selected="0">
            <x v="6309"/>
          </reference>
          <reference field="3" count="1">
            <x v="383"/>
          </reference>
        </references>
      </pivotArea>
    </format>
    <format dxfId="7764">
      <pivotArea dataOnly="0" labelOnly="1" outline="0" fieldPosition="0">
        <references count="2">
          <reference field="1" count="1" selected="0">
            <x v="6310"/>
          </reference>
          <reference field="3" count="1">
            <x v="384"/>
          </reference>
        </references>
      </pivotArea>
    </format>
    <format dxfId="7763">
      <pivotArea dataOnly="0" labelOnly="1" outline="0" fieldPosition="0">
        <references count="2">
          <reference field="1" count="1" selected="0">
            <x v="6311"/>
          </reference>
          <reference field="3" count="1">
            <x v="384"/>
          </reference>
        </references>
      </pivotArea>
    </format>
    <format dxfId="7762">
      <pivotArea dataOnly="0" labelOnly="1" outline="0" fieldPosition="0">
        <references count="2">
          <reference field="1" count="1" selected="0">
            <x v="6320"/>
          </reference>
          <reference field="3" count="1">
            <x v="385"/>
          </reference>
        </references>
      </pivotArea>
    </format>
    <format dxfId="7761">
      <pivotArea dataOnly="0" labelOnly="1" outline="0" fieldPosition="0">
        <references count="2">
          <reference field="1" count="1" selected="0">
            <x v="6321"/>
          </reference>
          <reference field="3" count="1">
            <x v="385"/>
          </reference>
        </references>
      </pivotArea>
    </format>
    <format dxfId="7760">
      <pivotArea dataOnly="0" labelOnly="1" outline="0" fieldPosition="0">
        <references count="2">
          <reference field="1" count="1" selected="0">
            <x v="6330"/>
          </reference>
          <reference field="3" count="1">
            <x v="386"/>
          </reference>
        </references>
      </pivotArea>
    </format>
    <format dxfId="7759">
      <pivotArea dataOnly="0" labelOnly="1" outline="0" fieldPosition="0">
        <references count="2">
          <reference field="1" count="1" selected="0">
            <x v="6331"/>
          </reference>
          <reference field="3" count="1">
            <x v="386"/>
          </reference>
        </references>
      </pivotArea>
    </format>
    <format dxfId="7758">
      <pivotArea dataOnly="0" labelOnly="1" outline="0" fieldPosition="0">
        <references count="2">
          <reference field="1" count="1" selected="0">
            <x v="6340"/>
          </reference>
          <reference field="3" count="1">
            <x v="387"/>
          </reference>
        </references>
      </pivotArea>
    </format>
    <format dxfId="7757">
      <pivotArea dataOnly="0" labelOnly="1" outline="0" fieldPosition="0">
        <references count="2">
          <reference field="1" count="1" selected="0">
            <x v="6341"/>
          </reference>
          <reference field="3" count="1">
            <x v="387"/>
          </reference>
        </references>
      </pivotArea>
    </format>
    <format dxfId="7756">
      <pivotArea dataOnly="0" labelOnly="1" outline="0" fieldPosition="0">
        <references count="2">
          <reference field="1" count="1" selected="0">
            <x v="6350"/>
          </reference>
          <reference field="3" count="1">
            <x v="388"/>
          </reference>
        </references>
      </pivotArea>
    </format>
    <format dxfId="7755">
      <pivotArea dataOnly="0" labelOnly="1" outline="0" fieldPosition="0">
        <references count="2">
          <reference field="1" count="1" selected="0">
            <x v="6351"/>
          </reference>
          <reference field="3" count="1">
            <x v="388"/>
          </reference>
        </references>
      </pivotArea>
    </format>
    <format dxfId="7754">
      <pivotArea dataOnly="0" labelOnly="1" outline="0" fieldPosition="0">
        <references count="2">
          <reference field="1" count="1" selected="0">
            <x v="6360"/>
          </reference>
          <reference field="3" count="1">
            <x v="389"/>
          </reference>
        </references>
      </pivotArea>
    </format>
    <format dxfId="7753">
      <pivotArea dataOnly="0" labelOnly="1" outline="0" fieldPosition="0">
        <references count="2">
          <reference field="1" count="1" selected="0">
            <x v="6361"/>
          </reference>
          <reference field="3" count="1">
            <x v="390"/>
          </reference>
        </references>
      </pivotArea>
    </format>
    <format dxfId="7752">
      <pivotArea dataOnly="0" labelOnly="1" outline="0" fieldPosition="0">
        <references count="2">
          <reference field="1" count="1" selected="0">
            <x v="6362"/>
          </reference>
          <reference field="3" count="1">
            <x v="390"/>
          </reference>
        </references>
      </pivotArea>
    </format>
    <format dxfId="7751">
      <pivotArea dataOnly="0" labelOnly="1" outline="0" fieldPosition="0">
        <references count="2">
          <reference field="1" count="1" selected="0">
            <x v="6371"/>
          </reference>
          <reference field="3" count="1">
            <x v="391"/>
          </reference>
        </references>
      </pivotArea>
    </format>
    <format dxfId="7750">
      <pivotArea dataOnly="0" labelOnly="1" outline="0" fieldPosition="0">
        <references count="2">
          <reference field="1" count="1" selected="0">
            <x v="6372"/>
          </reference>
          <reference field="3" count="1">
            <x v="391"/>
          </reference>
        </references>
      </pivotArea>
    </format>
    <format dxfId="7749">
      <pivotArea dataOnly="0" labelOnly="1" outline="0" fieldPosition="0">
        <references count="2">
          <reference field="1" count="1" selected="0">
            <x v="6381"/>
          </reference>
          <reference field="3" count="1">
            <x v="392"/>
          </reference>
        </references>
      </pivotArea>
    </format>
    <format dxfId="7748">
      <pivotArea dataOnly="0" labelOnly="1" outline="0" fieldPosition="0">
        <references count="2">
          <reference field="1" count="1" selected="0">
            <x v="6382"/>
          </reference>
          <reference field="3" count="1">
            <x v="392"/>
          </reference>
        </references>
      </pivotArea>
    </format>
    <format dxfId="7747">
      <pivotArea dataOnly="0" labelOnly="1" outline="0" fieldPosition="0">
        <references count="2">
          <reference field="1" count="1" selected="0">
            <x v="6391"/>
          </reference>
          <reference field="3" count="1">
            <x v="8"/>
          </reference>
        </references>
      </pivotArea>
    </format>
    <format dxfId="7746">
      <pivotArea dataOnly="0" labelOnly="1" outline="0" fieldPosition="0">
        <references count="2">
          <reference field="1" count="1" selected="0">
            <x v="6395"/>
          </reference>
          <reference field="3" count="1">
            <x v="393"/>
          </reference>
        </references>
      </pivotArea>
    </format>
    <format dxfId="7745">
      <pivotArea dataOnly="0" labelOnly="1" outline="0" fieldPosition="0">
        <references count="2">
          <reference field="1" count="1" selected="0">
            <x v="6396"/>
          </reference>
          <reference field="3" count="1">
            <x v="394"/>
          </reference>
        </references>
      </pivotArea>
    </format>
    <format dxfId="7744">
      <pivotArea dataOnly="0" labelOnly="1" outline="0" fieldPosition="0">
        <references count="2">
          <reference field="1" count="1" selected="0">
            <x v="6397"/>
          </reference>
          <reference field="3" count="1">
            <x v="395"/>
          </reference>
        </references>
      </pivotArea>
    </format>
    <format dxfId="7743">
      <pivotArea dataOnly="0" labelOnly="1" outline="0" fieldPosition="0">
        <references count="2">
          <reference field="1" count="1" selected="0">
            <x v="6398"/>
          </reference>
          <reference field="3" count="1">
            <x v="395"/>
          </reference>
        </references>
      </pivotArea>
    </format>
    <format dxfId="7742">
      <pivotArea dataOnly="0" labelOnly="1" outline="0" fieldPosition="0">
        <references count="2">
          <reference field="1" count="1" selected="0">
            <x v="6407"/>
          </reference>
          <reference field="3" count="1">
            <x v="396"/>
          </reference>
        </references>
      </pivotArea>
    </format>
    <format dxfId="7741">
      <pivotArea dataOnly="0" labelOnly="1" outline="0" fieldPosition="0">
        <references count="2">
          <reference field="1" count="1" selected="0">
            <x v="6408"/>
          </reference>
          <reference field="3" count="1">
            <x v="396"/>
          </reference>
        </references>
      </pivotArea>
    </format>
    <format dxfId="7740">
      <pivotArea dataOnly="0" labelOnly="1" outline="0" fieldPosition="0">
        <references count="2">
          <reference field="1" count="1" selected="0">
            <x v="6417"/>
          </reference>
          <reference field="3" count="1">
            <x v="397"/>
          </reference>
        </references>
      </pivotArea>
    </format>
    <format dxfId="7739">
      <pivotArea dataOnly="0" labelOnly="1" outline="0" fieldPosition="0">
        <references count="2">
          <reference field="1" count="1" selected="0">
            <x v="6418"/>
          </reference>
          <reference field="3" count="1">
            <x v="397"/>
          </reference>
        </references>
      </pivotArea>
    </format>
    <format dxfId="7738">
      <pivotArea dataOnly="0" labelOnly="1" outline="0" fieldPosition="0">
        <references count="2">
          <reference field="1" count="1" selected="0">
            <x v="6427"/>
          </reference>
          <reference field="3" count="1">
            <x v="398"/>
          </reference>
        </references>
      </pivotArea>
    </format>
    <format dxfId="7737">
      <pivotArea dataOnly="0" labelOnly="1" outline="0" fieldPosition="0">
        <references count="2">
          <reference field="1" count="1" selected="0">
            <x v="6428"/>
          </reference>
          <reference field="3" count="1">
            <x v="398"/>
          </reference>
        </references>
      </pivotArea>
    </format>
    <format dxfId="7736">
      <pivotArea dataOnly="0" labelOnly="1" outline="0" fieldPosition="0">
        <references count="2">
          <reference field="1" count="1" selected="0">
            <x v="6437"/>
          </reference>
          <reference field="3" count="1">
            <x v="399"/>
          </reference>
        </references>
      </pivotArea>
    </format>
    <format dxfId="7735">
      <pivotArea dataOnly="0" labelOnly="1" outline="0" fieldPosition="0">
        <references count="2">
          <reference field="1" count="1" selected="0">
            <x v="6438"/>
          </reference>
          <reference field="3" count="1">
            <x v="399"/>
          </reference>
        </references>
      </pivotArea>
    </format>
    <format dxfId="7734">
      <pivotArea dataOnly="0" labelOnly="1" outline="0" fieldPosition="0">
        <references count="2">
          <reference field="1" count="1" selected="0">
            <x v="6447"/>
          </reference>
          <reference field="3" count="1">
            <x v="400"/>
          </reference>
        </references>
      </pivotArea>
    </format>
    <format dxfId="7733">
      <pivotArea dataOnly="0" labelOnly="1" outline="0" fieldPosition="0">
        <references count="2">
          <reference field="1" count="1" selected="0">
            <x v="6448"/>
          </reference>
          <reference field="3" count="1">
            <x v="400"/>
          </reference>
        </references>
      </pivotArea>
    </format>
    <format dxfId="7732">
      <pivotArea dataOnly="0" labelOnly="1" outline="0" fieldPosition="0">
        <references count="2">
          <reference field="1" count="1" selected="0">
            <x v="6457"/>
          </reference>
          <reference field="3" count="1">
            <x v="401"/>
          </reference>
        </references>
      </pivotArea>
    </format>
    <format dxfId="7731">
      <pivotArea dataOnly="0" labelOnly="1" outline="0" fieldPosition="0">
        <references count="2">
          <reference field="1" count="1" selected="0">
            <x v="6458"/>
          </reference>
          <reference field="3" count="1">
            <x v="401"/>
          </reference>
        </references>
      </pivotArea>
    </format>
    <format dxfId="7730">
      <pivotArea dataOnly="0" labelOnly="1" outline="0" fieldPosition="0">
        <references count="2">
          <reference field="1" count="1" selected="0">
            <x v="6467"/>
          </reference>
          <reference field="3" count="1">
            <x v="402"/>
          </reference>
        </references>
      </pivotArea>
    </format>
    <format dxfId="7729">
      <pivotArea dataOnly="0" labelOnly="1" outline="0" fieldPosition="0">
        <references count="2">
          <reference field="1" count="1" selected="0">
            <x v="6468"/>
          </reference>
          <reference field="3" count="1">
            <x v="402"/>
          </reference>
        </references>
      </pivotArea>
    </format>
    <format dxfId="7728">
      <pivotArea dataOnly="0" labelOnly="1" outline="0" fieldPosition="0">
        <references count="2">
          <reference field="1" count="1" selected="0">
            <x v="6477"/>
          </reference>
          <reference field="3" count="1">
            <x v="403"/>
          </reference>
        </references>
      </pivotArea>
    </format>
    <format dxfId="7727">
      <pivotArea dataOnly="0" labelOnly="1" outline="0" fieldPosition="0">
        <references count="2">
          <reference field="1" count="1" selected="0">
            <x v="6478"/>
          </reference>
          <reference field="3" count="1">
            <x v="404"/>
          </reference>
        </references>
      </pivotArea>
    </format>
    <format dxfId="7726">
      <pivotArea dataOnly="0" labelOnly="1" outline="0" fieldPosition="0">
        <references count="2">
          <reference field="1" count="1" selected="0">
            <x v="6479"/>
          </reference>
          <reference field="3" count="1">
            <x v="404"/>
          </reference>
        </references>
      </pivotArea>
    </format>
    <format dxfId="7725">
      <pivotArea dataOnly="0" labelOnly="1" outline="0" fieldPosition="0">
        <references count="2">
          <reference field="1" count="1" selected="0">
            <x v="6488"/>
          </reference>
          <reference field="3" count="1">
            <x v="405"/>
          </reference>
        </references>
      </pivotArea>
    </format>
    <format dxfId="7724">
      <pivotArea dataOnly="0" labelOnly="1" outline="0" fieldPosition="0">
        <references count="2">
          <reference field="1" count="1" selected="0">
            <x v="6489"/>
          </reference>
          <reference field="3" count="1">
            <x v="405"/>
          </reference>
        </references>
      </pivotArea>
    </format>
    <format dxfId="7723">
      <pivotArea dataOnly="0" labelOnly="1" outline="0" fieldPosition="0">
        <references count="2">
          <reference field="1" count="1" selected="0">
            <x v="6498"/>
          </reference>
          <reference field="3" count="1">
            <x v="406"/>
          </reference>
        </references>
      </pivotArea>
    </format>
    <format dxfId="7722">
      <pivotArea dataOnly="0" labelOnly="1" outline="0" fieldPosition="0">
        <references count="2">
          <reference field="1" count="1" selected="0">
            <x v="6499"/>
          </reference>
          <reference field="3" count="1">
            <x v="406"/>
          </reference>
        </references>
      </pivotArea>
    </format>
    <format dxfId="7721">
      <pivotArea dataOnly="0" labelOnly="1" outline="0" fieldPosition="0">
        <references count="2">
          <reference field="1" count="1" selected="0">
            <x v="6508"/>
          </reference>
          <reference field="3" count="1">
            <x v="407"/>
          </reference>
        </references>
      </pivotArea>
    </format>
    <format dxfId="7720">
      <pivotArea dataOnly="0" labelOnly="1" outline="0" fieldPosition="0">
        <references count="2">
          <reference field="1" count="1" selected="0">
            <x v="6509"/>
          </reference>
          <reference field="3" count="1">
            <x v="407"/>
          </reference>
        </references>
      </pivotArea>
    </format>
    <format dxfId="7719">
      <pivotArea dataOnly="0" labelOnly="1" outline="0" fieldPosition="0">
        <references count="2">
          <reference field="1" count="1" selected="0">
            <x v="6518"/>
          </reference>
          <reference field="3" count="1">
            <x v="408"/>
          </reference>
        </references>
      </pivotArea>
    </format>
    <format dxfId="7718">
      <pivotArea dataOnly="0" labelOnly="1" outline="0" fieldPosition="0">
        <references count="2">
          <reference field="1" count="1" selected="0">
            <x v="6519"/>
          </reference>
          <reference field="3" count="1">
            <x v="408"/>
          </reference>
        </references>
      </pivotArea>
    </format>
    <format dxfId="7717">
      <pivotArea dataOnly="0" labelOnly="1" outline="0" fieldPosition="0">
        <references count="2">
          <reference field="1" count="1" selected="0">
            <x v="6528"/>
          </reference>
          <reference field="3" count="1">
            <x v="409"/>
          </reference>
        </references>
      </pivotArea>
    </format>
    <format dxfId="7716">
      <pivotArea dataOnly="0" labelOnly="1" outline="0" fieldPosition="0">
        <references count="2">
          <reference field="1" count="1" selected="0">
            <x v="6529"/>
          </reference>
          <reference field="3" count="1">
            <x v="409"/>
          </reference>
        </references>
      </pivotArea>
    </format>
    <format dxfId="7715">
      <pivotArea dataOnly="0" labelOnly="1" outline="0" fieldPosition="0">
        <references count="2">
          <reference field="1" count="1" selected="0">
            <x v="6538"/>
          </reference>
          <reference field="3" count="1">
            <x v="410"/>
          </reference>
        </references>
      </pivotArea>
    </format>
    <format dxfId="7714">
      <pivotArea dataOnly="0" labelOnly="1" outline="0" fieldPosition="0">
        <references count="2">
          <reference field="1" count="1" selected="0">
            <x v="6539"/>
          </reference>
          <reference field="3" count="1">
            <x v="410"/>
          </reference>
        </references>
      </pivotArea>
    </format>
    <format dxfId="7713">
      <pivotArea dataOnly="0" labelOnly="1" outline="0" fieldPosition="0">
        <references count="2">
          <reference field="1" count="1" selected="0">
            <x v="6548"/>
          </reference>
          <reference field="3" count="1">
            <x v="411"/>
          </reference>
        </references>
      </pivotArea>
    </format>
    <format dxfId="7712">
      <pivotArea dataOnly="0" labelOnly="1" outline="0" fieldPosition="0">
        <references count="2">
          <reference field="1" count="1" selected="0">
            <x v="6549"/>
          </reference>
          <reference field="3" count="1">
            <x v="411"/>
          </reference>
        </references>
      </pivotArea>
    </format>
    <format dxfId="7711">
      <pivotArea dataOnly="0" labelOnly="1" outline="0" fieldPosition="0">
        <references count="2">
          <reference field="1" count="1" selected="0">
            <x v="6558"/>
          </reference>
          <reference field="3" count="1">
            <x v="412"/>
          </reference>
        </references>
      </pivotArea>
    </format>
    <format dxfId="7710">
      <pivotArea dataOnly="0" labelOnly="1" outline="0" fieldPosition="0">
        <references count="2">
          <reference field="1" count="1" selected="0">
            <x v="6559"/>
          </reference>
          <reference field="3" count="1">
            <x v="413"/>
          </reference>
        </references>
      </pivotArea>
    </format>
    <format dxfId="7709">
      <pivotArea dataOnly="0" labelOnly="1" outline="0" fieldPosition="0">
        <references count="2">
          <reference field="1" count="1" selected="0">
            <x v="6560"/>
          </reference>
          <reference field="3" count="1">
            <x v="413"/>
          </reference>
        </references>
      </pivotArea>
    </format>
    <format dxfId="7708">
      <pivotArea dataOnly="0" labelOnly="1" outline="0" fieldPosition="0">
        <references count="2">
          <reference field="1" count="1" selected="0">
            <x v="6569"/>
          </reference>
          <reference field="3" count="1">
            <x v="414"/>
          </reference>
        </references>
      </pivotArea>
    </format>
    <format dxfId="7707">
      <pivotArea dataOnly="0" labelOnly="1" outline="0" fieldPosition="0">
        <references count="2">
          <reference field="1" count="1" selected="0">
            <x v="6570"/>
          </reference>
          <reference field="3" count="1">
            <x v="414"/>
          </reference>
        </references>
      </pivotArea>
    </format>
    <format dxfId="7706">
      <pivotArea dataOnly="0" labelOnly="1" outline="0" fieldPosition="0">
        <references count="2">
          <reference field="1" count="1" selected="0">
            <x v="6579"/>
          </reference>
          <reference field="3" count="1">
            <x v="415"/>
          </reference>
        </references>
      </pivotArea>
    </format>
    <format dxfId="7705">
      <pivotArea dataOnly="0" labelOnly="1" outline="0" fieldPosition="0">
        <references count="2">
          <reference field="1" count="1" selected="0">
            <x v="6580"/>
          </reference>
          <reference field="3" count="1">
            <x v="416"/>
          </reference>
        </references>
      </pivotArea>
    </format>
    <format dxfId="7704">
      <pivotArea dataOnly="0" labelOnly="1" outline="0" fieldPosition="0">
        <references count="2">
          <reference field="1" count="1" selected="0">
            <x v="6581"/>
          </reference>
          <reference field="3" count="1">
            <x v="416"/>
          </reference>
        </references>
      </pivotArea>
    </format>
    <format dxfId="7703">
      <pivotArea dataOnly="0" labelOnly="1" outline="0" fieldPosition="0">
        <references count="2">
          <reference field="1" count="1" selected="0">
            <x v="6590"/>
          </reference>
          <reference field="3" count="1">
            <x v="417"/>
          </reference>
        </references>
      </pivotArea>
    </format>
    <format dxfId="7702">
      <pivotArea dataOnly="0" labelOnly="1" outline="0" fieldPosition="0">
        <references count="2">
          <reference field="1" count="1" selected="0">
            <x v="6591"/>
          </reference>
          <reference field="3" count="1">
            <x v="417"/>
          </reference>
        </references>
      </pivotArea>
    </format>
    <format dxfId="7701">
      <pivotArea dataOnly="0" labelOnly="1" outline="0" fieldPosition="0">
        <references count="2">
          <reference field="1" count="1" selected="0">
            <x v="6600"/>
          </reference>
          <reference field="3" count="1">
            <x v="418"/>
          </reference>
        </references>
      </pivotArea>
    </format>
    <format dxfId="7700">
      <pivotArea dataOnly="0" labelOnly="1" outline="0" fieldPosition="0">
        <references count="2">
          <reference field="1" count="1" selected="0">
            <x v="6601"/>
          </reference>
          <reference field="3" count="1">
            <x v="419"/>
          </reference>
        </references>
      </pivotArea>
    </format>
    <format dxfId="7699">
      <pivotArea dataOnly="0" labelOnly="1" outline="0" fieldPosition="0">
        <references count="2">
          <reference field="1" count="1" selected="0">
            <x v="6602"/>
          </reference>
          <reference field="3" count="1">
            <x v="419"/>
          </reference>
        </references>
      </pivotArea>
    </format>
    <format dxfId="7698">
      <pivotArea dataOnly="0" labelOnly="1" outline="0" fieldPosition="0">
        <references count="2">
          <reference field="1" count="1" selected="0">
            <x v="6611"/>
          </reference>
          <reference field="3" count="1">
            <x v="420"/>
          </reference>
        </references>
      </pivotArea>
    </format>
    <format dxfId="7697">
      <pivotArea dataOnly="0" labelOnly="1" outline="0" fieldPosition="0">
        <references count="2">
          <reference field="1" count="1" selected="0">
            <x v="6612"/>
          </reference>
          <reference field="3" count="1">
            <x v="421"/>
          </reference>
        </references>
      </pivotArea>
    </format>
    <format dxfId="7696">
      <pivotArea dataOnly="0" labelOnly="1" outline="0" fieldPosition="0">
        <references count="2">
          <reference field="1" count="1" selected="0">
            <x v="6613"/>
          </reference>
          <reference field="3" count="1">
            <x v="421"/>
          </reference>
        </references>
      </pivotArea>
    </format>
    <format dxfId="7695">
      <pivotArea dataOnly="0" labelOnly="1" outline="0" fieldPosition="0">
        <references count="2">
          <reference field="1" count="1" selected="0">
            <x v="6622"/>
          </reference>
          <reference field="3" count="1">
            <x v="422"/>
          </reference>
        </references>
      </pivotArea>
    </format>
    <format dxfId="7694">
      <pivotArea dataOnly="0" labelOnly="1" outline="0" fieldPosition="0">
        <references count="2">
          <reference field="1" count="1" selected="0">
            <x v="6623"/>
          </reference>
          <reference field="3" count="1">
            <x v="422"/>
          </reference>
        </references>
      </pivotArea>
    </format>
    <format dxfId="7693">
      <pivotArea dataOnly="0" labelOnly="1" outline="0" fieldPosition="0">
        <references count="2">
          <reference field="1" count="1" selected="0">
            <x v="6632"/>
          </reference>
          <reference field="3" count="1">
            <x v="423"/>
          </reference>
        </references>
      </pivotArea>
    </format>
    <format dxfId="7692">
      <pivotArea dataOnly="0" labelOnly="1" outline="0" fieldPosition="0">
        <references count="2">
          <reference field="1" count="1" selected="0">
            <x v="6633"/>
          </reference>
          <reference field="3" count="1">
            <x v="424"/>
          </reference>
        </references>
      </pivotArea>
    </format>
    <format dxfId="7691">
      <pivotArea dataOnly="0" labelOnly="1" outline="0" fieldPosition="0">
        <references count="2">
          <reference field="1" count="1" selected="0">
            <x v="6634"/>
          </reference>
          <reference field="3" count="1">
            <x v="424"/>
          </reference>
        </references>
      </pivotArea>
    </format>
    <format dxfId="7690">
      <pivotArea dataOnly="0" labelOnly="1" outline="0" fieldPosition="0">
        <references count="2">
          <reference field="1" count="1" selected="0">
            <x v="6643"/>
          </reference>
          <reference field="3" count="1">
            <x v="14"/>
          </reference>
        </references>
      </pivotArea>
    </format>
    <format dxfId="7689">
      <pivotArea dataOnly="0" labelOnly="1" outline="0" fieldPosition="0">
        <references count="1">
          <reference field="4294967294" count="4">
            <x v="0"/>
            <x v="1"/>
            <x v="2"/>
            <x v="3"/>
          </reference>
        </references>
      </pivotArea>
    </format>
    <format dxfId="7688">
      <pivotArea type="all" dataOnly="0" outline="0" fieldPosition="0"/>
    </format>
    <format dxfId="7687">
      <pivotArea outline="0" collapsedLevelsAreSubtotals="1" fieldPosition="0"/>
    </format>
    <format dxfId="7686">
      <pivotArea type="origin" dataOnly="0" labelOnly="1" outline="0" fieldPosition="0"/>
    </format>
    <format dxfId="7685">
      <pivotArea field="-2" type="button" dataOnly="0" labelOnly="1" outline="0" axis="axisCol" fieldPosition="0"/>
    </format>
    <format dxfId="7684">
      <pivotArea type="topRight" dataOnly="0" labelOnly="1" outline="0" fieldPosition="0"/>
    </format>
    <format dxfId="7683">
      <pivotArea field="1" type="button" dataOnly="0" labelOnly="1" outline="0" axis="axisRow" fieldPosition="0"/>
    </format>
    <format dxfId="7682">
      <pivotArea field="3" type="button" dataOnly="0" labelOnly="1" outline="0" axis="axisRow" fieldPosition="1"/>
    </format>
    <format dxfId="7681">
      <pivotArea dataOnly="0" labelOnly="1" outline="0" fieldPosition="0">
        <references count="1">
          <reference field="1" count="50">
            <x v="0"/>
            <x v="1"/>
            <x v="2"/>
            <x v="3"/>
            <x v="4"/>
            <x v="5"/>
            <x v="18"/>
            <x v="19"/>
            <x v="32"/>
            <x v="33"/>
            <x v="46"/>
            <x v="47"/>
            <x v="71"/>
            <x v="72"/>
            <x v="73"/>
            <x v="86"/>
            <x v="87"/>
            <x v="100"/>
            <x v="101"/>
            <x v="114"/>
            <x v="115"/>
            <x v="133"/>
            <x v="134"/>
            <x v="135"/>
            <x v="148"/>
            <x v="149"/>
            <x v="154"/>
            <x v="170"/>
            <x v="171"/>
            <x v="184"/>
            <x v="185"/>
            <x v="190"/>
            <x v="199"/>
            <x v="200"/>
            <x v="213"/>
            <x v="214"/>
            <x v="227"/>
            <x v="228"/>
            <x v="241"/>
            <x v="242"/>
            <x v="269"/>
            <x v="270"/>
            <x v="271"/>
            <x v="276"/>
            <x v="279"/>
            <x v="286"/>
            <x v="287"/>
            <x v="300"/>
            <x v="301"/>
            <x v="314"/>
          </reference>
        </references>
      </pivotArea>
    </format>
    <format dxfId="7680">
      <pivotArea dataOnly="0" labelOnly="1" outline="0" fieldPosition="0">
        <references count="1">
          <reference field="1" count="50">
            <x v="315"/>
            <x v="320"/>
            <x v="328"/>
            <x v="329"/>
            <x v="330"/>
            <x v="343"/>
            <x v="344"/>
            <x v="349"/>
            <x v="357"/>
            <x v="358"/>
            <x v="371"/>
            <x v="372"/>
            <x v="373"/>
            <x v="374"/>
            <x v="375"/>
            <x v="377"/>
            <x v="378"/>
            <x v="401"/>
            <x v="402"/>
            <x v="415"/>
            <x v="416"/>
            <x v="444"/>
            <x v="445"/>
            <x v="446"/>
            <x v="447"/>
            <x v="448"/>
            <x v="449"/>
            <x v="459"/>
            <x v="460"/>
            <x v="461"/>
            <x v="462"/>
            <x v="463"/>
            <x v="464"/>
            <x v="474"/>
            <x v="475"/>
            <x v="488"/>
            <x v="489"/>
            <x v="508"/>
            <x v="509"/>
            <x v="521"/>
            <x v="523"/>
            <x v="525"/>
            <x v="529"/>
            <x v="530"/>
            <x v="551"/>
            <x v="552"/>
            <x v="565"/>
            <x v="566"/>
            <x v="583"/>
            <x v="591"/>
          </reference>
        </references>
      </pivotArea>
    </format>
    <format dxfId="7679">
      <pivotArea dataOnly="0" labelOnly="1" outline="0" fieldPosition="0">
        <references count="1">
          <reference field="1" count="50">
            <x v="592"/>
            <x v="593"/>
            <x v="594"/>
            <x v="595"/>
            <x v="597"/>
            <x v="605"/>
            <x v="606"/>
            <x v="619"/>
            <x v="620"/>
            <x v="633"/>
            <x v="634"/>
            <x v="635"/>
            <x v="636"/>
            <x v="667"/>
            <x v="684"/>
            <x v="685"/>
            <x v="690"/>
            <x v="693"/>
            <x v="703"/>
            <x v="704"/>
            <x v="717"/>
            <x v="718"/>
            <x v="733"/>
            <x v="734"/>
            <x v="735"/>
            <x v="741"/>
            <x v="744"/>
            <x v="751"/>
            <x v="752"/>
            <x v="765"/>
            <x v="766"/>
            <x v="779"/>
            <x v="780"/>
            <x v="793"/>
            <x v="794"/>
            <x v="807"/>
            <x v="808"/>
            <x v="821"/>
            <x v="822"/>
            <x v="835"/>
            <x v="836"/>
            <x v="849"/>
            <x v="850"/>
            <x v="863"/>
            <x v="869"/>
            <x v="870"/>
            <x v="875"/>
            <x v="883"/>
            <x v="884"/>
            <x v="889"/>
          </reference>
        </references>
      </pivotArea>
    </format>
    <format dxfId="7678">
      <pivotArea dataOnly="0" labelOnly="1" outline="0" fieldPosition="0">
        <references count="1">
          <reference field="1" count="50">
            <x v="897"/>
            <x v="898"/>
            <x v="911"/>
            <x v="912"/>
            <x v="925"/>
            <x v="926"/>
            <x v="939"/>
            <x v="940"/>
            <x v="941"/>
            <x v="942"/>
            <x v="943"/>
            <x v="945"/>
            <x v="946"/>
            <x v="947"/>
            <x v="958"/>
            <x v="959"/>
            <x v="964"/>
            <x v="966"/>
            <x v="972"/>
            <x v="973"/>
            <x v="986"/>
            <x v="987"/>
            <x v="996"/>
            <x v="1048"/>
            <x v="1054"/>
            <x v="1055"/>
            <x v="1068"/>
            <x v="1069"/>
            <x v="1074"/>
            <x v="1076"/>
            <x v="1082"/>
            <x v="1083"/>
            <x v="1089"/>
            <x v="1097"/>
            <x v="1098"/>
            <x v="1111"/>
            <x v="1112"/>
            <x v="1125"/>
            <x v="1126"/>
            <x v="1139"/>
            <x v="1140"/>
            <x v="1176"/>
            <x v="1186"/>
            <x v="1187"/>
            <x v="1200"/>
            <x v="1202"/>
            <x v="1208"/>
            <x v="1209"/>
            <x v="1222"/>
            <x v="1228"/>
          </reference>
        </references>
      </pivotArea>
    </format>
    <format dxfId="7677">
      <pivotArea dataOnly="0" labelOnly="1" outline="0" fieldPosition="0">
        <references count="1">
          <reference field="1" count="50">
            <x v="1229"/>
            <x v="1234"/>
            <x v="1236"/>
            <x v="1238"/>
            <x v="1240"/>
            <x v="1242"/>
            <x v="1243"/>
            <x v="1248"/>
            <x v="1250"/>
            <x v="1256"/>
            <x v="1257"/>
            <x v="1262"/>
            <x v="1270"/>
            <x v="1271"/>
            <x v="1284"/>
            <x v="1285"/>
            <x v="1298"/>
            <x v="1299"/>
            <x v="1300"/>
            <x v="1313"/>
            <x v="1314"/>
            <x v="1322"/>
            <x v="1330"/>
            <x v="1331"/>
            <x v="1340"/>
            <x v="1342"/>
            <x v="1354"/>
            <x v="1355"/>
            <x v="1356"/>
            <x v="1362"/>
            <x v="1364"/>
            <x v="1370"/>
            <x v="1371"/>
            <x v="1384"/>
            <x v="1385"/>
            <x v="1390"/>
            <x v="1392"/>
            <x v="1398"/>
            <x v="1399"/>
            <x v="1412"/>
            <x v="1413"/>
            <x v="1426"/>
            <x v="1427"/>
            <x v="1432"/>
            <x v="1436"/>
            <x v="1442"/>
            <x v="1443"/>
            <x v="1456"/>
            <x v="1457"/>
            <x v="1470"/>
          </reference>
        </references>
      </pivotArea>
    </format>
    <format dxfId="7676">
      <pivotArea dataOnly="0" labelOnly="1" outline="0" fieldPosition="0">
        <references count="1">
          <reference field="1" count="50">
            <x v="1471"/>
            <x v="1496"/>
            <x v="1497"/>
            <x v="1510"/>
            <x v="1511"/>
            <x v="1530"/>
            <x v="1531"/>
            <x v="1544"/>
            <x v="1545"/>
            <x v="1558"/>
            <x v="1559"/>
            <x v="1572"/>
            <x v="1573"/>
            <x v="1586"/>
            <x v="1587"/>
            <x v="1600"/>
            <x v="1601"/>
            <x v="1606"/>
            <x v="1608"/>
            <x v="1614"/>
            <x v="1615"/>
            <x v="1628"/>
            <x v="1629"/>
            <x v="1654"/>
            <x v="1670"/>
            <x v="1671"/>
            <x v="1684"/>
            <x v="1685"/>
            <x v="1691"/>
            <x v="1699"/>
            <x v="1700"/>
            <x v="1701"/>
            <x v="1705"/>
            <x v="1706"/>
            <x v="1707"/>
            <x v="1708"/>
            <x v="1715"/>
            <x v="1716"/>
            <x v="1729"/>
            <x v="1730"/>
            <x v="1731"/>
            <x v="1734"/>
            <x v="1736"/>
            <x v="1738"/>
            <x v="1746"/>
            <x v="1747"/>
            <x v="1748"/>
            <x v="1750"/>
            <x v="1753"/>
            <x v="1754"/>
          </reference>
        </references>
      </pivotArea>
    </format>
    <format dxfId="7675">
      <pivotArea dataOnly="0" labelOnly="1" outline="0" fieldPosition="0">
        <references count="1">
          <reference field="1" count="50">
            <x v="1763"/>
            <x v="1764"/>
            <x v="1769"/>
            <x v="1777"/>
            <x v="1778"/>
            <x v="1779"/>
            <x v="1780"/>
            <x v="1781"/>
            <x v="1791"/>
            <x v="1792"/>
            <x v="1797"/>
            <x v="1799"/>
            <x v="1810"/>
            <x v="1818"/>
            <x v="1819"/>
            <x v="1825"/>
            <x v="1833"/>
            <x v="1834"/>
            <x v="1839"/>
            <x v="1860"/>
            <x v="1861"/>
            <x v="1866"/>
            <x v="1868"/>
            <x v="1875"/>
            <x v="1876"/>
            <x v="1881"/>
            <x v="1889"/>
            <x v="1890"/>
            <x v="1903"/>
            <x v="1904"/>
            <x v="1909"/>
            <x v="1917"/>
            <x v="1918"/>
            <x v="1931"/>
            <x v="1932"/>
            <x v="1945"/>
            <x v="1946"/>
            <x v="1973"/>
            <x v="1984"/>
            <x v="1985"/>
            <x v="1986"/>
            <x v="1998"/>
            <x v="1999"/>
            <x v="2000"/>
            <x v="2007"/>
            <x v="2008"/>
            <x v="2021"/>
            <x v="2022"/>
            <x v="2023"/>
            <x v="2024"/>
          </reference>
        </references>
      </pivotArea>
    </format>
    <format dxfId="7674">
      <pivotArea dataOnly="0" labelOnly="1" outline="0" fieldPosition="0">
        <references count="1">
          <reference field="1" count="50">
            <x v="2027"/>
            <x v="2035"/>
            <x v="2036"/>
            <x v="2042"/>
            <x v="2050"/>
            <x v="2051"/>
            <x v="2052"/>
            <x v="2053"/>
            <x v="2056"/>
            <x v="2064"/>
            <x v="2065"/>
            <x v="2078"/>
            <x v="2079"/>
            <x v="2084"/>
            <x v="2086"/>
            <x v="2092"/>
            <x v="2093"/>
            <x v="2106"/>
            <x v="2130"/>
            <x v="2145"/>
            <x v="2146"/>
            <x v="2160"/>
            <x v="2161"/>
            <x v="2162"/>
            <x v="2167"/>
            <x v="2168"/>
            <x v="2175"/>
            <x v="2176"/>
            <x v="2181"/>
            <x v="2190"/>
            <x v="2191"/>
            <x v="2204"/>
            <x v="2205"/>
            <x v="2206"/>
            <x v="2207"/>
            <x v="2218"/>
            <x v="2219"/>
            <x v="2233"/>
            <x v="2234"/>
            <x v="2235"/>
            <x v="2236"/>
            <x v="2253"/>
            <x v="2254"/>
            <x v="2259"/>
            <x v="2267"/>
            <x v="2268"/>
            <x v="2273"/>
            <x v="2294"/>
            <x v="2300"/>
            <x v="2301"/>
          </reference>
        </references>
      </pivotArea>
    </format>
    <format dxfId="7673">
      <pivotArea dataOnly="0" labelOnly="1" outline="0" fieldPosition="0">
        <references count="1">
          <reference field="1" count="50">
            <x v="2306"/>
            <x v="2310"/>
            <x v="2321"/>
            <x v="2322"/>
            <x v="2335"/>
            <x v="2336"/>
            <x v="2349"/>
            <x v="2350"/>
            <x v="2363"/>
            <x v="2364"/>
            <x v="2377"/>
            <x v="2378"/>
            <x v="2391"/>
            <x v="2392"/>
            <x v="2413"/>
            <x v="2415"/>
            <x v="2416"/>
            <x v="2429"/>
            <x v="2435"/>
            <x v="2443"/>
            <x v="2444"/>
            <x v="2457"/>
            <x v="2458"/>
            <x v="2471"/>
            <x v="2472"/>
            <x v="2485"/>
            <x v="2486"/>
            <x v="2499"/>
            <x v="2500"/>
            <x v="2513"/>
            <x v="2514"/>
            <x v="2527"/>
            <x v="2528"/>
            <x v="2554"/>
            <x v="2560"/>
            <x v="2561"/>
            <x v="2574"/>
            <x v="2575"/>
            <x v="2580"/>
            <x v="2588"/>
            <x v="2589"/>
            <x v="2603"/>
            <x v="2604"/>
            <x v="2617"/>
            <x v="2618"/>
            <x v="2631"/>
            <x v="2644"/>
            <x v="2645"/>
            <x v="2658"/>
            <x v="2659"/>
          </reference>
        </references>
      </pivotArea>
    </format>
    <format dxfId="7672">
      <pivotArea dataOnly="0" labelOnly="1" outline="0" fieldPosition="0">
        <references count="1">
          <reference field="1" count="50">
            <x v="2660"/>
            <x v="2661"/>
            <x v="2662"/>
            <x v="2663"/>
            <x v="2664"/>
            <x v="2665"/>
            <x v="2666"/>
            <x v="2667"/>
            <x v="2690"/>
            <x v="2691"/>
            <x v="2704"/>
            <x v="2705"/>
            <x v="2719"/>
            <x v="2720"/>
            <x v="2733"/>
            <x v="2734"/>
            <x v="2747"/>
            <x v="2748"/>
            <x v="2761"/>
            <x v="2762"/>
            <x v="2776"/>
            <x v="2777"/>
            <x v="2813"/>
            <x v="2814"/>
            <x v="2815"/>
            <x v="2816"/>
            <x v="2829"/>
            <x v="2830"/>
            <x v="2843"/>
            <x v="2844"/>
            <x v="2857"/>
            <x v="2858"/>
            <x v="2871"/>
            <x v="2872"/>
            <x v="2885"/>
            <x v="2886"/>
            <x v="2899"/>
            <x v="2900"/>
            <x v="2913"/>
            <x v="2914"/>
            <x v="2927"/>
            <x v="2928"/>
            <x v="2941"/>
            <x v="2942"/>
            <x v="2943"/>
            <x v="2956"/>
            <x v="2957"/>
            <x v="2970"/>
            <x v="2971"/>
            <x v="2984"/>
          </reference>
        </references>
      </pivotArea>
    </format>
    <format dxfId="7671">
      <pivotArea dataOnly="0" labelOnly="1" outline="0" fieldPosition="0">
        <references count="1">
          <reference field="1" count="50">
            <x v="2985"/>
            <x v="2998"/>
            <x v="2999"/>
            <x v="3012"/>
            <x v="3013"/>
            <x v="3014"/>
            <x v="3027"/>
            <x v="3028"/>
            <x v="3041"/>
            <x v="3042"/>
            <x v="3055"/>
            <x v="3056"/>
            <x v="3069"/>
            <x v="3070"/>
            <x v="3083"/>
            <x v="3084"/>
            <x v="3097"/>
            <x v="3098"/>
            <x v="3111"/>
            <x v="3112"/>
            <x v="3125"/>
            <x v="3126"/>
            <x v="3139"/>
            <x v="3158"/>
            <x v="3159"/>
            <x v="3160"/>
            <x v="3161"/>
            <x v="3162"/>
            <x v="3163"/>
            <x v="3164"/>
            <x v="3165"/>
            <x v="3171"/>
            <x v="3172"/>
            <x v="3173"/>
            <x v="3181"/>
            <x v="3182"/>
            <x v="3195"/>
            <x v="3196"/>
            <x v="3201"/>
            <x v="3203"/>
            <x v="3205"/>
            <x v="3209"/>
            <x v="3210"/>
            <x v="3223"/>
            <x v="3224"/>
            <x v="3229"/>
            <x v="3237"/>
            <x v="3238"/>
            <x v="3251"/>
            <x v="3252"/>
          </reference>
        </references>
      </pivotArea>
    </format>
    <format dxfId="7670">
      <pivotArea dataOnly="0" labelOnly="1" outline="0" fieldPosition="0">
        <references count="1">
          <reference field="1" count="50">
            <x v="3265"/>
            <x v="3266"/>
            <x v="3271"/>
            <x v="3279"/>
            <x v="3280"/>
            <x v="3281"/>
            <x v="3294"/>
            <x v="3295"/>
            <x v="3308"/>
            <x v="3309"/>
            <x v="3322"/>
            <x v="3323"/>
            <x v="3324"/>
            <x v="3337"/>
            <x v="3338"/>
            <x v="3351"/>
            <x v="3352"/>
            <x v="3365"/>
            <x v="3366"/>
            <x v="3379"/>
            <x v="3380"/>
            <x v="3393"/>
            <x v="3394"/>
            <x v="3407"/>
            <x v="3408"/>
            <x v="3421"/>
            <x v="3422"/>
            <x v="3423"/>
            <x v="3436"/>
            <x v="3437"/>
            <x v="3438"/>
            <x v="3451"/>
            <x v="3452"/>
            <x v="3465"/>
            <x v="3466"/>
            <x v="3479"/>
            <x v="3480"/>
            <x v="3493"/>
            <x v="3494"/>
            <x v="3507"/>
            <x v="3508"/>
            <x v="3509"/>
            <x v="3522"/>
            <x v="3523"/>
            <x v="3536"/>
            <x v="3537"/>
            <x v="3558"/>
            <x v="3559"/>
            <x v="3560"/>
            <x v="3579"/>
          </reference>
        </references>
      </pivotArea>
    </format>
    <format dxfId="7669">
      <pivotArea dataOnly="0" labelOnly="1" outline="0" fieldPosition="0">
        <references count="1">
          <reference field="1" count="50">
            <x v="3580"/>
            <x v="3610"/>
            <x v="3611"/>
            <x v="3624"/>
            <x v="3625"/>
            <x v="3638"/>
            <x v="3639"/>
            <x v="3652"/>
            <x v="3653"/>
            <x v="3802"/>
            <x v="3803"/>
            <x v="3819"/>
            <x v="3820"/>
            <x v="3821"/>
            <x v="3834"/>
            <x v="3835"/>
            <x v="3851"/>
            <x v="3852"/>
            <x v="3878"/>
            <x v="3879"/>
            <x v="3892"/>
            <x v="3903"/>
            <x v="3904"/>
            <x v="3917"/>
            <x v="3918"/>
            <x v="3931"/>
            <x v="3932"/>
            <x v="3933"/>
            <x v="3971"/>
            <x v="3972"/>
            <x v="3988"/>
            <x v="3989"/>
            <x v="4002"/>
            <x v="4003"/>
            <x v="4016"/>
            <x v="4017"/>
            <x v="4030"/>
            <x v="4031"/>
            <x v="4044"/>
            <x v="4045"/>
            <x v="4046"/>
            <x v="4051"/>
            <x v="4059"/>
            <x v="4060"/>
            <x v="4061"/>
            <x v="4083"/>
            <x v="4084"/>
            <x v="4097"/>
            <x v="4098"/>
            <x v="4112"/>
          </reference>
        </references>
      </pivotArea>
    </format>
    <format dxfId="7668">
      <pivotArea dataOnly="0" labelOnly="1" outline="0" fieldPosition="0">
        <references count="1">
          <reference field="1" count="50">
            <x v="4113"/>
            <x v="4136"/>
            <x v="4137"/>
            <x v="4177"/>
            <x v="4178"/>
            <x v="4191"/>
            <x v="4192"/>
            <x v="4205"/>
            <x v="4206"/>
            <x v="4226"/>
            <x v="4230"/>
            <x v="4231"/>
            <x v="4244"/>
            <x v="4245"/>
            <x v="4258"/>
            <x v="4259"/>
            <x v="4272"/>
            <x v="4273"/>
            <x v="4286"/>
            <x v="4287"/>
            <x v="4300"/>
            <x v="4301"/>
            <x v="4314"/>
            <x v="4315"/>
            <x v="4328"/>
            <x v="4329"/>
            <x v="4342"/>
            <x v="4343"/>
            <x v="4356"/>
            <x v="4357"/>
            <x v="4358"/>
            <x v="4374"/>
            <x v="4375"/>
            <x v="4388"/>
            <x v="4389"/>
            <x v="4402"/>
            <x v="4403"/>
            <x v="4416"/>
            <x v="4417"/>
            <x v="4418"/>
            <x v="4431"/>
            <x v="4432"/>
            <x v="4445"/>
            <x v="4446"/>
            <x v="4459"/>
            <x v="4460"/>
            <x v="4473"/>
            <x v="4474"/>
            <x v="4487"/>
            <x v="4488"/>
          </reference>
        </references>
      </pivotArea>
    </format>
    <format dxfId="7667">
      <pivotArea dataOnly="0" labelOnly="1" outline="0" fieldPosition="0">
        <references count="1">
          <reference field="1" count="50">
            <x v="4501"/>
            <x v="4502"/>
            <x v="4515"/>
            <x v="4516"/>
            <x v="4529"/>
            <x v="4530"/>
            <x v="4543"/>
            <x v="4544"/>
            <x v="4619"/>
            <x v="4620"/>
            <x v="4708"/>
            <x v="4709"/>
            <x v="4717"/>
            <x v="4776"/>
            <x v="4777"/>
            <x v="4778"/>
            <x v="4787"/>
            <x v="4788"/>
            <x v="4919"/>
            <x v="4920"/>
            <x v="4921"/>
            <x v="4959"/>
            <x v="4960"/>
            <x v="5305"/>
            <x v="5306"/>
            <x v="5369"/>
            <x v="5370"/>
            <x v="5371"/>
            <x v="5373"/>
            <x v="5374"/>
            <x v="5375"/>
            <x v="5395"/>
            <x v="5396"/>
            <x v="5419"/>
            <x v="5420"/>
            <x v="5433"/>
            <x v="5434"/>
            <x v="5447"/>
            <x v="5448"/>
            <x v="5449"/>
            <x v="5462"/>
            <x v="5463"/>
            <x v="5478"/>
            <x v="5479"/>
            <x v="5492"/>
            <x v="5493"/>
            <x v="5506"/>
            <x v="5507"/>
            <x v="5520"/>
            <x v="5521"/>
          </reference>
        </references>
      </pivotArea>
    </format>
    <format dxfId="7666">
      <pivotArea dataOnly="0" labelOnly="1" outline="0" fieldPosition="0">
        <references count="1">
          <reference field="1" count="50">
            <x v="5534"/>
            <x v="5535"/>
            <x v="5548"/>
            <x v="5549"/>
            <x v="5562"/>
            <x v="5563"/>
            <x v="5564"/>
            <x v="5649"/>
            <x v="5650"/>
            <x v="5663"/>
            <x v="5664"/>
            <x v="5665"/>
            <x v="5666"/>
            <x v="5679"/>
            <x v="5680"/>
            <x v="5693"/>
            <x v="5694"/>
            <x v="5695"/>
            <x v="5708"/>
            <x v="5709"/>
            <x v="5722"/>
            <x v="5723"/>
            <x v="5736"/>
            <x v="5737"/>
            <x v="5750"/>
            <x v="5751"/>
            <x v="5764"/>
            <x v="5765"/>
            <x v="5778"/>
            <x v="5779"/>
            <x v="5792"/>
            <x v="5793"/>
            <x v="5806"/>
            <x v="5807"/>
            <x v="5820"/>
            <x v="5821"/>
            <x v="5822"/>
            <x v="5835"/>
            <x v="5836"/>
            <x v="5849"/>
            <x v="5850"/>
            <x v="5863"/>
            <x v="5864"/>
            <x v="5877"/>
            <x v="5878"/>
            <x v="5891"/>
            <x v="5892"/>
            <x v="5905"/>
            <x v="5906"/>
            <x v="5907"/>
          </reference>
        </references>
      </pivotArea>
    </format>
    <format dxfId="7665">
      <pivotArea dataOnly="0" labelOnly="1" outline="0" fieldPosition="0">
        <references count="1">
          <reference field="1" count="50">
            <x v="5920"/>
            <x v="5921"/>
            <x v="5934"/>
            <x v="5935"/>
            <x v="5948"/>
            <x v="5949"/>
            <x v="5962"/>
            <x v="5963"/>
            <x v="5976"/>
            <x v="5977"/>
            <x v="5990"/>
            <x v="5991"/>
            <x v="6004"/>
            <x v="6005"/>
            <x v="6018"/>
            <x v="6019"/>
            <x v="6032"/>
            <x v="6033"/>
            <x v="6034"/>
            <x v="6047"/>
            <x v="6048"/>
            <x v="6061"/>
            <x v="6062"/>
            <x v="6075"/>
            <x v="6076"/>
            <x v="6089"/>
            <x v="6090"/>
            <x v="6103"/>
            <x v="6104"/>
            <x v="6117"/>
            <x v="6118"/>
            <x v="6131"/>
            <x v="6132"/>
            <x v="6145"/>
            <x v="6146"/>
            <x v="6159"/>
            <x v="6160"/>
            <x v="6161"/>
            <x v="6174"/>
            <x v="6175"/>
            <x v="6188"/>
            <x v="6189"/>
            <x v="6190"/>
            <x v="6203"/>
            <x v="6204"/>
            <x v="6217"/>
            <x v="6218"/>
            <x v="6231"/>
            <x v="6232"/>
            <x v="6233"/>
          </reference>
        </references>
      </pivotArea>
    </format>
    <format dxfId="7664">
      <pivotArea dataOnly="0" labelOnly="1" outline="0" fieldPosition="0">
        <references count="1">
          <reference field="1" count="50">
            <x v="6234"/>
            <x v="6247"/>
            <x v="6248"/>
            <x v="6261"/>
            <x v="6262"/>
            <x v="6275"/>
            <x v="6276"/>
            <x v="6289"/>
            <x v="6290"/>
            <x v="6299"/>
            <x v="6300"/>
            <x v="6309"/>
            <x v="6310"/>
            <x v="6311"/>
            <x v="6320"/>
            <x v="6321"/>
            <x v="6330"/>
            <x v="6331"/>
            <x v="6340"/>
            <x v="6341"/>
            <x v="6350"/>
            <x v="6351"/>
            <x v="6360"/>
            <x v="6361"/>
            <x v="6362"/>
            <x v="6371"/>
            <x v="6372"/>
            <x v="6381"/>
            <x v="6382"/>
            <x v="6391"/>
            <x v="6395"/>
            <x v="6396"/>
            <x v="6397"/>
            <x v="6398"/>
            <x v="6407"/>
            <x v="6408"/>
            <x v="6417"/>
            <x v="6418"/>
            <x v="6427"/>
            <x v="6428"/>
            <x v="6437"/>
            <x v="6438"/>
            <x v="6447"/>
            <x v="6448"/>
            <x v="6457"/>
            <x v="6458"/>
            <x v="6467"/>
            <x v="6468"/>
            <x v="6477"/>
            <x v="6478"/>
          </reference>
        </references>
      </pivotArea>
    </format>
    <format dxfId="7663">
      <pivotArea dataOnly="0" labelOnly="1" outline="0" fieldPosition="0">
        <references count="1">
          <reference field="1" count="37">
            <x v="6479"/>
            <x v="6488"/>
            <x v="6489"/>
            <x v="6498"/>
            <x v="6499"/>
            <x v="6508"/>
            <x v="6509"/>
            <x v="6518"/>
            <x v="6519"/>
            <x v="6528"/>
            <x v="6529"/>
            <x v="6538"/>
            <x v="6539"/>
            <x v="6548"/>
            <x v="6549"/>
            <x v="6558"/>
            <x v="6559"/>
            <x v="6560"/>
            <x v="6569"/>
            <x v="6570"/>
            <x v="6579"/>
            <x v="6580"/>
            <x v="6581"/>
            <x v="6590"/>
            <x v="6591"/>
            <x v="6600"/>
            <x v="6601"/>
            <x v="6602"/>
            <x v="6611"/>
            <x v="6612"/>
            <x v="6613"/>
            <x v="6622"/>
            <x v="6623"/>
            <x v="6632"/>
            <x v="6633"/>
            <x v="6634"/>
            <x v="6643"/>
          </reference>
        </references>
      </pivotArea>
    </format>
    <format dxfId="7662">
      <pivotArea dataOnly="0" labelOnly="1" outline="0" fieldPosition="0">
        <references count="2">
          <reference field="1" count="1" selected="0">
            <x v="0"/>
          </reference>
          <reference field="3" count="2">
            <x v="11"/>
            <x v="14"/>
          </reference>
        </references>
      </pivotArea>
    </format>
    <format dxfId="7661">
      <pivotArea dataOnly="0" labelOnly="1" outline="0" fieldPosition="0">
        <references count="2">
          <reference field="1" count="1" selected="0">
            <x v="1"/>
          </reference>
          <reference field="3" count="1">
            <x v="10"/>
          </reference>
        </references>
      </pivotArea>
    </format>
    <format dxfId="7660">
      <pivotArea dataOnly="0" labelOnly="1" outline="0" fieldPosition="0">
        <references count="2">
          <reference field="1" count="1" selected="0">
            <x v="2"/>
          </reference>
          <reference field="3" count="1">
            <x v="15"/>
          </reference>
        </references>
      </pivotArea>
    </format>
    <format dxfId="7659">
      <pivotArea dataOnly="0" labelOnly="1" outline="0" fieldPosition="0">
        <references count="2">
          <reference field="1" count="1" selected="0">
            <x v="3"/>
          </reference>
          <reference field="3" count="1">
            <x v="16"/>
          </reference>
        </references>
      </pivotArea>
    </format>
    <format dxfId="7658">
      <pivotArea dataOnly="0" labelOnly="1" outline="0" fieldPosition="0">
        <references count="2">
          <reference field="1" count="1" selected="0">
            <x v="4"/>
          </reference>
          <reference field="3" count="1">
            <x v="17"/>
          </reference>
        </references>
      </pivotArea>
    </format>
    <format dxfId="7657">
      <pivotArea dataOnly="0" labelOnly="1" outline="0" fieldPosition="0">
        <references count="2">
          <reference field="1" count="1" selected="0">
            <x v="5"/>
          </reference>
          <reference field="3" count="1">
            <x v="17"/>
          </reference>
        </references>
      </pivotArea>
    </format>
    <format dxfId="7656">
      <pivotArea dataOnly="0" labelOnly="1" outline="0" fieldPosition="0">
        <references count="2">
          <reference field="1" count="1" selected="0">
            <x v="18"/>
          </reference>
          <reference field="3" count="1">
            <x v="18"/>
          </reference>
        </references>
      </pivotArea>
    </format>
    <format dxfId="7655">
      <pivotArea dataOnly="0" labelOnly="1" outline="0" fieldPosition="0">
        <references count="2">
          <reference field="1" count="1" selected="0">
            <x v="19"/>
          </reference>
          <reference field="3" count="1">
            <x v="18"/>
          </reference>
        </references>
      </pivotArea>
    </format>
    <format dxfId="7654">
      <pivotArea dataOnly="0" labelOnly="1" outline="0" fieldPosition="0">
        <references count="2">
          <reference field="1" count="1" selected="0">
            <x v="32"/>
          </reference>
          <reference field="3" count="1">
            <x v="19"/>
          </reference>
        </references>
      </pivotArea>
    </format>
    <format dxfId="7653">
      <pivotArea dataOnly="0" labelOnly="1" outline="0" fieldPosition="0">
        <references count="2">
          <reference field="1" count="1" selected="0">
            <x v="33"/>
          </reference>
          <reference field="3" count="1">
            <x v="19"/>
          </reference>
        </references>
      </pivotArea>
    </format>
    <format dxfId="7652">
      <pivotArea dataOnly="0" labelOnly="1" outline="0" fieldPosition="0">
        <references count="2">
          <reference field="1" count="1" selected="0">
            <x v="46"/>
          </reference>
          <reference field="3" count="1">
            <x v="20"/>
          </reference>
        </references>
      </pivotArea>
    </format>
    <format dxfId="7651">
      <pivotArea dataOnly="0" labelOnly="1" outline="0" fieldPosition="0">
        <references count="2">
          <reference field="1" count="1" selected="0">
            <x v="47"/>
          </reference>
          <reference field="3" count="1">
            <x v="20"/>
          </reference>
        </references>
      </pivotArea>
    </format>
    <format dxfId="7650">
      <pivotArea dataOnly="0" labelOnly="1" outline="0" fieldPosition="0">
        <references count="2">
          <reference field="1" count="1" selected="0">
            <x v="71"/>
          </reference>
          <reference field="3" count="1">
            <x v="21"/>
          </reference>
        </references>
      </pivotArea>
    </format>
    <format dxfId="7649">
      <pivotArea dataOnly="0" labelOnly="1" outline="0" fieldPosition="0">
        <references count="2">
          <reference field="1" count="1" selected="0">
            <x v="72"/>
          </reference>
          <reference field="3" count="1">
            <x v="22"/>
          </reference>
        </references>
      </pivotArea>
    </format>
    <format dxfId="7648">
      <pivotArea dataOnly="0" labelOnly="1" outline="0" fieldPosition="0">
        <references count="2">
          <reference field="1" count="1" selected="0">
            <x v="73"/>
          </reference>
          <reference field="3" count="1">
            <x v="22"/>
          </reference>
        </references>
      </pivotArea>
    </format>
    <format dxfId="7647">
      <pivotArea dataOnly="0" labelOnly="1" outline="0" fieldPosition="0">
        <references count="2">
          <reference field="1" count="1" selected="0">
            <x v="86"/>
          </reference>
          <reference field="3" count="1">
            <x v="23"/>
          </reference>
        </references>
      </pivotArea>
    </format>
    <format dxfId="7646">
      <pivotArea dataOnly="0" labelOnly="1" outline="0" fieldPosition="0">
        <references count="2">
          <reference field="1" count="1" selected="0">
            <x v="87"/>
          </reference>
          <reference field="3" count="1">
            <x v="23"/>
          </reference>
        </references>
      </pivotArea>
    </format>
    <format dxfId="7645">
      <pivotArea dataOnly="0" labelOnly="1" outline="0" fieldPosition="0">
        <references count="2">
          <reference field="1" count="1" selected="0">
            <x v="100"/>
          </reference>
          <reference field="3" count="1">
            <x v="24"/>
          </reference>
        </references>
      </pivotArea>
    </format>
    <format dxfId="7644">
      <pivotArea dataOnly="0" labelOnly="1" outline="0" fieldPosition="0">
        <references count="2">
          <reference field="1" count="1" selected="0">
            <x v="101"/>
          </reference>
          <reference field="3" count="1">
            <x v="24"/>
          </reference>
        </references>
      </pivotArea>
    </format>
    <format dxfId="7643">
      <pivotArea dataOnly="0" labelOnly="1" outline="0" fieldPosition="0">
        <references count="2">
          <reference field="1" count="1" selected="0">
            <x v="114"/>
          </reference>
          <reference field="3" count="1">
            <x v="25"/>
          </reference>
        </references>
      </pivotArea>
    </format>
    <format dxfId="7642">
      <pivotArea dataOnly="0" labelOnly="1" outline="0" fieldPosition="0">
        <references count="2">
          <reference field="1" count="1" selected="0">
            <x v="115"/>
          </reference>
          <reference field="3" count="1">
            <x v="25"/>
          </reference>
        </references>
      </pivotArea>
    </format>
    <format dxfId="7641">
      <pivotArea dataOnly="0" labelOnly="1" outline="0" fieldPosition="0">
        <references count="2">
          <reference field="1" count="1" selected="0">
            <x v="133"/>
          </reference>
          <reference field="3" count="1">
            <x v="26"/>
          </reference>
        </references>
      </pivotArea>
    </format>
    <format dxfId="7640">
      <pivotArea dataOnly="0" labelOnly="1" outline="0" fieldPosition="0">
        <references count="2">
          <reference field="1" count="1" selected="0">
            <x v="134"/>
          </reference>
          <reference field="3" count="1">
            <x v="27"/>
          </reference>
        </references>
      </pivotArea>
    </format>
    <format dxfId="7639">
      <pivotArea dataOnly="0" labelOnly="1" outline="0" fieldPosition="0">
        <references count="2">
          <reference field="1" count="1" selected="0">
            <x v="135"/>
          </reference>
          <reference field="3" count="1">
            <x v="27"/>
          </reference>
        </references>
      </pivotArea>
    </format>
    <format dxfId="7638">
      <pivotArea dataOnly="0" labelOnly="1" outline="0" fieldPosition="0">
        <references count="2">
          <reference field="1" count="1" selected="0">
            <x v="148"/>
          </reference>
          <reference field="3" count="1">
            <x v="28"/>
          </reference>
        </references>
      </pivotArea>
    </format>
    <format dxfId="7637">
      <pivotArea dataOnly="0" labelOnly="1" outline="0" fieldPosition="0">
        <references count="2">
          <reference field="1" count="1" selected="0">
            <x v="149"/>
          </reference>
          <reference field="3" count="1">
            <x v="29"/>
          </reference>
        </references>
      </pivotArea>
    </format>
    <format dxfId="7636">
      <pivotArea dataOnly="0" labelOnly="1" outline="0" fieldPosition="0">
        <references count="2">
          <reference field="1" count="1" selected="0">
            <x v="154"/>
          </reference>
          <reference field="3" count="1">
            <x v="0"/>
          </reference>
        </references>
      </pivotArea>
    </format>
    <format dxfId="7635">
      <pivotArea dataOnly="0" labelOnly="1" outline="0" fieldPosition="0">
        <references count="2">
          <reference field="1" count="1" selected="0">
            <x v="170"/>
          </reference>
          <reference field="3" count="1">
            <x v="30"/>
          </reference>
        </references>
      </pivotArea>
    </format>
    <format dxfId="7634">
      <pivotArea dataOnly="0" labelOnly="1" outline="0" fieldPosition="0">
        <references count="2">
          <reference field="1" count="1" selected="0">
            <x v="171"/>
          </reference>
          <reference field="3" count="1">
            <x v="30"/>
          </reference>
        </references>
      </pivotArea>
    </format>
    <format dxfId="7633">
      <pivotArea dataOnly="0" labelOnly="1" outline="0" fieldPosition="0">
        <references count="2">
          <reference field="1" count="1" selected="0">
            <x v="184"/>
          </reference>
          <reference field="3" count="1">
            <x v="31"/>
          </reference>
        </references>
      </pivotArea>
    </format>
    <format dxfId="7632">
      <pivotArea dataOnly="0" labelOnly="1" outline="0" fieldPosition="0">
        <references count="2">
          <reference field="1" count="1" selected="0">
            <x v="185"/>
          </reference>
          <reference field="3" count="1">
            <x v="3659"/>
          </reference>
        </references>
      </pivotArea>
    </format>
    <format dxfId="7631">
      <pivotArea dataOnly="0" labelOnly="1" outline="0" fieldPosition="0">
        <references count="2">
          <reference field="1" count="1" selected="0">
            <x v="190"/>
          </reference>
          <reference field="3" count="1">
            <x v="2095"/>
          </reference>
        </references>
      </pivotArea>
    </format>
    <format dxfId="7630">
      <pivotArea dataOnly="0" labelOnly="1" outline="0" fieldPosition="0">
        <references count="2">
          <reference field="1" count="1" selected="0">
            <x v="199"/>
          </reference>
          <reference field="3" count="1">
            <x v="32"/>
          </reference>
        </references>
      </pivotArea>
    </format>
    <format dxfId="7629">
      <pivotArea dataOnly="0" labelOnly="1" outline="0" fieldPosition="0">
        <references count="2">
          <reference field="1" count="1" selected="0">
            <x v="200"/>
          </reference>
          <reference field="3" count="1">
            <x v="32"/>
          </reference>
        </references>
      </pivotArea>
    </format>
    <format dxfId="7628">
      <pivotArea dataOnly="0" labelOnly="1" outline="0" fieldPosition="0">
        <references count="2">
          <reference field="1" count="1" selected="0">
            <x v="213"/>
          </reference>
          <reference field="3" count="1">
            <x v="33"/>
          </reference>
        </references>
      </pivotArea>
    </format>
    <format dxfId="7627">
      <pivotArea dataOnly="0" labelOnly="1" outline="0" fieldPosition="0">
        <references count="2">
          <reference field="1" count="1" selected="0">
            <x v="214"/>
          </reference>
          <reference field="3" count="1">
            <x v="33"/>
          </reference>
        </references>
      </pivotArea>
    </format>
    <format dxfId="7626">
      <pivotArea dataOnly="0" labelOnly="1" outline="0" fieldPosition="0">
        <references count="2">
          <reference field="1" count="1" selected="0">
            <x v="227"/>
          </reference>
          <reference field="3" count="1">
            <x v="34"/>
          </reference>
        </references>
      </pivotArea>
    </format>
    <format dxfId="7625">
      <pivotArea dataOnly="0" labelOnly="1" outline="0" fieldPosition="0">
        <references count="2">
          <reference field="1" count="1" selected="0">
            <x v="228"/>
          </reference>
          <reference field="3" count="1">
            <x v="34"/>
          </reference>
        </references>
      </pivotArea>
    </format>
    <format dxfId="7624">
      <pivotArea dataOnly="0" labelOnly="1" outline="0" fieldPosition="0">
        <references count="2">
          <reference field="1" count="1" selected="0">
            <x v="241"/>
          </reference>
          <reference field="3" count="1">
            <x v="35"/>
          </reference>
        </references>
      </pivotArea>
    </format>
    <format dxfId="7623">
      <pivotArea dataOnly="0" labelOnly="1" outline="0" fieldPosition="0">
        <references count="2">
          <reference field="1" count="1" selected="0">
            <x v="242"/>
          </reference>
          <reference field="3" count="1">
            <x v="35"/>
          </reference>
        </references>
      </pivotArea>
    </format>
    <format dxfId="7622">
      <pivotArea dataOnly="0" labelOnly="1" outline="0" fieldPosition="0">
        <references count="2">
          <reference field="1" count="1" selected="0">
            <x v="269"/>
          </reference>
          <reference field="3" count="1">
            <x v="36"/>
          </reference>
        </references>
      </pivotArea>
    </format>
    <format dxfId="7621">
      <pivotArea dataOnly="0" labelOnly="1" outline="0" fieldPosition="0">
        <references count="2">
          <reference field="1" count="1" selected="0">
            <x v="270"/>
          </reference>
          <reference field="3" count="1">
            <x v="37"/>
          </reference>
        </references>
      </pivotArea>
    </format>
    <format dxfId="7620">
      <pivotArea dataOnly="0" labelOnly="1" outline="0" fieldPosition="0">
        <references count="2">
          <reference field="1" count="1" selected="0">
            <x v="271"/>
          </reference>
          <reference field="3" count="1">
            <x v="3660"/>
          </reference>
        </references>
      </pivotArea>
    </format>
    <format dxfId="7619">
      <pivotArea dataOnly="0" labelOnly="1" outline="0" fieldPosition="0">
        <references count="2">
          <reference field="1" count="1" selected="0">
            <x v="276"/>
          </reference>
          <reference field="3" count="1">
            <x v="3661"/>
          </reference>
        </references>
      </pivotArea>
    </format>
    <format dxfId="7618">
      <pivotArea dataOnly="0" labelOnly="1" outline="0" fieldPosition="0">
        <references count="2">
          <reference field="1" count="1" selected="0">
            <x v="279"/>
          </reference>
          <reference field="3" count="1">
            <x v="3662"/>
          </reference>
        </references>
      </pivotArea>
    </format>
    <format dxfId="7617">
      <pivotArea dataOnly="0" labelOnly="1" outline="0" fieldPosition="0">
        <references count="2">
          <reference field="1" count="1" selected="0">
            <x v="286"/>
          </reference>
          <reference field="3" count="1">
            <x v="38"/>
          </reference>
        </references>
      </pivotArea>
    </format>
    <format dxfId="7616">
      <pivotArea dataOnly="0" labelOnly="1" outline="0" fieldPosition="0">
        <references count="2">
          <reference field="1" count="1" selected="0">
            <x v="287"/>
          </reference>
          <reference field="3" count="1">
            <x v="38"/>
          </reference>
        </references>
      </pivotArea>
    </format>
    <format dxfId="7615">
      <pivotArea dataOnly="0" labelOnly="1" outline="0" fieldPosition="0">
        <references count="2">
          <reference field="1" count="1" selected="0">
            <x v="300"/>
          </reference>
          <reference field="3" count="1">
            <x v="39"/>
          </reference>
        </references>
      </pivotArea>
    </format>
    <format dxfId="7614">
      <pivotArea dataOnly="0" labelOnly="1" outline="0" fieldPosition="0">
        <references count="2">
          <reference field="1" count="1" selected="0">
            <x v="301"/>
          </reference>
          <reference field="3" count="1">
            <x v="39"/>
          </reference>
        </references>
      </pivotArea>
    </format>
    <format dxfId="7613">
      <pivotArea dataOnly="0" labelOnly="1" outline="0" fieldPosition="0">
        <references count="2">
          <reference field="1" count="1" selected="0">
            <x v="314"/>
          </reference>
          <reference field="3" count="1">
            <x v="40"/>
          </reference>
        </references>
      </pivotArea>
    </format>
    <format dxfId="7612">
      <pivotArea dataOnly="0" labelOnly="1" outline="0" fieldPosition="0">
        <references count="2">
          <reference field="1" count="1" selected="0">
            <x v="315"/>
          </reference>
          <reference field="3" count="1">
            <x v="3663"/>
          </reference>
        </references>
      </pivotArea>
    </format>
    <format dxfId="7611">
      <pivotArea dataOnly="0" labelOnly="1" outline="0" fieldPosition="0">
        <references count="2">
          <reference field="1" count="1" selected="0">
            <x v="320"/>
          </reference>
          <reference field="3" count="1">
            <x v="3664"/>
          </reference>
        </references>
      </pivotArea>
    </format>
    <format dxfId="7610">
      <pivotArea dataOnly="0" labelOnly="1" outline="0" fieldPosition="0">
        <references count="2">
          <reference field="1" count="1" selected="0">
            <x v="328"/>
          </reference>
          <reference field="3" count="1">
            <x v="41"/>
          </reference>
        </references>
      </pivotArea>
    </format>
    <format dxfId="7609">
      <pivotArea dataOnly="0" labelOnly="1" outline="0" fieldPosition="0">
        <references count="2">
          <reference field="1" count="1" selected="0">
            <x v="329"/>
          </reference>
          <reference field="3" count="1">
            <x v="42"/>
          </reference>
        </references>
      </pivotArea>
    </format>
    <format dxfId="7608">
      <pivotArea dataOnly="0" labelOnly="1" outline="0" fieldPosition="0">
        <references count="2">
          <reference field="1" count="1" selected="0">
            <x v="330"/>
          </reference>
          <reference field="3" count="1">
            <x v="42"/>
          </reference>
        </references>
      </pivotArea>
    </format>
    <format dxfId="7607">
      <pivotArea dataOnly="0" labelOnly="1" outline="0" fieldPosition="0">
        <references count="2">
          <reference field="1" count="1" selected="0">
            <x v="343"/>
          </reference>
          <reference field="3" count="1">
            <x v="43"/>
          </reference>
        </references>
      </pivotArea>
    </format>
    <format dxfId="7606">
      <pivotArea dataOnly="0" labelOnly="1" outline="0" fieldPosition="0">
        <references count="2">
          <reference field="1" count="1" selected="0">
            <x v="344"/>
          </reference>
          <reference field="3" count="1">
            <x v="3663"/>
          </reference>
        </references>
      </pivotArea>
    </format>
    <format dxfId="7605">
      <pivotArea dataOnly="0" labelOnly="1" outline="0" fieldPosition="0">
        <references count="2">
          <reference field="1" count="1" selected="0">
            <x v="349"/>
          </reference>
          <reference field="3" count="1">
            <x v="3665"/>
          </reference>
        </references>
      </pivotArea>
    </format>
    <format dxfId="7604">
      <pivotArea dataOnly="0" labelOnly="1" outline="0" fieldPosition="0">
        <references count="2">
          <reference field="1" count="1" selected="0">
            <x v="357"/>
          </reference>
          <reference field="3" count="1">
            <x v="44"/>
          </reference>
        </references>
      </pivotArea>
    </format>
    <format dxfId="7603">
      <pivotArea dataOnly="0" labelOnly="1" outline="0" fieldPosition="0">
        <references count="2">
          <reference field="1" count="1" selected="0">
            <x v="358"/>
          </reference>
          <reference field="3" count="1">
            <x v="44"/>
          </reference>
        </references>
      </pivotArea>
    </format>
    <format dxfId="7602">
      <pivotArea dataOnly="0" labelOnly="1" outline="0" fieldPosition="0">
        <references count="2">
          <reference field="1" count="1" selected="0">
            <x v="371"/>
          </reference>
          <reference field="3" count="1">
            <x v="45"/>
          </reference>
        </references>
      </pivotArea>
    </format>
    <format dxfId="7601">
      <pivotArea dataOnly="0" labelOnly="1" outline="0" fieldPosition="0">
        <references count="2">
          <reference field="1" count="1" selected="0">
            <x v="372"/>
          </reference>
          <reference field="3" count="1">
            <x v="3666"/>
          </reference>
        </references>
      </pivotArea>
    </format>
    <format dxfId="7600">
      <pivotArea dataOnly="0" labelOnly="1" outline="0" fieldPosition="0">
        <references count="2">
          <reference field="1" count="1" selected="0">
            <x v="373"/>
          </reference>
          <reference field="3" count="1">
            <x v="3667"/>
          </reference>
        </references>
      </pivotArea>
    </format>
    <format dxfId="7599">
      <pivotArea dataOnly="0" labelOnly="1" outline="0" fieldPosition="0">
        <references count="2">
          <reference field="1" count="1" selected="0">
            <x v="374"/>
          </reference>
          <reference field="3" count="1">
            <x v="2363"/>
          </reference>
        </references>
      </pivotArea>
    </format>
    <format dxfId="7598">
      <pivotArea dataOnly="0" labelOnly="1" outline="0" fieldPosition="0">
        <references count="2">
          <reference field="1" count="1" selected="0">
            <x v="375"/>
          </reference>
          <reference field="3" count="1">
            <x v="3668"/>
          </reference>
        </references>
      </pivotArea>
    </format>
    <format dxfId="7597">
      <pivotArea dataOnly="0" labelOnly="1" outline="0" fieldPosition="0">
        <references count="2">
          <reference field="1" count="1" selected="0">
            <x v="377"/>
          </reference>
          <reference field="3" count="1">
            <x v="3669"/>
          </reference>
        </references>
      </pivotArea>
    </format>
    <format dxfId="7596">
      <pivotArea dataOnly="0" labelOnly="1" outline="0" fieldPosition="0">
        <references count="2">
          <reference field="1" count="1" selected="0">
            <x v="378"/>
          </reference>
          <reference field="3" count="1">
            <x v="3670"/>
          </reference>
        </references>
      </pivotArea>
    </format>
    <format dxfId="7595">
      <pivotArea dataOnly="0" labelOnly="1" outline="0" fieldPosition="0">
        <references count="2">
          <reference field="1" count="1" selected="0">
            <x v="401"/>
          </reference>
          <reference field="3" count="1">
            <x v="46"/>
          </reference>
        </references>
      </pivotArea>
    </format>
    <format dxfId="7594">
      <pivotArea dataOnly="0" labelOnly="1" outline="0" fieldPosition="0">
        <references count="2">
          <reference field="1" count="1" selected="0">
            <x v="402"/>
          </reference>
          <reference field="3" count="1">
            <x v="46"/>
          </reference>
        </references>
      </pivotArea>
    </format>
    <format dxfId="7593">
      <pivotArea dataOnly="0" labelOnly="1" outline="0" fieldPosition="0">
        <references count="2">
          <reference field="1" count="1" selected="0">
            <x v="415"/>
          </reference>
          <reference field="3" count="1">
            <x v="47"/>
          </reference>
        </references>
      </pivotArea>
    </format>
    <format dxfId="7592">
      <pivotArea dataOnly="0" labelOnly="1" outline="0" fieldPosition="0">
        <references count="2">
          <reference field="1" count="1" selected="0">
            <x v="416"/>
          </reference>
          <reference field="3" count="1">
            <x v="47"/>
          </reference>
        </references>
      </pivotArea>
    </format>
    <format dxfId="7591">
      <pivotArea dataOnly="0" labelOnly="1" outline="0" fieldPosition="0">
        <references count="2">
          <reference field="1" count="1" selected="0">
            <x v="444"/>
          </reference>
          <reference field="3" count="1">
            <x v="48"/>
          </reference>
        </references>
      </pivotArea>
    </format>
    <format dxfId="7590">
      <pivotArea dataOnly="0" labelOnly="1" outline="0" fieldPosition="0">
        <references count="2">
          <reference field="1" count="1" selected="0">
            <x v="445"/>
          </reference>
          <reference field="3" count="1">
            <x v="49"/>
          </reference>
        </references>
      </pivotArea>
    </format>
    <format dxfId="7589">
      <pivotArea dataOnly="0" labelOnly="1" outline="0" fieldPosition="0">
        <references count="2">
          <reference field="1" count="1" selected="0">
            <x v="446"/>
          </reference>
          <reference field="3" count="1">
            <x v="3671"/>
          </reference>
        </references>
      </pivotArea>
    </format>
    <format dxfId="7588">
      <pivotArea dataOnly="0" labelOnly="1" outline="0" fieldPosition="0">
        <references count="2">
          <reference field="1" count="1" selected="0">
            <x v="447"/>
          </reference>
          <reference field="3" count="1">
            <x v="3672"/>
          </reference>
        </references>
      </pivotArea>
    </format>
    <format dxfId="7587">
      <pivotArea dataOnly="0" labelOnly="1" outline="0" fieldPosition="0">
        <references count="2">
          <reference field="1" count="1" selected="0">
            <x v="448"/>
          </reference>
          <reference field="3" count="1">
            <x v="3673"/>
          </reference>
        </references>
      </pivotArea>
    </format>
    <format dxfId="7586">
      <pivotArea dataOnly="0" labelOnly="1" outline="0" fieldPosition="0">
        <references count="2">
          <reference field="1" count="1" selected="0">
            <x v="449"/>
          </reference>
          <reference field="3" count="1">
            <x v="3674"/>
          </reference>
        </references>
      </pivotArea>
    </format>
    <format dxfId="7585">
      <pivotArea dataOnly="0" labelOnly="1" outline="0" fieldPosition="0">
        <references count="2">
          <reference field="1" count="1" selected="0">
            <x v="459"/>
          </reference>
          <reference field="3" count="1">
            <x v="50"/>
          </reference>
        </references>
      </pivotArea>
    </format>
    <format dxfId="7584">
      <pivotArea dataOnly="0" labelOnly="1" outline="0" fieldPosition="0">
        <references count="2">
          <reference field="1" count="1" selected="0">
            <x v="460"/>
          </reference>
          <reference field="3" count="1">
            <x v="51"/>
          </reference>
        </references>
      </pivotArea>
    </format>
    <format dxfId="7583">
      <pivotArea dataOnly="0" labelOnly="1" outline="0" fieldPosition="0">
        <references count="2">
          <reference field="1" count="1" selected="0">
            <x v="461"/>
          </reference>
          <reference field="3" count="1">
            <x v="3675"/>
          </reference>
        </references>
      </pivotArea>
    </format>
    <format dxfId="7582">
      <pivotArea dataOnly="0" labelOnly="1" outline="0" fieldPosition="0">
        <references count="2">
          <reference field="1" count="1" selected="0">
            <x v="462"/>
          </reference>
          <reference field="3" count="1">
            <x v="3676"/>
          </reference>
        </references>
      </pivotArea>
    </format>
    <format dxfId="7581">
      <pivotArea dataOnly="0" labelOnly="1" outline="0" fieldPosition="0">
        <references count="2">
          <reference field="1" count="1" selected="0">
            <x v="463"/>
          </reference>
          <reference field="3" count="1">
            <x v="3677"/>
          </reference>
        </references>
      </pivotArea>
    </format>
    <format dxfId="7580">
      <pivotArea dataOnly="0" labelOnly="1" outline="0" fieldPosition="0">
        <references count="2">
          <reference field="1" count="1" selected="0">
            <x v="464"/>
          </reference>
          <reference field="3" count="1">
            <x v="3678"/>
          </reference>
        </references>
      </pivotArea>
    </format>
    <format dxfId="7579">
      <pivotArea dataOnly="0" labelOnly="1" outline="0" fieldPosition="0">
        <references count="2">
          <reference field="1" count="1" selected="0">
            <x v="474"/>
          </reference>
          <reference field="3" count="1">
            <x v="52"/>
          </reference>
        </references>
      </pivotArea>
    </format>
    <format dxfId="7578">
      <pivotArea dataOnly="0" labelOnly="1" outline="0" fieldPosition="0">
        <references count="2">
          <reference field="1" count="1" selected="0">
            <x v="475"/>
          </reference>
          <reference field="3" count="1">
            <x v="52"/>
          </reference>
        </references>
      </pivotArea>
    </format>
    <format dxfId="7577">
      <pivotArea dataOnly="0" labelOnly="1" outline="0" fieldPosition="0">
        <references count="2">
          <reference field="1" count="1" selected="0">
            <x v="488"/>
          </reference>
          <reference field="3" count="1">
            <x v="53"/>
          </reference>
        </references>
      </pivotArea>
    </format>
    <format dxfId="7576">
      <pivotArea dataOnly="0" labelOnly="1" outline="0" fieldPosition="0">
        <references count="2">
          <reference field="1" count="1" selected="0">
            <x v="489"/>
          </reference>
          <reference field="3" count="1">
            <x v="13"/>
          </reference>
        </references>
      </pivotArea>
    </format>
    <format dxfId="7575">
      <pivotArea dataOnly="0" labelOnly="1" outline="0" fieldPosition="0">
        <references count="2">
          <reference field="1" count="1" selected="0">
            <x v="508"/>
          </reference>
          <reference field="3" count="1">
            <x v="54"/>
          </reference>
        </references>
      </pivotArea>
    </format>
    <format dxfId="7574">
      <pivotArea dataOnly="0" labelOnly="1" outline="0" fieldPosition="0">
        <references count="2">
          <reference field="1" count="1" selected="0">
            <x v="509"/>
          </reference>
          <reference field="3" count="1">
            <x v="3679"/>
          </reference>
        </references>
      </pivotArea>
    </format>
    <format dxfId="7573">
      <pivotArea dataOnly="0" labelOnly="1" outline="0" fieldPosition="0">
        <references count="2">
          <reference field="1" count="1" selected="0">
            <x v="521"/>
          </reference>
          <reference field="3" count="1">
            <x v="3680"/>
          </reference>
        </references>
      </pivotArea>
    </format>
    <format dxfId="7572">
      <pivotArea dataOnly="0" labelOnly="1" outline="0" fieldPosition="0">
        <references count="2">
          <reference field="1" count="1" selected="0">
            <x v="523"/>
          </reference>
          <reference field="3" count="1">
            <x v="3681"/>
          </reference>
        </references>
      </pivotArea>
    </format>
    <format dxfId="7571">
      <pivotArea dataOnly="0" labelOnly="1" outline="0" fieldPosition="0">
        <references count="2">
          <reference field="1" count="1" selected="0">
            <x v="525"/>
          </reference>
          <reference field="3" count="1">
            <x v="3682"/>
          </reference>
        </references>
      </pivotArea>
    </format>
    <format dxfId="7570">
      <pivotArea dataOnly="0" labelOnly="1" outline="0" fieldPosition="0">
        <references count="2">
          <reference field="1" count="1" selected="0">
            <x v="529"/>
          </reference>
          <reference field="3" count="1">
            <x v="55"/>
          </reference>
        </references>
      </pivotArea>
    </format>
    <format dxfId="7569">
      <pivotArea dataOnly="0" labelOnly="1" outline="0" fieldPosition="0">
        <references count="2">
          <reference field="1" count="1" selected="0">
            <x v="530"/>
          </reference>
          <reference field="3" count="1">
            <x v="55"/>
          </reference>
        </references>
      </pivotArea>
    </format>
    <format dxfId="7568">
      <pivotArea dataOnly="0" labelOnly="1" outline="0" fieldPosition="0">
        <references count="2">
          <reference field="1" count="1" selected="0">
            <x v="551"/>
          </reference>
          <reference field="3" count="1">
            <x v="56"/>
          </reference>
        </references>
      </pivotArea>
    </format>
    <format dxfId="7567">
      <pivotArea dataOnly="0" labelOnly="1" outline="0" fieldPosition="0">
        <references count="2">
          <reference field="1" count="1" selected="0">
            <x v="552"/>
          </reference>
          <reference field="3" count="1">
            <x v="56"/>
          </reference>
        </references>
      </pivotArea>
    </format>
    <format dxfId="7566">
      <pivotArea dataOnly="0" labelOnly="1" outline="0" fieldPosition="0">
        <references count="2">
          <reference field="1" count="1" selected="0">
            <x v="565"/>
          </reference>
          <reference field="3" count="1">
            <x v="57"/>
          </reference>
        </references>
      </pivotArea>
    </format>
    <format dxfId="7565">
      <pivotArea dataOnly="0" labelOnly="1" outline="0" fieldPosition="0">
        <references count="2">
          <reference field="1" count="1" selected="0">
            <x v="566"/>
          </reference>
          <reference field="3" count="1">
            <x v="3683"/>
          </reference>
        </references>
      </pivotArea>
    </format>
    <format dxfId="7564">
      <pivotArea dataOnly="0" labelOnly="1" outline="0" fieldPosition="0">
        <references count="2">
          <reference field="1" count="1" selected="0">
            <x v="583"/>
          </reference>
          <reference field="3" count="1">
            <x v="3684"/>
          </reference>
        </references>
      </pivotArea>
    </format>
    <format dxfId="7563">
      <pivotArea dataOnly="0" labelOnly="1" outline="0" fieldPosition="0">
        <references count="2">
          <reference field="1" count="1" selected="0">
            <x v="591"/>
          </reference>
          <reference field="3" count="1">
            <x v="58"/>
          </reference>
        </references>
      </pivotArea>
    </format>
    <format dxfId="7562">
      <pivotArea dataOnly="0" labelOnly="1" outline="0" fieldPosition="0">
        <references count="2">
          <reference field="1" count="1" selected="0">
            <x v="592"/>
          </reference>
          <reference field="3" count="1">
            <x v="3685"/>
          </reference>
        </references>
      </pivotArea>
    </format>
    <format dxfId="7561">
      <pivotArea dataOnly="0" labelOnly="1" outline="0" fieldPosition="0">
        <references count="2">
          <reference field="1" count="1" selected="0">
            <x v="593"/>
          </reference>
          <reference field="3" count="1">
            <x v="3686"/>
          </reference>
        </references>
      </pivotArea>
    </format>
    <format dxfId="7560">
      <pivotArea dataOnly="0" labelOnly="1" outline="0" fieldPosition="0">
        <references count="2">
          <reference field="1" count="1" selected="0">
            <x v="594"/>
          </reference>
          <reference field="3" count="1">
            <x v="3687"/>
          </reference>
        </references>
      </pivotArea>
    </format>
    <format dxfId="7559">
      <pivotArea dataOnly="0" labelOnly="1" outline="0" fieldPosition="0">
        <references count="2">
          <reference field="1" count="1" selected="0">
            <x v="595"/>
          </reference>
          <reference field="3" count="1">
            <x v="3688"/>
          </reference>
        </references>
      </pivotArea>
    </format>
    <format dxfId="7558">
      <pivotArea dataOnly="0" labelOnly="1" outline="0" fieldPosition="0">
        <references count="2">
          <reference field="1" count="1" selected="0">
            <x v="597"/>
          </reference>
          <reference field="3" count="1">
            <x v="3689"/>
          </reference>
        </references>
      </pivotArea>
    </format>
    <format dxfId="7557">
      <pivotArea dataOnly="0" labelOnly="1" outline="0" fieldPosition="0">
        <references count="2">
          <reference field="1" count="1" selected="0">
            <x v="605"/>
          </reference>
          <reference field="3" count="1">
            <x v="59"/>
          </reference>
        </references>
      </pivotArea>
    </format>
    <format dxfId="7556">
      <pivotArea dataOnly="0" labelOnly="1" outline="0" fieldPosition="0">
        <references count="2">
          <reference field="1" count="1" selected="0">
            <x v="606"/>
          </reference>
          <reference field="3" count="1">
            <x v="59"/>
          </reference>
        </references>
      </pivotArea>
    </format>
    <format dxfId="7555">
      <pivotArea dataOnly="0" labelOnly="1" outline="0" fieldPosition="0">
        <references count="2">
          <reference field="1" count="1" selected="0">
            <x v="619"/>
          </reference>
          <reference field="3" count="1">
            <x v="60"/>
          </reference>
        </references>
      </pivotArea>
    </format>
    <format dxfId="7554">
      <pivotArea dataOnly="0" labelOnly="1" outline="0" fieldPosition="0">
        <references count="2">
          <reference field="1" count="1" selected="0">
            <x v="620"/>
          </reference>
          <reference field="3" count="1">
            <x v="60"/>
          </reference>
        </references>
      </pivotArea>
    </format>
    <format dxfId="7553">
      <pivotArea dataOnly="0" labelOnly="1" outline="0" fieldPosition="0">
        <references count="2">
          <reference field="1" count="1" selected="0">
            <x v="633"/>
          </reference>
          <reference field="3" count="1">
            <x v="61"/>
          </reference>
        </references>
      </pivotArea>
    </format>
    <format dxfId="7552">
      <pivotArea dataOnly="0" labelOnly="1" outline="0" fieldPosition="0">
        <references count="2">
          <reference field="1" count="1" selected="0">
            <x v="634"/>
          </reference>
          <reference field="3" count="1">
            <x v="61"/>
          </reference>
        </references>
      </pivotArea>
    </format>
    <format dxfId="7551">
      <pivotArea dataOnly="0" labelOnly="1" outline="0" fieldPosition="0">
        <references count="2">
          <reference field="1" count="1" selected="0">
            <x v="635"/>
          </reference>
          <reference field="3" count="1">
            <x v="3690"/>
          </reference>
        </references>
      </pivotArea>
    </format>
    <format dxfId="7550">
      <pivotArea dataOnly="0" labelOnly="1" outline="0" fieldPosition="0">
        <references count="2">
          <reference field="1" count="1" selected="0">
            <x v="636"/>
          </reference>
          <reference field="3" count="1">
            <x v="3691"/>
          </reference>
        </references>
      </pivotArea>
    </format>
    <format dxfId="7549">
      <pivotArea dataOnly="0" labelOnly="1" outline="0" fieldPosition="0">
        <references count="2">
          <reference field="1" count="1" selected="0">
            <x v="667"/>
          </reference>
          <reference field="3" count="1">
            <x v="62"/>
          </reference>
        </references>
      </pivotArea>
    </format>
    <format dxfId="7548">
      <pivotArea dataOnly="0" labelOnly="1" outline="0" fieldPosition="0">
        <references count="2">
          <reference field="1" count="1" selected="0">
            <x v="684"/>
          </reference>
          <reference field="3" count="1">
            <x v="63"/>
          </reference>
        </references>
      </pivotArea>
    </format>
    <format dxfId="7547">
      <pivotArea dataOnly="0" labelOnly="1" outline="0" fieldPosition="0">
        <references count="2">
          <reference field="1" count="1" selected="0">
            <x v="685"/>
          </reference>
          <reference field="3" count="1">
            <x v="3692"/>
          </reference>
        </references>
      </pivotArea>
    </format>
    <format dxfId="7546">
      <pivotArea dataOnly="0" labelOnly="1" outline="0" fieldPosition="0">
        <references count="2">
          <reference field="1" count="1" selected="0">
            <x v="690"/>
          </reference>
          <reference field="3" count="1">
            <x v="3693"/>
          </reference>
        </references>
      </pivotArea>
    </format>
    <format dxfId="7545">
      <pivotArea dataOnly="0" labelOnly="1" outline="0" fieldPosition="0">
        <references count="2">
          <reference field="1" count="1" selected="0">
            <x v="693"/>
          </reference>
          <reference field="3" count="1">
            <x v="3681"/>
          </reference>
        </references>
      </pivotArea>
    </format>
    <format dxfId="7544">
      <pivotArea dataOnly="0" labelOnly="1" outline="0" fieldPosition="0">
        <references count="2">
          <reference field="1" count="1" selected="0">
            <x v="703"/>
          </reference>
          <reference field="3" count="1">
            <x v="64"/>
          </reference>
        </references>
      </pivotArea>
    </format>
    <format dxfId="7543">
      <pivotArea dataOnly="0" labelOnly="1" outline="0" fieldPosition="0">
        <references count="2">
          <reference field="1" count="1" selected="0">
            <x v="704"/>
          </reference>
          <reference field="3" count="1">
            <x v="64"/>
          </reference>
        </references>
      </pivotArea>
    </format>
    <format dxfId="7542">
      <pivotArea dataOnly="0" labelOnly="1" outline="0" fieldPosition="0">
        <references count="2">
          <reference field="1" count="1" selected="0">
            <x v="717"/>
          </reference>
          <reference field="3" count="1">
            <x v="65"/>
          </reference>
        </references>
      </pivotArea>
    </format>
    <format dxfId="7541">
      <pivotArea dataOnly="0" labelOnly="1" outline="0" fieldPosition="0">
        <references count="2">
          <reference field="1" count="1" selected="0">
            <x v="718"/>
          </reference>
          <reference field="3" count="1">
            <x v="65"/>
          </reference>
        </references>
      </pivotArea>
    </format>
    <format dxfId="7540">
      <pivotArea dataOnly="0" labelOnly="1" outline="0" fieldPosition="0">
        <references count="2">
          <reference field="1" count="1" selected="0">
            <x v="733"/>
          </reference>
          <reference field="3" count="1">
            <x v="66"/>
          </reference>
        </references>
      </pivotArea>
    </format>
    <format dxfId="7539">
      <pivotArea dataOnly="0" labelOnly="1" outline="0" fieldPosition="0">
        <references count="2">
          <reference field="1" count="1" selected="0">
            <x v="734"/>
          </reference>
          <reference field="3" count="1">
            <x v="67"/>
          </reference>
        </references>
      </pivotArea>
    </format>
    <format dxfId="7538">
      <pivotArea dataOnly="0" labelOnly="1" outline="0" fieldPosition="0">
        <references count="2">
          <reference field="1" count="1" selected="0">
            <x v="735"/>
          </reference>
          <reference field="3" count="1">
            <x v="3694"/>
          </reference>
        </references>
      </pivotArea>
    </format>
    <format dxfId="7537">
      <pivotArea dataOnly="0" labelOnly="1" outline="0" fieldPosition="0">
        <references count="2">
          <reference field="1" count="1" selected="0">
            <x v="741"/>
          </reference>
          <reference field="3" count="1">
            <x v="68"/>
          </reference>
        </references>
      </pivotArea>
    </format>
    <format dxfId="7536">
      <pivotArea dataOnly="0" labelOnly="1" outline="0" fieldPosition="0">
        <references count="2">
          <reference field="1" count="1" selected="0">
            <x v="744"/>
          </reference>
          <reference field="3" count="1">
            <x v="69"/>
          </reference>
        </references>
      </pivotArea>
    </format>
    <format dxfId="7535">
      <pivotArea dataOnly="0" labelOnly="1" outline="0" fieldPosition="0">
        <references count="2">
          <reference field="1" count="1" selected="0">
            <x v="751"/>
          </reference>
          <reference field="3" count="1">
            <x v="70"/>
          </reference>
        </references>
      </pivotArea>
    </format>
    <format dxfId="7534">
      <pivotArea dataOnly="0" labelOnly="1" outline="0" fieldPosition="0">
        <references count="2">
          <reference field="1" count="1" selected="0">
            <x v="752"/>
          </reference>
          <reference field="3" count="1">
            <x v="70"/>
          </reference>
        </references>
      </pivotArea>
    </format>
    <format dxfId="7533">
      <pivotArea dataOnly="0" labelOnly="1" outline="0" fieldPosition="0">
        <references count="2">
          <reference field="1" count="1" selected="0">
            <x v="765"/>
          </reference>
          <reference field="3" count="1">
            <x v="71"/>
          </reference>
        </references>
      </pivotArea>
    </format>
    <format dxfId="7532">
      <pivotArea dataOnly="0" labelOnly="1" outline="0" fieldPosition="0">
        <references count="2">
          <reference field="1" count="1" selected="0">
            <x v="766"/>
          </reference>
          <reference field="3" count="1">
            <x v="71"/>
          </reference>
        </references>
      </pivotArea>
    </format>
    <format dxfId="7531">
      <pivotArea dataOnly="0" labelOnly="1" outline="0" fieldPosition="0">
        <references count="2">
          <reference field="1" count="1" selected="0">
            <x v="779"/>
          </reference>
          <reference field="3" count="1">
            <x v="72"/>
          </reference>
        </references>
      </pivotArea>
    </format>
    <format dxfId="7530">
      <pivotArea dataOnly="0" labelOnly="1" outline="0" fieldPosition="0">
        <references count="2">
          <reference field="1" count="1" selected="0">
            <x v="780"/>
          </reference>
          <reference field="3" count="1">
            <x v="72"/>
          </reference>
        </references>
      </pivotArea>
    </format>
    <format dxfId="7529">
      <pivotArea dataOnly="0" labelOnly="1" outline="0" fieldPosition="0">
        <references count="2">
          <reference field="1" count="1" selected="0">
            <x v="793"/>
          </reference>
          <reference field="3" count="1">
            <x v="73"/>
          </reference>
        </references>
      </pivotArea>
    </format>
    <format dxfId="7528">
      <pivotArea dataOnly="0" labelOnly="1" outline="0" fieldPosition="0">
        <references count="2">
          <reference field="1" count="1" selected="0">
            <x v="794"/>
          </reference>
          <reference field="3" count="1">
            <x v="73"/>
          </reference>
        </references>
      </pivotArea>
    </format>
    <format dxfId="7527">
      <pivotArea dataOnly="0" labelOnly="1" outline="0" fieldPosition="0">
        <references count="2">
          <reference field="1" count="1" selected="0">
            <x v="807"/>
          </reference>
          <reference field="3" count="1">
            <x v="74"/>
          </reference>
        </references>
      </pivotArea>
    </format>
    <format dxfId="7526">
      <pivotArea dataOnly="0" labelOnly="1" outline="0" fieldPosition="0">
        <references count="2">
          <reference field="1" count="1" selected="0">
            <x v="808"/>
          </reference>
          <reference field="3" count="1">
            <x v="74"/>
          </reference>
        </references>
      </pivotArea>
    </format>
    <format dxfId="7525">
      <pivotArea dataOnly="0" labelOnly="1" outline="0" fieldPosition="0">
        <references count="2">
          <reference field="1" count="1" selected="0">
            <x v="821"/>
          </reference>
          <reference field="3" count="1">
            <x v="75"/>
          </reference>
        </references>
      </pivotArea>
    </format>
    <format dxfId="7524">
      <pivotArea dataOnly="0" labelOnly="1" outline="0" fieldPosition="0">
        <references count="2">
          <reference field="1" count="1" selected="0">
            <x v="822"/>
          </reference>
          <reference field="3" count="1">
            <x v="75"/>
          </reference>
        </references>
      </pivotArea>
    </format>
    <format dxfId="7523">
      <pivotArea dataOnly="0" labelOnly="1" outline="0" fieldPosition="0">
        <references count="2">
          <reference field="1" count="1" selected="0">
            <x v="835"/>
          </reference>
          <reference field="3" count="1">
            <x v="76"/>
          </reference>
        </references>
      </pivotArea>
    </format>
    <format dxfId="7522">
      <pivotArea dataOnly="0" labelOnly="1" outline="0" fieldPosition="0">
        <references count="2">
          <reference field="1" count="1" selected="0">
            <x v="836"/>
          </reference>
          <reference field="3" count="1">
            <x v="76"/>
          </reference>
        </references>
      </pivotArea>
    </format>
    <format dxfId="7521">
      <pivotArea dataOnly="0" labelOnly="1" outline="0" fieldPosition="0">
        <references count="2">
          <reference field="1" count="1" selected="0">
            <x v="849"/>
          </reference>
          <reference field="3" count="1">
            <x v="77"/>
          </reference>
        </references>
      </pivotArea>
    </format>
    <format dxfId="7520">
      <pivotArea dataOnly="0" labelOnly="1" outline="0" fieldPosition="0">
        <references count="2">
          <reference field="1" count="1" selected="0">
            <x v="850"/>
          </reference>
          <reference field="3" count="1">
            <x v="77"/>
          </reference>
        </references>
      </pivotArea>
    </format>
    <format dxfId="7519">
      <pivotArea dataOnly="0" labelOnly="1" outline="0" fieldPosition="0">
        <references count="2">
          <reference field="1" count="1" selected="0">
            <x v="863"/>
          </reference>
          <reference field="3" count="1">
            <x v="78"/>
          </reference>
        </references>
      </pivotArea>
    </format>
    <format dxfId="7518">
      <pivotArea dataOnly="0" labelOnly="1" outline="0" fieldPosition="0">
        <references count="2">
          <reference field="1" count="1" selected="0">
            <x v="869"/>
          </reference>
          <reference field="3" count="1">
            <x v="79"/>
          </reference>
        </references>
      </pivotArea>
    </format>
    <format dxfId="7517">
      <pivotArea dataOnly="0" labelOnly="1" outline="0" fieldPosition="0">
        <references count="2">
          <reference field="1" count="1" selected="0">
            <x v="870"/>
          </reference>
          <reference field="3" count="1">
            <x v="3695"/>
          </reference>
        </references>
      </pivotArea>
    </format>
    <format dxfId="7516">
      <pivotArea dataOnly="0" labelOnly="1" outline="0" fieldPosition="0">
        <references count="2">
          <reference field="1" count="1" selected="0">
            <x v="875"/>
          </reference>
          <reference field="3" count="1">
            <x v="1861"/>
          </reference>
        </references>
      </pivotArea>
    </format>
    <format dxfId="7515">
      <pivotArea dataOnly="0" labelOnly="1" outline="0" fieldPosition="0">
        <references count="2">
          <reference field="1" count="1" selected="0">
            <x v="883"/>
          </reference>
          <reference field="3" count="1">
            <x v="7"/>
          </reference>
        </references>
      </pivotArea>
    </format>
    <format dxfId="7514">
      <pivotArea dataOnly="0" labelOnly="1" outline="0" fieldPosition="0">
        <references count="2">
          <reference field="1" count="1" selected="0">
            <x v="884"/>
          </reference>
          <reference field="3" count="1">
            <x v="3696"/>
          </reference>
        </references>
      </pivotArea>
    </format>
    <format dxfId="7513">
      <pivotArea dataOnly="0" labelOnly="1" outline="0" fieldPosition="0">
        <references count="2">
          <reference field="1" count="1" selected="0">
            <x v="889"/>
          </reference>
          <reference field="3" count="1">
            <x v="3697"/>
          </reference>
        </references>
      </pivotArea>
    </format>
    <format dxfId="7512">
      <pivotArea dataOnly="0" labelOnly="1" outline="0" fieldPosition="0">
        <references count="2">
          <reference field="1" count="1" selected="0">
            <x v="897"/>
          </reference>
          <reference field="3" count="1">
            <x v="5"/>
          </reference>
        </references>
      </pivotArea>
    </format>
    <format dxfId="7511">
      <pivotArea dataOnly="0" labelOnly="1" outline="0" fieldPosition="0">
        <references count="2">
          <reference field="1" count="1" selected="0">
            <x v="898"/>
          </reference>
          <reference field="3" count="1">
            <x v="5"/>
          </reference>
        </references>
      </pivotArea>
    </format>
    <format dxfId="7510">
      <pivotArea dataOnly="0" labelOnly="1" outline="0" fieldPosition="0">
        <references count="2">
          <reference field="1" count="1" selected="0">
            <x v="911"/>
          </reference>
          <reference field="3" count="1">
            <x v="80"/>
          </reference>
        </references>
      </pivotArea>
    </format>
    <format dxfId="7509">
      <pivotArea dataOnly="0" labelOnly="1" outline="0" fieldPosition="0">
        <references count="2">
          <reference field="1" count="1" selected="0">
            <x v="912"/>
          </reference>
          <reference field="3" count="1">
            <x v="80"/>
          </reference>
        </references>
      </pivotArea>
    </format>
    <format dxfId="7508">
      <pivotArea dataOnly="0" labelOnly="1" outline="0" fieldPosition="0">
        <references count="2">
          <reference field="1" count="1" selected="0">
            <x v="925"/>
          </reference>
          <reference field="3" count="1">
            <x v="81"/>
          </reference>
        </references>
      </pivotArea>
    </format>
    <format dxfId="7507">
      <pivotArea dataOnly="0" labelOnly="1" outline="0" fieldPosition="0">
        <references count="2">
          <reference field="1" count="1" selected="0">
            <x v="926"/>
          </reference>
          <reference field="3" count="1">
            <x v="81"/>
          </reference>
        </references>
      </pivotArea>
    </format>
    <format dxfId="7506">
      <pivotArea dataOnly="0" labelOnly="1" outline="0" fieldPosition="0">
        <references count="2">
          <reference field="1" count="1" selected="0">
            <x v="939"/>
          </reference>
          <reference field="3" count="1">
            <x v="82"/>
          </reference>
        </references>
      </pivotArea>
    </format>
    <format dxfId="7505">
      <pivotArea dataOnly="0" labelOnly="1" outline="0" fieldPosition="0">
        <references count="2">
          <reference field="1" count="1" selected="0">
            <x v="940"/>
          </reference>
          <reference field="3" count="1">
            <x v="3698"/>
          </reference>
        </references>
      </pivotArea>
    </format>
    <format dxfId="7504">
      <pivotArea dataOnly="0" labelOnly="1" outline="0" fieldPosition="0">
        <references count="2">
          <reference field="1" count="1" selected="0">
            <x v="941"/>
          </reference>
          <reference field="3" count="1">
            <x v="3699"/>
          </reference>
        </references>
      </pivotArea>
    </format>
    <format dxfId="7503">
      <pivotArea dataOnly="0" labelOnly="1" outline="0" fieldPosition="0">
        <references count="2">
          <reference field="1" count="1" selected="0">
            <x v="942"/>
          </reference>
          <reference field="3" count="1">
            <x v="3700"/>
          </reference>
        </references>
      </pivotArea>
    </format>
    <format dxfId="7502">
      <pivotArea dataOnly="0" labelOnly="1" outline="0" fieldPosition="0">
        <references count="2">
          <reference field="1" count="1" selected="0">
            <x v="943"/>
          </reference>
          <reference field="3" count="1">
            <x v="3701"/>
          </reference>
        </references>
      </pivotArea>
    </format>
    <format dxfId="7501">
      <pivotArea dataOnly="0" labelOnly="1" outline="0" fieldPosition="0">
        <references count="2">
          <reference field="1" count="1" selected="0">
            <x v="945"/>
          </reference>
          <reference field="3" count="1">
            <x v="3702"/>
          </reference>
        </references>
      </pivotArea>
    </format>
    <format dxfId="7500">
      <pivotArea dataOnly="0" labelOnly="1" outline="0" fieldPosition="0">
        <references count="2">
          <reference field="1" count="1" selected="0">
            <x v="946"/>
          </reference>
          <reference field="3" count="1">
            <x v="3703"/>
          </reference>
        </references>
      </pivotArea>
    </format>
    <format dxfId="7499">
      <pivotArea dataOnly="0" labelOnly="1" outline="0" fieldPosition="0">
        <references count="2">
          <reference field="1" count="1" selected="0">
            <x v="947"/>
          </reference>
          <reference field="3" count="1">
            <x v="3701"/>
          </reference>
        </references>
      </pivotArea>
    </format>
    <format dxfId="7498">
      <pivotArea dataOnly="0" labelOnly="1" outline="0" fieldPosition="0">
        <references count="2">
          <reference field="1" count="1" selected="0">
            <x v="958"/>
          </reference>
          <reference field="3" count="1">
            <x v="83"/>
          </reference>
        </references>
      </pivotArea>
    </format>
    <format dxfId="7497">
      <pivotArea dataOnly="0" labelOnly="1" outline="0" fieldPosition="0">
        <references count="2">
          <reference field="1" count="1" selected="0">
            <x v="959"/>
          </reference>
          <reference field="3" count="1">
            <x v="3704"/>
          </reference>
        </references>
      </pivotArea>
    </format>
    <format dxfId="7496">
      <pivotArea dataOnly="0" labelOnly="1" outline="0" fieldPosition="0">
        <references count="2">
          <reference field="1" count="1" selected="0">
            <x v="964"/>
          </reference>
          <reference field="3" count="1">
            <x v="3705"/>
          </reference>
        </references>
      </pivotArea>
    </format>
    <format dxfId="7495">
      <pivotArea dataOnly="0" labelOnly="1" outline="0" fieldPosition="0">
        <references count="2">
          <reference field="1" count="1" selected="0">
            <x v="966"/>
          </reference>
          <reference field="3" count="1">
            <x v="3706"/>
          </reference>
        </references>
      </pivotArea>
    </format>
    <format dxfId="7494">
      <pivotArea dataOnly="0" labelOnly="1" outline="0" fieldPosition="0">
        <references count="2">
          <reference field="1" count="1" selected="0">
            <x v="972"/>
          </reference>
          <reference field="3" count="1">
            <x v="84"/>
          </reference>
        </references>
      </pivotArea>
    </format>
    <format dxfId="7493">
      <pivotArea dataOnly="0" labelOnly="1" outline="0" fieldPosition="0">
        <references count="2">
          <reference field="1" count="1" selected="0">
            <x v="973"/>
          </reference>
          <reference field="3" count="1">
            <x v="84"/>
          </reference>
        </references>
      </pivotArea>
    </format>
    <format dxfId="7492">
      <pivotArea dataOnly="0" labelOnly="1" outline="0" fieldPosition="0">
        <references count="2">
          <reference field="1" count="1" selected="0">
            <x v="986"/>
          </reference>
          <reference field="3" count="1">
            <x v="85"/>
          </reference>
        </references>
      </pivotArea>
    </format>
    <format dxfId="7491">
      <pivotArea dataOnly="0" labelOnly="1" outline="0" fieldPosition="0">
        <references count="2">
          <reference field="1" count="1" selected="0">
            <x v="987"/>
          </reference>
          <reference field="3" count="1">
            <x v="1974"/>
          </reference>
        </references>
      </pivotArea>
    </format>
    <format dxfId="7490">
      <pivotArea dataOnly="0" labelOnly="1" outline="0" fieldPosition="0">
        <references count="2">
          <reference field="1" count="1" selected="0">
            <x v="996"/>
          </reference>
          <reference field="3" count="1">
            <x v="3707"/>
          </reference>
        </references>
      </pivotArea>
    </format>
    <format dxfId="7489">
      <pivotArea dataOnly="0" labelOnly="1" outline="0" fieldPosition="0">
        <references count="2">
          <reference field="1" count="1" selected="0">
            <x v="1048"/>
          </reference>
          <reference field="3" count="1">
            <x v="86"/>
          </reference>
        </references>
      </pivotArea>
    </format>
    <format dxfId="7488">
      <pivotArea dataOnly="0" labelOnly="1" outline="0" fieldPosition="0">
        <references count="2">
          <reference field="1" count="1" selected="0">
            <x v="1054"/>
          </reference>
          <reference field="3" count="1">
            <x v="87"/>
          </reference>
        </references>
      </pivotArea>
    </format>
    <format dxfId="7487">
      <pivotArea dataOnly="0" labelOnly="1" outline="0" fieldPosition="0">
        <references count="2">
          <reference field="1" count="1" selected="0">
            <x v="1055"/>
          </reference>
          <reference field="3" count="1">
            <x v="87"/>
          </reference>
        </references>
      </pivotArea>
    </format>
    <format dxfId="7486">
      <pivotArea dataOnly="0" labelOnly="1" outline="0" fieldPosition="0">
        <references count="2">
          <reference field="1" count="1" selected="0">
            <x v="1068"/>
          </reference>
          <reference field="3" count="1">
            <x v="88"/>
          </reference>
        </references>
      </pivotArea>
    </format>
    <format dxfId="7485">
      <pivotArea dataOnly="0" labelOnly="1" outline="0" fieldPosition="0">
        <references count="2">
          <reference field="1" count="1" selected="0">
            <x v="1069"/>
          </reference>
          <reference field="3" count="1">
            <x v="3708"/>
          </reference>
        </references>
      </pivotArea>
    </format>
    <format dxfId="7484">
      <pivotArea dataOnly="0" labelOnly="1" outline="0" fieldPosition="0">
        <references count="2">
          <reference field="1" count="1" selected="0">
            <x v="1074"/>
          </reference>
          <reference field="3" count="1">
            <x v="3709"/>
          </reference>
        </references>
      </pivotArea>
    </format>
    <format dxfId="7483">
      <pivotArea dataOnly="0" labelOnly="1" outline="0" fieldPosition="0">
        <references count="2">
          <reference field="1" count="1" selected="0">
            <x v="1076"/>
          </reference>
          <reference field="3" count="1">
            <x v="3710"/>
          </reference>
        </references>
      </pivotArea>
    </format>
    <format dxfId="7482">
      <pivotArea dataOnly="0" labelOnly="1" outline="0" fieldPosition="0">
        <references count="2">
          <reference field="1" count="1" selected="0">
            <x v="1082"/>
          </reference>
          <reference field="3" count="1">
            <x v="89"/>
          </reference>
        </references>
      </pivotArea>
    </format>
    <format dxfId="7481">
      <pivotArea dataOnly="0" labelOnly="1" outline="0" fieldPosition="0">
        <references count="2">
          <reference field="1" count="1" selected="0">
            <x v="1083"/>
          </reference>
          <reference field="3" count="1">
            <x v="3711"/>
          </reference>
        </references>
      </pivotArea>
    </format>
    <format dxfId="7480">
      <pivotArea dataOnly="0" labelOnly="1" outline="0" fieldPosition="0">
        <references count="2">
          <reference field="1" count="1" selected="0">
            <x v="1089"/>
          </reference>
          <reference field="3" count="1">
            <x v="3712"/>
          </reference>
        </references>
      </pivotArea>
    </format>
    <format dxfId="7479">
      <pivotArea dataOnly="0" labelOnly="1" outline="0" fieldPosition="0">
        <references count="2">
          <reference field="1" count="1" selected="0">
            <x v="1097"/>
          </reference>
          <reference field="3" count="1">
            <x v="90"/>
          </reference>
        </references>
      </pivotArea>
    </format>
    <format dxfId="7478">
      <pivotArea dataOnly="0" labelOnly="1" outline="0" fieldPosition="0">
        <references count="2">
          <reference field="1" count="1" selected="0">
            <x v="1098"/>
          </reference>
          <reference field="3" count="1">
            <x v="90"/>
          </reference>
        </references>
      </pivotArea>
    </format>
    <format dxfId="7477">
      <pivotArea dataOnly="0" labelOnly="1" outline="0" fieldPosition="0">
        <references count="2">
          <reference field="1" count="1" selected="0">
            <x v="1111"/>
          </reference>
          <reference field="3" count="1">
            <x v="91"/>
          </reference>
        </references>
      </pivotArea>
    </format>
    <format dxfId="7476">
      <pivotArea dataOnly="0" labelOnly="1" outline="0" fieldPosition="0">
        <references count="2">
          <reference field="1" count="1" selected="0">
            <x v="1112"/>
          </reference>
          <reference field="3" count="1">
            <x v="91"/>
          </reference>
        </references>
      </pivotArea>
    </format>
    <format dxfId="7475">
      <pivotArea dataOnly="0" labelOnly="1" outline="0" fieldPosition="0">
        <references count="2">
          <reference field="1" count="1" selected="0">
            <x v="1125"/>
          </reference>
          <reference field="3" count="1">
            <x v="92"/>
          </reference>
        </references>
      </pivotArea>
    </format>
    <format dxfId="7474">
      <pivotArea dataOnly="0" labelOnly="1" outline="0" fieldPosition="0">
        <references count="2">
          <reference field="1" count="1" selected="0">
            <x v="1126"/>
          </reference>
          <reference field="3" count="1">
            <x v="92"/>
          </reference>
        </references>
      </pivotArea>
    </format>
    <format dxfId="7473">
      <pivotArea dataOnly="0" labelOnly="1" outline="0" fieldPosition="0">
        <references count="2">
          <reference field="1" count="1" selected="0">
            <x v="1139"/>
          </reference>
          <reference field="3" count="1">
            <x v="93"/>
          </reference>
        </references>
      </pivotArea>
    </format>
    <format dxfId="7472">
      <pivotArea dataOnly="0" labelOnly="1" outline="0" fieldPosition="0">
        <references count="2">
          <reference field="1" count="1" selected="0">
            <x v="1140"/>
          </reference>
          <reference field="3" count="1">
            <x v="93"/>
          </reference>
        </references>
      </pivotArea>
    </format>
    <format dxfId="7471">
      <pivotArea dataOnly="0" labelOnly="1" outline="0" fieldPosition="0">
        <references count="2">
          <reference field="1" count="1" selected="0">
            <x v="1176"/>
          </reference>
          <reference field="3" count="1">
            <x v="94"/>
          </reference>
        </references>
      </pivotArea>
    </format>
    <format dxfId="7470">
      <pivotArea dataOnly="0" labelOnly="1" outline="0" fieldPosition="0">
        <references count="2">
          <reference field="1" count="1" selected="0">
            <x v="1186"/>
          </reference>
          <reference field="3" count="1">
            <x v="94"/>
          </reference>
        </references>
      </pivotArea>
    </format>
    <format dxfId="7469">
      <pivotArea dataOnly="0" labelOnly="1" outline="0" fieldPosition="0">
        <references count="2">
          <reference field="1" count="1" selected="0">
            <x v="1187"/>
          </reference>
          <reference field="3" count="1">
            <x v="3713"/>
          </reference>
        </references>
      </pivotArea>
    </format>
    <format dxfId="7468">
      <pivotArea dataOnly="0" labelOnly="1" outline="0" fieldPosition="0">
        <references count="2">
          <reference field="1" count="1" selected="0">
            <x v="1200"/>
          </reference>
          <reference field="3" count="1">
            <x v="3714"/>
          </reference>
        </references>
      </pivotArea>
    </format>
    <format dxfId="7467">
      <pivotArea dataOnly="0" labelOnly="1" outline="0" fieldPosition="0">
        <references count="2">
          <reference field="1" count="1" selected="0">
            <x v="1202"/>
          </reference>
          <reference field="3" count="1">
            <x v="3715"/>
          </reference>
        </references>
      </pivotArea>
    </format>
    <format dxfId="7466">
      <pivotArea dataOnly="0" labelOnly="1" outline="0" fieldPosition="0">
        <references count="2">
          <reference field="1" count="1" selected="0">
            <x v="1208"/>
          </reference>
          <reference field="3" count="1">
            <x v="95"/>
          </reference>
        </references>
      </pivotArea>
    </format>
    <format dxfId="7465">
      <pivotArea dataOnly="0" labelOnly="1" outline="0" fieldPosition="0">
        <references count="2">
          <reference field="1" count="1" selected="0">
            <x v="1209"/>
          </reference>
          <reference field="3" count="1">
            <x v="95"/>
          </reference>
        </references>
      </pivotArea>
    </format>
    <format dxfId="7464">
      <pivotArea dataOnly="0" labelOnly="1" outline="0" fieldPosition="0">
        <references count="2">
          <reference field="1" count="1" selected="0">
            <x v="1222"/>
          </reference>
          <reference field="3" count="1">
            <x v="96"/>
          </reference>
        </references>
      </pivotArea>
    </format>
    <format dxfId="7463">
      <pivotArea dataOnly="0" labelOnly="1" outline="0" fieldPosition="0">
        <references count="2">
          <reference field="1" count="1" selected="0">
            <x v="1228"/>
          </reference>
          <reference field="3" count="1">
            <x v="97"/>
          </reference>
        </references>
      </pivotArea>
    </format>
    <format dxfId="7462">
      <pivotArea dataOnly="0" labelOnly="1" outline="0" fieldPosition="0">
        <references count="2">
          <reference field="1" count="1" selected="0">
            <x v="1229"/>
          </reference>
          <reference field="3" count="1">
            <x v="3716"/>
          </reference>
        </references>
      </pivotArea>
    </format>
    <format dxfId="7461">
      <pivotArea dataOnly="0" labelOnly="1" outline="0" fieldPosition="0">
        <references count="2">
          <reference field="1" count="1" selected="0">
            <x v="1234"/>
          </reference>
          <reference field="3" count="1">
            <x v="3717"/>
          </reference>
        </references>
      </pivotArea>
    </format>
    <format dxfId="7460">
      <pivotArea dataOnly="0" labelOnly="1" outline="0" fieldPosition="0">
        <references count="2">
          <reference field="1" count="1" selected="0">
            <x v="1236"/>
          </reference>
          <reference field="3" count="1">
            <x v="3718"/>
          </reference>
        </references>
      </pivotArea>
    </format>
    <format dxfId="7459">
      <pivotArea dataOnly="0" labelOnly="1" outline="0" fieldPosition="0">
        <references count="2">
          <reference field="1" count="1" selected="0">
            <x v="1238"/>
          </reference>
          <reference field="3" count="1">
            <x v="3719"/>
          </reference>
        </references>
      </pivotArea>
    </format>
    <format dxfId="7458">
      <pivotArea dataOnly="0" labelOnly="1" outline="0" fieldPosition="0">
        <references count="2">
          <reference field="1" count="1" selected="0">
            <x v="1240"/>
          </reference>
          <reference field="3" count="1">
            <x v="3720"/>
          </reference>
        </references>
      </pivotArea>
    </format>
    <format dxfId="7457">
      <pivotArea dataOnly="0" labelOnly="1" outline="0" fieldPosition="0">
        <references count="2">
          <reference field="1" count="1" selected="0">
            <x v="1242"/>
          </reference>
          <reference field="3" count="1">
            <x v="98"/>
          </reference>
        </references>
      </pivotArea>
    </format>
    <format dxfId="7456">
      <pivotArea dataOnly="0" labelOnly="1" outline="0" fieldPosition="0">
        <references count="2">
          <reference field="1" count="1" selected="0">
            <x v="1243"/>
          </reference>
          <reference field="3" count="1">
            <x v="3721"/>
          </reference>
        </references>
      </pivotArea>
    </format>
    <format dxfId="7455">
      <pivotArea dataOnly="0" labelOnly="1" outline="0" fieldPosition="0">
        <references count="2">
          <reference field="1" count="1" selected="0">
            <x v="1248"/>
          </reference>
          <reference field="3" count="1">
            <x v="3722"/>
          </reference>
        </references>
      </pivotArea>
    </format>
    <format dxfId="7454">
      <pivotArea dataOnly="0" labelOnly="1" outline="0" fieldPosition="0">
        <references count="2">
          <reference field="1" count="1" selected="0">
            <x v="1250"/>
          </reference>
          <reference field="3" count="1">
            <x v="3723"/>
          </reference>
        </references>
      </pivotArea>
    </format>
    <format dxfId="7453">
      <pivotArea dataOnly="0" labelOnly="1" outline="0" fieldPosition="0">
        <references count="2">
          <reference field="1" count="1" selected="0">
            <x v="1256"/>
          </reference>
          <reference field="3" count="1">
            <x v="99"/>
          </reference>
        </references>
      </pivotArea>
    </format>
    <format dxfId="7452">
      <pivotArea dataOnly="0" labelOnly="1" outline="0" fieldPosition="0">
        <references count="2">
          <reference field="1" count="1" selected="0">
            <x v="1257"/>
          </reference>
          <reference field="3" count="1">
            <x v="3724"/>
          </reference>
        </references>
      </pivotArea>
    </format>
    <format dxfId="7451">
      <pivotArea dataOnly="0" labelOnly="1" outline="0" fieldPosition="0">
        <references count="2">
          <reference field="1" count="1" selected="0">
            <x v="1262"/>
          </reference>
          <reference field="3" count="1">
            <x v="3725"/>
          </reference>
        </references>
      </pivotArea>
    </format>
    <format dxfId="7450">
      <pivotArea dataOnly="0" labelOnly="1" outline="0" fieldPosition="0">
        <references count="2">
          <reference field="1" count="1" selected="0">
            <x v="1270"/>
          </reference>
          <reference field="3" count="1">
            <x v="100"/>
          </reference>
        </references>
      </pivotArea>
    </format>
    <format dxfId="7449">
      <pivotArea dataOnly="0" labelOnly="1" outline="0" fieldPosition="0">
        <references count="2">
          <reference field="1" count="1" selected="0">
            <x v="1271"/>
          </reference>
          <reference field="3" count="1">
            <x v="100"/>
          </reference>
        </references>
      </pivotArea>
    </format>
    <format dxfId="7448">
      <pivotArea dataOnly="0" labelOnly="1" outline="0" fieldPosition="0">
        <references count="2">
          <reference field="1" count="1" selected="0">
            <x v="1284"/>
          </reference>
          <reference field="3" count="1">
            <x v="101"/>
          </reference>
        </references>
      </pivotArea>
    </format>
    <format dxfId="7447">
      <pivotArea dataOnly="0" labelOnly="1" outline="0" fieldPosition="0">
        <references count="2">
          <reference field="1" count="1" selected="0">
            <x v="1285"/>
          </reference>
          <reference field="3" count="1">
            <x v="101"/>
          </reference>
        </references>
      </pivotArea>
    </format>
    <format dxfId="7446">
      <pivotArea dataOnly="0" labelOnly="1" outline="0" fieldPosition="0">
        <references count="2">
          <reference field="1" count="1" selected="0">
            <x v="1298"/>
          </reference>
          <reference field="3" count="1">
            <x v="102"/>
          </reference>
        </references>
      </pivotArea>
    </format>
    <format dxfId="7445">
      <pivotArea dataOnly="0" labelOnly="1" outline="0" fieldPosition="0">
        <references count="2">
          <reference field="1" count="1" selected="0">
            <x v="1299"/>
          </reference>
          <reference field="3" count="1">
            <x v="103"/>
          </reference>
        </references>
      </pivotArea>
    </format>
    <format dxfId="7444">
      <pivotArea dataOnly="0" labelOnly="1" outline="0" fieldPosition="0">
        <references count="2">
          <reference field="1" count="1" selected="0">
            <x v="1300"/>
          </reference>
          <reference field="3" count="1">
            <x v="103"/>
          </reference>
        </references>
      </pivotArea>
    </format>
    <format dxfId="7443">
      <pivotArea dataOnly="0" labelOnly="1" outline="0" fieldPosition="0">
        <references count="2">
          <reference field="1" count="1" selected="0">
            <x v="1313"/>
          </reference>
          <reference field="3" count="1">
            <x v="104"/>
          </reference>
        </references>
      </pivotArea>
    </format>
    <format dxfId="7442">
      <pivotArea dataOnly="0" labelOnly="1" outline="0" fieldPosition="0">
        <references count="2">
          <reference field="1" count="1" selected="0">
            <x v="1314"/>
          </reference>
          <reference field="3" count="1">
            <x v="3726"/>
          </reference>
        </references>
      </pivotArea>
    </format>
    <format dxfId="7441">
      <pivotArea dataOnly="0" labelOnly="1" outline="0" fieldPosition="0">
        <references count="2">
          <reference field="1" count="1" selected="0">
            <x v="1322"/>
          </reference>
          <reference field="3" count="1">
            <x v="3727"/>
          </reference>
        </references>
      </pivotArea>
    </format>
    <format dxfId="7440">
      <pivotArea dataOnly="0" labelOnly="1" outline="0" fieldPosition="0">
        <references count="2">
          <reference field="1" count="1" selected="0">
            <x v="1330"/>
          </reference>
          <reference field="3" count="1">
            <x v="105"/>
          </reference>
        </references>
      </pivotArea>
    </format>
    <format dxfId="7439">
      <pivotArea dataOnly="0" labelOnly="1" outline="0" fieldPosition="0">
        <references count="2">
          <reference field="1" count="1" selected="0">
            <x v="1331"/>
          </reference>
          <reference field="3" count="1">
            <x v="3728"/>
          </reference>
        </references>
      </pivotArea>
    </format>
    <format dxfId="7438">
      <pivotArea dataOnly="0" labelOnly="1" outline="0" fieldPosition="0">
        <references count="2">
          <reference field="1" count="1" selected="0">
            <x v="1340"/>
          </reference>
          <reference field="3" count="1">
            <x v="3729"/>
          </reference>
        </references>
      </pivotArea>
    </format>
    <format dxfId="7437">
      <pivotArea dataOnly="0" labelOnly="1" outline="0" fieldPosition="0">
        <references count="2">
          <reference field="1" count="1" selected="0">
            <x v="1342"/>
          </reference>
          <reference field="3" count="1">
            <x v="3730"/>
          </reference>
        </references>
      </pivotArea>
    </format>
    <format dxfId="7436">
      <pivotArea dataOnly="0" labelOnly="1" outline="0" fieldPosition="0">
        <references count="2">
          <reference field="1" count="1" selected="0">
            <x v="1354"/>
          </reference>
          <reference field="3" count="1">
            <x v="106"/>
          </reference>
        </references>
      </pivotArea>
    </format>
    <format dxfId="7435">
      <pivotArea dataOnly="0" labelOnly="1" outline="0" fieldPosition="0">
        <references count="2">
          <reference field="1" count="1" selected="0">
            <x v="1355"/>
          </reference>
          <reference field="3" count="1">
            <x v="107"/>
          </reference>
        </references>
      </pivotArea>
    </format>
    <format dxfId="7434">
      <pivotArea dataOnly="0" labelOnly="1" outline="0" fieldPosition="0">
        <references count="2">
          <reference field="1" count="1" selected="0">
            <x v="1356"/>
          </reference>
          <reference field="3" count="1">
            <x v="3731"/>
          </reference>
        </references>
      </pivotArea>
    </format>
    <format dxfId="7433">
      <pivotArea dataOnly="0" labelOnly="1" outline="0" fieldPosition="0">
        <references count="2">
          <reference field="1" count="1" selected="0">
            <x v="1362"/>
          </reference>
          <reference field="3" count="1">
            <x v="3732"/>
          </reference>
        </references>
      </pivotArea>
    </format>
    <format dxfId="7432">
      <pivotArea dataOnly="0" labelOnly="1" outline="0" fieldPosition="0">
        <references count="2">
          <reference field="1" count="1" selected="0">
            <x v="1364"/>
          </reference>
          <reference field="3" count="1">
            <x v="3733"/>
          </reference>
        </references>
      </pivotArea>
    </format>
    <format dxfId="7431">
      <pivotArea dataOnly="0" labelOnly="1" outline="0" fieldPosition="0">
        <references count="2">
          <reference field="1" count="1" selected="0">
            <x v="1370"/>
          </reference>
          <reference field="3" count="1">
            <x v="108"/>
          </reference>
        </references>
      </pivotArea>
    </format>
    <format dxfId="7430">
      <pivotArea dataOnly="0" labelOnly="1" outline="0" fieldPosition="0">
        <references count="2">
          <reference field="1" count="1" selected="0">
            <x v="1371"/>
          </reference>
          <reference field="3" count="1">
            <x v="3734"/>
          </reference>
        </references>
      </pivotArea>
    </format>
    <format dxfId="7429">
      <pivotArea dataOnly="0" labelOnly="1" outline="0" fieldPosition="0">
        <references count="2">
          <reference field="1" count="1" selected="0">
            <x v="1384"/>
          </reference>
          <reference field="3" count="1">
            <x v="109"/>
          </reference>
        </references>
      </pivotArea>
    </format>
    <format dxfId="7428">
      <pivotArea dataOnly="0" labelOnly="1" outline="0" fieldPosition="0">
        <references count="2">
          <reference field="1" count="1" selected="0">
            <x v="1385"/>
          </reference>
          <reference field="3" count="1">
            <x v="3735"/>
          </reference>
        </references>
      </pivotArea>
    </format>
    <format dxfId="7427">
      <pivotArea dataOnly="0" labelOnly="1" outline="0" fieldPosition="0">
        <references count="2">
          <reference field="1" count="1" selected="0">
            <x v="1390"/>
          </reference>
          <reference field="3" count="1">
            <x v="3736"/>
          </reference>
        </references>
      </pivotArea>
    </format>
    <format dxfId="7426">
      <pivotArea dataOnly="0" labelOnly="1" outline="0" fieldPosition="0">
        <references count="2">
          <reference field="1" count="1" selected="0">
            <x v="1392"/>
          </reference>
          <reference field="3" count="1">
            <x v="3737"/>
          </reference>
        </references>
      </pivotArea>
    </format>
    <format dxfId="7425">
      <pivotArea dataOnly="0" labelOnly="1" outline="0" fieldPosition="0">
        <references count="2">
          <reference field="1" count="1" selected="0">
            <x v="1398"/>
          </reference>
          <reference field="3" count="1">
            <x v="110"/>
          </reference>
        </references>
      </pivotArea>
    </format>
    <format dxfId="7424">
      <pivotArea dataOnly="0" labelOnly="1" outline="0" fieldPosition="0">
        <references count="2">
          <reference field="1" count="1" selected="0">
            <x v="1399"/>
          </reference>
          <reference field="3" count="1">
            <x v="110"/>
          </reference>
        </references>
      </pivotArea>
    </format>
    <format dxfId="7423">
      <pivotArea dataOnly="0" labelOnly="1" outline="0" fieldPosition="0">
        <references count="2">
          <reference field="1" count="1" selected="0">
            <x v="1412"/>
          </reference>
          <reference field="3" count="1">
            <x v="111"/>
          </reference>
        </references>
      </pivotArea>
    </format>
    <format dxfId="7422">
      <pivotArea dataOnly="0" labelOnly="1" outline="0" fieldPosition="0">
        <references count="2">
          <reference field="1" count="1" selected="0">
            <x v="1413"/>
          </reference>
          <reference field="3" count="1">
            <x v="111"/>
          </reference>
        </references>
      </pivotArea>
    </format>
    <format dxfId="7421">
      <pivotArea dataOnly="0" labelOnly="1" outline="0" fieldPosition="0">
        <references count="2">
          <reference field="1" count="1" selected="0">
            <x v="1426"/>
          </reference>
          <reference field="3" count="1">
            <x v="112"/>
          </reference>
        </references>
      </pivotArea>
    </format>
    <format dxfId="7420">
      <pivotArea dataOnly="0" labelOnly="1" outline="0" fieldPosition="0">
        <references count="2">
          <reference field="1" count="1" selected="0">
            <x v="1427"/>
          </reference>
          <reference field="3" count="1">
            <x v="3738"/>
          </reference>
        </references>
      </pivotArea>
    </format>
    <format dxfId="7419">
      <pivotArea dataOnly="0" labelOnly="1" outline="0" fieldPosition="0">
        <references count="2">
          <reference field="1" count="1" selected="0">
            <x v="1432"/>
          </reference>
          <reference field="3" count="1">
            <x v="3739"/>
          </reference>
        </references>
      </pivotArea>
    </format>
    <format dxfId="7418">
      <pivotArea dataOnly="0" labelOnly="1" outline="0" fieldPosition="0">
        <references count="2">
          <reference field="1" count="1" selected="0">
            <x v="1436"/>
          </reference>
          <reference field="3" count="1">
            <x v="2432"/>
          </reference>
        </references>
      </pivotArea>
    </format>
    <format dxfId="7417">
      <pivotArea dataOnly="0" labelOnly="1" outline="0" fieldPosition="0">
        <references count="2">
          <reference field="1" count="1" selected="0">
            <x v="1442"/>
          </reference>
          <reference field="3" count="1">
            <x v="113"/>
          </reference>
        </references>
      </pivotArea>
    </format>
    <format dxfId="7416">
      <pivotArea dataOnly="0" labelOnly="1" outline="0" fieldPosition="0">
        <references count="2">
          <reference field="1" count="1" selected="0">
            <x v="1443"/>
          </reference>
          <reference field="3" count="1">
            <x v="113"/>
          </reference>
        </references>
      </pivotArea>
    </format>
    <format dxfId="7415">
      <pivotArea dataOnly="0" labelOnly="1" outline="0" fieldPosition="0">
        <references count="2">
          <reference field="1" count="1" selected="0">
            <x v="1456"/>
          </reference>
          <reference field="3" count="1">
            <x v="114"/>
          </reference>
        </references>
      </pivotArea>
    </format>
    <format dxfId="7414">
      <pivotArea dataOnly="0" labelOnly="1" outline="0" fieldPosition="0">
        <references count="2">
          <reference field="1" count="1" selected="0">
            <x v="1457"/>
          </reference>
          <reference field="3" count="1">
            <x v="114"/>
          </reference>
        </references>
      </pivotArea>
    </format>
    <format dxfId="7413">
      <pivotArea dataOnly="0" labelOnly="1" outline="0" fieldPosition="0">
        <references count="2">
          <reference field="1" count="1" selected="0">
            <x v="1470"/>
          </reference>
          <reference field="3" count="1">
            <x v="115"/>
          </reference>
        </references>
      </pivotArea>
    </format>
    <format dxfId="7412">
      <pivotArea dataOnly="0" labelOnly="1" outline="0" fieldPosition="0">
        <references count="2">
          <reference field="1" count="1" selected="0">
            <x v="1471"/>
          </reference>
          <reference field="3" count="1">
            <x v="115"/>
          </reference>
        </references>
      </pivotArea>
    </format>
    <format dxfId="7411">
      <pivotArea dataOnly="0" labelOnly="1" outline="0" fieldPosition="0">
        <references count="2">
          <reference field="1" count="1" selected="0">
            <x v="1496"/>
          </reference>
          <reference field="3" count="1">
            <x v="116"/>
          </reference>
        </references>
      </pivotArea>
    </format>
    <format dxfId="7410">
      <pivotArea dataOnly="0" labelOnly="1" outline="0" fieldPosition="0">
        <references count="2">
          <reference field="1" count="1" selected="0">
            <x v="1497"/>
          </reference>
          <reference field="3" count="1">
            <x v="117"/>
          </reference>
        </references>
      </pivotArea>
    </format>
    <format dxfId="7409">
      <pivotArea dataOnly="0" labelOnly="1" outline="0" fieldPosition="0">
        <references count="2">
          <reference field="1" count="1" selected="0">
            <x v="1510"/>
          </reference>
          <reference field="3" count="1">
            <x v="118"/>
          </reference>
        </references>
      </pivotArea>
    </format>
    <format dxfId="7408">
      <pivotArea dataOnly="0" labelOnly="1" outline="0" fieldPosition="0">
        <references count="2">
          <reference field="1" count="1" selected="0">
            <x v="1511"/>
          </reference>
          <reference field="3" count="1">
            <x v="118"/>
          </reference>
        </references>
      </pivotArea>
    </format>
    <format dxfId="7407">
      <pivotArea dataOnly="0" labelOnly="1" outline="0" fieldPosition="0">
        <references count="2">
          <reference field="1" count="1" selected="0">
            <x v="1530"/>
          </reference>
          <reference field="3" count="1">
            <x v="119"/>
          </reference>
        </references>
      </pivotArea>
    </format>
    <format dxfId="7406">
      <pivotArea dataOnly="0" labelOnly="1" outline="0" fieldPosition="0">
        <references count="2">
          <reference field="1" count="1" selected="0">
            <x v="1531"/>
          </reference>
          <reference field="3" count="1">
            <x v="3740"/>
          </reference>
        </references>
      </pivotArea>
    </format>
    <format dxfId="7405">
      <pivotArea dataOnly="0" labelOnly="1" outline="0" fieldPosition="0">
        <references count="2">
          <reference field="1" count="1" selected="0">
            <x v="1544"/>
          </reference>
          <reference field="3" count="1">
            <x v="120"/>
          </reference>
        </references>
      </pivotArea>
    </format>
    <format dxfId="7404">
      <pivotArea dataOnly="0" labelOnly="1" outline="0" fieldPosition="0">
        <references count="2">
          <reference field="1" count="1" selected="0">
            <x v="1545"/>
          </reference>
          <reference field="3" count="1">
            <x v="3741"/>
          </reference>
        </references>
      </pivotArea>
    </format>
    <format dxfId="7403">
      <pivotArea dataOnly="0" labelOnly="1" outline="0" fieldPosition="0">
        <references count="2">
          <reference field="1" count="1" selected="0">
            <x v="1558"/>
          </reference>
          <reference field="3" count="1">
            <x v="121"/>
          </reference>
        </references>
      </pivotArea>
    </format>
    <format dxfId="7402">
      <pivotArea dataOnly="0" labelOnly="1" outline="0" fieldPosition="0">
        <references count="2">
          <reference field="1" count="1" selected="0">
            <x v="1559"/>
          </reference>
          <reference field="3" count="1">
            <x v="121"/>
          </reference>
        </references>
      </pivotArea>
    </format>
    <format dxfId="7401">
      <pivotArea dataOnly="0" labelOnly="1" outline="0" fieldPosition="0">
        <references count="2">
          <reference field="1" count="1" selected="0">
            <x v="1572"/>
          </reference>
          <reference field="3" count="1">
            <x v="122"/>
          </reference>
        </references>
      </pivotArea>
    </format>
    <format dxfId="7400">
      <pivotArea dataOnly="0" labelOnly="1" outline="0" fieldPosition="0">
        <references count="2">
          <reference field="1" count="1" selected="0">
            <x v="1573"/>
          </reference>
          <reference field="3" count="1">
            <x v="122"/>
          </reference>
        </references>
      </pivotArea>
    </format>
    <format dxfId="7399">
      <pivotArea dataOnly="0" labelOnly="1" outline="0" fieldPosition="0">
        <references count="2">
          <reference field="1" count="1" selected="0">
            <x v="1586"/>
          </reference>
          <reference field="3" count="1">
            <x v="123"/>
          </reference>
        </references>
      </pivotArea>
    </format>
    <format dxfId="7398">
      <pivotArea dataOnly="0" labelOnly="1" outline="0" fieldPosition="0">
        <references count="2">
          <reference field="1" count="1" selected="0">
            <x v="1587"/>
          </reference>
          <reference field="3" count="1">
            <x v="123"/>
          </reference>
        </references>
      </pivotArea>
    </format>
    <format dxfId="7397">
      <pivotArea dataOnly="0" labelOnly="1" outline="0" fieldPosition="0">
        <references count="2">
          <reference field="1" count="1" selected="0">
            <x v="1600"/>
          </reference>
          <reference field="3" count="1">
            <x v="124"/>
          </reference>
        </references>
      </pivotArea>
    </format>
    <format dxfId="7396">
      <pivotArea dataOnly="0" labelOnly="1" outline="0" fieldPosition="0">
        <references count="2">
          <reference field="1" count="1" selected="0">
            <x v="1601"/>
          </reference>
          <reference field="3" count="1">
            <x v="3742"/>
          </reference>
        </references>
      </pivotArea>
    </format>
    <format dxfId="7395">
      <pivotArea dataOnly="0" labelOnly="1" outline="0" fieldPosition="0">
        <references count="2">
          <reference field="1" count="1" selected="0">
            <x v="1606"/>
          </reference>
          <reference field="3" count="1">
            <x v="3743"/>
          </reference>
        </references>
      </pivotArea>
    </format>
    <format dxfId="7394">
      <pivotArea dataOnly="0" labelOnly="1" outline="0" fieldPosition="0">
        <references count="2">
          <reference field="1" count="1" selected="0">
            <x v="1608"/>
          </reference>
          <reference field="3" count="1">
            <x v="3744"/>
          </reference>
        </references>
      </pivotArea>
    </format>
    <format dxfId="7393">
      <pivotArea dataOnly="0" labelOnly="1" outline="0" fieldPosition="0">
        <references count="2">
          <reference field="1" count="1" selected="0">
            <x v="1614"/>
          </reference>
          <reference field="3" count="1">
            <x v="125"/>
          </reference>
        </references>
      </pivotArea>
    </format>
    <format dxfId="7392">
      <pivotArea dataOnly="0" labelOnly="1" outline="0" fieldPosition="0">
        <references count="2">
          <reference field="1" count="1" selected="0">
            <x v="1615"/>
          </reference>
          <reference field="3" count="1">
            <x v="3745"/>
          </reference>
        </references>
      </pivotArea>
    </format>
    <format dxfId="7391">
      <pivotArea dataOnly="0" labelOnly="1" outline="0" fieldPosition="0">
        <references count="2">
          <reference field="1" count="1" selected="0">
            <x v="1628"/>
          </reference>
          <reference field="3" count="1">
            <x v="126"/>
          </reference>
        </references>
      </pivotArea>
    </format>
    <format dxfId="7390">
      <pivotArea dataOnly="0" labelOnly="1" outline="0" fieldPosition="0">
        <references count="2">
          <reference field="1" count="1" selected="0">
            <x v="1629"/>
          </reference>
          <reference field="3" count="1">
            <x v="126"/>
          </reference>
        </references>
      </pivotArea>
    </format>
    <format dxfId="7389">
      <pivotArea dataOnly="0" labelOnly="1" outline="0" fieldPosition="0">
        <references count="2">
          <reference field="1" count="1" selected="0">
            <x v="1654"/>
          </reference>
          <reference field="3" count="1">
            <x v="127"/>
          </reference>
        </references>
      </pivotArea>
    </format>
    <format dxfId="7388">
      <pivotArea dataOnly="0" labelOnly="1" outline="0" fieldPosition="0">
        <references count="2">
          <reference field="1" count="1" selected="0">
            <x v="1670"/>
          </reference>
          <reference field="3" count="1">
            <x v="128"/>
          </reference>
        </references>
      </pivotArea>
    </format>
    <format dxfId="7387">
      <pivotArea dataOnly="0" labelOnly="1" outline="0" fieldPosition="0">
        <references count="2">
          <reference field="1" count="1" selected="0">
            <x v="1671"/>
          </reference>
          <reference field="3" count="1">
            <x v="128"/>
          </reference>
        </references>
      </pivotArea>
    </format>
    <format dxfId="7386">
      <pivotArea dataOnly="0" labelOnly="1" outline="0" fieldPosition="0">
        <references count="2">
          <reference field="1" count="1" selected="0">
            <x v="1684"/>
          </reference>
          <reference field="3" count="1">
            <x v="129"/>
          </reference>
        </references>
      </pivotArea>
    </format>
    <format dxfId="7385">
      <pivotArea dataOnly="0" labelOnly="1" outline="0" fieldPosition="0">
        <references count="2">
          <reference field="1" count="1" selected="0">
            <x v="1685"/>
          </reference>
          <reference field="3" count="1">
            <x v="3746"/>
          </reference>
        </references>
      </pivotArea>
    </format>
    <format dxfId="7384">
      <pivotArea dataOnly="0" labelOnly="1" outline="0" fieldPosition="0">
        <references count="2">
          <reference field="1" count="1" selected="0">
            <x v="1691"/>
          </reference>
          <reference field="3" count="1">
            <x v="3747"/>
          </reference>
        </references>
      </pivotArea>
    </format>
    <format dxfId="7383">
      <pivotArea dataOnly="0" labelOnly="1" outline="0" fieldPosition="0">
        <references count="2">
          <reference field="1" count="1" selected="0">
            <x v="1699"/>
          </reference>
          <reference field="3" count="1">
            <x v="130"/>
          </reference>
        </references>
      </pivotArea>
    </format>
    <format dxfId="7382">
      <pivotArea dataOnly="0" labelOnly="1" outline="0" fieldPosition="0">
        <references count="2">
          <reference field="1" count="1" selected="0">
            <x v="1700"/>
          </reference>
          <reference field="3" count="1">
            <x v="3748"/>
          </reference>
        </references>
      </pivotArea>
    </format>
    <format dxfId="7381">
      <pivotArea dataOnly="0" labelOnly="1" outline="0" fieldPosition="0">
        <references count="2">
          <reference field="1" count="1" selected="0">
            <x v="1701"/>
          </reference>
          <reference field="3" count="1">
            <x v="3749"/>
          </reference>
        </references>
      </pivotArea>
    </format>
    <format dxfId="7380">
      <pivotArea dataOnly="0" labelOnly="1" outline="0" fieldPosition="0">
        <references count="2">
          <reference field="1" count="1" selected="0">
            <x v="1705"/>
          </reference>
          <reference field="3" count="1">
            <x v="3750"/>
          </reference>
        </references>
      </pivotArea>
    </format>
    <format dxfId="7379">
      <pivotArea dataOnly="0" labelOnly="1" outline="0" fieldPosition="0">
        <references count="2">
          <reference field="1" count="1" selected="0">
            <x v="1706"/>
          </reference>
          <reference field="3" count="1">
            <x v="3751"/>
          </reference>
        </references>
      </pivotArea>
    </format>
    <format dxfId="7378">
      <pivotArea dataOnly="0" labelOnly="1" outline="0" fieldPosition="0">
        <references count="2">
          <reference field="1" count="1" selected="0">
            <x v="1707"/>
          </reference>
          <reference field="3" count="1">
            <x v="3752"/>
          </reference>
        </references>
      </pivotArea>
    </format>
    <format dxfId="7377">
      <pivotArea dataOnly="0" labelOnly="1" outline="0" fieldPosition="0">
        <references count="2">
          <reference field="1" count="1" selected="0">
            <x v="1708"/>
          </reference>
          <reference field="3" count="1">
            <x v="3753"/>
          </reference>
        </references>
      </pivotArea>
    </format>
    <format dxfId="7376">
      <pivotArea dataOnly="0" labelOnly="1" outline="0" fieldPosition="0">
        <references count="2">
          <reference field="1" count="1" selected="0">
            <x v="1715"/>
          </reference>
          <reference field="3" count="1">
            <x v="131"/>
          </reference>
        </references>
      </pivotArea>
    </format>
    <format dxfId="7375">
      <pivotArea dataOnly="0" labelOnly="1" outline="0" fieldPosition="0">
        <references count="2">
          <reference field="1" count="1" selected="0">
            <x v="1716"/>
          </reference>
          <reference field="3" count="1">
            <x v="131"/>
          </reference>
        </references>
      </pivotArea>
    </format>
    <format dxfId="7374">
      <pivotArea dataOnly="0" labelOnly="1" outline="0" fieldPosition="0">
        <references count="2">
          <reference field="1" count="1" selected="0">
            <x v="1729"/>
          </reference>
          <reference field="3" count="1">
            <x v="132"/>
          </reference>
        </references>
      </pivotArea>
    </format>
    <format dxfId="7373">
      <pivotArea dataOnly="0" labelOnly="1" outline="0" fieldPosition="0">
        <references count="2">
          <reference field="1" count="1" selected="0">
            <x v="1730"/>
          </reference>
          <reference field="3" count="1">
            <x v="3754"/>
          </reference>
        </references>
      </pivotArea>
    </format>
    <format dxfId="7372">
      <pivotArea dataOnly="0" labelOnly="1" outline="0" fieldPosition="0">
        <references count="2">
          <reference field="1" count="1" selected="0">
            <x v="1731"/>
          </reference>
          <reference field="3" count="1">
            <x v="3755"/>
          </reference>
        </references>
      </pivotArea>
    </format>
    <format dxfId="7371">
      <pivotArea dataOnly="0" labelOnly="1" outline="0" fieldPosition="0">
        <references count="2">
          <reference field="1" count="1" selected="0">
            <x v="1734"/>
          </reference>
          <reference field="3" count="1">
            <x v="3756"/>
          </reference>
        </references>
      </pivotArea>
    </format>
    <format dxfId="7370">
      <pivotArea dataOnly="0" labelOnly="1" outline="0" fieldPosition="0">
        <references count="2">
          <reference field="1" count="1" selected="0">
            <x v="1736"/>
          </reference>
          <reference field="3" count="1">
            <x v="3757"/>
          </reference>
        </references>
      </pivotArea>
    </format>
    <format dxfId="7369">
      <pivotArea dataOnly="0" labelOnly="1" outline="0" fieldPosition="0">
        <references count="2">
          <reference field="1" count="1" selected="0">
            <x v="1738"/>
          </reference>
          <reference field="3" count="1">
            <x v="3758"/>
          </reference>
        </references>
      </pivotArea>
    </format>
    <format dxfId="7368">
      <pivotArea dataOnly="0" labelOnly="1" outline="0" fieldPosition="0">
        <references count="2">
          <reference field="1" count="1" selected="0">
            <x v="1746"/>
          </reference>
          <reference field="3" count="1">
            <x v="2"/>
          </reference>
        </references>
      </pivotArea>
    </format>
    <format dxfId="7367">
      <pivotArea dataOnly="0" labelOnly="1" outline="0" fieldPosition="0">
        <references count="2">
          <reference field="1" count="1" selected="0">
            <x v="1747"/>
          </reference>
          <reference field="3" count="1">
            <x v="3759"/>
          </reference>
        </references>
      </pivotArea>
    </format>
    <format dxfId="7366">
      <pivotArea dataOnly="0" labelOnly="1" outline="0" fieldPosition="0">
        <references count="2">
          <reference field="1" count="1" selected="0">
            <x v="1748"/>
          </reference>
          <reference field="3" count="1">
            <x v="3760"/>
          </reference>
        </references>
      </pivotArea>
    </format>
    <format dxfId="7365">
      <pivotArea dataOnly="0" labelOnly="1" outline="0" fieldPosition="0">
        <references count="2">
          <reference field="1" count="1" selected="0">
            <x v="1750"/>
          </reference>
          <reference field="3" count="1">
            <x v="3761"/>
          </reference>
        </references>
      </pivotArea>
    </format>
    <format dxfId="7364">
      <pivotArea dataOnly="0" labelOnly="1" outline="0" fieldPosition="0">
        <references count="2">
          <reference field="1" count="1" selected="0">
            <x v="1753"/>
          </reference>
          <reference field="3" count="1">
            <x v="3762"/>
          </reference>
        </references>
      </pivotArea>
    </format>
    <format dxfId="7363">
      <pivotArea dataOnly="0" labelOnly="1" outline="0" fieldPosition="0">
        <references count="2">
          <reference field="1" count="1" selected="0">
            <x v="1754"/>
          </reference>
          <reference field="3" count="1">
            <x v="3763"/>
          </reference>
        </references>
      </pivotArea>
    </format>
    <format dxfId="7362">
      <pivotArea dataOnly="0" labelOnly="1" outline="0" fieldPosition="0">
        <references count="2">
          <reference field="1" count="1" selected="0">
            <x v="1763"/>
          </reference>
          <reference field="3" count="1">
            <x v="133"/>
          </reference>
        </references>
      </pivotArea>
    </format>
    <format dxfId="7361">
      <pivotArea dataOnly="0" labelOnly="1" outline="0" fieldPosition="0">
        <references count="2">
          <reference field="1" count="1" selected="0">
            <x v="1764"/>
          </reference>
          <reference field="3" count="1">
            <x v="3764"/>
          </reference>
        </references>
      </pivotArea>
    </format>
    <format dxfId="7360">
      <pivotArea dataOnly="0" labelOnly="1" outline="0" fieldPosition="0">
        <references count="2">
          <reference field="1" count="1" selected="0">
            <x v="1769"/>
          </reference>
          <reference field="3" count="1">
            <x v="3765"/>
          </reference>
        </references>
      </pivotArea>
    </format>
    <format dxfId="7359">
      <pivotArea dataOnly="0" labelOnly="1" outline="0" fieldPosition="0">
        <references count="2">
          <reference field="1" count="1" selected="0">
            <x v="1777"/>
          </reference>
          <reference field="3" count="1">
            <x v="134"/>
          </reference>
        </references>
      </pivotArea>
    </format>
    <format dxfId="7358">
      <pivotArea dataOnly="0" labelOnly="1" outline="0" fieldPosition="0">
        <references count="2">
          <reference field="1" count="1" selected="0">
            <x v="1778"/>
          </reference>
          <reference field="3" count="1">
            <x v="134"/>
          </reference>
        </references>
      </pivotArea>
    </format>
    <format dxfId="7357">
      <pivotArea dataOnly="0" labelOnly="1" outline="0" fieldPosition="0">
        <references count="2">
          <reference field="1" count="1" selected="0">
            <x v="1779"/>
          </reference>
          <reference field="3" count="1">
            <x v="3766"/>
          </reference>
        </references>
      </pivotArea>
    </format>
    <format dxfId="7356">
      <pivotArea dataOnly="0" labelOnly="1" outline="0" fieldPosition="0">
        <references count="2">
          <reference field="1" count="1" selected="0">
            <x v="1780"/>
          </reference>
          <reference field="3" count="1">
            <x v="3767"/>
          </reference>
        </references>
      </pivotArea>
    </format>
    <format dxfId="7355">
      <pivotArea dataOnly="0" labelOnly="1" outline="0" fieldPosition="0">
        <references count="2">
          <reference field="1" count="1" selected="0">
            <x v="1781"/>
          </reference>
          <reference field="3" count="1">
            <x v="3768"/>
          </reference>
        </references>
      </pivotArea>
    </format>
    <format dxfId="7354">
      <pivotArea dataOnly="0" labelOnly="1" outline="0" fieldPosition="0">
        <references count="2">
          <reference field="1" count="1" selected="0">
            <x v="1791"/>
          </reference>
          <reference field="3" count="1">
            <x v="135"/>
          </reference>
        </references>
      </pivotArea>
    </format>
    <format dxfId="7353">
      <pivotArea dataOnly="0" labelOnly="1" outline="0" fieldPosition="0">
        <references count="2">
          <reference field="1" count="1" selected="0">
            <x v="1792"/>
          </reference>
          <reference field="3" count="1">
            <x v="3769"/>
          </reference>
        </references>
      </pivotArea>
    </format>
    <format dxfId="7352">
      <pivotArea dataOnly="0" labelOnly="1" outline="0" fieldPosition="0">
        <references count="2">
          <reference field="1" count="1" selected="0">
            <x v="1797"/>
          </reference>
          <reference field="3" count="1">
            <x v="3770"/>
          </reference>
        </references>
      </pivotArea>
    </format>
    <format dxfId="7351">
      <pivotArea dataOnly="0" labelOnly="1" outline="0" fieldPosition="0">
        <references count="2">
          <reference field="1" count="1" selected="0">
            <x v="1799"/>
          </reference>
          <reference field="3" count="1">
            <x v="3771"/>
          </reference>
        </references>
      </pivotArea>
    </format>
    <format dxfId="7350">
      <pivotArea dataOnly="0" labelOnly="1" outline="0" fieldPosition="0">
        <references count="2">
          <reference field="1" count="1" selected="0">
            <x v="1810"/>
          </reference>
          <reference field="3" count="1">
            <x v="136"/>
          </reference>
        </references>
      </pivotArea>
    </format>
    <format dxfId="7349">
      <pivotArea dataOnly="0" labelOnly="1" outline="0" fieldPosition="0">
        <references count="2">
          <reference field="1" count="1" selected="0">
            <x v="1818"/>
          </reference>
          <reference field="3" count="1">
            <x v="137"/>
          </reference>
        </references>
      </pivotArea>
    </format>
    <format dxfId="7348">
      <pivotArea dataOnly="0" labelOnly="1" outline="0" fieldPosition="0">
        <references count="2">
          <reference field="1" count="1" selected="0">
            <x v="1819"/>
          </reference>
          <reference field="3" count="1">
            <x v="3772"/>
          </reference>
        </references>
      </pivotArea>
    </format>
    <format dxfId="7347">
      <pivotArea dataOnly="0" labelOnly="1" outline="0" fieldPosition="0">
        <references count="2">
          <reference field="1" count="1" selected="0">
            <x v="1825"/>
          </reference>
          <reference field="3" count="1">
            <x v="3773"/>
          </reference>
        </references>
      </pivotArea>
    </format>
    <format dxfId="7346">
      <pivotArea dataOnly="0" labelOnly="1" outline="0" fieldPosition="0">
        <references count="2">
          <reference field="1" count="1" selected="0">
            <x v="1833"/>
          </reference>
          <reference field="3" count="1">
            <x v="138"/>
          </reference>
        </references>
      </pivotArea>
    </format>
    <format dxfId="7345">
      <pivotArea dataOnly="0" labelOnly="1" outline="0" fieldPosition="0">
        <references count="2">
          <reference field="1" count="1" selected="0">
            <x v="1834"/>
          </reference>
          <reference field="3" count="1">
            <x v="3774"/>
          </reference>
        </references>
      </pivotArea>
    </format>
    <format dxfId="7344">
      <pivotArea dataOnly="0" labelOnly="1" outline="0" fieldPosition="0">
        <references count="2">
          <reference field="1" count="1" selected="0">
            <x v="1839"/>
          </reference>
          <reference field="3" count="1">
            <x v="3775"/>
          </reference>
        </references>
      </pivotArea>
    </format>
    <format dxfId="7343">
      <pivotArea dataOnly="0" labelOnly="1" outline="0" fieldPosition="0">
        <references count="2">
          <reference field="1" count="1" selected="0">
            <x v="1860"/>
          </reference>
          <reference field="3" count="1">
            <x v="139"/>
          </reference>
        </references>
      </pivotArea>
    </format>
    <format dxfId="7342">
      <pivotArea dataOnly="0" labelOnly="1" outline="0" fieldPosition="0">
        <references count="2">
          <reference field="1" count="1" selected="0">
            <x v="1861"/>
          </reference>
          <reference field="3" count="1">
            <x v="3776"/>
          </reference>
        </references>
      </pivotArea>
    </format>
    <format dxfId="7341">
      <pivotArea dataOnly="0" labelOnly="1" outline="0" fieldPosition="0">
        <references count="2">
          <reference field="1" count="1" selected="0">
            <x v="1866"/>
          </reference>
          <reference field="3" count="1">
            <x v="3777"/>
          </reference>
        </references>
      </pivotArea>
    </format>
    <format dxfId="7340">
      <pivotArea dataOnly="0" labelOnly="1" outline="0" fieldPosition="0">
        <references count="2">
          <reference field="1" count="1" selected="0">
            <x v="1868"/>
          </reference>
          <reference field="3" count="1">
            <x v="3778"/>
          </reference>
        </references>
      </pivotArea>
    </format>
    <format dxfId="7339">
      <pivotArea dataOnly="0" labelOnly="1" outline="0" fieldPosition="0">
        <references count="2">
          <reference field="1" count="1" selected="0">
            <x v="1875"/>
          </reference>
          <reference field="3" count="1">
            <x v="140"/>
          </reference>
        </references>
      </pivotArea>
    </format>
    <format dxfId="7338">
      <pivotArea dataOnly="0" labelOnly="1" outline="0" fieldPosition="0">
        <references count="2">
          <reference field="1" count="1" selected="0">
            <x v="1876"/>
          </reference>
          <reference field="3" count="1">
            <x v="3779"/>
          </reference>
        </references>
      </pivotArea>
    </format>
    <format dxfId="7337">
      <pivotArea dataOnly="0" labelOnly="1" outline="0" fieldPosition="0">
        <references count="2">
          <reference field="1" count="1" selected="0">
            <x v="1881"/>
          </reference>
          <reference field="3" count="1">
            <x v="3780"/>
          </reference>
        </references>
      </pivotArea>
    </format>
    <format dxfId="7336">
      <pivotArea dataOnly="0" labelOnly="1" outline="0" fieldPosition="0">
        <references count="2">
          <reference field="1" count="1" selected="0">
            <x v="1889"/>
          </reference>
          <reference field="3" count="1">
            <x v="141"/>
          </reference>
        </references>
      </pivotArea>
    </format>
    <format dxfId="7335">
      <pivotArea dataOnly="0" labelOnly="1" outline="0" fieldPosition="0">
        <references count="2">
          <reference field="1" count="1" selected="0">
            <x v="1890"/>
          </reference>
          <reference field="3" count="1">
            <x v="141"/>
          </reference>
        </references>
      </pivotArea>
    </format>
    <format dxfId="7334">
      <pivotArea dataOnly="0" labelOnly="1" outline="0" fieldPosition="0">
        <references count="2">
          <reference field="1" count="1" selected="0">
            <x v="1903"/>
          </reference>
          <reference field="3" count="1">
            <x v="142"/>
          </reference>
        </references>
      </pivotArea>
    </format>
    <format dxfId="7333">
      <pivotArea dataOnly="0" labelOnly="1" outline="0" fieldPosition="0">
        <references count="2">
          <reference field="1" count="1" selected="0">
            <x v="1904"/>
          </reference>
          <reference field="3" count="1">
            <x v="3781"/>
          </reference>
        </references>
      </pivotArea>
    </format>
    <format dxfId="7332">
      <pivotArea dataOnly="0" labelOnly="1" outline="0" fieldPosition="0">
        <references count="2">
          <reference field="1" count="1" selected="0">
            <x v="1909"/>
          </reference>
          <reference field="3" count="1">
            <x v="3782"/>
          </reference>
        </references>
      </pivotArea>
    </format>
    <format dxfId="7331">
      <pivotArea dataOnly="0" labelOnly="1" outline="0" fieldPosition="0">
        <references count="2">
          <reference field="1" count="1" selected="0">
            <x v="1917"/>
          </reference>
          <reference field="3" count="1">
            <x v="143"/>
          </reference>
        </references>
      </pivotArea>
    </format>
    <format dxfId="7330">
      <pivotArea dataOnly="0" labelOnly="1" outline="0" fieldPosition="0">
        <references count="2">
          <reference field="1" count="1" selected="0">
            <x v="1918"/>
          </reference>
          <reference field="3" count="1">
            <x v="143"/>
          </reference>
        </references>
      </pivotArea>
    </format>
    <format dxfId="7329">
      <pivotArea dataOnly="0" labelOnly="1" outline="0" fieldPosition="0">
        <references count="2">
          <reference field="1" count="1" selected="0">
            <x v="1931"/>
          </reference>
          <reference field="3" count="1">
            <x v="144"/>
          </reference>
        </references>
      </pivotArea>
    </format>
    <format dxfId="7328">
      <pivotArea dataOnly="0" labelOnly="1" outline="0" fieldPosition="0">
        <references count="2">
          <reference field="1" count="1" selected="0">
            <x v="1932"/>
          </reference>
          <reference field="3" count="1">
            <x v="144"/>
          </reference>
        </references>
      </pivotArea>
    </format>
    <format dxfId="7327">
      <pivotArea dataOnly="0" labelOnly="1" outline="0" fieldPosition="0">
        <references count="2">
          <reference field="1" count="1" selected="0">
            <x v="1945"/>
          </reference>
          <reference field="3" count="1">
            <x v="145"/>
          </reference>
        </references>
      </pivotArea>
    </format>
    <format dxfId="7326">
      <pivotArea dataOnly="0" labelOnly="1" outline="0" fieldPosition="0">
        <references count="2">
          <reference field="1" count="1" selected="0">
            <x v="1946"/>
          </reference>
          <reference field="3" count="1">
            <x v="145"/>
          </reference>
        </references>
      </pivotArea>
    </format>
    <format dxfId="7325">
      <pivotArea dataOnly="0" labelOnly="1" outline="0" fieldPosition="0">
        <references count="2">
          <reference field="1" count="1" selected="0">
            <x v="1973"/>
          </reference>
          <reference field="3" count="1">
            <x v="146"/>
          </reference>
        </references>
      </pivotArea>
    </format>
    <format dxfId="7324">
      <pivotArea dataOnly="0" labelOnly="1" outline="0" fieldPosition="0">
        <references count="2">
          <reference field="1" count="1" selected="0">
            <x v="1984"/>
          </reference>
          <reference field="3" count="1">
            <x v="147"/>
          </reference>
        </references>
      </pivotArea>
    </format>
    <format dxfId="7323">
      <pivotArea dataOnly="0" labelOnly="1" outline="0" fieldPosition="0">
        <references count="2">
          <reference field="1" count="1" selected="0">
            <x v="1985"/>
          </reference>
          <reference field="3" count="1">
            <x v="3783"/>
          </reference>
        </references>
      </pivotArea>
    </format>
    <format dxfId="7322">
      <pivotArea dataOnly="0" labelOnly="1" outline="0" fieldPosition="0">
        <references count="2">
          <reference field="1" count="1" selected="0">
            <x v="1986"/>
          </reference>
          <reference field="3" count="1">
            <x v="3784"/>
          </reference>
        </references>
      </pivotArea>
    </format>
    <format dxfId="7321">
      <pivotArea dataOnly="0" labelOnly="1" outline="0" fieldPosition="0">
        <references count="2">
          <reference field="1" count="1" selected="0">
            <x v="1998"/>
          </reference>
          <reference field="3" count="1">
            <x v="2505"/>
          </reference>
        </references>
      </pivotArea>
    </format>
    <format dxfId="7320">
      <pivotArea dataOnly="0" labelOnly="1" outline="0" fieldPosition="0">
        <references count="2">
          <reference field="1" count="1" selected="0">
            <x v="1999"/>
          </reference>
          <reference field="3" count="1">
            <x v="3785"/>
          </reference>
        </references>
      </pivotArea>
    </format>
    <format dxfId="7319">
      <pivotArea dataOnly="0" labelOnly="1" outline="0" fieldPosition="0">
        <references count="2">
          <reference field="1" count="1" selected="0">
            <x v="2000"/>
          </reference>
          <reference field="3" count="1">
            <x v="3786"/>
          </reference>
        </references>
      </pivotArea>
    </format>
    <format dxfId="7318">
      <pivotArea dataOnly="0" labelOnly="1" outline="0" fieldPosition="0">
        <references count="2">
          <reference field="1" count="1" selected="0">
            <x v="2007"/>
          </reference>
          <reference field="3" count="1">
            <x v="148"/>
          </reference>
        </references>
      </pivotArea>
    </format>
    <format dxfId="7317">
      <pivotArea dataOnly="0" labelOnly="1" outline="0" fieldPosition="0">
        <references count="2">
          <reference field="1" count="1" selected="0">
            <x v="2008"/>
          </reference>
          <reference field="3" count="1">
            <x v="148"/>
          </reference>
        </references>
      </pivotArea>
    </format>
    <format dxfId="7316">
      <pivotArea dataOnly="0" labelOnly="1" outline="0" fieldPosition="0">
        <references count="2">
          <reference field="1" count="1" selected="0">
            <x v="2021"/>
          </reference>
          <reference field="3" count="1">
            <x v="149"/>
          </reference>
        </references>
      </pivotArea>
    </format>
    <format dxfId="7315">
      <pivotArea dataOnly="0" labelOnly="1" outline="0" fieldPosition="0">
        <references count="2">
          <reference field="1" count="1" selected="0">
            <x v="2022"/>
          </reference>
          <reference field="3" count="1">
            <x v="3787"/>
          </reference>
        </references>
      </pivotArea>
    </format>
    <format dxfId="7314">
      <pivotArea dataOnly="0" labelOnly="1" outline="0" fieldPosition="0">
        <references count="2">
          <reference field="1" count="1" selected="0">
            <x v="2023"/>
          </reference>
          <reference field="3" count="1">
            <x v="3788"/>
          </reference>
        </references>
      </pivotArea>
    </format>
    <format dxfId="7313">
      <pivotArea dataOnly="0" labelOnly="1" outline="0" fieldPosition="0">
        <references count="2">
          <reference field="1" count="1" selected="0">
            <x v="2024"/>
          </reference>
          <reference field="3" count="1">
            <x v="3789"/>
          </reference>
        </references>
      </pivotArea>
    </format>
    <format dxfId="7312">
      <pivotArea dataOnly="0" labelOnly="1" outline="0" fieldPosition="0">
        <references count="2">
          <reference field="1" count="1" selected="0">
            <x v="2027"/>
          </reference>
          <reference field="3" count="1">
            <x v="3790"/>
          </reference>
        </references>
      </pivotArea>
    </format>
    <format dxfId="7311">
      <pivotArea dataOnly="0" labelOnly="1" outline="0" fieldPosition="0">
        <references count="2">
          <reference field="1" count="1" selected="0">
            <x v="2035"/>
          </reference>
          <reference field="3" count="1">
            <x v="150"/>
          </reference>
        </references>
      </pivotArea>
    </format>
    <format dxfId="7310">
      <pivotArea dataOnly="0" labelOnly="1" outline="0" fieldPosition="0">
        <references count="2">
          <reference field="1" count="1" selected="0">
            <x v="2036"/>
          </reference>
          <reference field="3" count="1">
            <x v="3791"/>
          </reference>
        </references>
      </pivotArea>
    </format>
    <format dxfId="7309">
      <pivotArea dataOnly="0" labelOnly="1" outline="0" fieldPosition="0">
        <references count="2">
          <reference field="1" count="1" selected="0">
            <x v="2042"/>
          </reference>
          <reference field="3" count="1">
            <x v="3792"/>
          </reference>
        </references>
      </pivotArea>
    </format>
    <format dxfId="7308">
      <pivotArea dataOnly="0" labelOnly="1" outline="0" fieldPosition="0">
        <references count="2">
          <reference field="1" count="1" selected="0">
            <x v="2050"/>
          </reference>
          <reference field="3" count="1">
            <x v="151"/>
          </reference>
        </references>
      </pivotArea>
    </format>
    <format dxfId="7307">
      <pivotArea dataOnly="0" labelOnly="1" outline="0" fieldPosition="0">
        <references count="2">
          <reference field="1" count="1" selected="0">
            <x v="2051"/>
          </reference>
          <reference field="3" count="1">
            <x v="3793"/>
          </reference>
        </references>
      </pivotArea>
    </format>
    <format dxfId="7306">
      <pivotArea dataOnly="0" labelOnly="1" outline="0" fieldPosition="0">
        <references count="2">
          <reference field="1" count="1" selected="0">
            <x v="2052"/>
          </reference>
          <reference field="3" count="1">
            <x v="3794"/>
          </reference>
        </references>
      </pivotArea>
    </format>
    <format dxfId="7305">
      <pivotArea dataOnly="0" labelOnly="1" outline="0" fieldPosition="0">
        <references count="2">
          <reference field="1" count="1" selected="0">
            <x v="2053"/>
          </reference>
          <reference field="3" count="1">
            <x v="3795"/>
          </reference>
        </references>
      </pivotArea>
    </format>
    <format dxfId="7304">
      <pivotArea dataOnly="0" labelOnly="1" outline="0" fieldPosition="0">
        <references count="2">
          <reference field="1" count="1" selected="0">
            <x v="2056"/>
          </reference>
          <reference field="3" count="1">
            <x v="3796"/>
          </reference>
        </references>
      </pivotArea>
    </format>
    <format dxfId="7303">
      <pivotArea dataOnly="0" labelOnly="1" outline="0" fieldPosition="0">
        <references count="2">
          <reference field="1" count="1" selected="0">
            <x v="2064"/>
          </reference>
          <reference field="3" count="1">
            <x v="152"/>
          </reference>
        </references>
      </pivotArea>
    </format>
    <format dxfId="7302">
      <pivotArea dataOnly="0" labelOnly="1" outline="0" fieldPosition="0">
        <references count="2">
          <reference field="1" count="1" selected="0">
            <x v="2065"/>
          </reference>
          <reference field="3" count="1">
            <x v="152"/>
          </reference>
        </references>
      </pivotArea>
    </format>
    <format dxfId="7301">
      <pivotArea dataOnly="0" labelOnly="1" outline="0" fieldPosition="0">
        <references count="2">
          <reference field="1" count="1" selected="0">
            <x v="2078"/>
          </reference>
          <reference field="3" count="1">
            <x v="153"/>
          </reference>
        </references>
      </pivotArea>
    </format>
    <format dxfId="7300">
      <pivotArea dataOnly="0" labelOnly="1" outline="0" fieldPosition="0">
        <references count="2">
          <reference field="1" count="1" selected="0">
            <x v="2079"/>
          </reference>
          <reference field="3" count="1">
            <x v="3797"/>
          </reference>
        </references>
      </pivotArea>
    </format>
    <format dxfId="7299">
      <pivotArea dataOnly="0" labelOnly="1" outline="0" fieldPosition="0">
        <references count="2">
          <reference field="1" count="1" selected="0">
            <x v="2084"/>
          </reference>
          <reference field="3" count="1">
            <x v="3798"/>
          </reference>
        </references>
      </pivotArea>
    </format>
    <format dxfId="7298">
      <pivotArea dataOnly="0" labelOnly="1" outline="0" fieldPosition="0">
        <references count="2">
          <reference field="1" count="1" selected="0">
            <x v="2086"/>
          </reference>
          <reference field="3" count="1">
            <x v="3799"/>
          </reference>
        </references>
      </pivotArea>
    </format>
    <format dxfId="7297">
      <pivotArea dataOnly="0" labelOnly="1" outline="0" fieldPosition="0">
        <references count="2">
          <reference field="1" count="1" selected="0">
            <x v="2092"/>
          </reference>
          <reference field="3" count="1">
            <x v="154"/>
          </reference>
        </references>
      </pivotArea>
    </format>
    <format dxfId="7296">
      <pivotArea dataOnly="0" labelOnly="1" outline="0" fieldPosition="0">
        <references count="2">
          <reference field="1" count="1" selected="0">
            <x v="2093"/>
          </reference>
          <reference field="3" count="1">
            <x v="154"/>
          </reference>
        </references>
      </pivotArea>
    </format>
    <format dxfId="7295">
      <pivotArea dataOnly="0" labelOnly="1" outline="0" fieldPosition="0">
        <references count="2">
          <reference field="1" count="1" selected="0">
            <x v="2106"/>
          </reference>
          <reference field="3" count="1">
            <x v="155"/>
          </reference>
        </references>
      </pivotArea>
    </format>
    <format dxfId="7294">
      <pivotArea dataOnly="0" labelOnly="1" outline="0" fieldPosition="0">
        <references count="2">
          <reference field="1" count="1" selected="0">
            <x v="2130"/>
          </reference>
          <reference field="3" count="1">
            <x v="156"/>
          </reference>
        </references>
      </pivotArea>
    </format>
    <format dxfId="7293">
      <pivotArea dataOnly="0" labelOnly="1" outline="0" fieldPosition="0">
        <references count="2">
          <reference field="1" count="1" selected="0">
            <x v="2145"/>
          </reference>
          <reference field="3" count="1">
            <x v="157"/>
          </reference>
        </references>
      </pivotArea>
    </format>
    <format dxfId="7292">
      <pivotArea dataOnly="0" labelOnly="1" outline="0" fieldPosition="0">
        <references count="2">
          <reference field="1" count="1" selected="0">
            <x v="2146"/>
          </reference>
          <reference field="3" count="1">
            <x v="157"/>
          </reference>
        </references>
      </pivotArea>
    </format>
    <format dxfId="7291">
      <pivotArea dataOnly="0" labelOnly="1" outline="0" fieldPosition="0">
        <references count="2">
          <reference field="1" count="1" selected="0">
            <x v="2160"/>
          </reference>
          <reference field="3" count="1">
            <x v="158"/>
          </reference>
        </references>
      </pivotArea>
    </format>
    <format dxfId="7290">
      <pivotArea dataOnly="0" labelOnly="1" outline="0" fieldPosition="0">
        <references count="2">
          <reference field="1" count="1" selected="0">
            <x v="2161"/>
          </reference>
          <reference field="3" count="1">
            <x v="3800"/>
          </reference>
        </references>
      </pivotArea>
    </format>
    <format dxfId="7289">
      <pivotArea dataOnly="0" labelOnly="1" outline="0" fieldPosition="0">
        <references count="2">
          <reference field="1" count="1" selected="0">
            <x v="2162"/>
          </reference>
          <reference field="3" count="1">
            <x v="3801"/>
          </reference>
        </references>
      </pivotArea>
    </format>
    <format dxfId="7288">
      <pivotArea dataOnly="0" labelOnly="1" outline="0" fieldPosition="0">
        <references count="2">
          <reference field="1" count="1" selected="0">
            <x v="2167"/>
          </reference>
          <reference field="3" count="1">
            <x v="3802"/>
          </reference>
        </references>
      </pivotArea>
    </format>
    <format dxfId="7287">
      <pivotArea dataOnly="0" labelOnly="1" outline="0" fieldPosition="0">
        <references count="2">
          <reference field="1" count="1" selected="0">
            <x v="2168"/>
          </reference>
          <reference field="3" count="1">
            <x v="3803"/>
          </reference>
        </references>
      </pivotArea>
    </format>
    <format dxfId="7286">
      <pivotArea dataOnly="0" labelOnly="1" outline="0" fieldPosition="0">
        <references count="2">
          <reference field="1" count="1" selected="0">
            <x v="2175"/>
          </reference>
          <reference field="3" count="1">
            <x v="159"/>
          </reference>
        </references>
      </pivotArea>
    </format>
    <format dxfId="7285">
      <pivotArea dataOnly="0" labelOnly="1" outline="0" fieldPosition="0">
        <references count="2">
          <reference field="1" count="1" selected="0">
            <x v="2176"/>
          </reference>
          <reference field="3" count="1">
            <x v="3804"/>
          </reference>
        </references>
      </pivotArea>
    </format>
    <format dxfId="7284">
      <pivotArea dataOnly="0" labelOnly="1" outline="0" fieldPosition="0">
        <references count="2">
          <reference field="1" count="1" selected="0">
            <x v="2181"/>
          </reference>
          <reference field="3" count="1">
            <x v="3805"/>
          </reference>
        </references>
      </pivotArea>
    </format>
    <format dxfId="7283">
      <pivotArea dataOnly="0" labelOnly="1" outline="0" fieldPosition="0">
        <references count="2">
          <reference field="1" count="1" selected="0">
            <x v="2190"/>
          </reference>
          <reference field="3" count="1">
            <x v="160"/>
          </reference>
        </references>
      </pivotArea>
    </format>
    <format dxfId="7282">
      <pivotArea dataOnly="0" labelOnly="1" outline="0" fieldPosition="0">
        <references count="2">
          <reference field="1" count="1" selected="0">
            <x v="2191"/>
          </reference>
          <reference field="3" count="1">
            <x v="160"/>
          </reference>
        </references>
      </pivotArea>
    </format>
    <format dxfId="7281">
      <pivotArea dataOnly="0" labelOnly="1" outline="0" fieldPosition="0">
        <references count="2">
          <reference field="1" count="1" selected="0">
            <x v="2204"/>
          </reference>
          <reference field="3" count="1">
            <x v="161"/>
          </reference>
        </references>
      </pivotArea>
    </format>
    <format dxfId="7280">
      <pivotArea dataOnly="0" labelOnly="1" outline="0" fieldPosition="0">
        <references count="2">
          <reference field="1" count="1" selected="0">
            <x v="2205"/>
          </reference>
          <reference field="3" count="1">
            <x v="3806"/>
          </reference>
        </references>
      </pivotArea>
    </format>
    <format dxfId="7279">
      <pivotArea dataOnly="0" labelOnly="1" outline="0" fieldPosition="0">
        <references count="2">
          <reference field="1" count="1" selected="0">
            <x v="2206"/>
          </reference>
          <reference field="3" count="1">
            <x v="3807"/>
          </reference>
        </references>
      </pivotArea>
    </format>
    <format dxfId="7278">
      <pivotArea dataOnly="0" labelOnly="1" outline="0" fieldPosition="0">
        <references count="2">
          <reference field="1" count="1" selected="0">
            <x v="2207"/>
          </reference>
          <reference field="3" count="1">
            <x v="3808"/>
          </reference>
        </references>
      </pivotArea>
    </format>
    <format dxfId="7277">
      <pivotArea dataOnly="0" labelOnly="1" outline="0" fieldPosition="0">
        <references count="2">
          <reference field="1" count="1" selected="0">
            <x v="2218"/>
          </reference>
          <reference field="3" count="1">
            <x v="162"/>
          </reference>
        </references>
      </pivotArea>
    </format>
    <format dxfId="7276">
      <pivotArea dataOnly="0" labelOnly="1" outline="0" fieldPosition="0">
        <references count="2">
          <reference field="1" count="1" selected="0">
            <x v="2219"/>
          </reference>
          <reference field="3" count="1">
            <x v="162"/>
          </reference>
        </references>
      </pivotArea>
    </format>
    <format dxfId="7275">
      <pivotArea dataOnly="0" labelOnly="1" outline="0" fieldPosition="0">
        <references count="2">
          <reference field="1" count="1" selected="0">
            <x v="2233"/>
          </reference>
          <reference field="3" count="1">
            <x v="163"/>
          </reference>
        </references>
      </pivotArea>
    </format>
    <format dxfId="7274">
      <pivotArea dataOnly="0" labelOnly="1" outline="0" fieldPosition="0">
        <references count="2">
          <reference field="1" count="1" selected="0">
            <x v="2234"/>
          </reference>
          <reference field="3" count="1">
            <x v="163"/>
          </reference>
        </references>
      </pivotArea>
    </format>
    <format dxfId="7273">
      <pivotArea dataOnly="0" labelOnly="1" outline="0" fieldPosition="0">
        <references count="2">
          <reference field="1" count="1" selected="0">
            <x v="2235"/>
          </reference>
          <reference field="3" count="1">
            <x v="3809"/>
          </reference>
        </references>
      </pivotArea>
    </format>
    <format dxfId="7272">
      <pivotArea dataOnly="0" labelOnly="1" outline="0" fieldPosition="0">
        <references count="2">
          <reference field="1" count="1" selected="0">
            <x v="2236"/>
          </reference>
          <reference field="3" count="1">
            <x v="3810"/>
          </reference>
        </references>
      </pivotArea>
    </format>
    <format dxfId="7271">
      <pivotArea dataOnly="0" labelOnly="1" outline="0" fieldPosition="0">
        <references count="2">
          <reference field="1" count="1" selected="0">
            <x v="2253"/>
          </reference>
          <reference field="3" count="1">
            <x v="164"/>
          </reference>
        </references>
      </pivotArea>
    </format>
    <format dxfId="7270">
      <pivotArea dataOnly="0" labelOnly="1" outline="0" fieldPosition="0">
        <references count="2">
          <reference field="1" count="1" selected="0">
            <x v="2254"/>
          </reference>
          <reference field="3" count="1">
            <x v="3811"/>
          </reference>
        </references>
      </pivotArea>
    </format>
    <format dxfId="7269">
      <pivotArea dataOnly="0" labelOnly="1" outline="0" fieldPosition="0">
        <references count="2">
          <reference field="1" count="1" selected="0">
            <x v="2259"/>
          </reference>
          <reference field="3" count="1">
            <x v="3812"/>
          </reference>
        </references>
      </pivotArea>
    </format>
    <format dxfId="7268">
      <pivotArea dataOnly="0" labelOnly="1" outline="0" fieldPosition="0">
        <references count="2">
          <reference field="1" count="1" selected="0">
            <x v="2267"/>
          </reference>
          <reference field="3" count="1">
            <x v="165"/>
          </reference>
        </references>
      </pivotArea>
    </format>
    <format dxfId="7267">
      <pivotArea dataOnly="0" labelOnly="1" outline="0" fieldPosition="0">
        <references count="2">
          <reference field="1" count="1" selected="0">
            <x v="2268"/>
          </reference>
          <reference field="3" count="1">
            <x v="3813"/>
          </reference>
        </references>
      </pivotArea>
    </format>
    <format dxfId="7266">
      <pivotArea dataOnly="0" labelOnly="1" outline="0" fieldPosition="0">
        <references count="2">
          <reference field="1" count="1" selected="0">
            <x v="2273"/>
          </reference>
          <reference field="3" count="1">
            <x v="3814"/>
          </reference>
        </references>
      </pivotArea>
    </format>
    <format dxfId="7265">
      <pivotArea dataOnly="0" labelOnly="1" outline="0" fieldPosition="0">
        <references count="2">
          <reference field="1" count="1" selected="0">
            <x v="2294"/>
          </reference>
          <reference field="3" count="1">
            <x v="166"/>
          </reference>
        </references>
      </pivotArea>
    </format>
    <format dxfId="7264">
      <pivotArea dataOnly="0" labelOnly="1" outline="0" fieldPosition="0">
        <references count="2">
          <reference field="1" count="1" selected="0">
            <x v="2300"/>
          </reference>
          <reference field="3" count="1">
            <x v="167"/>
          </reference>
        </references>
      </pivotArea>
    </format>
    <format dxfId="7263">
      <pivotArea dataOnly="0" labelOnly="1" outline="0" fieldPosition="0">
        <references count="2">
          <reference field="1" count="1" selected="0">
            <x v="2301"/>
          </reference>
          <reference field="3" count="1">
            <x v="3815"/>
          </reference>
        </references>
      </pivotArea>
    </format>
    <format dxfId="7262">
      <pivotArea dataOnly="0" labelOnly="1" outline="0" fieldPosition="0">
        <references count="2">
          <reference field="1" count="1" selected="0">
            <x v="2306"/>
          </reference>
          <reference field="3" count="1">
            <x v="3816"/>
          </reference>
        </references>
      </pivotArea>
    </format>
    <format dxfId="7261">
      <pivotArea dataOnly="0" labelOnly="1" outline="0" fieldPosition="0">
        <references count="2">
          <reference field="1" count="1" selected="0">
            <x v="2310"/>
          </reference>
          <reference field="3" count="1">
            <x v="3817"/>
          </reference>
        </references>
      </pivotArea>
    </format>
    <format dxfId="7260">
      <pivotArea dataOnly="0" labelOnly="1" outline="0" fieldPosition="0">
        <references count="2">
          <reference field="1" count="1" selected="0">
            <x v="2321"/>
          </reference>
          <reference field="3" count="1">
            <x v="168"/>
          </reference>
        </references>
      </pivotArea>
    </format>
    <format dxfId="7259">
      <pivotArea dataOnly="0" labelOnly="1" outline="0" fieldPosition="0">
        <references count="2">
          <reference field="1" count="1" selected="0">
            <x v="2322"/>
          </reference>
          <reference field="3" count="1">
            <x v="168"/>
          </reference>
        </references>
      </pivotArea>
    </format>
    <format dxfId="7258">
      <pivotArea dataOnly="0" labelOnly="1" outline="0" fieldPosition="0">
        <references count="2">
          <reference field="1" count="1" selected="0">
            <x v="2335"/>
          </reference>
          <reference field="3" count="1">
            <x v="169"/>
          </reference>
        </references>
      </pivotArea>
    </format>
    <format dxfId="7257">
      <pivotArea dataOnly="0" labelOnly="1" outline="0" fieldPosition="0">
        <references count="2">
          <reference field="1" count="1" selected="0">
            <x v="2336"/>
          </reference>
          <reference field="3" count="1">
            <x v="169"/>
          </reference>
        </references>
      </pivotArea>
    </format>
    <format dxfId="7256">
      <pivotArea dataOnly="0" labelOnly="1" outline="0" fieldPosition="0">
        <references count="2">
          <reference field="1" count="1" selected="0">
            <x v="2349"/>
          </reference>
          <reference field="3" count="1">
            <x v="170"/>
          </reference>
        </references>
      </pivotArea>
    </format>
    <format dxfId="7255">
      <pivotArea dataOnly="0" labelOnly="1" outline="0" fieldPosition="0">
        <references count="2">
          <reference field="1" count="1" selected="0">
            <x v="2350"/>
          </reference>
          <reference field="3" count="1">
            <x v="170"/>
          </reference>
        </references>
      </pivotArea>
    </format>
    <format dxfId="7254">
      <pivotArea dataOnly="0" labelOnly="1" outline="0" fieldPosition="0">
        <references count="2">
          <reference field="1" count="1" selected="0">
            <x v="2363"/>
          </reference>
          <reference field="3" count="1">
            <x v="171"/>
          </reference>
        </references>
      </pivotArea>
    </format>
    <format dxfId="7253">
      <pivotArea dataOnly="0" labelOnly="1" outline="0" fieldPosition="0">
        <references count="2">
          <reference field="1" count="1" selected="0">
            <x v="2364"/>
          </reference>
          <reference field="3" count="1">
            <x v="171"/>
          </reference>
        </references>
      </pivotArea>
    </format>
    <format dxfId="7252">
      <pivotArea dataOnly="0" labelOnly="1" outline="0" fieldPosition="0">
        <references count="2">
          <reference field="1" count="1" selected="0">
            <x v="2377"/>
          </reference>
          <reference field="3" count="1">
            <x v="172"/>
          </reference>
        </references>
      </pivotArea>
    </format>
    <format dxfId="7251">
      <pivotArea dataOnly="0" labelOnly="1" outline="0" fieldPosition="0">
        <references count="2">
          <reference field="1" count="1" selected="0">
            <x v="2378"/>
          </reference>
          <reference field="3" count="1">
            <x v="172"/>
          </reference>
        </references>
      </pivotArea>
    </format>
    <format dxfId="7250">
      <pivotArea dataOnly="0" labelOnly="1" outline="0" fieldPosition="0">
        <references count="2">
          <reference field="1" count="1" selected="0">
            <x v="2391"/>
          </reference>
          <reference field="3" count="1">
            <x v="173"/>
          </reference>
        </references>
      </pivotArea>
    </format>
    <format dxfId="7249">
      <pivotArea dataOnly="0" labelOnly="1" outline="0" fieldPosition="0">
        <references count="2">
          <reference field="1" count="1" selected="0">
            <x v="2392"/>
          </reference>
          <reference field="3" count="1">
            <x v="173"/>
          </reference>
        </references>
      </pivotArea>
    </format>
    <format dxfId="7248">
      <pivotArea dataOnly="0" labelOnly="1" outline="0" fieldPosition="0">
        <references count="2">
          <reference field="1" count="1" selected="0">
            <x v="2413"/>
          </reference>
          <reference field="3" count="1">
            <x v="174"/>
          </reference>
        </references>
      </pivotArea>
    </format>
    <format dxfId="7247">
      <pivotArea dataOnly="0" labelOnly="1" outline="0" fieldPosition="0">
        <references count="2">
          <reference field="1" count="1" selected="0">
            <x v="2415"/>
          </reference>
          <reference field="3" count="1">
            <x v="175"/>
          </reference>
        </references>
      </pivotArea>
    </format>
    <format dxfId="7246">
      <pivotArea dataOnly="0" labelOnly="1" outline="0" fieldPosition="0">
        <references count="2">
          <reference field="1" count="1" selected="0">
            <x v="2416"/>
          </reference>
          <reference field="3" count="1">
            <x v="175"/>
          </reference>
        </references>
      </pivotArea>
    </format>
    <format dxfId="7245">
      <pivotArea dataOnly="0" labelOnly="1" outline="0" fieldPosition="0">
        <references count="2">
          <reference field="1" count="1" selected="0">
            <x v="2429"/>
          </reference>
          <reference field="3" count="1">
            <x v="176"/>
          </reference>
        </references>
      </pivotArea>
    </format>
    <format dxfId="7244">
      <pivotArea dataOnly="0" labelOnly="1" outline="0" fieldPosition="0">
        <references count="2">
          <reference field="1" count="1" selected="0">
            <x v="2435"/>
          </reference>
          <reference field="3" count="1">
            <x v="176"/>
          </reference>
        </references>
      </pivotArea>
    </format>
    <format dxfId="7243">
      <pivotArea dataOnly="0" labelOnly="1" outline="0" fieldPosition="0">
        <references count="2">
          <reference field="1" count="1" selected="0">
            <x v="2443"/>
          </reference>
          <reference field="3" count="1">
            <x v="177"/>
          </reference>
        </references>
      </pivotArea>
    </format>
    <format dxfId="7242">
      <pivotArea dataOnly="0" labelOnly="1" outline="0" fieldPosition="0">
        <references count="2">
          <reference field="1" count="1" selected="0">
            <x v="2444"/>
          </reference>
          <reference field="3" count="1">
            <x v="177"/>
          </reference>
        </references>
      </pivotArea>
    </format>
    <format dxfId="7241">
      <pivotArea dataOnly="0" labelOnly="1" outline="0" fieldPosition="0">
        <references count="2">
          <reference field="1" count="1" selected="0">
            <x v="2457"/>
          </reference>
          <reference field="3" count="1">
            <x v="178"/>
          </reference>
        </references>
      </pivotArea>
    </format>
    <format dxfId="7240">
      <pivotArea dataOnly="0" labelOnly="1" outline="0" fieldPosition="0">
        <references count="2">
          <reference field="1" count="1" selected="0">
            <x v="2458"/>
          </reference>
          <reference field="3" count="1">
            <x v="178"/>
          </reference>
        </references>
      </pivotArea>
    </format>
    <format dxfId="7239">
      <pivotArea dataOnly="0" labelOnly="1" outline="0" fieldPosition="0">
        <references count="2">
          <reference field="1" count="1" selected="0">
            <x v="2471"/>
          </reference>
          <reference field="3" count="1">
            <x v="179"/>
          </reference>
        </references>
      </pivotArea>
    </format>
    <format dxfId="7238">
      <pivotArea dataOnly="0" labelOnly="1" outline="0" fieldPosition="0">
        <references count="2">
          <reference field="1" count="1" selected="0">
            <x v="2472"/>
          </reference>
          <reference field="3" count="1">
            <x v="179"/>
          </reference>
        </references>
      </pivotArea>
    </format>
    <format dxfId="7237">
      <pivotArea dataOnly="0" labelOnly="1" outline="0" fieldPosition="0">
        <references count="2">
          <reference field="1" count="1" selected="0">
            <x v="2485"/>
          </reference>
          <reference field="3" count="1">
            <x v="180"/>
          </reference>
        </references>
      </pivotArea>
    </format>
    <format dxfId="7236">
      <pivotArea dataOnly="0" labelOnly="1" outline="0" fieldPosition="0">
        <references count="2">
          <reference field="1" count="1" selected="0">
            <x v="2486"/>
          </reference>
          <reference field="3" count="1">
            <x v="180"/>
          </reference>
        </references>
      </pivotArea>
    </format>
    <format dxfId="7235">
      <pivotArea dataOnly="0" labelOnly="1" outline="0" fieldPosition="0">
        <references count="2">
          <reference field="1" count="1" selected="0">
            <x v="2499"/>
          </reference>
          <reference field="3" count="1">
            <x v="181"/>
          </reference>
        </references>
      </pivotArea>
    </format>
    <format dxfId="7234">
      <pivotArea dataOnly="0" labelOnly="1" outline="0" fieldPosition="0">
        <references count="2">
          <reference field="1" count="1" selected="0">
            <x v="2500"/>
          </reference>
          <reference field="3" count="1">
            <x v="181"/>
          </reference>
        </references>
      </pivotArea>
    </format>
    <format dxfId="7233">
      <pivotArea dataOnly="0" labelOnly="1" outline="0" fieldPosition="0">
        <references count="2">
          <reference field="1" count="1" selected="0">
            <x v="2513"/>
          </reference>
          <reference field="3" count="1">
            <x v="182"/>
          </reference>
        </references>
      </pivotArea>
    </format>
    <format dxfId="7232">
      <pivotArea dataOnly="0" labelOnly="1" outline="0" fieldPosition="0">
        <references count="2">
          <reference field="1" count="1" selected="0">
            <x v="2514"/>
          </reference>
          <reference field="3" count="1">
            <x v="182"/>
          </reference>
        </references>
      </pivotArea>
    </format>
    <format dxfId="7231">
      <pivotArea dataOnly="0" labelOnly="1" outline="0" fieldPosition="0">
        <references count="2">
          <reference field="1" count="1" selected="0">
            <x v="2527"/>
          </reference>
          <reference field="3" count="1">
            <x v="183"/>
          </reference>
        </references>
      </pivotArea>
    </format>
    <format dxfId="7230">
      <pivotArea dataOnly="0" labelOnly="1" outline="0" fieldPosition="0">
        <references count="2">
          <reference field="1" count="1" selected="0">
            <x v="2528"/>
          </reference>
          <reference field="3" count="1">
            <x v="183"/>
          </reference>
        </references>
      </pivotArea>
    </format>
    <format dxfId="7229">
      <pivotArea dataOnly="0" labelOnly="1" outline="0" fieldPosition="0">
        <references count="2">
          <reference field="1" count="1" selected="0">
            <x v="2554"/>
          </reference>
          <reference field="3" count="1">
            <x v="184"/>
          </reference>
        </references>
      </pivotArea>
    </format>
    <format dxfId="7228">
      <pivotArea dataOnly="0" labelOnly="1" outline="0" fieldPosition="0">
        <references count="2">
          <reference field="1" count="1" selected="0">
            <x v="2560"/>
          </reference>
          <reference field="3" count="1">
            <x v="185"/>
          </reference>
        </references>
      </pivotArea>
    </format>
    <format dxfId="7227">
      <pivotArea dataOnly="0" labelOnly="1" outline="0" fieldPosition="0">
        <references count="2">
          <reference field="1" count="1" selected="0">
            <x v="2561"/>
          </reference>
          <reference field="3" count="1">
            <x v="185"/>
          </reference>
        </references>
      </pivotArea>
    </format>
    <format dxfId="7226">
      <pivotArea dataOnly="0" labelOnly="1" outline="0" fieldPosition="0">
        <references count="2">
          <reference field="1" count="1" selected="0">
            <x v="2574"/>
          </reference>
          <reference field="3" count="1">
            <x v="186"/>
          </reference>
        </references>
      </pivotArea>
    </format>
    <format dxfId="7225">
      <pivotArea dataOnly="0" labelOnly="1" outline="0" fieldPosition="0">
        <references count="2">
          <reference field="1" count="1" selected="0">
            <x v="2575"/>
          </reference>
          <reference field="3" count="1">
            <x v="3818"/>
          </reference>
        </references>
      </pivotArea>
    </format>
    <format dxfId="7224">
      <pivotArea dataOnly="0" labelOnly="1" outline="0" fieldPosition="0">
        <references count="2">
          <reference field="1" count="1" selected="0">
            <x v="2580"/>
          </reference>
          <reference field="3" count="1">
            <x v="3819"/>
          </reference>
        </references>
      </pivotArea>
    </format>
    <format dxfId="7223">
      <pivotArea dataOnly="0" labelOnly="1" outline="0" fieldPosition="0">
        <references count="2">
          <reference field="1" count="1" selected="0">
            <x v="2588"/>
          </reference>
          <reference field="3" count="1">
            <x v="187"/>
          </reference>
        </references>
      </pivotArea>
    </format>
    <format dxfId="7222">
      <pivotArea dataOnly="0" labelOnly="1" outline="0" fieldPosition="0">
        <references count="2">
          <reference field="1" count="1" selected="0">
            <x v="2589"/>
          </reference>
          <reference field="3" count="1">
            <x v="187"/>
          </reference>
        </references>
      </pivotArea>
    </format>
    <format dxfId="7221">
      <pivotArea dataOnly="0" labelOnly="1" outline="0" fieldPosition="0">
        <references count="2">
          <reference field="1" count="1" selected="0">
            <x v="2603"/>
          </reference>
          <reference field="3" count="1">
            <x v="188"/>
          </reference>
        </references>
      </pivotArea>
    </format>
    <format dxfId="7220">
      <pivotArea dataOnly="0" labelOnly="1" outline="0" fieldPosition="0">
        <references count="2">
          <reference field="1" count="1" selected="0">
            <x v="2604"/>
          </reference>
          <reference field="3" count="1">
            <x v="188"/>
          </reference>
        </references>
      </pivotArea>
    </format>
    <format dxfId="7219">
      <pivotArea dataOnly="0" labelOnly="1" outline="0" fieldPosition="0">
        <references count="2">
          <reference field="1" count="1" selected="0">
            <x v="2617"/>
          </reference>
          <reference field="3" count="1">
            <x v="189"/>
          </reference>
        </references>
      </pivotArea>
    </format>
    <format dxfId="7218">
      <pivotArea dataOnly="0" labelOnly="1" outline="0" fieldPosition="0">
        <references count="2">
          <reference field="1" count="1" selected="0">
            <x v="2618"/>
          </reference>
          <reference field="3" count="1">
            <x v="189"/>
          </reference>
        </references>
      </pivotArea>
    </format>
    <format dxfId="7217">
      <pivotArea dataOnly="0" labelOnly="1" outline="0" fieldPosition="0">
        <references count="2">
          <reference field="1" count="1" selected="0">
            <x v="2631"/>
          </reference>
          <reference field="3" count="1">
            <x v="190"/>
          </reference>
        </references>
      </pivotArea>
    </format>
    <format dxfId="7216">
      <pivotArea dataOnly="0" labelOnly="1" outline="0" fieldPosition="0">
        <references count="2">
          <reference field="1" count="1" selected="0">
            <x v="2644"/>
          </reference>
          <reference field="3" count="1">
            <x v="191"/>
          </reference>
        </references>
      </pivotArea>
    </format>
    <format dxfId="7215">
      <pivotArea dataOnly="0" labelOnly="1" outline="0" fieldPosition="0">
        <references count="2">
          <reference field="1" count="1" selected="0">
            <x v="2645"/>
          </reference>
          <reference field="3" count="1">
            <x v="3820"/>
          </reference>
        </references>
      </pivotArea>
    </format>
    <format dxfId="7214">
      <pivotArea dataOnly="0" labelOnly="1" outline="0" fieldPosition="0">
        <references count="2">
          <reference field="1" count="1" selected="0">
            <x v="2658"/>
          </reference>
          <reference field="3" count="1">
            <x v="192"/>
          </reference>
        </references>
      </pivotArea>
    </format>
    <format dxfId="7213">
      <pivotArea dataOnly="0" labelOnly="1" outline="0" fieldPosition="0">
        <references count="2">
          <reference field="1" count="1" selected="0">
            <x v="2659"/>
          </reference>
          <reference field="3" count="1">
            <x v="192"/>
          </reference>
        </references>
      </pivotArea>
    </format>
    <format dxfId="7212">
      <pivotArea dataOnly="0" labelOnly="1" outline="0" fieldPosition="0">
        <references count="2">
          <reference field="1" count="1" selected="0">
            <x v="2660"/>
          </reference>
          <reference field="3" count="1">
            <x v="3821"/>
          </reference>
        </references>
      </pivotArea>
    </format>
    <format dxfId="7211">
      <pivotArea dataOnly="0" labelOnly="1" outline="0" fieldPosition="0">
        <references count="2">
          <reference field="1" count="1" selected="0">
            <x v="2661"/>
          </reference>
          <reference field="3" count="1">
            <x v="3822"/>
          </reference>
        </references>
      </pivotArea>
    </format>
    <format dxfId="7210">
      <pivotArea dataOnly="0" labelOnly="1" outline="0" fieldPosition="0">
        <references count="2">
          <reference field="1" count="1" selected="0">
            <x v="2662"/>
          </reference>
          <reference field="3" count="1">
            <x v="3823"/>
          </reference>
        </references>
      </pivotArea>
    </format>
    <format dxfId="7209">
      <pivotArea dataOnly="0" labelOnly="1" outline="0" fieldPosition="0">
        <references count="2">
          <reference field="1" count="1" selected="0">
            <x v="2663"/>
          </reference>
          <reference field="3" count="1">
            <x v="308"/>
          </reference>
        </references>
      </pivotArea>
    </format>
    <format dxfId="7208">
      <pivotArea dataOnly="0" labelOnly="1" outline="0" fieldPosition="0">
        <references count="2">
          <reference field="1" count="1" selected="0">
            <x v="2664"/>
          </reference>
          <reference field="3" count="1">
            <x v="3824"/>
          </reference>
        </references>
      </pivotArea>
    </format>
    <format dxfId="7207">
      <pivotArea dataOnly="0" labelOnly="1" outline="0" fieldPosition="0">
        <references count="2">
          <reference field="1" count="1" selected="0">
            <x v="2665"/>
          </reference>
          <reference field="3" count="1">
            <x v="3825"/>
          </reference>
        </references>
      </pivotArea>
    </format>
    <format dxfId="7206">
      <pivotArea dataOnly="0" labelOnly="1" outline="0" fieldPosition="0">
        <references count="2">
          <reference field="1" count="1" selected="0">
            <x v="2666"/>
          </reference>
          <reference field="3" count="1">
            <x v="3826"/>
          </reference>
        </references>
      </pivotArea>
    </format>
    <format dxfId="7205">
      <pivotArea dataOnly="0" labelOnly="1" outline="0" fieldPosition="0">
        <references count="2">
          <reference field="1" count="1" selected="0">
            <x v="2667"/>
          </reference>
          <reference field="3" count="1">
            <x v="3827"/>
          </reference>
        </references>
      </pivotArea>
    </format>
    <format dxfId="7204">
      <pivotArea dataOnly="0" labelOnly="1" outline="0" fieldPosition="0">
        <references count="2">
          <reference field="1" count="1" selected="0">
            <x v="2690"/>
          </reference>
          <reference field="3" count="1">
            <x v="193"/>
          </reference>
        </references>
      </pivotArea>
    </format>
    <format dxfId="7203">
      <pivotArea dataOnly="0" labelOnly="1" outline="0" fieldPosition="0">
        <references count="2">
          <reference field="1" count="1" selected="0">
            <x v="2691"/>
          </reference>
          <reference field="3" count="1">
            <x v="193"/>
          </reference>
        </references>
      </pivotArea>
    </format>
    <format dxfId="7202">
      <pivotArea dataOnly="0" labelOnly="1" outline="0" fieldPosition="0">
        <references count="2">
          <reference field="1" count="1" selected="0">
            <x v="2704"/>
          </reference>
          <reference field="3" count="1">
            <x v="194"/>
          </reference>
        </references>
      </pivotArea>
    </format>
    <format dxfId="7201">
      <pivotArea dataOnly="0" labelOnly="1" outline="0" fieldPosition="0">
        <references count="2">
          <reference field="1" count="1" selected="0">
            <x v="2705"/>
          </reference>
          <reference field="3" count="1">
            <x v="194"/>
          </reference>
        </references>
      </pivotArea>
    </format>
    <format dxfId="7200">
      <pivotArea dataOnly="0" labelOnly="1" outline="0" fieldPosition="0">
        <references count="2">
          <reference field="1" count="1" selected="0">
            <x v="2719"/>
          </reference>
          <reference field="3" count="1">
            <x v="195"/>
          </reference>
        </references>
      </pivotArea>
    </format>
    <format dxfId="7199">
      <pivotArea dataOnly="0" labelOnly="1" outline="0" fieldPosition="0">
        <references count="2">
          <reference field="1" count="1" selected="0">
            <x v="2720"/>
          </reference>
          <reference field="3" count="1">
            <x v="195"/>
          </reference>
        </references>
      </pivotArea>
    </format>
    <format dxfId="7198">
      <pivotArea dataOnly="0" labelOnly="1" outline="0" fieldPosition="0">
        <references count="2">
          <reference field="1" count="1" selected="0">
            <x v="2733"/>
          </reference>
          <reference field="3" count="1">
            <x v="196"/>
          </reference>
        </references>
      </pivotArea>
    </format>
    <format dxfId="7197">
      <pivotArea dataOnly="0" labelOnly="1" outline="0" fieldPosition="0">
        <references count="2">
          <reference field="1" count="1" selected="0">
            <x v="2734"/>
          </reference>
          <reference field="3" count="1">
            <x v="196"/>
          </reference>
        </references>
      </pivotArea>
    </format>
    <format dxfId="7196">
      <pivotArea dataOnly="0" labelOnly="1" outline="0" fieldPosition="0">
        <references count="2">
          <reference field="1" count="1" selected="0">
            <x v="2747"/>
          </reference>
          <reference field="3" count="1">
            <x v="197"/>
          </reference>
        </references>
      </pivotArea>
    </format>
    <format dxfId="7195">
      <pivotArea dataOnly="0" labelOnly="1" outline="0" fieldPosition="0">
        <references count="2">
          <reference field="1" count="1" selected="0">
            <x v="2748"/>
          </reference>
          <reference field="3" count="1">
            <x v="197"/>
          </reference>
        </references>
      </pivotArea>
    </format>
    <format dxfId="7194">
      <pivotArea dataOnly="0" labelOnly="1" outline="0" fieldPosition="0">
        <references count="2">
          <reference field="1" count="1" selected="0">
            <x v="2761"/>
          </reference>
          <reference field="3" count="1">
            <x v="198"/>
          </reference>
        </references>
      </pivotArea>
    </format>
    <format dxfId="7193">
      <pivotArea dataOnly="0" labelOnly="1" outline="0" fieldPosition="0">
        <references count="2">
          <reference field="1" count="1" selected="0">
            <x v="2762"/>
          </reference>
          <reference field="3" count="1">
            <x v="3828"/>
          </reference>
        </references>
      </pivotArea>
    </format>
    <format dxfId="7192">
      <pivotArea dataOnly="0" labelOnly="1" outline="0" fieldPosition="0">
        <references count="2">
          <reference field="1" count="1" selected="0">
            <x v="2776"/>
          </reference>
          <reference field="3" count="1">
            <x v="190"/>
          </reference>
        </references>
      </pivotArea>
    </format>
    <format dxfId="7191">
      <pivotArea dataOnly="0" labelOnly="1" outline="0" fieldPosition="0">
        <references count="2">
          <reference field="1" count="1" selected="0">
            <x v="2777"/>
          </reference>
          <reference field="3" count="1">
            <x v="190"/>
          </reference>
        </references>
      </pivotArea>
    </format>
    <format dxfId="7190">
      <pivotArea dataOnly="0" labelOnly="1" outline="0" fieldPosition="0">
        <references count="2">
          <reference field="1" count="1" selected="0">
            <x v="2813"/>
          </reference>
          <reference field="3" count="1">
            <x v="3858"/>
          </reference>
        </references>
      </pivotArea>
    </format>
    <format dxfId="7189">
      <pivotArea dataOnly="0" labelOnly="1" outline="0" fieldPosition="0">
        <references count="2">
          <reference field="1" count="1" selected="0">
            <x v="2814"/>
          </reference>
          <reference field="3" count="1">
            <x v="199"/>
          </reference>
        </references>
      </pivotArea>
    </format>
    <format dxfId="7188">
      <pivotArea dataOnly="0" labelOnly="1" outline="0" fieldPosition="0">
        <references count="2">
          <reference field="1" count="1" selected="0">
            <x v="2815"/>
          </reference>
          <reference field="3" count="1">
            <x v="200"/>
          </reference>
        </references>
      </pivotArea>
    </format>
    <format dxfId="7187">
      <pivotArea dataOnly="0" labelOnly="1" outline="0" fieldPosition="0">
        <references count="2">
          <reference field="1" count="1" selected="0">
            <x v="2816"/>
          </reference>
          <reference field="3" count="1">
            <x v="200"/>
          </reference>
        </references>
      </pivotArea>
    </format>
    <format dxfId="7186">
      <pivotArea dataOnly="0" labelOnly="1" outline="0" fieldPosition="0">
        <references count="2">
          <reference field="1" count="1" selected="0">
            <x v="2829"/>
          </reference>
          <reference field="3" count="1">
            <x v="201"/>
          </reference>
        </references>
      </pivotArea>
    </format>
    <format dxfId="7185">
      <pivotArea dataOnly="0" labelOnly="1" outline="0" fieldPosition="0">
        <references count="2">
          <reference field="1" count="1" selected="0">
            <x v="2830"/>
          </reference>
          <reference field="3" count="1">
            <x v="201"/>
          </reference>
        </references>
      </pivotArea>
    </format>
    <format dxfId="7184">
      <pivotArea dataOnly="0" labelOnly="1" outline="0" fieldPosition="0">
        <references count="2">
          <reference field="1" count="1" selected="0">
            <x v="2843"/>
          </reference>
          <reference field="3" count="1">
            <x v="202"/>
          </reference>
        </references>
      </pivotArea>
    </format>
    <format dxfId="7183">
      <pivotArea dataOnly="0" labelOnly="1" outline="0" fieldPosition="0">
        <references count="2">
          <reference field="1" count="1" selected="0">
            <x v="2844"/>
          </reference>
          <reference field="3" count="1">
            <x v="202"/>
          </reference>
        </references>
      </pivotArea>
    </format>
    <format dxfId="7182">
      <pivotArea dataOnly="0" labelOnly="1" outline="0" fieldPosition="0">
        <references count="2">
          <reference field="1" count="1" selected="0">
            <x v="2857"/>
          </reference>
          <reference field="3" count="1">
            <x v="203"/>
          </reference>
        </references>
      </pivotArea>
    </format>
    <format dxfId="7181">
      <pivotArea dataOnly="0" labelOnly="1" outline="0" fieldPosition="0">
        <references count="2">
          <reference field="1" count="1" selected="0">
            <x v="2858"/>
          </reference>
          <reference field="3" count="1">
            <x v="203"/>
          </reference>
        </references>
      </pivotArea>
    </format>
    <format dxfId="7180">
      <pivotArea dataOnly="0" labelOnly="1" outline="0" fieldPosition="0">
        <references count="2">
          <reference field="1" count="1" selected="0">
            <x v="2871"/>
          </reference>
          <reference field="3" count="1">
            <x v="204"/>
          </reference>
        </references>
      </pivotArea>
    </format>
    <format dxfId="7179">
      <pivotArea dataOnly="0" labelOnly="1" outline="0" fieldPosition="0">
        <references count="2">
          <reference field="1" count="1" selected="0">
            <x v="2872"/>
          </reference>
          <reference field="3" count="1">
            <x v="204"/>
          </reference>
        </references>
      </pivotArea>
    </format>
    <format dxfId="7178">
      <pivotArea dataOnly="0" labelOnly="1" outline="0" fieldPosition="0">
        <references count="2">
          <reference field="1" count="1" selected="0">
            <x v="2885"/>
          </reference>
          <reference field="3" count="1">
            <x v="205"/>
          </reference>
        </references>
      </pivotArea>
    </format>
    <format dxfId="7177">
      <pivotArea dataOnly="0" labelOnly="1" outline="0" fieldPosition="0">
        <references count="2">
          <reference field="1" count="1" selected="0">
            <x v="2886"/>
          </reference>
          <reference field="3" count="1">
            <x v="205"/>
          </reference>
        </references>
      </pivotArea>
    </format>
    <format dxfId="7176">
      <pivotArea dataOnly="0" labelOnly="1" outline="0" fieldPosition="0">
        <references count="2">
          <reference field="1" count="1" selected="0">
            <x v="2899"/>
          </reference>
          <reference field="3" count="1">
            <x v="206"/>
          </reference>
        </references>
      </pivotArea>
    </format>
    <format dxfId="7175">
      <pivotArea dataOnly="0" labelOnly="1" outline="0" fieldPosition="0">
        <references count="2">
          <reference field="1" count="1" selected="0">
            <x v="2900"/>
          </reference>
          <reference field="3" count="1">
            <x v="206"/>
          </reference>
        </references>
      </pivotArea>
    </format>
    <format dxfId="7174">
      <pivotArea dataOnly="0" labelOnly="1" outline="0" fieldPosition="0">
        <references count="2">
          <reference field="1" count="1" selected="0">
            <x v="2913"/>
          </reference>
          <reference field="3" count="1">
            <x v="207"/>
          </reference>
        </references>
      </pivotArea>
    </format>
    <format dxfId="7173">
      <pivotArea dataOnly="0" labelOnly="1" outline="0" fieldPosition="0">
        <references count="2">
          <reference field="1" count="1" selected="0">
            <x v="2914"/>
          </reference>
          <reference field="3" count="1">
            <x v="207"/>
          </reference>
        </references>
      </pivotArea>
    </format>
    <format dxfId="7172">
      <pivotArea dataOnly="0" labelOnly="1" outline="0" fieldPosition="0">
        <references count="2">
          <reference field="1" count="1" selected="0">
            <x v="2927"/>
          </reference>
          <reference field="3" count="1">
            <x v="208"/>
          </reference>
        </references>
      </pivotArea>
    </format>
    <format dxfId="7171">
      <pivotArea dataOnly="0" labelOnly="1" outline="0" fieldPosition="0">
        <references count="2">
          <reference field="1" count="1" selected="0">
            <x v="2928"/>
          </reference>
          <reference field="3" count="1">
            <x v="2565"/>
          </reference>
        </references>
      </pivotArea>
    </format>
    <format dxfId="7170">
      <pivotArea dataOnly="0" labelOnly="1" outline="0" fieldPosition="0">
        <references count="2">
          <reference field="1" count="1" selected="0">
            <x v="2941"/>
          </reference>
          <reference field="3" count="1">
            <x v="209"/>
          </reference>
        </references>
      </pivotArea>
    </format>
    <format dxfId="7169">
      <pivotArea dataOnly="0" labelOnly="1" outline="0" fieldPosition="0">
        <references count="2">
          <reference field="1" count="1" selected="0">
            <x v="2942"/>
          </reference>
          <reference field="3" count="1">
            <x v="210"/>
          </reference>
        </references>
      </pivotArea>
    </format>
    <format dxfId="7168">
      <pivotArea dataOnly="0" labelOnly="1" outline="0" fieldPosition="0">
        <references count="2">
          <reference field="1" count="1" selected="0">
            <x v="2943"/>
          </reference>
          <reference field="3" count="1">
            <x v="210"/>
          </reference>
        </references>
      </pivotArea>
    </format>
    <format dxfId="7167">
      <pivotArea dataOnly="0" labelOnly="1" outline="0" fieldPosition="0">
        <references count="2">
          <reference field="1" count="1" selected="0">
            <x v="2956"/>
          </reference>
          <reference field="3" count="1">
            <x v="211"/>
          </reference>
        </references>
      </pivotArea>
    </format>
    <format dxfId="7166">
      <pivotArea dataOnly="0" labelOnly="1" outline="0" fieldPosition="0">
        <references count="2">
          <reference field="1" count="1" selected="0">
            <x v="2957"/>
          </reference>
          <reference field="3" count="1">
            <x v="211"/>
          </reference>
        </references>
      </pivotArea>
    </format>
    <format dxfId="7165">
      <pivotArea dataOnly="0" labelOnly="1" outline="0" fieldPosition="0">
        <references count="2">
          <reference field="1" count="1" selected="0">
            <x v="2970"/>
          </reference>
          <reference field="3" count="1">
            <x v="212"/>
          </reference>
        </references>
      </pivotArea>
    </format>
    <format dxfId="7164">
      <pivotArea dataOnly="0" labelOnly="1" outline="0" fieldPosition="0">
        <references count="2">
          <reference field="1" count="1" selected="0">
            <x v="2971"/>
          </reference>
          <reference field="3" count="1">
            <x v="212"/>
          </reference>
        </references>
      </pivotArea>
    </format>
    <format dxfId="7163">
      <pivotArea dataOnly="0" labelOnly="1" outline="0" fieldPosition="0">
        <references count="2">
          <reference field="1" count="1" selected="0">
            <x v="2984"/>
          </reference>
          <reference field="3" count="1">
            <x v="213"/>
          </reference>
        </references>
      </pivotArea>
    </format>
    <format dxfId="7162">
      <pivotArea dataOnly="0" labelOnly="1" outline="0" fieldPosition="0">
        <references count="2">
          <reference field="1" count="1" selected="0">
            <x v="2985"/>
          </reference>
          <reference field="3" count="1">
            <x v="213"/>
          </reference>
        </references>
      </pivotArea>
    </format>
    <format dxfId="7161">
      <pivotArea dataOnly="0" labelOnly="1" outline="0" fieldPosition="0">
        <references count="2">
          <reference field="1" count="1" selected="0">
            <x v="2998"/>
          </reference>
          <reference field="3" count="1">
            <x v="214"/>
          </reference>
        </references>
      </pivotArea>
    </format>
    <format dxfId="7160">
      <pivotArea dataOnly="0" labelOnly="1" outline="0" fieldPosition="0">
        <references count="2">
          <reference field="1" count="1" selected="0">
            <x v="2999"/>
          </reference>
          <reference field="3" count="1">
            <x v="214"/>
          </reference>
        </references>
      </pivotArea>
    </format>
    <format dxfId="7159">
      <pivotArea dataOnly="0" labelOnly="1" outline="0" fieldPosition="0">
        <references count="2">
          <reference field="1" count="1" selected="0">
            <x v="3012"/>
          </reference>
          <reference field="3" count="1">
            <x v="215"/>
          </reference>
        </references>
      </pivotArea>
    </format>
    <format dxfId="7158">
      <pivotArea dataOnly="0" labelOnly="1" outline="0" fieldPosition="0">
        <references count="2">
          <reference field="1" count="1" selected="0">
            <x v="3013"/>
          </reference>
          <reference field="3" count="1">
            <x v="216"/>
          </reference>
        </references>
      </pivotArea>
    </format>
    <format dxfId="7157">
      <pivotArea dataOnly="0" labelOnly="1" outline="0" fieldPosition="0">
        <references count="2">
          <reference field="1" count="1" selected="0">
            <x v="3014"/>
          </reference>
          <reference field="3" count="1">
            <x v="216"/>
          </reference>
        </references>
      </pivotArea>
    </format>
    <format dxfId="7156">
      <pivotArea dataOnly="0" labelOnly="1" outline="0" fieldPosition="0">
        <references count="2">
          <reference field="1" count="1" selected="0">
            <x v="3027"/>
          </reference>
          <reference field="3" count="1">
            <x v="217"/>
          </reference>
        </references>
      </pivotArea>
    </format>
    <format dxfId="7155">
      <pivotArea dataOnly="0" labelOnly="1" outline="0" fieldPosition="0">
        <references count="2">
          <reference field="1" count="1" selected="0">
            <x v="3028"/>
          </reference>
          <reference field="3" count="1">
            <x v="217"/>
          </reference>
        </references>
      </pivotArea>
    </format>
    <format dxfId="7154">
      <pivotArea dataOnly="0" labelOnly="1" outline="0" fieldPosition="0">
        <references count="2">
          <reference field="1" count="1" selected="0">
            <x v="3041"/>
          </reference>
          <reference field="3" count="1">
            <x v="218"/>
          </reference>
        </references>
      </pivotArea>
    </format>
    <format dxfId="7153">
      <pivotArea dataOnly="0" labelOnly="1" outline="0" fieldPosition="0">
        <references count="2">
          <reference field="1" count="1" selected="0">
            <x v="3042"/>
          </reference>
          <reference field="3" count="1">
            <x v="218"/>
          </reference>
        </references>
      </pivotArea>
    </format>
    <format dxfId="7152">
      <pivotArea dataOnly="0" labelOnly="1" outline="0" fieldPosition="0">
        <references count="2">
          <reference field="1" count="1" selected="0">
            <x v="3055"/>
          </reference>
          <reference field="3" count="1">
            <x v="219"/>
          </reference>
        </references>
      </pivotArea>
    </format>
    <format dxfId="7151">
      <pivotArea dataOnly="0" labelOnly="1" outline="0" fieldPosition="0">
        <references count="2">
          <reference field="1" count="1" selected="0">
            <x v="3056"/>
          </reference>
          <reference field="3" count="1">
            <x v="219"/>
          </reference>
        </references>
      </pivotArea>
    </format>
    <format dxfId="7150">
      <pivotArea dataOnly="0" labelOnly="1" outline="0" fieldPosition="0">
        <references count="2">
          <reference field="1" count="1" selected="0">
            <x v="3069"/>
          </reference>
          <reference field="3" count="1">
            <x v="220"/>
          </reference>
        </references>
      </pivotArea>
    </format>
    <format dxfId="7149">
      <pivotArea dataOnly="0" labelOnly="1" outline="0" fieldPosition="0">
        <references count="2">
          <reference field="1" count="1" selected="0">
            <x v="3070"/>
          </reference>
          <reference field="3" count="1">
            <x v="220"/>
          </reference>
        </references>
      </pivotArea>
    </format>
    <format dxfId="7148">
      <pivotArea dataOnly="0" labelOnly="1" outline="0" fieldPosition="0">
        <references count="2">
          <reference field="1" count="1" selected="0">
            <x v="3083"/>
          </reference>
          <reference field="3" count="1">
            <x v="221"/>
          </reference>
        </references>
      </pivotArea>
    </format>
    <format dxfId="7147">
      <pivotArea dataOnly="0" labelOnly="1" outline="0" fieldPosition="0">
        <references count="2">
          <reference field="1" count="1" selected="0">
            <x v="3084"/>
          </reference>
          <reference field="3" count="1">
            <x v="221"/>
          </reference>
        </references>
      </pivotArea>
    </format>
    <format dxfId="7146">
      <pivotArea dataOnly="0" labelOnly="1" outline="0" fieldPosition="0">
        <references count="2">
          <reference field="1" count="1" selected="0">
            <x v="3097"/>
          </reference>
          <reference field="3" count="1">
            <x v="222"/>
          </reference>
        </references>
      </pivotArea>
    </format>
    <format dxfId="7145">
      <pivotArea dataOnly="0" labelOnly="1" outline="0" fieldPosition="0">
        <references count="2">
          <reference field="1" count="1" selected="0">
            <x v="3098"/>
          </reference>
          <reference field="3" count="1">
            <x v="222"/>
          </reference>
        </references>
      </pivotArea>
    </format>
    <format dxfId="7144">
      <pivotArea dataOnly="0" labelOnly="1" outline="0" fieldPosition="0">
        <references count="2">
          <reference field="1" count="1" selected="0">
            <x v="3111"/>
          </reference>
          <reference field="3" count="1">
            <x v="223"/>
          </reference>
        </references>
      </pivotArea>
    </format>
    <format dxfId="7143">
      <pivotArea dataOnly="0" labelOnly="1" outline="0" fieldPosition="0">
        <references count="2">
          <reference field="1" count="1" selected="0">
            <x v="3112"/>
          </reference>
          <reference field="3" count="1">
            <x v="223"/>
          </reference>
        </references>
      </pivotArea>
    </format>
    <format dxfId="7142">
      <pivotArea dataOnly="0" labelOnly="1" outline="0" fieldPosition="0">
        <references count="2">
          <reference field="1" count="1" selected="0">
            <x v="3125"/>
          </reference>
          <reference field="3" count="1">
            <x v="224"/>
          </reference>
        </references>
      </pivotArea>
    </format>
    <format dxfId="7141">
      <pivotArea dataOnly="0" labelOnly="1" outline="0" fieldPosition="0">
        <references count="2">
          <reference field="1" count="1" selected="0">
            <x v="3126"/>
          </reference>
          <reference field="3" count="1">
            <x v="224"/>
          </reference>
        </references>
      </pivotArea>
    </format>
    <format dxfId="7140">
      <pivotArea dataOnly="0" labelOnly="1" outline="0" fieldPosition="0">
        <references count="2">
          <reference field="1" count="1" selected="0">
            <x v="3139"/>
          </reference>
          <reference field="3" count="1">
            <x v="225"/>
          </reference>
        </references>
      </pivotArea>
    </format>
    <format dxfId="7139">
      <pivotArea dataOnly="0" labelOnly="1" outline="0" fieldPosition="0">
        <references count="2">
          <reference field="1" count="1" selected="0">
            <x v="3158"/>
          </reference>
          <reference field="3" count="1">
            <x v="4"/>
          </reference>
        </references>
      </pivotArea>
    </format>
    <format dxfId="7138">
      <pivotArea dataOnly="0" labelOnly="1" outline="0" fieldPosition="0">
        <references count="2">
          <reference field="1" count="1" selected="0">
            <x v="3159"/>
          </reference>
          <reference field="3" count="1">
            <x v="3829"/>
          </reference>
        </references>
      </pivotArea>
    </format>
    <format dxfId="7137">
      <pivotArea dataOnly="0" labelOnly="1" outline="0" fieldPosition="0">
        <references count="2">
          <reference field="1" count="1" selected="0">
            <x v="3160"/>
          </reference>
          <reference field="3" count="1">
            <x v="2008"/>
          </reference>
        </references>
      </pivotArea>
    </format>
    <format dxfId="7136">
      <pivotArea dataOnly="0" labelOnly="1" outline="0" fieldPosition="0">
        <references count="2">
          <reference field="1" count="1" selected="0">
            <x v="3161"/>
          </reference>
          <reference field="3" count="1">
            <x v="2010"/>
          </reference>
        </references>
      </pivotArea>
    </format>
    <format dxfId="7135">
      <pivotArea dataOnly="0" labelOnly="1" outline="0" fieldPosition="0">
        <references count="2">
          <reference field="1" count="1" selected="0">
            <x v="3162"/>
          </reference>
          <reference field="3" count="1">
            <x v="3830"/>
          </reference>
        </references>
      </pivotArea>
    </format>
    <format dxfId="7134">
      <pivotArea dataOnly="0" labelOnly="1" outline="0" fieldPosition="0">
        <references count="2">
          <reference field="1" count="1" selected="0">
            <x v="3163"/>
          </reference>
          <reference field="3" count="1">
            <x v="3831"/>
          </reference>
        </references>
      </pivotArea>
    </format>
    <format dxfId="7133">
      <pivotArea dataOnly="0" labelOnly="1" outline="0" fieldPosition="0">
        <references count="2">
          <reference field="1" count="1" selected="0">
            <x v="3164"/>
          </reference>
          <reference field="3" count="1">
            <x v="3832"/>
          </reference>
        </references>
      </pivotArea>
    </format>
    <format dxfId="7132">
      <pivotArea dataOnly="0" labelOnly="1" outline="0" fieldPosition="0">
        <references count="2">
          <reference field="1" count="1" selected="0">
            <x v="3165"/>
          </reference>
          <reference field="3" count="1">
            <x v="3833"/>
          </reference>
        </references>
      </pivotArea>
    </format>
    <format dxfId="7131">
      <pivotArea dataOnly="0" labelOnly="1" outline="0" fieldPosition="0">
        <references count="2">
          <reference field="1" count="1" selected="0">
            <x v="3171"/>
          </reference>
          <reference field="3" count="1">
            <x v="3834"/>
          </reference>
        </references>
      </pivotArea>
    </format>
    <format dxfId="7130">
      <pivotArea dataOnly="0" labelOnly="1" outline="0" fieldPosition="0">
        <references count="2">
          <reference field="1" count="1" selected="0">
            <x v="3172"/>
          </reference>
          <reference field="3" count="1">
            <x v="2008"/>
          </reference>
        </references>
      </pivotArea>
    </format>
    <format dxfId="7129">
      <pivotArea dataOnly="0" labelOnly="1" outline="0" fieldPosition="0">
        <references count="2">
          <reference field="1" count="1" selected="0">
            <x v="3173"/>
          </reference>
          <reference field="3" count="1">
            <x v="2010"/>
          </reference>
        </references>
      </pivotArea>
    </format>
    <format dxfId="7128">
      <pivotArea dataOnly="0" labelOnly="1" outline="0" fieldPosition="0">
        <references count="2">
          <reference field="1" count="1" selected="0">
            <x v="3181"/>
          </reference>
          <reference field="3" count="1">
            <x v="226"/>
          </reference>
        </references>
      </pivotArea>
    </format>
    <format dxfId="7127">
      <pivotArea dataOnly="0" labelOnly="1" outline="0" fieldPosition="0">
        <references count="2">
          <reference field="1" count="1" selected="0">
            <x v="3182"/>
          </reference>
          <reference field="3" count="1">
            <x v="226"/>
          </reference>
        </references>
      </pivotArea>
    </format>
    <format dxfId="7126">
      <pivotArea dataOnly="0" labelOnly="1" outline="0" fieldPosition="0">
        <references count="2">
          <reference field="1" count="1" selected="0">
            <x v="3195"/>
          </reference>
          <reference field="3" count="1">
            <x v="3"/>
          </reference>
        </references>
      </pivotArea>
    </format>
    <format dxfId="7125">
      <pivotArea dataOnly="0" labelOnly="1" outline="0" fieldPosition="0">
        <references count="2">
          <reference field="1" count="1" selected="0">
            <x v="3196"/>
          </reference>
          <reference field="3" count="1">
            <x v="3835"/>
          </reference>
        </references>
      </pivotArea>
    </format>
    <format dxfId="7124">
      <pivotArea dataOnly="0" labelOnly="1" outline="0" fieldPosition="0">
        <references count="2">
          <reference field="1" count="1" selected="0">
            <x v="3201"/>
          </reference>
          <reference field="3" count="1">
            <x v="3836"/>
          </reference>
        </references>
      </pivotArea>
    </format>
    <format dxfId="7123">
      <pivotArea dataOnly="0" labelOnly="1" outline="0" fieldPosition="0">
        <references count="2">
          <reference field="1" count="1" selected="0">
            <x v="3203"/>
          </reference>
          <reference field="3" count="1">
            <x v="3837"/>
          </reference>
        </references>
      </pivotArea>
    </format>
    <format dxfId="7122">
      <pivotArea dataOnly="0" labelOnly="1" outline="0" fieldPosition="0">
        <references count="2">
          <reference field="1" count="1" selected="0">
            <x v="3205"/>
          </reference>
          <reference field="3" count="1">
            <x v="3838"/>
          </reference>
        </references>
      </pivotArea>
    </format>
    <format dxfId="7121">
      <pivotArea dataOnly="0" labelOnly="1" outline="0" fieldPosition="0">
        <references count="2">
          <reference field="1" count="1" selected="0">
            <x v="3209"/>
          </reference>
          <reference field="3" count="1">
            <x v="227"/>
          </reference>
        </references>
      </pivotArea>
    </format>
    <format dxfId="7120">
      <pivotArea dataOnly="0" labelOnly="1" outline="0" fieldPosition="0">
        <references count="2">
          <reference field="1" count="1" selected="0">
            <x v="3210"/>
          </reference>
          <reference field="3" count="1">
            <x v="227"/>
          </reference>
        </references>
      </pivotArea>
    </format>
    <format dxfId="7119">
      <pivotArea dataOnly="0" labelOnly="1" outline="0" fieldPosition="0">
        <references count="2">
          <reference field="1" count="1" selected="0">
            <x v="3223"/>
          </reference>
          <reference field="3" count="1">
            <x v="228"/>
          </reference>
        </references>
      </pivotArea>
    </format>
    <format dxfId="7118">
      <pivotArea dataOnly="0" labelOnly="1" outline="0" fieldPosition="0">
        <references count="2">
          <reference field="1" count="1" selected="0">
            <x v="3224"/>
          </reference>
          <reference field="3" count="1">
            <x v="3839"/>
          </reference>
        </references>
      </pivotArea>
    </format>
    <format dxfId="7117">
      <pivotArea dataOnly="0" labelOnly="1" outline="0" fieldPosition="0">
        <references count="2">
          <reference field="1" count="1" selected="0">
            <x v="3229"/>
          </reference>
          <reference field="3" count="1">
            <x v="3840"/>
          </reference>
        </references>
      </pivotArea>
    </format>
    <format dxfId="7116">
      <pivotArea dataOnly="0" labelOnly="1" outline="0" fieldPosition="0">
        <references count="2">
          <reference field="1" count="1" selected="0">
            <x v="3237"/>
          </reference>
          <reference field="3" count="1">
            <x v="229"/>
          </reference>
        </references>
      </pivotArea>
    </format>
    <format dxfId="7115">
      <pivotArea dataOnly="0" labelOnly="1" outline="0" fieldPosition="0">
        <references count="2">
          <reference field="1" count="1" selected="0">
            <x v="3238"/>
          </reference>
          <reference field="3" count="1">
            <x v="229"/>
          </reference>
        </references>
      </pivotArea>
    </format>
    <format dxfId="7114">
      <pivotArea dataOnly="0" labelOnly="1" outline="0" fieldPosition="0">
        <references count="2">
          <reference field="1" count="1" selected="0">
            <x v="3251"/>
          </reference>
          <reference field="3" count="1">
            <x v="230"/>
          </reference>
        </references>
      </pivotArea>
    </format>
    <format dxfId="7113">
      <pivotArea dataOnly="0" labelOnly="1" outline="0" fieldPosition="0">
        <references count="2">
          <reference field="1" count="1" selected="0">
            <x v="3252"/>
          </reference>
          <reference field="3" count="1">
            <x v="230"/>
          </reference>
        </references>
      </pivotArea>
    </format>
    <format dxfId="7112">
      <pivotArea dataOnly="0" labelOnly="1" outline="0" fieldPosition="0">
        <references count="2">
          <reference field="1" count="1" selected="0">
            <x v="3265"/>
          </reference>
          <reference field="3" count="1">
            <x v="231"/>
          </reference>
        </references>
      </pivotArea>
    </format>
    <format dxfId="7111">
      <pivotArea dataOnly="0" labelOnly="1" outline="0" fieldPosition="0">
        <references count="2">
          <reference field="1" count="1" selected="0">
            <x v="3266"/>
          </reference>
          <reference field="3" count="1">
            <x v="3841"/>
          </reference>
        </references>
      </pivotArea>
    </format>
    <format dxfId="7110">
      <pivotArea dataOnly="0" labelOnly="1" outline="0" fieldPosition="0">
        <references count="2">
          <reference field="1" count="1" selected="0">
            <x v="3271"/>
          </reference>
          <reference field="3" count="1">
            <x v="3834"/>
          </reference>
        </references>
      </pivotArea>
    </format>
    <format dxfId="7109">
      <pivotArea dataOnly="0" labelOnly="1" outline="0" fieldPosition="0">
        <references count="2">
          <reference field="1" count="1" selected="0">
            <x v="3279"/>
          </reference>
          <reference field="3" count="1">
            <x v="232"/>
          </reference>
        </references>
      </pivotArea>
    </format>
    <format dxfId="7108">
      <pivotArea dataOnly="0" labelOnly="1" outline="0" fieldPosition="0">
        <references count="2">
          <reference field="1" count="1" selected="0">
            <x v="3280"/>
          </reference>
          <reference field="3" count="1">
            <x v="233"/>
          </reference>
        </references>
      </pivotArea>
    </format>
    <format dxfId="7107">
      <pivotArea dataOnly="0" labelOnly="1" outline="0" fieldPosition="0">
        <references count="2">
          <reference field="1" count="1" selected="0">
            <x v="3281"/>
          </reference>
          <reference field="3" count="1">
            <x v="233"/>
          </reference>
        </references>
      </pivotArea>
    </format>
    <format dxfId="7106">
      <pivotArea dataOnly="0" labelOnly="1" outline="0" fieldPosition="0">
        <references count="2">
          <reference field="1" count="1" selected="0">
            <x v="3294"/>
          </reference>
          <reference field="3" count="1">
            <x v="234"/>
          </reference>
        </references>
      </pivotArea>
    </format>
    <format dxfId="7105">
      <pivotArea dataOnly="0" labelOnly="1" outline="0" fieldPosition="0">
        <references count="2">
          <reference field="1" count="1" selected="0">
            <x v="3295"/>
          </reference>
          <reference field="3" count="1">
            <x v="234"/>
          </reference>
        </references>
      </pivotArea>
    </format>
    <format dxfId="7104">
      <pivotArea dataOnly="0" labelOnly="1" outline="0" fieldPosition="0">
        <references count="2">
          <reference field="1" count="1" selected="0">
            <x v="3308"/>
          </reference>
          <reference field="3" count="1">
            <x v="235"/>
          </reference>
        </references>
      </pivotArea>
    </format>
    <format dxfId="7103">
      <pivotArea dataOnly="0" labelOnly="1" outline="0" fieldPosition="0">
        <references count="2">
          <reference field="1" count="1" selected="0">
            <x v="3309"/>
          </reference>
          <reference field="3" count="1">
            <x v="235"/>
          </reference>
        </references>
      </pivotArea>
    </format>
    <format dxfId="7102">
      <pivotArea dataOnly="0" labelOnly="1" outline="0" fieldPosition="0">
        <references count="2">
          <reference field="1" count="1" selected="0">
            <x v="3322"/>
          </reference>
          <reference field="3" count="1">
            <x v="236"/>
          </reference>
        </references>
      </pivotArea>
    </format>
    <format dxfId="7101">
      <pivotArea dataOnly="0" labelOnly="1" outline="0" fieldPosition="0">
        <references count="2">
          <reference field="1" count="1" selected="0">
            <x v="3323"/>
          </reference>
          <reference field="3" count="1">
            <x v="237"/>
          </reference>
        </references>
      </pivotArea>
    </format>
    <format dxfId="7100">
      <pivotArea dataOnly="0" labelOnly="1" outline="0" fieldPosition="0">
        <references count="2">
          <reference field="1" count="1" selected="0">
            <x v="3324"/>
          </reference>
          <reference field="3" count="1">
            <x v="237"/>
          </reference>
        </references>
      </pivotArea>
    </format>
    <format dxfId="7099">
      <pivotArea dataOnly="0" labelOnly="1" outline="0" fieldPosition="0">
        <references count="2">
          <reference field="1" count="1" selected="0">
            <x v="3337"/>
          </reference>
          <reference field="3" count="1">
            <x v="238"/>
          </reference>
        </references>
      </pivotArea>
    </format>
    <format dxfId="7098">
      <pivotArea dataOnly="0" labelOnly="1" outline="0" fieldPosition="0">
        <references count="2">
          <reference field="1" count="1" selected="0">
            <x v="3338"/>
          </reference>
          <reference field="3" count="1">
            <x v="238"/>
          </reference>
        </references>
      </pivotArea>
    </format>
    <format dxfId="7097">
      <pivotArea dataOnly="0" labelOnly="1" outline="0" fieldPosition="0">
        <references count="2">
          <reference field="1" count="1" selected="0">
            <x v="3351"/>
          </reference>
          <reference field="3" count="1">
            <x v="239"/>
          </reference>
        </references>
      </pivotArea>
    </format>
    <format dxfId="7096">
      <pivotArea dataOnly="0" labelOnly="1" outline="0" fieldPosition="0">
        <references count="2">
          <reference field="1" count="1" selected="0">
            <x v="3352"/>
          </reference>
          <reference field="3" count="1">
            <x v="239"/>
          </reference>
        </references>
      </pivotArea>
    </format>
    <format dxfId="7095">
      <pivotArea dataOnly="0" labelOnly="1" outline="0" fieldPosition="0">
        <references count="2">
          <reference field="1" count="1" selected="0">
            <x v="3365"/>
          </reference>
          <reference field="3" count="1">
            <x v="240"/>
          </reference>
        </references>
      </pivotArea>
    </format>
    <format dxfId="7094">
      <pivotArea dataOnly="0" labelOnly="1" outline="0" fieldPosition="0">
        <references count="2">
          <reference field="1" count="1" selected="0">
            <x v="3366"/>
          </reference>
          <reference field="3" count="1">
            <x v="240"/>
          </reference>
        </references>
      </pivotArea>
    </format>
    <format dxfId="7093">
      <pivotArea dataOnly="0" labelOnly="1" outline="0" fieldPosition="0">
        <references count="2">
          <reference field="1" count="1" selected="0">
            <x v="3379"/>
          </reference>
          <reference field="3" count="1">
            <x v="241"/>
          </reference>
        </references>
      </pivotArea>
    </format>
    <format dxfId="7092">
      <pivotArea dataOnly="0" labelOnly="1" outline="0" fieldPosition="0">
        <references count="2">
          <reference field="1" count="1" selected="0">
            <x v="3380"/>
          </reference>
          <reference field="3" count="1">
            <x v="241"/>
          </reference>
        </references>
      </pivotArea>
    </format>
    <format dxfId="7091">
      <pivotArea dataOnly="0" labelOnly="1" outline="0" fieldPosition="0">
        <references count="2">
          <reference field="1" count="1" selected="0">
            <x v="3393"/>
          </reference>
          <reference field="3" count="1">
            <x v="242"/>
          </reference>
        </references>
      </pivotArea>
    </format>
    <format dxfId="7090">
      <pivotArea dataOnly="0" labelOnly="1" outline="0" fieldPosition="0">
        <references count="2">
          <reference field="1" count="1" selected="0">
            <x v="3394"/>
          </reference>
          <reference field="3" count="1">
            <x v="242"/>
          </reference>
        </references>
      </pivotArea>
    </format>
    <format dxfId="7089">
      <pivotArea dataOnly="0" labelOnly="1" outline="0" fieldPosition="0">
        <references count="2">
          <reference field="1" count="1" selected="0">
            <x v="3407"/>
          </reference>
          <reference field="3" count="1">
            <x v="243"/>
          </reference>
        </references>
      </pivotArea>
    </format>
    <format dxfId="7088">
      <pivotArea dataOnly="0" labelOnly="1" outline="0" fieldPosition="0">
        <references count="2">
          <reference field="1" count="1" selected="0">
            <x v="3408"/>
          </reference>
          <reference field="3" count="1">
            <x v="243"/>
          </reference>
        </references>
      </pivotArea>
    </format>
    <format dxfId="7087">
      <pivotArea dataOnly="0" labelOnly="1" outline="0" fieldPosition="0">
        <references count="2">
          <reference field="1" count="1" selected="0">
            <x v="3421"/>
          </reference>
          <reference field="3" count="1">
            <x v="244"/>
          </reference>
        </references>
      </pivotArea>
    </format>
    <format dxfId="7086">
      <pivotArea dataOnly="0" labelOnly="1" outline="0" fieldPosition="0">
        <references count="2">
          <reference field="1" count="1" selected="0">
            <x v="3422"/>
          </reference>
          <reference field="3" count="1">
            <x v="245"/>
          </reference>
        </references>
      </pivotArea>
    </format>
    <format dxfId="7085">
      <pivotArea dataOnly="0" labelOnly="1" outline="0" fieldPosition="0">
        <references count="2">
          <reference field="1" count="1" selected="0">
            <x v="3423"/>
          </reference>
          <reference field="3" count="1">
            <x v="245"/>
          </reference>
        </references>
      </pivotArea>
    </format>
    <format dxfId="7084">
      <pivotArea dataOnly="0" labelOnly="1" outline="0" fieldPosition="0">
        <references count="2">
          <reference field="1" count="1" selected="0">
            <x v="3436"/>
          </reference>
          <reference field="3" count="1">
            <x v="246"/>
          </reference>
        </references>
      </pivotArea>
    </format>
    <format dxfId="7083">
      <pivotArea dataOnly="0" labelOnly="1" outline="0" fieldPosition="0">
        <references count="2">
          <reference field="1" count="1" selected="0">
            <x v="3437"/>
          </reference>
          <reference field="3" count="1">
            <x v="247"/>
          </reference>
        </references>
      </pivotArea>
    </format>
    <format dxfId="7082">
      <pivotArea dataOnly="0" labelOnly="1" outline="0" fieldPosition="0">
        <references count="2">
          <reference field="1" count="1" selected="0">
            <x v="3438"/>
          </reference>
          <reference field="3" count="1">
            <x v="247"/>
          </reference>
        </references>
      </pivotArea>
    </format>
    <format dxfId="7081">
      <pivotArea dataOnly="0" labelOnly="1" outline="0" fieldPosition="0">
        <references count="2">
          <reference field="1" count="1" selected="0">
            <x v="3451"/>
          </reference>
          <reference field="3" count="1">
            <x v="248"/>
          </reference>
        </references>
      </pivotArea>
    </format>
    <format dxfId="7080">
      <pivotArea dataOnly="0" labelOnly="1" outline="0" fieldPosition="0">
        <references count="2">
          <reference field="1" count="1" selected="0">
            <x v="3452"/>
          </reference>
          <reference field="3" count="1">
            <x v="248"/>
          </reference>
        </references>
      </pivotArea>
    </format>
    <format dxfId="7079">
      <pivotArea dataOnly="0" labelOnly="1" outline="0" fieldPosition="0">
        <references count="2">
          <reference field="1" count="1" selected="0">
            <x v="3465"/>
          </reference>
          <reference field="3" count="1">
            <x v="249"/>
          </reference>
        </references>
      </pivotArea>
    </format>
    <format dxfId="7078">
      <pivotArea dataOnly="0" labelOnly="1" outline="0" fieldPosition="0">
        <references count="2">
          <reference field="1" count="1" selected="0">
            <x v="3466"/>
          </reference>
          <reference field="3" count="1">
            <x v="249"/>
          </reference>
        </references>
      </pivotArea>
    </format>
    <format dxfId="7077">
      <pivotArea dataOnly="0" labelOnly="1" outline="0" fieldPosition="0">
        <references count="2">
          <reference field="1" count="1" selected="0">
            <x v="3479"/>
          </reference>
          <reference field="3" count="1">
            <x v="250"/>
          </reference>
        </references>
      </pivotArea>
    </format>
    <format dxfId="7076">
      <pivotArea dataOnly="0" labelOnly="1" outline="0" fieldPosition="0">
        <references count="2">
          <reference field="1" count="1" selected="0">
            <x v="3480"/>
          </reference>
          <reference field="3" count="1">
            <x v="250"/>
          </reference>
        </references>
      </pivotArea>
    </format>
    <format dxfId="7075">
      <pivotArea dataOnly="0" labelOnly="1" outline="0" fieldPosition="0">
        <references count="2">
          <reference field="1" count="1" selected="0">
            <x v="3493"/>
          </reference>
          <reference field="3" count="1">
            <x v="251"/>
          </reference>
        </references>
      </pivotArea>
    </format>
    <format dxfId="7074">
      <pivotArea dataOnly="0" labelOnly="1" outline="0" fieldPosition="0">
        <references count="2">
          <reference field="1" count="1" selected="0">
            <x v="3494"/>
          </reference>
          <reference field="3" count="1">
            <x v="251"/>
          </reference>
        </references>
      </pivotArea>
    </format>
    <format dxfId="7073">
      <pivotArea dataOnly="0" labelOnly="1" outline="0" fieldPosition="0">
        <references count="2">
          <reference field="1" count="1" selected="0">
            <x v="3507"/>
          </reference>
          <reference field="3" count="1">
            <x v="252"/>
          </reference>
        </references>
      </pivotArea>
    </format>
    <format dxfId="7072">
      <pivotArea dataOnly="0" labelOnly="1" outline="0" fieldPosition="0">
        <references count="2">
          <reference field="1" count="1" selected="0">
            <x v="3508"/>
          </reference>
          <reference field="3" count="1">
            <x v="253"/>
          </reference>
        </references>
      </pivotArea>
    </format>
    <format dxfId="7071">
      <pivotArea dataOnly="0" labelOnly="1" outline="0" fieldPosition="0">
        <references count="2">
          <reference field="1" count="1" selected="0">
            <x v="3509"/>
          </reference>
          <reference field="3" count="1">
            <x v="253"/>
          </reference>
        </references>
      </pivotArea>
    </format>
    <format dxfId="7070">
      <pivotArea dataOnly="0" labelOnly="1" outline="0" fieldPosition="0">
        <references count="2">
          <reference field="1" count="1" selected="0">
            <x v="3522"/>
          </reference>
          <reference field="3" count="1">
            <x v="254"/>
          </reference>
        </references>
      </pivotArea>
    </format>
    <format dxfId="7069">
      <pivotArea dataOnly="0" labelOnly="1" outline="0" fieldPosition="0">
        <references count="2">
          <reference field="1" count="1" selected="0">
            <x v="3523"/>
          </reference>
          <reference field="3" count="1">
            <x v="254"/>
          </reference>
        </references>
      </pivotArea>
    </format>
    <format dxfId="7068">
      <pivotArea dataOnly="0" labelOnly="1" outline="0" fieldPosition="0">
        <references count="2">
          <reference field="1" count="1" selected="0">
            <x v="3536"/>
          </reference>
          <reference field="3" count="1">
            <x v="255"/>
          </reference>
        </references>
      </pivotArea>
    </format>
    <format dxfId="7067">
      <pivotArea dataOnly="0" labelOnly="1" outline="0" fieldPosition="0">
        <references count="2">
          <reference field="1" count="1" selected="0">
            <x v="3537"/>
          </reference>
          <reference field="3" count="1">
            <x v="255"/>
          </reference>
        </references>
      </pivotArea>
    </format>
    <format dxfId="7066">
      <pivotArea dataOnly="0" labelOnly="1" outline="0" fieldPosition="0">
        <references count="2">
          <reference field="1" count="1" selected="0">
            <x v="3558"/>
          </reference>
          <reference field="3" count="1">
            <x v="6"/>
          </reference>
        </references>
      </pivotArea>
    </format>
    <format dxfId="7065">
      <pivotArea dataOnly="0" labelOnly="1" outline="0" fieldPosition="0">
        <references count="2">
          <reference field="1" count="1" selected="0">
            <x v="3559"/>
          </reference>
          <reference field="3" count="1">
            <x v="2259"/>
          </reference>
        </references>
      </pivotArea>
    </format>
    <format dxfId="7064">
      <pivotArea dataOnly="0" labelOnly="1" outline="0" fieldPosition="0">
        <references count="2">
          <reference field="1" count="1" selected="0">
            <x v="3560"/>
          </reference>
          <reference field="3" count="1">
            <x v="257"/>
          </reference>
        </references>
      </pivotArea>
    </format>
    <format dxfId="7063">
      <pivotArea dataOnly="0" labelOnly="1" outline="0" fieldPosition="0">
        <references count="2">
          <reference field="1" count="1" selected="0">
            <x v="3579"/>
          </reference>
          <reference field="3" count="1">
            <x v="258"/>
          </reference>
        </references>
      </pivotArea>
    </format>
    <format dxfId="7062">
      <pivotArea dataOnly="0" labelOnly="1" outline="0" fieldPosition="0">
        <references count="2">
          <reference field="1" count="1" selected="0">
            <x v="3580"/>
          </reference>
          <reference field="3" count="1">
            <x v="258"/>
          </reference>
        </references>
      </pivotArea>
    </format>
    <format dxfId="7061">
      <pivotArea dataOnly="0" labelOnly="1" outline="0" fieldPosition="0">
        <references count="2">
          <reference field="1" count="1" selected="0">
            <x v="3610"/>
          </reference>
          <reference field="3" count="1">
            <x v="259"/>
          </reference>
        </references>
      </pivotArea>
    </format>
    <format dxfId="7060">
      <pivotArea dataOnly="0" labelOnly="1" outline="0" fieldPosition="0">
        <references count="2">
          <reference field="1" count="1" selected="0">
            <x v="3611"/>
          </reference>
          <reference field="3" count="1">
            <x v="259"/>
          </reference>
        </references>
      </pivotArea>
    </format>
    <format dxfId="7059">
      <pivotArea dataOnly="0" labelOnly="1" outline="0" fieldPosition="0">
        <references count="2">
          <reference field="1" count="1" selected="0">
            <x v="3624"/>
          </reference>
          <reference field="3" count="1">
            <x v="260"/>
          </reference>
        </references>
      </pivotArea>
    </format>
    <format dxfId="7058">
      <pivotArea dataOnly="0" labelOnly="1" outline="0" fieldPosition="0">
        <references count="2">
          <reference field="1" count="1" selected="0">
            <x v="3625"/>
          </reference>
          <reference field="3" count="1">
            <x v="260"/>
          </reference>
        </references>
      </pivotArea>
    </format>
    <format dxfId="7057">
      <pivotArea dataOnly="0" labelOnly="1" outline="0" fieldPosition="0">
        <references count="2">
          <reference field="1" count="1" selected="0">
            <x v="3638"/>
          </reference>
          <reference field="3" count="1">
            <x v="261"/>
          </reference>
        </references>
      </pivotArea>
    </format>
    <format dxfId="7056">
      <pivotArea dataOnly="0" labelOnly="1" outline="0" fieldPosition="0">
        <references count="2">
          <reference field="1" count="1" selected="0">
            <x v="3639"/>
          </reference>
          <reference field="3" count="1">
            <x v="261"/>
          </reference>
        </references>
      </pivotArea>
    </format>
    <format dxfId="7055">
      <pivotArea dataOnly="0" labelOnly="1" outline="0" fieldPosition="0">
        <references count="2">
          <reference field="1" count="1" selected="0">
            <x v="3652"/>
          </reference>
          <reference field="3" count="1">
            <x v="262"/>
          </reference>
        </references>
      </pivotArea>
    </format>
    <format dxfId="7054">
      <pivotArea dataOnly="0" labelOnly="1" outline="0" fieldPosition="0">
        <references count="2">
          <reference field="1" count="1" selected="0">
            <x v="3653"/>
          </reference>
          <reference field="3" count="1">
            <x v="262"/>
          </reference>
        </references>
      </pivotArea>
    </format>
    <format dxfId="7053">
      <pivotArea dataOnly="0" labelOnly="1" outline="0" fieldPosition="0">
        <references count="2">
          <reference field="1" count="1" selected="0">
            <x v="3802"/>
          </reference>
          <reference field="3" count="1">
            <x v="263"/>
          </reference>
        </references>
      </pivotArea>
    </format>
    <format dxfId="7052">
      <pivotArea dataOnly="0" labelOnly="1" outline="0" fieldPosition="0">
        <references count="2">
          <reference field="1" count="1" selected="0">
            <x v="3803"/>
          </reference>
          <reference field="3" count="1">
            <x v="263"/>
          </reference>
        </references>
      </pivotArea>
    </format>
    <format dxfId="7051">
      <pivotArea dataOnly="0" labelOnly="1" outline="0" fieldPosition="0">
        <references count="2">
          <reference field="1" count="1" selected="0">
            <x v="3819"/>
          </reference>
          <reference field="3" count="1">
            <x v="264"/>
          </reference>
        </references>
      </pivotArea>
    </format>
    <format dxfId="7050">
      <pivotArea dataOnly="0" labelOnly="1" outline="0" fieldPosition="0">
        <references count="2">
          <reference field="1" count="1" selected="0">
            <x v="3820"/>
          </reference>
          <reference field="3" count="1">
            <x v="265"/>
          </reference>
        </references>
      </pivotArea>
    </format>
    <format dxfId="7049">
      <pivotArea dataOnly="0" labelOnly="1" outline="0" fieldPosition="0">
        <references count="2">
          <reference field="1" count="1" selected="0">
            <x v="3821"/>
          </reference>
          <reference field="3" count="1">
            <x v="265"/>
          </reference>
        </references>
      </pivotArea>
    </format>
    <format dxfId="7048">
      <pivotArea dataOnly="0" labelOnly="1" outline="0" fieldPosition="0">
        <references count="2">
          <reference field="1" count="1" selected="0">
            <x v="3834"/>
          </reference>
          <reference field="3" count="1">
            <x v="266"/>
          </reference>
        </references>
      </pivotArea>
    </format>
    <format dxfId="7047">
      <pivotArea dataOnly="0" labelOnly="1" outline="0" fieldPosition="0">
        <references count="2">
          <reference field="1" count="1" selected="0">
            <x v="3835"/>
          </reference>
          <reference field="3" count="1">
            <x v="266"/>
          </reference>
        </references>
      </pivotArea>
    </format>
    <format dxfId="7046">
      <pivotArea dataOnly="0" labelOnly="1" outline="0" fieldPosition="0">
        <references count="2">
          <reference field="1" count="1" selected="0">
            <x v="3851"/>
          </reference>
          <reference field="3" count="1">
            <x v="267"/>
          </reference>
        </references>
      </pivotArea>
    </format>
    <format dxfId="7045">
      <pivotArea dataOnly="0" labelOnly="1" outline="0" fieldPosition="0">
        <references count="2">
          <reference field="1" count="1" selected="0">
            <x v="3852"/>
          </reference>
          <reference field="3" count="1">
            <x v="267"/>
          </reference>
        </references>
      </pivotArea>
    </format>
    <format dxfId="7044">
      <pivotArea dataOnly="0" labelOnly="1" outline="0" fieldPosition="0">
        <references count="2">
          <reference field="1" count="1" selected="0">
            <x v="3878"/>
          </reference>
          <reference field="3" count="1">
            <x v="268"/>
          </reference>
        </references>
      </pivotArea>
    </format>
    <format dxfId="7043">
      <pivotArea dataOnly="0" labelOnly="1" outline="0" fieldPosition="0">
        <references count="2">
          <reference field="1" count="1" selected="0">
            <x v="3879"/>
          </reference>
          <reference field="3" count="1">
            <x v="268"/>
          </reference>
        </references>
      </pivotArea>
    </format>
    <format dxfId="7042">
      <pivotArea dataOnly="0" labelOnly="1" outline="0" fieldPosition="0">
        <references count="2">
          <reference field="1" count="1" selected="0">
            <x v="3892"/>
          </reference>
          <reference field="3" count="1">
            <x v="269"/>
          </reference>
        </references>
      </pivotArea>
    </format>
    <format dxfId="7041">
      <pivotArea dataOnly="0" labelOnly="1" outline="0" fieldPosition="0">
        <references count="2">
          <reference field="1" count="1" selected="0">
            <x v="3903"/>
          </reference>
          <reference field="3" count="1">
            <x v="270"/>
          </reference>
        </references>
      </pivotArea>
    </format>
    <format dxfId="7040">
      <pivotArea dataOnly="0" labelOnly="1" outline="0" fieldPosition="0">
        <references count="2">
          <reference field="1" count="1" selected="0">
            <x v="3904"/>
          </reference>
          <reference field="3" count="1">
            <x v="270"/>
          </reference>
        </references>
      </pivotArea>
    </format>
    <format dxfId="7039">
      <pivotArea dataOnly="0" labelOnly="1" outline="0" fieldPosition="0">
        <references count="2">
          <reference field="1" count="1" selected="0">
            <x v="3917"/>
          </reference>
          <reference field="3" count="1">
            <x v="271"/>
          </reference>
        </references>
      </pivotArea>
    </format>
    <format dxfId="7038">
      <pivotArea dataOnly="0" labelOnly="1" outline="0" fieldPosition="0">
        <references count="2">
          <reference field="1" count="1" selected="0">
            <x v="3918"/>
          </reference>
          <reference field="3" count="1">
            <x v="271"/>
          </reference>
        </references>
      </pivotArea>
    </format>
    <format dxfId="7037">
      <pivotArea dataOnly="0" labelOnly="1" outline="0" fieldPosition="0">
        <references count="2">
          <reference field="1" count="1" selected="0">
            <x v="3931"/>
          </reference>
          <reference field="3" count="1">
            <x v="272"/>
          </reference>
        </references>
      </pivotArea>
    </format>
    <format dxfId="7036">
      <pivotArea dataOnly="0" labelOnly="1" outline="0" fieldPosition="0">
        <references count="2">
          <reference field="1" count="1" selected="0">
            <x v="3932"/>
          </reference>
          <reference field="3" count="1">
            <x v="273"/>
          </reference>
        </references>
      </pivotArea>
    </format>
    <format dxfId="7035">
      <pivotArea dataOnly="0" labelOnly="1" outline="0" fieldPosition="0">
        <references count="2">
          <reference field="1" count="1" selected="0">
            <x v="3933"/>
          </reference>
          <reference field="3" count="1">
            <x v="273"/>
          </reference>
        </references>
      </pivotArea>
    </format>
    <format dxfId="7034">
      <pivotArea dataOnly="0" labelOnly="1" outline="0" fieldPosition="0">
        <references count="2">
          <reference field="1" count="1" selected="0">
            <x v="3971"/>
          </reference>
          <reference field="3" count="1">
            <x v="274"/>
          </reference>
        </references>
      </pivotArea>
    </format>
    <format dxfId="7033">
      <pivotArea dataOnly="0" labelOnly="1" outline="0" fieldPosition="0">
        <references count="2">
          <reference field="1" count="1" selected="0">
            <x v="3972"/>
          </reference>
          <reference field="3" count="1">
            <x v="274"/>
          </reference>
        </references>
      </pivotArea>
    </format>
    <format dxfId="7032">
      <pivotArea dataOnly="0" labelOnly="1" outline="0" fieldPosition="0">
        <references count="2">
          <reference field="1" count="1" selected="0">
            <x v="3988"/>
          </reference>
          <reference field="3" count="1">
            <x v="275"/>
          </reference>
        </references>
      </pivotArea>
    </format>
    <format dxfId="7031">
      <pivotArea dataOnly="0" labelOnly="1" outline="0" fieldPosition="0">
        <references count="2">
          <reference field="1" count="1" selected="0">
            <x v="3989"/>
          </reference>
          <reference field="3" count="1">
            <x v="275"/>
          </reference>
        </references>
      </pivotArea>
    </format>
    <format dxfId="7030">
      <pivotArea dataOnly="0" labelOnly="1" outline="0" fieldPosition="0">
        <references count="2">
          <reference field="1" count="1" selected="0">
            <x v="4002"/>
          </reference>
          <reference field="3" count="1">
            <x v="276"/>
          </reference>
        </references>
      </pivotArea>
    </format>
    <format dxfId="7029">
      <pivotArea dataOnly="0" labelOnly="1" outline="0" fieldPosition="0">
        <references count="2">
          <reference field="1" count="1" selected="0">
            <x v="4003"/>
          </reference>
          <reference field="3" count="1">
            <x v="276"/>
          </reference>
        </references>
      </pivotArea>
    </format>
    <format dxfId="7028">
      <pivotArea dataOnly="0" labelOnly="1" outline="0" fieldPosition="0">
        <references count="2">
          <reference field="1" count="1" selected="0">
            <x v="4016"/>
          </reference>
          <reference field="3" count="1">
            <x v="277"/>
          </reference>
        </references>
      </pivotArea>
    </format>
    <format dxfId="7027">
      <pivotArea dataOnly="0" labelOnly="1" outline="0" fieldPosition="0">
        <references count="2">
          <reference field="1" count="1" selected="0">
            <x v="4017"/>
          </reference>
          <reference field="3" count="1">
            <x v="277"/>
          </reference>
        </references>
      </pivotArea>
    </format>
    <format dxfId="7026">
      <pivotArea dataOnly="0" labelOnly="1" outline="0" fieldPosition="0">
        <references count="2">
          <reference field="1" count="1" selected="0">
            <x v="4030"/>
          </reference>
          <reference field="3" count="1">
            <x v="278"/>
          </reference>
        </references>
      </pivotArea>
    </format>
    <format dxfId="7025">
      <pivotArea dataOnly="0" labelOnly="1" outline="0" fieldPosition="0">
        <references count="2">
          <reference field="1" count="1" selected="0">
            <x v="4031"/>
          </reference>
          <reference field="3" count="1">
            <x v="278"/>
          </reference>
        </references>
      </pivotArea>
    </format>
    <format dxfId="7024">
      <pivotArea dataOnly="0" labelOnly="1" outline="0" fieldPosition="0">
        <references count="2">
          <reference field="1" count="1" selected="0">
            <x v="4044"/>
          </reference>
          <reference field="3" count="1">
            <x v="279"/>
          </reference>
        </references>
      </pivotArea>
    </format>
    <format dxfId="7023">
      <pivotArea dataOnly="0" labelOnly="1" outline="0" fieldPosition="0">
        <references count="2">
          <reference field="1" count="1" selected="0">
            <x v="4045"/>
          </reference>
          <reference field="3" count="1">
            <x v="279"/>
          </reference>
        </references>
      </pivotArea>
    </format>
    <format dxfId="7022">
      <pivotArea dataOnly="0" labelOnly="1" outline="0" fieldPosition="0">
        <references count="2">
          <reference field="1" count="1" selected="0">
            <x v="4046"/>
          </reference>
          <reference field="3" count="1">
            <x v="3842"/>
          </reference>
        </references>
      </pivotArea>
    </format>
    <format dxfId="7021">
      <pivotArea dataOnly="0" labelOnly="1" outline="0" fieldPosition="0">
        <references count="2">
          <reference field="1" count="1" selected="0">
            <x v="4051"/>
          </reference>
          <reference field="3" count="1">
            <x v="2436"/>
          </reference>
        </references>
      </pivotArea>
    </format>
    <format dxfId="7020">
      <pivotArea dataOnly="0" labelOnly="1" outline="0" fieldPosition="0">
        <references count="2">
          <reference field="1" count="1" selected="0">
            <x v="4059"/>
          </reference>
          <reference field="3" count="1">
            <x v="280"/>
          </reference>
        </references>
      </pivotArea>
    </format>
    <format dxfId="7019">
      <pivotArea dataOnly="0" labelOnly="1" outline="0" fieldPosition="0">
        <references count="2">
          <reference field="1" count="1" selected="0">
            <x v="4060"/>
          </reference>
          <reference field="3" count="1">
            <x v="281"/>
          </reference>
        </references>
      </pivotArea>
    </format>
    <format dxfId="7018">
      <pivotArea dataOnly="0" labelOnly="1" outline="0" fieldPosition="0">
        <references count="2">
          <reference field="1" count="1" selected="0">
            <x v="4061"/>
          </reference>
          <reference field="3" count="1">
            <x v="281"/>
          </reference>
        </references>
      </pivotArea>
    </format>
    <format dxfId="7017">
      <pivotArea dataOnly="0" labelOnly="1" outline="0" fieldPosition="0">
        <references count="2">
          <reference field="1" count="1" selected="0">
            <x v="4083"/>
          </reference>
          <reference field="3" count="1">
            <x v="282"/>
          </reference>
        </references>
      </pivotArea>
    </format>
    <format dxfId="7016">
      <pivotArea dataOnly="0" labelOnly="1" outline="0" fieldPosition="0">
        <references count="2">
          <reference field="1" count="1" selected="0">
            <x v="4084"/>
          </reference>
          <reference field="3" count="1">
            <x v="282"/>
          </reference>
        </references>
      </pivotArea>
    </format>
    <format dxfId="7015">
      <pivotArea dataOnly="0" labelOnly="1" outline="0" fieldPosition="0">
        <references count="2">
          <reference field="1" count="1" selected="0">
            <x v="4097"/>
          </reference>
          <reference field="3" count="1">
            <x v="283"/>
          </reference>
        </references>
      </pivotArea>
    </format>
    <format dxfId="7014">
      <pivotArea dataOnly="0" labelOnly="1" outline="0" fieldPosition="0">
        <references count="2">
          <reference field="1" count="1" selected="0">
            <x v="4098"/>
          </reference>
          <reference field="3" count="1">
            <x v="283"/>
          </reference>
        </references>
      </pivotArea>
    </format>
    <format dxfId="7013">
      <pivotArea dataOnly="0" labelOnly="1" outline="0" fieldPosition="0">
        <references count="2">
          <reference field="1" count="1" selected="0">
            <x v="4112"/>
          </reference>
          <reference field="3" count="1">
            <x v="284"/>
          </reference>
        </references>
      </pivotArea>
    </format>
    <format dxfId="7012">
      <pivotArea dataOnly="0" labelOnly="1" outline="0" fieldPosition="0">
        <references count="2">
          <reference field="1" count="1" selected="0">
            <x v="4113"/>
          </reference>
          <reference field="3" count="1">
            <x v="284"/>
          </reference>
        </references>
      </pivotArea>
    </format>
    <format dxfId="7011">
      <pivotArea dataOnly="0" labelOnly="1" outline="0" fieldPosition="0">
        <references count="2">
          <reference field="1" count="1" selected="0">
            <x v="4136"/>
          </reference>
          <reference field="3" count="1">
            <x v="285"/>
          </reference>
        </references>
      </pivotArea>
    </format>
    <format dxfId="7010">
      <pivotArea dataOnly="0" labelOnly="1" outline="0" fieldPosition="0">
        <references count="2">
          <reference field="1" count="1" selected="0">
            <x v="4137"/>
          </reference>
          <reference field="3" count="1">
            <x v="285"/>
          </reference>
        </references>
      </pivotArea>
    </format>
    <format dxfId="7009">
      <pivotArea dataOnly="0" labelOnly="1" outline="0" fieldPosition="0">
        <references count="2">
          <reference field="1" count="1" selected="0">
            <x v="4177"/>
          </reference>
          <reference field="3" count="1">
            <x v="286"/>
          </reference>
        </references>
      </pivotArea>
    </format>
    <format dxfId="7008">
      <pivotArea dataOnly="0" labelOnly="1" outline="0" fieldPosition="0">
        <references count="2">
          <reference field="1" count="1" selected="0">
            <x v="4178"/>
          </reference>
          <reference field="3" count="1">
            <x v="286"/>
          </reference>
        </references>
      </pivotArea>
    </format>
    <format dxfId="7007">
      <pivotArea dataOnly="0" labelOnly="1" outline="0" fieldPosition="0">
        <references count="2">
          <reference field="1" count="1" selected="0">
            <x v="4191"/>
          </reference>
          <reference field="3" count="1">
            <x v="287"/>
          </reference>
        </references>
      </pivotArea>
    </format>
    <format dxfId="7006">
      <pivotArea dataOnly="0" labelOnly="1" outline="0" fieldPosition="0">
        <references count="2">
          <reference field="1" count="1" selected="0">
            <x v="4192"/>
          </reference>
          <reference field="3" count="1">
            <x v="287"/>
          </reference>
        </references>
      </pivotArea>
    </format>
    <format dxfId="7005">
      <pivotArea dataOnly="0" labelOnly="1" outline="0" fieldPosition="0">
        <references count="2">
          <reference field="1" count="1" selected="0">
            <x v="4205"/>
          </reference>
          <reference field="3" count="1">
            <x v="288"/>
          </reference>
        </references>
      </pivotArea>
    </format>
    <format dxfId="7004">
      <pivotArea dataOnly="0" labelOnly="1" outline="0" fieldPosition="0">
        <references count="2">
          <reference field="1" count="1" selected="0">
            <x v="4206"/>
          </reference>
          <reference field="3" count="1">
            <x v="288"/>
          </reference>
        </references>
      </pivotArea>
    </format>
    <format dxfId="7003">
      <pivotArea dataOnly="0" labelOnly="1" outline="0" fieldPosition="0">
        <references count="2">
          <reference field="1" count="1" selected="0">
            <x v="4226"/>
          </reference>
          <reference field="3" count="1">
            <x v="289"/>
          </reference>
        </references>
      </pivotArea>
    </format>
    <format dxfId="7002">
      <pivotArea dataOnly="0" labelOnly="1" outline="0" fieldPosition="0">
        <references count="2">
          <reference field="1" count="1" selected="0">
            <x v="4230"/>
          </reference>
          <reference field="3" count="1">
            <x v="290"/>
          </reference>
        </references>
      </pivotArea>
    </format>
    <format dxfId="7001">
      <pivotArea dataOnly="0" labelOnly="1" outline="0" fieldPosition="0">
        <references count="2">
          <reference field="1" count="1" selected="0">
            <x v="4231"/>
          </reference>
          <reference field="3" count="1">
            <x v="290"/>
          </reference>
        </references>
      </pivotArea>
    </format>
    <format dxfId="7000">
      <pivotArea dataOnly="0" labelOnly="1" outline="0" fieldPosition="0">
        <references count="2">
          <reference field="1" count="1" selected="0">
            <x v="4244"/>
          </reference>
          <reference field="3" count="1">
            <x v="291"/>
          </reference>
        </references>
      </pivotArea>
    </format>
    <format dxfId="6999">
      <pivotArea dataOnly="0" labelOnly="1" outline="0" fieldPosition="0">
        <references count="2">
          <reference field="1" count="1" selected="0">
            <x v="4245"/>
          </reference>
          <reference field="3" count="1">
            <x v="291"/>
          </reference>
        </references>
      </pivotArea>
    </format>
    <format dxfId="6998">
      <pivotArea dataOnly="0" labelOnly="1" outline="0" fieldPosition="0">
        <references count="2">
          <reference field="1" count="1" selected="0">
            <x v="4258"/>
          </reference>
          <reference field="3" count="1">
            <x v="292"/>
          </reference>
        </references>
      </pivotArea>
    </format>
    <format dxfId="6997">
      <pivotArea dataOnly="0" labelOnly="1" outline="0" fieldPosition="0">
        <references count="2">
          <reference field="1" count="1" selected="0">
            <x v="4259"/>
          </reference>
          <reference field="3" count="1">
            <x v="292"/>
          </reference>
        </references>
      </pivotArea>
    </format>
    <format dxfId="6996">
      <pivotArea dataOnly="0" labelOnly="1" outline="0" fieldPosition="0">
        <references count="2">
          <reference field="1" count="1" selected="0">
            <x v="4272"/>
          </reference>
          <reference field="3" count="1">
            <x v="293"/>
          </reference>
        </references>
      </pivotArea>
    </format>
    <format dxfId="6995">
      <pivotArea dataOnly="0" labelOnly="1" outline="0" fieldPosition="0">
        <references count="2">
          <reference field="1" count="1" selected="0">
            <x v="4273"/>
          </reference>
          <reference field="3" count="1">
            <x v="293"/>
          </reference>
        </references>
      </pivotArea>
    </format>
    <format dxfId="6994">
      <pivotArea dataOnly="0" labelOnly="1" outline="0" fieldPosition="0">
        <references count="2">
          <reference field="1" count="1" selected="0">
            <x v="4286"/>
          </reference>
          <reference field="3" count="1">
            <x v="294"/>
          </reference>
        </references>
      </pivotArea>
    </format>
    <format dxfId="6993">
      <pivotArea dataOnly="0" labelOnly="1" outline="0" fieldPosition="0">
        <references count="2">
          <reference field="1" count="1" selected="0">
            <x v="4287"/>
          </reference>
          <reference field="3" count="1">
            <x v="294"/>
          </reference>
        </references>
      </pivotArea>
    </format>
    <format dxfId="6992">
      <pivotArea dataOnly="0" labelOnly="1" outline="0" fieldPosition="0">
        <references count="2">
          <reference field="1" count="1" selected="0">
            <x v="4300"/>
          </reference>
          <reference field="3" count="1">
            <x v="295"/>
          </reference>
        </references>
      </pivotArea>
    </format>
    <format dxfId="6991">
      <pivotArea dataOnly="0" labelOnly="1" outline="0" fieldPosition="0">
        <references count="2">
          <reference field="1" count="1" selected="0">
            <x v="4301"/>
          </reference>
          <reference field="3" count="1">
            <x v="295"/>
          </reference>
        </references>
      </pivotArea>
    </format>
    <format dxfId="6990">
      <pivotArea dataOnly="0" labelOnly="1" outline="0" fieldPosition="0">
        <references count="2">
          <reference field="1" count="1" selected="0">
            <x v="4314"/>
          </reference>
          <reference field="3" count="1">
            <x v="296"/>
          </reference>
        </references>
      </pivotArea>
    </format>
    <format dxfId="6989">
      <pivotArea dataOnly="0" labelOnly="1" outline="0" fieldPosition="0">
        <references count="2">
          <reference field="1" count="1" selected="0">
            <x v="4315"/>
          </reference>
          <reference field="3" count="1">
            <x v="296"/>
          </reference>
        </references>
      </pivotArea>
    </format>
    <format dxfId="6988">
      <pivotArea dataOnly="0" labelOnly="1" outline="0" fieldPosition="0">
        <references count="2">
          <reference field="1" count="1" selected="0">
            <x v="4328"/>
          </reference>
          <reference field="3" count="1">
            <x v="297"/>
          </reference>
        </references>
      </pivotArea>
    </format>
    <format dxfId="6987">
      <pivotArea dataOnly="0" labelOnly="1" outline="0" fieldPosition="0">
        <references count="2">
          <reference field="1" count="1" selected="0">
            <x v="4329"/>
          </reference>
          <reference field="3" count="1">
            <x v="297"/>
          </reference>
        </references>
      </pivotArea>
    </format>
    <format dxfId="6986">
      <pivotArea dataOnly="0" labelOnly="1" outline="0" fieldPosition="0">
        <references count="2">
          <reference field="1" count="1" selected="0">
            <x v="4342"/>
          </reference>
          <reference field="3" count="1">
            <x v="298"/>
          </reference>
        </references>
      </pivotArea>
    </format>
    <format dxfId="6985">
      <pivotArea dataOnly="0" labelOnly="1" outline="0" fieldPosition="0">
        <references count="2">
          <reference field="1" count="1" selected="0">
            <x v="4343"/>
          </reference>
          <reference field="3" count="1">
            <x v="298"/>
          </reference>
        </references>
      </pivotArea>
    </format>
    <format dxfId="6984">
      <pivotArea dataOnly="0" labelOnly="1" outline="0" fieldPosition="0">
        <references count="2">
          <reference field="1" count="1" selected="0">
            <x v="4356"/>
          </reference>
          <reference field="3" count="1">
            <x v="299"/>
          </reference>
        </references>
      </pivotArea>
    </format>
    <format dxfId="6983">
      <pivotArea dataOnly="0" labelOnly="1" outline="0" fieldPosition="0">
        <references count="2">
          <reference field="1" count="1" selected="0">
            <x v="4357"/>
          </reference>
          <reference field="3" count="1">
            <x v="300"/>
          </reference>
        </references>
      </pivotArea>
    </format>
    <format dxfId="6982">
      <pivotArea dataOnly="0" labelOnly="1" outline="0" fieldPosition="0">
        <references count="2">
          <reference field="1" count="1" selected="0">
            <x v="4358"/>
          </reference>
          <reference field="3" count="1">
            <x v="300"/>
          </reference>
        </references>
      </pivotArea>
    </format>
    <format dxfId="6981">
      <pivotArea dataOnly="0" labelOnly="1" outline="0" fieldPosition="0">
        <references count="2">
          <reference field="1" count="1" selected="0">
            <x v="4374"/>
          </reference>
          <reference field="3" count="1">
            <x v="301"/>
          </reference>
        </references>
      </pivotArea>
    </format>
    <format dxfId="6980">
      <pivotArea dataOnly="0" labelOnly="1" outline="0" fieldPosition="0">
        <references count="2">
          <reference field="1" count="1" selected="0">
            <x v="4375"/>
          </reference>
          <reference field="3" count="1">
            <x v="301"/>
          </reference>
        </references>
      </pivotArea>
    </format>
    <format dxfId="6979">
      <pivotArea dataOnly="0" labelOnly="1" outline="0" fieldPosition="0">
        <references count="2">
          <reference field="1" count="1" selected="0">
            <x v="4388"/>
          </reference>
          <reference field="3" count="1">
            <x v="302"/>
          </reference>
        </references>
      </pivotArea>
    </format>
    <format dxfId="6978">
      <pivotArea dataOnly="0" labelOnly="1" outline="0" fieldPosition="0">
        <references count="2">
          <reference field="1" count="1" selected="0">
            <x v="4389"/>
          </reference>
          <reference field="3" count="1">
            <x v="302"/>
          </reference>
        </references>
      </pivotArea>
    </format>
    <format dxfId="6977">
      <pivotArea dataOnly="0" labelOnly="1" outline="0" fieldPosition="0">
        <references count="2">
          <reference field="1" count="1" selected="0">
            <x v="4402"/>
          </reference>
          <reference field="3" count="1">
            <x v="303"/>
          </reference>
        </references>
      </pivotArea>
    </format>
    <format dxfId="6976">
      <pivotArea dataOnly="0" labelOnly="1" outline="0" fieldPosition="0">
        <references count="2">
          <reference field="1" count="1" selected="0">
            <x v="4403"/>
          </reference>
          <reference field="3" count="1">
            <x v="303"/>
          </reference>
        </references>
      </pivotArea>
    </format>
    <format dxfId="6975">
      <pivotArea dataOnly="0" labelOnly="1" outline="0" fieldPosition="0">
        <references count="2">
          <reference field="1" count="1" selected="0">
            <x v="4416"/>
          </reference>
          <reference field="3" count="1">
            <x v="304"/>
          </reference>
        </references>
      </pivotArea>
    </format>
    <format dxfId="6974">
      <pivotArea dataOnly="0" labelOnly="1" outline="0" fieldPosition="0">
        <references count="2">
          <reference field="1" count="1" selected="0">
            <x v="4417"/>
          </reference>
          <reference field="3" count="1">
            <x v="305"/>
          </reference>
        </references>
      </pivotArea>
    </format>
    <format dxfId="6973">
      <pivotArea dataOnly="0" labelOnly="1" outline="0" fieldPosition="0">
        <references count="2">
          <reference field="1" count="1" selected="0">
            <x v="4418"/>
          </reference>
          <reference field="3" count="1">
            <x v="305"/>
          </reference>
        </references>
      </pivotArea>
    </format>
    <format dxfId="6972">
      <pivotArea dataOnly="0" labelOnly="1" outline="0" fieldPosition="0">
        <references count="2">
          <reference field="1" count="1" selected="0">
            <x v="4431"/>
          </reference>
          <reference field="3" count="1">
            <x v="306"/>
          </reference>
        </references>
      </pivotArea>
    </format>
    <format dxfId="6971">
      <pivotArea dataOnly="0" labelOnly="1" outline="0" fieldPosition="0">
        <references count="2">
          <reference field="1" count="1" selected="0">
            <x v="4432"/>
          </reference>
          <reference field="3" count="1">
            <x v="306"/>
          </reference>
        </references>
      </pivotArea>
    </format>
    <format dxfId="6970">
      <pivotArea dataOnly="0" labelOnly="1" outline="0" fieldPosition="0">
        <references count="2">
          <reference field="1" count="1" selected="0">
            <x v="4445"/>
          </reference>
          <reference field="3" count="1">
            <x v="307"/>
          </reference>
        </references>
      </pivotArea>
    </format>
    <format dxfId="6969">
      <pivotArea dataOnly="0" labelOnly="1" outline="0" fieldPosition="0">
        <references count="2">
          <reference field="1" count="1" selected="0">
            <x v="4446"/>
          </reference>
          <reference field="3" count="1">
            <x v="307"/>
          </reference>
        </references>
      </pivotArea>
    </format>
    <format dxfId="6968">
      <pivotArea dataOnly="0" labelOnly="1" outline="0" fieldPosition="0">
        <references count="2">
          <reference field="1" count="1" selected="0">
            <x v="4459"/>
          </reference>
          <reference field="3" count="1">
            <x v="308"/>
          </reference>
        </references>
      </pivotArea>
    </format>
    <format dxfId="6967">
      <pivotArea dataOnly="0" labelOnly="1" outline="0" fieldPosition="0">
        <references count="2">
          <reference field="1" count="1" selected="0">
            <x v="4460"/>
          </reference>
          <reference field="3" count="1">
            <x v="308"/>
          </reference>
        </references>
      </pivotArea>
    </format>
    <format dxfId="6966">
      <pivotArea dataOnly="0" labelOnly="1" outline="0" fieldPosition="0">
        <references count="2">
          <reference field="1" count="1" selected="0">
            <x v="4473"/>
          </reference>
          <reference field="3" count="1">
            <x v="309"/>
          </reference>
        </references>
      </pivotArea>
    </format>
    <format dxfId="6965">
      <pivotArea dataOnly="0" labelOnly="1" outline="0" fieldPosition="0">
        <references count="2">
          <reference field="1" count="1" selected="0">
            <x v="4474"/>
          </reference>
          <reference field="3" count="1">
            <x v="309"/>
          </reference>
        </references>
      </pivotArea>
    </format>
    <format dxfId="6964">
      <pivotArea dataOnly="0" labelOnly="1" outline="0" fieldPosition="0">
        <references count="2">
          <reference field="1" count="1" selected="0">
            <x v="4487"/>
          </reference>
          <reference field="3" count="1">
            <x v="310"/>
          </reference>
        </references>
      </pivotArea>
    </format>
    <format dxfId="6963">
      <pivotArea dataOnly="0" labelOnly="1" outline="0" fieldPosition="0">
        <references count="2">
          <reference field="1" count="1" selected="0">
            <x v="4488"/>
          </reference>
          <reference field="3" count="1">
            <x v="310"/>
          </reference>
        </references>
      </pivotArea>
    </format>
    <format dxfId="6962">
      <pivotArea dataOnly="0" labelOnly="1" outline="0" fieldPosition="0">
        <references count="2">
          <reference field="1" count="1" selected="0">
            <x v="4501"/>
          </reference>
          <reference field="3" count="1">
            <x v="311"/>
          </reference>
        </references>
      </pivotArea>
    </format>
    <format dxfId="6961">
      <pivotArea dataOnly="0" labelOnly="1" outline="0" fieldPosition="0">
        <references count="2">
          <reference field="1" count="1" selected="0">
            <x v="4502"/>
          </reference>
          <reference field="3" count="1">
            <x v="311"/>
          </reference>
        </references>
      </pivotArea>
    </format>
    <format dxfId="6960">
      <pivotArea dataOnly="0" labelOnly="1" outline="0" fieldPosition="0">
        <references count="2">
          <reference field="1" count="1" selected="0">
            <x v="4515"/>
          </reference>
          <reference field="3" count="1">
            <x v="312"/>
          </reference>
        </references>
      </pivotArea>
    </format>
    <format dxfId="6959">
      <pivotArea dataOnly="0" labelOnly="1" outline="0" fieldPosition="0">
        <references count="2">
          <reference field="1" count="1" selected="0">
            <x v="4516"/>
          </reference>
          <reference field="3" count="1">
            <x v="312"/>
          </reference>
        </references>
      </pivotArea>
    </format>
    <format dxfId="6958">
      <pivotArea dataOnly="0" labelOnly="1" outline="0" fieldPosition="0">
        <references count="2">
          <reference field="1" count="1" selected="0">
            <x v="4529"/>
          </reference>
          <reference field="3" count="1">
            <x v="313"/>
          </reference>
        </references>
      </pivotArea>
    </format>
    <format dxfId="6957">
      <pivotArea dataOnly="0" labelOnly="1" outline="0" fieldPosition="0">
        <references count="2">
          <reference field="1" count="1" selected="0">
            <x v="4530"/>
          </reference>
          <reference field="3" count="1">
            <x v="313"/>
          </reference>
        </references>
      </pivotArea>
    </format>
    <format dxfId="6956">
      <pivotArea dataOnly="0" labelOnly="1" outline="0" fieldPosition="0">
        <references count="2">
          <reference field="1" count="1" selected="0">
            <x v="4543"/>
          </reference>
          <reference field="3" count="1">
            <x v="314"/>
          </reference>
        </references>
      </pivotArea>
    </format>
    <format dxfId="6955">
      <pivotArea dataOnly="0" labelOnly="1" outline="0" fieldPosition="0">
        <references count="2">
          <reference field="1" count="1" selected="0">
            <x v="4544"/>
          </reference>
          <reference field="3" count="1">
            <x v="315"/>
          </reference>
        </references>
      </pivotArea>
    </format>
    <format dxfId="6954">
      <pivotArea dataOnly="0" labelOnly="1" outline="0" fieldPosition="0">
        <references count="2">
          <reference field="1" count="1" selected="0">
            <x v="4619"/>
          </reference>
          <reference field="3" count="1">
            <x v="316"/>
          </reference>
        </references>
      </pivotArea>
    </format>
    <format dxfId="6953">
      <pivotArea dataOnly="0" labelOnly="1" outline="0" fieldPosition="0">
        <references count="2">
          <reference field="1" count="1" selected="0">
            <x v="4620"/>
          </reference>
          <reference field="3" count="1">
            <x v="2687"/>
          </reference>
        </references>
      </pivotArea>
    </format>
    <format dxfId="6952">
      <pivotArea dataOnly="0" labelOnly="1" outline="0" fieldPosition="0">
        <references count="2">
          <reference field="1" count="1" selected="0">
            <x v="4708"/>
          </reference>
          <reference field="3" count="1">
            <x v="317"/>
          </reference>
        </references>
      </pivotArea>
    </format>
    <format dxfId="6951">
      <pivotArea dataOnly="0" labelOnly="1" outline="0" fieldPosition="0">
        <references count="2">
          <reference field="1" count="1" selected="0">
            <x v="4709"/>
          </reference>
          <reference field="3" count="1">
            <x v="3843"/>
          </reference>
        </references>
      </pivotArea>
    </format>
    <format dxfId="6950">
      <pivotArea dataOnly="0" labelOnly="1" outline="0" fieldPosition="0">
        <references count="2">
          <reference field="1" count="1" selected="0">
            <x v="4717"/>
          </reference>
          <reference field="3" count="1">
            <x v="3844"/>
          </reference>
        </references>
      </pivotArea>
    </format>
    <format dxfId="6949">
      <pivotArea dataOnly="0" labelOnly="1" outline="0" fieldPosition="0">
        <references count="2">
          <reference field="1" count="1" selected="0">
            <x v="4776"/>
          </reference>
          <reference field="3" count="1">
            <x v="318"/>
          </reference>
        </references>
      </pivotArea>
    </format>
    <format dxfId="6948">
      <pivotArea dataOnly="0" labelOnly="1" outline="0" fieldPosition="0">
        <references count="2">
          <reference field="1" count="1" selected="0">
            <x v="4777"/>
          </reference>
          <reference field="3" count="1">
            <x v="3741"/>
          </reference>
        </references>
      </pivotArea>
    </format>
    <format dxfId="6947">
      <pivotArea dataOnly="0" labelOnly="1" outline="0" fieldPosition="0">
        <references count="2">
          <reference field="1" count="1" selected="0">
            <x v="4778"/>
          </reference>
          <reference field="3" count="1">
            <x v="3845"/>
          </reference>
        </references>
      </pivotArea>
    </format>
    <format dxfId="6946">
      <pivotArea dataOnly="0" labelOnly="1" outline="0" fieldPosition="0">
        <references count="2">
          <reference field="1" count="1" selected="0">
            <x v="4787"/>
          </reference>
          <reference field="3" count="1">
            <x v="3846"/>
          </reference>
        </references>
      </pivotArea>
    </format>
    <format dxfId="6945">
      <pivotArea dataOnly="0" labelOnly="1" outline="0" fieldPosition="0">
        <references count="2">
          <reference field="1" count="1" selected="0">
            <x v="4788"/>
          </reference>
          <reference field="3" count="1">
            <x v="3847"/>
          </reference>
        </references>
      </pivotArea>
    </format>
    <format dxfId="6944">
      <pivotArea dataOnly="0" labelOnly="1" outline="0" fieldPosition="0">
        <references count="2">
          <reference field="1" count="1" selected="0">
            <x v="4919"/>
          </reference>
          <reference field="3" count="1">
            <x v="319"/>
          </reference>
        </references>
      </pivotArea>
    </format>
    <format dxfId="6943">
      <pivotArea dataOnly="0" labelOnly="1" outline="0" fieldPosition="0">
        <references count="2">
          <reference field="1" count="1" selected="0">
            <x v="4920"/>
          </reference>
          <reference field="3" count="1">
            <x v="3741"/>
          </reference>
        </references>
      </pivotArea>
    </format>
    <format dxfId="6942">
      <pivotArea dataOnly="0" labelOnly="1" outline="0" fieldPosition="0">
        <references count="2">
          <reference field="1" count="1" selected="0">
            <x v="4921"/>
          </reference>
          <reference field="3" count="1">
            <x v="3848"/>
          </reference>
        </references>
      </pivotArea>
    </format>
    <format dxfId="6941">
      <pivotArea dataOnly="0" labelOnly="1" outline="0" fieldPosition="0">
        <references count="2">
          <reference field="1" count="1" selected="0">
            <x v="4959"/>
          </reference>
          <reference field="3" count="1">
            <x v="3849"/>
          </reference>
        </references>
      </pivotArea>
    </format>
    <format dxfId="6940">
      <pivotArea dataOnly="0" labelOnly="1" outline="0" fieldPosition="0">
        <references count="2">
          <reference field="1" count="1" selected="0">
            <x v="4960"/>
          </reference>
          <reference field="3" count="1">
            <x v="3850"/>
          </reference>
        </references>
      </pivotArea>
    </format>
    <format dxfId="6939">
      <pivotArea dataOnly="0" labelOnly="1" outline="0" fieldPosition="0">
        <references count="2">
          <reference field="1" count="1" selected="0">
            <x v="5305"/>
          </reference>
          <reference field="3" count="1">
            <x v="3851"/>
          </reference>
        </references>
      </pivotArea>
    </format>
    <format dxfId="6938">
      <pivotArea dataOnly="0" labelOnly="1" outline="0" fieldPosition="0">
        <references count="2">
          <reference field="1" count="1" selected="0">
            <x v="5306"/>
          </reference>
          <reference field="3" count="1">
            <x v="3852"/>
          </reference>
        </references>
      </pivotArea>
    </format>
    <format dxfId="6937">
      <pivotArea dataOnly="0" labelOnly="1" outline="0" fieldPosition="0">
        <references count="2">
          <reference field="1" count="1" selected="0">
            <x v="5369"/>
          </reference>
          <reference field="3" count="1">
            <x v="320"/>
          </reference>
        </references>
      </pivotArea>
    </format>
    <format dxfId="6936">
      <pivotArea dataOnly="0" labelOnly="1" outline="0" fieldPosition="0">
        <references count="2">
          <reference field="1" count="1" selected="0">
            <x v="5370"/>
          </reference>
          <reference field="3" count="1">
            <x v="3853"/>
          </reference>
        </references>
      </pivotArea>
    </format>
    <format dxfId="6935">
      <pivotArea dataOnly="0" labelOnly="1" outline="0" fieldPosition="0">
        <references count="2">
          <reference field="1" count="1" selected="0">
            <x v="5371"/>
          </reference>
          <reference field="3" count="1">
            <x v="3854"/>
          </reference>
        </references>
      </pivotArea>
    </format>
    <format dxfId="6934">
      <pivotArea dataOnly="0" labelOnly="1" outline="0" fieldPosition="0">
        <references count="2">
          <reference field="1" count="1" selected="0">
            <x v="5373"/>
          </reference>
          <reference field="3" count="1">
            <x v="3855"/>
          </reference>
        </references>
      </pivotArea>
    </format>
    <format dxfId="6933">
      <pivotArea dataOnly="0" labelOnly="1" outline="0" fieldPosition="0">
        <references count="2">
          <reference field="1" count="1" selected="0">
            <x v="5374"/>
          </reference>
          <reference field="3" count="1">
            <x v="3856"/>
          </reference>
        </references>
      </pivotArea>
    </format>
    <format dxfId="6932">
      <pivotArea dataOnly="0" labelOnly="1" outline="0" fieldPosition="0">
        <references count="2">
          <reference field="1" count="1" selected="0">
            <x v="5375"/>
          </reference>
          <reference field="3" count="1">
            <x v="3857"/>
          </reference>
        </references>
      </pivotArea>
    </format>
    <format dxfId="6931">
      <pivotArea dataOnly="0" labelOnly="1" outline="0" fieldPosition="0">
        <references count="2">
          <reference field="1" count="1" selected="0">
            <x v="5395"/>
          </reference>
          <reference field="3" count="1">
            <x v="321"/>
          </reference>
        </references>
      </pivotArea>
    </format>
    <format dxfId="6930">
      <pivotArea dataOnly="0" labelOnly="1" outline="0" fieldPosition="0">
        <references count="2">
          <reference field="1" count="1" selected="0">
            <x v="5396"/>
          </reference>
          <reference field="3" count="1">
            <x v="321"/>
          </reference>
        </references>
      </pivotArea>
    </format>
    <format dxfId="6929">
      <pivotArea dataOnly="0" labelOnly="1" outline="0" fieldPosition="0">
        <references count="2">
          <reference field="1" count="1" selected="0">
            <x v="5419"/>
          </reference>
          <reference field="3" count="1">
            <x v="322"/>
          </reference>
        </references>
      </pivotArea>
    </format>
    <format dxfId="6928">
      <pivotArea dataOnly="0" labelOnly="1" outline="0" fieldPosition="0">
        <references count="2">
          <reference field="1" count="1" selected="0">
            <x v="5420"/>
          </reference>
          <reference field="3" count="1">
            <x v="322"/>
          </reference>
        </references>
      </pivotArea>
    </format>
    <format dxfId="6927">
      <pivotArea dataOnly="0" labelOnly="1" outline="0" fieldPosition="0">
        <references count="2">
          <reference field="1" count="1" selected="0">
            <x v="5433"/>
          </reference>
          <reference field="3" count="1">
            <x v="323"/>
          </reference>
        </references>
      </pivotArea>
    </format>
    <format dxfId="6926">
      <pivotArea dataOnly="0" labelOnly="1" outline="0" fieldPosition="0">
        <references count="2">
          <reference field="1" count="1" selected="0">
            <x v="5434"/>
          </reference>
          <reference field="3" count="1">
            <x v="323"/>
          </reference>
        </references>
      </pivotArea>
    </format>
    <format dxfId="6925">
      <pivotArea dataOnly="0" labelOnly="1" outline="0" fieldPosition="0">
        <references count="2">
          <reference field="1" count="1" selected="0">
            <x v="5447"/>
          </reference>
          <reference field="3" count="1">
            <x v="324"/>
          </reference>
        </references>
      </pivotArea>
    </format>
    <format dxfId="6924">
      <pivotArea dataOnly="0" labelOnly="1" outline="0" fieldPosition="0">
        <references count="2">
          <reference field="1" count="1" selected="0">
            <x v="5448"/>
          </reference>
          <reference field="3" count="1">
            <x v="316"/>
          </reference>
        </references>
      </pivotArea>
    </format>
    <format dxfId="6923">
      <pivotArea dataOnly="0" labelOnly="1" outline="0" fieldPosition="0">
        <references count="2">
          <reference field="1" count="1" selected="0">
            <x v="5449"/>
          </reference>
          <reference field="3" count="1">
            <x v="316"/>
          </reference>
        </references>
      </pivotArea>
    </format>
    <format dxfId="6922">
      <pivotArea dataOnly="0" labelOnly="1" outline="0" fieldPosition="0">
        <references count="2">
          <reference field="1" count="1" selected="0">
            <x v="5462"/>
          </reference>
          <reference field="3" count="1">
            <x v="317"/>
          </reference>
        </references>
      </pivotArea>
    </format>
    <format dxfId="6921">
      <pivotArea dataOnly="0" labelOnly="1" outline="0" fieldPosition="0">
        <references count="2">
          <reference field="1" count="1" selected="0">
            <x v="5463"/>
          </reference>
          <reference field="3" count="1">
            <x v="317"/>
          </reference>
        </references>
      </pivotArea>
    </format>
    <format dxfId="6920">
      <pivotArea dataOnly="0" labelOnly="1" outline="0" fieldPosition="0">
        <references count="2">
          <reference field="1" count="1" selected="0">
            <x v="5478"/>
          </reference>
          <reference field="3" count="1">
            <x v="318"/>
          </reference>
        </references>
      </pivotArea>
    </format>
    <format dxfId="6919">
      <pivotArea dataOnly="0" labelOnly="1" outline="0" fieldPosition="0">
        <references count="2">
          <reference field="1" count="1" selected="0">
            <x v="5479"/>
          </reference>
          <reference field="3" count="1">
            <x v="318"/>
          </reference>
        </references>
      </pivotArea>
    </format>
    <format dxfId="6918">
      <pivotArea dataOnly="0" labelOnly="1" outline="0" fieldPosition="0">
        <references count="2">
          <reference field="1" count="1" selected="0">
            <x v="5492"/>
          </reference>
          <reference field="3" count="1">
            <x v="319"/>
          </reference>
        </references>
      </pivotArea>
    </format>
    <format dxfId="6917">
      <pivotArea dataOnly="0" labelOnly="1" outline="0" fieldPosition="0">
        <references count="2">
          <reference field="1" count="1" selected="0">
            <x v="5493"/>
          </reference>
          <reference field="3" count="1">
            <x v="319"/>
          </reference>
        </references>
      </pivotArea>
    </format>
    <format dxfId="6916">
      <pivotArea dataOnly="0" labelOnly="1" outline="0" fieldPosition="0">
        <references count="2">
          <reference field="1" count="1" selected="0">
            <x v="5506"/>
          </reference>
          <reference field="3" count="1">
            <x v="320"/>
          </reference>
        </references>
      </pivotArea>
    </format>
    <format dxfId="6915">
      <pivotArea dataOnly="0" labelOnly="1" outline="0" fieldPosition="0">
        <references count="2">
          <reference field="1" count="1" selected="0">
            <x v="5507"/>
          </reference>
          <reference field="3" count="1">
            <x v="320"/>
          </reference>
        </references>
      </pivotArea>
    </format>
    <format dxfId="6914">
      <pivotArea dataOnly="0" labelOnly="1" outline="0" fieldPosition="0">
        <references count="2">
          <reference field="1" count="1" selected="0">
            <x v="5520"/>
          </reference>
          <reference field="3" count="1">
            <x v="321"/>
          </reference>
        </references>
      </pivotArea>
    </format>
    <format dxfId="6913">
      <pivotArea dataOnly="0" labelOnly="1" outline="0" fieldPosition="0">
        <references count="2">
          <reference field="1" count="1" selected="0">
            <x v="5521"/>
          </reference>
          <reference field="3" count="1">
            <x v="321"/>
          </reference>
        </references>
      </pivotArea>
    </format>
    <format dxfId="6912">
      <pivotArea dataOnly="0" labelOnly="1" outline="0" fieldPosition="0">
        <references count="2">
          <reference field="1" count="1" selected="0">
            <x v="5534"/>
          </reference>
          <reference field="3" count="1">
            <x v="322"/>
          </reference>
        </references>
      </pivotArea>
    </format>
    <format dxfId="6911">
      <pivotArea dataOnly="0" labelOnly="1" outline="0" fieldPosition="0">
        <references count="2">
          <reference field="1" count="1" selected="0">
            <x v="5535"/>
          </reference>
          <reference field="3" count="1">
            <x v="322"/>
          </reference>
        </references>
      </pivotArea>
    </format>
    <format dxfId="6910">
      <pivotArea dataOnly="0" labelOnly="1" outline="0" fieldPosition="0">
        <references count="2">
          <reference field="1" count="1" selected="0">
            <x v="5548"/>
          </reference>
          <reference field="3" count="1">
            <x v="323"/>
          </reference>
        </references>
      </pivotArea>
    </format>
    <format dxfId="6909">
      <pivotArea dataOnly="0" labelOnly="1" outline="0" fieldPosition="0">
        <references count="2">
          <reference field="1" count="1" selected="0">
            <x v="5549"/>
          </reference>
          <reference field="3" count="1">
            <x v="323"/>
          </reference>
        </references>
      </pivotArea>
    </format>
    <format dxfId="6908">
      <pivotArea dataOnly="0" labelOnly="1" outline="0" fieldPosition="0">
        <references count="2">
          <reference field="1" count="1" selected="0">
            <x v="5562"/>
          </reference>
          <reference field="3" count="1">
            <x v="325"/>
          </reference>
        </references>
      </pivotArea>
    </format>
    <format dxfId="6907">
      <pivotArea dataOnly="0" labelOnly="1" outline="0" fieldPosition="0">
        <references count="2">
          <reference field="1" count="1" selected="0">
            <x v="5563"/>
          </reference>
          <reference field="3" count="1">
            <x v="326"/>
          </reference>
        </references>
      </pivotArea>
    </format>
    <format dxfId="6906">
      <pivotArea dataOnly="0" labelOnly="1" outline="0" fieldPosition="0">
        <references count="2">
          <reference field="1" count="1" selected="0">
            <x v="5564"/>
          </reference>
          <reference field="3" count="1">
            <x v="326"/>
          </reference>
        </references>
      </pivotArea>
    </format>
    <format dxfId="6905">
      <pivotArea dataOnly="0" labelOnly="1" outline="0" fieldPosition="0">
        <references count="2">
          <reference field="1" count="1" selected="0">
            <x v="5649"/>
          </reference>
          <reference field="3" count="1">
            <x v="327"/>
          </reference>
        </references>
      </pivotArea>
    </format>
    <format dxfId="6904">
      <pivotArea dataOnly="0" labelOnly="1" outline="0" fieldPosition="0">
        <references count="2">
          <reference field="1" count="1" selected="0">
            <x v="5650"/>
          </reference>
          <reference field="3" count="1">
            <x v="327"/>
          </reference>
        </references>
      </pivotArea>
    </format>
    <format dxfId="6903">
      <pivotArea dataOnly="0" labelOnly="1" outline="0" fieldPosition="0">
        <references count="2">
          <reference field="1" count="1" selected="0">
            <x v="5663"/>
          </reference>
          <reference field="3" count="1">
            <x v="328"/>
          </reference>
        </references>
      </pivotArea>
    </format>
    <format dxfId="6902">
      <pivotArea dataOnly="0" labelOnly="1" outline="0" fieldPosition="0">
        <references count="2">
          <reference field="1" count="1" selected="0">
            <x v="5664"/>
          </reference>
          <reference field="3" count="1">
            <x v="329"/>
          </reference>
        </references>
      </pivotArea>
    </format>
    <format dxfId="6901">
      <pivotArea dataOnly="0" labelOnly="1" outline="0" fieldPosition="0">
        <references count="2">
          <reference field="1" count="1" selected="0">
            <x v="5665"/>
          </reference>
          <reference field="3" count="1">
            <x v="330"/>
          </reference>
        </references>
      </pivotArea>
    </format>
    <format dxfId="6900">
      <pivotArea dataOnly="0" labelOnly="1" outline="0" fieldPosition="0">
        <references count="2">
          <reference field="1" count="1" selected="0">
            <x v="5666"/>
          </reference>
          <reference field="3" count="1">
            <x v="330"/>
          </reference>
        </references>
      </pivotArea>
    </format>
    <format dxfId="6899">
      <pivotArea dataOnly="0" labelOnly="1" outline="0" fieldPosition="0">
        <references count="2">
          <reference field="1" count="1" selected="0">
            <x v="5679"/>
          </reference>
          <reference field="3" count="1">
            <x v="331"/>
          </reference>
        </references>
      </pivotArea>
    </format>
    <format dxfId="6898">
      <pivotArea dataOnly="0" labelOnly="1" outline="0" fieldPosition="0">
        <references count="2">
          <reference field="1" count="1" selected="0">
            <x v="5680"/>
          </reference>
          <reference field="3" count="1">
            <x v="331"/>
          </reference>
        </references>
      </pivotArea>
    </format>
    <format dxfId="6897">
      <pivotArea dataOnly="0" labelOnly="1" outline="0" fieldPosition="0">
        <references count="2">
          <reference field="1" count="1" selected="0">
            <x v="5693"/>
          </reference>
          <reference field="3" count="1">
            <x v="332"/>
          </reference>
        </references>
      </pivotArea>
    </format>
    <format dxfId="6896">
      <pivotArea dataOnly="0" labelOnly="1" outline="0" fieldPosition="0">
        <references count="2">
          <reference field="1" count="1" selected="0">
            <x v="5694"/>
          </reference>
          <reference field="3" count="1">
            <x v="333"/>
          </reference>
        </references>
      </pivotArea>
    </format>
    <format dxfId="6895">
      <pivotArea dataOnly="0" labelOnly="1" outline="0" fieldPosition="0">
        <references count="2">
          <reference field="1" count="1" selected="0">
            <x v="5695"/>
          </reference>
          <reference field="3" count="1">
            <x v="333"/>
          </reference>
        </references>
      </pivotArea>
    </format>
    <format dxfId="6894">
      <pivotArea dataOnly="0" labelOnly="1" outline="0" fieldPosition="0">
        <references count="2">
          <reference field="1" count="1" selected="0">
            <x v="5708"/>
          </reference>
          <reference field="3" count="1">
            <x v="334"/>
          </reference>
        </references>
      </pivotArea>
    </format>
    <format dxfId="6893">
      <pivotArea dataOnly="0" labelOnly="1" outline="0" fieldPosition="0">
        <references count="2">
          <reference field="1" count="1" selected="0">
            <x v="5709"/>
          </reference>
          <reference field="3" count="1">
            <x v="334"/>
          </reference>
        </references>
      </pivotArea>
    </format>
    <format dxfId="6892">
      <pivotArea dataOnly="0" labelOnly="1" outline="0" fieldPosition="0">
        <references count="2">
          <reference field="1" count="1" selected="0">
            <x v="5722"/>
          </reference>
          <reference field="3" count="1">
            <x v="335"/>
          </reference>
        </references>
      </pivotArea>
    </format>
    <format dxfId="6891">
      <pivotArea dataOnly="0" labelOnly="1" outline="0" fieldPosition="0">
        <references count="2">
          <reference field="1" count="1" selected="0">
            <x v="5723"/>
          </reference>
          <reference field="3" count="1">
            <x v="335"/>
          </reference>
        </references>
      </pivotArea>
    </format>
    <format dxfId="6890">
      <pivotArea dataOnly="0" labelOnly="1" outline="0" fieldPosition="0">
        <references count="2">
          <reference field="1" count="1" selected="0">
            <x v="5736"/>
          </reference>
          <reference field="3" count="1">
            <x v="336"/>
          </reference>
        </references>
      </pivotArea>
    </format>
    <format dxfId="6889">
      <pivotArea dataOnly="0" labelOnly="1" outline="0" fieldPosition="0">
        <references count="2">
          <reference field="1" count="1" selected="0">
            <x v="5737"/>
          </reference>
          <reference field="3" count="1">
            <x v="336"/>
          </reference>
        </references>
      </pivotArea>
    </format>
    <format dxfId="6888">
      <pivotArea dataOnly="0" labelOnly="1" outline="0" fieldPosition="0">
        <references count="2">
          <reference field="1" count="1" selected="0">
            <x v="5750"/>
          </reference>
          <reference field="3" count="1">
            <x v="337"/>
          </reference>
        </references>
      </pivotArea>
    </format>
    <format dxfId="6887">
      <pivotArea dataOnly="0" labelOnly="1" outline="0" fieldPosition="0">
        <references count="2">
          <reference field="1" count="1" selected="0">
            <x v="5751"/>
          </reference>
          <reference field="3" count="1">
            <x v="337"/>
          </reference>
        </references>
      </pivotArea>
    </format>
    <format dxfId="6886">
      <pivotArea dataOnly="0" labelOnly="1" outline="0" fieldPosition="0">
        <references count="2">
          <reference field="1" count="1" selected="0">
            <x v="5764"/>
          </reference>
          <reference field="3" count="1">
            <x v="338"/>
          </reference>
        </references>
      </pivotArea>
    </format>
    <format dxfId="6885">
      <pivotArea dataOnly="0" labelOnly="1" outline="0" fieldPosition="0">
        <references count="2">
          <reference field="1" count="1" selected="0">
            <x v="5765"/>
          </reference>
          <reference field="3" count="1">
            <x v="338"/>
          </reference>
        </references>
      </pivotArea>
    </format>
    <format dxfId="6884">
      <pivotArea dataOnly="0" labelOnly="1" outline="0" fieldPosition="0">
        <references count="2">
          <reference field="1" count="1" selected="0">
            <x v="5778"/>
          </reference>
          <reference field="3" count="1">
            <x v="339"/>
          </reference>
        </references>
      </pivotArea>
    </format>
    <format dxfId="6883">
      <pivotArea dataOnly="0" labelOnly="1" outline="0" fieldPosition="0">
        <references count="2">
          <reference field="1" count="1" selected="0">
            <x v="5779"/>
          </reference>
          <reference field="3" count="1">
            <x v="339"/>
          </reference>
        </references>
      </pivotArea>
    </format>
    <format dxfId="6882">
      <pivotArea dataOnly="0" labelOnly="1" outline="0" fieldPosition="0">
        <references count="2">
          <reference field="1" count="1" selected="0">
            <x v="5792"/>
          </reference>
          <reference field="3" count="1">
            <x v="340"/>
          </reference>
        </references>
      </pivotArea>
    </format>
    <format dxfId="6881">
      <pivotArea dataOnly="0" labelOnly="1" outline="0" fieldPosition="0">
        <references count="2">
          <reference field="1" count="1" selected="0">
            <x v="5793"/>
          </reference>
          <reference field="3" count="1">
            <x v="340"/>
          </reference>
        </references>
      </pivotArea>
    </format>
    <format dxfId="6880">
      <pivotArea dataOnly="0" labelOnly="1" outline="0" fieldPosition="0">
        <references count="2">
          <reference field="1" count="1" selected="0">
            <x v="5806"/>
          </reference>
          <reference field="3" count="1">
            <x v="341"/>
          </reference>
        </references>
      </pivotArea>
    </format>
    <format dxfId="6879">
      <pivotArea dataOnly="0" labelOnly="1" outline="0" fieldPosition="0">
        <references count="2">
          <reference field="1" count="1" selected="0">
            <x v="5807"/>
          </reference>
          <reference field="3" count="1">
            <x v="341"/>
          </reference>
        </references>
      </pivotArea>
    </format>
    <format dxfId="6878">
      <pivotArea dataOnly="0" labelOnly="1" outline="0" fieldPosition="0">
        <references count="2">
          <reference field="1" count="1" selected="0">
            <x v="5820"/>
          </reference>
          <reference field="3" count="1">
            <x v="342"/>
          </reference>
        </references>
      </pivotArea>
    </format>
    <format dxfId="6877">
      <pivotArea dataOnly="0" labelOnly="1" outline="0" fieldPosition="0">
        <references count="2">
          <reference field="1" count="1" selected="0">
            <x v="5821"/>
          </reference>
          <reference field="3" count="1">
            <x v="343"/>
          </reference>
        </references>
      </pivotArea>
    </format>
    <format dxfId="6876">
      <pivotArea dataOnly="0" labelOnly="1" outline="0" fieldPosition="0">
        <references count="2">
          <reference field="1" count="1" selected="0">
            <x v="5822"/>
          </reference>
          <reference field="3" count="1">
            <x v="343"/>
          </reference>
        </references>
      </pivotArea>
    </format>
    <format dxfId="6875">
      <pivotArea dataOnly="0" labelOnly="1" outline="0" fieldPosition="0">
        <references count="2">
          <reference field="1" count="1" selected="0">
            <x v="5835"/>
          </reference>
          <reference field="3" count="1">
            <x v="344"/>
          </reference>
        </references>
      </pivotArea>
    </format>
    <format dxfId="6874">
      <pivotArea dataOnly="0" labelOnly="1" outline="0" fieldPosition="0">
        <references count="2">
          <reference field="1" count="1" selected="0">
            <x v="5836"/>
          </reference>
          <reference field="3" count="1">
            <x v="344"/>
          </reference>
        </references>
      </pivotArea>
    </format>
    <format dxfId="6873">
      <pivotArea dataOnly="0" labelOnly="1" outline="0" fieldPosition="0">
        <references count="2">
          <reference field="1" count="1" selected="0">
            <x v="5849"/>
          </reference>
          <reference field="3" count="1">
            <x v="345"/>
          </reference>
        </references>
      </pivotArea>
    </format>
    <format dxfId="6872">
      <pivotArea dataOnly="0" labelOnly="1" outline="0" fieldPosition="0">
        <references count="2">
          <reference field="1" count="1" selected="0">
            <x v="5850"/>
          </reference>
          <reference field="3" count="1">
            <x v="345"/>
          </reference>
        </references>
      </pivotArea>
    </format>
    <format dxfId="6871">
      <pivotArea dataOnly="0" labelOnly="1" outline="0" fieldPosition="0">
        <references count="2">
          <reference field="1" count="1" selected="0">
            <x v="5863"/>
          </reference>
          <reference field="3" count="1">
            <x v="346"/>
          </reference>
        </references>
      </pivotArea>
    </format>
    <format dxfId="6870">
      <pivotArea dataOnly="0" labelOnly="1" outline="0" fieldPosition="0">
        <references count="2">
          <reference field="1" count="1" selected="0">
            <x v="5864"/>
          </reference>
          <reference field="3" count="1">
            <x v="346"/>
          </reference>
        </references>
      </pivotArea>
    </format>
    <format dxfId="6869">
      <pivotArea dataOnly="0" labelOnly="1" outline="0" fieldPosition="0">
        <references count="2">
          <reference field="1" count="1" selected="0">
            <x v="5877"/>
          </reference>
          <reference field="3" count="1">
            <x v="347"/>
          </reference>
        </references>
      </pivotArea>
    </format>
    <format dxfId="6868">
      <pivotArea dataOnly="0" labelOnly="1" outline="0" fieldPosition="0">
        <references count="2">
          <reference field="1" count="1" selected="0">
            <x v="5878"/>
          </reference>
          <reference field="3" count="1">
            <x v="347"/>
          </reference>
        </references>
      </pivotArea>
    </format>
    <format dxfId="6867">
      <pivotArea dataOnly="0" labelOnly="1" outline="0" fieldPosition="0">
        <references count="2">
          <reference field="1" count="1" selected="0">
            <x v="5891"/>
          </reference>
          <reference field="3" count="1">
            <x v="348"/>
          </reference>
        </references>
      </pivotArea>
    </format>
    <format dxfId="6866">
      <pivotArea dataOnly="0" labelOnly="1" outline="0" fieldPosition="0">
        <references count="2">
          <reference field="1" count="1" selected="0">
            <x v="5892"/>
          </reference>
          <reference field="3" count="1">
            <x v="348"/>
          </reference>
        </references>
      </pivotArea>
    </format>
    <format dxfId="6865">
      <pivotArea dataOnly="0" labelOnly="1" outline="0" fieldPosition="0">
        <references count="2">
          <reference field="1" count="1" selected="0">
            <x v="5905"/>
          </reference>
          <reference field="3" count="1">
            <x v="349"/>
          </reference>
        </references>
      </pivotArea>
    </format>
    <format dxfId="6864">
      <pivotArea dataOnly="0" labelOnly="1" outline="0" fieldPosition="0">
        <references count="2">
          <reference field="1" count="1" selected="0">
            <x v="5906"/>
          </reference>
          <reference field="3" count="1">
            <x v="350"/>
          </reference>
        </references>
      </pivotArea>
    </format>
    <format dxfId="6863">
      <pivotArea dataOnly="0" labelOnly="1" outline="0" fieldPosition="0">
        <references count="2">
          <reference field="1" count="1" selected="0">
            <x v="5907"/>
          </reference>
          <reference field="3" count="1">
            <x v="350"/>
          </reference>
        </references>
      </pivotArea>
    </format>
    <format dxfId="6862">
      <pivotArea dataOnly="0" labelOnly="1" outline="0" fieldPosition="0">
        <references count="2">
          <reference field="1" count="1" selected="0">
            <x v="5920"/>
          </reference>
          <reference field="3" count="1">
            <x v="351"/>
          </reference>
        </references>
      </pivotArea>
    </format>
    <format dxfId="6861">
      <pivotArea dataOnly="0" labelOnly="1" outline="0" fieldPosition="0">
        <references count="2">
          <reference field="1" count="1" selected="0">
            <x v="5921"/>
          </reference>
          <reference field="3" count="1">
            <x v="351"/>
          </reference>
        </references>
      </pivotArea>
    </format>
    <format dxfId="6860">
      <pivotArea dataOnly="0" labelOnly="1" outline="0" fieldPosition="0">
        <references count="2">
          <reference field="1" count="1" selected="0">
            <x v="5934"/>
          </reference>
          <reference field="3" count="1">
            <x v="352"/>
          </reference>
        </references>
      </pivotArea>
    </format>
    <format dxfId="6859">
      <pivotArea dataOnly="0" labelOnly="1" outline="0" fieldPosition="0">
        <references count="2">
          <reference field="1" count="1" selected="0">
            <x v="5935"/>
          </reference>
          <reference field="3" count="1">
            <x v="352"/>
          </reference>
        </references>
      </pivotArea>
    </format>
    <format dxfId="6858">
      <pivotArea dataOnly="0" labelOnly="1" outline="0" fieldPosition="0">
        <references count="2">
          <reference field="1" count="1" selected="0">
            <x v="5948"/>
          </reference>
          <reference field="3" count="1">
            <x v="353"/>
          </reference>
        </references>
      </pivotArea>
    </format>
    <format dxfId="6857">
      <pivotArea dataOnly="0" labelOnly="1" outline="0" fieldPosition="0">
        <references count="2">
          <reference field="1" count="1" selected="0">
            <x v="5949"/>
          </reference>
          <reference field="3" count="1">
            <x v="353"/>
          </reference>
        </references>
      </pivotArea>
    </format>
    <format dxfId="6856">
      <pivotArea dataOnly="0" labelOnly="1" outline="0" fieldPosition="0">
        <references count="2">
          <reference field="1" count="1" selected="0">
            <x v="5962"/>
          </reference>
          <reference field="3" count="1">
            <x v="354"/>
          </reference>
        </references>
      </pivotArea>
    </format>
    <format dxfId="6855">
      <pivotArea dataOnly="0" labelOnly="1" outline="0" fieldPosition="0">
        <references count="2">
          <reference field="1" count="1" selected="0">
            <x v="5963"/>
          </reference>
          <reference field="3" count="1">
            <x v="354"/>
          </reference>
        </references>
      </pivotArea>
    </format>
    <format dxfId="6854">
      <pivotArea dataOnly="0" labelOnly="1" outline="0" fieldPosition="0">
        <references count="2">
          <reference field="1" count="1" selected="0">
            <x v="5976"/>
          </reference>
          <reference field="3" count="1">
            <x v="355"/>
          </reference>
        </references>
      </pivotArea>
    </format>
    <format dxfId="6853">
      <pivotArea dataOnly="0" labelOnly="1" outline="0" fieldPosition="0">
        <references count="2">
          <reference field="1" count="1" selected="0">
            <x v="5977"/>
          </reference>
          <reference field="3" count="1">
            <x v="355"/>
          </reference>
        </references>
      </pivotArea>
    </format>
    <format dxfId="6852">
      <pivotArea dataOnly="0" labelOnly="1" outline="0" fieldPosition="0">
        <references count="2">
          <reference field="1" count="1" selected="0">
            <x v="5990"/>
          </reference>
          <reference field="3" count="1">
            <x v="356"/>
          </reference>
        </references>
      </pivotArea>
    </format>
    <format dxfId="6851">
      <pivotArea dataOnly="0" labelOnly="1" outline="0" fieldPosition="0">
        <references count="2">
          <reference field="1" count="1" selected="0">
            <x v="5991"/>
          </reference>
          <reference field="3" count="1">
            <x v="356"/>
          </reference>
        </references>
      </pivotArea>
    </format>
    <format dxfId="6850">
      <pivotArea dataOnly="0" labelOnly="1" outline="0" fieldPosition="0">
        <references count="2">
          <reference field="1" count="1" selected="0">
            <x v="6004"/>
          </reference>
          <reference field="3" count="1">
            <x v="357"/>
          </reference>
        </references>
      </pivotArea>
    </format>
    <format dxfId="6849">
      <pivotArea dataOnly="0" labelOnly="1" outline="0" fieldPosition="0">
        <references count="2">
          <reference field="1" count="1" selected="0">
            <x v="6005"/>
          </reference>
          <reference field="3" count="1">
            <x v="357"/>
          </reference>
        </references>
      </pivotArea>
    </format>
    <format dxfId="6848">
      <pivotArea dataOnly="0" labelOnly="1" outline="0" fieldPosition="0">
        <references count="2">
          <reference field="1" count="1" selected="0">
            <x v="6018"/>
          </reference>
          <reference field="3" count="1">
            <x v="358"/>
          </reference>
        </references>
      </pivotArea>
    </format>
    <format dxfId="6847">
      <pivotArea dataOnly="0" labelOnly="1" outline="0" fieldPosition="0">
        <references count="2">
          <reference field="1" count="1" selected="0">
            <x v="6019"/>
          </reference>
          <reference field="3" count="1">
            <x v="358"/>
          </reference>
        </references>
      </pivotArea>
    </format>
    <format dxfId="6846">
      <pivotArea dataOnly="0" labelOnly="1" outline="0" fieldPosition="0">
        <references count="2">
          <reference field="1" count="1" selected="0">
            <x v="6032"/>
          </reference>
          <reference field="3" count="1">
            <x v="359"/>
          </reference>
        </references>
      </pivotArea>
    </format>
    <format dxfId="6845">
      <pivotArea dataOnly="0" labelOnly="1" outline="0" fieldPosition="0">
        <references count="2">
          <reference field="1" count="1" selected="0">
            <x v="6033"/>
          </reference>
          <reference field="3" count="1">
            <x v="360"/>
          </reference>
        </references>
      </pivotArea>
    </format>
    <format dxfId="6844">
      <pivotArea dataOnly="0" labelOnly="1" outline="0" fieldPosition="0">
        <references count="2">
          <reference field="1" count="1" selected="0">
            <x v="6034"/>
          </reference>
          <reference field="3" count="1">
            <x v="360"/>
          </reference>
        </references>
      </pivotArea>
    </format>
    <format dxfId="6843">
      <pivotArea dataOnly="0" labelOnly="1" outline="0" fieldPosition="0">
        <references count="2">
          <reference field="1" count="1" selected="0">
            <x v="6047"/>
          </reference>
          <reference field="3" count="1">
            <x v="361"/>
          </reference>
        </references>
      </pivotArea>
    </format>
    <format dxfId="6842">
      <pivotArea dataOnly="0" labelOnly="1" outline="0" fieldPosition="0">
        <references count="2">
          <reference field="1" count="1" selected="0">
            <x v="6048"/>
          </reference>
          <reference field="3" count="1">
            <x v="361"/>
          </reference>
        </references>
      </pivotArea>
    </format>
    <format dxfId="6841">
      <pivotArea dataOnly="0" labelOnly="1" outline="0" fieldPosition="0">
        <references count="2">
          <reference field="1" count="1" selected="0">
            <x v="6061"/>
          </reference>
          <reference field="3" count="1">
            <x v="362"/>
          </reference>
        </references>
      </pivotArea>
    </format>
    <format dxfId="6840">
      <pivotArea dataOnly="0" labelOnly="1" outline="0" fieldPosition="0">
        <references count="2">
          <reference field="1" count="1" selected="0">
            <x v="6062"/>
          </reference>
          <reference field="3" count="1">
            <x v="362"/>
          </reference>
        </references>
      </pivotArea>
    </format>
    <format dxfId="6839">
      <pivotArea dataOnly="0" labelOnly="1" outline="0" fieldPosition="0">
        <references count="2">
          <reference field="1" count="1" selected="0">
            <x v="6075"/>
          </reference>
          <reference field="3" count="1">
            <x v="363"/>
          </reference>
        </references>
      </pivotArea>
    </format>
    <format dxfId="6838">
      <pivotArea dataOnly="0" labelOnly="1" outline="0" fieldPosition="0">
        <references count="2">
          <reference field="1" count="1" selected="0">
            <x v="6076"/>
          </reference>
          <reference field="3" count="1">
            <x v="363"/>
          </reference>
        </references>
      </pivotArea>
    </format>
    <format dxfId="6837">
      <pivotArea dataOnly="0" labelOnly="1" outline="0" fieldPosition="0">
        <references count="2">
          <reference field="1" count="1" selected="0">
            <x v="6089"/>
          </reference>
          <reference field="3" count="1">
            <x v="364"/>
          </reference>
        </references>
      </pivotArea>
    </format>
    <format dxfId="6836">
      <pivotArea dataOnly="0" labelOnly="1" outline="0" fieldPosition="0">
        <references count="2">
          <reference field="1" count="1" selected="0">
            <x v="6090"/>
          </reference>
          <reference field="3" count="1">
            <x v="364"/>
          </reference>
        </references>
      </pivotArea>
    </format>
    <format dxfId="6835">
      <pivotArea dataOnly="0" labelOnly="1" outline="0" fieldPosition="0">
        <references count="2">
          <reference field="1" count="1" selected="0">
            <x v="6103"/>
          </reference>
          <reference field="3" count="1">
            <x v="365"/>
          </reference>
        </references>
      </pivotArea>
    </format>
    <format dxfId="6834">
      <pivotArea dataOnly="0" labelOnly="1" outline="0" fieldPosition="0">
        <references count="2">
          <reference field="1" count="1" selected="0">
            <x v="6104"/>
          </reference>
          <reference field="3" count="1">
            <x v="365"/>
          </reference>
        </references>
      </pivotArea>
    </format>
    <format dxfId="6833">
      <pivotArea dataOnly="0" labelOnly="1" outline="0" fieldPosition="0">
        <references count="2">
          <reference field="1" count="1" selected="0">
            <x v="6117"/>
          </reference>
          <reference field="3" count="1">
            <x v="366"/>
          </reference>
        </references>
      </pivotArea>
    </format>
    <format dxfId="6832">
      <pivotArea dataOnly="0" labelOnly="1" outline="0" fieldPosition="0">
        <references count="2">
          <reference field="1" count="1" selected="0">
            <x v="6118"/>
          </reference>
          <reference field="3" count="1">
            <x v="366"/>
          </reference>
        </references>
      </pivotArea>
    </format>
    <format dxfId="6831">
      <pivotArea dataOnly="0" labelOnly="1" outline="0" fieldPosition="0">
        <references count="2">
          <reference field="1" count="1" selected="0">
            <x v="6131"/>
          </reference>
          <reference field="3" count="1">
            <x v="367"/>
          </reference>
        </references>
      </pivotArea>
    </format>
    <format dxfId="6830">
      <pivotArea dataOnly="0" labelOnly="1" outline="0" fieldPosition="0">
        <references count="2">
          <reference field="1" count="1" selected="0">
            <x v="6132"/>
          </reference>
          <reference field="3" count="1">
            <x v="367"/>
          </reference>
        </references>
      </pivotArea>
    </format>
    <format dxfId="6829">
      <pivotArea dataOnly="0" labelOnly="1" outline="0" fieldPosition="0">
        <references count="2">
          <reference field="1" count="1" selected="0">
            <x v="6145"/>
          </reference>
          <reference field="3" count="1">
            <x v="368"/>
          </reference>
        </references>
      </pivotArea>
    </format>
    <format dxfId="6828">
      <pivotArea dataOnly="0" labelOnly="1" outline="0" fieldPosition="0">
        <references count="2">
          <reference field="1" count="1" selected="0">
            <x v="6146"/>
          </reference>
          <reference field="3" count="1">
            <x v="368"/>
          </reference>
        </references>
      </pivotArea>
    </format>
    <format dxfId="6827">
      <pivotArea dataOnly="0" labelOnly="1" outline="0" fieldPosition="0">
        <references count="2">
          <reference field="1" count="1" selected="0">
            <x v="6159"/>
          </reference>
          <reference field="3" count="1">
            <x v="369"/>
          </reference>
        </references>
      </pivotArea>
    </format>
    <format dxfId="6826">
      <pivotArea dataOnly="0" labelOnly="1" outline="0" fieldPosition="0">
        <references count="2">
          <reference field="1" count="1" selected="0">
            <x v="6160"/>
          </reference>
          <reference field="3" count="1">
            <x v="370"/>
          </reference>
        </references>
      </pivotArea>
    </format>
    <format dxfId="6825">
      <pivotArea dataOnly="0" labelOnly="1" outline="0" fieldPosition="0">
        <references count="2">
          <reference field="1" count="1" selected="0">
            <x v="6161"/>
          </reference>
          <reference field="3" count="1">
            <x v="370"/>
          </reference>
        </references>
      </pivotArea>
    </format>
    <format dxfId="6824">
      <pivotArea dataOnly="0" labelOnly="1" outline="0" fieldPosition="0">
        <references count="2">
          <reference field="1" count="1" selected="0">
            <x v="6174"/>
          </reference>
          <reference field="3" count="1">
            <x v="371"/>
          </reference>
        </references>
      </pivotArea>
    </format>
    <format dxfId="6823">
      <pivotArea dataOnly="0" labelOnly="1" outline="0" fieldPosition="0">
        <references count="2">
          <reference field="1" count="1" selected="0">
            <x v="6175"/>
          </reference>
          <reference field="3" count="1">
            <x v="371"/>
          </reference>
        </references>
      </pivotArea>
    </format>
    <format dxfId="6822">
      <pivotArea dataOnly="0" labelOnly="1" outline="0" fieldPosition="0">
        <references count="2">
          <reference field="1" count="1" selected="0">
            <x v="6188"/>
          </reference>
          <reference field="3" count="1">
            <x v="372"/>
          </reference>
        </references>
      </pivotArea>
    </format>
    <format dxfId="6821">
      <pivotArea dataOnly="0" labelOnly="1" outline="0" fieldPosition="0">
        <references count="2">
          <reference field="1" count="1" selected="0">
            <x v="6189"/>
          </reference>
          <reference field="3" count="1">
            <x v="373"/>
          </reference>
        </references>
      </pivotArea>
    </format>
    <format dxfId="6820">
      <pivotArea dataOnly="0" labelOnly="1" outline="0" fieldPosition="0">
        <references count="2">
          <reference field="1" count="1" selected="0">
            <x v="6190"/>
          </reference>
          <reference field="3" count="1">
            <x v="373"/>
          </reference>
        </references>
      </pivotArea>
    </format>
    <format dxfId="6819">
      <pivotArea dataOnly="0" labelOnly="1" outline="0" fieldPosition="0">
        <references count="2">
          <reference field="1" count="1" selected="0">
            <x v="6203"/>
          </reference>
          <reference field="3" count="1">
            <x v="374"/>
          </reference>
        </references>
      </pivotArea>
    </format>
    <format dxfId="6818">
      <pivotArea dataOnly="0" labelOnly="1" outline="0" fieldPosition="0">
        <references count="2">
          <reference field="1" count="1" selected="0">
            <x v="6204"/>
          </reference>
          <reference field="3" count="1">
            <x v="374"/>
          </reference>
        </references>
      </pivotArea>
    </format>
    <format dxfId="6817">
      <pivotArea dataOnly="0" labelOnly="1" outline="0" fieldPosition="0">
        <references count="2">
          <reference field="1" count="1" selected="0">
            <x v="6217"/>
          </reference>
          <reference field="3" count="1">
            <x v="375"/>
          </reference>
        </references>
      </pivotArea>
    </format>
    <format dxfId="6816">
      <pivotArea dataOnly="0" labelOnly="1" outline="0" fieldPosition="0">
        <references count="2">
          <reference field="1" count="1" selected="0">
            <x v="6218"/>
          </reference>
          <reference field="3" count="1">
            <x v="375"/>
          </reference>
        </references>
      </pivotArea>
    </format>
    <format dxfId="6815">
      <pivotArea dataOnly="0" labelOnly="1" outline="0" fieldPosition="0">
        <references count="2">
          <reference field="1" count="1" selected="0">
            <x v="6231"/>
          </reference>
          <reference field="3" count="1">
            <x v="376"/>
          </reference>
        </references>
      </pivotArea>
    </format>
    <format dxfId="6814">
      <pivotArea dataOnly="0" labelOnly="1" outline="0" fieldPosition="0">
        <references count="2">
          <reference field="1" count="1" selected="0">
            <x v="6232"/>
          </reference>
          <reference field="3" count="1">
            <x v="377"/>
          </reference>
        </references>
      </pivotArea>
    </format>
    <format dxfId="6813">
      <pivotArea dataOnly="0" labelOnly="1" outline="0" fieldPosition="0">
        <references count="2">
          <reference field="1" count="1" selected="0">
            <x v="6233"/>
          </reference>
          <reference field="3" count="1">
            <x v="9"/>
          </reference>
        </references>
      </pivotArea>
    </format>
    <format dxfId="6812">
      <pivotArea dataOnly="0" labelOnly="1" outline="0" fieldPosition="0">
        <references count="2">
          <reference field="1" count="1" selected="0">
            <x v="6234"/>
          </reference>
          <reference field="3" count="1">
            <x v="9"/>
          </reference>
        </references>
      </pivotArea>
    </format>
    <format dxfId="6811">
      <pivotArea dataOnly="0" labelOnly="1" outline="0" fieldPosition="0">
        <references count="2">
          <reference field="1" count="1" selected="0">
            <x v="6247"/>
          </reference>
          <reference field="3" count="1">
            <x v="378"/>
          </reference>
        </references>
      </pivotArea>
    </format>
    <format dxfId="6810">
      <pivotArea dataOnly="0" labelOnly="1" outline="0" fieldPosition="0">
        <references count="2">
          <reference field="1" count="1" selected="0">
            <x v="6248"/>
          </reference>
          <reference field="3" count="1">
            <x v="378"/>
          </reference>
        </references>
      </pivotArea>
    </format>
    <format dxfId="6809">
      <pivotArea dataOnly="0" labelOnly="1" outline="0" fieldPosition="0">
        <references count="2">
          <reference field="1" count="1" selected="0">
            <x v="6261"/>
          </reference>
          <reference field="3" count="1">
            <x v="379"/>
          </reference>
        </references>
      </pivotArea>
    </format>
    <format dxfId="6808">
      <pivotArea dataOnly="0" labelOnly="1" outline="0" fieldPosition="0">
        <references count="2">
          <reference field="1" count="1" selected="0">
            <x v="6262"/>
          </reference>
          <reference field="3" count="1">
            <x v="379"/>
          </reference>
        </references>
      </pivotArea>
    </format>
    <format dxfId="6807">
      <pivotArea dataOnly="0" labelOnly="1" outline="0" fieldPosition="0">
        <references count="2">
          <reference field="1" count="1" selected="0">
            <x v="6275"/>
          </reference>
          <reference field="3" count="1">
            <x v="380"/>
          </reference>
        </references>
      </pivotArea>
    </format>
    <format dxfId="6806">
      <pivotArea dataOnly="0" labelOnly="1" outline="0" fieldPosition="0">
        <references count="2">
          <reference field="1" count="1" selected="0">
            <x v="6276"/>
          </reference>
          <reference field="3" count="1">
            <x v="380"/>
          </reference>
        </references>
      </pivotArea>
    </format>
    <format dxfId="6805">
      <pivotArea dataOnly="0" labelOnly="1" outline="0" fieldPosition="0">
        <references count="2">
          <reference field="1" count="1" selected="0">
            <x v="6289"/>
          </reference>
          <reference field="3" count="1">
            <x v="381"/>
          </reference>
        </references>
      </pivotArea>
    </format>
    <format dxfId="6804">
      <pivotArea dataOnly="0" labelOnly="1" outline="0" fieldPosition="0">
        <references count="2">
          <reference field="1" count="1" selected="0">
            <x v="6290"/>
          </reference>
          <reference field="3" count="1">
            <x v="381"/>
          </reference>
        </references>
      </pivotArea>
    </format>
    <format dxfId="6803">
      <pivotArea dataOnly="0" labelOnly="1" outline="0" fieldPosition="0">
        <references count="2">
          <reference field="1" count="1" selected="0">
            <x v="6299"/>
          </reference>
          <reference field="3" count="1">
            <x v="382"/>
          </reference>
        </references>
      </pivotArea>
    </format>
    <format dxfId="6802">
      <pivotArea dataOnly="0" labelOnly="1" outline="0" fieldPosition="0">
        <references count="2">
          <reference field="1" count="1" selected="0">
            <x v="6300"/>
          </reference>
          <reference field="3" count="1">
            <x v="382"/>
          </reference>
        </references>
      </pivotArea>
    </format>
    <format dxfId="6801">
      <pivotArea dataOnly="0" labelOnly="1" outline="0" fieldPosition="0">
        <references count="2">
          <reference field="1" count="1" selected="0">
            <x v="6309"/>
          </reference>
          <reference field="3" count="1">
            <x v="383"/>
          </reference>
        </references>
      </pivotArea>
    </format>
    <format dxfId="6800">
      <pivotArea dataOnly="0" labelOnly="1" outline="0" fieldPosition="0">
        <references count="2">
          <reference field="1" count="1" selected="0">
            <x v="6310"/>
          </reference>
          <reference field="3" count="1">
            <x v="384"/>
          </reference>
        </references>
      </pivotArea>
    </format>
    <format dxfId="6799">
      <pivotArea dataOnly="0" labelOnly="1" outline="0" fieldPosition="0">
        <references count="2">
          <reference field="1" count="1" selected="0">
            <x v="6311"/>
          </reference>
          <reference field="3" count="1">
            <x v="384"/>
          </reference>
        </references>
      </pivotArea>
    </format>
    <format dxfId="6798">
      <pivotArea dataOnly="0" labelOnly="1" outline="0" fieldPosition="0">
        <references count="2">
          <reference field="1" count="1" selected="0">
            <x v="6320"/>
          </reference>
          <reference field="3" count="1">
            <x v="385"/>
          </reference>
        </references>
      </pivotArea>
    </format>
    <format dxfId="6797">
      <pivotArea dataOnly="0" labelOnly="1" outline="0" fieldPosition="0">
        <references count="2">
          <reference field="1" count="1" selected="0">
            <x v="6321"/>
          </reference>
          <reference field="3" count="1">
            <x v="385"/>
          </reference>
        </references>
      </pivotArea>
    </format>
    <format dxfId="6796">
      <pivotArea dataOnly="0" labelOnly="1" outline="0" fieldPosition="0">
        <references count="2">
          <reference field="1" count="1" selected="0">
            <x v="6330"/>
          </reference>
          <reference field="3" count="1">
            <x v="386"/>
          </reference>
        </references>
      </pivotArea>
    </format>
    <format dxfId="6795">
      <pivotArea dataOnly="0" labelOnly="1" outline="0" fieldPosition="0">
        <references count="2">
          <reference field="1" count="1" selected="0">
            <x v="6331"/>
          </reference>
          <reference field="3" count="1">
            <x v="386"/>
          </reference>
        </references>
      </pivotArea>
    </format>
    <format dxfId="6794">
      <pivotArea dataOnly="0" labelOnly="1" outline="0" fieldPosition="0">
        <references count="2">
          <reference field="1" count="1" selected="0">
            <x v="6340"/>
          </reference>
          <reference field="3" count="1">
            <x v="387"/>
          </reference>
        </references>
      </pivotArea>
    </format>
    <format dxfId="6793">
      <pivotArea dataOnly="0" labelOnly="1" outline="0" fieldPosition="0">
        <references count="2">
          <reference field="1" count="1" selected="0">
            <x v="6341"/>
          </reference>
          <reference field="3" count="1">
            <x v="387"/>
          </reference>
        </references>
      </pivotArea>
    </format>
    <format dxfId="6792">
      <pivotArea dataOnly="0" labelOnly="1" outline="0" fieldPosition="0">
        <references count="2">
          <reference field="1" count="1" selected="0">
            <x v="6350"/>
          </reference>
          <reference field="3" count="1">
            <x v="388"/>
          </reference>
        </references>
      </pivotArea>
    </format>
    <format dxfId="6791">
      <pivotArea dataOnly="0" labelOnly="1" outline="0" fieldPosition="0">
        <references count="2">
          <reference field="1" count="1" selected="0">
            <x v="6351"/>
          </reference>
          <reference field="3" count="1">
            <x v="388"/>
          </reference>
        </references>
      </pivotArea>
    </format>
    <format dxfId="6790">
      <pivotArea dataOnly="0" labelOnly="1" outline="0" fieldPosition="0">
        <references count="2">
          <reference field="1" count="1" selected="0">
            <x v="6360"/>
          </reference>
          <reference field="3" count="1">
            <x v="389"/>
          </reference>
        </references>
      </pivotArea>
    </format>
    <format dxfId="6789">
      <pivotArea dataOnly="0" labelOnly="1" outline="0" fieldPosition="0">
        <references count="2">
          <reference field="1" count="1" selected="0">
            <x v="6361"/>
          </reference>
          <reference field="3" count="1">
            <x v="390"/>
          </reference>
        </references>
      </pivotArea>
    </format>
    <format dxfId="6788">
      <pivotArea dataOnly="0" labelOnly="1" outline="0" fieldPosition="0">
        <references count="2">
          <reference field="1" count="1" selected="0">
            <x v="6362"/>
          </reference>
          <reference field="3" count="1">
            <x v="390"/>
          </reference>
        </references>
      </pivotArea>
    </format>
    <format dxfId="6787">
      <pivotArea dataOnly="0" labelOnly="1" outline="0" fieldPosition="0">
        <references count="2">
          <reference field="1" count="1" selected="0">
            <x v="6371"/>
          </reference>
          <reference field="3" count="1">
            <x v="391"/>
          </reference>
        </references>
      </pivotArea>
    </format>
    <format dxfId="6786">
      <pivotArea dataOnly="0" labelOnly="1" outline="0" fieldPosition="0">
        <references count="2">
          <reference field="1" count="1" selected="0">
            <x v="6372"/>
          </reference>
          <reference field="3" count="1">
            <x v="391"/>
          </reference>
        </references>
      </pivotArea>
    </format>
    <format dxfId="6785">
      <pivotArea dataOnly="0" labelOnly="1" outline="0" fieldPosition="0">
        <references count="2">
          <reference field="1" count="1" selected="0">
            <x v="6381"/>
          </reference>
          <reference field="3" count="1">
            <x v="392"/>
          </reference>
        </references>
      </pivotArea>
    </format>
    <format dxfId="6784">
      <pivotArea dataOnly="0" labelOnly="1" outline="0" fieldPosition="0">
        <references count="2">
          <reference field="1" count="1" selected="0">
            <x v="6382"/>
          </reference>
          <reference field="3" count="1">
            <x v="392"/>
          </reference>
        </references>
      </pivotArea>
    </format>
    <format dxfId="6783">
      <pivotArea dataOnly="0" labelOnly="1" outline="0" fieldPosition="0">
        <references count="2">
          <reference field="1" count="1" selected="0">
            <x v="6391"/>
          </reference>
          <reference field="3" count="1">
            <x v="8"/>
          </reference>
        </references>
      </pivotArea>
    </format>
    <format dxfId="6782">
      <pivotArea dataOnly="0" labelOnly="1" outline="0" fieldPosition="0">
        <references count="2">
          <reference field="1" count="1" selected="0">
            <x v="6395"/>
          </reference>
          <reference field="3" count="1">
            <x v="393"/>
          </reference>
        </references>
      </pivotArea>
    </format>
    <format dxfId="6781">
      <pivotArea dataOnly="0" labelOnly="1" outline="0" fieldPosition="0">
        <references count="2">
          <reference field="1" count="1" selected="0">
            <x v="6396"/>
          </reference>
          <reference field="3" count="1">
            <x v="394"/>
          </reference>
        </references>
      </pivotArea>
    </format>
    <format dxfId="6780">
      <pivotArea dataOnly="0" labelOnly="1" outline="0" fieldPosition="0">
        <references count="2">
          <reference field="1" count="1" selected="0">
            <x v="6397"/>
          </reference>
          <reference field="3" count="1">
            <x v="395"/>
          </reference>
        </references>
      </pivotArea>
    </format>
    <format dxfId="6779">
      <pivotArea dataOnly="0" labelOnly="1" outline="0" fieldPosition="0">
        <references count="2">
          <reference field="1" count="1" selected="0">
            <x v="6398"/>
          </reference>
          <reference field="3" count="1">
            <x v="395"/>
          </reference>
        </references>
      </pivotArea>
    </format>
    <format dxfId="6778">
      <pivotArea dataOnly="0" labelOnly="1" outline="0" fieldPosition="0">
        <references count="2">
          <reference field="1" count="1" selected="0">
            <x v="6407"/>
          </reference>
          <reference field="3" count="1">
            <x v="396"/>
          </reference>
        </references>
      </pivotArea>
    </format>
    <format dxfId="6777">
      <pivotArea dataOnly="0" labelOnly="1" outline="0" fieldPosition="0">
        <references count="2">
          <reference field="1" count="1" selected="0">
            <x v="6408"/>
          </reference>
          <reference field="3" count="1">
            <x v="396"/>
          </reference>
        </references>
      </pivotArea>
    </format>
    <format dxfId="6776">
      <pivotArea dataOnly="0" labelOnly="1" outline="0" fieldPosition="0">
        <references count="2">
          <reference field="1" count="1" selected="0">
            <x v="6417"/>
          </reference>
          <reference field="3" count="1">
            <x v="397"/>
          </reference>
        </references>
      </pivotArea>
    </format>
    <format dxfId="6775">
      <pivotArea dataOnly="0" labelOnly="1" outline="0" fieldPosition="0">
        <references count="2">
          <reference field="1" count="1" selected="0">
            <x v="6418"/>
          </reference>
          <reference field="3" count="1">
            <x v="397"/>
          </reference>
        </references>
      </pivotArea>
    </format>
    <format dxfId="6774">
      <pivotArea dataOnly="0" labelOnly="1" outline="0" fieldPosition="0">
        <references count="2">
          <reference field="1" count="1" selected="0">
            <x v="6427"/>
          </reference>
          <reference field="3" count="1">
            <x v="398"/>
          </reference>
        </references>
      </pivotArea>
    </format>
    <format dxfId="6773">
      <pivotArea dataOnly="0" labelOnly="1" outline="0" fieldPosition="0">
        <references count="2">
          <reference field="1" count="1" selected="0">
            <x v="6428"/>
          </reference>
          <reference field="3" count="1">
            <x v="398"/>
          </reference>
        </references>
      </pivotArea>
    </format>
    <format dxfId="6772">
      <pivotArea dataOnly="0" labelOnly="1" outline="0" fieldPosition="0">
        <references count="2">
          <reference field="1" count="1" selected="0">
            <x v="6437"/>
          </reference>
          <reference field="3" count="1">
            <x v="399"/>
          </reference>
        </references>
      </pivotArea>
    </format>
    <format dxfId="6771">
      <pivotArea dataOnly="0" labelOnly="1" outline="0" fieldPosition="0">
        <references count="2">
          <reference field="1" count="1" selected="0">
            <x v="6438"/>
          </reference>
          <reference field="3" count="1">
            <x v="399"/>
          </reference>
        </references>
      </pivotArea>
    </format>
    <format dxfId="6770">
      <pivotArea dataOnly="0" labelOnly="1" outline="0" fieldPosition="0">
        <references count="2">
          <reference field="1" count="1" selected="0">
            <x v="6447"/>
          </reference>
          <reference field="3" count="1">
            <x v="400"/>
          </reference>
        </references>
      </pivotArea>
    </format>
    <format dxfId="6769">
      <pivotArea dataOnly="0" labelOnly="1" outline="0" fieldPosition="0">
        <references count="2">
          <reference field="1" count="1" selected="0">
            <x v="6448"/>
          </reference>
          <reference field="3" count="1">
            <x v="400"/>
          </reference>
        </references>
      </pivotArea>
    </format>
    <format dxfId="6768">
      <pivotArea dataOnly="0" labelOnly="1" outline="0" fieldPosition="0">
        <references count="2">
          <reference field="1" count="1" selected="0">
            <x v="6457"/>
          </reference>
          <reference field="3" count="1">
            <x v="401"/>
          </reference>
        </references>
      </pivotArea>
    </format>
    <format dxfId="6767">
      <pivotArea dataOnly="0" labelOnly="1" outline="0" fieldPosition="0">
        <references count="2">
          <reference field="1" count="1" selected="0">
            <x v="6458"/>
          </reference>
          <reference field="3" count="1">
            <x v="401"/>
          </reference>
        </references>
      </pivotArea>
    </format>
    <format dxfId="6766">
      <pivotArea dataOnly="0" labelOnly="1" outline="0" fieldPosition="0">
        <references count="2">
          <reference field="1" count="1" selected="0">
            <x v="6467"/>
          </reference>
          <reference field="3" count="1">
            <x v="402"/>
          </reference>
        </references>
      </pivotArea>
    </format>
    <format dxfId="6765">
      <pivotArea dataOnly="0" labelOnly="1" outline="0" fieldPosition="0">
        <references count="2">
          <reference field="1" count="1" selected="0">
            <x v="6468"/>
          </reference>
          <reference field="3" count="1">
            <x v="402"/>
          </reference>
        </references>
      </pivotArea>
    </format>
    <format dxfId="6764">
      <pivotArea dataOnly="0" labelOnly="1" outline="0" fieldPosition="0">
        <references count="2">
          <reference field="1" count="1" selected="0">
            <x v="6477"/>
          </reference>
          <reference field="3" count="1">
            <x v="403"/>
          </reference>
        </references>
      </pivotArea>
    </format>
    <format dxfId="6763">
      <pivotArea dataOnly="0" labelOnly="1" outline="0" fieldPosition="0">
        <references count="2">
          <reference field="1" count="1" selected="0">
            <x v="6478"/>
          </reference>
          <reference field="3" count="1">
            <x v="404"/>
          </reference>
        </references>
      </pivotArea>
    </format>
    <format dxfId="6762">
      <pivotArea dataOnly="0" labelOnly="1" outline="0" fieldPosition="0">
        <references count="2">
          <reference field="1" count="1" selected="0">
            <x v="6479"/>
          </reference>
          <reference field="3" count="1">
            <x v="404"/>
          </reference>
        </references>
      </pivotArea>
    </format>
    <format dxfId="6761">
      <pivotArea dataOnly="0" labelOnly="1" outline="0" fieldPosition="0">
        <references count="2">
          <reference field="1" count="1" selected="0">
            <x v="6488"/>
          </reference>
          <reference field="3" count="1">
            <x v="405"/>
          </reference>
        </references>
      </pivotArea>
    </format>
    <format dxfId="6760">
      <pivotArea dataOnly="0" labelOnly="1" outline="0" fieldPosition="0">
        <references count="2">
          <reference field="1" count="1" selected="0">
            <x v="6489"/>
          </reference>
          <reference field="3" count="1">
            <x v="405"/>
          </reference>
        </references>
      </pivotArea>
    </format>
    <format dxfId="6759">
      <pivotArea dataOnly="0" labelOnly="1" outline="0" fieldPosition="0">
        <references count="2">
          <reference field="1" count="1" selected="0">
            <x v="6498"/>
          </reference>
          <reference field="3" count="1">
            <x v="406"/>
          </reference>
        </references>
      </pivotArea>
    </format>
    <format dxfId="6758">
      <pivotArea dataOnly="0" labelOnly="1" outline="0" fieldPosition="0">
        <references count="2">
          <reference field="1" count="1" selected="0">
            <x v="6499"/>
          </reference>
          <reference field="3" count="1">
            <x v="406"/>
          </reference>
        </references>
      </pivotArea>
    </format>
    <format dxfId="6757">
      <pivotArea dataOnly="0" labelOnly="1" outline="0" fieldPosition="0">
        <references count="2">
          <reference field="1" count="1" selected="0">
            <x v="6508"/>
          </reference>
          <reference field="3" count="1">
            <x v="407"/>
          </reference>
        </references>
      </pivotArea>
    </format>
    <format dxfId="6756">
      <pivotArea dataOnly="0" labelOnly="1" outline="0" fieldPosition="0">
        <references count="2">
          <reference field="1" count="1" selected="0">
            <x v="6509"/>
          </reference>
          <reference field="3" count="1">
            <x v="407"/>
          </reference>
        </references>
      </pivotArea>
    </format>
    <format dxfId="6755">
      <pivotArea dataOnly="0" labelOnly="1" outline="0" fieldPosition="0">
        <references count="2">
          <reference field="1" count="1" selected="0">
            <x v="6518"/>
          </reference>
          <reference field="3" count="1">
            <x v="408"/>
          </reference>
        </references>
      </pivotArea>
    </format>
    <format dxfId="6754">
      <pivotArea dataOnly="0" labelOnly="1" outline="0" fieldPosition="0">
        <references count="2">
          <reference field="1" count="1" selected="0">
            <x v="6519"/>
          </reference>
          <reference field="3" count="1">
            <x v="408"/>
          </reference>
        </references>
      </pivotArea>
    </format>
    <format dxfId="6753">
      <pivotArea dataOnly="0" labelOnly="1" outline="0" fieldPosition="0">
        <references count="2">
          <reference field="1" count="1" selected="0">
            <x v="6528"/>
          </reference>
          <reference field="3" count="1">
            <x v="409"/>
          </reference>
        </references>
      </pivotArea>
    </format>
    <format dxfId="6752">
      <pivotArea dataOnly="0" labelOnly="1" outline="0" fieldPosition="0">
        <references count="2">
          <reference field="1" count="1" selected="0">
            <x v="6529"/>
          </reference>
          <reference field="3" count="1">
            <x v="409"/>
          </reference>
        </references>
      </pivotArea>
    </format>
    <format dxfId="6751">
      <pivotArea dataOnly="0" labelOnly="1" outline="0" fieldPosition="0">
        <references count="2">
          <reference field="1" count="1" selected="0">
            <x v="6538"/>
          </reference>
          <reference field="3" count="1">
            <x v="410"/>
          </reference>
        </references>
      </pivotArea>
    </format>
    <format dxfId="6750">
      <pivotArea dataOnly="0" labelOnly="1" outline="0" fieldPosition="0">
        <references count="2">
          <reference field="1" count="1" selected="0">
            <x v="6539"/>
          </reference>
          <reference field="3" count="1">
            <x v="410"/>
          </reference>
        </references>
      </pivotArea>
    </format>
    <format dxfId="6749">
      <pivotArea dataOnly="0" labelOnly="1" outline="0" fieldPosition="0">
        <references count="2">
          <reference field="1" count="1" selected="0">
            <x v="6548"/>
          </reference>
          <reference field="3" count="1">
            <x v="411"/>
          </reference>
        </references>
      </pivotArea>
    </format>
    <format dxfId="6748">
      <pivotArea dataOnly="0" labelOnly="1" outline="0" fieldPosition="0">
        <references count="2">
          <reference field="1" count="1" selected="0">
            <x v="6549"/>
          </reference>
          <reference field="3" count="1">
            <x v="411"/>
          </reference>
        </references>
      </pivotArea>
    </format>
    <format dxfId="6747">
      <pivotArea dataOnly="0" labelOnly="1" outline="0" fieldPosition="0">
        <references count="2">
          <reference field="1" count="1" selected="0">
            <x v="6558"/>
          </reference>
          <reference field="3" count="1">
            <x v="412"/>
          </reference>
        </references>
      </pivotArea>
    </format>
    <format dxfId="6746">
      <pivotArea dataOnly="0" labelOnly="1" outline="0" fieldPosition="0">
        <references count="2">
          <reference field="1" count="1" selected="0">
            <x v="6559"/>
          </reference>
          <reference field="3" count="1">
            <x v="413"/>
          </reference>
        </references>
      </pivotArea>
    </format>
    <format dxfId="6745">
      <pivotArea dataOnly="0" labelOnly="1" outline="0" fieldPosition="0">
        <references count="2">
          <reference field="1" count="1" selected="0">
            <x v="6560"/>
          </reference>
          <reference field="3" count="1">
            <x v="413"/>
          </reference>
        </references>
      </pivotArea>
    </format>
    <format dxfId="6744">
      <pivotArea dataOnly="0" labelOnly="1" outline="0" fieldPosition="0">
        <references count="2">
          <reference field="1" count="1" selected="0">
            <x v="6569"/>
          </reference>
          <reference field="3" count="1">
            <x v="414"/>
          </reference>
        </references>
      </pivotArea>
    </format>
    <format dxfId="6743">
      <pivotArea dataOnly="0" labelOnly="1" outline="0" fieldPosition="0">
        <references count="2">
          <reference field="1" count="1" selected="0">
            <x v="6570"/>
          </reference>
          <reference field="3" count="1">
            <x v="414"/>
          </reference>
        </references>
      </pivotArea>
    </format>
    <format dxfId="6742">
      <pivotArea dataOnly="0" labelOnly="1" outline="0" fieldPosition="0">
        <references count="2">
          <reference field="1" count="1" selected="0">
            <x v="6579"/>
          </reference>
          <reference field="3" count="1">
            <x v="415"/>
          </reference>
        </references>
      </pivotArea>
    </format>
    <format dxfId="6741">
      <pivotArea dataOnly="0" labelOnly="1" outline="0" fieldPosition="0">
        <references count="2">
          <reference field="1" count="1" selected="0">
            <x v="6580"/>
          </reference>
          <reference field="3" count="1">
            <x v="416"/>
          </reference>
        </references>
      </pivotArea>
    </format>
    <format dxfId="6740">
      <pivotArea dataOnly="0" labelOnly="1" outline="0" fieldPosition="0">
        <references count="2">
          <reference field="1" count="1" selected="0">
            <x v="6581"/>
          </reference>
          <reference field="3" count="1">
            <x v="416"/>
          </reference>
        </references>
      </pivotArea>
    </format>
    <format dxfId="6739">
      <pivotArea dataOnly="0" labelOnly="1" outline="0" fieldPosition="0">
        <references count="2">
          <reference field="1" count="1" selected="0">
            <x v="6590"/>
          </reference>
          <reference field="3" count="1">
            <x v="417"/>
          </reference>
        </references>
      </pivotArea>
    </format>
    <format dxfId="6738">
      <pivotArea dataOnly="0" labelOnly="1" outline="0" fieldPosition="0">
        <references count="2">
          <reference field="1" count="1" selected="0">
            <x v="6591"/>
          </reference>
          <reference field="3" count="1">
            <x v="417"/>
          </reference>
        </references>
      </pivotArea>
    </format>
    <format dxfId="6737">
      <pivotArea dataOnly="0" labelOnly="1" outline="0" fieldPosition="0">
        <references count="2">
          <reference field="1" count="1" selected="0">
            <x v="6600"/>
          </reference>
          <reference field="3" count="1">
            <x v="418"/>
          </reference>
        </references>
      </pivotArea>
    </format>
    <format dxfId="6736">
      <pivotArea dataOnly="0" labelOnly="1" outline="0" fieldPosition="0">
        <references count="2">
          <reference field="1" count="1" selected="0">
            <x v="6601"/>
          </reference>
          <reference field="3" count="1">
            <x v="419"/>
          </reference>
        </references>
      </pivotArea>
    </format>
    <format dxfId="6735">
      <pivotArea dataOnly="0" labelOnly="1" outline="0" fieldPosition="0">
        <references count="2">
          <reference field="1" count="1" selected="0">
            <x v="6602"/>
          </reference>
          <reference field="3" count="1">
            <x v="419"/>
          </reference>
        </references>
      </pivotArea>
    </format>
    <format dxfId="6734">
      <pivotArea dataOnly="0" labelOnly="1" outline="0" fieldPosition="0">
        <references count="2">
          <reference field="1" count="1" selected="0">
            <x v="6611"/>
          </reference>
          <reference field="3" count="1">
            <x v="420"/>
          </reference>
        </references>
      </pivotArea>
    </format>
    <format dxfId="6733">
      <pivotArea dataOnly="0" labelOnly="1" outline="0" fieldPosition="0">
        <references count="2">
          <reference field="1" count="1" selected="0">
            <x v="6612"/>
          </reference>
          <reference field="3" count="1">
            <x v="421"/>
          </reference>
        </references>
      </pivotArea>
    </format>
    <format dxfId="6732">
      <pivotArea dataOnly="0" labelOnly="1" outline="0" fieldPosition="0">
        <references count="2">
          <reference field="1" count="1" selected="0">
            <x v="6613"/>
          </reference>
          <reference field="3" count="1">
            <x v="421"/>
          </reference>
        </references>
      </pivotArea>
    </format>
    <format dxfId="6731">
      <pivotArea dataOnly="0" labelOnly="1" outline="0" fieldPosition="0">
        <references count="2">
          <reference field="1" count="1" selected="0">
            <x v="6622"/>
          </reference>
          <reference field="3" count="1">
            <x v="422"/>
          </reference>
        </references>
      </pivotArea>
    </format>
    <format dxfId="6730">
      <pivotArea dataOnly="0" labelOnly="1" outline="0" fieldPosition="0">
        <references count="2">
          <reference field="1" count="1" selected="0">
            <x v="6623"/>
          </reference>
          <reference field="3" count="1">
            <x v="422"/>
          </reference>
        </references>
      </pivotArea>
    </format>
    <format dxfId="6729">
      <pivotArea dataOnly="0" labelOnly="1" outline="0" fieldPosition="0">
        <references count="2">
          <reference field="1" count="1" selected="0">
            <x v="6632"/>
          </reference>
          <reference field="3" count="1">
            <x v="423"/>
          </reference>
        </references>
      </pivotArea>
    </format>
    <format dxfId="6728">
      <pivotArea dataOnly="0" labelOnly="1" outline="0" fieldPosition="0">
        <references count="2">
          <reference field="1" count="1" selected="0">
            <x v="6633"/>
          </reference>
          <reference field="3" count="1">
            <x v="424"/>
          </reference>
        </references>
      </pivotArea>
    </format>
    <format dxfId="6727">
      <pivotArea dataOnly="0" labelOnly="1" outline="0" fieldPosition="0">
        <references count="2">
          <reference field="1" count="1" selected="0">
            <x v="6634"/>
          </reference>
          <reference field="3" count="1">
            <x v="424"/>
          </reference>
        </references>
      </pivotArea>
    </format>
    <format dxfId="6726">
      <pivotArea dataOnly="0" labelOnly="1" outline="0" fieldPosition="0">
        <references count="2">
          <reference field="1" count="1" selected="0">
            <x v="6643"/>
          </reference>
          <reference field="3" count="1">
            <x v="14"/>
          </reference>
        </references>
      </pivotArea>
    </format>
    <format dxfId="6725">
      <pivotArea dataOnly="0" labelOnly="1" outline="0" fieldPosition="0">
        <references count="1">
          <reference field="4294967294" count="4">
            <x v="0"/>
            <x v="1"/>
            <x v="2"/>
            <x v="3"/>
          </reference>
        </references>
      </pivotArea>
    </format>
    <format dxfId="6724">
      <pivotArea outline="0" fieldPosition="0">
        <references count="2">
          <reference field="1" count="3" selected="0">
            <x v="444"/>
            <x v="445"/>
            <x v="446"/>
          </reference>
          <reference field="3" count="3" selected="0">
            <x v="48"/>
            <x v="49"/>
            <x v="3671"/>
          </reference>
        </references>
      </pivotArea>
    </format>
    <format dxfId="6723">
      <pivotArea dataOnly="0" labelOnly="1" outline="0" fieldPosition="0">
        <references count="1">
          <reference field="1" count="3">
            <x v="444"/>
            <x v="445"/>
            <x v="446"/>
          </reference>
        </references>
      </pivotArea>
    </format>
    <format dxfId="6722">
      <pivotArea dataOnly="0" labelOnly="1" outline="0" fieldPosition="0">
        <references count="2">
          <reference field="1" count="1" selected="0">
            <x v="446"/>
          </reference>
          <reference field="3" count="1">
            <x v="3671"/>
          </reference>
        </references>
      </pivotArea>
    </format>
    <format dxfId="6721">
      <pivotArea outline="0" fieldPosition="0">
        <references count="2">
          <reference field="1" count="4" selected="0">
            <x v="488"/>
            <x v="489"/>
            <x v="508"/>
            <x v="509"/>
          </reference>
          <reference field="3" count="4" selected="0">
            <x v="13"/>
            <x v="53"/>
            <x v="54"/>
            <x v="3679"/>
          </reference>
        </references>
      </pivotArea>
    </format>
    <format dxfId="6720">
      <pivotArea dataOnly="0" labelOnly="1" outline="0" fieldPosition="0">
        <references count="1">
          <reference field="1" count="4">
            <x v="488"/>
            <x v="489"/>
            <x v="508"/>
            <x v="509"/>
          </reference>
        </references>
      </pivotArea>
    </format>
    <format dxfId="6719">
      <pivotArea dataOnly="0" labelOnly="1" outline="0" fieldPosition="0">
        <references count="2">
          <reference field="1" count="1" selected="0">
            <x v="509"/>
          </reference>
          <reference field="3" count="1">
            <x v="3679"/>
          </reference>
        </references>
      </pivotArea>
    </format>
    <format dxfId="6718">
      <pivotArea dataOnly="0" labelOnly="1" outline="0" fieldPosition="0">
        <references count="2">
          <reference field="1" count="1" selected="0">
            <x v="446"/>
          </reference>
          <reference field="3" count="1">
            <x v="49"/>
          </reference>
        </references>
      </pivotArea>
    </format>
    <format dxfId="6717">
      <pivotArea outline="0" fieldPosition="0">
        <references count="2">
          <reference field="1" count="5" selected="0">
            <x v="0"/>
            <x v="1"/>
            <x v="2"/>
            <x v="3"/>
            <x v="4"/>
          </reference>
          <reference field="3" count="6" selected="0">
            <x v="10"/>
            <x v="11"/>
            <x v="14"/>
            <x v="15"/>
            <x v="16"/>
            <x v="17"/>
          </reference>
        </references>
      </pivotArea>
    </format>
    <format dxfId="6716">
      <pivotArea dataOnly="0" labelOnly="1" outline="0" fieldPosition="0">
        <references count="1">
          <reference field="1" count="5">
            <x v="0"/>
            <x v="1"/>
            <x v="2"/>
            <x v="3"/>
            <x v="4"/>
          </reference>
        </references>
      </pivotArea>
    </format>
    <format dxfId="6715">
      <pivotArea dataOnly="0" labelOnly="1" outline="0" fieldPosition="0">
        <references count="2">
          <reference field="1" count="1" selected="0">
            <x v="0"/>
          </reference>
          <reference field="3" count="2">
            <x v="11"/>
            <x v="14"/>
          </reference>
        </references>
      </pivotArea>
    </format>
    <format dxfId="6714">
      <pivotArea dataOnly="0" labelOnly="1" outline="0" fieldPosition="0">
        <references count="2">
          <reference field="1" count="1" selected="0">
            <x v="1"/>
          </reference>
          <reference field="3" count="1">
            <x v="10"/>
          </reference>
        </references>
      </pivotArea>
    </format>
    <format dxfId="6713">
      <pivotArea dataOnly="0" labelOnly="1" outline="0" fieldPosition="0">
        <references count="2">
          <reference field="1" count="1" selected="0">
            <x v="2"/>
          </reference>
          <reference field="3" count="1">
            <x v="15"/>
          </reference>
        </references>
      </pivotArea>
    </format>
    <format dxfId="6712">
      <pivotArea dataOnly="0" labelOnly="1" outline="0" fieldPosition="0">
        <references count="2">
          <reference field="1" count="1" selected="0">
            <x v="3"/>
          </reference>
          <reference field="3" count="1">
            <x v="16"/>
          </reference>
        </references>
      </pivotArea>
    </format>
    <format dxfId="6711">
      <pivotArea dataOnly="0" labelOnly="1" outline="0" fieldPosition="0">
        <references count="2">
          <reference field="1" count="1" selected="0">
            <x v="4"/>
          </reference>
          <reference field="3" count="1">
            <x v="17"/>
          </reference>
        </references>
      </pivotArea>
    </format>
    <format dxfId="6710">
      <pivotArea outline="0" fieldPosition="0">
        <references count="2">
          <reference field="1" count="1" selected="0">
            <x v="18"/>
          </reference>
          <reference field="3" count="1" selected="0">
            <x v="18"/>
          </reference>
        </references>
      </pivotArea>
    </format>
    <format dxfId="6709">
      <pivotArea dataOnly="0" labelOnly="1" outline="0" fieldPosition="0">
        <references count="1">
          <reference field="1" count="1">
            <x v="18"/>
          </reference>
        </references>
      </pivotArea>
    </format>
    <format dxfId="6708">
      <pivotArea dataOnly="0" labelOnly="1" outline="0" fieldPosition="0">
        <references count="2">
          <reference field="1" count="1" selected="0">
            <x v="18"/>
          </reference>
          <reference field="3" count="1">
            <x v="18"/>
          </reference>
        </references>
      </pivotArea>
    </format>
    <format dxfId="6707">
      <pivotArea outline="0" fieldPosition="0">
        <references count="2">
          <reference field="1" count="1" selected="0">
            <x v="32"/>
          </reference>
          <reference field="3" count="1" selected="0">
            <x v="19"/>
          </reference>
        </references>
      </pivotArea>
    </format>
    <format dxfId="6706">
      <pivotArea dataOnly="0" labelOnly="1" outline="0" fieldPosition="0">
        <references count="1">
          <reference field="1" count="1">
            <x v="32"/>
          </reference>
        </references>
      </pivotArea>
    </format>
    <format dxfId="6705">
      <pivotArea dataOnly="0" labelOnly="1" outline="0" fieldPosition="0">
        <references count="2">
          <reference field="1" count="1" selected="0">
            <x v="32"/>
          </reference>
          <reference field="3" count="1">
            <x v="19"/>
          </reference>
        </references>
      </pivotArea>
    </format>
    <format dxfId="6704">
      <pivotArea outline="0" fieldPosition="0">
        <references count="2">
          <reference field="1" count="1" selected="0">
            <x v="46"/>
          </reference>
          <reference field="3" count="1" selected="0">
            <x v="20"/>
          </reference>
        </references>
      </pivotArea>
    </format>
    <format dxfId="6703">
      <pivotArea dataOnly="0" labelOnly="1" outline="0" fieldPosition="0">
        <references count="1">
          <reference field="1" count="1">
            <x v="46"/>
          </reference>
        </references>
      </pivotArea>
    </format>
    <format dxfId="6702">
      <pivotArea dataOnly="0" labelOnly="1" outline="0" fieldPosition="0">
        <references count="2">
          <reference field="1" count="1" selected="0">
            <x v="46"/>
          </reference>
          <reference field="3" count="1">
            <x v="20"/>
          </reference>
        </references>
      </pivotArea>
    </format>
    <format dxfId="6701">
      <pivotArea outline="0" fieldPosition="0">
        <references count="2">
          <reference field="1" count="2" selected="0">
            <x v="71"/>
            <x v="72"/>
          </reference>
          <reference field="3" count="2" selected="0">
            <x v="22"/>
            <x v="3860"/>
          </reference>
        </references>
      </pivotArea>
    </format>
    <format dxfId="6700">
      <pivotArea dataOnly="0" labelOnly="1" outline="0" fieldPosition="0">
        <references count="1">
          <reference field="1" count="2">
            <x v="71"/>
            <x v="72"/>
          </reference>
        </references>
      </pivotArea>
    </format>
    <format dxfId="6699">
      <pivotArea dataOnly="0" labelOnly="1" outline="0" fieldPosition="0">
        <references count="2">
          <reference field="1" count="1" selected="0">
            <x v="71"/>
          </reference>
          <reference field="3" count="1">
            <x v="3860"/>
          </reference>
        </references>
      </pivotArea>
    </format>
    <format dxfId="6698">
      <pivotArea dataOnly="0" labelOnly="1" outline="0" fieldPosition="0">
        <references count="2">
          <reference field="1" count="1" selected="0">
            <x v="72"/>
          </reference>
          <reference field="3" count="1">
            <x v="22"/>
          </reference>
        </references>
      </pivotArea>
    </format>
    <format dxfId="6697">
      <pivotArea outline="0" fieldPosition="0">
        <references count="2">
          <reference field="1" count="1" selected="0">
            <x v="86"/>
          </reference>
          <reference field="3" count="1" selected="0">
            <x v="23"/>
          </reference>
        </references>
      </pivotArea>
    </format>
    <format dxfId="6696">
      <pivotArea dataOnly="0" labelOnly="1" outline="0" fieldPosition="0">
        <references count="1">
          <reference field="1" count="1">
            <x v="86"/>
          </reference>
        </references>
      </pivotArea>
    </format>
    <format dxfId="6695">
      <pivotArea dataOnly="0" labelOnly="1" outline="0" fieldPosition="0">
        <references count="2">
          <reference field="1" count="1" selected="0">
            <x v="86"/>
          </reference>
          <reference field="3" count="1">
            <x v="23"/>
          </reference>
        </references>
      </pivotArea>
    </format>
    <format dxfId="6694">
      <pivotArea outline="0" fieldPosition="0">
        <references count="2">
          <reference field="1" count="1" selected="0">
            <x v="100"/>
          </reference>
          <reference field="3" count="1" selected="0">
            <x v="24"/>
          </reference>
        </references>
      </pivotArea>
    </format>
    <format dxfId="6693">
      <pivotArea dataOnly="0" labelOnly="1" outline="0" fieldPosition="0">
        <references count="1">
          <reference field="1" count="1">
            <x v="100"/>
          </reference>
        </references>
      </pivotArea>
    </format>
    <format dxfId="6692">
      <pivotArea dataOnly="0" labelOnly="1" outline="0" fieldPosition="0">
        <references count="2">
          <reference field="1" count="1" selected="0">
            <x v="100"/>
          </reference>
          <reference field="3" count="1">
            <x v="24"/>
          </reference>
        </references>
      </pivotArea>
    </format>
    <format dxfId="6691">
      <pivotArea outline="0" fieldPosition="0">
        <references count="2">
          <reference field="1" count="1" selected="0">
            <x v="114"/>
          </reference>
          <reference field="3" count="1" selected="0">
            <x v="25"/>
          </reference>
        </references>
      </pivotArea>
    </format>
    <format dxfId="6690">
      <pivotArea dataOnly="0" labelOnly="1" outline="0" fieldPosition="0">
        <references count="1">
          <reference field="1" count="1">
            <x v="114"/>
          </reference>
        </references>
      </pivotArea>
    </format>
    <format dxfId="6689">
      <pivotArea dataOnly="0" labelOnly="1" outline="0" fieldPosition="0">
        <references count="2">
          <reference field="1" count="1" selected="0">
            <x v="114"/>
          </reference>
          <reference field="3" count="1">
            <x v="25"/>
          </reference>
        </references>
      </pivotArea>
    </format>
    <format dxfId="6688">
      <pivotArea outline="0" fieldPosition="0">
        <references count="2">
          <reference field="1" count="2" selected="0">
            <x v="133"/>
            <x v="134"/>
          </reference>
          <reference field="3" count="2" selected="0">
            <x v="26"/>
            <x v="27"/>
          </reference>
        </references>
      </pivotArea>
    </format>
    <format dxfId="6687">
      <pivotArea dataOnly="0" labelOnly="1" outline="0" fieldPosition="0">
        <references count="1">
          <reference field="1" count="2">
            <x v="133"/>
            <x v="134"/>
          </reference>
        </references>
      </pivotArea>
    </format>
    <format dxfId="6686">
      <pivotArea dataOnly="0" labelOnly="1" outline="0" fieldPosition="0">
        <references count="2">
          <reference field="1" count="1" selected="0">
            <x v="133"/>
          </reference>
          <reference field="3" count="1">
            <x v="26"/>
          </reference>
        </references>
      </pivotArea>
    </format>
    <format dxfId="6685">
      <pivotArea dataOnly="0" labelOnly="1" outline="0" fieldPosition="0">
        <references count="2">
          <reference field="1" count="1" selected="0">
            <x v="134"/>
          </reference>
          <reference field="3" count="1">
            <x v="27"/>
          </reference>
        </references>
      </pivotArea>
    </format>
    <format dxfId="6684">
      <pivotArea outline="0" fieldPosition="0">
        <references count="2">
          <reference field="1" count="1" selected="0">
            <x v="148"/>
          </reference>
          <reference field="3" count="1" selected="0">
            <x v="28"/>
          </reference>
        </references>
      </pivotArea>
    </format>
    <format dxfId="6683">
      <pivotArea dataOnly="0" labelOnly="1" outline="0" fieldPosition="0">
        <references count="1">
          <reference field="1" count="1">
            <x v="148"/>
          </reference>
        </references>
      </pivotArea>
    </format>
    <format dxfId="6682">
      <pivotArea dataOnly="0" labelOnly="1" outline="0" fieldPosition="0">
        <references count="2">
          <reference field="1" count="1" selected="0">
            <x v="148"/>
          </reference>
          <reference field="3" count="1">
            <x v="28"/>
          </reference>
        </references>
      </pivotArea>
    </format>
    <format dxfId="6681">
      <pivotArea outline="0" fieldPosition="0">
        <references count="2">
          <reference field="1" count="1" selected="0">
            <x v="170"/>
          </reference>
          <reference field="3" count="1" selected="0">
            <x v="30"/>
          </reference>
        </references>
      </pivotArea>
    </format>
    <format dxfId="6680">
      <pivotArea dataOnly="0" labelOnly="1" outline="0" fieldPosition="0">
        <references count="1">
          <reference field="1" count="1">
            <x v="170"/>
          </reference>
        </references>
      </pivotArea>
    </format>
    <format dxfId="6679">
      <pivotArea dataOnly="0" labelOnly="1" outline="0" fieldPosition="0">
        <references count="2">
          <reference field="1" count="1" selected="0">
            <x v="170"/>
          </reference>
          <reference field="3" count="1">
            <x v="30"/>
          </reference>
        </references>
      </pivotArea>
    </format>
    <format dxfId="6678">
      <pivotArea outline="0" fieldPosition="0">
        <references count="2">
          <reference field="1" count="1" selected="0">
            <x v="184"/>
          </reference>
          <reference field="3" count="1" selected="0">
            <x v="31"/>
          </reference>
        </references>
      </pivotArea>
    </format>
    <format dxfId="6677">
      <pivotArea dataOnly="0" labelOnly="1" outline="0" fieldPosition="0">
        <references count="1">
          <reference field="1" count="1">
            <x v="184"/>
          </reference>
        </references>
      </pivotArea>
    </format>
    <format dxfId="6676">
      <pivotArea dataOnly="0" labelOnly="1" outline="0" fieldPosition="0">
        <references count="2">
          <reference field="1" count="1" selected="0">
            <x v="184"/>
          </reference>
          <reference field="3" count="1">
            <x v="31"/>
          </reference>
        </references>
      </pivotArea>
    </format>
    <format dxfId="6675">
      <pivotArea outline="0" fieldPosition="0">
        <references count="2">
          <reference field="1" count="1" selected="0">
            <x v="199"/>
          </reference>
          <reference field="3" count="1" selected="0">
            <x v="32"/>
          </reference>
        </references>
      </pivotArea>
    </format>
    <format dxfId="6674">
      <pivotArea dataOnly="0" labelOnly="1" outline="0" fieldPosition="0">
        <references count="1">
          <reference field="1" count="1">
            <x v="199"/>
          </reference>
        </references>
      </pivotArea>
    </format>
    <format dxfId="6673">
      <pivotArea dataOnly="0" labelOnly="1" outline="0" fieldPosition="0">
        <references count="2">
          <reference field="1" count="1" selected="0">
            <x v="199"/>
          </reference>
          <reference field="3" count="1">
            <x v="32"/>
          </reference>
        </references>
      </pivotArea>
    </format>
    <format dxfId="6672">
      <pivotArea outline="0" fieldPosition="0">
        <references count="2">
          <reference field="1" count="1" selected="0">
            <x v="213"/>
          </reference>
          <reference field="3" count="1" selected="0">
            <x v="33"/>
          </reference>
        </references>
      </pivotArea>
    </format>
    <format dxfId="6671">
      <pivotArea dataOnly="0" labelOnly="1" outline="0" fieldPosition="0">
        <references count="1">
          <reference field="1" count="1">
            <x v="213"/>
          </reference>
        </references>
      </pivotArea>
    </format>
    <format dxfId="6670">
      <pivotArea dataOnly="0" labelOnly="1" outline="0" fieldPosition="0">
        <references count="2">
          <reference field="1" count="1" selected="0">
            <x v="213"/>
          </reference>
          <reference field="3" count="1">
            <x v="33"/>
          </reference>
        </references>
      </pivotArea>
    </format>
    <format dxfId="6669">
      <pivotArea outline="0" fieldPosition="0">
        <references count="2">
          <reference field="1" count="1" selected="0">
            <x v="227"/>
          </reference>
          <reference field="3" count="1" selected="0">
            <x v="34"/>
          </reference>
        </references>
      </pivotArea>
    </format>
    <format dxfId="6668">
      <pivotArea dataOnly="0" labelOnly="1" outline="0" fieldPosition="0">
        <references count="1">
          <reference field="1" count="1">
            <x v="227"/>
          </reference>
        </references>
      </pivotArea>
    </format>
    <format dxfId="6667">
      <pivotArea dataOnly="0" labelOnly="1" outline="0" fieldPosition="0">
        <references count="2">
          <reference field="1" count="1" selected="0">
            <x v="227"/>
          </reference>
          <reference field="3" count="1">
            <x v="34"/>
          </reference>
        </references>
      </pivotArea>
    </format>
    <format dxfId="6666">
      <pivotArea outline="0" fieldPosition="0">
        <references count="2">
          <reference field="1" count="1" selected="0">
            <x v="241"/>
          </reference>
          <reference field="3" count="1" selected="0">
            <x v="35"/>
          </reference>
        </references>
      </pivotArea>
    </format>
    <format dxfId="6665">
      <pivotArea dataOnly="0" labelOnly="1" outline="0" fieldPosition="0">
        <references count="1">
          <reference field="1" count="1">
            <x v="241"/>
          </reference>
        </references>
      </pivotArea>
    </format>
    <format dxfId="6664">
      <pivotArea dataOnly="0" labelOnly="1" outline="0" fieldPosition="0">
        <references count="2">
          <reference field="1" count="1" selected="0">
            <x v="241"/>
          </reference>
          <reference field="3" count="1">
            <x v="35"/>
          </reference>
        </references>
      </pivotArea>
    </format>
    <format dxfId="6663">
      <pivotArea outline="0" fieldPosition="0">
        <references count="2">
          <reference field="1" count="2" selected="0">
            <x v="269"/>
            <x v="270"/>
          </reference>
          <reference field="3" count="2" selected="0">
            <x v="36"/>
            <x v="37"/>
          </reference>
        </references>
      </pivotArea>
    </format>
    <format dxfId="6662">
      <pivotArea dataOnly="0" labelOnly="1" outline="0" fieldPosition="0">
        <references count="1">
          <reference field="1" count="2">
            <x v="269"/>
            <x v="270"/>
          </reference>
        </references>
      </pivotArea>
    </format>
    <format dxfId="6661">
      <pivotArea dataOnly="0" labelOnly="1" outline="0" fieldPosition="0">
        <references count="2">
          <reference field="1" count="1" selected="0">
            <x v="269"/>
          </reference>
          <reference field="3" count="1">
            <x v="36"/>
          </reference>
        </references>
      </pivotArea>
    </format>
    <format dxfId="6660">
      <pivotArea dataOnly="0" labelOnly="1" outline="0" fieldPosition="0">
        <references count="2">
          <reference field="1" count="1" selected="0">
            <x v="270"/>
          </reference>
          <reference field="3" count="1">
            <x v="37"/>
          </reference>
        </references>
      </pivotArea>
    </format>
    <format dxfId="6659">
      <pivotArea outline="0" fieldPosition="0">
        <references count="2">
          <reference field="1" count="1" selected="0">
            <x v="286"/>
          </reference>
          <reference field="3" count="1" selected="0">
            <x v="38"/>
          </reference>
        </references>
      </pivotArea>
    </format>
    <format dxfId="6658">
      <pivotArea dataOnly="0" labelOnly="1" outline="0" fieldPosition="0">
        <references count="1">
          <reference field="1" count="1">
            <x v="286"/>
          </reference>
        </references>
      </pivotArea>
    </format>
    <format dxfId="6657">
      <pivotArea dataOnly="0" labelOnly="1" outline="0" fieldPosition="0">
        <references count="2">
          <reference field="1" count="1" selected="0">
            <x v="286"/>
          </reference>
          <reference field="3" count="1">
            <x v="38"/>
          </reference>
        </references>
      </pivotArea>
    </format>
    <format dxfId="6656">
      <pivotArea outline="0" fieldPosition="0">
        <references count="2">
          <reference field="1" count="1" selected="0">
            <x v="300"/>
          </reference>
          <reference field="3" count="1" selected="0">
            <x v="39"/>
          </reference>
        </references>
      </pivotArea>
    </format>
    <format dxfId="6655">
      <pivotArea dataOnly="0" labelOnly="1" outline="0" fieldPosition="0">
        <references count="1">
          <reference field="1" count="1">
            <x v="300"/>
          </reference>
        </references>
      </pivotArea>
    </format>
    <format dxfId="6654">
      <pivotArea dataOnly="0" labelOnly="1" outline="0" fieldPosition="0">
        <references count="2">
          <reference field="1" count="1" selected="0">
            <x v="300"/>
          </reference>
          <reference field="3" count="1">
            <x v="39"/>
          </reference>
        </references>
      </pivotArea>
    </format>
    <format dxfId="6653">
      <pivotArea outline="0" fieldPosition="0">
        <references count="2">
          <reference field="1" count="1" selected="0">
            <x v="314"/>
          </reference>
          <reference field="3" count="1" selected="0">
            <x v="40"/>
          </reference>
        </references>
      </pivotArea>
    </format>
    <format dxfId="6652">
      <pivotArea dataOnly="0" labelOnly="1" outline="0" fieldPosition="0">
        <references count="1">
          <reference field="1" count="1">
            <x v="314"/>
          </reference>
        </references>
      </pivotArea>
    </format>
    <format dxfId="6651">
      <pivotArea dataOnly="0" labelOnly="1" outline="0" fieldPosition="0">
        <references count="2">
          <reference field="1" count="1" selected="0">
            <x v="314"/>
          </reference>
          <reference field="3" count="1">
            <x v="40"/>
          </reference>
        </references>
      </pivotArea>
    </format>
    <format dxfId="6650">
      <pivotArea outline="0" fieldPosition="0">
        <references count="2">
          <reference field="1" count="2" selected="0">
            <x v="328"/>
            <x v="329"/>
          </reference>
          <reference field="3" count="2" selected="0">
            <x v="41"/>
            <x v="42"/>
          </reference>
        </references>
      </pivotArea>
    </format>
    <format dxfId="6649">
      <pivotArea dataOnly="0" labelOnly="1" outline="0" fieldPosition="0">
        <references count="1">
          <reference field="1" count="2">
            <x v="328"/>
            <x v="329"/>
          </reference>
        </references>
      </pivotArea>
    </format>
    <format dxfId="6648">
      <pivotArea dataOnly="0" labelOnly="1" outline="0" fieldPosition="0">
        <references count="2">
          <reference field="1" count="1" selected="0">
            <x v="328"/>
          </reference>
          <reference field="3" count="1">
            <x v="41"/>
          </reference>
        </references>
      </pivotArea>
    </format>
    <format dxfId="6647">
      <pivotArea dataOnly="0" labelOnly="1" outline="0" fieldPosition="0">
        <references count="2">
          <reference field="1" count="1" selected="0">
            <x v="329"/>
          </reference>
          <reference field="3" count="1">
            <x v="42"/>
          </reference>
        </references>
      </pivotArea>
    </format>
    <format dxfId="6646">
      <pivotArea outline="0" fieldPosition="0">
        <references count="2">
          <reference field="1" count="1" selected="0">
            <x v="343"/>
          </reference>
          <reference field="3" count="1" selected="0">
            <x v="43"/>
          </reference>
        </references>
      </pivotArea>
    </format>
    <format dxfId="6645">
      <pivotArea dataOnly="0" labelOnly="1" outline="0" fieldPosition="0">
        <references count="1">
          <reference field="1" count="1">
            <x v="343"/>
          </reference>
        </references>
      </pivotArea>
    </format>
    <format dxfId="6644">
      <pivotArea dataOnly="0" labelOnly="1" outline="0" fieldPosition="0">
        <references count="2">
          <reference field="1" count="1" selected="0">
            <x v="343"/>
          </reference>
          <reference field="3" count="1">
            <x v="43"/>
          </reference>
        </references>
      </pivotArea>
    </format>
    <format dxfId="6643">
      <pivotArea outline="0" fieldPosition="0">
        <references count="2">
          <reference field="1" count="1" selected="0">
            <x v="357"/>
          </reference>
          <reference field="3" count="1" selected="0">
            <x v="44"/>
          </reference>
        </references>
      </pivotArea>
    </format>
    <format dxfId="6642">
      <pivotArea dataOnly="0" labelOnly="1" outline="0" fieldPosition="0">
        <references count="1">
          <reference field="1" count="1">
            <x v="357"/>
          </reference>
        </references>
      </pivotArea>
    </format>
    <format dxfId="6641">
      <pivotArea dataOnly="0" labelOnly="1" outline="0" fieldPosition="0">
        <references count="2">
          <reference field="1" count="1" selected="0">
            <x v="357"/>
          </reference>
          <reference field="3" count="1">
            <x v="44"/>
          </reference>
        </references>
      </pivotArea>
    </format>
    <format dxfId="6640">
      <pivotArea outline="0" fieldPosition="0">
        <references count="2">
          <reference field="1" count="1" selected="0">
            <x v="371"/>
          </reference>
          <reference field="3" count="1" selected="0">
            <x v="45"/>
          </reference>
        </references>
      </pivotArea>
    </format>
    <format dxfId="6639">
      <pivotArea dataOnly="0" labelOnly="1" outline="0" fieldPosition="0">
        <references count="1">
          <reference field="1" count="1">
            <x v="371"/>
          </reference>
        </references>
      </pivotArea>
    </format>
    <format dxfId="6638">
      <pivotArea dataOnly="0" labelOnly="1" outline="0" fieldPosition="0">
        <references count="2">
          <reference field="1" count="1" selected="0">
            <x v="371"/>
          </reference>
          <reference field="3" count="1">
            <x v="45"/>
          </reference>
        </references>
      </pivotArea>
    </format>
    <format dxfId="6637">
      <pivotArea outline="0" fieldPosition="0">
        <references count="2">
          <reference field="1" count="1" selected="0">
            <x v="401"/>
          </reference>
          <reference field="3" count="1" selected="0">
            <x v="46"/>
          </reference>
        </references>
      </pivotArea>
    </format>
    <format dxfId="6636">
      <pivotArea dataOnly="0" labelOnly="1" outline="0" fieldPosition="0">
        <references count="1">
          <reference field="1" count="1">
            <x v="401"/>
          </reference>
        </references>
      </pivotArea>
    </format>
    <format dxfId="6635">
      <pivotArea dataOnly="0" labelOnly="1" outline="0" fieldPosition="0">
        <references count="2">
          <reference field="1" count="1" selected="0">
            <x v="401"/>
          </reference>
          <reference field="3" count="1">
            <x v="46"/>
          </reference>
        </references>
      </pivotArea>
    </format>
    <format dxfId="6634">
      <pivotArea outline="0" fieldPosition="0">
        <references count="2">
          <reference field="1" count="1" selected="0">
            <x v="415"/>
          </reference>
          <reference field="3" count="1" selected="0">
            <x v="47"/>
          </reference>
        </references>
      </pivotArea>
    </format>
    <format dxfId="6633">
      <pivotArea dataOnly="0" labelOnly="1" outline="0" fieldPosition="0">
        <references count="1">
          <reference field="1" count="1">
            <x v="415"/>
          </reference>
        </references>
      </pivotArea>
    </format>
    <format dxfId="6632">
      <pivotArea dataOnly="0" labelOnly="1" outline="0" fieldPosition="0">
        <references count="2">
          <reference field="1" count="1" selected="0">
            <x v="415"/>
          </reference>
          <reference field="3" count="1">
            <x v="47"/>
          </reference>
        </references>
      </pivotArea>
    </format>
    <format dxfId="6631">
      <pivotArea outline="0" fieldPosition="0">
        <references count="2">
          <reference field="1" count="2" selected="0">
            <x v="444"/>
            <x v="445"/>
          </reference>
          <reference field="3" count="2" selected="0">
            <x v="48"/>
            <x v="49"/>
          </reference>
        </references>
      </pivotArea>
    </format>
    <format dxfId="6630">
      <pivotArea dataOnly="0" labelOnly="1" outline="0" fieldPosition="0">
        <references count="1">
          <reference field="1" count="2">
            <x v="444"/>
            <x v="445"/>
          </reference>
        </references>
      </pivotArea>
    </format>
    <format dxfId="6629">
      <pivotArea dataOnly="0" labelOnly="1" outline="0" fieldPosition="0">
        <references count="2">
          <reference field="1" count="1" selected="0">
            <x v="444"/>
          </reference>
          <reference field="3" count="1">
            <x v="48"/>
          </reference>
        </references>
      </pivotArea>
    </format>
    <format dxfId="6628">
      <pivotArea dataOnly="0" labelOnly="1" outline="0" fieldPosition="0">
        <references count="2">
          <reference field="1" count="1" selected="0">
            <x v="445"/>
          </reference>
          <reference field="3" count="1">
            <x v="49"/>
          </reference>
        </references>
      </pivotArea>
    </format>
    <format dxfId="6627">
      <pivotArea outline="0" fieldPosition="0">
        <references count="2">
          <reference field="1" count="2" selected="0">
            <x v="459"/>
            <x v="460"/>
          </reference>
          <reference field="3" count="2" selected="0">
            <x v="50"/>
            <x v="51"/>
          </reference>
        </references>
      </pivotArea>
    </format>
    <format dxfId="6626">
      <pivotArea dataOnly="0" labelOnly="1" outline="0" fieldPosition="0">
        <references count="1">
          <reference field="1" count="2">
            <x v="459"/>
            <x v="460"/>
          </reference>
        </references>
      </pivotArea>
    </format>
    <format dxfId="6625">
      <pivotArea dataOnly="0" labelOnly="1" outline="0" fieldPosition="0">
        <references count="2">
          <reference field="1" count="1" selected="0">
            <x v="459"/>
          </reference>
          <reference field="3" count="1">
            <x v="50"/>
          </reference>
        </references>
      </pivotArea>
    </format>
    <format dxfId="6624">
      <pivotArea dataOnly="0" labelOnly="1" outline="0" fieldPosition="0">
        <references count="2">
          <reference field="1" count="1" selected="0">
            <x v="460"/>
          </reference>
          <reference field="3" count="1">
            <x v="51"/>
          </reference>
        </references>
      </pivotArea>
    </format>
    <format dxfId="6623">
      <pivotArea outline="0" fieldPosition="0">
        <references count="2">
          <reference field="1" count="1" selected="0">
            <x v="474"/>
          </reference>
          <reference field="3" count="1" selected="0">
            <x v="52"/>
          </reference>
        </references>
      </pivotArea>
    </format>
    <format dxfId="6622">
      <pivotArea dataOnly="0" labelOnly="1" outline="0" fieldPosition="0">
        <references count="1">
          <reference field="1" count="1">
            <x v="474"/>
          </reference>
        </references>
      </pivotArea>
    </format>
    <format dxfId="6621">
      <pivotArea dataOnly="0" labelOnly="1" outline="0" fieldPosition="0">
        <references count="2">
          <reference field="1" count="1" selected="0">
            <x v="474"/>
          </reference>
          <reference field="3" count="1">
            <x v="52"/>
          </reference>
        </references>
      </pivotArea>
    </format>
    <format dxfId="6620">
      <pivotArea outline="0" fieldPosition="0">
        <references count="2">
          <reference field="1" count="3" selected="0">
            <x v="488"/>
            <x v="489"/>
            <x v="508"/>
          </reference>
          <reference field="3" count="3" selected="0">
            <x v="13"/>
            <x v="53"/>
            <x v="54"/>
          </reference>
        </references>
      </pivotArea>
    </format>
    <format dxfId="6619">
      <pivotArea dataOnly="0" labelOnly="1" outline="0" fieldPosition="0">
        <references count="1">
          <reference field="1" count="3">
            <x v="488"/>
            <x v="489"/>
            <x v="508"/>
          </reference>
        </references>
      </pivotArea>
    </format>
    <format dxfId="6618">
      <pivotArea dataOnly="0" labelOnly="1" outline="0" fieldPosition="0">
        <references count="2">
          <reference field="1" count="1" selected="0">
            <x v="488"/>
          </reference>
          <reference field="3" count="1">
            <x v="53"/>
          </reference>
        </references>
      </pivotArea>
    </format>
    <format dxfId="6617">
      <pivotArea dataOnly="0" labelOnly="1" outline="0" fieldPosition="0">
        <references count="2">
          <reference field="1" count="1" selected="0">
            <x v="489"/>
          </reference>
          <reference field="3" count="1">
            <x v="13"/>
          </reference>
        </references>
      </pivotArea>
    </format>
    <format dxfId="6616">
      <pivotArea dataOnly="0" labelOnly="1" outline="0" fieldPosition="0">
        <references count="2">
          <reference field="1" count="1" selected="0">
            <x v="508"/>
          </reference>
          <reference field="3" count="1">
            <x v="54"/>
          </reference>
        </references>
      </pivotArea>
    </format>
    <format dxfId="6615">
      <pivotArea outline="0" fieldPosition="0">
        <references count="2">
          <reference field="1" count="1" selected="0">
            <x v="529"/>
          </reference>
          <reference field="3" count="1" selected="0">
            <x v="55"/>
          </reference>
        </references>
      </pivotArea>
    </format>
    <format dxfId="6614">
      <pivotArea dataOnly="0" labelOnly="1" outline="0" fieldPosition="0">
        <references count="1">
          <reference field="1" count="1">
            <x v="529"/>
          </reference>
        </references>
      </pivotArea>
    </format>
    <format dxfId="6613">
      <pivotArea dataOnly="0" labelOnly="1" outline="0" fieldPosition="0">
        <references count="2">
          <reference field="1" count="1" selected="0">
            <x v="529"/>
          </reference>
          <reference field="3" count="1">
            <x v="55"/>
          </reference>
        </references>
      </pivotArea>
    </format>
    <format dxfId="6612">
      <pivotArea outline="0" fieldPosition="0">
        <references count="2">
          <reference field="1" count="1" selected="0">
            <x v="551"/>
          </reference>
          <reference field="3" count="1" selected="0">
            <x v="56"/>
          </reference>
        </references>
      </pivotArea>
    </format>
    <format dxfId="6611">
      <pivotArea dataOnly="0" labelOnly="1" outline="0" fieldPosition="0">
        <references count="1">
          <reference field="1" count="1">
            <x v="551"/>
          </reference>
        </references>
      </pivotArea>
    </format>
    <format dxfId="6610">
      <pivotArea dataOnly="0" labelOnly="1" outline="0" fieldPosition="0">
        <references count="2">
          <reference field="1" count="1" selected="0">
            <x v="551"/>
          </reference>
          <reference field="3" count="1">
            <x v="56"/>
          </reference>
        </references>
      </pivotArea>
    </format>
    <format dxfId="6609">
      <pivotArea outline="0" fieldPosition="0">
        <references count="2">
          <reference field="1" count="1" selected="0">
            <x v="565"/>
          </reference>
          <reference field="3" count="1" selected="0">
            <x v="57"/>
          </reference>
        </references>
      </pivotArea>
    </format>
    <format dxfId="6608">
      <pivotArea dataOnly="0" labelOnly="1" outline="0" fieldPosition="0">
        <references count="1">
          <reference field="1" count="1">
            <x v="565"/>
          </reference>
        </references>
      </pivotArea>
    </format>
    <format dxfId="6607">
      <pivotArea dataOnly="0" labelOnly="1" outline="0" fieldPosition="0">
        <references count="2">
          <reference field="1" count="1" selected="0">
            <x v="565"/>
          </reference>
          <reference field="3" count="1">
            <x v="57"/>
          </reference>
        </references>
      </pivotArea>
    </format>
    <format dxfId="6606">
      <pivotArea outline="0" fieldPosition="0">
        <references count="2">
          <reference field="1" count="1" selected="0">
            <x v="591"/>
          </reference>
          <reference field="3" count="1" selected="0">
            <x v="58"/>
          </reference>
        </references>
      </pivotArea>
    </format>
    <format dxfId="6605">
      <pivotArea dataOnly="0" labelOnly="1" outline="0" fieldPosition="0">
        <references count="1">
          <reference field="1" count="1">
            <x v="591"/>
          </reference>
        </references>
      </pivotArea>
    </format>
    <format dxfId="6604">
      <pivotArea dataOnly="0" labelOnly="1" outline="0" fieldPosition="0">
        <references count="2">
          <reference field="1" count="1" selected="0">
            <x v="591"/>
          </reference>
          <reference field="3" count="1">
            <x v="58"/>
          </reference>
        </references>
      </pivotArea>
    </format>
    <format dxfId="6603">
      <pivotArea outline="0" fieldPosition="0">
        <references count="2">
          <reference field="1" count="1" selected="0">
            <x v="605"/>
          </reference>
          <reference field="3" count="1" selected="0">
            <x v="59"/>
          </reference>
        </references>
      </pivotArea>
    </format>
    <format dxfId="6602">
      <pivotArea dataOnly="0" labelOnly="1" outline="0" fieldPosition="0">
        <references count="1">
          <reference field="1" count="1">
            <x v="605"/>
          </reference>
        </references>
      </pivotArea>
    </format>
    <format dxfId="6601">
      <pivotArea dataOnly="0" labelOnly="1" outline="0" fieldPosition="0">
        <references count="2">
          <reference field="1" count="1" selected="0">
            <x v="605"/>
          </reference>
          <reference field="3" count="1">
            <x v="59"/>
          </reference>
        </references>
      </pivotArea>
    </format>
    <format dxfId="6600">
      <pivotArea outline="0" fieldPosition="0">
        <references count="2">
          <reference field="1" count="1" selected="0">
            <x v="619"/>
          </reference>
          <reference field="3" count="1" selected="0">
            <x v="60"/>
          </reference>
        </references>
      </pivotArea>
    </format>
    <format dxfId="6599">
      <pivotArea dataOnly="0" labelOnly="1" outline="0" fieldPosition="0">
        <references count="1">
          <reference field="1" count="1">
            <x v="619"/>
          </reference>
        </references>
      </pivotArea>
    </format>
    <format dxfId="6598">
      <pivotArea dataOnly="0" labelOnly="1" outline="0" fieldPosition="0">
        <references count="2">
          <reference field="1" count="1" selected="0">
            <x v="619"/>
          </reference>
          <reference field="3" count="1">
            <x v="60"/>
          </reference>
        </references>
      </pivotArea>
    </format>
    <format dxfId="6597">
      <pivotArea outline="0" fieldPosition="0">
        <references count="2">
          <reference field="1" count="1" selected="0">
            <x v="633"/>
          </reference>
          <reference field="3" count="1" selected="0">
            <x v="61"/>
          </reference>
        </references>
      </pivotArea>
    </format>
    <format dxfId="6596">
      <pivotArea dataOnly="0" labelOnly="1" outline="0" fieldPosition="0">
        <references count="1">
          <reference field="1" count="1">
            <x v="633"/>
          </reference>
        </references>
      </pivotArea>
    </format>
    <format dxfId="6595">
      <pivotArea dataOnly="0" labelOnly="1" outline="0" fieldPosition="0">
        <references count="2">
          <reference field="1" count="1" selected="0">
            <x v="633"/>
          </reference>
          <reference field="3" count="1">
            <x v="61"/>
          </reference>
        </references>
      </pivotArea>
    </format>
    <format dxfId="6594">
      <pivotArea outline="0" fieldPosition="0">
        <references count="2">
          <reference field="1" count="2" selected="0">
            <x v="667"/>
            <x v="684"/>
          </reference>
          <reference field="3" count="2" selected="0">
            <x v="62"/>
            <x v="63"/>
          </reference>
        </references>
      </pivotArea>
    </format>
    <format dxfId="6593">
      <pivotArea dataOnly="0" labelOnly="1" outline="0" fieldPosition="0">
        <references count="1">
          <reference field="1" count="2">
            <x v="667"/>
            <x v="684"/>
          </reference>
        </references>
      </pivotArea>
    </format>
    <format dxfId="6592">
      <pivotArea dataOnly="0" labelOnly="1" outline="0" fieldPosition="0">
        <references count="2">
          <reference field="1" count="1" selected="0">
            <x v="667"/>
          </reference>
          <reference field="3" count="1">
            <x v="62"/>
          </reference>
        </references>
      </pivotArea>
    </format>
    <format dxfId="6591">
      <pivotArea dataOnly="0" labelOnly="1" outline="0" fieldPosition="0">
        <references count="2">
          <reference field="1" count="1" selected="0">
            <x v="684"/>
          </reference>
          <reference field="3" count="1">
            <x v="63"/>
          </reference>
        </references>
      </pivotArea>
    </format>
    <format dxfId="6590">
      <pivotArea outline="0" fieldPosition="0">
        <references count="2">
          <reference field="1" count="1" selected="0">
            <x v="703"/>
          </reference>
          <reference field="3" count="1" selected="0">
            <x v="64"/>
          </reference>
        </references>
      </pivotArea>
    </format>
    <format dxfId="6589">
      <pivotArea dataOnly="0" labelOnly="1" outline="0" fieldPosition="0">
        <references count="1">
          <reference field="1" count="1">
            <x v="703"/>
          </reference>
        </references>
      </pivotArea>
    </format>
    <format dxfId="6588">
      <pivotArea dataOnly="0" labelOnly="1" outline="0" fieldPosition="0">
        <references count="2">
          <reference field="1" count="1" selected="0">
            <x v="703"/>
          </reference>
          <reference field="3" count="1">
            <x v="64"/>
          </reference>
        </references>
      </pivotArea>
    </format>
    <format dxfId="6587">
      <pivotArea outline="0" fieldPosition="0">
        <references count="2">
          <reference field="1" count="1" selected="0">
            <x v="717"/>
          </reference>
          <reference field="3" count="1" selected="0">
            <x v="65"/>
          </reference>
        </references>
      </pivotArea>
    </format>
    <format dxfId="6586">
      <pivotArea dataOnly="0" labelOnly="1" outline="0" fieldPosition="0">
        <references count="1">
          <reference field="1" count="1">
            <x v="717"/>
          </reference>
        </references>
      </pivotArea>
    </format>
    <format dxfId="6585">
      <pivotArea dataOnly="0" labelOnly="1" outline="0" fieldPosition="0">
        <references count="2">
          <reference field="1" count="1" selected="0">
            <x v="717"/>
          </reference>
          <reference field="3" count="1">
            <x v="65"/>
          </reference>
        </references>
      </pivotArea>
    </format>
    <format dxfId="6584">
      <pivotArea outline="0" fieldPosition="0">
        <references count="2">
          <reference field="1" count="2" selected="0">
            <x v="733"/>
            <x v="734"/>
          </reference>
          <reference field="3" count="2" selected="0">
            <x v="66"/>
            <x v="67"/>
          </reference>
        </references>
      </pivotArea>
    </format>
    <format dxfId="6583">
      <pivotArea dataOnly="0" labelOnly="1" outline="0" fieldPosition="0">
        <references count="1">
          <reference field="1" count="2">
            <x v="733"/>
            <x v="734"/>
          </reference>
        </references>
      </pivotArea>
    </format>
    <format dxfId="6582">
      <pivotArea dataOnly="0" labelOnly="1" outline="0" fieldPosition="0">
        <references count="2">
          <reference field="1" count="1" selected="0">
            <x v="733"/>
          </reference>
          <reference field="3" count="1">
            <x v="66"/>
          </reference>
        </references>
      </pivotArea>
    </format>
    <format dxfId="6581">
      <pivotArea dataOnly="0" labelOnly="1" outline="0" fieldPosition="0">
        <references count="2">
          <reference field="1" count="1" selected="0">
            <x v="734"/>
          </reference>
          <reference field="3" count="1">
            <x v="67"/>
          </reference>
        </references>
      </pivotArea>
    </format>
    <format dxfId="6580">
      <pivotArea outline="0" fieldPosition="0">
        <references count="2">
          <reference field="1" count="1" selected="0">
            <x v="751"/>
          </reference>
          <reference field="3" count="1" selected="0">
            <x v="70"/>
          </reference>
        </references>
      </pivotArea>
    </format>
    <format dxfId="6579">
      <pivotArea dataOnly="0" labelOnly="1" outline="0" fieldPosition="0">
        <references count="1">
          <reference field="1" count="1">
            <x v="751"/>
          </reference>
        </references>
      </pivotArea>
    </format>
    <format dxfId="6578">
      <pivotArea dataOnly="0" labelOnly="1" outline="0" fieldPosition="0">
        <references count="2">
          <reference field="1" count="1" selected="0">
            <x v="751"/>
          </reference>
          <reference field="3" count="1">
            <x v="70"/>
          </reference>
        </references>
      </pivotArea>
    </format>
    <format dxfId="6577">
      <pivotArea outline="0" fieldPosition="0">
        <references count="2">
          <reference field="1" count="1" selected="0">
            <x v="765"/>
          </reference>
          <reference field="3" count="1" selected="0">
            <x v="71"/>
          </reference>
        </references>
      </pivotArea>
    </format>
    <format dxfId="6576">
      <pivotArea dataOnly="0" labelOnly="1" outline="0" fieldPosition="0">
        <references count="1">
          <reference field="1" count="1">
            <x v="765"/>
          </reference>
        </references>
      </pivotArea>
    </format>
    <format dxfId="6575">
      <pivotArea dataOnly="0" labelOnly="1" outline="0" fieldPosition="0">
        <references count="2">
          <reference field="1" count="1" selected="0">
            <x v="765"/>
          </reference>
          <reference field="3" count="1">
            <x v="71"/>
          </reference>
        </references>
      </pivotArea>
    </format>
    <format dxfId="6574">
      <pivotArea outline="0" fieldPosition="0">
        <references count="2">
          <reference field="1" count="1" selected="0">
            <x v="779"/>
          </reference>
          <reference field="3" count="1" selected="0">
            <x v="72"/>
          </reference>
        </references>
      </pivotArea>
    </format>
    <format dxfId="6573">
      <pivotArea dataOnly="0" labelOnly="1" outline="0" fieldPosition="0">
        <references count="1">
          <reference field="1" count="1">
            <x v="779"/>
          </reference>
        </references>
      </pivotArea>
    </format>
    <format dxfId="6572">
      <pivotArea dataOnly="0" labelOnly="1" outline="0" fieldPosition="0">
        <references count="2">
          <reference field="1" count="1" selected="0">
            <x v="779"/>
          </reference>
          <reference field="3" count="1">
            <x v="72"/>
          </reference>
        </references>
      </pivotArea>
    </format>
    <format dxfId="6571">
      <pivotArea outline="0" fieldPosition="0">
        <references count="2">
          <reference field="1" count="1" selected="0">
            <x v="793"/>
          </reference>
          <reference field="3" count="1" selected="0">
            <x v="73"/>
          </reference>
        </references>
      </pivotArea>
    </format>
    <format dxfId="6570">
      <pivotArea dataOnly="0" labelOnly="1" outline="0" fieldPosition="0">
        <references count="1">
          <reference field="1" count="1">
            <x v="793"/>
          </reference>
        </references>
      </pivotArea>
    </format>
    <format dxfId="6569">
      <pivotArea dataOnly="0" labelOnly="1" outline="0" fieldPosition="0">
        <references count="2">
          <reference field="1" count="1" selected="0">
            <x v="793"/>
          </reference>
          <reference field="3" count="1">
            <x v="73"/>
          </reference>
        </references>
      </pivotArea>
    </format>
    <format dxfId="6568">
      <pivotArea outline="0" fieldPosition="0">
        <references count="2">
          <reference field="1" count="1" selected="0">
            <x v="807"/>
          </reference>
          <reference field="3" count="1" selected="0">
            <x v="74"/>
          </reference>
        </references>
      </pivotArea>
    </format>
    <format dxfId="6567">
      <pivotArea dataOnly="0" labelOnly="1" outline="0" fieldPosition="0">
        <references count="1">
          <reference field="1" count="1">
            <x v="807"/>
          </reference>
        </references>
      </pivotArea>
    </format>
    <format dxfId="6566">
      <pivotArea dataOnly="0" labelOnly="1" outline="0" fieldPosition="0">
        <references count="2">
          <reference field="1" count="1" selected="0">
            <x v="807"/>
          </reference>
          <reference field="3" count="1">
            <x v="74"/>
          </reference>
        </references>
      </pivotArea>
    </format>
    <format dxfId="6565">
      <pivotArea outline="0" fieldPosition="0">
        <references count="2">
          <reference field="1" count="1" selected="0">
            <x v="821"/>
          </reference>
          <reference field="3" count="1" selected="0">
            <x v="75"/>
          </reference>
        </references>
      </pivotArea>
    </format>
    <format dxfId="6564">
      <pivotArea dataOnly="0" labelOnly="1" outline="0" fieldPosition="0">
        <references count="1">
          <reference field="1" count="1">
            <x v="821"/>
          </reference>
        </references>
      </pivotArea>
    </format>
    <format dxfId="6563">
      <pivotArea dataOnly="0" labelOnly="1" outline="0" fieldPosition="0">
        <references count="2">
          <reference field="1" count="1" selected="0">
            <x v="821"/>
          </reference>
          <reference field="3" count="1">
            <x v="75"/>
          </reference>
        </references>
      </pivotArea>
    </format>
    <format dxfId="6562">
      <pivotArea outline="0" fieldPosition="0">
        <references count="2">
          <reference field="1" count="1" selected="0">
            <x v="835"/>
          </reference>
          <reference field="3" count="1" selected="0">
            <x v="76"/>
          </reference>
        </references>
      </pivotArea>
    </format>
    <format dxfId="6561">
      <pivotArea dataOnly="0" labelOnly="1" outline="0" fieldPosition="0">
        <references count="1">
          <reference field="1" count="1">
            <x v="835"/>
          </reference>
        </references>
      </pivotArea>
    </format>
    <format dxfId="6560">
      <pivotArea dataOnly="0" labelOnly="1" outline="0" fieldPosition="0">
        <references count="2">
          <reference field="1" count="1" selected="0">
            <x v="835"/>
          </reference>
          <reference field="3" count="1">
            <x v="76"/>
          </reference>
        </references>
      </pivotArea>
    </format>
    <format dxfId="6559">
      <pivotArea outline="0" fieldPosition="0">
        <references count="2">
          <reference field="1" count="1" selected="0">
            <x v="849"/>
          </reference>
          <reference field="3" count="1" selected="0">
            <x v="77"/>
          </reference>
        </references>
      </pivotArea>
    </format>
    <format dxfId="6558">
      <pivotArea dataOnly="0" labelOnly="1" outline="0" fieldPosition="0">
        <references count="1">
          <reference field="1" count="1">
            <x v="849"/>
          </reference>
        </references>
      </pivotArea>
    </format>
    <format dxfId="6557">
      <pivotArea dataOnly="0" labelOnly="1" outline="0" fieldPosition="0">
        <references count="2">
          <reference field="1" count="1" selected="0">
            <x v="849"/>
          </reference>
          <reference field="3" count="1">
            <x v="77"/>
          </reference>
        </references>
      </pivotArea>
    </format>
    <format dxfId="6556">
      <pivotArea outline="0" fieldPosition="0">
        <references count="2">
          <reference field="1" count="2" selected="0">
            <x v="863"/>
            <x v="869"/>
          </reference>
          <reference field="3" count="2" selected="0">
            <x v="78"/>
            <x v="79"/>
          </reference>
        </references>
      </pivotArea>
    </format>
    <format dxfId="6555">
      <pivotArea dataOnly="0" labelOnly="1" outline="0" fieldPosition="0">
        <references count="1">
          <reference field="1" count="2">
            <x v="863"/>
            <x v="869"/>
          </reference>
        </references>
      </pivotArea>
    </format>
    <format dxfId="6554">
      <pivotArea dataOnly="0" labelOnly="1" outline="0" fieldPosition="0">
        <references count="2">
          <reference field="1" count="1" selected="0">
            <x v="863"/>
          </reference>
          <reference field="3" count="1">
            <x v="78"/>
          </reference>
        </references>
      </pivotArea>
    </format>
    <format dxfId="6553">
      <pivotArea dataOnly="0" labelOnly="1" outline="0" fieldPosition="0">
        <references count="2">
          <reference field="1" count="1" selected="0">
            <x v="869"/>
          </reference>
          <reference field="3" count="1">
            <x v="79"/>
          </reference>
        </references>
      </pivotArea>
    </format>
    <format dxfId="6552">
      <pivotArea outline="0" fieldPosition="0">
        <references count="2">
          <reference field="1" count="1" selected="0">
            <x v="883"/>
          </reference>
          <reference field="3" count="1" selected="0">
            <x v="7"/>
          </reference>
        </references>
      </pivotArea>
    </format>
    <format dxfId="6551">
      <pivotArea dataOnly="0" labelOnly="1" outline="0" fieldPosition="0">
        <references count="1">
          <reference field="1" count="1">
            <x v="883"/>
          </reference>
        </references>
      </pivotArea>
    </format>
    <format dxfId="6550">
      <pivotArea dataOnly="0" labelOnly="1" outline="0" fieldPosition="0">
        <references count="2">
          <reference field="1" count="1" selected="0">
            <x v="883"/>
          </reference>
          <reference field="3" count="1">
            <x v="7"/>
          </reference>
        </references>
      </pivotArea>
    </format>
    <format dxfId="6549">
      <pivotArea outline="0" fieldPosition="0">
        <references count="2">
          <reference field="1" count="1" selected="0">
            <x v="897"/>
          </reference>
          <reference field="3" count="1" selected="0">
            <x v="5"/>
          </reference>
        </references>
      </pivotArea>
    </format>
    <format dxfId="6548">
      <pivotArea dataOnly="0" labelOnly="1" outline="0" fieldPosition="0">
        <references count="1">
          <reference field="1" count="1">
            <x v="897"/>
          </reference>
        </references>
      </pivotArea>
    </format>
    <format dxfId="6547">
      <pivotArea dataOnly="0" labelOnly="1" outline="0" fieldPosition="0">
        <references count="2">
          <reference field="1" count="1" selected="0">
            <x v="897"/>
          </reference>
          <reference field="3" count="1">
            <x v="5"/>
          </reference>
        </references>
      </pivotArea>
    </format>
    <format dxfId="6546">
      <pivotArea outline="0" fieldPosition="0">
        <references count="2">
          <reference field="1" count="1" selected="0">
            <x v="911"/>
          </reference>
          <reference field="3" count="1" selected="0">
            <x v="80"/>
          </reference>
        </references>
      </pivotArea>
    </format>
    <format dxfId="6545">
      <pivotArea dataOnly="0" labelOnly="1" outline="0" fieldPosition="0">
        <references count="1">
          <reference field="1" count="1">
            <x v="911"/>
          </reference>
        </references>
      </pivotArea>
    </format>
    <format dxfId="6544">
      <pivotArea dataOnly="0" labelOnly="1" outline="0" fieldPosition="0">
        <references count="2">
          <reference field="1" count="1" selected="0">
            <x v="911"/>
          </reference>
          <reference field="3" count="1">
            <x v="80"/>
          </reference>
        </references>
      </pivotArea>
    </format>
    <format dxfId="6543">
      <pivotArea outline="0" fieldPosition="0">
        <references count="2">
          <reference field="1" count="1" selected="0">
            <x v="925"/>
          </reference>
          <reference field="3" count="1" selected="0">
            <x v="81"/>
          </reference>
        </references>
      </pivotArea>
    </format>
    <format dxfId="6542">
      <pivotArea dataOnly="0" labelOnly="1" outline="0" fieldPosition="0">
        <references count="1">
          <reference field="1" count="1">
            <x v="925"/>
          </reference>
        </references>
      </pivotArea>
    </format>
    <format dxfId="6541">
      <pivotArea dataOnly="0" labelOnly="1" outline="0" fieldPosition="0">
        <references count="2">
          <reference field="1" count="1" selected="0">
            <x v="925"/>
          </reference>
          <reference field="3" count="1">
            <x v="81"/>
          </reference>
        </references>
      </pivotArea>
    </format>
    <format dxfId="6540">
      <pivotArea outline="0" fieldPosition="0">
        <references count="2">
          <reference field="1" count="1" selected="0">
            <x v="939"/>
          </reference>
          <reference field="3" count="1" selected="0">
            <x v="82"/>
          </reference>
        </references>
      </pivotArea>
    </format>
    <format dxfId="6539">
      <pivotArea dataOnly="0" labelOnly="1" outline="0" fieldPosition="0">
        <references count="1">
          <reference field="1" count="1">
            <x v="939"/>
          </reference>
        </references>
      </pivotArea>
    </format>
    <format dxfId="6538">
      <pivotArea dataOnly="0" labelOnly="1" outline="0" fieldPosition="0">
        <references count="2">
          <reference field="1" count="1" selected="0">
            <x v="939"/>
          </reference>
          <reference field="3" count="1">
            <x v="82"/>
          </reference>
        </references>
      </pivotArea>
    </format>
    <format dxfId="6537">
      <pivotArea outline="0" fieldPosition="0">
        <references count="2">
          <reference field="1" count="1" selected="0">
            <x v="958"/>
          </reference>
          <reference field="3" count="1" selected="0">
            <x v="83"/>
          </reference>
        </references>
      </pivotArea>
    </format>
    <format dxfId="6536">
      <pivotArea dataOnly="0" labelOnly="1" outline="0" fieldPosition="0">
        <references count="1">
          <reference field="1" count="1">
            <x v="958"/>
          </reference>
        </references>
      </pivotArea>
    </format>
    <format dxfId="6535">
      <pivotArea dataOnly="0" labelOnly="1" outline="0" fieldPosition="0">
        <references count="2">
          <reference field="1" count="1" selected="0">
            <x v="958"/>
          </reference>
          <reference field="3" count="1">
            <x v="83"/>
          </reference>
        </references>
      </pivotArea>
    </format>
    <format dxfId="6534">
      <pivotArea outline="0" fieldPosition="0">
        <references count="2">
          <reference field="1" count="1" selected="0">
            <x v="972"/>
          </reference>
          <reference field="3" count="1" selected="0">
            <x v="84"/>
          </reference>
        </references>
      </pivotArea>
    </format>
    <format dxfId="6533">
      <pivotArea dataOnly="0" labelOnly="1" outline="0" fieldPosition="0">
        <references count="1">
          <reference field="1" count="1">
            <x v="972"/>
          </reference>
        </references>
      </pivotArea>
    </format>
    <format dxfId="6532">
      <pivotArea dataOnly="0" labelOnly="1" outline="0" fieldPosition="0">
        <references count="2">
          <reference field="1" count="1" selected="0">
            <x v="972"/>
          </reference>
          <reference field="3" count="1">
            <x v="84"/>
          </reference>
        </references>
      </pivotArea>
    </format>
    <format dxfId="6531">
      <pivotArea outline="0" fieldPosition="0">
        <references count="2">
          <reference field="1" count="1" selected="0">
            <x v="986"/>
          </reference>
          <reference field="3" count="1" selected="0">
            <x v="85"/>
          </reference>
        </references>
      </pivotArea>
    </format>
    <format dxfId="6530">
      <pivotArea dataOnly="0" labelOnly="1" outline="0" fieldPosition="0">
        <references count="1">
          <reference field="1" count="1">
            <x v="986"/>
          </reference>
        </references>
      </pivotArea>
    </format>
    <format dxfId="6529">
      <pivotArea dataOnly="0" labelOnly="1" outline="0" fieldPosition="0">
        <references count="2">
          <reference field="1" count="1" selected="0">
            <x v="986"/>
          </reference>
          <reference field="3" count="1">
            <x v="85"/>
          </reference>
        </references>
      </pivotArea>
    </format>
    <format dxfId="6528">
      <pivotArea outline="0" fieldPosition="0">
        <references count="2">
          <reference field="1" count="2" selected="0">
            <x v="1048"/>
            <x v="1054"/>
          </reference>
          <reference field="3" count="2" selected="0">
            <x v="86"/>
            <x v="87"/>
          </reference>
        </references>
      </pivotArea>
    </format>
    <format dxfId="6527">
      <pivotArea dataOnly="0" labelOnly="1" outline="0" fieldPosition="0">
        <references count="1">
          <reference field="1" count="2">
            <x v="1048"/>
            <x v="1054"/>
          </reference>
        </references>
      </pivotArea>
    </format>
    <format dxfId="6526">
      <pivotArea dataOnly="0" labelOnly="1" outline="0" fieldPosition="0">
        <references count="2">
          <reference field="1" count="1" selected="0">
            <x v="1048"/>
          </reference>
          <reference field="3" count="1">
            <x v="86"/>
          </reference>
        </references>
      </pivotArea>
    </format>
    <format dxfId="6525">
      <pivotArea dataOnly="0" labelOnly="1" outline="0" fieldPosition="0">
        <references count="2">
          <reference field="1" count="1" selected="0">
            <x v="1054"/>
          </reference>
          <reference field="3" count="1">
            <x v="87"/>
          </reference>
        </references>
      </pivotArea>
    </format>
    <format dxfId="6524">
      <pivotArea outline="0" fieldPosition="0">
        <references count="2">
          <reference field="1" count="1" selected="0">
            <x v="1068"/>
          </reference>
          <reference field="3" count="1" selected="0">
            <x v="88"/>
          </reference>
        </references>
      </pivotArea>
    </format>
    <format dxfId="6523">
      <pivotArea dataOnly="0" labelOnly="1" outline="0" fieldPosition="0">
        <references count="1">
          <reference field="1" count="1">
            <x v="1068"/>
          </reference>
        </references>
      </pivotArea>
    </format>
    <format dxfId="6522">
      <pivotArea dataOnly="0" labelOnly="1" outline="0" fieldPosition="0">
        <references count="2">
          <reference field="1" count="1" selected="0">
            <x v="1068"/>
          </reference>
          <reference field="3" count="1">
            <x v="88"/>
          </reference>
        </references>
      </pivotArea>
    </format>
    <format dxfId="6521">
      <pivotArea outline="0" fieldPosition="0">
        <references count="2">
          <reference field="1" count="1" selected="0">
            <x v="1082"/>
          </reference>
          <reference field="3" count="1" selected="0">
            <x v="89"/>
          </reference>
        </references>
      </pivotArea>
    </format>
    <format dxfId="6520">
      <pivotArea dataOnly="0" labelOnly="1" outline="0" fieldPosition="0">
        <references count="1">
          <reference field="1" count="1">
            <x v="1082"/>
          </reference>
        </references>
      </pivotArea>
    </format>
    <format dxfId="6519">
      <pivotArea dataOnly="0" labelOnly="1" outline="0" fieldPosition="0">
        <references count="2">
          <reference field="1" count="1" selected="0">
            <x v="1082"/>
          </reference>
          <reference field="3" count="1">
            <x v="89"/>
          </reference>
        </references>
      </pivotArea>
    </format>
    <format dxfId="6518">
      <pivotArea outline="0" fieldPosition="0">
        <references count="2">
          <reference field="1" count="1" selected="0">
            <x v="1097"/>
          </reference>
          <reference field="3" count="1" selected="0">
            <x v="90"/>
          </reference>
        </references>
      </pivotArea>
    </format>
    <format dxfId="6517">
      <pivotArea dataOnly="0" labelOnly="1" outline="0" fieldPosition="0">
        <references count="1">
          <reference field="1" count="1">
            <x v="1097"/>
          </reference>
        </references>
      </pivotArea>
    </format>
    <format dxfId="6516">
      <pivotArea dataOnly="0" labelOnly="1" outline="0" fieldPosition="0">
        <references count="2">
          <reference field="1" count="1" selected="0">
            <x v="1097"/>
          </reference>
          <reference field="3" count="1">
            <x v="90"/>
          </reference>
        </references>
      </pivotArea>
    </format>
    <format dxfId="6515">
      <pivotArea outline="0" fieldPosition="0">
        <references count="2">
          <reference field="1" count="1" selected="0">
            <x v="1111"/>
          </reference>
          <reference field="3" count="1" selected="0">
            <x v="91"/>
          </reference>
        </references>
      </pivotArea>
    </format>
    <format dxfId="6514">
      <pivotArea dataOnly="0" labelOnly="1" outline="0" fieldPosition="0">
        <references count="1">
          <reference field="1" count="1">
            <x v="1111"/>
          </reference>
        </references>
      </pivotArea>
    </format>
    <format dxfId="6513">
      <pivotArea dataOnly="0" labelOnly="1" outline="0" fieldPosition="0">
        <references count="2">
          <reference field="1" count="1" selected="0">
            <x v="1111"/>
          </reference>
          <reference field="3" count="1">
            <x v="91"/>
          </reference>
        </references>
      </pivotArea>
    </format>
    <format dxfId="6512">
      <pivotArea outline="0" fieldPosition="0">
        <references count="2">
          <reference field="1" count="1" selected="0">
            <x v="1125"/>
          </reference>
          <reference field="3" count="1" selected="0">
            <x v="92"/>
          </reference>
        </references>
      </pivotArea>
    </format>
    <format dxfId="6511">
      <pivotArea dataOnly="0" labelOnly="1" outline="0" fieldPosition="0">
        <references count="1">
          <reference field="1" count="1">
            <x v="1125"/>
          </reference>
        </references>
      </pivotArea>
    </format>
    <format dxfId="6510">
      <pivotArea dataOnly="0" labelOnly="1" outline="0" fieldPosition="0">
        <references count="2">
          <reference field="1" count="1" selected="0">
            <x v="1125"/>
          </reference>
          <reference field="3" count="1">
            <x v="92"/>
          </reference>
        </references>
      </pivotArea>
    </format>
    <format dxfId="6509">
      <pivotArea outline="0" fieldPosition="0">
        <references count="2">
          <reference field="1" count="1" selected="0">
            <x v="1139"/>
          </reference>
          <reference field="3" count="1" selected="0">
            <x v="93"/>
          </reference>
        </references>
      </pivotArea>
    </format>
    <format dxfId="6508">
      <pivotArea dataOnly="0" labelOnly="1" outline="0" fieldPosition="0">
        <references count="1">
          <reference field="1" count="1">
            <x v="1139"/>
          </reference>
        </references>
      </pivotArea>
    </format>
    <format dxfId="6507">
      <pivotArea dataOnly="0" labelOnly="1" outline="0" fieldPosition="0">
        <references count="2">
          <reference field="1" count="1" selected="0">
            <x v="1139"/>
          </reference>
          <reference field="3" count="1">
            <x v="93"/>
          </reference>
        </references>
      </pivotArea>
    </format>
    <format dxfId="6506">
      <pivotArea outline="0" fieldPosition="0">
        <references count="2">
          <reference field="1" count="2" selected="0">
            <x v="1176"/>
            <x v="1186"/>
          </reference>
          <reference field="3" count="1" selected="0">
            <x v="94"/>
          </reference>
        </references>
      </pivotArea>
    </format>
    <format dxfId="6505">
      <pivotArea dataOnly="0" labelOnly="1" outline="0" fieldPosition="0">
        <references count="1">
          <reference field="1" count="2">
            <x v="1176"/>
            <x v="1186"/>
          </reference>
        </references>
      </pivotArea>
    </format>
    <format dxfId="6504">
      <pivotArea dataOnly="0" labelOnly="1" outline="0" fieldPosition="0">
        <references count="2">
          <reference field="1" count="1" selected="0">
            <x v="1176"/>
          </reference>
          <reference field="3" count="1">
            <x v="94"/>
          </reference>
        </references>
      </pivotArea>
    </format>
    <format dxfId="6503">
      <pivotArea dataOnly="0" labelOnly="1" outline="0" fieldPosition="0">
        <references count="2">
          <reference field="1" count="1" selected="0">
            <x v="1186"/>
          </reference>
          <reference field="3" count="1">
            <x v="94"/>
          </reference>
        </references>
      </pivotArea>
    </format>
    <format dxfId="6502">
      <pivotArea outline="0" fieldPosition="0">
        <references count="2">
          <reference field="1" count="1" selected="0">
            <x v="1208"/>
          </reference>
          <reference field="3" count="1" selected="0">
            <x v="95"/>
          </reference>
        </references>
      </pivotArea>
    </format>
    <format dxfId="6501">
      <pivotArea dataOnly="0" labelOnly="1" outline="0" fieldPosition="0">
        <references count="1">
          <reference field="1" count="1">
            <x v="1208"/>
          </reference>
        </references>
      </pivotArea>
    </format>
    <format dxfId="6500">
      <pivotArea dataOnly="0" labelOnly="1" outline="0" fieldPosition="0">
        <references count="2">
          <reference field="1" count="1" selected="0">
            <x v="1208"/>
          </reference>
          <reference field="3" count="1">
            <x v="95"/>
          </reference>
        </references>
      </pivotArea>
    </format>
    <format dxfId="6499">
      <pivotArea outline="0" fieldPosition="0">
        <references count="2">
          <reference field="1" count="2" selected="0">
            <x v="1222"/>
            <x v="1228"/>
          </reference>
          <reference field="3" count="2" selected="0">
            <x v="96"/>
            <x v="97"/>
          </reference>
        </references>
      </pivotArea>
    </format>
    <format dxfId="6498">
      <pivotArea dataOnly="0" labelOnly="1" outline="0" fieldPosition="0">
        <references count="1">
          <reference field="1" count="2">
            <x v="1222"/>
            <x v="1228"/>
          </reference>
        </references>
      </pivotArea>
    </format>
    <format dxfId="6497">
      <pivotArea dataOnly="0" labelOnly="1" outline="0" fieldPosition="0">
        <references count="2">
          <reference field="1" count="1" selected="0">
            <x v="1222"/>
          </reference>
          <reference field="3" count="1">
            <x v="96"/>
          </reference>
        </references>
      </pivotArea>
    </format>
    <format dxfId="6496">
      <pivotArea dataOnly="0" labelOnly="1" outline="0" fieldPosition="0">
        <references count="2">
          <reference field="1" count="1" selected="0">
            <x v="1228"/>
          </reference>
          <reference field="3" count="1">
            <x v="97"/>
          </reference>
        </references>
      </pivotArea>
    </format>
    <format dxfId="6495">
      <pivotArea outline="0" fieldPosition="0">
        <references count="2">
          <reference field="1" count="1" selected="0">
            <x v="1242"/>
          </reference>
          <reference field="3" count="1" selected="0">
            <x v="98"/>
          </reference>
        </references>
      </pivotArea>
    </format>
    <format dxfId="6494">
      <pivotArea dataOnly="0" labelOnly="1" outline="0" fieldPosition="0">
        <references count="1">
          <reference field="1" count="1">
            <x v="1242"/>
          </reference>
        </references>
      </pivotArea>
    </format>
    <format dxfId="6493">
      <pivotArea dataOnly="0" labelOnly="1" outline="0" fieldPosition="0">
        <references count="2">
          <reference field="1" count="1" selected="0">
            <x v="1242"/>
          </reference>
          <reference field="3" count="1">
            <x v="98"/>
          </reference>
        </references>
      </pivotArea>
    </format>
    <format dxfId="6492">
      <pivotArea outline="0" fieldPosition="0">
        <references count="2">
          <reference field="1" count="1" selected="0">
            <x v="1256"/>
          </reference>
          <reference field="3" count="1" selected="0">
            <x v="99"/>
          </reference>
        </references>
      </pivotArea>
    </format>
    <format dxfId="6491">
      <pivotArea dataOnly="0" labelOnly="1" outline="0" fieldPosition="0">
        <references count="1">
          <reference field="1" count="1">
            <x v="1256"/>
          </reference>
        </references>
      </pivotArea>
    </format>
    <format dxfId="6490">
      <pivotArea dataOnly="0" labelOnly="1" outline="0" fieldPosition="0">
        <references count="2">
          <reference field="1" count="1" selected="0">
            <x v="1256"/>
          </reference>
          <reference field="3" count="1">
            <x v="99"/>
          </reference>
        </references>
      </pivotArea>
    </format>
    <format dxfId="6489">
      <pivotArea outline="0" fieldPosition="0">
        <references count="2">
          <reference field="1" count="1" selected="0">
            <x v="1270"/>
          </reference>
          <reference field="3" count="1" selected="0">
            <x v="100"/>
          </reference>
        </references>
      </pivotArea>
    </format>
    <format dxfId="6488">
      <pivotArea dataOnly="0" labelOnly="1" outline="0" fieldPosition="0">
        <references count="1">
          <reference field="1" count="1">
            <x v="1270"/>
          </reference>
        </references>
      </pivotArea>
    </format>
    <format dxfId="6487">
      <pivotArea dataOnly="0" labelOnly="1" outline="0" fieldPosition="0">
        <references count="2">
          <reference field="1" count="1" selected="0">
            <x v="1270"/>
          </reference>
          <reference field="3" count="1">
            <x v="100"/>
          </reference>
        </references>
      </pivotArea>
    </format>
    <format dxfId="6486">
      <pivotArea outline="0" fieldPosition="0">
        <references count="2">
          <reference field="1" count="1" selected="0">
            <x v="1284"/>
          </reference>
          <reference field="3" count="1" selected="0">
            <x v="101"/>
          </reference>
        </references>
      </pivotArea>
    </format>
    <format dxfId="6485">
      <pivotArea dataOnly="0" labelOnly="1" outline="0" fieldPosition="0">
        <references count="1">
          <reference field="1" count="1">
            <x v="1284"/>
          </reference>
        </references>
      </pivotArea>
    </format>
    <format dxfId="6484">
      <pivotArea dataOnly="0" labelOnly="1" outline="0" fieldPosition="0">
        <references count="2">
          <reference field="1" count="1" selected="0">
            <x v="1284"/>
          </reference>
          <reference field="3" count="1">
            <x v="101"/>
          </reference>
        </references>
      </pivotArea>
    </format>
    <format dxfId="6483">
      <pivotArea outline="0" fieldPosition="0">
        <references count="2">
          <reference field="1" count="2" selected="0">
            <x v="1298"/>
            <x v="1299"/>
          </reference>
          <reference field="3" count="2" selected="0">
            <x v="102"/>
            <x v="103"/>
          </reference>
        </references>
      </pivotArea>
    </format>
    <format dxfId="6482">
      <pivotArea dataOnly="0" labelOnly="1" outline="0" fieldPosition="0">
        <references count="1">
          <reference field="1" count="2">
            <x v="1298"/>
            <x v="1299"/>
          </reference>
        </references>
      </pivotArea>
    </format>
    <format dxfId="6481">
      <pivotArea dataOnly="0" labelOnly="1" outline="0" fieldPosition="0">
        <references count="2">
          <reference field="1" count="1" selected="0">
            <x v="1298"/>
          </reference>
          <reference field="3" count="1">
            <x v="102"/>
          </reference>
        </references>
      </pivotArea>
    </format>
    <format dxfId="6480">
      <pivotArea dataOnly="0" labelOnly="1" outline="0" fieldPosition="0">
        <references count="2">
          <reference field="1" count="1" selected="0">
            <x v="1299"/>
          </reference>
          <reference field="3" count="1">
            <x v="103"/>
          </reference>
        </references>
      </pivotArea>
    </format>
    <format dxfId="6479">
      <pivotArea outline="0" fieldPosition="0">
        <references count="2">
          <reference field="1" count="1" selected="0">
            <x v="1313"/>
          </reference>
          <reference field="3" count="1" selected="0">
            <x v="104"/>
          </reference>
        </references>
      </pivotArea>
    </format>
    <format dxfId="6478">
      <pivotArea dataOnly="0" labelOnly="1" outline="0" fieldPosition="0">
        <references count="1">
          <reference field="1" count="1">
            <x v="1313"/>
          </reference>
        </references>
      </pivotArea>
    </format>
    <format dxfId="6477">
      <pivotArea dataOnly="0" labelOnly="1" outline="0" fieldPosition="0">
        <references count="2">
          <reference field="1" count="1" selected="0">
            <x v="1313"/>
          </reference>
          <reference field="3" count="1">
            <x v="104"/>
          </reference>
        </references>
      </pivotArea>
    </format>
    <format dxfId="6476">
      <pivotArea outline="0" fieldPosition="0">
        <references count="2">
          <reference field="1" count="1" selected="0">
            <x v="1330"/>
          </reference>
          <reference field="3" count="1" selected="0">
            <x v="105"/>
          </reference>
        </references>
      </pivotArea>
    </format>
    <format dxfId="6475">
      <pivotArea dataOnly="0" labelOnly="1" outline="0" fieldPosition="0">
        <references count="1">
          <reference field="1" count="1">
            <x v="1330"/>
          </reference>
        </references>
      </pivotArea>
    </format>
    <format dxfId="6474">
      <pivotArea dataOnly="0" labelOnly="1" outline="0" fieldPosition="0">
        <references count="2">
          <reference field="1" count="1" selected="0">
            <x v="1330"/>
          </reference>
          <reference field="3" count="1">
            <x v="105"/>
          </reference>
        </references>
      </pivotArea>
    </format>
    <format dxfId="6473">
      <pivotArea outline="0" fieldPosition="0">
        <references count="2">
          <reference field="1" count="2" selected="0">
            <x v="1354"/>
            <x v="1355"/>
          </reference>
          <reference field="3" count="2" selected="0">
            <x v="106"/>
            <x v="107"/>
          </reference>
        </references>
      </pivotArea>
    </format>
    <format dxfId="6472">
      <pivotArea dataOnly="0" labelOnly="1" outline="0" fieldPosition="0">
        <references count="1">
          <reference field="1" count="2">
            <x v="1354"/>
            <x v="1355"/>
          </reference>
        </references>
      </pivotArea>
    </format>
    <format dxfId="6471">
      <pivotArea dataOnly="0" labelOnly="1" outline="0" fieldPosition="0">
        <references count="2">
          <reference field="1" count="1" selected="0">
            <x v="1354"/>
          </reference>
          <reference field="3" count="1">
            <x v="106"/>
          </reference>
        </references>
      </pivotArea>
    </format>
    <format dxfId="6470">
      <pivotArea dataOnly="0" labelOnly="1" outline="0" fieldPosition="0">
        <references count="2">
          <reference field="1" count="1" selected="0">
            <x v="1355"/>
          </reference>
          <reference field="3" count="1">
            <x v="107"/>
          </reference>
        </references>
      </pivotArea>
    </format>
    <format dxfId="6469">
      <pivotArea outline="0" fieldPosition="0">
        <references count="2">
          <reference field="1" count="1" selected="0">
            <x v="1370"/>
          </reference>
          <reference field="3" count="1" selected="0">
            <x v="108"/>
          </reference>
        </references>
      </pivotArea>
    </format>
    <format dxfId="6468">
      <pivotArea dataOnly="0" labelOnly="1" outline="0" fieldPosition="0">
        <references count="1">
          <reference field="1" count="1">
            <x v="1370"/>
          </reference>
        </references>
      </pivotArea>
    </format>
    <format dxfId="6467">
      <pivotArea dataOnly="0" labelOnly="1" outline="0" fieldPosition="0">
        <references count="2">
          <reference field="1" count="1" selected="0">
            <x v="1370"/>
          </reference>
          <reference field="3" count="1">
            <x v="108"/>
          </reference>
        </references>
      </pivotArea>
    </format>
    <format dxfId="6466">
      <pivotArea outline="0" fieldPosition="0">
        <references count="2">
          <reference field="1" count="1" selected="0">
            <x v="1384"/>
          </reference>
          <reference field="3" count="1" selected="0">
            <x v="3861"/>
          </reference>
        </references>
      </pivotArea>
    </format>
    <format dxfId="6465">
      <pivotArea dataOnly="0" labelOnly="1" outline="0" fieldPosition="0">
        <references count="1">
          <reference field="1" count="1">
            <x v="1384"/>
          </reference>
        </references>
      </pivotArea>
    </format>
    <format dxfId="6464">
      <pivotArea dataOnly="0" labelOnly="1" outline="0" fieldPosition="0">
        <references count="2">
          <reference field="1" count="1" selected="0">
            <x v="1384"/>
          </reference>
          <reference field="3" count="1">
            <x v="3861"/>
          </reference>
        </references>
      </pivotArea>
    </format>
    <format dxfId="6463">
      <pivotArea outline="0" fieldPosition="0">
        <references count="2">
          <reference field="1" count="1" selected="0">
            <x v="1398"/>
          </reference>
          <reference field="3" count="1" selected="0">
            <x v="110"/>
          </reference>
        </references>
      </pivotArea>
    </format>
    <format dxfId="6462">
      <pivotArea dataOnly="0" labelOnly="1" outline="0" fieldPosition="0">
        <references count="1">
          <reference field="1" count="1">
            <x v="1398"/>
          </reference>
        </references>
      </pivotArea>
    </format>
    <format dxfId="6461">
      <pivotArea dataOnly="0" labelOnly="1" outline="0" fieldPosition="0">
        <references count="2">
          <reference field="1" count="1" selected="0">
            <x v="1398"/>
          </reference>
          <reference field="3" count="1">
            <x v="110"/>
          </reference>
        </references>
      </pivotArea>
    </format>
    <format dxfId="6460">
      <pivotArea outline="0" fieldPosition="0">
        <references count="2">
          <reference field="1" count="1" selected="0">
            <x v="1412"/>
          </reference>
          <reference field="3" count="1" selected="0">
            <x v="111"/>
          </reference>
        </references>
      </pivotArea>
    </format>
    <format dxfId="6459">
      <pivotArea dataOnly="0" labelOnly="1" outline="0" fieldPosition="0">
        <references count="1">
          <reference field="1" count="1">
            <x v="1412"/>
          </reference>
        </references>
      </pivotArea>
    </format>
    <format dxfId="6458">
      <pivotArea dataOnly="0" labelOnly="1" outline="0" fieldPosition="0">
        <references count="2">
          <reference field="1" count="1" selected="0">
            <x v="1412"/>
          </reference>
          <reference field="3" count="1">
            <x v="111"/>
          </reference>
        </references>
      </pivotArea>
    </format>
    <format dxfId="6457">
      <pivotArea outline="0" fieldPosition="0">
        <references count="2">
          <reference field="1" count="1" selected="0">
            <x v="1426"/>
          </reference>
          <reference field="3" count="1" selected="0">
            <x v="112"/>
          </reference>
        </references>
      </pivotArea>
    </format>
    <format dxfId="6456">
      <pivotArea dataOnly="0" labelOnly="1" outline="0" fieldPosition="0">
        <references count="1">
          <reference field="1" count="1">
            <x v="1426"/>
          </reference>
        </references>
      </pivotArea>
    </format>
    <format dxfId="6455">
      <pivotArea dataOnly="0" labelOnly="1" outline="0" fieldPosition="0">
        <references count="2">
          <reference field="1" count="1" selected="0">
            <x v="1426"/>
          </reference>
          <reference field="3" count="1">
            <x v="112"/>
          </reference>
        </references>
      </pivotArea>
    </format>
    <format dxfId="6454">
      <pivotArea outline="0" fieldPosition="0">
        <references count="2">
          <reference field="1" count="1" selected="0">
            <x v="1442"/>
          </reference>
          <reference field="3" count="1" selected="0">
            <x v="113"/>
          </reference>
        </references>
      </pivotArea>
    </format>
    <format dxfId="6453">
      <pivotArea dataOnly="0" labelOnly="1" outline="0" fieldPosition="0">
        <references count="1">
          <reference field="1" count="1">
            <x v="1442"/>
          </reference>
        </references>
      </pivotArea>
    </format>
    <format dxfId="6452">
      <pivotArea dataOnly="0" labelOnly="1" outline="0" fieldPosition="0">
        <references count="2">
          <reference field="1" count="1" selected="0">
            <x v="1442"/>
          </reference>
          <reference field="3" count="1">
            <x v="113"/>
          </reference>
        </references>
      </pivotArea>
    </format>
    <format dxfId="6451">
      <pivotArea outline="0" fieldPosition="0">
        <references count="2">
          <reference field="1" count="1" selected="0">
            <x v="1456"/>
          </reference>
          <reference field="3" count="1" selected="0">
            <x v="114"/>
          </reference>
        </references>
      </pivotArea>
    </format>
    <format dxfId="6450">
      <pivotArea dataOnly="0" labelOnly="1" outline="0" fieldPosition="0">
        <references count="1">
          <reference field="1" count="1">
            <x v="1456"/>
          </reference>
        </references>
      </pivotArea>
    </format>
    <format dxfId="6449">
      <pivotArea dataOnly="0" labelOnly="1" outline="0" fieldPosition="0">
        <references count="2">
          <reference field="1" count="1" selected="0">
            <x v="1456"/>
          </reference>
          <reference field="3" count="1">
            <x v="114"/>
          </reference>
        </references>
      </pivotArea>
    </format>
    <format dxfId="6448">
      <pivotArea outline="0" fieldPosition="0">
        <references count="2">
          <reference field="1" count="1" selected="0">
            <x v="1470"/>
          </reference>
          <reference field="3" count="1" selected="0">
            <x v="115"/>
          </reference>
        </references>
      </pivotArea>
    </format>
    <format dxfId="6447">
      <pivotArea dataOnly="0" labelOnly="1" outline="0" fieldPosition="0">
        <references count="1">
          <reference field="1" count="1">
            <x v="1470"/>
          </reference>
        </references>
      </pivotArea>
    </format>
    <format dxfId="6446">
      <pivotArea dataOnly="0" labelOnly="1" outline="0" fieldPosition="0">
        <references count="2">
          <reference field="1" count="1" selected="0">
            <x v="1470"/>
          </reference>
          <reference field="3" count="1">
            <x v="115"/>
          </reference>
        </references>
      </pivotArea>
    </format>
    <format dxfId="6445">
      <pivotArea outline="0" fieldPosition="0">
        <references count="2">
          <reference field="1" count="3" selected="0">
            <x v="1496"/>
            <x v="1497"/>
            <x v="1510"/>
          </reference>
          <reference field="3" count="3" selected="0">
            <x v="116"/>
            <x v="117"/>
            <x v="118"/>
          </reference>
        </references>
      </pivotArea>
    </format>
    <format dxfId="6444">
      <pivotArea dataOnly="0" labelOnly="1" outline="0" fieldPosition="0">
        <references count="1">
          <reference field="1" count="3">
            <x v="1496"/>
            <x v="1497"/>
            <x v="1510"/>
          </reference>
        </references>
      </pivotArea>
    </format>
    <format dxfId="6443">
      <pivotArea dataOnly="0" labelOnly="1" outline="0" fieldPosition="0">
        <references count="2">
          <reference field="1" count="1" selected="0">
            <x v="1496"/>
          </reference>
          <reference field="3" count="1">
            <x v="116"/>
          </reference>
        </references>
      </pivotArea>
    </format>
    <format dxfId="6442">
      <pivotArea dataOnly="0" labelOnly="1" outline="0" fieldPosition="0">
        <references count="2">
          <reference field="1" count="1" selected="0">
            <x v="1497"/>
          </reference>
          <reference field="3" count="1">
            <x v="117"/>
          </reference>
        </references>
      </pivotArea>
    </format>
    <format dxfId="6441">
      <pivotArea dataOnly="0" labelOnly="1" outline="0" fieldPosition="0">
        <references count="2">
          <reference field="1" count="1" selected="0">
            <x v="1510"/>
          </reference>
          <reference field="3" count="1">
            <x v="118"/>
          </reference>
        </references>
      </pivotArea>
    </format>
    <format dxfId="6440">
      <pivotArea outline="0" fieldPosition="0">
        <references count="2">
          <reference field="1" count="1" selected="0">
            <x v="1530"/>
          </reference>
          <reference field="3" count="1" selected="0">
            <x v="119"/>
          </reference>
        </references>
      </pivotArea>
    </format>
    <format dxfId="6439">
      <pivotArea dataOnly="0" labelOnly="1" outline="0" fieldPosition="0">
        <references count="1">
          <reference field="1" count="1">
            <x v="1530"/>
          </reference>
        </references>
      </pivotArea>
    </format>
    <format dxfId="6438">
      <pivotArea dataOnly="0" labelOnly="1" outline="0" fieldPosition="0">
        <references count="2">
          <reference field="1" count="1" selected="0">
            <x v="1530"/>
          </reference>
          <reference field="3" count="1">
            <x v="119"/>
          </reference>
        </references>
      </pivotArea>
    </format>
    <format dxfId="6437">
      <pivotArea outline="0" fieldPosition="0">
        <references count="2">
          <reference field="1" count="1" selected="0">
            <x v="1544"/>
          </reference>
          <reference field="3" count="1" selected="0">
            <x v="120"/>
          </reference>
        </references>
      </pivotArea>
    </format>
    <format dxfId="6436">
      <pivotArea dataOnly="0" labelOnly="1" outline="0" fieldPosition="0">
        <references count="1">
          <reference field="1" count="1">
            <x v="1544"/>
          </reference>
        </references>
      </pivotArea>
    </format>
    <format dxfId="6435">
      <pivotArea dataOnly="0" labelOnly="1" outline="0" fieldPosition="0">
        <references count="2">
          <reference field="1" count="1" selected="0">
            <x v="1544"/>
          </reference>
          <reference field="3" count="1">
            <x v="120"/>
          </reference>
        </references>
      </pivotArea>
    </format>
    <format dxfId="6434">
      <pivotArea outline="0" fieldPosition="0">
        <references count="2">
          <reference field="1" count="1" selected="0">
            <x v="1558"/>
          </reference>
          <reference field="3" count="1" selected="0">
            <x v="121"/>
          </reference>
        </references>
      </pivotArea>
    </format>
    <format dxfId="6433">
      <pivotArea dataOnly="0" labelOnly="1" outline="0" fieldPosition="0">
        <references count="1">
          <reference field="1" count="1">
            <x v="1558"/>
          </reference>
        </references>
      </pivotArea>
    </format>
    <format dxfId="6432">
      <pivotArea dataOnly="0" labelOnly="1" outline="0" fieldPosition="0">
        <references count="2">
          <reference field="1" count="1" selected="0">
            <x v="1558"/>
          </reference>
          <reference field="3" count="1">
            <x v="121"/>
          </reference>
        </references>
      </pivotArea>
    </format>
    <format dxfId="6431">
      <pivotArea outline="0" fieldPosition="0">
        <references count="2">
          <reference field="1" count="1" selected="0">
            <x v="1572"/>
          </reference>
          <reference field="3" count="1" selected="0">
            <x v="122"/>
          </reference>
        </references>
      </pivotArea>
    </format>
    <format dxfId="6430">
      <pivotArea dataOnly="0" labelOnly="1" outline="0" fieldPosition="0">
        <references count="1">
          <reference field="1" count="1">
            <x v="1572"/>
          </reference>
        </references>
      </pivotArea>
    </format>
    <format dxfId="6429">
      <pivotArea dataOnly="0" labelOnly="1" outline="0" fieldPosition="0">
        <references count="2">
          <reference field="1" count="1" selected="0">
            <x v="1572"/>
          </reference>
          <reference field="3" count="1">
            <x v="122"/>
          </reference>
        </references>
      </pivotArea>
    </format>
    <format dxfId="6428">
      <pivotArea outline="0" fieldPosition="0">
        <references count="2">
          <reference field="1" count="1" selected="0">
            <x v="1586"/>
          </reference>
          <reference field="3" count="1" selected="0">
            <x v="123"/>
          </reference>
        </references>
      </pivotArea>
    </format>
    <format dxfId="6427">
      <pivotArea dataOnly="0" labelOnly="1" outline="0" fieldPosition="0">
        <references count="1">
          <reference field="1" count="1">
            <x v="1586"/>
          </reference>
        </references>
      </pivotArea>
    </format>
    <format dxfId="6426">
      <pivotArea dataOnly="0" labelOnly="1" outline="0" fieldPosition="0">
        <references count="2">
          <reference field="1" count="1" selected="0">
            <x v="1586"/>
          </reference>
          <reference field="3" count="1">
            <x v="123"/>
          </reference>
        </references>
      </pivotArea>
    </format>
    <format dxfId="6425">
      <pivotArea outline="0" fieldPosition="0">
        <references count="2">
          <reference field="1" count="1" selected="0">
            <x v="1600"/>
          </reference>
          <reference field="3" count="1" selected="0">
            <x v="124"/>
          </reference>
        </references>
      </pivotArea>
    </format>
    <format dxfId="6424">
      <pivotArea dataOnly="0" labelOnly="1" outline="0" fieldPosition="0">
        <references count="1">
          <reference field="1" count="1">
            <x v="1600"/>
          </reference>
        </references>
      </pivotArea>
    </format>
    <format dxfId="6423">
      <pivotArea dataOnly="0" labelOnly="1" outline="0" fieldPosition="0">
        <references count="2">
          <reference field="1" count="1" selected="0">
            <x v="1600"/>
          </reference>
          <reference field="3" count="1">
            <x v="124"/>
          </reference>
        </references>
      </pivotArea>
    </format>
    <format dxfId="6422">
      <pivotArea outline="0" fieldPosition="0">
        <references count="2">
          <reference field="1" count="1" selected="0">
            <x v="1614"/>
          </reference>
          <reference field="3" count="1" selected="0">
            <x v="125"/>
          </reference>
        </references>
      </pivotArea>
    </format>
    <format dxfId="6421">
      <pivotArea dataOnly="0" labelOnly="1" outline="0" fieldPosition="0">
        <references count="1">
          <reference field="1" count="1">
            <x v="1614"/>
          </reference>
        </references>
      </pivotArea>
    </format>
    <format dxfId="6420">
      <pivotArea dataOnly="0" labelOnly="1" outline="0" fieldPosition="0">
        <references count="2">
          <reference field="1" count="1" selected="0">
            <x v="1614"/>
          </reference>
          <reference field="3" count="1">
            <x v="125"/>
          </reference>
        </references>
      </pivotArea>
    </format>
    <format dxfId="6419">
      <pivotArea outline="0" fieldPosition="0">
        <references count="2">
          <reference field="1" count="1" selected="0">
            <x v="1628"/>
          </reference>
          <reference field="3" count="1" selected="0">
            <x v="126"/>
          </reference>
        </references>
      </pivotArea>
    </format>
    <format dxfId="6418">
      <pivotArea dataOnly="0" labelOnly="1" outline="0" fieldPosition="0">
        <references count="1">
          <reference field="1" count="1">
            <x v="1628"/>
          </reference>
        </references>
      </pivotArea>
    </format>
    <format dxfId="6417">
      <pivotArea dataOnly="0" labelOnly="1" outline="0" fieldPosition="0">
        <references count="2">
          <reference field="1" count="1" selected="0">
            <x v="1628"/>
          </reference>
          <reference field="3" count="1">
            <x v="126"/>
          </reference>
        </references>
      </pivotArea>
    </format>
    <format dxfId="6416">
      <pivotArea outline="0" fieldPosition="0">
        <references count="2">
          <reference field="1" count="2" selected="0">
            <x v="1654"/>
            <x v="1670"/>
          </reference>
          <reference field="3" count="2" selected="0">
            <x v="127"/>
            <x v="128"/>
          </reference>
        </references>
      </pivotArea>
    </format>
    <format dxfId="6415">
      <pivotArea dataOnly="0" labelOnly="1" outline="0" fieldPosition="0">
        <references count="1">
          <reference field="1" count="2">
            <x v="1654"/>
            <x v="1670"/>
          </reference>
        </references>
      </pivotArea>
    </format>
    <format dxfId="6414">
      <pivotArea dataOnly="0" labelOnly="1" outline="0" fieldPosition="0">
        <references count="2">
          <reference field="1" count="1" selected="0">
            <x v="1654"/>
          </reference>
          <reference field="3" count="1">
            <x v="127"/>
          </reference>
        </references>
      </pivotArea>
    </format>
    <format dxfId="6413">
      <pivotArea dataOnly="0" labelOnly="1" outline="0" fieldPosition="0">
        <references count="2">
          <reference field="1" count="1" selected="0">
            <x v="1670"/>
          </reference>
          <reference field="3" count="1">
            <x v="128"/>
          </reference>
        </references>
      </pivotArea>
    </format>
    <format dxfId="6412">
      <pivotArea outline="0" fieldPosition="0">
        <references count="2">
          <reference field="1" count="1" selected="0">
            <x v="1684"/>
          </reference>
          <reference field="3" count="1" selected="0">
            <x v="129"/>
          </reference>
        </references>
      </pivotArea>
    </format>
    <format dxfId="6411">
      <pivotArea dataOnly="0" labelOnly="1" outline="0" fieldPosition="0">
        <references count="1">
          <reference field="1" count="1">
            <x v="1684"/>
          </reference>
        </references>
      </pivotArea>
    </format>
    <format dxfId="6410">
      <pivotArea dataOnly="0" labelOnly="1" outline="0" fieldPosition="0">
        <references count="2">
          <reference field="1" count="1" selected="0">
            <x v="1684"/>
          </reference>
          <reference field="3" count="1">
            <x v="129"/>
          </reference>
        </references>
      </pivotArea>
    </format>
    <format dxfId="6409">
      <pivotArea outline="0" fieldPosition="0">
        <references count="2">
          <reference field="1" count="1" selected="0">
            <x v="1699"/>
          </reference>
          <reference field="3" count="1" selected="0">
            <x v="130"/>
          </reference>
        </references>
      </pivotArea>
    </format>
    <format dxfId="6408">
      <pivotArea dataOnly="0" labelOnly="1" outline="0" fieldPosition="0">
        <references count="1">
          <reference field="1" count="1">
            <x v="1699"/>
          </reference>
        </references>
      </pivotArea>
    </format>
    <format dxfId="6407">
      <pivotArea dataOnly="0" labelOnly="1" outline="0" fieldPosition="0">
        <references count="2">
          <reference field="1" count="1" selected="0">
            <x v="1699"/>
          </reference>
          <reference field="3" count="1">
            <x v="130"/>
          </reference>
        </references>
      </pivotArea>
    </format>
    <format dxfId="6406">
      <pivotArea outline="0" fieldPosition="0">
        <references count="2">
          <reference field="1" count="1" selected="0">
            <x v="1715"/>
          </reference>
          <reference field="3" count="1" selected="0">
            <x v="131"/>
          </reference>
        </references>
      </pivotArea>
    </format>
    <format dxfId="6405">
      <pivotArea dataOnly="0" labelOnly="1" outline="0" fieldPosition="0">
        <references count="1">
          <reference field="1" count="1">
            <x v="1715"/>
          </reference>
        </references>
      </pivotArea>
    </format>
    <format dxfId="6404">
      <pivotArea dataOnly="0" labelOnly="1" outline="0" fieldPosition="0">
        <references count="2">
          <reference field="1" count="1" selected="0">
            <x v="1715"/>
          </reference>
          <reference field="3" count="1">
            <x v="131"/>
          </reference>
        </references>
      </pivotArea>
    </format>
    <format dxfId="6403">
      <pivotArea outline="0" fieldPosition="0">
        <references count="2">
          <reference field="1" count="1" selected="0">
            <x v="1729"/>
          </reference>
          <reference field="3" count="1" selected="0">
            <x v="132"/>
          </reference>
        </references>
      </pivotArea>
    </format>
    <format dxfId="6402">
      <pivotArea dataOnly="0" labelOnly="1" outline="0" fieldPosition="0">
        <references count="1">
          <reference field="1" count="1">
            <x v="1729"/>
          </reference>
        </references>
      </pivotArea>
    </format>
    <format dxfId="6401">
      <pivotArea dataOnly="0" labelOnly="1" outline="0" fieldPosition="0">
        <references count="2">
          <reference field="1" count="1" selected="0">
            <x v="1729"/>
          </reference>
          <reference field="3" count="1">
            <x v="132"/>
          </reference>
        </references>
      </pivotArea>
    </format>
    <format dxfId="6400">
      <pivotArea outline="0" fieldPosition="0">
        <references count="2">
          <reference field="1" count="1" selected="0">
            <x v="1746"/>
          </reference>
          <reference field="3" count="1" selected="0">
            <x v="2"/>
          </reference>
        </references>
      </pivotArea>
    </format>
    <format dxfId="6399">
      <pivotArea dataOnly="0" labelOnly="1" outline="0" fieldPosition="0">
        <references count="1">
          <reference field="1" count="1">
            <x v="1746"/>
          </reference>
        </references>
      </pivotArea>
    </format>
    <format dxfId="6398">
      <pivotArea dataOnly="0" labelOnly="1" outline="0" fieldPosition="0">
        <references count="2">
          <reference field="1" count="1" selected="0">
            <x v="1746"/>
          </reference>
          <reference field="3" count="1">
            <x v="2"/>
          </reference>
        </references>
      </pivotArea>
    </format>
    <format dxfId="6397">
      <pivotArea outline="0" fieldPosition="0">
        <references count="2">
          <reference field="1" count="1" selected="0">
            <x v="1763"/>
          </reference>
          <reference field="3" count="1" selected="0">
            <x v="133"/>
          </reference>
        </references>
      </pivotArea>
    </format>
    <format dxfId="6396">
      <pivotArea dataOnly="0" labelOnly="1" outline="0" fieldPosition="0">
        <references count="1">
          <reference field="1" count="1">
            <x v="1763"/>
          </reference>
        </references>
      </pivotArea>
    </format>
    <format dxfId="6395">
      <pivotArea dataOnly="0" labelOnly="1" outline="0" fieldPosition="0">
        <references count="2">
          <reference field="1" count="1" selected="0">
            <x v="1763"/>
          </reference>
          <reference field="3" count="1">
            <x v="133"/>
          </reference>
        </references>
      </pivotArea>
    </format>
    <format dxfId="6394">
      <pivotArea outline="0" fieldPosition="0">
        <references count="2">
          <reference field="1" count="1" selected="0">
            <x v="1777"/>
          </reference>
          <reference field="3" count="1" selected="0">
            <x v="134"/>
          </reference>
        </references>
      </pivotArea>
    </format>
    <format dxfId="6393">
      <pivotArea dataOnly="0" labelOnly="1" outline="0" fieldPosition="0">
        <references count="1">
          <reference field="1" count="1">
            <x v="1777"/>
          </reference>
        </references>
      </pivotArea>
    </format>
    <format dxfId="6392">
      <pivotArea dataOnly="0" labelOnly="1" outline="0" fieldPosition="0">
        <references count="2">
          <reference field="1" count="1" selected="0">
            <x v="1777"/>
          </reference>
          <reference field="3" count="1">
            <x v="134"/>
          </reference>
        </references>
      </pivotArea>
    </format>
    <format dxfId="6391">
      <pivotArea outline="0" fieldPosition="0">
        <references count="2">
          <reference field="1" count="1" selected="0">
            <x v="1791"/>
          </reference>
          <reference field="3" count="1" selected="0">
            <x v="135"/>
          </reference>
        </references>
      </pivotArea>
    </format>
    <format dxfId="6390">
      <pivotArea dataOnly="0" labelOnly="1" outline="0" fieldPosition="0">
        <references count="1">
          <reference field="1" count="1">
            <x v="1791"/>
          </reference>
        </references>
      </pivotArea>
    </format>
    <format dxfId="6389">
      <pivotArea dataOnly="0" labelOnly="1" outline="0" fieldPosition="0">
        <references count="2">
          <reference field="1" count="1" selected="0">
            <x v="1791"/>
          </reference>
          <reference field="3" count="1">
            <x v="135"/>
          </reference>
        </references>
      </pivotArea>
    </format>
    <format dxfId="6388">
      <pivotArea outline="0" fieldPosition="0">
        <references count="2">
          <reference field="1" count="2" selected="0">
            <x v="1810"/>
            <x v="1818"/>
          </reference>
          <reference field="3" count="2" selected="0">
            <x v="136"/>
            <x v="137"/>
          </reference>
        </references>
      </pivotArea>
    </format>
    <format dxfId="6387">
      <pivotArea dataOnly="0" labelOnly="1" outline="0" fieldPosition="0">
        <references count="1">
          <reference field="1" count="2">
            <x v="1810"/>
            <x v="1818"/>
          </reference>
        </references>
      </pivotArea>
    </format>
    <format dxfId="6386">
      <pivotArea dataOnly="0" labelOnly="1" outline="0" fieldPosition="0">
        <references count="2">
          <reference field="1" count="1" selected="0">
            <x v="1810"/>
          </reference>
          <reference field="3" count="1">
            <x v="136"/>
          </reference>
        </references>
      </pivotArea>
    </format>
    <format dxfId="6385">
      <pivotArea dataOnly="0" labelOnly="1" outline="0" fieldPosition="0">
        <references count="2">
          <reference field="1" count="1" selected="0">
            <x v="1818"/>
          </reference>
          <reference field="3" count="1">
            <x v="137"/>
          </reference>
        </references>
      </pivotArea>
    </format>
    <format dxfId="6384">
      <pivotArea outline="0" fieldPosition="0">
        <references count="2">
          <reference field="1" count="1" selected="0">
            <x v="1833"/>
          </reference>
          <reference field="3" count="1" selected="0">
            <x v="138"/>
          </reference>
        </references>
      </pivotArea>
    </format>
    <format dxfId="6383">
      <pivotArea dataOnly="0" labelOnly="1" outline="0" fieldPosition="0">
        <references count="1">
          <reference field="1" count="1">
            <x v="1833"/>
          </reference>
        </references>
      </pivotArea>
    </format>
    <format dxfId="6382">
      <pivotArea dataOnly="0" labelOnly="1" outline="0" fieldPosition="0">
        <references count="2">
          <reference field="1" count="1" selected="0">
            <x v="1833"/>
          </reference>
          <reference field="3" count="1">
            <x v="138"/>
          </reference>
        </references>
      </pivotArea>
    </format>
    <format dxfId="6381">
      <pivotArea outline="0" fieldPosition="0">
        <references count="2">
          <reference field="1" count="1" selected="0">
            <x v="1860"/>
          </reference>
          <reference field="3" count="1" selected="0">
            <x v="139"/>
          </reference>
        </references>
      </pivotArea>
    </format>
    <format dxfId="6380">
      <pivotArea dataOnly="0" labelOnly="1" outline="0" fieldPosition="0">
        <references count="1">
          <reference field="1" count="1">
            <x v="1860"/>
          </reference>
        </references>
      </pivotArea>
    </format>
    <format dxfId="6379">
      <pivotArea dataOnly="0" labelOnly="1" outline="0" fieldPosition="0">
        <references count="2">
          <reference field="1" count="1" selected="0">
            <x v="1860"/>
          </reference>
          <reference field="3" count="1">
            <x v="139"/>
          </reference>
        </references>
      </pivotArea>
    </format>
    <format dxfId="6378">
      <pivotArea outline="0" fieldPosition="0">
        <references count="2">
          <reference field="1" count="1" selected="0">
            <x v="1875"/>
          </reference>
          <reference field="3" count="1" selected="0">
            <x v="3862"/>
          </reference>
        </references>
      </pivotArea>
    </format>
    <format dxfId="6377">
      <pivotArea dataOnly="0" labelOnly="1" outline="0" fieldPosition="0">
        <references count="1">
          <reference field="1" count="1">
            <x v="1875"/>
          </reference>
        </references>
      </pivotArea>
    </format>
    <format dxfId="6376">
      <pivotArea dataOnly="0" labelOnly="1" outline="0" fieldPosition="0">
        <references count="2">
          <reference field="1" count="1" selected="0">
            <x v="1875"/>
          </reference>
          <reference field="3" count="1">
            <x v="3862"/>
          </reference>
        </references>
      </pivotArea>
    </format>
    <format dxfId="6375">
      <pivotArea outline="0" fieldPosition="0">
        <references count="2">
          <reference field="1" count="1" selected="0">
            <x v="1889"/>
          </reference>
          <reference field="3" count="1" selected="0">
            <x v="141"/>
          </reference>
        </references>
      </pivotArea>
    </format>
    <format dxfId="6374">
      <pivotArea dataOnly="0" labelOnly="1" outline="0" fieldPosition="0">
        <references count="1">
          <reference field="1" count="1">
            <x v="1889"/>
          </reference>
        </references>
      </pivotArea>
    </format>
    <format dxfId="6373">
      <pivotArea dataOnly="0" labelOnly="1" outline="0" fieldPosition="0">
        <references count="2">
          <reference field="1" count="1" selected="0">
            <x v="1889"/>
          </reference>
          <reference field="3" count="1">
            <x v="141"/>
          </reference>
        </references>
      </pivotArea>
    </format>
    <format dxfId="6372">
      <pivotArea outline="0" fieldPosition="0">
        <references count="2">
          <reference field="1" count="1" selected="0">
            <x v="1903"/>
          </reference>
          <reference field="3" count="1" selected="0">
            <x v="142"/>
          </reference>
        </references>
      </pivotArea>
    </format>
    <format dxfId="6371">
      <pivotArea dataOnly="0" labelOnly="1" outline="0" fieldPosition="0">
        <references count="1">
          <reference field="1" count="1">
            <x v="1903"/>
          </reference>
        </references>
      </pivotArea>
    </format>
    <format dxfId="6370">
      <pivotArea dataOnly="0" labelOnly="1" outline="0" fieldPosition="0">
        <references count="2">
          <reference field="1" count="1" selected="0">
            <x v="1903"/>
          </reference>
          <reference field="3" count="1">
            <x v="142"/>
          </reference>
        </references>
      </pivotArea>
    </format>
    <format dxfId="6369">
      <pivotArea outline="0" fieldPosition="0">
        <references count="2">
          <reference field="1" count="1" selected="0">
            <x v="1917"/>
          </reference>
          <reference field="3" count="1" selected="0">
            <x v="143"/>
          </reference>
        </references>
      </pivotArea>
    </format>
    <format dxfId="6368">
      <pivotArea dataOnly="0" labelOnly="1" outline="0" fieldPosition="0">
        <references count="1">
          <reference field="1" count="1">
            <x v="1917"/>
          </reference>
        </references>
      </pivotArea>
    </format>
    <format dxfId="6367">
      <pivotArea dataOnly="0" labelOnly="1" outline="0" fieldPosition="0">
        <references count="2">
          <reference field="1" count="1" selected="0">
            <x v="1917"/>
          </reference>
          <reference field="3" count="1">
            <x v="143"/>
          </reference>
        </references>
      </pivotArea>
    </format>
    <format dxfId="6366">
      <pivotArea outline="0" fieldPosition="0">
        <references count="2">
          <reference field="1" count="1" selected="0">
            <x v="1931"/>
          </reference>
          <reference field="3" count="1" selected="0">
            <x v="144"/>
          </reference>
        </references>
      </pivotArea>
    </format>
    <format dxfId="6365">
      <pivotArea dataOnly="0" labelOnly="1" outline="0" fieldPosition="0">
        <references count="1">
          <reference field="1" count="1">
            <x v="1931"/>
          </reference>
        </references>
      </pivotArea>
    </format>
    <format dxfId="6364">
      <pivotArea dataOnly="0" labelOnly="1" outline="0" fieldPosition="0">
        <references count="2">
          <reference field="1" count="1" selected="0">
            <x v="1931"/>
          </reference>
          <reference field="3" count="1">
            <x v="144"/>
          </reference>
        </references>
      </pivotArea>
    </format>
    <format dxfId="6363">
      <pivotArea outline="0" fieldPosition="0">
        <references count="2">
          <reference field="1" count="1" selected="0">
            <x v="1945"/>
          </reference>
          <reference field="3" count="1" selected="0">
            <x v="145"/>
          </reference>
        </references>
      </pivotArea>
    </format>
    <format dxfId="6362">
      <pivotArea dataOnly="0" labelOnly="1" outline="0" fieldPosition="0">
        <references count="1">
          <reference field="1" count="1">
            <x v="1945"/>
          </reference>
        </references>
      </pivotArea>
    </format>
    <format dxfId="6361">
      <pivotArea dataOnly="0" labelOnly="1" outline="0" fieldPosition="0">
        <references count="2">
          <reference field="1" count="1" selected="0">
            <x v="1945"/>
          </reference>
          <reference field="3" count="1">
            <x v="145"/>
          </reference>
        </references>
      </pivotArea>
    </format>
    <format dxfId="6360">
      <pivotArea outline="0" fieldPosition="0">
        <references count="2">
          <reference field="1" count="2" selected="0">
            <x v="1973"/>
            <x v="1984"/>
          </reference>
          <reference field="3" count="2" selected="0">
            <x v="146"/>
            <x v="147"/>
          </reference>
        </references>
      </pivotArea>
    </format>
    <format dxfId="6359">
      <pivotArea dataOnly="0" labelOnly="1" outline="0" fieldPosition="0">
        <references count="1">
          <reference field="1" count="2">
            <x v="1973"/>
            <x v="1984"/>
          </reference>
        </references>
      </pivotArea>
    </format>
    <format dxfId="6358">
      <pivotArea dataOnly="0" labelOnly="1" outline="0" fieldPosition="0">
        <references count="2">
          <reference field="1" count="1" selected="0">
            <x v="1973"/>
          </reference>
          <reference field="3" count="1">
            <x v="146"/>
          </reference>
        </references>
      </pivotArea>
    </format>
    <format dxfId="6357">
      <pivotArea dataOnly="0" labelOnly="1" outline="0" fieldPosition="0">
        <references count="2">
          <reference field="1" count="1" selected="0">
            <x v="1984"/>
          </reference>
          <reference field="3" count="1">
            <x v="147"/>
          </reference>
        </references>
      </pivotArea>
    </format>
    <format dxfId="6356">
      <pivotArea outline="0" fieldPosition="0">
        <references count="2">
          <reference field="1" count="1" selected="0">
            <x v="2007"/>
          </reference>
          <reference field="3" count="1" selected="0">
            <x v="148"/>
          </reference>
        </references>
      </pivotArea>
    </format>
    <format dxfId="6355">
      <pivotArea dataOnly="0" labelOnly="1" outline="0" fieldPosition="0">
        <references count="1">
          <reference field="1" count="1">
            <x v="2007"/>
          </reference>
        </references>
      </pivotArea>
    </format>
    <format dxfId="6354">
      <pivotArea dataOnly="0" labelOnly="1" outline="0" fieldPosition="0">
        <references count="2">
          <reference field="1" count="1" selected="0">
            <x v="2007"/>
          </reference>
          <reference field="3" count="1">
            <x v="148"/>
          </reference>
        </references>
      </pivotArea>
    </format>
    <format dxfId="6353">
      <pivotArea outline="0" fieldPosition="0">
        <references count="2">
          <reference field="1" count="1" selected="0">
            <x v="2021"/>
          </reference>
          <reference field="3" count="1" selected="0">
            <x v="149"/>
          </reference>
        </references>
      </pivotArea>
    </format>
    <format dxfId="6352">
      <pivotArea dataOnly="0" labelOnly="1" outline="0" fieldPosition="0">
        <references count="1">
          <reference field="1" count="1">
            <x v="2021"/>
          </reference>
        </references>
      </pivotArea>
    </format>
    <format dxfId="6351">
      <pivotArea dataOnly="0" labelOnly="1" outline="0" fieldPosition="0">
        <references count="2">
          <reference field="1" count="1" selected="0">
            <x v="2021"/>
          </reference>
          <reference field="3" count="1">
            <x v="149"/>
          </reference>
        </references>
      </pivotArea>
    </format>
    <format dxfId="6350">
      <pivotArea outline="0" fieldPosition="0">
        <references count="2">
          <reference field="1" count="1" selected="0">
            <x v="2035"/>
          </reference>
          <reference field="3" count="1" selected="0">
            <x v="150"/>
          </reference>
        </references>
      </pivotArea>
    </format>
    <format dxfId="6349">
      <pivotArea dataOnly="0" labelOnly="1" outline="0" fieldPosition="0">
        <references count="1">
          <reference field="1" count="1">
            <x v="2035"/>
          </reference>
        </references>
      </pivotArea>
    </format>
    <format dxfId="6348">
      <pivotArea dataOnly="0" labelOnly="1" outline="0" fieldPosition="0">
        <references count="2">
          <reference field="1" count="1" selected="0">
            <x v="2035"/>
          </reference>
          <reference field="3" count="1">
            <x v="150"/>
          </reference>
        </references>
      </pivotArea>
    </format>
    <format dxfId="6347">
      <pivotArea outline="0" fieldPosition="0">
        <references count="2">
          <reference field="1" count="1" selected="0">
            <x v="2050"/>
          </reference>
          <reference field="3" count="1" selected="0">
            <x v="151"/>
          </reference>
        </references>
      </pivotArea>
    </format>
    <format dxfId="6346">
      <pivotArea dataOnly="0" labelOnly="1" outline="0" fieldPosition="0">
        <references count="1">
          <reference field="1" count="1">
            <x v="2050"/>
          </reference>
        </references>
      </pivotArea>
    </format>
    <format dxfId="6345">
      <pivotArea dataOnly="0" labelOnly="1" outline="0" fieldPosition="0">
        <references count="2">
          <reference field="1" count="1" selected="0">
            <x v="2050"/>
          </reference>
          <reference field="3" count="1">
            <x v="151"/>
          </reference>
        </references>
      </pivotArea>
    </format>
    <format dxfId="6344">
      <pivotArea outline="0" fieldPosition="0">
        <references count="2">
          <reference field="1" count="1" selected="0">
            <x v="2064"/>
          </reference>
          <reference field="3" count="1" selected="0">
            <x v="152"/>
          </reference>
        </references>
      </pivotArea>
    </format>
    <format dxfId="6343">
      <pivotArea dataOnly="0" labelOnly="1" outline="0" fieldPosition="0">
        <references count="1">
          <reference field="1" count="1">
            <x v="2064"/>
          </reference>
        </references>
      </pivotArea>
    </format>
    <format dxfId="6342">
      <pivotArea dataOnly="0" labelOnly="1" outline="0" fieldPosition="0">
        <references count="2">
          <reference field="1" count="1" selected="0">
            <x v="2064"/>
          </reference>
          <reference field="3" count="1">
            <x v="152"/>
          </reference>
        </references>
      </pivotArea>
    </format>
    <format dxfId="6341">
      <pivotArea outline="0" fieldPosition="0">
        <references count="2">
          <reference field="1" count="1" selected="0">
            <x v="2078"/>
          </reference>
          <reference field="3" count="1" selected="0">
            <x v="153"/>
          </reference>
        </references>
      </pivotArea>
    </format>
    <format dxfId="6340">
      <pivotArea dataOnly="0" labelOnly="1" outline="0" fieldPosition="0">
        <references count="1">
          <reference field="1" count="1">
            <x v="2078"/>
          </reference>
        </references>
      </pivotArea>
    </format>
    <format dxfId="6339">
      <pivotArea dataOnly="0" labelOnly="1" outline="0" fieldPosition="0">
        <references count="2">
          <reference field="1" count="1" selected="0">
            <x v="2078"/>
          </reference>
          <reference field="3" count="1">
            <x v="153"/>
          </reference>
        </references>
      </pivotArea>
    </format>
    <format dxfId="6338">
      <pivotArea outline="0" fieldPosition="0">
        <references count="2">
          <reference field="1" count="1" selected="0">
            <x v="2092"/>
          </reference>
          <reference field="3" count="1" selected="0">
            <x v="154"/>
          </reference>
        </references>
      </pivotArea>
    </format>
    <format dxfId="6337">
      <pivotArea dataOnly="0" labelOnly="1" outline="0" fieldPosition="0">
        <references count="1">
          <reference field="1" count="1">
            <x v="2092"/>
          </reference>
        </references>
      </pivotArea>
    </format>
    <format dxfId="6336">
      <pivotArea dataOnly="0" labelOnly="1" outline="0" fieldPosition="0">
        <references count="2">
          <reference field="1" count="1" selected="0">
            <x v="2092"/>
          </reference>
          <reference field="3" count="1">
            <x v="154"/>
          </reference>
        </references>
      </pivotArea>
    </format>
    <format dxfId="6335">
      <pivotArea outline="0" fieldPosition="0">
        <references count="2">
          <reference field="1" count="1" selected="0">
            <x v="2106"/>
          </reference>
          <reference field="3" count="1" selected="0">
            <x v="155"/>
          </reference>
        </references>
      </pivotArea>
    </format>
    <format dxfId="6334">
      <pivotArea dataOnly="0" labelOnly="1" outline="0" fieldPosition="0">
        <references count="1">
          <reference field="1" count="1">
            <x v="2106"/>
          </reference>
        </references>
      </pivotArea>
    </format>
    <format dxfId="6333">
      <pivotArea dataOnly="0" labelOnly="1" outline="0" fieldPosition="0">
        <references count="2">
          <reference field="1" count="1" selected="0">
            <x v="2106"/>
          </reference>
          <reference field="3" count="1">
            <x v="155"/>
          </reference>
        </references>
      </pivotArea>
    </format>
    <format dxfId="6332">
      <pivotArea outline="0" fieldPosition="0">
        <references count="2">
          <reference field="1" count="2" selected="0">
            <x v="2130"/>
            <x v="2145"/>
          </reference>
          <reference field="3" count="2" selected="0">
            <x v="156"/>
            <x v="157"/>
          </reference>
        </references>
      </pivotArea>
    </format>
    <format dxfId="6331">
      <pivotArea dataOnly="0" labelOnly="1" outline="0" fieldPosition="0">
        <references count="1">
          <reference field="1" count="2">
            <x v="2130"/>
            <x v="2145"/>
          </reference>
        </references>
      </pivotArea>
    </format>
    <format dxfId="6330">
      <pivotArea dataOnly="0" labelOnly="1" outline="0" fieldPosition="0">
        <references count="2">
          <reference field="1" count="1" selected="0">
            <x v="2130"/>
          </reference>
          <reference field="3" count="1">
            <x v="156"/>
          </reference>
        </references>
      </pivotArea>
    </format>
    <format dxfId="6329">
      <pivotArea dataOnly="0" labelOnly="1" outline="0" fieldPosition="0">
        <references count="2">
          <reference field="1" count="1" selected="0">
            <x v="2145"/>
          </reference>
          <reference field="3" count="1">
            <x v="157"/>
          </reference>
        </references>
      </pivotArea>
    </format>
    <format dxfId="6328">
      <pivotArea outline="0" fieldPosition="0">
        <references count="2">
          <reference field="1" count="1" selected="0">
            <x v="2160"/>
          </reference>
          <reference field="3" count="1" selected="0">
            <x v="158"/>
          </reference>
        </references>
      </pivotArea>
    </format>
    <format dxfId="6327">
      <pivotArea dataOnly="0" labelOnly="1" outline="0" fieldPosition="0">
        <references count="1">
          <reference field="1" count="1">
            <x v="2160"/>
          </reference>
        </references>
      </pivotArea>
    </format>
    <format dxfId="6326">
      <pivotArea dataOnly="0" labelOnly="1" outline="0" fieldPosition="0">
        <references count="2">
          <reference field="1" count="1" selected="0">
            <x v="2160"/>
          </reference>
          <reference field="3" count="1">
            <x v="158"/>
          </reference>
        </references>
      </pivotArea>
    </format>
    <format dxfId="6325">
      <pivotArea outline="0" fieldPosition="0">
        <references count="2">
          <reference field="1" count="1" selected="0">
            <x v="2175"/>
          </reference>
          <reference field="3" count="1" selected="0">
            <x v="159"/>
          </reference>
        </references>
      </pivotArea>
    </format>
    <format dxfId="6324">
      <pivotArea dataOnly="0" labelOnly="1" outline="0" fieldPosition="0">
        <references count="1">
          <reference field="1" count="1">
            <x v="2175"/>
          </reference>
        </references>
      </pivotArea>
    </format>
    <format dxfId="6323">
      <pivotArea dataOnly="0" labelOnly="1" outline="0" fieldPosition="0">
        <references count="2">
          <reference field="1" count="1" selected="0">
            <x v="2175"/>
          </reference>
          <reference field="3" count="1">
            <x v="159"/>
          </reference>
        </references>
      </pivotArea>
    </format>
    <format dxfId="6322">
      <pivotArea outline="0" fieldPosition="0">
        <references count="2">
          <reference field="1" count="1" selected="0">
            <x v="2190"/>
          </reference>
          <reference field="3" count="1" selected="0">
            <x v="160"/>
          </reference>
        </references>
      </pivotArea>
    </format>
    <format dxfId="6321">
      <pivotArea dataOnly="0" labelOnly="1" outline="0" fieldPosition="0">
        <references count="1">
          <reference field="1" count="1">
            <x v="2190"/>
          </reference>
        </references>
      </pivotArea>
    </format>
    <format dxfId="6320">
      <pivotArea dataOnly="0" labelOnly="1" outline="0" fieldPosition="0">
        <references count="2">
          <reference field="1" count="1" selected="0">
            <x v="2190"/>
          </reference>
          <reference field="3" count="1">
            <x v="160"/>
          </reference>
        </references>
      </pivotArea>
    </format>
    <format dxfId="6319">
      <pivotArea outline="0" fieldPosition="0">
        <references count="2">
          <reference field="1" count="1" selected="0">
            <x v="2204"/>
          </reference>
          <reference field="3" count="1" selected="0">
            <x v="161"/>
          </reference>
        </references>
      </pivotArea>
    </format>
    <format dxfId="6318">
      <pivotArea dataOnly="0" labelOnly="1" outline="0" fieldPosition="0">
        <references count="1">
          <reference field="1" count="1">
            <x v="2204"/>
          </reference>
        </references>
      </pivotArea>
    </format>
    <format dxfId="6317">
      <pivotArea dataOnly="0" labelOnly="1" outline="0" fieldPosition="0">
        <references count="2">
          <reference field="1" count="1" selected="0">
            <x v="2204"/>
          </reference>
          <reference field="3" count="1">
            <x v="161"/>
          </reference>
        </references>
      </pivotArea>
    </format>
    <format dxfId="6316">
      <pivotArea outline="0" fieldPosition="0">
        <references count="2">
          <reference field="1" count="1" selected="0">
            <x v="2218"/>
          </reference>
          <reference field="3" count="1" selected="0">
            <x v="162"/>
          </reference>
        </references>
      </pivotArea>
    </format>
    <format dxfId="6315">
      <pivotArea dataOnly="0" labelOnly="1" outline="0" fieldPosition="0">
        <references count="1">
          <reference field="1" count="1">
            <x v="2218"/>
          </reference>
        </references>
      </pivotArea>
    </format>
    <format dxfId="6314">
      <pivotArea dataOnly="0" labelOnly="1" outline="0" fieldPosition="0">
        <references count="2">
          <reference field="1" count="1" selected="0">
            <x v="2218"/>
          </reference>
          <reference field="3" count="1">
            <x v="162"/>
          </reference>
        </references>
      </pivotArea>
    </format>
    <format dxfId="6313">
      <pivotArea outline="0" fieldPosition="0">
        <references count="2">
          <reference field="1" count="1" selected="0">
            <x v="2233"/>
          </reference>
          <reference field="3" count="1" selected="0">
            <x v="163"/>
          </reference>
        </references>
      </pivotArea>
    </format>
    <format dxfId="6312">
      <pivotArea dataOnly="0" labelOnly="1" outline="0" fieldPosition="0">
        <references count="1">
          <reference field="1" count="1">
            <x v="2233"/>
          </reference>
        </references>
      </pivotArea>
    </format>
    <format dxfId="6311">
      <pivotArea dataOnly="0" labelOnly="1" outline="0" fieldPosition="0">
        <references count="2">
          <reference field="1" count="1" selected="0">
            <x v="2233"/>
          </reference>
          <reference field="3" count="1">
            <x v="163"/>
          </reference>
        </references>
      </pivotArea>
    </format>
    <format dxfId="6310">
      <pivotArea outline="0" fieldPosition="0">
        <references count="2">
          <reference field="1" count="1" selected="0">
            <x v="2253"/>
          </reference>
          <reference field="3" count="1" selected="0">
            <x v="164"/>
          </reference>
        </references>
      </pivotArea>
    </format>
    <format dxfId="6309">
      <pivotArea dataOnly="0" labelOnly="1" outline="0" fieldPosition="0">
        <references count="1">
          <reference field="1" count="1">
            <x v="2253"/>
          </reference>
        </references>
      </pivotArea>
    </format>
    <format dxfId="6308">
      <pivotArea dataOnly="0" labelOnly="1" outline="0" fieldPosition="0">
        <references count="2">
          <reference field="1" count="1" selected="0">
            <x v="2253"/>
          </reference>
          <reference field="3" count="1">
            <x v="164"/>
          </reference>
        </references>
      </pivotArea>
    </format>
    <format dxfId="6307">
      <pivotArea outline="0" fieldPosition="0">
        <references count="2">
          <reference field="1" count="1" selected="0">
            <x v="2267"/>
          </reference>
          <reference field="3" count="1" selected="0">
            <x v="165"/>
          </reference>
        </references>
      </pivotArea>
    </format>
    <format dxfId="6306">
      <pivotArea dataOnly="0" labelOnly="1" outline="0" fieldPosition="0">
        <references count="1">
          <reference field="1" count="1">
            <x v="2267"/>
          </reference>
        </references>
      </pivotArea>
    </format>
    <format dxfId="6305">
      <pivotArea dataOnly="0" labelOnly="1" outline="0" fieldPosition="0">
        <references count="2">
          <reference field="1" count="1" selected="0">
            <x v="2267"/>
          </reference>
          <reference field="3" count="1">
            <x v="165"/>
          </reference>
        </references>
      </pivotArea>
    </format>
    <format dxfId="6304">
      <pivotArea outline="0" fieldPosition="0">
        <references count="2">
          <reference field="1" count="2" selected="0">
            <x v="2294"/>
            <x v="2300"/>
          </reference>
          <reference field="3" count="2" selected="0">
            <x v="166"/>
            <x v="3863"/>
          </reference>
        </references>
      </pivotArea>
    </format>
    <format dxfId="6303">
      <pivotArea dataOnly="0" labelOnly="1" outline="0" fieldPosition="0">
        <references count="1">
          <reference field="1" count="2">
            <x v="2294"/>
            <x v="2300"/>
          </reference>
        </references>
      </pivotArea>
    </format>
    <format dxfId="6302">
      <pivotArea dataOnly="0" labelOnly="1" outline="0" fieldPosition="0">
        <references count="2">
          <reference field="1" count="1" selected="0">
            <x v="2294"/>
          </reference>
          <reference field="3" count="1">
            <x v="166"/>
          </reference>
        </references>
      </pivotArea>
    </format>
    <format dxfId="6301">
      <pivotArea dataOnly="0" labelOnly="1" outline="0" fieldPosition="0">
        <references count="2">
          <reference field="1" count="1" selected="0">
            <x v="2300"/>
          </reference>
          <reference field="3" count="1">
            <x v="3863"/>
          </reference>
        </references>
      </pivotArea>
    </format>
    <format dxfId="6300">
      <pivotArea outline="0" fieldPosition="0">
        <references count="2">
          <reference field="1" count="1" selected="0">
            <x v="2321"/>
          </reference>
          <reference field="3" count="1" selected="0">
            <x v="168"/>
          </reference>
        </references>
      </pivotArea>
    </format>
    <format dxfId="6299">
      <pivotArea dataOnly="0" labelOnly="1" outline="0" fieldPosition="0">
        <references count="1">
          <reference field="1" count="1">
            <x v="2321"/>
          </reference>
        </references>
      </pivotArea>
    </format>
    <format dxfId="6298">
      <pivotArea dataOnly="0" labelOnly="1" outline="0" fieldPosition="0">
        <references count="2">
          <reference field="1" count="1" selected="0">
            <x v="2321"/>
          </reference>
          <reference field="3" count="1">
            <x v="168"/>
          </reference>
        </references>
      </pivotArea>
    </format>
    <format dxfId="6297">
      <pivotArea outline="0" fieldPosition="0">
        <references count="2">
          <reference field="1" count="1" selected="0">
            <x v="2335"/>
          </reference>
          <reference field="3" count="1" selected="0">
            <x v="169"/>
          </reference>
        </references>
      </pivotArea>
    </format>
    <format dxfId="6296">
      <pivotArea dataOnly="0" labelOnly="1" outline="0" fieldPosition="0">
        <references count="1">
          <reference field="1" count="1">
            <x v="2335"/>
          </reference>
        </references>
      </pivotArea>
    </format>
    <format dxfId="6295">
      <pivotArea dataOnly="0" labelOnly="1" outline="0" fieldPosition="0">
        <references count="2">
          <reference field="1" count="1" selected="0">
            <x v="2335"/>
          </reference>
          <reference field="3" count="1">
            <x v="169"/>
          </reference>
        </references>
      </pivotArea>
    </format>
    <format dxfId="6294">
      <pivotArea outline="0" fieldPosition="0">
        <references count="2">
          <reference field="1" count="1" selected="0">
            <x v="2349"/>
          </reference>
          <reference field="3" count="1" selected="0">
            <x v="170"/>
          </reference>
        </references>
      </pivotArea>
    </format>
    <format dxfId="6293">
      <pivotArea dataOnly="0" labelOnly="1" outline="0" fieldPosition="0">
        <references count="1">
          <reference field="1" count="1">
            <x v="2349"/>
          </reference>
        </references>
      </pivotArea>
    </format>
    <format dxfId="6292">
      <pivotArea dataOnly="0" labelOnly="1" outline="0" fieldPosition="0">
        <references count="2">
          <reference field="1" count="1" selected="0">
            <x v="2349"/>
          </reference>
          <reference field="3" count="1">
            <x v="170"/>
          </reference>
        </references>
      </pivotArea>
    </format>
    <format dxfId="6291">
      <pivotArea outline="0" fieldPosition="0">
        <references count="2">
          <reference field="1" count="1" selected="0">
            <x v="2363"/>
          </reference>
          <reference field="3" count="1" selected="0">
            <x v="171"/>
          </reference>
        </references>
      </pivotArea>
    </format>
    <format dxfId="6290">
      <pivotArea dataOnly="0" labelOnly="1" outline="0" fieldPosition="0">
        <references count="1">
          <reference field="1" count="1">
            <x v="2363"/>
          </reference>
        </references>
      </pivotArea>
    </format>
    <format dxfId="6289">
      <pivotArea dataOnly="0" labelOnly="1" outline="0" fieldPosition="0">
        <references count="2">
          <reference field="1" count="1" selected="0">
            <x v="2363"/>
          </reference>
          <reference field="3" count="1">
            <x v="171"/>
          </reference>
        </references>
      </pivotArea>
    </format>
    <format dxfId="6288">
      <pivotArea outline="0" fieldPosition="0">
        <references count="2">
          <reference field="1" count="1" selected="0">
            <x v="2377"/>
          </reference>
          <reference field="3" count="1" selected="0">
            <x v="172"/>
          </reference>
        </references>
      </pivotArea>
    </format>
    <format dxfId="6287">
      <pivotArea dataOnly="0" labelOnly="1" outline="0" fieldPosition="0">
        <references count="1">
          <reference field="1" count="1">
            <x v="2377"/>
          </reference>
        </references>
      </pivotArea>
    </format>
    <format dxfId="6286">
      <pivotArea dataOnly="0" labelOnly="1" outline="0" fieldPosition="0">
        <references count="2">
          <reference field="1" count="1" selected="0">
            <x v="2377"/>
          </reference>
          <reference field="3" count="1">
            <x v="172"/>
          </reference>
        </references>
      </pivotArea>
    </format>
    <format dxfId="6285">
      <pivotArea outline="0" fieldPosition="0">
        <references count="2">
          <reference field="1" count="1" selected="0">
            <x v="2391"/>
          </reference>
          <reference field="3" count="1" selected="0">
            <x v="173"/>
          </reference>
        </references>
      </pivotArea>
    </format>
    <format dxfId="6284">
      <pivotArea dataOnly="0" labelOnly="1" outline="0" fieldPosition="0">
        <references count="1">
          <reference field="1" count="1">
            <x v="2391"/>
          </reference>
        </references>
      </pivotArea>
    </format>
    <format dxfId="6283">
      <pivotArea dataOnly="0" labelOnly="1" outline="0" fieldPosition="0">
        <references count="2">
          <reference field="1" count="1" selected="0">
            <x v="2391"/>
          </reference>
          <reference field="3" count="1">
            <x v="173"/>
          </reference>
        </references>
      </pivotArea>
    </format>
    <format dxfId="6282">
      <pivotArea outline="0" fieldPosition="0">
        <references count="2">
          <reference field="1" count="2" selected="0">
            <x v="2413"/>
            <x v="2415"/>
          </reference>
          <reference field="3" count="2" selected="0">
            <x v="174"/>
            <x v="175"/>
          </reference>
        </references>
      </pivotArea>
    </format>
    <format dxfId="6281">
      <pivotArea dataOnly="0" labelOnly="1" outline="0" fieldPosition="0">
        <references count="1">
          <reference field="1" count="2">
            <x v="2413"/>
            <x v="2415"/>
          </reference>
        </references>
      </pivotArea>
    </format>
    <format dxfId="6280">
      <pivotArea dataOnly="0" labelOnly="1" outline="0" fieldPosition="0">
        <references count="2">
          <reference field="1" count="1" selected="0">
            <x v="2413"/>
          </reference>
          <reference field="3" count="1">
            <x v="174"/>
          </reference>
        </references>
      </pivotArea>
    </format>
    <format dxfId="6279">
      <pivotArea dataOnly="0" labelOnly="1" outline="0" fieldPosition="0">
        <references count="2">
          <reference field="1" count="1" selected="0">
            <x v="2415"/>
          </reference>
          <reference field="3" count="1">
            <x v="175"/>
          </reference>
        </references>
      </pivotArea>
    </format>
    <format dxfId="6278">
      <pivotArea outline="0" fieldPosition="0">
        <references count="2">
          <reference field="1" count="1" selected="0">
            <x v="2429"/>
          </reference>
          <reference field="3" count="1" selected="0">
            <x v="176"/>
          </reference>
        </references>
      </pivotArea>
    </format>
    <format dxfId="6277">
      <pivotArea dataOnly="0" labelOnly="1" outline="0" fieldPosition="0">
        <references count="1">
          <reference field="1" count="1">
            <x v="2429"/>
          </reference>
        </references>
      </pivotArea>
    </format>
    <format dxfId="6276">
      <pivotArea dataOnly="0" labelOnly="1" outline="0" fieldPosition="0">
        <references count="2">
          <reference field="1" count="1" selected="0">
            <x v="2429"/>
          </reference>
          <reference field="3" count="1">
            <x v="176"/>
          </reference>
        </references>
      </pivotArea>
    </format>
    <format dxfId="6275">
      <pivotArea outline="0" fieldPosition="0">
        <references count="2">
          <reference field="1" count="1" selected="0">
            <x v="2443"/>
          </reference>
          <reference field="3" count="1" selected="0">
            <x v="177"/>
          </reference>
        </references>
      </pivotArea>
    </format>
    <format dxfId="6274">
      <pivotArea dataOnly="0" labelOnly="1" outline="0" fieldPosition="0">
        <references count="1">
          <reference field="1" count="1">
            <x v="2443"/>
          </reference>
        </references>
      </pivotArea>
    </format>
    <format dxfId="6273">
      <pivotArea dataOnly="0" labelOnly="1" outline="0" fieldPosition="0">
        <references count="2">
          <reference field="1" count="1" selected="0">
            <x v="2443"/>
          </reference>
          <reference field="3" count="1">
            <x v="177"/>
          </reference>
        </references>
      </pivotArea>
    </format>
    <format dxfId="6272">
      <pivotArea outline="0" fieldPosition="0">
        <references count="2">
          <reference field="1" count="1" selected="0">
            <x v="2457"/>
          </reference>
          <reference field="3" count="1" selected="0">
            <x v="178"/>
          </reference>
        </references>
      </pivotArea>
    </format>
    <format dxfId="6271">
      <pivotArea dataOnly="0" labelOnly="1" outline="0" fieldPosition="0">
        <references count="1">
          <reference field="1" count="1">
            <x v="2457"/>
          </reference>
        </references>
      </pivotArea>
    </format>
    <format dxfId="6270">
      <pivotArea dataOnly="0" labelOnly="1" outline="0" fieldPosition="0">
        <references count="2">
          <reference field="1" count="1" selected="0">
            <x v="2457"/>
          </reference>
          <reference field="3" count="1">
            <x v="178"/>
          </reference>
        </references>
      </pivotArea>
    </format>
    <format dxfId="6269">
      <pivotArea outline="0" fieldPosition="0">
        <references count="2">
          <reference field="1" count="1" selected="0">
            <x v="2471"/>
          </reference>
          <reference field="3" count="1" selected="0">
            <x v="179"/>
          </reference>
        </references>
      </pivotArea>
    </format>
    <format dxfId="6268">
      <pivotArea dataOnly="0" labelOnly="1" outline="0" fieldPosition="0">
        <references count="1">
          <reference field="1" count="1">
            <x v="2471"/>
          </reference>
        </references>
      </pivotArea>
    </format>
    <format dxfId="6267">
      <pivotArea dataOnly="0" labelOnly="1" outline="0" fieldPosition="0">
        <references count="2">
          <reference field="1" count="1" selected="0">
            <x v="2471"/>
          </reference>
          <reference field="3" count="1">
            <x v="179"/>
          </reference>
        </references>
      </pivotArea>
    </format>
    <format dxfId="6266">
      <pivotArea outline="0" fieldPosition="0">
        <references count="2">
          <reference field="1" count="1" selected="0">
            <x v="2485"/>
          </reference>
          <reference field="3" count="1" selected="0">
            <x v="180"/>
          </reference>
        </references>
      </pivotArea>
    </format>
    <format dxfId="6265">
      <pivotArea dataOnly="0" labelOnly="1" outline="0" fieldPosition="0">
        <references count="1">
          <reference field="1" count="1">
            <x v="2485"/>
          </reference>
        </references>
      </pivotArea>
    </format>
    <format dxfId="6264">
      <pivotArea dataOnly="0" labelOnly="1" outline="0" fieldPosition="0">
        <references count="2">
          <reference field="1" count="1" selected="0">
            <x v="2485"/>
          </reference>
          <reference field="3" count="1">
            <x v="180"/>
          </reference>
        </references>
      </pivotArea>
    </format>
    <format dxfId="6263">
      <pivotArea outline="0" fieldPosition="0">
        <references count="2">
          <reference field="1" count="1" selected="0">
            <x v="2499"/>
          </reference>
          <reference field="3" count="1" selected="0">
            <x v="181"/>
          </reference>
        </references>
      </pivotArea>
    </format>
    <format dxfId="6262">
      <pivotArea dataOnly="0" labelOnly="1" outline="0" fieldPosition="0">
        <references count="1">
          <reference field="1" count="1">
            <x v="2499"/>
          </reference>
        </references>
      </pivotArea>
    </format>
    <format dxfId="6261">
      <pivotArea dataOnly="0" labelOnly="1" outline="0" fieldPosition="0">
        <references count="2">
          <reference field="1" count="1" selected="0">
            <x v="2499"/>
          </reference>
          <reference field="3" count="1">
            <x v="181"/>
          </reference>
        </references>
      </pivotArea>
    </format>
    <format dxfId="6260">
      <pivotArea outline="0" fieldPosition="0">
        <references count="2">
          <reference field="1" count="1" selected="0">
            <x v="2513"/>
          </reference>
          <reference field="3" count="1" selected="0">
            <x v="182"/>
          </reference>
        </references>
      </pivotArea>
    </format>
    <format dxfId="6259">
      <pivotArea dataOnly="0" labelOnly="1" outline="0" fieldPosition="0">
        <references count="1">
          <reference field="1" count="1">
            <x v="2513"/>
          </reference>
        </references>
      </pivotArea>
    </format>
    <format dxfId="6258">
      <pivotArea dataOnly="0" labelOnly="1" outline="0" fieldPosition="0">
        <references count="2">
          <reference field="1" count="1" selected="0">
            <x v="2513"/>
          </reference>
          <reference field="3" count="1">
            <x v="182"/>
          </reference>
        </references>
      </pivotArea>
    </format>
    <format dxfId="6257">
      <pivotArea outline="0" fieldPosition="0">
        <references count="2">
          <reference field="1" count="1" selected="0">
            <x v="2527"/>
          </reference>
          <reference field="3" count="1" selected="0">
            <x v="183"/>
          </reference>
        </references>
      </pivotArea>
    </format>
    <format dxfId="6256">
      <pivotArea dataOnly="0" labelOnly="1" outline="0" fieldPosition="0">
        <references count="1">
          <reference field="1" count="1">
            <x v="2527"/>
          </reference>
        </references>
      </pivotArea>
    </format>
    <format dxfId="6255">
      <pivotArea dataOnly="0" labelOnly="1" outline="0" fieldPosition="0">
        <references count="2">
          <reference field="1" count="1" selected="0">
            <x v="2527"/>
          </reference>
          <reference field="3" count="1">
            <x v="183"/>
          </reference>
        </references>
      </pivotArea>
    </format>
    <format dxfId="6254">
      <pivotArea outline="0" fieldPosition="0">
        <references count="2">
          <reference field="1" count="2" selected="0">
            <x v="2554"/>
            <x v="2560"/>
          </reference>
          <reference field="3" count="2" selected="0">
            <x v="184"/>
            <x v="185"/>
          </reference>
        </references>
      </pivotArea>
    </format>
    <format dxfId="6253">
      <pivotArea dataOnly="0" labelOnly="1" outline="0" fieldPosition="0">
        <references count="1">
          <reference field="1" count="2">
            <x v="2554"/>
            <x v="2560"/>
          </reference>
        </references>
      </pivotArea>
    </format>
    <format dxfId="6252">
      <pivotArea dataOnly="0" labelOnly="1" outline="0" fieldPosition="0">
        <references count="2">
          <reference field="1" count="1" selected="0">
            <x v="2554"/>
          </reference>
          <reference field="3" count="1">
            <x v="184"/>
          </reference>
        </references>
      </pivotArea>
    </format>
    <format dxfId="6251">
      <pivotArea dataOnly="0" labelOnly="1" outline="0" fieldPosition="0">
        <references count="2">
          <reference field="1" count="1" selected="0">
            <x v="2560"/>
          </reference>
          <reference field="3" count="1">
            <x v="185"/>
          </reference>
        </references>
      </pivotArea>
    </format>
    <format dxfId="6250">
      <pivotArea outline="0" fieldPosition="0">
        <references count="2">
          <reference field="1" count="1" selected="0">
            <x v="2574"/>
          </reference>
          <reference field="3" count="1" selected="0">
            <x v="186"/>
          </reference>
        </references>
      </pivotArea>
    </format>
    <format dxfId="6249">
      <pivotArea dataOnly="0" labelOnly="1" outline="0" fieldPosition="0">
        <references count="1">
          <reference field="1" count="1">
            <x v="2574"/>
          </reference>
        </references>
      </pivotArea>
    </format>
    <format dxfId="6248">
      <pivotArea dataOnly="0" labelOnly="1" outline="0" fieldPosition="0">
        <references count="2">
          <reference field="1" count="1" selected="0">
            <x v="2574"/>
          </reference>
          <reference field="3" count="1">
            <x v="186"/>
          </reference>
        </references>
      </pivotArea>
    </format>
    <format dxfId="6247">
      <pivotArea outline="0" fieldPosition="0">
        <references count="2">
          <reference field="1" count="1" selected="0">
            <x v="2588"/>
          </reference>
          <reference field="3" count="1" selected="0">
            <x v="187"/>
          </reference>
        </references>
      </pivotArea>
    </format>
    <format dxfId="6246">
      <pivotArea dataOnly="0" labelOnly="1" outline="0" fieldPosition="0">
        <references count="1">
          <reference field="1" count="1">
            <x v="2588"/>
          </reference>
        </references>
      </pivotArea>
    </format>
    <format dxfId="6245">
      <pivotArea dataOnly="0" labelOnly="1" outline="0" fieldPosition="0">
        <references count="2">
          <reference field="1" count="1" selected="0">
            <x v="2588"/>
          </reference>
          <reference field="3" count="1">
            <x v="187"/>
          </reference>
        </references>
      </pivotArea>
    </format>
    <format dxfId="6244">
      <pivotArea outline="0" fieldPosition="0">
        <references count="2">
          <reference field="1" count="1" selected="0">
            <x v="2603"/>
          </reference>
          <reference field="3" count="1" selected="0">
            <x v="188"/>
          </reference>
        </references>
      </pivotArea>
    </format>
    <format dxfId="6243">
      <pivotArea dataOnly="0" labelOnly="1" outline="0" fieldPosition="0">
        <references count="1">
          <reference field="1" count="1">
            <x v="2603"/>
          </reference>
        </references>
      </pivotArea>
    </format>
    <format dxfId="6242">
      <pivotArea dataOnly="0" labelOnly="1" outline="0" fieldPosition="0">
        <references count="2">
          <reference field="1" count="1" selected="0">
            <x v="2603"/>
          </reference>
          <reference field="3" count="1">
            <x v="188"/>
          </reference>
        </references>
      </pivotArea>
    </format>
    <format dxfId="6241">
      <pivotArea outline="0" fieldPosition="0">
        <references count="2">
          <reference field="1" count="1" selected="0">
            <x v="2617"/>
          </reference>
          <reference field="3" count="1" selected="0">
            <x v="189"/>
          </reference>
        </references>
      </pivotArea>
    </format>
    <format dxfId="6240">
      <pivotArea dataOnly="0" labelOnly="1" outline="0" fieldPosition="0">
        <references count="1">
          <reference field="1" count="1">
            <x v="2617"/>
          </reference>
        </references>
      </pivotArea>
    </format>
    <format dxfId="6239">
      <pivotArea dataOnly="0" labelOnly="1" outline="0" fieldPosition="0">
        <references count="2">
          <reference field="1" count="1" selected="0">
            <x v="2617"/>
          </reference>
          <reference field="3" count="1">
            <x v="189"/>
          </reference>
        </references>
      </pivotArea>
    </format>
    <format dxfId="6238">
      <pivotArea outline="0" fieldPosition="0">
        <references count="2">
          <reference field="1" count="2" selected="0">
            <x v="2631"/>
            <x v="2644"/>
          </reference>
          <reference field="3" count="2" selected="0">
            <x v="190"/>
            <x v="191"/>
          </reference>
        </references>
      </pivotArea>
    </format>
    <format dxfId="6237">
      <pivotArea dataOnly="0" labelOnly="1" outline="0" fieldPosition="0">
        <references count="1">
          <reference field="1" count="2">
            <x v="2631"/>
            <x v="2644"/>
          </reference>
        </references>
      </pivotArea>
    </format>
    <format dxfId="6236">
      <pivotArea dataOnly="0" labelOnly="1" outline="0" fieldPosition="0">
        <references count="2">
          <reference field="1" count="1" selected="0">
            <x v="2631"/>
          </reference>
          <reference field="3" count="1">
            <x v="190"/>
          </reference>
        </references>
      </pivotArea>
    </format>
    <format dxfId="6235">
      <pivotArea dataOnly="0" labelOnly="1" outline="0" fieldPosition="0">
        <references count="2">
          <reference field="1" count="1" selected="0">
            <x v="2644"/>
          </reference>
          <reference field="3" count="1">
            <x v="191"/>
          </reference>
        </references>
      </pivotArea>
    </format>
    <format dxfId="6234">
      <pivotArea outline="0" fieldPosition="0">
        <references count="2">
          <reference field="1" count="1" selected="0">
            <x v="2658"/>
          </reference>
          <reference field="3" count="1" selected="0">
            <x v="192"/>
          </reference>
        </references>
      </pivotArea>
    </format>
    <format dxfId="6233">
      <pivotArea dataOnly="0" labelOnly="1" outline="0" fieldPosition="0">
        <references count="1">
          <reference field="1" count="1">
            <x v="2658"/>
          </reference>
        </references>
      </pivotArea>
    </format>
    <format dxfId="6232">
      <pivotArea dataOnly="0" labelOnly="1" outline="0" fieldPosition="0">
        <references count="2">
          <reference field="1" count="1" selected="0">
            <x v="2658"/>
          </reference>
          <reference field="3" count="1">
            <x v="192"/>
          </reference>
        </references>
      </pivotArea>
    </format>
    <format dxfId="6231">
      <pivotArea outline="0" fieldPosition="0">
        <references count="2">
          <reference field="1" count="1" selected="0">
            <x v="2690"/>
          </reference>
          <reference field="3" count="1" selected="0">
            <x v="193"/>
          </reference>
        </references>
      </pivotArea>
    </format>
    <format dxfId="6230">
      <pivotArea dataOnly="0" labelOnly="1" outline="0" fieldPosition="0">
        <references count="1">
          <reference field="1" count="1">
            <x v="2690"/>
          </reference>
        </references>
      </pivotArea>
    </format>
    <format dxfId="6229">
      <pivotArea dataOnly="0" labelOnly="1" outline="0" fieldPosition="0">
        <references count="2">
          <reference field="1" count="1" selected="0">
            <x v="2690"/>
          </reference>
          <reference field="3" count="1">
            <x v="193"/>
          </reference>
        </references>
      </pivotArea>
    </format>
    <format dxfId="6228">
      <pivotArea outline="0" fieldPosition="0">
        <references count="2">
          <reference field="1" count="1" selected="0">
            <x v="2704"/>
          </reference>
          <reference field="3" count="1" selected="0">
            <x v="194"/>
          </reference>
        </references>
      </pivotArea>
    </format>
    <format dxfId="6227">
      <pivotArea dataOnly="0" labelOnly="1" outline="0" fieldPosition="0">
        <references count="1">
          <reference field="1" count="1">
            <x v="2704"/>
          </reference>
        </references>
      </pivotArea>
    </format>
    <format dxfId="6226">
      <pivotArea dataOnly="0" labelOnly="1" outline="0" fieldPosition="0">
        <references count="2">
          <reference field="1" count="1" selected="0">
            <x v="2704"/>
          </reference>
          <reference field="3" count="1">
            <x v="194"/>
          </reference>
        </references>
      </pivotArea>
    </format>
    <format dxfId="6225">
      <pivotArea outline="0" fieldPosition="0">
        <references count="2">
          <reference field="1" count="1" selected="0">
            <x v="2719"/>
          </reference>
          <reference field="3" count="1" selected="0">
            <x v="195"/>
          </reference>
        </references>
      </pivotArea>
    </format>
    <format dxfId="6224">
      <pivotArea dataOnly="0" labelOnly="1" outline="0" fieldPosition="0">
        <references count="1">
          <reference field="1" count="1">
            <x v="2719"/>
          </reference>
        </references>
      </pivotArea>
    </format>
    <format dxfId="6223">
      <pivotArea dataOnly="0" labelOnly="1" outline="0" fieldPosition="0">
        <references count="2">
          <reference field="1" count="1" selected="0">
            <x v="2719"/>
          </reference>
          <reference field="3" count="1">
            <x v="195"/>
          </reference>
        </references>
      </pivotArea>
    </format>
    <format dxfId="6222">
      <pivotArea outline="0" fieldPosition="0">
        <references count="2">
          <reference field="1" count="1" selected="0">
            <x v="2733"/>
          </reference>
          <reference field="3" count="1" selected="0">
            <x v="196"/>
          </reference>
        </references>
      </pivotArea>
    </format>
    <format dxfId="6221">
      <pivotArea dataOnly="0" labelOnly="1" outline="0" fieldPosition="0">
        <references count="1">
          <reference field="1" count="1">
            <x v="2733"/>
          </reference>
        </references>
      </pivotArea>
    </format>
    <format dxfId="6220">
      <pivotArea dataOnly="0" labelOnly="1" outline="0" fieldPosition="0">
        <references count="2">
          <reference field="1" count="1" selected="0">
            <x v="2733"/>
          </reference>
          <reference field="3" count="1">
            <x v="196"/>
          </reference>
        </references>
      </pivotArea>
    </format>
    <format dxfId="6219">
      <pivotArea outline="0" fieldPosition="0">
        <references count="2">
          <reference field="1" count="1" selected="0">
            <x v="2747"/>
          </reference>
          <reference field="3" count="1" selected="0">
            <x v="197"/>
          </reference>
        </references>
      </pivotArea>
    </format>
    <format dxfId="6218">
      <pivotArea dataOnly="0" labelOnly="1" outline="0" fieldPosition="0">
        <references count="1">
          <reference field="1" count="1">
            <x v="2747"/>
          </reference>
        </references>
      </pivotArea>
    </format>
    <format dxfId="6217">
      <pivotArea dataOnly="0" labelOnly="1" outline="0" fieldPosition="0">
        <references count="2">
          <reference field="1" count="1" selected="0">
            <x v="2747"/>
          </reference>
          <reference field="3" count="1">
            <x v="197"/>
          </reference>
        </references>
      </pivotArea>
    </format>
    <format dxfId="6216">
      <pivotArea outline="0" fieldPosition="0">
        <references count="2">
          <reference field="1" count="1" selected="0">
            <x v="2761"/>
          </reference>
          <reference field="3" count="1" selected="0">
            <x v="198"/>
          </reference>
        </references>
      </pivotArea>
    </format>
    <format dxfId="6215">
      <pivotArea dataOnly="0" labelOnly="1" outline="0" fieldPosition="0">
        <references count="1">
          <reference field="1" count="1">
            <x v="2761"/>
          </reference>
        </references>
      </pivotArea>
    </format>
    <format dxfId="6214">
      <pivotArea dataOnly="0" labelOnly="1" outline="0" fieldPosition="0">
        <references count="2">
          <reference field="1" count="1" selected="0">
            <x v="2761"/>
          </reference>
          <reference field="3" count="1">
            <x v="198"/>
          </reference>
        </references>
      </pivotArea>
    </format>
    <format dxfId="6213">
      <pivotArea outline="0" fieldPosition="0">
        <references count="2">
          <reference field="1" count="1" selected="0">
            <x v="2776"/>
          </reference>
          <reference field="3" count="1" selected="0">
            <x v="190"/>
          </reference>
        </references>
      </pivotArea>
    </format>
    <format dxfId="6212">
      <pivotArea dataOnly="0" labelOnly="1" outline="0" fieldPosition="0">
        <references count="1">
          <reference field="1" count="1">
            <x v="2776"/>
          </reference>
        </references>
      </pivotArea>
    </format>
    <format dxfId="6211">
      <pivotArea dataOnly="0" labelOnly="1" outline="0" fieldPosition="0">
        <references count="2">
          <reference field="1" count="1" selected="0">
            <x v="2776"/>
          </reference>
          <reference field="3" count="1">
            <x v="190"/>
          </reference>
        </references>
      </pivotArea>
    </format>
    <format dxfId="6210">
      <pivotArea outline="0" fieldPosition="0">
        <references count="2">
          <reference field="1" count="3" selected="0">
            <x v="2813"/>
            <x v="2814"/>
            <x v="2815"/>
          </reference>
          <reference field="3" count="3" selected="0">
            <x v="199"/>
            <x v="200"/>
            <x v="252"/>
          </reference>
        </references>
      </pivotArea>
    </format>
    <format dxfId="6209">
      <pivotArea dataOnly="0" labelOnly="1" outline="0" fieldPosition="0">
        <references count="1">
          <reference field="1" count="3">
            <x v="2813"/>
            <x v="2814"/>
            <x v="2815"/>
          </reference>
        </references>
      </pivotArea>
    </format>
    <format dxfId="6208">
      <pivotArea dataOnly="0" labelOnly="1" outline="0" fieldPosition="0">
        <references count="2">
          <reference field="1" count="1" selected="0">
            <x v="2813"/>
          </reference>
          <reference field="3" count="1">
            <x v="252"/>
          </reference>
        </references>
      </pivotArea>
    </format>
    <format dxfId="6207">
      <pivotArea dataOnly="0" labelOnly="1" outline="0" fieldPosition="0">
        <references count="2">
          <reference field="1" count="1" selected="0">
            <x v="2814"/>
          </reference>
          <reference field="3" count="1">
            <x v="199"/>
          </reference>
        </references>
      </pivotArea>
    </format>
    <format dxfId="6206">
      <pivotArea dataOnly="0" labelOnly="1" outline="0" fieldPosition="0">
        <references count="2">
          <reference field="1" count="1" selected="0">
            <x v="2815"/>
          </reference>
          <reference field="3" count="1">
            <x v="200"/>
          </reference>
        </references>
      </pivotArea>
    </format>
    <format dxfId="6205">
      <pivotArea outline="0" fieldPosition="0">
        <references count="2">
          <reference field="1" count="1" selected="0">
            <x v="2829"/>
          </reference>
          <reference field="3" count="1" selected="0">
            <x v="201"/>
          </reference>
        </references>
      </pivotArea>
    </format>
    <format dxfId="6204">
      <pivotArea dataOnly="0" labelOnly="1" outline="0" fieldPosition="0">
        <references count="1">
          <reference field="1" count="1">
            <x v="2829"/>
          </reference>
        </references>
      </pivotArea>
    </format>
    <format dxfId="6203">
      <pivotArea dataOnly="0" labelOnly="1" outline="0" fieldPosition="0">
        <references count="2">
          <reference field="1" count="1" selected="0">
            <x v="2829"/>
          </reference>
          <reference field="3" count="1">
            <x v="201"/>
          </reference>
        </references>
      </pivotArea>
    </format>
    <format dxfId="6202">
      <pivotArea outline="0" fieldPosition="0">
        <references count="2">
          <reference field="1" count="1" selected="0">
            <x v="2843"/>
          </reference>
          <reference field="3" count="1" selected="0">
            <x v="202"/>
          </reference>
        </references>
      </pivotArea>
    </format>
    <format dxfId="6201">
      <pivotArea dataOnly="0" labelOnly="1" outline="0" fieldPosition="0">
        <references count="1">
          <reference field="1" count="1">
            <x v="2843"/>
          </reference>
        </references>
      </pivotArea>
    </format>
    <format dxfId="6200">
      <pivotArea dataOnly="0" labelOnly="1" outline="0" fieldPosition="0">
        <references count="2">
          <reference field="1" count="1" selected="0">
            <x v="2843"/>
          </reference>
          <reference field="3" count="1">
            <x v="202"/>
          </reference>
        </references>
      </pivotArea>
    </format>
    <format dxfId="6199">
      <pivotArea outline="0" fieldPosition="0">
        <references count="2">
          <reference field="1" count="1" selected="0">
            <x v="2857"/>
          </reference>
          <reference field="3" count="1" selected="0">
            <x v="203"/>
          </reference>
        </references>
      </pivotArea>
    </format>
    <format dxfId="6198">
      <pivotArea dataOnly="0" labelOnly="1" outline="0" fieldPosition="0">
        <references count="1">
          <reference field="1" count="1">
            <x v="2857"/>
          </reference>
        </references>
      </pivotArea>
    </format>
    <format dxfId="6197">
      <pivotArea dataOnly="0" labelOnly="1" outline="0" fieldPosition="0">
        <references count="2">
          <reference field="1" count="1" selected="0">
            <x v="2857"/>
          </reference>
          <reference field="3" count="1">
            <x v="203"/>
          </reference>
        </references>
      </pivotArea>
    </format>
    <format dxfId="6196">
      <pivotArea outline="0" fieldPosition="0">
        <references count="2">
          <reference field="1" count="1" selected="0">
            <x v="2871"/>
          </reference>
          <reference field="3" count="1" selected="0">
            <x v="204"/>
          </reference>
        </references>
      </pivotArea>
    </format>
    <format dxfId="6195">
      <pivotArea dataOnly="0" labelOnly="1" outline="0" fieldPosition="0">
        <references count="1">
          <reference field="1" count="1">
            <x v="2871"/>
          </reference>
        </references>
      </pivotArea>
    </format>
    <format dxfId="6194">
      <pivotArea dataOnly="0" labelOnly="1" outline="0" fieldPosition="0">
        <references count="2">
          <reference field="1" count="1" selected="0">
            <x v="2871"/>
          </reference>
          <reference field="3" count="1">
            <x v="204"/>
          </reference>
        </references>
      </pivotArea>
    </format>
    <format dxfId="6193">
      <pivotArea outline="0" fieldPosition="0">
        <references count="2">
          <reference field="1" count="1" selected="0">
            <x v="2885"/>
          </reference>
          <reference field="3" count="1" selected="0">
            <x v="205"/>
          </reference>
        </references>
      </pivotArea>
    </format>
    <format dxfId="6192">
      <pivotArea dataOnly="0" labelOnly="1" outline="0" fieldPosition="0">
        <references count="1">
          <reference field="1" count="1">
            <x v="2885"/>
          </reference>
        </references>
      </pivotArea>
    </format>
    <format dxfId="6191">
      <pivotArea dataOnly="0" labelOnly="1" outline="0" fieldPosition="0">
        <references count="2">
          <reference field="1" count="1" selected="0">
            <x v="2885"/>
          </reference>
          <reference field="3" count="1">
            <x v="205"/>
          </reference>
        </references>
      </pivotArea>
    </format>
    <format dxfId="6190">
      <pivotArea outline="0" fieldPosition="0">
        <references count="2">
          <reference field="1" count="1" selected="0">
            <x v="2899"/>
          </reference>
          <reference field="3" count="1" selected="0">
            <x v="206"/>
          </reference>
        </references>
      </pivotArea>
    </format>
    <format dxfId="6189">
      <pivotArea dataOnly="0" labelOnly="1" outline="0" fieldPosition="0">
        <references count="1">
          <reference field="1" count="1">
            <x v="2899"/>
          </reference>
        </references>
      </pivotArea>
    </format>
    <format dxfId="6188">
      <pivotArea dataOnly="0" labelOnly="1" outline="0" fieldPosition="0">
        <references count="2">
          <reference field="1" count="1" selected="0">
            <x v="2899"/>
          </reference>
          <reference field="3" count="1">
            <x v="206"/>
          </reference>
        </references>
      </pivotArea>
    </format>
    <format dxfId="6187">
      <pivotArea outline="0" fieldPosition="0">
        <references count="2">
          <reference field="1" count="1" selected="0">
            <x v="2913"/>
          </reference>
          <reference field="3" count="1" selected="0">
            <x v="207"/>
          </reference>
        </references>
      </pivotArea>
    </format>
    <format dxfId="6186">
      <pivotArea dataOnly="0" labelOnly="1" outline="0" fieldPosition="0">
        <references count="1">
          <reference field="1" count="1">
            <x v="2913"/>
          </reference>
        </references>
      </pivotArea>
    </format>
    <format dxfId="6185">
      <pivotArea dataOnly="0" labelOnly="1" outline="0" fieldPosition="0">
        <references count="2">
          <reference field="1" count="1" selected="0">
            <x v="2913"/>
          </reference>
          <reference field="3" count="1">
            <x v="207"/>
          </reference>
        </references>
      </pivotArea>
    </format>
    <format dxfId="6184">
      <pivotArea outline="0" fieldPosition="0">
        <references count="2">
          <reference field="1" count="1" selected="0">
            <x v="2927"/>
          </reference>
          <reference field="3" count="1" selected="0">
            <x v="208"/>
          </reference>
        </references>
      </pivotArea>
    </format>
    <format dxfId="6183">
      <pivotArea dataOnly="0" labelOnly="1" outline="0" fieldPosition="0">
        <references count="1">
          <reference field="1" count="1">
            <x v="2927"/>
          </reference>
        </references>
      </pivotArea>
    </format>
    <format dxfId="6182">
      <pivotArea dataOnly="0" labelOnly="1" outline="0" fieldPosition="0">
        <references count="2">
          <reference field="1" count="1" selected="0">
            <x v="2927"/>
          </reference>
          <reference field="3" count="1">
            <x v="208"/>
          </reference>
        </references>
      </pivotArea>
    </format>
    <format dxfId="6181">
      <pivotArea outline="0" fieldPosition="0">
        <references count="2">
          <reference field="1" count="2" selected="0">
            <x v="2941"/>
            <x v="2942"/>
          </reference>
          <reference field="3" count="2" selected="0">
            <x v="209"/>
            <x v="210"/>
          </reference>
        </references>
      </pivotArea>
    </format>
    <format dxfId="6180">
      <pivotArea dataOnly="0" labelOnly="1" outline="0" fieldPosition="0">
        <references count="1">
          <reference field="1" count="2">
            <x v="2941"/>
            <x v="2942"/>
          </reference>
        </references>
      </pivotArea>
    </format>
    <format dxfId="6179">
      <pivotArea dataOnly="0" labelOnly="1" outline="0" fieldPosition="0">
        <references count="2">
          <reference field="1" count="1" selected="0">
            <x v="2941"/>
          </reference>
          <reference field="3" count="1">
            <x v="209"/>
          </reference>
        </references>
      </pivotArea>
    </format>
    <format dxfId="6178">
      <pivotArea dataOnly="0" labelOnly="1" outline="0" fieldPosition="0">
        <references count="2">
          <reference field="1" count="1" selected="0">
            <x v="2942"/>
          </reference>
          <reference field="3" count="1">
            <x v="210"/>
          </reference>
        </references>
      </pivotArea>
    </format>
    <format dxfId="6177">
      <pivotArea outline="0" fieldPosition="0">
        <references count="2">
          <reference field="1" count="1" selected="0">
            <x v="2956"/>
          </reference>
          <reference field="3" count="1" selected="0">
            <x v="211"/>
          </reference>
        </references>
      </pivotArea>
    </format>
    <format dxfId="6176">
      <pivotArea dataOnly="0" labelOnly="1" outline="0" fieldPosition="0">
        <references count="1">
          <reference field="1" count="1">
            <x v="2956"/>
          </reference>
        </references>
      </pivotArea>
    </format>
    <format dxfId="6175">
      <pivotArea dataOnly="0" labelOnly="1" outline="0" fieldPosition="0">
        <references count="2">
          <reference field="1" count="1" selected="0">
            <x v="2956"/>
          </reference>
          <reference field="3" count="1">
            <x v="211"/>
          </reference>
        </references>
      </pivotArea>
    </format>
    <format dxfId="6174">
      <pivotArea outline="0" fieldPosition="0">
        <references count="2">
          <reference field="1" count="1" selected="0">
            <x v="2970"/>
          </reference>
          <reference field="3" count="1" selected="0">
            <x v="212"/>
          </reference>
        </references>
      </pivotArea>
    </format>
    <format dxfId="6173">
      <pivotArea dataOnly="0" labelOnly="1" outline="0" fieldPosition="0">
        <references count="1">
          <reference field="1" count="1">
            <x v="2970"/>
          </reference>
        </references>
      </pivotArea>
    </format>
    <format dxfId="6172">
      <pivotArea dataOnly="0" labelOnly="1" outline="0" fieldPosition="0">
        <references count="2">
          <reference field="1" count="1" selected="0">
            <x v="2970"/>
          </reference>
          <reference field="3" count="1">
            <x v="212"/>
          </reference>
        </references>
      </pivotArea>
    </format>
    <format dxfId="6171">
      <pivotArea outline="0" fieldPosition="0">
        <references count="2">
          <reference field="1" count="1" selected="0">
            <x v="2984"/>
          </reference>
          <reference field="3" count="1" selected="0">
            <x v="213"/>
          </reference>
        </references>
      </pivotArea>
    </format>
    <format dxfId="6170">
      <pivotArea dataOnly="0" labelOnly="1" outline="0" fieldPosition="0">
        <references count="1">
          <reference field="1" count="1">
            <x v="2984"/>
          </reference>
        </references>
      </pivotArea>
    </format>
    <format dxfId="6169">
      <pivotArea dataOnly="0" labelOnly="1" outline="0" fieldPosition="0">
        <references count="2">
          <reference field="1" count="1" selected="0">
            <x v="2984"/>
          </reference>
          <reference field="3" count="1">
            <x v="213"/>
          </reference>
        </references>
      </pivotArea>
    </format>
    <format dxfId="6168">
      <pivotArea outline="0" fieldPosition="0">
        <references count="2">
          <reference field="1" count="1" selected="0">
            <x v="2998"/>
          </reference>
          <reference field="3" count="1" selected="0">
            <x v="214"/>
          </reference>
        </references>
      </pivotArea>
    </format>
    <format dxfId="6167">
      <pivotArea dataOnly="0" labelOnly="1" outline="0" fieldPosition="0">
        <references count="1">
          <reference field="1" count="1">
            <x v="2998"/>
          </reference>
        </references>
      </pivotArea>
    </format>
    <format dxfId="6166">
      <pivotArea dataOnly="0" labelOnly="1" outline="0" fieldPosition="0">
        <references count="2">
          <reference field="1" count="1" selected="0">
            <x v="2998"/>
          </reference>
          <reference field="3" count="1">
            <x v="214"/>
          </reference>
        </references>
      </pivotArea>
    </format>
    <format dxfId="6165">
      <pivotArea outline="0" fieldPosition="0">
        <references count="2">
          <reference field="1" count="2" selected="0">
            <x v="3012"/>
            <x v="3013"/>
          </reference>
          <reference field="3" count="2" selected="0">
            <x v="215"/>
            <x v="216"/>
          </reference>
        </references>
      </pivotArea>
    </format>
    <format dxfId="6164">
      <pivotArea dataOnly="0" labelOnly="1" outline="0" fieldPosition="0">
        <references count="1">
          <reference field="1" count="2">
            <x v="3012"/>
            <x v="3013"/>
          </reference>
        </references>
      </pivotArea>
    </format>
    <format dxfId="6163">
      <pivotArea dataOnly="0" labelOnly="1" outline="0" fieldPosition="0">
        <references count="2">
          <reference field="1" count="1" selected="0">
            <x v="3012"/>
          </reference>
          <reference field="3" count="1">
            <x v="215"/>
          </reference>
        </references>
      </pivotArea>
    </format>
    <format dxfId="6162">
      <pivotArea dataOnly="0" labelOnly="1" outline="0" fieldPosition="0">
        <references count="2">
          <reference field="1" count="1" selected="0">
            <x v="3013"/>
          </reference>
          <reference field="3" count="1">
            <x v="216"/>
          </reference>
        </references>
      </pivotArea>
    </format>
    <format dxfId="6161">
      <pivotArea outline="0" fieldPosition="0">
        <references count="2">
          <reference field="1" count="1" selected="0">
            <x v="3027"/>
          </reference>
          <reference field="3" count="1" selected="0">
            <x v="217"/>
          </reference>
        </references>
      </pivotArea>
    </format>
    <format dxfId="6160">
      <pivotArea dataOnly="0" labelOnly="1" outline="0" fieldPosition="0">
        <references count="1">
          <reference field="1" count="1">
            <x v="3027"/>
          </reference>
        </references>
      </pivotArea>
    </format>
    <format dxfId="6159">
      <pivotArea dataOnly="0" labelOnly="1" outline="0" fieldPosition="0">
        <references count="2">
          <reference field="1" count="1" selected="0">
            <x v="3027"/>
          </reference>
          <reference field="3" count="1">
            <x v="217"/>
          </reference>
        </references>
      </pivotArea>
    </format>
    <format dxfId="6158">
      <pivotArea outline="0" fieldPosition="0">
        <references count="2">
          <reference field="1" count="1" selected="0">
            <x v="3041"/>
          </reference>
          <reference field="3" count="1" selected="0">
            <x v="218"/>
          </reference>
        </references>
      </pivotArea>
    </format>
    <format dxfId="6157">
      <pivotArea dataOnly="0" labelOnly="1" outline="0" fieldPosition="0">
        <references count="1">
          <reference field="1" count="1">
            <x v="3041"/>
          </reference>
        </references>
      </pivotArea>
    </format>
    <format dxfId="6156">
      <pivotArea dataOnly="0" labelOnly="1" outline="0" fieldPosition="0">
        <references count="2">
          <reference field="1" count="1" selected="0">
            <x v="3041"/>
          </reference>
          <reference field="3" count="1">
            <x v="218"/>
          </reference>
        </references>
      </pivotArea>
    </format>
    <format dxfId="6155">
      <pivotArea outline="0" fieldPosition="0">
        <references count="2">
          <reference field="1" count="1" selected="0">
            <x v="3055"/>
          </reference>
          <reference field="3" count="1" selected="0">
            <x v="219"/>
          </reference>
        </references>
      </pivotArea>
    </format>
    <format dxfId="6154">
      <pivotArea dataOnly="0" labelOnly="1" outline="0" fieldPosition="0">
        <references count="1">
          <reference field="1" count="1">
            <x v="3055"/>
          </reference>
        </references>
      </pivotArea>
    </format>
    <format dxfId="6153">
      <pivotArea dataOnly="0" labelOnly="1" outline="0" fieldPosition="0">
        <references count="2">
          <reference field="1" count="1" selected="0">
            <x v="3055"/>
          </reference>
          <reference field="3" count="1">
            <x v="219"/>
          </reference>
        </references>
      </pivotArea>
    </format>
    <format dxfId="6152">
      <pivotArea outline="0" fieldPosition="0">
        <references count="2">
          <reference field="1" count="1" selected="0">
            <x v="3069"/>
          </reference>
          <reference field="3" count="1" selected="0">
            <x v="220"/>
          </reference>
        </references>
      </pivotArea>
    </format>
    <format dxfId="6151">
      <pivotArea dataOnly="0" labelOnly="1" outline="0" fieldPosition="0">
        <references count="1">
          <reference field="1" count="1">
            <x v="3069"/>
          </reference>
        </references>
      </pivotArea>
    </format>
    <format dxfId="6150">
      <pivotArea dataOnly="0" labelOnly="1" outline="0" fieldPosition="0">
        <references count="2">
          <reference field="1" count="1" selected="0">
            <x v="3069"/>
          </reference>
          <reference field="3" count="1">
            <x v="220"/>
          </reference>
        </references>
      </pivotArea>
    </format>
    <format dxfId="6149">
      <pivotArea outline="0" fieldPosition="0">
        <references count="2">
          <reference field="1" count="1" selected="0">
            <x v="3083"/>
          </reference>
          <reference field="3" count="1" selected="0">
            <x v="221"/>
          </reference>
        </references>
      </pivotArea>
    </format>
    <format dxfId="6148">
      <pivotArea dataOnly="0" labelOnly="1" outline="0" fieldPosition="0">
        <references count="1">
          <reference field="1" count="1">
            <x v="3083"/>
          </reference>
        </references>
      </pivotArea>
    </format>
    <format dxfId="6147">
      <pivotArea dataOnly="0" labelOnly="1" outline="0" fieldPosition="0">
        <references count="2">
          <reference field="1" count="1" selected="0">
            <x v="3083"/>
          </reference>
          <reference field="3" count="1">
            <x v="221"/>
          </reference>
        </references>
      </pivotArea>
    </format>
    <format dxfId="6146">
      <pivotArea outline="0" fieldPosition="0">
        <references count="2">
          <reference field="1" count="1" selected="0">
            <x v="3097"/>
          </reference>
          <reference field="3" count="1" selected="0">
            <x v="222"/>
          </reference>
        </references>
      </pivotArea>
    </format>
    <format dxfId="6145">
      <pivotArea dataOnly="0" labelOnly="1" outline="0" fieldPosition="0">
        <references count="1">
          <reference field="1" count="1">
            <x v="3097"/>
          </reference>
        </references>
      </pivotArea>
    </format>
    <format dxfId="6144">
      <pivotArea dataOnly="0" labelOnly="1" outline="0" fieldPosition="0">
        <references count="2">
          <reference field="1" count="1" selected="0">
            <x v="3097"/>
          </reference>
          <reference field="3" count="1">
            <x v="222"/>
          </reference>
        </references>
      </pivotArea>
    </format>
    <format dxfId="6143">
      <pivotArea outline="0" fieldPosition="0">
        <references count="2">
          <reference field="1" count="1" selected="0">
            <x v="3111"/>
          </reference>
          <reference field="3" count="1" selected="0">
            <x v="223"/>
          </reference>
        </references>
      </pivotArea>
    </format>
    <format dxfId="6142">
      <pivotArea dataOnly="0" labelOnly="1" outline="0" fieldPosition="0">
        <references count="1">
          <reference field="1" count="1">
            <x v="3111"/>
          </reference>
        </references>
      </pivotArea>
    </format>
    <format dxfId="6141">
      <pivotArea dataOnly="0" labelOnly="1" outline="0" fieldPosition="0">
        <references count="2">
          <reference field="1" count="1" selected="0">
            <x v="3111"/>
          </reference>
          <reference field="3" count="1">
            <x v="223"/>
          </reference>
        </references>
      </pivotArea>
    </format>
    <format dxfId="6140">
      <pivotArea outline="0" fieldPosition="0">
        <references count="2">
          <reference field="1" count="1" selected="0">
            <x v="3125"/>
          </reference>
          <reference field="3" count="1" selected="0">
            <x v="224"/>
          </reference>
        </references>
      </pivotArea>
    </format>
    <format dxfId="6139">
      <pivotArea dataOnly="0" labelOnly="1" outline="0" fieldPosition="0">
        <references count="1">
          <reference field="1" count="1">
            <x v="3125"/>
          </reference>
        </references>
      </pivotArea>
    </format>
    <format dxfId="6138">
      <pivotArea dataOnly="0" labelOnly="1" outline="0" fieldPosition="0">
        <references count="2">
          <reference field="1" count="1" selected="0">
            <x v="3125"/>
          </reference>
          <reference field="3" count="1">
            <x v="224"/>
          </reference>
        </references>
      </pivotArea>
    </format>
    <format dxfId="6137">
      <pivotArea outline="0" fieldPosition="0">
        <references count="2">
          <reference field="1" count="2" selected="0">
            <x v="3139"/>
            <x v="3158"/>
          </reference>
          <reference field="3" count="2" selected="0">
            <x v="4"/>
            <x v="225"/>
          </reference>
        </references>
      </pivotArea>
    </format>
    <format dxfId="6136">
      <pivotArea dataOnly="0" labelOnly="1" outline="0" fieldPosition="0">
        <references count="1">
          <reference field="1" count="2">
            <x v="3139"/>
            <x v="3158"/>
          </reference>
        </references>
      </pivotArea>
    </format>
    <format dxfId="6135">
      <pivotArea dataOnly="0" labelOnly="1" outline="0" fieldPosition="0">
        <references count="2">
          <reference field="1" count="1" selected="0">
            <x v="3139"/>
          </reference>
          <reference field="3" count="1">
            <x v="225"/>
          </reference>
        </references>
      </pivotArea>
    </format>
    <format dxfId="6134">
      <pivotArea dataOnly="0" labelOnly="1" outline="0" fieldPosition="0">
        <references count="2">
          <reference field="1" count="1" selected="0">
            <x v="3158"/>
          </reference>
          <reference field="3" count="1">
            <x v="4"/>
          </reference>
        </references>
      </pivotArea>
    </format>
    <format dxfId="6133">
      <pivotArea outline="0" fieldPosition="0">
        <references count="2">
          <reference field="1" count="1" selected="0">
            <x v="3181"/>
          </reference>
          <reference field="3" count="1" selected="0">
            <x v="226"/>
          </reference>
        </references>
      </pivotArea>
    </format>
    <format dxfId="6132">
      <pivotArea dataOnly="0" labelOnly="1" outline="0" fieldPosition="0">
        <references count="1">
          <reference field="1" count="1">
            <x v="3181"/>
          </reference>
        </references>
      </pivotArea>
    </format>
    <format dxfId="6131">
      <pivotArea dataOnly="0" labelOnly="1" outline="0" fieldPosition="0">
        <references count="2">
          <reference field="1" count="1" selected="0">
            <x v="3181"/>
          </reference>
          <reference field="3" count="1">
            <x v="226"/>
          </reference>
        </references>
      </pivotArea>
    </format>
    <format dxfId="6130">
      <pivotArea outline="0" fieldPosition="0">
        <references count="2">
          <reference field="1" count="1" selected="0">
            <x v="3195"/>
          </reference>
          <reference field="3" count="1" selected="0">
            <x v="3"/>
          </reference>
        </references>
      </pivotArea>
    </format>
    <format dxfId="6129">
      <pivotArea dataOnly="0" labelOnly="1" outline="0" fieldPosition="0">
        <references count="1">
          <reference field="1" count="1">
            <x v="3195"/>
          </reference>
        </references>
      </pivotArea>
    </format>
    <format dxfId="6128">
      <pivotArea dataOnly="0" labelOnly="1" outline="0" fieldPosition="0">
        <references count="2">
          <reference field="1" count="1" selected="0">
            <x v="3195"/>
          </reference>
          <reference field="3" count="1">
            <x v="3"/>
          </reference>
        </references>
      </pivotArea>
    </format>
    <format dxfId="6127">
      <pivotArea outline="0" fieldPosition="0">
        <references count="2">
          <reference field="1" count="1" selected="0">
            <x v="3209"/>
          </reference>
          <reference field="3" count="1" selected="0">
            <x v="227"/>
          </reference>
        </references>
      </pivotArea>
    </format>
    <format dxfId="6126">
      <pivotArea dataOnly="0" labelOnly="1" outline="0" fieldPosition="0">
        <references count="1">
          <reference field="1" count="1">
            <x v="3209"/>
          </reference>
        </references>
      </pivotArea>
    </format>
    <format dxfId="6125">
      <pivotArea dataOnly="0" labelOnly="1" outline="0" fieldPosition="0">
        <references count="2">
          <reference field="1" count="1" selected="0">
            <x v="3209"/>
          </reference>
          <reference field="3" count="1">
            <x v="227"/>
          </reference>
        </references>
      </pivotArea>
    </format>
    <format dxfId="6124">
      <pivotArea outline="0" fieldPosition="0">
        <references count="2">
          <reference field="1" count="1" selected="0">
            <x v="3223"/>
          </reference>
          <reference field="3" count="1" selected="0">
            <x v="228"/>
          </reference>
        </references>
      </pivotArea>
    </format>
    <format dxfId="6123">
      <pivotArea dataOnly="0" labelOnly="1" outline="0" fieldPosition="0">
        <references count="1">
          <reference field="1" count="1">
            <x v="3223"/>
          </reference>
        </references>
      </pivotArea>
    </format>
    <format dxfId="6122">
      <pivotArea dataOnly="0" labelOnly="1" outline="0" fieldPosition="0">
        <references count="2">
          <reference field="1" count="1" selected="0">
            <x v="3223"/>
          </reference>
          <reference field="3" count="1">
            <x v="228"/>
          </reference>
        </references>
      </pivotArea>
    </format>
    <format dxfId="6121">
      <pivotArea outline="0" fieldPosition="0">
        <references count="2">
          <reference field="1" count="1" selected="0">
            <x v="3237"/>
          </reference>
          <reference field="3" count="1" selected="0">
            <x v="229"/>
          </reference>
        </references>
      </pivotArea>
    </format>
    <format dxfId="6120">
      <pivotArea dataOnly="0" labelOnly="1" outline="0" fieldPosition="0">
        <references count="1">
          <reference field="1" count="1">
            <x v="3237"/>
          </reference>
        </references>
      </pivotArea>
    </format>
    <format dxfId="6119">
      <pivotArea dataOnly="0" labelOnly="1" outline="0" fieldPosition="0">
        <references count="2">
          <reference field="1" count="1" selected="0">
            <x v="3237"/>
          </reference>
          <reference field="3" count="1">
            <x v="229"/>
          </reference>
        </references>
      </pivotArea>
    </format>
    <format dxfId="6118">
      <pivotArea outline="0" fieldPosition="0">
        <references count="2">
          <reference field="1" count="1" selected="0">
            <x v="3251"/>
          </reference>
          <reference field="3" count="1" selected="0">
            <x v="230"/>
          </reference>
        </references>
      </pivotArea>
    </format>
    <format dxfId="6117">
      <pivotArea dataOnly="0" labelOnly="1" outline="0" fieldPosition="0">
        <references count="1">
          <reference field="1" count="1">
            <x v="3251"/>
          </reference>
        </references>
      </pivotArea>
    </format>
    <format dxfId="6116">
      <pivotArea dataOnly="0" labelOnly="1" outline="0" fieldPosition="0">
        <references count="2">
          <reference field="1" count="1" selected="0">
            <x v="3251"/>
          </reference>
          <reference field="3" count="1">
            <x v="230"/>
          </reference>
        </references>
      </pivotArea>
    </format>
    <format dxfId="6115">
      <pivotArea outline="0" fieldPosition="0">
        <references count="2">
          <reference field="1" count="1" selected="0">
            <x v="3265"/>
          </reference>
          <reference field="3" count="1" selected="0">
            <x v="231"/>
          </reference>
        </references>
      </pivotArea>
    </format>
    <format dxfId="6114">
      <pivotArea dataOnly="0" labelOnly="1" outline="0" fieldPosition="0">
        <references count="1">
          <reference field="1" count="1">
            <x v="3265"/>
          </reference>
        </references>
      </pivotArea>
    </format>
    <format dxfId="6113">
      <pivotArea dataOnly="0" labelOnly="1" outline="0" fieldPosition="0">
        <references count="2">
          <reference field="1" count="1" selected="0">
            <x v="3265"/>
          </reference>
          <reference field="3" count="1">
            <x v="231"/>
          </reference>
        </references>
      </pivotArea>
    </format>
    <format dxfId="6112">
      <pivotArea outline="0" fieldPosition="0">
        <references count="2">
          <reference field="1" count="2" selected="0">
            <x v="3279"/>
            <x v="3280"/>
          </reference>
          <reference field="3" count="2" selected="0">
            <x v="232"/>
            <x v="233"/>
          </reference>
        </references>
      </pivotArea>
    </format>
    <format dxfId="6111">
      <pivotArea dataOnly="0" labelOnly="1" outline="0" fieldPosition="0">
        <references count="1">
          <reference field="1" count="2">
            <x v="3279"/>
            <x v="3280"/>
          </reference>
        </references>
      </pivotArea>
    </format>
    <format dxfId="6110">
      <pivotArea dataOnly="0" labelOnly="1" outline="0" fieldPosition="0">
        <references count="2">
          <reference field="1" count="1" selected="0">
            <x v="3279"/>
          </reference>
          <reference field="3" count="1">
            <x v="232"/>
          </reference>
        </references>
      </pivotArea>
    </format>
    <format dxfId="6109">
      <pivotArea dataOnly="0" labelOnly="1" outline="0" fieldPosition="0">
        <references count="2">
          <reference field="1" count="1" selected="0">
            <x v="3280"/>
          </reference>
          <reference field="3" count="1">
            <x v="233"/>
          </reference>
        </references>
      </pivotArea>
    </format>
    <format dxfId="6108">
      <pivotArea outline="0" fieldPosition="0">
        <references count="2">
          <reference field="1" count="1" selected="0">
            <x v="3294"/>
          </reference>
          <reference field="3" count="1" selected="0">
            <x v="234"/>
          </reference>
        </references>
      </pivotArea>
    </format>
    <format dxfId="6107">
      <pivotArea dataOnly="0" labelOnly="1" outline="0" fieldPosition="0">
        <references count="1">
          <reference field="1" count="1">
            <x v="3294"/>
          </reference>
        </references>
      </pivotArea>
    </format>
    <format dxfId="6106">
      <pivotArea dataOnly="0" labelOnly="1" outline="0" fieldPosition="0">
        <references count="2">
          <reference field="1" count="1" selected="0">
            <x v="3294"/>
          </reference>
          <reference field="3" count="1">
            <x v="234"/>
          </reference>
        </references>
      </pivotArea>
    </format>
    <format dxfId="6105">
      <pivotArea outline="0" fieldPosition="0">
        <references count="2">
          <reference field="1" count="1" selected="0">
            <x v="3308"/>
          </reference>
          <reference field="3" count="1" selected="0">
            <x v="235"/>
          </reference>
        </references>
      </pivotArea>
    </format>
    <format dxfId="6104">
      <pivotArea dataOnly="0" labelOnly="1" outline="0" fieldPosition="0">
        <references count="1">
          <reference field="1" count="1">
            <x v="3308"/>
          </reference>
        </references>
      </pivotArea>
    </format>
    <format dxfId="6103">
      <pivotArea dataOnly="0" labelOnly="1" outline="0" fieldPosition="0">
        <references count="2">
          <reference field="1" count="1" selected="0">
            <x v="3308"/>
          </reference>
          <reference field="3" count="1">
            <x v="235"/>
          </reference>
        </references>
      </pivotArea>
    </format>
    <format dxfId="6102">
      <pivotArea outline="0" fieldPosition="0">
        <references count="2">
          <reference field="1" count="2" selected="0">
            <x v="3322"/>
            <x v="3323"/>
          </reference>
          <reference field="3" count="2" selected="0">
            <x v="236"/>
            <x v="237"/>
          </reference>
        </references>
      </pivotArea>
    </format>
    <format dxfId="6101">
      <pivotArea dataOnly="0" labelOnly="1" outline="0" fieldPosition="0">
        <references count="1">
          <reference field="1" count="2">
            <x v="3322"/>
            <x v="3323"/>
          </reference>
        </references>
      </pivotArea>
    </format>
    <format dxfId="6100">
      <pivotArea dataOnly="0" labelOnly="1" outline="0" fieldPosition="0">
        <references count="2">
          <reference field="1" count="1" selected="0">
            <x v="3322"/>
          </reference>
          <reference field="3" count="1">
            <x v="236"/>
          </reference>
        </references>
      </pivotArea>
    </format>
    <format dxfId="6099">
      <pivotArea dataOnly="0" labelOnly="1" outline="0" fieldPosition="0">
        <references count="2">
          <reference field="1" count="1" selected="0">
            <x v="3323"/>
          </reference>
          <reference field="3" count="1">
            <x v="237"/>
          </reference>
        </references>
      </pivotArea>
    </format>
    <format dxfId="6098">
      <pivotArea outline="0" fieldPosition="0">
        <references count="2">
          <reference field="1" count="1" selected="0">
            <x v="3337"/>
          </reference>
          <reference field="3" count="1" selected="0">
            <x v="238"/>
          </reference>
        </references>
      </pivotArea>
    </format>
    <format dxfId="6097">
      <pivotArea dataOnly="0" labelOnly="1" outline="0" fieldPosition="0">
        <references count="1">
          <reference field="1" count="1">
            <x v="3337"/>
          </reference>
        </references>
      </pivotArea>
    </format>
    <format dxfId="6096">
      <pivotArea dataOnly="0" labelOnly="1" outline="0" fieldPosition="0">
        <references count="2">
          <reference field="1" count="1" selected="0">
            <x v="3337"/>
          </reference>
          <reference field="3" count="1">
            <x v="238"/>
          </reference>
        </references>
      </pivotArea>
    </format>
    <format dxfId="6095">
      <pivotArea outline="0" fieldPosition="0">
        <references count="2">
          <reference field="1" count="1" selected="0">
            <x v="3351"/>
          </reference>
          <reference field="3" count="1" selected="0">
            <x v="239"/>
          </reference>
        </references>
      </pivotArea>
    </format>
    <format dxfId="6094">
      <pivotArea dataOnly="0" labelOnly="1" outline="0" fieldPosition="0">
        <references count="1">
          <reference field="1" count="1">
            <x v="3351"/>
          </reference>
        </references>
      </pivotArea>
    </format>
    <format dxfId="6093">
      <pivotArea dataOnly="0" labelOnly="1" outline="0" fieldPosition="0">
        <references count="2">
          <reference field="1" count="1" selected="0">
            <x v="3351"/>
          </reference>
          <reference field="3" count="1">
            <x v="239"/>
          </reference>
        </references>
      </pivotArea>
    </format>
    <format dxfId="6092">
      <pivotArea outline="0" fieldPosition="0">
        <references count="2">
          <reference field="1" count="1" selected="0">
            <x v="3365"/>
          </reference>
          <reference field="3" count="1" selected="0">
            <x v="3864"/>
          </reference>
        </references>
      </pivotArea>
    </format>
    <format dxfId="6091">
      <pivotArea dataOnly="0" labelOnly="1" outline="0" fieldPosition="0">
        <references count="1">
          <reference field="1" count="1">
            <x v="3365"/>
          </reference>
        </references>
      </pivotArea>
    </format>
    <format dxfId="6090">
      <pivotArea dataOnly="0" labelOnly="1" outline="0" fieldPosition="0">
        <references count="2">
          <reference field="1" count="1" selected="0">
            <x v="3365"/>
          </reference>
          <reference field="3" count="1">
            <x v="3864"/>
          </reference>
        </references>
      </pivotArea>
    </format>
    <format dxfId="6089">
      <pivotArea outline="0" fieldPosition="0">
        <references count="1">
          <reference field="1" count="1648" selected="0">
            <x v="3376"/>
            <x v="3377"/>
            <x v="3378"/>
            <x v="3379"/>
            <x v="3380"/>
            <x v="3381"/>
            <x v="3385"/>
            <x v="3386"/>
            <x v="3387"/>
            <x v="3388"/>
            <x v="3389"/>
            <x v="3390"/>
            <x v="3391"/>
            <x v="3392"/>
            <x v="3393"/>
            <x v="3394"/>
            <x v="3395"/>
            <x v="3399"/>
            <x v="3400"/>
            <x v="3401"/>
            <x v="3402"/>
            <x v="3403"/>
            <x v="3404"/>
            <x v="3405"/>
            <x v="3406"/>
            <x v="3407"/>
            <x v="3408"/>
            <x v="3409"/>
            <x v="3413"/>
            <x v="3414"/>
            <x v="3415"/>
            <x v="3416"/>
            <x v="3417"/>
            <x v="3418"/>
            <x v="3419"/>
            <x v="3420"/>
            <x v="3421"/>
            <x v="3422"/>
            <x v="3423"/>
            <x v="3424"/>
            <x v="3428"/>
            <x v="3429"/>
            <x v="3430"/>
            <x v="3431"/>
            <x v="3432"/>
            <x v="3433"/>
            <x v="3434"/>
            <x v="3435"/>
            <x v="3436"/>
            <x v="3437"/>
            <x v="3438"/>
            <x v="3439"/>
            <x v="3443"/>
            <x v="3444"/>
            <x v="3445"/>
            <x v="3446"/>
            <x v="3447"/>
            <x v="3448"/>
            <x v="3449"/>
            <x v="3450"/>
            <x v="3451"/>
            <x v="3452"/>
            <x v="3453"/>
            <x v="3457"/>
            <x v="3458"/>
            <x v="3459"/>
            <x v="3460"/>
            <x v="3461"/>
            <x v="3462"/>
            <x v="3463"/>
            <x v="3464"/>
            <x v="3465"/>
            <x v="3466"/>
            <x v="3467"/>
            <x v="3471"/>
            <x v="3472"/>
            <x v="3473"/>
            <x v="3474"/>
            <x v="3475"/>
            <x v="3476"/>
            <x v="3477"/>
            <x v="3478"/>
            <x v="3479"/>
            <x v="3480"/>
            <x v="3481"/>
            <x v="3485"/>
            <x v="3486"/>
            <x v="3487"/>
            <x v="3488"/>
            <x v="3489"/>
            <x v="3490"/>
            <x v="3491"/>
            <x v="3492"/>
            <x v="3493"/>
            <x v="3494"/>
            <x v="3495"/>
            <x v="3499"/>
            <x v="3500"/>
            <x v="3501"/>
            <x v="3502"/>
            <x v="3503"/>
            <x v="3504"/>
            <x v="3505"/>
            <x v="3506"/>
            <x v="3507"/>
            <x v="3508"/>
            <x v="3509"/>
            <x v="3510"/>
            <x v="3514"/>
            <x v="3515"/>
            <x v="3516"/>
            <x v="3517"/>
            <x v="3518"/>
            <x v="3519"/>
            <x v="3520"/>
            <x v="3521"/>
            <x v="3522"/>
            <x v="3523"/>
            <x v="3524"/>
            <x v="3528"/>
            <x v="3529"/>
            <x v="3530"/>
            <x v="3531"/>
            <x v="3532"/>
            <x v="3533"/>
            <x v="3534"/>
            <x v="3535"/>
            <x v="3536"/>
            <x v="3537"/>
            <x v="3538"/>
            <x v="3542"/>
            <x v="3543"/>
            <x v="3544"/>
            <x v="3545"/>
            <x v="3546"/>
            <x v="3547"/>
            <x v="3548"/>
            <x v="3549"/>
            <x v="3558"/>
            <x v="3559"/>
            <x v="3560"/>
            <x v="3579"/>
            <x v="3580"/>
            <x v="3581"/>
            <x v="3595"/>
            <x v="3596"/>
            <x v="3603"/>
            <x v="3604"/>
            <x v="3606"/>
            <x v="3607"/>
            <x v="3608"/>
            <x v="3609"/>
            <x v="3610"/>
            <x v="3611"/>
            <x v="3612"/>
            <x v="3616"/>
            <x v="3617"/>
            <x v="3618"/>
            <x v="3619"/>
            <x v="3620"/>
            <x v="3621"/>
            <x v="3622"/>
            <x v="3623"/>
            <x v="3624"/>
            <x v="3625"/>
            <x v="3626"/>
            <x v="3630"/>
            <x v="3631"/>
            <x v="3632"/>
            <x v="3633"/>
            <x v="3634"/>
            <x v="3635"/>
            <x v="3636"/>
            <x v="3637"/>
            <x v="3638"/>
            <x v="3639"/>
            <x v="3640"/>
            <x v="3644"/>
            <x v="3645"/>
            <x v="3646"/>
            <x v="3647"/>
            <x v="3648"/>
            <x v="3649"/>
            <x v="3650"/>
            <x v="3651"/>
            <x v="3652"/>
            <x v="3653"/>
            <x v="3654"/>
            <x v="3753"/>
            <x v="3754"/>
            <x v="3789"/>
            <x v="3790"/>
            <x v="3794"/>
            <x v="3795"/>
            <x v="3796"/>
            <x v="3797"/>
            <x v="3802"/>
            <x v="3803"/>
            <x v="3804"/>
            <x v="3808"/>
            <x v="3809"/>
            <x v="3810"/>
            <x v="3811"/>
            <x v="3812"/>
            <x v="3813"/>
            <x v="3814"/>
            <x v="3815"/>
            <x v="3819"/>
            <x v="3820"/>
            <x v="3821"/>
            <x v="3822"/>
            <x v="3826"/>
            <x v="3827"/>
            <x v="3828"/>
            <x v="3829"/>
            <x v="3830"/>
            <x v="3831"/>
            <x v="3832"/>
            <x v="3833"/>
            <x v="3834"/>
            <x v="3835"/>
            <x v="3836"/>
            <x v="3843"/>
            <x v="3844"/>
            <x v="3845"/>
            <x v="3846"/>
            <x v="3847"/>
            <x v="3848"/>
            <x v="3849"/>
            <x v="3850"/>
            <x v="3851"/>
            <x v="3852"/>
            <x v="3853"/>
            <x v="3865"/>
            <x v="3866"/>
            <x v="3871"/>
            <x v="3872"/>
            <x v="3874"/>
            <x v="3875"/>
            <x v="3876"/>
            <x v="3877"/>
            <x v="3878"/>
            <x v="3879"/>
            <x v="3880"/>
            <x v="3884"/>
            <x v="3885"/>
            <x v="3886"/>
            <x v="3887"/>
            <x v="3888"/>
            <x v="3889"/>
            <x v="3890"/>
            <x v="3891"/>
            <x v="3892"/>
            <x v="3903"/>
            <x v="3904"/>
            <x v="3905"/>
            <x v="3909"/>
            <x v="3910"/>
            <x v="3911"/>
            <x v="3912"/>
            <x v="3913"/>
            <x v="3914"/>
            <x v="3915"/>
            <x v="3916"/>
            <x v="3917"/>
            <x v="3918"/>
            <x v="3919"/>
            <x v="3923"/>
            <x v="3924"/>
            <x v="3925"/>
            <x v="3926"/>
            <x v="3927"/>
            <x v="3928"/>
            <x v="3929"/>
            <x v="3930"/>
            <x v="3931"/>
            <x v="3932"/>
            <x v="3933"/>
            <x v="3934"/>
            <x v="3944"/>
            <x v="3945"/>
            <x v="3947"/>
            <x v="3948"/>
            <x v="3962"/>
            <x v="3963"/>
            <x v="3964"/>
            <x v="3965"/>
            <x v="3971"/>
            <x v="3972"/>
            <x v="3973"/>
            <x v="3979"/>
            <x v="3980"/>
            <x v="3981"/>
            <x v="3982"/>
            <x v="3984"/>
            <x v="3985"/>
            <x v="3986"/>
            <x v="3987"/>
            <x v="3988"/>
            <x v="3989"/>
            <x v="3990"/>
            <x v="3994"/>
            <x v="3995"/>
            <x v="3996"/>
            <x v="3997"/>
            <x v="3998"/>
            <x v="3999"/>
            <x v="4000"/>
            <x v="4001"/>
            <x v="4002"/>
            <x v="4003"/>
            <x v="4004"/>
            <x v="4008"/>
            <x v="4009"/>
            <x v="4010"/>
            <x v="4011"/>
            <x v="4012"/>
            <x v="4013"/>
            <x v="4014"/>
            <x v="4015"/>
            <x v="4016"/>
            <x v="4017"/>
            <x v="4018"/>
            <x v="4022"/>
            <x v="4023"/>
            <x v="4024"/>
            <x v="4025"/>
            <x v="4026"/>
            <x v="4027"/>
            <x v="4028"/>
            <x v="4029"/>
            <x v="4030"/>
            <x v="4031"/>
            <x v="4032"/>
            <x v="4036"/>
            <x v="4037"/>
            <x v="4038"/>
            <x v="4039"/>
            <x v="4040"/>
            <x v="4041"/>
            <x v="4042"/>
            <x v="4043"/>
            <x v="4044"/>
            <x v="4045"/>
            <x v="4046"/>
            <x v="4047"/>
            <x v="4051"/>
            <x v="4052"/>
            <x v="4053"/>
            <x v="4054"/>
            <x v="4055"/>
            <x v="4056"/>
            <x v="4057"/>
            <x v="4058"/>
            <x v="4059"/>
            <x v="4060"/>
            <x v="4061"/>
            <x v="4062"/>
            <x v="4073"/>
            <x v="4074"/>
            <x v="4076"/>
            <x v="4077"/>
            <x v="4079"/>
            <x v="4080"/>
            <x v="4081"/>
            <x v="4082"/>
            <x v="4083"/>
            <x v="4084"/>
            <x v="4085"/>
            <x v="4089"/>
            <x v="4090"/>
            <x v="4091"/>
            <x v="4092"/>
            <x v="4093"/>
            <x v="4094"/>
            <x v="4095"/>
            <x v="4096"/>
            <x v="4097"/>
            <x v="4098"/>
            <x v="4099"/>
            <x v="4104"/>
            <x v="4105"/>
            <x v="4106"/>
            <x v="4107"/>
            <x v="4108"/>
            <x v="4109"/>
            <x v="4110"/>
            <x v="4111"/>
            <x v="4112"/>
            <x v="4113"/>
            <x v="4114"/>
            <x v="4128"/>
            <x v="4129"/>
            <x v="4130"/>
            <x v="4131"/>
            <x v="4132"/>
            <x v="4133"/>
            <x v="4134"/>
            <x v="4135"/>
            <x v="4136"/>
            <x v="4137"/>
            <x v="4138"/>
            <x v="4158"/>
            <x v="4159"/>
            <x v="4160"/>
            <x v="4161"/>
            <x v="4173"/>
            <x v="4174"/>
            <x v="4175"/>
            <x v="4176"/>
            <x v="4177"/>
            <x v="4178"/>
            <x v="4179"/>
            <x v="4183"/>
            <x v="4184"/>
            <x v="4185"/>
            <x v="4186"/>
            <x v="4187"/>
            <x v="4188"/>
            <x v="4189"/>
            <x v="4190"/>
            <x v="4191"/>
            <x v="4192"/>
            <x v="4193"/>
            <x v="4197"/>
            <x v="4198"/>
            <x v="4199"/>
            <x v="4200"/>
            <x v="4201"/>
            <x v="4202"/>
            <x v="4203"/>
            <x v="4204"/>
            <x v="4205"/>
            <x v="4206"/>
            <x v="4207"/>
            <x v="4216"/>
            <x v="4217"/>
            <x v="4218"/>
            <x v="4219"/>
            <x v="4222"/>
            <x v="4223"/>
            <x v="4224"/>
            <x v="4225"/>
            <x v="4226"/>
            <x v="4230"/>
            <x v="4231"/>
            <x v="4232"/>
            <x v="4236"/>
            <x v="4237"/>
            <x v="4238"/>
            <x v="4239"/>
            <x v="4240"/>
            <x v="4241"/>
            <x v="4242"/>
            <x v="4243"/>
            <x v="4244"/>
            <x v="4245"/>
            <x v="4246"/>
            <x v="4250"/>
            <x v="4251"/>
            <x v="4252"/>
            <x v="4253"/>
            <x v="4254"/>
            <x v="4255"/>
            <x v="4256"/>
            <x v="4257"/>
            <x v="4258"/>
            <x v="4259"/>
            <x v="4260"/>
            <x v="4264"/>
            <x v="4265"/>
            <x v="4266"/>
            <x v="4267"/>
            <x v="4268"/>
            <x v="4269"/>
            <x v="4270"/>
            <x v="4271"/>
            <x v="4272"/>
            <x v="4273"/>
            <x v="4274"/>
            <x v="4278"/>
            <x v="4279"/>
            <x v="4280"/>
            <x v="4281"/>
            <x v="4282"/>
            <x v="4283"/>
            <x v="4284"/>
            <x v="4285"/>
            <x v="4286"/>
            <x v="4287"/>
            <x v="4288"/>
            <x v="4292"/>
            <x v="4293"/>
            <x v="4294"/>
            <x v="4295"/>
            <x v="4296"/>
            <x v="4297"/>
            <x v="4298"/>
            <x v="4299"/>
            <x v="4300"/>
            <x v="4301"/>
            <x v="4302"/>
            <x v="4306"/>
            <x v="4307"/>
            <x v="4308"/>
            <x v="4309"/>
            <x v="4310"/>
            <x v="4311"/>
            <x v="4312"/>
            <x v="4313"/>
            <x v="4314"/>
            <x v="4315"/>
            <x v="4316"/>
            <x v="4320"/>
            <x v="4321"/>
            <x v="4322"/>
            <x v="4323"/>
            <x v="4324"/>
            <x v="4325"/>
            <x v="4326"/>
            <x v="4327"/>
            <x v="4328"/>
            <x v="4329"/>
            <x v="4330"/>
            <x v="4334"/>
            <x v="4335"/>
            <x v="4336"/>
            <x v="4337"/>
            <x v="4338"/>
            <x v="4339"/>
            <x v="4340"/>
            <x v="4341"/>
            <x v="4342"/>
            <x v="4343"/>
            <x v="4344"/>
            <x v="4348"/>
            <x v="4349"/>
            <x v="4350"/>
            <x v="4351"/>
            <x v="4352"/>
            <x v="4353"/>
            <x v="4354"/>
            <x v="4355"/>
            <x v="4356"/>
            <x v="4357"/>
            <x v="4358"/>
            <x v="4359"/>
            <x v="4363"/>
            <x v="4364"/>
            <x v="4365"/>
            <x v="4366"/>
            <x v="4370"/>
            <x v="4371"/>
            <x v="4372"/>
            <x v="4373"/>
            <x v="4374"/>
            <x v="4375"/>
            <x v="4376"/>
            <x v="4380"/>
            <x v="4381"/>
            <x v="4382"/>
            <x v="4383"/>
            <x v="4384"/>
            <x v="4385"/>
            <x v="4386"/>
            <x v="4387"/>
            <x v="4388"/>
            <x v="4389"/>
            <x v="4390"/>
            <x v="4394"/>
            <x v="4395"/>
            <x v="4396"/>
            <x v="4397"/>
            <x v="4398"/>
            <x v="4399"/>
            <x v="4400"/>
            <x v="4401"/>
            <x v="4402"/>
            <x v="4403"/>
            <x v="4404"/>
            <x v="4408"/>
            <x v="4409"/>
            <x v="4410"/>
            <x v="4411"/>
            <x v="4412"/>
            <x v="4413"/>
            <x v="4414"/>
            <x v="4415"/>
            <x v="4416"/>
            <x v="4417"/>
            <x v="4418"/>
            <x v="4419"/>
            <x v="4423"/>
            <x v="4424"/>
            <x v="4425"/>
            <x v="4426"/>
            <x v="4427"/>
            <x v="4428"/>
            <x v="4429"/>
            <x v="4430"/>
            <x v="4431"/>
            <x v="4432"/>
            <x v="4433"/>
            <x v="4437"/>
            <x v="4438"/>
            <x v="4439"/>
            <x v="4440"/>
            <x v="4441"/>
            <x v="4442"/>
            <x v="4443"/>
            <x v="4444"/>
            <x v="4445"/>
            <x v="4446"/>
            <x v="4447"/>
            <x v="4451"/>
            <x v="4452"/>
            <x v="4453"/>
            <x v="4454"/>
            <x v="4455"/>
            <x v="4456"/>
            <x v="4457"/>
            <x v="4458"/>
            <x v="4459"/>
            <x v="4460"/>
            <x v="4461"/>
            <x v="4465"/>
            <x v="4466"/>
            <x v="4467"/>
            <x v="4468"/>
            <x v="4469"/>
            <x v="4470"/>
            <x v="4471"/>
            <x v="4472"/>
            <x v="4473"/>
            <x v="4474"/>
            <x v="4475"/>
            <x v="4479"/>
            <x v="4480"/>
            <x v="4481"/>
            <x v="4482"/>
            <x v="4483"/>
            <x v="4484"/>
            <x v="4485"/>
            <x v="4486"/>
            <x v="4487"/>
            <x v="4488"/>
            <x v="4489"/>
            <x v="4493"/>
            <x v="4494"/>
            <x v="4495"/>
            <x v="4496"/>
            <x v="4497"/>
            <x v="4498"/>
            <x v="4499"/>
            <x v="4500"/>
            <x v="4501"/>
            <x v="4502"/>
            <x v="4503"/>
            <x v="4507"/>
            <x v="4508"/>
            <x v="4509"/>
            <x v="4510"/>
            <x v="4511"/>
            <x v="4512"/>
            <x v="4513"/>
            <x v="4514"/>
            <x v="4515"/>
            <x v="4516"/>
            <x v="4517"/>
            <x v="4521"/>
            <x v="4522"/>
            <x v="4523"/>
            <x v="4524"/>
            <x v="4525"/>
            <x v="4526"/>
            <x v="4527"/>
            <x v="4528"/>
            <x v="4529"/>
            <x v="4530"/>
            <x v="4531"/>
            <x v="4535"/>
            <x v="4536"/>
            <x v="4537"/>
            <x v="4538"/>
            <x v="4539"/>
            <x v="4540"/>
            <x v="4541"/>
            <x v="4542"/>
            <x v="4543"/>
            <x v="4544"/>
            <x v="4619"/>
            <x v="4620"/>
            <x v="4621"/>
            <x v="4622"/>
            <x v="4633"/>
            <x v="4634"/>
            <x v="4635"/>
            <x v="4698"/>
            <x v="4699"/>
            <x v="4700"/>
            <x v="4702"/>
            <x v="4703"/>
            <x v="4704"/>
            <x v="4705"/>
            <x v="4706"/>
            <x v="4707"/>
            <x v="4708"/>
            <x v="4709"/>
            <x v="4710"/>
            <x v="4711"/>
            <x v="4712"/>
            <x v="4717"/>
            <x v="4718"/>
            <x v="4719"/>
            <x v="4720"/>
            <x v="4761"/>
            <x v="4762"/>
            <x v="4763"/>
            <x v="4764"/>
            <x v="4765"/>
            <x v="4766"/>
            <x v="4767"/>
            <x v="4768"/>
            <x v="4769"/>
            <x v="4770"/>
            <x v="4771"/>
            <x v="4772"/>
            <x v="4776"/>
            <x v="4777"/>
            <x v="4778"/>
            <x v="4779"/>
            <x v="4780"/>
            <x v="4787"/>
            <x v="4788"/>
            <x v="4789"/>
            <x v="4790"/>
            <x v="4907"/>
            <x v="4908"/>
            <x v="4909"/>
            <x v="4910"/>
            <x v="4911"/>
            <x v="4912"/>
            <x v="4913"/>
            <x v="4914"/>
            <x v="4915"/>
            <x v="4916"/>
            <x v="4917"/>
            <x v="4918"/>
            <x v="4919"/>
            <x v="4920"/>
            <x v="4921"/>
            <x v="4922"/>
            <x v="4923"/>
            <x v="4924"/>
            <x v="4959"/>
            <x v="4960"/>
            <x v="4961"/>
            <x v="4962"/>
            <x v="4963"/>
            <x v="5305"/>
            <x v="5306"/>
            <x v="5307"/>
            <x v="5308"/>
            <x v="5309"/>
            <x v="5312"/>
            <x v="5313"/>
            <x v="5314"/>
            <x v="5315"/>
            <x v="5316"/>
            <x v="5317"/>
            <x v="5318"/>
            <x v="5319"/>
            <x v="5327"/>
            <x v="5328"/>
            <x v="5369"/>
            <x v="5370"/>
            <x v="5371"/>
            <x v="5372"/>
            <x v="5377"/>
            <x v="5378"/>
            <x v="5379"/>
            <x v="5380"/>
            <x v="5381"/>
            <x v="5382"/>
            <x v="5383"/>
            <x v="5384"/>
            <x v="5385"/>
            <x v="5386"/>
            <x v="5387"/>
            <x v="5388"/>
            <x v="5395"/>
            <x v="5396"/>
            <x v="5397"/>
            <x v="5398"/>
            <x v="5399"/>
            <x v="5403"/>
            <x v="5404"/>
            <x v="5405"/>
            <x v="5406"/>
            <x v="5407"/>
            <x v="5408"/>
            <x v="5409"/>
            <x v="5410"/>
            <x v="5411"/>
            <x v="5412"/>
            <x v="5413"/>
            <x v="5414"/>
            <x v="5415"/>
            <x v="5416"/>
            <x v="5417"/>
            <x v="5418"/>
            <x v="5419"/>
            <x v="5420"/>
            <x v="5421"/>
            <x v="5425"/>
            <x v="5426"/>
            <x v="5427"/>
            <x v="5428"/>
            <x v="5429"/>
            <x v="5430"/>
            <x v="5431"/>
            <x v="5432"/>
            <x v="5433"/>
            <x v="5434"/>
            <x v="5435"/>
            <x v="5439"/>
            <x v="5440"/>
            <x v="5441"/>
            <x v="5442"/>
            <x v="5443"/>
            <x v="5444"/>
            <x v="5445"/>
            <x v="5446"/>
            <x v="5447"/>
            <x v="5449"/>
            <x v="5450"/>
            <x v="5454"/>
            <x v="5455"/>
            <x v="5456"/>
            <x v="5457"/>
            <x v="5458"/>
            <x v="5459"/>
            <x v="5460"/>
            <x v="5461"/>
            <x v="5463"/>
            <x v="5464"/>
            <x v="5468"/>
            <x v="5469"/>
            <x v="5472"/>
            <x v="5473"/>
            <x v="5474"/>
            <x v="5475"/>
            <x v="5476"/>
            <x v="5477"/>
            <x v="5479"/>
            <x v="5480"/>
            <x v="5484"/>
            <x v="5485"/>
            <x v="5486"/>
            <x v="5487"/>
            <x v="5488"/>
            <x v="5489"/>
            <x v="5490"/>
            <x v="5491"/>
            <x v="5493"/>
            <x v="5494"/>
            <x v="5498"/>
            <x v="5499"/>
            <x v="5500"/>
            <x v="5501"/>
            <x v="5502"/>
            <x v="5503"/>
            <x v="5504"/>
            <x v="5505"/>
            <x v="5507"/>
            <x v="5508"/>
            <x v="5512"/>
            <x v="5513"/>
            <x v="5514"/>
            <x v="5515"/>
            <x v="5516"/>
            <x v="5517"/>
            <x v="5518"/>
            <x v="5519"/>
            <x v="5521"/>
            <x v="5522"/>
            <x v="5526"/>
            <x v="5527"/>
            <x v="5528"/>
            <x v="5529"/>
            <x v="5530"/>
            <x v="5531"/>
            <x v="5532"/>
            <x v="5533"/>
            <x v="5535"/>
            <x v="5536"/>
            <x v="5540"/>
            <x v="5541"/>
            <x v="5542"/>
            <x v="5543"/>
            <x v="5544"/>
            <x v="5545"/>
            <x v="5546"/>
            <x v="5547"/>
            <x v="5549"/>
            <x v="5550"/>
            <x v="5554"/>
            <x v="5555"/>
            <x v="5556"/>
            <x v="5557"/>
            <x v="5558"/>
            <x v="5559"/>
            <x v="5560"/>
            <x v="5561"/>
            <x v="5562"/>
            <x v="5563"/>
            <x v="5564"/>
            <x v="5565"/>
            <x v="5570"/>
            <x v="5571"/>
            <x v="5639"/>
            <x v="5640"/>
            <x v="5641"/>
            <x v="5642"/>
            <x v="5643"/>
            <x v="5644"/>
            <x v="5649"/>
            <x v="5650"/>
            <x v="5651"/>
            <x v="5655"/>
            <x v="5656"/>
            <x v="5657"/>
            <x v="5658"/>
            <x v="5659"/>
            <x v="5660"/>
            <x v="5661"/>
            <x v="5662"/>
            <x v="5663"/>
            <x v="5664"/>
            <x v="5665"/>
            <x v="5666"/>
            <x v="5667"/>
            <x v="5671"/>
            <x v="5672"/>
            <x v="5673"/>
            <x v="5674"/>
            <x v="5675"/>
            <x v="5676"/>
            <x v="5677"/>
            <x v="5678"/>
            <x v="5679"/>
            <x v="5680"/>
            <x v="5681"/>
            <x v="5685"/>
            <x v="5686"/>
            <x v="5687"/>
            <x v="5688"/>
            <x v="5689"/>
            <x v="5690"/>
            <x v="5691"/>
            <x v="5692"/>
            <x v="5693"/>
            <x v="5694"/>
            <x v="5695"/>
            <x v="5696"/>
            <x v="5700"/>
            <x v="5701"/>
            <x v="5702"/>
            <x v="5703"/>
            <x v="5704"/>
            <x v="5705"/>
            <x v="5706"/>
            <x v="5707"/>
            <x v="5708"/>
            <x v="5709"/>
            <x v="5710"/>
            <x v="5714"/>
            <x v="5715"/>
            <x v="5716"/>
            <x v="5717"/>
            <x v="5718"/>
            <x v="5719"/>
            <x v="5720"/>
            <x v="5721"/>
            <x v="5722"/>
            <x v="5723"/>
            <x v="5724"/>
            <x v="5728"/>
            <x v="5729"/>
            <x v="5730"/>
            <x v="5731"/>
            <x v="5732"/>
            <x v="5733"/>
            <x v="5734"/>
            <x v="5735"/>
            <x v="5736"/>
            <x v="5737"/>
            <x v="5738"/>
            <x v="5742"/>
            <x v="5743"/>
            <x v="5744"/>
            <x v="5745"/>
            <x v="5746"/>
            <x v="5747"/>
            <x v="5748"/>
            <x v="5749"/>
            <x v="5750"/>
            <x v="5751"/>
            <x v="5752"/>
            <x v="5756"/>
            <x v="5757"/>
            <x v="5758"/>
            <x v="5759"/>
            <x v="5760"/>
            <x v="5761"/>
            <x v="5762"/>
            <x v="5763"/>
            <x v="5764"/>
            <x v="5765"/>
            <x v="5766"/>
            <x v="5770"/>
            <x v="5771"/>
            <x v="5772"/>
            <x v="5773"/>
            <x v="5774"/>
            <x v="5775"/>
            <x v="5776"/>
            <x v="5777"/>
            <x v="5778"/>
            <x v="5779"/>
            <x v="5780"/>
            <x v="5784"/>
            <x v="5785"/>
            <x v="5786"/>
            <x v="5787"/>
            <x v="5788"/>
            <x v="5789"/>
            <x v="5790"/>
            <x v="5791"/>
            <x v="5792"/>
            <x v="5793"/>
            <x v="5794"/>
            <x v="5798"/>
            <x v="5799"/>
            <x v="5800"/>
            <x v="5801"/>
            <x v="5802"/>
            <x v="5803"/>
            <x v="5804"/>
            <x v="5805"/>
            <x v="5806"/>
            <x v="5807"/>
            <x v="5808"/>
            <x v="5812"/>
            <x v="5813"/>
            <x v="5814"/>
            <x v="5815"/>
            <x v="5816"/>
            <x v="5817"/>
            <x v="5818"/>
            <x v="5819"/>
            <x v="5820"/>
            <x v="5821"/>
            <x v="5822"/>
            <x v="5823"/>
            <x v="5827"/>
            <x v="5828"/>
            <x v="5829"/>
            <x v="5830"/>
            <x v="5831"/>
            <x v="5832"/>
            <x v="5833"/>
            <x v="5834"/>
            <x v="5835"/>
            <x v="5836"/>
            <x v="5837"/>
            <x v="5841"/>
            <x v="5842"/>
            <x v="5843"/>
            <x v="5844"/>
            <x v="5845"/>
            <x v="5846"/>
            <x v="5847"/>
            <x v="5848"/>
            <x v="5849"/>
            <x v="5850"/>
            <x v="5851"/>
            <x v="5855"/>
            <x v="5856"/>
            <x v="5857"/>
            <x v="5858"/>
            <x v="5859"/>
            <x v="5860"/>
            <x v="5861"/>
            <x v="5862"/>
            <x v="5863"/>
            <x v="5864"/>
            <x v="5865"/>
            <x v="5869"/>
            <x v="5870"/>
            <x v="5871"/>
            <x v="5872"/>
            <x v="5873"/>
            <x v="5874"/>
            <x v="5875"/>
            <x v="5876"/>
            <x v="5877"/>
            <x v="5878"/>
            <x v="5879"/>
            <x v="5883"/>
            <x v="5884"/>
            <x v="5885"/>
            <x v="5886"/>
            <x v="5887"/>
            <x v="5888"/>
            <x v="5889"/>
            <x v="5890"/>
            <x v="5891"/>
            <x v="5892"/>
            <x v="5893"/>
            <x v="5897"/>
            <x v="5898"/>
            <x v="5899"/>
            <x v="5900"/>
            <x v="5901"/>
            <x v="5902"/>
            <x v="5903"/>
            <x v="5904"/>
            <x v="5905"/>
            <x v="5906"/>
            <x v="5907"/>
            <x v="5908"/>
            <x v="5912"/>
            <x v="5913"/>
            <x v="5914"/>
            <x v="5915"/>
            <x v="5916"/>
            <x v="5917"/>
            <x v="5918"/>
            <x v="5919"/>
            <x v="5920"/>
            <x v="5921"/>
            <x v="5922"/>
            <x v="5926"/>
            <x v="5927"/>
            <x v="5928"/>
            <x v="5929"/>
            <x v="5930"/>
            <x v="5931"/>
            <x v="5932"/>
            <x v="5933"/>
            <x v="5934"/>
            <x v="5935"/>
            <x v="5936"/>
            <x v="5940"/>
            <x v="5941"/>
            <x v="5942"/>
            <x v="5943"/>
            <x v="5944"/>
            <x v="5945"/>
            <x v="5946"/>
            <x v="5947"/>
            <x v="5948"/>
            <x v="5949"/>
            <x v="5950"/>
            <x v="5954"/>
            <x v="5955"/>
            <x v="5956"/>
            <x v="5957"/>
            <x v="5958"/>
            <x v="5959"/>
            <x v="5960"/>
            <x v="5961"/>
            <x v="5962"/>
            <x v="5963"/>
            <x v="5964"/>
            <x v="5968"/>
            <x v="5969"/>
            <x v="5970"/>
            <x v="5971"/>
            <x v="5972"/>
            <x v="5973"/>
            <x v="5974"/>
            <x v="5975"/>
            <x v="5976"/>
            <x v="5977"/>
            <x v="5978"/>
            <x v="5982"/>
            <x v="5983"/>
            <x v="5984"/>
            <x v="5985"/>
            <x v="5986"/>
            <x v="5987"/>
            <x v="5988"/>
            <x v="5989"/>
            <x v="5990"/>
            <x v="5991"/>
            <x v="5992"/>
            <x v="5996"/>
            <x v="5997"/>
            <x v="5998"/>
            <x v="5999"/>
            <x v="6000"/>
            <x v="6001"/>
            <x v="6002"/>
            <x v="6003"/>
            <x v="6004"/>
            <x v="6005"/>
            <x v="6006"/>
            <x v="6010"/>
            <x v="6011"/>
            <x v="6012"/>
            <x v="6013"/>
            <x v="6014"/>
            <x v="6015"/>
            <x v="6016"/>
            <x v="6017"/>
            <x v="6018"/>
            <x v="6019"/>
            <x v="6020"/>
            <x v="6024"/>
            <x v="6025"/>
            <x v="6026"/>
            <x v="6027"/>
            <x v="6028"/>
            <x v="6029"/>
            <x v="6030"/>
            <x v="6031"/>
            <x v="6032"/>
            <x v="6033"/>
            <x v="6034"/>
            <x v="6035"/>
            <x v="6039"/>
            <x v="6040"/>
            <x v="6041"/>
            <x v="6042"/>
            <x v="6043"/>
            <x v="6044"/>
            <x v="6045"/>
            <x v="6046"/>
            <x v="6047"/>
            <x v="6048"/>
            <x v="6049"/>
            <x v="6053"/>
            <x v="6054"/>
            <x v="6055"/>
            <x v="6056"/>
            <x v="6057"/>
            <x v="6058"/>
            <x v="6059"/>
            <x v="6060"/>
            <x v="6061"/>
            <x v="6062"/>
            <x v="6063"/>
            <x v="6067"/>
            <x v="6068"/>
            <x v="6069"/>
            <x v="6070"/>
            <x v="6071"/>
            <x v="6072"/>
            <x v="6073"/>
            <x v="6074"/>
            <x v="6075"/>
            <x v="6076"/>
            <x v="6077"/>
            <x v="6081"/>
            <x v="6082"/>
            <x v="6083"/>
            <x v="6084"/>
            <x v="6085"/>
            <x v="6086"/>
            <x v="6087"/>
            <x v="6088"/>
            <x v="6089"/>
            <x v="6090"/>
            <x v="6091"/>
            <x v="6095"/>
            <x v="6096"/>
            <x v="6097"/>
            <x v="6098"/>
            <x v="6099"/>
            <x v="6100"/>
            <x v="6101"/>
            <x v="6102"/>
            <x v="6103"/>
            <x v="6104"/>
            <x v="6105"/>
            <x v="6109"/>
            <x v="6110"/>
            <x v="6111"/>
            <x v="6112"/>
            <x v="6113"/>
            <x v="6114"/>
            <x v="6115"/>
            <x v="6116"/>
            <x v="6117"/>
            <x v="6118"/>
            <x v="6119"/>
            <x v="6123"/>
            <x v="6124"/>
            <x v="6125"/>
            <x v="6126"/>
            <x v="6127"/>
            <x v="6128"/>
            <x v="6129"/>
            <x v="6130"/>
            <x v="6131"/>
            <x v="6132"/>
            <x v="6133"/>
            <x v="6137"/>
            <x v="6138"/>
            <x v="6139"/>
            <x v="6140"/>
            <x v="6141"/>
            <x v="6142"/>
            <x v="6143"/>
            <x v="6144"/>
            <x v="6145"/>
            <x v="6146"/>
            <x v="6147"/>
            <x v="6151"/>
            <x v="6152"/>
            <x v="6153"/>
            <x v="6154"/>
            <x v="6155"/>
            <x v="6156"/>
            <x v="6157"/>
            <x v="6158"/>
            <x v="6159"/>
            <x v="6160"/>
            <x v="6161"/>
            <x v="6162"/>
            <x v="6166"/>
            <x v="6167"/>
            <x v="6168"/>
            <x v="6169"/>
            <x v="6170"/>
            <x v="6171"/>
            <x v="6172"/>
            <x v="6173"/>
            <x v="6174"/>
            <x v="6175"/>
            <x v="6176"/>
            <x v="6180"/>
            <x v="6181"/>
            <x v="6182"/>
            <x v="6183"/>
            <x v="6184"/>
            <x v="6185"/>
            <x v="6186"/>
            <x v="6187"/>
            <x v="6188"/>
            <x v="6189"/>
            <x v="6190"/>
            <x v="6191"/>
            <x v="6195"/>
            <x v="6196"/>
            <x v="6197"/>
            <x v="6198"/>
            <x v="6199"/>
            <x v="6200"/>
            <x v="6201"/>
            <x v="6202"/>
            <x v="6203"/>
            <x v="6204"/>
            <x v="6205"/>
            <x v="6209"/>
            <x v="6210"/>
            <x v="6211"/>
            <x v="6212"/>
            <x v="6213"/>
            <x v="6214"/>
            <x v="6215"/>
            <x v="6216"/>
            <x v="6217"/>
            <x v="6218"/>
            <x v="6219"/>
            <x v="6223"/>
            <x v="6224"/>
            <x v="6225"/>
            <x v="6226"/>
            <x v="6227"/>
            <x v="6228"/>
            <x v="6229"/>
            <x v="6230"/>
            <x v="6231"/>
            <x v="6232"/>
            <x v="6233"/>
            <x v="6234"/>
            <x v="6235"/>
            <x v="6239"/>
            <x v="6240"/>
            <x v="6241"/>
            <x v="6242"/>
            <x v="6243"/>
            <x v="6244"/>
            <x v="6245"/>
            <x v="6246"/>
            <x v="6247"/>
            <x v="6248"/>
            <x v="6249"/>
            <x v="6253"/>
            <x v="6254"/>
            <x v="6255"/>
            <x v="6256"/>
            <x v="6257"/>
            <x v="6258"/>
            <x v="6259"/>
            <x v="6260"/>
            <x v="6261"/>
            <x v="6262"/>
            <x v="6263"/>
            <x v="6267"/>
            <x v="6268"/>
            <x v="6269"/>
            <x v="6270"/>
            <x v="6271"/>
            <x v="6272"/>
            <x v="6273"/>
            <x v="6274"/>
            <x v="6275"/>
            <x v="6276"/>
            <x v="6277"/>
            <x v="6281"/>
            <x v="6282"/>
            <x v="6283"/>
            <x v="6284"/>
            <x v="6285"/>
            <x v="6286"/>
            <x v="6287"/>
            <x v="6288"/>
            <x v="6289"/>
            <x v="6290"/>
            <x v="6291"/>
            <x v="6295"/>
            <x v="6296"/>
            <x v="6297"/>
            <x v="6298"/>
            <x v="6299"/>
            <x v="6300"/>
            <x v="6305"/>
            <x v="6306"/>
            <x v="6307"/>
            <x v="6308"/>
            <x v="6309"/>
            <x v="6310"/>
            <x v="6311"/>
            <x v="6316"/>
            <x v="6317"/>
            <x v="6318"/>
            <x v="6319"/>
            <x v="6320"/>
            <x v="6321"/>
            <x v="6326"/>
            <x v="6327"/>
            <x v="6328"/>
            <x v="6329"/>
            <x v="6330"/>
            <x v="6331"/>
            <x v="6336"/>
            <x v="6337"/>
            <x v="6338"/>
            <x v="6339"/>
            <x v="6340"/>
            <x v="6341"/>
            <x v="6346"/>
            <x v="6347"/>
            <x v="6348"/>
            <x v="6349"/>
            <x v="6350"/>
            <x v="6351"/>
            <x v="6356"/>
            <x v="6357"/>
            <x v="6358"/>
            <x v="6359"/>
            <x v="6360"/>
            <x v="6361"/>
            <x v="6362"/>
            <x v="6367"/>
            <x v="6368"/>
            <x v="6369"/>
            <x v="6370"/>
            <x v="6371"/>
            <x v="6372"/>
            <x v="6377"/>
            <x v="6378"/>
            <x v="6379"/>
            <x v="6380"/>
            <x v="6381"/>
            <x v="6382"/>
            <x v="6387"/>
            <x v="6388"/>
            <x v="6389"/>
            <x v="6390"/>
            <x v="6391"/>
            <x v="6395"/>
            <x v="6396"/>
            <x v="6397"/>
            <x v="6398"/>
            <x v="6403"/>
            <x v="6404"/>
            <x v="6405"/>
            <x v="6406"/>
            <x v="6407"/>
            <x v="6408"/>
            <x v="6413"/>
            <x v="6414"/>
            <x v="6415"/>
            <x v="6416"/>
            <x v="6417"/>
            <x v="6418"/>
            <x v="6423"/>
            <x v="6424"/>
            <x v="6425"/>
            <x v="6426"/>
            <x v="6427"/>
            <x v="6428"/>
            <x v="6433"/>
            <x v="6434"/>
            <x v="6435"/>
            <x v="6436"/>
            <x v="6437"/>
            <x v="6438"/>
            <x v="6443"/>
            <x v="6444"/>
            <x v="6445"/>
            <x v="6446"/>
            <x v="6447"/>
            <x v="6448"/>
            <x v="6453"/>
            <x v="6454"/>
            <x v="6455"/>
            <x v="6456"/>
            <x v="6457"/>
            <x v="6458"/>
            <x v="6463"/>
            <x v="6464"/>
            <x v="6465"/>
            <x v="6466"/>
            <x v="6467"/>
            <x v="6468"/>
            <x v="6473"/>
            <x v="6474"/>
            <x v="6475"/>
            <x v="6476"/>
            <x v="6477"/>
            <x v="6478"/>
            <x v="6479"/>
            <x v="6484"/>
            <x v="6485"/>
            <x v="6486"/>
            <x v="6487"/>
            <x v="6488"/>
            <x v="6489"/>
            <x v="6494"/>
            <x v="6495"/>
            <x v="6496"/>
            <x v="6497"/>
            <x v="6498"/>
            <x v="6499"/>
            <x v="6504"/>
            <x v="6505"/>
            <x v="6506"/>
            <x v="6507"/>
            <x v="6508"/>
            <x v="6509"/>
            <x v="6514"/>
            <x v="6515"/>
            <x v="6516"/>
            <x v="6517"/>
            <x v="6518"/>
            <x v="6519"/>
            <x v="6524"/>
            <x v="6525"/>
            <x v="6526"/>
            <x v="6527"/>
            <x v="6528"/>
            <x v="6529"/>
            <x v="6534"/>
            <x v="6535"/>
            <x v="6536"/>
            <x v="6537"/>
            <x v="6538"/>
            <x v="6539"/>
            <x v="6544"/>
            <x v="6545"/>
            <x v="6546"/>
            <x v="6547"/>
            <x v="6548"/>
            <x v="6549"/>
            <x v="6554"/>
            <x v="6555"/>
            <x v="6556"/>
            <x v="6557"/>
            <x v="6558"/>
            <x v="6559"/>
            <x v="6560"/>
            <x v="6565"/>
            <x v="6566"/>
            <x v="6567"/>
            <x v="6568"/>
            <x v="6569"/>
            <x v="6570"/>
            <x v="6575"/>
            <x v="6576"/>
            <x v="6577"/>
            <x v="6578"/>
            <x v="6579"/>
            <x v="6580"/>
            <x v="6581"/>
            <x v="6586"/>
            <x v="6587"/>
            <x v="6588"/>
            <x v="6589"/>
            <x v="6590"/>
            <x v="6591"/>
            <x v="6596"/>
            <x v="6597"/>
            <x v="6598"/>
            <x v="6599"/>
            <x v="6600"/>
            <x v="6601"/>
            <x v="6602"/>
            <x v="6607"/>
            <x v="6608"/>
            <x v="6609"/>
            <x v="6610"/>
            <x v="6611"/>
            <x v="6612"/>
            <x v="6613"/>
            <x v="6618"/>
            <x v="6619"/>
            <x v="6620"/>
            <x v="6621"/>
            <x v="6622"/>
            <x v="6623"/>
            <x v="6628"/>
            <x v="6629"/>
            <x v="6630"/>
            <x v="6631"/>
            <x v="6632"/>
            <x v="6633"/>
            <x v="6634"/>
            <x v="6639"/>
            <x v="6640"/>
            <x v="6641"/>
            <x v="6642"/>
            <x v="6643"/>
          </reference>
        </references>
      </pivotArea>
    </format>
    <format dxfId="6088">
      <pivotArea dataOnly="0" labelOnly="1" outline="0" fieldPosition="0">
        <references count="1">
          <reference field="1" count="50">
            <x v="3376"/>
            <x v="3377"/>
            <x v="3378"/>
            <x v="3379"/>
            <x v="3380"/>
            <x v="3381"/>
            <x v="3385"/>
            <x v="3386"/>
            <x v="3387"/>
            <x v="3388"/>
            <x v="3389"/>
            <x v="3390"/>
            <x v="3391"/>
            <x v="3392"/>
            <x v="3393"/>
            <x v="3394"/>
            <x v="3395"/>
            <x v="3399"/>
            <x v="3400"/>
            <x v="3401"/>
            <x v="3402"/>
            <x v="3403"/>
            <x v="3404"/>
            <x v="3405"/>
            <x v="3406"/>
            <x v="3407"/>
            <x v="3408"/>
            <x v="3409"/>
            <x v="3413"/>
            <x v="3414"/>
            <x v="3415"/>
            <x v="3416"/>
            <x v="3417"/>
            <x v="3418"/>
            <x v="3419"/>
            <x v="3420"/>
            <x v="3421"/>
            <x v="3422"/>
            <x v="3423"/>
            <x v="3424"/>
            <x v="3428"/>
            <x v="3429"/>
            <x v="3430"/>
            <x v="3431"/>
            <x v="3432"/>
            <x v="3433"/>
            <x v="3434"/>
            <x v="3435"/>
            <x v="3436"/>
            <x v="3437"/>
          </reference>
        </references>
      </pivotArea>
    </format>
    <format dxfId="6087">
      <pivotArea dataOnly="0" labelOnly="1" outline="0" fieldPosition="0">
        <references count="1">
          <reference field="1" count="50">
            <x v="3438"/>
            <x v="3439"/>
            <x v="3443"/>
            <x v="3444"/>
            <x v="3445"/>
            <x v="3446"/>
            <x v="3447"/>
            <x v="3448"/>
            <x v="3449"/>
            <x v="3450"/>
            <x v="3451"/>
            <x v="3452"/>
            <x v="3453"/>
            <x v="3457"/>
            <x v="3458"/>
            <x v="3459"/>
            <x v="3460"/>
            <x v="3461"/>
            <x v="3462"/>
            <x v="3463"/>
            <x v="3464"/>
            <x v="3465"/>
            <x v="3466"/>
            <x v="3467"/>
            <x v="3471"/>
            <x v="3472"/>
            <x v="3473"/>
            <x v="3474"/>
            <x v="3475"/>
            <x v="3476"/>
            <x v="3477"/>
            <x v="3478"/>
            <x v="3479"/>
            <x v="3480"/>
            <x v="3481"/>
            <x v="3485"/>
            <x v="3486"/>
            <x v="3487"/>
            <x v="3488"/>
            <x v="3489"/>
            <x v="3490"/>
            <x v="3491"/>
            <x v="3492"/>
            <x v="3493"/>
            <x v="3494"/>
            <x v="3495"/>
            <x v="3499"/>
            <x v="3500"/>
            <x v="3501"/>
            <x v="3502"/>
          </reference>
        </references>
      </pivotArea>
    </format>
    <format dxfId="6086">
      <pivotArea dataOnly="0" labelOnly="1" outline="0" fieldPosition="0">
        <references count="1">
          <reference field="1" count="50">
            <x v="3503"/>
            <x v="3504"/>
            <x v="3505"/>
            <x v="3506"/>
            <x v="3507"/>
            <x v="3508"/>
            <x v="3509"/>
            <x v="3510"/>
            <x v="3514"/>
            <x v="3515"/>
            <x v="3516"/>
            <x v="3517"/>
            <x v="3518"/>
            <x v="3519"/>
            <x v="3520"/>
            <x v="3521"/>
            <x v="3522"/>
            <x v="3523"/>
            <x v="3524"/>
            <x v="3528"/>
            <x v="3529"/>
            <x v="3530"/>
            <x v="3531"/>
            <x v="3532"/>
            <x v="3533"/>
            <x v="3534"/>
            <x v="3535"/>
            <x v="3536"/>
            <x v="3537"/>
            <x v="3538"/>
            <x v="3542"/>
            <x v="3543"/>
            <x v="3544"/>
            <x v="3545"/>
            <x v="3546"/>
            <x v="3547"/>
            <x v="3548"/>
            <x v="3549"/>
            <x v="3558"/>
            <x v="3559"/>
            <x v="3560"/>
            <x v="3579"/>
            <x v="3580"/>
            <x v="3581"/>
            <x v="3595"/>
            <x v="3596"/>
            <x v="3603"/>
            <x v="3604"/>
            <x v="3606"/>
            <x v="3607"/>
          </reference>
        </references>
      </pivotArea>
    </format>
    <format dxfId="6085">
      <pivotArea dataOnly="0" labelOnly="1" outline="0" fieldPosition="0">
        <references count="1">
          <reference field="1" count="50">
            <x v="3608"/>
            <x v="3609"/>
            <x v="3610"/>
            <x v="3611"/>
            <x v="3612"/>
            <x v="3616"/>
            <x v="3617"/>
            <x v="3618"/>
            <x v="3619"/>
            <x v="3620"/>
            <x v="3621"/>
            <x v="3622"/>
            <x v="3623"/>
            <x v="3624"/>
            <x v="3625"/>
            <x v="3626"/>
            <x v="3630"/>
            <x v="3631"/>
            <x v="3632"/>
            <x v="3633"/>
            <x v="3634"/>
            <x v="3635"/>
            <x v="3636"/>
            <x v="3637"/>
            <x v="3638"/>
            <x v="3639"/>
            <x v="3640"/>
            <x v="3644"/>
            <x v="3645"/>
            <x v="3646"/>
            <x v="3647"/>
            <x v="3648"/>
            <x v="3649"/>
            <x v="3650"/>
            <x v="3651"/>
            <x v="3652"/>
            <x v="3653"/>
            <x v="3654"/>
            <x v="3753"/>
            <x v="3754"/>
            <x v="3789"/>
            <x v="3790"/>
            <x v="3794"/>
            <x v="3795"/>
            <x v="3796"/>
            <x v="3797"/>
            <x v="3802"/>
            <x v="3803"/>
            <x v="3804"/>
            <x v="3808"/>
          </reference>
        </references>
      </pivotArea>
    </format>
    <format dxfId="6084">
      <pivotArea dataOnly="0" labelOnly="1" outline="0" fieldPosition="0">
        <references count="1">
          <reference field="1" count="50">
            <x v="3809"/>
            <x v="3810"/>
            <x v="3811"/>
            <x v="3812"/>
            <x v="3813"/>
            <x v="3814"/>
            <x v="3815"/>
            <x v="3819"/>
            <x v="3820"/>
            <x v="3821"/>
            <x v="3822"/>
            <x v="3826"/>
            <x v="3827"/>
            <x v="3828"/>
            <x v="3829"/>
            <x v="3830"/>
            <x v="3831"/>
            <x v="3832"/>
            <x v="3833"/>
            <x v="3834"/>
            <x v="3835"/>
            <x v="3836"/>
            <x v="3843"/>
            <x v="3844"/>
            <x v="3845"/>
            <x v="3846"/>
            <x v="3847"/>
            <x v="3848"/>
            <x v="3849"/>
            <x v="3850"/>
            <x v="3851"/>
            <x v="3852"/>
            <x v="3853"/>
            <x v="3865"/>
            <x v="3866"/>
            <x v="3871"/>
            <x v="3872"/>
            <x v="3874"/>
            <x v="3875"/>
            <x v="3876"/>
            <x v="3877"/>
            <x v="3878"/>
            <x v="3879"/>
            <x v="3880"/>
            <x v="3884"/>
            <x v="3885"/>
            <x v="3886"/>
            <x v="3887"/>
            <x v="3888"/>
            <x v="3889"/>
          </reference>
        </references>
      </pivotArea>
    </format>
    <format dxfId="6083">
      <pivotArea dataOnly="0" labelOnly="1" outline="0" fieldPosition="0">
        <references count="1">
          <reference field="1" count="50">
            <x v="3890"/>
            <x v="3891"/>
            <x v="3892"/>
            <x v="3903"/>
            <x v="3904"/>
            <x v="3905"/>
            <x v="3909"/>
            <x v="3910"/>
            <x v="3911"/>
            <x v="3912"/>
            <x v="3913"/>
            <x v="3914"/>
            <x v="3915"/>
            <x v="3916"/>
            <x v="3917"/>
            <x v="3918"/>
            <x v="3919"/>
            <x v="3923"/>
            <x v="3924"/>
            <x v="3925"/>
            <x v="3926"/>
            <x v="3927"/>
            <x v="3928"/>
            <x v="3929"/>
            <x v="3930"/>
            <x v="3931"/>
            <x v="3932"/>
            <x v="3933"/>
            <x v="3934"/>
            <x v="3944"/>
            <x v="3945"/>
            <x v="3947"/>
            <x v="3948"/>
            <x v="3962"/>
            <x v="3963"/>
            <x v="3964"/>
            <x v="3965"/>
            <x v="3971"/>
            <x v="3972"/>
            <x v="3973"/>
            <x v="3979"/>
            <x v="3980"/>
            <x v="3981"/>
            <x v="3982"/>
            <x v="3984"/>
            <x v="3985"/>
            <x v="3986"/>
            <x v="3987"/>
            <x v="3988"/>
            <x v="3989"/>
          </reference>
        </references>
      </pivotArea>
    </format>
    <format dxfId="6082">
      <pivotArea dataOnly="0" labelOnly="1" outline="0" fieldPosition="0">
        <references count="1">
          <reference field="1" count="50">
            <x v="3990"/>
            <x v="3994"/>
            <x v="3995"/>
            <x v="3996"/>
            <x v="3997"/>
            <x v="3998"/>
            <x v="3999"/>
            <x v="4000"/>
            <x v="4001"/>
            <x v="4002"/>
            <x v="4003"/>
            <x v="4004"/>
            <x v="4008"/>
            <x v="4009"/>
            <x v="4010"/>
            <x v="4011"/>
            <x v="4012"/>
            <x v="4013"/>
            <x v="4014"/>
            <x v="4015"/>
            <x v="4016"/>
            <x v="4017"/>
            <x v="4018"/>
            <x v="4022"/>
            <x v="4023"/>
            <x v="4024"/>
            <x v="4025"/>
            <x v="4026"/>
            <x v="4027"/>
            <x v="4028"/>
            <x v="4029"/>
            <x v="4030"/>
            <x v="4031"/>
            <x v="4032"/>
            <x v="4036"/>
            <x v="4037"/>
            <x v="4038"/>
            <x v="4039"/>
            <x v="4040"/>
            <x v="4041"/>
            <x v="4042"/>
            <x v="4043"/>
            <x v="4044"/>
            <x v="4045"/>
            <x v="4046"/>
            <x v="4047"/>
            <x v="4051"/>
            <x v="4052"/>
            <x v="4053"/>
            <x v="4054"/>
          </reference>
        </references>
      </pivotArea>
    </format>
    <format dxfId="6081">
      <pivotArea dataOnly="0" labelOnly="1" outline="0" fieldPosition="0">
        <references count="1">
          <reference field="1" count="50">
            <x v="4055"/>
            <x v="4056"/>
            <x v="4057"/>
            <x v="4058"/>
            <x v="4059"/>
            <x v="4060"/>
            <x v="4061"/>
            <x v="4062"/>
            <x v="4073"/>
            <x v="4074"/>
            <x v="4076"/>
            <x v="4077"/>
            <x v="4079"/>
            <x v="4080"/>
            <x v="4081"/>
            <x v="4082"/>
            <x v="4083"/>
            <x v="4084"/>
            <x v="4085"/>
            <x v="4089"/>
            <x v="4090"/>
            <x v="4091"/>
            <x v="4092"/>
            <x v="4093"/>
            <x v="4094"/>
            <x v="4095"/>
            <x v="4096"/>
            <x v="4097"/>
            <x v="4098"/>
            <x v="4099"/>
            <x v="4104"/>
            <x v="4105"/>
            <x v="4106"/>
            <x v="4107"/>
            <x v="4108"/>
            <x v="4109"/>
            <x v="4110"/>
            <x v="4111"/>
            <x v="4112"/>
            <x v="4113"/>
            <x v="4114"/>
            <x v="4128"/>
            <x v="4129"/>
            <x v="4130"/>
            <x v="4131"/>
            <x v="4132"/>
            <x v="4133"/>
            <x v="4134"/>
            <x v="4135"/>
            <x v="4136"/>
          </reference>
        </references>
      </pivotArea>
    </format>
    <format dxfId="6080">
      <pivotArea dataOnly="0" labelOnly="1" outline="0" fieldPosition="0">
        <references count="1">
          <reference field="1" count="50">
            <x v="4137"/>
            <x v="4138"/>
            <x v="4158"/>
            <x v="4159"/>
            <x v="4160"/>
            <x v="4161"/>
            <x v="4173"/>
            <x v="4174"/>
            <x v="4175"/>
            <x v="4176"/>
            <x v="4177"/>
            <x v="4178"/>
            <x v="4179"/>
            <x v="4183"/>
            <x v="4184"/>
            <x v="4185"/>
            <x v="4186"/>
            <x v="4187"/>
            <x v="4188"/>
            <x v="4189"/>
            <x v="4190"/>
            <x v="4191"/>
            <x v="4192"/>
            <x v="4193"/>
            <x v="4197"/>
            <x v="4198"/>
            <x v="4199"/>
            <x v="4200"/>
            <x v="4201"/>
            <x v="4202"/>
            <x v="4203"/>
            <x v="4204"/>
            <x v="4205"/>
            <x v="4206"/>
            <x v="4207"/>
            <x v="4216"/>
            <x v="4217"/>
            <x v="4218"/>
            <x v="4219"/>
            <x v="4222"/>
            <x v="4223"/>
            <x v="4224"/>
            <x v="4225"/>
            <x v="4226"/>
            <x v="4230"/>
            <x v="4231"/>
            <x v="4232"/>
            <x v="4236"/>
            <x v="4237"/>
            <x v="4238"/>
          </reference>
        </references>
      </pivotArea>
    </format>
    <format dxfId="6079">
      <pivotArea dataOnly="0" labelOnly="1" outline="0" fieldPosition="0">
        <references count="1">
          <reference field="1" count="50">
            <x v="4239"/>
            <x v="4240"/>
            <x v="4241"/>
            <x v="4242"/>
            <x v="4243"/>
            <x v="4244"/>
            <x v="4245"/>
            <x v="4246"/>
            <x v="4250"/>
            <x v="4251"/>
            <x v="4252"/>
            <x v="4253"/>
            <x v="4254"/>
            <x v="4255"/>
            <x v="4256"/>
            <x v="4257"/>
            <x v="4258"/>
            <x v="4259"/>
            <x v="4260"/>
            <x v="4264"/>
            <x v="4265"/>
            <x v="4266"/>
            <x v="4267"/>
            <x v="4268"/>
            <x v="4269"/>
            <x v="4270"/>
            <x v="4271"/>
            <x v="4272"/>
            <x v="4273"/>
            <x v="4274"/>
            <x v="4278"/>
            <x v="4279"/>
            <x v="4280"/>
            <x v="4281"/>
            <x v="4282"/>
            <x v="4283"/>
            <x v="4284"/>
            <x v="4285"/>
            <x v="4286"/>
            <x v="4287"/>
            <x v="4288"/>
            <x v="4292"/>
            <x v="4293"/>
            <x v="4294"/>
            <x v="4295"/>
            <x v="4296"/>
            <x v="4297"/>
            <x v="4298"/>
            <x v="4299"/>
            <x v="4300"/>
          </reference>
        </references>
      </pivotArea>
    </format>
    <format dxfId="6078">
      <pivotArea dataOnly="0" labelOnly="1" outline="0" fieldPosition="0">
        <references count="1">
          <reference field="1" count="50">
            <x v="4301"/>
            <x v="4302"/>
            <x v="4306"/>
            <x v="4307"/>
            <x v="4308"/>
            <x v="4309"/>
            <x v="4310"/>
            <x v="4311"/>
            <x v="4312"/>
            <x v="4313"/>
            <x v="4314"/>
            <x v="4315"/>
            <x v="4316"/>
            <x v="4320"/>
            <x v="4321"/>
            <x v="4322"/>
            <x v="4323"/>
            <x v="4324"/>
            <x v="4325"/>
            <x v="4326"/>
            <x v="4327"/>
            <x v="4328"/>
            <x v="4329"/>
            <x v="4330"/>
            <x v="4334"/>
            <x v="4335"/>
            <x v="4336"/>
            <x v="4337"/>
            <x v="4338"/>
            <x v="4339"/>
            <x v="4340"/>
            <x v="4341"/>
            <x v="4342"/>
            <x v="4343"/>
            <x v="4344"/>
            <x v="4348"/>
            <x v="4349"/>
            <x v="4350"/>
            <x v="4351"/>
            <x v="4352"/>
            <x v="4353"/>
            <x v="4354"/>
            <x v="4355"/>
            <x v="4356"/>
            <x v="4357"/>
            <x v="4358"/>
            <x v="4359"/>
            <x v="4363"/>
            <x v="4364"/>
            <x v="4365"/>
          </reference>
        </references>
      </pivotArea>
    </format>
    <format dxfId="6077">
      <pivotArea dataOnly="0" labelOnly="1" outline="0" fieldPosition="0">
        <references count="1">
          <reference field="1" count="50">
            <x v="4366"/>
            <x v="4370"/>
            <x v="4371"/>
            <x v="4372"/>
            <x v="4373"/>
            <x v="4374"/>
            <x v="4375"/>
            <x v="4376"/>
            <x v="4380"/>
            <x v="4381"/>
            <x v="4382"/>
            <x v="4383"/>
            <x v="4384"/>
            <x v="4385"/>
            <x v="4386"/>
            <x v="4387"/>
            <x v="4388"/>
            <x v="4389"/>
            <x v="4390"/>
            <x v="4394"/>
            <x v="4395"/>
            <x v="4396"/>
            <x v="4397"/>
            <x v="4398"/>
            <x v="4399"/>
            <x v="4400"/>
            <x v="4401"/>
            <x v="4402"/>
            <x v="4403"/>
            <x v="4404"/>
            <x v="4408"/>
            <x v="4409"/>
            <x v="4410"/>
            <x v="4411"/>
            <x v="4412"/>
            <x v="4413"/>
            <x v="4414"/>
            <x v="4415"/>
            <x v="4416"/>
            <x v="4417"/>
            <x v="4418"/>
            <x v="4419"/>
            <x v="4423"/>
            <x v="4424"/>
            <x v="4425"/>
            <x v="4426"/>
            <x v="4427"/>
            <x v="4428"/>
            <x v="4429"/>
            <x v="4430"/>
          </reference>
        </references>
      </pivotArea>
    </format>
    <format dxfId="6076">
      <pivotArea dataOnly="0" labelOnly="1" outline="0" fieldPosition="0">
        <references count="1">
          <reference field="1" count="50">
            <x v="4431"/>
            <x v="4432"/>
            <x v="4433"/>
            <x v="4437"/>
            <x v="4438"/>
            <x v="4439"/>
            <x v="4440"/>
            <x v="4441"/>
            <x v="4442"/>
            <x v="4443"/>
            <x v="4444"/>
            <x v="4445"/>
            <x v="4446"/>
            <x v="4447"/>
            <x v="4451"/>
            <x v="4452"/>
            <x v="4453"/>
            <x v="4454"/>
            <x v="4455"/>
            <x v="4456"/>
            <x v="4457"/>
            <x v="4458"/>
            <x v="4459"/>
            <x v="4460"/>
            <x v="4461"/>
            <x v="4465"/>
            <x v="4466"/>
            <x v="4467"/>
            <x v="4468"/>
            <x v="4469"/>
            <x v="4470"/>
            <x v="4471"/>
            <x v="4472"/>
            <x v="4473"/>
            <x v="4474"/>
            <x v="4475"/>
            <x v="4479"/>
            <x v="4480"/>
            <x v="4481"/>
            <x v="4482"/>
            <x v="4483"/>
            <x v="4484"/>
            <x v="4485"/>
            <x v="4486"/>
            <x v="4487"/>
            <x v="4488"/>
            <x v="4489"/>
            <x v="4493"/>
            <x v="4494"/>
            <x v="4495"/>
          </reference>
        </references>
      </pivotArea>
    </format>
    <format dxfId="6075">
      <pivotArea dataOnly="0" labelOnly="1" outline="0" fieldPosition="0">
        <references count="1">
          <reference field="1" count="50">
            <x v="4496"/>
            <x v="4497"/>
            <x v="4498"/>
            <x v="4499"/>
            <x v="4500"/>
            <x v="4501"/>
            <x v="4502"/>
            <x v="4503"/>
            <x v="4507"/>
            <x v="4508"/>
            <x v="4509"/>
            <x v="4510"/>
            <x v="4511"/>
            <x v="4512"/>
            <x v="4513"/>
            <x v="4514"/>
            <x v="4515"/>
            <x v="4516"/>
            <x v="4517"/>
            <x v="4521"/>
            <x v="4522"/>
            <x v="4523"/>
            <x v="4524"/>
            <x v="4525"/>
            <x v="4526"/>
            <x v="4527"/>
            <x v="4528"/>
            <x v="4529"/>
            <x v="4530"/>
            <x v="4531"/>
            <x v="4535"/>
            <x v="4536"/>
            <x v="4537"/>
            <x v="4538"/>
            <x v="4539"/>
            <x v="4540"/>
            <x v="4541"/>
            <x v="4542"/>
            <x v="4543"/>
            <x v="4544"/>
            <x v="4619"/>
            <x v="4620"/>
            <x v="4621"/>
            <x v="4622"/>
            <x v="4633"/>
            <x v="4634"/>
            <x v="4635"/>
            <x v="4698"/>
            <x v="4699"/>
            <x v="4700"/>
          </reference>
        </references>
      </pivotArea>
    </format>
    <format dxfId="6074">
      <pivotArea dataOnly="0" labelOnly="1" outline="0" fieldPosition="0">
        <references count="1">
          <reference field="1" count="50">
            <x v="4702"/>
            <x v="4703"/>
            <x v="4704"/>
            <x v="4705"/>
            <x v="4706"/>
            <x v="4707"/>
            <x v="4708"/>
            <x v="4709"/>
            <x v="4710"/>
            <x v="4711"/>
            <x v="4712"/>
            <x v="4717"/>
            <x v="4718"/>
            <x v="4719"/>
            <x v="4720"/>
            <x v="4761"/>
            <x v="4762"/>
            <x v="4763"/>
            <x v="4764"/>
            <x v="4765"/>
            <x v="4766"/>
            <x v="4767"/>
            <x v="4768"/>
            <x v="4769"/>
            <x v="4770"/>
            <x v="4771"/>
            <x v="4772"/>
            <x v="4776"/>
            <x v="4777"/>
            <x v="4778"/>
            <x v="4779"/>
            <x v="4780"/>
            <x v="4787"/>
            <x v="4788"/>
            <x v="4789"/>
            <x v="4790"/>
            <x v="4907"/>
            <x v="4908"/>
            <x v="4909"/>
            <x v="4910"/>
            <x v="4911"/>
            <x v="4912"/>
            <x v="4913"/>
            <x v="4914"/>
            <x v="4915"/>
            <x v="4916"/>
            <x v="4917"/>
            <x v="4918"/>
            <x v="4919"/>
            <x v="4920"/>
          </reference>
        </references>
      </pivotArea>
    </format>
    <format dxfId="6073">
      <pivotArea dataOnly="0" labelOnly="1" outline="0" fieldPosition="0">
        <references count="1">
          <reference field="1" count="50">
            <x v="4921"/>
            <x v="4922"/>
            <x v="4923"/>
            <x v="4924"/>
            <x v="4959"/>
            <x v="4960"/>
            <x v="4961"/>
            <x v="4962"/>
            <x v="4963"/>
            <x v="5305"/>
            <x v="5306"/>
            <x v="5307"/>
            <x v="5308"/>
            <x v="5309"/>
            <x v="5312"/>
            <x v="5313"/>
            <x v="5314"/>
            <x v="5315"/>
            <x v="5316"/>
            <x v="5317"/>
            <x v="5318"/>
            <x v="5319"/>
            <x v="5327"/>
            <x v="5328"/>
            <x v="5369"/>
            <x v="5370"/>
            <x v="5371"/>
            <x v="5372"/>
            <x v="5377"/>
            <x v="5378"/>
            <x v="5379"/>
            <x v="5380"/>
            <x v="5381"/>
            <x v="5382"/>
            <x v="5383"/>
            <x v="5384"/>
            <x v="5385"/>
            <x v="5386"/>
            <x v="5387"/>
            <x v="5388"/>
            <x v="5395"/>
            <x v="5396"/>
            <x v="5397"/>
            <x v="5398"/>
            <x v="5399"/>
            <x v="5403"/>
            <x v="5404"/>
            <x v="5405"/>
            <x v="5406"/>
            <x v="5407"/>
          </reference>
        </references>
      </pivotArea>
    </format>
    <format dxfId="6072">
      <pivotArea dataOnly="0" labelOnly="1" outline="0" fieldPosition="0">
        <references count="1">
          <reference field="1" count="50">
            <x v="5408"/>
            <x v="5409"/>
            <x v="5410"/>
            <x v="5411"/>
            <x v="5412"/>
            <x v="5413"/>
            <x v="5414"/>
            <x v="5415"/>
            <x v="5416"/>
            <x v="5417"/>
            <x v="5418"/>
            <x v="5419"/>
            <x v="5420"/>
            <x v="5421"/>
            <x v="5425"/>
            <x v="5426"/>
            <x v="5427"/>
            <x v="5428"/>
            <x v="5429"/>
            <x v="5430"/>
            <x v="5431"/>
            <x v="5432"/>
            <x v="5433"/>
            <x v="5434"/>
            <x v="5435"/>
            <x v="5439"/>
            <x v="5440"/>
            <x v="5441"/>
            <x v="5442"/>
            <x v="5443"/>
            <x v="5444"/>
            <x v="5445"/>
            <x v="5446"/>
            <x v="5447"/>
            <x v="5449"/>
            <x v="5450"/>
            <x v="5454"/>
            <x v="5455"/>
            <x v="5456"/>
            <x v="5457"/>
            <x v="5458"/>
            <x v="5459"/>
            <x v="5460"/>
            <x v="5461"/>
            <x v="5463"/>
            <x v="5464"/>
            <x v="5468"/>
            <x v="5469"/>
            <x v="5472"/>
            <x v="5473"/>
          </reference>
        </references>
      </pivotArea>
    </format>
    <format dxfId="6071">
      <pivotArea dataOnly="0" labelOnly="1" outline="0" fieldPosition="0">
        <references count="1">
          <reference field="1" count="50">
            <x v="5474"/>
            <x v="5475"/>
            <x v="5476"/>
            <x v="5477"/>
            <x v="5479"/>
            <x v="5480"/>
            <x v="5484"/>
            <x v="5485"/>
            <x v="5486"/>
            <x v="5487"/>
            <x v="5488"/>
            <x v="5489"/>
            <x v="5490"/>
            <x v="5491"/>
            <x v="5493"/>
            <x v="5494"/>
            <x v="5498"/>
            <x v="5499"/>
            <x v="5500"/>
            <x v="5501"/>
            <x v="5502"/>
            <x v="5503"/>
            <x v="5504"/>
            <x v="5505"/>
            <x v="5507"/>
            <x v="5508"/>
            <x v="5512"/>
            <x v="5513"/>
            <x v="5514"/>
            <x v="5515"/>
            <x v="5516"/>
            <x v="5517"/>
            <x v="5518"/>
            <x v="5519"/>
            <x v="5521"/>
            <x v="5522"/>
            <x v="5526"/>
            <x v="5527"/>
            <x v="5528"/>
            <x v="5529"/>
            <x v="5530"/>
            <x v="5531"/>
            <x v="5532"/>
            <x v="5533"/>
            <x v="5535"/>
            <x v="5536"/>
            <x v="5540"/>
            <x v="5541"/>
            <x v="5542"/>
            <x v="5543"/>
          </reference>
        </references>
      </pivotArea>
    </format>
    <format dxfId="6070">
      <pivotArea dataOnly="0" labelOnly="1" outline="0" fieldPosition="0">
        <references count="1">
          <reference field="1" count="50">
            <x v="5544"/>
            <x v="5545"/>
            <x v="5546"/>
            <x v="5547"/>
            <x v="5549"/>
            <x v="5550"/>
            <x v="5554"/>
            <x v="5555"/>
            <x v="5556"/>
            <x v="5557"/>
            <x v="5558"/>
            <x v="5559"/>
            <x v="5560"/>
            <x v="5561"/>
            <x v="5562"/>
            <x v="5563"/>
            <x v="5564"/>
            <x v="5565"/>
            <x v="5570"/>
            <x v="5571"/>
            <x v="5639"/>
            <x v="5640"/>
            <x v="5641"/>
            <x v="5642"/>
            <x v="5643"/>
            <x v="5644"/>
            <x v="5649"/>
            <x v="5650"/>
            <x v="5651"/>
            <x v="5655"/>
            <x v="5656"/>
            <x v="5657"/>
            <x v="5658"/>
            <x v="5659"/>
            <x v="5660"/>
            <x v="5661"/>
            <x v="5662"/>
            <x v="5663"/>
            <x v="5664"/>
            <x v="5665"/>
            <x v="5666"/>
            <x v="5667"/>
            <x v="5671"/>
            <x v="5672"/>
            <x v="5673"/>
            <x v="5674"/>
            <x v="5675"/>
            <x v="5676"/>
            <x v="5677"/>
            <x v="5678"/>
          </reference>
        </references>
      </pivotArea>
    </format>
    <format dxfId="6069">
      <pivotArea dataOnly="0" labelOnly="1" outline="0" fieldPosition="0">
        <references count="1">
          <reference field="1" count="50">
            <x v="5679"/>
            <x v="5680"/>
            <x v="5681"/>
            <x v="5685"/>
            <x v="5686"/>
            <x v="5687"/>
            <x v="5688"/>
            <x v="5689"/>
            <x v="5690"/>
            <x v="5691"/>
            <x v="5692"/>
            <x v="5693"/>
            <x v="5694"/>
            <x v="5695"/>
            <x v="5696"/>
            <x v="5700"/>
            <x v="5701"/>
            <x v="5702"/>
            <x v="5703"/>
            <x v="5704"/>
            <x v="5705"/>
            <x v="5706"/>
            <x v="5707"/>
            <x v="5708"/>
            <x v="5709"/>
            <x v="5710"/>
            <x v="5714"/>
            <x v="5715"/>
            <x v="5716"/>
            <x v="5717"/>
            <x v="5718"/>
            <x v="5719"/>
            <x v="5720"/>
            <x v="5721"/>
            <x v="5722"/>
            <x v="5723"/>
            <x v="5724"/>
            <x v="5728"/>
            <x v="5729"/>
            <x v="5730"/>
            <x v="5731"/>
            <x v="5732"/>
            <x v="5733"/>
            <x v="5734"/>
            <x v="5735"/>
            <x v="5736"/>
            <x v="5737"/>
            <x v="5738"/>
            <x v="5742"/>
            <x v="5743"/>
          </reference>
        </references>
      </pivotArea>
    </format>
    <format dxfId="6068">
      <pivotArea dataOnly="0" labelOnly="1" outline="0" fieldPosition="0">
        <references count="1">
          <reference field="1" count="50">
            <x v="5744"/>
            <x v="5745"/>
            <x v="5746"/>
            <x v="5747"/>
            <x v="5748"/>
            <x v="5749"/>
            <x v="5750"/>
            <x v="5751"/>
            <x v="5752"/>
            <x v="5756"/>
            <x v="5757"/>
            <x v="5758"/>
            <x v="5759"/>
            <x v="5760"/>
            <x v="5761"/>
            <x v="5762"/>
            <x v="5763"/>
            <x v="5764"/>
            <x v="5765"/>
            <x v="5766"/>
            <x v="5770"/>
            <x v="5771"/>
            <x v="5772"/>
            <x v="5773"/>
            <x v="5774"/>
            <x v="5775"/>
            <x v="5776"/>
            <x v="5777"/>
            <x v="5778"/>
            <x v="5779"/>
            <x v="5780"/>
            <x v="5784"/>
            <x v="5785"/>
            <x v="5786"/>
            <x v="5787"/>
            <x v="5788"/>
            <x v="5789"/>
            <x v="5790"/>
            <x v="5791"/>
            <x v="5792"/>
            <x v="5793"/>
            <x v="5794"/>
            <x v="5798"/>
            <x v="5799"/>
            <x v="5800"/>
            <x v="5801"/>
            <x v="5802"/>
            <x v="5803"/>
            <x v="5804"/>
            <x v="5805"/>
          </reference>
        </references>
      </pivotArea>
    </format>
    <format dxfId="6067">
      <pivotArea dataOnly="0" labelOnly="1" outline="0" fieldPosition="0">
        <references count="1">
          <reference field="1" count="50">
            <x v="5806"/>
            <x v="5807"/>
            <x v="5808"/>
            <x v="5812"/>
            <x v="5813"/>
            <x v="5814"/>
            <x v="5815"/>
            <x v="5816"/>
            <x v="5817"/>
            <x v="5818"/>
            <x v="5819"/>
            <x v="5820"/>
            <x v="5821"/>
            <x v="5822"/>
            <x v="5823"/>
            <x v="5827"/>
            <x v="5828"/>
            <x v="5829"/>
            <x v="5830"/>
            <x v="5831"/>
            <x v="5832"/>
            <x v="5833"/>
            <x v="5834"/>
            <x v="5835"/>
            <x v="5836"/>
            <x v="5837"/>
            <x v="5841"/>
            <x v="5842"/>
            <x v="5843"/>
            <x v="5844"/>
            <x v="5845"/>
            <x v="5846"/>
            <x v="5847"/>
            <x v="5848"/>
            <x v="5849"/>
            <x v="5850"/>
            <x v="5851"/>
            <x v="5855"/>
            <x v="5856"/>
            <x v="5857"/>
            <x v="5858"/>
            <x v="5859"/>
            <x v="5860"/>
            <x v="5861"/>
            <x v="5862"/>
            <x v="5863"/>
            <x v="5864"/>
            <x v="5865"/>
            <x v="5869"/>
            <x v="5870"/>
          </reference>
        </references>
      </pivotArea>
    </format>
    <format dxfId="6066">
      <pivotArea dataOnly="0" labelOnly="1" outline="0" fieldPosition="0">
        <references count="1">
          <reference field="1" count="50">
            <x v="5871"/>
            <x v="5872"/>
            <x v="5873"/>
            <x v="5874"/>
            <x v="5875"/>
            <x v="5876"/>
            <x v="5877"/>
            <x v="5878"/>
            <x v="5879"/>
            <x v="5883"/>
            <x v="5884"/>
            <x v="5885"/>
            <x v="5886"/>
            <x v="5887"/>
            <x v="5888"/>
            <x v="5889"/>
            <x v="5890"/>
            <x v="5891"/>
            <x v="5892"/>
            <x v="5893"/>
            <x v="5897"/>
            <x v="5898"/>
            <x v="5899"/>
            <x v="5900"/>
            <x v="5901"/>
            <x v="5902"/>
            <x v="5903"/>
            <x v="5904"/>
            <x v="5905"/>
            <x v="5906"/>
            <x v="5907"/>
            <x v="5908"/>
            <x v="5912"/>
            <x v="5913"/>
            <x v="5914"/>
            <x v="5915"/>
            <x v="5916"/>
            <x v="5917"/>
            <x v="5918"/>
            <x v="5919"/>
            <x v="5920"/>
            <x v="5921"/>
            <x v="5922"/>
            <x v="5926"/>
            <x v="5927"/>
            <x v="5928"/>
            <x v="5929"/>
            <x v="5930"/>
            <x v="5931"/>
            <x v="5932"/>
          </reference>
        </references>
      </pivotArea>
    </format>
    <format dxfId="6065">
      <pivotArea dataOnly="0" labelOnly="1" outline="0" fieldPosition="0">
        <references count="1">
          <reference field="1" count="50">
            <x v="5933"/>
            <x v="5934"/>
            <x v="5935"/>
            <x v="5936"/>
            <x v="5940"/>
            <x v="5941"/>
            <x v="5942"/>
            <x v="5943"/>
            <x v="5944"/>
            <x v="5945"/>
            <x v="5946"/>
            <x v="5947"/>
            <x v="5948"/>
            <x v="5949"/>
            <x v="5950"/>
            <x v="5954"/>
            <x v="5955"/>
            <x v="5956"/>
            <x v="5957"/>
            <x v="5958"/>
            <x v="5959"/>
            <x v="5960"/>
            <x v="5961"/>
            <x v="5962"/>
            <x v="5963"/>
            <x v="5964"/>
            <x v="5968"/>
            <x v="5969"/>
            <x v="5970"/>
            <x v="5971"/>
            <x v="5972"/>
            <x v="5973"/>
            <x v="5974"/>
            <x v="5975"/>
            <x v="5976"/>
            <x v="5977"/>
            <x v="5978"/>
            <x v="5982"/>
            <x v="5983"/>
            <x v="5984"/>
            <x v="5985"/>
            <x v="5986"/>
            <x v="5987"/>
            <x v="5988"/>
            <x v="5989"/>
            <x v="5990"/>
            <x v="5991"/>
            <x v="5992"/>
            <x v="5996"/>
            <x v="5997"/>
          </reference>
        </references>
      </pivotArea>
    </format>
    <format dxfId="6064">
      <pivotArea dataOnly="0" labelOnly="1" outline="0" fieldPosition="0">
        <references count="1">
          <reference field="1" count="50">
            <x v="5998"/>
            <x v="5999"/>
            <x v="6000"/>
            <x v="6001"/>
            <x v="6002"/>
            <x v="6003"/>
            <x v="6004"/>
            <x v="6005"/>
            <x v="6006"/>
            <x v="6010"/>
            <x v="6011"/>
            <x v="6012"/>
            <x v="6013"/>
            <x v="6014"/>
            <x v="6015"/>
            <x v="6016"/>
            <x v="6017"/>
            <x v="6018"/>
            <x v="6019"/>
            <x v="6020"/>
            <x v="6024"/>
            <x v="6025"/>
            <x v="6026"/>
            <x v="6027"/>
            <x v="6028"/>
            <x v="6029"/>
            <x v="6030"/>
            <x v="6031"/>
            <x v="6032"/>
            <x v="6033"/>
            <x v="6034"/>
            <x v="6035"/>
            <x v="6039"/>
            <x v="6040"/>
            <x v="6041"/>
            <x v="6042"/>
            <x v="6043"/>
            <x v="6044"/>
            <x v="6045"/>
            <x v="6046"/>
            <x v="6047"/>
            <x v="6048"/>
            <x v="6049"/>
            <x v="6053"/>
            <x v="6054"/>
            <x v="6055"/>
            <x v="6056"/>
            <x v="6057"/>
            <x v="6058"/>
            <x v="6059"/>
          </reference>
        </references>
      </pivotArea>
    </format>
    <format dxfId="6063">
      <pivotArea dataOnly="0" labelOnly="1" outline="0" fieldPosition="0">
        <references count="1">
          <reference field="1" count="50">
            <x v="6060"/>
            <x v="6061"/>
            <x v="6062"/>
            <x v="6063"/>
            <x v="6067"/>
            <x v="6068"/>
            <x v="6069"/>
            <x v="6070"/>
            <x v="6071"/>
            <x v="6072"/>
            <x v="6073"/>
            <x v="6074"/>
            <x v="6075"/>
            <x v="6076"/>
            <x v="6077"/>
            <x v="6081"/>
            <x v="6082"/>
            <x v="6083"/>
            <x v="6084"/>
            <x v="6085"/>
            <x v="6086"/>
            <x v="6087"/>
            <x v="6088"/>
            <x v="6089"/>
            <x v="6090"/>
            <x v="6091"/>
            <x v="6095"/>
            <x v="6096"/>
            <x v="6097"/>
            <x v="6098"/>
            <x v="6099"/>
            <x v="6100"/>
            <x v="6101"/>
            <x v="6102"/>
            <x v="6103"/>
            <x v="6104"/>
            <x v="6105"/>
            <x v="6109"/>
            <x v="6110"/>
            <x v="6111"/>
            <x v="6112"/>
            <x v="6113"/>
            <x v="6114"/>
            <x v="6115"/>
            <x v="6116"/>
            <x v="6117"/>
            <x v="6118"/>
            <x v="6119"/>
            <x v="6123"/>
            <x v="6124"/>
          </reference>
        </references>
      </pivotArea>
    </format>
    <format dxfId="6062">
      <pivotArea dataOnly="0" labelOnly="1" outline="0" fieldPosition="0">
        <references count="1">
          <reference field="1" count="50">
            <x v="6125"/>
            <x v="6126"/>
            <x v="6127"/>
            <x v="6128"/>
            <x v="6129"/>
            <x v="6130"/>
            <x v="6131"/>
            <x v="6132"/>
            <x v="6133"/>
            <x v="6137"/>
            <x v="6138"/>
            <x v="6139"/>
            <x v="6140"/>
            <x v="6141"/>
            <x v="6142"/>
            <x v="6143"/>
            <x v="6144"/>
            <x v="6145"/>
            <x v="6146"/>
            <x v="6147"/>
            <x v="6151"/>
            <x v="6152"/>
            <x v="6153"/>
            <x v="6154"/>
            <x v="6155"/>
            <x v="6156"/>
            <x v="6157"/>
            <x v="6158"/>
            <x v="6159"/>
            <x v="6160"/>
            <x v="6161"/>
            <x v="6162"/>
            <x v="6166"/>
            <x v="6167"/>
            <x v="6168"/>
            <x v="6169"/>
            <x v="6170"/>
            <x v="6171"/>
            <x v="6172"/>
            <x v="6173"/>
            <x v="6174"/>
            <x v="6175"/>
            <x v="6176"/>
            <x v="6180"/>
            <x v="6181"/>
            <x v="6182"/>
            <x v="6183"/>
            <x v="6184"/>
            <x v="6185"/>
            <x v="6186"/>
          </reference>
        </references>
      </pivotArea>
    </format>
    <format dxfId="6061">
      <pivotArea dataOnly="0" labelOnly="1" outline="0" fieldPosition="0">
        <references count="1">
          <reference field="1" count="50">
            <x v="6187"/>
            <x v="6188"/>
            <x v="6189"/>
            <x v="6190"/>
            <x v="6191"/>
            <x v="6195"/>
            <x v="6196"/>
            <x v="6197"/>
            <x v="6198"/>
            <x v="6199"/>
            <x v="6200"/>
            <x v="6201"/>
            <x v="6202"/>
            <x v="6203"/>
            <x v="6204"/>
            <x v="6205"/>
            <x v="6209"/>
            <x v="6210"/>
            <x v="6211"/>
            <x v="6212"/>
            <x v="6213"/>
            <x v="6214"/>
            <x v="6215"/>
            <x v="6216"/>
            <x v="6217"/>
            <x v="6218"/>
            <x v="6219"/>
            <x v="6223"/>
            <x v="6224"/>
            <x v="6225"/>
            <x v="6226"/>
            <x v="6227"/>
            <x v="6228"/>
            <x v="6229"/>
            <x v="6230"/>
            <x v="6231"/>
            <x v="6232"/>
            <x v="6233"/>
            <x v="6234"/>
            <x v="6235"/>
            <x v="6239"/>
            <x v="6240"/>
            <x v="6241"/>
            <x v="6242"/>
            <x v="6243"/>
            <x v="6244"/>
            <x v="6245"/>
            <x v="6246"/>
            <x v="6247"/>
            <x v="6248"/>
          </reference>
        </references>
      </pivotArea>
    </format>
    <format dxfId="6060">
      <pivotArea dataOnly="0" labelOnly="1" outline="0" fieldPosition="0">
        <references count="1">
          <reference field="1" count="50">
            <x v="6249"/>
            <x v="6253"/>
            <x v="6254"/>
            <x v="6255"/>
            <x v="6256"/>
            <x v="6257"/>
            <x v="6258"/>
            <x v="6259"/>
            <x v="6260"/>
            <x v="6261"/>
            <x v="6262"/>
            <x v="6263"/>
            <x v="6267"/>
            <x v="6268"/>
            <x v="6269"/>
            <x v="6270"/>
            <x v="6271"/>
            <x v="6272"/>
            <x v="6273"/>
            <x v="6274"/>
            <x v="6275"/>
            <x v="6276"/>
            <x v="6277"/>
            <x v="6281"/>
            <x v="6282"/>
            <x v="6283"/>
            <x v="6284"/>
            <x v="6285"/>
            <x v="6286"/>
            <x v="6287"/>
            <x v="6288"/>
            <x v="6289"/>
            <x v="6290"/>
            <x v="6291"/>
            <x v="6295"/>
            <x v="6296"/>
            <x v="6297"/>
            <x v="6298"/>
            <x v="6299"/>
            <x v="6300"/>
            <x v="6305"/>
            <x v="6306"/>
            <x v="6307"/>
            <x v="6308"/>
            <x v="6309"/>
            <x v="6310"/>
            <x v="6311"/>
            <x v="6316"/>
            <x v="6317"/>
            <x v="6318"/>
          </reference>
        </references>
      </pivotArea>
    </format>
    <format dxfId="6059">
      <pivotArea dataOnly="0" labelOnly="1" outline="0" fieldPosition="0">
        <references count="1">
          <reference field="1" count="50">
            <x v="6319"/>
            <x v="6320"/>
            <x v="6321"/>
            <x v="6326"/>
            <x v="6327"/>
            <x v="6328"/>
            <x v="6329"/>
            <x v="6330"/>
            <x v="6331"/>
            <x v="6336"/>
            <x v="6337"/>
            <x v="6338"/>
            <x v="6339"/>
            <x v="6340"/>
            <x v="6341"/>
            <x v="6346"/>
            <x v="6347"/>
            <x v="6348"/>
            <x v="6349"/>
            <x v="6350"/>
            <x v="6351"/>
            <x v="6356"/>
            <x v="6357"/>
            <x v="6358"/>
            <x v="6359"/>
            <x v="6360"/>
            <x v="6361"/>
            <x v="6362"/>
            <x v="6367"/>
            <x v="6368"/>
            <x v="6369"/>
            <x v="6370"/>
            <x v="6371"/>
            <x v="6372"/>
            <x v="6377"/>
            <x v="6378"/>
            <x v="6379"/>
            <x v="6380"/>
            <x v="6381"/>
            <x v="6382"/>
            <x v="6387"/>
            <x v="6388"/>
            <x v="6389"/>
            <x v="6390"/>
            <x v="6391"/>
            <x v="6395"/>
            <x v="6396"/>
            <x v="6397"/>
            <x v="6398"/>
            <x v="6403"/>
          </reference>
        </references>
      </pivotArea>
    </format>
    <format dxfId="6058">
      <pivotArea dataOnly="0" labelOnly="1" outline="0" fieldPosition="0">
        <references count="1">
          <reference field="1" count="50">
            <x v="6404"/>
            <x v="6405"/>
            <x v="6406"/>
            <x v="6407"/>
            <x v="6408"/>
            <x v="6413"/>
            <x v="6414"/>
            <x v="6415"/>
            <x v="6416"/>
            <x v="6417"/>
            <x v="6418"/>
            <x v="6423"/>
            <x v="6424"/>
            <x v="6425"/>
            <x v="6426"/>
            <x v="6427"/>
            <x v="6428"/>
            <x v="6433"/>
            <x v="6434"/>
            <x v="6435"/>
            <x v="6436"/>
            <x v="6437"/>
            <x v="6438"/>
            <x v="6443"/>
            <x v="6444"/>
            <x v="6445"/>
            <x v="6446"/>
            <x v="6447"/>
            <x v="6448"/>
            <x v="6453"/>
            <x v="6454"/>
            <x v="6455"/>
            <x v="6456"/>
            <x v="6457"/>
            <x v="6458"/>
            <x v="6463"/>
            <x v="6464"/>
            <x v="6465"/>
            <x v="6466"/>
            <x v="6467"/>
            <x v="6468"/>
            <x v="6473"/>
            <x v="6474"/>
            <x v="6475"/>
            <x v="6476"/>
            <x v="6477"/>
            <x v="6478"/>
            <x v="6479"/>
            <x v="6484"/>
            <x v="6485"/>
          </reference>
        </references>
      </pivotArea>
    </format>
    <format dxfId="6057">
      <pivotArea dataOnly="0" labelOnly="1" outline="0" fieldPosition="0">
        <references count="1">
          <reference field="1" count="50">
            <x v="6486"/>
            <x v="6487"/>
            <x v="6488"/>
            <x v="6489"/>
            <x v="6494"/>
            <x v="6495"/>
            <x v="6496"/>
            <x v="6497"/>
            <x v="6498"/>
            <x v="6499"/>
            <x v="6504"/>
            <x v="6505"/>
            <x v="6506"/>
            <x v="6507"/>
            <x v="6508"/>
            <x v="6509"/>
            <x v="6514"/>
            <x v="6515"/>
            <x v="6516"/>
            <x v="6517"/>
            <x v="6518"/>
            <x v="6519"/>
            <x v="6524"/>
            <x v="6525"/>
            <x v="6526"/>
            <x v="6527"/>
            <x v="6528"/>
            <x v="6529"/>
            <x v="6534"/>
            <x v="6535"/>
            <x v="6536"/>
            <x v="6537"/>
            <x v="6538"/>
            <x v="6539"/>
            <x v="6544"/>
            <x v="6545"/>
            <x v="6546"/>
            <x v="6547"/>
            <x v="6548"/>
            <x v="6549"/>
            <x v="6554"/>
            <x v="6555"/>
            <x v="6556"/>
            <x v="6557"/>
            <x v="6558"/>
            <x v="6559"/>
            <x v="6560"/>
            <x v="6565"/>
            <x v="6566"/>
            <x v="6567"/>
          </reference>
        </references>
      </pivotArea>
    </format>
    <format dxfId="6056">
      <pivotArea dataOnly="0" labelOnly="1" outline="0" fieldPosition="0">
        <references count="1">
          <reference field="1" count="48">
            <x v="6568"/>
            <x v="6569"/>
            <x v="6570"/>
            <x v="6575"/>
            <x v="6576"/>
            <x v="6577"/>
            <x v="6578"/>
            <x v="6579"/>
            <x v="6580"/>
            <x v="6581"/>
            <x v="6586"/>
            <x v="6587"/>
            <x v="6588"/>
            <x v="6589"/>
            <x v="6590"/>
            <x v="6591"/>
            <x v="6596"/>
            <x v="6597"/>
            <x v="6598"/>
            <x v="6599"/>
            <x v="6600"/>
            <x v="6601"/>
            <x v="6602"/>
            <x v="6607"/>
            <x v="6608"/>
            <x v="6609"/>
            <x v="6610"/>
            <x v="6611"/>
            <x v="6612"/>
            <x v="6613"/>
            <x v="6618"/>
            <x v="6619"/>
            <x v="6620"/>
            <x v="6621"/>
            <x v="6622"/>
            <x v="6623"/>
            <x v="6628"/>
            <x v="6629"/>
            <x v="6630"/>
            <x v="6631"/>
            <x v="6632"/>
            <x v="6633"/>
            <x v="6634"/>
            <x v="6639"/>
            <x v="6640"/>
            <x v="6641"/>
            <x v="6642"/>
            <x v="6643"/>
          </reference>
        </references>
      </pivotArea>
    </format>
    <format dxfId="6055">
      <pivotArea dataOnly="0" labelOnly="1" outline="0" fieldPosition="0">
        <references count="2">
          <reference field="1" count="1" selected="0">
            <x v="3376"/>
          </reference>
          <reference field="3" count="1">
            <x v="3864"/>
          </reference>
        </references>
      </pivotArea>
    </format>
    <format dxfId="6054">
      <pivotArea dataOnly="0" labelOnly="1" outline="0" fieldPosition="0">
        <references count="2">
          <reference field="1" count="1" selected="0">
            <x v="3377"/>
          </reference>
          <reference field="3" count="1">
            <x v="3365"/>
          </reference>
        </references>
      </pivotArea>
    </format>
    <format dxfId="6053">
      <pivotArea dataOnly="0" labelOnly="1" outline="0" fieldPosition="0">
        <references count="2">
          <reference field="1" count="1" selected="0">
            <x v="3378"/>
          </reference>
          <reference field="3" count="1">
            <x v="3864"/>
          </reference>
        </references>
      </pivotArea>
    </format>
    <format dxfId="6052">
      <pivotArea dataOnly="0" labelOnly="1" outline="0" fieldPosition="0">
        <references count="2">
          <reference field="1" count="1" selected="0">
            <x v="3379"/>
          </reference>
          <reference field="3" count="1">
            <x v="241"/>
          </reference>
        </references>
      </pivotArea>
    </format>
    <format dxfId="6051">
      <pivotArea dataOnly="0" labelOnly="1" outline="0" fieldPosition="0">
        <references count="2">
          <reference field="1" count="1" selected="0">
            <x v="3380"/>
          </reference>
          <reference field="3" count="1">
            <x v="9"/>
          </reference>
        </references>
      </pivotArea>
    </format>
    <format dxfId="6050">
      <pivotArea dataOnly="0" labelOnly="1" outline="0" fieldPosition="0">
        <references count="2">
          <reference field="1" count="1" selected="0">
            <x v="3381"/>
          </reference>
          <reference field="3" count="1">
            <x v="241"/>
          </reference>
        </references>
      </pivotArea>
    </format>
    <format dxfId="6049">
      <pivotArea dataOnly="0" labelOnly="1" outline="0" fieldPosition="0">
        <references count="2">
          <reference field="1" count="1" selected="0">
            <x v="3385"/>
          </reference>
          <reference field="3" count="1">
            <x v="3859"/>
          </reference>
        </references>
      </pivotArea>
    </format>
    <format dxfId="6048">
      <pivotArea dataOnly="0" labelOnly="1" outline="0" fieldPosition="0">
        <references count="2">
          <reference field="1" count="1" selected="0">
            <x v="3386"/>
          </reference>
          <reference field="3" count="1">
            <x v="241"/>
          </reference>
        </references>
      </pivotArea>
    </format>
    <format dxfId="6047">
      <pivotArea dataOnly="0" labelOnly="1" outline="0" fieldPosition="0">
        <references count="2">
          <reference field="1" count="1" selected="0">
            <x v="3387"/>
          </reference>
          <reference field="3" count="1">
            <x v="3173"/>
          </reference>
        </references>
      </pivotArea>
    </format>
    <format dxfId="6046">
      <pivotArea dataOnly="0" labelOnly="1" outline="0" fieldPosition="0">
        <references count="2">
          <reference field="1" count="1" selected="0">
            <x v="3388"/>
          </reference>
          <reference field="3" count="1">
            <x v="241"/>
          </reference>
        </references>
      </pivotArea>
    </format>
    <format dxfId="6045">
      <pivotArea dataOnly="0" labelOnly="1" outline="0" fieldPosition="0">
        <references count="2">
          <reference field="1" count="1" selected="0">
            <x v="3389"/>
          </reference>
          <reference field="3" count="1">
            <x v="3859"/>
          </reference>
        </references>
      </pivotArea>
    </format>
    <format dxfId="6044">
      <pivotArea dataOnly="0" labelOnly="1" outline="0" fieldPosition="0">
        <references count="2">
          <reference field="1" count="1" selected="0">
            <x v="3390"/>
          </reference>
          <reference field="3" count="1">
            <x v="241"/>
          </reference>
        </references>
      </pivotArea>
    </format>
    <format dxfId="6043">
      <pivotArea dataOnly="0" labelOnly="1" outline="0" fieldPosition="0">
        <references count="2">
          <reference field="1" count="1" selected="0">
            <x v="3391"/>
          </reference>
          <reference field="3" count="1">
            <x v="3365"/>
          </reference>
        </references>
      </pivotArea>
    </format>
    <format dxfId="6042">
      <pivotArea dataOnly="0" labelOnly="1" outline="0" fieldPosition="0">
        <references count="2">
          <reference field="1" count="1" selected="0">
            <x v="3392"/>
          </reference>
          <reference field="3" count="1">
            <x v="241"/>
          </reference>
        </references>
      </pivotArea>
    </format>
    <format dxfId="6041">
      <pivotArea dataOnly="0" labelOnly="1" outline="0" fieldPosition="0">
        <references count="2">
          <reference field="1" count="1" selected="0">
            <x v="3393"/>
          </reference>
          <reference field="3" count="1">
            <x v="242"/>
          </reference>
        </references>
      </pivotArea>
    </format>
    <format dxfId="6040">
      <pivotArea dataOnly="0" labelOnly="1" outline="0" fieldPosition="0">
        <references count="2">
          <reference field="1" count="1" selected="0">
            <x v="3394"/>
          </reference>
          <reference field="3" count="1">
            <x v="9"/>
          </reference>
        </references>
      </pivotArea>
    </format>
    <format dxfId="6039">
      <pivotArea dataOnly="0" labelOnly="1" outline="0" fieldPosition="0">
        <references count="2">
          <reference field="1" count="1" selected="0">
            <x v="3395"/>
          </reference>
          <reference field="3" count="1">
            <x v="242"/>
          </reference>
        </references>
      </pivotArea>
    </format>
    <format dxfId="6038">
      <pivotArea dataOnly="0" labelOnly="1" outline="0" fieldPosition="0">
        <references count="2">
          <reference field="1" count="1" selected="0">
            <x v="3399"/>
          </reference>
          <reference field="3" count="1">
            <x v="3859"/>
          </reference>
        </references>
      </pivotArea>
    </format>
    <format dxfId="6037">
      <pivotArea dataOnly="0" labelOnly="1" outline="0" fieldPosition="0">
        <references count="2">
          <reference field="1" count="1" selected="0">
            <x v="3400"/>
          </reference>
          <reference field="3" count="1">
            <x v="242"/>
          </reference>
        </references>
      </pivotArea>
    </format>
    <format dxfId="6036">
      <pivotArea dataOnly="0" labelOnly="1" outline="0" fieldPosition="0">
        <references count="2">
          <reference field="1" count="1" selected="0">
            <x v="3401"/>
          </reference>
          <reference field="3" count="1">
            <x v="3173"/>
          </reference>
        </references>
      </pivotArea>
    </format>
    <format dxfId="6035">
      <pivotArea dataOnly="0" labelOnly="1" outline="0" fieldPosition="0">
        <references count="2">
          <reference field="1" count="1" selected="0">
            <x v="3402"/>
          </reference>
          <reference field="3" count="1">
            <x v="242"/>
          </reference>
        </references>
      </pivotArea>
    </format>
    <format dxfId="6034">
      <pivotArea dataOnly="0" labelOnly="1" outline="0" fieldPosition="0">
        <references count="2">
          <reference field="1" count="1" selected="0">
            <x v="3403"/>
          </reference>
          <reference field="3" count="1">
            <x v="3859"/>
          </reference>
        </references>
      </pivotArea>
    </format>
    <format dxfId="6033">
      <pivotArea dataOnly="0" labelOnly="1" outline="0" fieldPosition="0">
        <references count="2">
          <reference field="1" count="1" selected="0">
            <x v="3404"/>
          </reference>
          <reference field="3" count="1">
            <x v="242"/>
          </reference>
        </references>
      </pivotArea>
    </format>
    <format dxfId="6032">
      <pivotArea dataOnly="0" labelOnly="1" outline="0" fieldPosition="0">
        <references count="2">
          <reference field="1" count="1" selected="0">
            <x v="3405"/>
          </reference>
          <reference field="3" count="1">
            <x v="3365"/>
          </reference>
        </references>
      </pivotArea>
    </format>
    <format dxfId="6031">
      <pivotArea dataOnly="0" labelOnly="1" outline="0" fieldPosition="0">
        <references count="2">
          <reference field="1" count="1" selected="0">
            <x v="3406"/>
          </reference>
          <reference field="3" count="1">
            <x v="242"/>
          </reference>
        </references>
      </pivotArea>
    </format>
    <format dxfId="6030">
      <pivotArea dataOnly="0" labelOnly="1" outline="0" fieldPosition="0">
        <references count="2">
          <reference field="1" count="1" selected="0">
            <x v="3407"/>
          </reference>
          <reference field="3" count="1">
            <x v="243"/>
          </reference>
        </references>
      </pivotArea>
    </format>
    <format dxfId="6029">
      <pivotArea dataOnly="0" labelOnly="1" outline="0" fieldPosition="0">
        <references count="2">
          <reference field="1" count="1" selected="0">
            <x v="3408"/>
          </reference>
          <reference field="3" count="1">
            <x v="9"/>
          </reference>
        </references>
      </pivotArea>
    </format>
    <format dxfId="6028">
      <pivotArea dataOnly="0" labelOnly="1" outline="0" fieldPosition="0">
        <references count="2">
          <reference field="1" count="1" selected="0">
            <x v="3409"/>
          </reference>
          <reference field="3" count="1">
            <x v="243"/>
          </reference>
        </references>
      </pivotArea>
    </format>
    <format dxfId="6027">
      <pivotArea dataOnly="0" labelOnly="1" outline="0" fieldPosition="0">
        <references count="2">
          <reference field="1" count="1" selected="0">
            <x v="3413"/>
          </reference>
          <reference field="3" count="1">
            <x v="3859"/>
          </reference>
        </references>
      </pivotArea>
    </format>
    <format dxfId="6026">
      <pivotArea dataOnly="0" labelOnly="1" outline="0" fieldPosition="0">
        <references count="2">
          <reference field="1" count="1" selected="0">
            <x v="3414"/>
          </reference>
          <reference field="3" count="1">
            <x v="243"/>
          </reference>
        </references>
      </pivotArea>
    </format>
    <format dxfId="6025">
      <pivotArea dataOnly="0" labelOnly="1" outline="0" fieldPosition="0">
        <references count="2">
          <reference field="1" count="1" selected="0">
            <x v="3415"/>
          </reference>
          <reference field="3" count="1">
            <x v="3173"/>
          </reference>
        </references>
      </pivotArea>
    </format>
    <format dxfId="6024">
      <pivotArea dataOnly="0" labelOnly="1" outline="0" fieldPosition="0">
        <references count="2">
          <reference field="1" count="1" selected="0">
            <x v="3416"/>
          </reference>
          <reference field="3" count="1">
            <x v="243"/>
          </reference>
        </references>
      </pivotArea>
    </format>
    <format dxfId="6023">
      <pivotArea dataOnly="0" labelOnly="1" outline="0" fieldPosition="0">
        <references count="2">
          <reference field="1" count="1" selected="0">
            <x v="3417"/>
          </reference>
          <reference field="3" count="1">
            <x v="3859"/>
          </reference>
        </references>
      </pivotArea>
    </format>
    <format dxfId="6022">
      <pivotArea dataOnly="0" labelOnly="1" outline="0" fieldPosition="0">
        <references count="2">
          <reference field="1" count="1" selected="0">
            <x v="3418"/>
          </reference>
          <reference field="3" count="1">
            <x v="243"/>
          </reference>
        </references>
      </pivotArea>
    </format>
    <format dxfId="6021">
      <pivotArea dataOnly="0" labelOnly="1" outline="0" fieldPosition="0">
        <references count="2">
          <reference field="1" count="1" selected="0">
            <x v="3419"/>
          </reference>
          <reference field="3" count="1">
            <x v="3365"/>
          </reference>
        </references>
      </pivotArea>
    </format>
    <format dxfId="6020">
      <pivotArea dataOnly="0" labelOnly="1" outline="0" fieldPosition="0">
        <references count="2">
          <reference field="1" count="1" selected="0">
            <x v="3420"/>
          </reference>
          <reference field="3" count="1">
            <x v="243"/>
          </reference>
        </references>
      </pivotArea>
    </format>
    <format dxfId="6019">
      <pivotArea dataOnly="0" labelOnly="1" outline="0" fieldPosition="0">
        <references count="2">
          <reference field="1" count="1" selected="0">
            <x v="3421"/>
          </reference>
          <reference field="3" count="1">
            <x v="244"/>
          </reference>
        </references>
      </pivotArea>
    </format>
    <format dxfId="6018">
      <pivotArea dataOnly="0" labelOnly="1" outline="0" fieldPosition="0">
        <references count="2">
          <reference field="1" count="1" selected="0">
            <x v="3422"/>
          </reference>
          <reference field="3" count="1">
            <x v="245"/>
          </reference>
        </references>
      </pivotArea>
    </format>
    <format dxfId="6017">
      <pivotArea dataOnly="0" labelOnly="1" outline="0" fieldPosition="0">
        <references count="2">
          <reference field="1" count="1" selected="0">
            <x v="3423"/>
          </reference>
          <reference field="3" count="1">
            <x v="9"/>
          </reference>
        </references>
      </pivotArea>
    </format>
    <format dxfId="6016">
      <pivotArea dataOnly="0" labelOnly="1" outline="0" fieldPosition="0">
        <references count="2">
          <reference field="1" count="1" selected="0">
            <x v="3424"/>
          </reference>
          <reference field="3" count="1">
            <x v="245"/>
          </reference>
        </references>
      </pivotArea>
    </format>
    <format dxfId="6015">
      <pivotArea dataOnly="0" labelOnly="1" outline="0" fieldPosition="0">
        <references count="2">
          <reference field="1" count="1" selected="0">
            <x v="3428"/>
          </reference>
          <reference field="3" count="1">
            <x v="3859"/>
          </reference>
        </references>
      </pivotArea>
    </format>
    <format dxfId="6014">
      <pivotArea dataOnly="0" labelOnly="1" outline="0" fieldPosition="0">
        <references count="2">
          <reference field="1" count="1" selected="0">
            <x v="3429"/>
          </reference>
          <reference field="3" count="1">
            <x v="245"/>
          </reference>
        </references>
      </pivotArea>
    </format>
    <format dxfId="6013">
      <pivotArea dataOnly="0" labelOnly="1" outline="0" fieldPosition="0">
        <references count="2">
          <reference field="1" count="1" selected="0">
            <x v="3430"/>
          </reference>
          <reference field="3" count="1">
            <x v="3173"/>
          </reference>
        </references>
      </pivotArea>
    </format>
    <format dxfId="6012">
      <pivotArea dataOnly="0" labelOnly="1" outline="0" fieldPosition="0">
        <references count="2">
          <reference field="1" count="1" selected="0">
            <x v="3431"/>
          </reference>
          <reference field="3" count="1">
            <x v="245"/>
          </reference>
        </references>
      </pivotArea>
    </format>
    <format dxfId="6011">
      <pivotArea dataOnly="0" labelOnly="1" outline="0" fieldPosition="0">
        <references count="2">
          <reference field="1" count="1" selected="0">
            <x v="3432"/>
          </reference>
          <reference field="3" count="1">
            <x v="3859"/>
          </reference>
        </references>
      </pivotArea>
    </format>
    <format dxfId="6010">
      <pivotArea dataOnly="0" labelOnly="1" outline="0" fieldPosition="0">
        <references count="2">
          <reference field="1" count="1" selected="0">
            <x v="3433"/>
          </reference>
          <reference field="3" count="1">
            <x v="245"/>
          </reference>
        </references>
      </pivotArea>
    </format>
    <format dxfId="6009">
      <pivotArea dataOnly="0" labelOnly="1" outline="0" fieldPosition="0">
        <references count="2">
          <reference field="1" count="1" selected="0">
            <x v="3434"/>
          </reference>
          <reference field="3" count="1">
            <x v="3365"/>
          </reference>
        </references>
      </pivotArea>
    </format>
    <format dxfId="6008">
      <pivotArea dataOnly="0" labelOnly="1" outline="0" fieldPosition="0">
        <references count="2">
          <reference field="1" count="1" selected="0">
            <x v="3435"/>
          </reference>
          <reference field="3" count="1">
            <x v="245"/>
          </reference>
        </references>
      </pivotArea>
    </format>
    <format dxfId="6007">
      <pivotArea dataOnly="0" labelOnly="1" outline="0" fieldPosition="0">
        <references count="2">
          <reference field="1" count="1" selected="0">
            <x v="3436"/>
          </reference>
          <reference field="3" count="1">
            <x v="246"/>
          </reference>
        </references>
      </pivotArea>
    </format>
    <format dxfId="6006">
      <pivotArea dataOnly="0" labelOnly="1" outline="0" fieldPosition="0">
        <references count="2">
          <reference field="1" count="1" selected="0">
            <x v="3437"/>
          </reference>
          <reference field="3" count="1">
            <x v="247"/>
          </reference>
        </references>
      </pivotArea>
    </format>
    <format dxfId="6005">
      <pivotArea dataOnly="0" labelOnly="1" outline="0" fieldPosition="0">
        <references count="2">
          <reference field="1" count="1" selected="0">
            <x v="3438"/>
          </reference>
          <reference field="3" count="1">
            <x v="9"/>
          </reference>
        </references>
      </pivotArea>
    </format>
    <format dxfId="6004">
      <pivotArea dataOnly="0" labelOnly="1" outline="0" fieldPosition="0">
        <references count="2">
          <reference field="1" count="1" selected="0">
            <x v="3439"/>
          </reference>
          <reference field="3" count="1">
            <x v="247"/>
          </reference>
        </references>
      </pivotArea>
    </format>
    <format dxfId="6003">
      <pivotArea dataOnly="0" labelOnly="1" outline="0" fieldPosition="0">
        <references count="2">
          <reference field="1" count="1" selected="0">
            <x v="3443"/>
          </reference>
          <reference field="3" count="1">
            <x v="3859"/>
          </reference>
        </references>
      </pivotArea>
    </format>
    <format dxfId="6002">
      <pivotArea dataOnly="0" labelOnly="1" outline="0" fieldPosition="0">
        <references count="2">
          <reference field="1" count="1" selected="0">
            <x v="3444"/>
          </reference>
          <reference field="3" count="1">
            <x v="247"/>
          </reference>
        </references>
      </pivotArea>
    </format>
    <format dxfId="6001">
      <pivotArea dataOnly="0" labelOnly="1" outline="0" fieldPosition="0">
        <references count="2">
          <reference field="1" count="1" selected="0">
            <x v="3445"/>
          </reference>
          <reference field="3" count="1">
            <x v="3173"/>
          </reference>
        </references>
      </pivotArea>
    </format>
    <format dxfId="6000">
      <pivotArea dataOnly="0" labelOnly="1" outline="0" fieldPosition="0">
        <references count="2">
          <reference field="1" count="1" selected="0">
            <x v="3446"/>
          </reference>
          <reference field="3" count="1">
            <x v="247"/>
          </reference>
        </references>
      </pivotArea>
    </format>
    <format dxfId="5999">
      <pivotArea dataOnly="0" labelOnly="1" outline="0" fieldPosition="0">
        <references count="2">
          <reference field="1" count="1" selected="0">
            <x v="3447"/>
          </reference>
          <reference field="3" count="1">
            <x v="3859"/>
          </reference>
        </references>
      </pivotArea>
    </format>
    <format dxfId="5998">
      <pivotArea dataOnly="0" labelOnly="1" outline="0" fieldPosition="0">
        <references count="2">
          <reference field="1" count="1" selected="0">
            <x v="3448"/>
          </reference>
          <reference field="3" count="1">
            <x v="247"/>
          </reference>
        </references>
      </pivotArea>
    </format>
    <format dxfId="5997">
      <pivotArea dataOnly="0" labelOnly="1" outline="0" fieldPosition="0">
        <references count="2">
          <reference field="1" count="1" selected="0">
            <x v="3449"/>
          </reference>
          <reference field="3" count="1">
            <x v="3365"/>
          </reference>
        </references>
      </pivotArea>
    </format>
    <format dxfId="5996">
      <pivotArea dataOnly="0" labelOnly="1" outline="0" fieldPosition="0">
        <references count="2">
          <reference field="1" count="1" selected="0">
            <x v="3450"/>
          </reference>
          <reference field="3" count="1">
            <x v="247"/>
          </reference>
        </references>
      </pivotArea>
    </format>
    <format dxfId="5995">
      <pivotArea dataOnly="0" labelOnly="1" outline="0" fieldPosition="0">
        <references count="2">
          <reference field="1" count="1" selected="0">
            <x v="3451"/>
          </reference>
          <reference field="3" count="1">
            <x v="248"/>
          </reference>
        </references>
      </pivotArea>
    </format>
    <format dxfId="5994">
      <pivotArea dataOnly="0" labelOnly="1" outline="0" fieldPosition="0">
        <references count="2">
          <reference field="1" count="1" selected="0">
            <x v="3452"/>
          </reference>
          <reference field="3" count="1">
            <x v="9"/>
          </reference>
        </references>
      </pivotArea>
    </format>
    <format dxfId="5993">
      <pivotArea dataOnly="0" labelOnly="1" outline="0" fieldPosition="0">
        <references count="2">
          <reference field="1" count="1" selected="0">
            <x v="3453"/>
          </reference>
          <reference field="3" count="1">
            <x v="248"/>
          </reference>
        </references>
      </pivotArea>
    </format>
    <format dxfId="5992">
      <pivotArea dataOnly="0" labelOnly="1" outline="0" fieldPosition="0">
        <references count="2">
          <reference field="1" count="1" selected="0">
            <x v="3457"/>
          </reference>
          <reference field="3" count="1">
            <x v="3859"/>
          </reference>
        </references>
      </pivotArea>
    </format>
    <format dxfId="5991">
      <pivotArea dataOnly="0" labelOnly="1" outline="0" fieldPosition="0">
        <references count="2">
          <reference field="1" count="1" selected="0">
            <x v="3458"/>
          </reference>
          <reference field="3" count="1">
            <x v="248"/>
          </reference>
        </references>
      </pivotArea>
    </format>
    <format dxfId="5990">
      <pivotArea dataOnly="0" labelOnly="1" outline="0" fieldPosition="0">
        <references count="2">
          <reference field="1" count="1" selected="0">
            <x v="3459"/>
          </reference>
          <reference field="3" count="1">
            <x v="3173"/>
          </reference>
        </references>
      </pivotArea>
    </format>
    <format dxfId="5989">
      <pivotArea dataOnly="0" labelOnly="1" outline="0" fieldPosition="0">
        <references count="2">
          <reference field="1" count="1" selected="0">
            <x v="3460"/>
          </reference>
          <reference field="3" count="1">
            <x v="248"/>
          </reference>
        </references>
      </pivotArea>
    </format>
    <format dxfId="5988">
      <pivotArea dataOnly="0" labelOnly="1" outline="0" fieldPosition="0">
        <references count="2">
          <reference field="1" count="1" selected="0">
            <x v="3461"/>
          </reference>
          <reference field="3" count="1">
            <x v="3859"/>
          </reference>
        </references>
      </pivotArea>
    </format>
    <format dxfId="5987">
      <pivotArea dataOnly="0" labelOnly="1" outline="0" fieldPosition="0">
        <references count="2">
          <reference field="1" count="1" selected="0">
            <x v="3462"/>
          </reference>
          <reference field="3" count="1">
            <x v="248"/>
          </reference>
        </references>
      </pivotArea>
    </format>
    <format dxfId="5986">
      <pivotArea dataOnly="0" labelOnly="1" outline="0" fieldPosition="0">
        <references count="2">
          <reference field="1" count="1" selected="0">
            <x v="3463"/>
          </reference>
          <reference field="3" count="1">
            <x v="3365"/>
          </reference>
        </references>
      </pivotArea>
    </format>
    <format dxfId="5985">
      <pivotArea dataOnly="0" labelOnly="1" outline="0" fieldPosition="0">
        <references count="2">
          <reference field="1" count="1" selected="0">
            <x v="3464"/>
          </reference>
          <reference field="3" count="1">
            <x v="248"/>
          </reference>
        </references>
      </pivotArea>
    </format>
    <format dxfId="5984">
      <pivotArea dataOnly="0" labelOnly="1" outline="0" fieldPosition="0">
        <references count="2">
          <reference field="1" count="1" selected="0">
            <x v="3465"/>
          </reference>
          <reference field="3" count="1">
            <x v="249"/>
          </reference>
        </references>
      </pivotArea>
    </format>
    <format dxfId="5983">
      <pivotArea dataOnly="0" labelOnly="1" outline="0" fieldPosition="0">
        <references count="2">
          <reference field="1" count="1" selected="0">
            <x v="3466"/>
          </reference>
          <reference field="3" count="1">
            <x v="9"/>
          </reference>
        </references>
      </pivotArea>
    </format>
    <format dxfId="5982">
      <pivotArea dataOnly="0" labelOnly="1" outline="0" fieldPosition="0">
        <references count="2">
          <reference field="1" count="1" selected="0">
            <x v="3467"/>
          </reference>
          <reference field="3" count="1">
            <x v="249"/>
          </reference>
        </references>
      </pivotArea>
    </format>
    <format dxfId="5981">
      <pivotArea dataOnly="0" labelOnly="1" outline="0" fieldPosition="0">
        <references count="2">
          <reference field="1" count="1" selected="0">
            <x v="3471"/>
          </reference>
          <reference field="3" count="1">
            <x v="3859"/>
          </reference>
        </references>
      </pivotArea>
    </format>
    <format dxfId="5980">
      <pivotArea dataOnly="0" labelOnly="1" outline="0" fieldPosition="0">
        <references count="2">
          <reference field="1" count="1" selected="0">
            <x v="3472"/>
          </reference>
          <reference field="3" count="1">
            <x v="249"/>
          </reference>
        </references>
      </pivotArea>
    </format>
    <format dxfId="5979">
      <pivotArea dataOnly="0" labelOnly="1" outline="0" fieldPosition="0">
        <references count="2">
          <reference field="1" count="1" selected="0">
            <x v="3473"/>
          </reference>
          <reference field="3" count="1">
            <x v="3173"/>
          </reference>
        </references>
      </pivotArea>
    </format>
    <format dxfId="5978">
      <pivotArea dataOnly="0" labelOnly="1" outline="0" fieldPosition="0">
        <references count="2">
          <reference field="1" count="1" selected="0">
            <x v="3474"/>
          </reference>
          <reference field="3" count="1">
            <x v="249"/>
          </reference>
        </references>
      </pivotArea>
    </format>
    <format dxfId="5977">
      <pivotArea dataOnly="0" labelOnly="1" outline="0" fieldPosition="0">
        <references count="2">
          <reference field="1" count="1" selected="0">
            <x v="3475"/>
          </reference>
          <reference field="3" count="1">
            <x v="3859"/>
          </reference>
        </references>
      </pivotArea>
    </format>
    <format dxfId="5976">
      <pivotArea dataOnly="0" labelOnly="1" outline="0" fieldPosition="0">
        <references count="2">
          <reference field="1" count="1" selected="0">
            <x v="3476"/>
          </reference>
          <reference field="3" count="1">
            <x v="249"/>
          </reference>
        </references>
      </pivotArea>
    </format>
    <format dxfId="5975">
      <pivotArea dataOnly="0" labelOnly="1" outline="0" fieldPosition="0">
        <references count="2">
          <reference field="1" count="1" selected="0">
            <x v="3477"/>
          </reference>
          <reference field="3" count="1">
            <x v="3365"/>
          </reference>
        </references>
      </pivotArea>
    </format>
    <format dxfId="5974">
      <pivotArea dataOnly="0" labelOnly="1" outline="0" fieldPosition="0">
        <references count="2">
          <reference field="1" count="1" selected="0">
            <x v="3478"/>
          </reference>
          <reference field="3" count="1">
            <x v="249"/>
          </reference>
        </references>
      </pivotArea>
    </format>
    <format dxfId="5973">
      <pivotArea dataOnly="0" labelOnly="1" outline="0" fieldPosition="0">
        <references count="2">
          <reference field="1" count="1" selected="0">
            <x v="3479"/>
          </reference>
          <reference field="3" count="1">
            <x v="250"/>
          </reference>
        </references>
      </pivotArea>
    </format>
    <format dxfId="5972">
      <pivotArea dataOnly="0" labelOnly="1" outline="0" fieldPosition="0">
        <references count="2">
          <reference field="1" count="1" selected="0">
            <x v="3480"/>
          </reference>
          <reference field="3" count="1">
            <x v="9"/>
          </reference>
        </references>
      </pivotArea>
    </format>
    <format dxfId="5971">
      <pivotArea dataOnly="0" labelOnly="1" outline="0" fieldPosition="0">
        <references count="2">
          <reference field="1" count="1" selected="0">
            <x v="3481"/>
          </reference>
          <reference field="3" count="1">
            <x v="250"/>
          </reference>
        </references>
      </pivotArea>
    </format>
    <format dxfId="5970">
      <pivotArea dataOnly="0" labelOnly="1" outline="0" fieldPosition="0">
        <references count="2">
          <reference field="1" count="1" selected="0">
            <x v="3485"/>
          </reference>
          <reference field="3" count="1">
            <x v="3859"/>
          </reference>
        </references>
      </pivotArea>
    </format>
    <format dxfId="5969">
      <pivotArea dataOnly="0" labelOnly="1" outline="0" fieldPosition="0">
        <references count="2">
          <reference field="1" count="1" selected="0">
            <x v="3486"/>
          </reference>
          <reference field="3" count="1">
            <x v="250"/>
          </reference>
        </references>
      </pivotArea>
    </format>
    <format dxfId="5968">
      <pivotArea dataOnly="0" labelOnly="1" outline="0" fieldPosition="0">
        <references count="2">
          <reference field="1" count="1" selected="0">
            <x v="3487"/>
          </reference>
          <reference field="3" count="1">
            <x v="3173"/>
          </reference>
        </references>
      </pivotArea>
    </format>
    <format dxfId="5967">
      <pivotArea dataOnly="0" labelOnly="1" outline="0" fieldPosition="0">
        <references count="2">
          <reference field="1" count="1" selected="0">
            <x v="3488"/>
          </reference>
          <reference field="3" count="1">
            <x v="250"/>
          </reference>
        </references>
      </pivotArea>
    </format>
    <format dxfId="5966">
      <pivotArea dataOnly="0" labelOnly="1" outline="0" fieldPosition="0">
        <references count="2">
          <reference field="1" count="1" selected="0">
            <x v="3489"/>
          </reference>
          <reference field="3" count="1">
            <x v="3859"/>
          </reference>
        </references>
      </pivotArea>
    </format>
    <format dxfId="5965">
      <pivotArea dataOnly="0" labelOnly="1" outline="0" fieldPosition="0">
        <references count="2">
          <reference field="1" count="1" selected="0">
            <x v="3490"/>
          </reference>
          <reference field="3" count="1">
            <x v="250"/>
          </reference>
        </references>
      </pivotArea>
    </format>
    <format dxfId="5964">
      <pivotArea dataOnly="0" labelOnly="1" outline="0" fieldPosition="0">
        <references count="2">
          <reference field="1" count="1" selected="0">
            <x v="3491"/>
          </reference>
          <reference field="3" count="1">
            <x v="3365"/>
          </reference>
        </references>
      </pivotArea>
    </format>
    <format dxfId="5963">
      <pivotArea dataOnly="0" labelOnly="1" outline="0" fieldPosition="0">
        <references count="2">
          <reference field="1" count="1" selected="0">
            <x v="3492"/>
          </reference>
          <reference field="3" count="1">
            <x v="250"/>
          </reference>
        </references>
      </pivotArea>
    </format>
    <format dxfId="5962">
      <pivotArea dataOnly="0" labelOnly="1" outline="0" fieldPosition="0">
        <references count="2">
          <reference field="1" count="1" selected="0">
            <x v="3493"/>
          </reference>
          <reference field="3" count="1">
            <x v="251"/>
          </reference>
        </references>
      </pivotArea>
    </format>
    <format dxfId="5961">
      <pivotArea dataOnly="0" labelOnly="1" outline="0" fieldPosition="0">
        <references count="2">
          <reference field="1" count="1" selected="0">
            <x v="3494"/>
          </reference>
          <reference field="3" count="1">
            <x v="9"/>
          </reference>
        </references>
      </pivotArea>
    </format>
    <format dxfId="5960">
      <pivotArea dataOnly="0" labelOnly="1" outline="0" fieldPosition="0">
        <references count="2">
          <reference field="1" count="1" selected="0">
            <x v="3495"/>
          </reference>
          <reference field="3" count="1">
            <x v="251"/>
          </reference>
        </references>
      </pivotArea>
    </format>
    <format dxfId="5959">
      <pivotArea dataOnly="0" labelOnly="1" outline="0" fieldPosition="0">
        <references count="2">
          <reference field="1" count="1" selected="0">
            <x v="3499"/>
          </reference>
          <reference field="3" count="1">
            <x v="3859"/>
          </reference>
        </references>
      </pivotArea>
    </format>
    <format dxfId="5958">
      <pivotArea dataOnly="0" labelOnly="1" outline="0" fieldPosition="0">
        <references count="2">
          <reference field="1" count="1" selected="0">
            <x v="3500"/>
          </reference>
          <reference field="3" count="1">
            <x v="251"/>
          </reference>
        </references>
      </pivotArea>
    </format>
    <format dxfId="5957">
      <pivotArea dataOnly="0" labelOnly="1" outline="0" fieldPosition="0">
        <references count="2">
          <reference field="1" count="1" selected="0">
            <x v="3501"/>
          </reference>
          <reference field="3" count="1">
            <x v="3173"/>
          </reference>
        </references>
      </pivotArea>
    </format>
    <format dxfId="5956">
      <pivotArea dataOnly="0" labelOnly="1" outline="0" fieldPosition="0">
        <references count="2">
          <reference field="1" count="1" selected="0">
            <x v="3502"/>
          </reference>
          <reference field="3" count="1">
            <x v="251"/>
          </reference>
        </references>
      </pivotArea>
    </format>
    <format dxfId="5955">
      <pivotArea dataOnly="0" labelOnly="1" outline="0" fieldPosition="0">
        <references count="2">
          <reference field="1" count="1" selected="0">
            <x v="3503"/>
          </reference>
          <reference field="3" count="1">
            <x v="3859"/>
          </reference>
        </references>
      </pivotArea>
    </format>
    <format dxfId="5954">
      <pivotArea dataOnly="0" labelOnly="1" outline="0" fieldPosition="0">
        <references count="2">
          <reference field="1" count="1" selected="0">
            <x v="3504"/>
          </reference>
          <reference field="3" count="1">
            <x v="251"/>
          </reference>
        </references>
      </pivotArea>
    </format>
    <format dxfId="5953">
      <pivotArea dataOnly="0" labelOnly="1" outline="0" fieldPosition="0">
        <references count="2">
          <reference field="1" count="1" selected="0">
            <x v="3505"/>
          </reference>
          <reference field="3" count="1">
            <x v="3365"/>
          </reference>
        </references>
      </pivotArea>
    </format>
    <format dxfId="5952">
      <pivotArea dataOnly="0" labelOnly="1" outline="0" fieldPosition="0">
        <references count="2">
          <reference field="1" count="1" selected="0">
            <x v="3506"/>
          </reference>
          <reference field="3" count="1">
            <x v="251"/>
          </reference>
        </references>
      </pivotArea>
    </format>
    <format dxfId="5951">
      <pivotArea dataOnly="0" labelOnly="1" outline="0" fieldPosition="0">
        <references count="2">
          <reference field="1" count="1" selected="0">
            <x v="3507"/>
          </reference>
          <reference field="3" count="1">
            <x v="3865"/>
          </reference>
        </references>
      </pivotArea>
    </format>
    <format dxfId="5950">
      <pivotArea dataOnly="0" labelOnly="1" outline="0" fieldPosition="0">
        <references count="2">
          <reference field="1" count="1" selected="0">
            <x v="3508"/>
          </reference>
          <reference field="3" count="1">
            <x v="253"/>
          </reference>
        </references>
      </pivotArea>
    </format>
    <format dxfId="5949">
      <pivotArea dataOnly="0" labelOnly="1" outline="0" fieldPosition="0">
        <references count="2">
          <reference field="1" count="1" selected="0">
            <x v="3509"/>
          </reference>
          <reference field="3" count="1">
            <x v="9"/>
          </reference>
        </references>
      </pivotArea>
    </format>
    <format dxfId="5948">
      <pivotArea dataOnly="0" labelOnly="1" outline="0" fieldPosition="0">
        <references count="2">
          <reference field="1" count="1" selected="0">
            <x v="3510"/>
          </reference>
          <reference field="3" count="1">
            <x v="253"/>
          </reference>
        </references>
      </pivotArea>
    </format>
    <format dxfId="5947">
      <pivotArea dataOnly="0" labelOnly="1" outline="0" fieldPosition="0">
        <references count="2">
          <reference field="1" count="1" selected="0">
            <x v="3514"/>
          </reference>
          <reference field="3" count="1">
            <x v="3859"/>
          </reference>
        </references>
      </pivotArea>
    </format>
    <format dxfId="5946">
      <pivotArea dataOnly="0" labelOnly="1" outline="0" fieldPosition="0">
        <references count="2">
          <reference field="1" count="1" selected="0">
            <x v="3515"/>
          </reference>
          <reference field="3" count="1">
            <x v="253"/>
          </reference>
        </references>
      </pivotArea>
    </format>
    <format dxfId="5945">
      <pivotArea dataOnly="0" labelOnly="1" outline="0" fieldPosition="0">
        <references count="2">
          <reference field="1" count="1" selected="0">
            <x v="3516"/>
          </reference>
          <reference field="3" count="1">
            <x v="3173"/>
          </reference>
        </references>
      </pivotArea>
    </format>
    <format dxfId="5944">
      <pivotArea dataOnly="0" labelOnly="1" outline="0" fieldPosition="0">
        <references count="2">
          <reference field="1" count="1" selected="0">
            <x v="3517"/>
          </reference>
          <reference field="3" count="1">
            <x v="253"/>
          </reference>
        </references>
      </pivotArea>
    </format>
    <format dxfId="5943">
      <pivotArea dataOnly="0" labelOnly="1" outline="0" fieldPosition="0">
        <references count="2">
          <reference field="1" count="1" selected="0">
            <x v="3518"/>
          </reference>
          <reference field="3" count="1">
            <x v="3859"/>
          </reference>
        </references>
      </pivotArea>
    </format>
    <format dxfId="5942">
      <pivotArea dataOnly="0" labelOnly="1" outline="0" fieldPosition="0">
        <references count="2">
          <reference field="1" count="1" selected="0">
            <x v="3519"/>
          </reference>
          <reference field="3" count="1">
            <x v="253"/>
          </reference>
        </references>
      </pivotArea>
    </format>
    <format dxfId="5941">
      <pivotArea dataOnly="0" labelOnly="1" outline="0" fieldPosition="0">
        <references count="2">
          <reference field="1" count="1" selected="0">
            <x v="3520"/>
          </reference>
          <reference field="3" count="1">
            <x v="3365"/>
          </reference>
        </references>
      </pivotArea>
    </format>
    <format dxfId="5940">
      <pivotArea dataOnly="0" labelOnly="1" outline="0" fieldPosition="0">
        <references count="2">
          <reference field="1" count="1" selected="0">
            <x v="3521"/>
          </reference>
          <reference field="3" count="1">
            <x v="253"/>
          </reference>
        </references>
      </pivotArea>
    </format>
    <format dxfId="5939">
      <pivotArea dataOnly="0" labelOnly="1" outline="0" fieldPosition="0">
        <references count="2">
          <reference field="1" count="1" selected="0">
            <x v="3522"/>
          </reference>
          <reference field="3" count="1">
            <x v="254"/>
          </reference>
        </references>
      </pivotArea>
    </format>
    <format dxfId="5938">
      <pivotArea dataOnly="0" labelOnly="1" outline="0" fieldPosition="0">
        <references count="2">
          <reference field="1" count="1" selected="0">
            <x v="3523"/>
          </reference>
          <reference field="3" count="1">
            <x v="9"/>
          </reference>
        </references>
      </pivotArea>
    </format>
    <format dxfId="5937">
      <pivotArea dataOnly="0" labelOnly="1" outline="0" fieldPosition="0">
        <references count="2">
          <reference field="1" count="1" selected="0">
            <x v="3524"/>
          </reference>
          <reference field="3" count="1">
            <x v="254"/>
          </reference>
        </references>
      </pivotArea>
    </format>
    <format dxfId="5936">
      <pivotArea dataOnly="0" labelOnly="1" outline="0" fieldPosition="0">
        <references count="2">
          <reference field="1" count="1" selected="0">
            <x v="3528"/>
          </reference>
          <reference field="3" count="1">
            <x v="3859"/>
          </reference>
        </references>
      </pivotArea>
    </format>
    <format dxfId="5935">
      <pivotArea dataOnly="0" labelOnly="1" outline="0" fieldPosition="0">
        <references count="2">
          <reference field="1" count="1" selected="0">
            <x v="3529"/>
          </reference>
          <reference field="3" count="1">
            <x v="254"/>
          </reference>
        </references>
      </pivotArea>
    </format>
    <format dxfId="5934">
      <pivotArea dataOnly="0" labelOnly="1" outline="0" fieldPosition="0">
        <references count="2">
          <reference field="1" count="1" selected="0">
            <x v="3530"/>
          </reference>
          <reference field="3" count="1">
            <x v="3173"/>
          </reference>
        </references>
      </pivotArea>
    </format>
    <format dxfId="5933">
      <pivotArea dataOnly="0" labelOnly="1" outline="0" fieldPosition="0">
        <references count="2">
          <reference field="1" count="1" selected="0">
            <x v="3531"/>
          </reference>
          <reference field="3" count="1">
            <x v="254"/>
          </reference>
        </references>
      </pivotArea>
    </format>
    <format dxfId="5932">
      <pivotArea dataOnly="0" labelOnly="1" outline="0" fieldPosition="0">
        <references count="2">
          <reference field="1" count="1" selected="0">
            <x v="3532"/>
          </reference>
          <reference field="3" count="1">
            <x v="3859"/>
          </reference>
        </references>
      </pivotArea>
    </format>
    <format dxfId="5931">
      <pivotArea dataOnly="0" labelOnly="1" outline="0" fieldPosition="0">
        <references count="2">
          <reference field="1" count="1" selected="0">
            <x v="3533"/>
          </reference>
          <reference field="3" count="1">
            <x v="254"/>
          </reference>
        </references>
      </pivotArea>
    </format>
    <format dxfId="5930">
      <pivotArea dataOnly="0" labelOnly="1" outline="0" fieldPosition="0">
        <references count="2">
          <reference field="1" count="1" selected="0">
            <x v="3534"/>
          </reference>
          <reference field="3" count="1">
            <x v="3365"/>
          </reference>
        </references>
      </pivotArea>
    </format>
    <format dxfId="5929">
      <pivotArea dataOnly="0" labelOnly="1" outline="0" fieldPosition="0">
        <references count="2">
          <reference field="1" count="1" selected="0">
            <x v="3535"/>
          </reference>
          <reference field="3" count="1">
            <x v="254"/>
          </reference>
        </references>
      </pivotArea>
    </format>
    <format dxfId="5928">
      <pivotArea dataOnly="0" labelOnly="1" outline="0" fieldPosition="0">
        <references count="2">
          <reference field="1" count="1" selected="0">
            <x v="3536"/>
          </reference>
          <reference field="3" count="1">
            <x v="255"/>
          </reference>
        </references>
      </pivotArea>
    </format>
    <format dxfId="5927">
      <pivotArea dataOnly="0" labelOnly="1" outline="0" fieldPosition="0">
        <references count="2">
          <reference field="1" count="1" selected="0">
            <x v="3537"/>
          </reference>
          <reference field="3" count="1">
            <x v="9"/>
          </reference>
        </references>
      </pivotArea>
    </format>
    <format dxfId="5926">
      <pivotArea dataOnly="0" labelOnly="1" outline="0" fieldPosition="0">
        <references count="2">
          <reference field="1" count="1" selected="0">
            <x v="3538"/>
          </reference>
          <reference field="3" count="1">
            <x v="255"/>
          </reference>
        </references>
      </pivotArea>
    </format>
    <format dxfId="5925">
      <pivotArea dataOnly="0" labelOnly="1" outline="0" fieldPosition="0">
        <references count="2">
          <reference field="1" count="1" selected="0">
            <x v="3542"/>
          </reference>
          <reference field="3" count="1">
            <x v="3859"/>
          </reference>
        </references>
      </pivotArea>
    </format>
    <format dxfId="5924">
      <pivotArea dataOnly="0" labelOnly="1" outline="0" fieldPosition="0">
        <references count="2">
          <reference field="1" count="1" selected="0">
            <x v="3543"/>
          </reference>
          <reference field="3" count="1">
            <x v="255"/>
          </reference>
        </references>
      </pivotArea>
    </format>
    <format dxfId="5923">
      <pivotArea dataOnly="0" labelOnly="1" outline="0" fieldPosition="0">
        <references count="2">
          <reference field="1" count="1" selected="0">
            <x v="3544"/>
          </reference>
          <reference field="3" count="1">
            <x v="3173"/>
          </reference>
        </references>
      </pivotArea>
    </format>
    <format dxfId="5922">
      <pivotArea dataOnly="0" labelOnly="1" outline="0" fieldPosition="0">
        <references count="2">
          <reference field="1" count="1" selected="0">
            <x v="3545"/>
          </reference>
          <reference field="3" count="1">
            <x v="255"/>
          </reference>
        </references>
      </pivotArea>
    </format>
    <format dxfId="5921">
      <pivotArea dataOnly="0" labelOnly="1" outline="0" fieldPosition="0">
        <references count="2">
          <reference field="1" count="1" selected="0">
            <x v="3546"/>
          </reference>
          <reference field="3" count="1">
            <x v="3859"/>
          </reference>
        </references>
      </pivotArea>
    </format>
    <format dxfId="5920">
      <pivotArea dataOnly="0" labelOnly="1" outline="0" fieldPosition="0">
        <references count="2">
          <reference field="1" count="1" selected="0">
            <x v="3547"/>
          </reference>
          <reference field="3" count="1">
            <x v="255"/>
          </reference>
        </references>
      </pivotArea>
    </format>
    <format dxfId="5919">
      <pivotArea dataOnly="0" labelOnly="1" outline="0" fieldPosition="0">
        <references count="2">
          <reference field="1" count="1" selected="0">
            <x v="3548"/>
          </reference>
          <reference field="3" count="1">
            <x v="3365"/>
          </reference>
        </references>
      </pivotArea>
    </format>
    <format dxfId="5918">
      <pivotArea dataOnly="0" labelOnly="1" outline="0" fieldPosition="0">
        <references count="2">
          <reference field="1" count="1" selected="0">
            <x v="3549"/>
          </reference>
          <reference field="3" count="1">
            <x v="255"/>
          </reference>
        </references>
      </pivotArea>
    </format>
    <format dxfId="5917">
      <pivotArea dataOnly="0" labelOnly="1" outline="0" fieldPosition="0">
        <references count="2">
          <reference field="1" count="1" selected="0">
            <x v="3558"/>
          </reference>
          <reference field="3" count="1">
            <x v="6"/>
          </reference>
        </references>
      </pivotArea>
    </format>
    <format dxfId="5916">
      <pivotArea dataOnly="0" labelOnly="1" outline="0" fieldPosition="0">
        <references count="2">
          <reference field="1" count="1" selected="0">
            <x v="3559"/>
          </reference>
          <reference field="3" count="1">
            <x v="2259"/>
          </reference>
        </references>
      </pivotArea>
    </format>
    <format dxfId="5915">
      <pivotArea dataOnly="0" labelOnly="1" outline="0" fieldPosition="0">
        <references count="2">
          <reference field="1" count="1" selected="0">
            <x v="3560"/>
          </reference>
          <reference field="3" count="1">
            <x v="257"/>
          </reference>
        </references>
      </pivotArea>
    </format>
    <format dxfId="5914">
      <pivotArea dataOnly="0" labelOnly="1" outline="0" fieldPosition="0">
        <references count="2">
          <reference field="1" count="1" selected="0">
            <x v="3579"/>
          </reference>
          <reference field="3" count="1">
            <x v="258"/>
          </reference>
        </references>
      </pivotArea>
    </format>
    <format dxfId="5913">
      <pivotArea dataOnly="0" labelOnly="1" outline="0" fieldPosition="0">
        <references count="2">
          <reference field="1" count="1" selected="0">
            <x v="3580"/>
          </reference>
          <reference field="3" count="1">
            <x v="9"/>
          </reference>
        </references>
      </pivotArea>
    </format>
    <format dxfId="5912">
      <pivotArea dataOnly="0" labelOnly="1" outline="0" fieldPosition="0">
        <references count="2">
          <reference field="1" count="1" selected="0">
            <x v="3581"/>
          </reference>
          <reference field="3" count="1">
            <x v="258"/>
          </reference>
        </references>
      </pivotArea>
    </format>
    <format dxfId="5911">
      <pivotArea dataOnly="0" labelOnly="1" outline="0" fieldPosition="0">
        <references count="2">
          <reference field="1" count="1" selected="0">
            <x v="3595"/>
          </reference>
          <reference field="3" count="1">
            <x v="3859"/>
          </reference>
        </references>
      </pivotArea>
    </format>
    <format dxfId="5910">
      <pivotArea dataOnly="0" labelOnly="1" outline="0" fieldPosition="0">
        <references count="2">
          <reference field="1" count="1" selected="0">
            <x v="3596"/>
          </reference>
          <reference field="3" count="1">
            <x v="258"/>
          </reference>
        </references>
      </pivotArea>
    </format>
    <format dxfId="5909">
      <pivotArea dataOnly="0" labelOnly="1" outline="0" fieldPosition="0">
        <references count="2">
          <reference field="1" count="1" selected="0">
            <x v="3603"/>
          </reference>
          <reference field="3" count="1">
            <x v="3173"/>
          </reference>
        </references>
      </pivotArea>
    </format>
    <format dxfId="5908">
      <pivotArea dataOnly="0" labelOnly="1" outline="0" fieldPosition="0">
        <references count="2">
          <reference field="1" count="1" selected="0">
            <x v="3604"/>
          </reference>
          <reference field="3" count="1">
            <x v="258"/>
          </reference>
        </references>
      </pivotArea>
    </format>
    <format dxfId="5907">
      <pivotArea dataOnly="0" labelOnly="1" outline="0" fieldPosition="0">
        <references count="2">
          <reference field="1" count="1" selected="0">
            <x v="3606"/>
          </reference>
          <reference field="3" count="1">
            <x v="3859"/>
          </reference>
        </references>
      </pivotArea>
    </format>
    <format dxfId="5906">
      <pivotArea dataOnly="0" labelOnly="1" outline="0" fieldPosition="0">
        <references count="2">
          <reference field="1" count="1" selected="0">
            <x v="3607"/>
          </reference>
          <reference field="3" count="1">
            <x v="258"/>
          </reference>
        </references>
      </pivotArea>
    </format>
    <format dxfId="5905">
      <pivotArea dataOnly="0" labelOnly="1" outline="0" fieldPosition="0">
        <references count="2">
          <reference field="1" count="1" selected="0">
            <x v="3608"/>
          </reference>
          <reference field="3" count="1">
            <x v="3365"/>
          </reference>
        </references>
      </pivotArea>
    </format>
    <format dxfId="5904">
      <pivotArea dataOnly="0" labelOnly="1" outline="0" fieldPosition="0">
        <references count="2">
          <reference field="1" count="1" selected="0">
            <x v="3609"/>
          </reference>
          <reference field="3" count="1">
            <x v="258"/>
          </reference>
        </references>
      </pivotArea>
    </format>
    <format dxfId="5903">
      <pivotArea dataOnly="0" labelOnly="1" outline="0" fieldPosition="0">
        <references count="2">
          <reference field="1" count="1" selected="0">
            <x v="3610"/>
          </reference>
          <reference field="3" count="1">
            <x v="259"/>
          </reference>
        </references>
      </pivotArea>
    </format>
    <format dxfId="5902">
      <pivotArea dataOnly="0" labelOnly="1" outline="0" fieldPosition="0">
        <references count="2">
          <reference field="1" count="1" selected="0">
            <x v="3611"/>
          </reference>
          <reference field="3" count="1">
            <x v="9"/>
          </reference>
        </references>
      </pivotArea>
    </format>
    <format dxfId="5901">
      <pivotArea dataOnly="0" labelOnly="1" outline="0" fieldPosition="0">
        <references count="2">
          <reference field="1" count="1" selected="0">
            <x v="3612"/>
          </reference>
          <reference field="3" count="1">
            <x v="259"/>
          </reference>
        </references>
      </pivotArea>
    </format>
    <format dxfId="5900">
      <pivotArea dataOnly="0" labelOnly="1" outline="0" fieldPosition="0">
        <references count="2">
          <reference field="1" count="1" selected="0">
            <x v="3616"/>
          </reference>
          <reference field="3" count="1">
            <x v="3859"/>
          </reference>
        </references>
      </pivotArea>
    </format>
    <format dxfId="5899">
      <pivotArea dataOnly="0" labelOnly="1" outline="0" fieldPosition="0">
        <references count="2">
          <reference field="1" count="1" selected="0">
            <x v="3617"/>
          </reference>
          <reference field="3" count="1">
            <x v="259"/>
          </reference>
        </references>
      </pivotArea>
    </format>
    <format dxfId="5898">
      <pivotArea dataOnly="0" labelOnly="1" outline="0" fieldPosition="0">
        <references count="2">
          <reference field="1" count="1" selected="0">
            <x v="3618"/>
          </reference>
          <reference field="3" count="1">
            <x v="3173"/>
          </reference>
        </references>
      </pivotArea>
    </format>
    <format dxfId="5897">
      <pivotArea dataOnly="0" labelOnly="1" outline="0" fieldPosition="0">
        <references count="2">
          <reference field="1" count="1" selected="0">
            <x v="3619"/>
          </reference>
          <reference field="3" count="1">
            <x v="259"/>
          </reference>
        </references>
      </pivotArea>
    </format>
    <format dxfId="5896">
      <pivotArea dataOnly="0" labelOnly="1" outline="0" fieldPosition="0">
        <references count="2">
          <reference field="1" count="1" selected="0">
            <x v="3620"/>
          </reference>
          <reference field="3" count="1">
            <x v="3859"/>
          </reference>
        </references>
      </pivotArea>
    </format>
    <format dxfId="5895">
      <pivotArea dataOnly="0" labelOnly="1" outline="0" fieldPosition="0">
        <references count="2">
          <reference field="1" count="1" selected="0">
            <x v="3621"/>
          </reference>
          <reference field="3" count="1">
            <x v="259"/>
          </reference>
        </references>
      </pivotArea>
    </format>
    <format dxfId="5894">
      <pivotArea dataOnly="0" labelOnly="1" outline="0" fieldPosition="0">
        <references count="2">
          <reference field="1" count="1" selected="0">
            <x v="3622"/>
          </reference>
          <reference field="3" count="1">
            <x v="3365"/>
          </reference>
        </references>
      </pivotArea>
    </format>
    <format dxfId="5893">
      <pivotArea dataOnly="0" labelOnly="1" outline="0" fieldPosition="0">
        <references count="2">
          <reference field="1" count="1" selected="0">
            <x v="3623"/>
          </reference>
          <reference field="3" count="1">
            <x v="259"/>
          </reference>
        </references>
      </pivotArea>
    </format>
    <format dxfId="5892">
      <pivotArea dataOnly="0" labelOnly="1" outline="0" fieldPosition="0">
        <references count="2">
          <reference field="1" count="1" selected="0">
            <x v="3624"/>
          </reference>
          <reference field="3" count="1">
            <x v="260"/>
          </reference>
        </references>
      </pivotArea>
    </format>
    <format dxfId="5891">
      <pivotArea dataOnly="0" labelOnly="1" outline="0" fieldPosition="0">
        <references count="2">
          <reference field="1" count="1" selected="0">
            <x v="3625"/>
          </reference>
          <reference field="3" count="1">
            <x v="9"/>
          </reference>
        </references>
      </pivotArea>
    </format>
    <format dxfId="5890">
      <pivotArea dataOnly="0" labelOnly="1" outline="0" fieldPosition="0">
        <references count="2">
          <reference field="1" count="1" selected="0">
            <x v="3626"/>
          </reference>
          <reference field="3" count="1">
            <x v="260"/>
          </reference>
        </references>
      </pivotArea>
    </format>
    <format dxfId="5889">
      <pivotArea dataOnly="0" labelOnly="1" outline="0" fieldPosition="0">
        <references count="2">
          <reference field="1" count="1" selected="0">
            <x v="3630"/>
          </reference>
          <reference field="3" count="1">
            <x v="3859"/>
          </reference>
        </references>
      </pivotArea>
    </format>
    <format dxfId="5888">
      <pivotArea dataOnly="0" labelOnly="1" outline="0" fieldPosition="0">
        <references count="2">
          <reference field="1" count="1" selected="0">
            <x v="3631"/>
          </reference>
          <reference field="3" count="1">
            <x v="260"/>
          </reference>
        </references>
      </pivotArea>
    </format>
    <format dxfId="5887">
      <pivotArea dataOnly="0" labelOnly="1" outline="0" fieldPosition="0">
        <references count="2">
          <reference field="1" count="1" selected="0">
            <x v="3632"/>
          </reference>
          <reference field="3" count="1">
            <x v="3173"/>
          </reference>
        </references>
      </pivotArea>
    </format>
    <format dxfId="5886">
      <pivotArea dataOnly="0" labelOnly="1" outline="0" fieldPosition="0">
        <references count="2">
          <reference field="1" count="1" selected="0">
            <x v="3633"/>
          </reference>
          <reference field="3" count="1">
            <x v="260"/>
          </reference>
        </references>
      </pivotArea>
    </format>
    <format dxfId="5885">
      <pivotArea dataOnly="0" labelOnly="1" outline="0" fieldPosition="0">
        <references count="2">
          <reference field="1" count="1" selected="0">
            <x v="3634"/>
          </reference>
          <reference field="3" count="1">
            <x v="3859"/>
          </reference>
        </references>
      </pivotArea>
    </format>
    <format dxfId="5884">
      <pivotArea dataOnly="0" labelOnly="1" outline="0" fieldPosition="0">
        <references count="2">
          <reference field="1" count="1" selected="0">
            <x v="3635"/>
          </reference>
          <reference field="3" count="1">
            <x v="260"/>
          </reference>
        </references>
      </pivotArea>
    </format>
    <format dxfId="5883">
      <pivotArea dataOnly="0" labelOnly="1" outline="0" fieldPosition="0">
        <references count="2">
          <reference field="1" count="1" selected="0">
            <x v="3636"/>
          </reference>
          <reference field="3" count="1">
            <x v="3365"/>
          </reference>
        </references>
      </pivotArea>
    </format>
    <format dxfId="5882">
      <pivotArea dataOnly="0" labelOnly="1" outline="0" fieldPosition="0">
        <references count="2">
          <reference field="1" count="1" selected="0">
            <x v="3637"/>
          </reference>
          <reference field="3" count="1">
            <x v="260"/>
          </reference>
        </references>
      </pivotArea>
    </format>
    <format dxfId="5881">
      <pivotArea dataOnly="0" labelOnly="1" outline="0" fieldPosition="0">
        <references count="2">
          <reference field="1" count="1" selected="0">
            <x v="3638"/>
          </reference>
          <reference field="3" count="1">
            <x v="261"/>
          </reference>
        </references>
      </pivotArea>
    </format>
    <format dxfId="5880">
      <pivotArea dataOnly="0" labelOnly="1" outline="0" fieldPosition="0">
        <references count="2">
          <reference field="1" count="1" selected="0">
            <x v="3639"/>
          </reference>
          <reference field="3" count="1">
            <x v="9"/>
          </reference>
        </references>
      </pivotArea>
    </format>
    <format dxfId="5879">
      <pivotArea dataOnly="0" labelOnly="1" outline="0" fieldPosition="0">
        <references count="2">
          <reference field="1" count="1" selected="0">
            <x v="3640"/>
          </reference>
          <reference field="3" count="1">
            <x v="261"/>
          </reference>
        </references>
      </pivotArea>
    </format>
    <format dxfId="5878">
      <pivotArea dataOnly="0" labelOnly="1" outline="0" fieldPosition="0">
        <references count="2">
          <reference field="1" count="1" selected="0">
            <x v="3644"/>
          </reference>
          <reference field="3" count="1">
            <x v="3859"/>
          </reference>
        </references>
      </pivotArea>
    </format>
    <format dxfId="5877">
      <pivotArea dataOnly="0" labelOnly="1" outline="0" fieldPosition="0">
        <references count="2">
          <reference field="1" count="1" selected="0">
            <x v="3645"/>
          </reference>
          <reference field="3" count="1">
            <x v="261"/>
          </reference>
        </references>
      </pivotArea>
    </format>
    <format dxfId="5876">
      <pivotArea dataOnly="0" labelOnly="1" outline="0" fieldPosition="0">
        <references count="2">
          <reference field="1" count="1" selected="0">
            <x v="3646"/>
          </reference>
          <reference field="3" count="1">
            <x v="3173"/>
          </reference>
        </references>
      </pivotArea>
    </format>
    <format dxfId="5875">
      <pivotArea dataOnly="0" labelOnly="1" outline="0" fieldPosition="0">
        <references count="2">
          <reference field="1" count="1" selected="0">
            <x v="3647"/>
          </reference>
          <reference field="3" count="1">
            <x v="261"/>
          </reference>
        </references>
      </pivotArea>
    </format>
    <format dxfId="5874">
      <pivotArea dataOnly="0" labelOnly="1" outline="0" fieldPosition="0">
        <references count="2">
          <reference field="1" count="1" selected="0">
            <x v="3648"/>
          </reference>
          <reference field="3" count="1">
            <x v="3859"/>
          </reference>
        </references>
      </pivotArea>
    </format>
    <format dxfId="5873">
      <pivotArea dataOnly="0" labelOnly="1" outline="0" fieldPosition="0">
        <references count="2">
          <reference field="1" count="1" selected="0">
            <x v="3649"/>
          </reference>
          <reference field="3" count="1">
            <x v="261"/>
          </reference>
        </references>
      </pivotArea>
    </format>
    <format dxfId="5872">
      <pivotArea dataOnly="0" labelOnly="1" outline="0" fieldPosition="0">
        <references count="2">
          <reference field="1" count="1" selected="0">
            <x v="3650"/>
          </reference>
          <reference field="3" count="1">
            <x v="3365"/>
          </reference>
        </references>
      </pivotArea>
    </format>
    <format dxfId="5871">
      <pivotArea dataOnly="0" labelOnly="1" outline="0" fieldPosition="0">
        <references count="2">
          <reference field="1" count="1" selected="0">
            <x v="3651"/>
          </reference>
          <reference field="3" count="1">
            <x v="261"/>
          </reference>
        </references>
      </pivotArea>
    </format>
    <format dxfId="5870">
      <pivotArea dataOnly="0" labelOnly="1" outline="0" fieldPosition="0">
        <references count="2">
          <reference field="1" count="1" selected="0">
            <x v="3652"/>
          </reference>
          <reference field="3" count="1">
            <x v="262"/>
          </reference>
        </references>
      </pivotArea>
    </format>
    <format dxfId="5869">
      <pivotArea dataOnly="0" labelOnly="1" outline="0" fieldPosition="0">
        <references count="2">
          <reference field="1" count="1" selected="0">
            <x v="3653"/>
          </reference>
          <reference field="3" count="1">
            <x v="9"/>
          </reference>
        </references>
      </pivotArea>
    </format>
    <format dxfId="5868">
      <pivotArea dataOnly="0" labelOnly="1" outline="0" fieldPosition="0">
        <references count="2">
          <reference field="1" count="1" selected="0">
            <x v="3654"/>
          </reference>
          <reference field="3" count="1">
            <x v="262"/>
          </reference>
        </references>
      </pivotArea>
    </format>
    <format dxfId="5867">
      <pivotArea dataOnly="0" labelOnly="1" outline="0" fieldPosition="0">
        <references count="2">
          <reference field="1" count="1" selected="0">
            <x v="3753"/>
          </reference>
          <reference field="3" count="1">
            <x v="3859"/>
          </reference>
        </references>
      </pivotArea>
    </format>
    <format dxfId="5866">
      <pivotArea dataOnly="0" labelOnly="1" outline="0" fieldPosition="0">
        <references count="2">
          <reference field="1" count="1" selected="0">
            <x v="3754"/>
          </reference>
          <reference field="3" count="1">
            <x v="262"/>
          </reference>
        </references>
      </pivotArea>
    </format>
    <format dxfId="5865">
      <pivotArea dataOnly="0" labelOnly="1" outline="0" fieldPosition="0">
        <references count="2">
          <reference field="1" count="1" selected="0">
            <x v="3789"/>
          </reference>
          <reference field="3" count="1">
            <x v="3173"/>
          </reference>
        </references>
      </pivotArea>
    </format>
    <format dxfId="5864">
      <pivotArea dataOnly="0" labelOnly="1" outline="0" fieldPosition="0">
        <references count="2">
          <reference field="1" count="1" selected="0">
            <x v="3790"/>
          </reference>
          <reference field="3" count="1">
            <x v="262"/>
          </reference>
        </references>
      </pivotArea>
    </format>
    <format dxfId="5863">
      <pivotArea dataOnly="0" labelOnly="1" outline="0" fieldPosition="0">
        <references count="2">
          <reference field="1" count="1" selected="0">
            <x v="3794"/>
          </reference>
          <reference field="3" count="1">
            <x v="3859"/>
          </reference>
        </references>
      </pivotArea>
    </format>
    <format dxfId="5862">
      <pivotArea dataOnly="0" labelOnly="1" outline="0" fieldPosition="0">
        <references count="2">
          <reference field="1" count="1" selected="0">
            <x v="3796"/>
          </reference>
          <reference field="3" count="1">
            <x v="3365"/>
          </reference>
        </references>
      </pivotArea>
    </format>
    <format dxfId="5861">
      <pivotArea dataOnly="0" labelOnly="1" outline="0" fieldPosition="0">
        <references count="2">
          <reference field="1" count="1" selected="0">
            <x v="3797"/>
          </reference>
          <reference field="3" count="1">
            <x v="262"/>
          </reference>
        </references>
      </pivotArea>
    </format>
    <format dxfId="5860">
      <pivotArea dataOnly="0" labelOnly="1" outline="0" fieldPosition="0">
        <references count="2">
          <reference field="1" count="1" selected="0">
            <x v="3802"/>
          </reference>
          <reference field="3" count="1">
            <x v="263"/>
          </reference>
        </references>
      </pivotArea>
    </format>
    <format dxfId="5859">
      <pivotArea dataOnly="0" labelOnly="1" outline="0" fieldPosition="0">
        <references count="2">
          <reference field="1" count="1" selected="0">
            <x v="3803"/>
          </reference>
          <reference field="3" count="1">
            <x v="9"/>
          </reference>
        </references>
      </pivotArea>
    </format>
    <format dxfId="5858">
      <pivotArea dataOnly="0" labelOnly="1" outline="0" fieldPosition="0">
        <references count="2">
          <reference field="1" count="1" selected="0">
            <x v="3804"/>
          </reference>
          <reference field="3" count="1">
            <x v="263"/>
          </reference>
        </references>
      </pivotArea>
    </format>
    <format dxfId="5857">
      <pivotArea dataOnly="0" labelOnly="1" outline="0" fieldPosition="0">
        <references count="2">
          <reference field="1" count="1" selected="0">
            <x v="3808"/>
          </reference>
          <reference field="3" count="1">
            <x v="3859"/>
          </reference>
        </references>
      </pivotArea>
    </format>
    <format dxfId="5856">
      <pivotArea dataOnly="0" labelOnly="1" outline="0" fieldPosition="0">
        <references count="2">
          <reference field="1" count="1" selected="0">
            <x v="3809"/>
          </reference>
          <reference field="3" count="1">
            <x v="263"/>
          </reference>
        </references>
      </pivotArea>
    </format>
    <format dxfId="5855">
      <pivotArea dataOnly="0" labelOnly="1" outline="0" fieldPosition="0">
        <references count="2">
          <reference field="1" count="1" selected="0">
            <x v="3810"/>
          </reference>
          <reference field="3" count="1">
            <x v="3173"/>
          </reference>
        </references>
      </pivotArea>
    </format>
    <format dxfId="5854">
      <pivotArea dataOnly="0" labelOnly="1" outline="0" fieldPosition="0">
        <references count="2">
          <reference field="1" count="1" selected="0">
            <x v="3811"/>
          </reference>
          <reference field="3" count="1">
            <x v="263"/>
          </reference>
        </references>
      </pivotArea>
    </format>
    <format dxfId="5853">
      <pivotArea dataOnly="0" labelOnly="1" outline="0" fieldPosition="0">
        <references count="2">
          <reference field="1" count="1" selected="0">
            <x v="3812"/>
          </reference>
          <reference field="3" count="1">
            <x v="3859"/>
          </reference>
        </references>
      </pivotArea>
    </format>
    <format dxfId="5852">
      <pivotArea dataOnly="0" labelOnly="1" outline="0" fieldPosition="0">
        <references count="2">
          <reference field="1" count="1" selected="0">
            <x v="3813"/>
          </reference>
          <reference field="3" count="1">
            <x v="263"/>
          </reference>
        </references>
      </pivotArea>
    </format>
    <format dxfId="5851">
      <pivotArea dataOnly="0" labelOnly="1" outline="0" fieldPosition="0">
        <references count="2">
          <reference field="1" count="1" selected="0">
            <x v="3814"/>
          </reference>
          <reference field="3" count="1">
            <x v="3365"/>
          </reference>
        </references>
      </pivotArea>
    </format>
    <format dxfId="5850">
      <pivotArea dataOnly="0" labelOnly="1" outline="0" fieldPosition="0">
        <references count="2">
          <reference field="1" count="1" selected="0">
            <x v="3815"/>
          </reference>
          <reference field="3" count="1">
            <x v="263"/>
          </reference>
        </references>
      </pivotArea>
    </format>
    <format dxfId="5849">
      <pivotArea dataOnly="0" labelOnly="1" outline="0" fieldPosition="0">
        <references count="2">
          <reference field="1" count="1" selected="0">
            <x v="3819"/>
          </reference>
          <reference field="3" count="1">
            <x v="264"/>
          </reference>
        </references>
      </pivotArea>
    </format>
    <format dxfId="5848">
      <pivotArea dataOnly="0" labelOnly="1" outline="0" fieldPosition="0">
        <references count="2">
          <reference field="1" count="1" selected="0">
            <x v="3820"/>
          </reference>
          <reference field="3" count="1">
            <x v="265"/>
          </reference>
        </references>
      </pivotArea>
    </format>
    <format dxfId="5847">
      <pivotArea dataOnly="0" labelOnly="1" outline="0" fieldPosition="0">
        <references count="2">
          <reference field="1" count="1" selected="0">
            <x v="3821"/>
          </reference>
          <reference field="3" count="1">
            <x v="9"/>
          </reference>
        </references>
      </pivotArea>
    </format>
    <format dxfId="5846">
      <pivotArea dataOnly="0" labelOnly="1" outline="0" fieldPosition="0">
        <references count="2">
          <reference field="1" count="1" selected="0">
            <x v="3822"/>
          </reference>
          <reference field="3" count="1">
            <x v="265"/>
          </reference>
        </references>
      </pivotArea>
    </format>
    <format dxfId="5845">
      <pivotArea dataOnly="0" labelOnly="1" outline="0" fieldPosition="0">
        <references count="2">
          <reference field="1" count="1" selected="0">
            <x v="3826"/>
          </reference>
          <reference field="3" count="1">
            <x v="3859"/>
          </reference>
        </references>
      </pivotArea>
    </format>
    <format dxfId="5844">
      <pivotArea dataOnly="0" labelOnly="1" outline="0" fieldPosition="0">
        <references count="2">
          <reference field="1" count="1" selected="0">
            <x v="3827"/>
          </reference>
          <reference field="3" count="1">
            <x v="265"/>
          </reference>
        </references>
      </pivotArea>
    </format>
    <format dxfId="5843">
      <pivotArea dataOnly="0" labelOnly="1" outline="0" fieldPosition="0">
        <references count="2">
          <reference field="1" count="1" selected="0">
            <x v="3828"/>
          </reference>
          <reference field="3" count="1">
            <x v="3173"/>
          </reference>
        </references>
      </pivotArea>
    </format>
    <format dxfId="5842">
      <pivotArea dataOnly="0" labelOnly="1" outline="0" fieldPosition="0">
        <references count="2">
          <reference field="1" count="1" selected="0">
            <x v="3829"/>
          </reference>
          <reference field="3" count="1">
            <x v="265"/>
          </reference>
        </references>
      </pivotArea>
    </format>
    <format dxfId="5841">
      <pivotArea dataOnly="0" labelOnly="1" outline="0" fieldPosition="0">
        <references count="2">
          <reference field="1" count="1" selected="0">
            <x v="3830"/>
          </reference>
          <reference field="3" count="1">
            <x v="3859"/>
          </reference>
        </references>
      </pivotArea>
    </format>
    <format dxfId="5840">
      <pivotArea dataOnly="0" labelOnly="1" outline="0" fieldPosition="0">
        <references count="2">
          <reference field="1" count="1" selected="0">
            <x v="3831"/>
          </reference>
          <reference field="3" count="1">
            <x v="265"/>
          </reference>
        </references>
      </pivotArea>
    </format>
    <format dxfId="5839">
      <pivotArea dataOnly="0" labelOnly="1" outline="0" fieldPosition="0">
        <references count="2">
          <reference field="1" count="1" selected="0">
            <x v="3832"/>
          </reference>
          <reference field="3" count="1">
            <x v="3365"/>
          </reference>
        </references>
      </pivotArea>
    </format>
    <format dxfId="5838">
      <pivotArea dataOnly="0" labelOnly="1" outline="0" fieldPosition="0">
        <references count="2">
          <reference field="1" count="1" selected="0">
            <x v="3833"/>
          </reference>
          <reference field="3" count="1">
            <x v="265"/>
          </reference>
        </references>
      </pivotArea>
    </format>
    <format dxfId="5837">
      <pivotArea dataOnly="0" labelOnly="1" outline="0" fieldPosition="0">
        <references count="2">
          <reference field="1" count="1" selected="0">
            <x v="3834"/>
          </reference>
          <reference field="3" count="1">
            <x v="266"/>
          </reference>
        </references>
      </pivotArea>
    </format>
    <format dxfId="5836">
      <pivotArea dataOnly="0" labelOnly="1" outline="0" fieldPosition="0">
        <references count="2">
          <reference field="1" count="1" selected="0">
            <x v="3835"/>
          </reference>
          <reference field="3" count="1">
            <x v="9"/>
          </reference>
        </references>
      </pivotArea>
    </format>
    <format dxfId="5835">
      <pivotArea dataOnly="0" labelOnly="1" outline="0" fieldPosition="0">
        <references count="2">
          <reference field="1" count="1" selected="0">
            <x v="3836"/>
          </reference>
          <reference field="3" count="1">
            <x v="266"/>
          </reference>
        </references>
      </pivotArea>
    </format>
    <format dxfId="5834">
      <pivotArea dataOnly="0" labelOnly="1" outline="0" fieldPosition="0">
        <references count="2">
          <reference field="1" count="1" selected="0">
            <x v="3843"/>
          </reference>
          <reference field="3" count="1">
            <x v="3859"/>
          </reference>
        </references>
      </pivotArea>
    </format>
    <format dxfId="5833">
      <pivotArea dataOnly="0" labelOnly="1" outline="0" fieldPosition="0">
        <references count="2">
          <reference field="1" count="1" selected="0">
            <x v="3844"/>
          </reference>
          <reference field="3" count="1">
            <x v="266"/>
          </reference>
        </references>
      </pivotArea>
    </format>
    <format dxfId="5832">
      <pivotArea dataOnly="0" labelOnly="1" outline="0" fieldPosition="0">
        <references count="2">
          <reference field="1" count="1" selected="0">
            <x v="3845"/>
          </reference>
          <reference field="3" count="1">
            <x v="3173"/>
          </reference>
        </references>
      </pivotArea>
    </format>
    <format dxfId="5831">
      <pivotArea dataOnly="0" labelOnly="1" outline="0" fieldPosition="0">
        <references count="2">
          <reference field="1" count="1" selected="0">
            <x v="3846"/>
          </reference>
          <reference field="3" count="1">
            <x v="266"/>
          </reference>
        </references>
      </pivotArea>
    </format>
    <format dxfId="5830">
      <pivotArea dataOnly="0" labelOnly="1" outline="0" fieldPosition="0">
        <references count="2">
          <reference field="1" count="1" selected="0">
            <x v="3847"/>
          </reference>
          <reference field="3" count="1">
            <x v="3859"/>
          </reference>
        </references>
      </pivotArea>
    </format>
    <format dxfId="5829">
      <pivotArea dataOnly="0" labelOnly="1" outline="0" fieldPosition="0">
        <references count="2">
          <reference field="1" count="1" selected="0">
            <x v="3848"/>
          </reference>
          <reference field="3" count="1">
            <x v="266"/>
          </reference>
        </references>
      </pivotArea>
    </format>
    <format dxfId="5828">
      <pivotArea dataOnly="0" labelOnly="1" outline="0" fieldPosition="0">
        <references count="2">
          <reference field="1" count="1" selected="0">
            <x v="3849"/>
          </reference>
          <reference field="3" count="1">
            <x v="3365"/>
          </reference>
        </references>
      </pivotArea>
    </format>
    <format dxfId="5827">
      <pivotArea dataOnly="0" labelOnly="1" outline="0" fieldPosition="0">
        <references count="2">
          <reference field="1" count="1" selected="0">
            <x v="3850"/>
          </reference>
          <reference field="3" count="1">
            <x v="266"/>
          </reference>
        </references>
      </pivotArea>
    </format>
    <format dxfId="5826">
      <pivotArea dataOnly="0" labelOnly="1" outline="0" fieldPosition="0">
        <references count="2">
          <reference field="1" count="1" selected="0">
            <x v="3851"/>
          </reference>
          <reference field="3" count="1">
            <x v="267"/>
          </reference>
        </references>
      </pivotArea>
    </format>
    <format dxfId="5825">
      <pivotArea dataOnly="0" labelOnly="1" outline="0" fieldPosition="0">
        <references count="2">
          <reference field="1" count="1" selected="0">
            <x v="3852"/>
          </reference>
          <reference field="3" count="1">
            <x v="9"/>
          </reference>
        </references>
      </pivotArea>
    </format>
    <format dxfId="5824">
      <pivotArea dataOnly="0" labelOnly="1" outline="0" fieldPosition="0">
        <references count="2">
          <reference field="1" count="1" selected="0">
            <x v="3853"/>
          </reference>
          <reference field="3" count="1">
            <x v="267"/>
          </reference>
        </references>
      </pivotArea>
    </format>
    <format dxfId="5823">
      <pivotArea dataOnly="0" labelOnly="1" outline="0" fieldPosition="0">
        <references count="2">
          <reference field="1" count="1" selected="0">
            <x v="3865"/>
          </reference>
          <reference field="3" count="1">
            <x v="3859"/>
          </reference>
        </references>
      </pivotArea>
    </format>
    <format dxfId="5822">
      <pivotArea dataOnly="0" labelOnly="1" outline="0" fieldPosition="0">
        <references count="2">
          <reference field="1" count="1" selected="0">
            <x v="3866"/>
          </reference>
          <reference field="3" count="1">
            <x v="267"/>
          </reference>
        </references>
      </pivotArea>
    </format>
    <format dxfId="5821">
      <pivotArea dataOnly="0" labelOnly="1" outline="0" fieldPosition="0">
        <references count="2">
          <reference field="1" count="1" selected="0">
            <x v="3871"/>
          </reference>
          <reference field="3" count="1">
            <x v="3173"/>
          </reference>
        </references>
      </pivotArea>
    </format>
    <format dxfId="5820">
      <pivotArea dataOnly="0" labelOnly="1" outline="0" fieldPosition="0">
        <references count="2">
          <reference field="1" count="1" selected="0">
            <x v="3872"/>
          </reference>
          <reference field="3" count="1">
            <x v="267"/>
          </reference>
        </references>
      </pivotArea>
    </format>
    <format dxfId="5819">
      <pivotArea dataOnly="0" labelOnly="1" outline="0" fieldPosition="0">
        <references count="2">
          <reference field="1" count="1" selected="0">
            <x v="3874"/>
          </reference>
          <reference field="3" count="1">
            <x v="3859"/>
          </reference>
        </references>
      </pivotArea>
    </format>
    <format dxfId="5818">
      <pivotArea dataOnly="0" labelOnly="1" outline="0" fieldPosition="0">
        <references count="2">
          <reference field="1" count="1" selected="0">
            <x v="3875"/>
          </reference>
          <reference field="3" count="1">
            <x v="267"/>
          </reference>
        </references>
      </pivotArea>
    </format>
    <format dxfId="5817">
      <pivotArea dataOnly="0" labelOnly="1" outline="0" fieldPosition="0">
        <references count="2">
          <reference field="1" count="1" selected="0">
            <x v="3876"/>
          </reference>
          <reference field="3" count="1">
            <x v="3365"/>
          </reference>
        </references>
      </pivotArea>
    </format>
    <format dxfId="5816">
      <pivotArea dataOnly="0" labelOnly="1" outline="0" fieldPosition="0">
        <references count="2">
          <reference field="1" count="1" selected="0">
            <x v="3877"/>
          </reference>
          <reference field="3" count="1">
            <x v="267"/>
          </reference>
        </references>
      </pivotArea>
    </format>
    <format dxfId="5815">
      <pivotArea dataOnly="0" labelOnly="1" outline="0" fieldPosition="0">
        <references count="2">
          <reference field="1" count="1" selected="0">
            <x v="3878"/>
          </reference>
          <reference field="3" count="1">
            <x v="268"/>
          </reference>
        </references>
      </pivotArea>
    </format>
    <format dxfId="5814">
      <pivotArea dataOnly="0" labelOnly="1" outline="0" fieldPosition="0">
        <references count="2">
          <reference field="1" count="1" selected="0">
            <x v="3879"/>
          </reference>
          <reference field="3" count="1">
            <x v="9"/>
          </reference>
        </references>
      </pivotArea>
    </format>
    <format dxfId="5813">
      <pivotArea dataOnly="0" labelOnly="1" outline="0" fieldPosition="0">
        <references count="2">
          <reference field="1" count="1" selected="0">
            <x v="3880"/>
          </reference>
          <reference field="3" count="1">
            <x v="268"/>
          </reference>
        </references>
      </pivotArea>
    </format>
    <format dxfId="5812">
      <pivotArea dataOnly="0" labelOnly="1" outline="0" fieldPosition="0">
        <references count="2">
          <reference field="1" count="1" selected="0">
            <x v="3884"/>
          </reference>
          <reference field="3" count="1">
            <x v="3859"/>
          </reference>
        </references>
      </pivotArea>
    </format>
    <format dxfId="5811">
      <pivotArea dataOnly="0" labelOnly="1" outline="0" fieldPosition="0">
        <references count="2">
          <reference field="1" count="1" selected="0">
            <x v="3885"/>
          </reference>
          <reference field="3" count="1">
            <x v="268"/>
          </reference>
        </references>
      </pivotArea>
    </format>
    <format dxfId="5810">
      <pivotArea dataOnly="0" labelOnly="1" outline="0" fieldPosition="0">
        <references count="2">
          <reference field="1" count="1" selected="0">
            <x v="3886"/>
          </reference>
          <reference field="3" count="1">
            <x v="3173"/>
          </reference>
        </references>
      </pivotArea>
    </format>
    <format dxfId="5809">
      <pivotArea dataOnly="0" labelOnly="1" outline="0" fieldPosition="0">
        <references count="2">
          <reference field="1" count="1" selected="0">
            <x v="3887"/>
          </reference>
          <reference field="3" count="1">
            <x v="268"/>
          </reference>
        </references>
      </pivotArea>
    </format>
    <format dxfId="5808">
      <pivotArea dataOnly="0" labelOnly="1" outline="0" fieldPosition="0">
        <references count="2">
          <reference field="1" count="1" selected="0">
            <x v="3888"/>
          </reference>
          <reference field="3" count="1">
            <x v="3859"/>
          </reference>
        </references>
      </pivotArea>
    </format>
    <format dxfId="5807">
      <pivotArea dataOnly="0" labelOnly="1" outline="0" fieldPosition="0">
        <references count="2">
          <reference field="1" count="1" selected="0">
            <x v="3889"/>
          </reference>
          <reference field="3" count="1">
            <x v="268"/>
          </reference>
        </references>
      </pivotArea>
    </format>
    <format dxfId="5806">
      <pivotArea dataOnly="0" labelOnly="1" outline="0" fieldPosition="0">
        <references count="2">
          <reference field="1" count="1" selected="0">
            <x v="3890"/>
          </reference>
          <reference field="3" count="1">
            <x v="3365"/>
          </reference>
        </references>
      </pivotArea>
    </format>
    <format dxfId="5805">
      <pivotArea dataOnly="0" labelOnly="1" outline="0" fieldPosition="0">
        <references count="2">
          <reference field="1" count="1" selected="0">
            <x v="3891"/>
          </reference>
          <reference field="3" count="1">
            <x v="268"/>
          </reference>
        </references>
      </pivotArea>
    </format>
    <format dxfId="5804">
      <pivotArea dataOnly="0" labelOnly="1" outline="0" fieldPosition="0">
        <references count="2">
          <reference field="1" count="1" selected="0">
            <x v="3892"/>
          </reference>
          <reference field="3" count="1">
            <x v="269"/>
          </reference>
        </references>
      </pivotArea>
    </format>
    <format dxfId="5803">
      <pivotArea dataOnly="0" labelOnly="1" outline="0" fieldPosition="0">
        <references count="2">
          <reference field="1" count="1" selected="0">
            <x v="3903"/>
          </reference>
          <reference field="3" count="1">
            <x v="270"/>
          </reference>
        </references>
      </pivotArea>
    </format>
    <format dxfId="5802">
      <pivotArea dataOnly="0" labelOnly="1" outline="0" fieldPosition="0">
        <references count="2">
          <reference field="1" count="1" selected="0">
            <x v="3904"/>
          </reference>
          <reference field="3" count="1">
            <x v="9"/>
          </reference>
        </references>
      </pivotArea>
    </format>
    <format dxfId="5801">
      <pivotArea dataOnly="0" labelOnly="1" outline="0" fieldPosition="0">
        <references count="2">
          <reference field="1" count="1" selected="0">
            <x v="3905"/>
          </reference>
          <reference field="3" count="1">
            <x v="270"/>
          </reference>
        </references>
      </pivotArea>
    </format>
    <format dxfId="5800">
      <pivotArea dataOnly="0" labelOnly="1" outline="0" fieldPosition="0">
        <references count="2">
          <reference field="1" count="1" selected="0">
            <x v="3909"/>
          </reference>
          <reference field="3" count="1">
            <x v="3859"/>
          </reference>
        </references>
      </pivotArea>
    </format>
    <format dxfId="5799">
      <pivotArea dataOnly="0" labelOnly="1" outline="0" fieldPosition="0">
        <references count="2">
          <reference field="1" count="1" selected="0">
            <x v="3910"/>
          </reference>
          <reference field="3" count="1">
            <x v="270"/>
          </reference>
        </references>
      </pivotArea>
    </format>
    <format dxfId="5798">
      <pivotArea dataOnly="0" labelOnly="1" outline="0" fieldPosition="0">
        <references count="2">
          <reference field="1" count="1" selected="0">
            <x v="3911"/>
          </reference>
          <reference field="3" count="1">
            <x v="3173"/>
          </reference>
        </references>
      </pivotArea>
    </format>
    <format dxfId="5797">
      <pivotArea dataOnly="0" labelOnly="1" outline="0" fieldPosition="0">
        <references count="2">
          <reference field="1" count="1" selected="0">
            <x v="3912"/>
          </reference>
          <reference field="3" count="1">
            <x v="270"/>
          </reference>
        </references>
      </pivotArea>
    </format>
    <format dxfId="5796">
      <pivotArea dataOnly="0" labelOnly="1" outline="0" fieldPosition="0">
        <references count="2">
          <reference field="1" count="1" selected="0">
            <x v="3913"/>
          </reference>
          <reference field="3" count="1">
            <x v="3859"/>
          </reference>
        </references>
      </pivotArea>
    </format>
    <format dxfId="5795">
      <pivotArea dataOnly="0" labelOnly="1" outline="0" fieldPosition="0">
        <references count="2">
          <reference field="1" count="1" selected="0">
            <x v="3914"/>
          </reference>
          <reference field="3" count="1">
            <x v="270"/>
          </reference>
        </references>
      </pivotArea>
    </format>
    <format dxfId="5794">
      <pivotArea dataOnly="0" labelOnly="1" outline="0" fieldPosition="0">
        <references count="2">
          <reference field="1" count="1" selected="0">
            <x v="3915"/>
          </reference>
          <reference field="3" count="1">
            <x v="3365"/>
          </reference>
        </references>
      </pivotArea>
    </format>
    <format dxfId="5793">
      <pivotArea dataOnly="0" labelOnly="1" outline="0" fieldPosition="0">
        <references count="2">
          <reference field="1" count="1" selected="0">
            <x v="3916"/>
          </reference>
          <reference field="3" count="1">
            <x v="270"/>
          </reference>
        </references>
      </pivotArea>
    </format>
    <format dxfId="5792">
      <pivotArea dataOnly="0" labelOnly="1" outline="0" fieldPosition="0">
        <references count="2">
          <reference field="1" count="1" selected="0">
            <x v="3917"/>
          </reference>
          <reference field="3" count="1">
            <x v="271"/>
          </reference>
        </references>
      </pivotArea>
    </format>
    <format dxfId="5791">
      <pivotArea dataOnly="0" labelOnly="1" outline="0" fieldPosition="0">
        <references count="2">
          <reference field="1" count="1" selected="0">
            <x v="3918"/>
          </reference>
          <reference field="3" count="1">
            <x v="9"/>
          </reference>
        </references>
      </pivotArea>
    </format>
    <format dxfId="5790">
      <pivotArea dataOnly="0" labelOnly="1" outline="0" fieldPosition="0">
        <references count="2">
          <reference field="1" count="1" selected="0">
            <x v="3919"/>
          </reference>
          <reference field="3" count="1">
            <x v="271"/>
          </reference>
        </references>
      </pivotArea>
    </format>
    <format dxfId="5789">
      <pivotArea dataOnly="0" labelOnly="1" outline="0" fieldPosition="0">
        <references count="2">
          <reference field="1" count="1" selected="0">
            <x v="3923"/>
          </reference>
          <reference field="3" count="1">
            <x v="3859"/>
          </reference>
        </references>
      </pivotArea>
    </format>
    <format dxfId="5788">
      <pivotArea dataOnly="0" labelOnly="1" outline="0" fieldPosition="0">
        <references count="2">
          <reference field="1" count="1" selected="0">
            <x v="3924"/>
          </reference>
          <reference field="3" count="1">
            <x v="271"/>
          </reference>
        </references>
      </pivotArea>
    </format>
    <format dxfId="5787">
      <pivotArea dataOnly="0" labelOnly="1" outline="0" fieldPosition="0">
        <references count="2">
          <reference field="1" count="1" selected="0">
            <x v="3925"/>
          </reference>
          <reference field="3" count="1">
            <x v="3173"/>
          </reference>
        </references>
      </pivotArea>
    </format>
    <format dxfId="5786">
      <pivotArea dataOnly="0" labelOnly="1" outline="0" fieldPosition="0">
        <references count="2">
          <reference field="1" count="1" selected="0">
            <x v="3926"/>
          </reference>
          <reference field="3" count="1">
            <x v="271"/>
          </reference>
        </references>
      </pivotArea>
    </format>
    <format dxfId="5785">
      <pivotArea dataOnly="0" labelOnly="1" outline="0" fieldPosition="0">
        <references count="2">
          <reference field="1" count="1" selected="0">
            <x v="3927"/>
          </reference>
          <reference field="3" count="1">
            <x v="3859"/>
          </reference>
        </references>
      </pivotArea>
    </format>
    <format dxfId="5784">
      <pivotArea dataOnly="0" labelOnly="1" outline="0" fieldPosition="0">
        <references count="2">
          <reference field="1" count="1" selected="0">
            <x v="3928"/>
          </reference>
          <reference field="3" count="1">
            <x v="271"/>
          </reference>
        </references>
      </pivotArea>
    </format>
    <format dxfId="5783">
      <pivotArea dataOnly="0" labelOnly="1" outline="0" fieldPosition="0">
        <references count="2">
          <reference field="1" count="1" selected="0">
            <x v="3929"/>
          </reference>
          <reference field="3" count="1">
            <x v="3365"/>
          </reference>
        </references>
      </pivotArea>
    </format>
    <format dxfId="5782">
      <pivotArea dataOnly="0" labelOnly="1" outline="0" fieldPosition="0">
        <references count="2">
          <reference field="1" count="1" selected="0">
            <x v="3930"/>
          </reference>
          <reference field="3" count="1">
            <x v="271"/>
          </reference>
        </references>
      </pivotArea>
    </format>
    <format dxfId="5781">
      <pivotArea dataOnly="0" labelOnly="1" outline="0" fieldPosition="0">
        <references count="2">
          <reference field="1" count="1" selected="0">
            <x v="3931"/>
          </reference>
          <reference field="3" count="1">
            <x v="272"/>
          </reference>
        </references>
      </pivotArea>
    </format>
    <format dxfId="5780">
      <pivotArea dataOnly="0" labelOnly="1" outline="0" fieldPosition="0">
        <references count="2">
          <reference field="1" count="1" selected="0">
            <x v="3932"/>
          </reference>
          <reference field="3" count="1">
            <x v="273"/>
          </reference>
        </references>
      </pivotArea>
    </format>
    <format dxfId="5779">
      <pivotArea dataOnly="0" labelOnly="1" outline="0" fieldPosition="0">
        <references count="2">
          <reference field="1" count="1" selected="0">
            <x v="3933"/>
          </reference>
          <reference field="3" count="1">
            <x v="9"/>
          </reference>
        </references>
      </pivotArea>
    </format>
    <format dxfId="5778">
      <pivotArea dataOnly="0" labelOnly="1" outline="0" fieldPosition="0">
        <references count="2">
          <reference field="1" count="1" selected="0">
            <x v="3934"/>
          </reference>
          <reference field="3" count="1">
            <x v="273"/>
          </reference>
        </references>
      </pivotArea>
    </format>
    <format dxfId="5777">
      <pivotArea dataOnly="0" labelOnly="1" outline="0" fieldPosition="0">
        <references count="2">
          <reference field="1" count="1" selected="0">
            <x v="3944"/>
          </reference>
          <reference field="3" count="1">
            <x v="3859"/>
          </reference>
        </references>
      </pivotArea>
    </format>
    <format dxfId="5776">
      <pivotArea dataOnly="0" labelOnly="1" outline="0" fieldPosition="0">
        <references count="2">
          <reference field="1" count="1" selected="0">
            <x v="3945"/>
          </reference>
          <reference field="3" count="1">
            <x v="273"/>
          </reference>
        </references>
      </pivotArea>
    </format>
    <format dxfId="5775">
      <pivotArea dataOnly="0" labelOnly="1" outline="0" fieldPosition="0">
        <references count="2">
          <reference field="1" count="1" selected="0">
            <x v="3947"/>
          </reference>
          <reference field="3" count="1">
            <x v="3173"/>
          </reference>
        </references>
      </pivotArea>
    </format>
    <format dxfId="5774">
      <pivotArea dataOnly="0" labelOnly="1" outline="0" fieldPosition="0">
        <references count="2">
          <reference field="1" count="1" selected="0">
            <x v="3948"/>
          </reference>
          <reference field="3" count="1">
            <x v="273"/>
          </reference>
        </references>
      </pivotArea>
    </format>
    <format dxfId="5773">
      <pivotArea dataOnly="0" labelOnly="1" outline="0" fieldPosition="0">
        <references count="2">
          <reference field="1" count="1" selected="0">
            <x v="3962"/>
          </reference>
          <reference field="3" count="1">
            <x v="3859"/>
          </reference>
        </references>
      </pivotArea>
    </format>
    <format dxfId="5772">
      <pivotArea dataOnly="0" labelOnly="1" outline="0" fieldPosition="0">
        <references count="2">
          <reference field="1" count="1" selected="0">
            <x v="3963"/>
          </reference>
          <reference field="3" count="1">
            <x v="273"/>
          </reference>
        </references>
      </pivotArea>
    </format>
    <format dxfId="5771">
      <pivotArea dataOnly="0" labelOnly="1" outline="0" fieldPosition="0">
        <references count="2">
          <reference field="1" count="1" selected="0">
            <x v="3964"/>
          </reference>
          <reference field="3" count="1">
            <x v="3365"/>
          </reference>
        </references>
      </pivotArea>
    </format>
    <format dxfId="5770">
      <pivotArea dataOnly="0" labelOnly="1" outline="0" fieldPosition="0">
        <references count="2">
          <reference field="1" count="1" selected="0">
            <x v="3965"/>
          </reference>
          <reference field="3" count="1">
            <x v="273"/>
          </reference>
        </references>
      </pivotArea>
    </format>
    <format dxfId="5769">
      <pivotArea dataOnly="0" labelOnly="1" outline="0" fieldPosition="0">
        <references count="2">
          <reference field="1" count="1" selected="0">
            <x v="3971"/>
          </reference>
          <reference field="3" count="1">
            <x v="274"/>
          </reference>
        </references>
      </pivotArea>
    </format>
    <format dxfId="5768">
      <pivotArea dataOnly="0" labelOnly="1" outline="0" fieldPosition="0">
        <references count="2">
          <reference field="1" count="1" selected="0">
            <x v="3972"/>
          </reference>
          <reference field="3" count="1">
            <x v="9"/>
          </reference>
        </references>
      </pivotArea>
    </format>
    <format dxfId="5767">
      <pivotArea dataOnly="0" labelOnly="1" outline="0" fieldPosition="0">
        <references count="2">
          <reference field="1" count="1" selected="0">
            <x v="3973"/>
          </reference>
          <reference field="3" count="1">
            <x v="274"/>
          </reference>
        </references>
      </pivotArea>
    </format>
    <format dxfId="5766">
      <pivotArea dataOnly="0" labelOnly="1" outline="0" fieldPosition="0">
        <references count="2">
          <reference field="1" count="1" selected="0">
            <x v="3979"/>
          </reference>
          <reference field="3" count="1">
            <x v="3859"/>
          </reference>
        </references>
      </pivotArea>
    </format>
    <format dxfId="5765">
      <pivotArea dataOnly="0" labelOnly="1" outline="0" fieldPosition="0">
        <references count="2">
          <reference field="1" count="1" selected="0">
            <x v="3980"/>
          </reference>
          <reference field="3" count="1">
            <x v="274"/>
          </reference>
        </references>
      </pivotArea>
    </format>
    <format dxfId="5764">
      <pivotArea dataOnly="0" labelOnly="1" outline="0" fieldPosition="0">
        <references count="2">
          <reference field="1" count="1" selected="0">
            <x v="3981"/>
          </reference>
          <reference field="3" count="1">
            <x v="3173"/>
          </reference>
        </references>
      </pivotArea>
    </format>
    <format dxfId="5763">
      <pivotArea dataOnly="0" labelOnly="1" outline="0" fieldPosition="0">
        <references count="2">
          <reference field="1" count="1" selected="0">
            <x v="3982"/>
          </reference>
          <reference field="3" count="1">
            <x v="274"/>
          </reference>
        </references>
      </pivotArea>
    </format>
    <format dxfId="5762">
      <pivotArea dataOnly="0" labelOnly="1" outline="0" fieldPosition="0">
        <references count="2">
          <reference field="1" count="1" selected="0">
            <x v="3984"/>
          </reference>
          <reference field="3" count="1">
            <x v="3859"/>
          </reference>
        </references>
      </pivotArea>
    </format>
    <format dxfId="5761">
      <pivotArea dataOnly="0" labelOnly="1" outline="0" fieldPosition="0">
        <references count="2">
          <reference field="1" count="1" selected="0">
            <x v="3985"/>
          </reference>
          <reference field="3" count="1">
            <x v="274"/>
          </reference>
        </references>
      </pivotArea>
    </format>
    <format dxfId="5760">
      <pivotArea dataOnly="0" labelOnly="1" outline="0" fieldPosition="0">
        <references count="2">
          <reference field="1" count="1" selected="0">
            <x v="3986"/>
          </reference>
          <reference field="3" count="1">
            <x v="3365"/>
          </reference>
        </references>
      </pivotArea>
    </format>
    <format dxfId="5759">
      <pivotArea dataOnly="0" labelOnly="1" outline="0" fieldPosition="0">
        <references count="2">
          <reference field="1" count="1" selected="0">
            <x v="3987"/>
          </reference>
          <reference field="3" count="1">
            <x v="274"/>
          </reference>
        </references>
      </pivotArea>
    </format>
    <format dxfId="5758">
      <pivotArea dataOnly="0" labelOnly="1" outline="0" fieldPosition="0">
        <references count="2">
          <reference field="1" count="1" selected="0">
            <x v="3988"/>
          </reference>
          <reference field="3" count="1">
            <x v="275"/>
          </reference>
        </references>
      </pivotArea>
    </format>
    <format dxfId="5757">
      <pivotArea dataOnly="0" labelOnly="1" outline="0" fieldPosition="0">
        <references count="2">
          <reference field="1" count="1" selected="0">
            <x v="3989"/>
          </reference>
          <reference field="3" count="1">
            <x v="9"/>
          </reference>
        </references>
      </pivotArea>
    </format>
    <format dxfId="5756">
      <pivotArea dataOnly="0" labelOnly="1" outline="0" fieldPosition="0">
        <references count="2">
          <reference field="1" count="1" selected="0">
            <x v="3990"/>
          </reference>
          <reference field="3" count="1">
            <x v="275"/>
          </reference>
        </references>
      </pivotArea>
    </format>
    <format dxfId="5755">
      <pivotArea dataOnly="0" labelOnly="1" outline="0" fieldPosition="0">
        <references count="2">
          <reference field="1" count="1" selected="0">
            <x v="3994"/>
          </reference>
          <reference field="3" count="1">
            <x v="3859"/>
          </reference>
        </references>
      </pivotArea>
    </format>
    <format dxfId="5754">
      <pivotArea dataOnly="0" labelOnly="1" outline="0" fieldPosition="0">
        <references count="2">
          <reference field="1" count="1" selected="0">
            <x v="3995"/>
          </reference>
          <reference field="3" count="1">
            <x v="275"/>
          </reference>
        </references>
      </pivotArea>
    </format>
    <format dxfId="5753">
      <pivotArea dataOnly="0" labelOnly="1" outline="0" fieldPosition="0">
        <references count="2">
          <reference field="1" count="1" selected="0">
            <x v="3996"/>
          </reference>
          <reference field="3" count="1">
            <x v="3173"/>
          </reference>
        </references>
      </pivotArea>
    </format>
    <format dxfId="5752">
      <pivotArea dataOnly="0" labelOnly="1" outline="0" fieldPosition="0">
        <references count="2">
          <reference field="1" count="1" selected="0">
            <x v="3997"/>
          </reference>
          <reference field="3" count="1">
            <x v="275"/>
          </reference>
        </references>
      </pivotArea>
    </format>
    <format dxfId="5751">
      <pivotArea dataOnly="0" labelOnly="1" outline="0" fieldPosition="0">
        <references count="2">
          <reference field="1" count="1" selected="0">
            <x v="3998"/>
          </reference>
          <reference field="3" count="1">
            <x v="3859"/>
          </reference>
        </references>
      </pivotArea>
    </format>
    <format dxfId="5750">
      <pivotArea dataOnly="0" labelOnly="1" outline="0" fieldPosition="0">
        <references count="2">
          <reference field="1" count="1" selected="0">
            <x v="3999"/>
          </reference>
          <reference field="3" count="1">
            <x v="275"/>
          </reference>
        </references>
      </pivotArea>
    </format>
    <format dxfId="5749">
      <pivotArea dataOnly="0" labelOnly="1" outline="0" fieldPosition="0">
        <references count="2">
          <reference field="1" count="1" selected="0">
            <x v="4000"/>
          </reference>
          <reference field="3" count="1">
            <x v="3365"/>
          </reference>
        </references>
      </pivotArea>
    </format>
    <format dxfId="5748">
      <pivotArea dataOnly="0" labelOnly="1" outline="0" fieldPosition="0">
        <references count="2">
          <reference field="1" count="1" selected="0">
            <x v="4001"/>
          </reference>
          <reference field="3" count="1">
            <x v="275"/>
          </reference>
        </references>
      </pivotArea>
    </format>
    <format dxfId="5747">
      <pivotArea dataOnly="0" labelOnly="1" outline="0" fieldPosition="0">
        <references count="2">
          <reference field="1" count="1" selected="0">
            <x v="4002"/>
          </reference>
          <reference field="3" count="1">
            <x v="276"/>
          </reference>
        </references>
      </pivotArea>
    </format>
    <format dxfId="5746">
      <pivotArea dataOnly="0" labelOnly="1" outline="0" fieldPosition="0">
        <references count="2">
          <reference field="1" count="1" selected="0">
            <x v="4003"/>
          </reference>
          <reference field="3" count="1">
            <x v="9"/>
          </reference>
        </references>
      </pivotArea>
    </format>
    <format dxfId="5745">
      <pivotArea dataOnly="0" labelOnly="1" outline="0" fieldPosition="0">
        <references count="2">
          <reference field="1" count="1" selected="0">
            <x v="4004"/>
          </reference>
          <reference field="3" count="1">
            <x v="276"/>
          </reference>
        </references>
      </pivotArea>
    </format>
    <format dxfId="5744">
      <pivotArea dataOnly="0" labelOnly="1" outline="0" fieldPosition="0">
        <references count="2">
          <reference field="1" count="1" selected="0">
            <x v="4008"/>
          </reference>
          <reference field="3" count="1">
            <x v="3859"/>
          </reference>
        </references>
      </pivotArea>
    </format>
    <format dxfId="5743">
      <pivotArea dataOnly="0" labelOnly="1" outline="0" fieldPosition="0">
        <references count="2">
          <reference field="1" count="1" selected="0">
            <x v="4009"/>
          </reference>
          <reference field="3" count="1">
            <x v="276"/>
          </reference>
        </references>
      </pivotArea>
    </format>
    <format dxfId="5742">
      <pivotArea dataOnly="0" labelOnly="1" outline="0" fieldPosition="0">
        <references count="2">
          <reference field="1" count="1" selected="0">
            <x v="4010"/>
          </reference>
          <reference field="3" count="1">
            <x v="3173"/>
          </reference>
        </references>
      </pivotArea>
    </format>
    <format dxfId="5741">
      <pivotArea dataOnly="0" labelOnly="1" outline="0" fieldPosition="0">
        <references count="2">
          <reference field="1" count="1" selected="0">
            <x v="4011"/>
          </reference>
          <reference field="3" count="1">
            <x v="276"/>
          </reference>
        </references>
      </pivotArea>
    </format>
    <format dxfId="5740">
      <pivotArea dataOnly="0" labelOnly="1" outline="0" fieldPosition="0">
        <references count="2">
          <reference field="1" count="1" selected="0">
            <x v="4012"/>
          </reference>
          <reference field="3" count="1">
            <x v="3859"/>
          </reference>
        </references>
      </pivotArea>
    </format>
    <format dxfId="5739">
      <pivotArea dataOnly="0" labelOnly="1" outline="0" fieldPosition="0">
        <references count="2">
          <reference field="1" count="1" selected="0">
            <x v="4013"/>
          </reference>
          <reference field="3" count="1">
            <x v="276"/>
          </reference>
        </references>
      </pivotArea>
    </format>
    <format dxfId="5738">
      <pivotArea dataOnly="0" labelOnly="1" outline="0" fieldPosition="0">
        <references count="2">
          <reference field="1" count="1" selected="0">
            <x v="4014"/>
          </reference>
          <reference field="3" count="1">
            <x v="3365"/>
          </reference>
        </references>
      </pivotArea>
    </format>
    <format dxfId="5737">
      <pivotArea dataOnly="0" labelOnly="1" outline="0" fieldPosition="0">
        <references count="2">
          <reference field="1" count="1" selected="0">
            <x v="4015"/>
          </reference>
          <reference field="3" count="1">
            <x v="276"/>
          </reference>
        </references>
      </pivotArea>
    </format>
    <format dxfId="5736">
      <pivotArea dataOnly="0" labelOnly="1" outline="0" fieldPosition="0">
        <references count="2">
          <reference field="1" count="1" selected="0">
            <x v="4016"/>
          </reference>
          <reference field="3" count="1">
            <x v="277"/>
          </reference>
        </references>
      </pivotArea>
    </format>
    <format dxfId="5735">
      <pivotArea dataOnly="0" labelOnly="1" outline="0" fieldPosition="0">
        <references count="2">
          <reference field="1" count="1" selected="0">
            <x v="4017"/>
          </reference>
          <reference field="3" count="1">
            <x v="9"/>
          </reference>
        </references>
      </pivotArea>
    </format>
    <format dxfId="5734">
      <pivotArea dataOnly="0" labelOnly="1" outline="0" fieldPosition="0">
        <references count="2">
          <reference field="1" count="1" selected="0">
            <x v="4018"/>
          </reference>
          <reference field="3" count="1">
            <x v="277"/>
          </reference>
        </references>
      </pivotArea>
    </format>
    <format dxfId="5733">
      <pivotArea dataOnly="0" labelOnly="1" outline="0" fieldPosition="0">
        <references count="2">
          <reference field="1" count="1" selected="0">
            <x v="4022"/>
          </reference>
          <reference field="3" count="1">
            <x v="3859"/>
          </reference>
        </references>
      </pivotArea>
    </format>
    <format dxfId="5732">
      <pivotArea dataOnly="0" labelOnly="1" outline="0" fieldPosition="0">
        <references count="2">
          <reference field="1" count="1" selected="0">
            <x v="4023"/>
          </reference>
          <reference field="3" count="1">
            <x v="277"/>
          </reference>
        </references>
      </pivotArea>
    </format>
    <format dxfId="5731">
      <pivotArea dataOnly="0" labelOnly="1" outline="0" fieldPosition="0">
        <references count="2">
          <reference field="1" count="1" selected="0">
            <x v="4024"/>
          </reference>
          <reference field="3" count="1">
            <x v="3173"/>
          </reference>
        </references>
      </pivotArea>
    </format>
    <format dxfId="5730">
      <pivotArea dataOnly="0" labelOnly="1" outline="0" fieldPosition="0">
        <references count="2">
          <reference field="1" count="1" selected="0">
            <x v="4025"/>
          </reference>
          <reference field="3" count="1">
            <x v="277"/>
          </reference>
        </references>
      </pivotArea>
    </format>
    <format dxfId="5729">
      <pivotArea dataOnly="0" labelOnly="1" outline="0" fieldPosition="0">
        <references count="2">
          <reference field="1" count="1" selected="0">
            <x v="4026"/>
          </reference>
          <reference field="3" count="1">
            <x v="3859"/>
          </reference>
        </references>
      </pivotArea>
    </format>
    <format dxfId="5728">
      <pivotArea dataOnly="0" labelOnly="1" outline="0" fieldPosition="0">
        <references count="2">
          <reference field="1" count="1" selected="0">
            <x v="4027"/>
          </reference>
          <reference field="3" count="1">
            <x v="277"/>
          </reference>
        </references>
      </pivotArea>
    </format>
    <format dxfId="5727">
      <pivotArea dataOnly="0" labelOnly="1" outline="0" fieldPosition="0">
        <references count="2">
          <reference field="1" count="1" selected="0">
            <x v="4028"/>
          </reference>
          <reference field="3" count="1">
            <x v="3365"/>
          </reference>
        </references>
      </pivotArea>
    </format>
    <format dxfId="5726">
      <pivotArea dataOnly="0" labelOnly="1" outline="0" fieldPosition="0">
        <references count="2">
          <reference field="1" count="1" selected="0">
            <x v="4029"/>
          </reference>
          <reference field="3" count="1">
            <x v="277"/>
          </reference>
        </references>
      </pivotArea>
    </format>
    <format dxfId="5725">
      <pivotArea dataOnly="0" labelOnly="1" outline="0" fieldPosition="0">
        <references count="2">
          <reference field="1" count="1" selected="0">
            <x v="4030"/>
          </reference>
          <reference field="3" count="1">
            <x v="278"/>
          </reference>
        </references>
      </pivotArea>
    </format>
    <format dxfId="5724">
      <pivotArea dataOnly="0" labelOnly="1" outline="0" fieldPosition="0">
        <references count="2">
          <reference field="1" count="1" selected="0">
            <x v="4031"/>
          </reference>
          <reference field="3" count="1">
            <x v="9"/>
          </reference>
        </references>
      </pivotArea>
    </format>
    <format dxfId="5723">
      <pivotArea dataOnly="0" labelOnly="1" outline="0" fieldPosition="0">
        <references count="2">
          <reference field="1" count="1" selected="0">
            <x v="4032"/>
          </reference>
          <reference field="3" count="1">
            <x v="278"/>
          </reference>
        </references>
      </pivotArea>
    </format>
    <format dxfId="5722">
      <pivotArea dataOnly="0" labelOnly="1" outline="0" fieldPosition="0">
        <references count="2">
          <reference field="1" count="1" selected="0">
            <x v="4036"/>
          </reference>
          <reference field="3" count="1">
            <x v="3859"/>
          </reference>
        </references>
      </pivotArea>
    </format>
    <format dxfId="5721">
      <pivotArea dataOnly="0" labelOnly="1" outline="0" fieldPosition="0">
        <references count="2">
          <reference field="1" count="1" selected="0">
            <x v="4037"/>
          </reference>
          <reference field="3" count="1">
            <x v="278"/>
          </reference>
        </references>
      </pivotArea>
    </format>
    <format dxfId="5720">
      <pivotArea dataOnly="0" labelOnly="1" outline="0" fieldPosition="0">
        <references count="2">
          <reference field="1" count="1" selected="0">
            <x v="4038"/>
          </reference>
          <reference field="3" count="1">
            <x v="3173"/>
          </reference>
        </references>
      </pivotArea>
    </format>
    <format dxfId="5719">
      <pivotArea dataOnly="0" labelOnly="1" outline="0" fieldPosition="0">
        <references count="2">
          <reference field="1" count="1" selected="0">
            <x v="4039"/>
          </reference>
          <reference field="3" count="1">
            <x v="278"/>
          </reference>
        </references>
      </pivotArea>
    </format>
    <format dxfId="5718">
      <pivotArea dataOnly="0" labelOnly="1" outline="0" fieldPosition="0">
        <references count="2">
          <reference field="1" count="1" selected="0">
            <x v="4040"/>
          </reference>
          <reference field="3" count="1">
            <x v="3859"/>
          </reference>
        </references>
      </pivotArea>
    </format>
    <format dxfId="5717">
      <pivotArea dataOnly="0" labelOnly="1" outline="0" fieldPosition="0">
        <references count="2">
          <reference field="1" count="1" selected="0">
            <x v="4041"/>
          </reference>
          <reference field="3" count="1">
            <x v="278"/>
          </reference>
        </references>
      </pivotArea>
    </format>
    <format dxfId="5716">
      <pivotArea dataOnly="0" labelOnly="1" outline="0" fieldPosition="0">
        <references count="2">
          <reference field="1" count="1" selected="0">
            <x v="4042"/>
          </reference>
          <reference field="3" count="1">
            <x v="3365"/>
          </reference>
        </references>
      </pivotArea>
    </format>
    <format dxfId="5715">
      <pivotArea dataOnly="0" labelOnly="1" outline="0" fieldPosition="0">
        <references count="2">
          <reference field="1" count="1" selected="0">
            <x v="4043"/>
          </reference>
          <reference field="3" count="1">
            <x v="278"/>
          </reference>
        </references>
      </pivotArea>
    </format>
    <format dxfId="5714">
      <pivotArea dataOnly="0" labelOnly="1" outline="0" fieldPosition="0">
        <references count="2">
          <reference field="1" count="1" selected="0">
            <x v="4044"/>
          </reference>
          <reference field="3" count="1">
            <x v="279"/>
          </reference>
        </references>
      </pivotArea>
    </format>
    <format dxfId="5713">
      <pivotArea dataOnly="0" labelOnly="1" outline="0" fieldPosition="0">
        <references count="2">
          <reference field="1" count="1" selected="0">
            <x v="4045"/>
          </reference>
          <reference field="3" count="1">
            <x v="279"/>
          </reference>
        </references>
      </pivotArea>
    </format>
    <format dxfId="5712">
      <pivotArea dataOnly="0" labelOnly="1" outline="0" fieldPosition="0">
        <references count="2">
          <reference field="1" count="1" selected="0">
            <x v="4046"/>
          </reference>
          <reference field="3" count="1">
            <x v="9"/>
          </reference>
        </references>
      </pivotArea>
    </format>
    <format dxfId="5711">
      <pivotArea dataOnly="0" labelOnly="1" outline="0" fieldPosition="0">
        <references count="2">
          <reference field="1" count="1" selected="0">
            <x v="4047"/>
          </reference>
          <reference field="3" count="1">
            <x v="279"/>
          </reference>
        </references>
      </pivotArea>
    </format>
    <format dxfId="5710">
      <pivotArea dataOnly="0" labelOnly="1" outline="0" fieldPosition="0">
        <references count="2">
          <reference field="1" count="1" selected="0">
            <x v="4051"/>
          </reference>
          <reference field="3" count="1">
            <x v="3859"/>
          </reference>
        </references>
      </pivotArea>
    </format>
    <format dxfId="5709">
      <pivotArea dataOnly="0" labelOnly="1" outline="0" fieldPosition="0">
        <references count="2">
          <reference field="1" count="1" selected="0">
            <x v="4052"/>
          </reference>
          <reference field="3" count="1">
            <x v="279"/>
          </reference>
        </references>
      </pivotArea>
    </format>
    <format dxfId="5708">
      <pivotArea dataOnly="0" labelOnly="1" outline="0" fieldPosition="0">
        <references count="2">
          <reference field="1" count="1" selected="0">
            <x v="4053"/>
          </reference>
          <reference field="3" count="1">
            <x v="3173"/>
          </reference>
        </references>
      </pivotArea>
    </format>
    <format dxfId="5707">
      <pivotArea dataOnly="0" labelOnly="1" outline="0" fieldPosition="0">
        <references count="2">
          <reference field="1" count="1" selected="0">
            <x v="4054"/>
          </reference>
          <reference field="3" count="1">
            <x v="279"/>
          </reference>
        </references>
      </pivotArea>
    </format>
    <format dxfId="5706">
      <pivotArea dataOnly="0" labelOnly="1" outline="0" fieldPosition="0">
        <references count="2">
          <reference field="1" count="1" selected="0">
            <x v="4055"/>
          </reference>
          <reference field="3" count="1">
            <x v="3859"/>
          </reference>
        </references>
      </pivotArea>
    </format>
    <format dxfId="5705">
      <pivotArea dataOnly="0" labelOnly="1" outline="0" fieldPosition="0">
        <references count="2">
          <reference field="1" count="1" selected="0">
            <x v="4056"/>
          </reference>
          <reference field="3" count="1">
            <x v="279"/>
          </reference>
        </references>
      </pivotArea>
    </format>
    <format dxfId="5704">
      <pivotArea dataOnly="0" labelOnly="1" outline="0" fieldPosition="0">
        <references count="2">
          <reference field="1" count="1" selected="0">
            <x v="4057"/>
          </reference>
          <reference field="3" count="1">
            <x v="3365"/>
          </reference>
        </references>
      </pivotArea>
    </format>
    <format dxfId="5703">
      <pivotArea dataOnly="0" labelOnly="1" outline="0" fieldPosition="0">
        <references count="2">
          <reference field="1" count="1" selected="0">
            <x v="4058"/>
          </reference>
          <reference field="3" count="1">
            <x v="279"/>
          </reference>
        </references>
      </pivotArea>
    </format>
    <format dxfId="5702">
      <pivotArea dataOnly="0" labelOnly="1" outline="0" fieldPosition="0">
        <references count="2">
          <reference field="1" count="1" selected="0">
            <x v="4059"/>
          </reference>
          <reference field="3" count="1">
            <x v="280"/>
          </reference>
        </references>
      </pivotArea>
    </format>
    <format dxfId="5701">
      <pivotArea dataOnly="0" labelOnly="1" outline="0" fieldPosition="0">
        <references count="2">
          <reference field="1" count="1" selected="0">
            <x v="4060"/>
          </reference>
          <reference field="3" count="1">
            <x v="281"/>
          </reference>
        </references>
      </pivotArea>
    </format>
    <format dxfId="5700">
      <pivotArea dataOnly="0" labelOnly="1" outline="0" fieldPosition="0">
        <references count="2">
          <reference field="1" count="1" selected="0">
            <x v="4061"/>
          </reference>
          <reference field="3" count="1">
            <x v="9"/>
          </reference>
        </references>
      </pivotArea>
    </format>
    <format dxfId="5699">
      <pivotArea dataOnly="0" labelOnly="1" outline="0" fieldPosition="0">
        <references count="2">
          <reference field="1" count="1" selected="0">
            <x v="4062"/>
          </reference>
          <reference field="3" count="1">
            <x v="281"/>
          </reference>
        </references>
      </pivotArea>
    </format>
    <format dxfId="5698">
      <pivotArea dataOnly="0" labelOnly="1" outline="0" fieldPosition="0">
        <references count="2">
          <reference field="1" count="1" selected="0">
            <x v="4073"/>
          </reference>
          <reference field="3" count="1">
            <x v="3859"/>
          </reference>
        </references>
      </pivotArea>
    </format>
    <format dxfId="5697">
      <pivotArea dataOnly="0" labelOnly="1" outline="0" fieldPosition="0">
        <references count="2">
          <reference field="1" count="1" selected="0">
            <x v="4074"/>
          </reference>
          <reference field="3" count="1">
            <x v="281"/>
          </reference>
        </references>
      </pivotArea>
    </format>
    <format dxfId="5696">
      <pivotArea dataOnly="0" labelOnly="1" outline="0" fieldPosition="0">
        <references count="2">
          <reference field="1" count="1" selected="0">
            <x v="4076"/>
          </reference>
          <reference field="3" count="1">
            <x v="3173"/>
          </reference>
        </references>
      </pivotArea>
    </format>
    <format dxfId="5695">
      <pivotArea dataOnly="0" labelOnly="1" outline="0" fieldPosition="0">
        <references count="2">
          <reference field="1" count="1" selected="0">
            <x v="4077"/>
          </reference>
          <reference field="3" count="1">
            <x v="281"/>
          </reference>
        </references>
      </pivotArea>
    </format>
    <format dxfId="5694">
      <pivotArea dataOnly="0" labelOnly="1" outline="0" fieldPosition="0">
        <references count="2">
          <reference field="1" count="1" selected="0">
            <x v="4079"/>
          </reference>
          <reference field="3" count="1">
            <x v="3859"/>
          </reference>
        </references>
      </pivotArea>
    </format>
    <format dxfId="5693">
      <pivotArea dataOnly="0" labelOnly="1" outline="0" fieldPosition="0">
        <references count="2">
          <reference field="1" count="1" selected="0">
            <x v="4080"/>
          </reference>
          <reference field="3" count="1">
            <x v="281"/>
          </reference>
        </references>
      </pivotArea>
    </format>
    <format dxfId="5692">
      <pivotArea dataOnly="0" labelOnly="1" outline="0" fieldPosition="0">
        <references count="2">
          <reference field="1" count="1" selected="0">
            <x v="4081"/>
          </reference>
          <reference field="3" count="1">
            <x v="3365"/>
          </reference>
        </references>
      </pivotArea>
    </format>
    <format dxfId="5691">
      <pivotArea dataOnly="0" labelOnly="1" outline="0" fieldPosition="0">
        <references count="2">
          <reference field="1" count="1" selected="0">
            <x v="4082"/>
          </reference>
          <reference field="3" count="1">
            <x v="281"/>
          </reference>
        </references>
      </pivotArea>
    </format>
    <format dxfId="5690">
      <pivotArea dataOnly="0" labelOnly="1" outline="0" fieldPosition="0">
        <references count="2">
          <reference field="1" count="1" selected="0">
            <x v="4083"/>
          </reference>
          <reference field="3" count="1">
            <x v="282"/>
          </reference>
        </references>
      </pivotArea>
    </format>
    <format dxfId="5689">
      <pivotArea dataOnly="0" labelOnly="1" outline="0" fieldPosition="0">
        <references count="2">
          <reference field="1" count="1" selected="0">
            <x v="4084"/>
          </reference>
          <reference field="3" count="1">
            <x v="9"/>
          </reference>
        </references>
      </pivotArea>
    </format>
    <format dxfId="5688">
      <pivotArea dataOnly="0" labelOnly="1" outline="0" fieldPosition="0">
        <references count="2">
          <reference field="1" count="1" selected="0">
            <x v="4085"/>
          </reference>
          <reference field="3" count="1">
            <x v="282"/>
          </reference>
        </references>
      </pivotArea>
    </format>
    <format dxfId="5687">
      <pivotArea dataOnly="0" labelOnly="1" outline="0" fieldPosition="0">
        <references count="2">
          <reference field="1" count="1" selected="0">
            <x v="4089"/>
          </reference>
          <reference field="3" count="1">
            <x v="3859"/>
          </reference>
        </references>
      </pivotArea>
    </format>
    <format dxfId="5686">
      <pivotArea dataOnly="0" labelOnly="1" outline="0" fieldPosition="0">
        <references count="2">
          <reference field="1" count="1" selected="0">
            <x v="4090"/>
          </reference>
          <reference field="3" count="1">
            <x v="282"/>
          </reference>
        </references>
      </pivotArea>
    </format>
    <format dxfId="5685">
      <pivotArea dataOnly="0" labelOnly="1" outline="0" fieldPosition="0">
        <references count="2">
          <reference field="1" count="1" selected="0">
            <x v="4091"/>
          </reference>
          <reference field="3" count="1">
            <x v="3173"/>
          </reference>
        </references>
      </pivotArea>
    </format>
    <format dxfId="5684">
      <pivotArea dataOnly="0" labelOnly="1" outline="0" fieldPosition="0">
        <references count="2">
          <reference field="1" count="1" selected="0">
            <x v="4092"/>
          </reference>
          <reference field="3" count="1">
            <x v="282"/>
          </reference>
        </references>
      </pivotArea>
    </format>
    <format dxfId="5683">
      <pivotArea dataOnly="0" labelOnly="1" outline="0" fieldPosition="0">
        <references count="2">
          <reference field="1" count="1" selected="0">
            <x v="4093"/>
          </reference>
          <reference field="3" count="1">
            <x v="3859"/>
          </reference>
        </references>
      </pivotArea>
    </format>
    <format dxfId="5682">
      <pivotArea dataOnly="0" labelOnly="1" outline="0" fieldPosition="0">
        <references count="2">
          <reference field="1" count="1" selected="0">
            <x v="4094"/>
          </reference>
          <reference field="3" count="1">
            <x v="282"/>
          </reference>
        </references>
      </pivotArea>
    </format>
    <format dxfId="5681">
      <pivotArea dataOnly="0" labelOnly="1" outline="0" fieldPosition="0">
        <references count="2">
          <reference field="1" count="1" selected="0">
            <x v="4095"/>
          </reference>
          <reference field="3" count="1">
            <x v="3365"/>
          </reference>
        </references>
      </pivotArea>
    </format>
    <format dxfId="5680">
      <pivotArea dataOnly="0" labelOnly="1" outline="0" fieldPosition="0">
        <references count="2">
          <reference field="1" count="1" selected="0">
            <x v="4096"/>
          </reference>
          <reference field="3" count="1">
            <x v="282"/>
          </reference>
        </references>
      </pivotArea>
    </format>
    <format dxfId="5679">
      <pivotArea dataOnly="0" labelOnly="1" outline="0" fieldPosition="0">
        <references count="2">
          <reference field="1" count="1" selected="0">
            <x v="4097"/>
          </reference>
          <reference field="3" count="1">
            <x v="283"/>
          </reference>
        </references>
      </pivotArea>
    </format>
    <format dxfId="5678">
      <pivotArea dataOnly="0" labelOnly="1" outline="0" fieldPosition="0">
        <references count="2">
          <reference field="1" count="1" selected="0">
            <x v="4098"/>
          </reference>
          <reference field="3" count="1">
            <x v="9"/>
          </reference>
        </references>
      </pivotArea>
    </format>
    <format dxfId="5677">
      <pivotArea dataOnly="0" labelOnly="1" outline="0" fieldPosition="0">
        <references count="2">
          <reference field="1" count="1" selected="0">
            <x v="4099"/>
          </reference>
          <reference field="3" count="1">
            <x v="283"/>
          </reference>
        </references>
      </pivotArea>
    </format>
    <format dxfId="5676">
      <pivotArea dataOnly="0" labelOnly="1" outline="0" fieldPosition="0">
        <references count="2">
          <reference field="1" count="1" selected="0">
            <x v="4104"/>
          </reference>
          <reference field="3" count="1">
            <x v="3859"/>
          </reference>
        </references>
      </pivotArea>
    </format>
    <format dxfId="5675">
      <pivotArea dataOnly="0" labelOnly="1" outline="0" fieldPosition="0">
        <references count="2">
          <reference field="1" count="1" selected="0">
            <x v="4105"/>
          </reference>
          <reference field="3" count="1">
            <x v="283"/>
          </reference>
        </references>
      </pivotArea>
    </format>
    <format dxfId="5674">
      <pivotArea dataOnly="0" labelOnly="1" outline="0" fieldPosition="0">
        <references count="2">
          <reference field="1" count="1" selected="0">
            <x v="4106"/>
          </reference>
          <reference field="3" count="1">
            <x v="3173"/>
          </reference>
        </references>
      </pivotArea>
    </format>
    <format dxfId="5673">
      <pivotArea dataOnly="0" labelOnly="1" outline="0" fieldPosition="0">
        <references count="2">
          <reference field="1" count="1" selected="0">
            <x v="4107"/>
          </reference>
          <reference field="3" count="1">
            <x v="283"/>
          </reference>
        </references>
      </pivotArea>
    </format>
    <format dxfId="5672">
      <pivotArea dataOnly="0" labelOnly="1" outline="0" fieldPosition="0">
        <references count="2">
          <reference field="1" count="1" selected="0">
            <x v="4108"/>
          </reference>
          <reference field="3" count="1">
            <x v="3859"/>
          </reference>
        </references>
      </pivotArea>
    </format>
    <format dxfId="5671">
      <pivotArea dataOnly="0" labelOnly="1" outline="0" fieldPosition="0">
        <references count="2">
          <reference field="1" count="1" selected="0">
            <x v="4109"/>
          </reference>
          <reference field="3" count="1">
            <x v="283"/>
          </reference>
        </references>
      </pivotArea>
    </format>
    <format dxfId="5670">
      <pivotArea dataOnly="0" labelOnly="1" outline="0" fieldPosition="0">
        <references count="2">
          <reference field="1" count="1" selected="0">
            <x v="4110"/>
          </reference>
          <reference field="3" count="1">
            <x v="3365"/>
          </reference>
        </references>
      </pivotArea>
    </format>
    <format dxfId="5669">
      <pivotArea dataOnly="0" labelOnly="1" outline="0" fieldPosition="0">
        <references count="2">
          <reference field="1" count="1" selected="0">
            <x v="4111"/>
          </reference>
          <reference field="3" count="1">
            <x v="283"/>
          </reference>
        </references>
      </pivotArea>
    </format>
    <format dxfId="5668">
      <pivotArea dataOnly="0" labelOnly="1" outline="0" fieldPosition="0">
        <references count="2">
          <reference field="1" count="1" selected="0">
            <x v="4112"/>
          </reference>
          <reference field="3" count="1">
            <x v="284"/>
          </reference>
        </references>
      </pivotArea>
    </format>
    <format dxfId="5667">
      <pivotArea dataOnly="0" labelOnly="1" outline="0" fieldPosition="0">
        <references count="2">
          <reference field="1" count="1" selected="0">
            <x v="4113"/>
          </reference>
          <reference field="3" count="1">
            <x v="9"/>
          </reference>
        </references>
      </pivotArea>
    </format>
    <format dxfId="5666">
      <pivotArea dataOnly="0" labelOnly="1" outline="0" fieldPosition="0">
        <references count="2">
          <reference field="1" count="1" selected="0">
            <x v="4114"/>
          </reference>
          <reference field="3" count="1">
            <x v="284"/>
          </reference>
        </references>
      </pivotArea>
    </format>
    <format dxfId="5665">
      <pivotArea dataOnly="0" labelOnly="1" outline="0" fieldPosition="0">
        <references count="2">
          <reference field="1" count="1" selected="0">
            <x v="4128"/>
          </reference>
          <reference field="3" count="1">
            <x v="3859"/>
          </reference>
        </references>
      </pivotArea>
    </format>
    <format dxfId="5664">
      <pivotArea dataOnly="0" labelOnly="1" outline="0" fieldPosition="0">
        <references count="2">
          <reference field="1" count="1" selected="0">
            <x v="4129"/>
          </reference>
          <reference field="3" count="1">
            <x v="284"/>
          </reference>
        </references>
      </pivotArea>
    </format>
    <format dxfId="5663">
      <pivotArea dataOnly="0" labelOnly="1" outline="0" fieldPosition="0">
        <references count="2">
          <reference field="1" count="1" selected="0">
            <x v="4130"/>
          </reference>
          <reference field="3" count="1">
            <x v="3173"/>
          </reference>
        </references>
      </pivotArea>
    </format>
    <format dxfId="5662">
      <pivotArea dataOnly="0" labelOnly="1" outline="0" fieldPosition="0">
        <references count="2">
          <reference field="1" count="1" selected="0">
            <x v="4131"/>
          </reference>
          <reference field="3" count="1">
            <x v="284"/>
          </reference>
        </references>
      </pivotArea>
    </format>
    <format dxfId="5661">
      <pivotArea dataOnly="0" labelOnly="1" outline="0" fieldPosition="0">
        <references count="2">
          <reference field="1" count="1" selected="0">
            <x v="4132"/>
          </reference>
          <reference field="3" count="1">
            <x v="3859"/>
          </reference>
        </references>
      </pivotArea>
    </format>
    <format dxfId="5660">
      <pivotArea dataOnly="0" labelOnly="1" outline="0" fieldPosition="0">
        <references count="2">
          <reference field="1" count="1" selected="0">
            <x v="4133"/>
          </reference>
          <reference field="3" count="1">
            <x v="284"/>
          </reference>
        </references>
      </pivotArea>
    </format>
    <format dxfId="5659">
      <pivotArea dataOnly="0" labelOnly="1" outline="0" fieldPosition="0">
        <references count="2">
          <reference field="1" count="1" selected="0">
            <x v="4134"/>
          </reference>
          <reference field="3" count="1">
            <x v="3365"/>
          </reference>
        </references>
      </pivotArea>
    </format>
    <format dxfId="5658">
      <pivotArea dataOnly="0" labelOnly="1" outline="0" fieldPosition="0">
        <references count="2">
          <reference field="1" count="1" selected="0">
            <x v="4135"/>
          </reference>
          <reference field="3" count="1">
            <x v="284"/>
          </reference>
        </references>
      </pivotArea>
    </format>
    <format dxfId="5657">
      <pivotArea dataOnly="0" labelOnly="1" outline="0" fieldPosition="0">
        <references count="2">
          <reference field="1" count="1" selected="0">
            <x v="4136"/>
          </reference>
          <reference field="3" count="1">
            <x v="285"/>
          </reference>
        </references>
      </pivotArea>
    </format>
    <format dxfId="5656">
      <pivotArea dataOnly="0" labelOnly="1" outline="0" fieldPosition="0">
        <references count="2">
          <reference field="1" count="1" selected="0">
            <x v="4137"/>
          </reference>
          <reference field="3" count="1">
            <x v="9"/>
          </reference>
        </references>
      </pivotArea>
    </format>
    <format dxfId="5655">
      <pivotArea dataOnly="0" labelOnly="1" outline="0" fieldPosition="0">
        <references count="2">
          <reference field="1" count="1" selected="0">
            <x v="4138"/>
          </reference>
          <reference field="3" count="1">
            <x v="285"/>
          </reference>
        </references>
      </pivotArea>
    </format>
    <format dxfId="5654">
      <pivotArea dataOnly="0" labelOnly="1" outline="0" fieldPosition="0">
        <references count="2">
          <reference field="1" count="1" selected="0">
            <x v="4158"/>
          </reference>
          <reference field="3" count="1">
            <x v="3859"/>
          </reference>
        </references>
      </pivotArea>
    </format>
    <format dxfId="5653">
      <pivotArea dataOnly="0" labelOnly="1" outline="0" fieldPosition="0">
        <references count="2">
          <reference field="1" count="1" selected="0">
            <x v="4159"/>
          </reference>
          <reference field="3" count="1">
            <x v="285"/>
          </reference>
        </references>
      </pivotArea>
    </format>
    <format dxfId="5652">
      <pivotArea dataOnly="0" labelOnly="1" outline="0" fieldPosition="0">
        <references count="2">
          <reference field="1" count="1" selected="0">
            <x v="4160"/>
          </reference>
          <reference field="3" count="1">
            <x v="3173"/>
          </reference>
        </references>
      </pivotArea>
    </format>
    <format dxfId="5651">
      <pivotArea dataOnly="0" labelOnly="1" outline="0" fieldPosition="0">
        <references count="2">
          <reference field="1" count="1" selected="0">
            <x v="4161"/>
          </reference>
          <reference field="3" count="1">
            <x v="285"/>
          </reference>
        </references>
      </pivotArea>
    </format>
    <format dxfId="5650">
      <pivotArea dataOnly="0" labelOnly="1" outline="0" fieldPosition="0">
        <references count="2">
          <reference field="1" count="1" selected="0">
            <x v="4173"/>
          </reference>
          <reference field="3" count="1">
            <x v="3859"/>
          </reference>
        </references>
      </pivotArea>
    </format>
    <format dxfId="5649">
      <pivotArea dataOnly="0" labelOnly="1" outline="0" fieldPosition="0">
        <references count="2">
          <reference field="1" count="1" selected="0">
            <x v="4174"/>
          </reference>
          <reference field="3" count="1">
            <x v="285"/>
          </reference>
        </references>
      </pivotArea>
    </format>
    <format dxfId="5648">
      <pivotArea dataOnly="0" labelOnly="1" outline="0" fieldPosition="0">
        <references count="2">
          <reference field="1" count="1" selected="0">
            <x v="4175"/>
          </reference>
          <reference field="3" count="1">
            <x v="3365"/>
          </reference>
        </references>
      </pivotArea>
    </format>
    <format dxfId="5647">
      <pivotArea dataOnly="0" labelOnly="1" outline="0" fieldPosition="0">
        <references count="2">
          <reference field="1" count="1" selected="0">
            <x v="4176"/>
          </reference>
          <reference field="3" count="1">
            <x v="285"/>
          </reference>
        </references>
      </pivotArea>
    </format>
    <format dxfId="5646">
      <pivotArea dataOnly="0" labelOnly="1" outline="0" fieldPosition="0">
        <references count="2">
          <reference field="1" count="1" selected="0">
            <x v="4177"/>
          </reference>
          <reference field="3" count="1">
            <x v="286"/>
          </reference>
        </references>
      </pivotArea>
    </format>
    <format dxfId="5645">
      <pivotArea dataOnly="0" labelOnly="1" outline="0" fieldPosition="0">
        <references count="2">
          <reference field="1" count="1" selected="0">
            <x v="4178"/>
          </reference>
          <reference field="3" count="1">
            <x v="9"/>
          </reference>
        </references>
      </pivotArea>
    </format>
    <format dxfId="5644">
      <pivotArea dataOnly="0" labelOnly="1" outline="0" fieldPosition="0">
        <references count="2">
          <reference field="1" count="1" selected="0">
            <x v="4179"/>
          </reference>
          <reference field="3" count="1">
            <x v="286"/>
          </reference>
        </references>
      </pivotArea>
    </format>
    <format dxfId="5643">
      <pivotArea dataOnly="0" labelOnly="1" outline="0" fieldPosition="0">
        <references count="2">
          <reference field="1" count="1" selected="0">
            <x v="4183"/>
          </reference>
          <reference field="3" count="1">
            <x v="3859"/>
          </reference>
        </references>
      </pivotArea>
    </format>
    <format dxfId="5642">
      <pivotArea dataOnly="0" labelOnly="1" outline="0" fieldPosition="0">
        <references count="2">
          <reference field="1" count="1" selected="0">
            <x v="4184"/>
          </reference>
          <reference field="3" count="1">
            <x v="286"/>
          </reference>
        </references>
      </pivotArea>
    </format>
    <format dxfId="5641">
      <pivotArea dataOnly="0" labelOnly="1" outline="0" fieldPosition="0">
        <references count="2">
          <reference field="1" count="1" selected="0">
            <x v="4185"/>
          </reference>
          <reference field="3" count="1">
            <x v="3173"/>
          </reference>
        </references>
      </pivotArea>
    </format>
    <format dxfId="5640">
      <pivotArea dataOnly="0" labelOnly="1" outline="0" fieldPosition="0">
        <references count="2">
          <reference field="1" count="1" selected="0">
            <x v="4186"/>
          </reference>
          <reference field="3" count="1">
            <x v="286"/>
          </reference>
        </references>
      </pivotArea>
    </format>
    <format dxfId="5639">
      <pivotArea dataOnly="0" labelOnly="1" outline="0" fieldPosition="0">
        <references count="2">
          <reference field="1" count="1" selected="0">
            <x v="4187"/>
          </reference>
          <reference field="3" count="1">
            <x v="3859"/>
          </reference>
        </references>
      </pivotArea>
    </format>
    <format dxfId="5638">
      <pivotArea dataOnly="0" labelOnly="1" outline="0" fieldPosition="0">
        <references count="2">
          <reference field="1" count="1" selected="0">
            <x v="4188"/>
          </reference>
          <reference field="3" count="1">
            <x v="286"/>
          </reference>
        </references>
      </pivotArea>
    </format>
    <format dxfId="5637">
      <pivotArea dataOnly="0" labelOnly="1" outline="0" fieldPosition="0">
        <references count="2">
          <reference field="1" count="1" selected="0">
            <x v="4189"/>
          </reference>
          <reference field="3" count="1">
            <x v="3365"/>
          </reference>
        </references>
      </pivotArea>
    </format>
    <format dxfId="5636">
      <pivotArea dataOnly="0" labelOnly="1" outline="0" fieldPosition="0">
        <references count="2">
          <reference field="1" count="1" selected="0">
            <x v="4190"/>
          </reference>
          <reference field="3" count="1">
            <x v="286"/>
          </reference>
        </references>
      </pivotArea>
    </format>
    <format dxfId="5635">
      <pivotArea dataOnly="0" labelOnly="1" outline="0" fieldPosition="0">
        <references count="2">
          <reference field="1" count="1" selected="0">
            <x v="4191"/>
          </reference>
          <reference field="3" count="1">
            <x v="287"/>
          </reference>
        </references>
      </pivotArea>
    </format>
    <format dxfId="5634">
      <pivotArea dataOnly="0" labelOnly="1" outline="0" fieldPosition="0">
        <references count="2">
          <reference field="1" count="1" selected="0">
            <x v="4192"/>
          </reference>
          <reference field="3" count="1">
            <x v="9"/>
          </reference>
        </references>
      </pivotArea>
    </format>
    <format dxfId="5633">
      <pivotArea dataOnly="0" labelOnly="1" outline="0" fieldPosition="0">
        <references count="2">
          <reference field="1" count="1" selected="0">
            <x v="4193"/>
          </reference>
          <reference field="3" count="1">
            <x v="287"/>
          </reference>
        </references>
      </pivotArea>
    </format>
    <format dxfId="5632">
      <pivotArea dataOnly="0" labelOnly="1" outline="0" fieldPosition="0">
        <references count="2">
          <reference field="1" count="1" selected="0">
            <x v="4197"/>
          </reference>
          <reference field="3" count="1">
            <x v="3859"/>
          </reference>
        </references>
      </pivotArea>
    </format>
    <format dxfId="5631">
      <pivotArea dataOnly="0" labelOnly="1" outline="0" fieldPosition="0">
        <references count="2">
          <reference field="1" count="1" selected="0">
            <x v="4198"/>
          </reference>
          <reference field="3" count="1">
            <x v="287"/>
          </reference>
        </references>
      </pivotArea>
    </format>
    <format dxfId="5630">
      <pivotArea dataOnly="0" labelOnly="1" outline="0" fieldPosition="0">
        <references count="2">
          <reference field="1" count="1" selected="0">
            <x v="4199"/>
          </reference>
          <reference field="3" count="1">
            <x v="3173"/>
          </reference>
        </references>
      </pivotArea>
    </format>
    <format dxfId="5629">
      <pivotArea dataOnly="0" labelOnly="1" outline="0" fieldPosition="0">
        <references count="2">
          <reference field="1" count="1" selected="0">
            <x v="4200"/>
          </reference>
          <reference field="3" count="1">
            <x v="287"/>
          </reference>
        </references>
      </pivotArea>
    </format>
    <format dxfId="5628">
      <pivotArea dataOnly="0" labelOnly="1" outline="0" fieldPosition="0">
        <references count="2">
          <reference field="1" count="1" selected="0">
            <x v="4201"/>
          </reference>
          <reference field="3" count="1">
            <x v="3859"/>
          </reference>
        </references>
      </pivotArea>
    </format>
    <format dxfId="5627">
      <pivotArea dataOnly="0" labelOnly="1" outline="0" fieldPosition="0">
        <references count="2">
          <reference field="1" count="1" selected="0">
            <x v="4202"/>
          </reference>
          <reference field="3" count="1">
            <x v="287"/>
          </reference>
        </references>
      </pivotArea>
    </format>
    <format dxfId="5626">
      <pivotArea dataOnly="0" labelOnly="1" outline="0" fieldPosition="0">
        <references count="2">
          <reference field="1" count="1" selected="0">
            <x v="4203"/>
          </reference>
          <reference field="3" count="1">
            <x v="3365"/>
          </reference>
        </references>
      </pivotArea>
    </format>
    <format dxfId="5625">
      <pivotArea dataOnly="0" labelOnly="1" outline="0" fieldPosition="0">
        <references count="2">
          <reference field="1" count="1" selected="0">
            <x v="4204"/>
          </reference>
          <reference field="3" count="1">
            <x v="287"/>
          </reference>
        </references>
      </pivotArea>
    </format>
    <format dxfId="5624">
      <pivotArea dataOnly="0" labelOnly="1" outline="0" fieldPosition="0">
        <references count="2">
          <reference field="1" count="1" selected="0">
            <x v="4205"/>
          </reference>
          <reference field="3" count="1">
            <x v="288"/>
          </reference>
        </references>
      </pivotArea>
    </format>
    <format dxfId="5623">
      <pivotArea dataOnly="0" labelOnly="1" outline="0" fieldPosition="0">
        <references count="2">
          <reference field="1" count="1" selected="0">
            <x v="4206"/>
          </reference>
          <reference field="3" count="1">
            <x v="9"/>
          </reference>
        </references>
      </pivotArea>
    </format>
    <format dxfId="5622">
      <pivotArea dataOnly="0" labelOnly="1" outline="0" fieldPosition="0">
        <references count="2">
          <reference field="1" count="1" selected="0">
            <x v="4207"/>
          </reference>
          <reference field="3" count="1">
            <x v="288"/>
          </reference>
        </references>
      </pivotArea>
    </format>
    <format dxfId="5621">
      <pivotArea dataOnly="0" labelOnly="1" outline="0" fieldPosition="0">
        <references count="2">
          <reference field="1" count="1" selected="0">
            <x v="4216"/>
          </reference>
          <reference field="3" count="1">
            <x v="3859"/>
          </reference>
        </references>
      </pivotArea>
    </format>
    <format dxfId="5620">
      <pivotArea dataOnly="0" labelOnly="1" outline="0" fieldPosition="0">
        <references count="2">
          <reference field="1" count="1" selected="0">
            <x v="4217"/>
          </reference>
          <reference field="3" count="1">
            <x v="288"/>
          </reference>
        </references>
      </pivotArea>
    </format>
    <format dxfId="5619">
      <pivotArea dataOnly="0" labelOnly="1" outline="0" fieldPosition="0">
        <references count="2">
          <reference field="1" count="1" selected="0">
            <x v="4218"/>
          </reference>
          <reference field="3" count="1">
            <x v="3173"/>
          </reference>
        </references>
      </pivotArea>
    </format>
    <format dxfId="5618">
      <pivotArea dataOnly="0" labelOnly="1" outline="0" fieldPosition="0">
        <references count="2">
          <reference field="1" count="1" selected="0">
            <x v="4219"/>
          </reference>
          <reference field="3" count="1">
            <x v="288"/>
          </reference>
        </references>
      </pivotArea>
    </format>
    <format dxfId="5617">
      <pivotArea dataOnly="0" labelOnly="1" outline="0" fieldPosition="0">
        <references count="2">
          <reference field="1" count="1" selected="0">
            <x v="4222"/>
          </reference>
          <reference field="3" count="1">
            <x v="3859"/>
          </reference>
        </references>
      </pivotArea>
    </format>
    <format dxfId="5616">
      <pivotArea dataOnly="0" labelOnly="1" outline="0" fieldPosition="0">
        <references count="2">
          <reference field="1" count="1" selected="0">
            <x v="4223"/>
          </reference>
          <reference field="3" count="1">
            <x v="288"/>
          </reference>
        </references>
      </pivotArea>
    </format>
    <format dxfId="5615">
      <pivotArea dataOnly="0" labelOnly="1" outline="0" fieldPosition="0">
        <references count="2">
          <reference field="1" count="1" selected="0">
            <x v="4224"/>
          </reference>
          <reference field="3" count="1">
            <x v="3365"/>
          </reference>
        </references>
      </pivotArea>
    </format>
    <format dxfId="5614">
      <pivotArea dataOnly="0" labelOnly="1" outline="0" fieldPosition="0">
        <references count="2">
          <reference field="1" count="1" selected="0">
            <x v="4225"/>
          </reference>
          <reference field="3" count="1">
            <x v="288"/>
          </reference>
        </references>
      </pivotArea>
    </format>
    <format dxfId="5613">
      <pivotArea dataOnly="0" labelOnly="1" outline="0" fieldPosition="0">
        <references count="2">
          <reference field="1" count="1" selected="0">
            <x v="4226"/>
          </reference>
          <reference field="3" count="1">
            <x v="289"/>
          </reference>
        </references>
      </pivotArea>
    </format>
    <format dxfId="5612">
      <pivotArea dataOnly="0" labelOnly="1" outline="0" fieldPosition="0">
        <references count="2">
          <reference field="1" count="1" selected="0">
            <x v="4230"/>
          </reference>
          <reference field="3" count="1">
            <x v="290"/>
          </reference>
        </references>
      </pivotArea>
    </format>
    <format dxfId="5611">
      <pivotArea dataOnly="0" labelOnly="1" outline="0" fieldPosition="0">
        <references count="2">
          <reference field="1" count="1" selected="0">
            <x v="4231"/>
          </reference>
          <reference field="3" count="1">
            <x v="9"/>
          </reference>
        </references>
      </pivotArea>
    </format>
    <format dxfId="5610">
      <pivotArea dataOnly="0" labelOnly="1" outline="0" fieldPosition="0">
        <references count="2">
          <reference field="1" count="1" selected="0">
            <x v="4232"/>
          </reference>
          <reference field="3" count="1">
            <x v="290"/>
          </reference>
        </references>
      </pivotArea>
    </format>
    <format dxfId="5609">
      <pivotArea dataOnly="0" labelOnly="1" outline="0" fieldPosition="0">
        <references count="2">
          <reference field="1" count="1" selected="0">
            <x v="4236"/>
          </reference>
          <reference field="3" count="1">
            <x v="3859"/>
          </reference>
        </references>
      </pivotArea>
    </format>
    <format dxfId="5608">
      <pivotArea dataOnly="0" labelOnly="1" outline="0" fieldPosition="0">
        <references count="2">
          <reference field="1" count="1" selected="0">
            <x v="4237"/>
          </reference>
          <reference field="3" count="1">
            <x v="290"/>
          </reference>
        </references>
      </pivotArea>
    </format>
    <format dxfId="5607">
      <pivotArea dataOnly="0" labelOnly="1" outline="0" fieldPosition="0">
        <references count="2">
          <reference field="1" count="1" selected="0">
            <x v="4238"/>
          </reference>
          <reference field="3" count="1">
            <x v="3173"/>
          </reference>
        </references>
      </pivotArea>
    </format>
    <format dxfId="5606">
      <pivotArea dataOnly="0" labelOnly="1" outline="0" fieldPosition="0">
        <references count="2">
          <reference field="1" count="1" selected="0">
            <x v="4239"/>
          </reference>
          <reference field="3" count="1">
            <x v="290"/>
          </reference>
        </references>
      </pivotArea>
    </format>
    <format dxfId="5605">
      <pivotArea dataOnly="0" labelOnly="1" outline="0" fieldPosition="0">
        <references count="2">
          <reference field="1" count="1" selected="0">
            <x v="4240"/>
          </reference>
          <reference field="3" count="1">
            <x v="3859"/>
          </reference>
        </references>
      </pivotArea>
    </format>
    <format dxfId="5604">
      <pivotArea dataOnly="0" labelOnly="1" outline="0" fieldPosition="0">
        <references count="2">
          <reference field="1" count="1" selected="0">
            <x v="4241"/>
          </reference>
          <reference field="3" count="1">
            <x v="290"/>
          </reference>
        </references>
      </pivotArea>
    </format>
    <format dxfId="5603">
      <pivotArea dataOnly="0" labelOnly="1" outline="0" fieldPosition="0">
        <references count="2">
          <reference field="1" count="1" selected="0">
            <x v="4242"/>
          </reference>
          <reference field="3" count="1">
            <x v="3365"/>
          </reference>
        </references>
      </pivotArea>
    </format>
    <format dxfId="5602">
      <pivotArea dataOnly="0" labelOnly="1" outline="0" fieldPosition="0">
        <references count="2">
          <reference field="1" count="1" selected="0">
            <x v="4243"/>
          </reference>
          <reference field="3" count="1">
            <x v="290"/>
          </reference>
        </references>
      </pivotArea>
    </format>
    <format dxfId="5601">
      <pivotArea dataOnly="0" labelOnly="1" outline="0" fieldPosition="0">
        <references count="2">
          <reference field="1" count="1" selected="0">
            <x v="4244"/>
          </reference>
          <reference field="3" count="1">
            <x v="291"/>
          </reference>
        </references>
      </pivotArea>
    </format>
    <format dxfId="5600">
      <pivotArea dataOnly="0" labelOnly="1" outline="0" fieldPosition="0">
        <references count="2">
          <reference field="1" count="1" selected="0">
            <x v="4245"/>
          </reference>
          <reference field="3" count="1">
            <x v="9"/>
          </reference>
        </references>
      </pivotArea>
    </format>
    <format dxfId="5599">
      <pivotArea dataOnly="0" labelOnly="1" outline="0" fieldPosition="0">
        <references count="2">
          <reference field="1" count="1" selected="0">
            <x v="4246"/>
          </reference>
          <reference field="3" count="1">
            <x v="291"/>
          </reference>
        </references>
      </pivotArea>
    </format>
    <format dxfId="5598">
      <pivotArea dataOnly="0" labelOnly="1" outline="0" fieldPosition="0">
        <references count="2">
          <reference field="1" count="1" selected="0">
            <x v="4250"/>
          </reference>
          <reference field="3" count="1">
            <x v="3859"/>
          </reference>
        </references>
      </pivotArea>
    </format>
    <format dxfId="5597">
      <pivotArea dataOnly="0" labelOnly="1" outline="0" fieldPosition="0">
        <references count="2">
          <reference field="1" count="1" selected="0">
            <x v="4251"/>
          </reference>
          <reference field="3" count="1">
            <x v="291"/>
          </reference>
        </references>
      </pivotArea>
    </format>
    <format dxfId="5596">
      <pivotArea dataOnly="0" labelOnly="1" outline="0" fieldPosition="0">
        <references count="2">
          <reference field="1" count="1" selected="0">
            <x v="4252"/>
          </reference>
          <reference field="3" count="1">
            <x v="3173"/>
          </reference>
        </references>
      </pivotArea>
    </format>
    <format dxfId="5595">
      <pivotArea dataOnly="0" labelOnly="1" outline="0" fieldPosition="0">
        <references count="2">
          <reference field="1" count="1" selected="0">
            <x v="4253"/>
          </reference>
          <reference field="3" count="1">
            <x v="291"/>
          </reference>
        </references>
      </pivotArea>
    </format>
    <format dxfId="5594">
      <pivotArea dataOnly="0" labelOnly="1" outline="0" fieldPosition="0">
        <references count="2">
          <reference field="1" count="1" selected="0">
            <x v="4254"/>
          </reference>
          <reference field="3" count="1">
            <x v="3859"/>
          </reference>
        </references>
      </pivotArea>
    </format>
    <format dxfId="5593">
      <pivotArea dataOnly="0" labelOnly="1" outline="0" fieldPosition="0">
        <references count="2">
          <reference field="1" count="1" selected="0">
            <x v="4255"/>
          </reference>
          <reference field="3" count="1">
            <x v="291"/>
          </reference>
        </references>
      </pivotArea>
    </format>
    <format dxfId="5592">
      <pivotArea dataOnly="0" labelOnly="1" outline="0" fieldPosition="0">
        <references count="2">
          <reference field="1" count="1" selected="0">
            <x v="4256"/>
          </reference>
          <reference field="3" count="1">
            <x v="3365"/>
          </reference>
        </references>
      </pivotArea>
    </format>
    <format dxfId="5591">
      <pivotArea dataOnly="0" labelOnly="1" outline="0" fieldPosition="0">
        <references count="2">
          <reference field="1" count="1" selected="0">
            <x v="4257"/>
          </reference>
          <reference field="3" count="1">
            <x v="291"/>
          </reference>
        </references>
      </pivotArea>
    </format>
    <format dxfId="5590">
      <pivotArea dataOnly="0" labelOnly="1" outline="0" fieldPosition="0">
        <references count="2">
          <reference field="1" count="1" selected="0">
            <x v="4258"/>
          </reference>
          <reference field="3" count="1">
            <x v="292"/>
          </reference>
        </references>
      </pivotArea>
    </format>
    <format dxfId="5589">
      <pivotArea dataOnly="0" labelOnly="1" outline="0" fieldPosition="0">
        <references count="2">
          <reference field="1" count="1" selected="0">
            <x v="4259"/>
          </reference>
          <reference field="3" count="1">
            <x v="9"/>
          </reference>
        </references>
      </pivotArea>
    </format>
    <format dxfId="5588">
      <pivotArea dataOnly="0" labelOnly="1" outline="0" fieldPosition="0">
        <references count="2">
          <reference field="1" count="1" selected="0">
            <x v="4260"/>
          </reference>
          <reference field="3" count="1">
            <x v="292"/>
          </reference>
        </references>
      </pivotArea>
    </format>
    <format dxfId="5587">
      <pivotArea dataOnly="0" labelOnly="1" outline="0" fieldPosition="0">
        <references count="2">
          <reference field="1" count="1" selected="0">
            <x v="4264"/>
          </reference>
          <reference field="3" count="1">
            <x v="3859"/>
          </reference>
        </references>
      </pivotArea>
    </format>
    <format dxfId="5586">
      <pivotArea dataOnly="0" labelOnly="1" outline="0" fieldPosition="0">
        <references count="2">
          <reference field="1" count="1" selected="0">
            <x v="4265"/>
          </reference>
          <reference field="3" count="1">
            <x v="292"/>
          </reference>
        </references>
      </pivotArea>
    </format>
    <format dxfId="5585">
      <pivotArea dataOnly="0" labelOnly="1" outline="0" fieldPosition="0">
        <references count="2">
          <reference field="1" count="1" selected="0">
            <x v="4266"/>
          </reference>
          <reference field="3" count="1">
            <x v="3173"/>
          </reference>
        </references>
      </pivotArea>
    </format>
    <format dxfId="5584">
      <pivotArea dataOnly="0" labelOnly="1" outline="0" fieldPosition="0">
        <references count="2">
          <reference field="1" count="1" selected="0">
            <x v="4267"/>
          </reference>
          <reference field="3" count="1">
            <x v="292"/>
          </reference>
        </references>
      </pivotArea>
    </format>
    <format dxfId="5583">
      <pivotArea dataOnly="0" labelOnly="1" outline="0" fieldPosition="0">
        <references count="2">
          <reference field="1" count="1" selected="0">
            <x v="4268"/>
          </reference>
          <reference field="3" count="1">
            <x v="3859"/>
          </reference>
        </references>
      </pivotArea>
    </format>
    <format dxfId="5582">
      <pivotArea dataOnly="0" labelOnly="1" outline="0" fieldPosition="0">
        <references count="2">
          <reference field="1" count="1" selected="0">
            <x v="4269"/>
          </reference>
          <reference field="3" count="1">
            <x v="292"/>
          </reference>
        </references>
      </pivotArea>
    </format>
    <format dxfId="5581">
      <pivotArea dataOnly="0" labelOnly="1" outline="0" fieldPosition="0">
        <references count="2">
          <reference field="1" count="1" selected="0">
            <x v="4270"/>
          </reference>
          <reference field="3" count="1">
            <x v="3365"/>
          </reference>
        </references>
      </pivotArea>
    </format>
    <format dxfId="5580">
      <pivotArea dataOnly="0" labelOnly="1" outline="0" fieldPosition="0">
        <references count="2">
          <reference field="1" count="1" selected="0">
            <x v="4271"/>
          </reference>
          <reference field="3" count="1">
            <x v="292"/>
          </reference>
        </references>
      </pivotArea>
    </format>
    <format dxfId="5579">
      <pivotArea dataOnly="0" labelOnly="1" outline="0" fieldPosition="0">
        <references count="2">
          <reference field="1" count="1" selected="0">
            <x v="4272"/>
          </reference>
          <reference field="3" count="1">
            <x v="293"/>
          </reference>
        </references>
      </pivotArea>
    </format>
    <format dxfId="5578">
      <pivotArea dataOnly="0" labelOnly="1" outline="0" fieldPosition="0">
        <references count="2">
          <reference field="1" count="1" selected="0">
            <x v="4273"/>
          </reference>
          <reference field="3" count="1">
            <x v="9"/>
          </reference>
        </references>
      </pivotArea>
    </format>
    <format dxfId="5577">
      <pivotArea dataOnly="0" labelOnly="1" outline="0" fieldPosition="0">
        <references count="2">
          <reference field="1" count="1" selected="0">
            <x v="4274"/>
          </reference>
          <reference field="3" count="1">
            <x v="293"/>
          </reference>
        </references>
      </pivotArea>
    </format>
    <format dxfId="5576">
      <pivotArea dataOnly="0" labelOnly="1" outline="0" fieldPosition="0">
        <references count="2">
          <reference field="1" count="1" selected="0">
            <x v="4278"/>
          </reference>
          <reference field="3" count="1">
            <x v="3859"/>
          </reference>
        </references>
      </pivotArea>
    </format>
    <format dxfId="5575">
      <pivotArea dataOnly="0" labelOnly="1" outline="0" fieldPosition="0">
        <references count="2">
          <reference field="1" count="1" selected="0">
            <x v="4279"/>
          </reference>
          <reference field="3" count="1">
            <x v="293"/>
          </reference>
        </references>
      </pivotArea>
    </format>
    <format dxfId="5574">
      <pivotArea dataOnly="0" labelOnly="1" outline="0" fieldPosition="0">
        <references count="2">
          <reference field="1" count="1" selected="0">
            <x v="4280"/>
          </reference>
          <reference field="3" count="1">
            <x v="3173"/>
          </reference>
        </references>
      </pivotArea>
    </format>
    <format dxfId="5573">
      <pivotArea dataOnly="0" labelOnly="1" outline="0" fieldPosition="0">
        <references count="2">
          <reference field="1" count="1" selected="0">
            <x v="4281"/>
          </reference>
          <reference field="3" count="1">
            <x v="293"/>
          </reference>
        </references>
      </pivotArea>
    </format>
    <format dxfId="5572">
      <pivotArea dataOnly="0" labelOnly="1" outline="0" fieldPosition="0">
        <references count="2">
          <reference field="1" count="1" selected="0">
            <x v="4282"/>
          </reference>
          <reference field="3" count="1">
            <x v="3859"/>
          </reference>
        </references>
      </pivotArea>
    </format>
    <format dxfId="5571">
      <pivotArea dataOnly="0" labelOnly="1" outline="0" fieldPosition="0">
        <references count="2">
          <reference field="1" count="1" selected="0">
            <x v="4283"/>
          </reference>
          <reference field="3" count="1">
            <x v="293"/>
          </reference>
        </references>
      </pivotArea>
    </format>
    <format dxfId="5570">
      <pivotArea dataOnly="0" labelOnly="1" outline="0" fieldPosition="0">
        <references count="2">
          <reference field="1" count="1" selected="0">
            <x v="4284"/>
          </reference>
          <reference field="3" count="1">
            <x v="3365"/>
          </reference>
        </references>
      </pivotArea>
    </format>
    <format dxfId="5569">
      <pivotArea dataOnly="0" labelOnly="1" outline="0" fieldPosition="0">
        <references count="2">
          <reference field="1" count="1" selected="0">
            <x v="4285"/>
          </reference>
          <reference field="3" count="1">
            <x v="293"/>
          </reference>
        </references>
      </pivotArea>
    </format>
    <format dxfId="5568">
      <pivotArea dataOnly="0" labelOnly="1" outline="0" fieldPosition="0">
        <references count="2">
          <reference field="1" count="1" selected="0">
            <x v="4286"/>
          </reference>
          <reference field="3" count="1">
            <x v="294"/>
          </reference>
        </references>
      </pivotArea>
    </format>
    <format dxfId="5567">
      <pivotArea dataOnly="0" labelOnly="1" outline="0" fieldPosition="0">
        <references count="2">
          <reference field="1" count="1" selected="0">
            <x v="4287"/>
          </reference>
          <reference field="3" count="1">
            <x v="9"/>
          </reference>
        </references>
      </pivotArea>
    </format>
    <format dxfId="5566">
      <pivotArea dataOnly="0" labelOnly="1" outline="0" fieldPosition="0">
        <references count="2">
          <reference field="1" count="1" selected="0">
            <x v="4288"/>
          </reference>
          <reference field="3" count="1">
            <x v="294"/>
          </reference>
        </references>
      </pivotArea>
    </format>
    <format dxfId="5565">
      <pivotArea dataOnly="0" labelOnly="1" outline="0" fieldPosition="0">
        <references count="2">
          <reference field="1" count="1" selected="0">
            <x v="4292"/>
          </reference>
          <reference field="3" count="1">
            <x v="3859"/>
          </reference>
        </references>
      </pivotArea>
    </format>
    <format dxfId="5564">
      <pivotArea dataOnly="0" labelOnly="1" outline="0" fieldPosition="0">
        <references count="2">
          <reference field="1" count="1" selected="0">
            <x v="4293"/>
          </reference>
          <reference field="3" count="1">
            <x v="294"/>
          </reference>
        </references>
      </pivotArea>
    </format>
    <format dxfId="5563">
      <pivotArea dataOnly="0" labelOnly="1" outline="0" fieldPosition="0">
        <references count="2">
          <reference field="1" count="1" selected="0">
            <x v="4294"/>
          </reference>
          <reference field="3" count="1">
            <x v="3173"/>
          </reference>
        </references>
      </pivotArea>
    </format>
    <format dxfId="5562">
      <pivotArea dataOnly="0" labelOnly="1" outline="0" fieldPosition="0">
        <references count="2">
          <reference field="1" count="1" selected="0">
            <x v="4295"/>
          </reference>
          <reference field="3" count="1">
            <x v="294"/>
          </reference>
        </references>
      </pivotArea>
    </format>
    <format dxfId="5561">
      <pivotArea dataOnly="0" labelOnly="1" outline="0" fieldPosition="0">
        <references count="2">
          <reference field="1" count="1" selected="0">
            <x v="4296"/>
          </reference>
          <reference field="3" count="1">
            <x v="3859"/>
          </reference>
        </references>
      </pivotArea>
    </format>
    <format dxfId="5560">
      <pivotArea dataOnly="0" labelOnly="1" outline="0" fieldPosition="0">
        <references count="2">
          <reference field="1" count="1" selected="0">
            <x v="4297"/>
          </reference>
          <reference field="3" count="1">
            <x v="294"/>
          </reference>
        </references>
      </pivotArea>
    </format>
    <format dxfId="5559">
      <pivotArea dataOnly="0" labelOnly="1" outline="0" fieldPosition="0">
        <references count="2">
          <reference field="1" count="1" selected="0">
            <x v="4298"/>
          </reference>
          <reference field="3" count="1">
            <x v="3365"/>
          </reference>
        </references>
      </pivotArea>
    </format>
    <format dxfId="5558">
      <pivotArea dataOnly="0" labelOnly="1" outline="0" fieldPosition="0">
        <references count="2">
          <reference field="1" count="1" selected="0">
            <x v="4299"/>
          </reference>
          <reference field="3" count="1">
            <x v="294"/>
          </reference>
        </references>
      </pivotArea>
    </format>
    <format dxfId="5557">
      <pivotArea dataOnly="0" labelOnly="1" outline="0" fieldPosition="0">
        <references count="2">
          <reference field="1" count="1" selected="0">
            <x v="4300"/>
          </reference>
          <reference field="3" count="1">
            <x v="295"/>
          </reference>
        </references>
      </pivotArea>
    </format>
    <format dxfId="5556">
      <pivotArea dataOnly="0" labelOnly="1" outline="0" fieldPosition="0">
        <references count="2">
          <reference field="1" count="1" selected="0">
            <x v="4301"/>
          </reference>
          <reference field="3" count="1">
            <x v="9"/>
          </reference>
        </references>
      </pivotArea>
    </format>
    <format dxfId="5555">
      <pivotArea dataOnly="0" labelOnly="1" outline="0" fieldPosition="0">
        <references count="2">
          <reference field="1" count="1" selected="0">
            <x v="4302"/>
          </reference>
          <reference field="3" count="1">
            <x v="295"/>
          </reference>
        </references>
      </pivotArea>
    </format>
    <format dxfId="5554">
      <pivotArea dataOnly="0" labelOnly="1" outline="0" fieldPosition="0">
        <references count="2">
          <reference field="1" count="1" selected="0">
            <x v="4306"/>
          </reference>
          <reference field="3" count="1">
            <x v="3859"/>
          </reference>
        </references>
      </pivotArea>
    </format>
    <format dxfId="5553">
      <pivotArea dataOnly="0" labelOnly="1" outline="0" fieldPosition="0">
        <references count="2">
          <reference field="1" count="1" selected="0">
            <x v="4307"/>
          </reference>
          <reference field="3" count="1">
            <x v="295"/>
          </reference>
        </references>
      </pivotArea>
    </format>
    <format dxfId="5552">
      <pivotArea dataOnly="0" labelOnly="1" outline="0" fieldPosition="0">
        <references count="2">
          <reference field="1" count="1" selected="0">
            <x v="4308"/>
          </reference>
          <reference field="3" count="1">
            <x v="3173"/>
          </reference>
        </references>
      </pivotArea>
    </format>
    <format dxfId="5551">
      <pivotArea dataOnly="0" labelOnly="1" outline="0" fieldPosition="0">
        <references count="2">
          <reference field="1" count="1" selected="0">
            <x v="4309"/>
          </reference>
          <reference field="3" count="1">
            <x v="295"/>
          </reference>
        </references>
      </pivotArea>
    </format>
    <format dxfId="5550">
      <pivotArea dataOnly="0" labelOnly="1" outline="0" fieldPosition="0">
        <references count="2">
          <reference field="1" count="1" selected="0">
            <x v="4310"/>
          </reference>
          <reference field="3" count="1">
            <x v="3859"/>
          </reference>
        </references>
      </pivotArea>
    </format>
    <format dxfId="5549">
      <pivotArea dataOnly="0" labelOnly="1" outline="0" fieldPosition="0">
        <references count="2">
          <reference field="1" count="1" selected="0">
            <x v="4311"/>
          </reference>
          <reference field="3" count="1">
            <x v="295"/>
          </reference>
        </references>
      </pivotArea>
    </format>
    <format dxfId="5548">
      <pivotArea dataOnly="0" labelOnly="1" outline="0" fieldPosition="0">
        <references count="2">
          <reference field="1" count="1" selected="0">
            <x v="4312"/>
          </reference>
          <reference field="3" count="1">
            <x v="3365"/>
          </reference>
        </references>
      </pivotArea>
    </format>
    <format dxfId="5547">
      <pivotArea dataOnly="0" labelOnly="1" outline="0" fieldPosition="0">
        <references count="2">
          <reference field="1" count="1" selected="0">
            <x v="4313"/>
          </reference>
          <reference field="3" count="1">
            <x v="295"/>
          </reference>
        </references>
      </pivotArea>
    </format>
    <format dxfId="5546">
      <pivotArea dataOnly="0" labelOnly="1" outline="0" fieldPosition="0">
        <references count="2">
          <reference field="1" count="1" selected="0">
            <x v="4314"/>
          </reference>
          <reference field="3" count="1">
            <x v="296"/>
          </reference>
        </references>
      </pivotArea>
    </format>
    <format dxfId="5545">
      <pivotArea dataOnly="0" labelOnly="1" outline="0" fieldPosition="0">
        <references count="2">
          <reference field="1" count="1" selected="0">
            <x v="4315"/>
          </reference>
          <reference field="3" count="1">
            <x v="9"/>
          </reference>
        </references>
      </pivotArea>
    </format>
    <format dxfId="5544">
      <pivotArea dataOnly="0" labelOnly="1" outline="0" fieldPosition="0">
        <references count="2">
          <reference field="1" count="1" selected="0">
            <x v="4316"/>
          </reference>
          <reference field="3" count="1">
            <x v="296"/>
          </reference>
        </references>
      </pivotArea>
    </format>
    <format dxfId="5543">
      <pivotArea dataOnly="0" labelOnly="1" outline="0" fieldPosition="0">
        <references count="2">
          <reference field="1" count="1" selected="0">
            <x v="4320"/>
          </reference>
          <reference field="3" count="1">
            <x v="3859"/>
          </reference>
        </references>
      </pivotArea>
    </format>
    <format dxfId="5542">
      <pivotArea dataOnly="0" labelOnly="1" outline="0" fieldPosition="0">
        <references count="2">
          <reference field="1" count="1" selected="0">
            <x v="4321"/>
          </reference>
          <reference field="3" count="1">
            <x v="296"/>
          </reference>
        </references>
      </pivotArea>
    </format>
    <format dxfId="5541">
      <pivotArea dataOnly="0" labelOnly="1" outline="0" fieldPosition="0">
        <references count="2">
          <reference field="1" count="1" selected="0">
            <x v="4322"/>
          </reference>
          <reference field="3" count="1">
            <x v="3173"/>
          </reference>
        </references>
      </pivotArea>
    </format>
    <format dxfId="5540">
      <pivotArea dataOnly="0" labelOnly="1" outline="0" fieldPosition="0">
        <references count="2">
          <reference field="1" count="1" selected="0">
            <x v="4323"/>
          </reference>
          <reference field="3" count="1">
            <x v="296"/>
          </reference>
        </references>
      </pivotArea>
    </format>
    <format dxfId="5539">
      <pivotArea dataOnly="0" labelOnly="1" outline="0" fieldPosition="0">
        <references count="2">
          <reference field="1" count="1" selected="0">
            <x v="4324"/>
          </reference>
          <reference field="3" count="1">
            <x v="3859"/>
          </reference>
        </references>
      </pivotArea>
    </format>
    <format dxfId="5538">
      <pivotArea dataOnly="0" labelOnly="1" outline="0" fieldPosition="0">
        <references count="2">
          <reference field="1" count="1" selected="0">
            <x v="4325"/>
          </reference>
          <reference field="3" count="1">
            <x v="296"/>
          </reference>
        </references>
      </pivotArea>
    </format>
    <format dxfId="5537">
      <pivotArea dataOnly="0" labelOnly="1" outline="0" fieldPosition="0">
        <references count="2">
          <reference field="1" count="1" selected="0">
            <x v="4326"/>
          </reference>
          <reference field="3" count="1">
            <x v="3365"/>
          </reference>
        </references>
      </pivotArea>
    </format>
    <format dxfId="5536">
      <pivotArea dataOnly="0" labelOnly="1" outline="0" fieldPosition="0">
        <references count="2">
          <reference field="1" count="1" selected="0">
            <x v="4327"/>
          </reference>
          <reference field="3" count="1">
            <x v="296"/>
          </reference>
        </references>
      </pivotArea>
    </format>
    <format dxfId="5535">
      <pivotArea dataOnly="0" labelOnly="1" outline="0" fieldPosition="0">
        <references count="2">
          <reference field="1" count="1" selected="0">
            <x v="4328"/>
          </reference>
          <reference field="3" count="1">
            <x v="297"/>
          </reference>
        </references>
      </pivotArea>
    </format>
    <format dxfId="5534">
      <pivotArea dataOnly="0" labelOnly="1" outline="0" fieldPosition="0">
        <references count="2">
          <reference field="1" count="1" selected="0">
            <x v="4329"/>
          </reference>
          <reference field="3" count="1">
            <x v="9"/>
          </reference>
        </references>
      </pivotArea>
    </format>
    <format dxfId="5533">
      <pivotArea dataOnly="0" labelOnly="1" outline="0" fieldPosition="0">
        <references count="2">
          <reference field="1" count="1" selected="0">
            <x v="4330"/>
          </reference>
          <reference field="3" count="1">
            <x v="297"/>
          </reference>
        </references>
      </pivotArea>
    </format>
    <format dxfId="5532">
      <pivotArea dataOnly="0" labelOnly="1" outline="0" fieldPosition="0">
        <references count="2">
          <reference field="1" count="1" selected="0">
            <x v="4334"/>
          </reference>
          <reference field="3" count="1">
            <x v="3859"/>
          </reference>
        </references>
      </pivotArea>
    </format>
    <format dxfId="5531">
      <pivotArea dataOnly="0" labelOnly="1" outline="0" fieldPosition="0">
        <references count="2">
          <reference field="1" count="1" selected="0">
            <x v="4335"/>
          </reference>
          <reference field="3" count="1">
            <x v="297"/>
          </reference>
        </references>
      </pivotArea>
    </format>
    <format dxfId="5530">
      <pivotArea dataOnly="0" labelOnly="1" outline="0" fieldPosition="0">
        <references count="2">
          <reference field="1" count="1" selected="0">
            <x v="4336"/>
          </reference>
          <reference field="3" count="1">
            <x v="3173"/>
          </reference>
        </references>
      </pivotArea>
    </format>
    <format dxfId="5529">
      <pivotArea dataOnly="0" labelOnly="1" outline="0" fieldPosition="0">
        <references count="2">
          <reference field="1" count="1" selected="0">
            <x v="4337"/>
          </reference>
          <reference field="3" count="1">
            <x v="297"/>
          </reference>
        </references>
      </pivotArea>
    </format>
    <format dxfId="5528">
      <pivotArea dataOnly="0" labelOnly="1" outline="0" fieldPosition="0">
        <references count="2">
          <reference field="1" count="1" selected="0">
            <x v="4338"/>
          </reference>
          <reference field="3" count="1">
            <x v="3859"/>
          </reference>
        </references>
      </pivotArea>
    </format>
    <format dxfId="5527">
      <pivotArea dataOnly="0" labelOnly="1" outline="0" fieldPosition="0">
        <references count="2">
          <reference field="1" count="1" selected="0">
            <x v="4339"/>
          </reference>
          <reference field="3" count="1">
            <x v="297"/>
          </reference>
        </references>
      </pivotArea>
    </format>
    <format dxfId="5526">
      <pivotArea dataOnly="0" labelOnly="1" outline="0" fieldPosition="0">
        <references count="2">
          <reference field="1" count="1" selected="0">
            <x v="4340"/>
          </reference>
          <reference field="3" count="1">
            <x v="3365"/>
          </reference>
        </references>
      </pivotArea>
    </format>
    <format dxfId="5525">
      <pivotArea dataOnly="0" labelOnly="1" outline="0" fieldPosition="0">
        <references count="2">
          <reference field="1" count="1" selected="0">
            <x v="4341"/>
          </reference>
          <reference field="3" count="1">
            <x v="297"/>
          </reference>
        </references>
      </pivotArea>
    </format>
    <format dxfId="5524">
      <pivotArea dataOnly="0" labelOnly="1" outline="0" fieldPosition="0">
        <references count="2">
          <reference field="1" count="1" selected="0">
            <x v="4342"/>
          </reference>
          <reference field="3" count="1">
            <x v="298"/>
          </reference>
        </references>
      </pivotArea>
    </format>
    <format dxfId="5523">
      <pivotArea dataOnly="0" labelOnly="1" outline="0" fieldPosition="0">
        <references count="2">
          <reference field="1" count="1" selected="0">
            <x v="4343"/>
          </reference>
          <reference field="3" count="1">
            <x v="9"/>
          </reference>
        </references>
      </pivotArea>
    </format>
    <format dxfId="5522">
      <pivotArea dataOnly="0" labelOnly="1" outline="0" fieldPosition="0">
        <references count="2">
          <reference field="1" count="1" selected="0">
            <x v="4344"/>
          </reference>
          <reference field="3" count="1">
            <x v="298"/>
          </reference>
        </references>
      </pivotArea>
    </format>
    <format dxfId="5521">
      <pivotArea dataOnly="0" labelOnly="1" outline="0" fieldPosition="0">
        <references count="2">
          <reference field="1" count="1" selected="0">
            <x v="4348"/>
          </reference>
          <reference field="3" count="1">
            <x v="3859"/>
          </reference>
        </references>
      </pivotArea>
    </format>
    <format dxfId="5520">
      <pivotArea dataOnly="0" labelOnly="1" outline="0" fieldPosition="0">
        <references count="2">
          <reference field="1" count="1" selected="0">
            <x v="4349"/>
          </reference>
          <reference field="3" count="1">
            <x v="298"/>
          </reference>
        </references>
      </pivotArea>
    </format>
    <format dxfId="5519">
      <pivotArea dataOnly="0" labelOnly="1" outline="0" fieldPosition="0">
        <references count="2">
          <reference field="1" count="1" selected="0">
            <x v="4350"/>
          </reference>
          <reference field="3" count="1">
            <x v="3173"/>
          </reference>
        </references>
      </pivotArea>
    </format>
    <format dxfId="5518">
      <pivotArea dataOnly="0" labelOnly="1" outline="0" fieldPosition="0">
        <references count="2">
          <reference field="1" count="1" selected="0">
            <x v="4351"/>
          </reference>
          <reference field="3" count="1">
            <x v="298"/>
          </reference>
        </references>
      </pivotArea>
    </format>
    <format dxfId="5517">
      <pivotArea dataOnly="0" labelOnly="1" outline="0" fieldPosition="0">
        <references count="2">
          <reference field="1" count="1" selected="0">
            <x v="4352"/>
          </reference>
          <reference field="3" count="1">
            <x v="3859"/>
          </reference>
        </references>
      </pivotArea>
    </format>
    <format dxfId="5516">
      <pivotArea dataOnly="0" labelOnly="1" outline="0" fieldPosition="0">
        <references count="2">
          <reference field="1" count="1" selected="0">
            <x v="4353"/>
          </reference>
          <reference field="3" count="1">
            <x v="298"/>
          </reference>
        </references>
      </pivotArea>
    </format>
    <format dxfId="5515">
      <pivotArea dataOnly="0" labelOnly="1" outline="0" fieldPosition="0">
        <references count="2">
          <reference field="1" count="1" selected="0">
            <x v="4354"/>
          </reference>
          <reference field="3" count="1">
            <x v="3365"/>
          </reference>
        </references>
      </pivotArea>
    </format>
    <format dxfId="5514">
      <pivotArea dataOnly="0" labelOnly="1" outline="0" fieldPosition="0">
        <references count="2">
          <reference field="1" count="1" selected="0">
            <x v="4355"/>
          </reference>
          <reference field="3" count="1">
            <x v="298"/>
          </reference>
        </references>
      </pivotArea>
    </format>
    <format dxfId="5513">
      <pivotArea dataOnly="0" labelOnly="1" outline="0" fieldPosition="0">
        <references count="2">
          <reference field="1" count="1" selected="0">
            <x v="4356"/>
          </reference>
          <reference field="3" count="1">
            <x v="299"/>
          </reference>
        </references>
      </pivotArea>
    </format>
    <format dxfId="5512">
      <pivotArea dataOnly="0" labelOnly="1" outline="0" fieldPosition="0">
        <references count="2">
          <reference field="1" count="1" selected="0">
            <x v="4357"/>
          </reference>
          <reference field="3" count="1">
            <x v="300"/>
          </reference>
        </references>
      </pivotArea>
    </format>
    <format dxfId="5511">
      <pivotArea dataOnly="0" labelOnly="1" outline="0" fieldPosition="0">
        <references count="2">
          <reference field="1" count="1" selected="0">
            <x v="4358"/>
          </reference>
          <reference field="3" count="1">
            <x v="9"/>
          </reference>
        </references>
      </pivotArea>
    </format>
    <format dxfId="5510">
      <pivotArea dataOnly="0" labelOnly="1" outline="0" fieldPosition="0">
        <references count="2">
          <reference field="1" count="1" selected="0">
            <x v="4359"/>
          </reference>
          <reference field="3" count="1">
            <x v="300"/>
          </reference>
        </references>
      </pivotArea>
    </format>
    <format dxfId="5509">
      <pivotArea dataOnly="0" labelOnly="1" outline="0" fieldPosition="0">
        <references count="2">
          <reference field="1" count="1" selected="0">
            <x v="4363"/>
          </reference>
          <reference field="3" count="1">
            <x v="3859"/>
          </reference>
        </references>
      </pivotArea>
    </format>
    <format dxfId="5508">
      <pivotArea dataOnly="0" labelOnly="1" outline="0" fieldPosition="0">
        <references count="2">
          <reference field="1" count="1" selected="0">
            <x v="4364"/>
          </reference>
          <reference field="3" count="1">
            <x v="300"/>
          </reference>
        </references>
      </pivotArea>
    </format>
    <format dxfId="5507">
      <pivotArea dataOnly="0" labelOnly="1" outline="0" fieldPosition="0">
        <references count="2">
          <reference field="1" count="1" selected="0">
            <x v="4365"/>
          </reference>
          <reference field="3" count="1">
            <x v="3173"/>
          </reference>
        </references>
      </pivotArea>
    </format>
    <format dxfId="5506">
      <pivotArea dataOnly="0" labelOnly="1" outline="0" fieldPosition="0">
        <references count="2">
          <reference field="1" count="1" selected="0">
            <x v="4366"/>
          </reference>
          <reference field="3" count="1">
            <x v="300"/>
          </reference>
        </references>
      </pivotArea>
    </format>
    <format dxfId="5505">
      <pivotArea dataOnly="0" labelOnly="1" outline="0" fieldPosition="0">
        <references count="2">
          <reference field="1" count="1" selected="0">
            <x v="4370"/>
          </reference>
          <reference field="3" count="1">
            <x v="3859"/>
          </reference>
        </references>
      </pivotArea>
    </format>
    <format dxfId="5504">
      <pivotArea dataOnly="0" labelOnly="1" outline="0" fieldPosition="0">
        <references count="2">
          <reference field="1" count="1" selected="0">
            <x v="4371"/>
          </reference>
          <reference field="3" count="1">
            <x v="300"/>
          </reference>
        </references>
      </pivotArea>
    </format>
    <format dxfId="5503">
      <pivotArea dataOnly="0" labelOnly="1" outline="0" fieldPosition="0">
        <references count="2">
          <reference field="1" count="1" selected="0">
            <x v="4372"/>
          </reference>
          <reference field="3" count="1">
            <x v="3365"/>
          </reference>
        </references>
      </pivotArea>
    </format>
    <format dxfId="5502">
      <pivotArea dataOnly="0" labelOnly="1" outline="0" fieldPosition="0">
        <references count="2">
          <reference field="1" count="1" selected="0">
            <x v="4373"/>
          </reference>
          <reference field="3" count="1">
            <x v="300"/>
          </reference>
        </references>
      </pivotArea>
    </format>
    <format dxfId="5501">
      <pivotArea dataOnly="0" labelOnly="1" outline="0" fieldPosition="0">
        <references count="2">
          <reference field="1" count="1" selected="0">
            <x v="4374"/>
          </reference>
          <reference field="3" count="1">
            <x v="301"/>
          </reference>
        </references>
      </pivotArea>
    </format>
    <format dxfId="5500">
      <pivotArea dataOnly="0" labelOnly="1" outline="0" fieldPosition="0">
        <references count="2">
          <reference field="1" count="1" selected="0">
            <x v="4375"/>
          </reference>
          <reference field="3" count="1">
            <x v="9"/>
          </reference>
        </references>
      </pivotArea>
    </format>
    <format dxfId="5499">
      <pivotArea dataOnly="0" labelOnly="1" outline="0" fieldPosition="0">
        <references count="2">
          <reference field="1" count="1" selected="0">
            <x v="4376"/>
          </reference>
          <reference field="3" count="1">
            <x v="301"/>
          </reference>
        </references>
      </pivotArea>
    </format>
    <format dxfId="5498">
      <pivotArea dataOnly="0" labelOnly="1" outline="0" fieldPosition="0">
        <references count="2">
          <reference field="1" count="1" selected="0">
            <x v="4380"/>
          </reference>
          <reference field="3" count="1">
            <x v="3859"/>
          </reference>
        </references>
      </pivotArea>
    </format>
    <format dxfId="5497">
      <pivotArea dataOnly="0" labelOnly="1" outline="0" fieldPosition="0">
        <references count="2">
          <reference field="1" count="1" selected="0">
            <x v="4381"/>
          </reference>
          <reference field="3" count="1">
            <x v="301"/>
          </reference>
        </references>
      </pivotArea>
    </format>
    <format dxfId="5496">
      <pivotArea dataOnly="0" labelOnly="1" outline="0" fieldPosition="0">
        <references count="2">
          <reference field="1" count="1" selected="0">
            <x v="4382"/>
          </reference>
          <reference field="3" count="1">
            <x v="3173"/>
          </reference>
        </references>
      </pivotArea>
    </format>
    <format dxfId="5495">
      <pivotArea dataOnly="0" labelOnly="1" outline="0" fieldPosition="0">
        <references count="2">
          <reference field="1" count="1" selected="0">
            <x v="4383"/>
          </reference>
          <reference field="3" count="1">
            <x v="301"/>
          </reference>
        </references>
      </pivotArea>
    </format>
    <format dxfId="5494">
      <pivotArea dataOnly="0" labelOnly="1" outline="0" fieldPosition="0">
        <references count="2">
          <reference field="1" count="1" selected="0">
            <x v="4384"/>
          </reference>
          <reference field="3" count="1">
            <x v="3859"/>
          </reference>
        </references>
      </pivotArea>
    </format>
    <format dxfId="5493">
      <pivotArea dataOnly="0" labelOnly="1" outline="0" fieldPosition="0">
        <references count="2">
          <reference field="1" count="1" selected="0">
            <x v="4385"/>
          </reference>
          <reference field="3" count="1">
            <x v="301"/>
          </reference>
        </references>
      </pivotArea>
    </format>
    <format dxfId="5492">
      <pivotArea dataOnly="0" labelOnly="1" outline="0" fieldPosition="0">
        <references count="2">
          <reference field="1" count="1" selected="0">
            <x v="4386"/>
          </reference>
          <reference field="3" count="1">
            <x v="3365"/>
          </reference>
        </references>
      </pivotArea>
    </format>
    <format dxfId="5491">
      <pivotArea dataOnly="0" labelOnly="1" outline="0" fieldPosition="0">
        <references count="2">
          <reference field="1" count="1" selected="0">
            <x v="4387"/>
          </reference>
          <reference field="3" count="1">
            <x v="301"/>
          </reference>
        </references>
      </pivotArea>
    </format>
    <format dxfId="5490">
      <pivotArea dataOnly="0" labelOnly="1" outline="0" fieldPosition="0">
        <references count="2">
          <reference field="1" count="1" selected="0">
            <x v="4388"/>
          </reference>
          <reference field="3" count="1">
            <x v="302"/>
          </reference>
        </references>
      </pivotArea>
    </format>
    <format dxfId="5489">
      <pivotArea dataOnly="0" labelOnly="1" outline="0" fieldPosition="0">
        <references count="2">
          <reference field="1" count="1" selected="0">
            <x v="4389"/>
          </reference>
          <reference field="3" count="1">
            <x v="9"/>
          </reference>
        </references>
      </pivotArea>
    </format>
    <format dxfId="5488">
      <pivotArea dataOnly="0" labelOnly="1" outline="0" fieldPosition="0">
        <references count="2">
          <reference field="1" count="1" selected="0">
            <x v="4390"/>
          </reference>
          <reference field="3" count="1">
            <x v="302"/>
          </reference>
        </references>
      </pivotArea>
    </format>
    <format dxfId="5487">
      <pivotArea dataOnly="0" labelOnly="1" outline="0" fieldPosition="0">
        <references count="2">
          <reference field="1" count="1" selected="0">
            <x v="4394"/>
          </reference>
          <reference field="3" count="1">
            <x v="3859"/>
          </reference>
        </references>
      </pivotArea>
    </format>
    <format dxfId="5486">
      <pivotArea dataOnly="0" labelOnly="1" outline="0" fieldPosition="0">
        <references count="2">
          <reference field="1" count="1" selected="0">
            <x v="4395"/>
          </reference>
          <reference field="3" count="1">
            <x v="302"/>
          </reference>
        </references>
      </pivotArea>
    </format>
    <format dxfId="5485">
      <pivotArea dataOnly="0" labelOnly="1" outline="0" fieldPosition="0">
        <references count="2">
          <reference field="1" count="1" selected="0">
            <x v="4396"/>
          </reference>
          <reference field="3" count="1">
            <x v="3173"/>
          </reference>
        </references>
      </pivotArea>
    </format>
    <format dxfId="5484">
      <pivotArea dataOnly="0" labelOnly="1" outline="0" fieldPosition="0">
        <references count="2">
          <reference field="1" count="1" selected="0">
            <x v="4397"/>
          </reference>
          <reference field="3" count="1">
            <x v="302"/>
          </reference>
        </references>
      </pivotArea>
    </format>
    <format dxfId="5483">
      <pivotArea dataOnly="0" labelOnly="1" outline="0" fieldPosition="0">
        <references count="2">
          <reference field="1" count="1" selected="0">
            <x v="4398"/>
          </reference>
          <reference field="3" count="1">
            <x v="3859"/>
          </reference>
        </references>
      </pivotArea>
    </format>
    <format dxfId="5482">
      <pivotArea dataOnly="0" labelOnly="1" outline="0" fieldPosition="0">
        <references count="2">
          <reference field="1" count="1" selected="0">
            <x v="4399"/>
          </reference>
          <reference field="3" count="1">
            <x v="302"/>
          </reference>
        </references>
      </pivotArea>
    </format>
    <format dxfId="5481">
      <pivotArea dataOnly="0" labelOnly="1" outline="0" fieldPosition="0">
        <references count="2">
          <reference field="1" count="1" selected="0">
            <x v="4400"/>
          </reference>
          <reference field="3" count="1">
            <x v="3365"/>
          </reference>
        </references>
      </pivotArea>
    </format>
    <format dxfId="5480">
      <pivotArea dataOnly="0" labelOnly="1" outline="0" fieldPosition="0">
        <references count="2">
          <reference field="1" count="1" selected="0">
            <x v="4401"/>
          </reference>
          <reference field="3" count="1">
            <x v="302"/>
          </reference>
        </references>
      </pivotArea>
    </format>
    <format dxfId="5479">
      <pivotArea dataOnly="0" labelOnly="1" outline="0" fieldPosition="0">
        <references count="2">
          <reference field="1" count="1" selected="0">
            <x v="4402"/>
          </reference>
          <reference field="3" count="1">
            <x v="303"/>
          </reference>
        </references>
      </pivotArea>
    </format>
    <format dxfId="5478">
      <pivotArea dataOnly="0" labelOnly="1" outline="0" fieldPosition="0">
        <references count="2">
          <reference field="1" count="1" selected="0">
            <x v="4403"/>
          </reference>
          <reference field="3" count="1">
            <x v="9"/>
          </reference>
        </references>
      </pivotArea>
    </format>
    <format dxfId="5477">
      <pivotArea dataOnly="0" labelOnly="1" outline="0" fieldPosition="0">
        <references count="2">
          <reference field="1" count="1" selected="0">
            <x v="4404"/>
          </reference>
          <reference field="3" count="1">
            <x v="303"/>
          </reference>
        </references>
      </pivotArea>
    </format>
    <format dxfId="5476">
      <pivotArea dataOnly="0" labelOnly="1" outline="0" fieldPosition="0">
        <references count="2">
          <reference field="1" count="1" selected="0">
            <x v="4408"/>
          </reference>
          <reference field="3" count="1">
            <x v="3859"/>
          </reference>
        </references>
      </pivotArea>
    </format>
    <format dxfId="5475">
      <pivotArea dataOnly="0" labelOnly="1" outline="0" fieldPosition="0">
        <references count="2">
          <reference field="1" count="1" selected="0">
            <x v="4409"/>
          </reference>
          <reference field="3" count="1">
            <x v="303"/>
          </reference>
        </references>
      </pivotArea>
    </format>
    <format dxfId="5474">
      <pivotArea dataOnly="0" labelOnly="1" outline="0" fieldPosition="0">
        <references count="2">
          <reference field="1" count="1" selected="0">
            <x v="4410"/>
          </reference>
          <reference field="3" count="1">
            <x v="3173"/>
          </reference>
        </references>
      </pivotArea>
    </format>
    <format dxfId="5473">
      <pivotArea dataOnly="0" labelOnly="1" outline="0" fieldPosition="0">
        <references count="2">
          <reference field="1" count="1" selected="0">
            <x v="4411"/>
          </reference>
          <reference field="3" count="1">
            <x v="303"/>
          </reference>
        </references>
      </pivotArea>
    </format>
    <format dxfId="5472">
      <pivotArea dataOnly="0" labelOnly="1" outline="0" fieldPosition="0">
        <references count="2">
          <reference field="1" count="1" selected="0">
            <x v="4412"/>
          </reference>
          <reference field="3" count="1">
            <x v="3859"/>
          </reference>
        </references>
      </pivotArea>
    </format>
    <format dxfId="5471">
      <pivotArea dataOnly="0" labelOnly="1" outline="0" fieldPosition="0">
        <references count="2">
          <reference field="1" count="1" selected="0">
            <x v="4413"/>
          </reference>
          <reference field="3" count="1">
            <x v="303"/>
          </reference>
        </references>
      </pivotArea>
    </format>
    <format dxfId="5470">
      <pivotArea dataOnly="0" labelOnly="1" outline="0" fieldPosition="0">
        <references count="2">
          <reference field="1" count="1" selected="0">
            <x v="4414"/>
          </reference>
          <reference field="3" count="1">
            <x v="3365"/>
          </reference>
        </references>
      </pivotArea>
    </format>
    <format dxfId="5469">
      <pivotArea dataOnly="0" labelOnly="1" outline="0" fieldPosition="0">
        <references count="2">
          <reference field="1" count="1" selected="0">
            <x v="4415"/>
          </reference>
          <reference field="3" count="1">
            <x v="303"/>
          </reference>
        </references>
      </pivotArea>
    </format>
    <format dxfId="5468">
      <pivotArea dataOnly="0" labelOnly="1" outline="0" fieldPosition="0">
        <references count="2">
          <reference field="1" count="1" selected="0">
            <x v="4416"/>
          </reference>
          <reference field="3" count="1">
            <x v="304"/>
          </reference>
        </references>
      </pivotArea>
    </format>
    <format dxfId="5467">
      <pivotArea dataOnly="0" labelOnly="1" outline="0" fieldPosition="0">
        <references count="2">
          <reference field="1" count="1" selected="0">
            <x v="4417"/>
          </reference>
          <reference field="3" count="1">
            <x v="305"/>
          </reference>
        </references>
      </pivotArea>
    </format>
    <format dxfId="5466">
      <pivotArea dataOnly="0" labelOnly="1" outline="0" fieldPosition="0">
        <references count="2">
          <reference field="1" count="1" selected="0">
            <x v="4418"/>
          </reference>
          <reference field="3" count="1">
            <x v="9"/>
          </reference>
        </references>
      </pivotArea>
    </format>
    <format dxfId="5465">
      <pivotArea dataOnly="0" labelOnly="1" outline="0" fieldPosition="0">
        <references count="2">
          <reference field="1" count="1" selected="0">
            <x v="4419"/>
          </reference>
          <reference field="3" count="1">
            <x v="305"/>
          </reference>
        </references>
      </pivotArea>
    </format>
    <format dxfId="5464">
      <pivotArea dataOnly="0" labelOnly="1" outline="0" fieldPosition="0">
        <references count="2">
          <reference field="1" count="1" selected="0">
            <x v="4423"/>
          </reference>
          <reference field="3" count="1">
            <x v="3859"/>
          </reference>
        </references>
      </pivotArea>
    </format>
    <format dxfId="5463">
      <pivotArea dataOnly="0" labelOnly="1" outline="0" fieldPosition="0">
        <references count="2">
          <reference field="1" count="1" selected="0">
            <x v="4424"/>
          </reference>
          <reference field="3" count="1">
            <x v="305"/>
          </reference>
        </references>
      </pivotArea>
    </format>
    <format dxfId="5462">
      <pivotArea dataOnly="0" labelOnly="1" outline="0" fieldPosition="0">
        <references count="2">
          <reference field="1" count="1" selected="0">
            <x v="4425"/>
          </reference>
          <reference field="3" count="1">
            <x v="3173"/>
          </reference>
        </references>
      </pivotArea>
    </format>
    <format dxfId="5461">
      <pivotArea dataOnly="0" labelOnly="1" outline="0" fieldPosition="0">
        <references count="2">
          <reference field="1" count="1" selected="0">
            <x v="4426"/>
          </reference>
          <reference field="3" count="1">
            <x v="305"/>
          </reference>
        </references>
      </pivotArea>
    </format>
    <format dxfId="5460">
      <pivotArea dataOnly="0" labelOnly="1" outline="0" fieldPosition="0">
        <references count="2">
          <reference field="1" count="1" selected="0">
            <x v="4427"/>
          </reference>
          <reference field="3" count="1">
            <x v="3859"/>
          </reference>
        </references>
      </pivotArea>
    </format>
    <format dxfId="5459">
      <pivotArea dataOnly="0" labelOnly="1" outline="0" fieldPosition="0">
        <references count="2">
          <reference field="1" count="1" selected="0">
            <x v="4428"/>
          </reference>
          <reference field="3" count="1">
            <x v="305"/>
          </reference>
        </references>
      </pivotArea>
    </format>
    <format dxfId="5458">
      <pivotArea dataOnly="0" labelOnly="1" outline="0" fieldPosition="0">
        <references count="2">
          <reference field="1" count="1" selected="0">
            <x v="4429"/>
          </reference>
          <reference field="3" count="1">
            <x v="3365"/>
          </reference>
        </references>
      </pivotArea>
    </format>
    <format dxfId="5457">
      <pivotArea dataOnly="0" labelOnly="1" outline="0" fieldPosition="0">
        <references count="2">
          <reference field="1" count="1" selected="0">
            <x v="4430"/>
          </reference>
          <reference field="3" count="1">
            <x v="305"/>
          </reference>
        </references>
      </pivotArea>
    </format>
    <format dxfId="5456">
      <pivotArea dataOnly="0" labelOnly="1" outline="0" fieldPosition="0">
        <references count="2">
          <reference field="1" count="1" selected="0">
            <x v="4431"/>
          </reference>
          <reference field="3" count="1">
            <x v="306"/>
          </reference>
        </references>
      </pivotArea>
    </format>
    <format dxfId="5455">
      <pivotArea dataOnly="0" labelOnly="1" outline="0" fieldPosition="0">
        <references count="2">
          <reference field="1" count="1" selected="0">
            <x v="4432"/>
          </reference>
          <reference field="3" count="1">
            <x v="9"/>
          </reference>
        </references>
      </pivotArea>
    </format>
    <format dxfId="5454">
      <pivotArea dataOnly="0" labelOnly="1" outline="0" fieldPosition="0">
        <references count="2">
          <reference field="1" count="1" selected="0">
            <x v="4433"/>
          </reference>
          <reference field="3" count="1">
            <x v="306"/>
          </reference>
        </references>
      </pivotArea>
    </format>
    <format dxfId="5453">
      <pivotArea dataOnly="0" labelOnly="1" outline="0" fieldPosition="0">
        <references count="2">
          <reference field="1" count="1" selected="0">
            <x v="4437"/>
          </reference>
          <reference field="3" count="1">
            <x v="3859"/>
          </reference>
        </references>
      </pivotArea>
    </format>
    <format dxfId="5452">
      <pivotArea dataOnly="0" labelOnly="1" outline="0" fieldPosition="0">
        <references count="2">
          <reference field="1" count="1" selected="0">
            <x v="4438"/>
          </reference>
          <reference field="3" count="1">
            <x v="306"/>
          </reference>
        </references>
      </pivotArea>
    </format>
    <format dxfId="5451">
      <pivotArea dataOnly="0" labelOnly="1" outline="0" fieldPosition="0">
        <references count="2">
          <reference field="1" count="1" selected="0">
            <x v="4439"/>
          </reference>
          <reference field="3" count="1">
            <x v="3173"/>
          </reference>
        </references>
      </pivotArea>
    </format>
    <format dxfId="5450">
      <pivotArea dataOnly="0" labelOnly="1" outline="0" fieldPosition="0">
        <references count="2">
          <reference field="1" count="1" selected="0">
            <x v="4440"/>
          </reference>
          <reference field="3" count="1">
            <x v="306"/>
          </reference>
        </references>
      </pivotArea>
    </format>
    <format dxfId="5449">
      <pivotArea dataOnly="0" labelOnly="1" outline="0" fieldPosition="0">
        <references count="2">
          <reference field="1" count="1" selected="0">
            <x v="4441"/>
          </reference>
          <reference field="3" count="1">
            <x v="3859"/>
          </reference>
        </references>
      </pivotArea>
    </format>
    <format dxfId="5448">
      <pivotArea dataOnly="0" labelOnly="1" outline="0" fieldPosition="0">
        <references count="2">
          <reference field="1" count="1" selected="0">
            <x v="4442"/>
          </reference>
          <reference field="3" count="1">
            <x v="306"/>
          </reference>
        </references>
      </pivotArea>
    </format>
    <format dxfId="5447">
      <pivotArea dataOnly="0" labelOnly="1" outline="0" fieldPosition="0">
        <references count="2">
          <reference field="1" count="1" selected="0">
            <x v="4443"/>
          </reference>
          <reference field="3" count="1">
            <x v="3365"/>
          </reference>
        </references>
      </pivotArea>
    </format>
    <format dxfId="5446">
      <pivotArea dataOnly="0" labelOnly="1" outline="0" fieldPosition="0">
        <references count="2">
          <reference field="1" count="1" selected="0">
            <x v="4444"/>
          </reference>
          <reference field="3" count="1">
            <x v="306"/>
          </reference>
        </references>
      </pivotArea>
    </format>
    <format dxfId="5445">
      <pivotArea dataOnly="0" labelOnly="1" outline="0" fieldPosition="0">
        <references count="2">
          <reference field="1" count="1" selected="0">
            <x v="4445"/>
          </reference>
          <reference field="3" count="1">
            <x v="307"/>
          </reference>
        </references>
      </pivotArea>
    </format>
    <format dxfId="5444">
      <pivotArea dataOnly="0" labelOnly="1" outline="0" fieldPosition="0">
        <references count="2">
          <reference field="1" count="1" selected="0">
            <x v="4446"/>
          </reference>
          <reference field="3" count="1">
            <x v="9"/>
          </reference>
        </references>
      </pivotArea>
    </format>
    <format dxfId="5443">
      <pivotArea dataOnly="0" labelOnly="1" outline="0" fieldPosition="0">
        <references count="2">
          <reference field="1" count="1" selected="0">
            <x v="4447"/>
          </reference>
          <reference field="3" count="1">
            <x v="307"/>
          </reference>
        </references>
      </pivotArea>
    </format>
    <format dxfId="5442">
      <pivotArea dataOnly="0" labelOnly="1" outline="0" fieldPosition="0">
        <references count="2">
          <reference field="1" count="1" selected="0">
            <x v="4451"/>
          </reference>
          <reference field="3" count="1">
            <x v="3859"/>
          </reference>
        </references>
      </pivotArea>
    </format>
    <format dxfId="5441">
      <pivotArea dataOnly="0" labelOnly="1" outline="0" fieldPosition="0">
        <references count="2">
          <reference field="1" count="1" selected="0">
            <x v="4452"/>
          </reference>
          <reference field="3" count="1">
            <x v="307"/>
          </reference>
        </references>
      </pivotArea>
    </format>
    <format dxfId="5440">
      <pivotArea dataOnly="0" labelOnly="1" outline="0" fieldPosition="0">
        <references count="2">
          <reference field="1" count="1" selected="0">
            <x v="4453"/>
          </reference>
          <reference field="3" count="1">
            <x v="3173"/>
          </reference>
        </references>
      </pivotArea>
    </format>
    <format dxfId="5439">
      <pivotArea dataOnly="0" labelOnly="1" outline="0" fieldPosition="0">
        <references count="2">
          <reference field="1" count="1" selected="0">
            <x v="4454"/>
          </reference>
          <reference field="3" count="1">
            <x v="307"/>
          </reference>
        </references>
      </pivotArea>
    </format>
    <format dxfId="5438">
      <pivotArea dataOnly="0" labelOnly="1" outline="0" fieldPosition="0">
        <references count="2">
          <reference field="1" count="1" selected="0">
            <x v="4455"/>
          </reference>
          <reference field="3" count="1">
            <x v="3859"/>
          </reference>
        </references>
      </pivotArea>
    </format>
    <format dxfId="5437">
      <pivotArea dataOnly="0" labelOnly="1" outline="0" fieldPosition="0">
        <references count="2">
          <reference field="1" count="1" selected="0">
            <x v="4456"/>
          </reference>
          <reference field="3" count="1">
            <x v="307"/>
          </reference>
        </references>
      </pivotArea>
    </format>
    <format dxfId="5436">
      <pivotArea dataOnly="0" labelOnly="1" outline="0" fieldPosition="0">
        <references count="2">
          <reference field="1" count="1" selected="0">
            <x v="4457"/>
          </reference>
          <reference field="3" count="1">
            <x v="3365"/>
          </reference>
        </references>
      </pivotArea>
    </format>
    <format dxfId="5435">
      <pivotArea dataOnly="0" labelOnly="1" outline="0" fieldPosition="0">
        <references count="2">
          <reference field="1" count="1" selected="0">
            <x v="4458"/>
          </reference>
          <reference field="3" count="1">
            <x v="307"/>
          </reference>
        </references>
      </pivotArea>
    </format>
    <format dxfId="5434">
      <pivotArea dataOnly="0" labelOnly="1" outline="0" fieldPosition="0">
        <references count="2">
          <reference field="1" count="1" selected="0">
            <x v="4459"/>
          </reference>
          <reference field="3" count="1">
            <x v="308"/>
          </reference>
        </references>
      </pivotArea>
    </format>
    <format dxfId="5433">
      <pivotArea dataOnly="0" labelOnly="1" outline="0" fieldPosition="0">
        <references count="2">
          <reference field="1" count="1" selected="0">
            <x v="4460"/>
          </reference>
          <reference field="3" count="1">
            <x v="9"/>
          </reference>
        </references>
      </pivotArea>
    </format>
    <format dxfId="5432">
      <pivotArea dataOnly="0" labelOnly="1" outline="0" fieldPosition="0">
        <references count="2">
          <reference field="1" count="1" selected="0">
            <x v="4461"/>
          </reference>
          <reference field="3" count="1">
            <x v="308"/>
          </reference>
        </references>
      </pivotArea>
    </format>
    <format dxfId="5431">
      <pivotArea dataOnly="0" labelOnly="1" outline="0" fieldPosition="0">
        <references count="2">
          <reference field="1" count="1" selected="0">
            <x v="4465"/>
          </reference>
          <reference field="3" count="1">
            <x v="3859"/>
          </reference>
        </references>
      </pivotArea>
    </format>
    <format dxfId="5430">
      <pivotArea dataOnly="0" labelOnly="1" outline="0" fieldPosition="0">
        <references count="2">
          <reference field="1" count="1" selected="0">
            <x v="4466"/>
          </reference>
          <reference field="3" count="1">
            <x v="308"/>
          </reference>
        </references>
      </pivotArea>
    </format>
    <format dxfId="5429">
      <pivotArea dataOnly="0" labelOnly="1" outline="0" fieldPosition="0">
        <references count="2">
          <reference field="1" count="1" selected="0">
            <x v="4467"/>
          </reference>
          <reference field="3" count="1">
            <x v="3173"/>
          </reference>
        </references>
      </pivotArea>
    </format>
    <format dxfId="5428">
      <pivotArea dataOnly="0" labelOnly="1" outline="0" fieldPosition="0">
        <references count="2">
          <reference field="1" count="1" selected="0">
            <x v="4468"/>
          </reference>
          <reference field="3" count="1">
            <x v="308"/>
          </reference>
        </references>
      </pivotArea>
    </format>
    <format dxfId="5427">
      <pivotArea dataOnly="0" labelOnly="1" outline="0" fieldPosition="0">
        <references count="2">
          <reference field="1" count="1" selected="0">
            <x v="4469"/>
          </reference>
          <reference field="3" count="1">
            <x v="3859"/>
          </reference>
        </references>
      </pivotArea>
    </format>
    <format dxfId="5426">
      <pivotArea dataOnly="0" labelOnly="1" outline="0" fieldPosition="0">
        <references count="2">
          <reference field="1" count="1" selected="0">
            <x v="4470"/>
          </reference>
          <reference field="3" count="1">
            <x v="308"/>
          </reference>
        </references>
      </pivotArea>
    </format>
    <format dxfId="5425">
      <pivotArea dataOnly="0" labelOnly="1" outline="0" fieldPosition="0">
        <references count="2">
          <reference field="1" count="1" selected="0">
            <x v="4471"/>
          </reference>
          <reference field="3" count="1">
            <x v="3365"/>
          </reference>
        </references>
      </pivotArea>
    </format>
    <format dxfId="5424">
      <pivotArea dataOnly="0" labelOnly="1" outline="0" fieldPosition="0">
        <references count="2">
          <reference field="1" count="1" selected="0">
            <x v="4472"/>
          </reference>
          <reference field="3" count="1">
            <x v="308"/>
          </reference>
        </references>
      </pivotArea>
    </format>
    <format dxfId="5423">
      <pivotArea dataOnly="0" labelOnly="1" outline="0" fieldPosition="0">
        <references count="2">
          <reference field="1" count="1" selected="0">
            <x v="4473"/>
          </reference>
          <reference field="3" count="1">
            <x v="309"/>
          </reference>
        </references>
      </pivotArea>
    </format>
    <format dxfId="5422">
      <pivotArea dataOnly="0" labelOnly="1" outline="0" fieldPosition="0">
        <references count="2">
          <reference field="1" count="1" selected="0">
            <x v="4474"/>
          </reference>
          <reference field="3" count="1">
            <x v="9"/>
          </reference>
        </references>
      </pivotArea>
    </format>
    <format dxfId="5421">
      <pivotArea dataOnly="0" labelOnly="1" outline="0" fieldPosition="0">
        <references count="2">
          <reference field="1" count="1" selected="0">
            <x v="4475"/>
          </reference>
          <reference field="3" count="1">
            <x v="309"/>
          </reference>
        </references>
      </pivotArea>
    </format>
    <format dxfId="5420">
      <pivotArea dataOnly="0" labelOnly="1" outline="0" fieldPosition="0">
        <references count="2">
          <reference field="1" count="1" selected="0">
            <x v="4479"/>
          </reference>
          <reference field="3" count="1">
            <x v="3859"/>
          </reference>
        </references>
      </pivotArea>
    </format>
    <format dxfId="5419">
      <pivotArea dataOnly="0" labelOnly="1" outline="0" fieldPosition="0">
        <references count="2">
          <reference field="1" count="1" selected="0">
            <x v="4480"/>
          </reference>
          <reference field="3" count="1">
            <x v="309"/>
          </reference>
        </references>
      </pivotArea>
    </format>
    <format dxfId="5418">
      <pivotArea dataOnly="0" labelOnly="1" outline="0" fieldPosition="0">
        <references count="2">
          <reference field="1" count="1" selected="0">
            <x v="4481"/>
          </reference>
          <reference field="3" count="1">
            <x v="3173"/>
          </reference>
        </references>
      </pivotArea>
    </format>
    <format dxfId="5417">
      <pivotArea dataOnly="0" labelOnly="1" outline="0" fieldPosition="0">
        <references count="2">
          <reference field="1" count="1" selected="0">
            <x v="4482"/>
          </reference>
          <reference field="3" count="1">
            <x v="309"/>
          </reference>
        </references>
      </pivotArea>
    </format>
    <format dxfId="5416">
      <pivotArea dataOnly="0" labelOnly="1" outline="0" fieldPosition="0">
        <references count="2">
          <reference field="1" count="1" selected="0">
            <x v="4483"/>
          </reference>
          <reference field="3" count="1">
            <x v="3859"/>
          </reference>
        </references>
      </pivotArea>
    </format>
    <format dxfId="5415">
      <pivotArea dataOnly="0" labelOnly="1" outline="0" fieldPosition="0">
        <references count="2">
          <reference field="1" count="1" selected="0">
            <x v="4484"/>
          </reference>
          <reference field="3" count="1">
            <x v="309"/>
          </reference>
        </references>
      </pivotArea>
    </format>
    <format dxfId="5414">
      <pivotArea dataOnly="0" labelOnly="1" outline="0" fieldPosition="0">
        <references count="2">
          <reference field="1" count="1" selected="0">
            <x v="4485"/>
          </reference>
          <reference field="3" count="1">
            <x v="3365"/>
          </reference>
        </references>
      </pivotArea>
    </format>
    <format dxfId="5413">
      <pivotArea dataOnly="0" labelOnly="1" outline="0" fieldPosition="0">
        <references count="2">
          <reference field="1" count="1" selected="0">
            <x v="4486"/>
          </reference>
          <reference field="3" count="1">
            <x v="309"/>
          </reference>
        </references>
      </pivotArea>
    </format>
    <format dxfId="5412">
      <pivotArea dataOnly="0" labelOnly="1" outline="0" fieldPosition="0">
        <references count="2">
          <reference field="1" count="1" selected="0">
            <x v="4487"/>
          </reference>
          <reference field="3" count="1">
            <x v="310"/>
          </reference>
        </references>
      </pivotArea>
    </format>
    <format dxfId="5411">
      <pivotArea dataOnly="0" labelOnly="1" outline="0" fieldPosition="0">
        <references count="2">
          <reference field="1" count="1" selected="0">
            <x v="4488"/>
          </reference>
          <reference field="3" count="1">
            <x v="9"/>
          </reference>
        </references>
      </pivotArea>
    </format>
    <format dxfId="5410">
      <pivotArea dataOnly="0" labelOnly="1" outline="0" fieldPosition="0">
        <references count="2">
          <reference field="1" count="1" selected="0">
            <x v="4489"/>
          </reference>
          <reference field="3" count="1">
            <x v="310"/>
          </reference>
        </references>
      </pivotArea>
    </format>
    <format dxfId="5409">
      <pivotArea dataOnly="0" labelOnly="1" outline="0" fieldPosition="0">
        <references count="2">
          <reference field="1" count="1" selected="0">
            <x v="4493"/>
          </reference>
          <reference field="3" count="1">
            <x v="3859"/>
          </reference>
        </references>
      </pivotArea>
    </format>
    <format dxfId="5408">
      <pivotArea dataOnly="0" labelOnly="1" outline="0" fieldPosition="0">
        <references count="2">
          <reference field="1" count="1" selected="0">
            <x v="4494"/>
          </reference>
          <reference field="3" count="1">
            <x v="310"/>
          </reference>
        </references>
      </pivotArea>
    </format>
    <format dxfId="5407">
      <pivotArea dataOnly="0" labelOnly="1" outline="0" fieldPosition="0">
        <references count="2">
          <reference field="1" count="1" selected="0">
            <x v="4495"/>
          </reference>
          <reference field="3" count="1">
            <x v="3173"/>
          </reference>
        </references>
      </pivotArea>
    </format>
    <format dxfId="5406">
      <pivotArea dataOnly="0" labelOnly="1" outline="0" fieldPosition="0">
        <references count="2">
          <reference field="1" count="1" selected="0">
            <x v="4496"/>
          </reference>
          <reference field="3" count="1">
            <x v="310"/>
          </reference>
        </references>
      </pivotArea>
    </format>
    <format dxfId="5405">
      <pivotArea dataOnly="0" labelOnly="1" outline="0" fieldPosition="0">
        <references count="2">
          <reference field="1" count="1" selected="0">
            <x v="4497"/>
          </reference>
          <reference field="3" count="1">
            <x v="3859"/>
          </reference>
        </references>
      </pivotArea>
    </format>
    <format dxfId="5404">
      <pivotArea dataOnly="0" labelOnly="1" outline="0" fieldPosition="0">
        <references count="2">
          <reference field="1" count="1" selected="0">
            <x v="4498"/>
          </reference>
          <reference field="3" count="1">
            <x v="310"/>
          </reference>
        </references>
      </pivotArea>
    </format>
    <format dxfId="5403">
      <pivotArea dataOnly="0" labelOnly="1" outline="0" fieldPosition="0">
        <references count="2">
          <reference field="1" count="1" selected="0">
            <x v="4499"/>
          </reference>
          <reference field="3" count="1">
            <x v="3365"/>
          </reference>
        </references>
      </pivotArea>
    </format>
    <format dxfId="5402">
      <pivotArea dataOnly="0" labelOnly="1" outline="0" fieldPosition="0">
        <references count="2">
          <reference field="1" count="1" selected="0">
            <x v="4500"/>
          </reference>
          <reference field="3" count="1">
            <x v="310"/>
          </reference>
        </references>
      </pivotArea>
    </format>
    <format dxfId="5401">
      <pivotArea dataOnly="0" labelOnly="1" outline="0" fieldPosition="0">
        <references count="2">
          <reference field="1" count="1" selected="0">
            <x v="4501"/>
          </reference>
          <reference field="3" count="1">
            <x v="311"/>
          </reference>
        </references>
      </pivotArea>
    </format>
    <format dxfId="5400">
      <pivotArea dataOnly="0" labelOnly="1" outline="0" fieldPosition="0">
        <references count="2">
          <reference field="1" count="1" selected="0">
            <x v="4502"/>
          </reference>
          <reference field="3" count="1">
            <x v="9"/>
          </reference>
        </references>
      </pivotArea>
    </format>
    <format dxfId="5399">
      <pivotArea dataOnly="0" labelOnly="1" outline="0" fieldPosition="0">
        <references count="2">
          <reference field="1" count="1" selected="0">
            <x v="4503"/>
          </reference>
          <reference field="3" count="1">
            <x v="311"/>
          </reference>
        </references>
      </pivotArea>
    </format>
    <format dxfId="5398">
      <pivotArea dataOnly="0" labelOnly="1" outline="0" fieldPosition="0">
        <references count="2">
          <reference field="1" count="1" selected="0">
            <x v="4507"/>
          </reference>
          <reference field="3" count="1">
            <x v="3859"/>
          </reference>
        </references>
      </pivotArea>
    </format>
    <format dxfId="5397">
      <pivotArea dataOnly="0" labelOnly="1" outline="0" fieldPosition="0">
        <references count="2">
          <reference field="1" count="1" selected="0">
            <x v="4508"/>
          </reference>
          <reference field="3" count="1">
            <x v="311"/>
          </reference>
        </references>
      </pivotArea>
    </format>
    <format dxfId="5396">
      <pivotArea dataOnly="0" labelOnly="1" outline="0" fieldPosition="0">
        <references count="2">
          <reference field="1" count="1" selected="0">
            <x v="4509"/>
          </reference>
          <reference field="3" count="1">
            <x v="3173"/>
          </reference>
        </references>
      </pivotArea>
    </format>
    <format dxfId="5395">
      <pivotArea dataOnly="0" labelOnly="1" outline="0" fieldPosition="0">
        <references count="2">
          <reference field="1" count="1" selected="0">
            <x v="4510"/>
          </reference>
          <reference field="3" count="1">
            <x v="311"/>
          </reference>
        </references>
      </pivotArea>
    </format>
    <format dxfId="5394">
      <pivotArea dataOnly="0" labelOnly="1" outline="0" fieldPosition="0">
        <references count="2">
          <reference field="1" count="1" selected="0">
            <x v="4511"/>
          </reference>
          <reference field="3" count="1">
            <x v="3859"/>
          </reference>
        </references>
      </pivotArea>
    </format>
    <format dxfId="5393">
      <pivotArea dataOnly="0" labelOnly="1" outline="0" fieldPosition="0">
        <references count="2">
          <reference field="1" count="1" selected="0">
            <x v="4512"/>
          </reference>
          <reference field="3" count="1">
            <x v="311"/>
          </reference>
        </references>
      </pivotArea>
    </format>
    <format dxfId="5392">
      <pivotArea dataOnly="0" labelOnly="1" outline="0" fieldPosition="0">
        <references count="2">
          <reference field="1" count="1" selected="0">
            <x v="4513"/>
          </reference>
          <reference field="3" count="1">
            <x v="3365"/>
          </reference>
        </references>
      </pivotArea>
    </format>
    <format dxfId="5391">
      <pivotArea dataOnly="0" labelOnly="1" outline="0" fieldPosition="0">
        <references count="2">
          <reference field="1" count="1" selected="0">
            <x v="4514"/>
          </reference>
          <reference field="3" count="1">
            <x v="311"/>
          </reference>
        </references>
      </pivotArea>
    </format>
    <format dxfId="5390">
      <pivotArea dataOnly="0" labelOnly="1" outline="0" fieldPosition="0">
        <references count="2">
          <reference field="1" count="1" selected="0">
            <x v="4515"/>
          </reference>
          <reference field="3" count="1">
            <x v="312"/>
          </reference>
        </references>
      </pivotArea>
    </format>
    <format dxfId="5389">
      <pivotArea dataOnly="0" labelOnly="1" outline="0" fieldPosition="0">
        <references count="2">
          <reference field="1" count="1" selected="0">
            <x v="4516"/>
          </reference>
          <reference field="3" count="1">
            <x v="9"/>
          </reference>
        </references>
      </pivotArea>
    </format>
    <format dxfId="5388">
      <pivotArea dataOnly="0" labelOnly="1" outline="0" fieldPosition="0">
        <references count="2">
          <reference field="1" count="1" selected="0">
            <x v="4517"/>
          </reference>
          <reference field="3" count="1">
            <x v="312"/>
          </reference>
        </references>
      </pivotArea>
    </format>
    <format dxfId="5387">
      <pivotArea dataOnly="0" labelOnly="1" outline="0" fieldPosition="0">
        <references count="2">
          <reference field="1" count="1" selected="0">
            <x v="4521"/>
          </reference>
          <reference field="3" count="1">
            <x v="3859"/>
          </reference>
        </references>
      </pivotArea>
    </format>
    <format dxfId="5386">
      <pivotArea dataOnly="0" labelOnly="1" outline="0" fieldPosition="0">
        <references count="2">
          <reference field="1" count="1" selected="0">
            <x v="4522"/>
          </reference>
          <reference field="3" count="1">
            <x v="312"/>
          </reference>
        </references>
      </pivotArea>
    </format>
    <format dxfId="5385">
      <pivotArea dataOnly="0" labelOnly="1" outline="0" fieldPosition="0">
        <references count="2">
          <reference field="1" count="1" selected="0">
            <x v="4523"/>
          </reference>
          <reference field="3" count="1">
            <x v="3173"/>
          </reference>
        </references>
      </pivotArea>
    </format>
    <format dxfId="5384">
      <pivotArea dataOnly="0" labelOnly="1" outline="0" fieldPosition="0">
        <references count="2">
          <reference field="1" count="1" selected="0">
            <x v="4524"/>
          </reference>
          <reference field="3" count="1">
            <x v="312"/>
          </reference>
        </references>
      </pivotArea>
    </format>
    <format dxfId="5383">
      <pivotArea dataOnly="0" labelOnly="1" outline="0" fieldPosition="0">
        <references count="2">
          <reference field="1" count="1" selected="0">
            <x v="4525"/>
          </reference>
          <reference field="3" count="1">
            <x v="3859"/>
          </reference>
        </references>
      </pivotArea>
    </format>
    <format dxfId="5382">
      <pivotArea dataOnly="0" labelOnly="1" outline="0" fieldPosition="0">
        <references count="2">
          <reference field="1" count="1" selected="0">
            <x v="4526"/>
          </reference>
          <reference field="3" count="1">
            <x v="312"/>
          </reference>
        </references>
      </pivotArea>
    </format>
    <format dxfId="5381">
      <pivotArea dataOnly="0" labelOnly="1" outline="0" fieldPosition="0">
        <references count="2">
          <reference field="1" count="1" selected="0">
            <x v="4527"/>
          </reference>
          <reference field="3" count="1">
            <x v="3365"/>
          </reference>
        </references>
      </pivotArea>
    </format>
    <format dxfId="5380">
      <pivotArea dataOnly="0" labelOnly="1" outline="0" fieldPosition="0">
        <references count="2">
          <reference field="1" count="1" selected="0">
            <x v="4528"/>
          </reference>
          <reference field="3" count="1">
            <x v="312"/>
          </reference>
        </references>
      </pivotArea>
    </format>
    <format dxfId="5379">
      <pivotArea dataOnly="0" labelOnly="1" outline="0" fieldPosition="0">
        <references count="2">
          <reference field="1" count="1" selected="0">
            <x v="4529"/>
          </reference>
          <reference field="3" count="1">
            <x v="313"/>
          </reference>
        </references>
      </pivotArea>
    </format>
    <format dxfId="5378">
      <pivotArea dataOnly="0" labelOnly="1" outline="0" fieldPosition="0">
        <references count="2">
          <reference field="1" count="1" selected="0">
            <x v="4530"/>
          </reference>
          <reference field="3" count="1">
            <x v="9"/>
          </reference>
        </references>
      </pivotArea>
    </format>
    <format dxfId="5377">
      <pivotArea dataOnly="0" labelOnly="1" outline="0" fieldPosition="0">
        <references count="2">
          <reference field="1" count="1" selected="0">
            <x v="4531"/>
          </reference>
          <reference field="3" count="1">
            <x v="313"/>
          </reference>
        </references>
      </pivotArea>
    </format>
    <format dxfId="5376">
      <pivotArea dataOnly="0" labelOnly="1" outline="0" fieldPosition="0">
        <references count="2">
          <reference field="1" count="1" selected="0">
            <x v="4535"/>
          </reference>
          <reference field="3" count="1">
            <x v="3859"/>
          </reference>
        </references>
      </pivotArea>
    </format>
    <format dxfId="5375">
      <pivotArea dataOnly="0" labelOnly="1" outline="0" fieldPosition="0">
        <references count="2">
          <reference field="1" count="1" selected="0">
            <x v="4536"/>
          </reference>
          <reference field="3" count="1">
            <x v="313"/>
          </reference>
        </references>
      </pivotArea>
    </format>
    <format dxfId="5374">
      <pivotArea dataOnly="0" labelOnly="1" outline="0" fieldPosition="0">
        <references count="2">
          <reference field="1" count="1" selected="0">
            <x v="4537"/>
          </reference>
          <reference field="3" count="1">
            <x v="3173"/>
          </reference>
        </references>
      </pivotArea>
    </format>
    <format dxfId="5373">
      <pivotArea dataOnly="0" labelOnly="1" outline="0" fieldPosition="0">
        <references count="2">
          <reference field="1" count="1" selected="0">
            <x v="4538"/>
          </reference>
          <reference field="3" count="1">
            <x v="313"/>
          </reference>
        </references>
      </pivotArea>
    </format>
    <format dxfId="5372">
      <pivotArea dataOnly="0" labelOnly="1" outline="0" fieldPosition="0">
        <references count="2">
          <reference field="1" count="1" selected="0">
            <x v="4539"/>
          </reference>
          <reference field="3" count="1">
            <x v="3859"/>
          </reference>
        </references>
      </pivotArea>
    </format>
    <format dxfId="5371">
      <pivotArea dataOnly="0" labelOnly="1" outline="0" fieldPosition="0">
        <references count="2">
          <reference field="1" count="1" selected="0">
            <x v="4540"/>
          </reference>
          <reference field="3" count="1">
            <x v="313"/>
          </reference>
        </references>
      </pivotArea>
    </format>
    <format dxfId="5370">
      <pivotArea dataOnly="0" labelOnly="1" outline="0" fieldPosition="0">
        <references count="2">
          <reference field="1" count="1" selected="0">
            <x v="4541"/>
          </reference>
          <reference field="3" count="1">
            <x v="3365"/>
          </reference>
        </references>
      </pivotArea>
    </format>
    <format dxfId="5369">
      <pivotArea dataOnly="0" labelOnly="1" outline="0" fieldPosition="0">
        <references count="2">
          <reference field="1" count="1" selected="0">
            <x v="4542"/>
          </reference>
          <reference field="3" count="1">
            <x v="313"/>
          </reference>
        </references>
      </pivotArea>
    </format>
    <format dxfId="5368">
      <pivotArea dataOnly="0" labelOnly="1" outline="0" fieldPosition="0">
        <references count="2">
          <reference field="1" count="1" selected="0">
            <x v="4543"/>
          </reference>
          <reference field="3" count="1">
            <x v="314"/>
          </reference>
        </references>
      </pivotArea>
    </format>
    <format dxfId="5367">
      <pivotArea dataOnly="0" labelOnly="1" outline="0" fieldPosition="0">
        <references count="2">
          <reference field="1" count="1" selected="0">
            <x v="4544"/>
          </reference>
          <reference field="3" count="1">
            <x v="315"/>
          </reference>
        </references>
      </pivotArea>
    </format>
    <format dxfId="5366">
      <pivotArea dataOnly="0" labelOnly="1" outline="0" fieldPosition="0">
        <references count="2">
          <reference field="1" count="1" selected="0">
            <x v="4619"/>
          </reference>
          <reference field="3" count="1">
            <x v="316"/>
          </reference>
        </references>
      </pivotArea>
    </format>
    <format dxfId="5365">
      <pivotArea dataOnly="0" labelOnly="1" outline="0" fieldPosition="0">
        <references count="2">
          <reference field="1" count="1" selected="0">
            <x v="4620"/>
          </reference>
          <reference field="3" count="1">
            <x v="9"/>
          </reference>
        </references>
      </pivotArea>
    </format>
    <format dxfId="5364">
      <pivotArea dataOnly="0" labelOnly="1" outline="0" fieldPosition="0">
        <references count="2">
          <reference field="1" count="1" selected="0">
            <x v="4621"/>
          </reference>
          <reference field="3" count="1">
            <x v="316"/>
          </reference>
        </references>
      </pivotArea>
    </format>
    <format dxfId="5363">
      <pivotArea dataOnly="0" labelOnly="1" outline="0" fieldPosition="0">
        <references count="2">
          <reference field="1" count="1" selected="0">
            <x v="4622"/>
          </reference>
          <reference field="3" count="1">
            <x v="2293"/>
          </reference>
        </references>
      </pivotArea>
    </format>
    <format dxfId="5362">
      <pivotArea dataOnly="0" labelOnly="1" outline="0" fieldPosition="0">
        <references count="2">
          <reference field="1" count="1" selected="0">
            <x v="4633"/>
          </reference>
          <reference field="3" count="1">
            <x v="3859"/>
          </reference>
        </references>
      </pivotArea>
    </format>
    <format dxfId="5361">
      <pivotArea dataOnly="0" labelOnly="1" outline="0" fieldPosition="0">
        <references count="2">
          <reference field="1" count="1" selected="0">
            <x v="4634"/>
          </reference>
          <reference field="3" count="1">
            <x v="316"/>
          </reference>
        </references>
      </pivotArea>
    </format>
    <format dxfId="5360">
      <pivotArea dataOnly="0" labelOnly="1" outline="0" fieldPosition="0">
        <references count="2">
          <reference field="1" count="1" selected="0">
            <x v="4635"/>
          </reference>
          <reference field="3" count="1">
            <x v="2293"/>
          </reference>
        </references>
      </pivotArea>
    </format>
    <format dxfId="5359">
      <pivotArea dataOnly="0" labelOnly="1" outline="0" fieldPosition="0">
        <references count="2">
          <reference field="1" count="1" selected="0">
            <x v="4698"/>
          </reference>
          <reference field="3" count="1">
            <x v="3173"/>
          </reference>
        </references>
      </pivotArea>
    </format>
    <format dxfId="5358">
      <pivotArea dataOnly="0" labelOnly="1" outline="0" fieldPosition="0">
        <references count="2">
          <reference field="1" count="1" selected="0">
            <x v="4699"/>
          </reference>
          <reference field="3" count="1">
            <x v="316"/>
          </reference>
        </references>
      </pivotArea>
    </format>
    <format dxfId="5357">
      <pivotArea dataOnly="0" labelOnly="1" outline="0" fieldPosition="0">
        <references count="2">
          <reference field="1" count="1" selected="0">
            <x v="4700"/>
          </reference>
          <reference field="3" count="1">
            <x v="2293"/>
          </reference>
        </references>
      </pivotArea>
    </format>
    <format dxfId="5356">
      <pivotArea dataOnly="0" labelOnly="1" outline="0" fieldPosition="0">
        <references count="2">
          <reference field="1" count="1" selected="0">
            <x v="4702"/>
          </reference>
          <reference field="3" count="1">
            <x v="3859"/>
          </reference>
        </references>
      </pivotArea>
    </format>
    <format dxfId="5355">
      <pivotArea dataOnly="0" labelOnly="1" outline="0" fieldPosition="0">
        <references count="2">
          <reference field="1" count="1" selected="0">
            <x v="4703"/>
          </reference>
          <reference field="3" count="1">
            <x v="316"/>
          </reference>
        </references>
      </pivotArea>
    </format>
    <format dxfId="5354">
      <pivotArea dataOnly="0" labelOnly="1" outline="0" fieldPosition="0">
        <references count="2">
          <reference field="1" count="1" selected="0">
            <x v="4704"/>
          </reference>
          <reference field="3" count="1">
            <x v="2293"/>
          </reference>
        </references>
      </pivotArea>
    </format>
    <format dxfId="5353">
      <pivotArea dataOnly="0" labelOnly="1" outline="0" fieldPosition="0">
        <references count="2">
          <reference field="1" count="1" selected="0">
            <x v="4705"/>
          </reference>
          <reference field="3" count="1">
            <x v="3365"/>
          </reference>
        </references>
      </pivotArea>
    </format>
    <format dxfId="5352">
      <pivotArea dataOnly="0" labelOnly="1" outline="0" fieldPosition="0">
        <references count="2">
          <reference field="1" count="1" selected="0">
            <x v="4706"/>
          </reference>
          <reference field="3" count="1">
            <x v="316"/>
          </reference>
        </references>
      </pivotArea>
    </format>
    <format dxfId="5351">
      <pivotArea dataOnly="0" labelOnly="1" outline="0" fieldPosition="0">
        <references count="2">
          <reference field="1" count="1" selected="0">
            <x v="4707"/>
          </reference>
          <reference field="3" count="1">
            <x v="2293"/>
          </reference>
        </references>
      </pivotArea>
    </format>
    <format dxfId="5350">
      <pivotArea dataOnly="0" labelOnly="1" outline="0" fieldPosition="0">
        <references count="2">
          <reference field="1" count="1" selected="0">
            <x v="4708"/>
          </reference>
          <reference field="3" count="1">
            <x v="317"/>
          </reference>
        </references>
      </pivotArea>
    </format>
    <format dxfId="5349">
      <pivotArea dataOnly="0" labelOnly="1" outline="0" fieldPosition="0">
        <references count="2">
          <reference field="1" count="1" selected="0">
            <x v="4709"/>
          </reference>
          <reference field="3" count="1">
            <x v="9"/>
          </reference>
        </references>
      </pivotArea>
    </format>
    <format dxfId="5348">
      <pivotArea dataOnly="0" labelOnly="1" outline="0" fieldPosition="0">
        <references count="2">
          <reference field="1" count="1" selected="0">
            <x v="4710"/>
          </reference>
          <reference field="3" count="1">
            <x v="317"/>
          </reference>
        </references>
      </pivotArea>
    </format>
    <format dxfId="5347">
      <pivotArea dataOnly="0" labelOnly="1" outline="0" fieldPosition="0">
        <references count="2">
          <reference field="1" count="1" selected="0">
            <x v="4711"/>
          </reference>
          <reference field="3" count="1">
            <x v="3866"/>
          </reference>
        </references>
      </pivotArea>
    </format>
    <format dxfId="5346">
      <pivotArea dataOnly="0" labelOnly="1" outline="0" fieldPosition="0">
        <references count="2">
          <reference field="1" count="1" selected="0">
            <x v="4712"/>
          </reference>
          <reference field="3" count="1">
            <x v="3867"/>
          </reference>
        </references>
      </pivotArea>
    </format>
    <format dxfId="5345">
      <pivotArea dataOnly="0" labelOnly="1" outline="0" fieldPosition="0">
        <references count="2">
          <reference field="1" count="1" selected="0">
            <x v="4717"/>
          </reference>
          <reference field="3" count="1">
            <x v="3859"/>
          </reference>
        </references>
      </pivotArea>
    </format>
    <format dxfId="5344">
      <pivotArea dataOnly="0" labelOnly="1" outline="0" fieldPosition="0">
        <references count="2">
          <reference field="1" count="1" selected="0">
            <x v="4718"/>
          </reference>
          <reference field="3" count="1">
            <x v="317"/>
          </reference>
        </references>
      </pivotArea>
    </format>
    <format dxfId="5343">
      <pivotArea dataOnly="0" labelOnly="1" outline="0" fieldPosition="0">
        <references count="2">
          <reference field="1" count="1" selected="0">
            <x v="4719"/>
          </reference>
          <reference field="3" count="1">
            <x v="3866"/>
          </reference>
        </references>
      </pivotArea>
    </format>
    <format dxfId="5342">
      <pivotArea dataOnly="0" labelOnly="1" outline="0" fieldPosition="0">
        <references count="2">
          <reference field="1" count="1" selected="0">
            <x v="4720"/>
          </reference>
          <reference field="3" count="1">
            <x v="3867"/>
          </reference>
        </references>
      </pivotArea>
    </format>
    <format dxfId="5341">
      <pivotArea dataOnly="0" labelOnly="1" outline="0" fieldPosition="0">
        <references count="2">
          <reference field="1" count="1" selected="0">
            <x v="4761"/>
          </reference>
          <reference field="3" count="1">
            <x v="3173"/>
          </reference>
        </references>
      </pivotArea>
    </format>
    <format dxfId="5340">
      <pivotArea dataOnly="0" labelOnly="1" outline="0" fieldPosition="0">
        <references count="2">
          <reference field="1" count="1" selected="0">
            <x v="4762"/>
          </reference>
          <reference field="3" count="1">
            <x v="317"/>
          </reference>
        </references>
      </pivotArea>
    </format>
    <format dxfId="5339">
      <pivotArea dataOnly="0" labelOnly="1" outline="0" fieldPosition="0">
        <references count="2">
          <reference field="1" count="1" selected="0">
            <x v="4763"/>
          </reference>
          <reference field="3" count="1">
            <x v="3866"/>
          </reference>
        </references>
      </pivotArea>
    </format>
    <format dxfId="5338">
      <pivotArea dataOnly="0" labelOnly="1" outline="0" fieldPosition="0">
        <references count="2">
          <reference field="1" count="1" selected="0">
            <x v="4764"/>
          </reference>
          <reference field="3" count="1">
            <x v="3867"/>
          </reference>
        </references>
      </pivotArea>
    </format>
    <format dxfId="5337">
      <pivotArea dataOnly="0" labelOnly="1" outline="0" fieldPosition="0">
        <references count="2">
          <reference field="1" count="1" selected="0">
            <x v="4765"/>
          </reference>
          <reference field="3" count="1">
            <x v="3859"/>
          </reference>
        </references>
      </pivotArea>
    </format>
    <format dxfId="5336">
      <pivotArea dataOnly="0" labelOnly="1" outline="0" fieldPosition="0">
        <references count="2">
          <reference field="1" count="1" selected="0">
            <x v="4767"/>
          </reference>
          <reference field="3" count="1">
            <x v="3866"/>
          </reference>
        </references>
      </pivotArea>
    </format>
    <format dxfId="5335">
      <pivotArea dataOnly="0" labelOnly="1" outline="0" fieldPosition="0">
        <references count="2">
          <reference field="1" count="1" selected="0">
            <x v="4768"/>
          </reference>
          <reference field="3" count="1">
            <x v="3867"/>
          </reference>
        </references>
      </pivotArea>
    </format>
    <format dxfId="5334">
      <pivotArea dataOnly="0" labelOnly="1" outline="0" fieldPosition="0">
        <references count="2">
          <reference field="1" count="1" selected="0">
            <x v="4769"/>
          </reference>
          <reference field="3" count="1">
            <x v="3365"/>
          </reference>
        </references>
      </pivotArea>
    </format>
    <format dxfId="5333">
      <pivotArea dataOnly="0" labelOnly="1" outline="0" fieldPosition="0">
        <references count="2">
          <reference field="1" count="1" selected="0">
            <x v="4770"/>
          </reference>
          <reference field="3" count="1">
            <x v="317"/>
          </reference>
        </references>
      </pivotArea>
    </format>
    <format dxfId="5332">
      <pivotArea dataOnly="0" labelOnly="1" outline="0" fieldPosition="0">
        <references count="2">
          <reference field="1" count="1" selected="0">
            <x v="4771"/>
          </reference>
          <reference field="3" count="1">
            <x v="3866"/>
          </reference>
        </references>
      </pivotArea>
    </format>
    <format dxfId="5331">
      <pivotArea dataOnly="0" labelOnly="1" outline="0" fieldPosition="0">
        <references count="2">
          <reference field="1" count="1" selected="0">
            <x v="4772"/>
          </reference>
          <reference field="3" count="1">
            <x v="3867"/>
          </reference>
        </references>
      </pivotArea>
    </format>
    <format dxfId="5330">
      <pivotArea dataOnly="0" labelOnly="1" outline="0" fieldPosition="0">
        <references count="2">
          <reference field="1" count="1" selected="0">
            <x v="4776"/>
          </reference>
          <reference field="3" count="1">
            <x v="3868"/>
          </reference>
        </references>
      </pivotArea>
    </format>
    <format dxfId="5329">
      <pivotArea dataOnly="0" labelOnly="1" outline="0" fieldPosition="0">
        <references count="2">
          <reference field="1" count="1" selected="0">
            <x v="4777"/>
          </reference>
          <reference field="3" count="1">
            <x v="9"/>
          </reference>
        </references>
      </pivotArea>
    </format>
    <format dxfId="5328">
      <pivotArea dataOnly="0" labelOnly="1" outline="0" fieldPosition="0">
        <references count="2">
          <reference field="1" count="1" selected="0">
            <x v="4778"/>
          </reference>
          <reference field="3" count="1">
            <x v="3868"/>
          </reference>
        </references>
      </pivotArea>
    </format>
    <format dxfId="5327">
      <pivotArea dataOnly="0" labelOnly="1" outline="0" fieldPosition="0">
        <references count="2">
          <reference field="1" count="1" selected="0">
            <x v="4779"/>
          </reference>
          <reference field="3" count="1">
            <x v="3741"/>
          </reference>
        </references>
      </pivotArea>
    </format>
    <format dxfId="5326">
      <pivotArea dataOnly="0" labelOnly="1" outline="0" fieldPosition="0">
        <references count="2">
          <reference field="1" count="1" selected="0">
            <x v="4780"/>
          </reference>
          <reference field="3" count="1">
            <x v="3176"/>
          </reference>
        </references>
      </pivotArea>
    </format>
    <format dxfId="5325">
      <pivotArea dataOnly="0" labelOnly="1" outline="0" fieldPosition="0">
        <references count="2">
          <reference field="1" count="1" selected="0">
            <x v="4787"/>
          </reference>
          <reference field="3" count="1">
            <x v="3859"/>
          </reference>
        </references>
      </pivotArea>
    </format>
    <format dxfId="5324">
      <pivotArea dataOnly="0" labelOnly="1" outline="0" fieldPosition="0">
        <references count="2">
          <reference field="1" count="1" selected="0">
            <x v="4788"/>
          </reference>
          <reference field="3" count="1">
            <x v="3868"/>
          </reference>
        </references>
      </pivotArea>
    </format>
    <format dxfId="5323">
      <pivotArea dataOnly="0" labelOnly="1" outline="0" fieldPosition="0">
        <references count="2">
          <reference field="1" count="1" selected="0">
            <x v="4789"/>
          </reference>
          <reference field="3" count="1">
            <x v="3741"/>
          </reference>
        </references>
      </pivotArea>
    </format>
    <format dxfId="5322">
      <pivotArea dataOnly="0" labelOnly="1" outline="0" fieldPosition="0">
        <references count="2">
          <reference field="1" count="1" selected="0">
            <x v="4790"/>
          </reference>
          <reference field="3" count="1">
            <x v="3176"/>
          </reference>
        </references>
      </pivotArea>
    </format>
    <format dxfId="5321">
      <pivotArea dataOnly="0" labelOnly="1" outline="0" fieldPosition="0">
        <references count="2">
          <reference field="1" count="1" selected="0">
            <x v="4907"/>
          </reference>
          <reference field="3" count="1">
            <x v="3173"/>
          </reference>
        </references>
      </pivotArea>
    </format>
    <format dxfId="5320">
      <pivotArea dataOnly="0" labelOnly="1" outline="0" fieldPosition="0">
        <references count="2">
          <reference field="1" count="1" selected="0">
            <x v="4908"/>
          </reference>
          <reference field="3" count="1">
            <x v="3868"/>
          </reference>
        </references>
      </pivotArea>
    </format>
    <format dxfId="5319">
      <pivotArea dataOnly="0" labelOnly="1" outline="0" fieldPosition="0">
        <references count="2">
          <reference field="1" count="1" selected="0">
            <x v="4909"/>
          </reference>
          <reference field="3" count="1">
            <x v="3741"/>
          </reference>
        </references>
      </pivotArea>
    </format>
    <format dxfId="5318">
      <pivotArea dataOnly="0" labelOnly="1" outline="0" fieldPosition="0">
        <references count="2">
          <reference field="1" count="1" selected="0">
            <x v="4910"/>
          </reference>
          <reference field="3" count="1">
            <x v="3176"/>
          </reference>
        </references>
      </pivotArea>
    </format>
    <format dxfId="5317">
      <pivotArea dataOnly="0" labelOnly="1" outline="0" fieldPosition="0">
        <references count="2">
          <reference field="1" count="1" selected="0">
            <x v="4911"/>
          </reference>
          <reference field="3" count="1">
            <x v="3859"/>
          </reference>
        </references>
      </pivotArea>
    </format>
    <format dxfId="5316">
      <pivotArea dataOnly="0" labelOnly="1" outline="0" fieldPosition="0">
        <references count="2">
          <reference field="1" count="1" selected="0">
            <x v="4913"/>
          </reference>
          <reference field="3" count="1">
            <x v="3741"/>
          </reference>
        </references>
      </pivotArea>
    </format>
    <format dxfId="5315">
      <pivotArea dataOnly="0" labelOnly="1" outline="0" fieldPosition="0">
        <references count="2">
          <reference field="1" count="1" selected="0">
            <x v="4914"/>
          </reference>
          <reference field="3" count="1">
            <x v="3176"/>
          </reference>
        </references>
      </pivotArea>
    </format>
    <format dxfId="5314">
      <pivotArea dataOnly="0" labelOnly="1" outline="0" fieldPosition="0">
        <references count="2">
          <reference field="1" count="1" selected="0">
            <x v="4915"/>
          </reference>
          <reference field="3" count="1">
            <x v="3365"/>
          </reference>
        </references>
      </pivotArea>
    </format>
    <format dxfId="5313">
      <pivotArea dataOnly="0" labelOnly="1" outline="0" fieldPosition="0">
        <references count="2">
          <reference field="1" count="1" selected="0">
            <x v="4916"/>
          </reference>
          <reference field="3" count="1">
            <x v="3868"/>
          </reference>
        </references>
      </pivotArea>
    </format>
    <format dxfId="5312">
      <pivotArea dataOnly="0" labelOnly="1" outline="0" fieldPosition="0">
        <references count="2">
          <reference field="1" count="1" selected="0">
            <x v="4917"/>
          </reference>
          <reference field="3" count="1">
            <x v="3741"/>
          </reference>
        </references>
      </pivotArea>
    </format>
    <format dxfId="5311">
      <pivotArea dataOnly="0" labelOnly="1" outline="0" fieldPosition="0">
        <references count="2">
          <reference field="1" count="1" selected="0">
            <x v="4918"/>
          </reference>
          <reference field="3" count="1">
            <x v="3176"/>
          </reference>
        </references>
      </pivotArea>
    </format>
    <format dxfId="5310">
      <pivotArea dataOnly="0" labelOnly="1" outline="0" fieldPosition="0">
        <references count="2">
          <reference field="1" count="1" selected="0">
            <x v="4919"/>
          </reference>
          <reference field="3" count="1">
            <x v="319"/>
          </reference>
        </references>
      </pivotArea>
    </format>
    <format dxfId="5309">
      <pivotArea dataOnly="0" labelOnly="1" outline="0" fieldPosition="0">
        <references count="2">
          <reference field="1" count="1" selected="0">
            <x v="4920"/>
          </reference>
          <reference field="3" count="1">
            <x v="9"/>
          </reference>
        </references>
      </pivotArea>
    </format>
    <format dxfId="5308">
      <pivotArea dataOnly="0" labelOnly="1" outline="0" fieldPosition="0">
        <references count="2">
          <reference field="1" count="1" selected="0">
            <x v="4921"/>
          </reference>
          <reference field="3" count="1">
            <x v="319"/>
          </reference>
        </references>
      </pivotArea>
    </format>
    <format dxfId="5307">
      <pivotArea dataOnly="0" labelOnly="1" outline="0" fieldPosition="0">
        <references count="2">
          <reference field="1" count="1" selected="0">
            <x v="4922"/>
          </reference>
          <reference field="3" count="1">
            <x v="1885"/>
          </reference>
        </references>
      </pivotArea>
    </format>
    <format dxfId="5306">
      <pivotArea dataOnly="0" labelOnly="1" outline="0" fieldPosition="0">
        <references count="2">
          <reference field="1" count="1" selected="0">
            <x v="4923"/>
          </reference>
          <reference field="3" count="1">
            <x v="3849"/>
          </reference>
        </references>
      </pivotArea>
    </format>
    <format dxfId="5305">
      <pivotArea dataOnly="0" labelOnly="1" outline="0" fieldPosition="0">
        <references count="2">
          <reference field="1" count="1" selected="0">
            <x v="4924"/>
          </reference>
          <reference field="3" count="1">
            <x v="3851"/>
          </reference>
        </references>
      </pivotArea>
    </format>
    <format dxfId="5304">
      <pivotArea dataOnly="0" labelOnly="1" outline="0" fieldPosition="0">
        <references count="2">
          <reference field="1" count="1" selected="0">
            <x v="4959"/>
          </reference>
          <reference field="3" count="1">
            <x v="3859"/>
          </reference>
        </references>
      </pivotArea>
    </format>
    <format dxfId="5303">
      <pivotArea dataOnly="0" labelOnly="1" outline="0" fieldPosition="0">
        <references count="2">
          <reference field="1" count="1" selected="0">
            <x v="4960"/>
          </reference>
          <reference field="3" count="1">
            <x v="319"/>
          </reference>
        </references>
      </pivotArea>
    </format>
    <format dxfId="5302">
      <pivotArea dataOnly="0" labelOnly="1" outline="0" fieldPosition="0">
        <references count="2">
          <reference field="1" count="1" selected="0">
            <x v="4961"/>
          </reference>
          <reference field="3" count="1">
            <x v="1885"/>
          </reference>
        </references>
      </pivotArea>
    </format>
    <format dxfId="5301">
      <pivotArea dataOnly="0" labelOnly="1" outline="0" fieldPosition="0">
        <references count="2">
          <reference field="1" count="1" selected="0">
            <x v="4962"/>
          </reference>
          <reference field="3" count="1">
            <x v="3849"/>
          </reference>
        </references>
      </pivotArea>
    </format>
    <format dxfId="5300">
      <pivotArea dataOnly="0" labelOnly="1" outline="0" fieldPosition="0">
        <references count="2">
          <reference field="1" count="1" selected="0">
            <x v="4963"/>
          </reference>
          <reference field="3" count="1">
            <x v="3851"/>
          </reference>
        </references>
      </pivotArea>
    </format>
    <format dxfId="5299">
      <pivotArea dataOnly="0" labelOnly="1" outline="0" fieldPosition="0">
        <references count="2">
          <reference field="1" count="1" selected="0">
            <x v="5305"/>
          </reference>
          <reference field="3" count="1">
            <x v="3173"/>
          </reference>
        </references>
      </pivotArea>
    </format>
    <format dxfId="5298">
      <pivotArea dataOnly="0" labelOnly="1" outline="0" fieldPosition="0">
        <references count="2">
          <reference field="1" count="1" selected="0">
            <x v="5306"/>
          </reference>
          <reference field="3" count="1">
            <x v="319"/>
          </reference>
        </references>
      </pivotArea>
    </format>
    <format dxfId="5297">
      <pivotArea dataOnly="0" labelOnly="1" outline="0" fieldPosition="0">
        <references count="2">
          <reference field="1" count="1" selected="0">
            <x v="5307"/>
          </reference>
          <reference field="3" count="1">
            <x v="1885"/>
          </reference>
        </references>
      </pivotArea>
    </format>
    <format dxfId="5296">
      <pivotArea dataOnly="0" labelOnly="1" outline="0" fieldPosition="0">
        <references count="2">
          <reference field="1" count="1" selected="0">
            <x v="5308"/>
          </reference>
          <reference field="3" count="1">
            <x v="3849"/>
          </reference>
        </references>
      </pivotArea>
    </format>
    <format dxfId="5295">
      <pivotArea dataOnly="0" labelOnly="1" outline="0" fieldPosition="0">
        <references count="2">
          <reference field="1" count="1" selected="0">
            <x v="5309"/>
          </reference>
          <reference field="3" count="1">
            <x v="3851"/>
          </reference>
        </references>
      </pivotArea>
    </format>
    <format dxfId="5294">
      <pivotArea dataOnly="0" labelOnly="1" outline="0" fieldPosition="0">
        <references count="2">
          <reference field="1" count="1" selected="0">
            <x v="5312"/>
          </reference>
          <reference field="3" count="1">
            <x v="3859"/>
          </reference>
        </references>
      </pivotArea>
    </format>
    <format dxfId="5293">
      <pivotArea dataOnly="0" labelOnly="1" outline="0" fieldPosition="0">
        <references count="2">
          <reference field="1" count="1" selected="0">
            <x v="5314"/>
          </reference>
          <reference field="3" count="1">
            <x v="1885"/>
          </reference>
        </references>
      </pivotArea>
    </format>
    <format dxfId="5292">
      <pivotArea dataOnly="0" labelOnly="1" outline="0" fieldPosition="0">
        <references count="2">
          <reference field="1" count="1" selected="0">
            <x v="5315"/>
          </reference>
          <reference field="3" count="1">
            <x v="3849"/>
          </reference>
        </references>
      </pivotArea>
    </format>
    <format dxfId="5291">
      <pivotArea dataOnly="0" labelOnly="1" outline="0" fieldPosition="0">
        <references count="2">
          <reference field="1" count="1" selected="0">
            <x v="5316"/>
          </reference>
          <reference field="3" count="1">
            <x v="3851"/>
          </reference>
        </references>
      </pivotArea>
    </format>
    <format dxfId="5290">
      <pivotArea dataOnly="0" labelOnly="1" outline="0" fieldPosition="0">
        <references count="2">
          <reference field="1" count="1" selected="0">
            <x v="5317"/>
          </reference>
          <reference field="3" count="1">
            <x v="3365"/>
          </reference>
        </references>
      </pivotArea>
    </format>
    <format dxfId="5289">
      <pivotArea dataOnly="0" labelOnly="1" outline="0" fieldPosition="0">
        <references count="2">
          <reference field="1" count="1" selected="0">
            <x v="5318"/>
          </reference>
          <reference field="3" count="1">
            <x v="319"/>
          </reference>
        </references>
      </pivotArea>
    </format>
    <format dxfId="5288">
      <pivotArea dataOnly="0" labelOnly="1" outline="0" fieldPosition="0">
        <references count="2">
          <reference field="1" count="1" selected="0">
            <x v="5319"/>
          </reference>
          <reference field="3" count="1">
            <x v="1885"/>
          </reference>
        </references>
      </pivotArea>
    </format>
    <format dxfId="5287">
      <pivotArea dataOnly="0" labelOnly="1" outline="0" fieldPosition="0">
        <references count="2">
          <reference field="1" count="1" selected="0">
            <x v="5327"/>
          </reference>
          <reference field="3" count="1">
            <x v="3849"/>
          </reference>
        </references>
      </pivotArea>
    </format>
    <format dxfId="5286">
      <pivotArea dataOnly="0" labelOnly="1" outline="0" fieldPosition="0">
        <references count="2">
          <reference field="1" count="1" selected="0">
            <x v="5328"/>
          </reference>
          <reference field="3" count="1">
            <x v="3851"/>
          </reference>
        </references>
      </pivotArea>
    </format>
    <format dxfId="5285">
      <pivotArea dataOnly="0" labelOnly="1" outline="0" fieldPosition="0">
        <references count="2">
          <reference field="1" count="1" selected="0">
            <x v="5369"/>
          </reference>
          <reference field="3" count="1">
            <x v="320"/>
          </reference>
        </references>
      </pivotArea>
    </format>
    <format dxfId="5284">
      <pivotArea dataOnly="0" labelOnly="1" outline="0" fieldPosition="0">
        <references count="2">
          <reference field="1" count="1" selected="0">
            <x v="5370"/>
          </reference>
          <reference field="3" count="1">
            <x v="9"/>
          </reference>
        </references>
      </pivotArea>
    </format>
    <format dxfId="5283">
      <pivotArea dataOnly="0" labelOnly="1" outline="0" fieldPosition="0">
        <references count="2">
          <reference field="1" count="1" selected="0">
            <x v="5371"/>
          </reference>
          <reference field="3" count="1">
            <x v="320"/>
          </reference>
        </references>
      </pivotArea>
    </format>
    <format dxfId="5282">
      <pivotArea dataOnly="0" labelOnly="1" outline="0" fieldPosition="0">
        <references count="2">
          <reference field="1" count="1" selected="0">
            <x v="5372"/>
          </reference>
          <reference field="3" count="1">
            <x v="3869"/>
          </reference>
        </references>
      </pivotArea>
    </format>
    <format dxfId="5281">
      <pivotArea dataOnly="0" labelOnly="1" outline="0" fieldPosition="0">
        <references count="2">
          <reference field="1" count="1" selected="0">
            <x v="5377"/>
          </reference>
          <reference field="3" count="1">
            <x v="3859"/>
          </reference>
        </references>
      </pivotArea>
    </format>
    <format dxfId="5280">
      <pivotArea dataOnly="0" labelOnly="1" outline="0" fieldPosition="0">
        <references count="2">
          <reference field="1" count="1" selected="0">
            <x v="5378"/>
          </reference>
          <reference field="3" count="1">
            <x v="320"/>
          </reference>
        </references>
      </pivotArea>
    </format>
    <format dxfId="5279">
      <pivotArea dataOnly="0" labelOnly="1" outline="0" fieldPosition="0">
        <references count="2">
          <reference field="1" count="1" selected="0">
            <x v="5379"/>
          </reference>
          <reference field="3" count="1">
            <x v="3869"/>
          </reference>
        </references>
      </pivotArea>
    </format>
    <format dxfId="5278">
      <pivotArea dataOnly="0" labelOnly="1" outline="0" fieldPosition="0">
        <references count="2">
          <reference field="1" count="1" selected="0">
            <x v="5380"/>
          </reference>
          <reference field="3" count="1">
            <x v="3173"/>
          </reference>
        </references>
      </pivotArea>
    </format>
    <format dxfId="5277">
      <pivotArea dataOnly="0" labelOnly="1" outline="0" fieldPosition="0">
        <references count="2">
          <reference field="1" count="1" selected="0">
            <x v="5381"/>
          </reference>
          <reference field="3" count="1">
            <x v="320"/>
          </reference>
        </references>
      </pivotArea>
    </format>
    <format dxfId="5276">
      <pivotArea dataOnly="0" labelOnly="1" outline="0" fieldPosition="0">
        <references count="2">
          <reference field="1" count="1" selected="0">
            <x v="5382"/>
          </reference>
          <reference field="3" count="1">
            <x v="3869"/>
          </reference>
        </references>
      </pivotArea>
    </format>
    <format dxfId="5275">
      <pivotArea dataOnly="0" labelOnly="1" outline="0" fieldPosition="0">
        <references count="2">
          <reference field="1" count="1" selected="0">
            <x v="5383"/>
          </reference>
          <reference field="3" count="1">
            <x v="3859"/>
          </reference>
        </references>
      </pivotArea>
    </format>
    <format dxfId="5274">
      <pivotArea dataOnly="0" labelOnly="1" outline="0" fieldPosition="0">
        <references count="2">
          <reference field="1" count="1" selected="0">
            <x v="5385"/>
          </reference>
          <reference field="3" count="1">
            <x v="3869"/>
          </reference>
        </references>
      </pivotArea>
    </format>
    <format dxfId="5273">
      <pivotArea dataOnly="0" labelOnly="1" outline="0" fieldPosition="0">
        <references count="2">
          <reference field="1" count="1" selected="0">
            <x v="5386"/>
          </reference>
          <reference field="3" count="1">
            <x v="3365"/>
          </reference>
        </references>
      </pivotArea>
    </format>
    <format dxfId="5272">
      <pivotArea dataOnly="0" labelOnly="1" outline="0" fieldPosition="0">
        <references count="2">
          <reference field="1" count="1" selected="0">
            <x v="5387"/>
          </reference>
          <reference field="3" count="1">
            <x v="320"/>
          </reference>
        </references>
      </pivotArea>
    </format>
    <format dxfId="5271">
      <pivotArea dataOnly="0" labelOnly="1" outline="0" fieldPosition="0">
        <references count="2">
          <reference field="1" count="1" selected="0">
            <x v="5388"/>
          </reference>
          <reference field="3" count="1">
            <x v="3869"/>
          </reference>
        </references>
      </pivotArea>
    </format>
    <format dxfId="5270">
      <pivotArea dataOnly="0" labelOnly="1" outline="0" fieldPosition="0">
        <references count="2">
          <reference field="1" count="1" selected="0">
            <x v="5395"/>
          </reference>
          <reference field="3" count="1">
            <x v="321"/>
          </reference>
        </references>
      </pivotArea>
    </format>
    <format dxfId="5269">
      <pivotArea dataOnly="0" labelOnly="1" outline="0" fieldPosition="0">
        <references count="2">
          <reference field="1" count="1" selected="0">
            <x v="5396"/>
          </reference>
          <reference field="3" count="1">
            <x v="9"/>
          </reference>
        </references>
      </pivotArea>
    </format>
    <format dxfId="5268">
      <pivotArea dataOnly="0" labelOnly="1" outline="0" fieldPosition="0">
        <references count="2">
          <reference field="1" count="1" selected="0">
            <x v="5397"/>
          </reference>
          <reference field="3" count="1">
            <x v="321"/>
          </reference>
        </references>
      </pivotArea>
    </format>
    <format dxfId="5267">
      <pivotArea dataOnly="0" labelOnly="1" outline="0" fieldPosition="0">
        <references count="2">
          <reference field="1" count="1" selected="0">
            <x v="5398"/>
          </reference>
          <reference field="3" count="1">
            <x v="3870"/>
          </reference>
        </references>
      </pivotArea>
    </format>
    <format dxfId="5266">
      <pivotArea dataOnly="0" labelOnly="1" outline="0" fieldPosition="0">
        <references count="2">
          <reference field="1" count="1" selected="0">
            <x v="5399"/>
          </reference>
          <reference field="3" count="1">
            <x v="3871"/>
          </reference>
        </references>
      </pivotArea>
    </format>
    <format dxfId="5265">
      <pivotArea dataOnly="0" labelOnly="1" outline="0" fieldPosition="0">
        <references count="2">
          <reference field="1" count="1" selected="0">
            <x v="5403"/>
          </reference>
          <reference field="3" count="1">
            <x v="3859"/>
          </reference>
        </references>
      </pivotArea>
    </format>
    <format dxfId="5264">
      <pivotArea dataOnly="0" labelOnly="1" outline="0" fieldPosition="0">
        <references count="2">
          <reference field="1" count="1" selected="0">
            <x v="5404"/>
          </reference>
          <reference field="3" count="1">
            <x v="321"/>
          </reference>
        </references>
      </pivotArea>
    </format>
    <format dxfId="5263">
      <pivotArea dataOnly="0" labelOnly="1" outline="0" fieldPosition="0">
        <references count="2">
          <reference field="1" count="1" selected="0">
            <x v="5405"/>
          </reference>
          <reference field="3" count="1">
            <x v="3870"/>
          </reference>
        </references>
      </pivotArea>
    </format>
    <format dxfId="5262">
      <pivotArea dataOnly="0" labelOnly="1" outline="0" fieldPosition="0">
        <references count="2">
          <reference field="1" count="1" selected="0">
            <x v="5406"/>
          </reference>
          <reference field="3" count="1">
            <x v="3871"/>
          </reference>
        </references>
      </pivotArea>
    </format>
    <format dxfId="5261">
      <pivotArea dataOnly="0" labelOnly="1" outline="0" fieldPosition="0">
        <references count="2">
          <reference field="1" count="1" selected="0">
            <x v="5407"/>
          </reference>
          <reference field="3" count="1">
            <x v="3173"/>
          </reference>
        </references>
      </pivotArea>
    </format>
    <format dxfId="5260">
      <pivotArea dataOnly="0" labelOnly="1" outline="0" fieldPosition="0">
        <references count="2">
          <reference field="1" count="1" selected="0">
            <x v="5408"/>
          </reference>
          <reference field="3" count="1">
            <x v="321"/>
          </reference>
        </references>
      </pivotArea>
    </format>
    <format dxfId="5259">
      <pivotArea dataOnly="0" labelOnly="1" outline="0" fieldPosition="0">
        <references count="2">
          <reference field="1" count="1" selected="0">
            <x v="5409"/>
          </reference>
          <reference field="3" count="1">
            <x v="3870"/>
          </reference>
        </references>
      </pivotArea>
    </format>
    <format dxfId="5258">
      <pivotArea dataOnly="0" labelOnly="1" outline="0" fieldPosition="0">
        <references count="2">
          <reference field="1" count="1" selected="0">
            <x v="5410"/>
          </reference>
          <reference field="3" count="1">
            <x v="3871"/>
          </reference>
        </references>
      </pivotArea>
    </format>
    <format dxfId="5257">
      <pivotArea dataOnly="0" labelOnly="1" outline="0" fieldPosition="0">
        <references count="2">
          <reference field="1" count="1" selected="0">
            <x v="5411"/>
          </reference>
          <reference field="3" count="1">
            <x v="3859"/>
          </reference>
        </references>
      </pivotArea>
    </format>
    <format dxfId="5256">
      <pivotArea dataOnly="0" labelOnly="1" outline="0" fieldPosition="0">
        <references count="2">
          <reference field="1" count="1" selected="0">
            <x v="5412"/>
          </reference>
          <reference field="3" count="1">
            <x v="321"/>
          </reference>
        </references>
      </pivotArea>
    </format>
    <format dxfId="5255">
      <pivotArea dataOnly="0" labelOnly="1" outline="0" fieldPosition="0">
        <references count="2">
          <reference field="1" count="1" selected="0">
            <x v="5413"/>
          </reference>
          <reference field="3" count="1">
            <x v="3870"/>
          </reference>
        </references>
      </pivotArea>
    </format>
    <format dxfId="5254">
      <pivotArea dataOnly="0" labelOnly="1" outline="0" fieldPosition="0">
        <references count="2">
          <reference field="1" count="1" selected="0">
            <x v="5414"/>
          </reference>
          <reference field="3" count="1">
            <x v="3871"/>
          </reference>
        </references>
      </pivotArea>
    </format>
    <format dxfId="5253">
      <pivotArea dataOnly="0" labelOnly="1" outline="0" fieldPosition="0">
        <references count="2">
          <reference field="1" count="1" selected="0">
            <x v="5415"/>
          </reference>
          <reference field="3" count="1">
            <x v="3365"/>
          </reference>
        </references>
      </pivotArea>
    </format>
    <format dxfId="5252">
      <pivotArea dataOnly="0" labelOnly="1" outline="0" fieldPosition="0">
        <references count="2">
          <reference field="1" count="1" selected="0">
            <x v="5416"/>
          </reference>
          <reference field="3" count="1">
            <x v="321"/>
          </reference>
        </references>
      </pivotArea>
    </format>
    <format dxfId="5251">
      <pivotArea dataOnly="0" labelOnly="1" outline="0" fieldPosition="0">
        <references count="2">
          <reference field="1" count="1" selected="0">
            <x v="5417"/>
          </reference>
          <reference field="3" count="1">
            <x v="3870"/>
          </reference>
        </references>
      </pivotArea>
    </format>
    <format dxfId="5250">
      <pivotArea dataOnly="0" labelOnly="1" outline="0" fieldPosition="0">
        <references count="2">
          <reference field="1" count="1" selected="0">
            <x v="5418"/>
          </reference>
          <reference field="3" count="1">
            <x v="3871"/>
          </reference>
        </references>
      </pivotArea>
    </format>
    <format dxfId="5249">
      <pivotArea dataOnly="0" labelOnly="1" outline="0" fieldPosition="0">
        <references count="2">
          <reference field="1" count="1" selected="0">
            <x v="5419"/>
          </reference>
          <reference field="3" count="1">
            <x v="322"/>
          </reference>
        </references>
      </pivotArea>
    </format>
    <format dxfId="5248">
      <pivotArea dataOnly="0" labelOnly="1" outline="0" fieldPosition="0">
        <references count="2">
          <reference field="1" count="1" selected="0">
            <x v="5420"/>
          </reference>
          <reference field="3" count="1">
            <x v="9"/>
          </reference>
        </references>
      </pivotArea>
    </format>
    <format dxfId="5247">
      <pivotArea dataOnly="0" labelOnly="1" outline="0" fieldPosition="0">
        <references count="2">
          <reference field="1" count="1" selected="0">
            <x v="5421"/>
          </reference>
          <reference field="3" count="1">
            <x v="322"/>
          </reference>
        </references>
      </pivotArea>
    </format>
    <format dxfId="5246">
      <pivotArea dataOnly="0" labelOnly="1" outline="0" fieldPosition="0">
        <references count="2">
          <reference field="1" count="1" selected="0">
            <x v="5425"/>
          </reference>
          <reference field="3" count="1">
            <x v="3859"/>
          </reference>
        </references>
      </pivotArea>
    </format>
    <format dxfId="5245">
      <pivotArea dataOnly="0" labelOnly="1" outline="0" fieldPosition="0">
        <references count="2">
          <reference field="1" count="1" selected="0">
            <x v="5426"/>
          </reference>
          <reference field="3" count="1">
            <x v="322"/>
          </reference>
        </references>
      </pivotArea>
    </format>
    <format dxfId="5244">
      <pivotArea dataOnly="0" labelOnly="1" outline="0" fieldPosition="0">
        <references count="2">
          <reference field="1" count="1" selected="0">
            <x v="5427"/>
          </reference>
          <reference field="3" count="1">
            <x v="3173"/>
          </reference>
        </references>
      </pivotArea>
    </format>
    <format dxfId="5243">
      <pivotArea dataOnly="0" labelOnly="1" outline="0" fieldPosition="0">
        <references count="2">
          <reference field="1" count="1" selected="0">
            <x v="5428"/>
          </reference>
          <reference field="3" count="1">
            <x v="322"/>
          </reference>
        </references>
      </pivotArea>
    </format>
    <format dxfId="5242">
      <pivotArea dataOnly="0" labelOnly="1" outline="0" fieldPosition="0">
        <references count="2">
          <reference field="1" count="1" selected="0">
            <x v="5429"/>
          </reference>
          <reference field="3" count="1">
            <x v="3859"/>
          </reference>
        </references>
      </pivotArea>
    </format>
    <format dxfId="5241">
      <pivotArea dataOnly="0" labelOnly="1" outline="0" fieldPosition="0">
        <references count="2">
          <reference field="1" count="1" selected="0">
            <x v="5430"/>
          </reference>
          <reference field="3" count="1">
            <x v="322"/>
          </reference>
        </references>
      </pivotArea>
    </format>
    <format dxfId="5240">
      <pivotArea dataOnly="0" labelOnly="1" outline="0" fieldPosition="0">
        <references count="2">
          <reference field="1" count="1" selected="0">
            <x v="5431"/>
          </reference>
          <reference field="3" count="1">
            <x v="3365"/>
          </reference>
        </references>
      </pivotArea>
    </format>
    <format dxfId="5239">
      <pivotArea dataOnly="0" labelOnly="1" outline="0" fieldPosition="0">
        <references count="2">
          <reference field="1" count="1" selected="0">
            <x v="5432"/>
          </reference>
          <reference field="3" count="1">
            <x v="322"/>
          </reference>
        </references>
      </pivotArea>
    </format>
    <format dxfId="5238">
      <pivotArea dataOnly="0" labelOnly="1" outline="0" fieldPosition="0">
        <references count="2">
          <reference field="1" count="1" selected="0">
            <x v="5433"/>
          </reference>
          <reference field="3" count="1">
            <x v="323"/>
          </reference>
        </references>
      </pivotArea>
    </format>
    <format dxfId="5237">
      <pivotArea dataOnly="0" labelOnly="1" outline="0" fieldPosition="0">
        <references count="2">
          <reference field="1" count="1" selected="0">
            <x v="5434"/>
          </reference>
          <reference field="3" count="1">
            <x v="9"/>
          </reference>
        </references>
      </pivotArea>
    </format>
    <format dxfId="5236">
      <pivotArea dataOnly="0" labelOnly="1" outline="0" fieldPosition="0">
        <references count="2">
          <reference field="1" count="1" selected="0">
            <x v="5435"/>
          </reference>
          <reference field="3" count="1">
            <x v="323"/>
          </reference>
        </references>
      </pivotArea>
    </format>
    <format dxfId="5235">
      <pivotArea dataOnly="0" labelOnly="1" outline="0" fieldPosition="0">
        <references count="2">
          <reference field="1" count="1" selected="0">
            <x v="5439"/>
          </reference>
          <reference field="3" count="1">
            <x v="3859"/>
          </reference>
        </references>
      </pivotArea>
    </format>
    <format dxfId="5234">
      <pivotArea dataOnly="0" labelOnly="1" outline="0" fieldPosition="0">
        <references count="2">
          <reference field="1" count="1" selected="0">
            <x v="5440"/>
          </reference>
          <reference field="3" count="1">
            <x v="323"/>
          </reference>
        </references>
      </pivotArea>
    </format>
    <format dxfId="5233">
      <pivotArea dataOnly="0" labelOnly="1" outline="0" fieldPosition="0">
        <references count="2">
          <reference field="1" count="1" selected="0">
            <x v="5441"/>
          </reference>
          <reference field="3" count="1">
            <x v="3173"/>
          </reference>
        </references>
      </pivotArea>
    </format>
    <format dxfId="5232">
      <pivotArea dataOnly="0" labelOnly="1" outline="0" fieldPosition="0">
        <references count="2">
          <reference field="1" count="1" selected="0">
            <x v="5442"/>
          </reference>
          <reference field="3" count="1">
            <x v="323"/>
          </reference>
        </references>
      </pivotArea>
    </format>
    <format dxfId="5231">
      <pivotArea dataOnly="0" labelOnly="1" outline="0" fieldPosition="0">
        <references count="2">
          <reference field="1" count="1" selected="0">
            <x v="5443"/>
          </reference>
          <reference field="3" count="1">
            <x v="3859"/>
          </reference>
        </references>
      </pivotArea>
    </format>
    <format dxfId="5230">
      <pivotArea dataOnly="0" labelOnly="1" outline="0" fieldPosition="0">
        <references count="2">
          <reference field="1" count="1" selected="0">
            <x v="5444"/>
          </reference>
          <reference field="3" count="1">
            <x v="323"/>
          </reference>
        </references>
      </pivotArea>
    </format>
    <format dxfId="5229">
      <pivotArea dataOnly="0" labelOnly="1" outline="0" fieldPosition="0">
        <references count="2">
          <reference field="1" count="1" selected="0">
            <x v="5445"/>
          </reference>
          <reference field="3" count="1">
            <x v="3365"/>
          </reference>
        </references>
      </pivotArea>
    </format>
    <format dxfId="5228">
      <pivotArea dataOnly="0" labelOnly="1" outline="0" fieldPosition="0">
        <references count="2">
          <reference field="1" count="1" selected="0">
            <x v="5446"/>
          </reference>
          <reference field="3" count="1">
            <x v="323"/>
          </reference>
        </references>
      </pivotArea>
    </format>
    <format dxfId="5227">
      <pivotArea dataOnly="0" labelOnly="1" outline="0" fieldPosition="0">
        <references count="2">
          <reference field="1" count="1" selected="0">
            <x v="5447"/>
          </reference>
          <reference field="3" count="1">
            <x v="324"/>
          </reference>
        </references>
      </pivotArea>
    </format>
    <format dxfId="5226">
      <pivotArea dataOnly="0" labelOnly="1" outline="0" fieldPosition="0">
        <references count="2">
          <reference field="1" count="1" selected="0">
            <x v="5449"/>
          </reference>
          <reference field="3" count="1">
            <x v="9"/>
          </reference>
        </references>
      </pivotArea>
    </format>
    <format dxfId="5225">
      <pivotArea dataOnly="0" labelOnly="1" outline="0" fieldPosition="0">
        <references count="2">
          <reference field="1" count="1" selected="0">
            <x v="5450"/>
          </reference>
          <reference field="3" count="1">
            <x v="316"/>
          </reference>
        </references>
      </pivotArea>
    </format>
    <format dxfId="5224">
      <pivotArea dataOnly="0" labelOnly="1" outline="0" fieldPosition="0">
        <references count="2">
          <reference field="1" count="1" selected="0">
            <x v="5454"/>
          </reference>
          <reference field="3" count="1">
            <x v="3859"/>
          </reference>
        </references>
      </pivotArea>
    </format>
    <format dxfId="5223">
      <pivotArea dataOnly="0" labelOnly="1" outline="0" fieldPosition="0">
        <references count="2">
          <reference field="1" count="1" selected="0">
            <x v="5455"/>
          </reference>
          <reference field="3" count="1">
            <x v="316"/>
          </reference>
        </references>
      </pivotArea>
    </format>
    <format dxfId="5222">
      <pivotArea dataOnly="0" labelOnly="1" outline="0" fieldPosition="0">
        <references count="2">
          <reference field="1" count="1" selected="0">
            <x v="5456"/>
          </reference>
          <reference field="3" count="1">
            <x v="3173"/>
          </reference>
        </references>
      </pivotArea>
    </format>
    <format dxfId="5221">
      <pivotArea dataOnly="0" labelOnly="1" outline="0" fieldPosition="0">
        <references count="2">
          <reference field="1" count="1" selected="0">
            <x v="5457"/>
          </reference>
          <reference field="3" count="1">
            <x v="316"/>
          </reference>
        </references>
      </pivotArea>
    </format>
    <format dxfId="5220">
      <pivotArea dataOnly="0" labelOnly="1" outline="0" fieldPosition="0">
        <references count="2">
          <reference field="1" count="1" selected="0">
            <x v="5458"/>
          </reference>
          <reference field="3" count="1">
            <x v="3859"/>
          </reference>
        </references>
      </pivotArea>
    </format>
    <format dxfId="5219">
      <pivotArea dataOnly="0" labelOnly="1" outline="0" fieldPosition="0">
        <references count="2">
          <reference field="1" count="1" selected="0">
            <x v="5459"/>
          </reference>
          <reference field="3" count="1">
            <x v="316"/>
          </reference>
        </references>
      </pivotArea>
    </format>
    <format dxfId="5218">
      <pivotArea dataOnly="0" labelOnly="1" outline="0" fieldPosition="0">
        <references count="2">
          <reference field="1" count="1" selected="0">
            <x v="5460"/>
          </reference>
          <reference field="3" count="1">
            <x v="3365"/>
          </reference>
        </references>
      </pivotArea>
    </format>
    <format dxfId="5217">
      <pivotArea dataOnly="0" labelOnly="1" outline="0" fieldPosition="0">
        <references count="2">
          <reference field="1" count="1" selected="0">
            <x v="5461"/>
          </reference>
          <reference field="3" count="1">
            <x v="316"/>
          </reference>
        </references>
      </pivotArea>
    </format>
    <format dxfId="5216">
      <pivotArea dataOnly="0" labelOnly="1" outline="0" fieldPosition="0">
        <references count="2">
          <reference field="1" count="1" selected="0">
            <x v="5463"/>
          </reference>
          <reference field="3" count="1">
            <x v="9"/>
          </reference>
        </references>
      </pivotArea>
    </format>
    <format dxfId="5215">
      <pivotArea dataOnly="0" labelOnly="1" outline="0" fieldPosition="0">
        <references count="2">
          <reference field="1" count="1" selected="0">
            <x v="5464"/>
          </reference>
          <reference field="3" count="1">
            <x v="317"/>
          </reference>
        </references>
      </pivotArea>
    </format>
    <format dxfId="5214">
      <pivotArea dataOnly="0" labelOnly="1" outline="0" fieldPosition="0">
        <references count="2">
          <reference field="1" count="1" selected="0">
            <x v="5468"/>
          </reference>
          <reference field="3" count="1">
            <x v="3859"/>
          </reference>
        </references>
      </pivotArea>
    </format>
    <format dxfId="5213">
      <pivotArea dataOnly="0" labelOnly="1" outline="0" fieldPosition="0">
        <references count="2">
          <reference field="1" count="1" selected="0">
            <x v="5469"/>
          </reference>
          <reference field="3" count="1">
            <x v="317"/>
          </reference>
        </references>
      </pivotArea>
    </format>
    <format dxfId="5212">
      <pivotArea dataOnly="0" labelOnly="1" outline="0" fieldPosition="0">
        <references count="2">
          <reference field="1" count="1" selected="0">
            <x v="5472"/>
          </reference>
          <reference field="3" count="1">
            <x v="3173"/>
          </reference>
        </references>
      </pivotArea>
    </format>
    <format dxfId="5211">
      <pivotArea dataOnly="0" labelOnly="1" outline="0" fieldPosition="0">
        <references count="2">
          <reference field="1" count="1" selected="0">
            <x v="5473"/>
          </reference>
          <reference field="3" count="1">
            <x v="317"/>
          </reference>
        </references>
      </pivotArea>
    </format>
    <format dxfId="5210">
      <pivotArea dataOnly="0" labelOnly="1" outline="0" fieldPosition="0">
        <references count="2">
          <reference field="1" count="1" selected="0">
            <x v="5474"/>
          </reference>
          <reference field="3" count="1">
            <x v="3859"/>
          </reference>
        </references>
      </pivotArea>
    </format>
    <format dxfId="5209">
      <pivotArea dataOnly="0" labelOnly="1" outline="0" fieldPosition="0">
        <references count="2">
          <reference field="1" count="1" selected="0">
            <x v="5475"/>
          </reference>
          <reference field="3" count="1">
            <x v="317"/>
          </reference>
        </references>
      </pivotArea>
    </format>
    <format dxfId="5208">
      <pivotArea dataOnly="0" labelOnly="1" outline="0" fieldPosition="0">
        <references count="2">
          <reference field="1" count="1" selected="0">
            <x v="5476"/>
          </reference>
          <reference field="3" count="1">
            <x v="3365"/>
          </reference>
        </references>
      </pivotArea>
    </format>
    <format dxfId="5207">
      <pivotArea dataOnly="0" labelOnly="1" outline="0" fieldPosition="0">
        <references count="2">
          <reference field="1" count="1" selected="0">
            <x v="5477"/>
          </reference>
          <reference field="3" count="1">
            <x v="317"/>
          </reference>
        </references>
      </pivotArea>
    </format>
    <format dxfId="5206">
      <pivotArea dataOnly="0" labelOnly="1" outline="0" fieldPosition="0">
        <references count="2">
          <reference field="1" count="1" selected="0">
            <x v="5479"/>
          </reference>
          <reference field="3" count="1">
            <x v="9"/>
          </reference>
        </references>
      </pivotArea>
    </format>
    <format dxfId="5205">
      <pivotArea dataOnly="0" labelOnly="1" outline="0" fieldPosition="0">
        <references count="2">
          <reference field="1" count="1" selected="0">
            <x v="5480"/>
          </reference>
          <reference field="3" count="1">
            <x v="3868"/>
          </reference>
        </references>
      </pivotArea>
    </format>
    <format dxfId="5204">
      <pivotArea dataOnly="0" labelOnly="1" outline="0" fieldPosition="0">
        <references count="2">
          <reference field="1" count="1" selected="0">
            <x v="5484"/>
          </reference>
          <reference field="3" count="1">
            <x v="3859"/>
          </reference>
        </references>
      </pivotArea>
    </format>
    <format dxfId="5203">
      <pivotArea dataOnly="0" labelOnly="1" outline="0" fieldPosition="0">
        <references count="2">
          <reference field="1" count="1" selected="0">
            <x v="5485"/>
          </reference>
          <reference field="3" count="1">
            <x v="3868"/>
          </reference>
        </references>
      </pivotArea>
    </format>
    <format dxfId="5202">
      <pivotArea dataOnly="0" labelOnly="1" outline="0" fieldPosition="0">
        <references count="2">
          <reference field="1" count="1" selected="0">
            <x v="5486"/>
          </reference>
          <reference field="3" count="1">
            <x v="3173"/>
          </reference>
        </references>
      </pivotArea>
    </format>
    <format dxfId="5201">
      <pivotArea dataOnly="0" labelOnly="1" outline="0" fieldPosition="0">
        <references count="2">
          <reference field="1" count="1" selected="0">
            <x v="5487"/>
          </reference>
          <reference field="3" count="1">
            <x v="3868"/>
          </reference>
        </references>
      </pivotArea>
    </format>
    <format dxfId="5200">
      <pivotArea dataOnly="0" labelOnly="1" outline="0" fieldPosition="0">
        <references count="2">
          <reference field="1" count="1" selected="0">
            <x v="5488"/>
          </reference>
          <reference field="3" count="1">
            <x v="3859"/>
          </reference>
        </references>
      </pivotArea>
    </format>
    <format dxfId="5199">
      <pivotArea dataOnly="0" labelOnly="1" outline="0" fieldPosition="0">
        <references count="2">
          <reference field="1" count="1" selected="0">
            <x v="5489"/>
          </reference>
          <reference field="3" count="1">
            <x v="3868"/>
          </reference>
        </references>
      </pivotArea>
    </format>
    <format dxfId="5198">
      <pivotArea dataOnly="0" labelOnly="1" outline="0" fieldPosition="0">
        <references count="2">
          <reference field="1" count="1" selected="0">
            <x v="5490"/>
          </reference>
          <reference field="3" count="1">
            <x v="3365"/>
          </reference>
        </references>
      </pivotArea>
    </format>
    <format dxfId="5197">
      <pivotArea dataOnly="0" labelOnly="1" outline="0" fieldPosition="0">
        <references count="2">
          <reference field="1" count="1" selected="0">
            <x v="5491"/>
          </reference>
          <reference field="3" count="1">
            <x v="3868"/>
          </reference>
        </references>
      </pivotArea>
    </format>
    <format dxfId="5196">
      <pivotArea dataOnly="0" labelOnly="1" outline="0" fieldPosition="0">
        <references count="2">
          <reference field="1" count="1" selected="0">
            <x v="5493"/>
          </reference>
          <reference field="3" count="1">
            <x v="9"/>
          </reference>
        </references>
      </pivotArea>
    </format>
    <format dxfId="5195">
      <pivotArea dataOnly="0" labelOnly="1" outline="0" fieldPosition="0">
        <references count="2">
          <reference field="1" count="1" selected="0">
            <x v="5494"/>
          </reference>
          <reference field="3" count="1">
            <x v="319"/>
          </reference>
        </references>
      </pivotArea>
    </format>
    <format dxfId="5194">
      <pivotArea dataOnly="0" labelOnly="1" outline="0" fieldPosition="0">
        <references count="2">
          <reference field="1" count="1" selected="0">
            <x v="5498"/>
          </reference>
          <reference field="3" count="1">
            <x v="3859"/>
          </reference>
        </references>
      </pivotArea>
    </format>
    <format dxfId="5193">
      <pivotArea dataOnly="0" labelOnly="1" outline="0" fieldPosition="0">
        <references count="2">
          <reference field="1" count="1" selected="0">
            <x v="5499"/>
          </reference>
          <reference field="3" count="1">
            <x v="319"/>
          </reference>
        </references>
      </pivotArea>
    </format>
    <format dxfId="5192">
      <pivotArea dataOnly="0" labelOnly="1" outline="0" fieldPosition="0">
        <references count="2">
          <reference field="1" count="1" selected="0">
            <x v="5500"/>
          </reference>
          <reference field="3" count="1">
            <x v="3173"/>
          </reference>
        </references>
      </pivotArea>
    </format>
    <format dxfId="5191">
      <pivotArea dataOnly="0" labelOnly="1" outline="0" fieldPosition="0">
        <references count="2">
          <reference field="1" count="1" selected="0">
            <x v="5501"/>
          </reference>
          <reference field="3" count="1">
            <x v="319"/>
          </reference>
        </references>
      </pivotArea>
    </format>
    <format dxfId="5190">
      <pivotArea dataOnly="0" labelOnly="1" outline="0" fieldPosition="0">
        <references count="2">
          <reference field="1" count="1" selected="0">
            <x v="5502"/>
          </reference>
          <reference field="3" count="1">
            <x v="3859"/>
          </reference>
        </references>
      </pivotArea>
    </format>
    <format dxfId="5189">
      <pivotArea dataOnly="0" labelOnly="1" outline="0" fieldPosition="0">
        <references count="2">
          <reference field="1" count="1" selected="0">
            <x v="5503"/>
          </reference>
          <reference field="3" count="1">
            <x v="319"/>
          </reference>
        </references>
      </pivotArea>
    </format>
    <format dxfId="5188">
      <pivotArea dataOnly="0" labelOnly="1" outline="0" fieldPosition="0">
        <references count="2">
          <reference field="1" count="1" selected="0">
            <x v="5504"/>
          </reference>
          <reference field="3" count="1">
            <x v="3365"/>
          </reference>
        </references>
      </pivotArea>
    </format>
    <format dxfId="5187">
      <pivotArea dataOnly="0" labelOnly="1" outline="0" fieldPosition="0">
        <references count="2">
          <reference field="1" count="1" selected="0">
            <x v="5505"/>
          </reference>
          <reference field="3" count="1">
            <x v="319"/>
          </reference>
        </references>
      </pivotArea>
    </format>
    <format dxfId="5186">
      <pivotArea dataOnly="0" labelOnly="1" outline="0" fieldPosition="0">
        <references count="2">
          <reference field="1" count="1" selected="0">
            <x v="5507"/>
          </reference>
          <reference field="3" count="1">
            <x v="9"/>
          </reference>
        </references>
      </pivotArea>
    </format>
    <format dxfId="5185">
      <pivotArea dataOnly="0" labelOnly="1" outline="0" fieldPosition="0">
        <references count="2">
          <reference field="1" count="1" selected="0">
            <x v="5508"/>
          </reference>
          <reference field="3" count="1">
            <x v="320"/>
          </reference>
        </references>
      </pivotArea>
    </format>
    <format dxfId="5184">
      <pivotArea dataOnly="0" labelOnly="1" outline="0" fieldPosition="0">
        <references count="2">
          <reference field="1" count="1" selected="0">
            <x v="5512"/>
          </reference>
          <reference field="3" count="1">
            <x v="3859"/>
          </reference>
        </references>
      </pivotArea>
    </format>
    <format dxfId="5183">
      <pivotArea dataOnly="0" labelOnly="1" outline="0" fieldPosition="0">
        <references count="2">
          <reference field="1" count="1" selected="0">
            <x v="5513"/>
          </reference>
          <reference field="3" count="1">
            <x v="320"/>
          </reference>
        </references>
      </pivotArea>
    </format>
    <format dxfId="5182">
      <pivotArea dataOnly="0" labelOnly="1" outline="0" fieldPosition="0">
        <references count="2">
          <reference field="1" count="1" selected="0">
            <x v="5514"/>
          </reference>
          <reference field="3" count="1">
            <x v="3173"/>
          </reference>
        </references>
      </pivotArea>
    </format>
    <format dxfId="5181">
      <pivotArea dataOnly="0" labelOnly="1" outline="0" fieldPosition="0">
        <references count="2">
          <reference field="1" count="1" selected="0">
            <x v="5515"/>
          </reference>
          <reference field="3" count="1">
            <x v="320"/>
          </reference>
        </references>
      </pivotArea>
    </format>
    <format dxfId="5180">
      <pivotArea dataOnly="0" labelOnly="1" outline="0" fieldPosition="0">
        <references count="2">
          <reference field="1" count="1" selected="0">
            <x v="5516"/>
          </reference>
          <reference field="3" count="1">
            <x v="3859"/>
          </reference>
        </references>
      </pivotArea>
    </format>
    <format dxfId="5179">
      <pivotArea dataOnly="0" labelOnly="1" outline="0" fieldPosition="0">
        <references count="2">
          <reference field="1" count="1" selected="0">
            <x v="5517"/>
          </reference>
          <reference field="3" count="1">
            <x v="320"/>
          </reference>
        </references>
      </pivotArea>
    </format>
    <format dxfId="5178">
      <pivotArea dataOnly="0" labelOnly="1" outline="0" fieldPosition="0">
        <references count="2">
          <reference field="1" count="1" selected="0">
            <x v="5518"/>
          </reference>
          <reference field="3" count="1">
            <x v="3365"/>
          </reference>
        </references>
      </pivotArea>
    </format>
    <format dxfId="5177">
      <pivotArea dataOnly="0" labelOnly="1" outline="0" fieldPosition="0">
        <references count="2">
          <reference field="1" count="1" selected="0">
            <x v="5519"/>
          </reference>
          <reference field="3" count="1">
            <x v="320"/>
          </reference>
        </references>
      </pivotArea>
    </format>
    <format dxfId="5176">
      <pivotArea dataOnly="0" labelOnly="1" outline="0" fieldPosition="0">
        <references count="2">
          <reference field="1" count="1" selected="0">
            <x v="5521"/>
          </reference>
          <reference field="3" count="1">
            <x v="9"/>
          </reference>
        </references>
      </pivotArea>
    </format>
    <format dxfId="5175">
      <pivotArea dataOnly="0" labelOnly="1" outline="0" fieldPosition="0">
        <references count="2">
          <reference field="1" count="1" selected="0">
            <x v="5522"/>
          </reference>
          <reference field="3" count="1">
            <x v="321"/>
          </reference>
        </references>
      </pivotArea>
    </format>
    <format dxfId="5174">
      <pivotArea dataOnly="0" labelOnly="1" outline="0" fieldPosition="0">
        <references count="2">
          <reference field="1" count="1" selected="0">
            <x v="5526"/>
          </reference>
          <reference field="3" count="1">
            <x v="3859"/>
          </reference>
        </references>
      </pivotArea>
    </format>
    <format dxfId="5173">
      <pivotArea dataOnly="0" labelOnly="1" outline="0" fieldPosition="0">
        <references count="2">
          <reference field="1" count="1" selected="0">
            <x v="5527"/>
          </reference>
          <reference field="3" count="1">
            <x v="321"/>
          </reference>
        </references>
      </pivotArea>
    </format>
    <format dxfId="5172">
      <pivotArea dataOnly="0" labelOnly="1" outline="0" fieldPosition="0">
        <references count="2">
          <reference field="1" count="1" selected="0">
            <x v="5528"/>
          </reference>
          <reference field="3" count="1">
            <x v="3173"/>
          </reference>
        </references>
      </pivotArea>
    </format>
    <format dxfId="5171">
      <pivotArea dataOnly="0" labelOnly="1" outline="0" fieldPosition="0">
        <references count="2">
          <reference field="1" count="1" selected="0">
            <x v="5529"/>
          </reference>
          <reference field="3" count="1">
            <x v="321"/>
          </reference>
        </references>
      </pivotArea>
    </format>
    <format dxfId="5170">
      <pivotArea dataOnly="0" labelOnly="1" outline="0" fieldPosition="0">
        <references count="2">
          <reference field="1" count="1" selected="0">
            <x v="5530"/>
          </reference>
          <reference field="3" count="1">
            <x v="3859"/>
          </reference>
        </references>
      </pivotArea>
    </format>
    <format dxfId="5169">
      <pivotArea dataOnly="0" labelOnly="1" outline="0" fieldPosition="0">
        <references count="2">
          <reference field="1" count="1" selected="0">
            <x v="5531"/>
          </reference>
          <reference field="3" count="1">
            <x v="321"/>
          </reference>
        </references>
      </pivotArea>
    </format>
    <format dxfId="5168">
      <pivotArea dataOnly="0" labelOnly="1" outline="0" fieldPosition="0">
        <references count="2">
          <reference field="1" count="1" selected="0">
            <x v="5532"/>
          </reference>
          <reference field="3" count="1">
            <x v="3365"/>
          </reference>
        </references>
      </pivotArea>
    </format>
    <format dxfId="5167">
      <pivotArea dataOnly="0" labelOnly="1" outline="0" fieldPosition="0">
        <references count="2">
          <reference field="1" count="1" selected="0">
            <x v="5533"/>
          </reference>
          <reference field="3" count="1">
            <x v="321"/>
          </reference>
        </references>
      </pivotArea>
    </format>
    <format dxfId="5166">
      <pivotArea dataOnly="0" labelOnly="1" outline="0" fieldPosition="0">
        <references count="2">
          <reference field="1" count="1" selected="0">
            <x v="5535"/>
          </reference>
          <reference field="3" count="1">
            <x v="9"/>
          </reference>
        </references>
      </pivotArea>
    </format>
    <format dxfId="5165">
      <pivotArea dataOnly="0" labelOnly="1" outline="0" fieldPosition="0">
        <references count="2">
          <reference field="1" count="1" selected="0">
            <x v="5536"/>
          </reference>
          <reference field="3" count="1">
            <x v="322"/>
          </reference>
        </references>
      </pivotArea>
    </format>
    <format dxfId="5164">
      <pivotArea dataOnly="0" labelOnly="1" outline="0" fieldPosition="0">
        <references count="2">
          <reference field="1" count="1" selected="0">
            <x v="5540"/>
          </reference>
          <reference field="3" count="1">
            <x v="3859"/>
          </reference>
        </references>
      </pivotArea>
    </format>
    <format dxfId="5163">
      <pivotArea dataOnly="0" labelOnly="1" outline="0" fieldPosition="0">
        <references count="2">
          <reference field="1" count="1" selected="0">
            <x v="5541"/>
          </reference>
          <reference field="3" count="1">
            <x v="322"/>
          </reference>
        </references>
      </pivotArea>
    </format>
    <format dxfId="5162">
      <pivotArea dataOnly="0" labelOnly="1" outline="0" fieldPosition="0">
        <references count="2">
          <reference field="1" count="1" selected="0">
            <x v="5542"/>
          </reference>
          <reference field="3" count="1">
            <x v="3173"/>
          </reference>
        </references>
      </pivotArea>
    </format>
    <format dxfId="5161">
      <pivotArea dataOnly="0" labelOnly="1" outline="0" fieldPosition="0">
        <references count="2">
          <reference field="1" count="1" selected="0">
            <x v="5543"/>
          </reference>
          <reference field="3" count="1">
            <x v="322"/>
          </reference>
        </references>
      </pivotArea>
    </format>
    <format dxfId="5160">
      <pivotArea dataOnly="0" labelOnly="1" outline="0" fieldPosition="0">
        <references count="2">
          <reference field="1" count="1" selected="0">
            <x v="5544"/>
          </reference>
          <reference field="3" count="1">
            <x v="3859"/>
          </reference>
        </references>
      </pivotArea>
    </format>
    <format dxfId="5159">
      <pivotArea dataOnly="0" labelOnly="1" outline="0" fieldPosition="0">
        <references count="2">
          <reference field="1" count="1" selected="0">
            <x v="5545"/>
          </reference>
          <reference field="3" count="1">
            <x v="322"/>
          </reference>
        </references>
      </pivotArea>
    </format>
    <format dxfId="5158">
      <pivotArea dataOnly="0" labelOnly="1" outline="0" fieldPosition="0">
        <references count="2">
          <reference field="1" count="1" selected="0">
            <x v="5546"/>
          </reference>
          <reference field="3" count="1">
            <x v="3365"/>
          </reference>
        </references>
      </pivotArea>
    </format>
    <format dxfId="5157">
      <pivotArea dataOnly="0" labelOnly="1" outline="0" fieldPosition="0">
        <references count="2">
          <reference field="1" count="1" selected="0">
            <x v="5547"/>
          </reference>
          <reference field="3" count="1">
            <x v="322"/>
          </reference>
        </references>
      </pivotArea>
    </format>
    <format dxfId="5156">
      <pivotArea dataOnly="0" labelOnly="1" outline="0" fieldPosition="0">
        <references count="2">
          <reference field="1" count="1" selected="0">
            <x v="5549"/>
          </reference>
          <reference field="3" count="1">
            <x v="9"/>
          </reference>
        </references>
      </pivotArea>
    </format>
    <format dxfId="5155">
      <pivotArea dataOnly="0" labelOnly="1" outline="0" fieldPosition="0">
        <references count="2">
          <reference field="1" count="1" selected="0">
            <x v="5550"/>
          </reference>
          <reference field="3" count="1">
            <x v="323"/>
          </reference>
        </references>
      </pivotArea>
    </format>
    <format dxfId="5154">
      <pivotArea dataOnly="0" labelOnly="1" outline="0" fieldPosition="0">
        <references count="2">
          <reference field="1" count="1" selected="0">
            <x v="5554"/>
          </reference>
          <reference field="3" count="1">
            <x v="3859"/>
          </reference>
        </references>
      </pivotArea>
    </format>
    <format dxfId="5153">
      <pivotArea dataOnly="0" labelOnly="1" outline="0" fieldPosition="0">
        <references count="2">
          <reference field="1" count="1" selected="0">
            <x v="5555"/>
          </reference>
          <reference field="3" count="1">
            <x v="323"/>
          </reference>
        </references>
      </pivotArea>
    </format>
    <format dxfId="5152">
      <pivotArea dataOnly="0" labelOnly="1" outline="0" fieldPosition="0">
        <references count="2">
          <reference field="1" count="1" selected="0">
            <x v="5556"/>
          </reference>
          <reference field="3" count="1">
            <x v="3173"/>
          </reference>
        </references>
      </pivotArea>
    </format>
    <format dxfId="5151">
      <pivotArea dataOnly="0" labelOnly="1" outline="0" fieldPosition="0">
        <references count="2">
          <reference field="1" count="1" selected="0">
            <x v="5557"/>
          </reference>
          <reference field="3" count="1">
            <x v="323"/>
          </reference>
        </references>
      </pivotArea>
    </format>
    <format dxfId="5150">
      <pivotArea dataOnly="0" labelOnly="1" outline="0" fieldPosition="0">
        <references count="2">
          <reference field="1" count="1" selected="0">
            <x v="5558"/>
          </reference>
          <reference field="3" count="1">
            <x v="3859"/>
          </reference>
        </references>
      </pivotArea>
    </format>
    <format dxfId="5149">
      <pivotArea dataOnly="0" labelOnly="1" outline="0" fieldPosition="0">
        <references count="2">
          <reference field="1" count="1" selected="0">
            <x v="5559"/>
          </reference>
          <reference field="3" count="1">
            <x v="323"/>
          </reference>
        </references>
      </pivotArea>
    </format>
    <format dxfId="5148">
      <pivotArea dataOnly="0" labelOnly="1" outline="0" fieldPosition="0">
        <references count="2">
          <reference field="1" count="1" selected="0">
            <x v="5560"/>
          </reference>
          <reference field="3" count="1">
            <x v="3365"/>
          </reference>
        </references>
      </pivotArea>
    </format>
    <format dxfId="5147">
      <pivotArea dataOnly="0" labelOnly="1" outline="0" fieldPosition="0">
        <references count="2">
          <reference field="1" count="1" selected="0">
            <x v="5561"/>
          </reference>
          <reference field="3" count="1">
            <x v="323"/>
          </reference>
        </references>
      </pivotArea>
    </format>
    <format dxfId="5146">
      <pivotArea dataOnly="0" labelOnly="1" outline="0" fieldPosition="0">
        <references count="2">
          <reference field="1" count="1" selected="0">
            <x v="5562"/>
          </reference>
          <reference field="3" count="1">
            <x v="325"/>
          </reference>
        </references>
      </pivotArea>
    </format>
    <format dxfId="5145">
      <pivotArea dataOnly="0" labelOnly="1" outline="0" fieldPosition="0">
        <references count="2">
          <reference field="1" count="1" selected="0">
            <x v="5563"/>
          </reference>
          <reference field="3" count="1">
            <x v="326"/>
          </reference>
        </references>
      </pivotArea>
    </format>
    <format dxfId="5144">
      <pivotArea dataOnly="0" labelOnly="1" outline="0" fieldPosition="0">
        <references count="2">
          <reference field="1" count="1" selected="0">
            <x v="5564"/>
          </reference>
          <reference field="3" count="1">
            <x v="9"/>
          </reference>
        </references>
      </pivotArea>
    </format>
    <format dxfId="5143">
      <pivotArea dataOnly="0" labelOnly="1" outline="0" fieldPosition="0">
        <references count="2">
          <reference field="1" count="1" selected="0">
            <x v="5565"/>
          </reference>
          <reference field="3" count="1">
            <x v="326"/>
          </reference>
        </references>
      </pivotArea>
    </format>
    <format dxfId="5142">
      <pivotArea dataOnly="0" labelOnly="1" outline="0" fieldPosition="0">
        <references count="2">
          <reference field="1" count="1" selected="0">
            <x v="5570"/>
          </reference>
          <reference field="3" count="1">
            <x v="3859"/>
          </reference>
        </references>
      </pivotArea>
    </format>
    <format dxfId="5141">
      <pivotArea dataOnly="0" labelOnly="1" outline="0" fieldPosition="0">
        <references count="2">
          <reference field="1" count="1" selected="0">
            <x v="5571"/>
          </reference>
          <reference field="3" count="1">
            <x v="326"/>
          </reference>
        </references>
      </pivotArea>
    </format>
    <format dxfId="5140">
      <pivotArea dataOnly="0" labelOnly="1" outline="0" fieldPosition="0">
        <references count="2">
          <reference field="1" count="1" selected="0">
            <x v="5639"/>
          </reference>
          <reference field="3" count="1">
            <x v="3173"/>
          </reference>
        </references>
      </pivotArea>
    </format>
    <format dxfId="5139">
      <pivotArea dataOnly="0" labelOnly="1" outline="0" fieldPosition="0">
        <references count="2">
          <reference field="1" count="1" selected="0">
            <x v="5640"/>
          </reference>
          <reference field="3" count="1">
            <x v="326"/>
          </reference>
        </references>
      </pivotArea>
    </format>
    <format dxfId="5138">
      <pivotArea dataOnly="0" labelOnly="1" outline="0" fieldPosition="0">
        <references count="2">
          <reference field="1" count="1" selected="0">
            <x v="5641"/>
          </reference>
          <reference field="3" count="1">
            <x v="3859"/>
          </reference>
        </references>
      </pivotArea>
    </format>
    <format dxfId="5137">
      <pivotArea dataOnly="0" labelOnly="1" outline="0" fieldPosition="0">
        <references count="2">
          <reference field="1" count="1" selected="0">
            <x v="5642"/>
          </reference>
          <reference field="3" count="1">
            <x v="326"/>
          </reference>
        </references>
      </pivotArea>
    </format>
    <format dxfId="5136">
      <pivotArea dataOnly="0" labelOnly="1" outline="0" fieldPosition="0">
        <references count="2">
          <reference field="1" count="1" selected="0">
            <x v="5643"/>
          </reference>
          <reference field="3" count="1">
            <x v="3365"/>
          </reference>
        </references>
      </pivotArea>
    </format>
    <format dxfId="5135">
      <pivotArea dataOnly="0" labelOnly="1" outline="0" fieldPosition="0">
        <references count="2">
          <reference field="1" count="1" selected="0">
            <x v="5644"/>
          </reference>
          <reference field="3" count="1">
            <x v="326"/>
          </reference>
        </references>
      </pivotArea>
    </format>
    <format dxfId="5134">
      <pivotArea dataOnly="0" labelOnly="1" outline="0" fieldPosition="0">
        <references count="2">
          <reference field="1" count="1" selected="0">
            <x v="5649"/>
          </reference>
          <reference field="3" count="1">
            <x v="327"/>
          </reference>
        </references>
      </pivotArea>
    </format>
    <format dxfId="5133">
      <pivotArea dataOnly="0" labelOnly="1" outline="0" fieldPosition="0">
        <references count="2">
          <reference field="1" count="1" selected="0">
            <x v="5650"/>
          </reference>
          <reference field="3" count="1">
            <x v="9"/>
          </reference>
        </references>
      </pivotArea>
    </format>
    <format dxfId="5132">
      <pivotArea dataOnly="0" labelOnly="1" outline="0" fieldPosition="0">
        <references count="2">
          <reference field="1" count="1" selected="0">
            <x v="5651"/>
          </reference>
          <reference field="3" count="1">
            <x v="327"/>
          </reference>
        </references>
      </pivotArea>
    </format>
    <format dxfId="5131">
      <pivotArea dataOnly="0" labelOnly="1" outline="0" fieldPosition="0">
        <references count="2">
          <reference field="1" count="1" selected="0">
            <x v="5655"/>
          </reference>
          <reference field="3" count="1">
            <x v="3859"/>
          </reference>
        </references>
      </pivotArea>
    </format>
    <format dxfId="5130">
      <pivotArea dataOnly="0" labelOnly="1" outline="0" fieldPosition="0">
        <references count="2">
          <reference field="1" count="1" selected="0">
            <x v="5656"/>
          </reference>
          <reference field="3" count="1">
            <x v="327"/>
          </reference>
        </references>
      </pivotArea>
    </format>
    <format dxfId="5129">
      <pivotArea dataOnly="0" labelOnly="1" outline="0" fieldPosition="0">
        <references count="2">
          <reference field="1" count="1" selected="0">
            <x v="5657"/>
          </reference>
          <reference field="3" count="1">
            <x v="3173"/>
          </reference>
        </references>
      </pivotArea>
    </format>
    <format dxfId="5128">
      <pivotArea dataOnly="0" labelOnly="1" outline="0" fieldPosition="0">
        <references count="2">
          <reference field="1" count="1" selected="0">
            <x v="5658"/>
          </reference>
          <reference field="3" count="1">
            <x v="327"/>
          </reference>
        </references>
      </pivotArea>
    </format>
    <format dxfId="5127">
      <pivotArea dataOnly="0" labelOnly="1" outline="0" fieldPosition="0">
        <references count="2">
          <reference field="1" count="1" selected="0">
            <x v="5659"/>
          </reference>
          <reference field="3" count="1">
            <x v="3859"/>
          </reference>
        </references>
      </pivotArea>
    </format>
    <format dxfId="5126">
      <pivotArea dataOnly="0" labelOnly="1" outline="0" fieldPosition="0">
        <references count="2">
          <reference field="1" count="1" selected="0">
            <x v="5661"/>
          </reference>
          <reference field="3" count="1">
            <x v="3365"/>
          </reference>
        </references>
      </pivotArea>
    </format>
    <format dxfId="5125">
      <pivotArea dataOnly="0" labelOnly="1" outline="0" fieldPosition="0">
        <references count="2">
          <reference field="1" count="1" selected="0">
            <x v="5662"/>
          </reference>
          <reference field="3" count="1">
            <x v="327"/>
          </reference>
        </references>
      </pivotArea>
    </format>
    <format dxfId="5124">
      <pivotArea dataOnly="0" labelOnly="1" outline="0" fieldPosition="0">
        <references count="2">
          <reference field="1" count="1" selected="0">
            <x v="5663"/>
          </reference>
          <reference field="3" count="1">
            <x v="328"/>
          </reference>
        </references>
      </pivotArea>
    </format>
    <format dxfId="5123">
      <pivotArea dataOnly="0" labelOnly="1" outline="0" fieldPosition="0">
        <references count="2">
          <reference field="1" count="1" selected="0">
            <x v="5664"/>
          </reference>
          <reference field="3" count="1">
            <x v="329"/>
          </reference>
        </references>
      </pivotArea>
    </format>
    <format dxfId="5122">
      <pivotArea dataOnly="0" labelOnly="1" outline="0" fieldPosition="0">
        <references count="2">
          <reference field="1" count="1" selected="0">
            <x v="5665"/>
          </reference>
          <reference field="3" count="1">
            <x v="330"/>
          </reference>
        </references>
      </pivotArea>
    </format>
    <format dxfId="5121">
      <pivotArea dataOnly="0" labelOnly="1" outline="0" fieldPosition="0">
        <references count="2">
          <reference field="1" count="1" selected="0">
            <x v="5666"/>
          </reference>
          <reference field="3" count="1">
            <x v="9"/>
          </reference>
        </references>
      </pivotArea>
    </format>
    <format dxfId="5120">
      <pivotArea dataOnly="0" labelOnly="1" outline="0" fieldPosition="0">
        <references count="2">
          <reference field="1" count="1" selected="0">
            <x v="5667"/>
          </reference>
          <reference field="3" count="1">
            <x v="330"/>
          </reference>
        </references>
      </pivotArea>
    </format>
    <format dxfId="5119">
      <pivotArea dataOnly="0" labelOnly="1" outline="0" fieldPosition="0">
        <references count="2">
          <reference field="1" count="1" selected="0">
            <x v="5671"/>
          </reference>
          <reference field="3" count="1">
            <x v="3859"/>
          </reference>
        </references>
      </pivotArea>
    </format>
    <format dxfId="5118">
      <pivotArea dataOnly="0" labelOnly="1" outline="0" fieldPosition="0">
        <references count="2">
          <reference field="1" count="1" selected="0">
            <x v="5672"/>
          </reference>
          <reference field="3" count="1">
            <x v="330"/>
          </reference>
        </references>
      </pivotArea>
    </format>
    <format dxfId="5117">
      <pivotArea dataOnly="0" labelOnly="1" outline="0" fieldPosition="0">
        <references count="2">
          <reference field="1" count="1" selected="0">
            <x v="5673"/>
          </reference>
          <reference field="3" count="1">
            <x v="3173"/>
          </reference>
        </references>
      </pivotArea>
    </format>
    <format dxfId="5116">
      <pivotArea dataOnly="0" labelOnly="1" outline="0" fieldPosition="0">
        <references count="2">
          <reference field="1" count="1" selected="0">
            <x v="5674"/>
          </reference>
          <reference field="3" count="1">
            <x v="330"/>
          </reference>
        </references>
      </pivotArea>
    </format>
    <format dxfId="5115">
      <pivotArea dataOnly="0" labelOnly="1" outline="0" fieldPosition="0">
        <references count="2">
          <reference field="1" count="1" selected="0">
            <x v="5675"/>
          </reference>
          <reference field="3" count="1">
            <x v="3859"/>
          </reference>
        </references>
      </pivotArea>
    </format>
    <format dxfId="5114">
      <pivotArea dataOnly="0" labelOnly="1" outline="0" fieldPosition="0">
        <references count="2">
          <reference field="1" count="1" selected="0">
            <x v="5676"/>
          </reference>
          <reference field="3" count="1">
            <x v="330"/>
          </reference>
        </references>
      </pivotArea>
    </format>
    <format dxfId="5113">
      <pivotArea dataOnly="0" labelOnly="1" outline="0" fieldPosition="0">
        <references count="2">
          <reference field="1" count="1" selected="0">
            <x v="5677"/>
          </reference>
          <reference field="3" count="1">
            <x v="3365"/>
          </reference>
        </references>
      </pivotArea>
    </format>
    <format dxfId="5112">
      <pivotArea dataOnly="0" labelOnly="1" outline="0" fieldPosition="0">
        <references count="2">
          <reference field="1" count="1" selected="0">
            <x v="5678"/>
          </reference>
          <reference field="3" count="1">
            <x v="330"/>
          </reference>
        </references>
      </pivotArea>
    </format>
    <format dxfId="5111">
      <pivotArea dataOnly="0" labelOnly="1" outline="0" fieldPosition="0">
        <references count="2">
          <reference field="1" count="1" selected="0">
            <x v="5679"/>
          </reference>
          <reference field="3" count="1">
            <x v="331"/>
          </reference>
        </references>
      </pivotArea>
    </format>
    <format dxfId="5110">
      <pivotArea dataOnly="0" labelOnly="1" outline="0" fieldPosition="0">
        <references count="2">
          <reference field="1" count="1" selected="0">
            <x v="5680"/>
          </reference>
          <reference field="3" count="1">
            <x v="9"/>
          </reference>
        </references>
      </pivotArea>
    </format>
    <format dxfId="5109">
      <pivotArea dataOnly="0" labelOnly="1" outline="0" fieldPosition="0">
        <references count="2">
          <reference field="1" count="1" selected="0">
            <x v="5681"/>
          </reference>
          <reference field="3" count="1">
            <x v="331"/>
          </reference>
        </references>
      </pivotArea>
    </format>
    <format dxfId="5108">
      <pivotArea dataOnly="0" labelOnly="1" outline="0" fieldPosition="0">
        <references count="2">
          <reference field="1" count="1" selected="0">
            <x v="5685"/>
          </reference>
          <reference field="3" count="1">
            <x v="3859"/>
          </reference>
        </references>
      </pivotArea>
    </format>
    <format dxfId="5107">
      <pivotArea dataOnly="0" labelOnly="1" outline="0" fieldPosition="0">
        <references count="2">
          <reference field="1" count="1" selected="0">
            <x v="5686"/>
          </reference>
          <reference field="3" count="1">
            <x v="331"/>
          </reference>
        </references>
      </pivotArea>
    </format>
    <format dxfId="5106">
      <pivotArea dataOnly="0" labelOnly="1" outline="0" fieldPosition="0">
        <references count="2">
          <reference field="1" count="1" selected="0">
            <x v="5687"/>
          </reference>
          <reference field="3" count="1">
            <x v="3173"/>
          </reference>
        </references>
      </pivotArea>
    </format>
    <format dxfId="5105">
      <pivotArea dataOnly="0" labelOnly="1" outline="0" fieldPosition="0">
        <references count="2">
          <reference field="1" count="1" selected="0">
            <x v="5688"/>
          </reference>
          <reference field="3" count="1">
            <x v="331"/>
          </reference>
        </references>
      </pivotArea>
    </format>
    <format dxfId="5104">
      <pivotArea dataOnly="0" labelOnly="1" outline="0" fieldPosition="0">
        <references count="2">
          <reference field="1" count="1" selected="0">
            <x v="5689"/>
          </reference>
          <reference field="3" count="1">
            <x v="3859"/>
          </reference>
        </references>
      </pivotArea>
    </format>
    <format dxfId="5103">
      <pivotArea dataOnly="0" labelOnly="1" outline="0" fieldPosition="0">
        <references count="2">
          <reference field="1" count="1" selected="0">
            <x v="5690"/>
          </reference>
          <reference field="3" count="1">
            <x v="331"/>
          </reference>
        </references>
      </pivotArea>
    </format>
    <format dxfId="5102">
      <pivotArea dataOnly="0" labelOnly="1" outline="0" fieldPosition="0">
        <references count="2">
          <reference field="1" count="1" selected="0">
            <x v="5691"/>
          </reference>
          <reference field="3" count="1">
            <x v="3365"/>
          </reference>
        </references>
      </pivotArea>
    </format>
    <format dxfId="5101">
      <pivotArea dataOnly="0" labelOnly="1" outline="0" fieldPosition="0">
        <references count="2">
          <reference field="1" count="1" selected="0">
            <x v="5692"/>
          </reference>
          <reference field="3" count="1">
            <x v="331"/>
          </reference>
        </references>
      </pivotArea>
    </format>
    <format dxfId="5100">
      <pivotArea dataOnly="0" labelOnly="1" outline="0" fieldPosition="0">
        <references count="2">
          <reference field="1" count="1" selected="0">
            <x v="5693"/>
          </reference>
          <reference field="3" count="1">
            <x v="332"/>
          </reference>
        </references>
      </pivotArea>
    </format>
    <format dxfId="5099">
      <pivotArea dataOnly="0" labelOnly="1" outline="0" fieldPosition="0">
        <references count="2">
          <reference field="1" count="1" selected="0">
            <x v="5694"/>
          </reference>
          <reference field="3" count="1">
            <x v="333"/>
          </reference>
        </references>
      </pivotArea>
    </format>
    <format dxfId="5098">
      <pivotArea dataOnly="0" labelOnly="1" outline="0" fieldPosition="0">
        <references count="2">
          <reference field="1" count="1" selected="0">
            <x v="5695"/>
          </reference>
          <reference field="3" count="1">
            <x v="9"/>
          </reference>
        </references>
      </pivotArea>
    </format>
    <format dxfId="5097">
      <pivotArea dataOnly="0" labelOnly="1" outline="0" fieldPosition="0">
        <references count="2">
          <reference field="1" count="1" selected="0">
            <x v="5696"/>
          </reference>
          <reference field="3" count="1">
            <x v="333"/>
          </reference>
        </references>
      </pivotArea>
    </format>
    <format dxfId="5096">
      <pivotArea dataOnly="0" labelOnly="1" outline="0" fieldPosition="0">
        <references count="2">
          <reference field="1" count="1" selected="0">
            <x v="5700"/>
          </reference>
          <reference field="3" count="1">
            <x v="3859"/>
          </reference>
        </references>
      </pivotArea>
    </format>
    <format dxfId="5095">
      <pivotArea dataOnly="0" labelOnly="1" outline="0" fieldPosition="0">
        <references count="2">
          <reference field="1" count="1" selected="0">
            <x v="5701"/>
          </reference>
          <reference field="3" count="1">
            <x v="333"/>
          </reference>
        </references>
      </pivotArea>
    </format>
    <format dxfId="5094">
      <pivotArea dataOnly="0" labelOnly="1" outline="0" fieldPosition="0">
        <references count="2">
          <reference field="1" count="1" selected="0">
            <x v="5702"/>
          </reference>
          <reference field="3" count="1">
            <x v="3173"/>
          </reference>
        </references>
      </pivotArea>
    </format>
    <format dxfId="5093">
      <pivotArea dataOnly="0" labelOnly="1" outline="0" fieldPosition="0">
        <references count="2">
          <reference field="1" count="1" selected="0">
            <x v="5703"/>
          </reference>
          <reference field="3" count="1">
            <x v="333"/>
          </reference>
        </references>
      </pivotArea>
    </format>
    <format dxfId="5092">
      <pivotArea dataOnly="0" labelOnly="1" outline="0" fieldPosition="0">
        <references count="2">
          <reference field="1" count="1" selected="0">
            <x v="5704"/>
          </reference>
          <reference field="3" count="1">
            <x v="3859"/>
          </reference>
        </references>
      </pivotArea>
    </format>
    <format dxfId="5091">
      <pivotArea dataOnly="0" labelOnly="1" outline="0" fieldPosition="0">
        <references count="2">
          <reference field="1" count="1" selected="0">
            <x v="5705"/>
          </reference>
          <reference field="3" count="1">
            <x v="333"/>
          </reference>
        </references>
      </pivotArea>
    </format>
    <format dxfId="5090">
      <pivotArea dataOnly="0" labelOnly="1" outline="0" fieldPosition="0">
        <references count="2">
          <reference field="1" count="1" selected="0">
            <x v="5706"/>
          </reference>
          <reference field="3" count="1">
            <x v="3365"/>
          </reference>
        </references>
      </pivotArea>
    </format>
    <format dxfId="5089">
      <pivotArea dataOnly="0" labelOnly="1" outline="0" fieldPosition="0">
        <references count="2">
          <reference field="1" count="1" selected="0">
            <x v="5707"/>
          </reference>
          <reference field="3" count="1">
            <x v="333"/>
          </reference>
        </references>
      </pivotArea>
    </format>
    <format dxfId="5088">
      <pivotArea dataOnly="0" labelOnly="1" outline="0" fieldPosition="0">
        <references count="2">
          <reference field="1" count="1" selected="0">
            <x v="5708"/>
          </reference>
          <reference field="3" count="1">
            <x v="334"/>
          </reference>
        </references>
      </pivotArea>
    </format>
    <format dxfId="5087">
      <pivotArea dataOnly="0" labelOnly="1" outline="0" fieldPosition="0">
        <references count="2">
          <reference field="1" count="1" selected="0">
            <x v="5709"/>
          </reference>
          <reference field="3" count="1">
            <x v="9"/>
          </reference>
        </references>
      </pivotArea>
    </format>
    <format dxfId="5086">
      <pivotArea dataOnly="0" labelOnly="1" outline="0" fieldPosition="0">
        <references count="2">
          <reference field="1" count="1" selected="0">
            <x v="5710"/>
          </reference>
          <reference field="3" count="1">
            <x v="334"/>
          </reference>
        </references>
      </pivotArea>
    </format>
    <format dxfId="5085">
      <pivotArea dataOnly="0" labelOnly="1" outline="0" fieldPosition="0">
        <references count="2">
          <reference field="1" count="1" selected="0">
            <x v="5714"/>
          </reference>
          <reference field="3" count="1">
            <x v="3859"/>
          </reference>
        </references>
      </pivotArea>
    </format>
    <format dxfId="5084">
      <pivotArea dataOnly="0" labelOnly="1" outline="0" fieldPosition="0">
        <references count="2">
          <reference field="1" count="1" selected="0">
            <x v="5715"/>
          </reference>
          <reference field="3" count="1">
            <x v="334"/>
          </reference>
        </references>
      </pivotArea>
    </format>
    <format dxfId="5083">
      <pivotArea dataOnly="0" labelOnly="1" outline="0" fieldPosition="0">
        <references count="2">
          <reference field="1" count="1" selected="0">
            <x v="5716"/>
          </reference>
          <reference field="3" count="1">
            <x v="3173"/>
          </reference>
        </references>
      </pivotArea>
    </format>
    <format dxfId="5082">
      <pivotArea dataOnly="0" labelOnly="1" outline="0" fieldPosition="0">
        <references count="2">
          <reference field="1" count="1" selected="0">
            <x v="5717"/>
          </reference>
          <reference field="3" count="1">
            <x v="334"/>
          </reference>
        </references>
      </pivotArea>
    </format>
    <format dxfId="5081">
      <pivotArea dataOnly="0" labelOnly="1" outline="0" fieldPosition="0">
        <references count="2">
          <reference field="1" count="1" selected="0">
            <x v="5718"/>
          </reference>
          <reference field="3" count="1">
            <x v="3859"/>
          </reference>
        </references>
      </pivotArea>
    </format>
    <format dxfId="5080">
      <pivotArea dataOnly="0" labelOnly="1" outline="0" fieldPosition="0">
        <references count="2">
          <reference field="1" count="1" selected="0">
            <x v="5719"/>
          </reference>
          <reference field="3" count="1">
            <x v="334"/>
          </reference>
        </references>
      </pivotArea>
    </format>
    <format dxfId="5079">
      <pivotArea dataOnly="0" labelOnly="1" outline="0" fieldPosition="0">
        <references count="2">
          <reference field="1" count="1" selected="0">
            <x v="5720"/>
          </reference>
          <reference field="3" count="1">
            <x v="3365"/>
          </reference>
        </references>
      </pivotArea>
    </format>
    <format dxfId="5078">
      <pivotArea dataOnly="0" labelOnly="1" outline="0" fieldPosition="0">
        <references count="2">
          <reference field="1" count="1" selected="0">
            <x v="5721"/>
          </reference>
          <reference field="3" count="1">
            <x v="334"/>
          </reference>
        </references>
      </pivotArea>
    </format>
    <format dxfId="5077">
      <pivotArea dataOnly="0" labelOnly="1" outline="0" fieldPosition="0">
        <references count="2">
          <reference field="1" count="1" selected="0">
            <x v="5722"/>
          </reference>
          <reference field="3" count="1">
            <x v="335"/>
          </reference>
        </references>
      </pivotArea>
    </format>
    <format dxfId="5076">
      <pivotArea dataOnly="0" labelOnly="1" outline="0" fieldPosition="0">
        <references count="2">
          <reference field="1" count="1" selected="0">
            <x v="5723"/>
          </reference>
          <reference field="3" count="1">
            <x v="9"/>
          </reference>
        </references>
      </pivotArea>
    </format>
    <format dxfId="5075">
      <pivotArea dataOnly="0" labelOnly="1" outline="0" fieldPosition="0">
        <references count="2">
          <reference field="1" count="1" selected="0">
            <x v="5724"/>
          </reference>
          <reference field="3" count="1">
            <x v="335"/>
          </reference>
        </references>
      </pivotArea>
    </format>
    <format dxfId="5074">
      <pivotArea dataOnly="0" labelOnly="1" outline="0" fieldPosition="0">
        <references count="2">
          <reference field="1" count="1" selected="0">
            <x v="5728"/>
          </reference>
          <reference field="3" count="1">
            <x v="3859"/>
          </reference>
        </references>
      </pivotArea>
    </format>
    <format dxfId="5073">
      <pivotArea dataOnly="0" labelOnly="1" outline="0" fieldPosition="0">
        <references count="2">
          <reference field="1" count="1" selected="0">
            <x v="5729"/>
          </reference>
          <reference field="3" count="1">
            <x v="335"/>
          </reference>
        </references>
      </pivotArea>
    </format>
    <format dxfId="5072">
      <pivotArea dataOnly="0" labelOnly="1" outline="0" fieldPosition="0">
        <references count="2">
          <reference field="1" count="1" selected="0">
            <x v="5730"/>
          </reference>
          <reference field="3" count="1">
            <x v="3173"/>
          </reference>
        </references>
      </pivotArea>
    </format>
    <format dxfId="5071">
      <pivotArea dataOnly="0" labelOnly="1" outline="0" fieldPosition="0">
        <references count="2">
          <reference field="1" count="1" selected="0">
            <x v="5731"/>
          </reference>
          <reference field="3" count="1">
            <x v="335"/>
          </reference>
        </references>
      </pivotArea>
    </format>
    <format dxfId="5070">
      <pivotArea dataOnly="0" labelOnly="1" outline="0" fieldPosition="0">
        <references count="2">
          <reference field="1" count="1" selected="0">
            <x v="5732"/>
          </reference>
          <reference field="3" count="1">
            <x v="3859"/>
          </reference>
        </references>
      </pivotArea>
    </format>
    <format dxfId="5069">
      <pivotArea dataOnly="0" labelOnly="1" outline="0" fieldPosition="0">
        <references count="2">
          <reference field="1" count="1" selected="0">
            <x v="5733"/>
          </reference>
          <reference field="3" count="1">
            <x v="335"/>
          </reference>
        </references>
      </pivotArea>
    </format>
    <format dxfId="5068">
      <pivotArea dataOnly="0" labelOnly="1" outline="0" fieldPosition="0">
        <references count="2">
          <reference field="1" count="1" selected="0">
            <x v="5734"/>
          </reference>
          <reference field="3" count="1">
            <x v="3365"/>
          </reference>
        </references>
      </pivotArea>
    </format>
    <format dxfId="5067">
      <pivotArea dataOnly="0" labelOnly="1" outline="0" fieldPosition="0">
        <references count="2">
          <reference field="1" count="1" selected="0">
            <x v="5735"/>
          </reference>
          <reference field="3" count="1">
            <x v="335"/>
          </reference>
        </references>
      </pivotArea>
    </format>
    <format dxfId="5066">
      <pivotArea dataOnly="0" labelOnly="1" outline="0" fieldPosition="0">
        <references count="2">
          <reference field="1" count="1" selected="0">
            <x v="5736"/>
          </reference>
          <reference field="3" count="1">
            <x v="336"/>
          </reference>
        </references>
      </pivotArea>
    </format>
    <format dxfId="5065">
      <pivotArea dataOnly="0" labelOnly="1" outline="0" fieldPosition="0">
        <references count="2">
          <reference field="1" count="1" selected="0">
            <x v="5737"/>
          </reference>
          <reference field="3" count="1">
            <x v="9"/>
          </reference>
        </references>
      </pivotArea>
    </format>
    <format dxfId="5064">
      <pivotArea dataOnly="0" labelOnly="1" outline="0" fieldPosition="0">
        <references count="2">
          <reference field="1" count="1" selected="0">
            <x v="5738"/>
          </reference>
          <reference field="3" count="1">
            <x v="336"/>
          </reference>
        </references>
      </pivotArea>
    </format>
    <format dxfId="5063">
      <pivotArea dataOnly="0" labelOnly="1" outline="0" fieldPosition="0">
        <references count="2">
          <reference field="1" count="1" selected="0">
            <x v="5742"/>
          </reference>
          <reference field="3" count="1">
            <x v="3859"/>
          </reference>
        </references>
      </pivotArea>
    </format>
    <format dxfId="5062">
      <pivotArea dataOnly="0" labelOnly="1" outline="0" fieldPosition="0">
        <references count="2">
          <reference field="1" count="1" selected="0">
            <x v="5743"/>
          </reference>
          <reference field="3" count="1">
            <x v="336"/>
          </reference>
        </references>
      </pivotArea>
    </format>
    <format dxfId="5061">
      <pivotArea dataOnly="0" labelOnly="1" outline="0" fieldPosition="0">
        <references count="2">
          <reference field="1" count="1" selected="0">
            <x v="5744"/>
          </reference>
          <reference field="3" count="1">
            <x v="3173"/>
          </reference>
        </references>
      </pivotArea>
    </format>
    <format dxfId="5060">
      <pivotArea dataOnly="0" labelOnly="1" outline="0" fieldPosition="0">
        <references count="2">
          <reference field="1" count="1" selected="0">
            <x v="5745"/>
          </reference>
          <reference field="3" count="1">
            <x v="336"/>
          </reference>
        </references>
      </pivotArea>
    </format>
    <format dxfId="5059">
      <pivotArea dataOnly="0" labelOnly="1" outline="0" fieldPosition="0">
        <references count="2">
          <reference field="1" count="1" selected="0">
            <x v="5746"/>
          </reference>
          <reference field="3" count="1">
            <x v="3859"/>
          </reference>
        </references>
      </pivotArea>
    </format>
    <format dxfId="5058">
      <pivotArea dataOnly="0" labelOnly="1" outline="0" fieldPosition="0">
        <references count="2">
          <reference field="1" count="1" selected="0">
            <x v="5747"/>
          </reference>
          <reference field="3" count="1">
            <x v="336"/>
          </reference>
        </references>
      </pivotArea>
    </format>
    <format dxfId="5057">
      <pivotArea dataOnly="0" labelOnly="1" outline="0" fieldPosition="0">
        <references count="2">
          <reference field="1" count="1" selected="0">
            <x v="5748"/>
          </reference>
          <reference field="3" count="1">
            <x v="3365"/>
          </reference>
        </references>
      </pivotArea>
    </format>
    <format dxfId="5056">
      <pivotArea dataOnly="0" labelOnly="1" outline="0" fieldPosition="0">
        <references count="2">
          <reference field="1" count="1" selected="0">
            <x v="5749"/>
          </reference>
          <reference field="3" count="1">
            <x v="336"/>
          </reference>
        </references>
      </pivotArea>
    </format>
    <format dxfId="5055">
      <pivotArea dataOnly="0" labelOnly="1" outline="0" fieldPosition="0">
        <references count="2">
          <reference field="1" count="1" selected="0">
            <x v="5750"/>
          </reference>
          <reference field="3" count="1">
            <x v="3872"/>
          </reference>
        </references>
      </pivotArea>
    </format>
    <format dxfId="5054">
      <pivotArea dataOnly="0" labelOnly="1" outline="0" fieldPosition="0">
        <references count="2">
          <reference field="1" count="1" selected="0">
            <x v="5751"/>
          </reference>
          <reference field="3" count="1">
            <x v="9"/>
          </reference>
        </references>
      </pivotArea>
    </format>
    <format dxfId="5053">
      <pivotArea dataOnly="0" labelOnly="1" outline="0" fieldPosition="0">
        <references count="2">
          <reference field="1" count="1" selected="0">
            <x v="5752"/>
          </reference>
          <reference field="3" count="1">
            <x v="3872"/>
          </reference>
        </references>
      </pivotArea>
    </format>
    <format dxfId="5052">
      <pivotArea dataOnly="0" labelOnly="1" outline="0" fieldPosition="0">
        <references count="2">
          <reference field="1" count="1" selected="0">
            <x v="5756"/>
          </reference>
          <reference field="3" count="1">
            <x v="3859"/>
          </reference>
        </references>
      </pivotArea>
    </format>
    <format dxfId="5051">
      <pivotArea dataOnly="0" labelOnly="1" outline="0" fieldPosition="0">
        <references count="2">
          <reference field="1" count="1" selected="0">
            <x v="5757"/>
          </reference>
          <reference field="3" count="1">
            <x v="3872"/>
          </reference>
        </references>
      </pivotArea>
    </format>
    <format dxfId="5050">
      <pivotArea dataOnly="0" labelOnly="1" outline="0" fieldPosition="0">
        <references count="2">
          <reference field="1" count="1" selected="0">
            <x v="5758"/>
          </reference>
          <reference field="3" count="1">
            <x v="3173"/>
          </reference>
        </references>
      </pivotArea>
    </format>
    <format dxfId="5049">
      <pivotArea dataOnly="0" labelOnly="1" outline="0" fieldPosition="0">
        <references count="2">
          <reference field="1" count="1" selected="0">
            <x v="5759"/>
          </reference>
          <reference field="3" count="1">
            <x v="3872"/>
          </reference>
        </references>
      </pivotArea>
    </format>
    <format dxfId="5048">
      <pivotArea dataOnly="0" labelOnly="1" outline="0" fieldPosition="0">
        <references count="2">
          <reference field="1" count="1" selected="0">
            <x v="5760"/>
          </reference>
          <reference field="3" count="1">
            <x v="3859"/>
          </reference>
        </references>
      </pivotArea>
    </format>
    <format dxfId="5047">
      <pivotArea dataOnly="0" labelOnly="1" outline="0" fieldPosition="0">
        <references count="2">
          <reference field="1" count="1" selected="0">
            <x v="5761"/>
          </reference>
          <reference field="3" count="1">
            <x v="3872"/>
          </reference>
        </references>
      </pivotArea>
    </format>
    <format dxfId="5046">
      <pivotArea dataOnly="0" labelOnly="1" outline="0" fieldPosition="0">
        <references count="2">
          <reference field="1" count="1" selected="0">
            <x v="5762"/>
          </reference>
          <reference field="3" count="1">
            <x v="3365"/>
          </reference>
        </references>
      </pivotArea>
    </format>
    <format dxfId="5045">
      <pivotArea dataOnly="0" labelOnly="1" outline="0" fieldPosition="0">
        <references count="2">
          <reference field="1" count="1" selected="0">
            <x v="5763"/>
          </reference>
          <reference field="3" count="1">
            <x v="3872"/>
          </reference>
        </references>
      </pivotArea>
    </format>
    <format dxfId="5044">
      <pivotArea dataOnly="0" labelOnly="1" outline="0" fieldPosition="0">
        <references count="2">
          <reference field="1" count="1" selected="0">
            <x v="5764"/>
          </reference>
          <reference field="3" count="1">
            <x v="338"/>
          </reference>
        </references>
      </pivotArea>
    </format>
    <format dxfId="5043">
      <pivotArea dataOnly="0" labelOnly="1" outline="0" fieldPosition="0">
        <references count="2">
          <reference field="1" count="1" selected="0">
            <x v="5765"/>
          </reference>
          <reference field="3" count="1">
            <x v="9"/>
          </reference>
        </references>
      </pivotArea>
    </format>
    <format dxfId="5042">
      <pivotArea dataOnly="0" labelOnly="1" outline="0" fieldPosition="0">
        <references count="2">
          <reference field="1" count="1" selected="0">
            <x v="5766"/>
          </reference>
          <reference field="3" count="1">
            <x v="338"/>
          </reference>
        </references>
      </pivotArea>
    </format>
    <format dxfId="5041">
      <pivotArea dataOnly="0" labelOnly="1" outline="0" fieldPosition="0">
        <references count="2">
          <reference field="1" count="1" selected="0">
            <x v="5770"/>
          </reference>
          <reference field="3" count="1">
            <x v="3859"/>
          </reference>
        </references>
      </pivotArea>
    </format>
    <format dxfId="5040">
      <pivotArea dataOnly="0" labelOnly="1" outline="0" fieldPosition="0">
        <references count="2">
          <reference field="1" count="1" selected="0">
            <x v="5771"/>
          </reference>
          <reference field="3" count="1">
            <x v="338"/>
          </reference>
        </references>
      </pivotArea>
    </format>
    <format dxfId="5039">
      <pivotArea dataOnly="0" labelOnly="1" outline="0" fieldPosition="0">
        <references count="2">
          <reference field="1" count="1" selected="0">
            <x v="5772"/>
          </reference>
          <reference field="3" count="1">
            <x v="3173"/>
          </reference>
        </references>
      </pivotArea>
    </format>
    <format dxfId="5038">
      <pivotArea dataOnly="0" labelOnly="1" outline="0" fieldPosition="0">
        <references count="2">
          <reference field="1" count="1" selected="0">
            <x v="5773"/>
          </reference>
          <reference field="3" count="1">
            <x v="338"/>
          </reference>
        </references>
      </pivotArea>
    </format>
    <format dxfId="5037">
      <pivotArea dataOnly="0" labelOnly="1" outline="0" fieldPosition="0">
        <references count="2">
          <reference field="1" count="1" selected="0">
            <x v="5774"/>
          </reference>
          <reference field="3" count="1">
            <x v="3859"/>
          </reference>
        </references>
      </pivotArea>
    </format>
    <format dxfId="5036">
      <pivotArea dataOnly="0" labelOnly="1" outline="0" fieldPosition="0">
        <references count="2">
          <reference field="1" count="1" selected="0">
            <x v="5775"/>
          </reference>
          <reference field="3" count="1">
            <x v="338"/>
          </reference>
        </references>
      </pivotArea>
    </format>
    <format dxfId="5035">
      <pivotArea dataOnly="0" labelOnly="1" outline="0" fieldPosition="0">
        <references count="2">
          <reference field="1" count="1" selected="0">
            <x v="5776"/>
          </reference>
          <reference field="3" count="1">
            <x v="3365"/>
          </reference>
        </references>
      </pivotArea>
    </format>
    <format dxfId="5034">
      <pivotArea dataOnly="0" labelOnly="1" outline="0" fieldPosition="0">
        <references count="2">
          <reference field="1" count="1" selected="0">
            <x v="5777"/>
          </reference>
          <reference field="3" count="1">
            <x v="338"/>
          </reference>
        </references>
      </pivotArea>
    </format>
    <format dxfId="5033">
      <pivotArea dataOnly="0" labelOnly="1" outline="0" fieldPosition="0">
        <references count="2">
          <reference field="1" count="1" selected="0">
            <x v="5778"/>
          </reference>
          <reference field="3" count="1">
            <x v="339"/>
          </reference>
        </references>
      </pivotArea>
    </format>
    <format dxfId="5032">
      <pivotArea dataOnly="0" labelOnly="1" outline="0" fieldPosition="0">
        <references count="2">
          <reference field="1" count="1" selected="0">
            <x v="5779"/>
          </reference>
          <reference field="3" count="1">
            <x v="9"/>
          </reference>
        </references>
      </pivotArea>
    </format>
    <format dxfId="5031">
      <pivotArea dataOnly="0" labelOnly="1" outline="0" fieldPosition="0">
        <references count="2">
          <reference field="1" count="1" selected="0">
            <x v="5780"/>
          </reference>
          <reference field="3" count="1">
            <x v="339"/>
          </reference>
        </references>
      </pivotArea>
    </format>
    <format dxfId="5030">
      <pivotArea dataOnly="0" labelOnly="1" outline="0" fieldPosition="0">
        <references count="2">
          <reference field="1" count="1" selected="0">
            <x v="5784"/>
          </reference>
          <reference field="3" count="1">
            <x v="3859"/>
          </reference>
        </references>
      </pivotArea>
    </format>
    <format dxfId="5029">
      <pivotArea dataOnly="0" labelOnly="1" outline="0" fieldPosition="0">
        <references count="2">
          <reference field="1" count="1" selected="0">
            <x v="5785"/>
          </reference>
          <reference field="3" count="1">
            <x v="339"/>
          </reference>
        </references>
      </pivotArea>
    </format>
    <format dxfId="5028">
      <pivotArea dataOnly="0" labelOnly="1" outline="0" fieldPosition="0">
        <references count="2">
          <reference field="1" count="1" selected="0">
            <x v="5786"/>
          </reference>
          <reference field="3" count="1">
            <x v="3173"/>
          </reference>
        </references>
      </pivotArea>
    </format>
    <format dxfId="5027">
      <pivotArea dataOnly="0" labelOnly="1" outline="0" fieldPosition="0">
        <references count="2">
          <reference field="1" count="1" selected="0">
            <x v="5787"/>
          </reference>
          <reference field="3" count="1">
            <x v="339"/>
          </reference>
        </references>
      </pivotArea>
    </format>
    <format dxfId="5026">
      <pivotArea dataOnly="0" labelOnly="1" outline="0" fieldPosition="0">
        <references count="2">
          <reference field="1" count="1" selected="0">
            <x v="5788"/>
          </reference>
          <reference field="3" count="1">
            <x v="3859"/>
          </reference>
        </references>
      </pivotArea>
    </format>
    <format dxfId="5025">
      <pivotArea dataOnly="0" labelOnly="1" outline="0" fieldPosition="0">
        <references count="2">
          <reference field="1" count="1" selected="0">
            <x v="5789"/>
          </reference>
          <reference field="3" count="1">
            <x v="339"/>
          </reference>
        </references>
      </pivotArea>
    </format>
    <format dxfId="5024">
      <pivotArea dataOnly="0" labelOnly="1" outline="0" fieldPosition="0">
        <references count="2">
          <reference field="1" count="1" selected="0">
            <x v="5790"/>
          </reference>
          <reference field="3" count="1">
            <x v="3365"/>
          </reference>
        </references>
      </pivotArea>
    </format>
    <format dxfId="5023">
      <pivotArea dataOnly="0" labelOnly="1" outline="0" fieldPosition="0">
        <references count="2">
          <reference field="1" count="1" selected="0">
            <x v="5791"/>
          </reference>
          <reference field="3" count="1">
            <x v="339"/>
          </reference>
        </references>
      </pivotArea>
    </format>
    <format dxfId="5022">
      <pivotArea dataOnly="0" labelOnly="1" outline="0" fieldPosition="0">
        <references count="2">
          <reference field="1" count="1" selected="0">
            <x v="5792"/>
          </reference>
          <reference field="3" count="1">
            <x v="340"/>
          </reference>
        </references>
      </pivotArea>
    </format>
    <format dxfId="5021">
      <pivotArea dataOnly="0" labelOnly="1" outline="0" fieldPosition="0">
        <references count="2">
          <reference field="1" count="1" selected="0">
            <x v="5793"/>
          </reference>
          <reference field="3" count="1">
            <x v="9"/>
          </reference>
        </references>
      </pivotArea>
    </format>
    <format dxfId="5020">
      <pivotArea dataOnly="0" labelOnly="1" outline="0" fieldPosition="0">
        <references count="2">
          <reference field="1" count="1" selected="0">
            <x v="5794"/>
          </reference>
          <reference field="3" count="1">
            <x v="340"/>
          </reference>
        </references>
      </pivotArea>
    </format>
    <format dxfId="5019">
      <pivotArea dataOnly="0" labelOnly="1" outline="0" fieldPosition="0">
        <references count="2">
          <reference field="1" count="1" selected="0">
            <x v="5798"/>
          </reference>
          <reference field="3" count="1">
            <x v="3859"/>
          </reference>
        </references>
      </pivotArea>
    </format>
    <format dxfId="5018">
      <pivotArea dataOnly="0" labelOnly="1" outline="0" fieldPosition="0">
        <references count="2">
          <reference field="1" count="1" selected="0">
            <x v="5799"/>
          </reference>
          <reference field="3" count="1">
            <x v="340"/>
          </reference>
        </references>
      </pivotArea>
    </format>
    <format dxfId="5017">
      <pivotArea dataOnly="0" labelOnly="1" outline="0" fieldPosition="0">
        <references count="2">
          <reference field="1" count="1" selected="0">
            <x v="5800"/>
          </reference>
          <reference field="3" count="1">
            <x v="3173"/>
          </reference>
        </references>
      </pivotArea>
    </format>
    <format dxfId="5016">
      <pivotArea dataOnly="0" labelOnly="1" outline="0" fieldPosition="0">
        <references count="2">
          <reference field="1" count="1" selected="0">
            <x v="5801"/>
          </reference>
          <reference field="3" count="1">
            <x v="340"/>
          </reference>
        </references>
      </pivotArea>
    </format>
    <format dxfId="5015">
      <pivotArea dataOnly="0" labelOnly="1" outline="0" fieldPosition="0">
        <references count="2">
          <reference field="1" count="1" selected="0">
            <x v="5802"/>
          </reference>
          <reference field="3" count="1">
            <x v="3859"/>
          </reference>
        </references>
      </pivotArea>
    </format>
    <format dxfId="5014">
      <pivotArea dataOnly="0" labelOnly="1" outline="0" fieldPosition="0">
        <references count="2">
          <reference field="1" count="1" selected="0">
            <x v="5803"/>
          </reference>
          <reference field="3" count="1">
            <x v="340"/>
          </reference>
        </references>
      </pivotArea>
    </format>
    <format dxfId="5013">
      <pivotArea dataOnly="0" labelOnly="1" outline="0" fieldPosition="0">
        <references count="2">
          <reference field="1" count="1" selected="0">
            <x v="5804"/>
          </reference>
          <reference field="3" count="1">
            <x v="3365"/>
          </reference>
        </references>
      </pivotArea>
    </format>
    <format dxfId="5012">
      <pivotArea dataOnly="0" labelOnly="1" outline="0" fieldPosition="0">
        <references count="2">
          <reference field="1" count="1" selected="0">
            <x v="5805"/>
          </reference>
          <reference field="3" count="1">
            <x v="340"/>
          </reference>
        </references>
      </pivotArea>
    </format>
    <format dxfId="5011">
      <pivotArea dataOnly="0" labelOnly="1" outline="0" fieldPosition="0">
        <references count="2">
          <reference field="1" count="1" selected="0">
            <x v="5806"/>
          </reference>
          <reference field="3" count="1">
            <x v="341"/>
          </reference>
        </references>
      </pivotArea>
    </format>
    <format dxfId="5010">
      <pivotArea dataOnly="0" labelOnly="1" outline="0" fieldPosition="0">
        <references count="2">
          <reference field="1" count="1" selected="0">
            <x v="5807"/>
          </reference>
          <reference field="3" count="1">
            <x v="9"/>
          </reference>
        </references>
      </pivotArea>
    </format>
    <format dxfId="5009">
      <pivotArea dataOnly="0" labelOnly="1" outline="0" fieldPosition="0">
        <references count="2">
          <reference field="1" count="1" selected="0">
            <x v="5808"/>
          </reference>
          <reference field="3" count="1">
            <x v="341"/>
          </reference>
        </references>
      </pivotArea>
    </format>
    <format dxfId="5008">
      <pivotArea dataOnly="0" labelOnly="1" outline="0" fieldPosition="0">
        <references count="2">
          <reference field="1" count="1" selected="0">
            <x v="5812"/>
          </reference>
          <reference field="3" count="1">
            <x v="3859"/>
          </reference>
        </references>
      </pivotArea>
    </format>
    <format dxfId="5007">
      <pivotArea dataOnly="0" labelOnly="1" outline="0" fieldPosition="0">
        <references count="2">
          <reference field="1" count="1" selected="0">
            <x v="5813"/>
          </reference>
          <reference field="3" count="1">
            <x v="341"/>
          </reference>
        </references>
      </pivotArea>
    </format>
    <format dxfId="5006">
      <pivotArea dataOnly="0" labelOnly="1" outline="0" fieldPosition="0">
        <references count="2">
          <reference field="1" count="1" selected="0">
            <x v="5814"/>
          </reference>
          <reference field="3" count="1">
            <x v="3173"/>
          </reference>
        </references>
      </pivotArea>
    </format>
    <format dxfId="5005">
      <pivotArea dataOnly="0" labelOnly="1" outline="0" fieldPosition="0">
        <references count="2">
          <reference field="1" count="1" selected="0">
            <x v="5815"/>
          </reference>
          <reference field="3" count="1">
            <x v="341"/>
          </reference>
        </references>
      </pivotArea>
    </format>
    <format dxfId="5004">
      <pivotArea dataOnly="0" labelOnly="1" outline="0" fieldPosition="0">
        <references count="2">
          <reference field="1" count="1" selected="0">
            <x v="5816"/>
          </reference>
          <reference field="3" count="1">
            <x v="3859"/>
          </reference>
        </references>
      </pivotArea>
    </format>
    <format dxfId="5003">
      <pivotArea dataOnly="0" labelOnly="1" outline="0" fieldPosition="0">
        <references count="2">
          <reference field="1" count="1" selected="0">
            <x v="5817"/>
          </reference>
          <reference field="3" count="1">
            <x v="341"/>
          </reference>
        </references>
      </pivotArea>
    </format>
    <format dxfId="5002">
      <pivotArea dataOnly="0" labelOnly="1" outline="0" fieldPosition="0">
        <references count="2">
          <reference field="1" count="1" selected="0">
            <x v="5818"/>
          </reference>
          <reference field="3" count="1">
            <x v="3365"/>
          </reference>
        </references>
      </pivotArea>
    </format>
    <format dxfId="5001">
      <pivotArea dataOnly="0" labelOnly="1" outline="0" fieldPosition="0">
        <references count="2">
          <reference field="1" count="1" selected="0">
            <x v="5819"/>
          </reference>
          <reference field="3" count="1">
            <x v="341"/>
          </reference>
        </references>
      </pivotArea>
    </format>
    <format dxfId="5000">
      <pivotArea dataOnly="0" labelOnly="1" outline="0" fieldPosition="0">
        <references count="2">
          <reference field="1" count="1" selected="0">
            <x v="5820"/>
          </reference>
          <reference field="3" count="1">
            <x v="342"/>
          </reference>
        </references>
      </pivotArea>
    </format>
    <format dxfId="4999">
      <pivotArea dataOnly="0" labelOnly="1" outline="0" fieldPosition="0">
        <references count="2">
          <reference field="1" count="1" selected="0">
            <x v="5821"/>
          </reference>
          <reference field="3" count="1">
            <x v="343"/>
          </reference>
        </references>
      </pivotArea>
    </format>
    <format dxfId="4998">
      <pivotArea dataOnly="0" labelOnly="1" outline="0" fieldPosition="0">
        <references count="2">
          <reference field="1" count="1" selected="0">
            <x v="5822"/>
          </reference>
          <reference field="3" count="1">
            <x v="9"/>
          </reference>
        </references>
      </pivotArea>
    </format>
    <format dxfId="4997">
      <pivotArea dataOnly="0" labelOnly="1" outline="0" fieldPosition="0">
        <references count="2">
          <reference field="1" count="1" selected="0">
            <x v="5823"/>
          </reference>
          <reference field="3" count="1">
            <x v="343"/>
          </reference>
        </references>
      </pivotArea>
    </format>
    <format dxfId="4996">
      <pivotArea dataOnly="0" labelOnly="1" outline="0" fieldPosition="0">
        <references count="2">
          <reference field="1" count="1" selected="0">
            <x v="5827"/>
          </reference>
          <reference field="3" count="1">
            <x v="3859"/>
          </reference>
        </references>
      </pivotArea>
    </format>
    <format dxfId="4995">
      <pivotArea dataOnly="0" labelOnly="1" outline="0" fieldPosition="0">
        <references count="2">
          <reference field="1" count="1" selected="0">
            <x v="5828"/>
          </reference>
          <reference field="3" count="1">
            <x v="343"/>
          </reference>
        </references>
      </pivotArea>
    </format>
    <format dxfId="4994">
      <pivotArea dataOnly="0" labelOnly="1" outline="0" fieldPosition="0">
        <references count="2">
          <reference field="1" count="1" selected="0">
            <x v="5829"/>
          </reference>
          <reference field="3" count="1">
            <x v="3173"/>
          </reference>
        </references>
      </pivotArea>
    </format>
    <format dxfId="4993">
      <pivotArea dataOnly="0" labelOnly="1" outline="0" fieldPosition="0">
        <references count="2">
          <reference field="1" count="1" selected="0">
            <x v="5830"/>
          </reference>
          <reference field="3" count="1">
            <x v="343"/>
          </reference>
        </references>
      </pivotArea>
    </format>
    <format dxfId="4992">
      <pivotArea dataOnly="0" labelOnly="1" outline="0" fieldPosition="0">
        <references count="2">
          <reference field="1" count="1" selected="0">
            <x v="5831"/>
          </reference>
          <reference field="3" count="1">
            <x v="3859"/>
          </reference>
        </references>
      </pivotArea>
    </format>
    <format dxfId="4991">
      <pivotArea dataOnly="0" labelOnly="1" outline="0" fieldPosition="0">
        <references count="2">
          <reference field="1" count="1" selected="0">
            <x v="5832"/>
          </reference>
          <reference field="3" count="1">
            <x v="343"/>
          </reference>
        </references>
      </pivotArea>
    </format>
    <format dxfId="4990">
      <pivotArea dataOnly="0" labelOnly="1" outline="0" fieldPosition="0">
        <references count="2">
          <reference field="1" count="1" selected="0">
            <x v="5833"/>
          </reference>
          <reference field="3" count="1">
            <x v="3365"/>
          </reference>
        </references>
      </pivotArea>
    </format>
    <format dxfId="4989">
      <pivotArea dataOnly="0" labelOnly="1" outline="0" fieldPosition="0">
        <references count="2">
          <reference field="1" count="1" selected="0">
            <x v="5834"/>
          </reference>
          <reference field="3" count="1">
            <x v="343"/>
          </reference>
        </references>
      </pivotArea>
    </format>
    <format dxfId="4988">
      <pivotArea dataOnly="0" labelOnly="1" outline="0" fieldPosition="0">
        <references count="2">
          <reference field="1" count="1" selected="0">
            <x v="5835"/>
          </reference>
          <reference field="3" count="1">
            <x v="344"/>
          </reference>
        </references>
      </pivotArea>
    </format>
    <format dxfId="4987">
      <pivotArea dataOnly="0" labelOnly="1" outline="0" fieldPosition="0">
        <references count="2">
          <reference field="1" count="1" selected="0">
            <x v="5836"/>
          </reference>
          <reference field="3" count="1">
            <x v="9"/>
          </reference>
        </references>
      </pivotArea>
    </format>
    <format dxfId="4986">
      <pivotArea dataOnly="0" labelOnly="1" outline="0" fieldPosition="0">
        <references count="2">
          <reference field="1" count="1" selected="0">
            <x v="5837"/>
          </reference>
          <reference field="3" count="1">
            <x v="344"/>
          </reference>
        </references>
      </pivotArea>
    </format>
    <format dxfId="4985">
      <pivotArea dataOnly="0" labelOnly="1" outline="0" fieldPosition="0">
        <references count="2">
          <reference field="1" count="1" selected="0">
            <x v="5841"/>
          </reference>
          <reference field="3" count="1">
            <x v="3859"/>
          </reference>
        </references>
      </pivotArea>
    </format>
    <format dxfId="4984">
      <pivotArea dataOnly="0" labelOnly="1" outline="0" fieldPosition="0">
        <references count="2">
          <reference field="1" count="1" selected="0">
            <x v="5842"/>
          </reference>
          <reference field="3" count="1">
            <x v="344"/>
          </reference>
        </references>
      </pivotArea>
    </format>
    <format dxfId="4983">
      <pivotArea dataOnly="0" labelOnly="1" outline="0" fieldPosition="0">
        <references count="2">
          <reference field="1" count="1" selected="0">
            <x v="5843"/>
          </reference>
          <reference field="3" count="1">
            <x v="3173"/>
          </reference>
        </references>
      </pivotArea>
    </format>
    <format dxfId="4982">
      <pivotArea dataOnly="0" labelOnly="1" outline="0" fieldPosition="0">
        <references count="2">
          <reference field="1" count="1" selected="0">
            <x v="5844"/>
          </reference>
          <reference field="3" count="1">
            <x v="344"/>
          </reference>
        </references>
      </pivotArea>
    </format>
    <format dxfId="4981">
      <pivotArea dataOnly="0" labelOnly="1" outline="0" fieldPosition="0">
        <references count="2">
          <reference field="1" count="1" selected="0">
            <x v="5845"/>
          </reference>
          <reference field="3" count="1">
            <x v="3859"/>
          </reference>
        </references>
      </pivotArea>
    </format>
    <format dxfId="4980">
      <pivotArea dataOnly="0" labelOnly="1" outline="0" fieldPosition="0">
        <references count="2">
          <reference field="1" count="1" selected="0">
            <x v="5846"/>
          </reference>
          <reference field="3" count="1">
            <x v="344"/>
          </reference>
        </references>
      </pivotArea>
    </format>
    <format dxfId="4979">
      <pivotArea dataOnly="0" labelOnly="1" outline="0" fieldPosition="0">
        <references count="2">
          <reference field="1" count="1" selected="0">
            <x v="5847"/>
          </reference>
          <reference field="3" count="1">
            <x v="3365"/>
          </reference>
        </references>
      </pivotArea>
    </format>
    <format dxfId="4978">
      <pivotArea dataOnly="0" labelOnly="1" outline="0" fieldPosition="0">
        <references count="2">
          <reference field="1" count="1" selected="0">
            <x v="5848"/>
          </reference>
          <reference field="3" count="1">
            <x v="344"/>
          </reference>
        </references>
      </pivotArea>
    </format>
    <format dxfId="4977">
      <pivotArea dataOnly="0" labelOnly="1" outline="0" fieldPosition="0">
        <references count="2">
          <reference field="1" count="1" selected="0">
            <x v="5849"/>
          </reference>
          <reference field="3" count="1">
            <x v="345"/>
          </reference>
        </references>
      </pivotArea>
    </format>
    <format dxfId="4976">
      <pivotArea dataOnly="0" labelOnly="1" outline="0" fieldPosition="0">
        <references count="2">
          <reference field="1" count="1" selected="0">
            <x v="5850"/>
          </reference>
          <reference field="3" count="1">
            <x v="9"/>
          </reference>
        </references>
      </pivotArea>
    </format>
    <format dxfId="4975">
      <pivotArea dataOnly="0" labelOnly="1" outline="0" fieldPosition="0">
        <references count="2">
          <reference field="1" count="1" selected="0">
            <x v="5851"/>
          </reference>
          <reference field="3" count="1">
            <x v="345"/>
          </reference>
        </references>
      </pivotArea>
    </format>
    <format dxfId="4974">
      <pivotArea dataOnly="0" labelOnly="1" outline="0" fieldPosition="0">
        <references count="2">
          <reference field="1" count="1" selected="0">
            <x v="5855"/>
          </reference>
          <reference field="3" count="1">
            <x v="3859"/>
          </reference>
        </references>
      </pivotArea>
    </format>
    <format dxfId="4973">
      <pivotArea dataOnly="0" labelOnly="1" outline="0" fieldPosition="0">
        <references count="2">
          <reference field="1" count="1" selected="0">
            <x v="5856"/>
          </reference>
          <reference field="3" count="1">
            <x v="345"/>
          </reference>
        </references>
      </pivotArea>
    </format>
    <format dxfId="4972">
      <pivotArea dataOnly="0" labelOnly="1" outline="0" fieldPosition="0">
        <references count="2">
          <reference field="1" count="1" selected="0">
            <x v="5857"/>
          </reference>
          <reference field="3" count="1">
            <x v="3173"/>
          </reference>
        </references>
      </pivotArea>
    </format>
    <format dxfId="4971">
      <pivotArea dataOnly="0" labelOnly="1" outline="0" fieldPosition="0">
        <references count="2">
          <reference field="1" count="1" selected="0">
            <x v="5858"/>
          </reference>
          <reference field="3" count="1">
            <x v="345"/>
          </reference>
        </references>
      </pivotArea>
    </format>
    <format dxfId="4970">
      <pivotArea dataOnly="0" labelOnly="1" outline="0" fieldPosition="0">
        <references count="2">
          <reference field="1" count="1" selected="0">
            <x v="5859"/>
          </reference>
          <reference field="3" count="1">
            <x v="3859"/>
          </reference>
        </references>
      </pivotArea>
    </format>
    <format dxfId="4969">
      <pivotArea dataOnly="0" labelOnly="1" outline="0" fieldPosition="0">
        <references count="2">
          <reference field="1" count="1" selected="0">
            <x v="5860"/>
          </reference>
          <reference field="3" count="1">
            <x v="345"/>
          </reference>
        </references>
      </pivotArea>
    </format>
    <format dxfId="4968">
      <pivotArea dataOnly="0" labelOnly="1" outline="0" fieldPosition="0">
        <references count="2">
          <reference field="1" count="1" selected="0">
            <x v="5861"/>
          </reference>
          <reference field="3" count="1">
            <x v="3365"/>
          </reference>
        </references>
      </pivotArea>
    </format>
    <format dxfId="4967">
      <pivotArea dataOnly="0" labelOnly="1" outline="0" fieldPosition="0">
        <references count="2">
          <reference field="1" count="1" selected="0">
            <x v="5862"/>
          </reference>
          <reference field="3" count="1">
            <x v="345"/>
          </reference>
        </references>
      </pivotArea>
    </format>
    <format dxfId="4966">
      <pivotArea dataOnly="0" labelOnly="1" outline="0" fieldPosition="0">
        <references count="2">
          <reference field="1" count="1" selected="0">
            <x v="5863"/>
          </reference>
          <reference field="3" count="1">
            <x v="346"/>
          </reference>
        </references>
      </pivotArea>
    </format>
    <format dxfId="4965">
      <pivotArea dataOnly="0" labelOnly="1" outline="0" fieldPosition="0">
        <references count="2">
          <reference field="1" count="1" selected="0">
            <x v="5864"/>
          </reference>
          <reference field="3" count="1">
            <x v="9"/>
          </reference>
        </references>
      </pivotArea>
    </format>
    <format dxfId="4964">
      <pivotArea dataOnly="0" labelOnly="1" outline="0" fieldPosition="0">
        <references count="2">
          <reference field="1" count="1" selected="0">
            <x v="5865"/>
          </reference>
          <reference field="3" count="1">
            <x v="346"/>
          </reference>
        </references>
      </pivotArea>
    </format>
    <format dxfId="4963">
      <pivotArea dataOnly="0" labelOnly="1" outline="0" fieldPosition="0">
        <references count="2">
          <reference field="1" count="1" selected="0">
            <x v="5869"/>
          </reference>
          <reference field="3" count="1">
            <x v="3859"/>
          </reference>
        </references>
      </pivotArea>
    </format>
    <format dxfId="4962">
      <pivotArea dataOnly="0" labelOnly="1" outline="0" fieldPosition="0">
        <references count="2">
          <reference field="1" count="1" selected="0">
            <x v="5870"/>
          </reference>
          <reference field="3" count="1">
            <x v="346"/>
          </reference>
        </references>
      </pivotArea>
    </format>
    <format dxfId="4961">
      <pivotArea dataOnly="0" labelOnly="1" outline="0" fieldPosition="0">
        <references count="2">
          <reference field="1" count="1" selected="0">
            <x v="5871"/>
          </reference>
          <reference field="3" count="1">
            <x v="3173"/>
          </reference>
        </references>
      </pivotArea>
    </format>
    <format dxfId="4960">
      <pivotArea dataOnly="0" labelOnly="1" outline="0" fieldPosition="0">
        <references count="2">
          <reference field="1" count="1" selected="0">
            <x v="5872"/>
          </reference>
          <reference field="3" count="1">
            <x v="346"/>
          </reference>
        </references>
      </pivotArea>
    </format>
    <format dxfId="4959">
      <pivotArea dataOnly="0" labelOnly="1" outline="0" fieldPosition="0">
        <references count="2">
          <reference field="1" count="1" selected="0">
            <x v="5873"/>
          </reference>
          <reference field="3" count="1">
            <x v="3859"/>
          </reference>
        </references>
      </pivotArea>
    </format>
    <format dxfId="4958">
      <pivotArea dataOnly="0" labelOnly="1" outline="0" fieldPosition="0">
        <references count="2">
          <reference field="1" count="1" selected="0">
            <x v="5874"/>
          </reference>
          <reference field="3" count="1">
            <x v="346"/>
          </reference>
        </references>
      </pivotArea>
    </format>
    <format dxfId="4957">
      <pivotArea dataOnly="0" labelOnly="1" outline="0" fieldPosition="0">
        <references count="2">
          <reference field="1" count="1" selected="0">
            <x v="5875"/>
          </reference>
          <reference field="3" count="1">
            <x v="3365"/>
          </reference>
        </references>
      </pivotArea>
    </format>
    <format dxfId="4956">
      <pivotArea dataOnly="0" labelOnly="1" outline="0" fieldPosition="0">
        <references count="2">
          <reference field="1" count="1" selected="0">
            <x v="5876"/>
          </reference>
          <reference field="3" count="1">
            <x v="346"/>
          </reference>
        </references>
      </pivotArea>
    </format>
    <format dxfId="4955">
      <pivotArea dataOnly="0" labelOnly="1" outline="0" fieldPosition="0">
        <references count="2">
          <reference field="1" count="1" selected="0">
            <x v="5877"/>
          </reference>
          <reference field="3" count="1">
            <x v="347"/>
          </reference>
        </references>
      </pivotArea>
    </format>
    <format dxfId="4954">
      <pivotArea dataOnly="0" labelOnly="1" outline="0" fieldPosition="0">
        <references count="2">
          <reference field="1" count="1" selected="0">
            <x v="5878"/>
          </reference>
          <reference field="3" count="1">
            <x v="9"/>
          </reference>
        </references>
      </pivotArea>
    </format>
    <format dxfId="4953">
      <pivotArea dataOnly="0" labelOnly="1" outline="0" fieldPosition="0">
        <references count="2">
          <reference field="1" count="1" selected="0">
            <x v="5879"/>
          </reference>
          <reference field="3" count="1">
            <x v="347"/>
          </reference>
        </references>
      </pivotArea>
    </format>
    <format dxfId="4952">
      <pivotArea dataOnly="0" labelOnly="1" outline="0" fieldPosition="0">
        <references count="2">
          <reference field="1" count="1" selected="0">
            <x v="5883"/>
          </reference>
          <reference field="3" count="1">
            <x v="3859"/>
          </reference>
        </references>
      </pivotArea>
    </format>
    <format dxfId="4951">
      <pivotArea dataOnly="0" labelOnly="1" outline="0" fieldPosition="0">
        <references count="2">
          <reference field="1" count="1" selected="0">
            <x v="5884"/>
          </reference>
          <reference field="3" count="1">
            <x v="347"/>
          </reference>
        </references>
      </pivotArea>
    </format>
    <format dxfId="4950">
      <pivotArea dataOnly="0" labelOnly="1" outline="0" fieldPosition="0">
        <references count="2">
          <reference field="1" count="1" selected="0">
            <x v="5885"/>
          </reference>
          <reference field="3" count="1">
            <x v="3173"/>
          </reference>
        </references>
      </pivotArea>
    </format>
    <format dxfId="4949">
      <pivotArea dataOnly="0" labelOnly="1" outline="0" fieldPosition="0">
        <references count="2">
          <reference field="1" count="1" selected="0">
            <x v="5886"/>
          </reference>
          <reference field="3" count="1">
            <x v="347"/>
          </reference>
        </references>
      </pivotArea>
    </format>
    <format dxfId="4948">
      <pivotArea dataOnly="0" labelOnly="1" outline="0" fieldPosition="0">
        <references count="2">
          <reference field="1" count="1" selected="0">
            <x v="5887"/>
          </reference>
          <reference field="3" count="1">
            <x v="3859"/>
          </reference>
        </references>
      </pivotArea>
    </format>
    <format dxfId="4947">
      <pivotArea dataOnly="0" labelOnly="1" outline="0" fieldPosition="0">
        <references count="2">
          <reference field="1" count="1" selected="0">
            <x v="5888"/>
          </reference>
          <reference field="3" count="1">
            <x v="347"/>
          </reference>
        </references>
      </pivotArea>
    </format>
    <format dxfId="4946">
      <pivotArea dataOnly="0" labelOnly="1" outline="0" fieldPosition="0">
        <references count="2">
          <reference field="1" count="1" selected="0">
            <x v="5889"/>
          </reference>
          <reference field="3" count="1">
            <x v="3365"/>
          </reference>
        </references>
      </pivotArea>
    </format>
    <format dxfId="4945">
      <pivotArea dataOnly="0" labelOnly="1" outline="0" fieldPosition="0">
        <references count="2">
          <reference field="1" count="1" selected="0">
            <x v="5890"/>
          </reference>
          <reference field="3" count="1">
            <x v="347"/>
          </reference>
        </references>
      </pivotArea>
    </format>
    <format dxfId="4944">
      <pivotArea dataOnly="0" labelOnly="1" outline="0" fieldPosition="0">
        <references count="2">
          <reference field="1" count="1" selected="0">
            <x v="5891"/>
          </reference>
          <reference field="3" count="1">
            <x v="348"/>
          </reference>
        </references>
      </pivotArea>
    </format>
    <format dxfId="4943">
      <pivotArea dataOnly="0" labelOnly="1" outline="0" fieldPosition="0">
        <references count="2">
          <reference field="1" count="1" selected="0">
            <x v="5892"/>
          </reference>
          <reference field="3" count="1">
            <x v="9"/>
          </reference>
        </references>
      </pivotArea>
    </format>
    <format dxfId="4942">
      <pivotArea dataOnly="0" labelOnly="1" outline="0" fieldPosition="0">
        <references count="2">
          <reference field="1" count="1" selected="0">
            <x v="5893"/>
          </reference>
          <reference field="3" count="1">
            <x v="348"/>
          </reference>
        </references>
      </pivotArea>
    </format>
    <format dxfId="4941">
      <pivotArea dataOnly="0" labelOnly="1" outline="0" fieldPosition="0">
        <references count="2">
          <reference field="1" count="1" selected="0">
            <x v="5897"/>
          </reference>
          <reference field="3" count="1">
            <x v="3859"/>
          </reference>
        </references>
      </pivotArea>
    </format>
    <format dxfId="4940">
      <pivotArea dataOnly="0" labelOnly="1" outline="0" fieldPosition="0">
        <references count="2">
          <reference field="1" count="1" selected="0">
            <x v="5898"/>
          </reference>
          <reference field="3" count="1">
            <x v="348"/>
          </reference>
        </references>
      </pivotArea>
    </format>
    <format dxfId="4939">
      <pivotArea dataOnly="0" labelOnly="1" outline="0" fieldPosition="0">
        <references count="2">
          <reference field="1" count="1" selected="0">
            <x v="5899"/>
          </reference>
          <reference field="3" count="1">
            <x v="3173"/>
          </reference>
        </references>
      </pivotArea>
    </format>
    <format dxfId="4938">
      <pivotArea dataOnly="0" labelOnly="1" outline="0" fieldPosition="0">
        <references count="2">
          <reference field="1" count="1" selected="0">
            <x v="5900"/>
          </reference>
          <reference field="3" count="1">
            <x v="348"/>
          </reference>
        </references>
      </pivotArea>
    </format>
    <format dxfId="4937">
      <pivotArea dataOnly="0" labelOnly="1" outline="0" fieldPosition="0">
        <references count="2">
          <reference field="1" count="1" selected="0">
            <x v="5901"/>
          </reference>
          <reference field="3" count="1">
            <x v="3859"/>
          </reference>
        </references>
      </pivotArea>
    </format>
    <format dxfId="4936">
      <pivotArea dataOnly="0" labelOnly="1" outline="0" fieldPosition="0">
        <references count="2">
          <reference field="1" count="1" selected="0">
            <x v="5902"/>
          </reference>
          <reference field="3" count="1">
            <x v="348"/>
          </reference>
        </references>
      </pivotArea>
    </format>
    <format dxfId="4935">
      <pivotArea dataOnly="0" labelOnly="1" outline="0" fieldPosition="0">
        <references count="2">
          <reference field="1" count="1" selected="0">
            <x v="5903"/>
          </reference>
          <reference field="3" count="1">
            <x v="3365"/>
          </reference>
        </references>
      </pivotArea>
    </format>
    <format dxfId="4934">
      <pivotArea dataOnly="0" labelOnly="1" outline="0" fieldPosition="0">
        <references count="2">
          <reference field="1" count="1" selected="0">
            <x v="5904"/>
          </reference>
          <reference field="3" count="1">
            <x v="348"/>
          </reference>
        </references>
      </pivotArea>
    </format>
    <format dxfId="4933">
      <pivotArea dataOnly="0" labelOnly="1" outline="0" fieldPosition="0">
        <references count="2">
          <reference field="1" count="1" selected="0">
            <x v="5905"/>
          </reference>
          <reference field="3" count="1">
            <x v="349"/>
          </reference>
        </references>
      </pivotArea>
    </format>
    <format dxfId="4932">
      <pivotArea dataOnly="0" labelOnly="1" outline="0" fieldPosition="0">
        <references count="2">
          <reference field="1" count="1" selected="0">
            <x v="5906"/>
          </reference>
          <reference field="3" count="1">
            <x v="350"/>
          </reference>
        </references>
      </pivotArea>
    </format>
    <format dxfId="4931">
      <pivotArea dataOnly="0" labelOnly="1" outline="0" fieldPosition="0">
        <references count="2">
          <reference field="1" count="1" selected="0">
            <x v="5907"/>
          </reference>
          <reference field="3" count="1">
            <x v="9"/>
          </reference>
        </references>
      </pivotArea>
    </format>
    <format dxfId="4930">
      <pivotArea dataOnly="0" labelOnly="1" outline="0" fieldPosition="0">
        <references count="2">
          <reference field="1" count="1" selected="0">
            <x v="5908"/>
          </reference>
          <reference field="3" count="1">
            <x v="350"/>
          </reference>
        </references>
      </pivotArea>
    </format>
    <format dxfId="4929">
      <pivotArea dataOnly="0" labelOnly="1" outline="0" fieldPosition="0">
        <references count="2">
          <reference field="1" count="1" selected="0">
            <x v="5912"/>
          </reference>
          <reference field="3" count="1">
            <x v="3859"/>
          </reference>
        </references>
      </pivotArea>
    </format>
    <format dxfId="4928">
      <pivotArea dataOnly="0" labelOnly="1" outline="0" fieldPosition="0">
        <references count="2">
          <reference field="1" count="1" selected="0">
            <x v="5913"/>
          </reference>
          <reference field="3" count="1">
            <x v="350"/>
          </reference>
        </references>
      </pivotArea>
    </format>
    <format dxfId="4927">
      <pivotArea dataOnly="0" labelOnly="1" outline="0" fieldPosition="0">
        <references count="2">
          <reference field="1" count="1" selected="0">
            <x v="5914"/>
          </reference>
          <reference field="3" count="1">
            <x v="3173"/>
          </reference>
        </references>
      </pivotArea>
    </format>
    <format dxfId="4926">
      <pivotArea dataOnly="0" labelOnly="1" outline="0" fieldPosition="0">
        <references count="2">
          <reference field="1" count="1" selected="0">
            <x v="5915"/>
          </reference>
          <reference field="3" count="1">
            <x v="350"/>
          </reference>
        </references>
      </pivotArea>
    </format>
    <format dxfId="4925">
      <pivotArea dataOnly="0" labelOnly="1" outline="0" fieldPosition="0">
        <references count="2">
          <reference field="1" count="1" selected="0">
            <x v="5916"/>
          </reference>
          <reference field="3" count="1">
            <x v="3859"/>
          </reference>
        </references>
      </pivotArea>
    </format>
    <format dxfId="4924">
      <pivotArea dataOnly="0" labelOnly="1" outline="0" fieldPosition="0">
        <references count="2">
          <reference field="1" count="1" selected="0">
            <x v="5917"/>
          </reference>
          <reference field="3" count="1">
            <x v="350"/>
          </reference>
        </references>
      </pivotArea>
    </format>
    <format dxfId="4923">
      <pivotArea dataOnly="0" labelOnly="1" outline="0" fieldPosition="0">
        <references count="2">
          <reference field="1" count="1" selected="0">
            <x v="5918"/>
          </reference>
          <reference field="3" count="1">
            <x v="3365"/>
          </reference>
        </references>
      </pivotArea>
    </format>
    <format dxfId="4922">
      <pivotArea dataOnly="0" labelOnly="1" outline="0" fieldPosition="0">
        <references count="2">
          <reference field="1" count="1" selected="0">
            <x v="5919"/>
          </reference>
          <reference field="3" count="1">
            <x v="350"/>
          </reference>
        </references>
      </pivotArea>
    </format>
    <format dxfId="4921">
      <pivotArea dataOnly="0" labelOnly="1" outline="0" fieldPosition="0">
        <references count="2">
          <reference field="1" count="1" selected="0">
            <x v="5920"/>
          </reference>
          <reference field="3" count="1">
            <x v="351"/>
          </reference>
        </references>
      </pivotArea>
    </format>
    <format dxfId="4920">
      <pivotArea dataOnly="0" labelOnly="1" outline="0" fieldPosition="0">
        <references count="2">
          <reference field="1" count="1" selected="0">
            <x v="5921"/>
          </reference>
          <reference field="3" count="1">
            <x v="9"/>
          </reference>
        </references>
      </pivotArea>
    </format>
    <format dxfId="4919">
      <pivotArea dataOnly="0" labelOnly="1" outline="0" fieldPosition="0">
        <references count="2">
          <reference field="1" count="1" selected="0">
            <x v="5922"/>
          </reference>
          <reference field="3" count="1">
            <x v="351"/>
          </reference>
        </references>
      </pivotArea>
    </format>
    <format dxfId="4918">
      <pivotArea dataOnly="0" labelOnly="1" outline="0" fieldPosition="0">
        <references count="2">
          <reference field="1" count="1" selected="0">
            <x v="5926"/>
          </reference>
          <reference field="3" count="1">
            <x v="3859"/>
          </reference>
        </references>
      </pivotArea>
    </format>
    <format dxfId="4917">
      <pivotArea dataOnly="0" labelOnly="1" outline="0" fieldPosition="0">
        <references count="2">
          <reference field="1" count="1" selected="0">
            <x v="5927"/>
          </reference>
          <reference field="3" count="1">
            <x v="351"/>
          </reference>
        </references>
      </pivotArea>
    </format>
    <format dxfId="4916">
      <pivotArea dataOnly="0" labelOnly="1" outline="0" fieldPosition="0">
        <references count="2">
          <reference field="1" count="1" selected="0">
            <x v="5928"/>
          </reference>
          <reference field="3" count="1">
            <x v="3173"/>
          </reference>
        </references>
      </pivotArea>
    </format>
    <format dxfId="4915">
      <pivotArea dataOnly="0" labelOnly="1" outline="0" fieldPosition="0">
        <references count="2">
          <reference field="1" count="1" selected="0">
            <x v="5929"/>
          </reference>
          <reference field="3" count="1">
            <x v="351"/>
          </reference>
        </references>
      </pivotArea>
    </format>
    <format dxfId="4914">
      <pivotArea dataOnly="0" labelOnly="1" outline="0" fieldPosition="0">
        <references count="2">
          <reference field="1" count="1" selected="0">
            <x v="5930"/>
          </reference>
          <reference field="3" count="1">
            <x v="3859"/>
          </reference>
        </references>
      </pivotArea>
    </format>
    <format dxfId="4913">
      <pivotArea dataOnly="0" labelOnly="1" outline="0" fieldPosition="0">
        <references count="2">
          <reference field="1" count="1" selected="0">
            <x v="5931"/>
          </reference>
          <reference field="3" count="1">
            <x v="351"/>
          </reference>
        </references>
      </pivotArea>
    </format>
    <format dxfId="4912">
      <pivotArea dataOnly="0" labelOnly="1" outline="0" fieldPosition="0">
        <references count="2">
          <reference field="1" count="1" selected="0">
            <x v="5932"/>
          </reference>
          <reference field="3" count="1">
            <x v="3365"/>
          </reference>
        </references>
      </pivotArea>
    </format>
    <format dxfId="4911">
      <pivotArea dataOnly="0" labelOnly="1" outline="0" fieldPosition="0">
        <references count="2">
          <reference field="1" count="1" selected="0">
            <x v="5933"/>
          </reference>
          <reference field="3" count="1">
            <x v="351"/>
          </reference>
        </references>
      </pivotArea>
    </format>
    <format dxfId="4910">
      <pivotArea dataOnly="0" labelOnly="1" outline="0" fieldPosition="0">
        <references count="2">
          <reference field="1" count="1" selected="0">
            <x v="5934"/>
          </reference>
          <reference field="3" count="1">
            <x v="352"/>
          </reference>
        </references>
      </pivotArea>
    </format>
    <format dxfId="4909">
      <pivotArea dataOnly="0" labelOnly="1" outline="0" fieldPosition="0">
        <references count="2">
          <reference field="1" count="1" selected="0">
            <x v="5935"/>
          </reference>
          <reference field="3" count="1">
            <x v="9"/>
          </reference>
        </references>
      </pivotArea>
    </format>
    <format dxfId="4908">
      <pivotArea dataOnly="0" labelOnly="1" outline="0" fieldPosition="0">
        <references count="2">
          <reference field="1" count="1" selected="0">
            <x v="5936"/>
          </reference>
          <reference field="3" count="1">
            <x v="352"/>
          </reference>
        </references>
      </pivotArea>
    </format>
    <format dxfId="4907">
      <pivotArea dataOnly="0" labelOnly="1" outline="0" fieldPosition="0">
        <references count="2">
          <reference field="1" count="1" selected="0">
            <x v="5940"/>
          </reference>
          <reference field="3" count="1">
            <x v="3859"/>
          </reference>
        </references>
      </pivotArea>
    </format>
    <format dxfId="4906">
      <pivotArea dataOnly="0" labelOnly="1" outline="0" fieldPosition="0">
        <references count="2">
          <reference field="1" count="1" selected="0">
            <x v="5941"/>
          </reference>
          <reference field="3" count="1">
            <x v="352"/>
          </reference>
        </references>
      </pivotArea>
    </format>
    <format dxfId="4905">
      <pivotArea dataOnly="0" labelOnly="1" outline="0" fieldPosition="0">
        <references count="2">
          <reference field="1" count="1" selected="0">
            <x v="5942"/>
          </reference>
          <reference field="3" count="1">
            <x v="3173"/>
          </reference>
        </references>
      </pivotArea>
    </format>
    <format dxfId="4904">
      <pivotArea dataOnly="0" labelOnly="1" outline="0" fieldPosition="0">
        <references count="2">
          <reference field="1" count="1" selected="0">
            <x v="5943"/>
          </reference>
          <reference field="3" count="1">
            <x v="352"/>
          </reference>
        </references>
      </pivotArea>
    </format>
    <format dxfId="4903">
      <pivotArea dataOnly="0" labelOnly="1" outline="0" fieldPosition="0">
        <references count="2">
          <reference field="1" count="1" selected="0">
            <x v="5944"/>
          </reference>
          <reference field="3" count="1">
            <x v="3859"/>
          </reference>
        </references>
      </pivotArea>
    </format>
    <format dxfId="4902">
      <pivotArea dataOnly="0" labelOnly="1" outline="0" fieldPosition="0">
        <references count="2">
          <reference field="1" count="1" selected="0">
            <x v="5945"/>
          </reference>
          <reference field="3" count="1">
            <x v="352"/>
          </reference>
        </references>
      </pivotArea>
    </format>
    <format dxfId="4901">
      <pivotArea dataOnly="0" labelOnly="1" outline="0" fieldPosition="0">
        <references count="2">
          <reference field="1" count="1" selected="0">
            <x v="5946"/>
          </reference>
          <reference field="3" count="1">
            <x v="3365"/>
          </reference>
        </references>
      </pivotArea>
    </format>
    <format dxfId="4900">
      <pivotArea dataOnly="0" labelOnly="1" outline="0" fieldPosition="0">
        <references count="2">
          <reference field="1" count="1" selected="0">
            <x v="5947"/>
          </reference>
          <reference field="3" count="1">
            <x v="352"/>
          </reference>
        </references>
      </pivotArea>
    </format>
    <format dxfId="4899">
      <pivotArea dataOnly="0" labelOnly="1" outline="0" fieldPosition="0">
        <references count="2">
          <reference field="1" count="1" selected="0">
            <x v="5948"/>
          </reference>
          <reference field="3" count="1">
            <x v="353"/>
          </reference>
        </references>
      </pivotArea>
    </format>
    <format dxfId="4898">
      <pivotArea dataOnly="0" labelOnly="1" outline="0" fieldPosition="0">
        <references count="2">
          <reference field="1" count="1" selected="0">
            <x v="5949"/>
          </reference>
          <reference field="3" count="1">
            <x v="9"/>
          </reference>
        </references>
      </pivotArea>
    </format>
    <format dxfId="4897">
      <pivotArea dataOnly="0" labelOnly="1" outline="0" fieldPosition="0">
        <references count="2">
          <reference field="1" count="1" selected="0">
            <x v="5950"/>
          </reference>
          <reference field="3" count="1">
            <x v="353"/>
          </reference>
        </references>
      </pivotArea>
    </format>
    <format dxfId="4896">
      <pivotArea dataOnly="0" labelOnly="1" outline="0" fieldPosition="0">
        <references count="2">
          <reference field="1" count="1" selected="0">
            <x v="5954"/>
          </reference>
          <reference field="3" count="1">
            <x v="3859"/>
          </reference>
        </references>
      </pivotArea>
    </format>
    <format dxfId="4895">
      <pivotArea dataOnly="0" labelOnly="1" outline="0" fieldPosition="0">
        <references count="2">
          <reference field="1" count="1" selected="0">
            <x v="5955"/>
          </reference>
          <reference field="3" count="1">
            <x v="353"/>
          </reference>
        </references>
      </pivotArea>
    </format>
    <format dxfId="4894">
      <pivotArea dataOnly="0" labelOnly="1" outline="0" fieldPosition="0">
        <references count="2">
          <reference field="1" count="1" selected="0">
            <x v="5956"/>
          </reference>
          <reference field="3" count="1">
            <x v="3173"/>
          </reference>
        </references>
      </pivotArea>
    </format>
    <format dxfId="4893">
      <pivotArea dataOnly="0" labelOnly="1" outline="0" fieldPosition="0">
        <references count="2">
          <reference field="1" count="1" selected="0">
            <x v="5957"/>
          </reference>
          <reference field="3" count="1">
            <x v="353"/>
          </reference>
        </references>
      </pivotArea>
    </format>
    <format dxfId="4892">
      <pivotArea dataOnly="0" labelOnly="1" outline="0" fieldPosition="0">
        <references count="2">
          <reference field="1" count="1" selected="0">
            <x v="5958"/>
          </reference>
          <reference field="3" count="1">
            <x v="3859"/>
          </reference>
        </references>
      </pivotArea>
    </format>
    <format dxfId="4891">
      <pivotArea dataOnly="0" labelOnly="1" outline="0" fieldPosition="0">
        <references count="2">
          <reference field="1" count="1" selected="0">
            <x v="5959"/>
          </reference>
          <reference field="3" count="1">
            <x v="353"/>
          </reference>
        </references>
      </pivotArea>
    </format>
    <format dxfId="4890">
      <pivotArea dataOnly="0" labelOnly="1" outline="0" fieldPosition="0">
        <references count="2">
          <reference field="1" count="1" selected="0">
            <x v="5960"/>
          </reference>
          <reference field="3" count="1">
            <x v="3365"/>
          </reference>
        </references>
      </pivotArea>
    </format>
    <format dxfId="4889">
      <pivotArea dataOnly="0" labelOnly="1" outline="0" fieldPosition="0">
        <references count="2">
          <reference field="1" count="1" selected="0">
            <x v="5961"/>
          </reference>
          <reference field="3" count="1">
            <x v="353"/>
          </reference>
        </references>
      </pivotArea>
    </format>
    <format dxfId="4888">
      <pivotArea dataOnly="0" labelOnly="1" outline="0" fieldPosition="0">
        <references count="2">
          <reference field="1" count="1" selected="0">
            <x v="5962"/>
          </reference>
          <reference field="3" count="1">
            <x v="354"/>
          </reference>
        </references>
      </pivotArea>
    </format>
    <format dxfId="4887">
      <pivotArea dataOnly="0" labelOnly="1" outline="0" fieldPosition="0">
        <references count="2">
          <reference field="1" count="1" selected="0">
            <x v="5963"/>
          </reference>
          <reference field="3" count="1">
            <x v="9"/>
          </reference>
        </references>
      </pivotArea>
    </format>
    <format dxfId="4886">
      <pivotArea dataOnly="0" labelOnly="1" outline="0" fieldPosition="0">
        <references count="2">
          <reference field="1" count="1" selected="0">
            <x v="5964"/>
          </reference>
          <reference field="3" count="1">
            <x v="354"/>
          </reference>
        </references>
      </pivotArea>
    </format>
    <format dxfId="4885">
      <pivotArea dataOnly="0" labelOnly="1" outline="0" fieldPosition="0">
        <references count="2">
          <reference field="1" count="1" selected="0">
            <x v="5968"/>
          </reference>
          <reference field="3" count="1">
            <x v="3859"/>
          </reference>
        </references>
      </pivotArea>
    </format>
    <format dxfId="4884">
      <pivotArea dataOnly="0" labelOnly="1" outline="0" fieldPosition="0">
        <references count="2">
          <reference field="1" count="1" selected="0">
            <x v="5969"/>
          </reference>
          <reference field="3" count="1">
            <x v="354"/>
          </reference>
        </references>
      </pivotArea>
    </format>
    <format dxfId="4883">
      <pivotArea dataOnly="0" labelOnly="1" outline="0" fieldPosition="0">
        <references count="2">
          <reference field="1" count="1" selected="0">
            <x v="5970"/>
          </reference>
          <reference field="3" count="1">
            <x v="3173"/>
          </reference>
        </references>
      </pivotArea>
    </format>
    <format dxfId="4882">
      <pivotArea dataOnly="0" labelOnly="1" outline="0" fieldPosition="0">
        <references count="2">
          <reference field="1" count="1" selected="0">
            <x v="5971"/>
          </reference>
          <reference field="3" count="1">
            <x v="354"/>
          </reference>
        </references>
      </pivotArea>
    </format>
    <format dxfId="4881">
      <pivotArea dataOnly="0" labelOnly="1" outline="0" fieldPosition="0">
        <references count="2">
          <reference field="1" count="1" selected="0">
            <x v="5972"/>
          </reference>
          <reference field="3" count="1">
            <x v="3859"/>
          </reference>
        </references>
      </pivotArea>
    </format>
    <format dxfId="4880">
      <pivotArea dataOnly="0" labelOnly="1" outline="0" fieldPosition="0">
        <references count="2">
          <reference field="1" count="1" selected="0">
            <x v="5973"/>
          </reference>
          <reference field="3" count="1">
            <x v="354"/>
          </reference>
        </references>
      </pivotArea>
    </format>
    <format dxfId="4879">
      <pivotArea dataOnly="0" labelOnly="1" outline="0" fieldPosition="0">
        <references count="2">
          <reference field="1" count="1" selected="0">
            <x v="5974"/>
          </reference>
          <reference field="3" count="1">
            <x v="3365"/>
          </reference>
        </references>
      </pivotArea>
    </format>
    <format dxfId="4878">
      <pivotArea dataOnly="0" labelOnly="1" outline="0" fieldPosition="0">
        <references count="2">
          <reference field="1" count="1" selected="0">
            <x v="5975"/>
          </reference>
          <reference field="3" count="1">
            <x v="354"/>
          </reference>
        </references>
      </pivotArea>
    </format>
    <format dxfId="4877">
      <pivotArea dataOnly="0" labelOnly="1" outline="0" fieldPosition="0">
        <references count="2">
          <reference field="1" count="1" selected="0">
            <x v="5976"/>
          </reference>
          <reference field="3" count="1">
            <x v="355"/>
          </reference>
        </references>
      </pivotArea>
    </format>
    <format dxfId="4876">
      <pivotArea dataOnly="0" labelOnly="1" outline="0" fieldPosition="0">
        <references count="2">
          <reference field="1" count="1" selected="0">
            <x v="5977"/>
          </reference>
          <reference field="3" count="1">
            <x v="9"/>
          </reference>
        </references>
      </pivotArea>
    </format>
    <format dxfId="4875">
      <pivotArea dataOnly="0" labelOnly="1" outline="0" fieldPosition="0">
        <references count="2">
          <reference field="1" count="1" selected="0">
            <x v="5978"/>
          </reference>
          <reference field="3" count="1">
            <x v="355"/>
          </reference>
        </references>
      </pivotArea>
    </format>
    <format dxfId="4874">
      <pivotArea dataOnly="0" labelOnly="1" outline="0" fieldPosition="0">
        <references count="2">
          <reference field="1" count="1" selected="0">
            <x v="5982"/>
          </reference>
          <reference field="3" count="1">
            <x v="3859"/>
          </reference>
        </references>
      </pivotArea>
    </format>
    <format dxfId="4873">
      <pivotArea dataOnly="0" labelOnly="1" outline="0" fieldPosition="0">
        <references count="2">
          <reference field="1" count="1" selected="0">
            <x v="5983"/>
          </reference>
          <reference field="3" count="1">
            <x v="355"/>
          </reference>
        </references>
      </pivotArea>
    </format>
    <format dxfId="4872">
      <pivotArea dataOnly="0" labelOnly="1" outline="0" fieldPosition="0">
        <references count="2">
          <reference field="1" count="1" selected="0">
            <x v="5984"/>
          </reference>
          <reference field="3" count="1">
            <x v="3173"/>
          </reference>
        </references>
      </pivotArea>
    </format>
    <format dxfId="4871">
      <pivotArea dataOnly="0" labelOnly="1" outline="0" fieldPosition="0">
        <references count="2">
          <reference field="1" count="1" selected="0">
            <x v="5985"/>
          </reference>
          <reference field="3" count="1">
            <x v="355"/>
          </reference>
        </references>
      </pivotArea>
    </format>
    <format dxfId="4870">
      <pivotArea dataOnly="0" labelOnly="1" outline="0" fieldPosition="0">
        <references count="2">
          <reference field="1" count="1" selected="0">
            <x v="5986"/>
          </reference>
          <reference field="3" count="1">
            <x v="3859"/>
          </reference>
        </references>
      </pivotArea>
    </format>
    <format dxfId="4869">
      <pivotArea dataOnly="0" labelOnly="1" outline="0" fieldPosition="0">
        <references count="2">
          <reference field="1" count="1" selected="0">
            <x v="5987"/>
          </reference>
          <reference field="3" count="1">
            <x v="355"/>
          </reference>
        </references>
      </pivotArea>
    </format>
    <format dxfId="4868">
      <pivotArea dataOnly="0" labelOnly="1" outline="0" fieldPosition="0">
        <references count="2">
          <reference field="1" count="1" selected="0">
            <x v="5988"/>
          </reference>
          <reference field="3" count="1">
            <x v="3365"/>
          </reference>
        </references>
      </pivotArea>
    </format>
    <format dxfId="4867">
      <pivotArea dataOnly="0" labelOnly="1" outline="0" fieldPosition="0">
        <references count="2">
          <reference field="1" count="1" selected="0">
            <x v="5989"/>
          </reference>
          <reference field="3" count="1">
            <x v="355"/>
          </reference>
        </references>
      </pivotArea>
    </format>
    <format dxfId="4866">
      <pivotArea dataOnly="0" labelOnly="1" outline="0" fieldPosition="0">
        <references count="2">
          <reference field="1" count="1" selected="0">
            <x v="5990"/>
          </reference>
          <reference field="3" count="1">
            <x v="356"/>
          </reference>
        </references>
      </pivotArea>
    </format>
    <format dxfId="4865">
      <pivotArea dataOnly="0" labelOnly="1" outline="0" fieldPosition="0">
        <references count="2">
          <reference field="1" count="1" selected="0">
            <x v="5991"/>
          </reference>
          <reference field="3" count="1">
            <x v="9"/>
          </reference>
        </references>
      </pivotArea>
    </format>
    <format dxfId="4864">
      <pivotArea dataOnly="0" labelOnly="1" outline="0" fieldPosition="0">
        <references count="2">
          <reference field="1" count="1" selected="0">
            <x v="5992"/>
          </reference>
          <reference field="3" count="1">
            <x v="356"/>
          </reference>
        </references>
      </pivotArea>
    </format>
    <format dxfId="4863">
      <pivotArea dataOnly="0" labelOnly="1" outline="0" fieldPosition="0">
        <references count="2">
          <reference field="1" count="1" selected="0">
            <x v="5996"/>
          </reference>
          <reference field="3" count="1">
            <x v="3859"/>
          </reference>
        </references>
      </pivotArea>
    </format>
    <format dxfId="4862">
      <pivotArea dataOnly="0" labelOnly="1" outline="0" fieldPosition="0">
        <references count="2">
          <reference field="1" count="1" selected="0">
            <x v="5997"/>
          </reference>
          <reference field="3" count="1">
            <x v="356"/>
          </reference>
        </references>
      </pivotArea>
    </format>
    <format dxfId="4861">
      <pivotArea dataOnly="0" labelOnly="1" outline="0" fieldPosition="0">
        <references count="2">
          <reference field="1" count="1" selected="0">
            <x v="5998"/>
          </reference>
          <reference field="3" count="1">
            <x v="3173"/>
          </reference>
        </references>
      </pivotArea>
    </format>
    <format dxfId="4860">
      <pivotArea dataOnly="0" labelOnly="1" outline="0" fieldPosition="0">
        <references count="2">
          <reference field="1" count="1" selected="0">
            <x v="5999"/>
          </reference>
          <reference field="3" count="1">
            <x v="356"/>
          </reference>
        </references>
      </pivotArea>
    </format>
    <format dxfId="4859">
      <pivotArea dataOnly="0" labelOnly="1" outline="0" fieldPosition="0">
        <references count="2">
          <reference field="1" count="1" selected="0">
            <x v="6000"/>
          </reference>
          <reference field="3" count="1">
            <x v="3859"/>
          </reference>
        </references>
      </pivotArea>
    </format>
    <format dxfId="4858">
      <pivotArea dataOnly="0" labelOnly="1" outline="0" fieldPosition="0">
        <references count="2">
          <reference field="1" count="1" selected="0">
            <x v="6001"/>
          </reference>
          <reference field="3" count="1">
            <x v="356"/>
          </reference>
        </references>
      </pivotArea>
    </format>
    <format dxfId="4857">
      <pivotArea dataOnly="0" labelOnly="1" outline="0" fieldPosition="0">
        <references count="2">
          <reference field="1" count="1" selected="0">
            <x v="6002"/>
          </reference>
          <reference field="3" count="1">
            <x v="3365"/>
          </reference>
        </references>
      </pivotArea>
    </format>
    <format dxfId="4856">
      <pivotArea dataOnly="0" labelOnly="1" outline="0" fieldPosition="0">
        <references count="2">
          <reference field="1" count="1" selected="0">
            <x v="6003"/>
          </reference>
          <reference field="3" count="1">
            <x v="356"/>
          </reference>
        </references>
      </pivotArea>
    </format>
    <format dxfId="4855">
      <pivotArea dataOnly="0" labelOnly="1" outline="0" fieldPosition="0">
        <references count="2">
          <reference field="1" count="1" selected="0">
            <x v="6004"/>
          </reference>
          <reference field="3" count="1">
            <x v="357"/>
          </reference>
        </references>
      </pivotArea>
    </format>
    <format dxfId="4854">
      <pivotArea dataOnly="0" labelOnly="1" outline="0" fieldPosition="0">
        <references count="2">
          <reference field="1" count="1" selected="0">
            <x v="6005"/>
          </reference>
          <reference field="3" count="1">
            <x v="9"/>
          </reference>
        </references>
      </pivotArea>
    </format>
    <format dxfId="4853">
      <pivotArea dataOnly="0" labelOnly="1" outline="0" fieldPosition="0">
        <references count="2">
          <reference field="1" count="1" selected="0">
            <x v="6006"/>
          </reference>
          <reference field="3" count="1">
            <x v="357"/>
          </reference>
        </references>
      </pivotArea>
    </format>
    <format dxfId="4852">
      <pivotArea dataOnly="0" labelOnly="1" outline="0" fieldPosition="0">
        <references count="2">
          <reference field="1" count="1" selected="0">
            <x v="6010"/>
          </reference>
          <reference field="3" count="1">
            <x v="3859"/>
          </reference>
        </references>
      </pivotArea>
    </format>
    <format dxfId="4851">
      <pivotArea dataOnly="0" labelOnly="1" outline="0" fieldPosition="0">
        <references count="2">
          <reference field="1" count="1" selected="0">
            <x v="6011"/>
          </reference>
          <reference field="3" count="1">
            <x v="357"/>
          </reference>
        </references>
      </pivotArea>
    </format>
    <format dxfId="4850">
      <pivotArea dataOnly="0" labelOnly="1" outline="0" fieldPosition="0">
        <references count="2">
          <reference field="1" count="1" selected="0">
            <x v="6012"/>
          </reference>
          <reference field="3" count="1">
            <x v="3173"/>
          </reference>
        </references>
      </pivotArea>
    </format>
    <format dxfId="4849">
      <pivotArea dataOnly="0" labelOnly="1" outline="0" fieldPosition="0">
        <references count="2">
          <reference field="1" count="1" selected="0">
            <x v="6013"/>
          </reference>
          <reference field="3" count="1">
            <x v="357"/>
          </reference>
        </references>
      </pivotArea>
    </format>
    <format dxfId="4848">
      <pivotArea dataOnly="0" labelOnly="1" outline="0" fieldPosition="0">
        <references count="2">
          <reference field="1" count="1" selected="0">
            <x v="6014"/>
          </reference>
          <reference field="3" count="1">
            <x v="3859"/>
          </reference>
        </references>
      </pivotArea>
    </format>
    <format dxfId="4847">
      <pivotArea dataOnly="0" labelOnly="1" outline="0" fieldPosition="0">
        <references count="2">
          <reference field="1" count="1" selected="0">
            <x v="6015"/>
          </reference>
          <reference field="3" count="1">
            <x v="357"/>
          </reference>
        </references>
      </pivotArea>
    </format>
    <format dxfId="4846">
      <pivotArea dataOnly="0" labelOnly="1" outline="0" fieldPosition="0">
        <references count="2">
          <reference field="1" count="1" selected="0">
            <x v="6016"/>
          </reference>
          <reference field="3" count="1">
            <x v="3365"/>
          </reference>
        </references>
      </pivotArea>
    </format>
    <format dxfId="4845">
      <pivotArea dataOnly="0" labelOnly="1" outline="0" fieldPosition="0">
        <references count="2">
          <reference field="1" count="1" selected="0">
            <x v="6017"/>
          </reference>
          <reference field="3" count="1">
            <x v="357"/>
          </reference>
        </references>
      </pivotArea>
    </format>
    <format dxfId="4844">
      <pivotArea dataOnly="0" labelOnly="1" outline="0" fieldPosition="0">
        <references count="2">
          <reference field="1" count="1" selected="0">
            <x v="6018"/>
          </reference>
          <reference field="3" count="1">
            <x v="358"/>
          </reference>
        </references>
      </pivotArea>
    </format>
    <format dxfId="4843">
      <pivotArea dataOnly="0" labelOnly="1" outline="0" fieldPosition="0">
        <references count="2">
          <reference field="1" count="1" selected="0">
            <x v="6019"/>
          </reference>
          <reference field="3" count="1">
            <x v="9"/>
          </reference>
        </references>
      </pivotArea>
    </format>
    <format dxfId="4842">
      <pivotArea dataOnly="0" labelOnly="1" outline="0" fieldPosition="0">
        <references count="2">
          <reference field="1" count="1" selected="0">
            <x v="6020"/>
          </reference>
          <reference field="3" count="1">
            <x v="358"/>
          </reference>
        </references>
      </pivotArea>
    </format>
    <format dxfId="4841">
      <pivotArea dataOnly="0" labelOnly="1" outline="0" fieldPosition="0">
        <references count="2">
          <reference field="1" count="1" selected="0">
            <x v="6024"/>
          </reference>
          <reference field="3" count="1">
            <x v="3859"/>
          </reference>
        </references>
      </pivotArea>
    </format>
    <format dxfId="4840">
      <pivotArea dataOnly="0" labelOnly="1" outline="0" fieldPosition="0">
        <references count="2">
          <reference field="1" count="1" selected="0">
            <x v="6025"/>
          </reference>
          <reference field="3" count="1">
            <x v="358"/>
          </reference>
        </references>
      </pivotArea>
    </format>
    <format dxfId="4839">
      <pivotArea dataOnly="0" labelOnly="1" outline="0" fieldPosition="0">
        <references count="2">
          <reference field="1" count="1" selected="0">
            <x v="6026"/>
          </reference>
          <reference field="3" count="1">
            <x v="3173"/>
          </reference>
        </references>
      </pivotArea>
    </format>
    <format dxfId="4838">
      <pivotArea dataOnly="0" labelOnly="1" outline="0" fieldPosition="0">
        <references count="2">
          <reference field="1" count="1" selected="0">
            <x v="6027"/>
          </reference>
          <reference field="3" count="1">
            <x v="358"/>
          </reference>
        </references>
      </pivotArea>
    </format>
    <format dxfId="4837">
      <pivotArea dataOnly="0" labelOnly="1" outline="0" fieldPosition="0">
        <references count="2">
          <reference field="1" count="1" selected="0">
            <x v="6028"/>
          </reference>
          <reference field="3" count="1">
            <x v="3859"/>
          </reference>
        </references>
      </pivotArea>
    </format>
    <format dxfId="4836">
      <pivotArea dataOnly="0" labelOnly="1" outline="0" fieldPosition="0">
        <references count="2">
          <reference field="1" count="1" selected="0">
            <x v="6029"/>
          </reference>
          <reference field="3" count="1">
            <x v="358"/>
          </reference>
        </references>
      </pivotArea>
    </format>
    <format dxfId="4835">
      <pivotArea dataOnly="0" labelOnly="1" outline="0" fieldPosition="0">
        <references count="2">
          <reference field="1" count="1" selected="0">
            <x v="6030"/>
          </reference>
          <reference field="3" count="1">
            <x v="3365"/>
          </reference>
        </references>
      </pivotArea>
    </format>
    <format dxfId="4834">
      <pivotArea dataOnly="0" labelOnly="1" outline="0" fieldPosition="0">
        <references count="2">
          <reference field="1" count="1" selected="0">
            <x v="6031"/>
          </reference>
          <reference field="3" count="1">
            <x v="358"/>
          </reference>
        </references>
      </pivotArea>
    </format>
    <format dxfId="4833">
      <pivotArea dataOnly="0" labelOnly="1" outline="0" fieldPosition="0">
        <references count="2">
          <reference field="1" count="1" selected="0">
            <x v="6032"/>
          </reference>
          <reference field="3" count="1">
            <x v="359"/>
          </reference>
        </references>
      </pivotArea>
    </format>
    <format dxfId="4832">
      <pivotArea dataOnly="0" labelOnly="1" outline="0" fieldPosition="0">
        <references count="2">
          <reference field="1" count="1" selected="0">
            <x v="6033"/>
          </reference>
          <reference field="3" count="1">
            <x v="360"/>
          </reference>
        </references>
      </pivotArea>
    </format>
    <format dxfId="4831">
      <pivotArea dataOnly="0" labelOnly="1" outline="0" fieldPosition="0">
        <references count="2">
          <reference field="1" count="1" selected="0">
            <x v="6034"/>
          </reference>
          <reference field="3" count="1">
            <x v="9"/>
          </reference>
        </references>
      </pivotArea>
    </format>
    <format dxfId="4830">
      <pivotArea dataOnly="0" labelOnly="1" outline="0" fieldPosition="0">
        <references count="2">
          <reference field="1" count="1" selected="0">
            <x v="6035"/>
          </reference>
          <reference field="3" count="1">
            <x v="360"/>
          </reference>
        </references>
      </pivotArea>
    </format>
    <format dxfId="4829">
      <pivotArea dataOnly="0" labelOnly="1" outline="0" fieldPosition="0">
        <references count="2">
          <reference field="1" count="1" selected="0">
            <x v="6039"/>
          </reference>
          <reference field="3" count="1">
            <x v="3859"/>
          </reference>
        </references>
      </pivotArea>
    </format>
    <format dxfId="4828">
      <pivotArea dataOnly="0" labelOnly="1" outline="0" fieldPosition="0">
        <references count="2">
          <reference field="1" count="1" selected="0">
            <x v="6040"/>
          </reference>
          <reference field="3" count="1">
            <x v="360"/>
          </reference>
        </references>
      </pivotArea>
    </format>
    <format dxfId="4827">
      <pivotArea dataOnly="0" labelOnly="1" outline="0" fieldPosition="0">
        <references count="2">
          <reference field="1" count="1" selected="0">
            <x v="6041"/>
          </reference>
          <reference field="3" count="1">
            <x v="3173"/>
          </reference>
        </references>
      </pivotArea>
    </format>
    <format dxfId="4826">
      <pivotArea dataOnly="0" labelOnly="1" outline="0" fieldPosition="0">
        <references count="2">
          <reference field="1" count="1" selected="0">
            <x v="6042"/>
          </reference>
          <reference field="3" count="1">
            <x v="360"/>
          </reference>
        </references>
      </pivotArea>
    </format>
    <format dxfId="4825">
      <pivotArea dataOnly="0" labelOnly="1" outline="0" fieldPosition="0">
        <references count="2">
          <reference field="1" count="1" selected="0">
            <x v="6043"/>
          </reference>
          <reference field="3" count="1">
            <x v="3859"/>
          </reference>
        </references>
      </pivotArea>
    </format>
    <format dxfId="4824">
      <pivotArea dataOnly="0" labelOnly="1" outline="0" fieldPosition="0">
        <references count="2">
          <reference field="1" count="1" selected="0">
            <x v="6044"/>
          </reference>
          <reference field="3" count="1">
            <x v="360"/>
          </reference>
        </references>
      </pivotArea>
    </format>
    <format dxfId="4823">
      <pivotArea dataOnly="0" labelOnly="1" outline="0" fieldPosition="0">
        <references count="2">
          <reference field="1" count="1" selected="0">
            <x v="6045"/>
          </reference>
          <reference field="3" count="1">
            <x v="3365"/>
          </reference>
        </references>
      </pivotArea>
    </format>
    <format dxfId="4822">
      <pivotArea dataOnly="0" labelOnly="1" outline="0" fieldPosition="0">
        <references count="2">
          <reference field="1" count="1" selected="0">
            <x v="6046"/>
          </reference>
          <reference field="3" count="1">
            <x v="360"/>
          </reference>
        </references>
      </pivotArea>
    </format>
    <format dxfId="4821">
      <pivotArea dataOnly="0" labelOnly="1" outline="0" fieldPosition="0">
        <references count="2">
          <reference field="1" count="1" selected="0">
            <x v="6047"/>
          </reference>
          <reference field="3" count="1">
            <x v="361"/>
          </reference>
        </references>
      </pivotArea>
    </format>
    <format dxfId="4820">
      <pivotArea dataOnly="0" labelOnly="1" outline="0" fieldPosition="0">
        <references count="2">
          <reference field="1" count="1" selected="0">
            <x v="6048"/>
          </reference>
          <reference field="3" count="1">
            <x v="9"/>
          </reference>
        </references>
      </pivotArea>
    </format>
    <format dxfId="4819">
      <pivotArea dataOnly="0" labelOnly="1" outline="0" fieldPosition="0">
        <references count="2">
          <reference field="1" count="1" selected="0">
            <x v="6049"/>
          </reference>
          <reference field="3" count="1">
            <x v="361"/>
          </reference>
        </references>
      </pivotArea>
    </format>
    <format dxfId="4818">
      <pivotArea dataOnly="0" labelOnly="1" outline="0" fieldPosition="0">
        <references count="2">
          <reference field="1" count="1" selected="0">
            <x v="6053"/>
          </reference>
          <reference field="3" count="1">
            <x v="3859"/>
          </reference>
        </references>
      </pivotArea>
    </format>
    <format dxfId="4817">
      <pivotArea dataOnly="0" labelOnly="1" outline="0" fieldPosition="0">
        <references count="2">
          <reference field="1" count="1" selected="0">
            <x v="6054"/>
          </reference>
          <reference field="3" count="1">
            <x v="361"/>
          </reference>
        </references>
      </pivotArea>
    </format>
    <format dxfId="4816">
      <pivotArea dataOnly="0" labelOnly="1" outline="0" fieldPosition="0">
        <references count="2">
          <reference field="1" count="1" selected="0">
            <x v="6055"/>
          </reference>
          <reference field="3" count="1">
            <x v="3173"/>
          </reference>
        </references>
      </pivotArea>
    </format>
    <format dxfId="4815">
      <pivotArea dataOnly="0" labelOnly="1" outline="0" fieldPosition="0">
        <references count="2">
          <reference field="1" count="1" selected="0">
            <x v="6056"/>
          </reference>
          <reference field="3" count="1">
            <x v="361"/>
          </reference>
        </references>
      </pivotArea>
    </format>
    <format dxfId="4814">
      <pivotArea dataOnly="0" labelOnly="1" outline="0" fieldPosition="0">
        <references count="2">
          <reference field="1" count="1" selected="0">
            <x v="6057"/>
          </reference>
          <reference field="3" count="1">
            <x v="3859"/>
          </reference>
        </references>
      </pivotArea>
    </format>
    <format dxfId="4813">
      <pivotArea dataOnly="0" labelOnly="1" outline="0" fieldPosition="0">
        <references count="2">
          <reference field="1" count="1" selected="0">
            <x v="6058"/>
          </reference>
          <reference field="3" count="1">
            <x v="361"/>
          </reference>
        </references>
      </pivotArea>
    </format>
    <format dxfId="4812">
      <pivotArea dataOnly="0" labelOnly="1" outline="0" fieldPosition="0">
        <references count="2">
          <reference field="1" count="1" selected="0">
            <x v="6059"/>
          </reference>
          <reference field="3" count="1">
            <x v="3365"/>
          </reference>
        </references>
      </pivotArea>
    </format>
    <format dxfId="4811">
      <pivotArea dataOnly="0" labelOnly="1" outline="0" fieldPosition="0">
        <references count="2">
          <reference field="1" count="1" selected="0">
            <x v="6060"/>
          </reference>
          <reference field="3" count="1">
            <x v="361"/>
          </reference>
        </references>
      </pivotArea>
    </format>
    <format dxfId="4810">
      <pivotArea dataOnly="0" labelOnly="1" outline="0" fieldPosition="0">
        <references count="2">
          <reference field="1" count="1" selected="0">
            <x v="6061"/>
          </reference>
          <reference field="3" count="1">
            <x v="362"/>
          </reference>
        </references>
      </pivotArea>
    </format>
    <format dxfId="4809">
      <pivotArea dataOnly="0" labelOnly="1" outline="0" fieldPosition="0">
        <references count="2">
          <reference field="1" count="1" selected="0">
            <x v="6062"/>
          </reference>
          <reference field="3" count="1">
            <x v="9"/>
          </reference>
        </references>
      </pivotArea>
    </format>
    <format dxfId="4808">
      <pivotArea dataOnly="0" labelOnly="1" outline="0" fieldPosition="0">
        <references count="2">
          <reference field="1" count="1" selected="0">
            <x v="6063"/>
          </reference>
          <reference field="3" count="1">
            <x v="362"/>
          </reference>
        </references>
      </pivotArea>
    </format>
    <format dxfId="4807">
      <pivotArea dataOnly="0" labelOnly="1" outline="0" fieldPosition="0">
        <references count="2">
          <reference field="1" count="1" selected="0">
            <x v="6067"/>
          </reference>
          <reference field="3" count="1">
            <x v="3859"/>
          </reference>
        </references>
      </pivotArea>
    </format>
    <format dxfId="4806">
      <pivotArea dataOnly="0" labelOnly="1" outline="0" fieldPosition="0">
        <references count="2">
          <reference field="1" count="1" selected="0">
            <x v="6068"/>
          </reference>
          <reference field="3" count="1">
            <x v="362"/>
          </reference>
        </references>
      </pivotArea>
    </format>
    <format dxfId="4805">
      <pivotArea dataOnly="0" labelOnly="1" outline="0" fieldPosition="0">
        <references count="2">
          <reference field="1" count="1" selected="0">
            <x v="6069"/>
          </reference>
          <reference field="3" count="1">
            <x v="3173"/>
          </reference>
        </references>
      </pivotArea>
    </format>
    <format dxfId="4804">
      <pivotArea dataOnly="0" labelOnly="1" outline="0" fieldPosition="0">
        <references count="2">
          <reference field="1" count="1" selected="0">
            <x v="6070"/>
          </reference>
          <reference field="3" count="1">
            <x v="362"/>
          </reference>
        </references>
      </pivotArea>
    </format>
    <format dxfId="4803">
      <pivotArea dataOnly="0" labelOnly="1" outline="0" fieldPosition="0">
        <references count="2">
          <reference field="1" count="1" selected="0">
            <x v="6071"/>
          </reference>
          <reference field="3" count="1">
            <x v="3859"/>
          </reference>
        </references>
      </pivotArea>
    </format>
    <format dxfId="4802">
      <pivotArea dataOnly="0" labelOnly="1" outline="0" fieldPosition="0">
        <references count="2">
          <reference field="1" count="1" selected="0">
            <x v="6072"/>
          </reference>
          <reference field="3" count="1">
            <x v="362"/>
          </reference>
        </references>
      </pivotArea>
    </format>
    <format dxfId="4801">
      <pivotArea dataOnly="0" labelOnly="1" outline="0" fieldPosition="0">
        <references count="2">
          <reference field="1" count="1" selected="0">
            <x v="6073"/>
          </reference>
          <reference field="3" count="1">
            <x v="3365"/>
          </reference>
        </references>
      </pivotArea>
    </format>
    <format dxfId="4800">
      <pivotArea dataOnly="0" labelOnly="1" outline="0" fieldPosition="0">
        <references count="2">
          <reference field="1" count="1" selected="0">
            <x v="6074"/>
          </reference>
          <reference field="3" count="1">
            <x v="362"/>
          </reference>
        </references>
      </pivotArea>
    </format>
    <format dxfId="4799">
      <pivotArea dataOnly="0" labelOnly="1" outline="0" fieldPosition="0">
        <references count="2">
          <reference field="1" count="1" selected="0">
            <x v="6075"/>
          </reference>
          <reference field="3" count="1">
            <x v="363"/>
          </reference>
        </references>
      </pivotArea>
    </format>
    <format dxfId="4798">
      <pivotArea dataOnly="0" labelOnly="1" outline="0" fieldPosition="0">
        <references count="2">
          <reference field="1" count="1" selected="0">
            <x v="6076"/>
          </reference>
          <reference field="3" count="1">
            <x v="9"/>
          </reference>
        </references>
      </pivotArea>
    </format>
    <format dxfId="4797">
      <pivotArea dataOnly="0" labelOnly="1" outline="0" fieldPosition="0">
        <references count="2">
          <reference field="1" count="1" selected="0">
            <x v="6077"/>
          </reference>
          <reference field="3" count="1">
            <x v="363"/>
          </reference>
        </references>
      </pivotArea>
    </format>
    <format dxfId="4796">
      <pivotArea dataOnly="0" labelOnly="1" outline="0" fieldPosition="0">
        <references count="2">
          <reference field="1" count="1" selected="0">
            <x v="6081"/>
          </reference>
          <reference field="3" count="1">
            <x v="3859"/>
          </reference>
        </references>
      </pivotArea>
    </format>
    <format dxfId="4795">
      <pivotArea dataOnly="0" labelOnly="1" outline="0" fieldPosition="0">
        <references count="2">
          <reference field="1" count="1" selected="0">
            <x v="6082"/>
          </reference>
          <reference field="3" count="1">
            <x v="363"/>
          </reference>
        </references>
      </pivotArea>
    </format>
    <format dxfId="4794">
      <pivotArea dataOnly="0" labelOnly="1" outline="0" fieldPosition="0">
        <references count="2">
          <reference field="1" count="1" selected="0">
            <x v="6083"/>
          </reference>
          <reference field="3" count="1">
            <x v="3173"/>
          </reference>
        </references>
      </pivotArea>
    </format>
    <format dxfId="4793">
      <pivotArea dataOnly="0" labelOnly="1" outline="0" fieldPosition="0">
        <references count="2">
          <reference field="1" count="1" selected="0">
            <x v="6084"/>
          </reference>
          <reference field="3" count="1">
            <x v="363"/>
          </reference>
        </references>
      </pivotArea>
    </format>
    <format dxfId="4792">
      <pivotArea dataOnly="0" labelOnly="1" outline="0" fieldPosition="0">
        <references count="2">
          <reference field="1" count="1" selected="0">
            <x v="6085"/>
          </reference>
          <reference field="3" count="1">
            <x v="3859"/>
          </reference>
        </references>
      </pivotArea>
    </format>
    <format dxfId="4791">
      <pivotArea dataOnly="0" labelOnly="1" outline="0" fieldPosition="0">
        <references count="2">
          <reference field="1" count="1" selected="0">
            <x v="6086"/>
          </reference>
          <reference field="3" count="1">
            <x v="363"/>
          </reference>
        </references>
      </pivotArea>
    </format>
    <format dxfId="4790">
      <pivotArea dataOnly="0" labelOnly="1" outline="0" fieldPosition="0">
        <references count="2">
          <reference field="1" count="1" selected="0">
            <x v="6087"/>
          </reference>
          <reference field="3" count="1">
            <x v="3365"/>
          </reference>
        </references>
      </pivotArea>
    </format>
    <format dxfId="4789">
      <pivotArea dataOnly="0" labelOnly="1" outline="0" fieldPosition="0">
        <references count="2">
          <reference field="1" count="1" selected="0">
            <x v="6088"/>
          </reference>
          <reference field="3" count="1">
            <x v="363"/>
          </reference>
        </references>
      </pivotArea>
    </format>
    <format dxfId="4788">
      <pivotArea dataOnly="0" labelOnly="1" outline="0" fieldPosition="0">
        <references count="2">
          <reference field="1" count="1" selected="0">
            <x v="6089"/>
          </reference>
          <reference field="3" count="1">
            <x v="364"/>
          </reference>
        </references>
      </pivotArea>
    </format>
    <format dxfId="4787">
      <pivotArea dataOnly="0" labelOnly="1" outline="0" fieldPosition="0">
        <references count="2">
          <reference field="1" count="1" selected="0">
            <x v="6090"/>
          </reference>
          <reference field="3" count="1">
            <x v="9"/>
          </reference>
        </references>
      </pivotArea>
    </format>
    <format dxfId="4786">
      <pivotArea dataOnly="0" labelOnly="1" outline="0" fieldPosition="0">
        <references count="2">
          <reference field="1" count="1" selected="0">
            <x v="6091"/>
          </reference>
          <reference field="3" count="1">
            <x v="364"/>
          </reference>
        </references>
      </pivotArea>
    </format>
    <format dxfId="4785">
      <pivotArea dataOnly="0" labelOnly="1" outline="0" fieldPosition="0">
        <references count="2">
          <reference field="1" count="1" selected="0">
            <x v="6095"/>
          </reference>
          <reference field="3" count="1">
            <x v="3859"/>
          </reference>
        </references>
      </pivotArea>
    </format>
    <format dxfId="4784">
      <pivotArea dataOnly="0" labelOnly="1" outline="0" fieldPosition="0">
        <references count="2">
          <reference field="1" count="1" selected="0">
            <x v="6096"/>
          </reference>
          <reference field="3" count="1">
            <x v="364"/>
          </reference>
        </references>
      </pivotArea>
    </format>
    <format dxfId="4783">
      <pivotArea dataOnly="0" labelOnly="1" outline="0" fieldPosition="0">
        <references count="2">
          <reference field="1" count="1" selected="0">
            <x v="6097"/>
          </reference>
          <reference field="3" count="1">
            <x v="3173"/>
          </reference>
        </references>
      </pivotArea>
    </format>
    <format dxfId="4782">
      <pivotArea dataOnly="0" labelOnly="1" outline="0" fieldPosition="0">
        <references count="2">
          <reference field="1" count="1" selected="0">
            <x v="6098"/>
          </reference>
          <reference field="3" count="1">
            <x v="364"/>
          </reference>
        </references>
      </pivotArea>
    </format>
    <format dxfId="4781">
      <pivotArea dataOnly="0" labelOnly="1" outline="0" fieldPosition="0">
        <references count="2">
          <reference field="1" count="1" selected="0">
            <x v="6099"/>
          </reference>
          <reference field="3" count="1">
            <x v="3859"/>
          </reference>
        </references>
      </pivotArea>
    </format>
    <format dxfId="4780">
      <pivotArea dataOnly="0" labelOnly="1" outline="0" fieldPosition="0">
        <references count="2">
          <reference field="1" count="1" selected="0">
            <x v="6100"/>
          </reference>
          <reference field="3" count="1">
            <x v="364"/>
          </reference>
        </references>
      </pivotArea>
    </format>
    <format dxfId="4779">
      <pivotArea dataOnly="0" labelOnly="1" outline="0" fieldPosition="0">
        <references count="2">
          <reference field="1" count="1" selected="0">
            <x v="6101"/>
          </reference>
          <reference field="3" count="1">
            <x v="3365"/>
          </reference>
        </references>
      </pivotArea>
    </format>
    <format dxfId="4778">
      <pivotArea dataOnly="0" labelOnly="1" outline="0" fieldPosition="0">
        <references count="2">
          <reference field="1" count="1" selected="0">
            <x v="6102"/>
          </reference>
          <reference field="3" count="1">
            <x v="364"/>
          </reference>
        </references>
      </pivotArea>
    </format>
    <format dxfId="4777">
      <pivotArea dataOnly="0" labelOnly="1" outline="0" fieldPosition="0">
        <references count="2">
          <reference field="1" count="1" selected="0">
            <x v="6103"/>
          </reference>
          <reference field="3" count="1">
            <x v="365"/>
          </reference>
        </references>
      </pivotArea>
    </format>
    <format dxfId="4776">
      <pivotArea dataOnly="0" labelOnly="1" outline="0" fieldPosition="0">
        <references count="2">
          <reference field="1" count="1" selected="0">
            <x v="6104"/>
          </reference>
          <reference field="3" count="1">
            <x v="9"/>
          </reference>
        </references>
      </pivotArea>
    </format>
    <format dxfId="4775">
      <pivotArea dataOnly="0" labelOnly="1" outline="0" fieldPosition="0">
        <references count="2">
          <reference field="1" count="1" selected="0">
            <x v="6105"/>
          </reference>
          <reference field="3" count="1">
            <x v="365"/>
          </reference>
        </references>
      </pivotArea>
    </format>
    <format dxfId="4774">
      <pivotArea dataOnly="0" labelOnly="1" outline="0" fieldPosition="0">
        <references count="2">
          <reference field="1" count="1" selected="0">
            <x v="6109"/>
          </reference>
          <reference field="3" count="1">
            <x v="3859"/>
          </reference>
        </references>
      </pivotArea>
    </format>
    <format dxfId="4773">
      <pivotArea dataOnly="0" labelOnly="1" outline="0" fieldPosition="0">
        <references count="2">
          <reference field="1" count="1" selected="0">
            <x v="6110"/>
          </reference>
          <reference field="3" count="1">
            <x v="365"/>
          </reference>
        </references>
      </pivotArea>
    </format>
    <format dxfId="4772">
      <pivotArea dataOnly="0" labelOnly="1" outline="0" fieldPosition="0">
        <references count="2">
          <reference field="1" count="1" selected="0">
            <x v="6111"/>
          </reference>
          <reference field="3" count="1">
            <x v="3173"/>
          </reference>
        </references>
      </pivotArea>
    </format>
    <format dxfId="4771">
      <pivotArea dataOnly="0" labelOnly="1" outline="0" fieldPosition="0">
        <references count="2">
          <reference field="1" count="1" selected="0">
            <x v="6112"/>
          </reference>
          <reference field="3" count="1">
            <x v="365"/>
          </reference>
        </references>
      </pivotArea>
    </format>
    <format dxfId="4770">
      <pivotArea dataOnly="0" labelOnly="1" outline="0" fieldPosition="0">
        <references count="2">
          <reference field="1" count="1" selected="0">
            <x v="6113"/>
          </reference>
          <reference field="3" count="1">
            <x v="3859"/>
          </reference>
        </references>
      </pivotArea>
    </format>
    <format dxfId="4769">
      <pivotArea dataOnly="0" labelOnly="1" outline="0" fieldPosition="0">
        <references count="2">
          <reference field="1" count="1" selected="0">
            <x v="6114"/>
          </reference>
          <reference field="3" count="1">
            <x v="365"/>
          </reference>
        </references>
      </pivotArea>
    </format>
    <format dxfId="4768">
      <pivotArea dataOnly="0" labelOnly="1" outline="0" fieldPosition="0">
        <references count="2">
          <reference field="1" count="1" selected="0">
            <x v="6115"/>
          </reference>
          <reference field="3" count="1">
            <x v="3365"/>
          </reference>
        </references>
      </pivotArea>
    </format>
    <format dxfId="4767">
      <pivotArea dataOnly="0" labelOnly="1" outline="0" fieldPosition="0">
        <references count="2">
          <reference field="1" count="1" selected="0">
            <x v="6116"/>
          </reference>
          <reference field="3" count="1">
            <x v="365"/>
          </reference>
        </references>
      </pivotArea>
    </format>
    <format dxfId="4766">
      <pivotArea dataOnly="0" labelOnly="1" outline="0" fieldPosition="0">
        <references count="2">
          <reference field="1" count="1" selected="0">
            <x v="6117"/>
          </reference>
          <reference field="3" count="1">
            <x v="366"/>
          </reference>
        </references>
      </pivotArea>
    </format>
    <format dxfId="4765">
      <pivotArea dataOnly="0" labelOnly="1" outline="0" fieldPosition="0">
        <references count="2">
          <reference field="1" count="1" selected="0">
            <x v="6118"/>
          </reference>
          <reference field="3" count="1">
            <x v="9"/>
          </reference>
        </references>
      </pivotArea>
    </format>
    <format dxfId="4764">
      <pivotArea dataOnly="0" labelOnly="1" outline="0" fieldPosition="0">
        <references count="2">
          <reference field="1" count="1" selected="0">
            <x v="6119"/>
          </reference>
          <reference field="3" count="1">
            <x v="366"/>
          </reference>
        </references>
      </pivotArea>
    </format>
    <format dxfId="4763">
      <pivotArea dataOnly="0" labelOnly="1" outline="0" fieldPosition="0">
        <references count="2">
          <reference field="1" count="1" selected="0">
            <x v="6123"/>
          </reference>
          <reference field="3" count="1">
            <x v="3859"/>
          </reference>
        </references>
      </pivotArea>
    </format>
    <format dxfId="4762">
      <pivotArea dataOnly="0" labelOnly="1" outline="0" fieldPosition="0">
        <references count="2">
          <reference field="1" count="1" selected="0">
            <x v="6124"/>
          </reference>
          <reference field="3" count="1">
            <x v="366"/>
          </reference>
        </references>
      </pivotArea>
    </format>
    <format dxfId="4761">
      <pivotArea dataOnly="0" labelOnly="1" outline="0" fieldPosition="0">
        <references count="2">
          <reference field="1" count="1" selected="0">
            <x v="6125"/>
          </reference>
          <reference field="3" count="1">
            <x v="3173"/>
          </reference>
        </references>
      </pivotArea>
    </format>
    <format dxfId="4760">
      <pivotArea dataOnly="0" labelOnly="1" outline="0" fieldPosition="0">
        <references count="2">
          <reference field="1" count="1" selected="0">
            <x v="6126"/>
          </reference>
          <reference field="3" count="1">
            <x v="366"/>
          </reference>
        </references>
      </pivotArea>
    </format>
    <format dxfId="4759">
      <pivotArea dataOnly="0" labelOnly="1" outline="0" fieldPosition="0">
        <references count="2">
          <reference field="1" count="1" selected="0">
            <x v="6127"/>
          </reference>
          <reference field="3" count="1">
            <x v="3859"/>
          </reference>
        </references>
      </pivotArea>
    </format>
    <format dxfId="4758">
      <pivotArea dataOnly="0" labelOnly="1" outline="0" fieldPosition="0">
        <references count="2">
          <reference field="1" count="1" selected="0">
            <x v="6128"/>
          </reference>
          <reference field="3" count="1">
            <x v="366"/>
          </reference>
        </references>
      </pivotArea>
    </format>
    <format dxfId="4757">
      <pivotArea dataOnly="0" labelOnly="1" outline="0" fieldPosition="0">
        <references count="2">
          <reference field="1" count="1" selected="0">
            <x v="6129"/>
          </reference>
          <reference field="3" count="1">
            <x v="3365"/>
          </reference>
        </references>
      </pivotArea>
    </format>
    <format dxfId="4756">
      <pivotArea dataOnly="0" labelOnly="1" outline="0" fieldPosition="0">
        <references count="2">
          <reference field="1" count="1" selected="0">
            <x v="6130"/>
          </reference>
          <reference field="3" count="1">
            <x v="366"/>
          </reference>
        </references>
      </pivotArea>
    </format>
    <format dxfId="4755">
      <pivotArea dataOnly="0" labelOnly="1" outline="0" fieldPosition="0">
        <references count="2">
          <reference field="1" count="1" selected="0">
            <x v="6131"/>
          </reference>
          <reference field="3" count="1">
            <x v="367"/>
          </reference>
        </references>
      </pivotArea>
    </format>
    <format dxfId="4754">
      <pivotArea dataOnly="0" labelOnly="1" outline="0" fieldPosition="0">
        <references count="2">
          <reference field="1" count="1" selected="0">
            <x v="6132"/>
          </reference>
          <reference field="3" count="1">
            <x v="9"/>
          </reference>
        </references>
      </pivotArea>
    </format>
    <format dxfId="4753">
      <pivotArea dataOnly="0" labelOnly="1" outline="0" fieldPosition="0">
        <references count="2">
          <reference field="1" count="1" selected="0">
            <x v="6133"/>
          </reference>
          <reference field="3" count="1">
            <x v="367"/>
          </reference>
        </references>
      </pivotArea>
    </format>
    <format dxfId="4752">
      <pivotArea dataOnly="0" labelOnly="1" outline="0" fieldPosition="0">
        <references count="2">
          <reference field="1" count="1" selected="0">
            <x v="6137"/>
          </reference>
          <reference field="3" count="1">
            <x v="3859"/>
          </reference>
        </references>
      </pivotArea>
    </format>
    <format dxfId="4751">
      <pivotArea dataOnly="0" labelOnly="1" outline="0" fieldPosition="0">
        <references count="2">
          <reference field="1" count="1" selected="0">
            <x v="6138"/>
          </reference>
          <reference field="3" count="1">
            <x v="367"/>
          </reference>
        </references>
      </pivotArea>
    </format>
    <format dxfId="4750">
      <pivotArea dataOnly="0" labelOnly="1" outline="0" fieldPosition="0">
        <references count="2">
          <reference field="1" count="1" selected="0">
            <x v="6139"/>
          </reference>
          <reference field="3" count="1">
            <x v="3173"/>
          </reference>
        </references>
      </pivotArea>
    </format>
    <format dxfId="4749">
      <pivotArea dataOnly="0" labelOnly="1" outline="0" fieldPosition="0">
        <references count="2">
          <reference field="1" count="1" selected="0">
            <x v="6140"/>
          </reference>
          <reference field="3" count="1">
            <x v="367"/>
          </reference>
        </references>
      </pivotArea>
    </format>
    <format dxfId="4748">
      <pivotArea dataOnly="0" labelOnly="1" outline="0" fieldPosition="0">
        <references count="2">
          <reference field="1" count="1" selected="0">
            <x v="6141"/>
          </reference>
          <reference field="3" count="1">
            <x v="3859"/>
          </reference>
        </references>
      </pivotArea>
    </format>
    <format dxfId="4747">
      <pivotArea dataOnly="0" labelOnly="1" outline="0" fieldPosition="0">
        <references count="2">
          <reference field="1" count="1" selected="0">
            <x v="6142"/>
          </reference>
          <reference field="3" count="1">
            <x v="367"/>
          </reference>
        </references>
      </pivotArea>
    </format>
    <format dxfId="4746">
      <pivotArea dataOnly="0" labelOnly="1" outline="0" fieldPosition="0">
        <references count="2">
          <reference field="1" count="1" selected="0">
            <x v="6143"/>
          </reference>
          <reference field="3" count="1">
            <x v="3365"/>
          </reference>
        </references>
      </pivotArea>
    </format>
    <format dxfId="4745">
      <pivotArea dataOnly="0" labelOnly="1" outline="0" fieldPosition="0">
        <references count="2">
          <reference field="1" count="1" selected="0">
            <x v="6144"/>
          </reference>
          <reference field="3" count="1">
            <x v="367"/>
          </reference>
        </references>
      </pivotArea>
    </format>
    <format dxfId="4744">
      <pivotArea dataOnly="0" labelOnly="1" outline="0" fieldPosition="0">
        <references count="2">
          <reference field="1" count="1" selected="0">
            <x v="6145"/>
          </reference>
          <reference field="3" count="1">
            <x v="368"/>
          </reference>
        </references>
      </pivotArea>
    </format>
    <format dxfId="4743">
      <pivotArea dataOnly="0" labelOnly="1" outline="0" fieldPosition="0">
        <references count="2">
          <reference field="1" count="1" selected="0">
            <x v="6146"/>
          </reference>
          <reference field="3" count="1">
            <x v="9"/>
          </reference>
        </references>
      </pivotArea>
    </format>
    <format dxfId="4742">
      <pivotArea dataOnly="0" labelOnly="1" outline="0" fieldPosition="0">
        <references count="2">
          <reference field="1" count="1" selected="0">
            <x v="6147"/>
          </reference>
          <reference field="3" count="1">
            <x v="368"/>
          </reference>
        </references>
      </pivotArea>
    </format>
    <format dxfId="4741">
      <pivotArea dataOnly="0" labelOnly="1" outline="0" fieldPosition="0">
        <references count="2">
          <reference field="1" count="1" selected="0">
            <x v="6151"/>
          </reference>
          <reference field="3" count="1">
            <x v="3859"/>
          </reference>
        </references>
      </pivotArea>
    </format>
    <format dxfId="4740">
      <pivotArea dataOnly="0" labelOnly="1" outline="0" fieldPosition="0">
        <references count="2">
          <reference field="1" count="1" selected="0">
            <x v="6152"/>
          </reference>
          <reference field="3" count="1">
            <x v="368"/>
          </reference>
        </references>
      </pivotArea>
    </format>
    <format dxfId="4739">
      <pivotArea dataOnly="0" labelOnly="1" outline="0" fieldPosition="0">
        <references count="2">
          <reference field="1" count="1" selected="0">
            <x v="6153"/>
          </reference>
          <reference field="3" count="1">
            <x v="3173"/>
          </reference>
        </references>
      </pivotArea>
    </format>
    <format dxfId="4738">
      <pivotArea dataOnly="0" labelOnly="1" outline="0" fieldPosition="0">
        <references count="2">
          <reference field="1" count="1" selected="0">
            <x v="6154"/>
          </reference>
          <reference field="3" count="1">
            <x v="368"/>
          </reference>
        </references>
      </pivotArea>
    </format>
    <format dxfId="4737">
      <pivotArea dataOnly="0" labelOnly="1" outline="0" fieldPosition="0">
        <references count="2">
          <reference field="1" count="1" selected="0">
            <x v="6155"/>
          </reference>
          <reference field="3" count="1">
            <x v="3859"/>
          </reference>
        </references>
      </pivotArea>
    </format>
    <format dxfId="4736">
      <pivotArea dataOnly="0" labelOnly="1" outline="0" fieldPosition="0">
        <references count="2">
          <reference field="1" count="1" selected="0">
            <x v="6156"/>
          </reference>
          <reference field="3" count="1">
            <x v="368"/>
          </reference>
        </references>
      </pivotArea>
    </format>
    <format dxfId="4735">
      <pivotArea dataOnly="0" labelOnly="1" outline="0" fieldPosition="0">
        <references count="2">
          <reference field="1" count="1" selected="0">
            <x v="6157"/>
          </reference>
          <reference field="3" count="1">
            <x v="3365"/>
          </reference>
        </references>
      </pivotArea>
    </format>
    <format dxfId="4734">
      <pivotArea dataOnly="0" labelOnly="1" outline="0" fieldPosition="0">
        <references count="2">
          <reference field="1" count="1" selected="0">
            <x v="6158"/>
          </reference>
          <reference field="3" count="1">
            <x v="368"/>
          </reference>
        </references>
      </pivotArea>
    </format>
    <format dxfId="4733">
      <pivotArea dataOnly="0" labelOnly="1" outline="0" fieldPosition="0">
        <references count="2">
          <reference field="1" count="1" selected="0">
            <x v="6159"/>
          </reference>
          <reference field="3" count="1">
            <x v="369"/>
          </reference>
        </references>
      </pivotArea>
    </format>
    <format dxfId="4732">
      <pivotArea dataOnly="0" labelOnly="1" outline="0" fieldPosition="0">
        <references count="2">
          <reference field="1" count="1" selected="0">
            <x v="6160"/>
          </reference>
          <reference field="3" count="1">
            <x v="370"/>
          </reference>
        </references>
      </pivotArea>
    </format>
    <format dxfId="4731">
      <pivotArea dataOnly="0" labelOnly="1" outline="0" fieldPosition="0">
        <references count="2">
          <reference field="1" count="1" selected="0">
            <x v="6161"/>
          </reference>
          <reference field="3" count="1">
            <x v="9"/>
          </reference>
        </references>
      </pivotArea>
    </format>
    <format dxfId="4730">
      <pivotArea dataOnly="0" labelOnly="1" outline="0" fieldPosition="0">
        <references count="2">
          <reference field="1" count="1" selected="0">
            <x v="6162"/>
          </reference>
          <reference field="3" count="1">
            <x v="370"/>
          </reference>
        </references>
      </pivotArea>
    </format>
    <format dxfId="4729">
      <pivotArea dataOnly="0" labelOnly="1" outline="0" fieldPosition="0">
        <references count="2">
          <reference field="1" count="1" selected="0">
            <x v="6166"/>
          </reference>
          <reference field="3" count="1">
            <x v="3859"/>
          </reference>
        </references>
      </pivotArea>
    </format>
    <format dxfId="4728">
      <pivotArea dataOnly="0" labelOnly="1" outline="0" fieldPosition="0">
        <references count="2">
          <reference field="1" count="1" selected="0">
            <x v="6167"/>
          </reference>
          <reference field="3" count="1">
            <x v="370"/>
          </reference>
        </references>
      </pivotArea>
    </format>
    <format dxfId="4727">
      <pivotArea dataOnly="0" labelOnly="1" outline="0" fieldPosition="0">
        <references count="2">
          <reference field="1" count="1" selected="0">
            <x v="6168"/>
          </reference>
          <reference field="3" count="1">
            <x v="3173"/>
          </reference>
        </references>
      </pivotArea>
    </format>
    <format dxfId="4726">
      <pivotArea dataOnly="0" labelOnly="1" outline="0" fieldPosition="0">
        <references count="2">
          <reference field="1" count="1" selected="0">
            <x v="6169"/>
          </reference>
          <reference field="3" count="1">
            <x v="370"/>
          </reference>
        </references>
      </pivotArea>
    </format>
    <format dxfId="4725">
      <pivotArea dataOnly="0" labelOnly="1" outline="0" fieldPosition="0">
        <references count="2">
          <reference field="1" count="1" selected="0">
            <x v="6170"/>
          </reference>
          <reference field="3" count="1">
            <x v="3859"/>
          </reference>
        </references>
      </pivotArea>
    </format>
    <format dxfId="4724">
      <pivotArea dataOnly="0" labelOnly="1" outline="0" fieldPosition="0">
        <references count="2">
          <reference field="1" count="1" selected="0">
            <x v="6171"/>
          </reference>
          <reference field="3" count="1">
            <x v="370"/>
          </reference>
        </references>
      </pivotArea>
    </format>
    <format dxfId="4723">
      <pivotArea dataOnly="0" labelOnly="1" outline="0" fieldPosition="0">
        <references count="2">
          <reference field="1" count="1" selected="0">
            <x v="6172"/>
          </reference>
          <reference field="3" count="1">
            <x v="3365"/>
          </reference>
        </references>
      </pivotArea>
    </format>
    <format dxfId="4722">
      <pivotArea dataOnly="0" labelOnly="1" outline="0" fieldPosition="0">
        <references count="2">
          <reference field="1" count="1" selected="0">
            <x v="6173"/>
          </reference>
          <reference field="3" count="1">
            <x v="370"/>
          </reference>
        </references>
      </pivotArea>
    </format>
    <format dxfId="4721">
      <pivotArea dataOnly="0" labelOnly="1" outline="0" fieldPosition="0">
        <references count="2">
          <reference field="1" count="1" selected="0">
            <x v="6174"/>
          </reference>
          <reference field="3" count="1">
            <x v="371"/>
          </reference>
        </references>
      </pivotArea>
    </format>
    <format dxfId="4720">
      <pivotArea dataOnly="0" labelOnly="1" outline="0" fieldPosition="0">
        <references count="2">
          <reference field="1" count="1" selected="0">
            <x v="6175"/>
          </reference>
          <reference field="3" count="1">
            <x v="9"/>
          </reference>
        </references>
      </pivotArea>
    </format>
    <format dxfId="4719">
      <pivotArea dataOnly="0" labelOnly="1" outline="0" fieldPosition="0">
        <references count="2">
          <reference field="1" count="1" selected="0">
            <x v="6176"/>
          </reference>
          <reference field="3" count="1">
            <x v="371"/>
          </reference>
        </references>
      </pivotArea>
    </format>
    <format dxfId="4718">
      <pivotArea dataOnly="0" labelOnly="1" outline="0" fieldPosition="0">
        <references count="2">
          <reference field="1" count="1" selected="0">
            <x v="6180"/>
          </reference>
          <reference field="3" count="1">
            <x v="3859"/>
          </reference>
        </references>
      </pivotArea>
    </format>
    <format dxfId="4717">
      <pivotArea dataOnly="0" labelOnly="1" outline="0" fieldPosition="0">
        <references count="2">
          <reference field="1" count="1" selected="0">
            <x v="6181"/>
          </reference>
          <reference field="3" count="1">
            <x v="371"/>
          </reference>
        </references>
      </pivotArea>
    </format>
    <format dxfId="4716">
      <pivotArea dataOnly="0" labelOnly="1" outline="0" fieldPosition="0">
        <references count="2">
          <reference field="1" count="1" selected="0">
            <x v="6182"/>
          </reference>
          <reference field="3" count="1">
            <x v="3173"/>
          </reference>
        </references>
      </pivotArea>
    </format>
    <format dxfId="4715">
      <pivotArea dataOnly="0" labelOnly="1" outline="0" fieldPosition="0">
        <references count="2">
          <reference field="1" count="1" selected="0">
            <x v="6183"/>
          </reference>
          <reference field="3" count="1">
            <x v="371"/>
          </reference>
        </references>
      </pivotArea>
    </format>
    <format dxfId="4714">
      <pivotArea dataOnly="0" labelOnly="1" outline="0" fieldPosition="0">
        <references count="2">
          <reference field="1" count="1" selected="0">
            <x v="6184"/>
          </reference>
          <reference field="3" count="1">
            <x v="3859"/>
          </reference>
        </references>
      </pivotArea>
    </format>
    <format dxfId="4713">
      <pivotArea dataOnly="0" labelOnly="1" outline="0" fieldPosition="0">
        <references count="2">
          <reference field="1" count="1" selected="0">
            <x v="6185"/>
          </reference>
          <reference field="3" count="1">
            <x v="371"/>
          </reference>
        </references>
      </pivotArea>
    </format>
    <format dxfId="4712">
      <pivotArea dataOnly="0" labelOnly="1" outline="0" fieldPosition="0">
        <references count="2">
          <reference field="1" count="1" selected="0">
            <x v="6186"/>
          </reference>
          <reference field="3" count="1">
            <x v="3365"/>
          </reference>
        </references>
      </pivotArea>
    </format>
    <format dxfId="4711">
      <pivotArea dataOnly="0" labelOnly="1" outline="0" fieldPosition="0">
        <references count="2">
          <reference field="1" count="1" selected="0">
            <x v="6187"/>
          </reference>
          <reference field="3" count="1">
            <x v="371"/>
          </reference>
        </references>
      </pivotArea>
    </format>
    <format dxfId="4710">
      <pivotArea dataOnly="0" labelOnly="1" outline="0" fieldPosition="0">
        <references count="2">
          <reference field="1" count="1" selected="0">
            <x v="6188"/>
          </reference>
          <reference field="3" count="1">
            <x v="372"/>
          </reference>
        </references>
      </pivotArea>
    </format>
    <format dxfId="4709">
      <pivotArea dataOnly="0" labelOnly="1" outline="0" fieldPosition="0">
        <references count="2">
          <reference field="1" count="1" selected="0">
            <x v="6189"/>
          </reference>
          <reference field="3" count="1">
            <x v="373"/>
          </reference>
        </references>
      </pivotArea>
    </format>
    <format dxfId="4708">
      <pivotArea dataOnly="0" labelOnly="1" outline="0" fieldPosition="0">
        <references count="2">
          <reference field="1" count="1" selected="0">
            <x v="6190"/>
          </reference>
          <reference field="3" count="1">
            <x v="9"/>
          </reference>
        </references>
      </pivotArea>
    </format>
    <format dxfId="4707">
      <pivotArea dataOnly="0" labelOnly="1" outline="0" fieldPosition="0">
        <references count="2">
          <reference field="1" count="1" selected="0">
            <x v="6191"/>
          </reference>
          <reference field="3" count="1">
            <x v="373"/>
          </reference>
        </references>
      </pivotArea>
    </format>
    <format dxfId="4706">
      <pivotArea dataOnly="0" labelOnly="1" outline="0" fieldPosition="0">
        <references count="2">
          <reference field="1" count="1" selected="0">
            <x v="6195"/>
          </reference>
          <reference field="3" count="1">
            <x v="3859"/>
          </reference>
        </references>
      </pivotArea>
    </format>
    <format dxfId="4705">
      <pivotArea dataOnly="0" labelOnly="1" outline="0" fieldPosition="0">
        <references count="2">
          <reference field="1" count="1" selected="0">
            <x v="6196"/>
          </reference>
          <reference field="3" count="1">
            <x v="373"/>
          </reference>
        </references>
      </pivotArea>
    </format>
    <format dxfId="4704">
      <pivotArea dataOnly="0" labelOnly="1" outline="0" fieldPosition="0">
        <references count="2">
          <reference field="1" count="1" selected="0">
            <x v="6197"/>
          </reference>
          <reference field="3" count="1">
            <x v="3173"/>
          </reference>
        </references>
      </pivotArea>
    </format>
    <format dxfId="4703">
      <pivotArea dataOnly="0" labelOnly="1" outline="0" fieldPosition="0">
        <references count="2">
          <reference field="1" count="1" selected="0">
            <x v="6198"/>
          </reference>
          <reference field="3" count="1">
            <x v="373"/>
          </reference>
        </references>
      </pivotArea>
    </format>
    <format dxfId="4702">
      <pivotArea dataOnly="0" labelOnly="1" outline="0" fieldPosition="0">
        <references count="2">
          <reference field="1" count="1" selected="0">
            <x v="6199"/>
          </reference>
          <reference field="3" count="1">
            <x v="3859"/>
          </reference>
        </references>
      </pivotArea>
    </format>
    <format dxfId="4701">
      <pivotArea dataOnly="0" labelOnly="1" outline="0" fieldPosition="0">
        <references count="2">
          <reference field="1" count="1" selected="0">
            <x v="6200"/>
          </reference>
          <reference field="3" count="1">
            <x v="373"/>
          </reference>
        </references>
      </pivotArea>
    </format>
    <format dxfId="4700">
      <pivotArea dataOnly="0" labelOnly="1" outline="0" fieldPosition="0">
        <references count="2">
          <reference field="1" count="1" selected="0">
            <x v="6201"/>
          </reference>
          <reference field="3" count="1">
            <x v="3365"/>
          </reference>
        </references>
      </pivotArea>
    </format>
    <format dxfId="4699">
      <pivotArea dataOnly="0" labelOnly="1" outline="0" fieldPosition="0">
        <references count="2">
          <reference field="1" count="1" selected="0">
            <x v="6202"/>
          </reference>
          <reference field="3" count="1">
            <x v="373"/>
          </reference>
        </references>
      </pivotArea>
    </format>
    <format dxfId="4698">
      <pivotArea dataOnly="0" labelOnly="1" outline="0" fieldPosition="0">
        <references count="2">
          <reference field="1" count="1" selected="0">
            <x v="6203"/>
          </reference>
          <reference field="3" count="1">
            <x v="374"/>
          </reference>
        </references>
      </pivotArea>
    </format>
    <format dxfId="4697">
      <pivotArea dataOnly="0" labelOnly="1" outline="0" fieldPosition="0">
        <references count="2">
          <reference field="1" count="1" selected="0">
            <x v="6204"/>
          </reference>
          <reference field="3" count="1">
            <x v="9"/>
          </reference>
        </references>
      </pivotArea>
    </format>
    <format dxfId="4696">
      <pivotArea dataOnly="0" labelOnly="1" outline="0" fieldPosition="0">
        <references count="2">
          <reference field="1" count="1" selected="0">
            <x v="6205"/>
          </reference>
          <reference field="3" count="1">
            <x v="374"/>
          </reference>
        </references>
      </pivotArea>
    </format>
    <format dxfId="4695">
      <pivotArea dataOnly="0" labelOnly="1" outline="0" fieldPosition="0">
        <references count="2">
          <reference field="1" count="1" selected="0">
            <x v="6209"/>
          </reference>
          <reference field="3" count="1">
            <x v="3859"/>
          </reference>
        </references>
      </pivotArea>
    </format>
    <format dxfId="4694">
      <pivotArea dataOnly="0" labelOnly="1" outline="0" fieldPosition="0">
        <references count="2">
          <reference field="1" count="1" selected="0">
            <x v="6210"/>
          </reference>
          <reference field="3" count="1">
            <x v="374"/>
          </reference>
        </references>
      </pivotArea>
    </format>
    <format dxfId="4693">
      <pivotArea dataOnly="0" labelOnly="1" outline="0" fieldPosition="0">
        <references count="2">
          <reference field="1" count="1" selected="0">
            <x v="6211"/>
          </reference>
          <reference field="3" count="1">
            <x v="3173"/>
          </reference>
        </references>
      </pivotArea>
    </format>
    <format dxfId="4692">
      <pivotArea dataOnly="0" labelOnly="1" outline="0" fieldPosition="0">
        <references count="2">
          <reference field="1" count="1" selected="0">
            <x v="6212"/>
          </reference>
          <reference field="3" count="1">
            <x v="374"/>
          </reference>
        </references>
      </pivotArea>
    </format>
    <format dxfId="4691">
      <pivotArea dataOnly="0" labelOnly="1" outline="0" fieldPosition="0">
        <references count="2">
          <reference field="1" count="1" selected="0">
            <x v="6213"/>
          </reference>
          <reference field="3" count="1">
            <x v="3859"/>
          </reference>
        </references>
      </pivotArea>
    </format>
    <format dxfId="4690">
      <pivotArea dataOnly="0" labelOnly="1" outline="0" fieldPosition="0">
        <references count="2">
          <reference field="1" count="1" selected="0">
            <x v="6214"/>
          </reference>
          <reference field="3" count="1">
            <x v="374"/>
          </reference>
        </references>
      </pivotArea>
    </format>
    <format dxfId="4689">
      <pivotArea dataOnly="0" labelOnly="1" outline="0" fieldPosition="0">
        <references count="2">
          <reference field="1" count="1" selected="0">
            <x v="6215"/>
          </reference>
          <reference field="3" count="1">
            <x v="3365"/>
          </reference>
        </references>
      </pivotArea>
    </format>
    <format dxfId="4688">
      <pivotArea dataOnly="0" labelOnly="1" outline="0" fieldPosition="0">
        <references count="2">
          <reference field="1" count="1" selected="0">
            <x v="6216"/>
          </reference>
          <reference field="3" count="1">
            <x v="374"/>
          </reference>
        </references>
      </pivotArea>
    </format>
    <format dxfId="4687">
      <pivotArea dataOnly="0" labelOnly="1" outline="0" fieldPosition="0">
        <references count="2">
          <reference field="1" count="1" selected="0">
            <x v="6217"/>
          </reference>
          <reference field="3" count="1">
            <x v="375"/>
          </reference>
        </references>
      </pivotArea>
    </format>
    <format dxfId="4686">
      <pivotArea dataOnly="0" labelOnly="1" outline="0" fieldPosition="0">
        <references count="2">
          <reference field="1" count="1" selected="0">
            <x v="6218"/>
          </reference>
          <reference field="3" count="1">
            <x v="9"/>
          </reference>
        </references>
      </pivotArea>
    </format>
    <format dxfId="4685">
      <pivotArea dataOnly="0" labelOnly="1" outline="0" fieldPosition="0">
        <references count="2">
          <reference field="1" count="1" selected="0">
            <x v="6219"/>
          </reference>
          <reference field="3" count="1">
            <x v="375"/>
          </reference>
        </references>
      </pivotArea>
    </format>
    <format dxfId="4684">
      <pivotArea dataOnly="0" labelOnly="1" outline="0" fieldPosition="0">
        <references count="2">
          <reference field="1" count="1" selected="0">
            <x v="6223"/>
          </reference>
          <reference field="3" count="1">
            <x v="3859"/>
          </reference>
        </references>
      </pivotArea>
    </format>
    <format dxfId="4683">
      <pivotArea dataOnly="0" labelOnly="1" outline="0" fieldPosition="0">
        <references count="2">
          <reference field="1" count="1" selected="0">
            <x v="6224"/>
          </reference>
          <reference field="3" count="1">
            <x v="375"/>
          </reference>
        </references>
      </pivotArea>
    </format>
    <format dxfId="4682">
      <pivotArea dataOnly="0" labelOnly="1" outline="0" fieldPosition="0">
        <references count="2">
          <reference field="1" count="1" selected="0">
            <x v="6225"/>
          </reference>
          <reference field="3" count="1">
            <x v="3173"/>
          </reference>
        </references>
      </pivotArea>
    </format>
    <format dxfId="4681">
      <pivotArea dataOnly="0" labelOnly="1" outline="0" fieldPosition="0">
        <references count="2">
          <reference field="1" count="1" selected="0">
            <x v="6226"/>
          </reference>
          <reference field="3" count="1">
            <x v="375"/>
          </reference>
        </references>
      </pivotArea>
    </format>
    <format dxfId="4680">
      <pivotArea dataOnly="0" labelOnly="1" outline="0" fieldPosition="0">
        <references count="2">
          <reference field="1" count="1" selected="0">
            <x v="6227"/>
          </reference>
          <reference field="3" count="1">
            <x v="3859"/>
          </reference>
        </references>
      </pivotArea>
    </format>
    <format dxfId="4679">
      <pivotArea dataOnly="0" labelOnly="1" outline="0" fieldPosition="0">
        <references count="2">
          <reference field="1" count="1" selected="0">
            <x v="6228"/>
          </reference>
          <reference field="3" count="1">
            <x v="375"/>
          </reference>
        </references>
      </pivotArea>
    </format>
    <format dxfId="4678">
      <pivotArea dataOnly="0" labelOnly="1" outline="0" fieldPosition="0">
        <references count="2">
          <reference field="1" count="1" selected="0">
            <x v="6229"/>
          </reference>
          <reference field="3" count="1">
            <x v="3365"/>
          </reference>
        </references>
      </pivotArea>
    </format>
    <format dxfId="4677">
      <pivotArea dataOnly="0" labelOnly="1" outline="0" fieldPosition="0">
        <references count="2">
          <reference field="1" count="1" selected="0">
            <x v="6230"/>
          </reference>
          <reference field="3" count="1">
            <x v="375"/>
          </reference>
        </references>
      </pivotArea>
    </format>
    <format dxfId="4676">
      <pivotArea dataOnly="0" labelOnly="1" outline="0" fieldPosition="0">
        <references count="2">
          <reference field="1" count="1" selected="0">
            <x v="6231"/>
          </reference>
          <reference field="3" count="1">
            <x v="376"/>
          </reference>
        </references>
      </pivotArea>
    </format>
    <format dxfId="4675">
      <pivotArea dataOnly="0" labelOnly="1" outline="0" fieldPosition="0">
        <references count="2">
          <reference field="1" count="1" selected="0">
            <x v="6232"/>
          </reference>
          <reference field="3" count="1">
            <x v="377"/>
          </reference>
        </references>
      </pivotArea>
    </format>
    <format dxfId="4674">
      <pivotArea dataOnly="0" labelOnly="1" outline="0" fieldPosition="0">
        <references count="2">
          <reference field="1" count="1" selected="0">
            <x v="6233"/>
          </reference>
          <reference field="3" count="4">
            <x v="9"/>
            <x v="3173"/>
            <x v="3365"/>
            <x v="3859"/>
          </reference>
        </references>
      </pivotArea>
    </format>
    <format dxfId="4673">
      <pivotArea dataOnly="0" labelOnly="1" outline="0" fieldPosition="0">
        <references count="2">
          <reference field="1" count="1" selected="0">
            <x v="6234"/>
          </reference>
          <reference field="3" count="1">
            <x v="9"/>
          </reference>
        </references>
      </pivotArea>
    </format>
    <format dxfId="4672">
      <pivotArea dataOnly="0" labelOnly="1" outline="0" fieldPosition="0">
        <references count="2">
          <reference field="1" count="1" selected="0">
            <x v="6235"/>
          </reference>
          <reference field="3" count="1">
            <x v="9"/>
          </reference>
        </references>
      </pivotArea>
    </format>
    <format dxfId="4671">
      <pivotArea dataOnly="0" labelOnly="1" outline="0" fieldPosition="0">
        <references count="2">
          <reference field="1" count="1" selected="0">
            <x v="6239"/>
          </reference>
          <reference field="3" count="1">
            <x v="3859"/>
          </reference>
        </references>
      </pivotArea>
    </format>
    <format dxfId="4670">
      <pivotArea dataOnly="0" labelOnly="1" outline="0" fieldPosition="0">
        <references count="2">
          <reference field="1" count="1" selected="0">
            <x v="6240"/>
          </reference>
          <reference field="3" count="1">
            <x v="3859"/>
          </reference>
        </references>
      </pivotArea>
    </format>
    <format dxfId="4669">
      <pivotArea dataOnly="0" labelOnly="1" outline="0" fieldPosition="0">
        <references count="2">
          <reference field="1" count="1" selected="0">
            <x v="6241"/>
          </reference>
          <reference field="3" count="1">
            <x v="3173"/>
          </reference>
        </references>
      </pivotArea>
    </format>
    <format dxfId="4668">
      <pivotArea dataOnly="0" labelOnly="1" outline="0" fieldPosition="0">
        <references count="2">
          <reference field="1" count="1" selected="0">
            <x v="6242"/>
          </reference>
          <reference field="3" count="1">
            <x v="3173"/>
          </reference>
        </references>
      </pivotArea>
    </format>
    <format dxfId="4667">
      <pivotArea dataOnly="0" labelOnly="1" outline="0" fieldPosition="0">
        <references count="2">
          <reference field="1" count="1" selected="0">
            <x v="6243"/>
          </reference>
          <reference field="3" count="1">
            <x v="3859"/>
          </reference>
        </references>
      </pivotArea>
    </format>
    <format dxfId="4666">
      <pivotArea dataOnly="0" labelOnly="1" outline="0" fieldPosition="0">
        <references count="2">
          <reference field="1" count="1" selected="0">
            <x v="6244"/>
          </reference>
          <reference field="3" count="1">
            <x v="2280"/>
          </reference>
        </references>
      </pivotArea>
    </format>
    <format dxfId="4665">
      <pivotArea dataOnly="0" labelOnly="1" outline="0" fieldPosition="0">
        <references count="2">
          <reference field="1" count="1" selected="0">
            <x v="6245"/>
          </reference>
          <reference field="3" count="1">
            <x v="3365"/>
          </reference>
        </references>
      </pivotArea>
    </format>
    <format dxfId="4664">
      <pivotArea dataOnly="0" labelOnly="1" outline="0" fieldPosition="0">
        <references count="2">
          <reference field="1" count="1" selected="0">
            <x v="6246"/>
          </reference>
          <reference field="3" count="1">
            <x v="3365"/>
          </reference>
        </references>
      </pivotArea>
    </format>
    <format dxfId="4663">
      <pivotArea dataOnly="0" labelOnly="1" outline="0" fieldPosition="0">
        <references count="2">
          <reference field="1" count="1" selected="0">
            <x v="6247"/>
          </reference>
          <reference field="3" count="1">
            <x v="378"/>
          </reference>
        </references>
      </pivotArea>
    </format>
    <format dxfId="4662">
      <pivotArea dataOnly="0" labelOnly="1" outline="0" fieldPosition="0">
        <references count="2">
          <reference field="1" count="1" selected="0">
            <x v="6248"/>
          </reference>
          <reference field="3" count="1">
            <x v="9"/>
          </reference>
        </references>
      </pivotArea>
    </format>
    <format dxfId="4661">
      <pivotArea dataOnly="0" labelOnly="1" outline="0" fieldPosition="0">
        <references count="2">
          <reference field="1" count="1" selected="0">
            <x v="6249"/>
          </reference>
          <reference field="3" count="1">
            <x v="378"/>
          </reference>
        </references>
      </pivotArea>
    </format>
    <format dxfId="4660">
      <pivotArea dataOnly="0" labelOnly="1" outline="0" fieldPosition="0">
        <references count="2">
          <reference field="1" count="1" selected="0">
            <x v="6253"/>
          </reference>
          <reference field="3" count="1">
            <x v="3859"/>
          </reference>
        </references>
      </pivotArea>
    </format>
    <format dxfId="4659">
      <pivotArea dataOnly="0" labelOnly="1" outline="0" fieldPosition="0">
        <references count="2">
          <reference field="1" count="1" selected="0">
            <x v="6254"/>
          </reference>
          <reference field="3" count="1">
            <x v="378"/>
          </reference>
        </references>
      </pivotArea>
    </format>
    <format dxfId="4658">
      <pivotArea dataOnly="0" labelOnly="1" outline="0" fieldPosition="0">
        <references count="2">
          <reference field="1" count="1" selected="0">
            <x v="6255"/>
          </reference>
          <reference field="3" count="1">
            <x v="3173"/>
          </reference>
        </references>
      </pivotArea>
    </format>
    <format dxfId="4657">
      <pivotArea dataOnly="0" labelOnly="1" outline="0" fieldPosition="0">
        <references count="2">
          <reference field="1" count="1" selected="0">
            <x v="6256"/>
          </reference>
          <reference field="3" count="1">
            <x v="378"/>
          </reference>
        </references>
      </pivotArea>
    </format>
    <format dxfId="4656">
      <pivotArea dataOnly="0" labelOnly="1" outline="0" fieldPosition="0">
        <references count="2">
          <reference field="1" count="1" selected="0">
            <x v="6257"/>
          </reference>
          <reference field="3" count="1">
            <x v="3859"/>
          </reference>
        </references>
      </pivotArea>
    </format>
    <format dxfId="4655">
      <pivotArea dataOnly="0" labelOnly="1" outline="0" fieldPosition="0">
        <references count="2">
          <reference field="1" count="1" selected="0">
            <x v="6258"/>
          </reference>
          <reference field="3" count="1">
            <x v="378"/>
          </reference>
        </references>
      </pivotArea>
    </format>
    <format dxfId="4654">
      <pivotArea dataOnly="0" labelOnly="1" outline="0" fieldPosition="0">
        <references count="2">
          <reference field="1" count="1" selected="0">
            <x v="6259"/>
          </reference>
          <reference field="3" count="1">
            <x v="3365"/>
          </reference>
        </references>
      </pivotArea>
    </format>
    <format dxfId="4653">
      <pivotArea dataOnly="0" labelOnly="1" outline="0" fieldPosition="0">
        <references count="2">
          <reference field="1" count="1" selected="0">
            <x v="6260"/>
          </reference>
          <reference field="3" count="1">
            <x v="378"/>
          </reference>
        </references>
      </pivotArea>
    </format>
    <format dxfId="4652">
      <pivotArea dataOnly="0" labelOnly="1" outline="0" fieldPosition="0">
        <references count="2">
          <reference field="1" count="1" selected="0">
            <x v="6261"/>
          </reference>
          <reference field="3" count="1">
            <x v="379"/>
          </reference>
        </references>
      </pivotArea>
    </format>
    <format dxfId="4651">
      <pivotArea dataOnly="0" labelOnly="1" outline="0" fieldPosition="0">
        <references count="2">
          <reference field="1" count="1" selected="0">
            <x v="6262"/>
          </reference>
          <reference field="3" count="1">
            <x v="9"/>
          </reference>
        </references>
      </pivotArea>
    </format>
    <format dxfId="4650">
      <pivotArea dataOnly="0" labelOnly="1" outline="0" fieldPosition="0">
        <references count="2">
          <reference field="1" count="1" selected="0">
            <x v="6263"/>
          </reference>
          <reference field="3" count="1">
            <x v="379"/>
          </reference>
        </references>
      </pivotArea>
    </format>
    <format dxfId="4649">
      <pivotArea dataOnly="0" labelOnly="1" outline="0" fieldPosition="0">
        <references count="2">
          <reference field="1" count="1" selected="0">
            <x v="6267"/>
          </reference>
          <reference field="3" count="1">
            <x v="3859"/>
          </reference>
        </references>
      </pivotArea>
    </format>
    <format dxfId="4648">
      <pivotArea dataOnly="0" labelOnly="1" outline="0" fieldPosition="0">
        <references count="2">
          <reference field="1" count="1" selected="0">
            <x v="6268"/>
          </reference>
          <reference field="3" count="1">
            <x v="379"/>
          </reference>
        </references>
      </pivotArea>
    </format>
    <format dxfId="4647">
      <pivotArea dataOnly="0" labelOnly="1" outline="0" fieldPosition="0">
        <references count="2">
          <reference field="1" count="1" selected="0">
            <x v="6269"/>
          </reference>
          <reference field="3" count="1">
            <x v="3173"/>
          </reference>
        </references>
      </pivotArea>
    </format>
    <format dxfId="4646">
      <pivotArea dataOnly="0" labelOnly="1" outline="0" fieldPosition="0">
        <references count="2">
          <reference field="1" count="1" selected="0">
            <x v="6270"/>
          </reference>
          <reference field="3" count="1">
            <x v="379"/>
          </reference>
        </references>
      </pivotArea>
    </format>
    <format dxfId="4645">
      <pivotArea dataOnly="0" labelOnly="1" outline="0" fieldPosition="0">
        <references count="2">
          <reference field="1" count="1" selected="0">
            <x v="6271"/>
          </reference>
          <reference field="3" count="1">
            <x v="3859"/>
          </reference>
        </references>
      </pivotArea>
    </format>
    <format dxfId="4644">
      <pivotArea dataOnly="0" labelOnly="1" outline="0" fieldPosition="0">
        <references count="2">
          <reference field="1" count="1" selected="0">
            <x v="6272"/>
          </reference>
          <reference field="3" count="1">
            <x v="379"/>
          </reference>
        </references>
      </pivotArea>
    </format>
    <format dxfId="4643">
      <pivotArea dataOnly="0" labelOnly="1" outline="0" fieldPosition="0">
        <references count="2">
          <reference field="1" count="1" selected="0">
            <x v="6273"/>
          </reference>
          <reference field="3" count="1">
            <x v="3365"/>
          </reference>
        </references>
      </pivotArea>
    </format>
    <format dxfId="4642">
      <pivotArea dataOnly="0" labelOnly="1" outline="0" fieldPosition="0">
        <references count="2">
          <reference field="1" count="1" selected="0">
            <x v="6274"/>
          </reference>
          <reference field="3" count="1">
            <x v="379"/>
          </reference>
        </references>
      </pivotArea>
    </format>
    <format dxfId="4641">
      <pivotArea dataOnly="0" labelOnly="1" outline="0" fieldPosition="0">
        <references count="2">
          <reference field="1" count="1" selected="0">
            <x v="6275"/>
          </reference>
          <reference field="3" count="1">
            <x v="380"/>
          </reference>
        </references>
      </pivotArea>
    </format>
    <format dxfId="4640">
      <pivotArea dataOnly="0" labelOnly="1" outline="0" fieldPosition="0">
        <references count="2">
          <reference field="1" count="1" selected="0">
            <x v="6276"/>
          </reference>
          <reference field="3" count="1">
            <x v="9"/>
          </reference>
        </references>
      </pivotArea>
    </format>
    <format dxfId="4639">
      <pivotArea dataOnly="0" labelOnly="1" outline="0" fieldPosition="0">
        <references count="2">
          <reference field="1" count="1" selected="0">
            <x v="6277"/>
          </reference>
          <reference field="3" count="1">
            <x v="380"/>
          </reference>
        </references>
      </pivotArea>
    </format>
    <format dxfId="4638">
      <pivotArea dataOnly="0" labelOnly="1" outline="0" fieldPosition="0">
        <references count="2">
          <reference field="1" count="1" selected="0">
            <x v="6281"/>
          </reference>
          <reference field="3" count="1">
            <x v="3859"/>
          </reference>
        </references>
      </pivotArea>
    </format>
    <format dxfId="4637">
      <pivotArea dataOnly="0" labelOnly="1" outline="0" fieldPosition="0">
        <references count="2">
          <reference field="1" count="1" selected="0">
            <x v="6282"/>
          </reference>
          <reference field="3" count="1">
            <x v="380"/>
          </reference>
        </references>
      </pivotArea>
    </format>
    <format dxfId="4636">
      <pivotArea dataOnly="0" labelOnly="1" outline="0" fieldPosition="0">
        <references count="2">
          <reference field="1" count="1" selected="0">
            <x v="6283"/>
          </reference>
          <reference field="3" count="1">
            <x v="3173"/>
          </reference>
        </references>
      </pivotArea>
    </format>
    <format dxfId="4635">
      <pivotArea dataOnly="0" labelOnly="1" outline="0" fieldPosition="0">
        <references count="2">
          <reference field="1" count="1" selected="0">
            <x v="6284"/>
          </reference>
          <reference field="3" count="1">
            <x v="380"/>
          </reference>
        </references>
      </pivotArea>
    </format>
    <format dxfId="4634">
      <pivotArea dataOnly="0" labelOnly="1" outline="0" fieldPosition="0">
        <references count="2">
          <reference field="1" count="1" selected="0">
            <x v="6285"/>
          </reference>
          <reference field="3" count="1">
            <x v="3859"/>
          </reference>
        </references>
      </pivotArea>
    </format>
    <format dxfId="4633">
      <pivotArea dataOnly="0" labelOnly="1" outline="0" fieldPosition="0">
        <references count="2">
          <reference field="1" count="1" selected="0">
            <x v="6286"/>
          </reference>
          <reference field="3" count="1">
            <x v="380"/>
          </reference>
        </references>
      </pivotArea>
    </format>
    <format dxfId="4632">
      <pivotArea dataOnly="0" labelOnly="1" outline="0" fieldPosition="0">
        <references count="2">
          <reference field="1" count="1" selected="0">
            <x v="6287"/>
          </reference>
          <reference field="3" count="1">
            <x v="3365"/>
          </reference>
        </references>
      </pivotArea>
    </format>
    <format dxfId="4631">
      <pivotArea dataOnly="0" labelOnly="1" outline="0" fieldPosition="0">
        <references count="2">
          <reference field="1" count="1" selected="0">
            <x v="6288"/>
          </reference>
          <reference field="3" count="1">
            <x v="380"/>
          </reference>
        </references>
      </pivotArea>
    </format>
    <format dxfId="4630">
      <pivotArea dataOnly="0" labelOnly="1" outline="0" fieldPosition="0">
        <references count="2">
          <reference field="1" count="1" selected="0">
            <x v="6289"/>
          </reference>
          <reference field="3" count="1">
            <x v="381"/>
          </reference>
        </references>
      </pivotArea>
    </format>
    <format dxfId="4629">
      <pivotArea dataOnly="0" labelOnly="1" outline="0" fieldPosition="0">
        <references count="2">
          <reference field="1" count="1" selected="0">
            <x v="6290"/>
          </reference>
          <reference field="3" count="1">
            <x v="9"/>
          </reference>
        </references>
      </pivotArea>
    </format>
    <format dxfId="4628">
      <pivotArea dataOnly="0" labelOnly="1" outline="0" fieldPosition="0">
        <references count="2">
          <reference field="1" count="1" selected="0">
            <x v="6291"/>
          </reference>
          <reference field="3" count="1">
            <x v="381"/>
          </reference>
        </references>
      </pivotArea>
    </format>
    <format dxfId="4627">
      <pivotArea dataOnly="0" labelOnly="1" outline="0" fieldPosition="0">
        <references count="2">
          <reference field="1" count="1" selected="0">
            <x v="6295"/>
          </reference>
          <reference field="3" count="1">
            <x v="3859"/>
          </reference>
        </references>
      </pivotArea>
    </format>
    <format dxfId="4626">
      <pivotArea dataOnly="0" labelOnly="1" outline="0" fieldPosition="0">
        <references count="2">
          <reference field="1" count="1" selected="0">
            <x v="6296"/>
          </reference>
          <reference field="3" count="1">
            <x v="3173"/>
          </reference>
        </references>
      </pivotArea>
    </format>
    <format dxfId="4625">
      <pivotArea dataOnly="0" labelOnly="1" outline="0" fieldPosition="0">
        <references count="2">
          <reference field="1" count="1" selected="0">
            <x v="6297"/>
          </reference>
          <reference field="3" count="1">
            <x v="3859"/>
          </reference>
        </references>
      </pivotArea>
    </format>
    <format dxfId="4624">
      <pivotArea dataOnly="0" labelOnly="1" outline="0" fieldPosition="0">
        <references count="2">
          <reference field="1" count="1" selected="0">
            <x v="6298"/>
          </reference>
          <reference field="3" count="1">
            <x v="3365"/>
          </reference>
        </references>
      </pivotArea>
    </format>
    <format dxfId="4623">
      <pivotArea dataOnly="0" labelOnly="1" outline="0" fieldPosition="0">
        <references count="2">
          <reference field="1" count="1" selected="0">
            <x v="6299"/>
          </reference>
          <reference field="3" count="1">
            <x v="382"/>
          </reference>
        </references>
      </pivotArea>
    </format>
    <format dxfId="4622">
      <pivotArea dataOnly="0" labelOnly="1" outline="0" fieldPosition="0">
        <references count="2">
          <reference field="1" count="1" selected="0">
            <x v="6300"/>
          </reference>
          <reference field="3" count="1">
            <x v="9"/>
          </reference>
        </references>
      </pivotArea>
    </format>
    <format dxfId="4621">
      <pivotArea dataOnly="0" labelOnly="1" outline="0" fieldPosition="0">
        <references count="2">
          <reference field="1" count="1" selected="0">
            <x v="6305"/>
          </reference>
          <reference field="3" count="1">
            <x v="3859"/>
          </reference>
        </references>
      </pivotArea>
    </format>
    <format dxfId="4620">
      <pivotArea dataOnly="0" labelOnly="1" outline="0" fieldPosition="0">
        <references count="2">
          <reference field="1" count="1" selected="0">
            <x v="6306"/>
          </reference>
          <reference field="3" count="1">
            <x v="3173"/>
          </reference>
        </references>
      </pivotArea>
    </format>
    <format dxfId="4619">
      <pivotArea dataOnly="0" labelOnly="1" outline="0" fieldPosition="0">
        <references count="2">
          <reference field="1" count="1" selected="0">
            <x v="6307"/>
          </reference>
          <reference field="3" count="1">
            <x v="3859"/>
          </reference>
        </references>
      </pivotArea>
    </format>
    <format dxfId="4618">
      <pivotArea dataOnly="0" labelOnly="1" outline="0" fieldPosition="0">
        <references count="2">
          <reference field="1" count="1" selected="0">
            <x v="6308"/>
          </reference>
          <reference field="3" count="1">
            <x v="3365"/>
          </reference>
        </references>
      </pivotArea>
    </format>
    <format dxfId="4617">
      <pivotArea dataOnly="0" labelOnly="1" outline="0" fieldPosition="0">
        <references count="2">
          <reference field="1" count="1" selected="0">
            <x v="6309"/>
          </reference>
          <reference field="3" count="1">
            <x v="383"/>
          </reference>
        </references>
      </pivotArea>
    </format>
    <format dxfId="4616">
      <pivotArea dataOnly="0" labelOnly="1" outline="0" fieldPosition="0">
        <references count="2">
          <reference field="1" count="1" selected="0">
            <x v="6310"/>
          </reference>
          <reference field="3" count="1">
            <x v="384"/>
          </reference>
        </references>
      </pivotArea>
    </format>
    <format dxfId="4615">
      <pivotArea dataOnly="0" labelOnly="1" outline="0" fieldPosition="0">
        <references count="2">
          <reference field="1" count="1" selected="0">
            <x v="6311"/>
          </reference>
          <reference field="3" count="1">
            <x v="9"/>
          </reference>
        </references>
      </pivotArea>
    </format>
    <format dxfId="4614">
      <pivotArea dataOnly="0" labelOnly="1" outline="0" fieldPosition="0">
        <references count="2">
          <reference field="1" count="1" selected="0">
            <x v="6316"/>
          </reference>
          <reference field="3" count="1">
            <x v="3859"/>
          </reference>
        </references>
      </pivotArea>
    </format>
    <format dxfId="4613">
      <pivotArea dataOnly="0" labelOnly="1" outline="0" fieldPosition="0">
        <references count="2">
          <reference field="1" count="1" selected="0">
            <x v="6317"/>
          </reference>
          <reference field="3" count="1">
            <x v="3173"/>
          </reference>
        </references>
      </pivotArea>
    </format>
    <format dxfId="4612">
      <pivotArea dataOnly="0" labelOnly="1" outline="0" fieldPosition="0">
        <references count="2">
          <reference field="1" count="1" selected="0">
            <x v="6318"/>
          </reference>
          <reference field="3" count="1">
            <x v="3859"/>
          </reference>
        </references>
      </pivotArea>
    </format>
    <format dxfId="4611">
      <pivotArea dataOnly="0" labelOnly="1" outline="0" fieldPosition="0">
        <references count="2">
          <reference field="1" count="1" selected="0">
            <x v="6319"/>
          </reference>
          <reference field="3" count="1">
            <x v="3365"/>
          </reference>
        </references>
      </pivotArea>
    </format>
    <format dxfId="4610">
      <pivotArea dataOnly="0" labelOnly="1" outline="0" fieldPosition="0">
        <references count="2">
          <reference field="1" count="1" selected="0">
            <x v="6320"/>
          </reference>
          <reference field="3" count="1">
            <x v="385"/>
          </reference>
        </references>
      </pivotArea>
    </format>
    <format dxfId="4609">
      <pivotArea dataOnly="0" labelOnly="1" outline="0" fieldPosition="0">
        <references count="2">
          <reference field="1" count="1" selected="0">
            <x v="6321"/>
          </reference>
          <reference field="3" count="1">
            <x v="9"/>
          </reference>
        </references>
      </pivotArea>
    </format>
    <format dxfId="4608">
      <pivotArea dataOnly="0" labelOnly="1" outline="0" fieldPosition="0">
        <references count="2">
          <reference field="1" count="1" selected="0">
            <x v="6326"/>
          </reference>
          <reference field="3" count="1">
            <x v="3859"/>
          </reference>
        </references>
      </pivotArea>
    </format>
    <format dxfId="4607">
      <pivotArea dataOnly="0" labelOnly="1" outline="0" fieldPosition="0">
        <references count="2">
          <reference field="1" count="1" selected="0">
            <x v="6327"/>
          </reference>
          <reference field="3" count="1">
            <x v="3173"/>
          </reference>
        </references>
      </pivotArea>
    </format>
    <format dxfId="4606">
      <pivotArea dataOnly="0" labelOnly="1" outline="0" fieldPosition="0">
        <references count="2">
          <reference field="1" count="1" selected="0">
            <x v="6328"/>
          </reference>
          <reference field="3" count="1">
            <x v="3859"/>
          </reference>
        </references>
      </pivotArea>
    </format>
    <format dxfId="4605">
      <pivotArea dataOnly="0" labelOnly="1" outline="0" fieldPosition="0">
        <references count="2">
          <reference field="1" count="1" selected="0">
            <x v="6329"/>
          </reference>
          <reference field="3" count="1">
            <x v="3365"/>
          </reference>
        </references>
      </pivotArea>
    </format>
    <format dxfId="4604">
      <pivotArea dataOnly="0" labelOnly="1" outline="0" fieldPosition="0">
        <references count="2">
          <reference field="1" count="1" selected="0">
            <x v="6330"/>
          </reference>
          <reference field="3" count="1">
            <x v="386"/>
          </reference>
        </references>
      </pivotArea>
    </format>
    <format dxfId="4603">
      <pivotArea dataOnly="0" labelOnly="1" outline="0" fieldPosition="0">
        <references count="2">
          <reference field="1" count="1" selected="0">
            <x v="6331"/>
          </reference>
          <reference field="3" count="1">
            <x v="9"/>
          </reference>
        </references>
      </pivotArea>
    </format>
    <format dxfId="4602">
      <pivotArea dataOnly="0" labelOnly="1" outline="0" fieldPosition="0">
        <references count="2">
          <reference field="1" count="1" selected="0">
            <x v="6336"/>
          </reference>
          <reference field="3" count="1">
            <x v="3859"/>
          </reference>
        </references>
      </pivotArea>
    </format>
    <format dxfId="4601">
      <pivotArea dataOnly="0" labelOnly="1" outline="0" fieldPosition="0">
        <references count="2">
          <reference field="1" count="1" selected="0">
            <x v="6337"/>
          </reference>
          <reference field="3" count="1">
            <x v="3173"/>
          </reference>
        </references>
      </pivotArea>
    </format>
    <format dxfId="4600">
      <pivotArea dataOnly="0" labelOnly="1" outline="0" fieldPosition="0">
        <references count="2">
          <reference field="1" count="1" selected="0">
            <x v="6338"/>
          </reference>
          <reference field="3" count="1">
            <x v="3859"/>
          </reference>
        </references>
      </pivotArea>
    </format>
    <format dxfId="4599">
      <pivotArea dataOnly="0" labelOnly="1" outline="0" fieldPosition="0">
        <references count="2">
          <reference field="1" count="1" selected="0">
            <x v="6339"/>
          </reference>
          <reference field="3" count="1">
            <x v="3365"/>
          </reference>
        </references>
      </pivotArea>
    </format>
    <format dxfId="4598">
      <pivotArea dataOnly="0" labelOnly="1" outline="0" fieldPosition="0">
        <references count="2">
          <reference field="1" count="1" selected="0">
            <x v="6340"/>
          </reference>
          <reference field="3" count="1">
            <x v="387"/>
          </reference>
        </references>
      </pivotArea>
    </format>
    <format dxfId="4597">
      <pivotArea dataOnly="0" labelOnly="1" outline="0" fieldPosition="0">
        <references count="2">
          <reference field="1" count="1" selected="0">
            <x v="6341"/>
          </reference>
          <reference field="3" count="1">
            <x v="9"/>
          </reference>
        </references>
      </pivotArea>
    </format>
    <format dxfId="4596">
      <pivotArea dataOnly="0" labelOnly="1" outline="0" fieldPosition="0">
        <references count="2">
          <reference field="1" count="1" selected="0">
            <x v="6346"/>
          </reference>
          <reference field="3" count="1">
            <x v="3859"/>
          </reference>
        </references>
      </pivotArea>
    </format>
    <format dxfId="4595">
      <pivotArea dataOnly="0" labelOnly="1" outline="0" fieldPosition="0">
        <references count="2">
          <reference field="1" count="1" selected="0">
            <x v="6347"/>
          </reference>
          <reference field="3" count="1">
            <x v="3173"/>
          </reference>
        </references>
      </pivotArea>
    </format>
    <format dxfId="4594">
      <pivotArea dataOnly="0" labelOnly="1" outline="0" fieldPosition="0">
        <references count="2">
          <reference field="1" count="1" selected="0">
            <x v="6348"/>
          </reference>
          <reference field="3" count="1">
            <x v="3859"/>
          </reference>
        </references>
      </pivotArea>
    </format>
    <format dxfId="4593">
      <pivotArea dataOnly="0" labelOnly="1" outline="0" fieldPosition="0">
        <references count="2">
          <reference field="1" count="1" selected="0">
            <x v="6349"/>
          </reference>
          <reference field="3" count="1">
            <x v="3365"/>
          </reference>
        </references>
      </pivotArea>
    </format>
    <format dxfId="4592">
      <pivotArea dataOnly="0" labelOnly="1" outline="0" fieldPosition="0">
        <references count="2">
          <reference field="1" count="1" selected="0">
            <x v="6350"/>
          </reference>
          <reference field="3" count="1">
            <x v="388"/>
          </reference>
        </references>
      </pivotArea>
    </format>
    <format dxfId="4591">
      <pivotArea dataOnly="0" labelOnly="1" outline="0" fieldPosition="0">
        <references count="2">
          <reference field="1" count="1" selected="0">
            <x v="6351"/>
          </reference>
          <reference field="3" count="1">
            <x v="9"/>
          </reference>
        </references>
      </pivotArea>
    </format>
    <format dxfId="4590">
      <pivotArea dataOnly="0" labelOnly="1" outline="0" fieldPosition="0">
        <references count="2">
          <reference field="1" count="1" selected="0">
            <x v="6356"/>
          </reference>
          <reference field="3" count="1">
            <x v="3859"/>
          </reference>
        </references>
      </pivotArea>
    </format>
    <format dxfId="4589">
      <pivotArea dataOnly="0" labelOnly="1" outline="0" fieldPosition="0">
        <references count="2">
          <reference field="1" count="1" selected="0">
            <x v="6357"/>
          </reference>
          <reference field="3" count="1">
            <x v="3173"/>
          </reference>
        </references>
      </pivotArea>
    </format>
    <format dxfId="4588">
      <pivotArea dataOnly="0" labelOnly="1" outline="0" fieldPosition="0">
        <references count="2">
          <reference field="1" count="1" selected="0">
            <x v="6358"/>
          </reference>
          <reference field="3" count="1">
            <x v="3859"/>
          </reference>
        </references>
      </pivotArea>
    </format>
    <format dxfId="4587">
      <pivotArea dataOnly="0" labelOnly="1" outline="0" fieldPosition="0">
        <references count="2">
          <reference field="1" count="1" selected="0">
            <x v="6359"/>
          </reference>
          <reference field="3" count="1">
            <x v="3365"/>
          </reference>
        </references>
      </pivotArea>
    </format>
    <format dxfId="4586">
      <pivotArea dataOnly="0" labelOnly="1" outline="0" fieldPosition="0">
        <references count="2">
          <reference field="1" count="1" selected="0">
            <x v="6360"/>
          </reference>
          <reference field="3" count="1">
            <x v="389"/>
          </reference>
        </references>
      </pivotArea>
    </format>
    <format dxfId="4585">
      <pivotArea dataOnly="0" labelOnly="1" outline="0" fieldPosition="0">
        <references count="2">
          <reference field="1" count="1" selected="0">
            <x v="6361"/>
          </reference>
          <reference field="3" count="1">
            <x v="390"/>
          </reference>
        </references>
      </pivotArea>
    </format>
    <format dxfId="4584">
      <pivotArea dataOnly="0" labelOnly="1" outline="0" fieldPosition="0">
        <references count="2">
          <reference field="1" count="1" selected="0">
            <x v="6362"/>
          </reference>
          <reference field="3" count="1">
            <x v="9"/>
          </reference>
        </references>
      </pivotArea>
    </format>
    <format dxfId="4583">
      <pivotArea dataOnly="0" labelOnly="1" outline="0" fieldPosition="0">
        <references count="2">
          <reference field="1" count="1" selected="0">
            <x v="6367"/>
          </reference>
          <reference field="3" count="1">
            <x v="3859"/>
          </reference>
        </references>
      </pivotArea>
    </format>
    <format dxfId="4582">
      <pivotArea dataOnly="0" labelOnly="1" outline="0" fieldPosition="0">
        <references count="2">
          <reference field="1" count="1" selected="0">
            <x v="6368"/>
          </reference>
          <reference field="3" count="1">
            <x v="3173"/>
          </reference>
        </references>
      </pivotArea>
    </format>
    <format dxfId="4581">
      <pivotArea dataOnly="0" labelOnly="1" outline="0" fieldPosition="0">
        <references count="2">
          <reference field="1" count="1" selected="0">
            <x v="6369"/>
          </reference>
          <reference field="3" count="1">
            <x v="3859"/>
          </reference>
        </references>
      </pivotArea>
    </format>
    <format dxfId="4580">
      <pivotArea dataOnly="0" labelOnly="1" outline="0" fieldPosition="0">
        <references count="2">
          <reference field="1" count="1" selected="0">
            <x v="6370"/>
          </reference>
          <reference field="3" count="1">
            <x v="3365"/>
          </reference>
        </references>
      </pivotArea>
    </format>
    <format dxfId="4579">
      <pivotArea dataOnly="0" labelOnly="1" outline="0" fieldPosition="0">
        <references count="2">
          <reference field="1" count="1" selected="0">
            <x v="6371"/>
          </reference>
          <reference field="3" count="1">
            <x v="391"/>
          </reference>
        </references>
      </pivotArea>
    </format>
    <format dxfId="4578">
      <pivotArea dataOnly="0" labelOnly="1" outline="0" fieldPosition="0">
        <references count="2">
          <reference field="1" count="1" selected="0">
            <x v="6372"/>
          </reference>
          <reference field="3" count="1">
            <x v="9"/>
          </reference>
        </references>
      </pivotArea>
    </format>
    <format dxfId="4577">
      <pivotArea dataOnly="0" labelOnly="1" outline="0" fieldPosition="0">
        <references count="2">
          <reference field="1" count="1" selected="0">
            <x v="6377"/>
          </reference>
          <reference field="3" count="1">
            <x v="3859"/>
          </reference>
        </references>
      </pivotArea>
    </format>
    <format dxfId="4576">
      <pivotArea dataOnly="0" labelOnly="1" outline="0" fieldPosition="0">
        <references count="2">
          <reference field="1" count="1" selected="0">
            <x v="6378"/>
          </reference>
          <reference field="3" count="1">
            <x v="3173"/>
          </reference>
        </references>
      </pivotArea>
    </format>
    <format dxfId="4575">
      <pivotArea dataOnly="0" labelOnly="1" outline="0" fieldPosition="0">
        <references count="2">
          <reference field="1" count="1" selected="0">
            <x v="6379"/>
          </reference>
          <reference field="3" count="1">
            <x v="3859"/>
          </reference>
        </references>
      </pivotArea>
    </format>
    <format dxfId="4574">
      <pivotArea dataOnly="0" labelOnly="1" outline="0" fieldPosition="0">
        <references count="2">
          <reference field="1" count="1" selected="0">
            <x v="6380"/>
          </reference>
          <reference field="3" count="1">
            <x v="3365"/>
          </reference>
        </references>
      </pivotArea>
    </format>
    <format dxfId="4573">
      <pivotArea dataOnly="0" labelOnly="1" outline="0" fieldPosition="0">
        <references count="2">
          <reference field="1" count="1" selected="0">
            <x v="6381"/>
          </reference>
          <reference field="3" count="1">
            <x v="392"/>
          </reference>
        </references>
      </pivotArea>
    </format>
    <format dxfId="4572">
      <pivotArea dataOnly="0" labelOnly="1" outline="0" fieldPosition="0">
        <references count="2">
          <reference field="1" count="1" selected="0">
            <x v="6382"/>
          </reference>
          <reference field="3" count="1">
            <x v="9"/>
          </reference>
        </references>
      </pivotArea>
    </format>
    <format dxfId="4571">
      <pivotArea dataOnly="0" labelOnly="1" outline="0" fieldPosition="0">
        <references count="2">
          <reference field="1" count="1" selected="0">
            <x v="6387"/>
          </reference>
          <reference field="3" count="1">
            <x v="3859"/>
          </reference>
        </references>
      </pivotArea>
    </format>
    <format dxfId="4570">
      <pivotArea dataOnly="0" labelOnly="1" outline="0" fieldPosition="0">
        <references count="2">
          <reference field="1" count="1" selected="0">
            <x v="6388"/>
          </reference>
          <reference field="3" count="1">
            <x v="3173"/>
          </reference>
        </references>
      </pivotArea>
    </format>
    <format dxfId="4569">
      <pivotArea dataOnly="0" labelOnly="1" outline="0" fieldPosition="0">
        <references count="2">
          <reference field="1" count="1" selected="0">
            <x v="6389"/>
          </reference>
          <reference field="3" count="1">
            <x v="3859"/>
          </reference>
        </references>
      </pivotArea>
    </format>
    <format dxfId="4568">
      <pivotArea dataOnly="0" labelOnly="1" outline="0" fieldPosition="0">
        <references count="2">
          <reference field="1" count="1" selected="0">
            <x v="6390"/>
          </reference>
          <reference field="3" count="1">
            <x v="3365"/>
          </reference>
        </references>
      </pivotArea>
    </format>
    <format dxfId="4567">
      <pivotArea dataOnly="0" labelOnly="1" outline="0" fieldPosition="0">
        <references count="2">
          <reference field="1" count="1" selected="0">
            <x v="6391"/>
          </reference>
          <reference field="3" count="1">
            <x v="8"/>
          </reference>
        </references>
      </pivotArea>
    </format>
    <format dxfId="4566">
      <pivotArea dataOnly="0" labelOnly="1" outline="0" fieldPosition="0">
        <references count="2">
          <reference field="1" count="1" selected="0">
            <x v="6395"/>
          </reference>
          <reference field="3" count="1">
            <x v="393"/>
          </reference>
        </references>
      </pivotArea>
    </format>
    <format dxfId="4565">
      <pivotArea dataOnly="0" labelOnly="1" outline="0" fieldPosition="0">
        <references count="2">
          <reference field="1" count="1" selected="0">
            <x v="6396"/>
          </reference>
          <reference field="3" count="1">
            <x v="394"/>
          </reference>
        </references>
      </pivotArea>
    </format>
    <format dxfId="4564">
      <pivotArea dataOnly="0" labelOnly="1" outline="0" fieldPosition="0">
        <references count="2">
          <reference field="1" count="1" selected="0">
            <x v="6397"/>
          </reference>
          <reference field="3" count="1">
            <x v="395"/>
          </reference>
        </references>
      </pivotArea>
    </format>
    <format dxfId="4563">
      <pivotArea dataOnly="0" labelOnly="1" outline="0" fieldPosition="0">
        <references count="2">
          <reference field="1" count="1" selected="0">
            <x v="6398"/>
          </reference>
          <reference field="3" count="1">
            <x v="9"/>
          </reference>
        </references>
      </pivotArea>
    </format>
    <format dxfId="4562">
      <pivotArea dataOnly="0" labelOnly="1" outline="0" fieldPosition="0">
        <references count="2">
          <reference field="1" count="1" selected="0">
            <x v="6403"/>
          </reference>
          <reference field="3" count="1">
            <x v="3859"/>
          </reference>
        </references>
      </pivotArea>
    </format>
    <format dxfId="4561">
      <pivotArea dataOnly="0" labelOnly="1" outline="0" fieldPosition="0">
        <references count="2">
          <reference field="1" count="1" selected="0">
            <x v="6404"/>
          </reference>
          <reference field="3" count="1">
            <x v="3173"/>
          </reference>
        </references>
      </pivotArea>
    </format>
    <format dxfId="4560">
      <pivotArea dataOnly="0" labelOnly="1" outline="0" fieldPosition="0">
        <references count="2">
          <reference field="1" count="1" selected="0">
            <x v="6405"/>
          </reference>
          <reference field="3" count="1">
            <x v="3859"/>
          </reference>
        </references>
      </pivotArea>
    </format>
    <format dxfId="4559">
      <pivotArea dataOnly="0" labelOnly="1" outline="0" fieldPosition="0">
        <references count="2">
          <reference field="1" count="1" selected="0">
            <x v="6406"/>
          </reference>
          <reference field="3" count="1">
            <x v="3365"/>
          </reference>
        </references>
      </pivotArea>
    </format>
    <format dxfId="4558">
      <pivotArea dataOnly="0" labelOnly="1" outline="0" fieldPosition="0">
        <references count="2">
          <reference field="1" count="1" selected="0">
            <x v="6407"/>
          </reference>
          <reference field="3" count="1">
            <x v="396"/>
          </reference>
        </references>
      </pivotArea>
    </format>
    <format dxfId="4557">
      <pivotArea dataOnly="0" labelOnly="1" outline="0" fieldPosition="0">
        <references count="2">
          <reference field="1" count="1" selected="0">
            <x v="6408"/>
          </reference>
          <reference field="3" count="1">
            <x v="9"/>
          </reference>
        </references>
      </pivotArea>
    </format>
    <format dxfId="4556">
      <pivotArea dataOnly="0" labelOnly="1" outline="0" fieldPosition="0">
        <references count="2">
          <reference field="1" count="1" selected="0">
            <x v="6413"/>
          </reference>
          <reference field="3" count="1">
            <x v="3859"/>
          </reference>
        </references>
      </pivotArea>
    </format>
    <format dxfId="4555">
      <pivotArea dataOnly="0" labelOnly="1" outline="0" fieldPosition="0">
        <references count="2">
          <reference field="1" count="1" selected="0">
            <x v="6414"/>
          </reference>
          <reference field="3" count="1">
            <x v="3173"/>
          </reference>
        </references>
      </pivotArea>
    </format>
    <format dxfId="4554">
      <pivotArea dataOnly="0" labelOnly="1" outline="0" fieldPosition="0">
        <references count="2">
          <reference field="1" count="1" selected="0">
            <x v="6415"/>
          </reference>
          <reference field="3" count="1">
            <x v="3859"/>
          </reference>
        </references>
      </pivotArea>
    </format>
    <format dxfId="4553">
      <pivotArea dataOnly="0" labelOnly="1" outline="0" fieldPosition="0">
        <references count="2">
          <reference field="1" count="1" selected="0">
            <x v="6416"/>
          </reference>
          <reference field="3" count="1">
            <x v="3365"/>
          </reference>
        </references>
      </pivotArea>
    </format>
    <format dxfId="4552">
      <pivotArea dataOnly="0" labelOnly="1" outline="0" fieldPosition="0">
        <references count="2">
          <reference field="1" count="1" selected="0">
            <x v="6417"/>
          </reference>
          <reference field="3" count="1">
            <x v="397"/>
          </reference>
        </references>
      </pivotArea>
    </format>
    <format dxfId="4551">
      <pivotArea dataOnly="0" labelOnly="1" outline="0" fieldPosition="0">
        <references count="2">
          <reference field="1" count="1" selected="0">
            <x v="6418"/>
          </reference>
          <reference field="3" count="1">
            <x v="9"/>
          </reference>
        </references>
      </pivotArea>
    </format>
    <format dxfId="4550">
      <pivotArea dataOnly="0" labelOnly="1" outline="0" fieldPosition="0">
        <references count="2">
          <reference field="1" count="1" selected="0">
            <x v="6423"/>
          </reference>
          <reference field="3" count="1">
            <x v="3859"/>
          </reference>
        </references>
      </pivotArea>
    </format>
    <format dxfId="4549">
      <pivotArea dataOnly="0" labelOnly="1" outline="0" fieldPosition="0">
        <references count="2">
          <reference field="1" count="1" selected="0">
            <x v="6424"/>
          </reference>
          <reference field="3" count="1">
            <x v="3173"/>
          </reference>
        </references>
      </pivotArea>
    </format>
    <format dxfId="4548">
      <pivotArea dataOnly="0" labelOnly="1" outline="0" fieldPosition="0">
        <references count="2">
          <reference field="1" count="1" selected="0">
            <x v="6425"/>
          </reference>
          <reference field="3" count="1">
            <x v="3859"/>
          </reference>
        </references>
      </pivotArea>
    </format>
    <format dxfId="4547">
      <pivotArea dataOnly="0" labelOnly="1" outline="0" fieldPosition="0">
        <references count="2">
          <reference field="1" count="1" selected="0">
            <x v="6426"/>
          </reference>
          <reference field="3" count="1">
            <x v="3365"/>
          </reference>
        </references>
      </pivotArea>
    </format>
    <format dxfId="4546">
      <pivotArea dataOnly="0" labelOnly="1" outline="0" fieldPosition="0">
        <references count="2">
          <reference field="1" count="1" selected="0">
            <x v="6427"/>
          </reference>
          <reference field="3" count="1">
            <x v="398"/>
          </reference>
        </references>
      </pivotArea>
    </format>
    <format dxfId="4545">
      <pivotArea dataOnly="0" labelOnly="1" outline="0" fieldPosition="0">
        <references count="2">
          <reference field="1" count="1" selected="0">
            <x v="6428"/>
          </reference>
          <reference field="3" count="1">
            <x v="9"/>
          </reference>
        </references>
      </pivotArea>
    </format>
    <format dxfId="4544">
      <pivotArea dataOnly="0" labelOnly="1" outline="0" fieldPosition="0">
        <references count="2">
          <reference field="1" count="1" selected="0">
            <x v="6433"/>
          </reference>
          <reference field="3" count="1">
            <x v="3859"/>
          </reference>
        </references>
      </pivotArea>
    </format>
    <format dxfId="4543">
      <pivotArea dataOnly="0" labelOnly="1" outline="0" fieldPosition="0">
        <references count="2">
          <reference field="1" count="1" selected="0">
            <x v="6434"/>
          </reference>
          <reference field="3" count="1">
            <x v="3173"/>
          </reference>
        </references>
      </pivotArea>
    </format>
    <format dxfId="4542">
      <pivotArea dataOnly="0" labelOnly="1" outline="0" fieldPosition="0">
        <references count="2">
          <reference field="1" count="1" selected="0">
            <x v="6435"/>
          </reference>
          <reference field="3" count="1">
            <x v="3859"/>
          </reference>
        </references>
      </pivotArea>
    </format>
    <format dxfId="4541">
      <pivotArea dataOnly="0" labelOnly="1" outline="0" fieldPosition="0">
        <references count="2">
          <reference field="1" count="1" selected="0">
            <x v="6436"/>
          </reference>
          <reference field="3" count="1">
            <x v="3365"/>
          </reference>
        </references>
      </pivotArea>
    </format>
    <format dxfId="4540">
      <pivotArea dataOnly="0" labelOnly="1" outline="0" fieldPosition="0">
        <references count="2">
          <reference field="1" count="1" selected="0">
            <x v="6437"/>
          </reference>
          <reference field="3" count="1">
            <x v="399"/>
          </reference>
        </references>
      </pivotArea>
    </format>
    <format dxfId="4539">
      <pivotArea dataOnly="0" labelOnly="1" outline="0" fieldPosition="0">
        <references count="2">
          <reference field="1" count="1" selected="0">
            <x v="6438"/>
          </reference>
          <reference field="3" count="1">
            <x v="9"/>
          </reference>
        </references>
      </pivotArea>
    </format>
    <format dxfId="4538">
      <pivotArea dataOnly="0" labelOnly="1" outline="0" fieldPosition="0">
        <references count="2">
          <reference field="1" count="1" selected="0">
            <x v="6443"/>
          </reference>
          <reference field="3" count="1">
            <x v="3859"/>
          </reference>
        </references>
      </pivotArea>
    </format>
    <format dxfId="4537">
      <pivotArea dataOnly="0" labelOnly="1" outline="0" fieldPosition="0">
        <references count="2">
          <reference field="1" count="1" selected="0">
            <x v="6444"/>
          </reference>
          <reference field="3" count="1">
            <x v="3173"/>
          </reference>
        </references>
      </pivotArea>
    </format>
    <format dxfId="4536">
      <pivotArea dataOnly="0" labelOnly="1" outline="0" fieldPosition="0">
        <references count="2">
          <reference field="1" count="1" selected="0">
            <x v="6445"/>
          </reference>
          <reference field="3" count="1">
            <x v="3859"/>
          </reference>
        </references>
      </pivotArea>
    </format>
    <format dxfId="4535">
      <pivotArea dataOnly="0" labelOnly="1" outline="0" fieldPosition="0">
        <references count="2">
          <reference field="1" count="1" selected="0">
            <x v="6446"/>
          </reference>
          <reference field="3" count="1">
            <x v="3365"/>
          </reference>
        </references>
      </pivotArea>
    </format>
    <format dxfId="4534">
      <pivotArea dataOnly="0" labelOnly="1" outline="0" fieldPosition="0">
        <references count="2">
          <reference field="1" count="1" selected="0">
            <x v="6447"/>
          </reference>
          <reference field="3" count="1">
            <x v="400"/>
          </reference>
        </references>
      </pivotArea>
    </format>
    <format dxfId="4533">
      <pivotArea dataOnly="0" labelOnly="1" outline="0" fieldPosition="0">
        <references count="2">
          <reference field="1" count="1" selected="0">
            <x v="6448"/>
          </reference>
          <reference field="3" count="1">
            <x v="9"/>
          </reference>
        </references>
      </pivotArea>
    </format>
    <format dxfId="4532">
      <pivotArea dataOnly="0" labelOnly="1" outline="0" fieldPosition="0">
        <references count="2">
          <reference field="1" count="1" selected="0">
            <x v="6453"/>
          </reference>
          <reference field="3" count="1">
            <x v="3859"/>
          </reference>
        </references>
      </pivotArea>
    </format>
    <format dxfId="4531">
      <pivotArea dataOnly="0" labelOnly="1" outline="0" fieldPosition="0">
        <references count="2">
          <reference field="1" count="1" selected="0">
            <x v="6454"/>
          </reference>
          <reference field="3" count="1">
            <x v="3173"/>
          </reference>
        </references>
      </pivotArea>
    </format>
    <format dxfId="4530">
      <pivotArea dataOnly="0" labelOnly="1" outline="0" fieldPosition="0">
        <references count="2">
          <reference field="1" count="1" selected="0">
            <x v="6455"/>
          </reference>
          <reference field="3" count="1">
            <x v="3859"/>
          </reference>
        </references>
      </pivotArea>
    </format>
    <format dxfId="4529">
      <pivotArea dataOnly="0" labelOnly="1" outline="0" fieldPosition="0">
        <references count="2">
          <reference field="1" count="1" selected="0">
            <x v="6456"/>
          </reference>
          <reference field="3" count="1">
            <x v="3365"/>
          </reference>
        </references>
      </pivotArea>
    </format>
    <format dxfId="4528">
      <pivotArea dataOnly="0" labelOnly="1" outline="0" fieldPosition="0">
        <references count="2">
          <reference field="1" count="1" selected="0">
            <x v="6457"/>
          </reference>
          <reference field="3" count="1">
            <x v="401"/>
          </reference>
        </references>
      </pivotArea>
    </format>
    <format dxfId="4527">
      <pivotArea dataOnly="0" labelOnly="1" outline="0" fieldPosition="0">
        <references count="2">
          <reference field="1" count="1" selected="0">
            <x v="6458"/>
          </reference>
          <reference field="3" count="1">
            <x v="9"/>
          </reference>
        </references>
      </pivotArea>
    </format>
    <format dxfId="4526">
      <pivotArea dataOnly="0" labelOnly="1" outline="0" fieldPosition="0">
        <references count="2">
          <reference field="1" count="1" selected="0">
            <x v="6463"/>
          </reference>
          <reference field="3" count="1">
            <x v="3859"/>
          </reference>
        </references>
      </pivotArea>
    </format>
    <format dxfId="4525">
      <pivotArea dataOnly="0" labelOnly="1" outline="0" fieldPosition="0">
        <references count="2">
          <reference field="1" count="1" selected="0">
            <x v="6464"/>
          </reference>
          <reference field="3" count="1">
            <x v="3173"/>
          </reference>
        </references>
      </pivotArea>
    </format>
    <format dxfId="4524">
      <pivotArea dataOnly="0" labelOnly="1" outline="0" fieldPosition="0">
        <references count="2">
          <reference field="1" count="1" selected="0">
            <x v="6465"/>
          </reference>
          <reference field="3" count="1">
            <x v="3859"/>
          </reference>
        </references>
      </pivotArea>
    </format>
    <format dxfId="4523">
      <pivotArea dataOnly="0" labelOnly="1" outline="0" fieldPosition="0">
        <references count="2">
          <reference field="1" count="1" selected="0">
            <x v="6466"/>
          </reference>
          <reference field="3" count="1">
            <x v="3365"/>
          </reference>
        </references>
      </pivotArea>
    </format>
    <format dxfId="4522">
      <pivotArea dataOnly="0" labelOnly="1" outline="0" fieldPosition="0">
        <references count="2">
          <reference field="1" count="1" selected="0">
            <x v="6467"/>
          </reference>
          <reference field="3" count="1">
            <x v="402"/>
          </reference>
        </references>
      </pivotArea>
    </format>
    <format dxfId="4521">
      <pivotArea dataOnly="0" labelOnly="1" outline="0" fieldPosition="0">
        <references count="2">
          <reference field="1" count="1" selected="0">
            <x v="6468"/>
          </reference>
          <reference field="3" count="1">
            <x v="9"/>
          </reference>
        </references>
      </pivotArea>
    </format>
    <format dxfId="4520">
      <pivotArea dataOnly="0" labelOnly="1" outline="0" fieldPosition="0">
        <references count="2">
          <reference field="1" count="1" selected="0">
            <x v="6473"/>
          </reference>
          <reference field="3" count="1">
            <x v="3859"/>
          </reference>
        </references>
      </pivotArea>
    </format>
    <format dxfId="4519">
      <pivotArea dataOnly="0" labelOnly="1" outline="0" fieldPosition="0">
        <references count="2">
          <reference field="1" count="1" selected="0">
            <x v="6474"/>
          </reference>
          <reference field="3" count="1">
            <x v="3173"/>
          </reference>
        </references>
      </pivotArea>
    </format>
    <format dxfId="4518">
      <pivotArea dataOnly="0" labelOnly="1" outline="0" fieldPosition="0">
        <references count="2">
          <reference field="1" count="1" selected="0">
            <x v="6475"/>
          </reference>
          <reference field="3" count="1">
            <x v="3859"/>
          </reference>
        </references>
      </pivotArea>
    </format>
    <format dxfId="4517">
      <pivotArea dataOnly="0" labelOnly="1" outline="0" fieldPosition="0">
        <references count="2">
          <reference field="1" count="1" selected="0">
            <x v="6476"/>
          </reference>
          <reference field="3" count="1">
            <x v="3365"/>
          </reference>
        </references>
      </pivotArea>
    </format>
    <format dxfId="4516">
      <pivotArea dataOnly="0" labelOnly="1" outline="0" fieldPosition="0">
        <references count="2">
          <reference field="1" count="1" selected="0">
            <x v="6477"/>
          </reference>
          <reference field="3" count="1">
            <x v="403"/>
          </reference>
        </references>
      </pivotArea>
    </format>
    <format dxfId="4515">
      <pivotArea dataOnly="0" labelOnly="1" outline="0" fieldPosition="0">
        <references count="2">
          <reference field="1" count="1" selected="0">
            <x v="6478"/>
          </reference>
          <reference field="3" count="1">
            <x v="404"/>
          </reference>
        </references>
      </pivotArea>
    </format>
    <format dxfId="4514">
      <pivotArea dataOnly="0" labelOnly="1" outline="0" fieldPosition="0">
        <references count="2">
          <reference field="1" count="1" selected="0">
            <x v="6479"/>
          </reference>
          <reference field="3" count="1">
            <x v="9"/>
          </reference>
        </references>
      </pivotArea>
    </format>
    <format dxfId="4513">
      <pivotArea dataOnly="0" labelOnly="1" outline="0" fieldPosition="0">
        <references count="2">
          <reference field="1" count="1" selected="0">
            <x v="6484"/>
          </reference>
          <reference field="3" count="1">
            <x v="3859"/>
          </reference>
        </references>
      </pivotArea>
    </format>
    <format dxfId="4512">
      <pivotArea dataOnly="0" labelOnly="1" outline="0" fieldPosition="0">
        <references count="2">
          <reference field="1" count="1" selected="0">
            <x v="6485"/>
          </reference>
          <reference field="3" count="1">
            <x v="3173"/>
          </reference>
        </references>
      </pivotArea>
    </format>
    <format dxfId="4511">
      <pivotArea dataOnly="0" labelOnly="1" outline="0" fieldPosition="0">
        <references count="2">
          <reference field="1" count="1" selected="0">
            <x v="6486"/>
          </reference>
          <reference field="3" count="1">
            <x v="3859"/>
          </reference>
        </references>
      </pivotArea>
    </format>
    <format dxfId="4510">
      <pivotArea dataOnly="0" labelOnly="1" outline="0" fieldPosition="0">
        <references count="2">
          <reference field="1" count="1" selected="0">
            <x v="6487"/>
          </reference>
          <reference field="3" count="1">
            <x v="3365"/>
          </reference>
        </references>
      </pivotArea>
    </format>
    <format dxfId="4509">
      <pivotArea dataOnly="0" labelOnly="1" outline="0" fieldPosition="0">
        <references count="2">
          <reference field="1" count="1" selected="0">
            <x v="6488"/>
          </reference>
          <reference field="3" count="1">
            <x v="405"/>
          </reference>
        </references>
      </pivotArea>
    </format>
    <format dxfId="4508">
      <pivotArea dataOnly="0" labelOnly="1" outline="0" fieldPosition="0">
        <references count="2">
          <reference field="1" count="1" selected="0">
            <x v="6489"/>
          </reference>
          <reference field="3" count="1">
            <x v="9"/>
          </reference>
        </references>
      </pivotArea>
    </format>
    <format dxfId="4507">
      <pivotArea dataOnly="0" labelOnly="1" outline="0" fieldPosition="0">
        <references count="2">
          <reference field="1" count="1" selected="0">
            <x v="6494"/>
          </reference>
          <reference field="3" count="1">
            <x v="3859"/>
          </reference>
        </references>
      </pivotArea>
    </format>
    <format dxfId="4506">
      <pivotArea dataOnly="0" labelOnly="1" outline="0" fieldPosition="0">
        <references count="2">
          <reference field="1" count="1" selected="0">
            <x v="6495"/>
          </reference>
          <reference field="3" count="1">
            <x v="3173"/>
          </reference>
        </references>
      </pivotArea>
    </format>
    <format dxfId="4505">
      <pivotArea dataOnly="0" labelOnly="1" outline="0" fieldPosition="0">
        <references count="2">
          <reference field="1" count="1" selected="0">
            <x v="6496"/>
          </reference>
          <reference field="3" count="1">
            <x v="3859"/>
          </reference>
        </references>
      </pivotArea>
    </format>
    <format dxfId="4504">
      <pivotArea dataOnly="0" labelOnly="1" outline="0" fieldPosition="0">
        <references count="2">
          <reference field="1" count="1" selected="0">
            <x v="6497"/>
          </reference>
          <reference field="3" count="1">
            <x v="3365"/>
          </reference>
        </references>
      </pivotArea>
    </format>
    <format dxfId="4503">
      <pivotArea dataOnly="0" labelOnly="1" outline="0" fieldPosition="0">
        <references count="2">
          <reference field="1" count="1" selected="0">
            <x v="6498"/>
          </reference>
          <reference field="3" count="1">
            <x v="406"/>
          </reference>
        </references>
      </pivotArea>
    </format>
    <format dxfId="4502">
      <pivotArea dataOnly="0" labelOnly="1" outline="0" fieldPosition="0">
        <references count="2">
          <reference field="1" count="1" selected="0">
            <x v="6499"/>
          </reference>
          <reference field="3" count="1">
            <x v="9"/>
          </reference>
        </references>
      </pivotArea>
    </format>
    <format dxfId="4501">
      <pivotArea dataOnly="0" labelOnly="1" outline="0" fieldPosition="0">
        <references count="2">
          <reference field="1" count="1" selected="0">
            <x v="6504"/>
          </reference>
          <reference field="3" count="1">
            <x v="3859"/>
          </reference>
        </references>
      </pivotArea>
    </format>
    <format dxfId="4500">
      <pivotArea dataOnly="0" labelOnly="1" outline="0" fieldPosition="0">
        <references count="2">
          <reference field="1" count="1" selected="0">
            <x v="6505"/>
          </reference>
          <reference field="3" count="1">
            <x v="3173"/>
          </reference>
        </references>
      </pivotArea>
    </format>
    <format dxfId="4499">
      <pivotArea dataOnly="0" labelOnly="1" outline="0" fieldPosition="0">
        <references count="2">
          <reference field="1" count="1" selected="0">
            <x v="6506"/>
          </reference>
          <reference field="3" count="1">
            <x v="3859"/>
          </reference>
        </references>
      </pivotArea>
    </format>
    <format dxfId="4498">
      <pivotArea dataOnly="0" labelOnly="1" outline="0" fieldPosition="0">
        <references count="2">
          <reference field="1" count="1" selected="0">
            <x v="6507"/>
          </reference>
          <reference field="3" count="1">
            <x v="3365"/>
          </reference>
        </references>
      </pivotArea>
    </format>
    <format dxfId="4497">
      <pivotArea dataOnly="0" labelOnly="1" outline="0" fieldPosition="0">
        <references count="2">
          <reference field="1" count="1" selected="0">
            <x v="6508"/>
          </reference>
          <reference field="3" count="1">
            <x v="407"/>
          </reference>
        </references>
      </pivotArea>
    </format>
    <format dxfId="4496">
      <pivotArea dataOnly="0" labelOnly="1" outline="0" fieldPosition="0">
        <references count="2">
          <reference field="1" count="1" selected="0">
            <x v="6509"/>
          </reference>
          <reference field="3" count="1">
            <x v="9"/>
          </reference>
        </references>
      </pivotArea>
    </format>
    <format dxfId="4495">
      <pivotArea dataOnly="0" labelOnly="1" outline="0" fieldPosition="0">
        <references count="2">
          <reference field="1" count="1" selected="0">
            <x v="6514"/>
          </reference>
          <reference field="3" count="1">
            <x v="3859"/>
          </reference>
        </references>
      </pivotArea>
    </format>
    <format dxfId="4494">
      <pivotArea dataOnly="0" labelOnly="1" outline="0" fieldPosition="0">
        <references count="2">
          <reference field="1" count="1" selected="0">
            <x v="6515"/>
          </reference>
          <reference field="3" count="1">
            <x v="3173"/>
          </reference>
        </references>
      </pivotArea>
    </format>
    <format dxfId="4493">
      <pivotArea dataOnly="0" labelOnly="1" outline="0" fieldPosition="0">
        <references count="2">
          <reference field="1" count="1" selected="0">
            <x v="6516"/>
          </reference>
          <reference field="3" count="1">
            <x v="3859"/>
          </reference>
        </references>
      </pivotArea>
    </format>
    <format dxfId="4492">
      <pivotArea dataOnly="0" labelOnly="1" outline="0" fieldPosition="0">
        <references count="2">
          <reference field="1" count="1" selected="0">
            <x v="6517"/>
          </reference>
          <reference field="3" count="1">
            <x v="3365"/>
          </reference>
        </references>
      </pivotArea>
    </format>
    <format dxfId="4491">
      <pivotArea dataOnly="0" labelOnly="1" outline="0" fieldPosition="0">
        <references count="2">
          <reference field="1" count="1" selected="0">
            <x v="6518"/>
          </reference>
          <reference field="3" count="1">
            <x v="408"/>
          </reference>
        </references>
      </pivotArea>
    </format>
    <format dxfId="4490">
      <pivotArea dataOnly="0" labelOnly="1" outline="0" fieldPosition="0">
        <references count="2">
          <reference field="1" count="1" selected="0">
            <x v="6519"/>
          </reference>
          <reference field="3" count="1">
            <x v="9"/>
          </reference>
        </references>
      </pivotArea>
    </format>
    <format dxfId="4489">
      <pivotArea dataOnly="0" labelOnly="1" outline="0" fieldPosition="0">
        <references count="2">
          <reference field="1" count="1" selected="0">
            <x v="6524"/>
          </reference>
          <reference field="3" count="1">
            <x v="3859"/>
          </reference>
        </references>
      </pivotArea>
    </format>
    <format dxfId="4488">
      <pivotArea dataOnly="0" labelOnly="1" outline="0" fieldPosition="0">
        <references count="2">
          <reference field="1" count="1" selected="0">
            <x v="6525"/>
          </reference>
          <reference field="3" count="1">
            <x v="3173"/>
          </reference>
        </references>
      </pivotArea>
    </format>
    <format dxfId="4487">
      <pivotArea dataOnly="0" labelOnly="1" outline="0" fieldPosition="0">
        <references count="2">
          <reference field="1" count="1" selected="0">
            <x v="6526"/>
          </reference>
          <reference field="3" count="1">
            <x v="3859"/>
          </reference>
        </references>
      </pivotArea>
    </format>
    <format dxfId="4486">
      <pivotArea dataOnly="0" labelOnly="1" outline="0" fieldPosition="0">
        <references count="2">
          <reference field="1" count="1" selected="0">
            <x v="6527"/>
          </reference>
          <reference field="3" count="1">
            <x v="3365"/>
          </reference>
        </references>
      </pivotArea>
    </format>
    <format dxfId="4485">
      <pivotArea dataOnly="0" labelOnly="1" outline="0" fieldPosition="0">
        <references count="2">
          <reference field="1" count="1" selected="0">
            <x v="6528"/>
          </reference>
          <reference field="3" count="1">
            <x v="409"/>
          </reference>
        </references>
      </pivotArea>
    </format>
    <format dxfId="4484">
      <pivotArea dataOnly="0" labelOnly="1" outline="0" fieldPosition="0">
        <references count="2">
          <reference field="1" count="1" selected="0">
            <x v="6529"/>
          </reference>
          <reference field="3" count="1">
            <x v="9"/>
          </reference>
        </references>
      </pivotArea>
    </format>
    <format dxfId="4483">
      <pivotArea dataOnly="0" labelOnly="1" outline="0" fieldPosition="0">
        <references count="2">
          <reference field="1" count="1" selected="0">
            <x v="6534"/>
          </reference>
          <reference field="3" count="1">
            <x v="3859"/>
          </reference>
        </references>
      </pivotArea>
    </format>
    <format dxfId="4482">
      <pivotArea dataOnly="0" labelOnly="1" outline="0" fieldPosition="0">
        <references count="2">
          <reference field="1" count="1" selected="0">
            <x v="6535"/>
          </reference>
          <reference field="3" count="1">
            <x v="3173"/>
          </reference>
        </references>
      </pivotArea>
    </format>
    <format dxfId="4481">
      <pivotArea dataOnly="0" labelOnly="1" outline="0" fieldPosition="0">
        <references count="2">
          <reference field="1" count="1" selected="0">
            <x v="6536"/>
          </reference>
          <reference field="3" count="1">
            <x v="3859"/>
          </reference>
        </references>
      </pivotArea>
    </format>
    <format dxfId="4480">
      <pivotArea dataOnly="0" labelOnly="1" outline="0" fieldPosition="0">
        <references count="2">
          <reference field="1" count="1" selected="0">
            <x v="6537"/>
          </reference>
          <reference field="3" count="1">
            <x v="3365"/>
          </reference>
        </references>
      </pivotArea>
    </format>
    <format dxfId="4479">
      <pivotArea dataOnly="0" labelOnly="1" outline="0" fieldPosition="0">
        <references count="2">
          <reference field="1" count="1" selected="0">
            <x v="6538"/>
          </reference>
          <reference field="3" count="1">
            <x v="410"/>
          </reference>
        </references>
      </pivotArea>
    </format>
    <format dxfId="4478">
      <pivotArea dataOnly="0" labelOnly="1" outline="0" fieldPosition="0">
        <references count="2">
          <reference field="1" count="1" selected="0">
            <x v="6539"/>
          </reference>
          <reference field="3" count="1">
            <x v="9"/>
          </reference>
        </references>
      </pivotArea>
    </format>
    <format dxfId="4477">
      <pivotArea dataOnly="0" labelOnly="1" outline="0" fieldPosition="0">
        <references count="2">
          <reference field="1" count="1" selected="0">
            <x v="6544"/>
          </reference>
          <reference field="3" count="1">
            <x v="3859"/>
          </reference>
        </references>
      </pivotArea>
    </format>
    <format dxfId="4476">
      <pivotArea dataOnly="0" labelOnly="1" outline="0" fieldPosition="0">
        <references count="2">
          <reference field="1" count="1" selected="0">
            <x v="6545"/>
          </reference>
          <reference field="3" count="1">
            <x v="3173"/>
          </reference>
        </references>
      </pivotArea>
    </format>
    <format dxfId="4475">
      <pivotArea dataOnly="0" labelOnly="1" outline="0" fieldPosition="0">
        <references count="2">
          <reference field="1" count="1" selected="0">
            <x v="6546"/>
          </reference>
          <reference field="3" count="1">
            <x v="3859"/>
          </reference>
        </references>
      </pivotArea>
    </format>
    <format dxfId="4474">
      <pivotArea dataOnly="0" labelOnly="1" outline="0" fieldPosition="0">
        <references count="2">
          <reference field="1" count="1" selected="0">
            <x v="6547"/>
          </reference>
          <reference field="3" count="1">
            <x v="3365"/>
          </reference>
        </references>
      </pivotArea>
    </format>
    <format dxfId="4473">
      <pivotArea dataOnly="0" labelOnly="1" outline="0" fieldPosition="0">
        <references count="2">
          <reference field="1" count="1" selected="0">
            <x v="6548"/>
          </reference>
          <reference field="3" count="1">
            <x v="411"/>
          </reference>
        </references>
      </pivotArea>
    </format>
    <format dxfId="4472">
      <pivotArea dataOnly="0" labelOnly="1" outline="0" fieldPosition="0">
        <references count="2">
          <reference field="1" count="1" selected="0">
            <x v="6549"/>
          </reference>
          <reference field="3" count="1">
            <x v="9"/>
          </reference>
        </references>
      </pivotArea>
    </format>
    <format dxfId="4471">
      <pivotArea dataOnly="0" labelOnly="1" outline="0" fieldPosition="0">
        <references count="2">
          <reference field="1" count="1" selected="0">
            <x v="6554"/>
          </reference>
          <reference field="3" count="1">
            <x v="3859"/>
          </reference>
        </references>
      </pivotArea>
    </format>
    <format dxfId="4470">
      <pivotArea dataOnly="0" labelOnly="1" outline="0" fieldPosition="0">
        <references count="2">
          <reference field="1" count="1" selected="0">
            <x v="6555"/>
          </reference>
          <reference field="3" count="1">
            <x v="3173"/>
          </reference>
        </references>
      </pivotArea>
    </format>
    <format dxfId="4469">
      <pivotArea dataOnly="0" labelOnly="1" outline="0" fieldPosition="0">
        <references count="2">
          <reference field="1" count="1" selected="0">
            <x v="6556"/>
          </reference>
          <reference field="3" count="1">
            <x v="3859"/>
          </reference>
        </references>
      </pivotArea>
    </format>
    <format dxfId="4468">
      <pivotArea dataOnly="0" labelOnly="1" outline="0" fieldPosition="0">
        <references count="2">
          <reference field="1" count="1" selected="0">
            <x v="6557"/>
          </reference>
          <reference field="3" count="1">
            <x v="3365"/>
          </reference>
        </references>
      </pivotArea>
    </format>
    <format dxfId="4467">
      <pivotArea dataOnly="0" labelOnly="1" outline="0" fieldPosition="0">
        <references count="2">
          <reference field="1" count="1" selected="0">
            <x v="6558"/>
          </reference>
          <reference field="3" count="1">
            <x v="412"/>
          </reference>
        </references>
      </pivotArea>
    </format>
    <format dxfId="4466">
      <pivotArea dataOnly="0" labelOnly="1" outline="0" fieldPosition="0">
        <references count="2">
          <reference field="1" count="1" selected="0">
            <x v="6559"/>
          </reference>
          <reference field="3" count="1">
            <x v="413"/>
          </reference>
        </references>
      </pivotArea>
    </format>
    <format dxfId="4465">
      <pivotArea dataOnly="0" labelOnly="1" outline="0" fieldPosition="0">
        <references count="2">
          <reference field="1" count="1" selected="0">
            <x v="6560"/>
          </reference>
          <reference field="3" count="1">
            <x v="9"/>
          </reference>
        </references>
      </pivotArea>
    </format>
    <format dxfId="4464">
      <pivotArea dataOnly="0" labelOnly="1" outline="0" fieldPosition="0">
        <references count="2">
          <reference field="1" count="1" selected="0">
            <x v="6565"/>
          </reference>
          <reference field="3" count="1">
            <x v="3859"/>
          </reference>
        </references>
      </pivotArea>
    </format>
    <format dxfId="4463">
      <pivotArea dataOnly="0" labelOnly="1" outline="0" fieldPosition="0">
        <references count="2">
          <reference field="1" count="1" selected="0">
            <x v="6566"/>
          </reference>
          <reference field="3" count="1">
            <x v="3173"/>
          </reference>
        </references>
      </pivotArea>
    </format>
    <format dxfId="4462">
      <pivotArea dataOnly="0" labelOnly="1" outline="0" fieldPosition="0">
        <references count="2">
          <reference field="1" count="1" selected="0">
            <x v="6567"/>
          </reference>
          <reference field="3" count="1">
            <x v="3859"/>
          </reference>
        </references>
      </pivotArea>
    </format>
    <format dxfId="4461">
      <pivotArea dataOnly="0" labelOnly="1" outline="0" fieldPosition="0">
        <references count="2">
          <reference field="1" count="1" selected="0">
            <x v="6568"/>
          </reference>
          <reference field="3" count="1">
            <x v="3365"/>
          </reference>
        </references>
      </pivotArea>
    </format>
    <format dxfId="4460">
      <pivotArea dataOnly="0" labelOnly="1" outline="0" fieldPosition="0">
        <references count="2">
          <reference field="1" count="1" selected="0">
            <x v="6569"/>
          </reference>
          <reference field="3" count="1">
            <x v="414"/>
          </reference>
        </references>
      </pivotArea>
    </format>
    <format dxfId="4459">
      <pivotArea dataOnly="0" labelOnly="1" outline="0" fieldPosition="0">
        <references count="2">
          <reference field="1" count="1" selected="0">
            <x v="6570"/>
          </reference>
          <reference field="3" count="1">
            <x v="9"/>
          </reference>
        </references>
      </pivotArea>
    </format>
    <format dxfId="4458">
      <pivotArea dataOnly="0" labelOnly="1" outline="0" fieldPosition="0">
        <references count="2">
          <reference field="1" count="1" selected="0">
            <x v="6575"/>
          </reference>
          <reference field="3" count="1">
            <x v="3859"/>
          </reference>
        </references>
      </pivotArea>
    </format>
    <format dxfId="4457">
      <pivotArea dataOnly="0" labelOnly="1" outline="0" fieldPosition="0">
        <references count="2">
          <reference field="1" count="1" selected="0">
            <x v="6576"/>
          </reference>
          <reference field="3" count="1">
            <x v="3173"/>
          </reference>
        </references>
      </pivotArea>
    </format>
    <format dxfId="4456">
      <pivotArea dataOnly="0" labelOnly="1" outline="0" fieldPosition="0">
        <references count="2">
          <reference field="1" count="1" selected="0">
            <x v="6577"/>
          </reference>
          <reference field="3" count="1">
            <x v="3859"/>
          </reference>
        </references>
      </pivotArea>
    </format>
    <format dxfId="4455">
      <pivotArea dataOnly="0" labelOnly="1" outline="0" fieldPosition="0">
        <references count="2">
          <reference field="1" count="1" selected="0">
            <x v="6578"/>
          </reference>
          <reference field="3" count="1">
            <x v="3365"/>
          </reference>
        </references>
      </pivotArea>
    </format>
    <format dxfId="4454">
      <pivotArea dataOnly="0" labelOnly="1" outline="0" fieldPosition="0">
        <references count="2">
          <reference field="1" count="1" selected="0">
            <x v="6579"/>
          </reference>
          <reference field="3" count="1">
            <x v="415"/>
          </reference>
        </references>
      </pivotArea>
    </format>
    <format dxfId="4453">
      <pivotArea dataOnly="0" labelOnly="1" outline="0" fieldPosition="0">
        <references count="2">
          <reference field="1" count="1" selected="0">
            <x v="6580"/>
          </reference>
          <reference field="3" count="1">
            <x v="416"/>
          </reference>
        </references>
      </pivotArea>
    </format>
    <format dxfId="4452">
      <pivotArea dataOnly="0" labelOnly="1" outline="0" fieldPosition="0">
        <references count="2">
          <reference field="1" count="1" selected="0">
            <x v="6581"/>
          </reference>
          <reference field="3" count="1">
            <x v="9"/>
          </reference>
        </references>
      </pivotArea>
    </format>
    <format dxfId="4451">
      <pivotArea dataOnly="0" labelOnly="1" outline="0" fieldPosition="0">
        <references count="2">
          <reference field="1" count="1" selected="0">
            <x v="6586"/>
          </reference>
          <reference field="3" count="1">
            <x v="3859"/>
          </reference>
        </references>
      </pivotArea>
    </format>
    <format dxfId="4450">
      <pivotArea dataOnly="0" labelOnly="1" outline="0" fieldPosition="0">
        <references count="2">
          <reference field="1" count="1" selected="0">
            <x v="6587"/>
          </reference>
          <reference field="3" count="1">
            <x v="3173"/>
          </reference>
        </references>
      </pivotArea>
    </format>
    <format dxfId="4449">
      <pivotArea dataOnly="0" labelOnly="1" outline="0" fieldPosition="0">
        <references count="2">
          <reference field="1" count="1" selected="0">
            <x v="6588"/>
          </reference>
          <reference field="3" count="1">
            <x v="3859"/>
          </reference>
        </references>
      </pivotArea>
    </format>
    <format dxfId="4448">
      <pivotArea dataOnly="0" labelOnly="1" outline="0" fieldPosition="0">
        <references count="2">
          <reference field="1" count="1" selected="0">
            <x v="6589"/>
          </reference>
          <reference field="3" count="1">
            <x v="3365"/>
          </reference>
        </references>
      </pivotArea>
    </format>
    <format dxfId="4447">
      <pivotArea dataOnly="0" labelOnly="1" outline="0" fieldPosition="0">
        <references count="2">
          <reference field="1" count="1" selected="0">
            <x v="6590"/>
          </reference>
          <reference field="3" count="1">
            <x v="417"/>
          </reference>
        </references>
      </pivotArea>
    </format>
    <format dxfId="4446">
      <pivotArea dataOnly="0" labelOnly="1" outline="0" fieldPosition="0">
        <references count="2">
          <reference field="1" count="1" selected="0">
            <x v="6591"/>
          </reference>
          <reference field="3" count="1">
            <x v="9"/>
          </reference>
        </references>
      </pivotArea>
    </format>
    <format dxfId="4445">
      <pivotArea dataOnly="0" labelOnly="1" outline="0" fieldPosition="0">
        <references count="2">
          <reference field="1" count="1" selected="0">
            <x v="6596"/>
          </reference>
          <reference field="3" count="1">
            <x v="3859"/>
          </reference>
        </references>
      </pivotArea>
    </format>
    <format dxfId="4444">
      <pivotArea dataOnly="0" labelOnly="1" outline="0" fieldPosition="0">
        <references count="2">
          <reference field="1" count="1" selected="0">
            <x v="6597"/>
          </reference>
          <reference field="3" count="1">
            <x v="3173"/>
          </reference>
        </references>
      </pivotArea>
    </format>
    <format dxfId="4443">
      <pivotArea dataOnly="0" labelOnly="1" outline="0" fieldPosition="0">
        <references count="2">
          <reference field="1" count="1" selected="0">
            <x v="6598"/>
          </reference>
          <reference field="3" count="1">
            <x v="3859"/>
          </reference>
        </references>
      </pivotArea>
    </format>
    <format dxfId="4442">
      <pivotArea dataOnly="0" labelOnly="1" outline="0" fieldPosition="0">
        <references count="2">
          <reference field="1" count="1" selected="0">
            <x v="6599"/>
          </reference>
          <reference field="3" count="1">
            <x v="3365"/>
          </reference>
        </references>
      </pivotArea>
    </format>
    <format dxfId="4441">
      <pivotArea dataOnly="0" labelOnly="1" outline="0" fieldPosition="0">
        <references count="2">
          <reference field="1" count="1" selected="0">
            <x v="6600"/>
          </reference>
          <reference field="3" count="1">
            <x v="418"/>
          </reference>
        </references>
      </pivotArea>
    </format>
    <format dxfId="4440">
      <pivotArea dataOnly="0" labelOnly="1" outline="0" fieldPosition="0">
        <references count="2">
          <reference field="1" count="1" selected="0">
            <x v="6601"/>
          </reference>
          <reference field="3" count="1">
            <x v="419"/>
          </reference>
        </references>
      </pivotArea>
    </format>
    <format dxfId="4439">
      <pivotArea dataOnly="0" labelOnly="1" outline="0" fieldPosition="0">
        <references count="2">
          <reference field="1" count="1" selected="0">
            <x v="6602"/>
          </reference>
          <reference field="3" count="1">
            <x v="9"/>
          </reference>
        </references>
      </pivotArea>
    </format>
    <format dxfId="4438">
      <pivotArea dataOnly="0" labelOnly="1" outline="0" fieldPosition="0">
        <references count="2">
          <reference field="1" count="1" selected="0">
            <x v="6607"/>
          </reference>
          <reference field="3" count="1">
            <x v="3859"/>
          </reference>
        </references>
      </pivotArea>
    </format>
    <format dxfId="4437">
      <pivotArea dataOnly="0" labelOnly="1" outline="0" fieldPosition="0">
        <references count="2">
          <reference field="1" count="1" selected="0">
            <x v="6608"/>
          </reference>
          <reference field="3" count="1">
            <x v="3173"/>
          </reference>
        </references>
      </pivotArea>
    </format>
    <format dxfId="4436">
      <pivotArea dataOnly="0" labelOnly="1" outline="0" fieldPosition="0">
        <references count="2">
          <reference field="1" count="1" selected="0">
            <x v="6609"/>
          </reference>
          <reference field="3" count="1">
            <x v="3859"/>
          </reference>
        </references>
      </pivotArea>
    </format>
    <format dxfId="4435">
      <pivotArea dataOnly="0" labelOnly="1" outline="0" fieldPosition="0">
        <references count="2">
          <reference field="1" count="1" selected="0">
            <x v="6610"/>
          </reference>
          <reference field="3" count="1">
            <x v="3365"/>
          </reference>
        </references>
      </pivotArea>
    </format>
    <format dxfId="4434">
      <pivotArea dataOnly="0" labelOnly="1" outline="0" fieldPosition="0">
        <references count="2">
          <reference field="1" count="1" selected="0">
            <x v="6611"/>
          </reference>
          <reference field="3" count="1">
            <x v="420"/>
          </reference>
        </references>
      </pivotArea>
    </format>
    <format dxfId="4433">
      <pivotArea dataOnly="0" labelOnly="1" outline="0" fieldPosition="0">
        <references count="2">
          <reference field="1" count="1" selected="0">
            <x v="6612"/>
          </reference>
          <reference field="3" count="1">
            <x v="421"/>
          </reference>
        </references>
      </pivotArea>
    </format>
    <format dxfId="4432">
      <pivotArea dataOnly="0" labelOnly="1" outline="0" fieldPosition="0">
        <references count="2">
          <reference field="1" count="1" selected="0">
            <x v="6613"/>
          </reference>
          <reference field="3" count="1">
            <x v="9"/>
          </reference>
        </references>
      </pivotArea>
    </format>
    <format dxfId="4431">
      <pivotArea dataOnly="0" labelOnly="1" outline="0" fieldPosition="0">
        <references count="2">
          <reference field="1" count="1" selected="0">
            <x v="6618"/>
          </reference>
          <reference field="3" count="1">
            <x v="3859"/>
          </reference>
        </references>
      </pivotArea>
    </format>
    <format dxfId="4430">
      <pivotArea dataOnly="0" labelOnly="1" outline="0" fieldPosition="0">
        <references count="2">
          <reference field="1" count="1" selected="0">
            <x v="6619"/>
          </reference>
          <reference field="3" count="1">
            <x v="3173"/>
          </reference>
        </references>
      </pivotArea>
    </format>
    <format dxfId="4429">
      <pivotArea dataOnly="0" labelOnly="1" outline="0" fieldPosition="0">
        <references count="2">
          <reference field="1" count="1" selected="0">
            <x v="6620"/>
          </reference>
          <reference field="3" count="1">
            <x v="3859"/>
          </reference>
        </references>
      </pivotArea>
    </format>
    <format dxfId="4428">
      <pivotArea dataOnly="0" labelOnly="1" outline="0" fieldPosition="0">
        <references count="2">
          <reference field="1" count="1" selected="0">
            <x v="6621"/>
          </reference>
          <reference field="3" count="1">
            <x v="3365"/>
          </reference>
        </references>
      </pivotArea>
    </format>
    <format dxfId="4427">
      <pivotArea dataOnly="0" labelOnly="1" outline="0" fieldPosition="0">
        <references count="2">
          <reference field="1" count="1" selected="0">
            <x v="6622"/>
          </reference>
          <reference field="3" count="1">
            <x v="422"/>
          </reference>
        </references>
      </pivotArea>
    </format>
    <format dxfId="4426">
      <pivotArea dataOnly="0" labelOnly="1" outline="0" fieldPosition="0">
        <references count="2">
          <reference field="1" count="1" selected="0">
            <x v="6623"/>
          </reference>
          <reference field="3" count="1">
            <x v="9"/>
          </reference>
        </references>
      </pivotArea>
    </format>
    <format dxfId="4425">
      <pivotArea dataOnly="0" labelOnly="1" outline="0" fieldPosition="0">
        <references count="2">
          <reference field="1" count="1" selected="0">
            <x v="6628"/>
          </reference>
          <reference field="3" count="1">
            <x v="3859"/>
          </reference>
        </references>
      </pivotArea>
    </format>
    <format dxfId="4424">
      <pivotArea dataOnly="0" labelOnly="1" outline="0" fieldPosition="0">
        <references count="2">
          <reference field="1" count="1" selected="0">
            <x v="6629"/>
          </reference>
          <reference field="3" count="1">
            <x v="3173"/>
          </reference>
        </references>
      </pivotArea>
    </format>
    <format dxfId="4423">
      <pivotArea dataOnly="0" labelOnly="1" outline="0" fieldPosition="0">
        <references count="2">
          <reference field="1" count="1" selected="0">
            <x v="6630"/>
          </reference>
          <reference field="3" count="1">
            <x v="3859"/>
          </reference>
        </references>
      </pivotArea>
    </format>
    <format dxfId="4422">
      <pivotArea dataOnly="0" labelOnly="1" outline="0" fieldPosition="0">
        <references count="2">
          <reference field="1" count="1" selected="0">
            <x v="6631"/>
          </reference>
          <reference field="3" count="1">
            <x v="3365"/>
          </reference>
        </references>
      </pivotArea>
    </format>
    <format dxfId="4421">
      <pivotArea dataOnly="0" labelOnly="1" outline="0" fieldPosition="0">
        <references count="2">
          <reference field="1" count="1" selected="0">
            <x v="6632"/>
          </reference>
          <reference field="3" count="1">
            <x v="423"/>
          </reference>
        </references>
      </pivotArea>
    </format>
    <format dxfId="4420">
      <pivotArea dataOnly="0" labelOnly="1" outline="0" fieldPosition="0">
        <references count="2">
          <reference field="1" count="1" selected="0">
            <x v="6633"/>
          </reference>
          <reference field="3" count="1">
            <x v="424"/>
          </reference>
        </references>
      </pivotArea>
    </format>
    <format dxfId="4419">
      <pivotArea dataOnly="0" labelOnly="1" outline="0" fieldPosition="0">
        <references count="2">
          <reference field="1" count="1" selected="0">
            <x v="6634"/>
          </reference>
          <reference field="3" count="1">
            <x v="9"/>
          </reference>
        </references>
      </pivotArea>
    </format>
    <format dxfId="4418">
      <pivotArea dataOnly="0" labelOnly="1" outline="0" fieldPosition="0">
        <references count="2">
          <reference field="1" count="1" selected="0">
            <x v="6639"/>
          </reference>
          <reference field="3" count="1">
            <x v="3859"/>
          </reference>
        </references>
      </pivotArea>
    </format>
    <format dxfId="4417">
      <pivotArea dataOnly="0" labelOnly="1" outline="0" fieldPosition="0">
        <references count="2">
          <reference field="1" count="1" selected="0">
            <x v="6640"/>
          </reference>
          <reference field="3" count="1">
            <x v="3173"/>
          </reference>
        </references>
      </pivotArea>
    </format>
    <format dxfId="4416">
      <pivotArea dataOnly="0" labelOnly="1" outline="0" fieldPosition="0">
        <references count="2">
          <reference field="1" count="1" selected="0">
            <x v="6641"/>
          </reference>
          <reference field="3" count="1">
            <x v="3859"/>
          </reference>
        </references>
      </pivotArea>
    </format>
    <format dxfId="4415">
      <pivotArea dataOnly="0" labelOnly="1" outline="0" fieldPosition="0">
        <references count="2">
          <reference field="1" count="1" selected="0">
            <x v="6642"/>
          </reference>
          <reference field="3" count="1">
            <x v="3365"/>
          </reference>
        </references>
      </pivotArea>
    </format>
    <format dxfId="4414">
      <pivotArea dataOnly="0" labelOnly="1" outline="0" fieldPosition="0">
        <references count="2">
          <reference field="1" count="1" selected="0">
            <x v="6643"/>
          </reference>
          <reference field="3" count="1">
            <x v="14"/>
          </reference>
        </references>
      </pivotArea>
    </format>
    <format dxfId="4413">
      <pivotArea outline="0" fieldPosition="0">
        <references count="2">
          <reference field="1" count="10" selected="0">
            <x v="5"/>
            <x v="6"/>
            <x v="10"/>
            <x v="11"/>
            <x v="12"/>
            <x v="13"/>
            <x v="14"/>
            <x v="15"/>
            <x v="16"/>
            <x v="17"/>
          </reference>
          <reference field="3" count="5" selected="0">
            <x v="9"/>
            <x v="17"/>
            <x v="3173"/>
            <x v="3365"/>
            <x v="3859"/>
          </reference>
        </references>
      </pivotArea>
    </format>
    <format dxfId="4412">
      <pivotArea dataOnly="0" labelOnly="1" outline="0" fieldPosition="0">
        <references count="1">
          <reference field="1" count="10">
            <x v="5"/>
            <x v="6"/>
            <x v="10"/>
            <x v="11"/>
            <x v="12"/>
            <x v="13"/>
            <x v="14"/>
            <x v="15"/>
            <x v="16"/>
            <x v="17"/>
          </reference>
        </references>
      </pivotArea>
    </format>
    <format dxfId="4411">
      <pivotArea dataOnly="0" labelOnly="1" outline="0" fieldPosition="0">
        <references count="2">
          <reference field="1" count="1" selected="0">
            <x v="6"/>
          </reference>
          <reference field="3" count="1">
            <x v="17"/>
          </reference>
        </references>
      </pivotArea>
    </format>
    <format dxfId="4410">
      <pivotArea dataOnly="0" labelOnly="1" outline="0" fieldPosition="0">
        <references count="2">
          <reference field="1" count="1" selected="0">
            <x v="11"/>
          </reference>
          <reference field="3" count="1">
            <x v="17"/>
          </reference>
        </references>
      </pivotArea>
    </format>
    <format dxfId="4409">
      <pivotArea dataOnly="0" labelOnly="1" outline="0" fieldPosition="0">
        <references count="2">
          <reference field="1" count="1" selected="0">
            <x v="13"/>
          </reference>
          <reference field="3" count="1">
            <x v="17"/>
          </reference>
        </references>
      </pivotArea>
    </format>
    <format dxfId="4408">
      <pivotArea dataOnly="0" labelOnly="1" outline="0" fieldPosition="0">
        <references count="2">
          <reference field="1" count="1" selected="0">
            <x v="15"/>
          </reference>
          <reference field="3" count="1">
            <x v="17"/>
          </reference>
        </references>
      </pivotArea>
    </format>
    <format dxfId="4407">
      <pivotArea dataOnly="0" labelOnly="1" outline="0" fieldPosition="0">
        <references count="2">
          <reference field="1" count="1" selected="0">
            <x v="17"/>
          </reference>
          <reference field="3" count="1">
            <x v="17"/>
          </reference>
        </references>
      </pivotArea>
    </format>
    <format dxfId="4406">
      <pivotArea outline="0" fieldPosition="0">
        <references count="2">
          <reference field="1" count="10" selected="0">
            <x v="19"/>
            <x v="20"/>
            <x v="24"/>
            <x v="25"/>
            <x v="26"/>
            <x v="27"/>
            <x v="28"/>
            <x v="29"/>
            <x v="30"/>
            <x v="31"/>
          </reference>
          <reference field="3" count="5" selected="0">
            <x v="9"/>
            <x v="18"/>
            <x v="3173"/>
            <x v="3365"/>
            <x v="3859"/>
          </reference>
        </references>
      </pivotArea>
    </format>
    <format dxfId="4405">
      <pivotArea dataOnly="0" labelOnly="1" outline="0" fieldPosition="0">
        <references count="1">
          <reference field="1" count="10">
            <x v="19"/>
            <x v="20"/>
            <x v="24"/>
            <x v="25"/>
            <x v="26"/>
            <x v="27"/>
            <x v="28"/>
            <x v="29"/>
            <x v="30"/>
            <x v="31"/>
          </reference>
        </references>
      </pivotArea>
    </format>
    <format dxfId="4404">
      <pivotArea dataOnly="0" labelOnly="1" outline="0" fieldPosition="0">
        <references count="2">
          <reference field="1" count="1" selected="0">
            <x v="20"/>
          </reference>
          <reference field="3" count="1">
            <x v="18"/>
          </reference>
        </references>
      </pivotArea>
    </format>
    <format dxfId="4403">
      <pivotArea dataOnly="0" labelOnly="1" outline="0" fieldPosition="0">
        <references count="2">
          <reference field="1" count="1" selected="0">
            <x v="25"/>
          </reference>
          <reference field="3" count="1">
            <x v="18"/>
          </reference>
        </references>
      </pivotArea>
    </format>
    <format dxfId="4402">
      <pivotArea dataOnly="0" labelOnly="1" outline="0" fieldPosition="0">
        <references count="2">
          <reference field="1" count="1" selected="0">
            <x v="27"/>
          </reference>
          <reference field="3" count="1">
            <x v="18"/>
          </reference>
        </references>
      </pivotArea>
    </format>
    <format dxfId="4401">
      <pivotArea dataOnly="0" labelOnly="1" outline="0" fieldPosition="0">
        <references count="2">
          <reference field="1" count="1" selected="0">
            <x v="29"/>
          </reference>
          <reference field="3" count="1">
            <x v="18"/>
          </reference>
        </references>
      </pivotArea>
    </format>
    <format dxfId="4400">
      <pivotArea dataOnly="0" labelOnly="1" outline="0" fieldPosition="0">
        <references count="2">
          <reference field="1" count="1" selected="0">
            <x v="31"/>
          </reference>
          <reference field="3" count="1">
            <x v="18"/>
          </reference>
        </references>
      </pivotArea>
    </format>
    <format dxfId="4399">
      <pivotArea outline="0" fieldPosition="0">
        <references count="2">
          <reference field="1" count="10" selected="0">
            <x v="33"/>
            <x v="34"/>
            <x v="38"/>
            <x v="39"/>
            <x v="40"/>
            <x v="41"/>
            <x v="42"/>
            <x v="43"/>
            <x v="44"/>
            <x v="45"/>
          </reference>
          <reference field="3" count="5" selected="0">
            <x v="9"/>
            <x v="19"/>
            <x v="3173"/>
            <x v="3365"/>
            <x v="3859"/>
          </reference>
        </references>
      </pivotArea>
    </format>
    <format dxfId="4398">
      <pivotArea dataOnly="0" labelOnly="1" outline="0" fieldPosition="0">
        <references count="1">
          <reference field="1" count="10">
            <x v="33"/>
            <x v="34"/>
            <x v="38"/>
            <x v="39"/>
            <x v="40"/>
            <x v="41"/>
            <x v="42"/>
            <x v="43"/>
            <x v="44"/>
            <x v="45"/>
          </reference>
        </references>
      </pivotArea>
    </format>
    <format dxfId="4397">
      <pivotArea dataOnly="0" labelOnly="1" outline="0" fieldPosition="0">
        <references count="2">
          <reference field="1" count="1" selected="0">
            <x v="34"/>
          </reference>
          <reference field="3" count="1">
            <x v="19"/>
          </reference>
        </references>
      </pivotArea>
    </format>
    <format dxfId="4396">
      <pivotArea dataOnly="0" labelOnly="1" outline="0" fieldPosition="0">
        <references count="2">
          <reference field="1" count="1" selected="0">
            <x v="39"/>
          </reference>
          <reference field="3" count="1">
            <x v="19"/>
          </reference>
        </references>
      </pivotArea>
    </format>
    <format dxfId="4395">
      <pivotArea dataOnly="0" labelOnly="1" outline="0" fieldPosition="0">
        <references count="2">
          <reference field="1" count="1" selected="0">
            <x v="41"/>
          </reference>
          <reference field="3" count="1">
            <x v="19"/>
          </reference>
        </references>
      </pivotArea>
    </format>
    <format dxfId="4394">
      <pivotArea dataOnly="0" labelOnly="1" outline="0" fieldPosition="0">
        <references count="2">
          <reference field="1" count="1" selected="0">
            <x v="43"/>
          </reference>
          <reference field="3" count="1">
            <x v="19"/>
          </reference>
        </references>
      </pivotArea>
    </format>
    <format dxfId="4393">
      <pivotArea dataOnly="0" labelOnly="1" outline="0" fieldPosition="0">
        <references count="2">
          <reference field="1" count="1" selected="0">
            <x v="45"/>
          </reference>
          <reference field="3" count="1">
            <x v="19"/>
          </reference>
        </references>
      </pivotArea>
    </format>
    <format dxfId="4392">
      <pivotArea outline="0" fieldPosition="0">
        <references count="2">
          <reference field="1" count="10" selected="0">
            <x v="47"/>
            <x v="48"/>
            <x v="52"/>
            <x v="53"/>
            <x v="54"/>
            <x v="55"/>
            <x v="56"/>
            <x v="57"/>
            <x v="58"/>
            <x v="59"/>
          </reference>
          <reference field="3" count="5" selected="0">
            <x v="9"/>
            <x v="20"/>
            <x v="3173"/>
            <x v="3365"/>
            <x v="3859"/>
          </reference>
        </references>
      </pivotArea>
    </format>
    <format dxfId="4391">
      <pivotArea dataOnly="0" labelOnly="1" outline="0" fieldPosition="0">
        <references count="1">
          <reference field="1" count="10">
            <x v="47"/>
            <x v="48"/>
            <x v="52"/>
            <x v="53"/>
            <x v="54"/>
            <x v="55"/>
            <x v="56"/>
            <x v="57"/>
            <x v="58"/>
            <x v="59"/>
          </reference>
        </references>
      </pivotArea>
    </format>
    <format dxfId="4390">
      <pivotArea dataOnly="0" labelOnly="1" outline="0" fieldPosition="0">
        <references count="2">
          <reference field="1" count="1" selected="0">
            <x v="48"/>
          </reference>
          <reference field="3" count="1">
            <x v="20"/>
          </reference>
        </references>
      </pivotArea>
    </format>
    <format dxfId="4389">
      <pivotArea dataOnly="0" labelOnly="1" outline="0" fieldPosition="0">
        <references count="2">
          <reference field="1" count="1" selected="0">
            <x v="53"/>
          </reference>
          <reference field="3" count="1">
            <x v="20"/>
          </reference>
        </references>
      </pivotArea>
    </format>
    <format dxfId="4388">
      <pivotArea dataOnly="0" labelOnly="1" outline="0" fieldPosition="0">
        <references count="2">
          <reference field="1" count="1" selected="0">
            <x v="55"/>
          </reference>
          <reference field="3" count="1">
            <x v="20"/>
          </reference>
        </references>
      </pivotArea>
    </format>
    <format dxfId="4387">
      <pivotArea dataOnly="0" labelOnly="1" outline="0" fieldPosition="0">
        <references count="2">
          <reference field="1" count="1" selected="0">
            <x v="57"/>
          </reference>
          <reference field="3" count="1">
            <x v="20"/>
          </reference>
        </references>
      </pivotArea>
    </format>
    <format dxfId="4386">
      <pivotArea dataOnly="0" labelOnly="1" outline="0" fieldPosition="0">
        <references count="2">
          <reference field="1" count="1" selected="0">
            <x v="59"/>
          </reference>
          <reference field="3" count="1">
            <x v="20"/>
          </reference>
        </references>
      </pivotArea>
    </format>
    <format dxfId="4385">
      <pivotArea outline="0" fieldPosition="0">
        <references count="2">
          <reference field="1" count="10" selected="0">
            <x v="73"/>
            <x v="74"/>
            <x v="78"/>
            <x v="79"/>
            <x v="80"/>
            <x v="81"/>
            <x v="82"/>
            <x v="83"/>
            <x v="84"/>
            <x v="85"/>
          </reference>
          <reference field="3" count="5" selected="0">
            <x v="9"/>
            <x v="22"/>
            <x v="3173"/>
            <x v="3365"/>
            <x v="3859"/>
          </reference>
        </references>
      </pivotArea>
    </format>
    <format dxfId="4384">
      <pivotArea dataOnly="0" labelOnly="1" outline="0" fieldPosition="0">
        <references count="1">
          <reference field="1" count="10">
            <x v="73"/>
            <x v="74"/>
            <x v="78"/>
            <x v="79"/>
            <x v="80"/>
            <x v="81"/>
            <x v="82"/>
            <x v="83"/>
            <x v="84"/>
            <x v="85"/>
          </reference>
        </references>
      </pivotArea>
    </format>
    <format dxfId="4383">
      <pivotArea dataOnly="0" labelOnly="1" outline="0" fieldPosition="0">
        <references count="2">
          <reference field="1" count="1" selected="0">
            <x v="74"/>
          </reference>
          <reference field="3" count="1">
            <x v="22"/>
          </reference>
        </references>
      </pivotArea>
    </format>
    <format dxfId="4382">
      <pivotArea dataOnly="0" labelOnly="1" outline="0" fieldPosition="0">
        <references count="2">
          <reference field="1" count="1" selected="0">
            <x v="79"/>
          </reference>
          <reference field="3" count="1">
            <x v="22"/>
          </reference>
        </references>
      </pivotArea>
    </format>
    <format dxfId="4381">
      <pivotArea dataOnly="0" labelOnly="1" outline="0" fieldPosition="0">
        <references count="2">
          <reference field="1" count="1" selected="0">
            <x v="81"/>
          </reference>
          <reference field="3" count="1">
            <x v="22"/>
          </reference>
        </references>
      </pivotArea>
    </format>
    <format dxfId="4380">
      <pivotArea dataOnly="0" labelOnly="1" outline="0" fieldPosition="0">
        <references count="2">
          <reference field="1" count="1" selected="0">
            <x v="83"/>
          </reference>
          <reference field="3" count="1">
            <x v="22"/>
          </reference>
        </references>
      </pivotArea>
    </format>
    <format dxfId="4379">
      <pivotArea dataOnly="0" labelOnly="1" outline="0" fieldPosition="0">
        <references count="2">
          <reference field="1" count="1" selected="0">
            <x v="85"/>
          </reference>
          <reference field="3" count="1">
            <x v="22"/>
          </reference>
        </references>
      </pivotArea>
    </format>
    <format dxfId="4378">
      <pivotArea outline="0" fieldPosition="0">
        <references count="2">
          <reference field="1" count="10" selected="0">
            <x v="87"/>
            <x v="88"/>
            <x v="92"/>
            <x v="93"/>
            <x v="94"/>
            <x v="95"/>
            <x v="96"/>
            <x v="97"/>
            <x v="98"/>
            <x v="99"/>
          </reference>
          <reference field="3" count="5" selected="0">
            <x v="9"/>
            <x v="23"/>
            <x v="3173"/>
            <x v="3365"/>
            <x v="3859"/>
          </reference>
        </references>
      </pivotArea>
    </format>
    <format dxfId="4377">
      <pivotArea dataOnly="0" labelOnly="1" outline="0" fieldPosition="0">
        <references count="1">
          <reference field="1" count="10">
            <x v="87"/>
            <x v="88"/>
            <x v="92"/>
            <x v="93"/>
            <x v="94"/>
            <x v="95"/>
            <x v="96"/>
            <x v="97"/>
            <x v="98"/>
            <x v="99"/>
          </reference>
        </references>
      </pivotArea>
    </format>
    <format dxfId="4376">
      <pivotArea dataOnly="0" labelOnly="1" outline="0" fieldPosition="0">
        <references count="2">
          <reference field="1" count="1" selected="0">
            <x v="88"/>
          </reference>
          <reference field="3" count="1">
            <x v="23"/>
          </reference>
        </references>
      </pivotArea>
    </format>
    <format dxfId="4375">
      <pivotArea dataOnly="0" labelOnly="1" outline="0" fieldPosition="0">
        <references count="2">
          <reference field="1" count="1" selected="0">
            <x v="93"/>
          </reference>
          <reference field="3" count="1">
            <x v="23"/>
          </reference>
        </references>
      </pivotArea>
    </format>
    <format dxfId="4374">
      <pivotArea dataOnly="0" labelOnly="1" outline="0" fieldPosition="0">
        <references count="2">
          <reference field="1" count="1" selected="0">
            <x v="95"/>
          </reference>
          <reference field="3" count="1">
            <x v="23"/>
          </reference>
        </references>
      </pivotArea>
    </format>
    <format dxfId="4373">
      <pivotArea dataOnly="0" labelOnly="1" outline="0" fieldPosition="0">
        <references count="2">
          <reference field="1" count="1" selected="0">
            <x v="97"/>
          </reference>
          <reference field="3" count="1">
            <x v="23"/>
          </reference>
        </references>
      </pivotArea>
    </format>
    <format dxfId="4372">
      <pivotArea dataOnly="0" labelOnly="1" outline="0" fieldPosition="0">
        <references count="2">
          <reference field="1" count="1" selected="0">
            <x v="99"/>
          </reference>
          <reference field="3" count="1">
            <x v="23"/>
          </reference>
        </references>
      </pivotArea>
    </format>
    <format dxfId="4371">
      <pivotArea outline="0" fieldPosition="0">
        <references count="2">
          <reference field="1" count="10" selected="0">
            <x v="101"/>
            <x v="102"/>
            <x v="106"/>
            <x v="107"/>
            <x v="108"/>
            <x v="109"/>
            <x v="110"/>
            <x v="111"/>
            <x v="112"/>
            <x v="113"/>
          </reference>
          <reference field="3" count="5" selected="0">
            <x v="9"/>
            <x v="24"/>
            <x v="3173"/>
            <x v="3365"/>
            <x v="3859"/>
          </reference>
        </references>
      </pivotArea>
    </format>
    <format dxfId="4370">
      <pivotArea dataOnly="0" labelOnly="1" outline="0" fieldPosition="0">
        <references count="1">
          <reference field="1" count="10">
            <x v="101"/>
            <x v="102"/>
            <x v="106"/>
            <x v="107"/>
            <x v="108"/>
            <x v="109"/>
            <x v="110"/>
            <x v="111"/>
            <x v="112"/>
            <x v="113"/>
          </reference>
        </references>
      </pivotArea>
    </format>
    <format dxfId="4369">
      <pivotArea dataOnly="0" labelOnly="1" outline="0" fieldPosition="0">
        <references count="2">
          <reference field="1" count="1" selected="0">
            <x v="102"/>
          </reference>
          <reference field="3" count="1">
            <x v="24"/>
          </reference>
        </references>
      </pivotArea>
    </format>
    <format dxfId="4368">
      <pivotArea dataOnly="0" labelOnly="1" outline="0" fieldPosition="0">
        <references count="2">
          <reference field="1" count="1" selected="0">
            <x v="107"/>
          </reference>
          <reference field="3" count="1">
            <x v="24"/>
          </reference>
        </references>
      </pivotArea>
    </format>
    <format dxfId="4367">
      <pivotArea dataOnly="0" labelOnly="1" outline="0" fieldPosition="0">
        <references count="2">
          <reference field="1" count="1" selected="0">
            <x v="109"/>
          </reference>
          <reference field="3" count="1">
            <x v="24"/>
          </reference>
        </references>
      </pivotArea>
    </format>
    <format dxfId="4366">
      <pivotArea dataOnly="0" labelOnly="1" outline="0" fieldPosition="0">
        <references count="2">
          <reference field="1" count="1" selected="0">
            <x v="111"/>
          </reference>
          <reference field="3" count="1">
            <x v="24"/>
          </reference>
        </references>
      </pivotArea>
    </format>
    <format dxfId="4365">
      <pivotArea dataOnly="0" labelOnly="1" outline="0" fieldPosition="0">
        <references count="2">
          <reference field="1" count="1" selected="0">
            <x v="113"/>
          </reference>
          <reference field="3" count="1">
            <x v="24"/>
          </reference>
        </references>
      </pivotArea>
    </format>
    <format dxfId="4364">
      <pivotArea outline="0" fieldPosition="0">
        <references count="2">
          <reference field="1" count="10" selected="0">
            <x v="115"/>
            <x v="116"/>
            <x v="120"/>
            <x v="121"/>
            <x v="122"/>
            <x v="123"/>
            <x v="124"/>
            <x v="125"/>
            <x v="126"/>
            <x v="127"/>
          </reference>
          <reference field="3" count="5" selected="0">
            <x v="9"/>
            <x v="25"/>
            <x v="3173"/>
            <x v="3365"/>
            <x v="3859"/>
          </reference>
        </references>
      </pivotArea>
    </format>
    <format dxfId="4363">
      <pivotArea dataOnly="0" labelOnly="1" outline="0" fieldPosition="0">
        <references count="1">
          <reference field="1" count="10">
            <x v="115"/>
            <x v="116"/>
            <x v="120"/>
            <x v="121"/>
            <x v="122"/>
            <x v="123"/>
            <x v="124"/>
            <x v="125"/>
            <x v="126"/>
            <x v="127"/>
          </reference>
        </references>
      </pivotArea>
    </format>
    <format dxfId="4362">
      <pivotArea dataOnly="0" labelOnly="1" outline="0" fieldPosition="0">
        <references count="2">
          <reference field="1" count="1" selected="0">
            <x v="116"/>
          </reference>
          <reference field="3" count="1">
            <x v="25"/>
          </reference>
        </references>
      </pivotArea>
    </format>
    <format dxfId="4361">
      <pivotArea dataOnly="0" labelOnly="1" outline="0" fieldPosition="0">
        <references count="2">
          <reference field="1" count="1" selected="0">
            <x v="121"/>
          </reference>
          <reference field="3" count="1">
            <x v="25"/>
          </reference>
        </references>
      </pivotArea>
    </format>
    <format dxfId="4360">
      <pivotArea dataOnly="0" labelOnly="1" outline="0" fieldPosition="0">
        <references count="2">
          <reference field="1" count="1" selected="0">
            <x v="123"/>
          </reference>
          <reference field="3" count="1">
            <x v="25"/>
          </reference>
        </references>
      </pivotArea>
    </format>
    <format dxfId="4359">
      <pivotArea dataOnly="0" labelOnly="1" outline="0" fieldPosition="0">
        <references count="2">
          <reference field="1" count="1" selected="0">
            <x v="125"/>
          </reference>
          <reference field="3" count="1">
            <x v="25"/>
          </reference>
        </references>
      </pivotArea>
    </format>
    <format dxfId="4358">
      <pivotArea dataOnly="0" labelOnly="1" outline="0" fieldPosition="0">
        <references count="2">
          <reference field="1" count="1" selected="0">
            <x v="127"/>
          </reference>
          <reference field="3" count="1">
            <x v="25"/>
          </reference>
        </references>
      </pivotArea>
    </format>
    <format dxfId="4357">
      <pivotArea outline="0" fieldPosition="0">
        <references count="2">
          <reference field="1" count="10" selected="0">
            <x v="135"/>
            <x v="136"/>
            <x v="140"/>
            <x v="141"/>
            <x v="142"/>
            <x v="143"/>
            <x v="144"/>
            <x v="145"/>
            <x v="146"/>
            <x v="147"/>
          </reference>
          <reference field="3" count="5" selected="0">
            <x v="9"/>
            <x v="27"/>
            <x v="3173"/>
            <x v="3365"/>
            <x v="3859"/>
          </reference>
        </references>
      </pivotArea>
    </format>
    <format dxfId="4356">
      <pivotArea dataOnly="0" labelOnly="1" outline="0" fieldPosition="0">
        <references count="1">
          <reference field="1" count="10">
            <x v="135"/>
            <x v="136"/>
            <x v="140"/>
            <x v="141"/>
            <x v="142"/>
            <x v="143"/>
            <x v="144"/>
            <x v="145"/>
            <x v="146"/>
            <x v="147"/>
          </reference>
        </references>
      </pivotArea>
    </format>
    <format dxfId="4355">
      <pivotArea dataOnly="0" labelOnly="1" outline="0" fieldPosition="0">
        <references count="2">
          <reference field="1" count="1" selected="0">
            <x v="136"/>
          </reference>
          <reference field="3" count="1">
            <x v="27"/>
          </reference>
        </references>
      </pivotArea>
    </format>
    <format dxfId="4354">
      <pivotArea dataOnly="0" labelOnly="1" outline="0" fieldPosition="0">
        <references count="2">
          <reference field="1" count="1" selected="0">
            <x v="141"/>
          </reference>
          <reference field="3" count="1">
            <x v="27"/>
          </reference>
        </references>
      </pivotArea>
    </format>
    <format dxfId="4353">
      <pivotArea dataOnly="0" labelOnly="1" outline="0" fieldPosition="0">
        <references count="2">
          <reference field="1" count="1" selected="0">
            <x v="143"/>
          </reference>
          <reference field="3" count="1">
            <x v="27"/>
          </reference>
        </references>
      </pivotArea>
    </format>
    <format dxfId="4352">
      <pivotArea dataOnly="0" labelOnly="1" outline="0" fieldPosition="0">
        <references count="2">
          <reference field="1" count="1" selected="0">
            <x v="145"/>
          </reference>
          <reference field="3" count="1">
            <x v="27"/>
          </reference>
        </references>
      </pivotArea>
    </format>
    <format dxfId="4351">
      <pivotArea dataOnly="0" labelOnly="1" outline="0" fieldPosition="0">
        <references count="2">
          <reference field="1" count="1" selected="0">
            <x v="147"/>
          </reference>
          <reference field="3" count="1">
            <x v="27"/>
          </reference>
        </references>
      </pivotArea>
    </format>
    <format dxfId="4350">
      <pivotArea outline="0" fieldPosition="0">
        <references count="2">
          <reference field="1" count="20" selected="0">
            <x v="149"/>
            <x v="150"/>
            <x v="151"/>
            <x v="152"/>
            <x v="154"/>
            <x v="155"/>
            <x v="156"/>
            <x v="157"/>
            <x v="158"/>
            <x v="159"/>
            <x v="160"/>
            <x v="161"/>
            <x v="162"/>
            <x v="163"/>
            <x v="164"/>
            <x v="165"/>
            <x v="166"/>
            <x v="167"/>
            <x v="168"/>
            <x v="169"/>
          </reference>
          <reference field="3" count="7" selected="0">
            <x v="9"/>
            <x v="29"/>
            <x v="2336"/>
            <x v="3173"/>
            <x v="3365"/>
            <x v="3859"/>
            <x v="3873"/>
          </reference>
        </references>
      </pivotArea>
    </format>
    <format dxfId="4349">
      <pivotArea dataOnly="0" labelOnly="1" outline="0" fieldPosition="0">
        <references count="1">
          <reference field="1" count="20">
            <x v="149"/>
            <x v="150"/>
            <x v="151"/>
            <x v="152"/>
            <x v="154"/>
            <x v="155"/>
            <x v="156"/>
            <x v="157"/>
            <x v="158"/>
            <x v="159"/>
            <x v="160"/>
            <x v="161"/>
            <x v="162"/>
            <x v="163"/>
            <x v="164"/>
            <x v="165"/>
            <x v="166"/>
            <x v="167"/>
            <x v="168"/>
            <x v="169"/>
          </reference>
        </references>
      </pivotArea>
    </format>
    <format dxfId="4348">
      <pivotArea dataOnly="0" labelOnly="1" outline="0" fieldPosition="0">
        <references count="2">
          <reference field="1" count="1" selected="0">
            <x v="150"/>
          </reference>
          <reference field="3" count="1">
            <x v="29"/>
          </reference>
        </references>
      </pivotArea>
    </format>
    <format dxfId="4347">
      <pivotArea dataOnly="0" labelOnly="1" outline="0" fieldPosition="0">
        <references count="2">
          <reference field="1" count="1" selected="0">
            <x v="151"/>
          </reference>
          <reference field="3" count="1">
            <x v="2336"/>
          </reference>
        </references>
      </pivotArea>
    </format>
    <format dxfId="4346">
      <pivotArea dataOnly="0" labelOnly="1" outline="0" fieldPosition="0">
        <references count="2">
          <reference field="1" count="1" selected="0">
            <x v="152"/>
          </reference>
          <reference field="3" count="1">
            <x v="3873"/>
          </reference>
        </references>
      </pivotArea>
    </format>
    <format dxfId="4345">
      <pivotArea dataOnly="0" labelOnly="1" outline="0" fieldPosition="0">
        <references count="2">
          <reference field="1" count="1" selected="0">
            <x v="155"/>
          </reference>
          <reference field="3" count="1">
            <x v="29"/>
          </reference>
        </references>
      </pivotArea>
    </format>
    <format dxfId="4344">
      <pivotArea dataOnly="0" labelOnly="1" outline="0" fieldPosition="0">
        <references count="2">
          <reference field="1" count="1" selected="0">
            <x v="156"/>
          </reference>
          <reference field="3" count="1">
            <x v="2336"/>
          </reference>
        </references>
      </pivotArea>
    </format>
    <format dxfId="4343">
      <pivotArea dataOnly="0" labelOnly="1" outline="0" fieldPosition="0">
        <references count="2">
          <reference field="1" count="1" selected="0">
            <x v="157"/>
          </reference>
          <reference field="3" count="1">
            <x v="3873"/>
          </reference>
        </references>
      </pivotArea>
    </format>
    <format dxfId="4342">
      <pivotArea dataOnly="0" labelOnly="1" outline="0" fieldPosition="0">
        <references count="2">
          <reference field="1" count="1" selected="0">
            <x v="159"/>
          </reference>
          <reference field="3" count="1">
            <x v="29"/>
          </reference>
        </references>
      </pivotArea>
    </format>
    <format dxfId="4341">
      <pivotArea dataOnly="0" labelOnly="1" outline="0" fieldPosition="0">
        <references count="2">
          <reference field="1" count="1" selected="0">
            <x v="160"/>
          </reference>
          <reference field="3" count="1">
            <x v="2336"/>
          </reference>
        </references>
      </pivotArea>
    </format>
    <format dxfId="4340">
      <pivotArea dataOnly="0" labelOnly="1" outline="0" fieldPosition="0">
        <references count="2">
          <reference field="1" count="1" selected="0">
            <x v="161"/>
          </reference>
          <reference field="3" count="1">
            <x v="3873"/>
          </reference>
        </references>
      </pivotArea>
    </format>
    <format dxfId="4339">
      <pivotArea dataOnly="0" labelOnly="1" outline="0" fieldPosition="0">
        <references count="2">
          <reference field="1" count="1" selected="0">
            <x v="163"/>
          </reference>
          <reference field="3" count="1">
            <x v="29"/>
          </reference>
        </references>
      </pivotArea>
    </format>
    <format dxfId="4338">
      <pivotArea dataOnly="0" labelOnly="1" outline="0" fieldPosition="0">
        <references count="2">
          <reference field="1" count="1" selected="0">
            <x v="164"/>
          </reference>
          <reference field="3" count="1">
            <x v="2336"/>
          </reference>
        </references>
      </pivotArea>
    </format>
    <format dxfId="4337">
      <pivotArea dataOnly="0" labelOnly="1" outline="0" fieldPosition="0">
        <references count="2">
          <reference field="1" count="1" selected="0">
            <x v="165"/>
          </reference>
          <reference field="3" count="1">
            <x v="3873"/>
          </reference>
        </references>
      </pivotArea>
    </format>
    <format dxfId="4336">
      <pivotArea dataOnly="0" labelOnly="1" outline="0" fieldPosition="0">
        <references count="2">
          <reference field="1" count="1" selected="0">
            <x v="167"/>
          </reference>
          <reference field="3" count="1">
            <x v="29"/>
          </reference>
        </references>
      </pivotArea>
    </format>
    <format dxfId="4335">
      <pivotArea dataOnly="0" labelOnly="1" outline="0" fieldPosition="0">
        <references count="2">
          <reference field="1" count="1" selected="0">
            <x v="168"/>
          </reference>
          <reference field="3" count="1">
            <x v="2336"/>
          </reference>
        </references>
      </pivotArea>
    </format>
    <format dxfId="4334">
      <pivotArea dataOnly="0" labelOnly="1" outline="0" fieldPosition="0">
        <references count="2">
          <reference field="1" count="1" selected="0">
            <x v="169"/>
          </reference>
          <reference field="3" count="1">
            <x v="3873"/>
          </reference>
        </references>
      </pivotArea>
    </format>
    <format dxfId="4333">
      <pivotArea outline="0" fieldPosition="0">
        <references count="2">
          <reference field="1" count="10" selected="0">
            <x v="171"/>
            <x v="172"/>
            <x v="176"/>
            <x v="177"/>
            <x v="178"/>
            <x v="179"/>
            <x v="180"/>
            <x v="181"/>
            <x v="182"/>
            <x v="183"/>
          </reference>
          <reference field="3" count="5" selected="0">
            <x v="9"/>
            <x v="30"/>
            <x v="3173"/>
            <x v="3365"/>
            <x v="3859"/>
          </reference>
        </references>
      </pivotArea>
    </format>
    <format dxfId="4332">
      <pivotArea dataOnly="0" labelOnly="1" outline="0" fieldPosition="0">
        <references count="1">
          <reference field="1" count="10">
            <x v="171"/>
            <x v="172"/>
            <x v="176"/>
            <x v="177"/>
            <x v="178"/>
            <x v="179"/>
            <x v="180"/>
            <x v="181"/>
            <x v="182"/>
            <x v="183"/>
          </reference>
        </references>
      </pivotArea>
    </format>
    <format dxfId="4331">
      <pivotArea dataOnly="0" labelOnly="1" outline="0" fieldPosition="0">
        <references count="2">
          <reference field="1" count="1" selected="0">
            <x v="172"/>
          </reference>
          <reference field="3" count="1">
            <x v="30"/>
          </reference>
        </references>
      </pivotArea>
    </format>
    <format dxfId="4330">
      <pivotArea dataOnly="0" labelOnly="1" outline="0" fieldPosition="0">
        <references count="2">
          <reference field="1" count="1" selected="0">
            <x v="177"/>
          </reference>
          <reference field="3" count="1">
            <x v="30"/>
          </reference>
        </references>
      </pivotArea>
    </format>
    <format dxfId="4329">
      <pivotArea dataOnly="0" labelOnly="1" outline="0" fieldPosition="0">
        <references count="2">
          <reference field="1" count="1" selected="0">
            <x v="179"/>
          </reference>
          <reference field="3" count="1">
            <x v="30"/>
          </reference>
        </references>
      </pivotArea>
    </format>
    <format dxfId="4328">
      <pivotArea dataOnly="0" labelOnly="1" outline="0" fieldPosition="0">
        <references count="2">
          <reference field="1" count="1" selected="0">
            <x v="181"/>
          </reference>
          <reference field="3" count="1">
            <x v="30"/>
          </reference>
        </references>
      </pivotArea>
    </format>
    <format dxfId="4327">
      <pivotArea dataOnly="0" labelOnly="1" outline="0" fieldPosition="0">
        <references count="2">
          <reference field="1" count="1" selected="0">
            <x v="183"/>
          </reference>
          <reference field="3" count="1">
            <x v="30"/>
          </reference>
        </references>
      </pivotArea>
    </format>
    <format dxfId="4326">
      <pivotArea outline="0" fieldPosition="0">
        <references count="2">
          <reference field="1" count="10" selected="0">
            <x v="185"/>
            <x v="186"/>
            <x v="190"/>
            <x v="191"/>
            <x v="193"/>
            <x v="194"/>
            <x v="195"/>
            <x v="196"/>
            <x v="197"/>
            <x v="198"/>
          </reference>
          <reference field="3" count="5" selected="0">
            <x v="9"/>
            <x v="31"/>
            <x v="3173"/>
            <x v="3365"/>
            <x v="3859"/>
          </reference>
        </references>
      </pivotArea>
    </format>
    <format dxfId="4325">
      <pivotArea dataOnly="0" labelOnly="1" outline="0" fieldPosition="0">
        <references count="1">
          <reference field="1" count="10">
            <x v="185"/>
            <x v="186"/>
            <x v="190"/>
            <x v="191"/>
            <x v="193"/>
            <x v="194"/>
            <x v="195"/>
            <x v="196"/>
            <x v="197"/>
            <x v="198"/>
          </reference>
        </references>
      </pivotArea>
    </format>
    <format dxfId="4324">
      <pivotArea dataOnly="0" labelOnly="1" outline="0" fieldPosition="0">
        <references count="2">
          <reference field="1" count="1" selected="0">
            <x v="186"/>
          </reference>
          <reference field="3" count="1">
            <x v="31"/>
          </reference>
        </references>
      </pivotArea>
    </format>
    <format dxfId="4323">
      <pivotArea dataOnly="0" labelOnly="1" outline="0" fieldPosition="0">
        <references count="2">
          <reference field="1" count="1" selected="0">
            <x v="191"/>
          </reference>
          <reference field="3" count="1">
            <x v="31"/>
          </reference>
        </references>
      </pivotArea>
    </format>
    <format dxfId="4322">
      <pivotArea dataOnly="0" labelOnly="1" outline="0" fieldPosition="0">
        <references count="2">
          <reference field="1" count="1" selected="0">
            <x v="194"/>
          </reference>
          <reference field="3" count="1">
            <x v="31"/>
          </reference>
        </references>
      </pivotArea>
    </format>
    <format dxfId="4321">
      <pivotArea dataOnly="0" labelOnly="1" outline="0" fieldPosition="0">
        <references count="2">
          <reference field="1" count="1" selected="0">
            <x v="196"/>
          </reference>
          <reference field="3" count="1">
            <x v="31"/>
          </reference>
        </references>
      </pivotArea>
    </format>
    <format dxfId="4320">
      <pivotArea dataOnly="0" labelOnly="1" outline="0" fieldPosition="0">
        <references count="2">
          <reference field="1" count="1" selected="0">
            <x v="198"/>
          </reference>
          <reference field="3" count="1">
            <x v="31"/>
          </reference>
        </references>
      </pivotArea>
    </format>
    <format dxfId="4319">
      <pivotArea outline="0" fieldPosition="0">
        <references count="2">
          <reference field="1" count="10" selected="0">
            <x v="200"/>
            <x v="201"/>
            <x v="205"/>
            <x v="206"/>
            <x v="207"/>
            <x v="208"/>
            <x v="209"/>
            <x v="210"/>
            <x v="211"/>
            <x v="212"/>
          </reference>
          <reference field="3" count="5" selected="0">
            <x v="9"/>
            <x v="32"/>
            <x v="3173"/>
            <x v="3365"/>
            <x v="3859"/>
          </reference>
        </references>
      </pivotArea>
    </format>
    <format dxfId="4318">
      <pivotArea dataOnly="0" labelOnly="1" outline="0" fieldPosition="0">
        <references count="1">
          <reference field="1" count="10">
            <x v="200"/>
            <x v="201"/>
            <x v="205"/>
            <x v="206"/>
            <x v="207"/>
            <x v="208"/>
            <x v="209"/>
            <x v="210"/>
            <x v="211"/>
            <x v="212"/>
          </reference>
        </references>
      </pivotArea>
    </format>
    <format dxfId="4317">
      <pivotArea dataOnly="0" labelOnly="1" outline="0" fieldPosition="0">
        <references count="2">
          <reference field="1" count="1" selected="0">
            <x v="201"/>
          </reference>
          <reference field="3" count="1">
            <x v="32"/>
          </reference>
        </references>
      </pivotArea>
    </format>
    <format dxfId="4316">
      <pivotArea dataOnly="0" labelOnly="1" outline="0" fieldPosition="0">
        <references count="2">
          <reference field="1" count="1" selected="0">
            <x v="206"/>
          </reference>
          <reference field="3" count="1">
            <x v="32"/>
          </reference>
        </references>
      </pivotArea>
    </format>
    <format dxfId="4315">
      <pivotArea dataOnly="0" labelOnly="1" outline="0" fieldPosition="0">
        <references count="2">
          <reference field="1" count="1" selected="0">
            <x v="208"/>
          </reference>
          <reference field="3" count="1">
            <x v="32"/>
          </reference>
        </references>
      </pivotArea>
    </format>
    <format dxfId="4314">
      <pivotArea dataOnly="0" labelOnly="1" outline="0" fieldPosition="0">
        <references count="2">
          <reference field="1" count="1" selected="0">
            <x v="210"/>
          </reference>
          <reference field="3" count="1">
            <x v="32"/>
          </reference>
        </references>
      </pivotArea>
    </format>
    <format dxfId="4313">
      <pivotArea dataOnly="0" labelOnly="1" outline="0" fieldPosition="0">
        <references count="2">
          <reference field="1" count="1" selected="0">
            <x v="212"/>
          </reference>
          <reference field="3" count="1">
            <x v="32"/>
          </reference>
        </references>
      </pivotArea>
    </format>
    <format dxfId="4312">
      <pivotArea outline="0" fieldPosition="0">
        <references count="2">
          <reference field="1" count="10" selected="0">
            <x v="214"/>
            <x v="215"/>
            <x v="219"/>
            <x v="220"/>
            <x v="221"/>
            <x v="222"/>
            <x v="223"/>
            <x v="224"/>
            <x v="225"/>
            <x v="226"/>
          </reference>
          <reference field="3" count="5" selected="0">
            <x v="9"/>
            <x v="33"/>
            <x v="3173"/>
            <x v="3365"/>
            <x v="3859"/>
          </reference>
        </references>
      </pivotArea>
    </format>
    <format dxfId="4311">
      <pivotArea dataOnly="0" labelOnly="1" outline="0" fieldPosition="0">
        <references count="1">
          <reference field="1" count="10">
            <x v="214"/>
            <x v="215"/>
            <x v="219"/>
            <x v="220"/>
            <x v="221"/>
            <x v="222"/>
            <x v="223"/>
            <x v="224"/>
            <x v="225"/>
            <x v="226"/>
          </reference>
        </references>
      </pivotArea>
    </format>
    <format dxfId="4310">
      <pivotArea dataOnly="0" labelOnly="1" outline="0" fieldPosition="0">
        <references count="2">
          <reference field="1" count="1" selected="0">
            <x v="215"/>
          </reference>
          <reference field="3" count="1">
            <x v="33"/>
          </reference>
        </references>
      </pivotArea>
    </format>
    <format dxfId="4309">
      <pivotArea dataOnly="0" labelOnly="1" outline="0" fieldPosition="0">
        <references count="2">
          <reference field="1" count="1" selected="0">
            <x v="220"/>
          </reference>
          <reference field="3" count="1">
            <x v="33"/>
          </reference>
        </references>
      </pivotArea>
    </format>
    <format dxfId="4308">
      <pivotArea dataOnly="0" labelOnly="1" outline="0" fieldPosition="0">
        <references count="2">
          <reference field="1" count="1" selected="0">
            <x v="222"/>
          </reference>
          <reference field="3" count="1">
            <x v="33"/>
          </reference>
        </references>
      </pivotArea>
    </format>
    <format dxfId="4307">
      <pivotArea dataOnly="0" labelOnly="1" outline="0" fieldPosition="0">
        <references count="2">
          <reference field="1" count="1" selected="0">
            <x v="224"/>
          </reference>
          <reference field="3" count="1">
            <x v="33"/>
          </reference>
        </references>
      </pivotArea>
    </format>
    <format dxfId="4306">
      <pivotArea dataOnly="0" labelOnly="1" outline="0" fieldPosition="0">
        <references count="2">
          <reference field="1" count="1" selected="0">
            <x v="226"/>
          </reference>
          <reference field="3" count="1">
            <x v="33"/>
          </reference>
        </references>
      </pivotArea>
    </format>
    <format dxfId="4305">
      <pivotArea outline="0" fieldPosition="0">
        <references count="2">
          <reference field="1" count="10" selected="0">
            <x v="228"/>
            <x v="229"/>
            <x v="233"/>
            <x v="234"/>
            <x v="235"/>
            <x v="236"/>
            <x v="237"/>
            <x v="238"/>
            <x v="239"/>
            <x v="240"/>
          </reference>
          <reference field="3" count="5" selected="0">
            <x v="9"/>
            <x v="34"/>
            <x v="3173"/>
            <x v="3365"/>
            <x v="3859"/>
          </reference>
        </references>
      </pivotArea>
    </format>
    <format dxfId="4304">
      <pivotArea dataOnly="0" labelOnly="1" outline="0" fieldPosition="0">
        <references count="1">
          <reference field="1" count="10">
            <x v="228"/>
            <x v="229"/>
            <x v="233"/>
            <x v="234"/>
            <x v="235"/>
            <x v="236"/>
            <x v="237"/>
            <x v="238"/>
            <x v="239"/>
            <x v="240"/>
          </reference>
        </references>
      </pivotArea>
    </format>
    <format dxfId="4303">
      <pivotArea dataOnly="0" labelOnly="1" outline="0" fieldPosition="0">
        <references count="2">
          <reference field="1" count="1" selected="0">
            <x v="229"/>
          </reference>
          <reference field="3" count="1">
            <x v="34"/>
          </reference>
        </references>
      </pivotArea>
    </format>
    <format dxfId="4302">
      <pivotArea dataOnly="0" labelOnly="1" outline="0" fieldPosition="0">
        <references count="2">
          <reference field="1" count="1" selected="0">
            <x v="234"/>
          </reference>
          <reference field="3" count="1">
            <x v="34"/>
          </reference>
        </references>
      </pivotArea>
    </format>
    <format dxfId="4301">
      <pivotArea dataOnly="0" labelOnly="1" outline="0" fieldPosition="0">
        <references count="2">
          <reference field="1" count="1" selected="0">
            <x v="236"/>
          </reference>
          <reference field="3" count="1">
            <x v="34"/>
          </reference>
        </references>
      </pivotArea>
    </format>
    <format dxfId="4300">
      <pivotArea dataOnly="0" labelOnly="1" outline="0" fieldPosition="0">
        <references count="2">
          <reference field="1" count="1" selected="0">
            <x v="238"/>
          </reference>
          <reference field="3" count="1">
            <x v="34"/>
          </reference>
        </references>
      </pivotArea>
    </format>
    <format dxfId="4299">
      <pivotArea dataOnly="0" labelOnly="1" outline="0" fieldPosition="0">
        <references count="2">
          <reference field="1" count="1" selected="0">
            <x v="240"/>
          </reference>
          <reference field="3" count="1">
            <x v="34"/>
          </reference>
        </references>
      </pivotArea>
    </format>
    <format dxfId="4298">
      <pivotArea outline="0" fieldPosition="0">
        <references count="2">
          <reference field="1" count="10" selected="0">
            <x v="242"/>
            <x v="243"/>
            <x v="247"/>
            <x v="248"/>
            <x v="249"/>
            <x v="250"/>
            <x v="251"/>
            <x v="252"/>
            <x v="253"/>
            <x v="254"/>
          </reference>
          <reference field="3" count="5" selected="0">
            <x v="9"/>
            <x v="35"/>
            <x v="3173"/>
            <x v="3365"/>
            <x v="3859"/>
          </reference>
        </references>
      </pivotArea>
    </format>
    <format dxfId="4297">
      <pivotArea dataOnly="0" labelOnly="1" outline="0" fieldPosition="0">
        <references count="1">
          <reference field="1" count="10">
            <x v="242"/>
            <x v="243"/>
            <x v="247"/>
            <x v="248"/>
            <x v="249"/>
            <x v="250"/>
            <x v="251"/>
            <x v="252"/>
            <x v="253"/>
            <x v="254"/>
          </reference>
        </references>
      </pivotArea>
    </format>
    <format dxfId="4296">
      <pivotArea dataOnly="0" labelOnly="1" outline="0" fieldPosition="0">
        <references count="2">
          <reference field="1" count="1" selected="0">
            <x v="243"/>
          </reference>
          <reference field="3" count="1">
            <x v="35"/>
          </reference>
        </references>
      </pivotArea>
    </format>
    <format dxfId="4295">
      <pivotArea dataOnly="0" labelOnly="1" outline="0" fieldPosition="0">
        <references count="2">
          <reference field="1" count="1" selected="0">
            <x v="248"/>
          </reference>
          <reference field="3" count="1">
            <x v="35"/>
          </reference>
        </references>
      </pivotArea>
    </format>
    <format dxfId="4294">
      <pivotArea dataOnly="0" labelOnly="1" outline="0" fieldPosition="0">
        <references count="2">
          <reference field="1" count="1" selected="0">
            <x v="250"/>
          </reference>
          <reference field="3" count="1">
            <x v="35"/>
          </reference>
        </references>
      </pivotArea>
    </format>
    <format dxfId="4293">
      <pivotArea dataOnly="0" labelOnly="1" outline="0" fieldPosition="0">
        <references count="2">
          <reference field="1" count="1" selected="0">
            <x v="252"/>
          </reference>
          <reference field="3" count="1">
            <x v="35"/>
          </reference>
        </references>
      </pivotArea>
    </format>
    <format dxfId="4292">
      <pivotArea dataOnly="0" labelOnly="1" outline="0" fieldPosition="0">
        <references count="2">
          <reference field="1" count="1" selected="0">
            <x v="254"/>
          </reference>
          <reference field="3" count="1">
            <x v="35"/>
          </reference>
        </references>
      </pivotArea>
    </format>
    <format dxfId="4291">
      <pivotArea outline="0" fieldPosition="0">
        <references count="2">
          <reference field="1" count="10" selected="0">
            <x v="271"/>
            <x v="272"/>
            <x v="276"/>
            <x v="277"/>
            <x v="279"/>
            <x v="280"/>
            <x v="282"/>
            <x v="283"/>
            <x v="284"/>
            <x v="285"/>
          </reference>
          <reference field="3" count="5" selected="0">
            <x v="9"/>
            <x v="37"/>
            <x v="3173"/>
            <x v="3365"/>
            <x v="3859"/>
          </reference>
        </references>
      </pivotArea>
    </format>
    <format dxfId="4290">
      <pivotArea dataOnly="0" labelOnly="1" outline="0" fieldPosition="0">
        <references count="1">
          <reference field="1" count="10">
            <x v="271"/>
            <x v="272"/>
            <x v="276"/>
            <x v="277"/>
            <x v="279"/>
            <x v="280"/>
            <x v="282"/>
            <x v="283"/>
            <x v="284"/>
            <x v="285"/>
          </reference>
        </references>
      </pivotArea>
    </format>
    <format dxfId="4289">
      <pivotArea dataOnly="0" labelOnly="1" outline="0" fieldPosition="0">
        <references count="2">
          <reference field="1" count="1" selected="0">
            <x v="272"/>
          </reference>
          <reference field="3" count="1">
            <x v="37"/>
          </reference>
        </references>
      </pivotArea>
    </format>
    <format dxfId="4288">
      <pivotArea dataOnly="0" labelOnly="1" outline="0" fieldPosition="0">
        <references count="2">
          <reference field="1" count="1" selected="0">
            <x v="277"/>
          </reference>
          <reference field="3" count="1">
            <x v="37"/>
          </reference>
        </references>
      </pivotArea>
    </format>
    <format dxfId="4287">
      <pivotArea dataOnly="0" labelOnly="1" outline="0" fieldPosition="0">
        <references count="2">
          <reference field="1" count="1" selected="0">
            <x v="280"/>
          </reference>
          <reference field="3" count="1">
            <x v="37"/>
          </reference>
        </references>
      </pivotArea>
    </format>
    <format dxfId="4286">
      <pivotArea dataOnly="0" labelOnly="1" outline="0" fieldPosition="0">
        <references count="2">
          <reference field="1" count="1" selected="0">
            <x v="283"/>
          </reference>
          <reference field="3" count="1">
            <x v="37"/>
          </reference>
        </references>
      </pivotArea>
    </format>
    <format dxfId="4285">
      <pivotArea dataOnly="0" labelOnly="1" outline="0" fieldPosition="0">
        <references count="2">
          <reference field="1" count="1" selected="0">
            <x v="285"/>
          </reference>
          <reference field="3" count="1">
            <x v="37"/>
          </reference>
        </references>
      </pivotArea>
    </format>
    <format dxfId="4284">
      <pivotArea outline="0" fieldPosition="0">
        <references count="2">
          <reference field="1" count="10" selected="0">
            <x v="287"/>
            <x v="288"/>
            <x v="292"/>
            <x v="293"/>
            <x v="294"/>
            <x v="295"/>
            <x v="296"/>
            <x v="297"/>
            <x v="298"/>
            <x v="299"/>
          </reference>
          <reference field="3" count="5" selected="0">
            <x v="9"/>
            <x v="38"/>
            <x v="3173"/>
            <x v="3365"/>
            <x v="3859"/>
          </reference>
        </references>
      </pivotArea>
    </format>
    <format dxfId="4283">
      <pivotArea dataOnly="0" labelOnly="1" outline="0" fieldPosition="0">
        <references count="1">
          <reference field="1" count="10">
            <x v="287"/>
            <x v="288"/>
            <x v="292"/>
            <x v="293"/>
            <x v="294"/>
            <x v="295"/>
            <x v="296"/>
            <x v="297"/>
            <x v="298"/>
            <x v="299"/>
          </reference>
        </references>
      </pivotArea>
    </format>
    <format dxfId="4282">
      <pivotArea dataOnly="0" labelOnly="1" outline="0" fieldPosition="0">
        <references count="2">
          <reference field="1" count="1" selected="0">
            <x v="288"/>
          </reference>
          <reference field="3" count="1">
            <x v="38"/>
          </reference>
        </references>
      </pivotArea>
    </format>
    <format dxfId="4281">
      <pivotArea dataOnly="0" labelOnly="1" outline="0" fieldPosition="0">
        <references count="2">
          <reference field="1" count="1" selected="0">
            <x v="293"/>
          </reference>
          <reference field="3" count="1">
            <x v="38"/>
          </reference>
        </references>
      </pivotArea>
    </format>
    <format dxfId="4280">
      <pivotArea dataOnly="0" labelOnly="1" outline="0" fieldPosition="0">
        <references count="2">
          <reference field="1" count="1" selected="0">
            <x v="295"/>
          </reference>
          <reference field="3" count="1">
            <x v="38"/>
          </reference>
        </references>
      </pivotArea>
    </format>
    <format dxfId="4279">
      <pivotArea dataOnly="0" labelOnly="1" outline="0" fieldPosition="0">
        <references count="2">
          <reference field="1" count="1" selected="0">
            <x v="297"/>
          </reference>
          <reference field="3" count="1">
            <x v="38"/>
          </reference>
        </references>
      </pivotArea>
    </format>
    <format dxfId="4278">
      <pivotArea dataOnly="0" labelOnly="1" outline="0" fieldPosition="0">
        <references count="2">
          <reference field="1" count="1" selected="0">
            <x v="299"/>
          </reference>
          <reference field="3" count="1">
            <x v="38"/>
          </reference>
        </references>
      </pivotArea>
    </format>
    <format dxfId="4277">
      <pivotArea outline="0" fieldPosition="0">
        <references count="2">
          <reference field="1" count="10" selected="0">
            <x v="301"/>
            <x v="302"/>
            <x v="306"/>
            <x v="307"/>
            <x v="308"/>
            <x v="309"/>
            <x v="310"/>
            <x v="311"/>
            <x v="312"/>
            <x v="313"/>
          </reference>
          <reference field="3" count="5" selected="0">
            <x v="9"/>
            <x v="39"/>
            <x v="3173"/>
            <x v="3365"/>
            <x v="3859"/>
          </reference>
        </references>
      </pivotArea>
    </format>
    <format dxfId="4276">
      <pivotArea dataOnly="0" labelOnly="1" outline="0" fieldPosition="0">
        <references count="1">
          <reference field="1" count="10">
            <x v="301"/>
            <x v="302"/>
            <x v="306"/>
            <x v="307"/>
            <x v="308"/>
            <x v="309"/>
            <x v="310"/>
            <x v="311"/>
            <x v="312"/>
            <x v="313"/>
          </reference>
        </references>
      </pivotArea>
    </format>
    <format dxfId="4275">
      <pivotArea dataOnly="0" labelOnly="1" outline="0" fieldPosition="0">
        <references count="2">
          <reference field="1" count="1" selected="0">
            <x v="302"/>
          </reference>
          <reference field="3" count="1">
            <x v="39"/>
          </reference>
        </references>
      </pivotArea>
    </format>
    <format dxfId="4274">
      <pivotArea dataOnly="0" labelOnly="1" outline="0" fieldPosition="0">
        <references count="2">
          <reference field="1" count="1" selected="0">
            <x v="307"/>
          </reference>
          <reference field="3" count="1">
            <x v="39"/>
          </reference>
        </references>
      </pivotArea>
    </format>
    <format dxfId="4273">
      <pivotArea dataOnly="0" labelOnly="1" outline="0" fieldPosition="0">
        <references count="2">
          <reference field="1" count="1" selected="0">
            <x v="309"/>
          </reference>
          <reference field="3" count="1">
            <x v="39"/>
          </reference>
        </references>
      </pivotArea>
    </format>
    <format dxfId="4272">
      <pivotArea dataOnly="0" labelOnly="1" outline="0" fieldPosition="0">
        <references count="2">
          <reference field="1" count="1" selected="0">
            <x v="311"/>
          </reference>
          <reference field="3" count="1">
            <x v="39"/>
          </reference>
        </references>
      </pivotArea>
    </format>
    <format dxfId="4271">
      <pivotArea dataOnly="0" labelOnly="1" outline="0" fieldPosition="0">
        <references count="2">
          <reference field="1" count="1" selected="0">
            <x v="313"/>
          </reference>
          <reference field="3" count="1">
            <x v="39"/>
          </reference>
        </references>
      </pivotArea>
    </format>
    <format dxfId="4270">
      <pivotArea outline="0" fieldPosition="0">
        <references count="2">
          <reference field="1" count="10" selected="0">
            <x v="315"/>
            <x v="316"/>
            <x v="320"/>
            <x v="321"/>
            <x v="322"/>
            <x v="323"/>
            <x v="324"/>
            <x v="325"/>
            <x v="326"/>
            <x v="327"/>
          </reference>
          <reference field="3" count="5" selected="0">
            <x v="9"/>
            <x v="40"/>
            <x v="3173"/>
            <x v="3365"/>
            <x v="3859"/>
          </reference>
        </references>
      </pivotArea>
    </format>
    <format dxfId="4269">
      <pivotArea dataOnly="0" labelOnly="1" outline="0" fieldPosition="0">
        <references count="1">
          <reference field="1" count="10">
            <x v="315"/>
            <x v="316"/>
            <x v="320"/>
            <x v="321"/>
            <x v="322"/>
            <x v="323"/>
            <x v="324"/>
            <x v="325"/>
            <x v="326"/>
            <x v="327"/>
          </reference>
        </references>
      </pivotArea>
    </format>
    <format dxfId="4268">
      <pivotArea dataOnly="0" labelOnly="1" outline="0" fieldPosition="0">
        <references count="2">
          <reference field="1" count="1" selected="0">
            <x v="316"/>
          </reference>
          <reference field="3" count="1">
            <x v="40"/>
          </reference>
        </references>
      </pivotArea>
    </format>
    <format dxfId="4267">
      <pivotArea dataOnly="0" labelOnly="1" outline="0" fieldPosition="0">
        <references count="2">
          <reference field="1" count="1" selected="0">
            <x v="321"/>
          </reference>
          <reference field="3" count="1">
            <x v="40"/>
          </reference>
        </references>
      </pivotArea>
    </format>
    <format dxfId="4266">
      <pivotArea dataOnly="0" labelOnly="1" outline="0" fieldPosition="0">
        <references count="2">
          <reference field="1" count="1" selected="0">
            <x v="323"/>
          </reference>
          <reference field="3" count="1">
            <x v="40"/>
          </reference>
        </references>
      </pivotArea>
    </format>
    <format dxfId="4265">
      <pivotArea dataOnly="0" labelOnly="1" outline="0" fieldPosition="0">
        <references count="2">
          <reference field="1" count="1" selected="0">
            <x v="325"/>
          </reference>
          <reference field="3" count="1">
            <x v="40"/>
          </reference>
        </references>
      </pivotArea>
    </format>
    <format dxfId="4264">
      <pivotArea dataOnly="0" labelOnly="1" outline="0" fieldPosition="0">
        <references count="2">
          <reference field="1" count="1" selected="0">
            <x v="327"/>
          </reference>
          <reference field="3" count="1">
            <x v="40"/>
          </reference>
        </references>
      </pivotArea>
    </format>
    <format dxfId="4263">
      <pivotArea outline="0" fieldPosition="0">
        <references count="2">
          <reference field="1" count="10" selected="0">
            <x v="330"/>
            <x v="331"/>
            <x v="335"/>
            <x v="336"/>
            <x v="337"/>
            <x v="338"/>
            <x v="339"/>
            <x v="340"/>
            <x v="341"/>
            <x v="342"/>
          </reference>
          <reference field="3" count="5" selected="0">
            <x v="9"/>
            <x v="42"/>
            <x v="3173"/>
            <x v="3365"/>
            <x v="3859"/>
          </reference>
        </references>
      </pivotArea>
    </format>
    <format dxfId="4262">
      <pivotArea dataOnly="0" labelOnly="1" outline="0" fieldPosition="0">
        <references count="1">
          <reference field="1" count="10">
            <x v="330"/>
            <x v="331"/>
            <x v="335"/>
            <x v="336"/>
            <x v="337"/>
            <x v="338"/>
            <x v="339"/>
            <x v="340"/>
            <x v="341"/>
            <x v="342"/>
          </reference>
        </references>
      </pivotArea>
    </format>
    <format dxfId="4261">
      <pivotArea dataOnly="0" labelOnly="1" outline="0" fieldPosition="0">
        <references count="2">
          <reference field="1" count="1" selected="0">
            <x v="331"/>
          </reference>
          <reference field="3" count="1">
            <x v="42"/>
          </reference>
        </references>
      </pivotArea>
    </format>
    <format dxfId="4260">
      <pivotArea dataOnly="0" labelOnly="1" outline="0" fieldPosition="0">
        <references count="2">
          <reference field="1" count="1" selected="0">
            <x v="336"/>
          </reference>
          <reference field="3" count="1">
            <x v="42"/>
          </reference>
        </references>
      </pivotArea>
    </format>
    <format dxfId="4259">
      <pivotArea dataOnly="0" labelOnly="1" outline="0" fieldPosition="0">
        <references count="2">
          <reference field="1" count="1" selected="0">
            <x v="338"/>
          </reference>
          <reference field="3" count="1">
            <x v="42"/>
          </reference>
        </references>
      </pivotArea>
    </format>
    <format dxfId="4258">
      <pivotArea dataOnly="0" labelOnly="1" outline="0" fieldPosition="0">
        <references count="2">
          <reference field="1" count="1" selected="0">
            <x v="340"/>
          </reference>
          <reference field="3" count="1">
            <x v="42"/>
          </reference>
        </references>
      </pivotArea>
    </format>
    <format dxfId="4257">
      <pivotArea dataOnly="0" labelOnly="1" outline="0" fieldPosition="0">
        <references count="2">
          <reference field="1" count="1" selected="0">
            <x v="342"/>
          </reference>
          <reference field="3" count="1">
            <x v="42"/>
          </reference>
        </references>
      </pivotArea>
    </format>
    <format dxfId="4256">
      <pivotArea outline="0" fieldPosition="0">
        <references count="2">
          <reference field="1" count="10" selected="0">
            <x v="344"/>
            <x v="345"/>
            <x v="349"/>
            <x v="350"/>
            <x v="351"/>
            <x v="352"/>
            <x v="353"/>
            <x v="354"/>
            <x v="355"/>
            <x v="356"/>
          </reference>
          <reference field="3" count="5" selected="0">
            <x v="9"/>
            <x v="43"/>
            <x v="3173"/>
            <x v="3365"/>
            <x v="3859"/>
          </reference>
        </references>
      </pivotArea>
    </format>
    <format dxfId="4255">
      <pivotArea dataOnly="0" labelOnly="1" outline="0" fieldPosition="0">
        <references count="1">
          <reference field="1" count="10">
            <x v="344"/>
            <x v="345"/>
            <x v="349"/>
            <x v="350"/>
            <x v="351"/>
            <x v="352"/>
            <x v="353"/>
            <x v="354"/>
            <x v="355"/>
            <x v="356"/>
          </reference>
        </references>
      </pivotArea>
    </format>
    <format dxfId="4254">
      <pivotArea dataOnly="0" labelOnly="1" outline="0" fieldPosition="0">
        <references count="2">
          <reference field="1" count="1" selected="0">
            <x v="345"/>
          </reference>
          <reference field="3" count="1">
            <x v="43"/>
          </reference>
        </references>
      </pivotArea>
    </format>
    <format dxfId="4253">
      <pivotArea dataOnly="0" labelOnly="1" outline="0" fieldPosition="0">
        <references count="2">
          <reference field="1" count="1" selected="0">
            <x v="350"/>
          </reference>
          <reference field="3" count="1">
            <x v="43"/>
          </reference>
        </references>
      </pivotArea>
    </format>
    <format dxfId="4252">
      <pivotArea dataOnly="0" labelOnly="1" outline="0" fieldPosition="0">
        <references count="2">
          <reference field="1" count="1" selected="0">
            <x v="352"/>
          </reference>
          <reference field="3" count="1">
            <x v="43"/>
          </reference>
        </references>
      </pivotArea>
    </format>
    <format dxfId="4251">
      <pivotArea dataOnly="0" labelOnly="1" outline="0" fieldPosition="0">
        <references count="2">
          <reference field="1" count="1" selected="0">
            <x v="354"/>
          </reference>
          <reference field="3" count="1">
            <x v="43"/>
          </reference>
        </references>
      </pivotArea>
    </format>
    <format dxfId="4250">
      <pivotArea dataOnly="0" labelOnly="1" outline="0" fieldPosition="0">
        <references count="2">
          <reference field="1" count="1" selected="0">
            <x v="356"/>
          </reference>
          <reference field="3" count="1">
            <x v="43"/>
          </reference>
        </references>
      </pivotArea>
    </format>
    <format dxfId="4249">
      <pivotArea outline="0" fieldPosition="0">
        <references count="2">
          <reference field="1" count="10" selected="0">
            <x v="358"/>
            <x v="359"/>
            <x v="363"/>
            <x v="364"/>
            <x v="365"/>
            <x v="366"/>
            <x v="367"/>
            <x v="368"/>
            <x v="369"/>
            <x v="370"/>
          </reference>
          <reference field="3" count="5" selected="0">
            <x v="9"/>
            <x v="44"/>
            <x v="3173"/>
            <x v="3365"/>
            <x v="3859"/>
          </reference>
        </references>
      </pivotArea>
    </format>
    <format dxfId="4248">
      <pivotArea dataOnly="0" labelOnly="1" outline="0" fieldPosition="0">
        <references count="1">
          <reference field="1" count="10">
            <x v="358"/>
            <x v="359"/>
            <x v="363"/>
            <x v="364"/>
            <x v="365"/>
            <x v="366"/>
            <x v="367"/>
            <x v="368"/>
            <x v="369"/>
            <x v="370"/>
          </reference>
        </references>
      </pivotArea>
    </format>
    <format dxfId="4247">
      <pivotArea dataOnly="0" labelOnly="1" outline="0" fieldPosition="0">
        <references count="2">
          <reference field="1" count="1" selected="0">
            <x v="359"/>
          </reference>
          <reference field="3" count="1">
            <x v="44"/>
          </reference>
        </references>
      </pivotArea>
    </format>
    <format dxfId="4246">
      <pivotArea dataOnly="0" labelOnly="1" outline="0" fieldPosition="0">
        <references count="2">
          <reference field="1" count="1" selected="0">
            <x v="364"/>
          </reference>
          <reference field="3" count="1">
            <x v="44"/>
          </reference>
        </references>
      </pivotArea>
    </format>
    <format dxfId="4245">
      <pivotArea dataOnly="0" labelOnly="1" outline="0" fieldPosition="0">
        <references count="2">
          <reference field="1" count="1" selected="0">
            <x v="366"/>
          </reference>
          <reference field="3" count="1">
            <x v="44"/>
          </reference>
        </references>
      </pivotArea>
    </format>
    <format dxfId="4244">
      <pivotArea dataOnly="0" labelOnly="1" outline="0" fieldPosition="0">
        <references count="2">
          <reference field="1" count="1" selected="0">
            <x v="368"/>
          </reference>
          <reference field="3" count="1">
            <x v="44"/>
          </reference>
        </references>
      </pivotArea>
    </format>
    <format dxfId="4243">
      <pivotArea dataOnly="0" labelOnly="1" outline="0" fieldPosition="0">
        <references count="2">
          <reference field="1" count="1" selected="0">
            <x v="370"/>
          </reference>
          <reference field="3" count="1">
            <x v="44"/>
          </reference>
        </references>
      </pivotArea>
    </format>
    <format dxfId="4242">
      <pivotArea outline="0" fieldPosition="0">
        <references count="2">
          <reference field="1" count="10" selected="0">
            <x v="372"/>
            <x v="373"/>
            <x v="377"/>
            <x v="378"/>
            <x v="379"/>
            <x v="380"/>
            <x v="381"/>
            <x v="382"/>
            <x v="383"/>
            <x v="384"/>
          </reference>
          <reference field="3" count="5" selected="0">
            <x v="9"/>
            <x v="45"/>
            <x v="3173"/>
            <x v="3365"/>
            <x v="3859"/>
          </reference>
        </references>
      </pivotArea>
    </format>
    <format dxfId="4241">
      <pivotArea dataOnly="0" labelOnly="1" outline="0" fieldPosition="0">
        <references count="1">
          <reference field="1" count="10">
            <x v="372"/>
            <x v="373"/>
            <x v="377"/>
            <x v="378"/>
            <x v="379"/>
            <x v="380"/>
            <x v="381"/>
            <x v="382"/>
            <x v="383"/>
            <x v="384"/>
          </reference>
        </references>
      </pivotArea>
    </format>
    <format dxfId="4240">
      <pivotArea dataOnly="0" labelOnly="1" outline="0" fieldPosition="0">
        <references count="2">
          <reference field="1" count="1" selected="0">
            <x v="373"/>
          </reference>
          <reference field="3" count="1">
            <x v="45"/>
          </reference>
        </references>
      </pivotArea>
    </format>
    <format dxfId="4239">
      <pivotArea dataOnly="0" labelOnly="1" outline="0" fieldPosition="0">
        <references count="2">
          <reference field="1" count="1" selected="0">
            <x v="378"/>
          </reference>
          <reference field="3" count="1">
            <x v="45"/>
          </reference>
        </references>
      </pivotArea>
    </format>
    <format dxfId="4238">
      <pivotArea dataOnly="0" labelOnly="1" outline="0" fieldPosition="0">
        <references count="2">
          <reference field="1" count="1" selected="0">
            <x v="380"/>
          </reference>
          <reference field="3" count="1">
            <x v="45"/>
          </reference>
        </references>
      </pivotArea>
    </format>
    <format dxfId="4237">
      <pivotArea dataOnly="0" labelOnly="1" outline="0" fieldPosition="0">
        <references count="2">
          <reference field="1" count="1" selected="0">
            <x v="382"/>
          </reference>
          <reference field="3" count="1">
            <x v="45"/>
          </reference>
        </references>
      </pivotArea>
    </format>
    <format dxfId="4236">
      <pivotArea dataOnly="0" labelOnly="1" outline="0" fieldPosition="0">
        <references count="2">
          <reference field="1" count="1" selected="0">
            <x v="384"/>
          </reference>
          <reference field="3" count="1">
            <x v="45"/>
          </reference>
        </references>
      </pivotArea>
    </format>
    <format dxfId="4235">
      <pivotArea outline="0" fieldPosition="0">
        <references count="2">
          <reference field="1" count="10" selected="0">
            <x v="402"/>
            <x v="403"/>
            <x v="407"/>
            <x v="408"/>
            <x v="409"/>
            <x v="410"/>
            <x v="411"/>
            <x v="412"/>
            <x v="413"/>
            <x v="414"/>
          </reference>
          <reference field="3" count="5" selected="0">
            <x v="9"/>
            <x v="46"/>
            <x v="3173"/>
            <x v="3365"/>
            <x v="3859"/>
          </reference>
        </references>
      </pivotArea>
    </format>
    <format dxfId="4234">
      <pivotArea dataOnly="0" labelOnly="1" outline="0" fieldPosition="0">
        <references count="1">
          <reference field="1" count="10">
            <x v="402"/>
            <x v="403"/>
            <x v="407"/>
            <x v="408"/>
            <x v="409"/>
            <x v="410"/>
            <x v="411"/>
            <x v="412"/>
            <x v="413"/>
            <x v="414"/>
          </reference>
        </references>
      </pivotArea>
    </format>
    <format dxfId="4233">
      <pivotArea dataOnly="0" labelOnly="1" outline="0" fieldPosition="0">
        <references count="2">
          <reference field="1" count="1" selected="0">
            <x v="403"/>
          </reference>
          <reference field="3" count="1">
            <x v="46"/>
          </reference>
        </references>
      </pivotArea>
    </format>
    <format dxfId="4232">
      <pivotArea dataOnly="0" labelOnly="1" outline="0" fieldPosition="0">
        <references count="2">
          <reference field="1" count="1" selected="0">
            <x v="408"/>
          </reference>
          <reference field="3" count="1">
            <x v="46"/>
          </reference>
        </references>
      </pivotArea>
    </format>
    <format dxfId="4231">
      <pivotArea dataOnly="0" labelOnly="1" outline="0" fieldPosition="0">
        <references count="2">
          <reference field="1" count="1" selected="0">
            <x v="410"/>
          </reference>
          <reference field="3" count="1">
            <x v="46"/>
          </reference>
        </references>
      </pivotArea>
    </format>
    <format dxfId="4230">
      <pivotArea dataOnly="0" labelOnly="1" outline="0" fieldPosition="0">
        <references count="2">
          <reference field="1" count="1" selected="0">
            <x v="412"/>
          </reference>
          <reference field="3" count="1">
            <x v="46"/>
          </reference>
        </references>
      </pivotArea>
    </format>
    <format dxfId="4229">
      <pivotArea dataOnly="0" labelOnly="1" outline="0" fieldPosition="0">
        <references count="2">
          <reference field="1" count="1" selected="0">
            <x v="414"/>
          </reference>
          <reference field="3" count="1">
            <x v="46"/>
          </reference>
        </references>
      </pivotArea>
    </format>
    <format dxfId="4228">
      <pivotArea outline="0" fieldPosition="0">
        <references count="2">
          <reference field="1" count="10" selected="0">
            <x v="416"/>
            <x v="417"/>
            <x v="421"/>
            <x v="422"/>
            <x v="424"/>
            <x v="425"/>
            <x v="426"/>
            <x v="427"/>
            <x v="428"/>
            <x v="429"/>
          </reference>
          <reference field="3" count="5" selected="0">
            <x v="9"/>
            <x v="47"/>
            <x v="3173"/>
            <x v="3365"/>
            <x v="3859"/>
          </reference>
        </references>
      </pivotArea>
    </format>
    <format dxfId="4227">
      <pivotArea dataOnly="0" labelOnly="1" outline="0" fieldPosition="0">
        <references count="1">
          <reference field="1" count="10">
            <x v="416"/>
            <x v="417"/>
            <x v="421"/>
            <x v="422"/>
            <x v="424"/>
            <x v="425"/>
            <x v="426"/>
            <x v="427"/>
            <x v="428"/>
            <x v="429"/>
          </reference>
        </references>
      </pivotArea>
    </format>
    <format dxfId="4226">
      <pivotArea dataOnly="0" labelOnly="1" outline="0" fieldPosition="0">
        <references count="2">
          <reference field="1" count="1" selected="0">
            <x v="417"/>
          </reference>
          <reference field="3" count="1">
            <x v="47"/>
          </reference>
        </references>
      </pivotArea>
    </format>
    <format dxfId="4225">
      <pivotArea dataOnly="0" labelOnly="1" outline="0" fieldPosition="0">
        <references count="2">
          <reference field="1" count="1" selected="0">
            <x v="422"/>
          </reference>
          <reference field="3" count="1">
            <x v="47"/>
          </reference>
        </references>
      </pivotArea>
    </format>
    <format dxfId="4224">
      <pivotArea dataOnly="0" labelOnly="1" outline="0" fieldPosition="0">
        <references count="2">
          <reference field="1" count="1" selected="0">
            <x v="425"/>
          </reference>
          <reference field="3" count="1">
            <x v="47"/>
          </reference>
        </references>
      </pivotArea>
    </format>
    <format dxfId="4223">
      <pivotArea dataOnly="0" labelOnly="1" outline="0" fieldPosition="0">
        <references count="2">
          <reference field="1" count="1" selected="0">
            <x v="427"/>
          </reference>
          <reference field="3" count="1">
            <x v="47"/>
          </reference>
        </references>
      </pivotArea>
    </format>
    <format dxfId="4222">
      <pivotArea dataOnly="0" labelOnly="1" outline="0" fieldPosition="0">
        <references count="2">
          <reference field="1" count="1" selected="0">
            <x v="429"/>
          </reference>
          <reference field="3" count="1">
            <x v="47"/>
          </reference>
        </references>
      </pivotArea>
    </format>
    <format dxfId="4221">
      <pivotArea outline="0" fieldPosition="0">
        <references count="2">
          <reference field="1" count="10" selected="0">
            <x v="446"/>
            <x v="447"/>
            <x v="451"/>
            <x v="452"/>
            <x v="453"/>
            <x v="454"/>
            <x v="455"/>
            <x v="456"/>
            <x v="457"/>
            <x v="458"/>
          </reference>
          <reference field="3" count="5" selected="0">
            <x v="9"/>
            <x v="49"/>
            <x v="3173"/>
            <x v="3365"/>
            <x v="3859"/>
          </reference>
        </references>
      </pivotArea>
    </format>
    <format dxfId="4220">
      <pivotArea dataOnly="0" labelOnly="1" outline="0" fieldPosition="0">
        <references count="1">
          <reference field="1" count="10">
            <x v="446"/>
            <x v="447"/>
            <x v="451"/>
            <x v="452"/>
            <x v="453"/>
            <x v="454"/>
            <x v="455"/>
            <x v="456"/>
            <x v="457"/>
            <x v="458"/>
          </reference>
        </references>
      </pivotArea>
    </format>
    <format dxfId="4219">
      <pivotArea dataOnly="0" labelOnly="1" outline="0" fieldPosition="0">
        <references count="2">
          <reference field="1" count="1" selected="0">
            <x v="447"/>
          </reference>
          <reference field="3" count="1">
            <x v="49"/>
          </reference>
        </references>
      </pivotArea>
    </format>
    <format dxfId="4218">
      <pivotArea dataOnly="0" labelOnly="1" outline="0" fieldPosition="0">
        <references count="2">
          <reference field="1" count="1" selected="0">
            <x v="452"/>
          </reference>
          <reference field="3" count="1">
            <x v="49"/>
          </reference>
        </references>
      </pivotArea>
    </format>
    <format dxfId="4217">
      <pivotArea dataOnly="0" labelOnly="1" outline="0" fieldPosition="0">
        <references count="2">
          <reference field="1" count="1" selected="0">
            <x v="454"/>
          </reference>
          <reference field="3" count="1">
            <x v="49"/>
          </reference>
        </references>
      </pivotArea>
    </format>
    <format dxfId="4216">
      <pivotArea dataOnly="0" labelOnly="1" outline="0" fieldPosition="0">
        <references count="2">
          <reference field="1" count="1" selected="0">
            <x v="456"/>
          </reference>
          <reference field="3" count="1">
            <x v="49"/>
          </reference>
        </references>
      </pivotArea>
    </format>
    <format dxfId="4215">
      <pivotArea dataOnly="0" labelOnly="1" outline="0" fieldPosition="0">
        <references count="2">
          <reference field="1" count="1" selected="0">
            <x v="458"/>
          </reference>
          <reference field="3" count="1">
            <x v="49"/>
          </reference>
        </references>
      </pivotArea>
    </format>
    <format dxfId="4214">
      <pivotArea outline="0" fieldPosition="0">
        <references count="2">
          <reference field="1" count="10" selected="0">
            <x v="461"/>
            <x v="462"/>
            <x v="466"/>
            <x v="467"/>
            <x v="468"/>
            <x v="469"/>
            <x v="470"/>
            <x v="471"/>
            <x v="472"/>
            <x v="473"/>
          </reference>
          <reference field="3" count="5" selected="0">
            <x v="9"/>
            <x v="51"/>
            <x v="3173"/>
            <x v="3365"/>
            <x v="3859"/>
          </reference>
        </references>
      </pivotArea>
    </format>
    <format dxfId="4213">
      <pivotArea dataOnly="0" labelOnly="1" outline="0" fieldPosition="0">
        <references count="1">
          <reference field="1" count="10">
            <x v="461"/>
            <x v="462"/>
            <x v="466"/>
            <x v="467"/>
            <x v="468"/>
            <x v="469"/>
            <x v="470"/>
            <x v="471"/>
            <x v="472"/>
            <x v="473"/>
          </reference>
        </references>
      </pivotArea>
    </format>
    <format dxfId="4212">
      <pivotArea dataOnly="0" labelOnly="1" outline="0" fieldPosition="0">
        <references count="2">
          <reference field="1" count="1" selected="0">
            <x v="462"/>
          </reference>
          <reference field="3" count="1">
            <x v="51"/>
          </reference>
        </references>
      </pivotArea>
    </format>
    <format dxfId="4211">
      <pivotArea dataOnly="0" labelOnly="1" outline="0" fieldPosition="0">
        <references count="2">
          <reference field="1" count="1" selected="0">
            <x v="467"/>
          </reference>
          <reference field="3" count="1">
            <x v="51"/>
          </reference>
        </references>
      </pivotArea>
    </format>
    <format dxfId="4210">
      <pivotArea dataOnly="0" labelOnly="1" outline="0" fieldPosition="0">
        <references count="2">
          <reference field="1" count="1" selected="0">
            <x v="469"/>
          </reference>
          <reference field="3" count="1">
            <x v="51"/>
          </reference>
        </references>
      </pivotArea>
    </format>
    <format dxfId="4209">
      <pivotArea dataOnly="0" labelOnly="1" outline="0" fieldPosition="0">
        <references count="2">
          <reference field="1" count="1" selected="0">
            <x v="471"/>
          </reference>
          <reference field="3" count="1">
            <x v="51"/>
          </reference>
        </references>
      </pivotArea>
    </format>
    <format dxfId="4208">
      <pivotArea dataOnly="0" labelOnly="1" outline="0" fieldPosition="0">
        <references count="2">
          <reference field="1" count="1" selected="0">
            <x v="473"/>
          </reference>
          <reference field="3" count="1">
            <x v="51"/>
          </reference>
        </references>
      </pivotArea>
    </format>
    <format dxfId="4207">
      <pivotArea outline="0" fieldPosition="0">
        <references count="2">
          <reference field="1" count="10" selected="0">
            <x v="475"/>
            <x v="476"/>
            <x v="480"/>
            <x v="481"/>
            <x v="482"/>
            <x v="483"/>
            <x v="484"/>
            <x v="485"/>
            <x v="486"/>
            <x v="487"/>
          </reference>
          <reference field="3" count="5" selected="0">
            <x v="9"/>
            <x v="52"/>
            <x v="3173"/>
            <x v="3365"/>
            <x v="3859"/>
          </reference>
        </references>
      </pivotArea>
    </format>
    <format dxfId="4206">
      <pivotArea dataOnly="0" labelOnly="1" outline="0" fieldPosition="0">
        <references count="1">
          <reference field="1" count="10">
            <x v="475"/>
            <x v="476"/>
            <x v="480"/>
            <x v="481"/>
            <x v="482"/>
            <x v="483"/>
            <x v="484"/>
            <x v="485"/>
            <x v="486"/>
            <x v="487"/>
          </reference>
        </references>
      </pivotArea>
    </format>
    <format dxfId="4205">
      <pivotArea dataOnly="0" labelOnly="1" outline="0" fieldPosition="0">
        <references count="2">
          <reference field="1" count="1" selected="0">
            <x v="476"/>
          </reference>
          <reference field="3" count="1">
            <x v="52"/>
          </reference>
        </references>
      </pivotArea>
    </format>
    <format dxfId="4204">
      <pivotArea dataOnly="0" labelOnly="1" outline="0" fieldPosition="0">
        <references count="2">
          <reference field="1" count="1" selected="0">
            <x v="481"/>
          </reference>
          <reference field="3" count="1">
            <x v="52"/>
          </reference>
        </references>
      </pivotArea>
    </format>
    <format dxfId="4203">
      <pivotArea dataOnly="0" labelOnly="1" outline="0" fieldPosition="0">
        <references count="2">
          <reference field="1" count="1" selected="0">
            <x v="483"/>
          </reference>
          <reference field="3" count="1">
            <x v="52"/>
          </reference>
        </references>
      </pivotArea>
    </format>
    <format dxfId="4202">
      <pivotArea dataOnly="0" labelOnly="1" outline="0" fieldPosition="0">
        <references count="2">
          <reference field="1" count="1" selected="0">
            <x v="485"/>
          </reference>
          <reference field="3" count="1">
            <x v="52"/>
          </reference>
        </references>
      </pivotArea>
    </format>
    <format dxfId="4201">
      <pivotArea dataOnly="0" labelOnly="1" outline="0" fieldPosition="0">
        <references count="2">
          <reference field="1" count="1" selected="0">
            <x v="487"/>
          </reference>
          <reference field="3" count="1">
            <x v="52"/>
          </reference>
        </references>
      </pivotArea>
    </format>
    <format dxfId="4200">
      <pivotArea outline="0" fieldPosition="0">
        <references count="2">
          <reference field="1" count="10" selected="0">
            <x v="509"/>
            <x v="510"/>
            <x v="521"/>
            <x v="522"/>
            <x v="523"/>
            <x v="524"/>
            <x v="525"/>
            <x v="526"/>
            <x v="527"/>
            <x v="528"/>
          </reference>
          <reference field="3" count="5" selected="0">
            <x v="9"/>
            <x v="54"/>
            <x v="3173"/>
            <x v="3365"/>
            <x v="3859"/>
          </reference>
        </references>
      </pivotArea>
    </format>
    <format dxfId="4199">
      <pivotArea dataOnly="0" labelOnly="1" outline="0" fieldPosition="0">
        <references count="1">
          <reference field="1" count="10">
            <x v="509"/>
            <x v="510"/>
            <x v="521"/>
            <x v="522"/>
            <x v="523"/>
            <x v="524"/>
            <x v="525"/>
            <x v="526"/>
            <x v="527"/>
            <x v="528"/>
          </reference>
        </references>
      </pivotArea>
    </format>
    <format dxfId="4198">
      <pivotArea dataOnly="0" labelOnly="1" outline="0" fieldPosition="0">
        <references count="2">
          <reference field="1" count="1" selected="0">
            <x v="510"/>
          </reference>
          <reference field="3" count="1">
            <x v="54"/>
          </reference>
        </references>
      </pivotArea>
    </format>
    <format dxfId="4197">
      <pivotArea dataOnly="0" labelOnly="1" outline="0" fieldPosition="0">
        <references count="2">
          <reference field="1" count="1" selected="0">
            <x v="522"/>
          </reference>
          <reference field="3" count="1">
            <x v="54"/>
          </reference>
        </references>
      </pivotArea>
    </format>
    <format dxfId="4196">
      <pivotArea dataOnly="0" labelOnly="1" outline="0" fieldPosition="0">
        <references count="2">
          <reference field="1" count="1" selected="0">
            <x v="524"/>
          </reference>
          <reference field="3" count="1">
            <x v="54"/>
          </reference>
        </references>
      </pivotArea>
    </format>
    <format dxfId="4195">
      <pivotArea dataOnly="0" labelOnly="1" outline="0" fieldPosition="0">
        <references count="2">
          <reference field="1" count="1" selected="0">
            <x v="526"/>
          </reference>
          <reference field="3" count="1">
            <x v="54"/>
          </reference>
        </references>
      </pivotArea>
    </format>
    <format dxfId="4194">
      <pivotArea dataOnly="0" labelOnly="1" outline="0" fieldPosition="0">
        <references count="2">
          <reference field="1" count="1" selected="0">
            <x v="528"/>
          </reference>
          <reference field="3" count="1">
            <x v="54"/>
          </reference>
        </references>
      </pivotArea>
    </format>
    <format dxfId="4193">
      <pivotArea outline="0" fieldPosition="0">
        <references count="2">
          <reference field="1" count="10" selected="0">
            <x v="530"/>
            <x v="531"/>
            <x v="535"/>
            <x v="536"/>
            <x v="540"/>
            <x v="541"/>
            <x v="542"/>
            <x v="543"/>
            <x v="545"/>
            <x v="546"/>
          </reference>
          <reference field="3" count="5" selected="0">
            <x v="9"/>
            <x v="55"/>
            <x v="3173"/>
            <x v="3365"/>
            <x v="3859"/>
          </reference>
        </references>
      </pivotArea>
    </format>
    <format dxfId="4192">
      <pivotArea dataOnly="0" labelOnly="1" outline="0" fieldPosition="0">
        <references count="1">
          <reference field="1" count="10">
            <x v="530"/>
            <x v="531"/>
            <x v="535"/>
            <x v="536"/>
            <x v="540"/>
            <x v="541"/>
            <x v="542"/>
            <x v="543"/>
            <x v="545"/>
            <x v="546"/>
          </reference>
        </references>
      </pivotArea>
    </format>
    <format dxfId="4191">
      <pivotArea dataOnly="0" labelOnly="1" outline="0" fieldPosition="0">
        <references count="2">
          <reference field="1" count="1" selected="0">
            <x v="531"/>
          </reference>
          <reference field="3" count="1">
            <x v="55"/>
          </reference>
        </references>
      </pivotArea>
    </format>
    <format dxfId="4190">
      <pivotArea dataOnly="0" labelOnly="1" outline="0" fieldPosition="0">
        <references count="2">
          <reference field="1" count="1" selected="0">
            <x v="536"/>
          </reference>
          <reference field="3" count="1">
            <x v="55"/>
          </reference>
        </references>
      </pivotArea>
    </format>
    <format dxfId="4189">
      <pivotArea dataOnly="0" labelOnly="1" outline="0" fieldPosition="0">
        <references count="2">
          <reference field="1" count="1" selected="0">
            <x v="541"/>
          </reference>
          <reference field="3" count="1">
            <x v="55"/>
          </reference>
        </references>
      </pivotArea>
    </format>
    <format dxfId="4188">
      <pivotArea dataOnly="0" labelOnly="1" outline="0" fieldPosition="0">
        <references count="2">
          <reference field="1" count="1" selected="0">
            <x v="543"/>
          </reference>
          <reference field="3" count="1">
            <x v="55"/>
          </reference>
        </references>
      </pivotArea>
    </format>
    <format dxfId="4187">
      <pivotArea dataOnly="0" labelOnly="1" outline="0" fieldPosition="0">
        <references count="2">
          <reference field="1" count="1" selected="0">
            <x v="546"/>
          </reference>
          <reference field="3" count="1">
            <x v="55"/>
          </reference>
        </references>
      </pivotArea>
    </format>
    <format dxfId="4186">
      <pivotArea outline="0" fieldPosition="0">
        <references count="2">
          <reference field="1" count="10" selected="0">
            <x v="552"/>
            <x v="553"/>
            <x v="557"/>
            <x v="558"/>
            <x v="559"/>
            <x v="560"/>
            <x v="561"/>
            <x v="562"/>
            <x v="563"/>
            <x v="564"/>
          </reference>
          <reference field="3" count="5" selected="0">
            <x v="9"/>
            <x v="56"/>
            <x v="3173"/>
            <x v="3365"/>
            <x v="3859"/>
          </reference>
        </references>
      </pivotArea>
    </format>
    <format dxfId="4185">
      <pivotArea dataOnly="0" labelOnly="1" outline="0" fieldPosition="0">
        <references count="1">
          <reference field="1" count="10">
            <x v="552"/>
            <x v="553"/>
            <x v="557"/>
            <x v="558"/>
            <x v="559"/>
            <x v="560"/>
            <x v="561"/>
            <x v="562"/>
            <x v="563"/>
            <x v="564"/>
          </reference>
        </references>
      </pivotArea>
    </format>
    <format dxfId="4184">
      <pivotArea dataOnly="0" labelOnly="1" outline="0" fieldPosition="0">
        <references count="2">
          <reference field="1" count="1" selected="0">
            <x v="553"/>
          </reference>
          <reference field="3" count="1">
            <x v="56"/>
          </reference>
        </references>
      </pivotArea>
    </format>
    <format dxfId="4183">
      <pivotArea dataOnly="0" labelOnly="1" outline="0" fieldPosition="0">
        <references count="2">
          <reference field="1" count="1" selected="0">
            <x v="558"/>
          </reference>
          <reference field="3" count="1">
            <x v="56"/>
          </reference>
        </references>
      </pivotArea>
    </format>
    <format dxfId="4182">
      <pivotArea dataOnly="0" labelOnly="1" outline="0" fieldPosition="0">
        <references count="2">
          <reference field="1" count="1" selected="0">
            <x v="560"/>
          </reference>
          <reference field="3" count="1">
            <x v="56"/>
          </reference>
        </references>
      </pivotArea>
    </format>
    <format dxfId="4181">
      <pivotArea dataOnly="0" labelOnly="1" outline="0" fieldPosition="0">
        <references count="2">
          <reference field="1" count="1" selected="0">
            <x v="562"/>
          </reference>
          <reference field="3" count="1">
            <x v="56"/>
          </reference>
        </references>
      </pivotArea>
    </format>
    <format dxfId="4180">
      <pivotArea dataOnly="0" labelOnly="1" outline="0" fieldPosition="0">
        <references count="2">
          <reference field="1" count="1" selected="0">
            <x v="564"/>
          </reference>
          <reference field="3" count="1">
            <x v="56"/>
          </reference>
        </references>
      </pivotArea>
    </format>
    <format dxfId="4179">
      <pivotArea outline="0" fieldPosition="0">
        <references count="2">
          <reference field="1" count="10" selected="0">
            <x v="566"/>
            <x v="567"/>
            <x v="583"/>
            <x v="584"/>
            <x v="585"/>
            <x v="586"/>
            <x v="587"/>
            <x v="588"/>
            <x v="589"/>
            <x v="590"/>
          </reference>
          <reference field="3" count="5" selected="0">
            <x v="9"/>
            <x v="57"/>
            <x v="3173"/>
            <x v="3365"/>
            <x v="3859"/>
          </reference>
        </references>
      </pivotArea>
    </format>
    <format dxfId="4178">
      <pivotArea dataOnly="0" labelOnly="1" outline="0" fieldPosition="0">
        <references count="1">
          <reference field="1" count="10">
            <x v="566"/>
            <x v="567"/>
            <x v="583"/>
            <x v="584"/>
            <x v="585"/>
            <x v="586"/>
            <x v="587"/>
            <x v="588"/>
            <x v="589"/>
            <x v="590"/>
          </reference>
        </references>
      </pivotArea>
    </format>
    <format dxfId="4177">
      <pivotArea dataOnly="0" labelOnly="1" outline="0" fieldPosition="0">
        <references count="2">
          <reference field="1" count="1" selected="0">
            <x v="567"/>
          </reference>
          <reference field="3" count="1">
            <x v="57"/>
          </reference>
        </references>
      </pivotArea>
    </format>
    <format dxfId="4176">
      <pivotArea dataOnly="0" labelOnly="1" outline="0" fieldPosition="0">
        <references count="2">
          <reference field="1" count="1" selected="0">
            <x v="584"/>
          </reference>
          <reference field="3" count="1">
            <x v="57"/>
          </reference>
        </references>
      </pivotArea>
    </format>
    <format dxfId="4175">
      <pivotArea dataOnly="0" labelOnly="1" outline="0" fieldPosition="0">
        <references count="2">
          <reference field="1" count="1" selected="0">
            <x v="586"/>
          </reference>
          <reference field="3" count="1">
            <x v="57"/>
          </reference>
        </references>
      </pivotArea>
    </format>
    <format dxfId="4174">
      <pivotArea dataOnly="0" labelOnly="1" outline="0" fieldPosition="0">
        <references count="2">
          <reference field="1" count="1" selected="0">
            <x v="588"/>
          </reference>
          <reference field="3" count="1">
            <x v="57"/>
          </reference>
        </references>
      </pivotArea>
    </format>
    <format dxfId="4173">
      <pivotArea dataOnly="0" labelOnly="1" outline="0" fieldPosition="0">
        <references count="2">
          <reference field="1" count="1" selected="0">
            <x v="590"/>
          </reference>
          <reference field="3" count="1">
            <x v="57"/>
          </reference>
        </references>
      </pivotArea>
    </format>
    <format dxfId="4172">
      <pivotArea outline="0" fieldPosition="0">
        <references count="2">
          <reference field="1" count="10" selected="0">
            <x v="592"/>
            <x v="593"/>
            <x v="597"/>
            <x v="598"/>
            <x v="599"/>
            <x v="600"/>
            <x v="601"/>
            <x v="602"/>
            <x v="603"/>
            <x v="604"/>
          </reference>
          <reference field="3" count="5" selected="0">
            <x v="9"/>
            <x v="58"/>
            <x v="3173"/>
            <x v="3365"/>
            <x v="3859"/>
          </reference>
        </references>
      </pivotArea>
    </format>
    <format dxfId="4171">
      <pivotArea dataOnly="0" labelOnly="1" outline="0" fieldPosition="0">
        <references count="1">
          <reference field="1" count="10">
            <x v="592"/>
            <x v="593"/>
            <x v="597"/>
            <x v="598"/>
            <x v="599"/>
            <x v="600"/>
            <x v="601"/>
            <x v="602"/>
            <x v="603"/>
            <x v="604"/>
          </reference>
        </references>
      </pivotArea>
    </format>
    <format dxfId="4170">
      <pivotArea dataOnly="0" labelOnly="1" outline="0" fieldPosition="0">
        <references count="2">
          <reference field="1" count="1" selected="0">
            <x v="593"/>
          </reference>
          <reference field="3" count="1">
            <x v="58"/>
          </reference>
        </references>
      </pivotArea>
    </format>
    <format dxfId="4169">
      <pivotArea dataOnly="0" labelOnly="1" outline="0" fieldPosition="0">
        <references count="2">
          <reference field="1" count="1" selected="0">
            <x v="598"/>
          </reference>
          <reference field="3" count="1">
            <x v="58"/>
          </reference>
        </references>
      </pivotArea>
    </format>
    <format dxfId="4168">
      <pivotArea dataOnly="0" labelOnly="1" outline="0" fieldPosition="0">
        <references count="2">
          <reference field="1" count="1" selected="0">
            <x v="600"/>
          </reference>
          <reference field="3" count="1">
            <x v="58"/>
          </reference>
        </references>
      </pivotArea>
    </format>
    <format dxfId="4167">
      <pivotArea dataOnly="0" labelOnly="1" outline="0" fieldPosition="0">
        <references count="2">
          <reference field="1" count="1" selected="0">
            <x v="602"/>
          </reference>
          <reference field="3" count="1">
            <x v="58"/>
          </reference>
        </references>
      </pivotArea>
    </format>
    <format dxfId="4166">
      <pivotArea dataOnly="0" labelOnly="1" outline="0" fieldPosition="0">
        <references count="2">
          <reference field="1" count="1" selected="0">
            <x v="604"/>
          </reference>
          <reference field="3" count="1">
            <x v="58"/>
          </reference>
        </references>
      </pivotArea>
    </format>
    <format dxfId="4165">
      <pivotArea outline="0" fieldPosition="0">
        <references count="2">
          <reference field="1" count="10" selected="0">
            <x v="606"/>
            <x v="607"/>
            <x v="611"/>
            <x v="612"/>
            <x v="613"/>
            <x v="614"/>
            <x v="615"/>
            <x v="616"/>
            <x v="617"/>
            <x v="618"/>
          </reference>
          <reference field="3" count="5" selected="0">
            <x v="9"/>
            <x v="59"/>
            <x v="3173"/>
            <x v="3365"/>
            <x v="3859"/>
          </reference>
        </references>
      </pivotArea>
    </format>
    <format dxfId="4164">
      <pivotArea dataOnly="0" labelOnly="1" outline="0" fieldPosition="0">
        <references count="1">
          <reference field="1" count="10">
            <x v="606"/>
            <x v="607"/>
            <x v="611"/>
            <x v="612"/>
            <x v="613"/>
            <x v="614"/>
            <x v="615"/>
            <x v="616"/>
            <x v="617"/>
            <x v="618"/>
          </reference>
        </references>
      </pivotArea>
    </format>
    <format dxfId="4163">
      <pivotArea dataOnly="0" labelOnly="1" outline="0" fieldPosition="0">
        <references count="2">
          <reference field="1" count="1" selected="0">
            <x v="607"/>
          </reference>
          <reference field="3" count="1">
            <x v="59"/>
          </reference>
        </references>
      </pivotArea>
    </format>
    <format dxfId="4162">
      <pivotArea dataOnly="0" labelOnly="1" outline="0" fieldPosition="0">
        <references count="2">
          <reference field="1" count="1" selected="0">
            <x v="612"/>
          </reference>
          <reference field="3" count="1">
            <x v="59"/>
          </reference>
        </references>
      </pivotArea>
    </format>
    <format dxfId="4161">
      <pivotArea dataOnly="0" labelOnly="1" outline="0" fieldPosition="0">
        <references count="2">
          <reference field="1" count="1" selected="0">
            <x v="614"/>
          </reference>
          <reference field="3" count="1">
            <x v="59"/>
          </reference>
        </references>
      </pivotArea>
    </format>
    <format dxfId="4160">
      <pivotArea dataOnly="0" labelOnly="1" outline="0" fieldPosition="0">
        <references count="2">
          <reference field="1" count="1" selected="0">
            <x v="616"/>
          </reference>
          <reference field="3" count="1">
            <x v="59"/>
          </reference>
        </references>
      </pivotArea>
    </format>
    <format dxfId="4159">
      <pivotArea dataOnly="0" labelOnly="1" outline="0" fieldPosition="0">
        <references count="2">
          <reference field="1" count="1" selected="0">
            <x v="618"/>
          </reference>
          <reference field="3" count="1">
            <x v="59"/>
          </reference>
        </references>
      </pivotArea>
    </format>
    <format dxfId="4158">
      <pivotArea outline="0" fieldPosition="0">
        <references count="2">
          <reference field="1" count="10" selected="0">
            <x v="620"/>
            <x v="621"/>
            <x v="625"/>
            <x v="626"/>
            <x v="627"/>
            <x v="628"/>
            <x v="629"/>
            <x v="630"/>
            <x v="631"/>
            <x v="632"/>
          </reference>
          <reference field="3" count="5" selected="0">
            <x v="9"/>
            <x v="60"/>
            <x v="3173"/>
            <x v="3365"/>
            <x v="3859"/>
          </reference>
        </references>
      </pivotArea>
    </format>
    <format dxfId="4157">
      <pivotArea dataOnly="0" labelOnly="1" outline="0" fieldPosition="0">
        <references count="1">
          <reference field="1" count="10">
            <x v="620"/>
            <x v="621"/>
            <x v="625"/>
            <x v="626"/>
            <x v="627"/>
            <x v="628"/>
            <x v="629"/>
            <x v="630"/>
            <x v="631"/>
            <x v="632"/>
          </reference>
        </references>
      </pivotArea>
    </format>
    <format dxfId="4156">
      <pivotArea dataOnly="0" labelOnly="1" outline="0" fieldPosition="0">
        <references count="2">
          <reference field="1" count="1" selected="0">
            <x v="621"/>
          </reference>
          <reference field="3" count="1">
            <x v="60"/>
          </reference>
        </references>
      </pivotArea>
    </format>
    <format dxfId="4155">
      <pivotArea dataOnly="0" labelOnly="1" outline="0" fieldPosition="0">
        <references count="2">
          <reference field="1" count="1" selected="0">
            <x v="626"/>
          </reference>
          <reference field="3" count="1">
            <x v="60"/>
          </reference>
        </references>
      </pivotArea>
    </format>
    <format dxfId="4154">
      <pivotArea dataOnly="0" labelOnly="1" outline="0" fieldPosition="0">
        <references count="2">
          <reference field="1" count="1" selected="0">
            <x v="628"/>
          </reference>
          <reference field="3" count="1">
            <x v="60"/>
          </reference>
        </references>
      </pivotArea>
    </format>
    <format dxfId="4153">
      <pivotArea dataOnly="0" labelOnly="1" outline="0" fieldPosition="0">
        <references count="2">
          <reference field="1" count="1" selected="0">
            <x v="630"/>
          </reference>
          <reference field="3" count="1">
            <x v="60"/>
          </reference>
        </references>
      </pivotArea>
    </format>
    <format dxfId="4152">
      <pivotArea dataOnly="0" labelOnly="1" outline="0" fieldPosition="0">
        <references count="2">
          <reference field="1" count="1" selected="0">
            <x v="632"/>
          </reference>
          <reference field="3" count="1">
            <x v="60"/>
          </reference>
        </references>
      </pivotArea>
    </format>
    <format dxfId="4151">
      <pivotArea outline="0" fieldPosition="0">
        <references count="2">
          <reference field="1" count="10" selected="0">
            <x v="634"/>
            <x v="635"/>
            <x v="639"/>
            <x v="640"/>
            <x v="641"/>
            <x v="642"/>
            <x v="643"/>
            <x v="644"/>
            <x v="645"/>
            <x v="646"/>
          </reference>
          <reference field="3" count="5" selected="0">
            <x v="9"/>
            <x v="61"/>
            <x v="3173"/>
            <x v="3365"/>
            <x v="3859"/>
          </reference>
        </references>
      </pivotArea>
    </format>
    <format dxfId="4150">
      <pivotArea dataOnly="0" labelOnly="1" outline="0" fieldPosition="0">
        <references count="1">
          <reference field="1" count="10">
            <x v="634"/>
            <x v="635"/>
            <x v="639"/>
            <x v="640"/>
            <x v="641"/>
            <x v="642"/>
            <x v="643"/>
            <x v="644"/>
            <x v="645"/>
            <x v="646"/>
          </reference>
        </references>
      </pivotArea>
    </format>
    <format dxfId="4149">
      <pivotArea dataOnly="0" labelOnly="1" outline="0" fieldPosition="0">
        <references count="2">
          <reference field="1" count="1" selected="0">
            <x v="635"/>
          </reference>
          <reference field="3" count="1">
            <x v="61"/>
          </reference>
        </references>
      </pivotArea>
    </format>
    <format dxfId="4148">
      <pivotArea dataOnly="0" labelOnly="1" outline="0" fieldPosition="0">
        <references count="2">
          <reference field="1" count="1" selected="0">
            <x v="640"/>
          </reference>
          <reference field="3" count="1">
            <x v="61"/>
          </reference>
        </references>
      </pivotArea>
    </format>
    <format dxfId="4147">
      <pivotArea dataOnly="0" labelOnly="1" outline="0" fieldPosition="0">
        <references count="2">
          <reference field="1" count="1" selected="0">
            <x v="642"/>
          </reference>
          <reference field="3" count="1">
            <x v="61"/>
          </reference>
        </references>
      </pivotArea>
    </format>
    <format dxfId="4146">
      <pivotArea dataOnly="0" labelOnly="1" outline="0" fieldPosition="0">
        <references count="2">
          <reference field="1" count="1" selected="0">
            <x v="644"/>
          </reference>
          <reference field="3" count="1">
            <x v="61"/>
          </reference>
        </references>
      </pivotArea>
    </format>
    <format dxfId="4145">
      <pivotArea dataOnly="0" labelOnly="1" outline="0" fieldPosition="0">
        <references count="2">
          <reference field="1" count="1" selected="0">
            <x v="646"/>
          </reference>
          <reference field="3" count="1">
            <x v="61"/>
          </reference>
        </references>
      </pivotArea>
    </format>
    <format dxfId="4144">
      <pivotArea outline="0" fieldPosition="0">
        <references count="2">
          <reference field="1" count="10" selected="0">
            <x v="685"/>
            <x v="686"/>
            <x v="690"/>
            <x v="691"/>
            <x v="693"/>
            <x v="694"/>
            <x v="695"/>
            <x v="696"/>
            <x v="701"/>
            <x v="702"/>
          </reference>
          <reference field="3" count="5" selected="0">
            <x v="9"/>
            <x v="63"/>
            <x v="3173"/>
            <x v="3365"/>
            <x v="3859"/>
          </reference>
        </references>
      </pivotArea>
    </format>
    <format dxfId="4143">
      <pivotArea dataOnly="0" labelOnly="1" outline="0" fieldPosition="0">
        <references count="1">
          <reference field="1" count="10">
            <x v="685"/>
            <x v="686"/>
            <x v="690"/>
            <x v="691"/>
            <x v="693"/>
            <x v="694"/>
            <x v="695"/>
            <x v="696"/>
            <x v="701"/>
            <x v="702"/>
          </reference>
        </references>
      </pivotArea>
    </format>
    <format dxfId="4142">
      <pivotArea dataOnly="0" labelOnly="1" outline="0" fieldPosition="0">
        <references count="2">
          <reference field="1" count="1" selected="0">
            <x v="686"/>
          </reference>
          <reference field="3" count="1">
            <x v="63"/>
          </reference>
        </references>
      </pivotArea>
    </format>
    <format dxfId="4141">
      <pivotArea dataOnly="0" labelOnly="1" outline="0" fieldPosition="0">
        <references count="2">
          <reference field="1" count="1" selected="0">
            <x v="691"/>
          </reference>
          <reference field="3" count="1">
            <x v="63"/>
          </reference>
        </references>
      </pivotArea>
    </format>
    <format dxfId="4140">
      <pivotArea dataOnly="0" labelOnly="1" outline="0" fieldPosition="0">
        <references count="2">
          <reference field="1" count="1" selected="0">
            <x v="694"/>
          </reference>
          <reference field="3" count="1">
            <x v="63"/>
          </reference>
        </references>
      </pivotArea>
    </format>
    <format dxfId="4139">
      <pivotArea dataOnly="0" labelOnly="1" outline="0" fieldPosition="0">
        <references count="2">
          <reference field="1" count="1" selected="0">
            <x v="696"/>
          </reference>
          <reference field="3" count="1">
            <x v="63"/>
          </reference>
        </references>
      </pivotArea>
    </format>
    <format dxfId="4138">
      <pivotArea dataOnly="0" labelOnly="1" outline="0" fieldPosition="0">
        <references count="2">
          <reference field="1" count="1" selected="0">
            <x v="702"/>
          </reference>
          <reference field="3" count="1">
            <x v="63"/>
          </reference>
        </references>
      </pivotArea>
    </format>
    <format dxfId="4137">
      <pivotArea outline="0" fieldPosition="0">
        <references count="2">
          <reference field="1" count="10" selected="0">
            <x v="704"/>
            <x v="705"/>
            <x v="709"/>
            <x v="710"/>
            <x v="711"/>
            <x v="712"/>
            <x v="713"/>
            <x v="714"/>
            <x v="715"/>
            <x v="716"/>
          </reference>
          <reference field="3" count="5" selected="0">
            <x v="9"/>
            <x v="64"/>
            <x v="3173"/>
            <x v="3365"/>
            <x v="3859"/>
          </reference>
        </references>
      </pivotArea>
    </format>
    <format dxfId="4136">
      <pivotArea dataOnly="0" labelOnly="1" outline="0" fieldPosition="0">
        <references count="1">
          <reference field="1" count="10">
            <x v="704"/>
            <x v="705"/>
            <x v="709"/>
            <x v="710"/>
            <x v="711"/>
            <x v="712"/>
            <x v="713"/>
            <x v="714"/>
            <x v="715"/>
            <x v="716"/>
          </reference>
        </references>
      </pivotArea>
    </format>
    <format dxfId="4135">
      <pivotArea dataOnly="0" labelOnly="1" outline="0" fieldPosition="0">
        <references count="2">
          <reference field="1" count="1" selected="0">
            <x v="705"/>
          </reference>
          <reference field="3" count="1">
            <x v="64"/>
          </reference>
        </references>
      </pivotArea>
    </format>
    <format dxfId="4134">
      <pivotArea dataOnly="0" labelOnly="1" outline="0" fieldPosition="0">
        <references count="2">
          <reference field="1" count="1" selected="0">
            <x v="710"/>
          </reference>
          <reference field="3" count="1">
            <x v="64"/>
          </reference>
        </references>
      </pivotArea>
    </format>
    <format dxfId="4133">
      <pivotArea dataOnly="0" labelOnly="1" outline="0" fieldPosition="0">
        <references count="2">
          <reference field="1" count="1" selected="0">
            <x v="712"/>
          </reference>
          <reference field="3" count="1">
            <x v="64"/>
          </reference>
        </references>
      </pivotArea>
    </format>
    <format dxfId="4132">
      <pivotArea dataOnly="0" labelOnly="1" outline="0" fieldPosition="0">
        <references count="2">
          <reference field="1" count="1" selected="0">
            <x v="714"/>
          </reference>
          <reference field="3" count="1">
            <x v="64"/>
          </reference>
        </references>
      </pivotArea>
    </format>
    <format dxfId="4131">
      <pivotArea dataOnly="0" labelOnly="1" outline="0" fieldPosition="0">
        <references count="2">
          <reference field="1" count="1" selected="0">
            <x v="716"/>
          </reference>
          <reference field="3" count="1">
            <x v="64"/>
          </reference>
        </references>
      </pivotArea>
    </format>
    <format dxfId="4130">
      <pivotArea outline="0" fieldPosition="0">
        <references count="2">
          <reference field="1" count="10" selected="0">
            <x v="718"/>
            <x v="719"/>
            <x v="723"/>
            <x v="724"/>
            <x v="725"/>
            <x v="726"/>
            <x v="727"/>
            <x v="728"/>
            <x v="729"/>
            <x v="730"/>
          </reference>
          <reference field="3" count="5" selected="0">
            <x v="9"/>
            <x v="65"/>
            <x v="3173"/>
            <x v="3365"/>
            <x v="3859"/>
          </reference>
        </references>
      </pivotArea>
    </format>
    <format dxfId="4129">
      <pivotArea dataOnly="0" labelOnly="1" outline="0" fieldPosition="0">
        <references count="1">
          <reference field="1" count="10">
            <x v="718"/>
            <x v="719"/>
            <x v="723"/>
            <x v="724"/>
            <x v="725"/>
            <x v="726"/>
            <x v="727"/>
            <x v="728"/>
            <x v="729"/>
            <x v="730"/>
          </reference>
        </references>
      </pivotArea>
    </format>
    <format dxfId="4128">
      <pivotArea dataOnly="0" labelOnly="1" outline="0" fieldPosition="0">
        <references count="2">
          <reference field="1" count="1" selected="0">
            <x v="719"/>
          </reference>
          <reference field="3" count="1">
            <x v="65"/>
          </reference>
        </references>
      </pivotArea>
    </format>
    <format dxfId="4127">
      <pivotArea dataOnly="0" labelOnly="1" outline="0" fieldPosition="0">
        <references count="2">
          <reference field="1" count="1" selected="0">
            <x v="724"/>
          </reference>
          <reference field="3" count="1">
            <x v="65"/>
          </reference>
        </references>
      </pivotArea>
    </format>
    <format dxfId="4126">
      <pivotArea dataOnly="0" labelOnly="1" outline="0" fieldPosition="0">
        <references count="2">
          <reference field="1" count="1" selected="0">
            <x v="726"/>
          </reference>
          <reference field="3" count="1">
            <x v="65"/>
          </reference>
        </references>
      </pivotArea>
    </format>
    <format dxfId="4125">
      <pivotArea dataOnly="0" labelOnly="1" outline="0" fieldPosition="0">
        <references count="2">
          <reference field="1" count="1" selected="0">
            <x v="728"/>
          </reference>
          <reference field="3" count="1">
            <x v="65"/>
          </reference>
        </references>
      </pivotArea>
    </format>
    <format dxfId="4124">
      <pivotArea dataOnly="0" labelOnly="1" outline="0" fieldPosition="0">
        <references count="2">
          <reference field="1" count="1" selected="0">
            <x v="730"/>
          </reference>
          <reference field="3" count="1">
            <x v="65"/>
          </reference>
        </references>
      </pivotArea>
    </format>
    <format dxfId="4123">
      <pivotArea outline="0" fieldPosition="0">
        <references count="2">
          <reference field="1" count="10" selected="0">
            <x v="735"/>
            <x v="736"/>
            <x v="741"/>
            <x v="742"/>
            <x v="744"/>
            <x v="745"/>
            <x v="747"/>
            <x v="748"/>
            <x v="749"/>
            <x v="750"/>
          </reference>
          <reference field="3" count="5" selected="0">
            <x v="9"/>
            <x v="67"/>
            <x v="3173"/>
            <x v="3365"/>
            <x v="3859"/>
          </reference>
        </references>
      </pivotArea>
    </format>
    <format dxfId="4122">
      <pivotArea dataOnly="0" labelOnly="1" outline="0" fieldPosition="0">
        <references count="1">
          <reference field="1" count="10">
            <x v="735"/>
            <x v="736"/>
            <x v="741"/>
            <x v="742"/>
            <x v="744"/>
            <x v="745"/>
            <x v="747"/>
            <x v="748"/>
            <x v="749"/>
            <x v="750"/>
          </reference>
        </references>
      </pivotArea>
    </format>
    <format dxfId="4121">
      <pivotArea dataOnly="0" labelOnly="1" outline="0" fieldPosition="0">
        <references count="2">
          <reference field="1" count="1" selected="0">
            <x v="736"/>
          </reference>
          <reference field="3" count="1">
            <x v="67"/>
          </reference>
        </references>
      </pivotArea>
    </format>
    <format dxfId="4120">
      <pivotArea dataOnly="0" labelOnly="1" outline="0" fieldPosition="0">
        <references count="2">
          <reference field="1" count="1" selected="0">
            <x v="742"/>
          </reference>
          <reference field="3" count="1">
            <x v="67"/>
          </reference>
        </references>
      </pivotArea>
    </format>
    <format dxfId="4119">
      <pivotArea dataOnly="0" labelOnly="1" outline="0" fieldPosition="0">
        <references count="2">
          <reference field="1" count="1" selected="0">
            <x v="745"/>
          </reference>
          <reference field="3" count="1">
            <x v="67"/>
          </reference>
        </references>
      </pivotArea>
    </format>
    <format dxfId="4118">
      <pivotArea dataOnly="0" labelOnly="1" outline="0" fieldPosition="0">
        <references count="2">
          <reference field="1" count="1" selected="0">
            <x v="748"/>
          </reference>
          <reference field="3" count="1">
            <x v="67"/>
          </reference>
        </references>
      </pivotArea>
    </format>
    <format dxfId="4117">
      <pivotArea dataOnly="0" labelOnly="1" outline="0" fieldPosition="0">
        <references count="2">
          <reference field="1" count="1" selected="0">
            <x v="750"/>
          </reference>
          <reference field="3" count="1">
            <x v="67"/>
          </reference>
        </references>
      </pivotArea>
    </format>
    <format dxfId="4116">
      <pivotArea outline="0" fieldPosition="0">
        <references count="2">
          <reference field="1" count="10" selected="0">
            <x v="752"/>
            <x v="753"/>
            <x v="757"/>
            <x v="758"/>
            <x v="759"/>
            <x v="760"/>
            <x v="761"/>
            <x v="762"/>
            <x v="763"/>
            <x v="764"/>
          </reference>
          <reference field="3" count="5" selected="0">
            <x v="9"/>
            <x v="70"/>
            <x v="3173"/>
            <x v="3365"/>
            <x v="3859"/>
          </reference>
        </references>
      </pivotArea>
    </format>
    <format dxfId="4115">
      <pivotArea dataOnly="0" labelOnly="1" outline="0" fieldPosition="0">
        <references count="1">
          <reference field="1" count="10">
            <x v="752"/>
            <x v="753"/>
            <x v="757"/>
            <x v="758"/>
            <x v="759"/>
            <x v="760"/>
            <x v="761"/>
            <x v="762"/>
            <x v="763"/>
            <x v="764"/>
          </reference>
        </references>
      </pivotArea>
    </format>
    <format dxfId="4114">
      <pivotArea dataOnly="0" labelOnly="1" outline="0" fieldPosition="0">
        <references count="2">
          <reference field="1" count="1" selected="0">
            <x v="753"/>
          </reference>
          <reference field="3" count="1">
            <x v="70"/>
          </reference>
        </references>
      </pivotArea>
    </format>
    <format dxfId="4113">
      <pivotArea dataOnly="0" labelOnly="1" outline="0" fieldPosition="0">
        <references count="2">
          <reference field="1" count="1" selected="0">
            <x v="758"/>
          </reference>
          <reference field="3" count="1">
            <x v="70"/>
          </reference>
        </references>
      </pivotArea>
    </format>
    <format dxfId="4112">
      <pivotArea dataOnly="0" labelOnly="1" outline="0" fieldPosition="0">
        <references count="2">
          <reference field="1" count="1" selected="0">
            <x v="760"/>
          </reference>
          <reference field="3" count="1">
            <x v="70"/>
          </reference>
        </references>
      </pivotArea>
    </format>
    <format dxfId="4111">
      <pivotArea dataOnly="0" labelOnly="1" outline="0" fieldPosition="0">
        <references count="2">
          <reference field="1" count="1" selected="0">
            <x v="762"/>
          </reference>
          <reference field="3" count="1">
            <x v="70"/>
          </reference>
        </references>
      </pivotArea>
    </format>
    <format dxfId="4110">
      <pivotArea dataOnly="0" labelOnly="1" outline="0" fieldPosition="0">
        <references count="2">
          <reference field="1" count="1" selected="0">
            <x v="764"/>
          </reference>
          <reference field="3" count="1">
            <x v="70"/>
          </reference>
        </references>
      </pivotArea>
    </format>
    <format dxfId="4109">
      <pivotArea outline="0" fieldPosition="0">
        <references count="2">
          <reference field="1" count="10" selected="0">
            <x v="766"/>
            <x v="767"/>
            <x v="771"/>
            <x v="772"/>
            <x v="773"/>
            <x v="774"/>
            <x v="775"/>
            <x v="776"/>
            <x v="777"/>
            <x v="778"/>
          </reference>
          <reference field="3" count="5" selected="0">
            <x v="9"/>
            <x v="71"/>
            <x v="3173"/>
            <x v="3365"/>
            <x v="3859"/>
          </reference>
        </references>
      </pivotArea>
    </format>
    <format dxfId="4108">
      <pivotArea dataOnly="0" labelOnly="1" outline="0" fieldPosition="0">
        <references count="1">
          <reference field="1" count="10">
            <x v="766"/>
            <x v="767"/>
            <x v="771"/>
            <x v="772"/>
            <x v="773"/>
            <x v="774"/>
            <x v="775"/>
            <x v="776"/>
            <x v="777"/>
            <x v="778"/>
          </reference>
        </references>
      </pivotArea>
    </format>
    <format dxfId="4107">
      <pivotArea dataOnly="0" labelOnly="1" outline="0" fieldPosition="0">
        <references count="2">
          <reference field="1" count="1" selected="0">
            <x v="767"/>
          </reference>
          <reference field="3" count="1">
            <x v="71"/>
          </reference>
        </references>
      </pivotArea>
    </format>
    <format dxfId="4106">
      <pivotArea dataOnly="0" labelOnly="1" outline="0" fieldPosition="0">
        <references count="2">
          <reference field="1" count="1" selected="0">
            <x v="772"/>
          </reference>
          <reference field="3" count="1">
            <x v="71"/>
          </reference>
        </references>
      </pivotArea>
    </format>
    <format dxfId="4105">
      <pivotArea dataOnly="0" labelOnly="1" outline="0" fieldPosition="0">
        <references count="2">
          <reference field="1" count="1" selected="0">
            <x v="774"/>
          </reference>
          <reference field="3" count="1">
            <x v="71"/>
          </reference>
        </references>
      </pivotArea>
    </format>
    <format dxfId="4104">
      <pivotArea dataOnly="0" labelOnly="1" outline="0" fieldPosition="0">
        <references count="2">
          <reference field="1" count="1" selected="0">
            <x v="776"/>
          </reference>
          <reference field="3" count="1">
            <x v="71"/>
          </reference>
        </references>
      </pivotArea>
    </format>
    <format dxfId="4103">
      <pivotArea dataOnly="0" labelOnly="1" outline="0" fieldPosition="0">
        <references count="2">
          <reference field="1" count="1" selected="0">
            <x v="778"/>
          </reference>
          <reference field="3" count="1">
            <x v="71"/>
          </reference>
        </references>
      </pivotArea>
    </format>
    <format dxfId="4102">
      <pivotArea outline="0" fieldPosition="0">
        <references count="2">
          <reference field="1" count="10" selected="0">
            <x v="780"/>
            <x v="781"/>
            <x v="785"/>
            <x v="786"/>
            <x v="787"/>
            <x v="788"/>
            <x v="789"/>
            <x v="790"/>
            <x v="791"/>
            <x v="792"/>
          </reference>
          <reference field="3" count="5" selected="0">
            <x v="9"/>
            <x v="72"/>
            <x v="3173"/>
            <x v="3365"/>
            <x v="3859"/>
          </reference>
        </references>
      </pivotArea>
    </format>
    <format dxfId="4101">
      <pivotArea dataOnly="0" labelOnly="1" outline="0" fieldPosition="0">
        <references count="1">
          <reference field="1" count="10">
            <x v="780"/>
            <x v="781"/>
            <x v="785"/>
            <x v="786"/>
            <x v="787"/>
            <x v="788"/>
            <x v="789"/>
            <x v="790"/>
            <x v="791"/>
            <x v="792"/>
          </reference>
        </references>
      </pivotArea>
    </format>
    <format dxfId="4100">
      <pivotArea dataOnly="0" labelOnly="1" outline="0" fieldPosition="0">
        <references count="2">
          <reference field="1" count="1" selected="0">
            <x v="781"/>
          </reference>
          <reference field="3" count="1">
            <x v="72"/>
          </reference>
        </references>
      </pivotArea>
    </format>
    <format dxfId="4099">
      <pivotArea dataOnly="0" labelOnly="1" outline="0" fieldPosition="0">
        <references count="2">
          <reference field="1" count="1" selected="0">
            <x v="786"/>
          </reference>
          <reference field="3" count="1">
            <x v="72"/>
          </reference>
        </references>
      </pivotArea>
    </format>
    <format dxfId="4098">
      <pivotArea dataOnly="0" labelOnly="1" outline="0" fieldPosition="0">
        <references count="2">
          <reference field="1" count="1" selected="0">
            <x v="788"/>
          </reference>
          <reference field="3" count="1">
            <x v="72"/>
          </reference>
        </references>
      </pivotArea>
    </format>
    <format dxfId="4097">
      <pivotArea dataOnly="0" labelOnly="1" outline="0" fieldPosition="0">
        <references count="2">
          <reference field="1" count="1" selected="0">
            <x v="790"/>
          </reference>
          <reference field="3" count="1">
            <x v="72"/>
          </reference>
        </references>
      </pivotArea>
    </format>
    <format dxfId="4096">
      <pivotArea dataOnly="0" labelOnly="1" outline="0" fieldPosition="0">
        <references count="2">
          <reference field="1" count="1" selected="0">
            <x v="792"/>
          </reference>
          <reference field="3" count="1">
            <x v="72"/>
          </reference>
        </references>
      </pivotArea>
    </format>
    <format dxfId="4095">
      <pivotArea outline="0" fieldPosition="0">
        <references count="2">
          <reference field="1" count="10" selected="0">
            <x v="794"/>
            <x v="795"/>
            <x v="799"/>
            <x v="800"/>
            <x v="801"/>
            <x v="802"/>
            <x v="803"/>
            <x v="804"/>
            <x v="805"/>
            <x v="806"/>
          </reference>
          <reference field="3" count="5" selected="0">
            <x v="9"/>
            <x v="73"/>
            <x v="3173"/>
            <x v="3365"/>
            <x v="3859"/>
          </reference>
        </references>
      </pivotArea>
    </format>
    <format dxfId="4094">
      <pivotArea dataOnly="0" labelOnly="1" outline="0" fieldPosition="0">
        <references count="1">
          <reference field="1" count="10">
            <x v="794"/>
            <x v="795"/>
            <x v="799"/>
            <x v="800"/>
            <x v="801"/>
            <x v="802"/>
            <x v="803"/>
            <x v="804"/>
            <x v="805"/>
            <x v="806"/>
          </reference>
        </references>
      </pivotArea>
    </format>
    <format dxfId="4093">
      <pivotArea dataOnly="0" labelOnly="1" outline="0" fieldPosition="0">
        <references count="2">
          <reference field="1" count="1" selected="0">
            <x v="795"/>
          </reference>
          <reference field="3" count="1">
            <x v="73"/>
          </reference>
        </references>
      </pivotArea>
    </format>
    <format dxfId="4092">
      <pivotArea dataOnly="0" labelOnly="1" outline="0" fieldPosition="0">
        <references count="2">
          <reference field="1" count="1" selected="0">
            <x v="800"/>
          </reference>
          <reference field="3" count="1">
            <x v="73"/>
          </reference>
        </references>
      </pivotArea>
    </format>
    <format dxfId="4091">
      <pivotArea dataOnly="0" labelOnly="1" outline="0" fieldPosition="0">
        <references count="2">
          <reference field="1" count="1" selected="0">
            <x v="802"/>
          </reference>
          <reference field="3" count="1">
            <x v="73"/>
          </reference>
        </references>
      </pivotArea>
    </format>
    <format dxfId="4090">
      <pivotArea dataOnly="0" labelOnly="1" outline="0" fieldPosition="0">
        <references count="2">
          <reference field="1" count="1" selected="0">
            <x v="804"/>
          </reference>
          <reference field="3" count="1">
            <x v="73"/>
          </reference>
        </references>
      </pivotArea>
    </format>
    <format dxfId="4089">
      <pivotArea dataOnly="0" labelOnly="1" outline="0" fieldPosition="0">
        <references count="2">
          <reference field="1" count="1" selected="0">
            <x v="806"/>
          </reference>
          <reference field="3" count="1">
            <x v="73"/>
          </reference>
        </references>
      </pivotArea>
    </format>
    <format dxfId="4088">
      <pivotArea outline="0" fieldPosition="0">
        <references count="2">
          <reference field="1" count="10" selected="0">
            <x v="808"/>
            <x v="809"/>
            <x v="813"/>
            <x v="814"/>
            <x v="815"/>
            <x v="816"/>
            <x v="817"/>
            <x v="818"/>
            <x v="819"/>
            <x v="820"/>
          </reference>
          <reference field="3" count="5" selected="0">
            <x v="9"/>
            <x v="74"/>
            <x v="3173"/>
            <x v="3365"/>
            <x v="3859"/>
          </reference>
        </references>
      </pivotArea>
    </format>
    <format dxfId="4087">
      <pivotArea dataOnly="0" labelOnly="1" outline="0" fieldPosition="0">
        <references count="1">
          <reference field="1" count="10">
            <x v="808"/>
            <x v="809"/>
            <x v="813"/>
            <x v="814"/>
            <x v="815"/>
            <x v="816"/>
            <x v="817"/>
            <x v="818"/>
            <x v="819"/>
            <x v="820"/>
          </reference>
        </references>
      </pivotArea>
    </format>
    <format dxfId="4086">
      <pivotArea dataOnly="0" labelOnly="1" outline="0" fieldPosition="0">
        <references count="2">
          <reference field="1" count="1" selected="0">
            <x v="809"/>
          </reference>
          <reference field="3" count="1">
            <x v="74"/>
          </reference>
        </references>
      </pivotArea>
    </format>
    <format dxfId="4085">
      <pivotArea dataOnly="0" labelOnly="1" outline="0" fieldPosition="0">
        <references count="2">
          <reference field="1" count="1" selected="0">
            <x v="814"/>
          </reference>
          <reference field="3" count="1">
            <x v="74"/>
          </reference>
        </references>
      </pivotArea>
    </format>
    <format dxfId="4084">
      <pivotArea dataOnly="0" labelOnly="1" outline="0" fieldPosition="0">
        <references count="2">
          <reference field="1" count="1" selected="0">
            <x v="816"/>
          </reference>
          <reference field="3" count="1">
            <x v="74"/>
          </reference>
        </references>
      </pivotArea>
    </format>
    <format dxfId="4083">
      <pivotArea dataOnly="0" labelOnly="1" outline="0" fieldPosition="0">
        <references count="2">
          <reference field="1" count="1" selected="0">
            <x v="818"/>
          </reference>
          <reference field="3" count="1">
            <x v="74"/>
          </reference>
        </references>
      </pivotArea>
    </format>
    <format dxfId="4082">
      <pivotArea dataOnly="0" labelOnly="1" outline="0" fieldPosition="0">
        <references count="2">
          <reference field="1" count="1" selected="0">
            <x v="820"/>
          </reference>
          <reference field="3" count="1">
            <x v="74"/>
          </reference>
        </references>
      </pivotArea>
    </format>
    <format dxfId="4081">
      <pivotArea outline="0" fieldPosition="0">
        <references count="2">
          <reference field="1" count="10" selected="0">
            <x v="822"/>
            <x v="823"/>
            <x v="827"/>
            <x v="828"/>
            <x v="829"/>
            <x v="830"/>
            <x v="831"/>
            <x v="832"/>
            <x v="833"/>
            <x v="834"/>
          </reference>
          <reference field="3" count="5" selected="0">
            <x v="9"/>
            <x v="75"/>
            <x v="3173"/>
            <x v="3365"/>
            <x v="3859"/>
          </reference>
        </references>
      </pivotArea>
    </format>
    <format dxfId="4080">
      <pivotArea dataOnly="0" labelOnly="1" outline="0" fieldPosition="0">
        <references count="1">
          <reference field="1" count="10">
            <x v="822"/>
            <x v="823"/>
            <x v="827"/>
            <x v="828"/>
            <x v="829"/>
            <x v="830"/>
            <x v="831"/>
            <x v="832"/>
            <x v="833"/>
            <x v="834"/>
          </reference>
        </references>
      </pivotArea>
    </format>
    <format dxfId="4079">
      <pivotArea dataOnly="0" labelOnly="1" outline="0" fieldPosition="0">
        <references count="2">
          <reference field="1" count="1" selected="0">
            <x v="823"/>
          </reference>
          <reference field="3" count="1">
            <x v="75"/>
          </reference>
        </references>
      </pivotArea>
    </format>
    <format dxfId="4078">
      <pivotArea dataOnly="0" labelOnly="1" outline="0" fieldPosition="0">
        <references count="2">
          <reference field="1" count="1" selected="0">
            <x v="828"/>
          </reference>
          <reference field="3" count="1">
            <x v="75"/>
          </reference>
        </references>
      </pivotArea>
    </format>
    <format dxfId="4077">
      <pivotArea dataOnly="0" labelOnly="1" outline="0" fieldPosition="0">
        <references count="2">
          <reference field="1" count="1" selected="0">
            <x v="830"/>
          </reference>
          <reference field="3" count="1">
            <x v="75"/>
          </reference>
        </references>
      </pivotArea>
    </format>
    <format dxfId="4076">
      <pivotArea dataOnly="0" labelOnly="1" outline="0" fieldPosition="0">
        <references count="2">
          <reference field="1" count="1" selected="0">
            <x v="832"/>
          </reference>
          <reference field="3" count="1">
            <x v="75"/>
          </reference>
        </references>
      </pivotArea>
    </format>
    <format dxfId="4075">
      <pivotArea dataOnly="0" labelOnly="1" outline="0" fieldPosition="0">
        <references count="2">
          <reference field="1" count="1" selected="0">
            <x v="834"/>
          </reference>
          <reference field="3" count="1">
            <x v="75"/>
          </reference>
        </references>
      </pivotArea>
    </format>
    <format dxfId="4074">
      <pivotArea outline="0" fieldPosition="0">
        <references count="2">
          <reference field="1" count="10" selected="0">
            <x v="836"/>
            <x v="837"/>
            <x v="841"/>
            <x v="842"/>
            <x v="843"/>
            <x v="844"/>
            <x v="845"/>
            <x v="846"/>
            <x v="847"/>
            <x v="848"/>
          </reference>
          <reference field="3" count="5" selected="0">
            <x v="9"/>
            <x v="76"/>
            <x v="3173"/>
            <x v="3365"/>
            <x v="3859"/>
          </reference>
        </references>
      </pivotArea>
    </format>
    <format dxfId="4073">
      <pivotArea dataOnly="0" labelOnly="1" outline="0" fieldPosition="0">
        <references count="1">
          <reference field="1" count="10">
            <x v="836"/>
            <x v="837"/>
            <x v="841"/>
            <x v="842"/>
            <x v="843"/>
            <x v="844"/>
            <x v="845"/>
            <x v="846"/>
            <x v="847"/>
            <x v="848"/>
          </reference>
        </references>
      </pivotArea>
    </format>
    <format dxfId="4072">
      <pivotArea dataOnly="0" labelOnly="1" outline="0" fieldPosition="0">
        <references count="2">
          <reference field="1" count="1" selected="0">
            <x v="837"/>
          </reference>
          <reference field="3" count="1">
            <x v="76"/>
          </reference>
        </references>
      </pivotArea>
    </format>
    <format dxfId="4071">
      <pivotArea dataOnly="0" labelOnly="1" outline="0" fieldPosition="0">
        <references count="2">
          <reference field="1" count="1" selected="0">
            <x v="842"/>
          </reference>
          <reference field="3" count="1">
            <x v="76"/>
          </reference>
        </references>
      </pivotArea>
    </format>
    <format dxfId="4070">
      <pivotArea dataOnly="0" labelOnly="1" outline="0" fieldPosition="0">
        <references count="2">
          <reference field="1" count="1" selected="0">
            <x v="844"/>
          </reference>
          <reference field="3" count="1">
            <x v="76"/>
          </reference>
        </references>
      </pivotArea>
    </format>
    <format dxfId="4069">
      <pivotArea dataOnly="0" labelOnly="1" outline="0" fieldPosition="0">
        <references count="2">
          <reference field="1" count="1" selected="0">
            <x v="846"/>
          </reference>
          <reference field="3" count="1">
            <x v="76"/>
          </reference>
        </references>
      </pivotArea>
    </format>
    <format dxfId="4068">
      <pivotArea dataOnly="0" labelOnly="1" outline="0" fieldPosition="0">
        <references count="2">
          <reference field="1" count="1" selected="0">
            <x v="848"/>
          </reference>
          <reference field="3" count="1">
            <x v="76"/>
          </reference>
        </references>
      </pivotArea>
    </format>
    <format dxfId="4067">
      <pivotArea outline="0" fieldPosition="0">
        <references count="2">
          <reference field="1" count="10" selected="0">
            <x v="850"/>
            <x v="851"/>
            <x v="855"/>
            <x v="856"/>
            <x v="857"/>
            <x v="858"/>
            <x v="859"/>
            <x v="860"/>
            <x v="861"/>
            <x v="862"/>
          </reference>
          <reference field="3" count="5" selected="0">
            <x v="9"/>
            <x v="77"/>
            <x v="3173"/>
            <x v="3365"/>
            <x v="3859"/>
          </reference>
        </references>
      </pivotArea>
    </format>
    <format dxfId="4066">
      <pivotArea dataOnly="0" labelOnly="1" outline="0" fieldPosition="0">
        <references count="1">
          <reference field="1" count="10">
            <x v="850"/>
            <x v="851"/>
            <x v="855"/>
            <x v="856"/>
            <x v="857"/>
            <x v="858"/>
            <x v="859"/>
            <x v="860"/>
            <x v="861"/>
            <x v="862"/>
          </reference>
        </references>
      </pivotArea>
    </format>
    <format dxfId="4065">
      <pivotArea dataOnly="0" labelOnly="1" outline="0" fieldPosition="0">
        <references count="2">
          <reference field="1" count="1" selected="0">
            <x v="851"/>
          </reference>
          <reference field="3" count="1">
            <x v="77"/>
          </reference>
        </references>
      </pivotArea>
    </format>
    <format dxfId="4064">
      <pivotArea dataOnly="0" labelOnly="1" outline="0" fieldPosition="0">
        <references count="2">
          <reference field="1" count="1" selected="0">
            <x v="856"/>
          </reference>
          <reference field="3" count="1">
            <x v="77"/>
          </reference>
        </references>
      </pivotArea>
    </format>
    <format dxfId="4063">
      <pivotArea dataOnly="0" labelOnly="1" outline="0" fieldPosition="0">
        <references count="2">
          <reference field="1" count="1" selected="0">
            <x v="858"/>
          </reference>
          <reference field="3" count="1">
            <x v="77"/>
          </reference>
        </references>
      </pivotArea>
    </format>
    <format dxfId="4062">
      <pivotArea dataOnly="0" labelOnly="1" outline="0" fieldPosition="0">
        <references count="2">
          <reference field="1" count="1" selected="0">
            <x v="860"/>
          </reference>
          <reference field="3" count="1">
            <x v="77"/>
          </reference>
        </references>
      </pivotArea>
    </format>
    <format dxfId="4061">
      <pivotArea dataOnly="0" labelOnly="1" outline="0" fieldPosition="0">
        <references count="2">
          <reference field="1" count="1" selected="0">
            <x v="862"/>
          </reference>
          <reference field="3" count="1">
            <x v="77"/>
          </reference>
        </references>
      </pivotArea>
    </format>
    <format dxfId="4060">
      <pivotArea outline="0" fieldPosition="0">
        <references count="2">
          <reference field="1" count="10" selected="0">
            <x v="870"/>
            <x v="871"/>
            <x v="875"/>
            <x v="876"/>
            <x v="877"/>
            <x v="878"/>
            <x v="879"/>
            <x v="880"/>
            <x v="881"/>
            <x v="882"/>
          </reference>
          <reference field="3" count="5" selected="0">
            <x v="9"/>
            <x v="79"/>
            <x v="3173"/>
            <x v="3365"/>
            <x v="3859"/>
          </reference>
        </references>
      </pivotArea>
    </format>
    <format dxfId="4059">
      <pivotArea dataOnly="0" labelOnly="1" outline="0" fieldPosition="0">
        <references count="1">
          <reference field="1" count="10">
            <x v="870"/>
            <x v="871"/>
            <x v="875"/>
            <x v="876"/>
            <x v="877"/>
            <x v="878"/>
            <x v="879"/>
            <x v="880"/>
            <x v="881"/>
            <x v="882"/>
          </reference>
        </references>
      </pivotArea>
    </format>
    <format dxfId="4058">
      <pivotArea dataOnly="0" labelOnly="1" outline="0" fieldPosition="0">
        <references count="2">
          <reference field="1" count="1" selected="0">
            <x v="871"/>
          </reference>
          <reference field="3" count="1">
            <x v="79"/>
          </reference>
        </references>
      </pivotArea>
    </format>
    <format dxfId="4057">
      <pivotArea dataOnly="0" labelOnly="1" outline="0" fieldPosition="0">
        <references count="2">
          <reference field="1" count="1" selected="0">
            <x v="876"/>
          </reference>
          <reference field="3" count="1">
            <x v="79"/>
          </reference>
        </references>
      </pivotArea>
    </format>
    <format dxfId="4056">
      <pivotArea dataOnly="0" labelOnly="1" outline="0" fieldPosition="0">
        <references count="2">
          <reference field="1" count="1" selected="0">
            <x v="878"/>
          </reference>
          <reference field="3" count="1">
            <x v="79"/>
          </reference>
        </references>
      </pivotArea>
    </format>
    <format dxfId="4055">
      <pivotArea dataOnly="0" labelOnly="1" outline="0" fieldPosition="0">
        <references count="2">
          <reference field="1" count="1" selected="0">
            <x v="880"/>
          </reference>
          <reference field="3" count="1">
            <x v="79"/>
          </reference>
        </references>
      </pivotArea>
    </format>
    <format dxfId="4054">
      <pivotArea dataOnly="0" labelOnly="1" outline="0" fieldPosition="0">
        <references count="2">
          <reference field="1" count="1" selected="0">
            <x v="882"/>
          </reference>
          <reference field="3" count="1">
            <x v="79"/>
          </reference>
        </references>
      </pivotArea>
    </format>
    <format dxfId="4053">
      <pivotArea outline="0" fieldPosition="0">
        <references count="2">
          <reference field="1" count="10" selected="0">
            <x v="884"/>
            <x v="885"/>
            <x v="889"/>
            <x v="890"/>
            <x v="891"/>
            <x v="892"/>
            <x v="893"/>
            <x v="894"/>
            <x v="895"/>
            <x v="896"/>
          </reference>
          <reference field="3" count="5" selected="0">
            <x v="7"/>
            <x v="9"/>
            <x v="3173"/>
            <x v="3365"/>
            <x v="3859"/>
          </reference>
        </references>
      </pivotArea>
    </format>
    <format dxfId="4052">
      <pivotArea dataOnly="0" labelOnly="1" outline="0" fieldPosition="0">
        <references count="1">
          <reference field="1" count="10">
            <x v="884"/>
            <x v="885"/>
            <x v="889"/>
            <x v="890"/>
            <x v="891"/>
            <x v="892"/>
            <x v="893"/>
            <x v="894"/>
            <x v="895"/>
            <x v="896"/>
          </reference>
        </references>
      </pivotArea>
    </format>
    <format dxfId="4051">
      <pivotArea dataOnly="0" labelOnly="1" outline="0" fieldPosition="0">
        <references count="2">
          <reference field="1" count="1" selected="0">
            <x v="885"/>
          </reference>
          <reference field="3" count="1">
            <x v="7"/>
          </reference>
        </references>
      </pivotArea>
    </format>
    <format dxfId="4050">
      <pivotArea dataOnly="0" labelOnly="1" outline="0" fieldPosition="0">
        <references count="2">
          <reference field="1" count="1" selected="0">
            <x v="890"/>
          </reference>
          <reference field="3" count="1">
            <x v="7"/>
          </reference>
        </references>
      </pivotArea>
    </format>
    <format dxfId="4049">
      <pivotArea dataOnly="0" labelOnly="1" outline="0" fieldPosition="0">
        <references count="2">
          <reference field="1" count="1" selected="0">
            <x v="892"/>
          </reference>
          <reference field="3" count="1">
            <x v="7"/>
          </reference>
        </references>
      </pivotArea>
    </format>
    <format dxfId="4048">
      <pivotArea dataOnly="0" labelOnly="1" outline="0" fieldPosition="0">
        <references count="2">
          <reference field="1" count="1" selected="0">
            <x v="894"/>
          </reference>
          <reference field="3" count="1">
            <x v="7"/>
          </reference>
        </references>
      </pivotArea>
    </format>
    <format dxfId="4047">
      <pivotArea dataOnly="0" labelOnly="1" outline="0" fieldPosition="0">
        <references count="2">
          <reference field="1" count="1" selected="0">
            <x v="896"/>
          </reference>
          <reference field="3" count="1">
            <x v="7"/>
          </reference>
        </references>
      </pivotArea>
    </format>
    <format dxfId="4046">
      <pivotArea outline="0" fieldPosition="0">
        <references count="2">
          <reference field="1" count="10" selected="0">
            <x v="898"/>
            <x v="899"/>
            <x v="903"/>
            <x v="904"/>
            <x v="905"/>
            <x v="906"/>
            <x v="907"/>
            <x v="908"/>
            <x v="909"/>
            <x v="910"/>
          </reference>
          <reference field="3" count="5" selected="0">
            <x v="5"/>
            <x v="9"/>
            <x v="3173"/>
            <x v="3365"/>
            <x v="3859"/>
          </reference>
        </references>
      </pivotArea>
    </format>
    <format dxfId="4045">
      <pivotArea dataOnly="0" labelOnly="1" outline="0" fieldPosition="0">
        <references count="1">
          <reference field="1" count="10">
            <x v="898"/>
            <x v="899"/>
            <x v="903"/>
            <x v="904"/>
            <x v="905"/>
            <x v="906"/>
            <x v="907"/>
            <x v="908"/>
            <x v="909"/>
            <x v="910"/>
          </reference>
        </references>
      </pivotArea>
    </format>
    <format dxfId="4044">
      <pivotArea dataOnly="0" labelOnly="1" outline="0" fieldPosition="0">
        <references count="2">
          <reference field="1" count="1" selected="0">
            <x v="899"/>
          </reference>
          <reference field="3" count="1">
            <x v="5"/>
          </reference>
        </references>
      </pivotArea>
    </format>
    <format dxfId="4043">
      <pivotArea dataOnly="0" labelOnly="1" outline="0" fieldPosition="0">
        <references count="2">
          <reference field="1" count="1" selected="0">
            <x v="904"/>
          </reference>
          <reference field="3" count="1">
            <x v="5"/>
          </reference>
        </references>
      </pivotArea>
    </format>
    <format dxfId="4042">
      <pivotArea dataOnly="0" labelOnly="1" outline="0" fieldPosition="0">
        <references count="2">
          <reference field="1" count="1" selected="0">
            <x v="906"/>
          </reference>
          <reference field="3" count="1">
            <x v="5"/>
          </reference>
        </references>
      </pivotArea>
    </format>
    <format dxfId="4041">
      <pivotArea dataOnly="0" labelOnly="1" outline="0" fieldPosition="0">
        <references count="2">
          <reference field="1" count="1" selected="0">
            <x v="908"/>
          </reference>
          <reference field="3" count="1">
            <x v="5"/>
          </reference>
        </references>
      </pivotArea>
    </format>
    <format dxfId="4040">
      <pivotArea dataOnly="0" labelOnly="1" outline="0" fieldPosition="0">
        <references count="2">
          <reference field="1" count="1" selected="0">
            <x v="910"/>
          </reference>
          <reference field="3" count="1">
            <x v="5"/>
          </reference>
        </references>
      </pivotArea>
    </format>
    <format dxfId="4039">
      <pivotArea outline="0" fieldPosition="0">
        <references count="2">
          <reference field="1" count="10" selected="0">
            <x v="912"/>
            <x v="913"/>
            <x v="917"/>
            <x v="918"/>
            <x v="919"/>
            <x v="920"/>
            <x v="921"/>
            <x v="922"/>
            <x v="923"/>
            <x v="924"/>
          </reference>
          <reference field="3" count="5" selected="0">
            <x v="9"/>
            <x v="80"/>
            <x v="3173"/>
            <x v="3365"/>
            <x v="3859"/>
          </reference>
        </references>
      </pivotArea>
    </format>
    <format dxfId="4038">
      <pivotArea dataOnly="0" labelOnly="1" outline="0" fieldPosition="0">
        <references count="1">
          <reference field="1" count="10">
            <x v="912"/>
            <x v="913"/>
            <x v="917"/>
            <x v="918"/>
            <x v="919"/>
            <x v="920"/>
            <x v="921"/>
            <x v="922"/>
            <x v="923"/>
            <x v="924"/>
          </reference>
        </references>
      </pivotArea>
    </format>
    <format dxfId="4037">
      <pivotArea dataOnly="0" labelOnly="1" outline="0" fieldPosition="0">
        <references count="2">
          <reference field="1" count="1" selected="0">
            <x v="913"/>
          </reference>
          <reference field="3" count="1">
            <x v="80"/>
          </reference>
        </references>
      </pivotArea>
    </format>
    <format dxfId="4036">
      <pivotArea dataOnly="0" labelOnly="1" outline="0" fieldPosition="0">
        <references count="2">
          <reference field="1" count="1" selected="0">
            <x v="918"/>
          </reference>
          <reference field="3" count="1">
            <x v="80"/>
          </reference>
        </references>
      </pivotArea>
    </format>
    <format dxfId="4035">
      <pivotArea dataOnly="0" labelOnly="1" outline="0" fieldPosition="0">
        <references count="2">
          <reference field="1" count="1" selected="0">
            <x v="920"/>
          </reference>
          <reference field="3" count="1">
            <x v="80"/>
          </reference>
        </references>
      </pivotArea>
    </format>
    <format dxfId="4034">
      <pivotArea dataOnly="0" labelOnly="1" outline="0" fieldPosition="0">
        <references count="2">
          <reference field="1" count="1" selected="0">
            <x v="922"/>
          </reference>
          <reference field="3" count="1">
            <x v="80"/>
          </reference>
        </references>
      </pivotArea>
    </format>
    <format dxfId="4033">
      <pivotArea dataOnly="0" labelOnly="1" outline="0" fieldPosition="0">
        <references count="2">
          <reference field="1" count="1" selected="0">
            <x v="924"/>
          </reference>
          <reference field="3" count="1">
            <x v="80"/>
          </reference>
        </references>
      </pivotArea>
    </format>
    <format dxfId="4032">
      <pivotArea outline="0" fieldPosition="0">
        <references count="2">
          <reference field="1" count="10" selected="0">
            <x v="926"/>
            <x v="927"/>
            <x v="931"/>
            <x v="932"/>
            <x v="933"/>
            <x v="934"/>
            <x v="935"/>
            <x v="936"/>
            <x v="937"/>
            <x v="938"/>
          </reference>
          <reference field="3" count="5" selected="0">
            <x v="9"/>
            <x v="81"/>
            <x v="3173"/>
            <x v="3365"/>
            <x v="3859"/>
          </reference>
        </references>
      </pivotArea>
    </format>
    <format dxfId="4031">
      <pivotArea dataOnly="0" labelOnly="1" outline="0" fieldPosition="0">
        <references count="1">
          <reference field="1" count="10">
            <x v="926"/>
            <x v="927"/>
            <x v="931"/>
            <x v="932"/>
            <x v="933"/>
            <x v="934"/>
            <x v="935"/>
            <x v="936"/>
            <x v="937"/>
            <x v="938"/>
          </reference>
        </references>
      </pivotArea>
    </format>
    <format dxfId="4030">
      <pivotArea dataOnly="0" labelOnly="1" outline="0" fieldPosition="0">
        <references count="2">
          <reference field="1" count="1" selected="0">
            <x v="927"/>
          </reference>
          <reference field="3" count="1">
            <x v="81"/>
          </reference>
        </references>
      </pivotArea>
    </format>
    <format dxfId="4029">
      <pivotArea dataOnly="0" labelOnly="1" outline="0" fieldPosition="0">
        <references count="2">
          <reference field="1" count="1" selected="0">
            <x v="932"/>
          </reference>
          <reference field="3" count="1">
            <x v="81"/>
          </reference>
        </references>
      </pivotArea>
    </format>
    <format dxfId="4028">
      <pivotArea dataOnly="0" labelOnly="1" outline="0" fieldPosition="0">
        <references count="2">
          <reference field="1" count="1" selected="0">
            <x v="934"/>
          </reference>
          <reference field="3" count="1">
            <x v="81"/>
          </reference>
        </references>
      </pivotArea>
    </format>
    <format dxfId="4027">
      <pivotArea dataOnly="0" labelOnly="1" outline="0" fieldPosition="0">
        <references count="2">
          <reference field="1" count="1" selected="0">
            <x v="936"/>
          </reference>
          <reference field="3" count="1">
            <x v="81"/>
          </reference>
        </references>
      </pivotArea>
    </format>
    <format dxfId="4026">
      <pivotArea dataOnly="0" labelOnly="1" outline="0" fieldPosition="0">
        <references count="2">
          <reference field="1" count="1" selected="0">
            <x v="938"/>
          </reference>
          <reference field="3" count="1">
            <x v="81"/>
          </reference>
        </references>
      </pivotArea>
    </format>
    <format dxfId="4025">
      <pivotArea outline="0" fieldPosition="0">
        <references count="2">
          <reference field="1" count="10" selected="0">
            <x v="940"/>
            <x v="941"/>
            <x v="945"/>
            <x v="946"/>
            <x v="952"/>
            <x v="953"/>
            <x v="954"/>
            <x v="955"/>
            <x v="956"/>
            <x v="957"/>
          </reference>
          <reference field="3" count="5" selected="0">
            <x v="9"/>
            <x v="82"/>
            <x v="3173"/>
            <x v="3365"/>
            <x v="3859"/>
          </reference>
        </references>
      </pivotArea>
    </format>
    <format dxfId="4024">
      <pivotArea dataOnly="0" labelOnly="1" outline="0" fieldPosition="0">
        <references count="1">
          <reference field="1" count="10">
            <x v="940"/>
            <x v="941"/>
            <x v="945"/>
            <x v="946"/>
            <x v="952"/>
            <x v="953"/>
            <x v="954"/>
            <x v="955"/>
            <x v="956"/>
            <x v="957"/>
          </reference>
        </references>
      </pivotArea>
    </format>
    <format dxfId="4023">
      <pivotArea dataOnly="0" labelOnly="1" outline="0" fieldPosition="0">
        <references count="2">
          <reference field="1" count="1" selected="0">
            <x v="941"/>
          </reference>
          <reference field="3" count="1">
            <x v="82"/>
          </reference>
        </references>
      </pivotArea>
    </format>
    <format dxfId="4022">
      <pivotArea dataOnly="0" labelOnly="1" outline="0" fieldPosition="0">
        <references count="2">
          <reference field="1" count="1" selected="0">
            <x v="946"/>
          </reference>
          <reference field="3" count="1">
            <x v="82"/>
          </reference>
        </references>
      </pivotArea>
    </format>
    <format dxfId="4021">
      <pivotArea dataOnly="0" labelOnly="1" outline="0" fieldPosition="0">
        <references count="2">
          <reference field="1" count="1" selected="0">
            <x v="953"/>
          </reference>
          <reference field="3" count="1">
            <x v="82"/>
          </reference>
        </references>
      </pivotArea>
    </format>
    <format dxfId="4020">
      <pivotArea dataOnly="0" labelOnly="1" outline="0" fieldPosition="0">
        <references count="2">
          <reference field="1" count="1" selected="0">
            <x v="955"/>
          </reference>
          <reference field="3" count="1">
            <x v="82"/>
          </reference>
        </references>
      </pivotArea>
    </format>
    <format dxfId="4019">
      <pivotArea dataOnly="0" labelOnly="1" outline="0" fieldPosition="0">
        <references count="2">
          <reference field="1" count="1" selected="0">
            <x v="957"/>
          </reference>
          <reference field="3" count="1">
            <x v="82"/>
          </reference>
        </references>
      </pivotArea>
    </format>
    <format dxfId="4018">
      <pivotArea outline="0" fieldPosition="0">
        <references count="2">
          <reference field="1" count="10" selected="0">
            <x v="959"/>
            <x v="960"/>
            <x v="964"/>
            <x v="965"/>
            <x v="966"/>
            <x v="967"/>
            <x v="968"/>
            <x v="969"/>
            <x v="970"/>
            <x v="971"/>
          </reference>
          <reference field="3" count="5" selected="0">
            <x v="9"/>
            <x v="83"/>
            <x v="3173"/>
            <x v="3365"/>
            <x v="3859"/>
          </reference>
        </references>
      </pivotArea>
    </format>
    <format dxfId="4017">
      <pivotArea dataOnly="0" labelOnly="1" outline="0" fieldPosition="0">
        <references count="1">
          <reference field="1" count="10">
            <x v="959"/>
            <x v="960"/>
            <x v="964"/>
            <x v="965"/>
            <x v="966"/>
            <x v="967"/>
            <x v="968"/>
            <x v="969"/>
            <x v="970"/>
            <x v="971"/>
          </reference>
        </references>
      </pivotArea>
    </format>
    <format dxfId="4016">
      <pivotArea dataOnly="0" labelOnly="1" outline="0" fieldPosition="0">
        <references count="2">
          <reference field="1" count="1" selected="0">
            <x v="960"/>
          </reference>
          <reference field="3" count="1">
            <x v="83"/>
          </reference>
        </references>
      </pivotArea>
    </format>
    <format dxfId="4015">
      <pivotArea dataOnly="0" labelOnly="1" outline="0" fieldPosition="0">
        <references count="2">
          <reference field="1" count="1" selected="0">
            <x v="965"/>
          </reference>
          <reference field="3" count="1">
            <x v="83"/>
          </reference>
        </references>
      </pivotArea>
    </format>
    <format dxfId="4014">
      <pivotArea dataOnly="0" labelOnly="1" outline="0" fieldPosition="0">
        <references count="2">
          <reference field="1" count="1" selected="0">
            <x v="967"/>
          </reference>
          <reference field="3" count="1">
            <x v="83"/>
          </reference>
        </references>
      </pivotArea>
    </format>
    <format dxfId="4013">
      <pivotArea dataOnly="0" labelOnly="1" outline="0" fieldPosition="0">
        <references count="2">
          <reference field="1" count="1" selected="0">
            <x v="969"/>
          </reference>
          <reference field="3" count="1">
            <x v="83"/>
          </reference>
        </references>
      </pivotArea>
    </format>
    <format dxfId="4012">
      <pivotArea dataOnly="0" labelOnly="1" outline="0" fieldPosition="0">
        <references count="2">
          <reference field="1" count="1" selected="0">
            <x v="971"/>
          </reference>
          <reference field="3" count="1">
            <x v="83"/>
          </reference>
        </references>
      </pivotArea>
    </format>
    <format dxfId="4011">
      <pivotArea outline="0" fieldPosition="0">
        <references count="2">
          <reference field="1" count="10" selected="0">
            <x v="973"/>
            <x v="974"/>
            <x v="978"/>
            <x v="979"/>
            <x v="980"/>
            <x v="981"/>
            <x v="982"/>
            <x v="983"/>
            <x v="984"/>
            <x v="985"/>
          </reference>
          <reference field="3" count="5" selected="0">
            <x v="9"/>
            <x v="84"/>
            <x v="3173"/>
            <x v="3365"/>
            <x v="3859"/>
          </reference>
        </references>
      </pivotArea>
    </format>
    <format dxfId="4010">
      <pivotArea dataOnly="0" labelOnly="1" outline="0" fieldPosition="0">
        <references count="1">
          <reference field="1" count="10">
            <x v="973"/>
            <x v="974"/>
            <x v="978"/>
            <x v="979"/>
            <x v="980"/>
            <x v="981"/>
            <x v="982"/>
            <x v="983"/>
            <x v="984"/>
            <x v="985"/>
          </reference>
        </references>
      </pivotArea>
    </format>
    <format dxfId="4009">
      <pivotArea dataOnly="0" labelOnly="1" outline="0" fieldPosition="0">
        <references count="2">
          <reference field="1" count="1" selected="0">
            <x v="974"/>
          </reference>
          <reference field="3" count="1">
            <x v="84"/>
          </reference>
        </references>
      </pivotArea>
    </format>
    <format dxfId="4008">
      <pivotArea dataOnly="0" labelOnly="1" outline="0" fieldPosition="0">
        <references count="2">
          <reference field="1" count="1" selected="0">
            <x v="979"/>
          </reference>
          <reference field="3" count="1">
            <x v="84"/>
          </reference>
        </references>
      </pivotArea>
    </format>
    <format dxfId="4007">
      <pivotArea dataOnly="0" labelOnly="1" outline="0" fieldPosition="0">
        <references count="2">
          <reference field="1" count="1" selected="0">
            <x v="981"/>
          </reference>
          <reference field="3" count="1">
            <x v="84"/>
          </reference>
        </references>
      </pivotArea>
    </format>
    <format dxfId="4006">
      <pivotArea dataOnly="0" labelOnly="1" outline="0" fieldPosition="0">
        <references count="2">
          <reference field="1" count="1" selected="0">
            <x v="983"/>
          </reference>
          <reference field="3" count="1">
            <x v="84"/>
          </reference>
        </references>
      </pivotArea>
    </format>
    <format dxfId="4005">
      <pivotArea dataOnly="0" labelOnly="1" outline="0" fieldPosition="0">
        <references count="2">
          <reference field="1" count="1" selected="0">
            <x v="985"/>
          </reference>
          <reference field="3" count="1">
            <x v="84"/>
          </reference>
        </references>
      </pivotArea>
    </format>
    <format dxfId="4004">
      <pivotArea outline="0" fieldPosition="0">
        <references count="2">
          <reference field="1" count="10" selected="0">
            <x v="987"/>
            <x v="988"/>
            <x v="996"/>
            <x v="997"/>
            <x v="1000"/>
            <x v="1001"/>
            <x v="1002"/>
            <x v="1003"/>
            <x v="1005"/>
            <x v="1006"/>
          </reference>
          <reference field="3" count="5" selected="0">
            <x v="9"/>
            <x v="85"/>
            <x v="3173"/>
            <x v="3365"/>
            <x v="3859"/>
          </reference>
        </references>
      </pivotArea>
    </format>
    <format dxfId="4003">
      <pivotArea dataOnly="0" labelOnly="1" outline="0" fieldPosition="0">
        <references count="1">
          <reference field="1" count="10">
            <x v="987"/>
            <x v="988"/>
            <x v="996"/>
            <x v="997"/>
            <x v="1000"/>
            <x v="1001"/>
            <x v="1002"/>
            <x v="1003"/>
            <x v="1005"/>
            <x v="1006"/>
          </reference>
        </references>
      </pivotArea>
    </format>
    <format dxfId="4002">
      <pivotArea dataOnly="0" labelOnly="1" outline="0" fieldPosition="0">
        <references count="2">
          <reference field="1" count="1" selected="0">
            <x v="988"/>
          </reference>
          <reference field="3" count="1">
            <x v="85"/>
          </reference>
        </references>
      </pivotArea>
    </format>
    <format dxfId="4001">
      <pivotArea dataOnly="0" labelOnly="1" outline="0" fieldPosition="0">
        <references count="2">
          <reference field="1" count="1" selected="0">
            <x v="997"/>
          </reference>
          <reference field="3" count="1">
            <x v="85"/>
          </reference>
        </references>
      </pivotArea>
    </format>
    <format dxfId="4000">
      <pivotArea dataOnly="0" labelOnly="1" outline="0" fieldPosition="0">
        <references count="2">
          <reference field="1" count="1" selected="0">
            <x v="1001"/>
          </reference>
          <reference field="3" count="1">
            <x v="85"/>
          </reference>
        </references>
      </pivotArea>
    </format>
    <format dxfId="3999">
      <pivotArea dataOnly="0" labelOnly="1" outline="0" fieldPosition="0">
        <references count="2">
          <reference field="1" count="1" selected="0">
            <x v="1003"/>
          </reference>
          <reference field="3" count="1">
            <x v="85"/>
          </reference>
        </references>
      </pivotArea>
    </format>
    <format dxfId="3998">
      <pivotArea dataOnly="0" labelOnly="1" outline="0" fieldPosition="0">
        <references count="2">
          <reference field="1" count="1" selected="0">
            <x v="1006"/>
          </reference>
          <reference field="3" count="1">
            <x v="85"/>
          </reference>
        </references>
      </pivotArea>
    </format>
    <format dxfId="3997">
      <pivotArea outline="0" fieldPosition="0">
        <references count="2">
          <reference field="1" count="10" selected="0">
            <x v="1055"/>
            <x v="1056"/>
            <x v="1060"/>
            <x v="1061"/>
            <x v="1062"/>
            <x v="1063"/>
            <x v="1064"/>
            <x v="1065"/>
            <x v="1066"/>
            <x v="1067"/>
          </reference>
          <reference field="3" count="5" selected="0">
            <x v="9"/>
            <x v="87"/>
            <x v="3173"/>
            <x v="3365"/>
            <x v="3859"/>
          </reference>
        </references>
      </pivotArea>
    </format>
    <format dxfId="3996">
      <pivotArea dataOnly="0" labelOnly="1" outline="0" fieldPosition="0">
        <references count="1">
          <reference field="1" count="10">
            <x v="1055"/>
            <x v="1056"/>
            <x v="1060"/>
            <x v="1061"/>
            <x v="1062"/>
            <x v="1063"/>
            <x v="1064"/>
            <x v="1065"/>
            <x v="1066"/>
            <x v="1067"/>
          </reference>
        </references>
      </pivotArea>
    </format>
    <format dxfId="3995">
      <pivotArea dataOnly="0" labelOnly="1" outline="0" fieldPosition="0">
        <references count="2">
          <reference field="1" count="1" selected="0">
            <x v="1056"/>
          </reference>
          <reference field="3" count="1">
            <x v="87"/>
          </reference>
        </references>
      </pivotArea>
    </format>
    <format dxfId="3994">
      <pivotArea dataOnly="0" labelOnly="1" outline="0" fieldPosition="0">
        <references count="2">
          <reference field="1" count="1" selected="0">
            <x v="1061"/>
          </reference>
          <reference field="3" count="1">
            <x v="87"/>
          </reference>
        </references>
      </pivotArea>
    </format>
    <format dxfId="3993">
      <pivotArea dataOnly="0" labelOnly="1" outline="0" fieldPosition="0">
        <references count="2">
          <reference field="1" count="1" selected="0">
            <x v="1063"/>
          </reference>
          <reference field="3" count="1">
            <x v="87"/>
          </reference>
        </references>
      </pivotArea>
    </format>
    <format dxfId="3992">
      <pivotArea dataOnly="0" labelOnly="1" outline="0" fieldPosition="0">
        <references count="2">
          <reference field="1" count="1" selected="0">
            <x v="1065"/>
          </reference>
          <reference field="3" count="1">
            <x v="87"/>
          </reference>
        </references>
      </pivotArea>
    </format>
    <format dxfId="3991">
      <pivotArea dataOnly="0" labelOnly="1" outline="0" fieldPosition="0">
        <references count="2">
          <reference field="1" count="1" selected="0">
            <x v="1067"/>
          </reference>
          <reference field="3" count="1">
            <x v="87"/>
          </reference>
        </references>
      </pivotArea>
    </format>
    <format dxfId="3990">
      <pivotArea outline="0" fieldPosition="0">
        <references count="2">
          <reference field="1" count="10" selected="0">
            <x v="1069"/>
            <x v="1070"/>
            <x v="1074"/>
            <x v="1075"/>
            <x v="1076"/>
            <x v="1077"/>
            <x v="1078"/>
            <x v="1079"/>
            <x v="1080"/>
            <x v="1081"/>
          </reference>
          <reference field="3" count="5" selected="0">
            <x v="9"/>
            <x v="88"/>
            <x v="3173"/>
            <x v="3365"/>
            <x v="3859"/>
          </reference>
        </references>
      </pivotArea>
    </format>
    <format dxfId="3989">
      <pivotArea dataOnly="0" labelOnly="1" outline="0" fieldPosition="0">
        <references count="1">
          <reference field="1" count="10">
            <x v="1069"/>
            <x v="1070"/>
            <x v="1074"/>
            <x v="1075"/>
            <x v="1076"/>
            <x v="1077"/>
            <x v="1078"/>
            <x v="1079"/>
            <x v="1080"/>
            <x v="1081"/>
          </reference>
        </references>
      </pivotArea>
    </format>
    <format dxfId="3988">
      <pivotArea dataOnly="0" labelOnly="1" outline="0" fieldPosition="0">
        <references count="2">
          <reference field="1" count="1" selected="0">
            <x v="1070"/>
          </reference>
          <reference field="3" count="1">
            <x v="88"/>
          </reference>
        </references>
      </pivotArea>
    </format>
    <format dxfId="3987">
      <pivotArea dataOnly="0" labelOnly="1" outline="0" fieldPosition="0">
        <references count="2">
          <reference field="1" count="1" selected="0">
            <x v="1075"/>
          </reference>
          <reference field="3" count="1">
            <x v="88"/>
          </reference>
        </references>
      </pivotArea>
    </format>
    <format dxfId="3986">
      <pivotArea dataOnly="0" labelOnly="1" outline="0" fieldPosition="0">
        <references count="2">
          <reference field="1" count="1" selected="0">
            <x v="1077"/>
          </reference>
          <reference field="3" count="1">
            <x v="88"/>
          </reference>
        </references>
      </pivotArea>
    </format>
    <format dxfId="3985">
      <pivotArea dataOnly="0" labelOnly="1" outline="0" fieldPosition="0">
        <references count="2">
          <reference field="1" count="1" selected="0">
            <x v="1079"/>
          </reference>
          <reference field="3" count="1">
            <x v="88"/>
          </reference>
        </references>
      </pivotArea>
    </format>
    <format dxfId="3984">
      <pivotArea dataOnly="0" labelOnly="1" outline="0" fieldPosition="0">
        <references count="2">
          <reference field="1" count="1" selected="0">
            <x v="1081"/>
          </reference>
          <reference field="3" count="1">
            <x v="88"/>
          </reference>
        </references>
      </pivotArea>
    </format>
    <format dxfId="3983">
      <pivotArea outline="0" fieldPosition="0">
        <references count="2">
          <reference field="1" count="10" selected="0">
            <x v="1083"/>
            <x v="1084"/>
            <x v="1089"/>
            <x v="1090"/>
            <x v="1091"/>
            <x v="1092"/>
            <x v="1093"/>
            <x v="1094"/>
            <x v="1095"/>
            <x v="1096"/>
          </reference>
          <reference field="3" count="5" selected="0">
            <x v="9"/>
            <x v="89"/>
            <x v="3173"/>
            <x v="3365"/>
            <x v="3859"/>
          </reference>
        </references>
      </pivotArea>
    </format>
    <format dxfId="3982">
      <pivotArea dataOnly="0" labelOnly="1" outline="0" fieldPosition="0">
        <references count="1">
          <reference field="1" count="10">
            <x v="1083"/>
            <x v="1084"/>
            <x v="1089"/>
            <x v="1090"/>
            <x v="1091"/>
            <x v="1092"/>
            <x v="1093"/>
            <x v="1094"/>
            <x v="1095"/>
            <x v="1096"/>
          </reference>
        </references>
      </pivotArea>
    </format>
    <format dxfId="3981">
      <pivotArea dataOnly="0" labelOnly="1" outline="0" fieldPosition="0">
        <references count="2">
          <reference field="1" count="1" selected="0">
            <x v="1084"/>
          </reference>
          <reference field="3" count="1">
            <x v="89"/>
          </reference>
        </references>
      </pivotArea>
    </format>
    <format dxfId="3980">
      <pivotArea dataOnly="0" labelOnly="1" outline="0" fieldPosition="0">
        <references count="2">
          <reference field="1" count="1" selected="0">
            <x v="1090"/>
          </reference>
          <reference field="3" count="1">
            <x v="89"/>
          </reference>
        </references>
      </pivotArea>
    </format>
    <format dxfId="3979">
      <pivotArea dataOnly="0" labelOnly="1" outline="0" fieldPosition="0">
        <references count="2">
          <reference field="1" count="1" selected="0">
            <x v="1092"/>
          </reference>
          <reference field="3" count="1">
            <x v="89"/>
          </reference>
        </references>
      </pivotArea>
    </format>
    <format dxfId="3978">
      <pivotArea dataOnly="0" labelOnly="1" outline="0" fieldPosition="0">
        <references count="2">
          <reference field="1" count="1" selected="0">
            <x v="1094"/>
          </reference>
          <reference field="3" count="1">
            <x v="89"/>
          </reference>
        </references>
      </pivotArea>
    </format>
    <format dxfId="3977">
      <pivotArea dataOnly="0" labelOnly="1" outline="0" fieldPosition="0">
        <references count="2">
          <reference field="1" count="1" selected="0">
            <x v="1096"/>
          </reference>
          <reference field="3" count="1">
            <x v="89"/>
          </reference>
        </references>
      </pivotArea>
    </format>
    <format dxfId="3976">
      <pivotArea outline="0" fieldPosition="0">
        <references count="2">
          <reference field="1" count="10" selected="0">
            <x v="1098"/>
            <x v="1099"/>
            <x v="1103"/>
            <x v="1104"/>
            <x v="1105"/>
            <x v="1106"/>
            <x v="1107"/>
            <x v="1108"/>
            <x v="1109"/>
            <x v="1110"/>
          </reference>
          <reference field="3" count="5" selected="0">
            <x v="9"/>
            <x v="90"/>
            <x v="3173"/>
            <x v="3365"/>
            <x v="3859"/>
          </reference>
        </references>
      </pivotArea>
    </format>
    <format dxfId="3975">
      <pivotArea dataOnly="0" labelOnly="1" outline="0" fieldPosition="0">
        <references count="1">
          <reference field="1" count="10">
            <x v="1098"/>
            <x v="1099"/>
            <x v="1103"/>
            <x v="1104"/>
            <x v="1105"/>
            <x v="1106"/>
            <x v="1107"/>
            <x v="1108"/>
            <x v="1109"/>
            <x v="1110"/>
          </reference>
        </references>
      </pivotArea>
    </format>
    <format dxfId="3974">
      <pivotArea dataOnly="0" labelOnly="1" outline="0" fieldPosition="0">
        <references count="2">
          <reference field="1" count="1" selected="0">
            <x v="1099"/>
          </reference>
          <reference field="3" count="1">
            <x v="90"/>
          </reference>
        </references>
      </pivotArea>
    </format>
    <format dxfId="3973">
      <pivotArea dataOnly="0" labelOnly="1" outline="0" fieldPosition="0">
        <references count="2">
          <reference field="1" count="1" selected="0">
            <x v="1104"/>
          </reference>
          <reference field="3" count="1">
            <x v="90"/>
          </reference>
        </references>
      </pivotArea>
    </format>
    <format dxfId="3972">
      <pivotArea dataOnly="0" labelOnly="1" outline="0" fieldPosition="0">
        <references count="2">
          <reference field="1" count="1" selected="0">
            <x v="1106"/>
          </reference>
          <reference field="3" count="1">
            <x v="90"/>
          </reference>
        </references>
      </pivotArea>
    </format>
    <format dxfId="3971">
      <pivotArea dataOnly="0" labelOnly="1" outline="0" fieldPosition="0">
        <references count="2">
          <reference field="1" count="1" selected="0">
            <x v="1108"/>
          </reference>
          <reference field="3" count="1">
            <x v="90"/>
          </reference>
        </references>
      </pivotArea>
    </format>
    <format dxfId="3970">
      <pivotArea dataOnly="0" labelOnly="1" outline="0" fieldPosition="0">
        <references count="2">
          <reference field="1" count="1" selected="0">
            <x v="1110"/>
          </reference>
          <reference field="3" count="1">
            <x v="90"/>
          </reference>
        </references>
      </pivotArea>
    </format>
    <format dxfId="3969">
      <pivotArea outline="0" fieldPosition="0">
        <references count="2">
          <reference field="1" count="10" selected="0">
            <x v="1112"/>
            <x v="1113"/>
            <x v="1117"/>
            <x v="1118"/>
            <x v="1119"/>
            <x v="1120"/>
            <x v="1121"/>
            <x v="1122"/>
            <x v="1123"/>
            <x v="1124"/>
          </reference>
          <reference field="3" count="5" selected="0">
            <x v="9"/>
            <x v="91"/>
            <x v="3173"/>
            <x v="3365"/>
            <x v="3859"/>
          </reference>
        </references>
      </pivotArea>
    </format>
    <format dxfId="3968">
      <pivotArea dataOnly="0" labelOnly="1" outline="0" fieldPosition="0">
        <references count="1">
          <reference field="1" count="10">
            <x v="1112"/>
            <x v="1113"/>
            <x v="1117"/>
            <x v="1118"/>
            <x v="1119"/>
            <x v="1120"/>
            <x v="1121"/>
            <x v="1122"/>
            <x v="1123"/>
            <x v="1124"/>
          </reference>
        </references>
      </pivotArea>
    </format>
    <format dxfId="3967">
      <pivotArea dataOnly="0" labelOnly="1" outline="0" fieldPosition="0">
        <references count="2">
          <reference field="1" count="1" selected="0">
            <x v="1113"/>
          </reference>
          <reference field="3" count="1">
            <x v="91"/>
          </reference>
        </references>
      </pivotArea>
    </format>
    <format dxfId="3966">
      <pivotArea dataOnly="0" labelOnly="1" outline="0" fieldPosition="0">
        <references count="2">
          <reference field="1" count="1" selected="0">
            <x v="1118"/>
          </reference>
          <reference field="3" count="1">
            <x v="91"/>
          </reference>
        </references>
      </pivotArea>
    </format>
    <format dxfId="3965">
      <pivotArea dataOnly="0" labelOnly="1" outline="0" fieldPosition="0">
        <references count="2">
          <reference field="1" count="1" selected="0">
            <x v="1120"/>
          </reference>
          <reference field="3" count="1">
            <x v="91"/>
          </reference>
        </references>
      </pivotArea>
    </format>
    <format dxfId="3964">
      <pivotArea dataOnly="0" labelOnly="1" outline="0" fieldPosition="0">
        <references count="2">
          <reference field="1" count="1" selected="0">
            <x v="1122"/>
          </reference>
          <reference field="3" count="1">
            <x v="91"/>
          </reference>
        </references>
      </pivotArea>
    </format>
    <format dxfId="3963">
      <pivotArea dataOnly="0" labelOnly="1" outline="0" fieldPosition="0">
        <references count="2">
          <reference field="1" count="1" selected="0">
            <x v="1124"/>
          </reference>
          <reference field="3" count="1">
            <x v="91"/>
          </reference>
        </references>
      </pivotArea>
    </format>
    <format dxfId="3962">
      <pivotArea outline="0" fieldPosition="0">
        <references count="2">
          <reference field="1" count="10" selected="0">
            <x v="1126"/>
            <x v="1127"/>
            <x v="1131"/>
            <x v="1132"/>
            <x v="1133"/>
            <x v="1134"/>
            <x v="1135"/>
            <x v="1136"/>
            <x v="1137"/>
            <x v="1138"/>
          </reference>
          <reference field="3" count="5" selected="0">
            <x v="9"/>
            <x v="92"/>
            <x v="3173"/>
            <x v="3365"/>
            <x v="3859"/>
          </reference>
        </references>
      </pivotArea>
    </format>
    <format dxfId="3961">
      <pivotArea dataOnly="0" labelOnly="1" outline="0" fieldPosition="0">
        <references count="1">
          <reference field="1" count="10">
            <x v="1126"/>
            <x v="1127"/>
            <x v="1131"/>
            <x v="1132"/>
            <x v="1133"/>
            <x v="1134"/>
            <x v="1135"/>
            <x v="1136"/>
            <x v="1137"/>
            <x v="1138"/>
          </reference>
        </references>
      </pivotArea>
    </format>
    <format dxfId="3960">
      <pivotArea dataOnly="0" labelOnly="1" outline="0" fieldPosition="0">
        <references count="2">
          <reference field="1" count="1" selected="0">
            <x v="1127"/>
          </reference>
          <reference field="3" count="1">
            <x v="92"/>
          </reference>
        </references>
      </pivotArea>
    </format>
    <format dxfId="3959">
      <pivotArea dataOnly="0" labelOnly="1" outline="0" fieldPosition="0">
        <references count="2">
          <reference field="1" count="1" selected="0">
            <x v="1132"/>
          </reference>
          <reference field="3" count="1">
            <x v="92"/>
          </reference>
        </references>
      </pivotArea>
    </format>
    <format dxfId="3958">
      <pivotArea dataOnly="0" labelOnly="1" outline="0" fieldPosition="0">
        <references count="2">
          <reference field="1" count="1" selected="0">
            <x v="1134"/>
          </reference>
          <reference field="3" count="1">
            <x v="92"/>
          </reference>
        </references>
      </pivotArea>
    </format>
    <format dxfId="3957">
      <pivotArea dataOnly="0" labelOnly="1" outline="0" fieldPosition="0">
        <references count="2">
          <reference field="1" count="1" selected="0">
            <x v="1136"/>
          </reference>
          <reference field="3" count="1">
            <x v="92"/>
          </reference>
        </references>
      </pivotArea>
    </format>
    <format dxfId="3956">
      <pivotArea dataOnly="0" labelOnly="1" outline="0" fieldPosition="0">
        <references count="2">
          <reference field="1" count="1" selected="0">
            <x v="1138"/>
          </reference>
          <reference field="3" count="1">
            <x v="92"/>
          </reference>
        </references>
      </pivotArea>
    </format>
    <format dxfId="3955">
      <pivotArea outline="0" fieldPosition="0">
        <references count="2">
          <reference field="1" count="10" selected="0">
            <x v="1140"/>
            <x v="1141"/>
            <x v="1145"/>
            <x v="1146"/>
            <x v="1147"/>
            <x v="1148"/>
            <x v="1149"/>
            <x v="1150"/>
            <x v="1151"/>
            <x v="1152"/>
          </reference>
          <reference field="3" count="5" selected="0">
            <x v="9"/>
            <x v="93"/>
            <x v="3173"/>
            <x v="3365"/>
            <x v="3859"/>
          </reference>
        </references>
      </pivotArea>
    </format>
    <format dxfId="3954">
      <pivotArea dataOnly="0" labelOnly="1" outline="0" fieldPosition="0">
        <references count="1">
          <reference field="1" count="10">
            <x v="1140"/>
            <x v="1141"/>
            <x v="1145"/>
            <x v="1146"/>
            <x v="1147"/>
            <x v="1148"/>
            <x v="1149"/>
            <x v="1150"/>
            <x v="1151"/>
            <x v="1152"/>
          </reference>
        </references>
      </pivotArea>
    </format>
    <format dxfId="3953">
      <pivotArea dataOnly="0" labelOnly="1" outline="0" fieldPosition="0">
        <references count="2">
          <reference field="1" count="1" selected="0">
            <x v="1141"/>
          </reference>
          <reference field="3" count="1">
            <x v="93"/>
          </reference>
        </references>
      </pivotArea>
    </format>
    <format dxfId="3952">
      <pivotArea dataOnly="0" labelOnly="1" outline="0" fieldPosition="0">
        <references count="2">
          <reference field="1" count="1" selected="0">
            <x v="1146"/>
          </reference>
          <reference field="3" count="1">
            <x v="93"/>
          </reference>
        </references>
      </pivotArea>
    </format>
    <format dxfId="3951">
      <pivotArea dataOnly="0" labelOnly="1" outline="0" fieldPosition="0">
        <references count="2">
          <reference field="1" count="1" selected="0">
            <x v="1148"/>
          </reference>
          <reference field="3" count="1">
            <x v="93"/>
          </reference>
        </references>
      </pivotArea>
    </format>
    <format dxfId="3950">
      <pivotArea dataOnly="0" labelOnly="1" outline="0" fieldPosition="0">
        <references count="2">
          <reference field="1" count="1" selected="0">
            <x v="1150"/>
          </reference>
          <reference field="3" count="1">
            <x v="93"/>
          </reference>
        </references>
      </pivotArea>
    </format>
    <format dxfId="3949">
      <pivotArea dataOnly="0" labelOnly="1" outline="0" fieldPosition="0">
        <references count="2">
          <reference field="1" count="1" selected="0">
            <x v="1152"/>
          </reference>
          <reference field="3" count="1">
            <x v="93"/>
          </reference>
        </references>
      </pivotArea>
    </format>
    <format dxfId="3948">
      <pivotArea outline="0" fieldPosition="0">
        <references count="2">
          <reference field="1" count="10" selected="0">
            <x v="1187"/>
            <x v="1188"/>
            <x v="1200"/>
            <x v="1201"/>
            <x v="1202"/>
            <x v="1203"/>
            <x v="1204"/>
            <x v="1205"/>
            <x v="1206"/>
            <x v="1207"/>
          </reference>
          <reference field="3" count="5" selected="0">
            <x v="9"/>
            <x v="94"/>
            <x v="3173"/>
            <x v="3365"/>
            <x v="3859"/>
          </reference>
        </references>
      </pivotArea>
    </format>
    <format dxfId="3947">
      <pivotArea dataOnly="0" labelOnly="1" outline="0" fieldPosition="0">
        <references count="1">
          <reference field="1" count="10">
            <x v="1187"/>
            <x v="1188"/>
            <x v="1200"/>
            <x v="1201"/>
            <x v="1202"/>
            <x v="1203"/>
            <x v="1204"/>
            <x v="1205"/>
            <x v="1206"/>
            <x v="1207"/>
          </reference>
        </references>
      </pivotArea>
    </format>
    <format dxfId="3946">
      <pivotArea dataOnly="0" labelOnly="1" outline="0" fieldPosition="0">
        <references count="2">
          <reference field="1" count="1" selected="0">
            <x v="1188"/>
          </reference>
          <reference field="3" count="1">
            <x v="94"/>
          </reference>
        </references>
      </pivotArea>
    </format>
    <format dxfId="3945">
      <pivotArea dataOnly="0" labelOnly="1" outline="0" fieldPosition="0">
        <references count="2">
          <reference field="1" count="1" selected="0">
            <x v="1201"/>
          </reference>
          <reference field="3" count="1">
            <x v="94"/>
          </reference>
        </references>
      </pivotArea>
    </format>
    <format dxfId="3944">
      <pivotArea dataOnly="0" labelOnly="1" outline="0" fieldPosition="0">
        <references count="2">
          <reference field="1" count="1" selected="0">
            <x v="1203"/>
          </reference>
          <reference field="3" count="1">
            <x v="94"/>
          </reference>
        </references>
      </pivotArea>
    </format>
    <format dxfId="3943">
      <pivotArea dataOnly="0" labelOnly="1" outline="0" fieldPosition="0">
        <references count="2">
          <reference field="1" count="1" selected="0">
            <x v="1205"/>
          </reference>
          <reference field="3" count="1">
            <x v="94"/>
          </reference>
        </references>
      </pivotArea>
    </format>
    <format dxfId="3942">
      <pivotArea dataOnly="0" labelOnly="1" outline="0" fieldPosition="0">
        <references count="2">
          <reference field="1" count="1" selected="0">
            <x v="1207"/>
          </reference>
          <reference field="3" count="1">
            <x v="94"/>
          </reference>
        </references>
      </pivotArea>
    </format>
    <format dxfId="3941">
      <pivotArea outline="0" fieldPosition="0">
        <references count="2">
          <reference field="1" count="10" selected="0">
            <x v="1209"/>
            <x v="1210"/>
            <x v="1214"/>
            <x v="1215"/>
            <x v="1216"/>
            <x v="1217"/>
            <x v="1218"/>
            <x v="1219"/>
            <x v="1220"/>
            <x v="1221"/>
          </reference>
          <reference field="3" count="5" selected="0">
            <x v="9"/>
            <x v="95"/>
            <x v="3173"/>
            <x v="3365"/>
            <x v="3859"/>
          </reference>
        </references>
      </pivotArea>
    </format>
    <format dxfId="3940">
      <pivotArea dataOnly="0" labelOnly="1" outline="0" fieldPosition="0">
        <references count="1">
          <reference field="1" count="10">
            <x v="1209"/>
            <x v="1210"/>
            <x v="1214"/>
            <x v="1215"/>
            <x v="1216"/>
            <x v="1217"/>
            <x v="1218"/>
            <x v="1219"/>
            <x v="1220"/>
            <x v="1221"/>
          </reference>
        </references>
      </pivotArea>
    </format>
    <format dxfId="3939">
      <pivotArea dataOnly="0" labelOnly="1" outline="0" fieldPosition="0">
        <references count="2">
          <reference field="1" count="1" selected="0">
            <x v="1210"/>
          </reference>
          <reference field="3" count="1">
            <x v="95"/>
          </reference>
        </references>
      </pivotArea>
    </format>
    <format dxfId="3938">
      <pivotArea dataOnly="0" labelOnly="1" outline="0" fieldPosition="0">
        <references count="2">
          <reference field="1" count="1" selected="0">
            <x v="1215"/>
          </reference>
          <reference field="3" count="1">
            <x v="95"/>
          </reference>
        </references>
      </pivotArea>
    </format>
    <format dxfId="3937">
      <pivotArea dataOnly="0" labelOnly="1" outline="0" fieldPosition="0">
        <references count="2">
          <reference field="1" count="1" selected="0">
            <x v="1217"/>
          </reference>
          <reference field="3" count="1">
            <x v="95"/>
          </reference>
        </references>
      </pivotArea>
    </format>
    <format dxfId="3936">
      <pivotArea dataOnly="0" labelOnly="1" outline="0" fieldPosition="0">
        <references count="2">
          <reference field="1" count="1" selected="0">
            <x v="1219"/>
          </reference>
          <reference field="3" count="1">
            <x v="95"/>
          </reference>
        </references>
      </pivotArea>
    </format>
    <format dxfId="3935">
      <pivotArea dataOnly="0" labelOnly="1" outline="0" fieldPosition="0">
        <references count="2">
          <reference field="1" count="1" selected="0">
            <x v="1221"/>
          </reference>
          <reference field="3" count="1">
            <x v="95"/>
          </reference>
        </references>
      </pivotArea>
    </format>
    <format dxfId="3934">
      <pivotArea outline="0" fieldPosition="0">
        <references count="2">
          <reference field="1" count="10" selected="0">
            <x v="1229"/>
            <x v="1230"/>
            <x v="1234"/>
            <x v="1235"/>
            <x v="1236"/>
            <x v="1237"/>
            <x v="1238"/>
            <x v="1239"/>
            <x v="1240"/>
            <x v="1241"/>
          </reference>
          <reference field="3" count="5" selected="0">
            <x v="9"/>
            <x v="97"/>
            <x v="3173"/>
            <x v="3365"/>
            <x v="3859"/>
          </reference>
        </references>
      </pivotArea>
    </format>
    <format dxfId="3933">
      <pivotArea dataOnly="0" labelOnly="1" outline="0" fieldPosition="0">
        <references count="1">
          <reference field="1" count="10">
            <x v="1229"/>
            <x v="1230"/>
            <x v="1234"/>
            <x v="1235"/>
            <x v="1236"/>
            <x v="1237"/>
            <x v="1238"/>
            <x v="1239"/>
            <x v="1240"/>
            <x v="1241"/>
          </reference>
        </references>
      </pivotArea>
    </format>
    <format dxfId="3932">
      <pivotArea dataOnly="0" labelOnly="1" outline="0" fieldPosition="0">
        <references count="2">
          <reference field="1" count="1" selected="0">
            <x v="1230"/>
          </reference>
          <reference field="3" count="1">
            <x v="97"/>
          </reference>
        </references>
      </pivotArea>
    </format>
    <format dxfId="3931">
      <pivotArea dataOnly="0" labelOnly="1" outline="0" fieldPosition="0">
        <references count="2">
          <reference field="1" count="1" selected="0">
            <x v="1235"/>
          </reference>
          <reference field="3" count="1">
            <x v="97"/>
          </reference>
        </references>
      </pivotArea>
    </format>
    <format dxfId="3930">
      <pivotArea dataOnly="0" labelOnly="1" outline="0" fieldPosition="0">
        <references count="2">
          <reference field="1" count="1" selected="0">
            <x v="1237"/>
          </reference>
          <reference field="3" count="1">
            <x v="97"/>
          </reference>
        </references>
      </pivotArea>
    </format>
    <format dxfId="3929">
      <pivotArea dataOnly="0" labelOnly="1" outline="0" fieldPosition="0">
        <references count="2">
          <reference field="1" count="1" selected="0">
            <x v="1239"/>
          </reference>
          <reference field="3" count="1">
            <x v="97"/>
          </reference>
        </references>
      </pivotArea>
    </format>
    <format dxfId="3928">
      <pivotArea dataOnly="0" labelOnly="1" outline="0" fieldPosition="0">
        <references count="2">
          <reference field="1" count="1" selected="0">
            <x v="1241"/>
          </reference>
          <reference field="3" count="1">
            <x v="97"/>
          </reference>
        </references>
      </pivotArea>
    </format>
    <format dxfId="3927">
      <pivotArea outline="0" fieldPosition="0">
        <references count="2">
          <reference field="1" count="10" selected="0">
            <x v="1243"/>
            <x v="1244"/>
            <x v="1248"/>
            <x v="1249"/>
            <x v="1250"/>
            <x v="1251"/>
            <x v="1252"/>
            <x v="1253"/>
            <x v="1254"/>
            <x v="1255"/>
          </reference>
          <reference field="3" count="5" selected="0">
            <x v="9"/>
            <x v="98"/>
            <x v="3173"/>
            <x v="3365"/>
            <x v="3859"/>
          </reference>
        </references>
      </pivotArea>
    </format>
    <format dxfId="3926">
      <pivotArea dataOnly="0" labelOnly="1" outline="0" fieldPosition="0">
        <references count="1">
          <reference field="1" count="10">
            <x v="1243"/>
            <x v="1244"/>
            <x v="1248"/>
            <x v="1249"/>
            <x v="1250"/>
            <x v="1251"/>
            <x v="1252"/>
            <x v="1253"/>
            <x v="1254"/>
            <x v="1255"/>
          </reference>
        </references>
      </pivotArea>
    </format>
    <format dxfId="3925">
      <pivotArea dataOnly="0" labelOnly="1" outline="0" fieldPosition="0">
        <references count="2">
          <reference field="1" count="1" selected="0">
            <x v="1244"/>
          </reference>
          <reference field="3" count="1">
            <x v="98"/>
          </reference>
        </references>
      </pivotArea>
    </format>
    <format dxfId="3924">
      <pivotArea dataOnly="0" labelOnly="1" outline="0" fieldPosition="0">
        <references count="2">
          <reference field="1" count="1" selected="0">
            <x v="1249"/>
          </reference>
          <reference field="3" count="1">
            <x v="98"/>
          </reference>
        </references>
      </pivotArea>
    </format>
    <format dxfId="3923">
      <pivotArea dataOnly="0" labelOnly="1" outline="0" fieldPosition="0">
        <references count="2">
          <reference field="1" count="1" selected="0">
            <x v="1251"/>
          </reference>
          <reference field="3" count="1">
            <x v="98"/>
          </reference>
        </references>
      </pivotArea>
    </format>
    <format dxfId="3922">
      <pivotArea dataOnly="0" labelOnly="1" outline="0" fieldPosition="0">
        <references count="2">
          <reference field="1" count="1" selected="0">
            <x v="1253"/>
          </reference>
          <reference field="3" count="1">
            <x v="98"/>
          </reference>
        </references>
      </pivotArea>
    </format>
    <format dxfId="3921">
      <pivotArea dataOnly="0" labelOnly="1" outline="0" fieldPosition="0">
        <references count="2">
          <reference field="1" count="1" selected="0">
            <x v="1255"/>
          </reference>
          <reference field="3" count="1">
            <x v="98"/>
          </reference>
        </references>
      </pivotArea>
    </format>
    <format dxfId="3920">
      <pivotArea outline="0" fieldPosition="0">
        <references count="2">
          <reference field="1" count="10" selected="0">
            <x v="1257"/>
            <x v="1258"/>
            <x v="1262"/>
            <x v="1263"/>
            <x v="1264"/>
            <x v="1265"/>
            <x v="1266"/>
            <x v="1267"/>
            <x v="1268"/>
            <x v="1269"/>
          </reference>
          <reference field="3" count="5" selected="0">
            <x v="9"/>
            <x v="99"/>
            <x v="3173"/>
            <x v="3365"/>
            <x v="3859"/>
          </reference>
        </references>
      </pivotArea>
    </format>
    <format dxfId="3919">
      <pivotArea dataOnly="0" labelOnly="1" outline="0" fieldPosition="0">
        <references count="1">
          <reference field="1" count="10">
            <x v="1257"/>
            <x v="1258"/>
            <x v="1262"/>
            <x v="1263"/>
            <x v="1264"/>
            <x v="1265"/>
            <x v="1266"/>
            <x v="1267"/>
            <x v="1268"/>
            <x v="1269"/>
          </reference>
        </references>
      </pivotArea>
    </format>
    <format dxfId="3918">
      <pivotArea dataOnly="0" labelOnly="1" outline="0" fieldPosition="0">
        <references count="2">
          <reference field="1" count="1" selected="0">
            <x v="1258"/>
          </reference>
          <reference field="3" count="1">
            <x v="99"/>
          </reference>
        </references>
      </pivotArea>
    </format>
    <format dxfId="3917">
      <pivotArea dataOnly="0" labelOnly="1" outline="0" fieldPosition="0">
        <references count="2">
          <reference field="1" count="1" selected="0">
            <x v="1263"/>
          </reference>
          <reference field="3" count="1">
            <x v="99"/>
          </reference>
        </references>
      </pivotArea>
    </format>
    <format dxfId="3916">
      <pivotArea dataOnly="0" labelOnly="1" outline="0" fieldPosition="0">
        <references count="2">
          <reference field="1" count="1" selected="0">
            <x v="1265"/>
          </reference>
          <reference field="3" count="1">
            <x v="99"/>
          </reference>
        </references>
      </pivotArea>
    </format>
    <format dxfId="3915">
      <pivotArea dataOnly="0" labelOnly="1" outline="0" fieldPosition="0">
        <references count="2">
          <reference field="1" count="1" selected="0">
            <x v="1267"/>
          </reference>
          <reference field="3" count="1">
            <x v="99"/>
          </reference>
        </references>
      </pivotArea>
    </format>
    <format dxfId="3914">
      <pivotArea dataOnly="0" labelOnly="1" outline="0" fieldPosition="0">
        <references count="2">
          <reference field="1" count="1" selected="0">
            <x v="1269"/>
          </reference>
          <reference field="3" count="1">
            <x v="99"/>
          </reference>
        </references>
      </pivotArea>
    </format>
    <format dxfId="3913">
      <pivotArea outline="0" fieldPosition="0">
        <references count="2">
          <reference field="1" count="10" selected="0">
            <x v="1271"/>
            <x v="1272"/>
            <x v="1276"/>
            <x v="1277"/>
            <x v="1278"/>
            <x v="1279"/>
            <x v="1280"/>
            <x v="1281"/>
            <x v="1282"/>
            <x v="1283"/>
          </reference>
          <reference field="3" count="5" selected="0">
            <x v="9"/>
            <x v="100"/>
            <x v="3173"/>
            <x v="3365"/>
            <x v="3859"/>
          </reference>
        </references>
      </pivotArea>
    </format>
    <format dxfId="3912">
      <pivotArea dataOnly="0" labelOnly="1" outline="0" fieldPosition="0">
        <references count="1">
          <reference field="1" count="10">
            <x v="1271"/>
            <x v="1272"/>
            <x v="1276"/>
            <x v="1277"/>
            <x v="1278"/>
            <x v="1279"/>
            <x v="1280"/>
            <x v="1281"/>
            <x v="1282"/>
            <x v="1283"/>
          </reference>
        </references>
      </pivotArea>
    </format>
    <format dxfId="3911">
      <pivotArea dataOnly="0" labelOnly="1" outline="0" fieldPosition="0">
        <references count="2">
          <reference field="1" count="1" selected="0">
            <x v="1272"/>
          </reference>
          <reference field="3" count="1">
            <x v="100"/>
          </reference>
        </references>
      </pivotArea>
    </format>
    <format dxfId="3910">
      <pivotArea dataOnly="0" labelOnly="1" outline="0" fieldPosition="0">
        <references count="2">
          <reference field="1" count="1" selected="0">
            <x v="1277"/>
          </reference>
          <reference field="3" count="1">
            <x v="100"/>
          </reference>
        </references>
      </pivotArea>
    </format>
    <format dxfId="3909">
      <pivotArea dataOnly="0" labelOnly="1" outline="0" fieldPosition="0">
        <references count="2">
          <reference field="1" count="1" selected="0">
            <x v="1279"/>
          </reference>
          <reference field="3" count="1">
            <x v="100"/>
          </reference>
        </references>
      </pivotArea>
    </format>
    <format dxfId="3908">
      <pivotArea dataOnly="0" labelOnly="1" outline="0" fieldPosition="0">
        <references count="2">
          <reference field="1" count="1" selected="0">
            <x v="1281"/>
          </reference>
          <reference field="3" count="1">
            <x v="100"/>
          </reference>
        </references>
      </pivotArea>
    </format>
    <format dxfId="3907">
      <pivotArea dataOnly="0" labelOnly="1" outline="0" fieldPosition="0">
        <references count="2">
          <reference field="1" count="1" selected="0">
            <x v="1283"/>
          </reference>
          <reference field="3" count="1">
            <x v="100"/>
          </reference>
        </references>
      </pivotArea>
    </format>
    <format dxfId="3906">
      <pivotArea outline="0" fieldPosition="0">
        <references count="2">
          <reference field="1" count="10" selected="0">
            <x v="1285"/>
            <x v="1286"/>
            <x v="1290"/>
            <x v="1291"/>
            <x v="1292"/>
            <x v="1293"/>
            <x v="1294"/>
            <x v="1295"/>
            <x v="1296"/>
            <x v="1297"/>
          </reference>
          <reference field="3" count="5" selected="0">
            <x v="9"/>
            <x v="101"/>
            <x v="3173"/>
            <x v="3365"/>
            <x v="3859"/>
          </reference>
        </references>
      </pivotArea>
    </format>
    <format dxfId="3905">
      <pivotArea dataOnly="0" labelOnly="1" outline="0" fieldPosition="0">
        <references count="1">
          <reference field="1" count="10">
            <x v="1285"/>
            <x v="1286"/>
            <x v="1290"/>
            <x v="1291"/>
            <x v="1292"/>
            <x v="1293"/>
            <x v="1294"/>
            <x v="1295"/>
            <x v="1296"/>
            <x v="1297"/>
          </reference>
        </references>
      </pivotArea>
    </format>
    <format dxfId="3904">
      <pivotArea dataOnly="0" labelOnly="1" outline="0" fieldPosition="0">
        <references count="2">
          <reference field="1" count="1" selected="0">
            <x v="1286"/>
          </reference>
          <reference field="3" count="1">
            <x v="101"/>
          </reference>
        </references>
      </pivotArea>
    </format>
    <format dxfId="3903">
      <pivotArea dataOnly="0" labelOnly="1" outline="0" fieldPosition="0">
        <references count="2">
          <reference field="1" count="1" selected="0">
            <x v="1291"/>
          </reference>
          <reference field="3" count="1">
            <x v="101"/>
          </reference>
        </references>
      </pivotArea>
    </format>
    <format dxfId="3902">
      <pivotArea dataOnly="0" labelOnly="1" outline="0" fieldPosition="0">
        <references count="2">
          <reference field="1" count="1" selected="0">
            <x v="1293"/>
          </reference>
          <reference field="3" count="1">
            <x v="101"/>
          </reference>
        </references>
      </pivotArea>
    </format>
    <format dxfId="3901">
      <pivotArea dataOnly="0" labelOnly="1" outline="0" fieldPosition="0">
        <references count="2">
          <reference field="1" count="1" selected="0">
            <x v="1295"/>
          </reference>
          <reference field="3" count="1">
            <x v="101"/>
          </reference>
        </references>
      </pivotArea>
    </format>
    <format dxfId="3900">
      <pivotArea dataOnly="0" labelOnly="1" outline="0" fieldPosition="0">
        <references count="2">
          <reference field="1" count="1" selected="0">
            <x v="1297"/>
          </reference>
          <reference field="3" count="1">
            <x v="101"/>
          </reference>
        </references>
      </pivotArea>
    </format>
    <format dxfId="3899">
      <pivotArea outline="0" fieldPosition="0">
        <references count="2">
          <reference field="1" count="10" selected="0">
            <x v="1300"/>
            <x v="1301"/>
            <x v="1305"/>
            <x v="1306"/>
            <x v="1307"/>
            <x v="1308"/>
            <x v="1309"/>
            <x v="1310"/>
            <x v="1311"/>
            <x v="1312"/>
          </reference>
          <reference field="3" count="5" selected="0">
            <x v="9"/>
            <x v="103"/>
            <x v="3173"/>
            <x v="3365"/>
            <x v="3859"/>
          </reference>
        </references>
      </pivotArea>
    </format>
    <format dxfId="3898">
      <pivotArea dataOnly="0" labelOnly="1" outline="0" fieldPosition="0">
        <references count="1">
          <reference field="1" count="10">
            <x v="1300"/>
            <x v="1301"/>
            <x v="1305"/>
            <x v="1306"/>
            <x v="1307"/>
            <x v="1308"/>
            <x v="1309"/>
            <x v="1310"/>
            <x v="1311"/>
            <x v="1312"/>
          </reference>
        </references>
      </pivotArea>
    </format>
    <format dxfId="3897">
      <pivotArea dataOnly="0" labelOnly="1" outline="0" fieldPosition="0">
        <references count="2">
          <reference field="1" count="1" selected="0">
            <x v="1301"/>
          </reference>
          <reference field="3" count="1">
            <x v="103"/>
          </reference>
        </references>
      </pivotArea>
    </format>
    <format dxfId="3896">
      <pivotArea dataOnly="0" labelOnly="1" outline="0" fieldPosition="0">
        <references count="2">
          <reference field="1" count="1" selected="0">
            <x v="1306"/>
          </reference>
          <reference field="3" count="1">
            <x v="103"/>
          </reference>
        </references>
      </pivotArea>
    </format>
    <format dxfId="3895">
      <pivotArea dataOnly="0" labelOnly="1" outline="0" fieldPosition="0">
        <references count="2">
          <reference field="1" count="1" selected="0">
            <x v="1308"/>
          </reference>
          <reference field="3" count="1">
            <x v="103"/>
          </reference>
        </references>
      </pivotArea>
    </format>
    <format dxfId="3894">
      <pivotArea dataOnly="0" labelOnly="1" outline="0" fieldPosition="0">
        <references count="2">
          <reference field="1" count="1" selected="0">
            <x v="1310"/>
          </reference>
          <reference field="3" count="1">
            <x v="103"/>
          </reference>
        </references>
      </pivotArea>
    </format>
    <format dxfId="3893">
      <pivotArea dataOnly="0" labelOnly="1" outline="0" fieldPosition="0">
        <references count="2">
          <reference field="1" count="1" selected="0">
            <x v="1312"/>
          </reference>
          <reference field="3" count="1">
            <x v="103"/>
          </reference>
        </references>
      </pivotArea>
    </format>
    <format dxfId="3892">
      <pivotArea outline="0" fieldPosition="0">
        <references count="2">
          <reference field="1" count="10" selected="0">
            <x v="1314"/>
            <x v="1315"/>
            <x v="1322"/>
            <x v="1323"/>
            <x v="1324"/>
            <x v="1325"/>
            <x v="1326"/>
            <x v="1327"/>
            <x v="1328"/>
            <x v="1329"/>
          </reference>
          <reference field="3" count="5" selected="0">
            <x v="9"/>
            <x v="104"/>
            <x v="3173"/>
            <x v="3365"/>
            <x v="3859"/>
          </reference>
        </references>
      </pivotArea>
    </format>
    <format dxfId="3891">
      <pivotArea dataOnly="0" labelOnly="1" outline="0" fieldPosition="0">
        <references count="1">
          <reference field="1" count="10">
            <x v="1314"/>
            <x v="1315"/>
            <x v="1322"/>
            <x v="1323"/>
            <x v="1324"/>
            <x v="1325"/>
            <x v="1326"/>
            <x v="1327"/>
            <x v="1328"/>
            <x v="1329"/>
          </reference>
        </references>
      </pivotArea>
    </format>
    <format dxfId="3890">
      <pivotArea dataOnly="0" labelOnly="1" outline="0" fieldPosition="0">
        <references count="2">
          <reference field="1" count="1" selected="0">
            <x v="1315"/>
          </reference>
          <reference field="3" count="1">
            <x v="104"/>
          </reference>
        </references>
      </pivotArea>
    </format>
    <format dxfId="3889">
      <pivotArea dataOnly="0" labelOnly="1" outline="0" fieldPosition="0">
        <references count="2">
          <reference field="1" count="1" selected="0">
            <x v="1323"/>
          </reference>
          <reference field="3" count="1">
            <x v="104"/>
          </reference>
        </references>
      </pivotArea>
    </format>
    <format dxfId="3888">
      <pivotArea dataOnly="0" labelOnly="1" outline="0" fieldPosition="0">
        <references count="2">
          <reference field="1" count="1" selected="0">
            <x v="1325"/>
          </reference>
          <reference field="3" count="1">
            <x v="104"/>
          </reference>
        </references>
      </pivotArea>
    </format>
    <format dxfId="3887">
      <pivotArea dataOnly="0" labelOnly="1" outline="0" fieldPosition="0">
        <references count="2">
          <reference field="1" count="1" selected="0">
            <x v="1327"/>
          </reference>
          <reference field="3" count="1">
            <x v="104"/>
          </reference>
        </references>
      </pivotArea>
    </format>
    <format dxfId="3886">
      <pivotArea dataOnly="0" labelOnly="1" outline="0" fieldPosition="0">
        <references count="2">
          <reference field="1" count="1" selected="0">
            <x v="1329"/>
          </reference>
          <reference field="3" count="1">
            <x v="104"/>
          </reference>
        </references>
      </pivotArea>
    </format>
    <format dxfId="3885">
      <pivotArea outline="0" fieldPosition="0">
        <references count="2">
          <reference field="1" count="10" selected="0">
            <x v="1331"/>
            <x v="1332"/>
            <x v="1340"/>
            <x v="1341"/>
            <x v="1342"/>
            <x v="1343"/>
            <x v="1344"/>
            <x v="1345"/>
            <x v="1346"/>
            <x v="1347"/>
          </reference>
          <reference field="3" count="5" selected="0">
            <x v="9"/>
            <x v="105"/>
            <x v="3173"/>
            <x v="3365"/>
            <x v="3859"/>
          </reference>
        </references>
      </pivotArea>
    </format>
    <format dxfId="3884">
      <pivotArea dataOnly="0" labelOnly="1" outline="0" fieldPosition="0">
        <references count="1">
          <reference field="1" count="10">
            <x v="1331"/>
            <x v="1332"/>
            <x v="1340"/>
            <x v="1341"/>
            <x v="1342"/>
            <x v="1343"/>
            <x v="1344"/>
            <x v="1345"/>
            <x v="1346"/>
            <x v="1347"/>
          </reference>
        </references>
      </pivotArea>
    </format>
    <format dxfId="3883">
      <pivotArea dataOnly="0" labelOnly="1" outline="0" fieldPosition="0">
        <references count="2">
          <reference field="1" count="1" selected="0">
            <x v="1332"/>
          </reference>
          <reference field="3" count="1">
            <x v="105"/>
          </reference>
        </references>
      </pivotArea>
    </format>
    <format dxfId="3882">
      <pivotArea dataOnly="0" labelOnly="1" outline="0" fieldPosition="0">
        <references count="2">
          <reference field="1" count="1" selected="0">
            <x v="1341"/>
          </reference>
          <reference field="3" count="1">
            <x v="105"/>
          </reference>
        </references>
      </pivotArea>
    </format>
    <format dxfId="3881">
      <pivotArea dataOnly="0" labelOnly="1" outline="0" fieldPosition="0">
        <references count="2">
          <reference field="1" count="1" selected="0">
            <x v="1343"/>
          </reference>
          <reference field="3" count="1">
            <x v="105"/>
          </reference>
        </references>
      </pivotArea>
    </format>
    <format dxfId="3880">
      <pivotArea dataOnly="0" labelOnly="1" outline="0" fieldPosition="0">
        <references count="2">
          <reference field="1" count="1" selected="0">
            <x v="1345"/>
          </reference>
          <reference field="3" count="1">
            <x v="105"/>
          </reference>
        </references>
      </pivotArea>
    </format>
    <format dxfId="3879">
      <pivotArea dataOnly="0" labelOnly="1" outline="0" fieldPosition="0">
        <references count="2">
          <reference field="1" count="1" selected="0">
            <x v="1347"/>
          </reference>
          <reference field="3" count="1">
            <x v="105"/>
          </reference>
        </references>
      </pivotArea>
    </format>
    <format dxfId="3878">
      <pivotArea outline="0" fieldPosition="0">
        <references count="2">
          <reference field="1" count="10" selected="0">
            <x v="1356"/>
            <x v="1357"/>
            <x v="1362"/>
            <x v="1363"/>
            <x v="1364"/>
            <x v="1365"/>
            <x v="1366"/>
            <x v="1367"/>
            <x v="1368"/>
            <x v="1369"/>
          </reference>
          <reference field="3" count="5" selected="0">
            <x v="9"/>
            <x v="107"/>
            <x v="3173"/>
            <x v="3365"/>
            <x v="3859"/>
          </reference>
        </references>
      </pivotArea>
    </format>
    <format dxfId="3877">
      <pivotArea dataOnly="0" labelOnly="1" outline="0" fieldPosition="0">
        <references count="1">
          <reference field="1" count="10">
            <x v="1356"/>
            <x v="1357"/>
            <x v="1362"/>
            <x v="1363"/>
            <x v="1364"/>
            <x v="1365"/>
            <x v="1366"/>
            <x v="1367"/>
            <x v="1368"/>
            <x v="1369"/>
          </reference>
        </references>
      </pivotArea>
    </format>
    <format dxfId="3876">
      <pivotArea dataOnly="0" labelOnly="1" outline="0" fieldPosition="0">
        <references count="2">
          <reference field="1" count="1" selected="0">
            <x v="1357"/>
          </reference>
          <reference field="3" count="1">
            <x v="107"/>
          </reference>
        </references>
      </pivotArea>
    </format>
    <format dxfId="3875">
      <pivotArea dataOnly="0" labelOnly="1" outline="0" fieldPosition="0">
        <references count="2">
          <reference field="1" count="1" selected="0">
            <x v="1363"/>
          </reference>
          <reference field="3" count="1">
            <x v="107"/>
          </reference>
        </references>
      </pivotArea>
    </format>
    <format dxfId="3874">
      <pivotArea dataOnly="0" labelOnly="1" outline="0" fieldPosition="0">
        <references count="2">
          <reference field="1" count="1" selected="0">
            <x v="1365"/>
          </reference>
          <reference field="3" count="1">
            <x v="107"/>
          </reference>
        </references>
      </pivotArea>
    </format>
    <format dxfId="3873">
      <pivotArea dataOnly="0" labelOnly="1" outline="0" fieldPosition="0">
        <references count="2">
          <reference field="1" count="1" selected="0">
            <x v="1367"/>
          </reference>
          <reference field="3" count="1">
            <x v="107"/>
          </reference>
        </references>
      </pivotArea>
    </format>
    <format dxfId="3872">
      <pivotArea dataOnly="0" labelOnly="1" outline="0" fieldPosition="0">
        <references count="2">
          <reference field="1" count="1" selected="0">
            <x v="1369"/>
          </reference>
          <reference field="3" count="1">
            <x v="107"/>
          </reference>
        </references>
      </pivotArea>
    </format>
    <format dxfId="3871">
      <pivotArea outline="0" fieldPosition="0">
        <references count="2">
          <reference field="1" count="10" selected="0">
            <x v="1371"/>
            <x v="1372"/>
            <x v="1376"/>
            <x v="1377"/>
            <x v="1378"/>
            <x v="1379"/>
            <x v="1380"/>
            <x v="1381"/>
            <x v="1382"/>
            <x v="1383"/>
          </reference>
          <reference field="3" count="5" selected="0">
            <x v="9"/>
            <x v="108"/>
            <x v="3173"/>
            <x v="3365"/>
            <x v="3859"/>
          </reference>
        </references>
      </pivotArea>
    </format>
    <format dxfId="3870">
      <pivotArea dataOnly="0" labelOnly="1" outline="0" fieldPosition="0">
        <references count="1">
          <reference field="1" count="10">
            <x v="1371"/>
            <x v="1372"/>
            <x v="1376"/>
            <x v="1377"/>
            <x v="1378"/>
            <x v="1379"/>
            <x v="1380"/>
            <x v="1381"/>
            <x v="1382"/>
            <x v="1383"/>
          </reference>
        </references>
      </pivotArea>
    </format>
    <format dxfId="3869">
      <pivotArea dataOnly="0" labelOnly="1" outline="0" fieldPosition="0">
        <references count="2">
          <reference field="1" count="1" selected="0">
            <x v="1372"/>
          </reference>
          <reference field="3" count="1">
            <x v="108"/>
          </reference>
        </references>
      </pivotArea>
    </format>
    <format dxfId="3868">
      <pivotArea dataOnly="0" labelOnly="1" outline="0" fieldPosition="0">
        <references count="2">
          <reference field="1" count="1" selected="0">
            <x v="1377"/>
          </reference>
          <reference field="3" count="1">
            <x v="108"/>
          </reference>
        </references>
      </pivotArea>
    </format>
    <format dxfId="3867">
      <pivotArea dataOnly="0" labelOnly="1" outline="0" fieldPosition="0">
        <references count="2">
          <reference field="1" count="1" selected="0">
            <x v="1379"/>
          </reference>
          <reference field="3" count="1">
            <x v="108"/>
          </reference>
        </references>
      </pivotArea>
    </format>
    <format dxfId="3866">
      <pivotArea dataOnly="0" labelOnly="1" outline="0" fieldPosition="0">
        <references count="2">
          <reference field="1" count="1" selected="0">
            <x v="1381"/>
          </reference>
          <reference field="3" count="1">
            <x v="108"/>
          </reference>
        </references>
      </pivotArea>
    </format>
    <format dxfId="3865">
      <pivotArea dataOnly="0" labelOnly="1" outline="0" fieldPosition="0">
        <references count="2">
          <reference field="1" count="1" selected="0">
            <x v="1383"/>
          </reference>
          <reference field="3" count="1">
            <x v="108"/>
          </reference>
        </references>
      </pivotArea>
    </format>
    <format dxfId="3864">
      <pivotArea outline="0" fieldPosition="0">
        <references count="2">
          <reference field="1" count="10" selected="0">
            <x v="1385"/>
            <x v="1386"/>
            <x v="1390"/>
            <x v="1391"/>
            <x v="1392"/>
            <x v="1393"/>
            <x v="1394"/>
            <x v="1395"/>
            <x v="1396"/>
            <x v="1397"/>
          </reference>
          <reference field="3" count="5" selected="0">
            <x v="9"/>
            <x v="3173"/>
            <x v="3365"/>
            <x v="3859"/>
            <x v="3861"/>
          </reference>
        </references>
      </pivotArea>
    </format>
    <format dxfId="3863">
      <pivotArea dataOnly="0" labelOnly="1" outline="0" fieldPosition="0">
        <references count="1">
          <reference field="1" count="10">
            <x v="1385"/>
            <x v="1386"/>
            <x v="1390"/>
            <x v="1391"/>
            <x v="1392"/>
            <x v="1393"/>
            <x v="1394"/>
            <x v="1395"/>
            <x v="1396"/>
            <x v="1397"/>
          </reference>
        </references>
      </pivotArea>
    </format>
    <format dxfId="3862">
      <pivotArea dataOnly="0" labelOnly="1" outline="0" fieldPosition="0">
        <references count="2">
          <reference field="1" count="1" selected="0">
            <x v="1386"/>
          </reference>
          <reference field="3" count="1">
            <x v="3861"/>
          </reference>
        </references>
      </pivotArea>
    </format>
    <format dxfId="3861">
      <pivotArea dataOnly="0" labelOnly="1" outline="0" fieldPosition="0">
        <references count="2">
          <reference field="1" count="1" selected="0">
            <x v="1391"/>
          </reference>
          <reference field="3" count="1">
            <x v="3861"/>
          </reference>
        </references>
      </pivotArea>
    </format>
    <format dxfId="3860">
      <pivotArea dataOnly="0" labelOnly="1" outline="0" fieldPosition="0">
        <references count="2">
          <reference field="1" count="1" selected="0">
            <x v="1393"/>
          </reference>
          <reference field="3" count="1">
            <x v="3861"/>
          </reference>
        </references>
      </pivotArea>
    </format>
    <format dxfId="3859">
      <pivotArea dataOnly="0" labelOnly="1" outline="0" fieldPosition="0">
        <references count="2">
          <reference field="1" count="1" selected="0">
            <x v="1395"/>
          </reference>
          <reference field="3" count="1">
            <x v="3861"/>
          </reference>
        </references>
      </pivotArea>
    </format>
    <format dxfId="3858">
      <pivotArea dataOnly="0" labelOnly="1" outline="0" fieldPosition="0">
        <references count="2">
          <reference field="1" count="1" selected="0">
            <x v="1397"/>
          </reference>
          <reference field="3" count="1">
            <x v="3861"/>
          </reference>
        </references>
      </pivotArea>
    </format>
    <format dxfId="3857">
      <pivotArea outline="0" fieldPosition="0">
        <references count="2">
          <reference field="1" count="10" selected="0">
            <x v="1399"/>
            <x v="1400"/>
            <x v="1404"/>
            <x v="1405"/>
            <x v="1406"/>
            <x v="1407"/>
            <x v="1408"/>
            <x v="1409"/>
            <x v="1410"/>
            <x v="1411"/>
          </reference>
          <reference field="3" count="5" selected="0">
            <x v="9"/>
            <x v="110"/>
            <x v="3173"/>
            <x v="3365"/>
            <x v="3859"/>
          </reference>
        </references>
      </pivotArea>
    </format>
    <format dxfId="3856">
      <pivotArea dataOnly="0" labelOnly="1" outline="0" fieldPosition="0">
        <references count="1">
          <reference field="1" count="10">
            <x v="1399"/>
            <x v="1400"/>
            <x v="1404"/>
            <x v="1405"/>
            <x v="1406"/>
            <x v="1407"/>
            <x v="1408"/>
            <x v="1409"/>
            <x v="1410"/>
            <x v="1411"/>
          </reference>
        </references>
      </pivotArea>
    </format>
    <format dxfId="3855">
      <pivotArea dataOnly="0" labelOnly="1" outline="0" fieldPosition="0">
        <references count="2">
          <reference field="1" count="1" selected="0">
            <x v="1400"/>
          </reference>
          <reference field="3" count="1">
            <x v="110"/>
          </reference>
        </references>
      </pivotArea>
    </format>
    <format dxfId="3854">
      <pivotArea dataOnly="0" labelOnly="1" outline="0" fieldPosition="0">
        <references count="2">
          <reference field="1" count="1" selected="0">
            <x v="1405"/>
          </reference>
          <reference field="3" count="1">
            <x v="110"/>
          </reference>
        </references>
      </pivotArea>
    </format>
    <format dxfId="3853">
      <pivotArea dataOnly="0" labelOnly="1" outline="0" fieldPosition="0">
        <references count="2">
          <reference field="1" count="1" selected="0">
            <x v="1407"/>
          </reference>
          <reference field="3" count="1">
            <x v="110"/>
          </reference>
        </references>
      </pivotArea>
    </format>
    <format dxfId="3852">
      <pivotArea dataOnly="0" labelOnly="1" outline="0" fieldPosition="0">
        <references count="2">
          <reference field="1" count="1" selected="0">
            <x v="1409"/>
          </reference>
          <reference field="3" count="1">
            <x v="110"/>
          </reference>
        </references>
      </pivotArea>
    </format>
    <format dxfId="3851">
      <pivotArea dataOnly="0" labelOnly="1" outline="0" fieldPosition="0">
        <references count="2">
          <reference field="1" count="1" selected="0">
            <x v="1411"/>
          </reference>
          <reference field="3" count="1">
            <x v="110"/>
          </reference>
        </references>
      </pivotArea>
    </format>
    <format dxfId="3850">
      <pivotArea outline="0" fieldPosition="0">
        <references count="2">
          <reference field="1" count="10" selected="0">
            <x v="1413"/>
            <x v="1414"/>
            <x v="1418"/>
            <x v="1419"/>
            <x v="1420"/>
            <x v="1421"/>
            <x v="1422"/>
            <x v="1423"/>
            <x v="1424"/>
            <x v="1425"/>
          </reference>
          <reference field="3" count="5" selected="0">
            <x v="9"/>
            <x v="111"/>
            <x v="3173"/>
            <x v="3365"/>
            <x v="3859"/>
          </reference>
        </references>
      </pivotArea>
    </format>
    <format dxfId="3849">
      <pivotArea dataOnly="0" labelOnly="1" outline="0" fieldPosition="0">
        <references count="1">
          <reference field="1" count="10">
            <x v="1413"/>
            <x v="1414"/>
            <x v="1418"/>
            <x v="1419"/>
            <x v="1420"/>
            <x v="1421"/>
            <x v="1422"/>
            <x v="1423"/>
            <x v="1424"/>
            <x v="1425"/>
          </reference>
        </references>
      </pivotArea>
    </format>
    <format dxfId="3848">
      <pivotArea dataOnly="0" labelOnly="1" outline="0" fieldPosition="0">
        <references count="2">
          <reference field="1" count="1" selected="0">
            <x v="1414"/>
          </reference>
          <reference field="3" count="1">
            <x v="111"/>
          </reference>
        </references>
      </pivotArea>
    </format>
    <format dxfId="3847">
      <pivotArea dataOnly="0" labelOnly="1" outline="0" fieldPosition="0">
        <references count="2">
          <reference field="1" count="1" selected="0">
            <x v="1419"/>
          </reference>
          <reference field="3" count="1">
            <x v="111"/>
          </reference>
        </references>
      </pivotArea>
    </format>
    <format dxfId="3846">
      <pivotArea dataOnly="0" labelOnly="1" outline="0" fieldPosition="0">
        <references count="2">
          <reference field="1" count="1" selected="0">
            <x v="1421"/>
          </reference>
          <reference field="3" count="1">
            <x v="111"/>
          </reference>
        </references>
      </pivotArea>
    </format>
    <format dxfId="3845">
      <pivotArea dataOnly="0" labelOnly="1" outline="0" fieldPosition="0">
        <references count="2">
          <reference field="1" count="1" selected="0">
            <x v="1423"/>
          </reference>
          <reference field="3" count="1">
            <x v="111"/>
          </reference>
        </references>
      </pivotArea>
    </format>
    <format dxfId="3844">
      <pivotArea dataOnly="0" labelOnly="1" outline="0" fieldPosition="0">
        <references count="2">
          <reference field="1" count="1" selected="0">
            <x v="1425"/>
          </reference>
          <reference field="3" count="1">
            <x v="111"/>
          </reference>
        </references>
      </pivotArea>
    </format>
    <format dxfId="3843">
      <pivotArea outline="0" fieldPosition="0">
        <references count="2">
          <reference field="1" count="10" selected="0">
            <x v="1427"/>
            <x v="1428"/>
            <x v="1432"/>
            <x v="1433"/>
            <x v="1436"/>
            <x v="1437"/>
            <x v="1438"/>
            <x v="1439"/>
            <x v="1440"/>
            <x v="1441"/>
          </reference>
          <reference field="3" count="5" selected="0">
            <x v="9"/>
            <x v="112"/>
            <x v="3173"/>
            <x v="3365"/>
            <x v="3859"/>
          </reference>
        </references>
      </pivotArea>
    </format>
    <format dxfId="3842">
      <pivotArea dataOnly="0" labelOnly="1" outline="0" fieldPosition="0">
        <references count="1">
          <reference field="1" count="10">
            <x v="1427"/>
            <x v="1428"/>
            <x v="1432"/>
            <x v="1433"/>
            <x v="1436"/>
            <x v="1437"/>
            <x v="1438"/>
            <x v="1439"/>
            <x v="1440"/>
            <x v="1441"/>
          </reference>
        </references>
      </pivotArea>
    </format>
    <format dxfId="3841">
      <pivotArea dataOnly="0" labelOnly="1" outline="0" fieldPosition="0">
        <references count="2">
          <reference field="1" count="1" selected="0">
            <x v="1428"/>
          </reference>
          <reference field="3" count="1">
            <x v="112"/>
          </reference>
        </references>
      </pivotArea>
    </format>
    <format dxfId="3840">
      <pivotArea dataOnly="0" labelOnly="1" outline="0" fieldPosition="0">
        <references count="2">
          <reference field="1" count="1" selected="0">
            <x v="1433"/>
          </reference>
          <reference field="3" count="1">
            <x v="112"/>
          </reference>
        </references>
      </pivotArea>
    </format>
    <format dxfId="3839">
      <pivotArea dataOnly="0" labelOnly="1" outline="0" fieldPosition="0">
        <references count="2">
          <reference field="1" count="1" selected="0">
            <x v="1437"/>
          </reference>
          <reference field="3" count="1">
            <x v="112"/>
          </reference>
        </references>
      </pivotArea>
    </format>
    <format dxfId="3838">
      <pivotArea dataOnly="0" labelOnly="1" outline="0" fieldPosition="0">
        <references count="2">
          <reference field="1" count="1" selected="0">
            <x v="1439"/>
          </reference>
          <reference field="3" count="1">
            <x v="112"/>
          </reference>
        </references>
      </pivotArea>
    </format>
    <format dxfId="3837">
      <pivotArea dataOnly="0" labelOnly="1" outline="0" fieldPosition="0">
        <references count="2">
          <reference field="1" count="1" selected="0">
            <x v="1441"/>
          </reference>
          <reference field="3" count="1">
            <x v="112"/>
          </reference>
        </references>
      </pivotArea>
    </format>
    <format dxfId="3836">
      <pivotArea outline="0" fieldPosition="0">
        <references count="2">
          <reference field="1" count="10" selected="0">
            <x v="1443"/>
            <x v="1444"/>
            <x v="1448"/>
            <x v="1449"/>
            <x v="1450"/>
            <x v="1451"/>
            <x v="1452"/>
            <x v="1453"/>
            <x v="1454"/>
            <x v="1455"/>
          </reference>
          <reference field="3" count="5" selected="0">
            <x v="9"/>
            <x v="113"/>
            <x v="3173"/>
            <x v="3365"/>
            <x v="3859"/>
          </reference>
        </references>
      </pivotArea>
    </format>
    <format dxfId="3835">
      <pivotArea dataOnly="0" labelOnly="1" outline="0" fieldPosition="0">
        <references count="1">
          <reference field="1" count="10">
            <x v="1443"/>
            <x v="1444"/>
            <x v="1448"/>
            <x v="1449"/>
            <x v="1450"/>
            <x v="1451"/>
            <x v="1452"/>
            <x v="1453"/>
            <x v="1454"/>
            <x v="1455"/>
          </reference>
        </references>
      </pivotArea>
    </format>
    <format dxfId="3834">
      <pivotArea dataOnly="0" labelOnly="1" outline="0" fieldPosition="0">
        <references count="2">
          <reference field="1" count="1" selected="0">
            <x v="1444"/>
          </reference>
          <reference field="3" count="1">
            <x v="113"/>
          </reference>
        </references>
      </pivotArea>
    </format>
    <format dxfId="3833">
      <pivotArea dataOnly="0" labelOnly="1" outline="0" fieldPosition="0">
        <references count="2">
          <reference field="1" count="1" selected="0">
            <x v="1449"/>
          </reference>
          <reference field="3" count="1">
            <x v="113"/>
          </reference>
        </references>
      </pivotArea>
    </format>
    <format dxfId="3832">
      <pivotArea dataOnly="0" labelOnly="1" outline="0" fieldPosition="0">
        <references count="2">
          <reference field="1" count="1" selected="0">
            <x v="1451"/>
          </reference>
          <reference field="3" count="1">
            <x v="113"/>
          </reference>
        </references>
      </pivotArea>
    </format>
    <format dxfId="3831">
      <pivotArea dataOnly="0" labelOnly="1" outline="0" fieldPosition="0">
        <references count="2">
          <reference field="1" count="1" selected="0">
            <x v="1453"/>
          </reference>
          <reference field="3" count="1">
            <x v="113"/>
          </reference>
        </references>
      </pivotArea>
    </format>
    <format dxfId="3830">
      <pivotArea dataOnly="0" labelOnly="1" outline="0" fieldPosition="0">
        <references count="2">
          <reference field="1" count="1" selected="0">
            <x v="1455"/>
          </reference>
          <reference field="3" count="1">
            <x v="113"/>
          </reference>
        </references>
      </pivotArea>
    </format>
    <format dxfId="3829">
      <pivotArea outline="0" fieldPosition="0">
        <references count="2">
          <reference field="1" count="10" selected="0">
            <x v="1457"/>
            <x v="1458"/>
            <x v="1462"/>
            <x v="1463"/>
            <x v="1464"/>
            <x v="1465"/>
            <x v="1466"/>
            <x v="1467"/>
            <x v="1468"/>
            <x v="1469"/>
          </reference>
          <reference field="3" count="5" selected="0">
            <x v="9"/>
            <x v="114"/>
            <x v="3173"/>
            <x v="3365"/>
            <x v="3859"/>
          </reference>
        </references>
      </pivotArea>
    </format>
    <format dxfId="3828">
      <pivotArea dataOnly="0" labelOnly="1" outline="0" fieldPosition="0">
        <references count="1">
          <reference field="1" count="10">
            <x v="1457"/>
            <x v="1458"/>
            <x v="1462"/>
            <x v="1463"/>
            <x v="1464"/>
            <x v="1465"/>
            <x v="1466"/>
            <x v="1467"/>
            <x v="1468"/>
            <x v="1469"/>
          </reference>
        </references>
      </pivotArea>
    </format>
    <format dxfId="3827">
      <pivotArea dataOnly="0" labelOnly="1" outline="0" fieldPosition="0">
        <references count="2">
          <reference field="1" count="1" selected="0">
            <x v="1458"/>
          </reference>
          <reference field="3" count="1">
            <x v="114"/>
          </reference>
        </references>
      </pivotArea>
    </format>
    <format dxfId="3826">
      <pivotArea dataOnly="0" labelOnly="1" outline="0" fieldPosition="0">
        <references count="2">
          <reference field="1" count="1" selected="0">
            <x v="1463"/>
          </reference>
          <reference field="3" count="1">
            <x v="114"/>
          </reference>
        </references>
      </pivotArea>
    </format>
    <format dxfId="3825">
      <pivotArea dataOnly="0" labelOnly="1" outline="0" fieldPosition="0">
        <references count="2">
          <reference field="1" count="1" selected="0">
            <x v="1465"/>
          </reference>
          <reference field="3" count="1">
            <x v="114"/>
          </reference>
        </references>
      </pivotArea>
    </format>
    <format dxfId="3824">
      <pivotArea dataOnly="0" labelOnly="1" outline="0" fieldPosition="0">
        <references count="2">
          <reference field="1" count="1" selected="0">
            <x v="1467"/>
          </reference>
          <reference field="3" count="1">
            <x v="114"/>
          </reference>
        </references>
      </pivotArea>
    </format>
    <format dxfId="3823">
      <pivotArea dataOnly="0" labelOnly="1" outline="0" fieldPosition="0">
        <references count="2">
          <reference field="1" count="1" selected="0">
            <x v="1469"/>
          </reference>
          <reference field="3" count="1">
            <x v="114"/>
          </reference>
        </references>
      </pivotArea>
    </format>
    <format dxfId="3822">
      <pivotArea outline="0" fieldPosition="0">
        <references count="2">
          <reference field="1" count="10" selected="0">
            <x v="1471"/>
            <x v="1472"/>
            <x v="1476"/>
            <x v="1477"/>
            <x v="1478"/>
            <x v="1479"/>
            <x v="1480"/>
            <x v="1481"/>
            <x v="1482"/>
            <x v="1483"/>
          </reference>
          <reference field="3" count="5" selected="0">
            <x v="9"/>
            <x v="115"/>
            <x v="3173"/>
            <x v="3365"/>
            <x v="3859"/>
          </reference>
        </references>
      </pivotArea>
    </format>
    <format dxfId="3821">
      <pivotArea dataOnly="0" labelOnly="1" outline="0" fieldPosition="0">
        <references count="1">
          <reference field="1" count="10">
            <x v="1471"/>
            <x v="1472"/>
            <x v="1476"/>
            <x v="1477"/>
            <x v="1478"/>
            <x v="1479"/>
            <x v="1480"/>
            <x v="1481"/>
            <x v="1482"/>
            <x v="1483"/>
          </reference>
        </references>
      </pivotArea>
    </format>
    <format dxfId="3820">
      <pivotArea dataOnly="0" labelOnly="1" outline="0" fieldPosition="0">
        <references count="2">
          <reference field="1" count="1" selected="0">
            <x v="1472"/>
          </reference>
          <reference field="3" count="1">
            <x v="115"/>
          </reference>
        </references>
      </pivotArea>
    </format>
    <format dxfId="3819">
      <pivotArea dataOnly="0" labelOnly="1" outline="0" fieldPosition="0">
        <references count="2">
          <reference field="1" count="1" selected="0">
            <x v="1477"/>
          </reference>
          <reference field="3" count="1">
            <x v="115"/>
          </reference>
        </references>
      </pivotArea>
    </format>
    <format dxfId="3818">
      <pivotArea dataOnly="0" labelOnly="1" outline="0" fieldPosition="0">
        <references count="2">
          <reference field="1" count="1" selected="0">
            <x v="1479"/>
          </reference>
          <reference field="3" count="1">
            <x v="115"/>
          </reference>
        </references>
      </pivotArea>
    </format>
    <format dxfId="3817">
      <pivotArea dataOnly="0" labelOnly="1" outline="0" fieldPosition="0">
        <references count="2">
          <reference field="1" count="1" selected="0">
            <x v="1481"/>
          </reference>
          <reference field="3" count="1">
            <x v="115"/>
          </reference>
        </references>
      </pivotArea>
    </format>
    <format dxfId="3816">
      <pivotArea dataOnly="0" labelOnly="1" outline="0" fieldPosition="0">
        <references count="2">
          <reference field="1" count="1" selected="0">
            <x v="1483"/>
          </reference>
          <reference field="3" count="1">
            <x v="115"/>
          </reference>
        </references>
      </pivotArea>
    </format>
    <format dxfId="3815">
      <pivotArea outline="0" fieldPosition="0">
        <references count="2">
          <reference field="1" count="10" selected="0">
            <x v="1511"/>
            <x v="1512"/>
            <x v="1520"/>
            <x v="1521"/>
            <x v="1524"/>
            <x v="1525"/>
            <x v="1526"/>
            <x v="1527"/>
            <x v="1528"/>
            <x v="1529"/>
          </reference>
          <reference field="3" count="5" selected="0">
            <x v="9"/>
            <x v="118"/>
            <x v="3173"/>
            <x v="3365"/>
            <x v="3859"/>
          </reference>
        </references>
      </pivotArea>
    </format>
    <format dxfId="3814">
      <pivotArea dataOnly="0" labelOnly="1" outline="0" fieldPosition="0">
        <references count="1">
          <reference field="1" count="10">
            <x v="1511"/>
            <x v="1512"/>
            <x v="1520"/>
            <x v="1521"/>
            <x v="1524"/>
            <x v="1525"/>
            <x v="1526"/>
            <x v="1527"/>
            <x v="1528"/>
            <x v="1529"/>
          </reference>
        </references>
      </pivotArea>
    </format>
    <format dxfId="3813">
      <pivotArea dataOnly="0" labelOnly="1" outline="0" fieldPosition="0">
        <references count="2">
          <reference field="1" count="1" selected="0">
            <x v="1512"/>
          </reference>
          <reference field="3" count="1">
            <x v="118"/>
          </reference>
        </references>
      </pivotArea>
    </format>
    <format dxfId="3812">
      <pivotArea dataOnly="0" labelOnly="1" outline="0" fieldPosition="0">
        <references count="2">
          <reference field="1" count="1" selected="0">
            <x v="1521"/>
          </reference>
          <reference field="3" count="1">
            <x v="118"/>
          </reference>
        </references>
      </pivotArea>
    </format>
    <format dxfId="3811">
      <pivotArea dataOnly="0" labelOnly="1" outline="0" fieldPosition="0">
        <references count="2">
          <reference field="1" count="1" selected="0">
            <x v="1525"/>
          </reference>
          <reference field="3" count="1">
            <x v="118"/>
          </reference>
        </references>
      </pivotArea>
    </format>
    <format dxfId="3810">
      <pivotArea dataOnly="0" labelOnly="1" outline="0" fieldPosition="0">
        <references count="2">
          <reference field="1" count="1" selected="0">
            <x v="1527"/>
          </reference>
          <reference field="3" count="1">
            <x v="118"/>
          </reference>
        </references>
      </pivotArea>
    </format>
    <format dxfId="3809">
      <pivotArea dataOnly="0" labelOnly="1" outline="0" fieldPosition="0">
        <references count="2">
          <reference field="1" count="1" selected="0">
            <x v="1529"/>
          </reference>
          <reference field="3" count="1">
            <x v="118"/>
          </reference>
        </references>
      </pivotArea>
    </format>
    <format dxfId="3808">
      <pivotArea outline="0" fieldPosition="0">
        <references count="2">
          <reference field="1" count="10" selected="0">
            <x v="1531"/>
            <x v="1532"/>
            <x v="1536"/>
            <x v="1537"/>
            <x v="1538"/>
            <x v="1539"/>
            <x v="1540"/>
            <x v="1541"/>
            <x v="1542"/>
            <x v="1543"/>
          </reference>
          <reference field="3" count="5" selected="0">
            <x v="9"/>
            <x v="119"/>
            <x v="3173"/>
            <x v="3365"/>
            <x v="3859"/>
          </reference>
        </references>
      </pivotArea>
    </format>
    <format dxfId="3807">
      <pivotArea dataOnly="0" labelOnly="1" outline="0" fieldPosition="0">
        <references count="1">
          <reference field="1" count="10">
            <x v="1531"/>
            <x v="1532"/>
            <x v="1536"/>
            <x v="1537"/>
            <x v="1538"/>
            <x v="1539"/>
            <x v="1540"/>
            <x v="1541"/>
            <x v="1542"/>
            <x v="1543"/>
          </reference>
        </references>
      </pivotArea>
    </format>
    <format dxfId="3806">
      <pivotArea dataOnly="0" labelOnly="1" outline="0" fieldPosition="0">
        <references count="2">
          <reference field="1" count="1" selected="0">
            <x v="1532"/>
          </reference>
          <reference field="3" count="1">
            <x v="119"/>
          </reference>
        </references>
      </pivotArea>
    </format>
    <format dxfId="3805">
      <pivotArea dataOnly="0" labelOnly="1" outline="0" fieldPosition="0">
        <references count="2">
          <reference field="1" count="1" selected="0">
            <x v="1537"/>
          </reference>
          <reference field="3" count="1">
            <x v="119"/>
          </reference>
        </references>
      </pivotArea>
    </format>
    <format dxfId="3804">
      <pivotArea dataOnly="0" labelOnly="1" outline="0" fieldPosition="0">
        <references count="2">
          <reference field="1" count="1" selected="0">
            <x v="1539"/>
          </reference>
          <reference field="3" count="1">
            <x v="119"/>
          </reference>
        </references>
      </pivotArea>
    </format>
    <format dxfId="3803">
      <pivotArea dataOnly="0" labelOnly="1" outline="0" fieldPosition="0">
        <references count="2">
          <reference field="1" count="1" selected="0">
            <x v="1541"/>
          </reference>
          <reference field="3" count="1">
            <x v="119"/>
          </reference>
        </references>
      </pivotArea>
    </format>
    <format dxfId="3802">
      <pivotArea dataOnly="0" labelOnly="1" outline="0" fieldPosition="0">
        <references count="2">
          <reference field="1" count="1" selected="0">
            <x v="1543"/>
          </reference>
          <reference field="3" count="1">
            <x v="119"/>
          </reference>
        </references>
      </pivotArea>
    </format>
    <format dxfId="3801">
      <pivotArea outline="0" fieldPosition="0">
        <references count="2">
          <reference field="1" count="10" selected="0">
            <x v="1545"/>
            <x v="1546"/>
            <x v="1550"/>
            <x v="1551"/>
            <x v="1552"/>
            <x v="1553"/>
            <x v="1554"/>
            <x v="1555"/>
            <x v="1556"/>
            <x v="1557"/>
          </reference>
          <reference field="3" count="5" selected="0">
            <x v="9"/>
            <x v="120"/>
            <x v="3173"/>
            <x v="3365"/>
            <x v="3859"/>
          </reference>
        </references>
      </pivotArea>
    </format>
    <format dxfId="3800">
      <pivotArea dataOnly="0" labelOnly="1" outline="0" fieldPosition="0">
        <references count="1">
          <reference field="1" count="10">
            <x v="1545"/>
            <x v="1546"/>
            <x v="1550"/>
            <x v="1551"/>
            <x v="1552"/>
            <x v="1553"/>
            <x v="1554"/>
            <x v="1555"/>
            <x v="1556"/>
            <x v="1557"/>
          </reference>
        </references>
      </pivotArea>
    </format>
    <format dxfId="3799">
      <pivotArea dataOnly="0" labelOnly="1" outline="0" fieldPosition="0">
        <references count="2">
          <reference field="1" count="1" selected="0">
            <x v="1546"/>
          </reference>
          <reference field="3" count="1">
            <x v="120"/>
          </reference>
        </references>
      </pivotArea>
    </format>
    <format dxfId="3798">
      <pivotArea dataOnly="0" labelOnly="1" outline="0" fieldPosition="0">
        <references count="2">
          <reference field="1" count="1" selected="0">
            <x v="1551"/>
          </reference>
          <reference field="3" count="1">
            <x v="120"/>
          </reference>
        </references>
      </pivotArea>
    </format>
    <format dxfId="3797">
      <pivotArea dataOnly="0" labelOnly="1" outline="0" fieldPosition="0">
        <references count="2">
          <reference field="1" count="1" selected="0">
            <x v="1553"/>
          </reference>
          <reference field="3" count="1">
            <x v="120"/>
          </reference>
        </references>
      </pivotArea>
    </format>
    <format dxfId="3796">
      <pivotArea dataOnly="0" labelOnly="1" outline="0" fieldPosition="0">
        <references count="2">
          <reference field="1" count="1" selected="0">
            <x v="1555"/>
          </reference>
          <reference field="3" count="1">
            <x v="120"/>
          </reference>
        </references>
      </pivotArea>
    </format>
    <format dxfId="3795">
      <pivotArea dataOnly="0" labelOnly="1" outline="0" fieldPosition="0">
        <references count="2">
          <reference field="1" count="1" selected="0">
            <x v="1557"/>
          </reference>
          <reference field="3" count="1">
            <x v="120"/>
          </reference>
        </references>
      </pivotArea>
    </format>
    <format dxfId="3794">
      <pivotArea outline="0" fieldPosition="0">
        <references count="2">
          <reference field="1" count="10" selected="0">
            <x v="1559"/>
            <x v="1560"/>
            <x v="1564"/>
            <x v="1565"/>
            <x v="1566"/>
            <x v="1567"/>
            <x v="1568"/>
            <x v="1569"/>
            <x v="1570"/>
            <x v="1571"/>
          </reference>
          <reference field="3" count="5" selected="0">
            <x v="9"/>
            <x v="121"/>
            <x v="3173"/>
            <x v="3365"/>
            <x v="3859"/>
          </reference>
        </references>
      </pivotArea>
    </format>
    <format dxfId="3793">
      <pivotArea dataOnly="0" labelOnly="1" outline="0" fieldPosition="0">
        <references count="1">
          <reference field="1" count="10">
            <x v="1559"/>
            <x v="1560"/>
            <x v="1564"/>
            <x v="1565"/>
            <x v="1566"/>
            <x v="1567"/>
            <x v="1568"/>
            <x v="1569"/>
            <x v="1570"/>
            <x v="1571"/>
          </reference>
        </references>
      </pivotArea>
    </format>
    <format dxfId="3792">
      <pivotArea dataOnly="0" labelOnly="1" outline="0" fieldPosition="0">
        <references count="2">
          <reference field="1" count="1" selected="0">
            <x v="1560"/>
          </reference>
          <reference field="3" count="1">
            <x v="121"/>
          </reference>
        </references>
      </pivotArea>
    </format>
    <format dxfId="3791">
      <pivotArea dataOnly="0" labelOnly="1" outline="0" fieldPosition="0">
        <references count="2">
          <reference field="1" count="1" selected="0">
            <x v="1565"/>
          </reference>
          <reference field="3" count="1">
            <x v="121"/>
          </reference>
        </references>
      </pivotArea>
    </format>
    <format dxfId="3790">
      <pivotArea dataOnly="0" labelOnly="1" outline="0" fieldPosition="0">
        <references count="2">
          <reference field="1" count="1" selected="0">
            <x v="1567"/>
          </reference>
          <reference field="3" count="1">
            <x v="121"/>
          </reference>
        </references>
      </pivotArea>
    </format>
    <format dxfId="3789">
      <pivotArea dataOnly="0" labelOnly="1" outline="0" fieldPosition="0">
        <references count="2">
          <reference field="1" count="1" selected="0">
            <x v="1569"/>
          </reference>
          <reference field="3" count="1">
            <x v="121"/>
          </reference>
        </references>
      </pivotArea>
    </format>
    <format dxfId="3788">
      <pivotArea dataOnly="0" labelOnly="1" outline="0" fieldPosition="0">
        <references count="2">
          <reference field="1" count="1" selected="0">
            <x v="1571"/>
          </reference>
          <reference field="3" count="1">
            <x v="121"/>
          </reference>
        </references>
      </pivotArea>
    </format>
    <format dxfId="3787">
      <pivotArea outline="0" fieldPosition="0">
        <references count="2">
          <reference field="1" count="10" selected="0">
            <x v="1573"/>
            <x v="1574"/>
            <x v="1578"/>
            <x v="1579"/>
            <x v="1580"/>
            <x v="1581"/>
            <x v="1582"/>
            <x v="1583"/>
            <x v="1584"/>
            <x v="1585"/>
          </reference>
          <reference field="3" count="5" selected="0">
            <x v="9"/>
            <x v="122"/>
            <x v="3173"/>
            <x v="3365"/>
            <x v="3859"/>
          </reference>
        </references>
      </pivotArea>
    </format>
    <format dxfId="3786">
      <pivotArea dataOnly="0" labelOnly="1" outline="0" fieldPosition="0">
        <references count="1">
          <reference field="1" count="10">
            <x v="1573"/>
            <x v="1574"/>
            <x v="1578"/>
            <x v="1579"/>
            <x v="1580"/>
            <x v="1581"/>
            <x v="1582"/>
            <x v="1583"/>
            <x v="1584"/>
            <x v="1585"/>
          </reference>
        </references>
      </pivotArea>
    </format>
    <format dxfId="3785">
      <pivotArea dataOnly="0" labelOnly="1" outline="0" fieldPosition="0">
        <references count="2">
          <reference field="1" count="1" selected="0">
            <x v="1574"/>
          </reference>
          <reference field="3" count="1">
            <x v="122"/>
          </reference>
        </references>
      </pivotArea>
    </format>
    <format dxfId="3784">
      <pivotArea dataOnly="0" labelOnly="1" outline="0" fieldPosition="0">
        <references count="2">
          <reference field="1" count="1" selected="0">
            <x v="1579"/>
          </reference>
          <reference field="3" count="1">
            <x v="122"/>
          </reference>
        </references>
      </pivotArea>
    </format>
    <format dxfId="3783">
      <pivotArea dataOnly="0" labelOnly="1" outline="0" fieldPosition="0">
        <references count="2">
          <reference field="1" count="1" selected="0">
            <x v="1581"/>
          </reference>
          <reference field="3" count="1">
            <x v="122"/>
          </reference>
        </references>
      </pivotArea>
    </format>
    <format dxfId="3782">
      <pivotArea dataOnly="0" labelOnly="1" outline="0" fieldPosition="0">
        <references count="2">
          <reference field="1" count="1" selected="0">
            <x v="1583"/>
          </reference>
          <reference field="3" count="1">
            <x v="122"/>
          </reference>
        </references>
      </pivotArea>
    </format>
    <format dxfId="3781">
      <pivotArea dataOnly="0" labelOnly="1" outline="0" fieldPosition="0">
        <references count="2">
          <reference field="1" count="1" selected="0">
            <x v="1585"/>
          </reference>
          <reference field="3" count="1">
            <x v="122"/>
          </reference>
        </references>
      </pivotArea>
    </format>
    <format dxfId="3780">
      <pivotArea outline="0" fieldPosition="0">
        <references count="2">
          <reference field="1" count="10" selected="0">
            <x v="1587"/>
            <x v="1588"/>
            <x v="1592"/>
            <x v="1593"/>
            <x v="1594"/>
            <x v="1595"/>
            <x v="1596"/>
            <x v="1597"/>
            <x v="1598"/>
            <x v="1599"/>
          </reference>
          <reference field="3" count="5" selected="0">
            <x v="9"/>
            <x v="123"/>
            <x v="3173"/>
            <x v="3365"/>
            <x v="3859"/>
          </reference>
        </references>
      </pivotArea>
    </format>
    <format dxfId="3779">
      <pivotArea dataOnly="0" labelOnly="1" outline="0" fieldPosition="0">
        <references count="1">
          <reference field="1" count="10">
            <x v="1587"/>
            <x v="1588"/>
            <x v="1592"/>
            <x v="1593"/>
            <x v="1594"/>
            <x v="1595"/>
            <x v="1596"/>
            <x v="1597"/>
            <x v="1598"/>
            <x v="1599"/>
          </reference>
        </references>
      </pivotArea>
    </format>
    <format dxfId="3778">
      <pivotArea dataOnly="0" labelOnly="1" outline="0" fieldPosition="0">
        <references count="2">
          <reference field="1" count="1" selected="0">
            <x v="1588"/>
          </reference>
          <reference field="3" count="1">
            <x v="123"/>
          </reference>
        </references>
      </pivotArea>
    </format>
    <format dxfId="3777">
      <pivotArea dataOnly="0" labelOnly="1" outline="0" fieldPosition="0">
        <references count="2">
          <reference field="1" count="1" selected="0">
            <x v="1593"/>
          </reference>
          <reference field="3" count="1">
            <x v="123"/>
          </reference>
        </references>
      </pivotArea>
    </format>
    <format dxfId="3776">
      <pivotArea dataOnly="0" labelOnly="1" outline="0" fieldPosition="0">
        <references count="2">
          <reference field="1" count="1" selected="0">
            <x v="1595"/>
          </reference>
          <reference field="3" count="1">
            <x v="123"/>
          </reference>
        </references>
      </pivotArea>
    </format>
    <format dxfId="3775">
      <pivotArea dataOnly="0" labelOnly="1" outline="0" fieldPosition="0">
        <references count="2">
          <reference field="1" count="1" selected="0">
            <x v="1597"/>
          </reference>
          <reference field="3" count="1">
            <x v="123"/>
          </reference>
        </references>
      </pivotArea>
    </format>
    <format dxfId="3774">
      <pivotArea dataOnly="0" labelOnly="1" outline="0" fieldPosition="0">
        <references count="2">
          <reference field="1" count="1" selected="0">
            <x v="1599"/>
          </reference>
          <reference field="3" count="1">
            <x v="123"/>
          </reference>
        </references>
      </pivotArea>
    </format>
    <format dxfId="3773">
      <pivotArea outline="0" fieldPosition="0">
        <references count="2">
          <reference field="1" count="10" selected="0">
            <x v="1601"/>
            <x v="1602"/>
            <x v="1606"/>
            <x v="1607"/>
            <x v="1608"/>
            <x v="1609"/>
            <x v="1610"/>
            <x v="1611"/>
            <x v="1612"/>
            <x v="1613"/>
          </reference>
          <reference field="3" count="5" selected="0">
            <x v="9"/>
            <x v="124"/>
            <x v="3173"/>
            <x v="3365"/>
            <x v="3859"/>
          </reference>
        </references>
      </pivotArea>
    </format>
    <format dxfId="3772">
      <pivotArea dataOnly="0" labelOnly="1" outline="0" fieldPosition="0">
        <references count="1">
          <reference field="1" count="10">
            <x v="1601"/>
            <x v="1602"/>
            <x v="1606"/>
            <x v="1607"/>
            <x v="1608"/>
            <x v="1609"/>
            <x v="1610"/>
            <x v="1611"/>
            <x v="1612"/>
            <x v="1613"/>
          </reference>
        </references>
      </pivotArea>
    </format>
    <format dxfId="3771">
      <pivotArea dataOnly="0" labelOnly="1" outline="0" fieldPosition="0">
        <references count="2">
          <reference field="1" count="1" selected="0">
            <x v="1602"/>
          </reference>
          <reference field="3" count="1">
            <x v="124"/>
          </reference>
        </references>
      </pivotArea>
    </format>
    <format dxfId="3770">
      <pivotArea dataOnly="0" labelOnly="1" outline="0" fieldPosition="0">
        <references count="2">
          <reference field="1" count="1" selected="0">
            <x v="1607"/>
          </reference>
          <reference field="3" count="1">
            <x v="124"/>
          </reference>
        </references>
      </pivotArea>
    </format>
    <format dxfId="3769">
      <pivotArea dataOnly="0" labelOnly="1" outline="0" fieldPosition="0">
        <references count="2">
          <reference field="1" count="1" selected="0">
            <x v="1609"/>
          </reference>
          <reference field="3" count="1">
            <x v="124"/>
          </reference>
        </references>
      </pivotArea>
    </format>
    <format dxfId="3768">
      <pivotArea dataOnly="0" labelOnly="1" outline="0" fieldPosition="0">
        <references count="2">
          <reference field="1" count="1" selected="0">
            <x v="1611"/>
          </reference>
          <reference field="3" count="1">
            <x v="124"/>
          </reference>
        </references>
      </pivotArea>
    </format>
    <format dxfId="3767">
      <pivotArea dataOnly="0" labelOnly="1" outline="0" fieldPosition="0">
        <references count="2">
          <reference field="1" count="1" selected="0">
            <x v="1613"/>
          </reference>
          <reference field="3" count="1">
            <x v="124"/>
          </reference>
        </references>
      </pivotArea>
    </format>
    <format dxfId="3766">
      <pivotArea outline="0" fieldPosition="0">
        <references count="2">
          <reference field="1" count="10" selected="0">
            <x v="1615"/>
            <x v="1616"/>
            <x v="1620"/>
            <x v="1621"/>
            <x v="1622"/>
            <x v="1623"/>
            <x v="1624"/>
            <x v="1625"/>
            <x v="1626"/>
            <x v="1627"/>
          </reference>
          <reference field="3" count="5" selected="0">
            <x v="9"/>
            <x v="125"/>
            <x v="3173"/>
            <x v="3365"/>
            <x v="3859"/>
          </reference>
        </references>
      </pivotArea>
    </format>
    <format dxfId="3765">
      <pivotArea dataOnly="0" labelOnly="1" outline="0" fieldPosition="0">
        <references count="1">
          <reference field="1" count="10">
            <x v="1615"/>
            <x v="1616"/>
            <x v="1620"/>
            <x v="1621"/>
            <x v="1622"/>
            <x v="1623"/>
            <x v="1624"/>
            <x v="1625"/>
            <x v="1626"/>
            <x v="1627"/>
          </reference>
        </references>
      </pivotArea>
    </format>
    <format dxfId="3764">
      <pivotArea dataOnly="0" labelOnly="1" outline="0" fieldPosition="0">
        <references count="2">
          <reference field="1" count="1" selected="0">
            <x v="1616"/>
          </reference>
          <reference field="3" count="1">
            <x v="125"/>
          </reference>
        </references>
      </pivotArea>
    </format>
    <format dxfId="3763">
      <pivotArea dataOnly="0" labelOnly="1" outline="0" fieldPosition="0">
        <references count="2">
          <reference field="1" count="1" selected="0">
            <x v="1621"/>
          </reference>
          <reference field="3" count="1">
            <x v="125"/>
          </reference>
        </references>
      </pivotArea>
    </format>
    <format dxfId="3762">
      <pivotArea dataOnly="0" labelOnly="1" outline="0" fieldPosition="0">
        <references count="2">
          <reference field="1" count="1" selected="0">
            <x v="1623"/>
          </reference>
          <reference field="3" count="1">
            <x v="125"/>
          </reference>
        </references>
      </pivotArea>
    </format>
    <format dxfId="3761">
      <pivotArea dataOnly="0" labelOnly="1" outline="0" fieldPosition="0">
        <references count="2">
          <reference field="1" count="1" selected="0">
            <x v="1625"/>
          </reference>
          <reference field="3" count="1">
            <x v="125"/>
          </reference>
        </references>
      </pivotArea>
    </format>
    <format dxfId="3760">
      <pivotArea dataOnly="0" labelOnly="1" outline="0" fieldPosition="0">
        <references count="2">
          <reference field="1" count="1" selected="0">
            <x v="1627"/>
          </reference>
          <reference field="3" count="1">
            <x v="125"/>
          </reference>
        </references>
      </pivotArea>
    </format>
    <format dxfId="3759">
      <pivotArea outline="0" fieldPosition="0">
        <references count="2">
          <reference field="1" count="10" selected="0">
            <x v="1629"/>
            <x v="1630"/>
            <x v="1634"/>
            <x v="1635"/>
            <x v="1636"/>
            <x v="1637"/>
            <x v="1638"/>
            <x v="1639"/>
            <x v="1640"/>
            <x v="1641"/>
          </reference>
          <reference field="3" count="5" selected="0">
            <x v="9"/>
            <x v="126"/>
            <x v="3173"/>
            <x v="3365"/>
            <x v="3859"/>
          </reference>
        </references>
      </pivotArea>
    </format>
    <format dxfId="3758">
      <pivotArea dataOnly="0" labelOnly="1" outline="0" fieldPosition="0">
        <references count="1">
          <reference field="1" count="10">
            <x v="1629"/>
            <x v="1630"/>
            <x v="1634"/>
            <x v="1635"/>
            <x v="1636"/>
            <x v="1637"/>
            <x v="1638"/>
            <x v="1639"/>
            <x v="1640"/>
            <x v="1641"/>
          </reference>
        </references>
      </pivotArea>
    </format>
    <format dxfId="3757">
      <pivotArea dataOnly="0" labelOnly="1" outline="0" fieldPosition="0">
        <references count="2">
          <reference field="1" count="1" selected="0">
            <x v="1630"/>
          </reference>
          <reference field="3" count="1">
            <x v="126"/>
          </reference>
        </references>
      </pivotArea>
    </format>
    <format dxfId="3756">
      <pivotArea dataOnly="0" labelOnly="1" outline="0" fieldPosition="0">
        <references count="2">
          <reference field="1" count="1" selected="0">
            <x v="1635"/>
          </reference>
          <reference field="3" count="1">
            <x v="126"/>
          </reference>
        </references>
      </pivotArea>
    </format>
    <format dxfId="3755">
      <pivotArea dataOnly="0" labelOnly="1" outline="0" fieldPosition="0">
        <references count="2">
          <reference field="1" count="1" selected="0">
            <x v="1637"/>
          </reference>
          <reference field="3" count="1">
            <x v="126"/>
          </reference>
        </references>
      </pivotArea>
    </format>
    <format dxfId="3754">
      <pivotArea dataOnly="0" labelOnly="1" outline="0" fieldPosition="0">
        <references count="2">
          <reference field="1" count="1" selected="0">
            <x v="1639"/>
          </reference>
          <reference field="3" count="1">
            <x v="126"/>
          </reference>
        </references>
      </pivotArea>
    </format>
    <format dxfId="3753">
      <pivotArea dataOnly="0" labelOnly="1" outline="0" fieldPosition="0">
        <references count="2">
          <reference field="1" count="1" selected="0">
            <x v="1641"/>
          </reference>
          <reference field="3" count="1">
            <x v="126"/>
          </reference>
        </references>
      </pivotArea>
    </format>
    <format dxfId="3752">
      <pivotArea outline="0" fieldPosition="0">
        <references count="2">
          <reference field="1" count="10" selected="0">
            <x v="1671"/>
            <x v="1672"/>
            <x v="1676"/>
            <x v="1677"/>
            <x v="1678"/>
            <x v="1679"/>
            <x v="1680"/>
            <x v="1681"/>
            <x v="1682"/>
            <x v="1683"/>
          </reference>
          <reference field="3" count="5" selected="0">
            <x v="9"/>
            <x v="128"/>
            <x v="3173"/>
            <x v="3365"/>
            <x v="3859"/>
          </reference>
        </references>
      </pivotArea>
    </format>
    <format dxfId="3751">
      <pivotArea dataOnly="0" labelOnly="1" outline="0" fieldPosition="0">
        <references count="1">
          <reference field="1" count="10">
            <x v="1671"/>
            <x v="1672"/>
            <x v="1676"/>
            <x v="1677"/>
            <x v="1678"/>
            <x v="1679"/>
            <x v="1680"/>
            <x v="1681"/>
            <x v="1682"/>
            <x v="1683"/>
          </reference>
        </references>
      </pivotArea>
    </format>
    <format dxfId="3750">
      <pivotArea dataOnly="0" labelOnly="1" outline="0" fieldPosition="0">
        <references count="2">
          <reference field="1" count="1" selected="0">
            <x v="1672"/>
          </reference>
          <reference field="3" count="1">
            <x v="128"/>
          </reference>
        </references>
      </pivotArea>
    </format>
    <format dxfId="3749">
      <pivotArea dataOnly="0" labelOnly="1" outline="0" fieldPosition="0">
        <references count="2">
          <reference field="1" count="1" selected="0">
            <x v="1677"/>
          </reference>
          <reference field="3" count="1">
            <x v="128"/>
          </reference>
        </references>
      </pivotArea>
    </format>
    <format dxfId="3748">
      <pivotArea dataOnly="0" labelOnly="1" outline="0" fieldPosition="0">
        <references count="2">
          <reference field="1" count="1" selected="0">
            <x v="1679"/>
          </reference>
          <reference field="3" count="1">
            <x v="128"/>
          </reference>
        </references>
      </pivotArea>
    </format>
    <format dxfId="3747">
      <pivotArea dataOnly="0" labelOnly="1" outline="0" fieldPosition="0">
        <references count="2">
          <reference field="1" count="1" selected="0">
            <x v="1681"/>
          </reference>
          <reference field="3" count="1">
            <x v="128"/>
          </reference>
        </references>
      </pivotArea>
    </format>
    <format dxfId="3746">
      <pivotArea dataOnly="0" labelOnly="1" outline="0" fieldPosition="0">
        <references count="2">
          <reference field="1" count="1" selected="0">
            <x v="1683"/>
          </reference>
          <reference field="3" count="1">
            <x v="128"/>
          </reference>
        </references>
      </pivotArea>
    </format>
    <format dxfId="3745">
      <pivotArea outline="0" fieldPosition="0">
        <references count="2">
          <reference field="1" count="10" selected="0">
            <x v="1685"/>
            <x v="1686"/>
            <x v="1691"/>
            <x v="1692"/>
            <x v="1693"/>
            <x v="1694"/>
            <x v="1695"/>
            <x v="1696"/>
            <x v="1697"/>
            <x v="1698"/>
          </reference>
          <reference field="3" count="5" selected="0">
            <x v="9"/>
            <x v="129"/>
            <x v="3173"/>
            <x v="3365"/>
            <x v="3859"/>
          </reference>
        </references>
      </pivotArea>
    </format>
    <format dxfId="3744">
      <pivotArea dataOnly="0" labelOnly="1" outline="0" fieldPosition="0">
        <references count="1">
          <reference field="1" count="10">
            <x v="1685"/>
            <x v="1686"/>
            <x v="1691"/>
            <x v="1692"/>
            <x v="1693"/>
            <x v="1694"/>
            <x v="1695"/>
            <x v="1696"/>
            <x v="1697"/>
            <x v="1698"/>
          </reference>
        </references>
      </pivotArea>
    </format>
    <format dxfId="3743">
      <pivotArea dataOnly="0" labelOnly="1" outline="0" fieldPosition="0">
        <references count="2">
          <reference field="1" count="1" selected="0">
            <x v="1686"/>
          </reference>
          <reference field="3" count="1">
            <x v="129"/>
          </reference>
        </references>
      </pivotArea>
    </format>
    <format dxfId="3742">
      <pivotArea dataOnly="0" labelOnly="1" outline="0" fieldPosition="0">
        <references count="2">
          <reference field="1" count="1" selected="0">
            <x v="1692"/>
          </reference>
          <reference field="3" count="1">
            <x v="129"/>
          </reference>
        </references>
      </pivotArea>
    </format>
    <format dxfId="3741">
      <pivotArea dataOnly="0" labelOnly="1" outline="0" fieldPosition="0">
        <references count="2">
          <reference field="1" count="1" selected="0">
            <x v="1694"/>
          </reference>
          <reference field="3" count="1">
            <x v="129"/>
          </reference>
        </references>
      </pivotArea>
    </format>
    <format dxfId="3740">
      <pivotArea dataOnly="0" labelOnly="1" outline="0" fieldPosition="0">
        <references count="2">
          <reference field="1" count="1" selected="0">
            <x v="1696"/>
          </reference>
          <reference field="3" count="1">
            <x v="129"/>
          </reference>
        </references>
      </pivotArea>
    </format>
    <format dxfId="3739">
      <pivotArea dataOnly="0" labelOnly="1" outline="0" fieldPosition="0">
        <references count="2">
          <reference field="1" count="1" selected="0">
            <x v="1698"/>
          </reference>
          <reference field="3" count="1">
            <x v="129"/>
          </reference>
        </references>
      </pivotArea>
    </format>
    <format dxfId="3738">
      <pivotArea outline="0" fieldPosition="0">
        <references count="2">
          <reference field="1" count="10" selected="0">
            <x v="1700"/>
            <x v="1701"/>
            <x v="1705"/>
            <x v="1706"/>
            <x v="1709"/>
            <x v="1710"/>
            <x v="1711"/>
            <x v="1712"/>
            <x v="1713"/>
            <x v="1714"/>
          </reference>
          <reference field="3" count="5" selected="0">
            <x v="9"/>
            <x v="130"/>
            <x v="3173"/>
            <x v="3365"/>
            <x v="3859"/>
          </reference>
        </references>
      </pivotArea>
    </format>
    <format dxfId="3737">
      <pivotArea dataOnly="0" labelOnly="1" outline="0" fieldPosition="0">
        <references count="1">
          <reference field="1" count="10">
            <x v="1700"/>
            <x v="1701"/>
            <x v="1705"/>
            <x v="1706"/>
            <x v="1709"/>
            <x v="1710"/>
            <x v="1711"/>
            <x v="1712"/>
            <x v="1713"/>
            <x v="1714"/>
          </reference>
        </references>
      </pivotArea>
    </format>
    <format dxfId="3736">
      <pivotArea dataOnly="0" labelOnly="1" outline="0" fieldPosition="0">
        <references count="2">
          <reference field="1" count="1" selected="0">
            <x v="1701"/>
          </reference>
          <reference field="3" count="1">
            <x v="130"/>
          </reference>
        </references>
      </pivotArea>
    </format>
    <format dxfId="3735">
      <pivotArea dataOnly="0" labelOnly="1" outline="0" fieldPosition="0">
        <references count="2">
          <reference field="1" count="1" selected="0">
            <x v="1706"/>
          </reference>
          <reference field="3" count="1">
            <x v="130"/>
          </reference>
        </references>
      </pivotArea>
    </format>
    <format dxfId="3734">
      <pivotArea dataOnly="0" labelOnly="1" outline="0" fieldPosition="0">
        <references count="2">
          <reference field="1" count="1" selected="0">
            <x v="1710"/>
          </reference>
          <reference field="3" count="1">
            <x v="130"/>
          </reference>
        </references>
      </pivotArea>
    </format>
    <format dxfId="3733">
      <pivotArea dataOnly="0" labelOnly="1" outline="0" fieldPosition="0">
        <references count="2">
          <reference field="1" count="1" selected="0">
            <x v="1712"/>
          </reference>
          <reference field="3" count="1">
            <x v="130"/>
          </reference>
        </references>
      </pivotArea>
    </format>
    <format dxfId="3732">
      <pivotArea dataOnly="0" labelOnly="1" outline="0" fieldPosition="0">
        <references count="2">
          <reference field="1" count="1" selected="0">
            <x v="1714"/>
          </reference>
          <reference field="3" count="1">
            <x v="130"/>
          </reference>
        </references>
      </pivotArea>
    </format>
    <format dxfId="3731">
      <pivotArea outline="0" fieldPosition="0">
        <references count="2">
          <reference field="1" count="10" selected="0">
            <x v="1716"/>
            <x v="1717"/>
            <x v="1721"/>
            <x v="1722"/>
            <x v="1723"/>
            <x v="1724"/>
            <x v="1725"/>
            <x v="1726"/>
            <x v="1727"/>
            <x v="1728"/>
          </reference>
          <reference field="3" count="5" selected="0">
            <x v="9"/>
            <x v="131"/>
            <x v="3173"/>
            <x v="3365"/>
            <x v="3859"/>
          </reference>
        </references>
      </pivotArea>
    </format>
    <format dxfId="3730">
      <pivotArea dataOnly="0" labelOnly="1" outline="0" fieldPosition="0">
        <references count="1">
          <reference field="1" count="10">
            <x v="1716"/>
            <x v="1717"/>
            <x v="1721"/>
            <x v="1722"/>
            <x v="1723"/>
            <x v="1724"/>
            <x v="1725"/>
            <x v="1726"/>
            <x v="1727"/>
            <x v="1728"/>
          </reference>
        </references>
      </pivotArea>
    </format>
    <format dxfId="3729">
      <pivotArea dataOnly="0" labelOnly="1" outline="0" fieldPosition="0">
        <references count="2">
          <reference field="1" count="1" selected="0">
            <x v="1717"/>
          </reference>
          <reference field="3" count="1">
            <x v="131"/>
          </reference>
        </references>
      </pivotArea>
    </format>
    <format dxfId="3728">
      <pivotArea dataOnly="0" labelOnly="1" outline="0" fieldPosition="0">
        <references count="2">
          <reference field="1" count="1" selected="0">
            <x v="1722"/>
          </reference>
          <reference field="3" count="1">
            <x v="131"/>
          </reference>
        </references>
      </pivotArea>
    </format>
    <format dxfId="3727">
      <pivotArea dataOnly="0" labelOnly="1" outline="0" fieldPosition="0">
        <references count="2">
          <reference field="1" count="1" selected="0">
            <x v="1724"/>
          </reference>
          <reference field="3" count="1">
            <x v="131"/>
          </reference>
        </references>
      </pivotArea>
    </format>
    <format dxfId="3726">
      <pivotArea dataOnly="0" labelOnly="1" outline="0" fieldPosition="0">
        <references count="2">
          <reference field="1" count="1" selected="0">
            <x v="1726"/>
          </reference>
          <reference field="3" count="1">
            <x v="131"/>
          </reference>
        </references>
      </pivotArea>
    </format>
    <format dxfId="3725">
      <pivotArea dataOnly="0" labelOnly="1" outline="0" fieldPosition="0">
        <references count="2">
          <reference field="1" count="1" selected="0">
            <x v="1728"/>
          </reference>
          <reference field="3" count="1">
            <x v="131"/>
          </reference>
        </references>
      </pivotArea>
    </format>
    <format dxfId="3724">
      <pivotArea outline="0" fieldPosition="0">
        <references count="2">
          <reference field="1" count="10" selected="0">
            <x v="1730"/>
            <x v="1731"/>
            <x v="1738"/>
            <x v="1739"/>
            <x v="1740"/>
            <x v="1741"/>
            <x v="1742"/>
            <x v="1743"/>
            <x v="1744"/>
            <x v="1745"/>
          </reference>
          <reference field="3" count="5" selected="0">
            <x v="9"/>
            <x v="132"/>
            <x v="3173"/>
            <x v="3365"/>
            <x v="3859"/>
          </reference>
        </references>
      </pivotArea>
    </format>
    <format dxfId="3723">
      <pivotArea dataOnly="0" labelOnly="1" outline="0" fieldPosition="0">
        <references count="1">
          <reference field="1" count="10">
            <x v="1730"/>
            <x v="1731"/>
            <x v="1738"/>
            <x v="1739"/>
            <x v="1740"/>
            <x v="1741"/>
            <x v="1742"/>
            <x v="1743"/>
            <x v="1744"/>
            <x v="1745"/>
          </reference>
        </references>
      </pivotArea>
    </format>
    <format dxfId="3722">
      <pivotArea dataOnly="0" labelOnly="1" outline="0" fieldPosition="0">
        <references count="2">
          <reference field="1" count="1" selected="0">
            <x v="1731"/>
          </reference>
          <reference field="3" count="1">
            <x v="132"/>
          </reference>
        </references>
      </pivotArea>
    </format>
    <format dxfId="3721">
      <pivotArea dataOnly="0" labelOnly="1" outline="0" fieldPosition="0">
        <references count="2">
          <reference field="1" count="1" selected="0">
            <x v="1739"/>
          </reference>
          <reference field="3" count="1">
            <x v="132"/>
          </reference>
        </references>
      </pivotArea>
    </format>
    <format dxfId="3720">
      <pivotArea dataOnly="0" labelOnly="1" outline="0" fieldPosition="0">
        <references count="2">
          <reference field="1" count="1" selected="0">
            <x v="1741"/>
          </reference>
          <reference field="3" count="1">
            <x v="132"/>
          </reference>
        </references>
      </pivotArea>
    </format>
    <format dxfId="3719">
      <pivotArea dataOnly="0" labelOnly="1" outline="0" fieldPosition="0">
        <references count="2">
          <reference field="1" count="1" selected="0">
            <x v="1743"/>
          </reference>
          <reference field="3" count="1">
            <x v="132"/>
          </reference>
        </references>
      </pivotArea>
    </format>
    <format dxfId="3718">
      <pivotArea dataOnly="0" labelOnly="1" outline="0" fieldPosition="0">
        <references count="2">
          <reference field="1" count="1" selected="0">
            <x v="1745"/>
          </reference>
          <reference field="3" count="1">
            <x v="132"/>
          </reference>
        </references>
      </pivotArea>
    </format>
    <format dxfId="3717">
      <pivotArea outline="0" fieldPosition="0">
        <references count="2">
          <reference field="1" count="10" selected="0">
            <x v="1747"/>
            <x v="1748"/>
            <x v="1753"/>
            <x v="1754"/>
            <x v="1755"/>
            <x v="1756"/>
            <x v="1759"/>
            <x v="1760"/>
            <x v="1761"/>
            <x v="1762"/>
          </reference>
          <reference field="3" count="5" selected="0">
            <x v="2"/>
            <x v="9"/>
            <x v="3173"/>
            <x v="3365"/>
            <x v="3859"/>
          </reference>
        </references>
      </pivotArea>
    </format>
    <format dxfId="3716">
      <pivotArea dataOnly="0" labelOnly="1" outline="0" fieldPosition="0">
        <references count="1">
          <reference field="1" count="10">
            <x v="1747"/>
            <x v="1748"/>
            <x v="1753"/>
            <x v="1754"/>
            <x v="1755"/>
            <x v="1756"/>
            <x v="1759"/>
            <x v="1760"/>
            <x v="1761"/>
            <x v="1762"/>
          </reference>
        </references>
      </pivotArea>
    </format>
    <format dxfId="3715">
      <pivotArea dataOnly="0" labelOnly="1" outline="0" fieldPosition="0">
        <references count="2">
          <reference field="1" count="1" selected="0">
            <x v="1748"/>
          </reference>
          <reference field="3" count="1">
            <x v="2"/>
          </reference>
        </references>
      </pivotArea>
    </format>
    <format dxfId="3714">
      <pivotArea dataOnly="0" labelOnly="1" outline="0" fieldPosition="0">
        <references count="2">
          <reference field="1" count="1" selected="0">
            <x v="1754"/>
          </reference>
          <reference field="3" count="1">
            <x v="2"/>
          </reference>
        </references>
      </pivotArea>
    </format>
    <format dxfId="3713">
      <pivotArea dataOnly="0" labelOnly="1" outline="0" fieldPosition="0">
        <references count="2">
          <reference field="1" count="1" selected="0">
            <x v="1756"/>
          </reference>
          <reference field="3" count="1">
            <x v="2"/>
          </reference>
        </references>
      </pivotArea>
    </format>
    <format dxfId="3712">
      <pivotArea dataOnly="0" labelOnly="1" outline="0" fieldPosition="0">
        <references count="2">
          <reference field="1" count="1" selected="0">
            <x v="1760"/>
          </reference>
          <reference field="3" count="1">
            <x v="2"/>
          </reference>
        </references>
      </pivotArea>
    </format>
    <format dxfId="3711">
      <pivotArea dataOnly="0" labelOnly="1" outline="0" fieldPosition="0">
        <references count="2">
          <reference field="1" count="1" selected="0">
            <x v="1762"/>
          </reference>
          <reference field="3" count="1">
            <x v="2"/>
          </reference>
        </references>
      </pivotArea>
    </format>
    <format dxfId="3710">
      <pivotArea outline="0" fieldPosition="0">
        <references count="2">
          <reference field="1" count="10" selected="0">
            <x v="1764"/>
            <x v="1765"/>
            <x v="1769"/>
            <x v="1770"/>
            <x v="1771"/>
            <x v="1772"/>
            <x v="1773"/>
            <x v="1774"/>
            <x v="1775"/>
            <x v="1776"/>
          </reference>
          <reference field="3" count="5" selected="0">
            <x v="9"/>
            <x v="133"/>
            <x v="3173"/>
            <x v="3365"/>
            <x v="3859"/>
          </reference>
        </references>
      </pivotArea>
    </format>
    <format dxfId="3709">
      <pivotArea dataOnly="0" labelOnly="1" outline="0" fieldPosition="0">
        <references count="1">
          <reference field="1" count="10">
            <x v="1764"/>
            <x v="1765"/>
            <x v="1769"/>
            <x v="1770"/>
            <x v="1771"/>
            <x v="1772"/>
            <x v="1773"/>
            <x v="1774"/>
            <x v="1775"/>
            <x v="1776"/>
          </reference>
        </references>
      </pivotArea>
    </format>
    <format dxfId="3708">
      <pivotArea dataOnly="0" labelOnly="1" outline="0" fieldPosition="0">
        <references count="2">
          <reference field="1" count="1" selected="0">
            <x v="1765"/>
          </reference>
          <reference field="3" count="1">
            <x v="133"/>
          </reference>
        </references>
      </pivotArea>
    </format>
    <format dxfId="3707">
      <pivotArea dataOnly="0" labelOnly="1" outline="0" fieldPosition="0">
        <references count="2">
          <reference field="1" count="1" selected="0">
            <x v="1770"/>
          </reference>
          <reference field="3" count="1">
            <x v="133"/>
          </reference>
        </references>
      </pivotArea>
    </format>
    <format dxfId="3706">
      <pivotArea dataOnly="0" labelOnly="1" outline="0" fieldPosition="0">
        <references count="2">
          <reference field="1" count="1" selected="0">
            <x v="1772"/>
          </reference>
          <reference field="3" count="1">
            <x v="133"/>
          </reference>
        </references>
      </pivotArea>
    </format>
    <format dxfId="3705">
      <pivotArea dataOnly="0" labelOnly="1" outline="0" fieldPosition="0">
        <references count="2">
          <reference field="1" count="1" selected="0">
            <x v="1774"/>
          </reference>
          <reference field="3" count="1">
            <x v="133"/>
          </reference>
        </references>
      </pivotArea>
    </format>
    <format dxfId="3704">
      <pivotArea dataOnly="0" labelOnly="1" outline="0" fieldPosition="0">
        <references count="2">
          <reference field="1" count="1" selected="0">
            <x v="1776"/>
          </reference>
          <reference field="3" count="1">
            <x v="133"/>
          </reference>
        </references>
      </pivotArea>
    </format>
    <format dxfId="3703">
      <pivotArea outline="0" fieldPosition="0">
        <references count="2">
          <reference field="1" count="10" selected="0">
            <x v="1778"/>
            <x v="1779"/>
            <x v="1783"/>
            <x v="1784"/>
            <x v="1785"/>
            <x v="1786"/>
            <x v="1787"/>
            <x v="1788"/>
            <x v="1789"/>
            <x v="1790"/>
          </reference>
          <reference field="3" count="5" selected="0">
            <x v="9"/>
            <x v="134"/>
            <x v="3173"/>
            <x v="3365"/>
            <x v="3859"/>
          </reference>
        </references>
      </pivotArea>
    </format>
    <format dxfId="3702">
      <pivotArea dataOnly="0" labelOnly="1" outline="0" fieldPosition="0">
        <references count="1">
          <reference field="1" count="10">
            <x v="1778"/>
            <x v="1779"/>
            <x v="1783"/>
            <x v="1784"/>
            <x v="1785"/>
            <x v="1786"/>
            <x v="1787"/>
            <x v="1788"/>
            <x v="1789"/>
            <x v="1790"/>
          </reference>
        </references>
      </pivotArea>
    </format>
    <format dxfId="3701">
      <pivotArea dataOnly="0" labelOnly="1" outline="0" fieldPosition="0">
        <references count="2">
          <reference field="1" count="1" selected="0">
            <x v="1779"/>
          </reference>
          <reference field="3" count="1">
            <x v="134"/>
          </reference>
        </references>
      </pivotArea>
    </format>
    <format dxfId="3700">
      <pivotArea dataOnly="0" labelOnly="1" outline="0" fieldPosition="0">
        <references count="2">
          <reference field="1" count="1" selected="0">
            <x v="1784"/>
          </reference>
          <reference field="3" count="1">
            <x v="134"/>
          </reference>
        </references>
      </pivotArea>
    </format>
    <format dxfId="3699">
      <pivotArea dataOnly="0" labelOnly="1" outline="0" fieldPosition="0">
        <references count="2">
          <reference field="1" count="1" selected="0">
            <x v="1786"/>
          </reference>
          <reference field="3" count="1">
            <x v="134"/>
          </reference>
        </references>
      </pivotArea>
    </format>
    <format dxfId="3698">
      <pivotArea dataOnly="0" labelOnly="1" outline="0" fieldPosition="0">
        <references count="2">
          <reference field="1" count="1" selected="0">
            <x v="1788"/>
          </reference>
          <reference field="3" count="1">
            <x v="134"/>
          </reference>
        </references>
      </pivotArea>
    </format>
    <format dxfId="3697">
      <pivotArea dataOnly="0" labelOnly="1" outline="0" fieldPosition="0">
        <references count="2">
          <reference field="1" count="1" selected="0">
            <x v="1790"/>
          </reference>
          <reference field="3" count="1">
            <x v="134"/>
          </reference>
        </references>
      </pivotArea>
    </format>
    <format dxfId="3696">
      <pivotArea outline="0" fieldPosition="0">
        <references count="2">
          <reference field="1" count="10" selected="0">
            <x v="1792"/>
            <x v="1793"/>
            <x v="1797"/>
            <x v="1798"/>
            <x v="1799"/>
            <x v="1800"/>
            <x v="1801"/>
            <x v="1802"/>
            <x v="1803"/>
            <x v="1804"/>
          </reference>
          <reference field="3" count="5" selected="0">
            <x v="9"/>
            <x v="135"/>
            <x v="3173"/>
            <x v="3365"/>
            <x v="3859"/>
          </reference>
        </references>
      </pivotArea>
    </format>
    <format dxfId="3695">
      <pivotArea dataOnly="0" labelOnly="1" outline="0" fieldPosition="0">
        <references count="1">
          <reference field="1" count="10">
            <x v="1792"/>
            <x v="1793"/>
            <x v="1797"/>
            <x v="1798"/>
            <x v="1799"/>
            <x v="1800"/>
            <x v="1801"/>
            <x v="1802"/>
            <x v="1803"/>
            <x v="1804"/>
          </reference>
        </references>
      </pivotArea>
    </format>
    <format dxfId="3694">
      <pivotArea dataOnly="0" labelOnly="1" outline="0" fieldPosition="0">
        <references count="2">
          <reference field="1" count="1" selected="0">
            <x v="1793"/>
          </reference>
          <reference field="3" count="1">
            <x v="135"/>
          </reference>
        </references>
      </pivotArea>
    </format>
    <format dxfId="3693">
      <pivotArea dataOnly="0" labelOnly="1" outline="0" fieldPosition="0">
        <references count="2">
          <reference field="1" count="1" selected="0">
            <x v="1798"/>
          </reference>
          <reference field="3" count="1">
            <x v="135"/>
          </reference>
        </references>
      </pivotArea>
    </format>
    <format dxfId="3692">
      <pivotArea dataOnly="0" labelOnly="1" outline="0" fieldPosition="0">
        <references count="2">
          <reference field="1" count="1" selected="0">
            <x v="1800"/>
          </reference>
          <reference field="3" count="1">
            <x v="135"/>
          </reference>
        </references>
      </pivotArea>
    </format>
    <format dxfId="3691">
      <pivotArea dataOnly="0" labelOnly="1" outline="0" fieldPosition="0">
        <references count="2">
          <reference field="1" count="1" selected="0">
            <x v="1802"/>
          </reference>
          <reference field="3" count="1">
            <x v="135"/>
          </reference>
        </references>
      </pivotArea>
    </format>
    <format dxfId="3690">
      <pivotArea dataOnly="0" labelOnly="1" outline="0" fieldPosition="0">
        <references count="2">
          <reference field="1" count="1" selected="0">
            <x v="1804"/>
          </reference>
          <reference field="3" count="1">
            <x v="135"/>
          </reference>
        </references>
      </pivotArea>
    </format>
    <format dxfId="3689">
      <pivotArea outline="0" fieldPosition="0">
        <references count="2">
          <reference field="1" count="10" selected="0">
            <x v="1819"/>
            <x v="1820"/>
            <x v="1825"/>
            <x v="1826"/>
            <x v="1827"/>
            <x v="1828"/>
            <x v="1829"/>
            <x v="1830"/>
            <x v="1831"/>
            <x v="1832"/>
          </reference>
          <reference field="3" count="5" selected="0">
            <x v="9"/>
            <x v="137"/>
            <x v="3173"/>
            <x v="3365"/>
            <x v="3859"/>
          </reference>
        </references>
      </pivotArea>
    </format>
    <format dxfId="3688">
      <pivotArea dataOnly="0" labelOnly="1" outline="0" fieldPosition="0">
        <references count="1">
          <reference field="1" count="10">
            <x v="1819"/>
            <x v="1820"/>
            <x v="1825"/>
            <x v="1826"/>
            <x v="1827"/>
            <x v="1828"/>
            <x v="1829"/>
            <x v="1830"/>
            <x v="1831"/>
            <x v="1832"/>
          </reference>
        </references>
      </pivotArea>
    </format>
    <format dxfId="3687">
      <pivotArea dataOnly="0" labelOnly="1" outline="0" fieldPosition="0">
        <references count="2">
          <reference field="1" count="1" selected="0">
            <x v="1820"/>
          </reference>
          <reference field="3" count="1">
            <x v="137"/>
          </reference>
        </references>
      </pivotArea>
    </format>
    <format dxfId="3686">
      <pivotArea dataOnly="0" labelOnly="1" outline="0" fieldPosition="0">
        <references count="2">
          <reference field="1" count="1" selected="0">
            <x v="1826"/>
          </reference>
          <reference field="3" count="1">
            <x v="137"/>
          </reference>
        </references>
      </pivotArea>
    </format>
    <format dxfId="3685">
      <pivotArea dataOnly="0" labelOnly="1" outline="0" fieldPosition="0">
        <references count="2">
          <reference field="1" count="1" selected="0">
            <x v="1828"/>
          </reference>
          <reference field="3" count="1">
            <x v="137"/>
          </reference>
        </references>
      </pivotArea>
    </format>
    <format dxfId="3684">
      <pivotArea dataOnly="0" labelOnly="1" outline="0" fieldPosition="0">
        <references count="2">
          <reference field="1" count="1" selected="0">
            <x v="1830"/>
          </reference>
          <reference field="3" count="1">
            <x v="137"/>
          </reference>
        </references>
      </pivotArea>
    </format>
    <format dxfId="3683">
      <pivotArea dataOnly="0" labelOnly="1" outline="0" fieldPosition="0">
        <references count="2">
          <reference field="1" count="1" selected="0">
            <x v="1832"/>
          </reference>
          <reference field="3" count="1">
            <x v="137"/>
          </reference>
        </references>
      </pivotArea>
    </format>
    <format dxfId="3682">
      <pivotArea outline="0" fieldPosition="0">
        <references count="2">
          <reference field="1" count="10" selected="0">
            <x v="1834"/>
            <x v="1835"/>
            <x v="1839"/>
            <x v="1840"/>
            <x v="1842"/>
            <x v="1843"/>
            <x v="1845"/>
            <x v="1846"/>
            <x v="1851"/>
            <x v="1852"/>
          </reference>
          <reference field="3" count="5" selected="0">
            <x v="9"/>
            <x v="138"/>
            <x v="3173"/>
            <x v="3365"/>
            <x v="3859"/>
          </reference>
        </references>
      </pivotArea>
    </format>
    <format dxfId="3681">
      <pivotArea dataOnly="0" labelOnly="1" outline="0" fieldPosition="0">
        <references count="1">
          <reference field="1" count="10">
            <x v="1834"/>
            <x v="1835"/>
            <x v="1839"/>
            <x v="1840"/>
            <x v="1842"/>
            <x v="1843"/>
            <x v="1845"/>
            <x v="1846"/>
            <x v="1851"/>
            <x v="1852"/>
          </reference>
        </references>
      </pivotArea>
    </format>
    <format dxfId="3680">
      <pivotArea dataOnly="0" labelOnly="1" outline="0" fieldPosition="0">
        <references count="2">
          <reference field="1" count="1" selected="0">
            <x v="1835"/>
          </reference>
          <reference field="3" count="1">
            <x v="138"/>
          </reference>
        </references>
      </pivotArea>
    </format>
    <format dxfId="3679">
      <pivotArea dataOnly="0" labelOnly="1" outline="0" fieldPosition="0">
        <references count="2">
          <reference field="1" count="1" selected="0">
            <x v="1840"/>
          </reference>
          <reference field="3" count="1">
            <x v="138"/>
          </reference>
        </references>
      </pivotArea>
    </format>
    <format dxfId="3678">
      <pivotArea dataOnly="0" labelOnly="1" outline="0" fieldPosition="0">
        <references count="2">
          <reference field="1" count="1" selected="0">
            <x v="1843"/>
          </reference>
          <reference field="3" count="1">
            <x v="138"/>
          </reference>
        </references>
      </pivotArea>
    </format>
    <format dxfId="3677">
      <pivotArea dataOnly="0" labelOnly="1" outline="0" fieldPosition="0">
        <references count="2">
          <reference field="1" count="1" selected="0">
            <x v="1846"/>
          </reference>
          <reference field="3" count="1">
            <x v="138"/>
          </reference>
        </references>
      </pivotArea>
    </format>
    <format dxfId="3676">
      <pivotArea dataOnly="0" labelOnly="1" outline="0" fieldPosition="0">
        <references count="2">
          <reference field="1" count="1" selected="0">
            <x v="1852"/>
          </reference>
          <reference field="3" count="1">
            <x v="138"/>
          </reference>
        </references>
      </pivotArea>
    </format>
    <format dxfId="3675">
      <pivotArea outline="0" fieldPosition="0">
        <references count="2">
          <reference field="1" count="10" selected="0">
            <x v="1861"/>
            <x v="1862"/>
            <x v="1866"/>
            <x v="1867"/>
            <x v="1868"/>
            <x v="1869"/>
            <x v="1871"/>
            <x v="1872"/>
            <x v="1873"/>
            <x v="1874"/>
          </reference>
          <reference field="3" count="5" selected="0">
            <x v="9"/>
            <x v="139"/>
            <x v="3173"/>
            <x v="3365"/>
            <x v="3859"/>
          </reference>
        </references>
      </pivotArea>
    </format>
    <format dxfId="3674">
      <pivotArea dataOnly="0" labelOnly="1" outline="0" fieldPosition="0">
        <references count="1">
          <reference field="1" count="10">
            <x v="1861"/>
            <x v="1862"/>
            <x v="1866"/>
            <x v="1867"/>
            <x v="1868"/>
            <x v="1869"/>
            <x v="1871"/>
            <x v="1872"/>
            <x v="1873"/>
            <x v="1874"/>
          </reference>
        </references>
      </pivotArea>
    </format>
    <format dxfId="3673">
      <pivotArea dataOnly="0" labelOnly="1" outline="0" fieldPosition="0">
        <references count="2">
          <reference field="1" count="1" selected="0">
            <x v="1862"/>
          </reference>
          <reference field="3" count="1">
            <x v="139"/>
          </reference>
        </references>
      </pivotArea>
    </format>
    <format dxfId="3672">
      <pivotArea dataOnly="0" labelOnly="1" outline="0" fieldPosition="0">
        <references count="2">
          <reference field="1" count="1" selected="0">
            <x v="1867"/>
          </reference>
          <reference field="3" count="1">
            <x v="139"/>
          </reference>
        </references>
      </pivotArea>
    </format>
    <format dxfId="3671">
      <pivotArea dataOnly="0" labelOnly="1" outline="0" fieldPosition="0">
        <references count="2">
          <reference field="1" count="1" selected="0">
            <x v="1869"/>
          </reference>
          <reference field="3" count="1">
            <x v="139"/>
          </reference>
        </references>
      </pivotArea>
    </format>
    <format dxfId="3670">
      <pivotArea dataOnly="0" labelOnly="1" outline="0" fieldPosition="0">
        <references count="2">
          <reference field="1" count="1" selected="0">
            <x v="1872"/>
          </reference>
          <reference field="3" count="1">
            <x v="139"/>
          </reference>
        </references>
      </pivotArea>
    </format>
    <format dxfId="3669">
      <pivotArea dataOnly="0" labelOnly="1" outline="0" fieldPosition="0">
        <references count="2">
          <reference field="1" count="1" selected="0">
            <x v="1874"/>
          </reference>
          <reference field="3" count="1">
            <x v="139"/>
          </reference>
        </references>
      </pivotArea>
    </format>
    <format dxfId="3668">
      <pivotArea outline="0" fieldPosition="0">
        <references count="2">
          <reference field="1" count="10" selected="0">
            <x v="1876"/>
            <x v="1877"/>
            <x v="1881"/>
            <x v="1882"/>
            <x v="1883"/>
            <x v="1884"/>
            <x v="1885"/>
            <x v="1886"/>
            <x v="1887"/>
            <x v="1888"/>
          </reference>
          <reference field="3" count="5" selected="0">
            <x v="9"/>
            <x v="3173"/>
            <x v="3365"/>
            <x v="3859"/>
            <x v="3862"/>
          </reference>
        </references>
      </pivotArea>
    </format>
    <format dxfId="3667">
      <pivotArea dataOnly="0" labelOnly="1" outline="0" fieldPosition="0">
        <references count="1">
          <reference field="1" count="10">
            <x v="1876"/>
            <x v="1877"/>
            <x v="1881"/>
            <x v="1882"/>
            <x v="1883"/>
            <x v="1884"/>
            <x v="1885"/>
            <x v="1886"/>
            <x v="1887"/>
            <x v="1888"/>
          </reference>
        </references>
      </pivotArea>
    </format>
    <format dxfId="3666">
      <pivotArea dataOnly="0" labelOnly="1" outline="0" fieldPosition="0">
        <references count="2">
          <reference field="1" count="1" selected="0">
            <x v="1877"/>
          </reference>
          <reference field="3" count="1">
            <x v="3862"/>
          </reference>
        </references>
      </pivotArea>
    </format>
    <format dxfId="3665">
      <pivotArea dataOnly="0" labelOnly="1" outline="0" fieldPosition="0">
        <references count="2">
          <reference field="1" count="1" selected="0">
            <x v="1882"/>
          </reference>
          <reference field="3" count="1">
            <x v="3862"/>
          </reference>
        </references>
      </pivotArea>
    </format>
    <format dxfId="3664">
      <pivotArea dataOnly="0" labelOnly="1" outline="0" fieldPosition="0">
        <references count="2">
          <reference field="1" count="1" selected="0">
            <x v="1884"/>
          </reference>
          <reference field="3" count="1">
            <x v="3862"/>
          </reference>
        </references>
      </pivotArea>
    </format>
    <format dxfId="3663">
      <pivotArea dataOnly="0" labelOnly="1" outline="0" fieldPosition="0">
        <references count="2">
          <reference field="1" count="1" selected="0">
            <x v="1886"/>
          </reference>
          <reference field="3" count="1">
            <x v="3862"/>
          </reference>
        </references>
      </pivotArea>
    </format>
    <format dxfId="3662">
      <pivotArea dataOnly="0" labelOnly="1" outline="0" fieldPosition="0">
        <references count="2">
          <reference field="1" count="1" selected="0">
            <x v="1888"/>
          </reference>
          <reference field="3" count="1">
            <x v="3862"/>
          </reference>
        </references>
      </pivotArea>
    </format>
    <format dxfId="3661">
      <pivotArea outline="0" fieldPosition="0">
        <references count="2">
          <reference field="1" count="10" selected="0">
            <x v="1890"/>
            <x v="1891"/>
            <x v="1895"/>
            <x v="1896"/>
            <x v="1897"/>
            <x v="1898"/>
            <x v="1899"/>
            <x v="1900"/>
            <x v="1901"/>
            <x v="1902"/>
          </reference>
          <reference field="3" count="5" selected="0">
            <x v="9"/>
            <x v="141"/>
            <x v="3173"/>
            <x v="3365"/>
            <x v="3859"/>
          </reference>
        </references>
      </pivotArea>
    </format>
    <format dxfId="3660">
      <pivotArea dataOnly="0" labelOnly="1" outline="0" fieldPosition="0">
        <references count="1">
          <reference field="1" count="10">
            <x v="1890"/>
            <x v="1891"/>
            <x v="1895"/>
            <x v="1896"/>
            <x v="1897"/>
            <x v="1898"/>
            <x v="1899"/>
            <x v="1900"/>
            <x v="1901"/>
            <x v="1902"/>
          </reference>
        </references>
      </pivotArea>
    </format>
    <format dxfId="3659">
      <pivotArea dataOnly="0" labelOnly="1" outline="0" fieldPosition="0">
        <references count="2">
          <reference field="1" count="1" selected="0">
            <x v="1891"/>
          </reference>
          <reference field="3" count="1">
            <x v="141"/>
          </reference>
        </references>
      </pivotArea>
    </format>
    <format dxfId="3658">
      <pivotArea dataOnly="0" labelOnly="1" outline="0" fieldPosition="0">
        <references count="2">
          <reference field="1" count="1" selected="0">
            <x v="1896"/>
          </reference>
          <reference field="3" count="1">
            <x v="141"/>
          </reference>
        </references>
      </pivotArea>
    </format>
    <format dxfId="3657">
      <pivotArea dataOnly="0" labelOnly="1" outline="0" fieldPosition="0">
        <references count="2">
          <reference field="1" count="1" selected="0">
            <x v="1898"/>
          </reference>
          <reference field="3" count="1">
            <x v="141"/>
          </reference>
        </references>
      </pivotArea>
    </format>
    <format dxfId="3656">
      <pivotArea dataOnly="0" labelOnly="1" outline="0" fieldPosition="0">
        <references count="2">
          <reference field="1" count="1" selected="0">
            <x v="1900"/>
          </reference>
          <reference field="3" count="1">
            <x v="141"/>
          </reference>
        </references>
      </pivotArea>
    </format>
    <format dxfId="3655">
      <pivotArea dataOnly="0" labelOnly="1" outline="0" fieldPosition="0">
        <references count="2">
          <reference field="1" count="1" selected="0">
            <x v="1902"/>
          </reference>
          <reference field="3" count="1">
            <x v="141"/>
          </reference>
        </references>
      </pivotArea>
    </format>
    <format dxfId="3654">
      <pivotArea outline="0" fieldPosition="0">
        <references count="2">
          <reference field="1" count="10" selected="0">
            <x v="1904"/>
            <x v="1905"/>
            <x v="1909"/>
            <x v="1910"/>
            <x v="1911"/>
            <x v="1912"/>
            <x v="1913"/>
            <x v="1914"/>
            <x v="1915"/>
            <x v="1916"/>
          </reference>
          <reference field="3" count="5" selected="0">
            <x v="9"/>
            <x v="142"/>
            <x v="3173"/>
            <x v="3365"/>
            <x v="3859"/>
          </reference>
        </references>
      </pivotArea>
    </format>
    <format dxfId="3653">
      <pivotArea dataOnly="0" labelOnly="1" outline="0" fieldPosition="0">
        <references count="1">
          <reference field="1" count="10">
            <x v="1904"/>
            <x v="1905"/>
            <x v="1909"/>
            <x v="1910"/>
            <x v="1911"/>
            <x v="1912"/>
            <x v="1913"/>
            <x v="1914"/>
            <x v="1915"/>
            <x v="1916"/>
          </reference>
        </references>
      </pivotArea>
    </format>
    <format dxfId="3652">
      <pivotArea dataOnly="0" labelOnly="1" outline="0" fieldPosition="0">
        <references count="2">
          <reference field="1" count="1" selected="0">
            <x v="1905"/>
          </reference>
          <reference field="3" count="1">
            <x v="142"/>
          </reference>
        </references>
      </pivotArea>
    </format>
    <format dxfId="3651">
      <pivotArea dataOnly="0" labelOnly="1" outline="0" fieldPosition="0">
        <references count="2">
          <reference field="1" count="1" selected="0">
            <x v="1910"/>
          </reference>
          <reference field="3" count="1">
            <x v="142"/>
          </reference>
        </references>
      </pivotArea>
    </format>
    <format dxfId="3650">
      <pivotArea dataOnly="0" labelOnly="1" outline="0" fieldPosition="0">
        <references count="2">
          <reference field="1" count="1" selected="0">
            <x v="1912"/>
          </reference>
          <reference field="3" count="1">
            <x v="142"/>
          </reference>
        </references>
      </pivotArea>
    </format>
    <format dxfId="3649">
      <pivotArea dataOnly="0" labelOnly="1" outline="0" fieldPosition="0">
        <references count="2">
          <reference field="1" count="1" selected="0">
            <x v="1914"/>
          </reference>
          <reference field="3" count="1">
            <x v="142"/>
          </reference>
        </references>
      </pivotArea>
    </format>
    <format dxfId="3648">
      <pivotArea dataOnly="0" labelOnly="1" outline="0" fieldPosition="0">
        <references count="2">
          <reference field="1" count="1" selected="0">
            <x v="1916"/>
          </reference>
          <reference field="3" count="1">
            <x v="142"/>
          </reference>
        </references>
      </pivotArea>
    </format>
    <format dxfId="3647">
      <pivotArea outline="0" fieldPosition="0">
        <references count="2">
          <reference field="1" count="10" selected="0">
            <x v="1918"/>
            <x v="1919"/>
            <x v="1923"/>
            <x v="1924"/>
            <x v="1925"/>
            <x v="1926"/>
            <x v="1927"/>
            <x v="1928"/>
            <x v="1929"/>
            <x v="1930"/>
          </reference>
          <reference field="3" count="5" selected="0">
            <x v="9"/>
            <x v="143"/>
            <x v="3173"/>
            <x v="3365"/>
            <x v="3859"/>
          </reference>
        </references>
      </pivotArea>
    </format>
    <format dxfId="3646">
      <pivotArea dataOnly="0" labelOnly="1" outline="0" fieldPosition="0">
        <references count="1">
          <reference field="1" count="10">
            <x v="1918"/>
            <x v="1919"/>
            <x v="1923"/>
            <x v="1924"/>
            <x v="1925"/>
            <x v="1926"/>
            <x v="1927"/>
            <x v="1928"/>
            <x v="1929"/>
            <x v="1930"/>
          </reference>
        </references>
      </pivotArea>
    </format>
    <format dxfId="3645">
      <pivotArea dataOnly="0" labelOnly="1" outline="0" fieldPosition="0">
        <references count="2">
          <reference field="1" count="1" selected="0">
            <x v="1919"/>
          </reference>
          <reference field="3" count="1">
            <x v="143"/>
          </reference>
        </references>
      </pivotArea>
    </format>
    <format dxfId="3644">
      <pivotArea dataOnly="0" labelOnly="1" outline="0" fieldPosition="0">
        <references count="2">
          <reference field="1" count="1" selected="0">
            <x v="1924"/>
          </reference>
          <reference field="3" count="1">
            <x v="143"/>
          </reference>
        </references>
      </pivotArea>
    </format>
    <format dxfId="3643">
      <pivotArea dataOnly="0" labelOnly="1" outline="0" fieldPosition="0">
        <references count="2">
          <reference field="1" count="1" selected="0">
            <x v="1926"/>
          </reference>
          <reference field="3" count="1">
            <x v="143"/>
          </reference>
        </references>
      </pivotArea>
    </format>
    <format dxfId="3642">
      <pivotArea dataOnly="0" labelOnly="1" outline="0" fieldPosition="0">
        <references count="2">
          <reference field="1" count="1" selected="0">
            <x v="1928"/>
          </reference>
          <reference field="3" count="1">
            <x v="143"/>
          </reference>
        </references>
      </pivotArea>
    </format>
    <format dxfId="3641">
      <pivotArea dataOnly="0" labelOnly="1" outline="0" fieldPosition="0">
        <references count="2">
          <reference field="1" count="1" selected="0">
            <x v="1930"/>
          </reference>
          <reference field="3" count="1">
            <x v="143"/>
          </reference>
        </references>
      </pivotArea>
    </format>
    <format dxfId="3640">
      <pivotArea outline="0" fieldPosition="0">
        <references count="2">
          <reference field="1" count="10" selected="0">
            <x v="1932"/>
            <x v="1933"/>
            <x v="1937"/>
            <x v="1938"/>
            <x v="1939"/>
            <x v="1940"/>
            <x v="1941"/>
            <x v="1942"/>
            <x v="1943"/>
            <x v="1944"/>
          </reference>
          <reference field="3" count="5" selected="0">
            <x v="9"/>
            <x v="144"/>
            <x v="3173"/>
            <x v="3365"/>
            <x v="3859"/>
          </reference>
        </references>
      </pivotArea>
    </format>
    <format dxfId="3639">
      <pivotArea dataOnly="0" labelOnly="1" outline="0" fieldPosition="0">
        <references count="1">
          <reference field="1" count="10">
            <x v="1932"/>
            <x v="1933"/>
            <x v="1937"/>
            <x v="1938"/>
            <x v="1939"/>
            <x v="1940"/>
            <x v="1941"/>
            <x v="1942"/>
            <x v="1943"/>
            <x v="1944"/>
          </reference>
        </references>
      </pivotArea>
    </format>
    <format dxfId="3638">
      <pivotArea dataOnly="0" labelOnly="1" outline="0" fieldPosition="0">
        <references count="2">
          <reference field="1" count="1" selected="0">
            <x v="1933"/>
          </reference>
          <reference field="3" count="1">
            <x v="144"/>
          </reference>
        </references>
      </pivotArea>
    </format>
    <format dxfId="3637">
      <pivotArea dataOnly="0" labelOnly="1" outline="0" fieldPosition="0">
        <references count="2">
          <reference field="1" count="1" selected="0">
            <x v="1938"/>
          </reference>
          <reference field="3" count="1">
            <x v="144"/>
          </reference>
        </references>
      </pivotArea>
    </format>
    <format dxfId="3636">
      <pivotArea dataOnly="0" labelOnly="1" outline="0" fieldPosition="0">
        <references count="2">
          <reference field="1" count="1" selected="0">
            <x v="1940"/>
          </reference>
          <reference field="3" count="1">
            <x v="144"/>
          </reference>
        </references>
      </pivotArea>
    </format>
    <format dxfId="3635">
      <pivotArea dataOnly="0" labelOnly="1" outline="0" fieldPosition="0">
        <references count="2">
          <reference field="1" count="1" selected="0">
            <x v="1942"/>
          </reference>
          <reference field="3" count="1">
            <x v="144"/>
          </reference>
        </references>
      </pivotArea>
    </format>
    <format dxfId="3634">
      <pivotArea dataOnly="0" labelOnly="1" outline="0" fieldPosition="0">
        <references count="2">
          <reference field="1" count="1" selected="0">
            <x v="1944"/>
          </reference>
          <reference field="3" count="1">
            <x v="144"/>
          </reference>
        </references>
      </pivotArea>
    </format>
    <format dxfId="3633">
      <pivotArea outline="0" fieldPosition="0">
        <references count="2">
          <reference field="1" count="10" selected="0">
            <x v="1946"/>
            <x v="1947"/>
            <x v="1951"/>
            <x v="1952"/>
            <x v="1953"/>
            <x v="1954"/>
            <x v="1955"/>
            <x v="1956"/>
            <x v="1957"/>
            <x v="1958"/>
          </reference>
          <reference field="3" count="5" selected="0">
            <x v="9"/>
            <x v="145"/>
            <x v="3173"/>
            <x v="3365"/>
            <x v="3859"/>
          </reference>
        </references>
      </pivotArea>
    </format>
    <format dxfId="3632">
      <pivotArea dataOnly="0" labelOnly="1" outline="0" fieldPosition="0">
        <references count="1">
          <reference field="1" count="10">
            <x v="1946"/>
            <x v="1947"/>
            <x v="1951"/>
            <x v="1952"/>
            <x v="1953"/>
            <x v="1954"/>
            <x v="1955"/>
            <x v="1956"/>
            <x v="1957"/>
            <x v="1958"/>
          </reference>
        </references>
      </pivotArea>
    </format>
    <format dxfId="3631">
      <pivotArea dataOnly="0" labelOnly="1" outline="0" fieldPosition="0">
        <references count="2">
          <reference field="1" count="1" selected="0">
            <x v="1947"/>
          </reference>
          <reference field="3" count="1">
            <x v="145"/>
          </reference>
        </references>
      </pivotArea>
    </format>
    <format dxfId="3630">
      <pivotArea dataOnly="0" labelOnly="1" outline="0" fieldPosition="0">
        <references count="2">
          <reference field="1" count="1" selected="0">
            <x v="1952"/>
          </reference>
          <reference field="3" count="1">
            <x v="145"/>
          </reference>
        </references>
      </pivotArea>
    </format>
    <format dxfId="3629">
      <pivotArea dataOnly="0" labelOnly="1" outline="0" fieldPosition="0">
        <references count="2">
          <reference field="1" count="1" selected="0">
            <x v="1954"/>
          </reference>
          <reference field="3" count="1">
            <x v="145"/>
          </reference>
        </references>
      </pivotArea>
    </format>
    <format dxfId="3628">
      <pivotArea dataOnly="0" labelOnly="1" outline="0" fieldPosition="0">
        <references count="2">
          <reference field="1" count="1" selected="0">
            <x v="1956"/>
          </reference>
          <reference field="3" count="1">
            <x v="145"/>
          </reference>
        </references>
      </pivotArea>
    </format>
    <format dxfId="3627">
      <pivotArea dataOnly="0" labelOnly="1" outline="0" fieldPosition="0">
        <references count="2">
          <reference field="1" count="1" selected="0">
            <x v="1958"/>
          </reference>
          <reference field="3" count="1">
            <x v="145"/>
          </reference>
        </references>
      </pivotArea>
    </format>
    <format dxfId="3626">
      <pivotArea outline="0" fieldPosition="0">
        <references count="2">
          <reference field="1" count="10" selected="0">
            <x v="1985"/>
            <x v="1986"/>
            <x v="1998"/>
            <x v="1999"/>
            <x v="2001"/>
            <x v="2002"/>
            <x v="2003"/>
            <x v="2004"/>
            <x v="2005"/>
            <x v="2006"/>
          </reference>
          <reference field="3" count="5" selected="0">
            <x v="9"/>
            <x v="147"/>
            <x v="3173"/>
            <x v="3365"/>
            <x v="3859"/>
          </reference>
        </references>
      </pivotArea>
    </format>
    <format dxfId="3625">
      <pivotArea dataOnly="0" labelOnly="1" outline="0" fieldPosition="0">
        <references count="1">
          <reference field="1" count="10">
            <x v="1985"/>
            <x v="1986"/>
            <x v="1998"/>
            <x v="1999"/>
            <x v="2001"/>
            <x v="2002"/>
            <x v="2003"/>
            <x v="2004"/>
            <x v="2005"/>
            <x v="2006"/>
          </reference>
        </references>
      </pivotArea>
    </format>
    <format dxfId="3624">
      <pivotArea dataOnly="0" labelOnly="1" outline="0" fieldPosition="0">
        <references count="2">
          <reference field="1" count="1" selected="0">
            <x v="1986"/>
          </reference>
          <reference field="3" count="1">
            <x v="147"/>
          </reference>
        </references>
      </pivotArea>
    </format>
    <format dxfId="3623">
      <pivotArea dataOnly="0" labelOnly="1" outline="0" fieldPosition="0">
        <references count="2">
          <reference field="1" count="1" selected="0">
            <x v="1999"/>
          </reference>
          <reference field="3" count="1">
            <x v="147"/>
          </reference>
        </references>
      </pivotArea>
    </format>
    <format dxfId="3622">
      <pivotArea dataOnly="0" labelOnly="1" outline="0" fieldPosition="0">
        <references count="2">
          <reference field="1" count="1" selected="0">
            <x v="2002"/>
          </reference>
          <reference field="3" count="1">
            <x v="147"/>
          </reference>
        </references>
      </pivotArea>
    </format>
    <format dxfId="3621">
      <pivotArea dataOnly="0" labelOnly="1" outline="0" fieldPosition="0">
        <references count="2">
          <reference field="1" count="1" selected="0">
            <x v="2004"/>
          </reference>
          <reference field="3" count="1">
            <x v="147"/>
          </reference>
        </references>
      </pivotArea>
    </format>
    <format dxfId="3620">
      <pivotArea dataOnly="0" labelOnly="1" outline="0" fieldPosition="0">
        <references count="2">
          <reference field="1" count="1" selected="0">
            <x v="2006"/>
          </reference>
          <reference field="3" count="1">
            <x v="147"/>
          </reference>
        </references>
      </pivotArea>
    </format>
    <format dxfId="3619">
      <pivotArea outline="0" fieldPosition="0">
        <references count="2">
          <reference field="1" count="10" selected="0">
            <x v="2008"/>
            <x v="2009"/>
            <x v="2013"/>
            <x v="2014"/>
            <x v="2015"/>
            <x v="2016"/>
            <x v="2017"/>
            <x v="2018"/>
            <x v="2019"/>
            <x v="2020"/>
          </reference>
          <reference field="3" count="5" selected="0">
            <x v="9"/>
            <x v="148"/>
            <x v="3173"/>
            <x v="3365"/>
            <x v="3859"/>
          </reference>
        </references>
      </pivotArea>
    </format>
    <format dxfId="3618">
      <pivotArea dataOnly="0" labelOnly="1" outline="0" fieldPosition="0">
        <references count="1">
          <reference field="1" count="10">
            <x v="2008"/>
            <x v="2009"/>
            <x v="2013"/>
            <x v="2014"/>
            <x v="2015"/>
            <x v="2016"/>
            <x v="2017"/>
            <x v="2018"/>
            <x v="2019"/>
            <x v="2020"/>
          </reference>
        </references>
      </pivotArea>
    </format>
    <format dxfId="3617">
      <pivotArea dataOnly="0" labelOnly="1" outline="0" fieldPosition="0">
        <references count="2">
          <reference field="1" count="1" selected="0">
            <x v="2009"/>
          </reference>
          <reference field="3" count="1">
            <x v="148"/>
          </reference>
        </references>
      </pivotArea>
    </format>
    <format dxfId="3616">
      <pivotArea dataOnly="0" labelOnly="1" outline="0" fieldPosition="0">
        <references count="2">
          <reference field="1" count="1" selected="0">
            <x v="2014"/>
          </reference>
          <reference field="3" count="1">
            <x v="148"/>
          </reference>
        </references>
      </pivotArea>
    </format>
    <format dxfId="3615">
      <pivotArea dataOnly="0" labelOnly="1" outline="0" fieldPosition="0">
        <references count="2">
          <reference field="1" count="1" selected="0">
            <x v="2016"/>
          </reference>
          <reference field="3" count="1">
            <x v="148"/>
          </reference>
        </references>
      </pivotArea>
    </format>
    <format dxfId="3614">
      <pivotArea dataOnly="0" labelOnly="1" outline="0" fieldPosition="0">
        <references count="2">
          <reference field="1" count="1" selected="0">
            <x v="2018"/>
          </reference>
          <reference field="3" count="1">
            <x v="148"/>
          </reference>
        </references>
      </pivotArea>
    </format>
    <format dxfId="3613">
      <pivotArea dataOnly="0" labelOnly="1" outline="0" fieldPosition="0">
        <references count="2">
          <reference field="1" count="1" selected="0">
            <x v="2020"/>
          </reference>
          <reference field="3" count="1">
            <x v="148"/>
          </reference>
        </references>
      </pivotArea>
    </format>
    <format dxfId="3612">
      <pivotArea outline="0" fieldPosition="0">
        <references count="2">
          <reference field="1" count="10" selected="0">
            <x v="2022"/>
            <x v="2023"/>
            <x v="2027"/>
            <x v="2028"/>
            <x v="2029"/>
            <x v="2030"/>
            <x v="2031"/>
            <x v="2032"/>
            <x v="2033"/>
            <x v="2034"/>
          </reference>
          <reference field="3" count="5" selected="0">
            <x v="9"/>
            <x v="149"/>
            <x v="3173"/>
            <x v="3365"/>
            <x v="3859"/>
          </reference>
        </references>
      </pivotArea>
    </format>
    <format dxfId="3611">
      <pivotArea dataOnly="0" labelOnly="1" outline="0" fieldPosition="0">
        <references count="1">
          <reference field="1" count="10">
            <x v="2022"/>
            <x v="2023"/>
            <x v="2027"/>
            <x v="2028"/>
            <x v="2029"/>
            <x v="2030"/>
            <x v="2031"/>
            <x v="2032"/>
            <x v="2033"/>
            <x v="2034"/>
          </reference>
        </references>
      </pivotArea>
    </format>
    <format dxfId="3610">
      <pivotArea dataOnly="0" labelOnly="1" outline="0" fieldPosition="0">
        <references count="2">
          <reference field="1" count="1" selected="0">
            <x v="2023"/>
          </reference>
          <reference field="3" count="1">
            <x v="149"/>
          </reference>
        </references>
      </pivotArea>
    </format>
    <format dxfId="3609">
      <pivotArea dataOnly="0" labelOnly="1" outline="0" fieldPosition="0">
        <references count="2">
          <reference field="1" count="1" selected="0">
            <x v="2028"/>
          </reference>
          <reference field="3" count="1">
            <x v="149"/>
          </reference>
        </references>
      </pivotArea>
    </format>
    <format dxfId="3608">
      <pivotArea dataOnly="0" labelOnly="1" outline="0" fieldPosition="0">
        <references count="2">
          <reference field="1" count="1" selected="0">
            <x v="2030"/>
          </reference>
          <reference field="3" count="1">
            <x v="149"/>
          </reference>
        </references>
      </pivotArea>
    </format>
    <format dxfId="3607">
      <pivotArea dataOnly="0" labelOnly="1" outline="0" fieldPosition="0">
        <references count="2">
          <reference field="1" count="1" selected="0">
            <x v="2032"/>
          </reference>
          <reference field="3" count="1">
            <x v="149"/>
          </reference>
        </references>
      </pivotArea>
    </format>
    <format dxfId="3606">
      <pivotArea dataOnly="0" labelOnly="1" outline="0" fieldPosition="0">
        <references count="2">
          <reference field="1" count="1" selected="0">
            <x v="2034"/>
          </reference>
          <reference field="3" count="1">
            <x v="149"/>
          </reference>
        </references>
      </pivotArea>
    </format>
    <format dxfId="3605">
      <pivotArea outline="0" fieldPosition="0">
        <references count="2">
          <reference field="1" count="10" selected="0">
            <x v="2036"/>
            <x v="2037"/>
            <x v="2042"/>
            <x v="2043"/>
            <x v="2044"/>
            <x v="2045"/>
            <x v="2046"/>
            <x v="2047"/>
            <x v="2048"/>
            <x v="2049"/>
          </reference>
          <reference field="3" count="5" selected="0">
            <x v="9"/>
            <x v="150"/>
            <x v="3173"/>
            <x v="3365"/>
            <x v="3859"/>
          </reference>
        </references>
      </pivotArea>
    </format>
    <format dxfId="3604">
      <pivotArea dataOnly="0" labelOnly="1" outline="0" fieldPosition="0">
        <references count="1">
          <reference field="1" count="10">
            <x v="2036"/>
            <x v="2037"/>
            <x v="2042"/>
            <x v="2043"/>
            <x v="2044"/>
            <x v="2045"/>
            <x v="2046"/>
            <x v="2047"/>
            <x v="2048"/>
            <x v="2049"/>
          </reference>
        </references>
      </pivotArea>
    </format>
    <format dxfId="3603">
      <pivotArea dataOnly="0" labelOnly="1" outline="0" fieldPosition="0">
        <references count="2">
          <reference field="1" count="1" selected="0">
            <x v="2037"/>
          </reference>
          <reference field="3" count="1">
            <x v="150"/>
          </reference>
        </references>
      </pivotArea>
    </format>
    <format dxfId="3602">
      <pivotArea dataOnly="0" labelOnly="1" outline="0" fieldPosition="0">
        <references count="2">
          <reference field="1" count="1" selected="0">
            <x v="2043"/>
          </reference>
          <reference field="3" count="1">
            <x v="150"/>
          </reference>
        </references>
      </pivotArea>
    </format>
    <format dxfId="3601">
      <pivotArea dataOnly="0" labelOnly="1" outline="0" fieldPosition="0">
        <references count="2">
          <reference field="1" count="1" selected="0">
            <x v="2045"/>
          </reference>
          <reference field="3" count="1">
            <x v="150"/>
          </reference>
        </references>
      </pivotArea>
    </format>
    <format dxfId="3600">
      <pivotArea dataOnly="0" labelOnly="1" outline="0" fieldPosition="0">
        <references count="2">
          <reference field="1" count="1" selected="0">
            <x v="2047"/>
          </reference>
          <reference field="3" count="1">
            <x v="150"/>
          </reference>
        </references>
      </pivotArea>
    </format>
    <format dxfId="3599">
      <pivotArea dataOnly="0" labelOnly="1" outline="0" fieldPosition="0">
        <references count="2">
          <reference field="1" count="1" selected="0">
            <x v="2049"/>
          </reference>
          <reference field="3" count="1">
            <x v="150"/>
          </reference>
        </references>
      </pivotArea>
    </format>
    <format dxfId="3598">
      <pivotArea outline="0" fieldPosition="0">
        <references count="2">
          <reference field="1" count="10" selected="0">
            <x v="2051"/>
            <x v="2052"/>
            <x v="2056"/>
            <x v="2057"/>
            <x v="2058"/>
            <x v="2059"/>
            <x v="2060"/>
            <x v="2061"/>
            <x v="2062"/>
            <x v="2063"/>
          </reference>
          <reference field="3" count="5" selected="0">
            <x v="9"/>
            <x v="151"/>
            <x v="3173"/>
            <x v="3365"/>
            <x v="3859"/>
          </reference>
        </references>
      </pivotArea>
    </format>
    <format dxfId="3597">
      <pivotArea dataOnly="0" labelOnly="1" outline="0" fieldPosition="0">
        <references count="1">
          <reference field="1" count="10">
            <x v="2051"/>
            <x v="2052"/>
            <x v="2056"/>
            <x v="2057"/>
            <x v="2058"/>
            <x v="2059"/>
            <x v="2060"/>
            <x v="2061"/>
            <x v="2062"/>
            <x v="2063"/>
          </reference>
        </references>
      </pivotArea>
    </format>
    <format dxfId="3596">
      <pivotArea dataOnly="0" labelOnly="1" outline="0" fieldPosition="0">
        <references count="2">
          <reference field="1" count="1" selected="0">
            <x v="2052"/>
          </reference>
          <reference field="3" count="1">
            <x v="151"/>
          </reference>
        </references>
      </pivotArea>
    </format>
    <format dxfId="3595">
      <pivotArea dataOnly="0" labelOnly="1" outline="0" fieldPosition="0">
        <references count="2">
          <reference field="1" count="1" selected="0">
            <x v="2057"/>
          </reference>
          <reference field="3" count="1">
            <x v="151"/>
          </reference>
        </references>
      </pivotArea>
    </format>
    <format dxfId="3594">
      <pivotArea dataOnly="0" labelOnly="1" outline="0" fieldPosition="0">
        <references count="2">
          <reference field="1" count="1" selected="0">
            <x v="2059"/>
          </reference>
          <reference field="3" count="1">
            <x v="151"/>
          </reference>
        </references>
      </pivotArea>
    </format>
    <format dxfId="3593">
      <pivotArea dataOnly="0" labelOnly="1" outline="0" fieldPosition="0">
        <references count="2">
          <reference field="1" count="1" selected="0">
            <x v="2061"/>
          </reference>
          <reference field="3" count="1">
            <x v="151"/>
          </reference>
        </references>
      </pivotArea>
    </format>
    <format dxfId="3592">
      <pivotArea dataOnly="0" labelOnly="1" outline="0" fieldPosition="0">
        <references count="2">
          <reference field="1" count="1" selected="0">
            <x v="2063"/>
          </reference>
          <reference field="3" count="1">
            <x v="151"/>
          </reference>
        </references>
      </pivotArea>
    </format>
    <format dxfId="3591">
      <pivotArea outline="0" fieldPosition="0">
        <references count="2">
          <reference field="1" count="10" selected="0">
            <x v="2065"/>
            <x v="2066"/>
            <x v="2070"/>
            <x v="2071"/>
            <x v="2072"/>
            <x v="2073"/>
            <x v="2074"/>
            <x v="2075"/>
            <x v="2076"/>
            <x v="2077"/>
          </reference>
          <reference field="3" count="5" selected="0">
            <x v="9"/>
            <x v="152"/>
            <x v="3173"/>
            <x v="3365"/>
            <x v="3859"/>
          </reference>
        </references>
      </pivotArea>
    </format>
    <format dxfId="3590">
      <pivotArea dataOnly="0" labelOnly="1" outline="0" fieldPosition="0">
        <references count="1">
          <reference field="1" count="10">
            <x v="2065"/>
            <x v="2066"/>
            <x v="2070"/>
            <x v="2071"/>
            <x v="2072"/>
            <x v="2073"/>
            <x v="2074"/>
            <x v="2075"/>
            <x v="2076"/>
            <x v="2077"/>
          </reference>
        </references>
      </pivotArea>
    </format>
    <format dxfId="3589">
      <pivotArea dataOnly="0" labelOnly="1" outline="0" fieldPosition="0">
        <references count="2">
          <reference field="1" count="1" selected="0">
            <x v="2066"/>
          </reference>
          <reference field="3" count="1">
            <x v="152"/>
          </reference>
        </references>
      </pivotArea>
    </format>
    <format dxfId="3588">
      <pivotArea dataOnly="0" labelOnly="1" outline="0" fieldPosition="0">
        <references count="2">
          <reference field="1" count="1" selected="0">
            <x v="2071"/>
          </reference>
          <reference field="3" count="1">
            <x v="152"/>
          </reference>
        </references>
      </pivotArea>
    </format>
    <format dxfId="3587">
      <pivotArea dataOnly="0" labelOnly="1" outline="0" fieldPosition="0">
        <references count="2">
          <reference field="1" count="1" selected="0">
            <x v="2073"/>
          </reference>
          <reference field="3" count="1">
            <x v="152"/>
          </reference>
        </references>
      </pivotArea>
    </format>
    <format dxfId="3586">
      <pivotArea dataOnly="0" labelOnly="1" outline="0" fieldPosition="0">
        <references count="2">
          <reference field="1" count="1" selected="0">
            <x v="2075"/>
          </reference>
          <reference field="3" count="1">
            <x v="152"/>
          </reference>
        </references>
      </pivotArea>
    </format>
    <format dxfId="3585">
      <pivotArea dataOnly="0" labelOnly="1" outline="0" fieldPosition="0">
        <references count="2">
          <reference field="1" count="1" selected="0">
            <x v="2077"/>
          </reference>
          <reference field="3" count="1">
            <x v="152"/>
          </reference>
        </references>
      </pivotArea>
    </format>
    <format dxfId="3584">
      <pivotArea outline="0" fieldPosition="0">
        <references count="2">
          <reference field="1" count="10" selected="0">
            <x v="2079"/>
            <x v="2080"/>
            <x v="2084"/>
            <x v="2085"/>
            <x v="2086"/>
            <x v="2087"/>
            <x v="2088"/>
            <x v="2089"/>
            <x v="2090"/>
            <x v="2091"/>
          </reference>
          <reference field="3" count="5" selected="0">
            <x v="9"/>
            <x v="153"/>
            <x v="3173"/>
            <x v="3365"/>
            <x v="3859"/>
          </reference>
        </references>
      </pivotArea>
    </format>
    <format dxfId="3583">
      <pivotArea dataOnly="0" labelOnly="1" outline="0" fieldPosition="0">
        <references count="1">
          <reference field="1" count="10">
            <x v="2079"/>
            <x v="2080"/>
            <x v="2084"/>
            <x v="2085"/>
            <x v="2086"/>
            <x v="2087"/>
            <x v="2088"/>
            <x v="2089"/>
            <x v="2090"/>
            <x v="2091"/>
          </reference>
        </references>
      </pivotArea>
    </format>
    <format dxfId="3582">
      <pivotArea dataOnly="0" labelOnly="1" outline="0" fieldPosition="0">
        <references count="2">
          <reference field="1" count="1" selected="0">
            <x v="2080"/>
          </reference>
          <reference field="3" count="1">
            <x v="153"/>
          </reference>
        </references>
      </pivotArea>
    </format>
    <format dxfId="3581">
      <pivotArea dataOnly="0" labelOnly="1" outline="0" fieldPosition="0">
        <references count="2">
          <reference field="1" count="1" selected="0">
            <x v="2085"/>
          </reference>
          <reference field="3" count="1">
            <x v="153"/>
          </reference>
        </references>
      </pivotArea>
    </format>
    <format dxfId="3580">
      <pivotArea dataOnly="0" labelOnly="1" outline="0" fieldPosition="0">
        <references count="2">
          <reference field="1" count="1" selected="0">
            <x v="2087"/>
          </reference>
          <reference field="3" count="1">
            <x v="153"/>
          </reference>
        </references>
      </pivotArea>
    </format>
    <format dxfId="3579">
      <pivotArea dataOnly="0" labelOnly="1" outline="0" fieldPosition="0">
        <references count="2">
          <reference field="1" count="1" selected="0">
            <x v="2089"/>
          </reference>
          <reference field="3" count="1">
            <x v="153"/>
          </reference>
        </references>
      </pivotArea>
    </format>
    <format dxfId="3578">
      <pivotArea dataOnly="0" labelOnly="1" outline="0" fieldPosition="0">
        <references count="2">
          <reference field="1" count="1" selected="0">
            <x v="2091"/>
          </reference>
          <reference field="3" count="1">
            <x v="153"/>
          </reference>
        </references>
      </pivotArea>
    </format>
    <format dxfId="3577">
      <pivotArea outline="0" fieldPosition="0">
        <references count="2">
          <reference field="1" count="10" selected="0">
            <x v="2093"/>
            <x v="2094"/>
            <x v="2098"/>
            <x v="2099"/>
            <x v="2100"/>
            <x v="2101"/>
            <x v="2102"/>
            <x v="2103"/>
            <x v="2104"/>
            <x v="2105"/>
          </reference>
          <reference field="3" count="5" selected="0">
            <x v="9"/>
            <x v="154"/>
            <x v="3173"/>
            <x v="3365"/>
            <x v="3859"/>
          </reference>
        </references>
      </pivotArea>
    </format>
    <format dxfId="3576">
      <pivotArea dataOnly="0" labelOnly="1" outline="0" fieldPosition="0">
        <references count="1">
          <reference field="1" count="10">
            <x v="2093"/>
            <x v="2094"/>
            <x v="2098"/>
            <x v="2099"/>
            <x v="2100"/>
            <x v="2101"/>
            <x v="2102"/>
            <x v="2103"/>
            <x v="2104"/>
            <x v="2105"/>
          </reference>
        </references>
      </pivotArea>
    </format>
    <format dxfId="3575">
      <pivotArea dataOnly="0" labelOnly="1" outline="0" fieldPosition="0">
        <references count="2">
          <reference field="1" count="1" selected="0">
            <x v="2094"/>
          </reference>
          <reference field="3" count="1">
            <x v="154"/>
          </reference>
        </references>
      </pivotArea>
    </format>
    <format dxfId="3574">
      <pivotArea dataOnly="0" labelOnly="1" outline="0" fieldPosition="0">
        <references count="2">
          <reference field="1" count="1" selected="0">
            <x v="2099"/>
          </reference>
          <reference field="3" count="1">
            <x v="154"/>
          </reference>
        </references>
      </pivotArea>
    </format>
    <format dxfId="3573">
      <pivotArea dataOnly="0" labelOnly="1" outline="0" fieldPosition="0">
        <references count="2">
          <reference field="1" count="1" selected="0">
            <x v="2101"/>
          </reference>
          <reference field="3" count="1">
            <x v="154"/>
          </reference>
        </references>
      </pivotArea>
    </format>
    <format dxfId="3572">
      <pivotArea dataOnly="0" labelOnly="1" outline="0" fieldPosition="0">
        <references count="2">
          <reference field="1" count="1" selected="0">
            <x v="2103"/>
          </reference>
          <reference field="3" count="1">
            <x v="154"/>
          </reference>
        </references>
      </pivotArea>
    </format>
    <format dxfId="3571">
      <pivotArea dataOnly="0" labelOnly="1" outline="0" fieldPosition="0">
        <references count="2">
          <reference field="1" count="1" selected="0">
            <x v="2105"/>
          </reference>
          <reference field="3" count="1">
            <x v="154"/>
          </reference>
        </references>
      </pivotArea>
    </format>
    <format dxfId="3570">
      <pivotArea outline="0" fieldPosition="0">
        <references count="2">
          <reference field="1" count="10" selected="0">
            <x v="2107"/>
            <x v="2108"/>
            <x v="2112"/>
            <x v="2113"/>
            <x v="2114"/>
            <x v="2115"/>
            <x v="2116"/>
            <x v="2117"/>
            <x v="2118"/>
            <x v="2119"/>
          </reference>
          <reference field="3" count="5" selected="0">
            <x v="9"/>
            <x v="155"/>
            <x v="3173"/>
            <x v="3365"/>
            <x v="3859"/>
          </reference>
        </references>
      </pivotArea>
    </format>
    <format dxfId="3569">
      <pivotArea dataOnly="0" labelOnly="1" outline="0" fieldPosition="0">
        <references count="1">
          <reference field="1" count="10">
            <x v="2107"/>
            <x v="2108"/>
            <x v="2112"/>
            <x v="2113"/>
            <x v="2114"/>
            <x v="2115"/>
            <x v="2116"/>
            <x v="2117"/>
            <x v="2118"/>
            <x v="2119"/>
          </reference>
        </references>
      </pivotArea>
    </format>
    <format dxfId="3568">
      <pivotArea dataOnly="0" labelOnly="1" outline="0" fieldPosition="0">
        <references count="2">
          <reference field="1" count="1" selected="0">
            <x v="2108"/>
          </reference>
          <reference field="3" count="1">
            <x v="155"/>
          </reference>
        </references>
      </pivotArea>
    </format>
    <format dxfId="3567">
      <pivotArea dataOnly="0" labelOnly="1" outline="0" fieldPosition="0">
        <references count="2">
          <reference field="1" count="1" selected="0">
            <x v="2113"/>
          </reference>
          <reference field="3" count="1">
            <x v="155"/>
          </reference>
        </references>
      </pivotArea>
    </format>
    <format dxfId="3566">
      <pivotArea dataOnly="0" labelOnly="1" outline="0" fieldPosition="0">
        <references count="2">
          <reference field="1" count="1" selected="0">
            <x v="2115"/>
          </reference>
          <reference field="3" count="1">
            <x v="155"/>
          </reference>
        </references>
      </pivotArea>
    </format>
    <format dxfId="3565">
      <pivotArea dataOnly="0" labelOnly="1" outline="0" fieldPosition="0">
        <references count="2">
          <reference field="1" count="1" selected="0">
            <x v="2117"/>
          </reference>
          <reference field="3" count="1">
            <x v="155"/>
          </reference>
        </references>
      </pivotArea>
    </format>
    <format dxfId="3564">
      <pivotArea dataOnly="0" labelOnly="1" outline="0" fieldPosition="0">
        <references count="2">
          <reference field="1" count="1" selected="0">
            <x v="2119"/>
          </reference>
          <reference field="3" count="1">
            <x v="155"/>
          </reference>
        </references>
      </pivotArea>
    </format>
    <format dxfId="3563">
      <pivotArea outline="0" fieldPosition="0">
        <references count="2">
          <reference field="1" count="10" selected="0">
            <x v="2146"/>
            <x v="2147"/>
            <x v="2151"/>
            <x v="2152"/>
            <x v="2154"/>
            <x v="2155"/>
            <x v="2156"/>
            <x v="2157"/>
            <x v="2158"/>
            <x v="2159"/>
          </reference>
          <reference field="3" count="5" selected="0">
            <x v="9"/>
            <x v="157"/>
            <x v="3173"/>
            <x v="3365"/>
            <x v="3859"/>
          </reference>
        </references>
      </pivotArea>
    </format>
    <format dxfId="3562">
      <pivotArea dataOnly="0" labelOnly="1" outline="0" fieldPosition="0">
        <references count="1">
          <reference field="1" count="10">
            <x v="2146"/>
            <x v="2147"/>
            <x v="2151"/>
            <x v="2152"/>
            <x v="2154"/>
            <x v="2155"/>
            <x v="2156"/>
            <x v="2157"/>
            <x v="2158"/>
            <x v="2159"/>
          </reference>
        </references>
      </pivotArea>
    </format>
    <format dxfId="3561">
      <pivotArea dataOnly="0" labelOnly="1" outline="0" fieldPosition="0">
        <references count="2">
          <reference field="1" count="1" selected="0">
            <x v="2147"/>
          </reference>
          <reference field="3" count="1">
            <x v="157"/>
          </reference>
        </references>
      </pivotArea>
    </format>
    <format dxfId="3560">
      <pivotArea dataOnly="0" labelOnly="1" outline="0" fieldPosition="0">
        <references count="2">
          <reference field="1" count="1" selected="0">
            <x v="2152"/>
          </reference>
          <reference field="3" count="1">
            <x v="157"/>
          </reference>
        </references>
      </pivotArea>
    </format>
    <format dxfId="3559">
      <pivotArea dataOnly="0" labelOnly="1" outline="0" fieldPosition="0">
        <references count="2">
          <reference field="1" count="1" selected="0">
            <x v="2155"/>
          </reference>
          <reference field="3" count="1">
            <x v="157"/>
          </reference>
        </references>
      </pivotArea>
    </format>
    <format dxfId="3558">
      <pivotArea dataOnly="0" labelOnly="1" outline="0" fieldPosition="0">
        <references count="2">
          <reference field="1" count="1" selected="0">
            <x v="2157"/>
          </reference>
          <reference field="3" count="1">
            <x v="157"/>
          </reference>
        </references>
      </pivotArea>
    </format>
    <format dxfId="3557">
      <pivotArea dataOnly="0" labelOnly="1" outline="0" fieldPosition="0">
        <references count="2">
          <reference field="1" count="1" selected="0">
            <x v="2159"/>
          </reference>
          <reference field="3" count="1">
            <x v="157"/>
          </reference>
        </references>
      </pivotArea>
    </format>
    <format dxfId="3556">
      <pivotArea outline="0" fieldPosition="0">
        <references count="2">
          <reference field="1" count="10" selected="0">
            <x v="2161"/>
            <x v="2162"/>
            <x v="2167"/>
            <x v="2168"/>
            <x v="2169"/>
            <x v="2170"/>
            <x v="2171"/>
            <x v="2172"/>
            <x v="2173"/>
            <x v="2174"/>
          </reference>
          <reference field="3" count="5" selected="0">
            <x v="9"/>
            <x v="158"/>
            <x v="3173"/>
            <x v="3365"/>
            <x v="3859"/>
          </reference>
        </references>
      </pivotArea>
    </format>
    <format dxfId="3555">
      <pivotArea dataOnly="0" labelOnly="1" outline="0" fieldPosition="0">
        <references count="1">
          <reference field="1" count="10">
            <x v="2161"/>
            <x v="2162"/>
            <x v="2167"/>
            <x v="2168"/>
            <x v="2169"/>
            <x v="2170"/>
            <x v="2171"/>
            <x v="2172"/>
            <x v="2173"/>
            <x v="2174"/>
          </reference>
        </references>
      </pivotArea>
    </format>
    <format dxfId="3554">
      <pivotArea dataOnly="0" labelOnly="1" outline="0" fieldPosition="0">
        <references count="2">
          <reference field="1" count="1" selected="0">
            <x v="2162"/>
          </reference>
          <reference field="3" count="1">
            <x v="158"/>
          </reference>
        </references>
      </pivotArea>
    </format>
    <format dxfId="3553">
      <pivotArea dataOnly="0" labelOnly="1" outline="0" fieldPosition="0">
        <references count="2">
          <reference field="1" count="1" selected="0">
            <x v="2168"/>
          </reference>
          <reference field="3" count="1">
            <x v="158"/>
          </reference>
        </references>
      </pivotArea>
    </format>
    <format dxfId="3552">
      <pivotArea dataOnly="0" labelOnly="1" outline="0" fieldPosition="0">
        <references count="2">
          <reference field="1" count="1" selected="0">
            <x v="2170"/>
          </reference>
          <reference field="3" count="1">
            <x v="158"/>
          </reference>
        </references>
      </pivotArea>
    </format>
    <format dxfId="3551">
      <pivotArea dataOnly="0" labelOnly="1" outline="0" fieldPosition="0">
        <references count="2">
          <reference field="1" count="1" selected="0">
            <x v="2172"/>
          </reference>
          <reference field="3" count="1">
            <x v="158"/>
          </reference>
        </references>
      </pivotArea>
    </format>
    <format dxfId="3550">
      <pivotArea dataOnly="0" labelOnly="1" outline="0" fieldPosition="0">
        <references count="2">
          <reference field="1" count="1" selected="0">
            <x v="2174"/>
          </reference>
          <reference field="3" count="1">
            <x v="158"/>
          </reference>
        </references>
      </pivotArea>
    </format>
    <format dxfId="3549">
      <pivotArea outline="0" fieldPosition="0">
        <references count="2">
          <reference field="1" count="10" selected="0">
            <x v="2176"/>
            <x v="2177"/>
            <x v="2181"/>
            <x v="2182"/>
            <x v="2184"/>
            <x v="2185"/>
            <x v="2186"/>
            <x v="2187"/>
            <x v="2188"/>
            <x v="2189"/>
          </reference>
          <reference field="3" count="5" selected="0">
            <x v="9"/>
            <x v="159"/>
            <x v="3173"/>
            <x v="3365"/>
            <x v="3859"/>
          </reference>
        </references>
      </pivotArea>
    </format>
    <format dxfId="3548">
      <pivotArea dataOnly="0" labelOnly="1" outline="0" fieldPosition="0">
        <references count="1">
          <reference field="1" count="10">
            <x v="2176"/>
            <x v="2177"/>
            <x v="2181"/>
            <x v="2182"/>
            <x v="2184"/>
            <x v="2185"/>
            <x v="2186"/>
            <x v="2187"/>
            <x v="2188"/>
            <x v="2189"/>
          </reference>
        </references>
      </pivotArea>
    </format>
    <format dxfId="3547">
      <pivotArea dataOnly="0" labelOnly="1" outline="0" fieldPosition="0">
        <references count="2">
          <reference field="1" count="1" selected="0">
            <x v="2177"/>
          </reference>
          <reference field="3" count="1">
            <x v="159"/>
          </reference>
        </references>
      </pivotArea>
    </format>
    <format dxfId="3546">
      <pivotArea dataOnly="0" labelOnly="1" outline="0" fieldPosition="0">
        <references count="2">
          <reference field="1" count="1" selected="0">
            <x v="2182"/>
          </reference>
          <reference field="3" count="1">
            <x v="159"/>
          </reference>
        </references>
      </pivotArea>
    </format>
    <format dxfId="3545">
      <pivotArea dataOnly="0" labelOnly="1" outline="0" fieldPosition="0">
        <references count="2">
          <reference field="1" count="1" selected="0">
            <x v="2185"/>
          </reference>
          <reference field="3" count="1">
            <x v="159"/>
          </reference>
        </references>
      </pivotArea>
    </format>
    <format dxfId="3544">
      <pivotArea dataOnly="0" labelOnly="1" outline="0" fieldPosition="0">
        <references count="2">
          <reference field="1" count="1" selected="0">
            <x v="2187"/>
          </reference>
          <reference field="3" count="1">
            <x v="159"/>
          </reference>
        </references>
      </pivotArea>
    </format>
    <format dxfId="3543">
      <pivotArea dataOnly="0" labelOnly="1" outline="0" fieldPosition="0">
        <references count="2">
          <reference field="1" count="1" selected="0">
            <x v="2189"/>
          </reference>
          <reference field="3" count="1">
            <x v="159"/>
          </reference>
        </references>
      </pivotArea>
    </format>
    <format dxfId="3542">
      <pivotArea outline="0" fieldPosition="0">
        <references count="2">
          <reference field="1" count="10" selected="0">
            <x v="2191"/>
            <x v="2192"/>
            <x v="2196"/>
            <x v="2197"/>
            <x v="2198"/>
            <x v="2199"/>
            <x v="2200"/>
            <x v="2201"/>
            <x v="2202"/>
            <x v="2203"/>
          </reference>
          <reference field="3" count="5" selected="0">
            <x v="9"/>
            <x v="160"/>
            <x v="3173"/>
            <x v="3365"/>
            <x v="3859"/>
          </reference>
        </references>
      </pivotArea>
    </format>
    <format dxfId="3541">
      <pivotArea dataOnly="0" labelOnly="1" outline="0" fieldPosition="0">
        <references count="1">
          <reference field="1" count="10">
            <x v="2191"/>
            <x v="2192"/>
            <x v="2196"/>
            <x v="2197"/>
            <x v="2198"/>
            <x v="2199"/>
            <x v="2200"/>
            <x v="2201"/>
            <x v="2202"/>
            <x v="2203"/>
          </reference>
        </references>
      </pivotArea>
    </format>
    <format dxfId="3540">
      <pivotArea dataOnly="0" labelOnly="1" outline="0" fieldPosition="0">
        <references count="2">
          <reference field="1" count="1" selected="0">
            <x v="2192"/>
          </reference>
          <reference field="3" count="1">
            <x v="160"/>
          </reference>
        </references>
      </pivotArea>
    </format>
    <format dxfId="3539">
      <pivotArea dataOnly="0" labelOnly="1" outline="0" fieldPosition="0">
        <references count="2">
          <reference field="1" count="1" selected="0">
            <x v="2197"/>
          </reference>
          <reference field="3" count="1">
            <x v="160"/>
          </reference>
        </references>
      </pivotArea>
    </format>
    <format dxfId="3538">
      <pivotArea dataOnly="0" labelOnly="1" outline="0" fieldPosition="0">
        <references count="2">
          <reference field="1" count="1" selected="0">
            <x v="2199"/>
          </reference>
          <reference field="3" count="1">
            <x v="160"/>
          </reference>
        </references>
      </pivotArea>
    </format>
    <format dxfId="3537">
      <pivotArea dataOnly="0" labelOnly="1" outline="0" fieldPosition="0">
        <references count="2">
          <reference field="1" count="1" selected="0">
            <x v="2201"/>
          </reference>
          <reference field="3" count="1">
            <x v="160"/>
          </reference>
        </references>
      </pivotArea>
    </format>
    <format dxfId="3536">
      <pivotArea dataOnly="0" labelOnly="1" outline="0" fieldPosition="0">
        <references count="2">
          <reference field="1" count="1" selected="0">
            <x v="2203"/>
          </reference>
          <reference field="3" count="1">
            <x v="160"/>
          </reference>
        </references>
      </pivotArea>
    </format>
    <format dxfId="3535">
      <pivotArea outline="0" fieldPosition="0">
        <references count="2">
          <reference field="1" count="10" selected="0">
            <x v="2205"/>
            <x v="2206"/>
            <x v="2210"/>
            <x v="2211"/>
            <x v="2212"/>
            <x v="2213"/>
            <x v="2214"/>
            <x v="2215"/>
            <x v="2216"/>
            <x v="2217"/>
          </reference>
          <reference field="3" count="5" selected="0">
            <x v="9"/>
            <x v="161"/>
            <x v="3173"/>
            <x v="3365"/>
            <x v="3859"/>
          </reference>
        </references>
      </pivotArea>
    </format>
    <format dxfId="3534">
      <pivotArea dataOnly="0" labelOnly="1" outline="0" fieldPosition="0">
        <references count="1">
          <reference field="1" count="10">
            <x v="2205"/>
            <x v="2206"/>
            <x v="2210"/>
            <x v="2211"/>
            <x v="2212"/>
            <x v="2213"/>
            <x v="2214"/>
            <x v="2215"/>
            <x v="2216"/>
            <x v="2217"/>
          </reference>
        </references>
      </pivotArea>
    </format>
    <format dxfId="3533">
      <pivotArea dataOnly="0" labelOnly="1" outline="0" fieldPosition="0">
        <references count="2">
          <reference field="1" count="1" selected="0">
            <x v="2206"/>
          </reference>
          <reference field="3" count="1">
            <x v="161"/>
          </reference>
        </references>
      </pivotArea>
    </format>
    <format dxfId="3532">
      <pivotArea dataOnly="0" labelOnly="1" outline="0" fieldPosition="0">
        <references count="2">
          <reference field="1" count="1" selected="0">
            <x v="2211"/>
          </reference>
          <reference field="3" count="1">
            <x v="161"/>
          </reference>
        </references>
      </pivotArea>
    </format>
    <format dxfId="3531">
      <pivotArea dataOnly="0" labelOnly="1" outline="0" fieldPosition="0">
        <references count="2">
          <reference field="1" count="1" selected="0">
            <x v="2213"/>
          </reference>
          <reference field="3" count="1">
            <x v="161"/>
          </reference>
        </references>
      </pivotArea>
    </format>
    <format dxfId="3530">
      <pivotArea dataOnly="0" labelOnly="1" outline="0" fieldPosition="0">
        <references count="2">
          <reference field="1" count="1" selected="0">
            <x v="2215"/>
          </reference>
          <reference field="3" count="1">
            <x v="161"/>
          </reference>
        </references>
      </pivotArea>
    </format>
    <format dxfId="3529">
      <pivotArea dataOnly="0" labelOnly="1" outline="0" fieldPosition="0">
        <references count="2">
          <reference field="1" count="1" selected="0">
            <x v="2217"/>
          </reference>
          <reference field="3" count="1">
            <x v="161"/>
          </reference>
        </references>
      </pivotArea>
    </format>
    <format dxfId="3528">
      <pivotArea outline="0" fieldPosition="0">
        <references count="2">
          <reference field="1" count="10" selected="0">
            <x v="2219"/>
            <x v="2220"/>
            <x v="2225"/>
            <x v="2226"/>
            <x v="2227"/>
            <x v="2228"/>
            <x v="2229"/>
            <x v="2230"/>
            <x v="2231"/>
            <x v="2232"/>
          </reference>
          <reference field="3" count="5" selected="0">
            <x v="9"/>
            <x v="162"/>
            <x v="3173"/>
            <x v="3365"/>
            <x v="3859"/>
          </reference>
        </references>
      </pivotArea>
    </format>
    <format dxfId="3527">
      <pivotArea dataOnly="0" labelOnly="1" outline="0" fieldPosition="0">
        <references count="1">
          <reference field="1" count="10">
            <x v="2219"/>
            <x v="2220"/>
            <x v="2225"/>
            <x v="2226"/>
            <x v="2227"/>
            <x v="2228"/>
            <x v="2229"/>
            <x v="2230"/>
            <x v="2231"/>
            <x v="2232"/>
          </reference>
        </references>
      </pivotArea>
    </format>
    <format dxfId="3526">
      <pivotArea dataOnly="0" labelOnly="1" outline="0" fieldPosition="0">
        <references count="2">
          <reference field="1" count="1" selected="0">
            <x v="2220"/>
          </reference>
          <reference field="3" count="1">
            <x v="162"/>
          </reference>
        </references>
      </pivotArea>
    </format>
    <format dxfId="3525">
      <pivotArea dataOnly="0" labelOnly="1" outline="0" fieldPosition="0">
        <references count="2">
          <reference field="1" count="1" selected="0">
            <x v="2226"/>
          </reference>
          <reference field="3" count="1">
            <x v="162"/>
          </reference>
        </references>
      </pivotArea>
    </format>
    <format dxfId="3524">
      <pivotArea dataOnly="0" labelOnly="1" outline="0" fieldPosition="0">
        <references count="2">
          <reference field="1" count="1" selected="0">
            <x v="2228"/>
          </reference>
          <reference field="3" count="1">
            <x v="162"/>
          </reference>
        </references>
      </pivotArea>
    </format>
    <format dxfId="3523">
      <pivotArea dataOnly="0" labelOnly="1" outline="0" fieldPosition="0">
        <references count="2">
          <reference field="1" count="1" selected="0">
            <x v="2230"/>
          </reference>
          <reference field="3" count="1">
            <x v="162"/>
          </reference>
        </references>
      </pivotArea>
    </format>
    <format dxfId="3522">
      <pivotArea dataOnly="0" labelOnly="1" outline="0" fieldPosition="0">
        <references count="2">
          <reference field="1" count="1" selected="0">
            <x v="2232"/>
          </reference>
          <reference field="3" count="1">
            <x v="162"/>
          </reference>
        </references>
      </pivotArea>
    </format>
    <format dxfId="3521">
      <pivotArea outline="0" fieldPosition="0">
        <references count="2">
          <reference field="1" count="10" selected="0">
            <x v="2234"/>
            <x v="2235"/>
            <x v="2239"/>
            <x v="2240"/>
            <x v="2241"/>
            <x v="2242"/>
            <x v="2243"/>
            <x v="2244"/>
            <x v="2245"/>
            <x v="2246"/>
          </reference>
          <reference field="3" count="5" selected="0">
            <x v="9"/>
            <x v="163"/>
            <x v="3173"/>
            <x v="3365"/>
            <x v="3859"/>
          </reference>
        </references>
      </pivotArea>
    </format>
    <format dxfId="3520">
      <pivotArea dataOnly="0" labelOnly="1" outline="0" fieldPosition="0">
        <references count="1">
          <reference field="1" count="10">
            <x v="2234"/>
            <x v="2235"/>
            <x v="2239"/>
            <x v="2240"/>
            <x v="2241"/>
            <x v="2242"/>
            <x v="2243"/>
            <x v="2244"/>
            <x v="2245"/>
            <x v="2246"/>
          </reference>
        </references>
      </pivotArea>
    </format>
    <format dxfId="3519">
      <pivotArea dataOnly="0" labelOnly="1" outline="0" fieldPosition="0">
        <references count="2">
          <reference field="1" count="1" selected="0">
            <x v="2235"/>
          </reference>
          <reference field="3" count="1">
            <x v="163"/>
          </reference>
        </references>
      </pivotArea>
    </format>
    <format dxfId="3518">
      <pivotArea dataOnly="0" labelOnly="1" outline="0" fieldPosition="0">
        <references count="2">
          <reference field="1" count="1" selected="0">
            <x v="2240"/>
          </reference>
          <reference field="3" count="1">
            <x v="163"/>
          </reference>
        </references>
      </pivotArea>
    </format>
    <format dxfId="3517">
      <pivotArea dataOnly="0" labelOnly="1" outline="0" fieldPosition="0">
        <references count="2">
          <reference field="1" count="1" selected="0">
            <x v="2242"/>
          </reference>
          <reference field="3" count="1">
            <x v="163"/>
          </reference>
        </references>
      </pivotArea>
    </format>
    <format dxfId="3516">
      <pivotArea dataOnly="0" labelOnly="1" outline="0" fieldPosition="0">
        <references count="2">
          <reference field="1" count="1" selected="0">
            <x v="2244"/>
          </reference>
          <reference field="3" count="1">
            <x v="163"/>
          </reference>
        </references>
      </pivotArea>
    </format>
    <format dxfId="3515">
      <pivotArea dataOnly="0" labelOnly="1" outline="0" fieldPosition="0">
        <references count="2">
          <reference field="1" count="1" selected="0">
            <x v="2246"/>
          </reference>
          <reference field="3" count="1">
            <x v="163"/>
          </reference>
        </references>
      </pivotArea>
    </format>
    <format dxfId="3514">
      <pivotArea outline="0" fieldPosition="0">
        <references count="2">
          <reference field="1" count="10" selected="0">
            <x v="2254"/>
            <x v="2255"/>
            <x v="2259"/>
            <x v="2260"/>
            <x v="2261"/>
            <x v="2262"/>
            <x v="2263"/>
            <x v="2264"/>
            <x v="2265"/>
            <x v="2266"/>
          </reference>
          <reference field="3" count="5" selected="0">
            <x v="9"/>
            <x v="164"/>
            <x v="3173"/>
            <x v="3365"/>
            <x v="3859"/>
          </reference>
        </references>
      </pivotArea>
    </format>
    <format dxfId="3513">
      <pivotArea dataOnly="0" labelOnly="1" outline="0" fieldPosition="0">
        <references count="1">
          <reference field="1" count="10">
            <x v="2254"/>
            <x v="2255"/>
            <x v="2259"/>
            <x v="2260"/>
            <x v="2261"/>
            <x v="2262"/>
            <x v="2263"/>
            <x v="2264"/>
            <x v="2265"/>
            <x v="2266"/>
          </reference>
        </references>
      </pivotArea>
    </format>
    <format dxfId="3512">
      <pivotArea dataOnly="0" labelOnly="1" outline="0" fieldPosition="0">
        <references count="2">
          <reference field="1" count="1" selected="0">
            <x v="2255"/>
          </reference>
          <reference field="3" count="1">
            <x v="164"/>
          </reference>
        </references>
      </pivotArea>
    </format>
    <format dxfId="3511">
      <pivotArea dataOnly="0" labelOnly="1" outline="0" fieldPosition="0">
        <references count="2">
          <reference field="1" count="1" selected="0">
            <x v="2260"/>
          </reference>
          <reference field="3" count="1">
            <x v="164"/>
          </reference>
        </references>
      </pivotArea>
    </format>
    <format dxfId="3510">
      <pivotArea dataOnly="0" labelOnly="1" outline="0" fieldPosition="0">
        <references count="2">
          <reference field="1" count="1" selected="0">
            <x v="2262"/>
          </reference>
          <reference field="3" count="1">
            <x v="164"/>
          </reference>
        </references>
      </pivotArea>
    </format>
    <format dxfId="3509">
      <pivotArea dataOnly="0" labelOnly="1" outline="0" fieldPosition="0">
        <references count="2">
          <reference field="1" count="1" selected="0">
            <x v="2264"/>
          </reference>
          <reference field="3" count="1">
            <x v="164"/>
          </reference>
        </references>
      </pivotArea>
    </format>
    <format dxfId="3508">
      <pivotArea dataOnly="0" labelOnly="1" outline="0" fieldPosition="0">
        <references count="2">
          <reference field="1" count="1" selected="0">
            <x v="2266"/>
          </reference>
          <reference field="3" count="1">
            <x v="164"/>
          </reference>
        </references>
      </pivotArea>
    </format>
    <format dxfId="3507">
      <pivotArea outline="0" fieldPosition="0">
        <references count="2">
          <reference field="1" count="10" selected="0">
            <x v="2268"/>
            <x v="2269"/>
            <x v="2273"/>
            <x v="2274"/>
            <x v="2275"/>
            <x v="2276"/>
            <x v="2277"/>
            <x v="2278"/>
            <x v="2279"/>
            <x v="2280"/>
          </reference>
          <reference field="3" count="5" selected="0">
            <x v="9"/>
            <x v="165"/>
            <x v="3173"/>
            <x v="3365"/>
            <x v="3859"/>
          </reference>
        </references>
      </pivotArea>
    </format>
    <format dxfId="3506">
      <pivotArea dataOnly="0" labelOnly="1" outline="0" fieldPosition="0">
        <references count="1">
          <reference field="1" count="10">
            <x v="2268"/>
            <x v="2269"/>
            <x v="2273"/>
            <x v="2274"/>
            <x v="2275"/>
            <x v="2276"/>
            <x v="2277"/>
            <x v="2278"/>
            <x v="2279"/>
            <x v="2280"/>
          </reference>
        </references>
      </pivotArea>
    </format>
    <format dxfId="3505">
      <pivotArea dataOnly="0" labelOnly="1" outline="0" fieldPosition="0">
        <references count="2">
          <reference field="1" count="1" selected="0">
            <x v="2269"/>
          </reference>
          <reference field="3" count="1">
            <x v="165"/>
          </reference>
        </references>
      </pivotArea>
    </format>
    <format dxfId="3504">
      <pivotArea dataOnly="0" labelOnly="1" outline="0" fieldPosition="0">
        <references count="2">
          <reference field="1" count="1" selected="0">
            <x v="2274"/>
          </reference>
          <reference field="3" count="1">
            <x v="165"/>
          </reference>
        </references>
      </pivotArea>
    </format>
    <format dxfId="3503">
      <pivotArea dataOnly="0" labelOnly="1" outline="0" fieldPosition="0">
        <references count="2">
          <reference field="1" count="1" selected="0">
            <x v="2276"/>
          </reference>
          <reference field="3" count="1">
            <x v="165"/>
          </reference>
        </references>
      </pivotArea>
    </format>
    <format dxfId="3502">
      <pivotArea dataOnly="0" labelOnly="1" outline="0" fieldPosition="0">
        <references count="2">
          <reference field="1" count="1" selected="0">
            <x v="2278"/>
          </reference>
          <reference field="3" count="1">
            <x v="165"/>
          </reference>
        </references>
      </pivotArea>
    </format>
    <format dxfId="3501">
      <pivotArea dataOnly="0" labelOnly="1" outline="0" fieldPosition="0">
        <references count="2">
          <reference field="1" count="1" selected="0">
            <x v="2280"/>
          </reference>
          <reference field="3" count="1">
            <x v="165"/>
          </reference>
        </references>
      </pivotArea>
    </format>
    <format dxfId="3500">
      <pivotArea outline="0" fieldPosition="0">
        <references count="2">
          <reference field="1" count="10" selected="0">
            <x v="2301"/>
            <x v="2302"/>
            <x v="2306"/>
            <x v="2307"/>
            <x v="2310"/>
            <x v="2311"/>
            <x v="2313"/>
            <x v="2314"/>
            <x v="2315"/>
            <x v="2316"/>
          </reference>
          <reference field="3" count="5" selected="0">
            <x v="9"/>
            <x v="3173"/>
            <x v="3365"/>
            <x v="3859"/>
            <x v="3863"/>
          </reference>
        </references>
      </pivotArea>
    </format>
    <format dxfId="3499">
      <pivotArea dataOnly="0" labelOnly="1" outline="0" fieldPosition="0">
        <references count="1">
          <reference field="1" count="10">
            <x v="2301"/>
            <x v="2302"/>
            <x v="2306"/>
            <x v="2307"/>
            <x v="2310"/>
            <x v="2311"/>
            <x v="2313"/>
            <x v="2314"/>
            <x v="2315"/>
            <x v="2316"/>
          </reference>
        </references>
      </pivotArea>
    </format>
    <format dxfId="3498">
      <pivotArea dataOnly="0" labelOnly="1" outline="0" fieldPosition="0">
        <references count="2">
          <reference field="1" count="1" selected="0">
            <x v="2302"/>
          </reference>
          <reference field="3" count="1">
            <x v="3863"/>
          </reference>
        </references>
      </pivotArea>
    </format>
    <format dxfId="3497">
      <pivotArea dataOnly="0" labelOnly="1" outline="0" fieldPosition="0">
        <references count="2">
          <reference field="1" count="1" selected="0">
            <x v="2307"/>
          </reference>
          <reference field="3" count="1">
            <x v="3863"/>
          </reference>
        </references>
      </pivotArea>
    </format>
    <format dxfId="3496">
      <pivotArea dataOnly="0" labelOnly="1" outline="0" fieldPosition="0">
        <references count="2">
          <reference field="1" count="1" selected="0">
            <x v="2311"/>
          </reference>
          <reference field="3" count="1">
            <x v="3863"/>
          </reference>
        </references>
      </pivotArea>
    </format>
    <format dxfId="3495">
      <pivotArea dataOnly="0" labelOnly="1" outline="0" fieldPosition="0">
        <references count="2">
          <reference field="1" count="1" selected="0">
            <x v="2314"/>
          </reference>
          <reference field="3" count="1">
            <x v="3863"/>
          </reference>
        </references>
      </pivotArea>
    </format>
    <format dxfId="3494">
      <pivotArea dataOnly="0" labelOnly="1" outline="0" fieldPosition="0">
        <references count="2">
          <reference field="1" count="1" selected="0">
            <x v="2316"/>
          </reference>
          <reference field="3" count="1">
            <x v="3863"/>
          </reference>
        </references>
      </pivotArea>
    </format>
    <format dxfId="3493">
      <pivotArea outline="0" fieldPosition="0">
        <references count="2">
          <reference field="1" count="10" selected="0">
            <x v="2322"/>
            <x v="2323"/>
            <x v="2327"/>
            <x v="2328"/>
            <x v="2329"/>
            <x v="2330"/>
            <x v="2331"/>
            <x v="2332"/>
            <x v="2333"/>
            <x v="2334"/>
          </reference>
          <reference field="3" count="5" selected="0">
            <x v="9"/>
            <x v="168"/>
            <x v="3173"/>
            <x v="3365"/>
            <x v="3859"/>
          </reference>
        </references>
      </pivotArea>
    </format>
    <format dxfId="3492">
      <pivotArea dataOnly="0" labelOnly="1" outline="0" fieldPosition="0">
        <references count="1">
          <reference field="1" count="10">
            <x v="2322"/>
            <x v="2323"/>
            <x v="2327"/>
            <x v="2328"/>
            <x v="2329"/>
            <x v="2330"/>
            <x v="2331"/>
            <x v="2332"/>
            <x v="2333"/>
            <x v="2334"/>
          </reference>
        </references>
      </pivotArea>
    </format>
    <format dxfId="3491">
      <pivotArea dataOnly="0" labelOnly="1" outline="0" fieldPosition="0">
        <references count="2">
          <reference field="1" count="1" selected="0">
            <x v="2323"/>
          </reference>
          <reference field="3" count="1">
            <x v="168"/>
          </reference>
        </references>
      </pivotArea>
    </format>
    <format dxfId="3490">
      <pivotArea dataOnly="0" labelOnly="1" outline="0" fieldPosition="0">
        <references count="2">
          <reference field="1" count="1" selected="0">
            <x v="2328"/>
          </reference>
          <reference field="3" count="1">
            <x v="168"/>
          </reference>
        </references>
      </pivotArea>
    </format>
    <format dxfId="3489">
      <pivotArea dataOnly="0" labelOnly="1" outline="0" fieldPosition="0">
        <references count="2">
          <reference field="1" count="1" selected="0">
            <x v="2330"/>
          </reference>
          <reference field="3" count="1">
            <x v="168"/>
          </reference>
        </references>
      </pivotArea>
    </format>
    <format dxfId="3488">
      <pivotArea dataOnly="0" labelOnly="1" outline="0" fieldPosition="0">
        <references count="2">
          <reference field="1" count="1" selected="0">
            <x v="2332"/>
          </reference>
          <reference field="3" count="1">
            <x v="168"/>
          </reference>
        </references>
      </pivotArea>
    </format>
    <format dxfId="3487">
      <pivotArea dataOnly="0" labelOnly="1" outline="0" fieldPosition="0">
        <references count="2">
          <reference field="1" count="1" selected="0">
            <x v="2334"/>
          </reference>
          <reference field="3" count="1">
            <x v="168"/>
          </reference>
        </references>
      </pivotArea>
    </format>
    <format dxfId="3486">
      <pivotArea outline="0" fieldPosition="0">
        <references count="2">
          <reference field="1" count="10" selected="0">
            <x v="2336"/>
            <x v="2337"/>
            <x v="2341"/>
            <x v="2342"/>
            <x v="2343"/>
            <x v="2344"/>
            <x v="2345"/>
            <x v="2346"/>
            <x v="2347"/>
            <x v="2348"/>
          </reference>
          <reference field="3" count="5" selected="0">
            <x v="9"/>
            <x v="169"/>
            <x v="3173"/>
            <x v="3365"/>
            <x v="3859"/>
          </reference>
        </references>
      </pivotArea>
    </format>
    <format dxfId="3485">
      <pivotArea dataOnly="0" labelOnly="1" outline="0" fieldPosition="0">
        <references count="1">
          <reference field="1" count="10">
            <x v="2336"/>
            <x v="2337"/>
            <x v="2341"/>
            <x v="2342"/>
            <x v="2343"/>
            <x v="2344"/>
            <x v="2345"/>
            <x v="2346"/>
            <x v="2347"/>
            <x v="2348"/>
          </reference>
        </references>
      </pivotArea>
    </format>
    <format dxfId="3484">
      <pivotArea dataOnly="0" labelOnly="1" outline="0" fieldPosition="0">
        <references count="2">
          <reference field="1" count="1" selected="0">
            <x v="2337"/>
          </reference>
          <reference field="3" count="1">
            <x v="169"/>
          </reference>
        </references>
      </pivotArea>
    </format>
    <format dxfId="3483">
      <pivotArea dataOnly="0" labelOnly="1" outline="0" fieldPosition="0">
        <references count="2">
          <reference field="1" count="1" selected="0">
            <x v="2342"/>
          </reference>
          <reference field="3" count="1">
            <x v="169"/>
          </reference>
        </references>
      </pivotArea>
    </format>
    <format dxfId="3482">
      <pivotArea dataOnly="0" labelOnly="1" outline="0" fieldPosition="0">
        <references count="2">
          <reference field="1" count="1" selected="0">
            <x v="2344"/>
          </reference>
          <reference field="3" count="1">
            <x v="169"/>
          </reference>
        </references>
      </pivotArea>
    </format>
    <format dxfId="3481">
      <pivotArea dataOnly="0" labelOnly="1" outline="0" fieldPosition="0">
        <references count="2">
          <reference field="1" count="1" selected="0">
            <x v="2346"/>
          </reference>
          <reference field="3" count="1">
            <x v="169"/>
          </reference>
        </references>
      </pivotArea>
    </format>
    <format dxfId="3480">
      <pivotArea dataOnly="0" labelOnly="1" outline="0" fieldPosition="0">
        <references count="2">
          <reference field="1" count="1" selected="0">
            <x v="2348"/>
          </reference>
          <reference field="3" count="1">
            <x v="169"/>
          </reference>
        </references>
      </pivotArea>
    </format>
    <format dxfId="3479">
      <pivotArea outline="0" fieldPosition="0">
        <references count="2">
          <reference field="1" count="10" selected="0">
            <x v="2350"/>
            <x v="2351"/>
            <x v="2355"/>
            <x v="2356"/>
            <x v="2357"/>
            <x v="2358"/>
            <x v="2359"/>
            <x v="2360"/>
            <x v="2361"/>
            <x v="2362"/>
          </reference>
          <reference field="3" count="5" selected="0">
            <x v="9"/>
            <x v="170"/>
            <x v="3173"/>
            <x v="3365"/>
            <x v="3859"/>
          </reference>
        </references>
      </pivotArea>
    </format>
    <format dxfId="3478">
      <pivotArea dataOnly="0" labelOnly="1" outline="0" fieldPosition="0">
        <references count="1">
          <reference field="1" count="10">
            <x v="2350"/>
            <x v="2351"/>
            <x v="2355"/>
            <x v="2356"/>
            <x v="2357"/>
            <x v="2358"/>
            <x v="2359"/>
            <x v="2360"/>
            <x v="2361"/>
            <x v="2362"/>
          </reference>
        </references>
      </pivotArea>
    </format>
    <format dxfId="3477">
      <pivotArea dataOnly="0" labelOnly="1" outline="0" fieldPosition="0">
        <references count="2">
          <reference field="1" count="1" selected="0">
            <x v="2351"/>
          </reference>
          <reference field="3" count="1">
            <x v="170"/>
          </reference>
        </references>
      </pivotArea>
    </format>
    <format dxfId="3476">
      <pivotArea dataOnly="0" labelOnly="1" outline="0" fieldPosition="0">
        <references count="2">
          <reference field="1" count="1" selected="0">
            <x v="2356"/>
          </reference>
          <reference field="3" count="1">
            <x v="170"/>
          </reference>
        </references>
      </pivotArea>
    </format>
    <format dxfId="3475">
      <pivotArea dataOnly="0" labelOnly="1" outline="0" fieldPosition="0">
        <references count="2">
          <reference field="1" count="1" selected="0">
            <x v="2358"/>
          </reference>
          <reference field="3" count="1">
            <x v="170"/>
          </reference>
        </references>
      </pivotArea>
    </format>
    <format dxfId="3474">
      <pivotArea dataOnly="0" labelOnly="1" outline="0" fieldPosition="0">
        <references count="2">
          <reference field="1" count="1" selected="0">
            <x v="2360"/>
          </reference>
          <reference field="3" count="1">
            <x v="170"/>
          </reference>
        </references>
      </pivotArea>
    </format>
    <format dxfId="3473">
      <pivotArea dataOnly="0" labelOnly="1" outline="0" fieldPosition="0">
        <references count="2">
          <reference field="1" count="1" selected="0">
            <x v="2362"/>
          </reference>
          <reference field="3" count="1">
            <x v="170"/>
          </reference>
        </references>
      </pivotArea>
    </format>
    <format dxfId="3472">
      <pivotArea outline="0" fieldPosition="0">
        <references count="2">
          <reference field="1" count="10" selected="0">
            <x v="2364"/>
            <x v="2365"/>
            <x v="2369"/>
            <x v="2370"/>
            <x v="2371"/>
            <x v="2372"/>
            <x v="2373"/>
            <x v="2374"/>
            <x v="2375"/>
            <x v="2376"/>
          </reference>
          <reference field="3" count="5" selected="0">
            <x v="9"/>
            <x v="171"/>
            <x v="3173"/>
            <x v="3365"/>
            <x v="3859"/>
          </reference>
        </references>
      </pivotArea>
    </format>
    <format dxfId="3471">
      <pivotArea dataOnly="0" labelOnly="1" outline="0" fieldPosition="0">
        <references count="1">
          <reference field="1" count="10">
            <x v="2364"/>
            <x v="2365"/>
            <x v="2369"/>
            <x v="2370"/>
            <x v="2371"/>
            <x v="2372"/>
            <x v="2373"/>
            <x v="2374"/>
            <x v="2375"/>
            <x v="2376"/>
          </reference>
        </references>
      </pivotArea>
    </format>
    <format dxfId="3470">
      <pivotArea dataOnly="0" labelOnly="1" outline="0" fieldPosition="0">
        <references count="2">
          <reference field="1" count="1" selected="0">
            <x v="2365"/>
          </reference>
          <reference field="3" count="1">
            <x v="171"/>
          </reference>
        </references>
      </pivotArea>
    </format>
    <format dxfId="3469">
      <pivotArea dataOnly="0" labelOnly="1" outline="0" fieldPosition="0">
        <references count="2">
          <reference field="1" count="1" selected="0">
            <x v="2370"/>
          </reference>
          <reference field="3" count="1">
            <x v="171"/>
          </reference>
        </references>
      </pivotArea>
    </format>
    <format dxfId="3468">
      <pivotArea dataOnly="0" labelOnly="1" outline="0" fieldPosition="0">
        <references count="2">
          <reference field="1" count="1" selected="0">
            <x v="2372"/>
          </reference>
          <reference field="3" count="1">
            <x v="171"/>
          </reference>
        </references>
      </pivotArea>
    </format>
    <format dxfId="3467">
      <pivotArea dataOnly="0" labelOnly="1" outline="0" fieldPosition="0">
        <references count="2">
          <reference field="1" count="1" selected="0">
            <x v="2374"/>
          </reference>
          <reference field="3" count="1">
            <x v="171"/>
          </reference>
        </references>
      </pivotArea>
    </format>
    <format dxfId="3466">
      <pivotArea dataOnly="0" labelOnly="1" outline="0" fieldPosition="0">
        <references count="2">
          <reference field="1" count="1" selected="0">
            <x v="2376"/>
          </reference>
          <reference field="3" count="1">
            <x v="171"/>
          </reference>
        </references>
      </pivotArea>
    </format>
    <format dxfId="3465">
      <pivotArea outline="0" fieldPosition="0">
        <references count="2">
          <reference field="1" count="10" selected="0">
            <x v="2378"/>
            <x v="2379"/>
            <x v="2383"/>
            <x v="2384"/>
            <x v="2385"/>
            <x v="2386"/>
            <x v="2387"/>
            <x v="2388"/>
            <x v="2389"/>
            <x v="2390"/>
          </reference>
          <reference field="3" count="5" selected="0">
            <x v="9"/>
            <x v="172"/>
            <x v="3173"/>
            <x v="3365"/>
            <x v="3859"/>
          </reference>
        </references>
      </pivotArea>
    </format>
    <format dxfId="3464">
      <pivotArea dataOnly="0" labelOnly="1" outline="0" fieldPosition="0">
        <references count="1">
          <reference field="1" count="10">
            <x v="2378"/>
            <x v="2379"/>
            <x v="2383"/>
            <x v="2384"/>
            <x v="2385"/>
            <x v="2386"/>
            <x v="2387"/>
            <x v="2388"/>
            <x v="2389"/>
            <x v="2390"/>
          </reference>
        </references>
      </pivotArea>
    </format>
    <format dxfId="3463">
      <pivotArea dataOnly="0" labelOnly="1" outline="0" fieldPosition="0">
        <references count="2">
          <reference field="1" count="1" selected="0">
            <x v="2379"/>
          </reference>
          <reference field="3" count="1">
            <x v="172"/>
          </reference>
        </references>
      </pivotArea>
    </format>
    <format dxfId="3462">
      <pivotArea dataOnly="0" labelOnly="1" outline="0" fieldPosition="0">
        <references count="2">
          <reference field="1" count="1" selected="0">
            <x v="2384"/>
          </reference>
          <reference field="3" count="1">
            <x v="172"/>
          </reference>
        </references>
      </pivotArea>
    </format>
    <format dxfId="3461">
      <pivotArea dataOnly="0" labelOnly="1" outline="0" fieldPosition="0">
        <references count="2">
          <reference field="1" count="1" selected="0">
            <x v="2386"/>
          </reference>
          <reference field="3" count="1">
            <x v="172"/>
          </reference>
        </references>
      </pivotArea>
    </format>
    <format dxfId="3460">
      <pivotArea dataOnly="0" labelOnly="1" outline="0" fieldPosition="0">
        <references count="2">
          <reference field="1" count="1" selected="0">
            <x v="2388"/>
          </reference>
          <reference field="3" count="1">
            <x v="172"/>
          </reference>
        </references>
      </pivotArea>
    </format>
    <format dxfId="3459">
      <pivotArea dataOnly="0" labelOnly="1" outline="0" fieldPosition="0">
        <references count="2">
          <reference field="1" count="1" selected="0">
            <x v="2390"/>
          </reference>
          <reference field="3" count="1">
            <x v="172"/>
          </reference>
        </references>
      </pivotArea>
    </format>
    <format dxfId="3458">
      <pivotArea outline="0" fieldPosition="0">
        <references count="2">
          <reference field="1" count="10" selected="0">
            <x v="2392"/>
            <x v="2393"/>
            <x v="2397"/>
            <x v="2398"/>
            <x v="2399"/>
            <x v="2400"/>
            <x v="2401"/>
            <x v="2402"/>
            <x v="2403"/>
            <x v="2404"/>
          </reference>
          <reference field="3" count="5" selected="0">
            <x v="9"/>
            <x v="173"/>
            <x v="3173"/>
            <x v="3365"/>
            <x v="3859"/>
          </reference>
        </references>
      </pivotArea>
    </format>
    <format dxfId="3457">
      <pivotArea dataOnly="0" labelOnly="1" outline="0" fieldPosition="0">
        <references count="1">
          <reference field="1" count="10">
            <x v="2392"/>
            <x v="2393"/>
            <x v="2397"/>
            <x v="2398"/>
            <x v="2399"/>
            <x v="2400"/>
            <x v="2401"/>
            <x v="2402"/>
            <x v="2403"/>
            <x v="2404"/>
          </reference>
        </references>
      </pivotArea>
    </format>
    <format dxfId="3456">
      <pivotArea dataOnly="0" labelOnly="1" outline="0" fieldPosition="0">
        <references count="2">
          <reference field="1" count="1" selected="0">
            <x v="2393"/>
          </reference>
          <reference field="3" count="1">
            <x v="173"/>
          </reference>
        </references>
      </pivotArea>
    </format>
    <format dxfId="3455">
      <pivotArea dataOnly="0" labelOnly="1" outline="0" fieldPosition="0">
        <references count="2">
          <reference field="1" count="1" selected="0">
            <x v="2398"/>
          </reference>
          <reference field="3" count="1">
            <x v="173"/>
          </reference>
        </references>
      </pivotArea>
    </format>
    <format dxfId="3454">
      <pivotArea dataOnly="0" labelOnly="1" outline="0" fieldPosition="0">
        <references count="2">
          <reference field="1" count="1" selected="0">
            <x v="2400"/>
          </reference>
          <reference field="3" count="1">
            <x v="173"/>
          </reference>
        </references>
      </pivotArea>
    </format>
    <format dxfId="3453">
      <pivotArea dataOnly="0" labelOnly="1" outline="0" fieldPosition="0">
        <references count="2">
          <reference field="1" count="1" selected="0">
            <x v="2402"/>
          </reference>
          <reference field="3" count="1">
            <x v="173"/>
          </reference>
        </references>
      </pivotArea>
    </format>
    <format dxfId="3452">
      <pivotArea dataOnly="0" labelOnly="1" outline="0" fieldPosition="0">
        <references count="2">
          <reference field="1" count="1" selected="0">
            <x v="2404"/>
          </reference>
          <reference field="3" count="1">
            <x v="173"/>
          </reference>
        </references>
      </pivotArea>
    </format>
    <format dxfId="3451">
      <pivotArea outline="0" fieldPosition="0">
        <references count="2">
          <reference field="1" count="10" selected="0">
            <x v="2416"/>
            <x v="2417"/>
            <x v="2421"/>
            <x v="2422"/>
            <x v="2423"/>
            <x v="2424"/>
            <x v="2425"/>
            <x v="2426"/>
            <x v="2427"/>
            <x v="2428"/>
          </reference>
          <reference field="3" count="5" selected="0">
            <x v="9"/>
            <x v="175"/>
            <x v="3173"/>
            <x v="3365"/>
            <x v="3859"/>
          </reference>
        </references>
      </pivotArea>
    </format>
    <format dxfId="3450">
      <pivotArea dataOnly="0" labelOnly="1" outline="0" fieldPosition="0">
        <references count="1">
          <reference field="1" count="10">
            <x v="2416"/>
            <x v="2417"/>
            <x v="2421"/>
            <x v="2422"/>
            <x v="2423"/>
            <x v="2424"/>
            <x v="2425"/>
            <x v="2426"/>
            <x v="2427"/>
            <x v="2428"/>
          </reference>
        </references>
      </pivotArea>
    </format>
    <format dxfId="3449">
      <pivotArea dataOnly="0" labelOnly="1" outline="0" fieldPosition="0">
        <references count="2">
          <reference field="1" count="1" selected="0">
            <x v="2417"/>
          </reference>
          <reference field="3" count="1">
            <x v="175"/>
          </reference>
        </references>
      </pivotArea>
    </format>
    <format dxfId="3448">
      <pivotArea dataOnly="0" labelOnly="1" outline="0" fieldPosition="0">
        <references count="2">
          <reference field="1" count="1" selected="0">
            <x v="2422"/>
          </reference>
          <reference field="3" count="1">
            <x v="175"/>
          </reference>
        </references>
      </pivotArea>
    </format>
    <format dxfId="3447">
      <pivotArea dataOnly="0" labelOnly="1" outline="0" fieldPosition="0">
        <references count="2">
          <reference field="1" count="1" selected="0">
            <x v="2424"/>
          </reference>
          <reference field="3" count="1">
            <x v="175"/>
          </reference>
        </references>
      </pivotArea>
    </format>
    <format dxfId="3446">
      <pivotArea dataOnly="0" labelOnly="1" outline="0" fieldPosition="0">
        <references count="2">
          <reference field="1" count="1" selected="0">
            <x v="2426"/>
          </reference>
          <reference field="3" count="1">
            <x v="175"/>
          </reference>
        </references>
      </pivotArea>
    </format>
    <format dxfId="3445">
      <pivotArea dataOnly="0" labelOnly="1" outline="0" fieldPosition="0">
        <references count="2">
          <reference field="1" count="1" selected="0">
            <x v="2428"/>
          </reference>
          <reference field="3" count="1">
            <x v="175"/>
          </reference>
        </references>
      </pivotArea>
    </format>
    <format dxfId="3444">
      <pivotArea outline="0" fieldPosition="0">
        <references count="2">
          <reference field="1" count="10" selected="0">
            <x v="2430"/>
            <x v="2431"/>
            <x v="2435"/>
            <x v="2436"/>
            <x v="2437"/>
            <x v="2438"/>
            <x v="2439"/>
            <x v="2440"/>
            <x v="2441"/>
            <x v="2442"/>
          </reference>
          <reference field="3" count="5" selected="0">
            <x v="9"/>
            <x v="176"/>
            <x v="3173"/>
            <x v="3365"/>
            <x v="3859"/>
          </reference>
        </references>
      </pivotArea>
    </format>
    <format dxfId="3443">
      <pivotArea dataOnly="0" labelOnly="1" outline="0" fieldPosition="0">
        <references count="1">
          <reference field="1" count="10">
            <x v="2430"/>
            <x v="2431"/>
            <x v="2435"/>
            <x v="2436"/>
            <x v="2437"/>
            <x v="2438"/>
            <x v="2439"/>
            <x v="2440"/>
            <x v="2441"/>
            <x v="2442"/>
          </reference>
        </references>
      </pivotArea>
    </format>
    <format dxfId="3442">
      <pivotArea dataOnly="0" labelOnly="1" outline="0" fieldPosition="0">
        <references count="2">
          <reference field="1" count="1" selected="0">
            <x v="2431"/>
          </reference>
          <reference field="3" count="1">
            <x v="176"/>
          </reference>
        </references>
      </pivotArea>
    </format>
    <format dxfId="3441">
      <pivotArea dataOnly="0" labelOnly="1" outline="0" fieldPosition="0">
        <references count="2">
          <reference field="1" count="1" selected="0">
            <x v="2436"/>
          </reference>
          <reference field="3" count="1">
            <x v="176"/>
          </reference>
        </references>
      </pivotArea>
    </format>
    <format dxfId="3440">
      <pivotArea dataOnly="0" labelOnly="1" outline="0" fieldPosition="0">
        <references count="2">
          <reference field="1" count="1" selected="0">
            <x v="2438"/>
          </reference>
          <reference field="3" count="1">
            <x v="176"/>
          </reference>
        </references>
      </pivotArea>
    </format>
    <format dxfId="3439">
      <pivotArea dataOnly="0" labelOnly="1" outline="0" fieldPosition="0">
        <references count="2">
          <reference field="1" count="1" selected="0">
            <x v="2440"/>
          </reference>
          <reference field="3" count="1">
            <x v="176"/>
          </reference>
        </references>
      </pivotArea>
    </format>
    <format dxfId="3438">
      <pivotArea dataOnly="0" labelOnly="1" outline="0" fieldPosition="0">
        <references count="2">
          <reference field="1" count="1" selected="0">
            <x v="2442"/>
          </reference>
          <reference field="3" count="1">
            <x v="176"/>
          </reference>
        </references>
      </pivotArea>
    </format>
    <format dxfId="3437">
      <pivotArea outline="0" fieldPosition="0">
        <references count="2">
          <reference field="1" count="10" selected="0">
            <x v="2444"/>
            <x v="2445"/>
            <x v="2449"/>
            <x v="2450"/>
            <x v="2451"/>
            <x v="2452"/>
            <x v="2453"/>
            <x v="2454"/>
            <x v="2455"/>
            <x v="2456"/>
          </reference>
          <reference field="3" count="5" selected="0">
            <x v="9"/>
            <x v="177"/>
            <x v="3173"/>
            <x v="3365"/>
            <x v="3859"/>
          </reference>
        </references>
      </pivotArea>
    </format>
    <format dxfId="3436">
      <pivotArea dataOnly="0" labelOnly="1" outline="0" fieldPosition="0">
        <references count="1">
          <reference field="1" count="10">
            <x v="2444"/>
            <x v="2445"/>
            <x v="2449"/>
            <x v="2450"/>
            <x v="2451"/>
            <x v="2452"/>
            <x v="2453"/>
            <x v="2454"/>
            <x v="2455"/>
            <x v="2456"/>
          </reference>
        </references>
      </pivotArea>
    </format>
    <format dxfId="3435">
      <pivotArea dataOnly="0" labelOnly="1" outline="0" fieldPosition="0">
        <references count="2">
          <reference field="1" count="1" selected="0">
            <x v="2445"/>
          </reference>
          <reference field="3" count="1">
            <x v="177"/>
          </reference>
        </references>
      </pivotArea>
    </format>
    <format dxfId="3434">
      <pivotArea dataOnly="0" labelOnly="1" outline="0" fieldPosition="0">
        <references count="2">
          <reference field="1" count="1" selected="0">
            <x v="2450"/>
          </reference>
          <reference field="3" count="1">
            <x v="177"/>
          </reference>
        </references>
      </pivotArea>
    </format>
    <format dxfId="3433">
      <pivotArea dataOnly="0" labelOnly="1" outline="0" fieldPosition="0">
        <references count="2">
          <reference field="1" count="1" selected="0">
            <x v="2452"/>
          </reference>
          <reference field="3" count="1">
            <x v="177"/>
          </reference>
        </references>
      </pivotArea>
    </format>
    <format dxfId="3432">
      <pivotArea dataOnly="0" labelOnly="1" outline="0" fieldPosition="0">
        <references count="2">
          <reference field="1" count="1" selected="0">
            <x v="2454"/>
          </reference>
          <reference field="3" count="1">
            <x v="177"/>
          </reference>
        </references>
      </pivotArea>
    </format>
    <format dxfId="3431">
      <pivotArea dataOnly="0" labelOnly="1" outline="0" fieldPosition="0">
        <references count="2">
          <reference field="1" count="1" selected="0">
            <x v="2456"/>
          </reference>
          <reference field="3" count="1">
            <x v="177"/>
          </reference>
        </references>
      </pivotArea>
    </format>
    <format dxfId="3430">
      <pivotArea outline="0" fieldPosition="0">
        <references count="2">
          <reference field="1" count="10" selected="0">
            <x v="2458"/>
            <x v="2459"/>
            <x v="2463"/>
            <x v="2464"/>
            <x v="2465"/>
            <x v="2466"/>
            <x v="2467"/>
            <x v="2468"/>
            <x v="2469"/>
            <x v="2470"/>
          </reference>
          <reference field="3" count="5" selected="0">
            <x v="9"/>
            <x v="178"/>
            <x v="3173"/>
            <x v="3365"/>
            <x v="3859"/>
          </reference>
        </references>
      </pivotArea>
    </format>
    <format dxfId="3429">
      <pivotArea dataOnly="0" labelOnly="1" outline="0" fieldPosition="0">
        <references count="1">
          <reference field="1" count="10">
            <x v="2458"/>
            <x v="2459"/>
            <x v="2463"/>
            <x v="2464"/>
            <x v="2465"/>
            <x v="2466"/>
            <x v="2467"/>
            <x v="2468"/>
            <x v="2469"/>
            <x v="2470"/>
          </reference>
        </references>
      </pivotArea>
    </format>
    <format dxfId="3428">
      <pivotArea dataOnly="0" labelOnly="1" outline="0" fieldPosition="0">
        <references count="2">
          <reference field="1" count="1" selected="0">
            <x v="2459"/>
          </reference>
          <reference field="3" count="1">
            <x v="178"/>
          </reference>
        </references>
      </pivotArea>
    </format>
    <format dxfId="3427">
      <pivotArea dataOnly="0" labelOnly="1" outline="0" fieldPosition="0">
        <references count="2">
          <reference field="1" count="1" selected="0">
            <x v="2464"/>
          </reference>
          <reference field="3" count="1">
            <x v="178"/>
          </reference>
        </references>
      </pivotArea>
    </format>
    <format dxfId="3426">
      <pivotArea dataOnly="0" labelOnly="1" outline="0" fieldPosition="0">
        <references count="2">
          <reference field="1" count="1" selected="0">
            <x v="2466"/>
          </reference>
          <reference field="3" count="1">
            <x v="178"/>
          </reference>
        </references>
      </pivotArea>
    </format>
    <format dxfId="3425">
      <pivotArea dataOnly="0" labelOnly="1" outline="0" fieldPosition="0">
        <references count="2">
          <reference field="1" count="1" selected="0">
            <x v="2468"/>
          </reference>
          <reference field="3" count="1">
            <x v="178"/>
          </reference>
        </references>
      </pivotArea>
    </format>
    <format dxfId="3424">
      <pivotArea dataOnly="0" labelOnly="1" outline="0" fieldPosition="0">
        <references count="2">
          <reference field="1" count="1" selected="0">
            <x v="2470"/>
          </reference>
          <reference field="3" count="1">
            <x v="178"/>
          </reference>
        </references>
      </pivotArea>
    </format>
    <format dxfId="3423">
      <pivotArea outline="0" fieldPosition="0">
        <references count="2">
          <reference field="1" count="10" selected="0">
            <x v="2472"/>
            <x v="2473"/>
            <x v="2477"/>
            <x v="2478"/>
            <x v="2479"/>
            <x v="2480"/>
            <x v="2481"/>
            <x v="2482"/>
            <x v="2483"/>
            <x v="2484"/>
          </reference>
          <reference field="3" count="5" selected="0">
            <x v="9"/>
            <x v="179"/>
            <x v="3173"/>
            <x v="3365"/>
            <x v="3859"/>
          </reference>
        </references>
      </pivotArea>
    </format>
    <format dxfId="3422">
      <pivotArea dataOnly="0" labelOnly="1" outline="0" fieldPosition="0">
        <references count="1">
          <reference field="1" count="10">
            <x v="2472"/>
            <x v="2473"/>
            <x v="2477"/>
            <x v="2478"/>
            <x v="2479"/>
            <x v="2480"/>
            <x v="2481"/>
            <x v="2482"/>
            <x v="2483"/>
            <x v="2484"/>
          </reference>
        </references>
      </pivotArea>
    </format>
    <format dxfId="3421">
      <pivotArea dataOnly="0" labelOnly="1" outline="0" fieldPosition="0">
        <references count="2">
          <reference field="1" count="1" selected="0">
            <x v="2473"/>
          </reference>
          <reference field="3" count="1">
            <x v="179"/>
          </reference>
        </references>
      </pivotArea>
    </format>
    <format dxfId="3420">
      <pivotArea dataOnly="0" labelOnly="1" outline="0" fieldPosition="0">
        <references count="2">
          <reference field="1" count="1" selected="0">
            <x v="2478"/>
          </reference>
          <reference field="3" count="1">
            <x v="179"/>
          </reference>
        </references>
      </pivotArea>
    </format>
    <format dxfId="3419">
      <pivotArea dataOnly="0" labelOnly="1" outline="0" fieldPosition="0">
        <references count="2">
          <reference field="1" count="1" selected="0">
            <x v="2480"/>
          </reference>
          <reference field="3" count="1">
            <x v="179"/>
          </reference>
        </references>
      </pivotArea>
    </format>
    <format dxfId="3418">
      <pivotArea dataOnly="0" labelOnly="1" outline="0" fieldPosition="0">
        <references count="2">
          <reference field="1" count="1" selected="0">
            <x v="2482"/>
          </reference>
          <reference field="3" count="1">
            <x v="179"/>
          </reference>
        </references>
      </pivotArea>
    </format>
    <format dxfId="3417">
      <pivotArea dataOnly="0" labelOnly="1" outline="0" fieldPosition="0">
        <references count="2">
          <reference field="1" count="1" selected="0">
            <x v="2484"/>
          </reference>
          <reference field="3" count="1">
            <x v="179"/>
          </reference>
        </references>
      </pivotArea>
    </format>
    <format dxfId="3416">
      <pivotArea outline="0" fieldPosition="0">
        <references count="2">
          <reference field="1" count="10" selected="0">
            <x v="2486"/>
            <x v="2487"/>
            <x v="2491"/>
            <x v="2492"/>
            <x v="2493"/>
            <x v="2494"/>
            <x v="2495"/>
            <x v="2496"/>
            <x v="2497"/>
            <x v="2498"/>
          </reference>
          <reference field="3" count="5" selected="0">
            <x v="9"/>
            <x v="180"/>
            <x v="3173"/>
            <x v="3365"/>
            <x v="3859"/>
          </reference>
        </references>
      </pivotArea>
    </format>
    <format dxfId="3415">
      <pivotArea dataOnly="0" labelOnly="1" outline="0" fieldPosition="0">
        <references count="1">
          <reference field="1" count="10">
            <x v="2486"/>
            <x v="2487"/>
            <x v="2491"/>
            <x v="2492"/>
            <x v="2493"/>
            <x v="2494"/>
            <x v="2495"/>
            <x v="2496"/>
            <x v="2497"/>
            <x v="2498"/>
          </reference>
        </references>
      </pivotArea>
    </format>
    <format dxfId="3414">
      <pivotArea dataOnly="0" labelOnly="1" outline="0" fieldPosition="0">
        <references count="2">
          <reference field="1" count="1" selected="0">
            <x v="2487"/>
          </reference>
          <reference field="3" count="1">
            <x v="180"/>
          </reference>
        </references>
      </pivotArea>
    </format>
    <format dxfId="3413">
      <pivotArea dataOnly="0" labelOnly="1" outline="0" fieldPosition="0">
        <references count="2">
          <reference field="1" count="1" selected="0">
            <x v="2492"/>
          </reference>
          <reference field="3" count="1">
            <x v="180"/>
          </reference>
        </references>
      </pivotArea>
    </format>
    <format dxfId="3412">
      <pivotArea dataOnly="0" labelOnly="1" outline="0" fieldPosition="0">
        <references count="2">
          <reference field="1" count="1" selected="0">
            <x v="2494"/>
          </reference>
          <reference field="3" count="1">
            <x v="180"/>
          </reference>
        </references>
      </pivotArea>
    </format>
    <format dxfId="3411">
      <pivotArea dataOnly="0" labelOnly="1" outline="0" fieldPosition="0">
        <references count="2">
          <reference field="1" count="1" selected="0">
            <x v="2496"/>
          </reference>
          <reference field="3" count="1">
            <x v="180"/>
          </reference>
        </references>
      </pivotArea>
    </format>
    <format dxfId="3410">
      <pivotArea dataOnly="0" labelOnly="1" outline="0" fieldPosition="0">
        <references count="2">
          <reference field="1" count="1" selected="0">
            <x v="2498"/>
          </reference>
          <reference field="3" count="1">
            <x v="180"/>
          </reference>
        </references>
      </pivotArea>
    </format>
    <format dxfId="3409">
      <pivotArea outline="0" fieldPosition="0">
        <references count="2">
          <reference field="1" count="10" selected="0">
            <x v="2500"/>
            <x v="2501"/>
            <x v="2505"/>
            <x v="2506"/>
            <x v="2507"/>
            <x v="2508"/>
            <x v="2509"/>
            <x v="2510"/>
            <x v="2511"/>
            <x v="2512"/>
          </reference>
          <reference field="3" count="5" selected="0">
            <x v="9"/>
            <x v="181"/>
            <x v="3173"/>
            <x v="3365"/>
            <x v="3859"/>
          </reference>
        </references>
      </pivotArea>
    </format>
    <format dxfId="3408">
      <pivotArea dataOnly="0" labelOnly="1" outline="0" fieldPosition="0">
        <references count="1">
          <reference field="1" count="10">
            <x v="2500"/>
            <x v="2501"/>
            <x v="2505"/>
            <x v="2506"/>
            <x v="2507"/>
            <x v="2508"/>
            <x v="2509"/>
            <x v="2510"/>
            <x v="2511"/>
            <x v="2512"/>
          </reference>
        </references>
      </pivotArea>
    </format>
    <format dxfId="3407">
      <pivotArea dataOnly="0" labelOnly="1" outline="0" fieldPosition="0">
        <references count="2">
          <reference field="1" count="1" selected="0">
            <x v="2501"/>
          </reference>
          <reference field="3" count="1">
            <x v="181"/>
          </reference>
        </references>
      </pivotArea>
    </format>
    <format dxfId="3406">
      <pivotArea dataOnly="0" labelOnly="1" outline="0" fieldPosition="0">
        <references count="2">
          <reference field="1" count="1" selected="0">
            <x v="2506"/>
          </reference>
          <reference field="3" count="1">
            <x v="181"/>
          </reference>
        </references>
      </pivotArea>
    </format>
    <format dxfId="3405">
      <pivotArea dataOnly="0" labelOnly="1" outline="0" fieldPosition="0">
        <references count="2">
          <reference field="1" count="1" selected="0">
            <x v="2508"/>
          </reference>
          <reference field="3" count="1">
            <x v="181"/>
          </reference>
        </references>
      </pivotArea>
    </format>
    <format dxfId="3404">
      <pivotArea dataOnly="0" labelOnly="1" outline="0" fieldPosition="0">
        <references count="2">
          <reference field="1" count="1" selected="0">
            <x v="2510"/>
          </reference>
          <reference field="3" count="1">
            <x v="181"/>
          </reference>
        </references>
      </pivotArea>
    </format>
    <format dxfId="3403">
      <pivotArea dataOnly="0" labelOnly="1" outline="0" fieldPosition="0">
        <references count="2">
          <reference field="1" count="1" selected="0">
            <x v="2512"/>
          </reference>
          <reference field="3" count="1">
            <x v="181"/>
          </reference>
        </references>
      </pivotArea>
    </format>
    <format dxfId="3402">
      <pivotArea outline="0" fieldPosition="0">
        <references count="2">
          <reference field="1" count="10" selected="0">
            <x v="2514"/>
            <x v="2515"/>
            <x v="2519"/>
            <x v="2520"/>
            <x v="2521"/>
            <x v="2522"/>
            <x v="2523"/>
            <x v="2524"/>
            <x v="2525"/>
            <x v="2526"/>
          </reference>
          <reference field="3" count="5" selected="0">
            <x v="9"/>
            <x v="182"/>
            <x v="3173"/>
            <x v="3365"/>
            <x v="3859"/>
          </reference>
        </references>
      </pivotArea>
    </format>
    <format dxfId="3401">
      <pivotArea dataOnly="0" labelOnly="1" outline="0" fieldPosition="0">
        <references count="1">
          <reference field="1" count="10">
            <x v="2514"/>
            <x v="2515"/>
            <x v="2519"/>
            <x v="2520"/>
            <x v="2521"/>
            <x v="2522"/>
            <x v="2523"/>
            <x v="2524"/>
            <x v="2525"/>
            <x v="2526"/>
          </reference>
        </references>
      </pivotArea>
    </format>
    <format dxfId="3400">
      <pivotArea dataOnly="0" labelOnly="1" outline="0" fieldPosition="0">
        <references count="2">
          <reference field="1" count="1" selected="0">
            <x v="2515"/>
          </reference>
          <reference field="3" count="1">
            <x v="182"/>
          </reference>
        </references>
      </pivotArea>
    </format>
    <format dxfId="3399">
      <pivotArea dataOnly="0" labelOnly="1" outline="0" fieldPosition="0">
        <references count="2">
          <reference field="1" count="1" selected="0">
            <x v="2520"/>
          </reference>
          <reference field="3" count="1">
            <x v="182"/>
          </reference>
        </references>
      </pivotArea>
    </format>
    <format dxfId="3398">
      <pivotArea dataOnly="0" labelOnly="1" outline="0" fieldPosition="0">
        <references count="2">
          <reference field="1" count="1" selected="0">
            <x v="2522"/>
          </reference>
          <reference field="3" count="1">
            <x v="182"/>
          </reference>
        </references>
      </pivotArea>
    </format>
    <format dxfId="3397">
      <pivotArea dataOnly="0" labelOnly="1" outline="0" fieldPosition="0">
        <references count="2">
          <reference field="1" count="1" selected="0">
            <x v="2524"/>
          </reference>
          <reference field="3" count="1">
            <x v="182"/>
          </reference>
        </references>
      </pivotArea>
    </format>
    <format dxfId="3396">
      <pivotArea dataOnly="0" labelOnly="1" outline="0" fieldPosition="0">
        <references count="2">
          <reference field="1" count="1" selected="0">
            <x v="2526"/>
          </reference>
          <reference field="3" count="1">
            <x v="182"/>
          </reference>
        </references>
      </pivotArea>
    </format>
    <format dxfId="3395">
      <pivotArea outline="0" fieldPosition="0">
        <references count="2">
          <reference field="1" count="10" selected="0">
            <x v="2528"/>
            <x v="2529"/>
            <x v="2533"/>
            <x v="2534"/>
            <x v="2535"/>
            <x v="2536"/>
            <x v="2537"/>
            <x v="2538"/>
            <x v="2540"/>
            <x v="2541"/>
          </reference>
          <reference field="3" count="5" selected="0">
            <x v="9"/>
            <x v="183"/>
            <x v="3173"/>
            <x v="3365"/>
            <x v="3859"/>
          </reference>
        </references>
      </pivotArea>
    </format>
    <format dxfId="3394">
      <pivotArea dataOnly="0" labelOnly="1" outline="0" fieldPosition="0">
        <references count="1">
          <reference field="1" count="10">
            <x v="2528"/>
            <x v="2529"/>
            <x v="2533"/>
            <x v="2534"/>
            <x v="2535"/>
            <x v="2536"/>
            <x v="2537"/>
            <x v="2538"/>
            <x v="2540"/>
            <x v="2541"/>
          </reference>
        </references>
      </pivotArea>
    </format>
    <format dxfId="3393">
      <pivotArea dataOnly="0" labelOnly="1" outline="0" fieldPosition="0">
        <references count="2">
          <reference field="1" count="1" selected="0">
            <x v="2529"/>
          </reference>
          <reference field="3" count="1">
            <x v="183"/>
          </reference>
        </references>
      </pivotArea>
    </format>
    <format dxfId="3392">
      <pivotArea dataOnly="0" labelOnly="1" outline="0" fieldPosition="0">
        <references count="2">
          <reference field="1" count="1" selected="0">
            <x v="2534"/>
          </reference>
          <reference field="3" count="1">
            <x v="183"/>
          </reference>
        </references>
      </pivotArea>
    </format>
    <format dxfId="3391">
      <pivotArea dataOnly="0" labelOnly="1" outline="0" fieldPosition="0">
        <references count="2">
          <reference field="1" count="1" selected="0">
            <x v="2536"/>
          </reference>
          <reference field="3" count="1">
            <x v="183"/>
          </reference>
        </references>
      </pivotArea>
    </format>
    <format dxfId="3390">
      <pivotArea dataOnly="0" labelOnly="1" outline="0" fieldPosition="0">
        <references count="2">
          <reference field="1" count="1" selected="0">
            <x v="2538"/>
          </reference>
          <reference field="3" count="1">
            <x v="183"/>
          </reference>
        </references>
      </pivotArea>
    </format>
    <format dxfId="3389">
      <pivotArea dataOnly="0" labelOnly="1" outline="0" fieldPosition="0">
        <references count="2">
          <reference field="1" count="1" selected="0">
            <x v="2541"/>
          </reference>
          <reference field="3" count="1">
            <x v="183"/>
          </reference>
        </references>
      </pivotArea>
    </format>
    <format dxfId="3388">
      <pivotArea outline="0" fieldPosition="0">
        <references count="2">
          <reference field="1" count="10" selected="0">
            <x v="2561"/>
            <x v="2562"/>
            <x v="2566"/>
            <x v="2567"/>
            <x v="2568"/>
            <x v="2569"/>
            <x v="2570"/>
            <x v="2571"/>
            <x v="2572"/>
            <x v="2573"/>
          </reference>
          <reference field="3" count="5" selected="0">
            <x v="9"/>
            <x v="185"/>
            <x v="3173"/>
            <x v="3365"/>
            <x v="3859"/>
          </reference>
        </references>
      </pivotArea>
    </format>
    <format dxfId="3387">
      <pivotArea dataOnly="0" labelOnly="1" outline="0" fieldPosition="0">
        <references count="1">
          <reference field="1" count="10">
            <x v="2561"/>
            <x v="2562"/>
            <x v="2566"/>
            <x v="2567"/>
            <x v="2568"/>
            <x v="2569"/>
            <x v="2570"/>
            <x v="2571"/>
            <x v="2572"/>
            <x v="2573"/>
          </reference>
        </references>
      </pivotArea>
    </format>
    <format dxfId="3386">
      <pivotArea dataOnly="0" labelOnly="1" outline="0" fieldPosition="0">
        <references count="2">
          <reference field="1" count="1" selected="0">
            <x v="2562"/>
          </reference>
          <reference field="3" count="1">
            <x v="185"/>
          </reference>
        </references>
      </pivotArea>
    </format>
    <format dxfId="3385">
      <pivotArea dataOnly="0" labelOnly="1" outline="0" fieldPosition="0">
        <references count="2">
          <reference field="1" count="1" selected="0">
            <x v="2567"/>
          </reference>
          <reference field="3" count="1">
            <x v="185"/>
          </reference>
        </references>
      </pivotArea>
    </format>
    <format dxfId="3384">
      <pivotArea dataOnly="0" labelOnly="1" outline="0" fieldPosition="0">
        <references count="2">
          <reference field="1" count="1" selected="0">
            <x v="2569"/>
          </reference>
          <reference field="3" count="1">
            <x v="185"/>
          </reference>
        </references>
      </pivotArea>
    </format>
    <format dxfId="3383">
      <pivotArea dataOnly="0" labelOnly="1" outline="0" fieldPosition="0">
        <references count="2">
          <reference field="1" count="1" selected="0">
            <x v="2571"/>
          </reference>
          <reference field="3" count="1">
            <x v="185"/>
          </reference>
        </references>
      </pivotArea>
    </format>
    <format dxfId="3382">
      <pivotArea dataOnly="0" labelOnly="1" outline="0" fieldPosition="0">
        <references count="2">
          <reference field="1" count="1" selected="0">
            <x v="2573"/>
          </reference>
          <reference field="3" count="1">
            <x v="185"/>
          </reference>
        </references>
      </pivotArea>
    </format>
    <format dxfId="3381">
      <pivotArea outline="0" fieldPosition="0">
        <references count="2">
          <reference field="1" count="10" selected="0">
            <x v="2575"/>
            <x v="2576"/>
            <x v="2580"/>
            <x v="2581"/>
            <x v="2582"/>
            <x v="2583"/>
            <x v="2584"/>
            <x v="2585"/>
            <x v="2586"/>
            <x v="2587"/>
          </reference>
          <reference field="3" count="5" selected="0">
            <x v="9"/>
            <x v="186"/>
            <x v="3173"/>
            <x v="3365"/>
            <x v="3859"/>
          </reference>
        </references>
      </pivotArea>
    </format>
    <format dxfId="3380">
      <pivotArea dataOnly="0" labelOnly="1" outline="0" fieldPosition="0">
        <references count="1">
          <reference field="1" count="10">
            <x v="2575"/>
            <x v="2576"/>
            <x v="2580"/>
            <x v="2581"/>
            <x v="2582"/>
            <x v="2583"/>
            <x v="2584"/>
            <x v="2585"/>
            <x v="2586"/>
            <x v="2587"/>
          </reference>
        </references>
      </pivotArea>
    </format>
    <format dxfId="3379">
      <pivotArea dataOnly="0" labelOnly="1" outline="0" fieldPosition="0">
        <references count="2">
          <reference field="1" count="1" selected="0">
            <x v="2576"/>
          </reference>
          <reference field="3" count="1">
            <x v="186"/>
          </reference>
        </references>
      </pivotArea>
    </format>
    <format dxfId="3378">
      <pivotArea dataOnly="0" labelOnly="1" outline="0" fieldPosition="0">
        <references count="2">
          <reference field="1" count="1" selected="0">
            <x v="2581"/>
          </reference>
          <reference field="3" count="1">
            <x v="186"/>
          </reference>
        </references>
      </pivotArea>
    </format>
    <format dxfId="3377">
      <pivotArea dataOnly="0" labelOnly="1" outline="0" fieldPosition="0">
        <references count="2">
          <reference field="1" count="1" selected="0">
            <x v="2583"/>
          </reference>
          <reference field="3" count="1">
            <x v="186"/>
          </reference>
        </references>
      </pivotArea>
    </format>
    <format dxfId="3376">
      <pivotArea dataOnly="0" labelOnly="1" outline="0" fieldPosition="0">
        <references count="2">
          <reference field="1" count="1" selected="0">
            <x v="2585"/>
          </reference>
          <reference field="3" count="1">
            <x v="186"/>
          </reference>
        </references>
      </pivotArea>
    </format>
    <format dxfId="3375">
      <pivotArea dataOnly="0" labelOnly="1" outline="0" fieldPosition="0">
        <references count="2">
          <reference field="1" count="1" selected="0">
            <x v="2587"/>
          </reference>
          <reference field="3" count="1">
            <x v="186"/>
          </reference>
        </references>
      </pivotArea>
    </format>
    <format dxfId="3374">
      <pivotArea outline="0" fieldPosition="0">
        <references count="2">
          <reference field="1" count="10" selected="0">
            <x v="2589"/>
            <x v="2590"/>
            <x v="2594"/>
            <x v="2595"/>
            <x v="2597"/>
            <x v="2598"/>
            <x v="2599"/>
            <x v="2600"/>
            <x v="2601"/>
            <x v="2602"/>
          </reference>
          <reference field="3" count="5" selected="0">
            <x v="9"/>
            <x v="187"/>
            <x v="3173"/>
            <x v="3365"/>
            <x v="3859"/>
          </reference>
        </references>
      </pivotArea>
    </format>
    <format dxfId="3373">
      <pivotArea dataOnly="0" labelOnly="1" outline="0" fieldPosition="0">
        <references count="1">
          <reference field="1" count="10">
            <x v="2589"/>
            <x v="2590"/>
            <x v="2594"/>
            <x v="2595"/>
            <x v="2597"/>
            <x v="2598"/>
            <x v="2599"/>
            <x v="2600"/>
            <x v="2601"/>
            <x v="2602"/>
          </reference>
        </references>
      </pivotArea>
    </format>
    <format dxfId="3372">
      <pivotArea dataOnly="0" labelOnly="1" outline="0" fieldPosition="0">
        <references count="2">
          <reference field="1" count="1" selected="0">
            <x v="2590"/>
          </reference>
          <reference field="3" count="1">
            <x v="187"/>
          </reference>
        </references>
      </pivotArea>
    </format>
    <format dxfId="3371">
      <pivotArea dataOnly="0" labelOnly="1" outline="0" fieldPosition="0">
        <references count="2">
          <reference field="1" count="1" selected="0">
            <x v="2595"/>
          </reference>
          <reference field="3" count="1">
            <x v="187"/>
          </reference>
        </references>
      </pivotArea>
    </format>
    <format dxfId="3370">
      <pivotArea dataOnly="0" labelOnly="1" outline="0" fieldPosition="0">
        <references count="2">
          <reference field="1" count="1" selected="0">
            <x v="2598"/>
          </reference>
          <reference field="3" count="1">
            <x v="187"/>
          </reference>
        </references>
      </pivotArea>
    </format>
    <format dxfId="3369">
      <pivotArea dataOnly="0" labelOnly="1" outline="0" fieldPosition="0">
        <references count="2">
          <reference field="1" count="1" selected="0">
            <x v="2600"/>
          </reference>
          <reference field="3" count="1">
            <x v="187"/>
          </reference>
        </references>
      </pivotArea>
    </format>
    <format dxfId="3368">
      <pivotArea dataOnly="0" labelOnly="1" outline="0" fieldPosition="0">
        <references count="2">
          <reference field="1" count="1" selected="0">
            <x v="2602"/>
          </reference>
          <reference field="3" count="1">
            <x v="187"/>
          </reference>
        </references>
      </pivotArea>
    </format>
    <format dxfId="3367">
      <pivotArea outline="0" fieldPosition="0">
        <references count="2">
          <reference field="1" count="10" selected="0">
            <x v="2604"/>
            <x v="2605"/>
            <x v="2609"/>
            <x v="2610"/>
            <x v="2611"/>
            <x v="2612"/>
            <x v="2613"/>
            <x v="2614"/>
            <x v="2615"/>
            <x v="2616"/>
          </reference>
          <reference field="3" count="5" selected="0">
            <x v="9"/>
            <x v="188"/>
            <x v="3173"/>
            <x v="3365"/>
            <x v="3859"/>
          </reference>
        </references>
      </pivotArea>
    </format>
    <format dxfId="3366">
      <pivotArea dataOnly="0" labelOnly="1" outline="0" fieldPosition="0">
        <references count="1">
          <reference field="1" count="10">
            <x v="2604"/>
            <x v="2605"/>
            <x v="2609"/>
            <x v="2610"/>
            <x v="2611"/>
            <x v="2612"/>
            <x v="2613"/>
            <x v="2614"/>
            <x v="2615"/>
            <x v="2616"/>
          </reference>
        </references>
      </pivotArea>
    </format>
    <format dxfId="3365">
      <pivotArea dataOnly="0" labelOnly="1" outline="0" fieldPosition="0">
        <references count="2">
          <reference field="1" count="1" selected="0">
            <x v="2605"/>
          </reference>
          <reference field="3" count="1">
            <x v="188"/>
          </reference>
        </references>
      </pivotArea>
    </format>
    <format dxfId="3364">
      <pivotArea dataOnly="0" labelOnly="1" outline="0" fieldPosition="0">
        <references count="2">
          <reference field="1" count="1" selected="0">
            <x v="2610"/>
          </reference>
          <reference field="3" count="1">
            <x v="188"/>
          </reference>
        </references>
      </pivotArea>
    </format>
    <format dxfId="3363">
      <pivotArea dataOnly="0" labelOnly="1" outline="0" fieldPosition="0">
        <references count="2">
          <reference field="1" count="1" selected="0">
            <x v="2612"/>
          </reference>
          <reference field="3" count="1">
            <x v="188"/>
          </reference>
        </references>
      </pivotArea>
    </format>
    <format dxfId="3362">
      <pivotArea dataOnly="0" labelOnly="1" outline="0" fieldPosition="0">
        <references count="2">
          <reference field="1" count="1" selected="0">
            <x v="2614"/>
          </reference>
          <reference field="3" count="1">
            <x v="188"/>
          </reference>
        </references>
      </pivotArea>
    </format>
    <format dxfId="3361">
      <pivotArea dataOnly="0" labelOnly="1" outline="0" fieldPosition="0">
        <references count="2">
          <reference field="1" count="1" selected="0">
            <x v="2616"/>
          </reference>
          <reference field="3" count="1">
            <x v="188"/>
          </reference>
        </references>
      </pivotArea>
    </format>
    <format dxfId="3360">
      <pivotArea outline="0" fieldPosition="0">
        <references count="2">
          <reference field="1" count="10" selected="0">
            <x v="2618"/>
            <x v="2619"/>
            <x v="2623"/>
            <x v="2624"/>
            <x v="2625"/>
            <x v="2626"/>
            <x v="2627"/>
            <x v="2628"/>
            <x v="2629"/>
            <x v="2630"/>
          </reference>
          <reference field="3" count="5" selected="0">
            <x v="9"/>
            <x v="189"/>
            <x v="3173"/>
            <x v="3365"/>
            <x v="3859"/>
          </reference>
        </references>
      </pivotArea>
    </format>
    <format dxfId="3359">
      <pivotArea dataOnly="0" labelOnly="1" outline="0" fieldPosition="0">
        <references count="1">
          <reference field="1" count="10">
            <x v="2618"/>
            <x v="2619"/>
            <x v="2623"/>
            <x v="2624"/>
            <x v="2625"/>
            <x v="2626"/>
            <x v="2627"/>
            <x v="2628"/>
            <x v="2629"/>
            <x v="2630"/>
          </reference>
        </references>
      </pivotArea>
    </format>
    <format dxfId="3358">
      <pivotArea dataOnly="0" labelOnly="1" outline="0" fieldPosition="0">
        <references count="2">
          <reference field="1" count="1" selected="0">
            <x v="2619"/>
          </reference>
          <reference field="3" count="1">
            <x v="189"/>
          </reference>
        </references>
      </pivotArea>
    </format>
    <format dxfId="3357">
      <pivotArea dataOnly="0" labelOnly="1" outline="0" fieldPosition="0">
        <references count="2">
          <reference field="1" count="1" selected="0">
            <x v="2624"/>
          </reference>
          <reference field="3" count="1">
            <x v="189"/>
          </reference>
        </references>
      </pivotArea>
    </format>
    <format dxfId="3356">
      <pivotArea dataOnly="0" labelOnly="1" outline="0" fieldPosition="0">
        <references count="2">
          <reference field="1" count="1" selected="0">
            <x v="2626"/>
          </reference>
          <reference field="3" count="1">
            <x v="189"/>
          </reference>
        </references>
      </pivotArea>
    </format>
    <format dxfId="3355">
      <pivotArea dataOnly="0" labelOnly="1" outline="0" fieldPosition="0">
        <references count="2">
          <reference field="1" count="1" selected="0">
            <x v="2628"/>
          </reference>
          <reference field="3" count="1">
            <x v="189"/>
          </reference>
        </references>
      </pivotArea>
    </format>
    <format dxfId="3354">
      <pivotArea dataOnly="0" labelOnly="1" outline="0" fieldPosition="0">
        <references count="2">
          <reference field="1" count="1" selected="0">
            <x v="2630"/>
          </reference>
          <reference field="3" count="1">
            <x v="189"/>
          </reference>
        </references>
      </pivotArea>
    </format>
    <format dxfId="3353">
      <pivotArea outline="0" fieldPosition="0">
        <references count="2">
          <reference field="1" count="10" selected="0">
            <x v="2645"/>
            <x v="2646"/>
            <x v="2650"/>
            <x v="2651"/>
            <x v="2652"/>
            <x v="2653"/>
            <x v="2654"/>
            <x v="2655"/>
            <x v="2656"/>
            <x v="2657"/>
          </reference>
          <reference field="3" count="5" selected="0">
            <x v="9"/>
            <x v="191"/>
            <x v="3173"/>
            <x v="3365"/>
            <x v="3859"/>
          </reference>
        </references>
      </pivotArea>
    </format>
    <format dxfId="3352">
      <pivotArea dataOnly="0" labelOnly="1" outline="0" fieldPosition="0">
        <references count="1">
          <reference field="1" count="10">
            <x v="2645"/>
            <x v="2646"/>
            <x v="2650"/>
            <x v="2651"/>
            <x v="2652"/>
            <x v="2653"/>
            <x v="2654"/>
            <x v="2655"/>
            <x v="2656"/>
            <x v="2657"/>
          </reference>
        </references>
      </pivotArea>
    </format>
    <format dxfId="3351">
      <pivotArea dataOnly="0" labelOnly="1" outline="0" fieldPosition="0">
        <references count="2">
          <reference field="1" count="1" selected="0">
            <x v="2646"/>
          </reference>
          <reference field="3" count="1">
            <x v="191"/>
          </reference>
        </references>
      </pivotArea>
    </format>
    <format dxfId="3350">
      <pivotArea dataOnly="0" labelOnly="1" outline="0" fieldPosition="0">
        <references count="2">
          <reference field="1" count="1" selected="0">
            <x v="2651"/>
          </reference>
          <reference field="3" count="1">
            <x v="191"/>
          </reference>
        </references>
      </pivotArea>
    </format>
    <format dxfId="3349">
      <pivotArea dataOnly="0" labelOnly="1" outline="0" fieldPosition="0">
        <references count="2">
          <reference field="1" count="1" selected="0">
            <x v="2653"/>
          </reference>
          <reference field="3" count="1">
            <x v="191"/>
          </reference>
        </references>
      </pivotArea>
    </format>
    <format dxfId="3348">
      <pivotArea dataOnly="0" labelOnly="1" outline="0" fieldPosition="0">
        <references count="2">
          <reference field="1" count="1" selected="0">
            <x v="2655"/>
          </reference>
          <reference field="3" count="1">
            <x v="191"/>
          </reference>
        </references>
      </pivotArea>
    </format>
    <format dxfId="3347">
      <pivotArea dataOnly="0" labelOnly="1" outline="0" fieldPosition="0">
        <references count="2">
          <reference field="1" count="1" selected="0">
            <x v="2657"/>
          </reference>
          <reference field="3" count="1">
            <x v="191"/>
          </reference>
        </references>
      </pivotArea>
    </format>
    <format dxfId="3346">
      <pivotArea outline="0" fieldPosition="0">
        <references count="2">
          <reference field="1" count="10" selected="0">
            <x v="2659"/>
            <x v="2660"/>
            <x v="2670"/>
            <x v="2671"/>
            <x v="2672"/>
            <x v="2673"/>
            <x v="2674"/>
            <x v="2675"/>
            <x v="2677"/>
            <x v="2678"/>
          </reference>
          <reference field="3" count="5" selected="0">
            <x v="9"/>
            <x v="192"/>
            <x v="3173"/>
            <x v="3365"/>
            <x v="3859"/>
          </reference>
        </references>
      </pivotArea>
    </format>
    <format dxfId="3345">
      <pivotArea dataOnly="0" labelOnly="1" outline="0" fieldPosition="0">
        <references count="1">
          <reference field="1" count="10">
            <x v="2659"/>
            <x v="2660"/>
            <x v="2670"/>
            <x v="2671"/>
            <x v="2672"/>
            <x v="2673"/>
            <x v="2674"/>
            <x v="2675"/>
            <x v="2677"/>
            <x v="2678"/>
          </reference>
        </references>
      </pivotArea>
    </format>
    <format dxfId="3344">
      <pivotArea dataOnly="0" labelOnly="1" outline="0" fieldPosition="0">
        <references count="2">
          <reference field="1" count="1" selected="0">
            <x v="2660"/>
          </reference>
          <reference field="3" count="1">
            <x v="192"/>
          </reference>
        </references>
      </pivotArea>
    </format>
    <format dxfId="3343">
      <pivotArea dataOnly="0" labelOnly="1" outline="0" fieldPosition="0">
        <references count="2">
          <reference field="1" count="1" selected="0">
            <x v="2671"/>
          </reference>
          <reference field="3" count="1">
            <x v="192"/>
          </reference>
        </references>
      </pivotArea>
    </format>
    <format dxfId="3342">
      <pivotArea dataOnly="0" labelOnly="1" outline="0" fieldPosition="0">
        <references count="2">
          <reference field="1" count="1" selected="0">
            <x v="2673"/>
          </reference>
          <reference field="3" count="1">
            <x v="192"/>
          </reference>
        </references>
      </pivotArea>
    </format>
    <format dxfId="3341">
      <pivotArea dataOnly="0" labelOnly="1" outline="0" fieldPosition="0">
        <references count="2">
          <reference field="1" count="1" selected="0">
            <x v="2675"/>
          </reference>
          <reference field="3" count="1">
            <x v="192"/>
          </reference>
        </references>
      </pivotArea>
    </format>
    <format dxfId="3340">
      <pivotArea dataOnly="0" labelOnly="1" outline="0" fieldPosition="0">
        <references count="2">
          <reference field="1" count="1" selected="0">
            <x v="2678"/>
          </reference>
          <reference field="3" count="1">
            <x v="192"/>
          </reference>
        </references>
      </pivotArea>
    </format>
    <format dxfId="3339">
      <pivotArea outline="0" fieldPosition="0">
        <references count="2">
          <reference field="1" count="10" selected="0">
            <x v="2691"/>
            <x v="2692"/>
            <x v="2696"/>
            <x v="2697"/>
            <x v="2698"/>
            <x v="2699"/>
            <x v="2700"/>
            <x v="2701"/>
            <x v="2702"/>
            <x v="2703"/>
          </reference>
          <reference field="3" count="5" selected="0">
            <x v="9"/>
            <x v="193"/>
            <x v="3173"/>
            <x v="3365"/>
            <x v="3859"/>
          </reference>
        </references>
      </pivotArea>
    </format>
    <format dxfId="3338">
      <pivotArea dataOnly="0" labelOnly="1" outline="0" fieldPosition="0">
        <references count="1">
          <reference field="1" count="10">
            <x v="2691"/>
            <x v="2692"/>
            <x v="2696"/>
            <x v="2697"/>
            <x v="2698"/>
            <x v="2699"/>
            <x v="2700"/>
            <x v="2701"/>
            <x v="2702"/>
            <x v="2703"/>
          </reference>
        </references>
      </pivotArea>
    </format>
    <format dxfId="3337">
      <pivotArea dataOnly="0" labelOnly="1" outline="0" fieldPosition="0">
        <references count="2">
          <reference field="1" count="1" selected="0">
            <x v="2692"/>
          </reference>
          <reference field="3" count="1">
            <x v="193"/>
          </reference>
        </references>
      </pivotArea>
    </format>
    <format dxfId="3336">
      <pivotArea dataOnly="0" labelOnly="1" outline="0" fieldPosition="0">
        <references count="2">
          <reference field="1" count="1" selected="0">
            <x v="2697"/>
          </reference>
          <reference field="3" count="1">
            <x v="193"/>
          </reference>
        </references>
      </pivotArea>
    </format>
    <format dxfId="3335">
      <pivotArea dataOnly="0" labelOnly="1" outline="0" fieldPosition="0">
        <references count="2">
          <reference field="1" count="1" selected="0">
            <x v="2699"/>
          </reference>
          <reference field="3" count="1">
            <x v="193"/>
          </reference>
        </references>
      </pivotArea>
    </format>
    <format dxfId="3334">
      <pivotArea dataOnly="0" labelOnly="1" outline="0" fieldPosition="0">
        <references count="2">
          <reference field="1" count="1" selected="0">
            <x v="2701"/>
          </reference>
          <reference field="3" count="1">
            <x v="193"/>
          </reference>
        </references>
      </pivotArea>
    </format>
    <format dxfId="3333">
      <pivotArea dataOnly="0" labelOnly="1" outline="0" fieldPosition="0">
        <references count="2">
          <reference field="1" count="1" selected="0">
            <x v="2703"/>
          </reference>
          <reference field="3" count="1">
            <x v="193"/>
          </reference>
        </references>
      </pivotArea>
    </format>
    <format dxfId="3332">
      <pivotArea outline="0" fieldPosition="0">
        <references count="2">
          <reference field="1" count="10" selected="0">
            <x v="2705"/>
            <x v="2706"/>
            <x v="2711"/>
            <x v="2712"/>
            <x v="2713"/>
            <x v="2714"/>
            <x v="2715"/>
            <x v="2716"/>
            <x v="2717"/>
            <x v="2718"/>
          </reference>
          <reference field="3" count="5" selected="0">
            <x v="9"/>
            <x v="194"/>
            <x v="3173"/>
            <x v="3365"/>
            <x v="3859"/>
          </reference>
        </references>
      </pivotArea>
    </format>
    <format dxfId="3331">
      <pivotArea dataOnly="0" labelOnly="1" outline="0" fieldPosition="0">
        <references count="1">
          <reference field="1" count="10">
            <x v="2705"/>
            <x v="2706"/>
            <x v="2711"/>
            <x v="2712"/>
            <x v="2713"/>
            <x v="2714"/>
            <x v="2715"/>
            <x v="2716"/>
            <x v="2717"/>
            <x v="2718"/>
          </reference>
        </references>
      </pivotArea>
    </format>
    <format dxfId="3330">
      <pivotArea dataOnly="0" labelOnly="1" outline="0" fieldPosition="0">
        <references count="2">
          <reference field="1" count="1" selected="0">
            <x v="2706"/>
          </reference>
          <reference field="3" count="1">
            <x v="194"/>
          </reference>
        </references>
      </pivotArea>
    </format>
    <format dxfId="3329">
      <pivotArea dataOnly="0" labelOnly="1" outline="0" fieldPosition="0">
        <references count="2">
          <reference field="1" count="1" selected="0">
            <x v="2712"/>
          </reference>
          <reference field="3" count="1">
            <x v="194"/>
          </reference>
        </references>
      </pivotArea>
    </format>
    <format dxfId="3328">
      <pivotArea dataOnly="0" labelOnly="1" outline="0" fieldPosition="0">
        <references count="2">
          <reference field="1" count="1" selected="0">
            <x v="2714"/>
          </reference>
          <reference field="3" count="1">
            <x v="194"/>
          </reference>
        </references>
      </pivotArea>
    </format>
    <format dxfId="3327">
      <pivotArea dataOnly="0" labelOnly="1" outline="0" fieldPosition="0">
        <references count="2">
          <reference field="1" count="1" selected="0">
            <x v="2716"/>
          </reference>
          <reference field="3" count="1">
            <x v="194"/>
          </reference>
        </references>
      </pivotArea>
    </format>
    <format dxfId="3326">
      <pivotArea dataOnly="0" labelOnly="1" outline="0" fieldPosition="0">
        <references count="2">
          <reference field="1" count="1" selected="0">
            <x v="2718"/>
          </reference>
          <reference field="3" count="1">
            <x v="194"/>
          </reference>
        </references>
      </pivotArea>
    </format>
    <format dxfId="3325">
      <pivotArea outline="0" fieldPosition="0">
        <references count="2">
          <reference field="1" count="10" selected="0">
            <x v="2720"/>
            <x v="2721"/>
            <x v="2725"/>
            <x v="2726"/>
            <x v="2727"/>
            <x v="2728"/>
            <x v="2729"/>
            <x v="2730"/>
            <x v="2731"/>
            <x v="2732"/>
          </reference>
          <reference field="3" count="5" selected="0">
            <x v="9"/>
            <x v="195"/>
            <x v="3173"/>
            <x v="3365"/>
            <x v="3859"/>
          </reference>
        </references>
      </pivotArea>
    </format>
    <format dxfId="3324">
      <pivotArea dataOnly="0" labelOnly="1" outline="0" fieldPosition="0">
        <references count="1">
          <reference field="1" count="10">
            <x v="2720"/>
            <x v="2721"/>
            <x v="2725"/>
            <x v="2726"/>
            <x v="2727"/>
            <x v="2728"/>
            <x v="2729"/>
            <x v="2730"/>
            <x v="2731"/>
            <x v="2732"/>
          </reference>
        </references>
      </pivotArea>
    </format>
    <format dxfId="3323">
      <pivotArea dataOnly="0" labelOnly="1" outline="0" fieldPosition="0">
        <references count="2">
          <reference field="1" count="1" selected="0">
            <x v="2721"/>
          </reference>
          <reference field="3" count="1">
            <x v="195"/>
          </reference>
        </references>
      </pivotArea>
    </format>
    <format dxfId="3322">
      <pivotArea dataOnly="0" labelOnly="1" outline="0" fieldPosition="0">
        <references count="2">
          <reference field="1" count="1" selected="0">
            <x v="2726"/>
          </reference>
          <reference field="3" count="1">
            <x v="195"/>
          </reference>
        </references>
      </pivotArea>
    </format>
    <format dxfId="3321">
      <pivotArea dataOnly="0" labelOnly="1" outline="0" fieldPosition="0">
        <references count="2">
          <reference field="1" count="1" selected="0">
            <x v="2728"/>
          </reference>
          <reference field="3" count="1">
            <x v="195"/>
          </reference>
        </references>
      </pivotArea>
    </format>
    <format dxfId="3320">
      <pivotArea dataOnly="0" labelOnly="1" outline="0" fieldPosition="0">
        <references count="2">
          <reference field="1" count="1" selected="0">
            <x v="2730"/>
          </reference>
          <reference field="3" count="1">
            <x v="195"/>
          </reference>
        </references>
      </pivotArea>
    </format>
    <format dxfId="3319">
      <pivotArea dataOnly="0" labelOnly="1" outline="0" fieldPosition="0">
        <references count="2">
          <reference field="1" count="1" selected="0">
            <x v="2732"/>
          </reference>
          <reference field="3" count="1">
            <x v="195"/>
          </reference>
        </references>
      </pivotArea>
    </format>
    <format dxfId="3318">
      <pivotArea outline="0" fieldPosition="0">
        <references count="2">
          <reference field="1" count="10" selected="0">
            <x v="2734"/>
            <x v="2735"/>
            <x v="2739"/>
            <x v="2740"/>
            <x v="2741"/>
            <x v="2742"/>
            <x v="2743"/>
            <x v="2744"/>
            <x v="2745"/>
            <x v="2746"/>
          </reference>
          <reference field="3" count="5" selected="0">
            <x v="9"/>
            <x v="196"/>
            <x v="3173"/>
            <x v="3365"/>
            <x v="3859"/>
          </reference>
        </references>
      </pivotArea>
    </format>
    <format dxfId="3317">
      <pivotArea dataOnly="0" labelOnly="1" outline="0" fieldPosition="0">
        <references count="1">
          <reference field="1" count="10">
            <x v="2734"/>
            <x v="2735"/>
            <x v="2739"/>
            <x v="2740"/>
            <x v="2741"/>
            <x v="2742"/>
            <x v="2743"/>
            <x v="2744"/>
            <x v="2745"/>
            <x v="2746"/>
          </reference>
        </references>
      </pivotArea>
    </format>
    <format dxfId="3316">
      <pivotArea dataOnly="0" labelOnly="1" outline="0" fieldPosition="0">
        <references count="2">
          <reference field="1" count="1" selected="0">
            <x v="2735"/>
          </reference>
          <reference field="3" count="1">
            <x v="196"/>
          </reference>
        </references>
      </pivotArea>
    </format>
    <format dxfId="3315">
      <pivotArea dataOnly="0" labelOnly="1" outline="0" fieldPosition="0">
        <references count="2">
          <reference field="1" count="1" selected="0">
            <x v="2740"/>
          </reference>
          <reference field="3" count="1">
            <x v="196"/>
          </reference>
        </references>
      </pivotArea>
    </format>
    <format dxfId="3314">
      <pivotArea dataOnly="0" labelOnly="1" outline="0" fieldPosition="0">
        <references count="2">
          <reference field="1" count="1" selected="0">
            <x v="2742"/>
          </reference>
          <reference field="3" count="1">
            <x v="196"/>
          </reference>
        </references>
      </pivotArea>
    </format>
    <format dxfId="3313">
      <pivotArea dataOnly="0" labelOnly="1" outline="0" fieldPosition="0">
        <references count="2">
          <reference field="1" count="1" selected="0">
            <x v="2744"/>
          </reference>
          <reference field="3" count="1">
            <x v="196"/>
          </reference>
        </references>
      </pivotArea>
    </format>
    <format dxfId="3312">
      <pivotArea dataOnly="0" labelOnly="1" outline="0" fieldPosition="0">
        <references count="2">
          <reference field="1" count="1" selected="0">
            <x v="2746"/>
          </reference>
          <reference field="3" count="1">
            <x v="196"/>
          </reference>
        </references>
      </pivotArea>
    </format>
    <format dxfId="3311">
      <pivotArea outline="0" fieldPosition="0">
        <references count="2">
          <reference field="1" count="10" selected="0">
            <x v="2748"/>
            <x v="2749"/>
            <x v="2753"/>
            <x v="2754"/>
            <x v="2755"/>
            <x v="2756"/>
            <x v="2757"/>
            <x v="2758"/>
            <x v="2759"/>
            <x v="2760"/>
          </reference>
          <reference field="3" count="5" selected="0">
            <x v="9"/>
            <x v="197"/>
            <x v="3173"/>
            <x v="3365"/>
            <x v="3859"/>
          </reference>
        </references>
      </pivotArea>
    </format>
    <format dxfId="3310">
      <pivotArea dataOnly="0" labelOnly="1" outline="0" fieldPosition="0">
        <references count="1">
          <reference field="1" count="10">
            <x v="2748"/>
            <x v="2749"/>
            <x v="2753"/>
            <x v="2754"/>
            <x v="2755"/>
            <x v="2756"/>
            <x v="2757"/>
            <x v="2758"/>
            <x v="2759"/>
            <x v="2760"/>
          </reference>
        </references>
      </pivotArea>
    </format>
    <format dxfId="3309">
      <pivotArea dataOnly="0" labelOnly="1" outline="0" fieldPosition="0">
        <references count="2">
          <reference field="1" count="1" selected="0">
            <x v="2749"/>
          </reference>
          <reference field="3" count="1">
            <x v="197"/>
          </reference>
        </references>
      </pivotArea>
    </format>
    <format dxfId="3308">
      <pivotArea dataOnly="0" labelOnly="1" outline="0" fieldPosition="0">
        <references count="2">
          <reference field="1" count="1" selected="0">
            <x v="2754"/>
          </reference>
          <reference field="3" count="1">
            <x v="197"/>
          </reference>
        </references>
      </pivotArea>
    </format>
    <format dxfId="3307">
      <pivotArea dataOnly="0" labelOnly="1" outline="0" fieldPosition="0">
        <references count="2">
          <reference field="1" count="1" selected="0">
            <x v="2756"/>
          </reference>
          <reference field="3" count="1">
            <x v="197"/>
          </reference>
        </references>
      </pivotArea>
    </format>
    <format dxfId="3306">
      <pivotArea dataOnly="0" labelOnly="1" outline="0" fieldPosition="0">
        <references count="2">
          <reference field="1" count="1" selected="0">
            <x v="2758"/>
          </reference>
          <reference field="3" count="1">
            <x v="197"/>
          </reference>
        </references>
      </pivotArea>
    </format>
    <format dxfId="3305">
      <pivotArea dataOnly="0" labelOnly="1" outline="0" fieldPosition="0">
        <references count="2">
          <reference field="1" count="1" selected="0">
            <x v="2760"/>
          </reference>
          <reference field="3" count="1">
            <x v="197"/>
          </reference>
        </references>
      </pivotArea>
    </format>
    <format dxfId="3304">
      <pivotArea outline="0" fieldPosition="0">
        <references count="2">
          <reference field="1" count="10" selected="0">
            <x v="2762"/>
            <x v="2763"/>
            <x v="2768"/>
            <x v="2769"/>
            <x v="2770"/>
            <x v="2771"/>
            <x v="2772"/>
            <x v="2773"/>
            <x v="2774"/>
            <x v="2775"/>
          </reference>
          <reference field="3" count="5" selected="0">
            <x v="9"/>
            <x v="198"/>
            <x v="3173"/>
            <x v="3365"/>
            <x v="3859"/>
          </reference>
        </references>
      </pivotArea>
    </format>
    <format dxfId="3303">
      <pivotArea dataOnly="0" labelOnly="1" outline="0" fieldPosition="0">
        <references count="1">
          <reference field="1" count="10">
            <x v="2762"/>
            <x v="2763"/>
            <x v="2768"/>
            <x v="2769"/>
            <x v="2770"/>
            <x v="2771"/>
            <x v="2772"/>
            <x v="2773"/>
            <x v="2774"/>
            <x v="2775"/>
          </reference>
        </references>
      </pivotArea>
    </format>
    <format dxfId="3302">
      <pivotArea dataOnly="0" labelOnly="1" outline="0" fieldPosition="0">
        <references count="2">
          <reference field="1" count="1" selected="0">
            <x v="2763"/>
          </reference>
          <reference field="3" count="1">
            <x v="198"/>
          </reference>
        </references>
      </pivotArea>
    </format>
    <format dxfId="3301">
      <pivotArea dataOnly="0" labelOnly="1" outline="0" fieldPosition="0">
        <references count="2">
          <reference field="1" count="1" selected="0">
            <x v="2769"/>
          </reference>
          <reference field="3" count="1">
            <x v="198"/>
          </reference>
        </references>
      </pivotArea>
    </format>
    <format dxfId="3300">
      <pivotArea dataOnly="0" labelOnly="1" outline="0" fieldPosition="0">
        <references count="2">
          <reference field="1" count="1" selected="0">
            <x v="2771"/>
          </reference>
          <reference field="3" count="1">
            <x v="198"/>
          </reference>
        </references>
      </pivotArea>
    </format>
    <format dxfId="3299">
      <pivotArea dataOnly="0" labelOnly="1" outline="0" fieldPosition="0">
        <references count="2">
          <reference field="1" count="1" selected="0">
            <x v="2773"/>
          </reference>
          <reference field="3" count="1">
            <x v="198"/>
          </reference>
        </references>
      </pivotArea>
    </format>
    <format dxfId="3298">
      <pivotArea dataOnly="0" labelOnly="1" outline="0" fieldPosition="0">
        <references count="2">
          <reference field="1" count="1" selected="0">
            <x v="2775"/>
          </reference>
          <reference field="3" count="1">
            <x v="198"/>
          </reference>
        </references>
      </pivotArea>
    </format>
    <format dxfId="3297">
      <pivotArea outline="0" fieldPosition="0">
        <references count="2">
          <reference field="1" count="10" selected="0">
            <x v="2777"/>
            <x v="2778"/>
            <x v="2782"/>
            <x v="2783"/>
            <x v="2784"/>
            <x v="2785"/>
            <x v="2789"/>
            <x v="2790"/>
            <x v="2791"/>
            <x v="2792"/>
          </reference>
          <reference field="3" count="5" selected="0">
            <x v="9"/>
            <x v="190"/>
            <x v="3173"/>
            <x v="3365"/>
            <x v="3859"/>
          </reference>
        </references>
      </pivotArea>
    </format>
    <format dxfId="3296">
      <pivotArea dataOnly="0" labelOnly="1" outline="0" fieldPosition="0">
        <references count="1">
          <reference field="1" count="10">
            <x v="2777"/>
            <x v="2778"/>
            <x v="2782"/>
            <x v="2783"/>
            <x v="2784"/>
            <x v="2785"/>
            <x v="2789"/>
            <x v="2790"/>
            <x v="2791"/>
            <x v="2792"/>
          </reference>
        </references>
      </pivotArea>
    </format>
    <format dxfId="3295">
      <pivotArea dataOnly="0" labelOnly="1" outline="0" fieldPosition="0">
        <references count="2">
          <reference field="1" count="1" selected="0">
            <x v="2778"/>
          </reference>
          <reference field="3" count="1">
            <x v="190"/>
          </reference>
        </references>
      </pivotArea>
    </format>
    <format dxfId="3294">
      <pivotArea dataOnly="0" labelOnly="1" outline="0" fieldPosition="0">
        <references count="2">
          <reference field="1" count="1" selected="0">
            <x v="2783"/>
          </reference>
          <reference field="3" count="1">
            <x v="190"/>
          </reference>
        </references>
      </pivotArea>
    </format>
    <format dxfId="3293">
      <pivotArea dataOnly="0" labelOnly="1" outline="0" fieldPosition="0">
        <references count="2">
          <reference field="1" count="1" selected="0">
            <x v="2785"/>
          </reference>
          <reference field="3" count="1">
            <x v="190"/>
          </reference>
        </references>
      </pivotArea>
    </format>
    <format dxfId="3292">
      <pivotArea dataOnly="0" labelOnly="1" outline="0" fieldPosition="0">
        <references count="2">
          <reference field="1" count="1" selected="0">
            <x v="2790"/>
          </reference>
          <reference field="3" count="1">
            <x v="190"/>
          </reference>
        </references>
      </pivotArea>
    </format>
    <format dxfId="3291">
      <pivotArea dataOnly="0" labelOnly="1" outline="0" fieldPosition="0">
        <references count="2">
          <reference field="1" count="1" selected="0">
            <x v="2792"/>
          </reference>
          <reference field="3" count="1">
            <x v="190"/>
          </reference>
        </references>
      </pivotArea>
    </format>
    <format dxfId="3290">
      <pivotArea outline="0" fieldPosition="0">
        <references count="2">
          <reference field="1" count="10" selected="0">
            <x v="2816"/>
            <x v="2817"/>
            <x v="2821"/>
            <x v="2822"/>
            <x v="2823"/>
            <x v="2824"/>
            <x v="2825"/>
            <x v="2826"/>
            <x v="2827"/>
            <x v="2828"/>
          </reference>
          <reference field="3" count="5" selected="0">
            <x v="9"/>
            <x v="200"/>
            <x v="3173"/>
            <x v="3365"/>
            <x v="3859"/>
          </reference>
        </references>
      </pivotArea>
    </format>
    <format dxfId="3289">
      <pivotArea dataOnly="0" labelOnly="1" outline="0" fieldPosition="0">
        <references count="1">
          <reference field="1" count="10">
            <x v="2816"/>
            <x v="2817"/>
            <x v="2821"/>
            <x v="2822"/>
            <x v="2823"/>
            <x v="2824"/>
            <x v="2825"/>
            <x v="2826"/>
            <x v="2827"/>
            <x v="2828"/>
          </reference>
        </references>
      </pivotArea>
    </format>
    <format dxfId="3288">
      <pivotArea dataOnly="0" labelOnly="1" outline="0" fieldPosition="0">
        <references count="2">
          <reference field="1" count="1" selected="0">
            <x v="2817"/>
          </reference>
          <reference field="3" count="1">
            <x v="200"/>
          </reference>
        </references>
      </pivotArea>
    </format>
    <format dxfId="3287">
      <pivotArea dataOnly="0" labelOnly="1" outline="0" fieldPosition="0">
        <references count="2">
          <reference field="1" count="1" selected="0">
            <x v="2822"/>
          </reference>
          <reference field="3" count="1">
            <x v="200"/>
          </reference>
        </references>
      </pivotArea>
    </format>
    <format dxfId="3286">
      <pivotArea dataOnly="0" labelOnly="1" outline="0" fieldPosition="0">
        <references count="2">
          <reference field="1" count="1" selected="0">
            <x v="2824"/>
          </reference>
          <reference field="3" count="1">
            <x v="200"/>
          </reference>
        </references>
      </pivotArea>
    </format>
    <format dxfId="3285">
      <pivotArea dataOnly="0" labelOnly="1" outline="0" fieldPosition="0">
        <references count="2">
          <reference field="1" count="1" selected="0">
            <x v="2826"/>
          </reference>
          <reference field="3" count="1">
            <x v="200"/>
          </reference>
        </references>
      </pivotArea>
    </format>
    <format dxfId="3284">
      <pivotArea dataOnly="0" labelOnly="1" outline="0" fieldPosition="0">
        <references count="2">
          <reference field="1" count="1" selected="0">
            <x v="2828"/>
          </reference>
          <reference field="3" count="1">
            <x v="200"/>
          </reference>
        </references>
      </pivotArea>
    </format>
    <format dxfId="3283">
      <pivotArea outline="0" fieldPosition="0">
        <references count="2">
          <reference field="1" count="10" selected="0">
            <x v="2830"/>
            <x v="2831"/>
            <x v="2835"/>
            <x v="2836"/>
            <x v="2837"/>
            <x v="2838"/>
            <x v="2839"/>
            <x v="2840"/>
            <x v="2841"/>
            <x v="2842"/>
          </reference>
          <reference field="3" count="5" selected="0">
            <x v="9"/>
            <x v="201"/>
            <x v="3173"/>
            <x v="3365"/>
            <x v="3859"/>
          </reference>
        </references>
      </pivotArea>
    </format>
    <format dxfId="3282">
      <pivotArea dataOnly="0" labelOnly="1" outline="0" fieldPosition="0">
        <references count="1">
          <reference field="1" count="10">
            <x v="2830"/>
            <x v="2831"/>
            <x v="2835"/>
            <x v="2836"/>
            <x v="2837"/>
            <x v="2838"/>
            <x v="2839"/>
            <x v="2840"/>
            <x v="2841"/>
            <x v="2842"/>
          </reference>
        </references>
      </pivotArea>
    </format>
    <format dxfId="3281">
      <pivotArea dataOnly="0" labelOnly="1" outline="0" fieldPosition="0">
        <references count="2">
          <reference field="1" count="1" selected="0">
            <x v="2831"/>
          </reference>
          <reference field="3" count="1">
            <x v="201"/>
          </reference>
        </references>
      </pivotArea>
    </format>
    <format dxfId="3280">
      <pivotArea dataOnly="0" labelOnly="1" outline="0" fieldPosition="0">
        <references count="2">
          <reference field="1" count="1" selected="0">
            <x v="2836"/>
          </reference>
          <reference field="3" count="1">
            <x v="201"/>
          </reference>
        </references>
      </pivotArea>
    </format>
    <format dxfId="3279">
      <pivotArea dataOnly="0" labelOnly="1" outline="0" fieldPosition="0">
        <references count="2">
          <reference field="1" count="1" selected="0">
            <x v="2838"/>
          </reference>
          <reference field="3" count="1">
            <x v="201"/>
          </reference>
        </references>
      </pivotArea>
    </format>
    <format dxfId="3278">
      <pivotArea dataOnly="0" labelOnly="1" outline="0" fieldPosition="0">
        <references count="2">
          <reference field="1" count="1" selected="0">
            <x v="2840"/>
          </reference>
          <reference field="3" count="1">
            <x v="201"/>
          </reference>
        </references>
      </pivotArea>
    </format>
    <format dxfId="3277">
      <pivotArea dataOnly="0" labelOnly="1" outline="0" fieldPosition="0">
        <references count="2">
          <reference field="1" count="1" selected="0">
            <x v="2842"/>
          </reference>
          <reference field="3" count="1">
            <x v="201"/>
          </reference>
        </references>
      </pivotArea>
    </format>
    <format dxfId="3276">
      <pivotArea outline="0" fieldPosition="0">
        <references count="2">
          <reference field="1" count="10" selected="0">
            <x v="2844"/>
            <x v="2845"/>
            <x v="2849"/>
            <x v="2850"/>
            <x v="2851"/>
            <x v="2852"/>
            <x v="2853"/>
            <x v="2854"/>
            <x v="2855"/>
            <x v="2856"/>
          </reference>
          <reference field="3" count="5" selected="0">
            <x v="9"/>
            <x v="202"/>
            <x v="3173"/>
            <x v="3365"/>
            <x v="3859"/>
          </reference>
        </references>
      </pivotArea>
    </format>
    <format dxfId="3275">
      <pivotArea dataOnly="0" labelOnly="1" outline="0" fieldPosition="0">
        <references count="1">
          <reference field="1" count="10">
            <x v="2844"/>
            <x v="2845"/>
            <x v="2849"/>
            <x v="2850"/>
            <x v="2851"/>
            <x v="2852"/>
            <x v="2853"/>
            <x v="2854"/>
            <x v="2855"/>
            <x v="2856"/>
          </reference>
        </references>
      </pivotArea>
    </format>
    <format dxfId="3274">
      <pivotArea dataOnly="0" labelOnly="1" outline="0" fieldPosition="0">
        <references count="2">
          <reference field="1" count="1" selected="0">
            <x v="2845"/>
          </reference>
          <reference field="3" count="1">
            <x v="202"/>
          </reference>
        </references>
      </pivotArea>
    </format>
    <format dxfId="3273">
      <pivotArea dataOnly="0" labelOnly="1" outline="0" fieldPosition="0">
        <references count="2">
          <reference field="1" count="1" selected="0">
            <x v="2850"/>
          </reference>
          <reference field="3" count="1">
            <x v="202"/>
          </reference>
        </references>
      </pivotArea>
    </format>
    <format dxfId="3272">
      <pivotArea dataOnly="0" labelOnly="1" outline="0" fieldPosition="0">
        <references count="2">
          <reference field="1" count="1" selected="0">
            <x v="2852"/>
          </reference>
          <reference field="3" count="1">
            <x v="202"/>
          </reference>
        </references>
      </pivotArea>
    </format>
    <format dxfId="3271">
      <pivotArea dataOnly="0" labelOnly="1" outline="0" fieldPosition="0">
        <references count="2">
          <reference field="1" count="1" selected="0">
            <x v="2854"/>
          </reference>
          <reference field="3" count="1">
            <x v="202"/>
          </reference>
        </references>
      </pivotArea>
    </format>
    <format dxfId="3270">
      <pivotArea dataOnly="0" labelOnly="1" outline="0" fieldPosition="0">
        <references count="2">
          <reference field="1" count="1" selected="0">
            <x v="2856"/>
          </reference>
          <reference field="3" count="1">
            <x v="202"/>
          </reference>
        </references>
      </pivotArea>
    </format>
    <format dxfId="3269">
      <pivotArea outline="0" fieldPosition="0">
        <references count="2">
          <reference field="1" count="10" selected="0">
            <x v="2858"/>
            <x v="2859"/>
            <x v="2863"/>
            <x v="2864"/>
            <x v="2865"/>
            <x v="2866"/>
            <x v="2867"/>
            <x v="2868"/>
            <x v="2869"/>
            <x v="2870"/>
          </reference>
          <reference field="3" count="5" selected="0">
            <x v="9"/>
            <x v="203"/>
            <x v="3173"/>
            <x v="3365"/>
            <x v="3859"/>
          </reference>
        </references>
      </pivotArea>
    </format>
    <format dxfId="3268">
      <pivotArea dataOnly="0" labelOnly="1" outline="0" fieldPosition="0">
        <references count="1">
          <reference field="1" count="10">
            <x v="2858"/>
            <x v="2859"/>
            <x v="2863"/>
            <x v="2864"/>
            <x v="2865"/>
            <x v="2866"/>
            <x v="2867"/>
            <x v="2868"/>
            <x v="2869"/>
            <x v="2870"/>
          </reference>
        </references>
      </pivotArea>
    </format>
    <format dxfId="3267">
      <pivotArea dataOnly="0" labelOnly="1" outline="0" fieldPosition="0">
        <references count="2">
          <reference field="1" count="1" selected="0">
            <x v="2859"/>
          </reference>
          <reference field="3" count="1">
            <x v="203"/>
          </reference>
        </references>
      </pivotArea>
    </format>
    <format dxfId="3266">
      <pivotArea dataOnly="0" labelOnly="1" outline="0" fieldPosition="0">
        <references count="2">
          <reference field="1" count="1" selected="0">
            <x v="2864"/>
          </reference>
          <reference field="3" count="1">
            <x v="203"/>
          </reference>
        </references>
      </pivotArea>
    </format>
    <format dxfId="3265">
      <pivotArea dataOnly="0" labelOnly="1" outline="0" fieldPosition="0">
        <references count="2">
          <reference field="1" count="1" selected="0">
            <x v="2866"/>
          </reference>
          <reference field="3" count="1">
            <x v="203"/>
          </reference>
        </references>
      </pivotArea>
    </format>
    <format dxfId="3264">
      <pivotArea dataOnly="0" labelOnly="1" outline="0" fieldPosition="0">
        <references count="2">
          <reference field="1" count="1" selected="0">
            <x v="2868"/>
          </reference>
          <reference field="3" count="1">
            <x v="203"/>
          </reference>
        </references>
      </pivotArea>
    </format>
    <format dxfId="3263">
      <pivotArea dataOnly="0" labelOnly="1" outline="0" fieldPosition="0">
        <references count="2">
          <reference field="1" count="1" selected="0">
            <x v="2870"/>
          </reference>
          <reference field="3" count="1">
            <x v="203"/>
          </reference>
        </references>
      </pivotArea>
    </format>
    <format dxfId="3262">
      <pivotArea outline="0" fieldPosition="0">
        <references count="2">
          <reference field="1" count="10" selected="0">
            <x v="2872"/>
            <x v="2873"/>
            <x v="2877"/>
            <x v="2878"/>
            <x v="2879"/>
            <x v="2880"/>
            <x v="2881"/>
            <x v="2882"/>
            <x v="2883"/>
            <x v="2884"/>
          </reference>
          <reference field="3" count="5" selected="0">
            <x v="9"/>
            <x v="204"/>
            <x v="3173"/>
            <x v="3365"/>
            <x v="3859"/>
          </reference>
        </references>
      </pivotArea>
    </format>
    <format dxfId="3261">
      <pivotArea dataOnly="0" labelOnly="1" outline="0" fieldPosition="0">
        <references count="1">
          <reference field="1" count="10">
            <x v="2872"/>
            <x v="2873"/>
            <x v="2877"/>
            <x v="2878"/>
            <x v="2879"/>
            <x v="2880"/>
            <x v="2881"/>
            <x v="2882"/>
            <x v="2883"/>
            <x v="2884"/>
          </reference>
        </references>
      </pivotArea>
    </format>
    <format dxfId="3260">
      <pivotArea dataOnly="0" labelOnly="1" outline="0" fieldPosition="0">
        <references count="2">
          <reference field="1" count="1" selected="0">
            <x v="2873"/>
          </reference>
          <reference field="3" count="1">
            <x v="204"/>
          </reference>
        </references>
      </pivotArea>
    </format>
    <format dxfId="3259">
      <pivotArea dataOnly="0" labelOnly="1" outline="0" fieldPosition="0">
        <references count="2">
          <reference field="1" count="1" selected="0">
            <x v="2878"/>
          </reference>
          <reference field="3" count="1">
            <x v="204"/>
          </reference>
        </references>
      </pivotArea>
    </format>
    <format dxfId="3258">
      <pivotArea dataOnly="0" labelOnly="1" outline="0" fieldPosition="0">
        <references count="2">
          <reference field="1" count="1" selected="0">
            <x v="2880"/>
          </reference>
          <reference field="3" count="1">
            <x v="204"/>
          </reference>
        </references>
      </pivotArea>
    </format>
    <format dxfId="3257">
      <pivotArea dataOnly="0" labelOnly="1" outline="0" fieldPosition="0">
        <references count="2">
          <reference field="1" count="1" selected="0">
            <x v="2882"/>
          </reference>
          <reference field="3" count="1">
            <x v="204"/>
          </reference>
        </references>
      </pivotArea>
    </format>
    <format dxfId="3256">
      <pivotArea dataOnly="0" labelOnly="1" outline="0" fieldPosition="0">
        <references count="2">
          <reference field="1" count="1" selected="0">
            <x v="2884"/>
          </reference>
          <reference field="3" count="1">
            <x v="204"/>
          </reference>
        </references>
      </pivotArea>
    </format>
    <format dxfId="3255">
      <pivotArea outline="0" fieldPosition="0">
        <references count="2">
          <reference field="1" count="10" selected="0">
            <x v="2886"/>
            <x v="2887"/>
            <x v="2891"/>
            <x v="2892"/>
            <x v="2893"/>
            <x v="2894"/>
            <x v="2895"/>
            <x v="2896"/>
            <x v="2897"/>
            <x v="2898"/>
          </reference>
          <reference field="3" count="5" selected="0">
            <x v="9"/>
            <x v="205"/>
            <x v="3173"/>
            <x v="3365"/>
            <x v="3859"/>
          </reference>
        </references>
      </pivotArea>
    </format>
    <format dxfId="3254">
      <pivotArea dataOnly="0" labelOnly="1" outline="0" fieldPosition="0">
        <references count="1">
          <reference field="1" count="10">
            <x v="2886"/>
            <x v="2887"/>
            <x v="2891"/>
            <x v="2892"/>
            <x v="2893"/>
            <x v="2894"/>
            <x v="2895"/>
            <x v="2896"/>
            <x v="2897"/>
            <x v="2898"/>
          </reference>
        </references>
      </pivotArea>
    </format>
    <format dxfId="3253">
      <pivotArea dataOnly="0" labelOnly="1" outline="0" fieldPosition="0">
        <references count="2">
          <reference field="1" count="1" selected="0">
            <x v="2887"/>
          </reference>
          <reference field="3" count="1">
            <x v="205"/>
          </reference>
        </references>
      </pivotArea>
    </format>
    <format dxfId="3252">
      <pivotArea dataOnly="0" labelOnly="1" outline="0" fieldPosition="0">
        <references count="2">
          <reference field="1" count="1" selected="0">
            <x v="2892"/>
          </reference>
          <reference field="3" count="1">
            <x v="205"/>
          </reference>
        </references>
      </pivotArea>
    </format>
    <format dxfId="3251">
      <pivotArea dataOnly="0" labelOnly="1" outline="0" fieldPosition="0">
        <references count="2">
          <reference field="1" count="1" selected="0">
            <x v="2894"/>
          </reference>
          <reference field="3" count="1">
            <x v="205"/>
          </reference>
        </references>
      </pivotArea>
    </format>
    <format dxfId="3250">
      <pivotArea dataOnly="0" labelOnly="1" outline="0" fieldPosition="0">
        <references count="2">
          <reference field="1" count="1" selected="0">
            <x v="2896"/>
          </reference>
          <reference field="3" count="1">
            <x v="205"/>
          </reference>
        </references>
      </pivotArea>
    </format>
    <format dxfId="3249">
      <pivotArea dataOnly="0" labelOnly="1" outline="0" fieldPosition="0">
        <references count="2">
          <reference field="1" count="1" selected="0">
            <x v="2898"/>
          </reference>
          <reference field="3" count="1">
            <x v="205"/>
          </reference>
        </references>
      </pivotArea>
    </format>
    <format dxfId="3248">
      <pivotArea outline="0" fieldPosition="0">
        <references count="2">
          <reference field="1" count="10" selected="0">
            <x v="2900"/>
            <x v="2901"/>
            <x v="2905"/>
            <x v="2906"/>
            <x v="2907"/>
            <x v="2908"/>
            <x v="2909"/>
            <x v="2910"/>
            <x v="2911"/>
            <x v="2912"/>
          </reference>
          <reference field="3" count="5" selected="0">
            <x v="9"/>
            <x v="206"/>
            <x v="3173"/>
            <x v="3365"/>
            <x v="3859"/>
          </reference>
        </references>
      </pivotArea>
    </format>
    <format dxfId="3247">
      <pivotArea dataOnly="0" labelOnly="1" outline="0" fieldPosition="0">
        <references count="1">
          <reference field="1" count="10">
            <x v="2900"/>
            <x v="2901"/>
            <x v="2905"/>
            <x v="2906"/>
            <x v="2907"/>
            <x v="2908"/>
            <x v="2909"/>
            <x v="2910"/>
            <x v="2911"/>
            <x v="2912"/>
          </reference>
        </references>
      </pivotArea>
    </format>
    <format dxfId="3246">
      <pivotArea dataOnly="0" labelOnly="1" outline="0" fieldPosition="0">
        <references count="2">
          <reference field="1" count="1" selected="0">
            <x v="2901"/>
          </reference>
          <reference field="3" count="1">
            <x v="206"/>
          </reference>
        </references>
      </pivotArea>
    </format>
    <format dxfId="3245">
      <pivotArea dataOnly="0" labelOnly="1" outline="0" fieldPosition="0">
        <references count="2">
          <reference field="1" count="1" selected="0">
            <x v="2906"/>
          </reference>
          <reference field="3" count="1">
            <x v="206"/>
          </reference>
        </references>
      </pivotArea>
    </format>
    <format dxfId="3244">
      <pivotArea dataOnly="0" labelOnly="1" outline="0" fieldPosition="0">
        <references count="2">
          <reference field="1" count="1" selected="0">
            <x v="2908"/>
          </reference>
          <reference field="3" count="1">
            <x v="206"/>
          </reference>
        </references>
      </pivotArea>
    </format>
    <format dxfId="3243">
      <pivotArea dataOnly="0" labelOnly="1" outline="0" fieldPosition="0">
        <references count="2">
          <reference field="1" count="1" selected="0">
            <x v="2910"/>
          </reference>
          <reference field="3" count="1">
            <x v="206"/>
          </reference>
        </references>
      </pivotArea>
    </format>
    <format dxfId="3242">
      <pivotArea dataOnly="0" labelOnly="1" outline="0" fieldPosition="0">
        <references count="2">
          <reference field="1" count="1" selected="0">
            <x v="2912"/>
          </reference>
          <reference field="3" count="1">
            <x v="206"/>
          </reference>
        </references>
      </pivotArea>
    </format>
    <format dxfId="3241">
      <pivotArea outline="0" fieldPosition="0">
        <references count="2">
          <reference field="1" count="10" selected="0">
            <x v="2914"/>
            <x v="2915"/>
            <x v="2919"/>
            <x v="2920"/>
            <x v="2921"/>
            <x v="2922"/>
            <x v="2923"/>
            <x v="2924"/>
            <x v="2925"/>
            <x v="2926"/>
          </reference>
          <reference field="3" count="5" selected="0">
            <x v="9"/>
            <x v="207"/>
            <x v="3173"/>
            <x v="3365"/>
            <x v="3859"/>
          </reference>
        </references>
      </pivotArea>
    </format>
    <format dxfId="3240">
      <pivotArea dataOnly="0" labelOnly="1" outline="0" fieldPosition="0">
        <references count="1">
          <reference field="1" count="10">
            <x v="2914"/>
            <x v="2915"/>
            <x v="2919"/>
            <x v="2920"/>
            <x v="2921"/>
            <x v="2922"/>
            <x v="2923"/>
            <x v="2924"/>
            <x v="2925"/>
            <x v="2926"/>
          </reference>
        </references>
      </pivotArea>
    </format>
    <format dxfId="3239">
      <pivotArea dataOnly="0" labelOnly="1" outline="0" fieldPosition="0">
        <references count="2">
          <reference field="1" count="1" selected="0">
            <x v="2915"/>
          </reference>
          <reference field="3" count="1">
            <x v="207"/>
          </reference>
        </references>
      </pivotArea>
    </format>
    <format dxfId="3238">
      <pivotArea dataOnly="0" labelOnly="1" outline="0" fieldPosition="0">
        <references count="2">
          <reference field="1" count="1" selected="0">
            <x v="2920"/>
          </reference>
          <reference field="3" count="1">
            <x v="207"/>
          </reference>
        </references>
      </pivotArea>
    </format>
    <format dxfId="3237">
      <pivotArea dataOnly="0" labelOnly="1" outline="0" fieldPosition="0">
        <references count="2">
          <reference field="1" count="1" selected="0">
            <x v="2922"/>
          </reference>
          <reference field="3" count="1">
            <x v="207"/>
          </reference>
        </references>
      </pivotArea>
    </format>
    <format dxfId="3236">
      <pivotArea dataOnly="0" labelOnly="1" outline="0" fieldPosition="0">
        <references count="2">
          <reference field="1" count="1" selected="0">
            <x v="2924"/>
          </reference>
          <reference field="3" count="1">
            <x v="207"/>
          </reference>
        </references>
      </pivotArea>
    </format>
    <format dxfId="3235">
      <pivotArea dataOnly="0" labelOnly="1" outline="0" fieldPosition="0">
        <references count="2">
          <reference field="1" count="1" selected="0">
            <x v="2926"/>
          </reference>
          <reference field="3" count="1">
            <x v="207"/>
          </reference>
        </references>
      </pivotArea>
    </format>
    <format dxfId="3234">
      <pivotArea outline="0" fieldPosition="0">
        <references count="2">
          <reference field="1" count="10" selected="0">
            <x v="2928"/>
            <x v="2929"/>
            <x v="2933"/>
            <x v="2934"/>
            <x v="2935"/>
            <x v="2936"/>
            <x v="2937"/>
            <x v="2938"/>
            <x v="2939"/>
            <x v="2940"/>
          </reference>
          <reference field="3" count="5" selected="0">
            <x v="9"/>
            <x v="208"/>
            <x v="3173"/>
            <x v="3365"/>
            <x v="3859"/>
          </reference>
        </references>
      </pivotArea>
    </format>
    <format dxfId="3233">
      <pivotArea dataOnly="0" labelOnly="1" outline="0" fieldPosition="0">
        <references count="1">
          <reference field="1" count="10">
            <x v="2928"/>
            <x v="2929"/>
            <x v="2933"/>
            <x v="2934"/>
            <x v="2935"/>
            <x v="2936"/>
            <x v="2937"/>
            <x v="2938"/>
            <x v="2939"/>
            <x v="2940"/>
          </reference>
        </references>
      </pivotArea>
    </format>
    <format dxfId="3232">
      <pivotArea dataOnly="0" labelOnly="1" outline="0" fieldPosition="0">
        <references count="2">
          <reference field="1" count="1" selected="0">
            <x v="2929"/>
          </reference>
          <reference field="3" count="1">
            <x v="208"/>
          </reference>
        </references>
      </pivotArea>
    </format>
    <format dxfId="3231">
      <pivotArea dataOnly="0" labelOnly="1" outline="0" fieldPosition="0">
        <references count="2">
          <reference field="1" count="1" selected="0">
            <x v="2934"/>
          </reference>
          <reference field="3" count="1">
            <x v="208"/>
          </reference>
        </references>
      </pivotArea>
    </format>
    <format dxfId="3230">
      <pivotArea dataOnly="0" labelOnly="1" outline="0" fieldPosition="0">
        <references count="2">
          <reference field="1" count="1" selected="0">
            <x v="2936"/>
          </reference>
          <reference field="3" count="1">
            <x v="208"/>
          </reference>
        </references>
      </pivotArea>
    </format>
    <format dxfId="3229">
      <pivotArea dataOnly="0" labelOnly="1" outline="0" fieldPosition="0">
        <references count="2">
          <reference field="1" count="1" selected="0">
            <x v="2938"/>
          </reference>
          <reference field="3" count="1">
            <x v="208"/>
          </reference>
        </references>
      </pivotArea>
    </format>
    <format dxfId="3228">
      <pivotArea dataOnly="0" labelOnly="1" outline="0" fieldPosition="0">
        <references count="2">
          <reference field="1" count="1" selected="0">
            <x v="2940"/>
          </reference>
          <reference field="3" count="1">
            <x v="208"/>
          </reference>
        </references>
      </pivotArea>
    </format>
    <format dxfId="3227">
      <pivotArea outline="0" fieldPosition="0">
        <references count="2">
          <reference field="1" count="10" selected="0">
            <x v="2943"/>
            <x v="2944"/>
            <x v="2948"/>
            <x v="2949"/>
            <x v="2950"/>
            <x v="2951"/>
            <x v="2952"/>
            <x v="2953"/>
            <x v="2954"/>
            <x v="2955"/>
          </reference>
          <reference field="3" count="5" selected="0">
            <x v="9"/>
            <x v="210"/>
            <x v="3173"/>
            <x v="3365"/>
            <x v="3859"/>
          </reference>
        </references>
      </pivotArea>
    </format>
    <format dxfId="3226">
      <pivotArea dataOnly="0" labelOnly="1" outline="0" fieldPosition="0">
        <references count="1">
          <reference field="1" count="10">
            <x v="2943"/>
            <x v="2944"/>
            <x v="2948"/>
            <x v="2949"/>
            <x v="2950"/>
            <x v="2951"/>
            <x v="2952"/>
            <x v="2953"/>
            <x v="2954"/>
            <x v="2955"/>
          </reference>
        </references>
      </pivotArea>
    </format>
    <format dxfId="3225">
      <pivotArea dataOnly="0" labelOnly="1" outline="0" fieldPosition="0">
        <references count="2">
          <reference field="1" count="1" selected="0">
            <x v="2944"/>
          </reference>
          <reference field="3" count="1">
            <x v="210"/>
          </reference>
        </references>
      </pivotArea>
    </format>
    <format dxfId="3224">
      <pivotArea dataOnly="0" labelOnly="1" outline="0" fieldPosition="0">
        <references count="2">
          <reference field="1" count="1" selected="0">
            <x v="2949"/>
          </reference>
          <reference field="3" count="1">
            <x v="210"/>
          </reference>
        </references>
      </pivotArea>
    </format>
    <format dxfId="3223">
      <pivotArea dataOnly="0" labelOnly="1" outline="0" fieldPosition="0">
        <references count="2">
          <reference field="1" count="1" selected="0">
            <x v="2951"/>
          </reference>
          <reference field="3" count="1">
            <x v="210"/>
          </reference>
        </references>
      </pivotArea>
    </format>
    <format dxfId="3222">
      <pivotArea dataOnly="0" labelOnly="1" outline="0" fieldPosition="0">
        <references count="2">
          <reference field="1" count="1" selected="0">
            <x v="2953"/>
          </reference>
          <reference field="3" count="1">
            <x v="210"/>
          </reference>
        </references>
      </pivotArea>
    </format>
    <format dxfId="3221">
      <pivotArea dataOnly="0" labelOnly="1" outline="0" fieldPosition="0">
        <references count="2">
          <reference field="1" count="1" selected="0">
            <x v="2955"/>
          </reference>
          <reference field="3" count="1">
            <x v="210"/>
          </reference>
        </references>
      </pivotArea>
    </format>
    <format dxfId="3220">
      <pivotArea outline="0" fieldPosition="0">
        <references count="2">
          <reference field="1" count="10" selected="0">
            <x v="2957"/>
            <x v="2958"/>
            <x v="2962"/>
            <x v="2963"/>
            <x v="2964"/>
            <x v="2965"/>
            <x v="2966"/>
            <x v="2967"/>
            <x v="2968"/>
            <x v="2969"/>
          </reference>
          <reference field="3" count="5" selected="0">
            <x v="9"/>
            <x v="211"/>
            <x v="3173"/>
            <x v="3365"/>
            <x v="3859"/>
          </reference>
        </references>
      </pivotArea>
    </format>
    <format dxfId="3219">
      <pivotArea dataOnly="0" labelOnly="1" outline="0" fieldPosition="0">
        <references count="1">
          <reference field="1" count="10">
            <x v="2957"/>
            <x v="2958"/>
            <x v="2962"/>
            <x v="2963"/>
            <x v="2964"/>
            <x v="2965"/>
            <x v="2966"/>
            <x v="2967"/>
            <x v="2968"/>
            <x v="2969"/>
          </reference>
        </references>
      </pivotArea>
    </format>
    <format dxfId="3218">
      <pivotArea dataOnly="0" labelOnly="1" outline="0" fieldPosition="0">
        <references count="2">
          <reference field="1" count="1" selected="0">
            <x v="2958"/>
          </reference>
          <reference field="3" count="1">
            <x v="211"/>
          </reference>
        </references>
      </pivotArea>
    </format>
    <format dxfId="3217">
      <pivotArea dataOnly="0" labelOnly="1" outline="0" fieldPosition="0">
        <references count="2">
          <reference field="1" count="1" selected="0">
            <x v="2963"/>
          </reference>
          <reference field="3" count="1">
            <x v="211"/>
          </reference>
        </references>
      </pivotArea>
    </format>
    <format dxfId="3216">
      <pivotArea dataOnly="0" labelOnly="1" outline="0" fieldPosition="0">
        <references count="2">
          <reference field="1" count="1" selected="0">
            <x v="2965"/>
          </reference>
          <reference field="3" count="1">
            <x v="211"/>
          </reference>
        </references>
      </pivotArea>
    </format>
    <format dxfId="3215">
      <pivotArea dataOnly="0" labelOnly="1" outline="0" fieldPosition="0">
        <references count="2">
          <reference field="1" count="1" selected="0">
            <x v="2967"/>
          </reference>
          <reference field="3" count="1">
            <x v="211"/>
          </reference>
        </references>
      </pivotArea>
    </format>
    <format dxfId="3214">
      <pivotArea dataOnly="0" labelOnly="1" outline="0" fieldPosition="0">
        <references count="2">
          <reference field="1" count="1" selected="0">
            <x v="2969"/>
          </reference>
          <reference field="3" count="1">
            <x v="211"/>
          </reference>
        </references>
      </pivotArea>
    </format>
    <format dxfId="3213">
      <pivotArea outline="0" fieldPosition="0">
        <references count="2">
          <reference field="1" count="10" selected="0">
            <x v="2971"/>
            <x v="2972"/>
            <x v="2976"/>
            <x v="2977"/>
            <x v="2978"/>
            <x v="2979"/>
            <x v="2980"/>
            <x v="2981"/>
            <x v="2982"/>
            <x v="2983"/>
          </reference>
          <reference field="3" count="5" selected="0">
            <x v="9"/>
            <x v="212"/>
            <x v="3173"/>
            <x v="3365"/>
            <x v="3859"/>
          </reference>
        </references>
      </pivotArea>
    </format>
    <format dxfId="3212">
      <pivotArea dataOnly="0" labelOnly="1" outline="0" fieldPosition="0">
        <references count="1">
          <reference field="1" count="10">
            <x v="2971"/>
            <x v="2972"/>
            <x v="2976"/>
            <x v="2977"/>
            <x v="2978"/>
            <x v="2979"/>
            <x v="2980"/>
            <x v="2981"/>
            <x v="2982"/>
            <x v="2983"/>
          </reference>
        </references>
      </pivotArea>
    </format>
    <format dxfId="3211">
      <pivotArea dataOnly="0" labelOnly="1" outline="0" fieldPosition="0">
        <references count="2">
          <reference field="1" count="1" selected="0">
            <x v="2972"/>
          </reference>
          <reference field="3" count="1">
            <x v="212"/>
          </reference>
        </references>
      </pivotArea>
    </format>
    <format dxfId="3210">
      <pivotArea dataOnly="0" labelOnly="1" outline="0" fieldPosition="0">
        <references count="2">
          <reference field="1" count="1" selected="0">
            <x v="2977"/>
          </reference>
          <reference field="3" count="1">
            <x v="212"/>
          </reference>
        </references>
      </pivotArea>
    </format>
    <format dxfId="3209">
      <pivotArea dataOnly="0" labelOnly="1" outline="0" fieldPosition="0">
        <references count="2">
          <reference field="1" count="1" selected="0">
            <x v="2979"/>
          </reference>
          <reference field="3" count="1">
            <x v="212"/>
          </reference>
        </references>
      </pivotArea>
    </format>
    <format dxfId="3208">
      <pivotArea dataOnly="0" labelOnly="1" outline="0" fieldPosition="0">
        <references count="2">
          <reference field="1" count="1" selected="0">
            <x v="2981"/>
          </reference>
          <reference field="3" count="1">
            <x v="212"/>
          </reference>
        </references>
      </pivotArea>
    </format>
    <format dxfId="3207">
      <pivotArea dataOnly="0" labelOnly="1" outline="0" fieldPosition="0">
        <references count="2">
          <reference field="1" count="1" selected="0">
            <x v="2983"/>
          </reference>
          <reference field="3" count="1">
            <x v="212"/>
          </reference>
        </references>
      </pivotArea>
    </format>
    <format dxfId="3206">
      <pivotArea outline="0" fieldPosition="0">
        <references count="2">
          <reference field="1" count="10" selected="0">
            <x v="2985"/>
            <x v="2986"/>
            <x v="2990"/>
            <x v="2991"/>
            <x v="2992"/>
            <x v="2993"/>
            <x v="2994"/>
            <x v="2995"/>
            <x v="2996"/>
            <x v="2997"/>
          </reference>
          <reference field="3" count="5" selected="0">
            <x v="9"/>
            <x v="213"/>
            <x v="3173"/>
            <x v="3365"/>
            <x v="3859"/>
          </reference>
        </references>
      </pivotArea>
    </format>
    <format dxfId="3205">
      <pivotArea dataOnly="0" labelOnly="1" outline="0" fieldPosition="0">
        <references count="1">
          <reference field="1" count="10">
            <x v="2985"/>
            <x v="2986"/>
            <x v="2990"/>
            <x v="2991"/>
            <x v="2992"/>
            <x v="2993"/>
            <x v="2994"/>
            <x v="2995"/>
            <x v="2996"/>
            <x v="2997"/>
          </reference>
        </references>
      </pivotArea>
    </format>
    <format dxfId="3204">
      <pivotArea dataOnly="0" labelOnly="1" outline="0" fieldPosition="0">
        <references count="2">
          <reference field="1" count="1" selected="0">
            <x v="2986"/>
          </reference>
          <reference field="3" count="1">
            <x v="213"/>
          </reference>
        </references>
      </pivotArea>
    </format>
    <format dxfId="3203">
      <pivotArea dataOnly="0" labelOnly="1" outline="0" fieldPosition="0">
        <references count="2">
          <reference field="1" count="1" selected="0">
            <x v="2991"/>
          </reference>
          <reference field="3" count="1">
            <x v="213"/>
          </reference>
        </references>
      </pivotArea>
    </format>
    <format dxfId="3202">
      <pivotArea dataOnly="0" labelOnly="1" outline="0" fieldPosition="0">
        <references count="2">
          <reference field="1" count="1" selected="0">
            <x v="2993"/>
          </reference>
          <reference field="3" count="1">
            <x v="213"/>
          </reference>
        </references>
      </pivotArea>
    </format>
    <format dxfId="3201">
      <pivotArea dataOnly="0" labelOnly="1" outline="0" fieldPosition="0">
        <references count="2">
          <reference field="1" count="1" selected="0">
            <x v="2995"/>
          </reference>
          <reference field="3" count="1">
            <x v="213"/>
          </reference>
        </references>
      </pivotArea>
    </format>
    <format dxfId="3200">
      <pivotArea dataOnly="0" labelOnly="1" outline="0" fieldPosition="0">
        <references count="2">
          <reference field="1" count="1" selected="0">
            <x v="2997"/>
          </reference>
          <reference field="3" count="1">
            <x v="213"/>
          </reference>
        </references>
      </pivotArea>
    </format>
    <format dxfId="3199">
      <pivotArea outline="0" fieldPosition="0">
        <references count="2">
          <reference field="1" count="10" selected="0">
            <x v="2999"/>
            <x v="3000"/>
            <x v="3004"/>
            <x v="3005"/>
            <x v="3006"/>
            <x v="3007"/>
            <x v="3008"/>
            <x v="3009"/>
            <x v="3010"/>
            <x v="3011"/>
          </reference>
          <reference field="3" count="5" selected="0">
            <x v="9"/>
            <x v="214"/>
            <x v="3173"/>
            <x v="3365"/>
            <x v="3859"/>
          </reference>
        </references>
      </pivotArea>
    </format>
    <format dxfId="3198">
      <pivotArea dataOnly="0" labelOnly="1" outline="0" fieldPosition="0">
        <references count="1">
          <reference field="1" count="10">
            <x v="2999"/>
            <x v="3000"/>
            <x v="3004"/>
            <x v="3005"/>
            <x v="3006"/>
            <x v="3007"/>
            <x v="3008"/>
            <x v="3009"/>
            <x v="3010"/>
            <x v="3011"/>
          </reference>
        </references>
      </pivotArea>
    </format>
    <format dxfId="3197">
      <pivotArea dataOnly="0" labelOnly="1" outline="0" fieldPosition="0">
        <references count="2">
          <reference field="1" count="1" selected="0">
            <x v="3000"/>
          </reference>
          <reference field="3" count="1">
            <x v="214"/>
          </reference>
        </references>
      </pivotArea>
    </format>
    <format dxfId="3196">
      <pivotArea dataOnly="0" labelOnly="1" outline="0" fieldPosition="0">
        <references count="2">
          <reference field="1" count="1" selected="0">
            <x v="3005"/>
          </reference>
          <reference field="3" count="1">
            <x v="214"/>
          </reference>
        </references>
      </pivotArea>
    </format>
    <format dxfId="3195">
      <pivotArea dataOnly="0" labelOnly="1" outline="0" fieldPosition="0">
        <references count="2">
          <reference field="1" count="1" selected="0">
            <x v="3007"/>
          </reference>
          <reference field="3" count="1">
            <x v="214"/>
          </reference>
        </references>
      </pivotArea>
    </format>
    <format dxfId="3194">
      <pivotArea dataOnly="0" labelOnly="1" outline="0" fieldPosition="0">
        <references count="2">
          <reference field="1" count="1" selected="0">
            <x v="3009"/>
          </reference>
          <reference field="3" count="1">
            <x v="214"/>
          </reference>
        </references>
      </pivotArea>
    </format>
    <format dxfId="3193">
      <pivotArea dataOnly="0" labelOnly="1" outline="0" fieldPosition="0">
        <references count="2">
          <reference field="1" count="1" selected="0">
            <x v="3011"/>
          </reference>
          <reference field="3" count="1">
            <x v="214"/>
          </reference>
        </references>
      </pivotArea>
    </format>
    <format dxfId="3192">
      <pivotArea outline="0" fieldPosition="0">
        <references count="2">
          <reference field="1" count="10" selected="0">
            <x v="3014"/>
            <x v="3015"/>
            <x v="3019"/>
            <x v="3020"/>
            <x v="3021"/>
            <x v="3022"/>
            <x v="3023"/>
            <x v="3024"/>
            <x v="3025"/>
            <x v="3026"/>
          </reference>
          <reference field="3" count="5" selected="0">
            <x v="9"/>
            <x v="216"/>
            <x v="3173"/>
            <x v="3365"/>
            <x v="3859"/>
          </reference>
        </references>
      </pivotArea>
    </format>
    <format dxfId="3191">
      <pivotArea dataOnly="0" labelOnly="1" outline="0" fieldPosition="0">
        <references count="1">
          <reference field="1" count="10">
            <x v="3014"/>
            <x v="3015"/>
            <x v="3019"/>
            <x v="3020"/>
            <x v="3021"/>
            <x v="3022"/>
            <x v="3023"/>
            <x v="3024"/>
            <x v="3025"/>
            <x v="3026"/>
          </reference>
        </references>
      </pivotArea>
    </format>
    <format dxfId="3190">
      <pivotArea dataOnly="0" labelOnly="1" outline="0" fieldPosition="0">
        <references count="2">
          <reference field="1" count="1" selected="0">
            <x v="3015"/>
          </reference>
          <reference field="3" count="1">
            <x v="216"/>
          </reference>
        </references>
      </pivotArea>
    </format>
    <format dxfId="3189">
      <pivotArea dataOnly="0" labelOnly="1" outline="0" fieldPosition="0">
        <references count="2">
          <reference field="1" count="1" selected="0">
            <x v="3020"/>
          </reference>
          <reference field="3" count="1">
            <x v="216"/>
          </reference>
        </references>
      </pivotArea>
    </format>
    <format dxfId="3188">
      <pivotArea dataOnly="0" labelOnly="1" outline="0" fieldPosition="0">
        <references count="2">
          <reference field="1" count="1" selected="0">
            <x v="3022"/>
          </reference>
          <reference field="3" count="1">
            <x v="216"/>
          </reference>
        </references>
      </pivotArea>
    </format>
    <format dxfId="3187">
      <pivotArea dataOnly="0" labelOnly="1" outline="0" fieldPosition="0">
        <references count="2">
          <reference field="1" count="1" selected="0">
            <x v="3024"/>
          </reference>
          <reference field="3" count="1">
            <x v="216"/>
          </reference>
        </references>
      </pivotArea>
    </format>
    <format dxfId="3186">
      <pivotArea dataOnly="0" labelOnly="1" outline="0" fieldPosition="0">
        <references count="2">
          <reference field="1" count="1" selected="0">
            <x v="3026"/>
          </reference>
          <reference field="3" count="1">
            <x v="216"/>
          </reference>
        </references>
      </pivotArea>
    </format>
    <format dxfId="3185">
      <pivotArea outline="0" fieldPosition="0">
        <references count="2">
          <reference field="1" count="10" selected="0">
            <x v="3028"/>
            <x v="3029"/>
            <x v="3033"/>
            <x v="3034"/>
            <x v="3035"/>
            <x v="3036"/>
            <x v="3037"/>
            <x v="3038"/>
            <x v="3039"/>
            <x v="3040"/>
          </reference>
          <reference field="3" count="5" selected="0">
            <x v="9"/>
            <x v="217"/>
            <x v="3173"/>
            <x v="3365"/>
            <x v="3859"/>
          </reference>
        </references>
      </pivotArea>
    </format>
    <format dxfId="3184">
      <pivotArea dataOnly="0" labelOnly="1" outline="0" fieldPosition="0">
        <references count="1">
          <reference field="1" count="10">
            <x v="3028"/>
            <x v="3029"/>
            <x v="3033"/>
            <x v="3034"/>
            <x v="3035"/>
            <x v="3036"/>
            <x v="3037"/>
            <x v="3038"/>
            <x v="3039"/>
            <x v="3040"/>
          </reference>
        </references>
      </pivotArea>
    </format>
    <format dxfId="3183">
      <pivotArea dataOnly="0" labelOnly="1" outline="0" fieldPosition="0">
        <references count="2">
          <reference field="1" count="1" selected="0">
            <x v="3029"/>
          </reference>
          <reference field="3" count="1">
            <x v="217"/>
          </reference>
        </references>
      </pivotArea>
    </format>
    <format dxfId="3182">
      <pivotArea dataOnly="0" labelOnly="1" outline="0" fieldPosition="0">
        <references count="2">
          <reference field="1" count="1" selected="0">
            <x v="3034"/>
          </reference>
          <reference field="3" count="1">
            <x v="217"/>
          </reference>
        </references>
      </pivotArea>
    </format>
    <format dxfId="3181">
      <pivotArea dataOnly="0" labelOnly="1" outline="0" fieldPosition="0">
        <references count="2">
          <reference field="1" count="1" selected="0">
            <x v="3036"/>
          </reference>
          <reference field="3" count="1">
            <x v="217"/>
          </reference>
        </references>
      </pivotArea>
    </format>
    <format dxfId="3180">
      <pivotArea dataOnly="0" labelOnly="1" outline="0" fieldPosition="0">
        <references count="2">
          <reference field="1" count="1" selected="0">
            <x v="3038"/>
          </reference>
          <reference field="3" count="1">
            <x v="217"/>
          </reference>
        </references>
      </pivotArea>
    </format>
    <format dxfId="3179">
      <pivotArea dataOnly="0" labelOnly="1" outline="0" fieldPosition="0">
        <references count="2">
          <reference field="1" count="1" selected="0">
            <x v="3040"/>
          </reference>
          <reference field="3" count="1">
            <x v="217"/>
          </reference>
        </references>
      </pivotArea>
    </format>
    <format dxfId="3178">
      <pivotArea outline="0" fieldPosition="0">
        <references count="2">
          <reference field="1" count="10" selected="0">
            <x v="3042"/>
            <x v="3043"/>
            <x v="3047"/>
            <x v="3048"/>
            <x v="3049"/>
            <x v="3050"/>
            <x v="3051"/>
            <x v="3052"/>
            <x v="3053"/>
            <x v="3054"/>
          </reference>
          <reference field="3" count="5" selected="0">
            <x v="9"/>
            <x v="218"/>
            <x v="3173"/>
            <x v="3365"/>
            <x v="3859"/>
          </reference>
        </references>
      </pivotArea>
    </format>
    <format dxfId="3177">
      <pivotArea dataOnly="0" labelOnly="1" outline="0" fieldPosition="0">
        <references count="1">
          <reference field="1" count="10">
            <x v="3042"/>
            <x v="3043"/>
            <x v="3047"/>
            <x v="3048"/>
            <x v="3049"/>
            <x v="3050"/>
            <x v="3051"/>
            <x v="3052"/>
            <x v="3053"/>
            <x v="3054"/>
          </reference>
        </references>
      </pivotArea>
    </format>
    <format dxfId="3176">
      <pivotArea dataOnly="0" labelOnly="1" outline="0" fieldPosition="0">
        <references count="2">
          <reference field="1" count="1" selected="0">
            <x v="3043"/>
          </reference>
          <reference field="3" count="1">
            <x v="218"/>
          </reference>
        </references>
      </pivotArea>
    </format>
    <format dxfId="3175">
      <pivotArea dataOnly="0" labelOnly="1" outline="0" fieldPosition="0">
        <references count="2">
          <reference field="1" count="1" selected="0">
            <x v="3048"/>
          </reference>
          <reference field="3" count="1">
            <x v="218"/>
          </reference>
        </references>
      </pivotArea>
    </format>
    <format dxfId="3174">
      <pivotArea dataOnly="0" labelOnly="1" outline="0" fieldPosition="0">
        <references count="2">
          <reference field="1" count="1" selected="0">
            <x v="3050"/>
          </reference>
          <reference field="3" count="1">
            <x v="218"/>
          </reference>
        </references>
      </pivotArea>
    </format>
    <format dxfId="3173">
      <pivotArea dataOnly="0" labelOnly="1" outline="0" fieldPosition="0">
        <references count="2">
          <reference field="1" count="1" selected="0">
            <x v="3052"/>
          </reference>
          <reference field="3" count="1">
            <x v="218"/>
          </reference>
        </references>
      </pivotArea>
    </format>
    <format dxfId="3172">
      <pivotArea dataOnly="0" labelOnly="1" outline="0" fieldPosition="0">
        <references count="2">
          <reference field="1" count="1" selected="0">
            <x v="3054"/>
          </reference>
          <reference field="3" count="1">
            <x v="218"/>
          </reference>
        </references>
      </pivotArea>
    </format>
    <format dxfId="3171">
      <pivotArea outline="0" fieldPosition="0">
        <references count="2">
          <reference field="1" count="10" selected="0">
            <x v="3056"/>
            <x v="3057"/>
            <x v="3061"/>
            <x v="3062"/>
            <x v="3063"/>
            <x v="3064"/>
            <x v="3065"/>
            <x v="3066"/>
            <x v="3067"/>
            <x v="3068"/>
          </reference>
          <reference field="3" count="5" selected="0">
            <x v="9"/>
            <x v="219"/>
            <x v="3173"/>
            <x v="3365"/>
            <x v="3859"/>
          </reference>
        </references>
      </pivotArea>
    </format>
    <format dxfId="3170">
      <pivotArea dataOnly="0" labelOnly="1" outline="0" fieldPosition="0">
        <references count="1">
          <reference field="1" count="10">
            <x v="3056"/>
            <x v="3057"/>
            <x v="3061"/>
            <x v="3062"/>
            <x v="3063"/>
            <x v="3064"/>
            <x v="3065"/>
            <x v="3066"/>
            <x v="3067"/>
            <x v="3068"/>
          </reference>
        </references>
      </pivotArea>
    </format>
    <format dxfId="3169">
      <pivotArea dataOnly="0" labelOnly="1" outline="0" fieldPosition="0">
        <references count="2">
          <reference field="1" count="1" selected="0">
            <x v="3057"/>
          </reference>
          <reference field="3" count="1">
            <x v="219"/>
          </reference>
        </references>
      </pivotArea>
    </format>
    <format dxfId="3168">
      <pivotArea dataOnly="0" labelOnly="1" outline="0" fieldPosition="0">
        <references count="2">
          <reference field="1" count="1" selected="0">
            <x v="3062"/>
          </reference>
          <reference field="3" count="1">
            <x v="219"/>
          </reference>
        </references>
      </pivotArea>
    </format>
    <format dxfId="3167">
      <pivotArea dataOnly="0" labelOnly="1" outline="0" fieldPosition="0">
        <references count="2">
          <reference field="1" count="1" selected="0">
            <x v="3064"/>
          </reference>
          <reference field="3" count="1">
            <x v="219"/>
          </reference>
        </references>
      </pivotArea>
    </format>
    <format dxfId="3166">
      <pivotArea dataOnly="0" labelOnly="1" outline="0" fieldPosition="0">
        <references count="2">
          <reference field="1" count="1" selected="0">
            <x v="3066"/>
          </reference>
          <reference field="3" count="1">
            <x v="219"/>
          </reference>
        </references>
      </pivotArea>
    </format>
    <format dxfId="3165">
      <pivotArea dataOnly="0" labelOnly="1" outline="0" fieldPosition="0">
        <references count="2">
          <reference field="1" count="1" selected="0">
            <x v="3068"/>
          </reference>
          <reference field="3" count="1">
            <x v="219"/>
          </reference>
        </references>
      </pivotArea>
    </format>
    <format dxfId="3164">
      <pivotArea outline="0" fieldPosition="0">
        <references count="2">
          <reference field="1" count="10" selected="0">
            <x v="3070"/>
            <x v="3071"/>
            <x v="3075"/>
            <x v="3076"/>
            <x v="3077"/>
            <x v="3078"/>
            <x v="3079"/>
            <x v="3080"/>
            <x v="3081"/>
            <x v="3082"/>
          </reference>
          <reference field="3" count="5" selected="0">
            <x v="9"/>
            <x v="220"/>
            <x v="3173"/>
            <x v="3365"/>
            <x v="3859"/>
          </reference>
        </references>
      </pivotArea>
    </format>
    <format dxfId="3163">
      <pivotArea dataOnly="0" labelOnly="1" outline="0" fieldPosition="0">
        <references count="1">
          <reference field="1" count="10">
            <x v="3070"/>
            <x v="3071"/>
            <x v="3075"/>
            <x v="3076"/>
            <x v="3077"/>
            <x v="3078"/>
            <x v="3079"/>
            <x v="3080"/>
            <x v="3081"/>
            <x v="3082"/>
          </reference>
        </references>
      </pivotArea>
    </format>
    <format dxfId="3162">
      <pivotArea dataOnly="0" labelOnly="1" outline="0" fieldPosition="0">
        <references count="2">
          <reference field="1" count="1" selected="0">
            <x v="3071"/>
          </reference>
          <reference field="3" count="1">
            <x v="220"/>
          </reference>
        </references>
      </pivotArea>
    </format>
    <format dxfId="3161">
      <pivotArea dataOnly="0" labelOnly="1" outline="0" fieldPosition="0">
        <references count="2">
          <reference field="1" count="1" selected="0">
            <x v="3076"/>
          </reference>
          <reference field="3" count="1">
            <x v="220"/>
          </reference>
        </references>
      </pivotArea>
    </format>
    <format dxfId="3160">
      <pivotArea dataOnly="0" labelOnly="1" outline="0" fieldPosition="0">
        <references count="2">
          <reference field="1" count="1" selected="0">
            <x v="3078"/>
          </reference>
          <reference field="3" count="1">
            <x v="220"/>
          </reference>
        </references>
      </pivotArea>
    </format>
    <format dxfId="3159">
      <pivotArea dataOnly="0" labelOnly="1" outline="0" fieldPosition="0">
        <references count="2">
          <reference field="1" count="1" selected="0">
            <x v="3080"/>
          </reference>
          <reference field="3" count="1">
            <x v="220"/>
          </reference>
        </references>
      </pivotArea>
    </format>
    <format dxfId="3158">
      <pivotArea dataOnly="0" labelOnly="1" outline="0" fieldPosition="0">
        <references count="2">
          <reference field="1" count="1" selected="0">
            <x v="3082"/>
          </reference>
          <reference field="3" count="1">
            <x v="220"/>
          </reference>
        </references>
      </pivotArea>
    </format>
    <format dxfId="3157">
      <pivotArea outline="0" fieldPosition="0">
        <references count="2">
          <reference field="1" count="10" selected="0">
            <x v="3084"/>
            <x v="3085"/>
            <x v="3089"/>
            <x v="3090"/>
            <x v="3091"/>
            <x v="3092"/>
            <x v="3093"/>
            <x v="3094"/>
            <x v="3095"/>
            <x v="3096"/>
          </reference>
          <reference field="3" count="5" selected="0">
            <x v="9"/>
            <x v="221"/>
            <x v="3173"/>
            <x v="3365"/>
            <x v="3859"/>
          </reference>
        </references>
      </pivotArea>
    </format>
    <format dxfId="3156">
      <pivotArea dataOnly="0" labelOnly="1" outline="0" fieldPosition="0">
        <references count="1">
          <reference field="1" count="10">
            <x v="3084"/>
            <x v="3085"/>
            <x v="3089"/>
            <x v="3090"/>
            <x v="3091"/>
            <x v="3092"/>
            <x v="3093"/>
            <x v="3094"/>
            <x v="3095"/>
            <x v="3096"/>
          </reference>
        </references>
      </pivotArea>
    </format>
    <format dxfId="3155">
      <pivotArea dataOnly="0" labelOnly="1" outline="0" fieldPosition="0">
        <references count="2">
          <reference field="1" count="1" selected="0">
            <x v="3085"/>
          </reference>
          <reference field="3" count="1">
            <x v="221"/>
          </reference>
        </references>
      </pivotArea>
    </format>
    <format dxfId="3154">
      <pivotArea dataOnly="0" labelOnly="1" outline="0" fieldPosition="0">
        <references count="2">
          <reference field="1" count="1" selected="0">
            <x v="3090"/>
          </reference>
          <reference field="3" count="1">
            <x v="221"/>
          </reference>
        </references>
      </pivotArea>
    </format>
    <format dxfId="3153">
      <pivotArea dataOnly="0" labelOnly="1" outline="0" fieldPosition="0">
        <references count="2">
          <reference field="1" count="1" selected="0">
            <x v="3092"/>
          </reference>
          <reference field="3" count="1">
            <x v="221"/>
          </reference>
        </references>
      </pivotArea>
    </format>
    <format dxfId="3152">
      <pivotArea dataOnly="0" labelOnly="1" outline="0" fieldPosition="0">
        <references count="2">
          <reference field="1" count="1" selected="0">
            <x v="3094"/>
          </reference>
          <reference field="3" count="1">
            <x v="221"/>
          </reference>
        </references>
      </pivotArea>
    </format>
    <format dxfId="3151">
      <pivotArea dataOnly="0" labelOnly="1" outline="0" fieldPosition="0">
        <references count="2">
          <reference field="1" count="1" selected="0">
            <x v="3096"/>
          </reference>
          <reference field="3" count="1">
            <x v="221"/>
          </reference>
        </references>
      </pivotArea>
    </format>
    <format dxfId="3150">
      <pivotArea outline="0" fieldPosition="0">
        <references count="2">
          <reference field="1" count="10" selected="0">
            <x v="3098"/>
            <x v="3099"/>
            <x v="3103"/>
            <x v="3104"/>
            <x v="3105"/>
            <x v="3106"/>
            <x v="3107"/>
            <x v="3108"/>
            <x v="3109"/>
            <x v="3110"/>
          </reference>
          <reference field="3" count="5" selected="0">
            <x v="9"/>
            <x v="222"/>
            <x v="3173"/>
            <x v="3365"/>
            <x v="3859"/>
          </reference>
        </references>
      </pivotArea>
    </format>
    <format dxfId="3149">
      <pivotArea dataOnly="0" labelOnly="1" outline="0" fieldPosition="0">
        <references count="1">
          <reference field="1" count="10">
            <x v="3098"/>
            <x v="3099"/>
            <x v="3103"/>
            <x v="3104"/>
            <x v="3105"/>
            <x v="3106"/>
            <x v="3107"/>
            <x v="3108"/>
            <x v="3109"/>
            <x v="3110"/>
          </reference>
        </references>
      </pivotArea>
    </format>
    <format dxfId="3148">
      <pivotArea dataOnly="0" labelOnly="1" outline="0" fieldPosition="0">
        <references count="2">
          <reference field="1" count="1" selected="0">
            <x v="3099"/>
          </reference>
          <reference field="3" count="1">
            <x v="222"/>
          </reference>
        </references>
      </pivotArea>
    </format>
    <format dxfId="3147">
      <pivotArea dataOnly="0" labelOnly="1" outline="0" fieldPosition="0">
        <references count="2">
          <reference field="1" count="1" selected="0">
            <x v="3104"/>
          </reference>
          <reference field="3" count="1">
            <x v="222"/>
          </reference>
        </references>
      </pivotArea>
    </format>
    <format dxfId="3146">
      <pivotArea dataOnly="0" labelOnly="1" outline="0" fieldPosition="0">
        <references count="2">
          <reference field="1" count="1" selected="0">
            <x v="3106"/>
          </reference>
          <reference field="3" count="1">
            <x v="222"/>
          </reference>
        </references>
      </pivotArea>
    </format>
    <format dxfId="3145">
      <pivotArea dataOnly="0" labelOnly="1" outline="0" fieldPosition="0">
        <references count="2">
          <reference field="1" count="1" selected="0">
            <x v="3108"/>
          </reference>
          <reference field="3" count="1">
            <x v="222"/>
          </reference>
        </references>
      </pivotArea>
    </format>
    <format dxfId="3144">
      <pivotArea dataOnly="0" labelOnly="1" outline="0" fieldPosition="0">
        <references count="2">
          <reference field="1" count="1" selected="0">
            <x v="3110"/>
          </reference>
          <reference field="3" count="1">
            <x v="222"/>
          </reference>
        </references>
      </pivotArea>
    </format>
    <format dxfId="3143">
      <pivotArea outline="0" fieldPosition="0">
        <references count="2">
          <reference field="1" count="10" selected="0">
            <x v="3112"/>
            <x v="3113"/>
            <x v="3117"/>
            <x v="3118"/>
            <x v="3119"/>
            <x v="3120"/>
            <x v="3121"/>
            <x v="3122"/>
            <x v="3123"/>
            <x v="3124"/>
          </reference>
          <reference field="3" count="5" selected="0">
            <x v="9"/>
            <x v="223"/>
            <x v="3173"/>
            <x v="3365"/>
            <x v="3859"/>
          </reference>
        </references>
      </pivotArea>
    </format>
    <format dxfId="3142">
      <pivotArea dataOnly="0" labelOnly="1" outline="0" fieldPosition="0">
        <references count="1">
          <reference field="1" count="10">
            <x v="3112"/>
            <x v="3113"/>
            <x v="3117"/>
            <x v="3118"/>
            <x v="3119"/>
            <x v="3120"/>
            <x v="3121"/>
            <x v="3122"/>
            <x v="3123"/>
            <x v="3124"/>
          </reference>
        </references>
      </pivotArea>
    </format>
    <format dxfId="3141">
      <pivotArea dataOnly="0" labelOnly="1" outline="0" fieldPosition="0">
        <references count="2">
          <reference field="1" count="1" selected="0">
            <x v="3113"/>
          </reference>
          <reference field="3" count="1">
            <x v="223"/>
          </reference>
        </references>
      </pivotArea>
    </format>
    <format dxfId="3140">
      <pivotArea dataOnly="0" labelOnly="1" outline="0" fieldPosition="0">
        <references count="2">
          <reference field="1" count="1" selected="0">
            <x v="3118"/>
          </reference>
          <reference field="3" count="1">
            <x v="223"/>
          </reference>
        </references>
      </pivotArea>
    </format>
    <format dxfId="3139">
      <pivotArea dataOnly="0" labelOnly="1" outline="0" fieldPosition="0">
        <references count="2">
          <reference field="1" count="1" selected="0">
            <x v="3120"/>
          </reference>
          <reference field="3" count="1">
            <x v="223"/>
          </reference>
        </references>
      </pivotArea>
    </format>
    <format dxfId="3138">
      <pivotArea dataOnly="0" labelOnly="1" outline="0" fieldPosition="0">
        <references count="2">
          <reference field="1" count="1" selected="0">
            <x v="3122"/>
          </reference>
          <reference field="3" count="1">
            <x v="223"/>
          </reference>
        </references>
      </pivotArea>
    </format>
    <format dxfId="3137">
      <pivotArea dataOnly="0" labelOnly="1" outline="0" fieldPosition="0">
        <references count="2">
          <reference field="1" count="1" selected="0">
            <x v="3124"/>
          </reference>
          <reference field="3" count="1">
            <x v="223"/>
          </reference>
        </references>
      </pivotArea>
    </format>
    <format dxfId="3136">
      <pivotArea outline="0" fieldPosition="0">
        <references count="2">
          <reference field="1" count="10" selected="0">
            <x v="3126"/>
            <x v="3127"/>
            <x v="3131"/>
            <x v="3132"/>
            <x v="3133"/>
            <x v="3134"/>
            <x v="3135"/>
            <x v="3136"/>
            <x v="3137"/>
            <x v="3138"/>
          </reference>
          <reference field="3" count="5" selected="0">
            <x v="9"/>
            <x v="224"/>
            <x v="3173"/>
            <x v="3365"/>
            <x v="3859"/>
          </reference>
        </references>
      </pivotArea>
    </format>
    <format dxfId="3135">
      <pivotArea dataOnly="0" labelOnly="1" outline="0" fieldPosition="0">
        <references count="1">
          <reference field="1" count="10">
            <x v="3126"/>
            <x v="3127"/>
            <x v="3131"/>
            <x v="3132"/>
            <x v="3133"/>
            <x v="3134"/>
            <x v="3135"/>
            <x v="3136"/>
            <x v="3137"/>
            <x v="3138"/>
          </reference>
        </references>
      </pivotArea>
    </format>
    <format dxfId="3134">
      <pivotArea dataOnly="0" labelOnly="1" outline="0" fieldPosition="0">
        <references count="2">
          <reference field="1" count="1" selected="0">
            <x v="3127"/>
          </reference>
          <reference field="3" count="1">
            <x v="224"/>
          </reference>
        </references>
      </pivotArea>
    </format>
    <format dxfId="3133">
      <pivotArea dataOnly="0" labelOnly="1" outline="0" fieldPosition="0">
        <references count="2">
          <reference field="1" count="1" selected="0">
            <x v="3132"/>
          </reference>
          <reference field="3" count="1">
            <x v="224"/>
          </reference>
        </references>
      </pivotArea>
    </format>
    <format dxfId="3132">
      <pivotArea dataOnly="0" labelOnly="1" outline="0" fieldPosition="0">
        <references count="2">
          <reference field="1" count="1" selected="0">
            <x v="3134"/>
          </reference>
          <reference field="3" count="1">
            <x v="224"/>
          </reference>
        </references>
      </pivotArea>
    </format>
    <format dxfId="3131">
      <pivotArea dataOnly="0" labelOnly="1" outline="0" fieldPosition="0">
        <references count="2">
          <reference field="1" count="1" selected="0">
            <x v="3136"/>
          </reference>
          <reference field="3" count="1">
            <x v="224"/>
          </reference>
        </references>
      </pivotArea>
    </format>
    <format dxfId="3130">
      <pivotArea dataOnly="0" labelOnly="1" outline="0" fieldPosition="0">
        <references count="2">
          <reference field="1" count="1" selected="0">
            <x v="3138"/>
          </reference>
          <reference field="3" count="1">
            <x v="224"/>
          </reference>
        </references>
      </pivotArea>
    </format>
    <format dxfId="3129">
      <pivotArea outline="0" fieldPosition="0">
        <references count="2">
          <reference field="1" count="10" selected="0">
            <x v="3159"/>
            <x v="3160"/>
            <x v="3171"/>
            <x v="3172"/>
            <x v="3174"/>
            <x v="3175"/>
            <x v="3177"/>
            <x v="3178"/>
            <x v="3179"/>
            <x v="3180"/>
          </reference>
          <reference field="3" count="5" selected="0">
            <x v="4"/>
            <x v="9"/>
            <x v="3173"/>
            <x v="3365"/>
            <x v="3859"/>
          </reference>
        </references>
      </pivotArea>
    </format>
    <format dxfId="3128">
      <pivotArea dataOnly="0" labelOnly="1" outline="0" fieldPosition="0">
        <references count="1">
          <reference field="1" count="10">
            <x v="3159"/>
            <x v="3160"/>
            <x v="3171"/>
            <x v="3172"/>
            <x v="3174"/>
            <x v="3175"/>
            <x v="3177"/>
            <x v="3178"/>
            <x v="3179"/>
            <x v="3180"/>
          </reference>
        </references>
      </pivotArea>
    </format>
    <format dxfId="3127">
      <pivotArea dataOnly="0" labelOnly="1" outline="0" fieldPosition="0">
        <references count="2">
          <reference field="1" count="1" selected="0">
            <x v="3160"/>
          </reference>
          <reference field="3" count="1">
            <x v="4"/>
          </reference>
        </references>
      </pivotArea>
    </format>
    <format dxfId="3126">
      <pivotArea dataOnly="0" labelOnly="1" outline="0" fieldPosition="0">
        <references count="2">
          <reference field="1" count="1" selected="0">
            <x v="3172"/>
          </reference>
          <reference field="3" count="1">
            <x v="4"/>
          </reference>
        </references>
      </pivotArea>
    </format>
    <format dxfId="3125">
      <pivotArea dataOnly="0" labelOnly="1" outline="0" fieldPosition="0">
        <references count="2">
          <reference field="1" count="1" selected="0">
            <x v="3175"/>
          </reference>
          <reference field="3" count="1">
            <x v="4"/>
          </reference>
        </references>
      </pivotArea>
    </format>
    <format dxfId="3124">
      <pivotArea dataOnly="0" labelOnly="1" outline="0" fieldPosition="0">
        <references count="2">
          <reference field="1" count="1" selected="0">
            <x v="3178"/>
          </reference>
          <reference field="3" count="1">
            <x v="4"/>
          </reference>
        </references>
      </pivotArea>
    </format>
    <format dxfId="3123">
      <pivotArea dataOnly="0" labelOnly="1" outline="0" fieldPosition="0">
        <references count="2">
          <reference field="1" count="1" selected="0">
            <x v="3180"/>
          </reference>
          <reference field="3" count="1">
            <x v="4"/>
          </reference>
        </references>
      </pivotArea>
    </format>
    <format dxfId="3122">
      <pivotArea outline="0" fieldPosition="0">
        <references count="2">
          <reference field="1" count="10" selected="0">
            <x v="3182"/>
            <x v="3183"/>
            <x v="3187"/>
            <x v="3188"/>
            <x v="3189"/>
            <x v="3190"/>
            <x v="3191"/>
            <x v="3192"/>
            <x v="3193"/>
            <x v="3194"/>
          </reference>
          <reference field="3" count="5" selected="0">
            <x v="9"/>
            <x v="226"/>
            <x v="3173"/>
            <x v="3365"/>
            <x v="3859"/>
          </reference>
        </references>
      </pivotArea>
    </format>
    <format dxfId="3121">
      <pivotArea dataOnly="0" labelOnly="1" outline="0" fieldPosition="0">
        <references count="1">
          <reference field="1" count="10">
            <x v="3182"/>
            <x v="3183"/>
            <x v="3187"/>
            <x v="3188"/>
            <x v="3189"/>
            <x v="3190"/>
            <x v="3191"/>
            <x v="3192"/>
            <x v="3193"/>
            <x v="3194"/>
          </reference>
        </references>
      </pivotArea>
    </format>
    <format dxfId="3120">
      <pivotArea dataOnly="0" labelOnly="1" outline="0" fieldPosition="0">
        <references count="2">
          <reference field="1" count="1" selected="0">
            <x v="3183"/>
          </reference>
          <reference field="3" count="1">
            <x v="226"/>
          </reference>
        </references>
      </pivotArea>
    </format>
    <format dxfId="3119">
      <pivotArea dataOnly="0" labelOnly="1" outline="0" fieldPosition="0">
        <references count="2">
          <reference field="1" count="1" selected="0">
            <x v="3188"/>
          </reference>
          <reference field="3" count="1">
            <x v="226"/>
          </reference>
        </references>
      </pivotArea>
    </format>
    <format dxfId="3118">
      <pivotArea dataOnly="0" labelOnly="1" outline="0" fieldPosition="0">
        <references count="2">
          <reference field="1" count="1" selected="0">
            <x v="3190"/>
          </reference>
          <reference field="3" count="1">
            <x v="226"/>
          </reference>
        </references>
      </pivotArea>
    </format>
    <format dxfId="3117">
      <pivotArea dataOnly="0" labelOnly="1" outline="0" fieldPosition="0">
        <references count="2">
          <reference field="1" count="1" selected="0">
            <x v="3192"/>
          </reference>
          <reference field="3" count="1">
            <x v="226"/>
          </reference>
        </references>
      </pivotArea>
    </format>
    <format dxfId="3116">
      <pivotArea dataOnly="0" labelOnly="1" outline="0" fieldPosition="0">
        <references count="2">
          <reference field="1" count="1" selected="0">
            <x v="3194"/>
          </reference>
          <reference field="3" count="1">
            <x v="226"/>
          </reference>
        </references>
      </pivotArea>
    </format>
    <format dxfId="3115">
      <pivotArea outline="0" fieldPosition="0">
        <references count="2">
          <reference field="1" count="10" selected="0">
            <x v="3196"/>
            <x v="3197"/>
            <x v="3201"/>
            <x v="3202"/>
            <x v="3203"/>
            <x v="3204"/>
            <x v="3205"/>
            <x v="3206"/>
            <x v="3207"/>
            <x v="3208"/>
          </reference>
          <reference field="3" count="5" selected="0">
            <x v="3"/>
            <x v="9"/>
            <x v="3173"/>
            <x v="3365"/>
            <x v="3859"/>
          </reference>
        </references>
      </pivotArea>
    </format>
    <format dxfId="3114">
      <pivotArea dataOnly="0" labelOnly="1" outline="0" fieldPosition="0">
        <references count="1">
          <reference field="1" count="10">
            <x v="3196"/>
            <x v="3197"/>
            <x v="3201"/>
            <x v="3202"/>
            <x v="3203"/>
            <x v="3204"/>
            <x v="3205"/>
            <x v="3206"/>
            <x v="3207"/>
            <x v="3208"/>
          </reference>
        </references>
      </pivotArea>
    </format>
    <format dxfId="3113">
      <pivotArea dataOnly="0" labelOnly="1" outline="0" fieldPosition="0">
        <references count="2">
          <reference field="1" count="1" selected="0">
            <x v="3197"/>
          </reference>
          <reference field="3" count="1">
            <x v="3"/>
          </reference>
        </references>
      </pivotArea>
    </format>
    <format dxfId="3112">
      <pivotArea dataOnly="0" labelOnly="1" outline="0" fieldPosition="0">
        <references count="2">
          <reference field="1" count="1" selected="0">
            <x v="3202"/>
          </reference>
          <reference field="3" count="1">
            <x v="3"/>
          </reference>
        </references>
      </pivotArea>
    </format>
    <format dxfId="3111">
      <pivotArea dataOnly="0" labelOnly="1" outline="0" fieldPosition="0">
        <references count="2">
          <reference field="1" count="1" selected="0">
            <x v="3204"/>
          </reference>
          <reference field="3" count="1">
            <x v="3"/>
          </reference>
        </references>
      </pivotArea>
    </format>
    <format dxfId="3110">
      <pivotArea dataOnly="0" labelOnly="1" outline="0" fieldPosition="0">
        <references count="2">
          <reference field="1" count="1" selected="0">
            <x v="3206"/>
          </reference>
          <reference field="3" count="1">
            <x v="3"/>
          </reference>
        </references>
      </pivotArea>
    </format>
    <format dxfId="3109">
      <pivotArea dataOnly="0" labelOnly="1" outline="0" fieldPosition="0">
        <references count="2">
          <reference field="1" count="1" selected="0">
            <x v="3208"/>
          </reference>
          <reference field="3" count="1">
            <x v="3"/>
          </reference>
        </references>
      </pivotArea>
    </format>
    <format dxfId="3108">
      <pivotArea outline="0" fieldPosition="0">
        <references count="2">
          <reference field="1" count="10" selected="0">
            <x v="3210"/>
            <x v="3211"/>
            <x v="3215"/>
            <x v="3216"/>
            <x v="3217"/>
            <x v="3218"/>
            <x v="3219"/>
            <x v="3220"/>
            <x v="3221"/>
            <x v="3222"/>
          </reference>
          <reference field="3" count="5" selected="0">
            <x v="9"/>
            <x v="227"/>
            <x v="3173"/>
            <x v="3365"/>
            <x v="3859"/>
          </reference>
        </references>
      </pivotArea>
    </format>
    <format dxfId="3107">
      <pivotArea dataOnly="0" labelOnly="1" outline="0" fieldPosition="0">
        <references count="1">
          <reference field="1" count="10">
            <x v="3210"/>
            <x v="3211"/>
            <x v="3215"/>
            <x v="3216"/>
            <x v="3217"/>
            <x v="3218"/>
            <x v="3219"/>
            <x v="3220"/>
            <x v="3221"/>
            <x v="3222"/>
          </reference>
        </references>
      </pivotArea>
    </format>
    <format dxfId="3106">
      <pivotArea dataOnly="0" labelOnly="1" outline="0" fieldPosition="0">
        <references count="2">
          <reference field="1" count="1" selected="0">
            <x v="3211"/>
          </reference>
          <reference field="3" count="1">
            <x v="227"/>
          </reference>
        </references>
      </pivotArea>
    </format>
    <format dxfId="3105">
      <pivotArea dataOnly="0" labelOnly="1" outline="0" fieldPosition="0">
        <references count="2">
          <reference field="1" count="1" selected="0">
            <x v="3216"/>
          </reference>
          <reference field="3" count="1">
            <x v="227"/>
          </reference>
        </references>
      </pivotArea>
    </format>
    <format dxfId="3104">
      <pivotArea dataOnly="0" labelOnly="1" outline="0" fieldPosition="0">
        <references count="2">
          <reference field="1" count="1" selected="0">
            <x v="3218"/>
          </reference>
          <reference field="3" count="1">
            <x v="227"/>
          </reference>
        </references>
      </pivotArea>
    </format>
    <format dxfId="3103">
      <pivotArea dataOnly="0" labelOnly="1" outline="0" fieldPosition="0">
        <references count="2">
          <reference field="1" count="1" selected="0">
            <x v="3220"/>
          </reference>
          <reference field="3" count="1">
            <x v="227"/>
          </reference>
        </references>
      </pivotArea>
    </format>
    <format dxfId="3102">
      <pivotArea dataOnly="0" labelOnly="1" outline="0" fieldPosition="0">
        <references count="2">
          <reference field="1" count="1" selected="0">
            <x v="3222"/>
          </reference>
          <reference field="3" count="1">
            <x v="227"/>
          </reference>
        </references>
      </pivotArea>
    </format>
    <format dxfId="3101">
      <pivotArea outline="0" fieldPosition="0">
        <references count="2">
          <reference field="1" count="10" selected="0">
            <x v="3224"/>
            <x v="3225"/>
            <x v="3229"/>
            <x v="3230"/>
            <x v="3231"/>
            <x v="3232"/>
            <x v="3233"/>
            <x v="3234"/>
            <x v="3235"/>
            <x v="3236"/>
          </reference>
          <reference field="3" count="5" selected="0">
            <x v="9"/>
            <x v="228"/>
            <x v="3173"/>
            <x v="3365"/>
            <x v="3859"/>
          </reference>
        </references>
      </pivotArea>
    </format>
    <format dxfId="3100">
      <pivotArea dataOnly="0" labelOnly="1" outline="0" fieldPosition="0">
        <references count="1">
          <reference field="1" count="10">
            <x v="3224"/>
            <x v="3225"/>
            <x v="3229"/>
            <x v="3230"/>
            <x v="3231"/>
            <x v="3232"/>
            <x v="3233"/>
            <x v="3234"/>
            <x v="3235"/>
            <x v="3236"/>
          </reference>
        </references>
      </pivotArea>
    </format>
    <format dxfId="3099">
      <pivotArea dataOnly="0" labelOnly="1" outline="0" fieldPosition="0">
        <references count="2">
          <reference field="1" count="1" selected="0">
            <x v="3225"/>
          </reference>
          <reference field="3" count="1">
            <x v="228"/>
          </reference>
        </references>
      </pivotArea>
    </format>
    <format dxfId="3098">
      <pivotArea dataOnly="0" labelOnly="1" outline="0" fieldPosition="0">
        <references count="2">
          <reference field="1" count="1" selected="0">
            <x v="3230"/>
          </reference>
          <reference field="3" count="1">
            <x v="228"/>
          </reference>
        </references>
      </pivotArea>
    </format>
    <format dxfId="3097">
      <pivotArea dataOnly="0" labelOnly="1" outline="0" fieldPosition="0">
        <references count="2">
          <reference field="1" count="1" selected="0">
            <x v="3232"/>
          </reference>
          <reference field="3" count="1">
            <x v="228"/>
          </reference>
        </references>
      </pivotArea>
    </format>
    <format dxfId="3096">
      <pivotArea dataOnly="0" labelOnly="1" outline="0" fieldPosition="0">
        <references count="2">
          <reference field="1" count="1" selected="0">
            <x v="3234"/>
          </reference>
          <reference field="3" count="1">
            <x v="228"/>
          </reference>
        </references>
      </pivotArea>
    </format>
    <format dxfId="3095">
      <pivotArea dataOnly="0" labelOnly="1" outline="0" fieldPosition="0">
        <references count="2">
          <reference field="1" count="1" selected="0">
            <x v="3236"/>
          </reference>
          <reference field="3" count="1">
            <x v="228"/>
          </reference>
        </references>
      </pivotArea>
    </format>
    <format dxfId="3094">
      <pivotArea outline="0" fieldPosition="0">
        <references count="2">
          <reference field="1" count="10" selected="0">
            <x v="3238"/>
            <x v="3239"/>
            <x v="3243"/>
            <x v="3244"/>
            <x v="3245"/>
            <x v="3246"/>
            <x v="3247"/>
            <x v="3248"/>
            <x v="3249"/>
            <x v="3250"/>
          </reference>
          <reference field="3" count="5" selected="0">
            <x v="9"/>
            <x v="229"/>
            <x v="3173"/>
            <x v="3365"/>
            <x v="3859"/>
          </reference>
        </references>
      </pivotArea>
    </format>
    <format dxfId="3093">
      <pivotArea dataOnly="0" labelOnly="1" outline="0" fieldPosition="0">
        <references count="1">
          <reference field="1" count="10">
            <x v="3238"/>
            <x v="3239"/>
            <x v="3243"/>
            <x v="3244"/>
            <x v="3245"/>
            <x v="3246"/>
            <x v="3247"/>
            <x v="3248"/>
            <x v="3249"/>
            <x v="3250"/>
          </reference>
        </references>
      </pivotArea>
    </format>
    <format dxfId="3092">
      <pivotArea dataOnly="0" labelOnly="1" outline="0" fieldPosition="0">
        <references count="2">
          <reference field="1" count="1" selected="0">
            <x v="3239"/>
          </reference>
          <reference field="3" count="1">
            <x v="229"/>
          </reference>
        </references>
      </pivotArea>
    </format>
    <format dxfId="3091">
      <pivotArea dataOnly="0" labelOnly="1" outline="0" fieldPosition="0">
        <references count="2">
          <reference field="1" count="1" selected="0">
            <x v="3244"/>
          </reference>
          <reference field="3" count="1">
            <x v="229"/>
          </reference>
        </references>
      </pivotArea>
    </format>
    <format dxfId="3090">
      <pivotArea dataOnly="0" labelOnly="1" outline="0" fieldPosition="0">
        <references count="2">
          <reference field="1" count="1" selected="0">
            <x v="3246"/>
          </reference>
          <reference field="3" count="1">
            <x v="229"/>
          </reference>
        </references>
      </pivotArea>
    </format>
    <format dxfId="3089">
      <pivotArea dataOnly="0" labelOnly="1" outline="0" fieldPosition="0">
        <references count="2">
          <reference field="1" count="1" selected="0">
            <x v="3248"/>
          </reference>
          <reference field="3" count="1">
            <x v="229"/>
          </reference>
        </references>
      </pivotArea>
    </format>
    <format dxfId="3088">
      <pivotArea dataOnly="0" labelOnly="1" outline="0" fieldPosition="0">
        <references count="2">
          <reference field="1" count="1" selected="0">
            <x v="3250"/>
          </reference>
          <reference field="3" count="1">
            <x v="229"/>
          </reference>
        </references>
      </pivotArea>
    </format>
    <format dxfId="3087">
      <pivotArea outline="0" fieldPosition="0">
        <references count="2">
          <reference field="1" count="10" selected="0">
            <x v="3252"/>
            <x v="3253"/>
            <x v="3257"/>
            <x v="3258"/>
            <x v="3259"/>
            <x v="3260"/>
            <x v="3261"/>
            <x v="3262"/>
            <x v="3263"/>
            <x v="3264"/>
          </reference>
          <reference field="3" count="5" selected="0">
            <x v="9"/>
            <x v="230"/>
            <x v="3173"/>
            <x v="3365"/>
            <x v="3859"/>
          </reference>
        </references>
      </pivotArea>
    </format>
    <format dxfId="3086">
      <pivotArea dataOnly="0" labelOnly="1" outline="0" fieldPosition="0">
        <references count="1">
          <reference field="1" count="10">
            <x v="3252"/>
            <x v="3253"/>
            <x v="3257"/>
            <x v="3258"/>
            <x v="3259"/>
            <x v="3260"/>
            <x v="3261"/>
            <x v="3262"/>
            <x v="3263"/>
            <x v="3264"/>
          </reference>
        </references>
      </pivotArea>
    </format>
    <format dxfId="3085">
      <pivotArea dataOnly="0" labelOnly="1" outline="0" fieldPosition="0">
        <references count="2">
          <reference field="1" count="1" selected="0">
            <x v="3253"/>
          </reference>
          <reference field="3" count="1">
            <x v="230"/>
          </reference>
        </references>
      </pivotArea>
    </format>
    <format dxfId="3084">
      <pivotArea dataOnly="0" labelOnly="1" outline="0" fieldPosition="0">
        <references count="2">
          <reference field="1" count="1" selected="0">
            <x v="3258"/>
          </reference>
          <reference field="3" count="1">
            <x v="230"/>
          </reference>
        </references>
      </pivotArea>
    </format>
    <format dxfId="3083">
      <pivotArea dataOnly="0" labelOnly="1" outline="0" fieldPosition="0">
        <references count="2">
          <reference field="1" count="1" selected="0">
            <x v="3260"/>
          </reference>
          <reference field="3" count="1">
            <x v="230"/>
          </reference>
        </references>
      </pivotArea>
    </format>
    <format dxfId="3082">
      <pivotArea dataOnly="0" labelOnly="1" outline="0" fieldPosition="0">
        <references count="2">
          <reference field="1" count="1" selected="0">
            <x v="3262"/>
          </reference>
          <reference field="3" count="1">
            <x v="230"/>
          </reference>
        </references>
      </pivotArea>
    </format>
    <format dxfId="3081">
      <pivotArea dataOnly="0" labelOnly="1" outline="0" fieldPosition="0">
        <references count="2">
          <reference field="1" count="1" selected="0">
            <x v="3264"/>
          </reference>
          <reference field="3" count="1">
            <x v="230"/>
          </reference>
        </references>
      </pivotArea>
    </format>
    <format dxfId="3080">
      <pivotArea outline="0" fieldPosition="0">
        <references count="2">
          <reference field="1" count="10" selected="0">
            <x v="3266"/>
            <x v="3267"/>
            <x v="3271"/>
            <x v="3272"/>
            <x v="3273"/>
            <x v="3274"/>
            <x v="3275"/>
            <x v="3276"/>
            <x v="3277"/>
            <x v="3278"/>
          </reference>
          <reference field="3" count="5" selected="0">
            <x v="9"/>
            <x v="231"/>
            <x v="3173"/>
            <x v="3365"/>
            <x v="3859"/>
          </reference>
        </references>
      </pivotArea>
    </format>
    <format dxfId="3079">
      <pivotArea dataOnly="0" labelOnly="1" outline="0" fieldPosition="0">
        <references count="1">
          <reference field="1" count="10">
            <x v="3266"/>
            <x v="3267"/>
            <x v="3271"/>
            <x v="3272"/>
            <x v="3273"/>
            <x v="3274"/>
            <x v="3275"/>
            <x v="3276"/>
            <x v="3277"/>
            <x v="3278"/>
          </reference>
        </references>
      </pivotArea>
    </format>
    <format dxfId="3078">
      <pivotArea dataOnly="0" labelOnly="1" outline="0" fieldPosition="0">
        <references count="2">
          <reference field="1" count="1" selected="0">
            <x v="3267"/>
          </reference>
          <reference field="3" count="1">
            <x v="231"/>
          </reference>
        </references>
      </pivotArea>
    </format>
    <format dxfId="3077">
      <pivotArea dataOnly="0" labelOnly="1" outline="0" fieldPosition="0">
        <references count="2">
          <reference field="1" count="1" selected="0">
            <x v="3272"/>
          </reference>
          <reference field="3" count="1">
            <x v="231"/>
          </reference>
        </references>
      </pivotArea>
    </format>
    <format dxfId="3076">
      <pivotArea dataOnly="0" labelOnly="1" outline="0" fieldPosition="0">
        <references count="2">
          <reference field="1" count="1" selected="0">
            <x v="3274"/>
          </reference>
          <reference field="3" count="1">
            <x v="231"/>
          </reference>
        </references>
      </pivotArea>
    </format>
    <format dxfId="3075">
      <pivotArea dataOnly="0" labelOnly="1" outline="0" fieldPosition="0">
        <references count="2">
          <reference field="1" count="1" selected="0">
            <x v="3276"/>
          </reference>
          <reference field="3" count="1">
            <x v="231"/>
          </reference>
        </references>
      </pivotArea>
    </format>
    <format dxfId="3074">
      <pivotArea dataOnly="0" labelOnly="1" outline="0" fieldPosition="0">
        <references count="2">
          <reference field="1" count="1" selected="0">
            <x v="3278"/>
          </reference>
          <reference field="3" count="1">
            <x v="231"/>
          </reference>
        </references>
      </pivotArea>
    </format>
    <format dxfId="3073">
      <pivotArea outline="0" fieldPosition="0">
        <references count="2">
          <reference field="1" count="10" selected="0">
            <x v="3281"/>
            <x v="3282"/>
            <x v="3286"/>
            <x v="3287"/>
            <x v="3288"/>
            <x v="3289"/>
            <x v="3290"/>
            <x v="3291"/>
            <x v="3292"/>
            <x v="3293"/>
          </reference>
          <reference field="3" count="5" selected="0">
            <x v="9"/>
            <x v="233"/>
            <x v="3173"/>
            <x v="3365"/>
            <x v="3859"/>
          </reference>
        </references>
      </pivotArea>
    </format>
    <format dxfId="3072">
      <pivotArea dataOnly="0" labelOnly="1" outline="0" fieldPosition="0">
        <references count="1">
          <reference field="1" count="10">
            <x v="3281"/>
            <x v="3282"/>
            <x v="3286"/>
            <x v="3287"/>
            <x v="3288"/>
            <x v="3289"/>
            <x v="3290"/>
            <x v="3291"/>
            <x v="3292"/>
            <x v="3293"/>
          </reference>
        </references>
      </pivotArea>
    </format>
    <format dxfId="3071">
      <pivotArea dataOnly="0" labelOnly="1" outline="0" fieldPosition="0">
        <references count="2">
          <reference field="1" count="1" selected="0">
            <x v="3282"/>
          </reference>
          <reference field="3" count="1">
            <x v="233"/>
          </reference>
        </references>
      </pivotArea>
    </format>
    <format dxfId="3070">
      <pivotArea dataOnly="0" labelOnly="1" outline="0" fieldPosition="0">
        <references count="2">
          <reference field="1" count="1" selected="0">
            <x v="3287"/>
          </reference>
          <reference field="3" count="1">
            <x v="233"/>
          </reference>
        </references>
      </pivotArea>
    </format>
    <format dxfId="3069">
      <pivotArea dataOnly="0" labelOnly="1" outline="0" fieldPosition="0">
        <references count="2">
          <reference field="1" count="1" selected="0">
            <x v="3289"/>
          </reference>
          <reference field="3" count="1">
            <x v="233"/>
          </reference>
        </references>
      </pivotArea>
    </format>
    <format dxfId="3068">
      <pivotArea dataOnly="0" labelOnly="1" outline="0" fieldPosition="0">
        <references count="2">
          <reference field="1" count="1" selected="0">
            <x v="3291"/>
          </reference>
          <reference field="3" count="1">
            <x v="233"/>
          </reference>
        </references>
      </pivotArea>
    </format>
    <format dxfId="3067">
      <pivotArea dataOnly="0" labelOnly="1" outline="0" fieldPosition="0">
        <references count="2">
          <reference field="1" count="1" selected="0">
            <x v="3293"/>
          </reference>
          <reference field="3" count="1">
            <x v="233"/>
          </reference>
        </references>
      </pivotArea>
    </format>
    <format dxfId="3066">
      <pivotArea outline="0" fieldPosition="0">
        <references count="2">
          <reference field="1" count="10" selected="0">
            <x v="3295"/>
            <x v="3296"/>
            <x v="3300"/>
            <x v="3301"/>
            <x v="3302"/>
            <x v="3303"/>
            <x v="3304"/>
            <x v="3305"/>
            <x v="3306"/>
            <x v="3307"/>
          </reference>
          <reference field="3" count="5" selected="0">
            <x v="9"/>
            <x v="234"/>
            <x v="3173"/>
            <x v="3365"/>
            <x v="3859"/>
          </reference>
        </references>
      </pivotArea>
    </format>
    <format dxfId="3065">
      <pivotArea dataOnly="0" labelOnly="1" outline="0" fieldPosition="0">
        <references count="1">
          <reference field="1" count="10">
            <x v="3295"/>
            <x v="3296"/>
            <x v="3300"/>
            <x v="3301"/>
            <x v="3302"/>
            <x v="3303"/>
            <x v="3304"/>
            <x v="3305"/>
            <x v="3306"/>
            <x v="3307"/>
          </reference>
        </references>
      </pivotArea>
    </format>
    <format dxfId="3064">
      <pivotArea dataOnly="0" labelOnly="1" outline="0" fieldPosition="0">
        <references count="2">
          <reference field="1" count="1" selected="0">
            <x v="3296"/>
          </reference>
          <reference field="3" count="1">
            <x v="234"/>
          </reference>
        </references>
      </pivotArea>
    </format>
    <format dxfId="3063">
      <pivotArea dataOnly="0" labelOnly="1" outline="0" fieldPosition="0">
        <references count="2">
          <reference field="1" count="1" selected="0">
            <x v="3301"/>
          </reference>
          <reference field="3" count="1">
            <x v="234"/>
          </reference>
        </references>
      </pivotArea>
    </format>
    <format dxfId="3062">
      <pivotArea dataOnly="0" labelOnly="1" outline="0" fieldPosition="0">
        <references count="2">
          <reference field="1" count="1" selected="0">
            <x v="3303"/>
          </reference>
          <reference field="3" count="1">
            <x v="234"/>
          </reference>
        </references>
      </pivotArea>
    </format>
    <format dxfId="3061">
      <pivotArea dataOnly="0" labelOnly="1" outline="0" fieldPosition="0">
        <references count="2">
          <reference field="1" count="1" selected="0">
            <x v="3305"/>
          </reference>
          <reference field="3" count="1">
            <x v="234"/>
          </reference>
        </references>
      </pivotArea>
    </format>
    <format dxfId="3060">
      <pivotArea dataOnly="0" labelOnly="1" outline="0" fieldPosition="0">
        <references count="2">
          <reference field="1" count="1" selected="0">
            <x v="3307"/>
          </reference>
          <reference field="3" count="1">
            <x v="234"/>
          </reference>
        </references>
      </pivotArea>
    </format>
    <format dxfId="3059">
      <pivotArea outline="0" fieldPosition="0">
        <references count="2">
          <reference field="1" count="10" selected="0">
            <x v="3309"/>
            <x v="3310"/>
            <x v="3314"/>
            <x v="3315"/>
            <x v="3316"/>
            <x v="3317"/>
            <x v="3318"/>
            <x v="3319"/>
            <x v="3320"/>
            <x v="3321"/>
          </reference>
          <reference field="3" count="5" selected="0">
            <x v="9"/>
            <x v="235"/>
            <x v="3173"/>
            <x v="3365"/>
            <x v="3859"/>
          </reference>
        </references>
      </pivotArea>
    </format>
    <format dxfId="3058">
      <pivotArea dataOnly="0" labelOnly="1" outline="0" fieldPosition="0">
        <references count="1">
          <reference field="1" count="10">
            <x v="3309"/>
            <x v="3310"/>
            <x v="3314"/>
            <x v="3315"/>
            <x v="3316"/>
            <x v="3317"/>
            <x v="3318"/>
            <x v="3319"/>
            <x v="3320"/>
            <x v="3321"/>
          </reference>
        </references>
      </pivotArea>
    </format>
    <format dxfId="3057">
      <pivotArea dataOnly="0" labelOnly="1" outline="0" fieldPosition="0">
        <references count="2">
          <reference field="1" count="1" selected="0">
            <x v="3310"/>
          </reference>
          <reference field="3" count="1">
            <x v="235"/>
          </reference>
        </references>
      </pivotArea>
    </format>
    <format dxfId="3056">
      <pivotArea dataOnly="0" labelOnly="1" outline="0" fieldPosition="0">
        <references count="2">
          <reference field="1" count="1" selected="0">
            <x v="3315"/>
          </reference>
          <reference field="3" count="1">
            <x v="235"/>
          </reference>
        </references>
      </pivotArea>
    </format>
    <format dxfId="3055">
      <pivotArea dataOnly="0" labelOnly="1" outline="0" fieldPosition="0">
        <references count="2">
          <reference field="1" count="1" selected="0">
            <x v="3317"/>
          </reference>
          <reference field="3" count="1">
            <x v="235"/>
          </reference>
        </references>
      </pivotArea>
    </format>
    <format dxfId="3054">
      <pivotArea dataOnly="0" labelOnly="1" outline="0" fieldPosition="0">
        <references count="2">
          <reference field="1" count="1" selected="0">
            <x v="3319"/>
          </reference>
          <reference field="3" count="1">
            <x v="235"/>
          </reference>
        </references>
      </pivotArea>
    </format>
    <format dxfId="3053">
      <pivotArea dataOnly="0" labelOnly="1" outline="0" fieldPosition="0">
        <references count="2">
          <reference field="1" count="1" selected="0">
            <x v="3321"/>
          </reference>
          <reference field="3" count="1">
            <x v="235"/>
          </reference>
        </references>
      </pivotArea>
    </format>
    <format dxfId="3052">
      <pivotArea outline="0" fieldPosition="0">
        <references count="2">
          <reference field="1" count="10" selected="0">
            <x v="3324"/>
            <x v="3325"/>
            <x v="3329"/>
            <x v="3330"/>
            <x v="3331"/>
            <x v="3332"/>
            <x v="3333"/>
            <x v="3334"/>
            <x v="3335"/>
            <x v="3336"/>
          </reference>
          <reference field="3" count="5" selected="0">
            <x v="9"/>
            <x v="237"/>
            <x v="3173"/>
            <x v="3365"/>
            <x v="3859"/>
          </reference>
        </references>
      </pivotArea>
    </format>
    <format dxfId="3051">
      <pivotArea dataOnly="0" labelOnly="1" outline="0" fieldPosition="0">
        <references count="1">
          <reference field="1" count="10">
            <x v="3324"/>
            <x v="3325"/>
            <x v="3329"/>
            <x v="3330"/>
            <x v="3331"/>
            <x v="3332"/>
            <x v="3333"/>
            <x v="3334"/>
            <x v="3335"/>
            <x v="3336"/>
          </reference>
        </references>
      </pivotArea>
    </format>
    <format dxfId="3050">
      <pivotArea dataOnly="0" labelOnly="1" outline="0" fieldPosition="0">
        <references count="2">
          <reference field="1" count="1" selected="0">
            <x v="3325"/>
          </reference>
          <reference field="3" count="1">
            <x v="237"/>
          </reference>
        </references>
      </pivotArea>
    </format>
    <format dxfId="3049">
      <pivotArea dataOnly="0" labelOnly="1" outline="0" fieldPosition="0">
        <references count="2">
          <reference field="1" count="1" selected="0">
            <x v="3330"/>
          </reference>
          <reference field="3" count="1">
            <x v="237"/>
          </reference>
        </references>
      </pivotArea>
    </format>
    <format dxfId="3048">
      <pivotArea dataOnly="0" labelOnly="1" outline="0" fieldPosition="0">
        <references count="2">
          <reference field="1" count="1" selected="0">
            <x v="3332"/>
          </reference>
          <reference field="3" count="1">
            <x v="237"/>
          </reference>
        </references>
      </pivotArea>
    </format>
    <format dxfId="3047">
      <pivotArea dataOnly="0" labelOnly="1" outline="0" fieldPosition="0">
        <references count="2">
          <reference field="1" count="1" selected="0">
            <x v="3334"/>
          </reference>
          <reference field="3" count="1">
            <x v="237"/>
          </reference>
        </references>
      </pivotArea>
    </format>
    <format dxfId="3046">
      <pivotArea dataOnly="0" labelOnly="1" outline="0" fieldPosition="0">
        <references count="2">
          <reference field="1" count="1" selected="0">
            <x v="3336"/>
          </reference>
          <reference field="3" count="1">
            <x v="237"/>
          </reference>
        </references>
      </pivotArea>
    </format>
    <format dxfId="3045">
      <pivotArea outline="0" fieldPosition="0">
        <references count="2">
          <reference field="1" count="10" selected="0">
            <x v="3338"/>
            <x v="3339"/>
            <x v="3343"/>
            <x v="3344"/>
            <x v="3345"/>
            <x v="3346"/>
            <x v="3347"/>
            <x v="3348"/>
            <x v="3349"/>
            <x v="3350"/>
          </reference>
          <reference field="3" count="5" selected="0">
            <x v="9"/>
            <x v="238"/>
            <x v="3173"/>
            <x v="3365"/>
            <x v="3859"/>
          </reference>
        </references>
      </pivotArea>
    </format>
    <format dxfId="3044">
      <pivotArea dataOnly="0" labelOnly="1" outline="0" fieldPosition="0">
        <references count="1">
          <reference field="1" count="10">
            <x v="3338"/>
            <x v="3339"/>
            <x v="3343"/>
            <x v="3344"/>
            <x v="3345"/>
            <x v="3346"/>
            <x v="3347"/>
            <x v="3348"/>
            <x v="3349"/>
            <x v="3350"/>
          </reference>
        </references>
      </pivotArea>
    </format>
    <format dxfId="3043">
      <pivotArea dataOnly="0" labelOnly="1" outline="0" fieldPosition="0">
        <references count="2">
          <reference field="1" count="1" selected="0">
            <x v="3339"/>
          </reference>
          <reference field="3" count="1">
            <x v="238"/>
          </reference>
        </references>
      </pivotArea>
    </format>
    <format dxfId="3042">
      <pivotArea dataOnly="0" labelOnly="1" outline="0" fieldPosition="0">
        <references count="2">
          <reference field="1" count="1" selected="0">
            <x v="3344"/>
          </reference>
          <reference field="3" count="1">
            <x v="238"/>
          </reference>
        </references>
      </pivotArea>
    </format>
    <format dxfId="3041">
      <pivotArea dataOnly="0" labelOnly="1" outline="0" fieldPosition="0">
        <references count="2">
          <reference field="1" count="1" selected="0">
            <x v="3346"/>
          </reference>
          <reference field="3" count="1">
            <x v="238"/>
          </reference>
        </references>
      </pivotArea>
    </format>
    <format dxfId="3040">
      <pivotArea dataOnly="0" labelOnly="1" outline="0" fieldPosition="0">
        <references count="2">
          <reference field="1" count="1" selected="0">
            <x v="3348"/>
          </reference>
          <reference field="3" count="1">
            <x v="238"/>
          </reference>
        </references>
      </pivotArea>
    </format>
    <format dxfId="3039">
      <pivotArea dataOnly="0" labelOnly="1" outline="0" fieldPosition="0">
        <references count="2">
          <reference field="1" count="1" selected="0">
            <x v="3350"/>
          </reference>
          <reference field="3" count="1">
            <x v="238"/>
          </reference>
        </references>
      </pivotArea>
    </format>
    <format dxfId="3038">
      <pivotArea outline="0" fieldPosition="0">
        <references count="2">
          <reference field="1" count="10" selected="0">
            <x v="3352"/>
            <x v="3353"/>
            <x v="3357"/>
            <x v="3358"/>
            <x v="3359"/>
            <x v="3360"/>
            <x v="3361"/>
            <x v="3362"/>
            <x v="3363"/>
            <x v="3364"/>
          </reference>
          <reference field="3" count="5" selected="0">
            <x v="9"/>
            <x v="239"/>
            <x v="3173"/>
            <x v="3365"/>
            <x v="3859"/>
          </reference>
        </references>
      </pivotArea>
    </format>
    <format dxfId="3037">
      <pivotArea dataOnly="0" labelOnly="1" outline="0" fieldPosition="0">
        <references count="1">
          <reference field="1" count="10">
            <x v="3352"/>
            <x v="3353"/>
            <x v="3357"/>
            <x v="3358"/>
            <x v="3359"/>
            <x v="3360"/>
            <x v="3361"/>
            <x v="3362"/>
            <x v="3363"/>
            <x v="3364"/>
          </reference>
        </references>
      </pivotArea>
    </format>
    <format dxfId="3036">
      <pivotArea dataOnly="0" labelOnly="1" outline="0" fieldPosition="0">
        <references count="2">
          <reference field="1" count="1" selected="0">
            <x v="3353"/>
          </reference>
          <reference field="3" count="1">
            <x v="239"/>
          </reference>
        </references>
      </pivotArea>
    </format>
    <format dxfId="3035">
      <pivotArea dataOnly="0" labelOnly="1" outline="0" fieldPosition="0">
        <references count="2">
          <reference field="1" count="1" selected="0">
            <x v="3358"/>
          </reference>
          <reference field="3" count="1">
            <x v="239"/>
          </reference>
        </references>
      </pivotArea>
    </format>
    <format dxfId="3034">
      <pivotArea dataOnly="0" labelOnly="1" outline="0" fieldPosition="0">
        <references count="2">
          <reference field="1" count="1" selected="0">
            <x v="3360"/>
          </reference>
          <reference field="3" count="1">
            <x v="239"/>
          </reference>
        </references>
      </pivotArea>
    </format>
    <format dxfId="3033">
      <pivotArea dataOnly="0" labelOnly="1" outline="0" fieldPosition="0">
        <references count="2">
          <reference field="1" count="1" selected="0">
            <x v="3362"/>
          </reference>
          <reference field="3" count="1">
            <x v="239"/>
          </reference>
        </references>
      </pivotArea>
    </format>
    <format dxfId="3032">
      <pivotArea dataOnly="0" labelOnly="1" outline="0" fieldPosition="0">
        <references count="2">
          <reference field="1" count="1" selected="0">
            <x v="3364"/>
          </reference>
          <reference field="3" count="1">
            <x v="239"/>
          </reference>
        </references>
      </pivotArea>
    </format>
    <format dxfId="3031">
      <pivotArea outline="0" fieldPosition="0">
        <references count="2">
          <reference field="1" count="7" selected="0">
            <x v="3366"/>
            <x v="3367"/>
            <x v="3371"/>
            <x v="3372"/>
            <x v="3373"/>
            <x v="3374"/>
            <x v="3375"/>
          </reference>
          <reference field="3" count="4" selected="0">
            <x v="9"/>
            <x v="3173"/>
            <x v="3859"/>
            <x v="3864"/>
          </reference>
        </references>
      </pivotArea>
    </format>
    <format dxfId="3030">
      <pivotArea dataOnly="0" labelOnly="1" outline="0" fieldPosition="0">
        <references count="1">
          <reference field="1" count="7">
            <x v="3366"/>
            <x v="3367"/>
            <x v="3371"/>
            <x v="3372"/>
            <x v="3373"/>
            <x v="3374"/>
            <x v="3375"/>
          </reference>
        </references>
      </pivotArea>
    </format>
    <format dxfId="3029">
      <pivotArea dataOnly="0" labelOnly="1" outline="0" fieldPosition="0">
        <references count="2">
          <reference field="1" count="1" selected="0">
            <x v="3367"/>
          </reference>
          <reference field="3" count="1">
            <x v="3864"/>
          </reference>
        </references>
      </pivotArea>
    </format>
    <format dxfId="3028">
      <pivotArea dataOnly="0" labelOnly="1" outline="0" fieldPosition="0">
        <references count="2">
          <reference field="1" count="1" selected="0">
            <x v="3372"/>
          </reference>
          <reference field="3" count="1">
            <x v="3864"/>
          </reference>
        </references>
      </pivotArea>
    </format>
    <format dxfId="3027">
      <pivotArea dataOnly="0" labelOnly="1" outline="0" fieldPosition="0">
        <references count="2">
          <reference field="1" count="1" selected="0">
            <x v="3374"/>
          </reference>
          <reference field="3" count="1">
            <x v="3864"/>
          </reference>
        </references>
      </pivotArea>
    </format>
    <format dxfId="3026">
      <pivotArea outline="0" fieldPosition="0">
        <references count="2">
          <reference field="1" count="1" selected="0">
            <x v="5"/>
          </reference>
          <reference field="3" count="1" selected="0">
            <x v="9"/>
          </reference>
        </references>
      </pivotArea>
    </format>
    <format dxfId="3025">
      <pivotArea dataOnly="0" labelOnly="1" outline="0" fieldPosition="0">
        <references count="1">
          <reference field="1" count="1">
            <x v="5"/>
          </reference>
        </references>
      </pivotArea>
    </format>
    <format dxfId="3024">
      <pivotArea dataOnly="0" labelOnly="1" outline="0" fieldPosition="0">
        <references count="2">
          <reference field="1" count="1" selected="0">
            <x v="5"/>
          </reference>
          <reference field="3" count="1">
            <x v="9"/>
          </reference>
        </references>
      </pivotArea>
    </format>
    <format dxfId="3023">
      <pivotArea outline="0" fieldPosition="0">
        <references count="2">
          <reference field="1" count="1" selected="0">
            <x v="10"/>
          </reference>
          <reference field="3" count="1" selected="0">
            <x v="3859"/>
          </reference>
        </references>
      </pivotArea>
    </format>
    <format dxfId="3022">
      <pivotArea dataOnly="0" labelOnly="1" outline="0" fieldPosition="0">
        <references count="1">
          <reference field="1" count="1">
            <x v="10"/>
          </reference>
        </references>
      </pivotArea>
    </format>
    <format dxfId="3021">
      <pivotArea dataOnly="0" labelOnly="1" outline="0" fieldPosition="0">
        <references count="2">
          <reference field="1" count="1" selected="0">
            <x v="10"/>
          </reference>
          <reference field="3" count="1">
            <x v="3859"/>
          </reference>
        </references>
      </pivotArea>
    </format>
    <format dxfId="3020">
      <pivotArea outline="0" fieldPosition="0">
        <references count="2">
          <reference field="1" count="1" selected="0">
            <x v="12"/>
          </reference>
          <reference field="3" count="1" selected="0">
            <x v="3173"/>
          </reference>
        </references>
      </pivotArea>
    </format>
    <format dxfId="3019">
      <pivotArea dataOnly="0" labelOnly="1" outline="0" fieldPosition="0">
        <references count="1">
          <reference field="1" count="1">
            <x v="12"/>
          </reference>
        </references>
      </pivotArea>
    </format>
    <format dxfId="3018">
      <pivotArea dataOnly="0" labelOnly="1" outline="0" fieldPosition="0">
        <references count="2">
          <reference field="1" count="1" selected="0">
            <x v="12"/>
          </reference>
          <reference field="3" count="1">
            <x v="3173"/>
          </reference>
        </references>
      </pivotArea>
    </format>
    <format dxfId="3017">
      <pivotArea outline="0" fieldPosition="0">
        <references count="2">
          <reference field="1" count="1" selected="0">
            <x v="14"/>
          </reference>
          <reference field="3" count="1" selected="0">
            <x v="3859"/>
          </reference>
        </references>
      </pivotArea>
    </format>
    <format dxfId="3016">
      <pivotArea dataOnly="0" labelOnly="1" outline="0" fieldPosition="0">
        <references count="1">
          <reference field="1" count="1">
            <x v="14"/>
          </reference>
        </references>
      </pivotArea>
    </format>
    <format dxfId="3015">
      <pivotArea dataOnly="0" labelOnly="1" outline="0" fieldPosition="0">
        <references count="2">
          <reference field="1" count="1" selected="0">
            <x v="14"/>
          </reference>
          <reference field="3" count="1">
            <x v="3859"/>
          </reference>
        </references>
      </pivotArea>
    </format>
    <format dxfId="3014">
      <pivotArea outline="0" fieldPosition="0">
        <references count="2">
          <reference field="1" count="1" selected="0">
            <x v="16"/>
          </reference>
          <reference field="3" count="1" selected="0">
            <x v="3365"/>
          </reference>
        </references>
      </pivotArea>
    </format>
    <format dxfId="3013">
      <pivotArea dataOnly="0" labelOnly="1" outline="0" fieldPosition="0">
        <references count="1">
          <reference field="1" count="1">
            <x v="16"/>
          </reference>
        </references>
      </pivotArea>
    </format>
    <format dxfId="3012">
      <pivotArea dataOnly="0" labelOnly="1" outline="0" fieldPosition="0">
        <references count="2">
          <reference field="1" count="1" selected="0">
            <x v="16"/>
          </reference>
          <reference field="3" count="1">
            <x v="3365"/>
          </reference>
        </references>
      </pivotArea>
    </format>
    <format dxfId="3011">
      <pivotArea outline="0" fieldPosition="0">
        <references count="2">
          <reference field="1" count="1" selected="0">
            <x v="19"/>
          </reference>
          <reference field="3" count="1" selected="0">
            <x v="9"/>
          </reference>
        </references>
      </pivotArea>
    </format>
    <format dxfId="3010">
      <pivotArea dataOnly="0" labelOnly="1" outline="0" fieldPosition="0">
        <references count="1">
          <reference field="1" count="1">
            <x v="19"/>
          </reference>
        </references>
      </pivotArea>
    </format>
    <format dxfId="3009">
      <pivotArea dataOnly="0" labelOnly="1" outline="0" fieldPosition="0">
        <references count="2">
          <reference field="1" count="1" selected="0">
            <x v="19"/>
          </reference>
          <reference field="3" count="1">
            <x v="9"/>
          </reference>
        </references>
      </pivotArea>
    </format>
    <format dxfId="3008">
      <pivotArea outline="0" fieldPosition="0">
        <references count="2">
          <reference field="1" count="1" selected="0">
            <x v="24"/>
          </reference>
          <reference field="3" count="1" selected="0">
            <x v="3859"/>
          </reference>
        </references>
      </pivotArea>
    </format>
    <format dxfId="3007">
      <pivotArea dataOnly="0" labelOnly="1" outline="0" fieldPosition="0">
        <references count="1">
          <reference field="1" count="1">
            <x v="24"/>
          </reference>
        </references>
      </pivotArea>
    </format>
    <format dxfId="3006">
      <pivotArea dataOnly="0" labelOnly="1" outline="0" fieldPosition="0">
        <references count="2">
          <reference field="1" count="1" selected="0">
            <x v="24"/>
          </reference>
          <reference field="3" count="1">
            <x v="3859"/>
          </reference>
        </references>
      </pivotArea>
    </format>
    <format dxfId="3005">
      <pivotArea outline="0" fieldPosition="0">
        <references count="2">
          <reference field="1" count="1" selected="0">
            <x v="26"/>
          </reference>
          <reference field="3" count="1" selected="0">
            <x v="3173"/>
          </reference>
        </references>
      </pivotArea>
    </format>
    <format dxfId="3004">
      <pivotArea dataOnly="0" labelOnly="1" outline="0" fieldPosition="0">
        <references count="1">
          <reference field="1" count="1">
            <x v="26"/>
          </reference>
        </references>
      </pivotArea>
    </format>
    <format dxfId="3003">
      <pivotArea dataOnly="0" labelOnly="1" outline="0" fieldPosition="0">
        <references count="2">
          <reference field="1" count="1" selected="0">
            <x v="26"/>
          </reference>
          <reference field="3" count="1">
            <x v="3173"/>
          </reference>
        </references>
      </pivotArea>
    </format>
    <format dxfId="3002">
      <pivotArea outline="0" fieldPosition="0">
        <references count="2">
          <reference field="1" count="1" selected="0">
            <x v="28"/>
          </reference>
          <reference field="3" count="1" selected="0">
            <x v="3859"/>
          </reference>
        </references>
      </pivotArea>
    </format>
    <format dxfId="3001">
      <pivotArea dataOnly="0" labelOnly="1" outline="0" fieldPosition="0">
        <references count="1">
          <reference field="1" count="1">
            <x v="28"/>
          </reference>
        </references>
      </pivotArea>
    </format>
    <format dxfId="3000">
      <pivotArea dataOnly="0" labelOnly="1" outline="0" fieldPosition="0">
        <references count="2">
          <reference field="1" count="1" selected="0">
            <x v="28"/>
          </reference>
          <reference field="3" count="1">
            <x v="3859"/>
          </reference>
        </references>
      </pivotArea>
    </format>
    <format dxfId="2999">
      <pivotArea outline="0" fieldPosition="0">
        <references count="2">
          <reference field="1" count="1" selected="0">
            <x v="30"/>
          </reference>
          <reference field="3" count="1" selected="0">
            <x v="3365"/>
          </reference>
        </references>
      </pivotArea>
    </format>
    <format dxfId="2998">
      <pivotArea dataOnly="0" labelOnly="1" outline="0" fieldPosition="0">
        <references count="1">
          <reference field="1" count="1">
            <x v="30"/>
          </reference>
        </references>
      </pivotArea>
    </format>
    <format dxfId="2997">
      <pivotArea dataOnly="0" labelOnly="1" outline="0" fieldPosition="0">
        <references count="2">
          <reference field="1" count="1" selected="0">
            <x v="30"/>
          </reference>
          <reference field="3" count="1">
            <x v="3365"/>
          </reference>
        </references>
      </pivotArea>
    </format>
    <format dxfId="2996">
      <pivotArea outline="0" fieldPosition="0">
        <references count="2">
          <reference field="1" count="1" selected="0">
            <x v="33"/>
          </reference>
          <reference field="3" count="1" selected="0">
            <x v="9"/>
          </reference>
        </references>
      </pivotArea>
    </format>
    <format dxfId="2995">
      <pivotArea dataOnly="0" labelOnly="1" outline="0" fieldPosition="0">
        <references count="1">
          <reference field="1" count="1">
            <x v="33"/>
          </reference>
        </references>
      </pivotArea>
    </format>
    <format dxfId="2994">
      <pivotArea dataOnly="0" labelOnly="1" outline="0" fieldPosition="0">
        <references count="2">
          <reference field="1" count="1" selected="0">
            <x v="33"/>
          </reference>
          <reference field="3" count="1">
            <x v="9"/>
          </reference>
        </references>
      </pivotArea>
    </format>
    <format dxfId="2993">
      <pivotArea outline="0" fieldPosition="0">
        <references count="2">
          <reference field="1" count="1" selected="0">
            <x v="38"/>
          </reference>
          <reference field="3" count="1" selected="0">
            <x v="3859"/>
          </reference>
        </references>
      </pivotArea>
    </format>
    <format dxfId="2992">
      <pivotArea dataOnly="0" labelOnly="1" outline="0" fieldPosition="0">
        <references count="1">
          <reference field="1" count="1">
            <x v="38"/>
          </reference>
        </references>
      </pivotArea>
    </format>
    <format dxfId="2991">
      <pivotArea dataOnly="0" labelOnly="1" outline="0" fieldPosition="0">
        <references count="2">
          <reference field="1" count="1" selected="0">
            <x v="38"/>
          </reference>
          <reference field="3" count="1">
            <x v="3859"/>
          </reference>
        </references>
      </pivotArea>
    </format>
    <format dxfId="2990">
      <pivotArea outline="0" fieldPosition="0">
        <references count="2">
          <reference field="1" count="1" selected="0">
            <x v="40"/>
          </reference>
          <reference field="3" count="1" selected="0">
            <x v="3173"/>
          </reference>
        </references>
      </pivotArea>
    </format>
    <format dxfId="2989">
      <pivotArea dataOnly="0" labelOnly="1" outline="0" fieldPosition="0">
        <references count="1">
          <reference field="1" count="1">
            <x v="40"/>
          </reference>
        </references>
      </pivotArea>
    </format>
    <format dxfId="2988">
      <pivotArea dataOnly="0" labelOnly="1" outline="0" fieldPosition="0">
        <references count="2">
          <reference field="1" count="1" selected="0">
            <x v="40"/>
          </reference>
          <reference field="3" count="1">
            <x v="3173"/>
          </reference>
        </references>
      </pivotArea>
    </format>
    <format dxfId="2987">
      <pivotArea outline="0" fieldPosition="0">
        <references count="2">
          <reference field="1" count="1" selected="0">
            <x v="42"/>
          </reference>
          <reference field="3" count="1" selected="0">
            <x v="3859"/>
          </reference>
        </references>
      </pivotArea>
    </format>
    <format dxfId="2986">
      <pivotArea dataOnly="0" labelOnly="1" outline="0" fieldPosition="0">
        <references count="1">
          <reference field="1" count="1">
            <x v="42"/>
          </reference>
        </references>
      </pivotArea>
    </format>
    <format dxfId="2985">
      <pivotArea dataOnly="0" labelOnly="1" outline="0" fieldPosition="0">
        <references count="2">
          <reference field="1" count="1" selected="0">
            <x v="42"/>
          </reference>
          <reference field="3" count="1">
            <x v="3859"/>
          </reference>
        </references>
      </pivotArea>
    </format>
    <format dxfId="2984">
      <pivotArea outline="0" fieldPosition="0">
        <references count="2">
          <reference field="1" count="1" selected="0">
            <x v="44"/>
          </reference>
          <reference field="3" count="1" selected="0">
            <x v="3365"/>
          </reference>
        </references>
      </pivotArea>
    </format>
    <format dxfId="2983">
      <pivotArea dataOnly="0" labelOnly="1" outline="0" fieldPosition="0">
        <references count="1">
          <reference field="1" count="1">
            <x v="44"/>
          </reference>
        </references>
      </pivotArea>
    </format>
    <format dxfId="2982">
      <pivotArea dataOnly="0" labelOnly="1" outline="0" fieldPosition="0">
        <references count="2">
          <reference field="1" count="1" selected="0">
            <x v="44"/>
          </reference>
          <reference field="3" count="1">
            <x v="3365"/>
          </reference>
        </references>
      </pivotArea>
    </format>
    <format dxfId="2981">
      <pivotArea outline="0" fieldPosition="0">
        <references count="2">
          <reference field="1" count="1" selected="0">
            <x v="47"/>
          </reference>
          <reference field="3" count="1" selected="0">
            <x v="9"/>
          </reference>
        </references>
      </pivotArea>
    </format>
    <format dxfId="2980">
      <pivotArea dataOnly="0" labelOnly="1" outline="0" fieldPosition="0">
        <references count="1">
          <reference field="1" count="1">
            <x v="47"/>
          </reference>
        </references>
      </pivotArea>
    </format>
    <format dxfId="2979">
      <pivotArea dataOnly="0" labelOnly="1" outline="0" fieldPosition="0">
        <references count="2">
          <reference field="1" count="1" selected="0">
            <x v="47"/>
          </reference>
          <reference field="3" count="1">
            <x v="9"/>
          </reference>
        </references>
      </pivotArea>
    </format>
    <format dxfId="2978">
      <pivotArea outline="0" fieldPosition="0">
        <references count="2">
          <reference field="1" count="1" selected="0">
            <x v="52"/>
          </reference>
          <reference field="3" count="1" selected="0">
            <x v="3859"/>
          </reference>
        </references>
      </pivotArea>
    </format>
    <format dxfId="2977">
      <pivotArea dataOnly="0" labelOnly="1" outline="0" fieldPosition="0">
        <references count="1">
          <reference field="1" count="1">
            <x v="52"/>
          </reference>
        </references>
      </pivotArea>
    </format>
    <format dxfId="2976">
      <pivotArea dataOnly="0" labelOnly="1" outline="0" fieldPosition="0">
        <references count="2">
          <reference field="1" count="1" selected="0">
            <x v="52"/>
          </reference>
          <reference field="3" count="1">
            <x v="3859"/>
          </reference>
        </references>
      </pivotArea>
    </format>
    <format dxfId="2975">
      <pivotArea outline="0" fieldPosition="0">
        <references count="2">
          <reference field="1" count="1" selected="0">
            <x v="54"/>
          </reference>
          <reference field="3" count="1" selected="0">
            <x v="3173"/>
          </reference>
        </references>
      </pivotArea>
    </format>
    <format dxfId="2974">
      <pivotArea dataOnly="0" labelOnly="1" outline="0" fieldPosition="0">
        <references count="1">
          <reference field="1" count="1">
            <x v="54"/>
          </reference>
        </references>
      </pivotArea>
    </format>
    <format dxfId="2973">
      <pivotArea dataOnly="0" labelOnly="1" outline="0" fieldPosition="0">
        <references count="2">
          <reference field="1" count="1" selected="0">
            <x v="54"/>
          </reference>
          <reference field="3" count="1">
            <x v="3173"/>
          </reference>
        </references>
      </pivotArea>
    </format>
    <format dxfId="2972">
      <pivotArea outline="0" fieldPosition="0">
        <references count="2">
          <reference field="1" count="1" selected="0">
            <x v="56"/>
          </reference>
          <reference field="3" count="1" selected="0">
            <x v="3859"/>
          </reference>
        </references>
      </pivotArea>
    </format>
    <format dxfId="2971">
      <pivotArea dataOnly="0" labelOnly="1" outline="0" fieldPosition="0">
        <references count="1">
          <reference field="1" count="1">
            <x v="56"/>
          </reference>
        </references>
      </pivotArea>
    </format>
    <format dxfId="2970">
      <pivotArea dataOnly="0" labelOnly="1" outline="0" fieldPosition="0">
        <references count="2">
          <reference field="1" count="1" selected="0">
            <x v="56"/>
          </reference>
          <reference field="3" count="1">
            <x v="3859"/>
          </reference>
        </references>
      </pivotArea>
    </format>
    <format dxfId="2969">
      <pivotArea outline="0" fieldPosition="0">
        <references count="2">
          <reference field="1" count="1" selected="0">
            <x v="58"/>
          </reference>
          <reference field="3" count="1" selected="0">
            <x v="3365"/>
          </reference>
        </references>
      </pivotArea>
    </format>
    <format dxfId="2968">
      <pivotArea dataOnly="0" labelOnly="1" outline="0" fieldPosition="0">
        <references count="1">
          <reference field="1" count="1">
            <x v="58"/>
          </reference>
        </references>
      </pivotArea>
    </format>
    <format dxfId="2967">
      <pivotArea dataOnly="0" labelOnly="1" outline="0" fieldPosition="0">
        <references count="2">
          <reference field="1" count="1" selected="0">
            <x v="58"/>
          </reference>
          <reference field="3" count="1">
            <x v="3365"/>
          </reference>
        </references>
      </pivotArea>
    </format>
    <format dxfId="2966">
      <pivotArea outline="0" fieldPosition="0">
        <references count="2">
          <reference field="1" count="1" selected="0">
            <x v="73"/>
          </reference>
          <reference field="3" count="1" selected="0">
            <x v="9"/>
          </reference>
        </references>
      </pivotArea>
    </format>
    <format dxfId="2965">
      <pivotArea dataOnly="0" labelOnly="1" outline="0" fieldPosition="0">
        <references count="1">
          <reference field="1" count="1">
            <x v="73"/>
          </reference>
        </references>
      </pivotArea>
    </format>
    <format dxfId="2964">
      <pivotArea dataOnly="0" labelOnly="1" outline="0" fieldPosition="0">
        <references count="2">
          <reference field="1" count="1" selected="0">
            <x v="73"/>
          </reference>
          <reference field="3" count="1">
            <x v="9"/>
          </reference>
        </references>
      </pivotArea>
    </format>
    <format dxfId="2963">
      <pivotArea outline="0" fieldPosition="0">
        <references count="2">
          <reference field="1" count="1" selected="0">
            <x v="78"/>
          </reference>
          <reference field="3" count="1" selected="0">
            <x v="3859"/>
          </reference>
        </references>
      </pivotArea>
    </format>
    <format dxfId="2962">
      <pivotArea dataOnly="0" labelOnly="1" outline="0" fieldPosition="0">
        <references count="1">
          <reference field="1" count="1">
            <x v="78"/>
          </reference>
        </references>
      </pivotArea>
    </format>
    <format dxfId="2961">
      <pivotArea dataOnly="0" labelOnly="1" outline="0" fieldPosition="0">
        <references count="2">
          <reference field="1" count="1" selected="0">
            <x v="78"/>
          </reference>
          <reference field="3" count="1">
            <x v="3859"/>
          </reference>
        </references>
      </pivotArea>
    </format>
    <format dxfId="2960">
      <pivotArea outline="0" fieldPosition="0">
        <references count="2">
          <reference field="1" count="1" selected="0">
            <x v="80"/>
          </reference>
          <reference field="3" count="1" selected="0">
            <x v="3173"/>
          </reference>
        </references>
      </pivotArea>
    </format>
    <format dxfId="2959">
      <pivotArea dataOnly="0" labelOnly="1" outline="0" fieldPosition="0">
        <references count="1">
          <reference field="1" count="1">
            <x v="80"/>
          </reference>
        </references>
      </pivotArea>
    </format>
    <format dxfId="2958">
      <pivotArea dataOnly="0" labelOnly="1" outline="0" fieldPosition="0">
        <references count="2">
          <reference field="1" count="1" selected="0">
            <x v="80"/>
          </reference>
          <reference field="3" count="1">
            <x v="3173"/>
          </reference>
        </references>
      </pivotArea>
    </format>
    <format dxfId="2957">
      <pivotArea outline="0" fieldPosition="0">
        <references count="2">
          <reference field="1" count="1" selected="0">
            <x v="82"/>
          </reference>
          <reference field="3" count="1" selected="0">
            <x v="3859"/>
          </reference>
        </references>
      </pivotArea>
    </format>
    <format dxfId="2956">
      <pivotArea dataOnly="0" labelOnly="1" outline="0" fieldPosition="0">
        <references count="1">
          <reference field="1" count="1">
            <x v="82"/>
          </reference>
        </references>
      </pivotArea>
    </format>
    <format dxfId="2955">
      <pivotArea dataOnly="0" labelOnly="1" outline="0" fieldPosition="0">
        <references count="2">
          <reference field="1" count="1" selected="0">
            <x v="82"/>
          </reference>
          <reference field="3" count="1">
            <x v="3859"/>
          </reference>
        </references>
      </pivotArea>
    </format>
    <format dxfId="2954">
      <pivotArea outline="0" fieldPosition="0">
        <references count="2">
          <reference field="1" count="1" selected="0">
            <x v="84"/>
          </reference>
          <reference field="3" count="1" selected="0">
            <x v="3365"/>
          </reference>
        </references>
      </pivotArea>
    </format>
    <format dxfId="2953">
      <pivotArea dataOnly="0" labelOnly="1" outline="0" fieldPosition="0">
        <references count="1">
          <reference field="1" count="1">
            <x v="84"/>
          </reference>
        </references>
      </pivotArea>
    </format>
    <format dxfId="2952">
      <pivotArea dataOnly="0" labelOnly="1" outline="0" fieldPosition="0">
        <references count="2">
          <reference field="1" count="1" selected="0">
            <x v="84"/>
          </reference>
          <reference field="3" count="1">
            <x v="3365"/>
          </reference>
        </references>
      </pivotArea>
    </format>
    <format dxfId="2951">
      <pivotArea outline="0" fieldPosition="0">
        <references count="2">
          <reference field="1" count="1" selected="0">
            <x v="87"/>
          </reference>
          <reference field="3" count="1" selected="0">
            <x v="9"/>
          </reference>
        </references>
      </pivotArea>
    </format>
    <format dxfId="2950">
      <pivotArea dataOnly="0" labelOnly="1" outline="0" fieldPosition="0">
        <references count="1">
          <reference field="1" count="1">
            <x v="87"/>
          </reference>
        </references>
      </pivotArea>
    </format>
    <format dxfId="2949">
      <pivotArea dataOnly="0" labelOnly="1" outline="0" fieldPosition="0">
        <references count="2">
          <reference field="1" count="1" selected="0">
            <x v="87"/>
          </reference>
          <reference field="3" count="1">
            <x v="9"/>
          </reference>
        </references>
      </pivotArea>
    </format>
    <format dxfId="2948">
      <pivotArea outline="0" fieldPosition="0">
        <references count="2">
          <reference field="1" count="1" selected="0">
            <x v="92"/>
          </reference>
          <reference field="3" count="1" selected="0">
            <x v="3859"/>
          </reference>
        </references>
      </pivotArea>
    </format>
    <format dxfId="2947">
      <pivotArea dataOnly="0" labelOnly="1" outline="0" fieldPosition="0">
        <references count="1">
          <reference field="1" count="1">
            <x v="92"/>
          </reference>
        </references>
      </pivotArea>
    </format>
    <format dxfId="2946">
      <pivotArea dataOnly="0" labelOnly="1" outline="0" fieldPosition="0">
        <references count="2">
          <reference field="1" count="1" selected="0">
            <x v="92"/>
          </reference>
          <reference field="3" count="1">
            <x v="3859"/>
          </reference>
        </references>
      </pivotArea>
    </format>
    <format dxfId="2945">
      <pivotArea outline="0" fieldPosition="0">
        <references count="2">
          <reference field="1" count="1" selected="0">
            <x v="94"/>
          </reference>
          <reference field="3" count="1" selected="0">
            <x v="3173"/>
          </reference>
        </references>
      </pivotArea>
    </format>
    <format dxfId="2944">
      <pivotArea dataOnly="0" labelOnly="1" outline="0" fieldPosition="0">
        <references count="1">
          <reference field="1" count="1">
            <x v="94"/>
          </reference>
        </references>
      </pivotArea>
    </format>
    <format dxfId="2943">
      <pivotArea dataOnly="0" labelOnly="1" outline="0" fieldPosition="0">
        <references count="2">
          <reference field="1" count="1" selected="0">
            <x v="94"/>
          </reference>
          <reference field="3" count="1">
            <x v="3173"/>
          </reference>
        </references>
      </pivotArea>
    </format>
    <format dxfId="2942">
      <pivotArea outline="0" fieldPosition="0">
        <references count="2">
          <reference field="1" count="1" selected="0">
            <x v="96"/>
          </reference>
          <reference field="3" count="1" selected="0">
            <x v="3859"/>
          </reference>
        </references>
      </pivotArea>
    </format>
    <format dxfId="2941">
      <pivotArea dataOnly="0" labelOnly="1" outline="0" fieldPosition="0">
        <references count="1">
          <reference field="1" count="1">
            <x v="96"/>
          </reference>
        </references>
      </pivotArea>
    </format>
    <format dxfId="2940">
      <pivotArea dataOnly="0" labelOnly="1" outline="0" fieldPosition="0">
        <references count="2">
          <reference field="1" count="1" selected="0">
            <x v="96"/>
          </reference>
          <reference field="3" count="1">
            <x v="3859"/>
          </reference>
        </references>
      </pivotArea>
    </format>
    <format dxfId="2939">
      <pivotArea outline="0" fieldPosition="0">
        <references count="2">
          <reference field="1" count="1" selected="0">
            <x v="98"/>
          </reference>
          <reference field="3" count="1" selected="0">
            <x v="3365"/>
          </reference>
        </references>
      </pivotArea>
    </format>
    <format dxfId="2938">
      <pivotArea dataOnly="0" labelOnly="1" outline="0" fieldPosition="0">
        <references count="1">
          <reference field="1" count="1">
            <x v="98"/>
          </reference>
        </references>
      </pivotArea>
    </format>
    <format dxfId="2937">
      <pivotArea dataOnly="0" labelOnly="1" outline="0" fieldPosition="0">
        <references count="2">
          <reference field="1" count="1" selected="0">
            <x v="98"/>
          </reference>
          <reference field="3" count="1">
            <x v="3365"/>
          </reference>
        </references>
      </pivotArea>
    </format>
    <format dxfId="2936">
      <pivotArea outline="0" fieldPosition="0">
        <references count="2">
          <reference field="1" count="1" selected="0">
            <x v="101"/>
          </reference>
          <reference field="3" count="1" selected="0">
            <x v="9"/>
          </reference>
        </references>
      </pivotArea>
    </format>
    <format dxfId="2935">
      <pivotArea dataOnly="0" labelOnly="1" outline="0" fieldPosition="0">
        <references count="1">
          <reference field="1" count="1">
            <x v="101"/>
          </reference>
        </references>
      </pivotArea>
    </format>
    <format dxfId="2934">
      <pivotArea dataOnly="0" labelOnly="1" outline="0" fieldPosition="0">
        <references count="2">
          <reference field="1" count="1" selected="0">
            <x v="101"/>
          </reference>
          <reference field="3" count="1">
            <x v="9"/>
          </reference>
        </references>
      </pivotArea>
    </format>
    <format dxfId="2933">
      <pivotArea outline="0" fieldPosition="0">
        <references count="2">
          <reference field="1" count="1" selected="0">
            <x v="106"/>
          </reference>
          <reference field="3" count="1" selected="0">
            <x v="3859"/>
          </reference>
        </references>
      </pivotArea>
    </format>
    <format dxfId="2932">
      <pivotArea dataOnly="0" labelOnly="1" outline="0" fieldPosition="0">
        <references count="1">
          <reference field="1" count="1">
            <x v="106"/>
          </reference>
        </references>
      </pivotArea>
    </format>
    <format dxfId="2931">
      <pivotArea dataOnly="0" labelOnly="1" outline="0" fieldPosition="0">
        <references count="2">
          <reference field="1" count="1" selected="0">
            <x v="106"/>
          </reference>
          <reference field="3" count="1">
            <x v="3859"/>
          </reference>
        </references>
      </pivotArea>
    </format>
    <format dxfId="2930">
      <pivotArea outline="0" fieldPosition="0">
        <references count="2">
          <reference field="1" count="1" selected="0">
            <x v="108"/>
          </reference>
          <reference field="3" count="1" selected="0">
            <x v="3173"/>
          </reference>
        </references>
      </pivotArea>
    </format>
    <format dxfId="2929">
      <pivotArea dataOnly="0" labelOnly="1" outline="0" fieldPosition="0">
        <references count="1">
          <reference field="1" count="1">
            <x v="108"/>
          </reference>
        </references>
      </pivotArea>
    </format>
    <format dxfId="2928">
      <pivotArea dataOnly="0" labelOnly="1" outline="0" fieldPosition="0">
        <references count="2">
          <reference field="1" count="1" selected="0">
            <x v="108"/>
          </reference>
          <reference field="3" count="1">
            <x v="3173"/>
          </reference>
        </references>
      </pivotArea>
    </format>
    <format dxfId="2927">
      <pivotArea outline="0" fieldPosition="0">
        <references count="2">
          <reference field="1" count="1" selected="0">
            <x v="110"/>
          </reference>
          <reference field="3" count="1" selected="0">
            <x v="3859"/>
          </reference>
        </references>
      </pivotArea>
    </format>
    <format dxfId="2926">
      <pivotArea dataOnly="0" labelOnly="1" outline="0" fieldPosition="0">
        <references count="1">
          <reference field="1" count="1">
            <x v="110"/>
          </reference>
        </references>
      </pivotArea>
    </format>
    <format dxfId="2925">
      <pivotArea dataOnly="0" labelOnly="1" outline="0" fieldPosition="0">
        <references count="2">
          <reference field="1" count="1" selected="0">
            <x v="110"/>
          </reference>
          <reference field="3" count="1">
            <x v="3859"/>
          </reference>
        </references>
      </pivotArea>
    </format>
    <format dxfId="2924">
      <pivotArea outline="0" fieldPosition="0">
        <references count="2">
          <reference field="1" count="1" selected="0">
            <x v="112"/>
          </reference>
          <reference field="3" count="1" selected="0">
            <x v="3365"/>
          </reference>
        </references>
      </pivotArea>
    </format>
    <format dxfId="2923">
      <pivotArea dataOnly="0" labelOnly="1" outline="0" fieldPosition="0">
        <references count="1">
          <reference field="1" count="1">
            <x v="112"/>
          </reference>
        </references>
      </pivotArea>
    </format>
    <format dxfId="2922">
      <pivotArea dataOnly="0" labelOnly="1" outline="0" fieldPosition="0">
        <references count="2">
          <reference field="1" count="1" selected="0">
            <x v="112"/>
          </reference>
          <reference field="3" count="1">
            <x v="3365"/>
          </reference>
        </references>
      </pivotArea>
    </format>
    <format dxfId="2921">
      <pivotArea outline="0" fieldPosition="0">
        <references count="2">
          <reference field="1" count="1" selected="0">
            <x v="115"/>
          </reference>
          <reference field="3" count="1" selected="0">
            <x v="9"/>
          </reference>
        </references>
      </pivotArea>
    </format>
    <format dxfId="2920">
      <pivotArea dataOnly="0" labelOnly="1" outline="0" fieldPosition="0">
        <references count="1">
          <reference field="1" count="1">
            <x v="115"/>
          </reference>
        </references>
      </pivotArea>
    </format>
    <format dxfId="2919">
      <pivotArea dataOnly="0" labelOnly="1" outline="0" fieldPosition="0">
        <references count="2">
          <reference field="1" count="1" selected="0">
            <x v="115"/>
          </reference>
          <reference field="3" count="1">
            <x v="9"/>
          </reference>
        </references>
      </pivotArea>
    </format>
    <format dxfId="2918">
      <pivotArea outline="0" fieldPosition="0">
        <references count="2">
          <reference field="1" count="1" selected="0">
            <x v="120"/>
          </reference>
          <reference field="3" count="1" selected="0">
            <x v="3859"/>
          </reference>
        </references>
      </pivotArea>
    </format>
    <format dxfId="2917">
      <pivotArea dataOnly="0" labelOnly="1" outline="0" fieldPosition="0">
        <references count="1">
          <reference field="1" count="1">
            <x v="120"/>
          </reference>
        </references>
      </pivotArea>
    </format>
    <format dxfId="2916">
      <pivotArea dataOnly="0" labelOnly="1" outline="0" fieldPosition="0">
        <references count="2">
          <reference field="1" count="1" selected="0">
            <x v="120"/>
          </reference>
          <reference field="3" count="1">
            <x v="3859"/>
          </reference>
        </references>
      </pivotArea>
    </format>
    <format dxfId="2915">
      <pivotArea outline="0" fieldPosition="0">
        <references count="2">
          <reference field="1" count="1" selected="0">
            <x v="122"/>
          </reference>
          <reference field="3" count="1" selected="0">
            <x v="3173"/>
          </reference>
        </references>
      </pivotArea>
    </format>
    <format dxfId="2914">
      <pivotArea dataOnly="0" labelOnly="1" outline="0" fieldPosition="0">
        <references count="1">
          <reference field="1" count="1">
            <x v="122"/>
          </reference>
        </references>
      </pivotArea>
    </format>
    <format dxfId="2913">
      <pivotArea dataOnly="0" labelOnly="1" outline="0" fieldPosition="0">
        <references count="2">
          <reference field="1" count="1" selected="0">
            <x v="122"/>
          </reference>
          <reference field="3" count="1">
            <x v="3173"/>
          </reference>
        </references>
      </pivotArea>
    </format>
    <format dxfId="2912">
      <pivotArea outline="0" fieldPosition="0">
        <references count="2">
          <reference field="1" count="1" selected="0">
            <x v="124"/>
          </reference>
          <reference field="3" count="1" selected="0">
            <x v="3859"/>
          </reference>
        </references>
      </pivotArea>
    </format>
    <format dxfId="2911">
      <pivotArea dataOnly="0" labelOnly="1" outline="0" fieldPosition="0">
        <references count="1">
          <reference field="1" count="1">
            <x v="124"/>
          </reference>
        </references>
      </pivotArea>
    </format>
    <format dxfId="2910">
      <pivotArea dataOnly="0" labelOnly="1" outline="0" fieldPosition="0">
        <references count="2">
          <reference field="1" count="1" selected="0">
            <x v="124"/>
          </reference>
          <reference field="3" count="1">
            <x v="3859"/>
          </reference>
        </references>
      </pivotArea>
    </format>
    <format dxfId="2909">
      <pivotArea outline="0" fieldPosition="0">
        <references count="2">
          <reference field="1" count="1" selected="0">
            <x v="126"/>
          </reference>
          <reference field="3" count="1" selected="0">
            <x v="3365"/>
          </reference>
        </references>
      </pivotArea>
    </format>
    <format dxfId="2908">
      <pivotArea dataOnly="0" labelOnly="1" outline="0" fieldPosition="0">
        <references count="1">
          <reference field="1" count="1">
            <x v="126"/>
          </reference>
        </references>
      </pivotArea>
    </format>
    <format dxfId="2907">
      <pivotArea dataOnly="0" labelOnly="1" outline="0" fieldPosition="0">
        <references count="2">
          <reference field="1" count="1" selected="0">
            <x v="126"/>
          </reference>
          <reference field="3" count="1">
            <x v="3365"/>
          </reference>
        </references>
      </pivotArea>
    </format>
    <format dxfId="2906">
      <pivotArea outline="0" fieldPosition="0">
        <references count="2">
          <reference field="1" count="1" selected="0">
            <x v="135"/>
          </reference>
          <reference field="3" count="1" selected="0">
            <x v="9"/>
          </reference>
        </references>
      </pivotArea>
    </format>
    <format dxfId="2905">
      <pivotArea dataOnly="0" labelOnly="1" outline="0" fieldPosition="0">
        <references count="1">
          <reference field="1" count="1">
            <x v="135"/>
          </reference>
        </references>
      </pivotArea>
    </format>
    <format dxfId="2904">
      <pivotArea dataOnly="0" labelOnly="1" outline="0" fieldPosition="0">
        <references count="2">
          <reference field="1" count="1" selected="0">
            <x v="135"/>
          </reference>
          <reference field="3" count="1">
            <x v="9"/>
          </reference>
        </references>
      </pivotArea>
    </format>
    <format dxfId="2903">
      <pivotArea outline="0" fieldPosition="0">
        <references count="2">
          <reference field="1" count="1" selected="0">
            <x v="140"/>
          </reference>
          <reference field="3" count="1" selected="0">
            <x v="3859"/>
          </reference>
        </references>
      </pivotArea>
    </format>
    <format dxfId="2902">
      <pivotArea dataOnly="0" labelOnly="1" outline="0" fieldPosition="0">
        <references count="1">
          <reference field="1" count="1">
            <x v="140"/>
          </reference>
        </references>
      </pivotArea>
    </format>
    <format dxfId="2901">
      <pivotArea dataOnly="0" labelOnly="1" outline="0" fieldPosition="0">
        <references count="2">
          <reference field="1" count="1" selected="0">
            <x v="140"/>
          </reference>
          <reference field="3" count="1">
            <x v="3859"/>
          </reference>
        </references>
      </pivotArea>
    </format>
    <format dxfId="2900">
      <pivotArea outline="0" fieldPosition="0">
        <references count="2">
          <reference field="1" count="1" selected="0">
            <x v="142"/>
          </reference>
          <reference field="3" count="1" selected="0">
            <x v="3173"/>
          </reference>
        </references>
      </pivotArea>
    </format>
    <format dxfId="2899">
      <pivotArea dataOnly="0" labelOnly="1" outline="0" fieldPosition="0">
        <references count="1">
          <reference field="1" count="1">
            <x v="142"/>
          </reference>
        </references>
      </pivotArea>
    </format>
    <format dxfId="2898">
      <pivotArea dataOnly="0" labelOnly="1" outline="0" fieldPosition="0">
        <references count="2">
          <reference field="1" count="1" selected="0">
            <x v="142"/>
          </reference>
          <reference field="3" count="1">
            <x v="3173"/>
          </reference>
        </references>
      </pivotArea>
    </format>
    <format dxfId="2897">
      <pivotArea outline="0" fieldPosition="0">
        <references count="2">
          <reference field="1" count="1" selected="0">
            <x v="144"/>
          </reference>
          <reference field="3" count="1" selected="0">
            <x v="3859"/>
          </reference>
        </references>
      </pivotArea>
    </format>
    <format dxfId="2896">
      <pivotArea dataOnly="0" labelOnly="1" outline="0" fieldPosition="0">
        <references count="1">
          <reference field="1" count="1">
            <x v="144"/>
          </reference>
        </references>
      </pivotArea>
    </format>
    <format dxfId="2895">
      <pivotArea dataOnly="0" labelOnly="1" outline="0" fieldPosition="0">
        <references count="2">
          <reference field="1" count="1" selected="0">
            <x v="144"/>
          </reference>
          <reference field="3" count="1">
            <x v="3859"/>
          </reference>
        </references>
      </pivotArea>
    </format>
    <format dxfId="2894">
      <pivotArea outline="0" fieldPosition="0">
        <references count="2">
          <reference field="1" count="1" selected="0">
            <x v="146"/>
          </reference>
          <reference field="3" count="1" selected="0">
            <x v="3365"/>
          </reference>
        </references>
      </pivotArea>
    </format>
    <format dxfId="2893">
      <pivotArea dataOnly="0" labelOnly="1" outline="0" fieldPosition="0">
        <references count="1">
          <reference field="1" count="1">
            <x v="146"/>
          </reference>
        </references>
      </pivotArea>
    </format>
    <format dxfId="2892">
      <pivotArea dataOnly="0" labelOnly="1" outline="0" fieldPosition="0">
        <references count="2">
          <reference field="1" count="1" selected="0">
            <x v="146"/>
          </reference>
          <reference field="3" count="1">
            <x v="3365"/>
          </reference>
        </references>
      </pivotArea>
    </format>
    <format dxfId="2891">
      <pivotArea outline="0" fieldPosition="0">
        <references count="2">
          <reference field="1" count="1" selected="0">
            <x v="149"/>
          </reference>
          <reference field="3" count="1" selected="0">
            <x v="9"/>
          </reference>
        </references>
      </pivotArea>
    </format>
    <format dxfId="2890">
      <pivotArea dataOnly="0" labelOnly="1" outline="0" fieldPosition="0">
        <references count="1">
          <reference field="1" count="1">
            <x v="149"/>
          </reference>
        </references>
      </pivotArea>
    </format>
    <format dxfId="2889">
      <pivotArea dataOnly="0" labelOnly="1" outline="0" fieldPosition="0">
        <references count="2">
          <reference field="1" count="1" selected="0">
            <x v="149"/>
          </reference>
          <reference field="3" count="1">
            <x v="9"/>
          </reference>
        </references>
      </pivotArea>
    </format>
    <format dxfId="2888">
      <pivotArea outline="0" fieldPosition="0">
        <references count="2">
          <reference field="1" count="1" selected="0">
            <x v="154"/>
          </reference>
          <reference field="3" count="1" selected="0">
            <x v="3859"/>
          </reference>
        </references>
      </pivotArea>
    </format>
    <format dxfId="2887">
      <pivotArea dataOnly="0" labelOnly="1" outline="0" fieldPosition="0">
        <references count="1">
          <reference field="1" count="1">
            <x v="154"/>
          </reference>
        </references>
      </pivotArea>
    </format>
    <format dxfId="2886">
      <pivotArea dataOnly="0" labelOnly="1" outline="0" fieldPosition="0">
        <references count="2">
          <reference field="1" count="1" selected="0">
            <x v="154"/>
          </reference>
          <reference field="3" count="1">
            <x v="3859"/>
          </reference>
        </references>
      </pivotArea>
    </format>
    <format dxfId="2885">
      <pivotArea outline="0" fieldPosition="0">
        <references count="2">
          <reference field="1" count="1" selected="0">
            <x v="158"/>
          </reference>
          <reference field="3" count="1" selected="0">
            <x v="3173"/>
          </reference>
        </references>
      </pivotArea>
    </format>
    <format dxfId="2884">
      <pivotArea dataOnly="0" labelOnly="1" outline="0" fieldPosition="0">
        <references count="1">
          <reference field="1" count="1">
            <x v="158"/>
          </reference>
        </references>
      </pivotArea>
    </format>
    <format dxfId="2883">
      <pivotArea dataOnly="0" labelOnly="1" outline="0" fieldPosition="0">
        <references count="2">
          <reference field="1" count="1" selected="0">
            <x v="158"/>
          </reference>
          <reference field="3" count="1">
            <x v="3173"/>
          </reference>
        </references>
      </pivotArea>
    </format>
    <format dxfId="2882">
      <pivotArea outline="0" fieldPosition="0">
        <references count="2">
          <reference field="1" count="1" selected="0">
            <x v="162"/>
          </reference>
          <reference field="3" count="1" selected="0">
            <x v="3859"/>
          </reference>
        </references>
      </pivotArea>
    </format>
    <format dxfId="2881">
      <pivotArea dataOnly="0" labelOnly="1" outline="0" fieldPosition="0">
        <references count="1">
          <reference field="1" count="1">
            <x v="162"/>
          </reference>
        </references>
      </pivotArea>
    </format>
    <format dxfId="2880">
      <pivotArea dataOnly="0" labelOnly="1" outline="0" fieldPosition="0">
        <references count="2">
          <reference field="1" count="1" selected="0">
            <x v="162"/>
          </reference>
          <reference field="3" count="1">
            <x v="3859"/>
          </reference>
        </references>
      </pivotArea>
    </format>
    <format dxfId="2879">
      <pivotArea outline="0" fieldPosition="0">
        <references count="2">
          <reference field="1" count="1" selected="0">
            <x v="166"/>
          </reference>
          <reference field="3" count="1" selected="0">
            <x v="3365"/>
          </reference>
        </references>
      </pivotArea>
    </format>
    <format dxfId="2878">
      <pivotArea dataOnly="0" labelOnly="1" outline="0" fieldPosition="0">
        <references count="1">
          <reference field="1" count="1">
            <x v="166"/>
          </reference>
        </references>
      </pivotArea>
    </format>
    <format dxfId="2877">
      <pivotArea dataOnly="0" labelOnly="1" outline="0" fieldPosition="0">
        <references count="2">
          <reference field="1" count="1" selected="0">
            <x v="166"/>
          </reference>
          <reference field="3" count="1">
            <x v="3365"/>
          </reference>
        </references>
      </pivotArea>
    </format>
    <format dxfId="2876">
      <pivotArea outline="0" fieldPosition="0">
        <references count="2">
          <reference field="1" count="1" selected="0">
            <x v="171"/>
          </reference>
          <reference field="3" count="1" selected="0">
            <x v="9"/>
          </reference>
        </references>
      </pivotArea>
    </format>
    <format dxfId="2875">
      <pivotArea dataOnly="0" labelOnly="1" outline="0" fieldPosition="0">
        <references count="1">
          <reference field="1" count="1">
            <x v="171"/>
          </reference>
        </references>
      </pivotArea>
    </format>
    <format dxfId="2874">
      <pivotArea dataOnly="0" labelOnly="1" outline="0" fieldPosition="0">
        <references count="2">
          <reference field="1" count="1" selected="0">
            <x v="171"/>
          </reference>
          <reference field="3" count="1">
            <x v="9"/>
          </reference>
        </references>
      </pivotArea>
    </format>
    <format dxfId="2873">
      <pivotArea outline="0" fieldPosition="0">
        <references count="2">
          <reference field="1" count="1" selected="0">
            <x v="176"/>
          </reference>
          <reference field="3" count="1" selected="0">
            <x v="3859"/>
          </reference>
        </references>
      </pivotArea>
    </format>
    <format dxfId="2872">
      <pivotArea dataOnly="0" labelOnly="1" outline="0" fieldPosition="0">
        <references count="1">
          <reference field="1" count="1">
            <x v="176"/>
          </reference>
        </references>
      </pivotArea>
    </format>
    <format dxfId="2871">
      <pivotArea dataOnly="0" labelOnly="1" outline="0" fieldPosition="0">
        <references count="2">
          <reference field="1" count="1" selected="0">
            <x v="176"/>
          </reference>
          <reference field="3" count="1">
            <x v="3859"/>
          </reference>
        </references>
      </pivotArea>
    </format>
    <format dxfId="2870">
      <pivotArea outline="0" fieldPosition="0">
        <references count="2">
          <reference field="1" count="1" selected="0">
            <x v="178"/>
          </reference>
          <reference field="3" count="1" selected="0">
            <x v="3173"/>
          </reference>
        </references>
      </pivotArea>
    </format>
    <format dxfId="2869">
      <pivotArea dataOnly="0" labelOnly="1" outline="0" fieldPosition="0">
        <references count="1">
          <reference field="1" count="1">
            <x v="178"/>
          </reference>
        </references>
      </pivotArea>
    </format>
    <format dxfId="2868">
      <pivotArea dataOnly="0" labelOnly="1" outline="0" fieldPosition="0">
        <references count="2">
          <reference field="1" count="1" selected="0">
            <x v="178"/>
          </reference>
          <reference field="3" count="1">
            <x v="3173"/>
          </reference>
        </references>
      </pivotArea>
    </format>
    <format dxfId="2867">
      <pivotArea outline="0" fieldPosition="0">
        <references count="2">
          <reference field="1" count="1" selected="0">
            <x v="180"/>
          </reference>
          <reference field="3" count="1" selected="0">
            <x v="3859"/>
          </reference>
        </references>
      </pivotArea>
    </format>
    <format dxfId="2866">
      <pivotArea dataOnly="0" labelOnly="1" outline="0" fieldPosition="0">
        <references count="1">
          <reference field="1" count="1">
            <x v="180"/>
          </reference>
        </references>
      </pivotArea>
    </format>
    <format dxfId="2865">
      <pivotArea dataOnly="0" labelOnly="1" outline="0" fieldPosition="0">
        <references count="2">
          <reference field="1" count="1" selected="0">
            <x v="180"/>
          </reference>
          <reference field="3" count="1">
            <x v="3859"/>
          </reference>
        </references>
      </pivotArea>
    </format>
    <format dxfId="2864">
      <pivotArea outline="0" fieldPosition="0">
        <references count="2">
          <reference field="1" count="1" selected="0">
            <x v="182"/>
          </reference>
          <reference field="3" count="1" selected="0">
            <x v="3365"/>
          </reference>
        </references>
      </pivotArea>
    </format>
    <format dxfId="2863">
      <pivotArea dataOnly="0" labelOnly="1" outline="0" fieldPosition="0">
        <references count="1">
          <reference field="1" count="1">
            <x v="182"/>
          </reference>
        </references>
      </pivotArea>
    </format>
    <format dxfId="2862">
      <pivotArea dataOnly="0" labelOnly="1" outline="0" fieldPosition="0">
        <references count="2">
          <reference field="1" count="1" selected="0">
            <x v="182"/>
          </reference>
          <reference field="3" count="1">
            <x v="3365"/>
          </reference>
        </references>
      </pivotArea>
    </format>
    <format dxfId="2861">
      <pivotArea outline="0" fieldPosition="0">
        <references count="2">
          <reference field="1" count="1" selected="0">
            <x v="185"/>
          </reference>
          <reference field="3" count="1" selected="0">
            <x v="9"/>
          </reference>
        </references>
      </pivotArea>
    </format>
    <format dxfId="2860">
      <pivotArea dataOnly="0" labelOnly="1" outline="0" fieldPosition="0">
        <references count="1">
          <reference field="1" count="1">
            <x v="185"/>
          </reference>
        </references>
      </pivotArea>
    </format>
    <format dxfId="2859">
      <pivotArea dataOnly="0" labelOnly="1" outline="0" fieldPosition="0">
        <references count="2">
          <reference field="1" count="1" selected="0">
            <x v="185"/>
          </reference>
          <reference field="3" count="1">
            <x v="9"/>
          </reference>
        </references>
      </pivotArea>
    </format>
    <format dxfId="2858">
      <pivotArea outline="0" fieldPosition="0">
        <references count="2">
          <reference field="1" count="1" selected="0">
            <x v="190"/>
          </reference>
          <reference field="3" count="1" selected="0">
            <x v="3859"/>
          </reference>
        </references>
      </pivotArea>
    </format>
    <format dxfId="2857">
      <pivotArea dataOnly="0" labelOnly="1" outline="0" fieldPosition="0">
        <references count="1">
          <reference field="1" count="1">
            <x v="190"/>
          </reference>
        </references>
      </pivotArea>
    </format>
    <format dxfId="2856">
      <pivotArea dataOnly="0" labelOnly="1" outline="0" fieldPosition="0">
        <references count="2">
          <reference field="1" count="1" selected="0">
            <x v="190"/>
          </reference>
          <reference field="3" count="1">
            <x v="3859"/>
          </reference>
        </references>
      </pivotArea>
    </format>
    <format dxfId="2855">
      <pivotArea outline="0" fieldPosition="0">
        <references count="2">
          <reference field="1" count="1" selected="0">
            <x v="193"/>
          </reference>
          <reference field="3" count="1" selected="0">
            <x v="3173"/>
          </reference>
        </references>
      </pivotArea>
    </format>
    <format dxfId="2854">
      <pivotArea dataOnly="0" labelOnly="1" outline="0" fieldPosition="0">
        <references count="1">
          <reference field="1" count="1">
            <x v="193"/>
          </reference>
        </references>
      </pivotArea>
    </format>
    <format dxfId="2853">
      <pivotArea dataOnly="0" labelOnly="1" outline="0" fieldPosition="0">
        <references count="2">
          <reference field="1" count="1" selected="0">
            <x v="193"/>
          </reference>
          <reference field="3" count="1">
            <x v="3173"/>
          </reference>
        </references>
      </pivotArea>
    </format>
    <format dxfId="2852">
      <pivotArea outline="0" fieldPosition="0">
        <references count="2">
          <reference field="1" count="1" selected="0">
            <x v="195"/>
          </reference>
          <reference field="3" count="1" selected="0">
            <x v="3859"/>
          </reference>
        </references>
      </pivotArea>
    </format>
    <format dxfId="2851">
      <pivotArea dataOnly="0" labelOnly="1" outline="0" fieldPosition="0">
        <references count="1">
          <reference field="1" count="1">
            <x v="195"/>
          </reference>
        </references>
      </pivotArea>
    </format>
    <format dxfId="2850">
      <pivotArea dataOnly="0" labelOnly="1" outline="0" fieldPosition="0">
        <references count="2">
          <reference field="1" count="1" selected="0">
            <x v="195"/>
          </reference>
          <reference field="3" count="1">
            <x v="3859"/>
          </reference>
        </references>
      </pivotArea>
    </format>
    <format dxfId="2849">
      <pivotArea outline="0" fieldPosition="0">
        <references count="2">
          <reference field="1" count="1" selected="0">
            <x v="197"/>
          </reference>
          <reference field="3" count="1" selected="0">
            <x v="3365"/>
          </reference>
        </references>
      </pivotArea>
    </format>
    <format dxfId="2848">
      <pivotArea dataOnly="0" labelOnly="1" outline="0" fieldPosition="0">
        <references count="1">
          <reference field="1" count="1">
            <x v="197"/>
          </reference>
        </references>
      </pivotArea>
    </format>
    <format dxfId="2847">
      <pivotArea dataOnly="0" labelOnly="1" outline="0" fieldPosition="0">
        <references count="2">
          <reference field="1" count="1" selected="0">
            <x v="197"/>
          </reference>
          <reference field="3" count="1">
            <x v="3365"/>
          </reference>
        </references>
      </pivotArea>
    </format>
    <format dxfId="2846">
      <pivotArea outline="0" fieldPosition="0">
        <references count="2">
          <reference field="1" count="1" selected="0">
            <x v="200"/>
          </reference>
          <reference field="3" count="1" selected="0">
            <x v="9"/>
          </reference>
        </references>
      </pivotArea>
    </format>
    <format dxfId="2845">
      <pivotArea dataOnly="0" labelOnly="1" outline="0" fieldPosition="0">
        <references count="1">
          <reference field="1" count="1">
            <x v="200"/>
          </reference>
        </references>
      </pivotArea>
    </format>
    <format dxfId="2844">
      <pivotArea dataOnly="0" labelOnly="1" outline="0" fieldPosition="0">
        <references count="2">
          <reference field="1" count="1" selected="0">
            <x v="200"/>
          </reference>
          <reference field="3" count="1">
            <x v="9"/>
          </reference>
        </references>
      </pivotArea>
    </format>
    <format dxfId="2843">
      <pivotArea outline="0" fieldPosition="0">
        <references count="2">
          <reference field="1" count="1" selected="0">
            <x v="205"/>
          </reference>
          <reference field="3" count="1" selected="0">
            <x v="3859"/>
          </reference>
        </references>
      </pivotArea>
    </format>
    <format dxfId="2842">
      <pivotArea dataOnly="0" labelOnly="1" outline="0" fieldPosition="0">
        <references count="1">
          <reference field="1" count="1">
            <x v="205"/>
          </reference>
        </references>
      </pivotArea>
    </format>
    <format dxfId="2841">
      <pivotArea dataOnly="0" labelOnly="1" outline="0" fieldPosition="0">
        <references count="2">
          <reference field="1" count="1" selected="0">
            <x v="205"/>
          </reference>
          <reference field="3" count="1">
            <x v="3859"/>
          </reference>
        </references>
      </pivotArea>
    </format>
    <format dxfId="2840">
      <pivotArea outline="0" fieldPosition="0">
        <references count="2">
          <reference field="1" count="1" selected="0">
            <x v="207"/>
          </reference>
          <reference field="3" count="1" selected="0">
            <x v="3173"/>
          </reference>
        </references>
      </pivotArea>
    </format>
    <format dxfId="2839">
      <pivotArea dataOnly="0" labelOnly="1" outline="0" fieldPosition="0">
        <references count="1">
          <reference field="1" count="1">
            <x v="207"/>
          </reference>
        </references>
      </pivotArea>
    </format>
    <format dxfId="2838">
      <pivotArea dataOnly="0" labelOnly="1" outline="0" fieldPosition="0">
        <references count="2">
          <reference field="1" count="1" selected="0">
            <x v="207"/>
          </reference>
          <reference field="3" count="1">
            <x v="3173"/>
          </reference>
        </references>
      </pivotArea>
    </format>
    <format dxfId="2837">
      <pivotArea outline="0" fieldPosition="0">
        <references count="2">
          <reference field="1" count="1" selected="0">
            <x v="209"/>
          </reference>
          <reference field="3" count="1" selected="0">
            <x v="3859"/>
          </reference>
        </references>
      </pivotArea>
    </format>
    <format dxfId="2836">
      <pivotArea dataOnly="0" labelOnly="1" outline="0" fieldPosition="0">
        <references count="1">
          <reference field="1" count="1">
            <x v="209"/>
          </reference>
        </references>
      </pivotArea>
    </format>
    <format dxfId="2835">
      <pivotArea dataOnly="0" labelOnly="1" outline="0" fieldPosition="0">
        <references count="2">
          <reference field="1" count="1" selected="0">
            <x v="209"/>
          </reference>
          <reference field="3" count="1">
            <x v="3859"/>
          </reference>
        </references>
      </pivotArea>
    </format>
    <format dxfId="2834">
      <pivotArea outline="0" fieldPosition="0">
        <references count="2">
          <reference field="1" count="1" selected="0">
            <x v="211"/>
          </reference>
          <reference field="3" count="1" selected="0">
            <x v="3365"/>
          </reference>
        </references>
      </pivotArea>
    </format>
    <format dxfId="2833">
      <pivotArea dataOnly="0" labelOnly="1" outline="0" fieldPosition="0">
        <references count="1">
          <reference field="1" count="1">
            <x v="211"/>
          </reference>
        </references>
      </pivotArea>
    </format>
    <format dxfId="2832">
      <pivotArea dataOnly="0" labelOnly="1" outline="0" fieldPosition="0">
        <references count="2">
          <reference field="1" count="1" selected="0">
            <x v="211"/>
          </reference>
          <reference field="3" count="1">
            <x v="3365"/>
          </reference>
        </references>
      </pivotArea>
    </format>
    <format dxfId="2831">
      <pivotArea outline="0" fieldPosition="0">
        <references count="2">
          <reference field="1" count="1" selected="0">
            <x v="214"/>
          </reference>
          <reference field="3" count="1" selected="0">
            <x v="9"/>
          </reference>
        </references>
      </pivotArea>
    </format>
    <format dxfId="2830">
      <pivotArea dataOnly="0" labelOnly="1" outline="0" fieldPosition="0">
        <references count="1">
          <reference field="1" count="1">
            <x v="214"/>
          </reference>
        </references>
      </pivotArea>
    </format>
    <format dxfId="2829">
      <pivotArea dataOnly="0" labelOnly="1" outline="0" fieldPosition="0">
        <references count="2">
          <reference field="1" count="1" selected="0">
            <x v="214"/>
          </reference>
          <reference field="3" count="1">
            <x v="9"/>
          </reference>
        </references>
      </pivotArea>
    </format>
    <format dxfId="2828">
      <pivotArea outline="0" fieldPosition="0">
        <references count="2">
          <reference field="1" count="1" selected="0">
            <x v="219"/>
          </reference>
          <reference field="3" count="1" selected="0">
            <x v="3859"/>
          </reference>
        </references>
      </pivotArea>
    </format>
    <format dxfId="2827">
      <pivotArea dataOnly="0" labelOnly="1" outline="0" fieldPosition="0">
        <references count="1">
          <reference field="1" count="1">
            <x v="219"/>
          </reference>
        </references>
      </pivotArea>
    </format>
    <format dxfId="2826">
      <pivotArea dataOnly="0" labelOnly="1" outline="0" fieldPosition="0">
        <references count="2">
          <reference field="1" count="1" selected="0">
            <x v="219"/>
          </reference>
          <reference field="3" count="1">
            <x v="3859"/>
          </reference>
        </references>
      </pivotArea>
    </format>
    <format dxfId="2825">
      <pivotArea outline="0" fieldPosition="0">
        <references count="2">
          <reference field="1" count="1" selected="0">
            <x v="221"/>
          </reference>
          <reference field="3" count="1" selected="0">
            <x v="3173"/>
          </reference>
        </references>
      </pivotArea>
    </format>
    <format dxfId="2824">
      <pivotArea dataOnly="0" labelOnly="1" outline="0" fieldPosition="0">
        <references count="1">
          <reference field="1" count="1">
            <x v="221"/>
          </reference>
        </references>
      </pivotArea>
    </format>
    <format dxfId="2823">
      <pivotArea dataOnly="0" labelOnly="1" outline="0" fieldPosition="0">
        <references count="2">
          <reference field="1" count="1" selected="0">
            <x v="221"/>
          </reference>
          <reference field="3" count="1">
            <x v="3173"/>
          </reference>
        </references>
      </pivotArea>
    </format>
    <format dxfId="2822">
      <pivotArea outline="0" fieldPosition="0">
        <references count="2">
          <reference field="1" count="1" selected="0">
            <x v="223"/>
          </reference>
          <reference field="3" count="1" selected="0">
            <x v="3859"/>
          </reference>
        </references>
      </pivotArea>
    </format>
    <format dxfId="2821">
      <pivotArea dataOnly="0" labelOnly="1" outline="0" fieldPosition="0">
        <references count="1">
          <reference field="1" count="1">
            <x v="223"/>
          </reference>
        </references>
      </pivotArea>
    </format>
    <format dxfId="2820">
      <pivotArea dataOnly="0" labelOnly="1" outline="0" fieldPosition="0">
        <references count="2">
          <reference field="1" count="1" selected="0">
            <x v="223"/>
          </reference>
          <reference field="3" count="1">
            <x v="3859"/>
          </reference>
        </references>
      </pivotArea>
    </format>
    <format dxfId="2819">
      <pivotArea outline="0" fieldPosition="0">
        <references count="2">
          <reference field="1" count="1" selected="0">
            <x v="225"/>
          </reference>
          <reference field="3" count="1" selected="0">
            <x v="3365"/>
          </reference>
        </references>
      </pivotArea>
    </format>
    <format dxfId="2818">
      <pivotArea dataOnly="0" labelOnly="1" outline="0" fieldPosition="0">
        <references count="1">
          <reference field="1" count="1">
            <x v="225"/>
          </reference>
        </references>
      </pivotArea>
    </format>
    <format dxfId="2817">
      <pivotArea dataOnly="0" labelOnly="1" outline="0" fieldPosition="0">
        <references count="2">
          <reference field="1" count="1" selected="0">
            <x v="225"/>
          </reference>
          <reference field="3" count="1">
            <x v="3365"/>
          </reference>
        </references>
      </pivotArea>
    </format>
    <format dxfId="2816">
      <pivotArea outline="0" fieldPosition="0">
        <references count="2">
          <reference field="1" count="1" selected="0">
            <x v="228"/>
          </reference>
          <reference field="3" count="1" selected="0">
            <x v="9"/>
          </reference>
        </references>
      </pivotArea>
    </format>
    <format dxfId="2815">
      <pivotArea dataOnly="0" labelOnly="1" outline="0" fieldPosition="0">
        <references count="1">
          <reference field="1" count="1">
            <x v="228"/>
          </reference>
        </references>
      </pivotArea>
    </format>
    <format dxfId="2814">
      <pivotArea dataOnly="0" labelOnly="1" outline="0" fieldPosition="0">
        <references count="2">
          <reference field="1" count="1" selected="0">
            <x v="228"/>
          </reference>
          <reference field="3" count="1">
            <x v="9"/>
          </reference>
        </references>
      </pivotArea>
    </format>
    <format dxfId="2813">
      <pivotArea outline="0" fieldPosition="0">
        <references count="2">
          <reference field="1" count="1" selected="0">
            <x v="233"/>
          </reference>
          <reference field="3" count="1" selected="0">
            <x v="3859"/>
          </reference>
        </references>
      </pivotArea>
    </format>
    <format dxfId="2812">
      <pivotArea dataOnly="0" labelOnly="1" outline="0" fieldPosition="0">
        <references count="1">
          <reference field="1" count="1">
            <x v="233"/>
          </reference>
        </references>
      </pivotArea>
    </format>
    <format dxfId="2811">
      <pivotArea dataOnly="0" labelOnly="1" outline="0" fieldPosition="0">
        <references count="2">
          <reference field="1" count="1" selected="0">
            <x v="233"/>
          </reference>
          <reference field="3" count="1">
            <x v="3859"/>
          </reference>
        </references>
      </pivotArea>
    </format>
    <format dxfId="2810">
      <pivotArea outline="0" fieldPosition="0">
        <references count="2">
          <reference field="1" count="1" selected="0">
            <x v="235"/>
          </reference>
          <reference field="3" count="1" selected="0">
            <x v="3173"/>
          </reference>
        </references>
      </pivotArea>
    </format>
    <format dxfId="2809">
      <pivotArea dataOnly="0" labelOnly="1" outline="0" fieldPosition="0">
        <references count="1">
          <reference field="1" count="1">
            <x v="235"/>
          </reference>
        </references>
      </pivotArea>
    </format>
    <format dxfId="2808">
      <pivotArea dataOnly="0" labelOnly="1" outline="0" fieldPosition="0">
        <references count="2">
          <reference field="1" count="1" selected="0">
            <x v="235"/>
          </reference>
          <reference field="3" count="1">
            <x v="3173"/>
          </reference>
        </references>
      </pivotArea>
    </format>
    <format dxfId="2807">
      <pivotArea outline="0" fieldPosition="0">
        <references count="2">
          <reference field="1" count="1" selected="0">
            <x v="237"/>
          </reference>
          <reference field="3" count="1" selected="0">
            <x v="3859"/>
          </reference>
        </references>
      </pivotArea>
    </format>
    <format dxfId="2806">
      <pivotArea dataOnly="0" labelOnly="1" outline="0" fieldPosition="0">
        <references count="1">
          <reference field="1" count="1">
            <x v="237"/>
          </reference>
        </references>
      </pivotArea>
    </format>
    <format dxfId="2805">
      <pivotArea dataOnly="0" labelOnly="1" outline="0" fieldPosition="0">
        <references count="2">
          <reference field="1" count="1" selected="0">
            <x v="237"/>
          </reference>
          <reference field="3" count="1">
            <x v="3859"/>
          </reference>
        </references>
      </pivotArea>
    </format>
    <format dxfId="2804">
      <pivotArea outline="0" fieldPosition="0">
        <references count="2">
          <reference field="1" count="1" selected="0">
            <x v="239"/>
          </reference>
          <reference field="3" count="1" selected="0">
            <x v="3365"/>
          </reference>
        </references>
      </pivotArea>
    </format>
    <format dxfId="2803">
      <pivotArea dataOnly="0" labelOnly="1" outline="0" fieldPosition="0">
        <references count="1">
          <reference field="1" count="1">
            <x v="239"/>
          </reference>
        </references>
      </pivotArea>
    </format>
    <format dxfId="2802">
      <pivotArea dataOnly="0" labelOnly="1" outline="0" fieldPosition="0">
        <references count="2">
          <reference field="1" count="1" selected="0">
            <x v="239"/>
          </reference>
          <reference field="3" count="1">
            <x v="3365"/>
          </reference>
        </references>
      </pivotArea>
    </format>
    <format dxfId="2801">
      <pivotArea outline="0" fieldPosition="0">
        <references count="2">
          <reference field="1" count="1" selected="0">
            <x v="242"/>
          </reference>
          <reference field="3" count="1" selected="0">
            <x v="9"/>
          </reference>
        </references>
      </pivotArea>
    </format>
    <format dxfId="2800">
      <pivotArea dataOnly="0" labelOnly="1" outline="0" fieldPosition="0">
        <references count="1">
          <reference field="1" count="1">
            <x v="242"/>
          </reference>
        </references>
      </pivotArea>
    </format>
    <format dxfId="2799">
      <pivotArea dataOnly="0" labelOnly="1" outline="0" fieldPosition="0">
        <references count="2">
          <reference field="1" count="1" selected="0">
            <x v="242"/>
          </reference>
          <reference field="3" count="1">
            <x v="9"/>
          </reference>
        </references>
      </pivotArea>
    </format>
    <format dxfId="2798">
      <pivotArea outline="0" fieldPosition="0">
        <references count="2">
          <reference field="1" count="1" selected="0">
            <x v="247"/>
          </reference>
          <reference field="3" count="1" selected="0">
            <x v="3859"/>
          </reference>
        </references>
      </pivotArea>
    </format>
    <format dxfId="2797">
      <pivotArea dataOnly="0" labelOnly="1" outline="0" fieldPosition="0">
        <references count="1">
          <reference field="1" count="1">
            <x v="247"/>
          </reference>
        </references>
      </pivotArea>
    </format>
    <format dxfId="2796">
      <pivotArea dataOnly="0" labelOnly="1" outline="0" fieldPosition="0">
        <references count="2">
          <reference field="1" count="1" selected="0">
            <x v="247"/>
          </reference>
          <reference field="3" count="1">
            <x v="3859"/>
          </reference>
        </references>
      </pivotArea>
    </format>
    <format dxfId="2795">
      <pivotArea outline="0" fieldPosition="0">
        <references count="2">
          <reference field="1" count="1" selected="0">
            <x v="249"/>
          </reference>
          <reference field="3" count="1" selected="0">
            <x v="3173"/>
          </reference>
        </references>
      </pivotArea>
    </format>
    <format dxfId="2794">
      <pivotArea dataOnly="0" labelOnly="1" outline="0" fieldPosition="0">
        <references count="1">
          <reference field="1" count="1">
            <x v="249"/>
          </reference>
        </references>
      </pivotArea>
    </format>
    <format dxfId="2793">
      <pivotArea dataOnly="0" labelOnly="1" outline="0" fieldPosition="0">
        <references count="2">
          <reference field="1" count="1" selected="0">
            <x v="249"/>
          </reference>
          <reference field="3" count="1">
            <x v="3173"/>
          </reference>
        </references>
      </pivotArea>
    </format>
    <format dxfId="2792">
      <pivotArea outline="0" fieldPosition="0">
        <references count="2">
          <reference field="1" count="1" selected="0">
            <x v="251"/>
          </reference>
          <reference field="3" count="1" selected="0">
            <x v="3859"/>
          </reference>
        </references>
      </pivotArea>
    </format>
    <format dxfId="2791">
      <pivotArea dataOnly="0" labelOnly="1" outline="0" fieldPosition="0">
        <references count="1">
          <reference field="1" count="1">
            <x v="251"/>
          </reference>
        </references>
      </pivotArea>
    </format>
    <format dxfId="2790">
      <pivotArea dataOnly="0" labelOnly="1" outline="0" fieldPosition="0">
        <references count="2">
          <reference field="1" count="1" selected="0">
            <x v="251"/>
          </reference>
          <reference field="3" count="1">
            <x v="3859"/>
          </reference>
        </references>
      </pivotArea>
    </format>
    <format dxfId="2789">
      <pivotArea outline="0" fieldPosition="0">
        <references count="2">
          <reference field="1" count="1" selected="0">
            <x v="253"/>
          </reference>
          <reference field="3" count="1" selected="0">
            <x v="3365"/>
          </reference>
        </references>
      </pivotArea>
    </format>
    <format dxfId="2788">
      <pivotArea dataOnly="0" labelOnly="1" outline="0" fieldPosition="0">
        <references count="1">
          <reference field="1" count="1">
            <x v="253"/>
          </reference>
        </references>
      </pivotArea>
    </format>
    <format dxfId="2787">
      <pivotArea dataOnly="0" labelOnly="1" outline="0" fieldPosition="0">
        <references count="2">
          <reference field="1" count="1" selected="0">
            <x v="253"/>
          </reference>
          <reference field="3" count="1">
            <x v="3365"/>
          </reference>
        </references>
      </pivotArea>
    </format>
    <format dxfId="2786">
      <pivotArea outline="0" fieldPosition="0">
        <references count="2">
          <reference field="1" count="1" selected="0">
            <x v="271"/>
          </reference>
          <reference field="3" count="1" selected="0">
            <x v="9"/>
          </reference>
        </references>
      </pivotArea>
    </format>
    <format dxfId="2785">
      <pivotArea dataOnly="0" labelOnly="1" outline="0" fieldPosition="0">
        <references count="1">
          <reference field="1" count="1">
            <x v="271"/>
          </reference>
        </references>
      </pivotArea>
    </format>
    <format dxfId="2784">
      <pivotArea dataOnly="0" labelOnly="1" outline="0" fieldPosition="0">
        <references count="2">
          <reference field="1" count="1" selected="0">
            <x v="271"/>
          </reference>
          <reference field="3" count="1">
            <x v="9"/>
          </reference>
        </references>
      </pivotArea>
    </format>
    <format dxfId="2783">
      <pivotArea outline="0" fieldPosition="0">
        <references count="2">
          <reference field="1" count="1" selected="0">
            <x v="276"/>
          </reference>
          <reference field="3" count="1" selected="0">
            <x v="3859"/>
          </reference>
        </references>
      </pivotArea>
    </format>
    <format dxfId="2782">
      <pivotArea dataOnly="0" labelOnly="1" outline="0" fieldPosition="0">
        <references count="1">
          <reference field="1" count="1">
            <x v="276"/>
          </reference>
        </references>
      </pivotArea>
    </format>
    <format dxfId="2781">
      <pivotArea dataOnly="0" labelOnly="1" outline="0" fieldPosition="0">
        <references count="2">
          <reference field="1" count="1" selected="0">
            <x v="276"/>
          </reference>
          <reference field="3" count="1">
            <x v="3859"/>
          </reference>
        </references>
      </pivotArea>
    </format>
    <format dxfId="2780">
      <pivotArea outline="0" fieldPosition="0">
        <references count="2">
          <reference field="1" count="1" selected="0">
            <x v="279"/>
          </reference>
          <reference field="3" count="1" selected="0">
            <x v="3173"/>
          </reference>
        </references>
      </pivotArea>
    </format>
    <format dxfId="2779">
      <pivotArea dataOnly="0" labelOnly="1" outline="0" fieldPosition="0">
        <references count="1">
          <reference field="1" count="1">
            <x v="279"/>
          </reference>
        </references>
      </pivotArea>
    </format>
    <format dxfId="2778">
      <pivotArea dataOnly="0" labelOnly="1" outline="0" fieldPosition="0">
        <references count="2">
          <reference field="1" count="1" selected="0">
            <x v="279"/>
          </reference>
          <reference field="3" count="1">
            <x v="3173"/>
          </reference>
        </references>
      </pivotArea>
    </format>
    <format dxfId="2777">
      <pivotArea outline="0" fieldPosition="0">
        <references count="2">
          <reference field="1" count="1" selected="0">
            <x v="282"/>
          </reference>
          <reference field="3" count="1" selected="0">
            <x v="3859"/>
          </reference>
        </references>
      </pivotArea>
    </format>
    <format dxfId="2776">
      <pivotArea dataOnly="0" labelOnly="1" outline="0" fieldPosition="0">
        <references count="1">
          <reference field="1" count="1">
            <x v="282"/>
          </reference>
        </references>
      </pivotArea>
    </format>
    <format dxfId="2775">
      <pivotArea dataOnly="0" labelOnly="1" outline="0" fieldPosition="0">
        <references count="2">
          <reference field="1" count="1" selected="0">
            <x v="282"/>
          </reference>
          <reference field="3" count="1">
            <x v="3859"/>
          </reference>
        </references>
      </pivotArea>
    </format>
    <format dxfId="2774">
      <pivotArea outline="0" fieldPosition="0">
        <references count="2">
          <reference field="1" count="1" selected="0">
            <x v="284"/>
          </reference>
          <reference field="3" count="1" selected="0">
            <x v="3365"/>
          </reference>
        </references>
      </pivotArea>
    </format>
    <format dxfId="2773">
      <pivotArea dataOnly="0" labelOnly="1" outline="0" fieldPosition="0">
        <references count="1">
          <reference field="1" count="1">
            <x v="284"/>
          </reference>
        </references>
      </pivotArea>
    </format>
    <format dxfId="2772">
      <pivotArea dataOnly="0" labelOnly="1" outline="0" fieldPosition="0">
        <references count="2">
          <reference field="1" count="1" selected="0">
            <x v="284"/>
          </reference>
          <reference field="3" count="1">
            <x v="3365"/>
          </reference>
        </references>
      </pivotArea>
    </format>
    <format dxfId="2771">
      <pivotArea outline="0" fieldPosition="0">
        <references count="2">
          <reference field="1" count="1" selected="0">
            <x v="287"/>
          </reference>
          <reference field="3" count="1" selected="0">
            <x v="9"/>
          </reference>
        </references>
      </pivotArea>
    </format>
    <format dxfId="2770">
      <pivotArea dataOnly="0" labelOnly="1" outline="0" fieldPosition="0">
        <references count="1">
          <reference field="1" count="1">
            <x v="287"/>
          </reference>
        </references>
      </pivotArea>
    </format>
    <format dxfId="2769">
      <pivotArea dataOnly="0" labelOnly="1" outline="0" fieldPosition="0">
        <references count="2">
          <reference field="1" count="1" selected="0">
            <x v="287"/>
          </reference>
          <reference field="3" count="1">
            <x v="9"/>
          </reference>
        </references>
      </pivotArea>
    </format>
    <format dxfId="2768">
      <pivotArea outline="0" fieldPosition="0">
        <references count="2">
          <reference field="1" count="1" selected="0">
            <x v="292"/>
          </reference>
          <reference field="3" count="1" selected="0">
            <x v="3859"/>
          </reference>
        </references>
      </pivotArea>
    </format>
    <format dxfId="2767">
      <pivotArea dataOnly="0" labelOnly="1" outline="0" fieldPosition="0">
        <references count="1">
          <reference field="1" count="1">
            <x v="292"/>
          </reference>
        </references>
      </pivotArea>
    </format>
    <format dxfId="2766">
      <pivotArea dataOnly="0" labelOnly="1" outline="0" fieldPosition="0">
        <references count="2">
          <reference field="1" count="1" selected="0">
            <x v="292"/>
          </reference>
          <reference field="3" count="1">
            <x v="3859"/>
          </reference>
        </references>
      </pivotArea>
    </format>
    <format dxfId="2765">
      <pivotArea outline="0" fieldPosition="0">
        <references count="2">
          <reference field="1" count="1" selected="0">
            <x v="294"/>
          </reference>
          <reference field="3" count="1" selected="0">
            <x v="3173"/>
          </reference>
        </references>
      </pivotArea>
    </format>
    <format dxfId="2764">
      <pivotArea dataOnly="0" labelOnly="1" outline="0" fieldPosition="0">
        <references count="1">
          <reference field="1" count="1">
            <x v="294"/>
          </reference>
        </references>
      </pivotArea>
    </format>
    <format dxfId="2763">
      <pivotArea dataOnly="0" labelOnly="1" outline="0" fieldPosition="0">
        <references count="2">
          <reference field="1" count="1" selected="0">
            <x v="294"/>
          </reference>
          <reference field="3" count="1">
            <x v="3173"/>
          </reference>
        </references>
      </pivotArea>
    </format>
    <format dxfId="2762">
      <pivotArea outline="0" fieldPosition="0">
        <references count="2">
          <reference field="1" count="1" selected="0">
            <x v="296"/>
          </reference>
          <reference field="3" count="1" selected="0">
            <x v="3859"/>
          </reference>
        </references>
      </pivotArea>
    </format>
    <format dxfId="2761">
      <pivotArea dataOnly="0" labelOnly="1" outline="0" fieldPosition="0">
        <references count="1">
          <reference field="1" count="1">
            <x v="296"/>
          </reference>
        </references>
      </pivotArea>
    </format>
    <format dxfId="2760">
      <pivotArea dataOnly="0" labelOnly="1" outline="0" fieldPosition="0">
        <references count="2">
          <reference field="1" count="1" selected="0">
            <x v="296"/>
          </reference>
          <reference field="3" count="1">
            <x v="3859"/>
          </reference>
        </references>
      </pivotArea>
    </format>
    <format dxfId="2759">
      <pivotArea outline="0" fieldPosition="0">
        <references count="2">
          <reference field="1" count="1" selected="0">
            <x v="298"/>
          </reference>
          <reference field="3" count="1" selected="0">
            <x v="3365"/>
          </reference>
        </references>
      </pivotArea>
    </format>
    <format dxfId="2758">
      <pivotArea dataOnly="0" labelOnly="1" outline="0" fieldPosition="0">
        <references count="1">
          <reference field="1" count="1">
            <x v="298"/>
          </reference>
        </references>
      </pivotArea>
    </format>
    <format dxfId="2757">
      <pivotArea dataOnly="0" labelOnly="1" outline="0" fieldPosition="0">
        <references count="2">
          <reference field="1" count="1" selected="0">
            <x v="298"/>
          </reference>
          <reference field="3" count="1">
            <x v="3365"/>
          </reference>
        </references>
      </pivotArea>
    </format>
    <format dxfId="2756">
      <pivotArea outline="0" fieldPosition="0">
        <references count="2">
          <reference field="1" count="1" selected="0">
            <x v="301"/>
          </reference>
          <reference field="3" count="1" selected="0">
            <x v="9"/>
          </reference>
        </references>
      </pivotArea>
    </format>
    <format dxfId="2755">
      <pivotArea dataOnly="0" labelOnly="1" outline="0" fieldPosition="0">
        <references count="1">
          <reference field="1" count="1">
            <x v="301"/>
          </reference>
        </references>
      </pivotArea>
    </format>
    <format dxfId="2754">
      <pivotArea dataOnly="0" labelOnly="1" outline="0" fieldPosition="0">
        <references count="2">
          <reference field="1" count="1" selected="0">
            <x v="301"/>
          </reference>
          <reference field="3" count="1">
            <x v="9"/>
          </reference>
        </references>
      </pivotArea>
    </format>
    <format dxfId="2753">
      <pivotArea outline="0" fieldPosition="0">
        <references count="2">
          <reference field="1" count="1" selected="0">
            <x v="306"/>
          </reference>
          <reference field="3" count="1" selected="0">
            <x v="3859"/>
          </reference>
        </references>
      </pivotArea>
    </format>
    <format dxfId="2752">
      <pivotArea dataOnly="0" labelOnly="1" outline="0" fieldPosition="0">
        <references count="1">
          <reference field="1" count="1">
            <x v="306"/>
          </reference>
        </references>
      </pivotArea>
    </format>
    <format dxfId="2751">
      <pivotArea dataOnly="0" labelOnly="1" outline="0" fieldPosition="0">
        <references count="2">
          <reference field="1" count="1" selected="0">
            <x v="306"/>
          </reference>
          <reference field="3" count="1">
            <x v="3859"/>
          </reference>
        </references>
      </pivotArea>
    </format>
    <format dxfId="2750">
      <pivotArea outline="0" fieldPosition="0">
        <references count="2">
          <reference field="1" count="1" selected="0">
            <x v="308"/>
          </reference>
          <reference field="3" count="1" selected="0">
            <x v="3173"/>
          </reference>
        </references>
      </pivotArea>
    </format>
    <format dxfId="2749">
      <pivotArea dataOnly="0" labelOnly="1" outline="0" fieldPosition="0">
        <references count="1">
          <reference field="1" count="1">
            <x v="308"/>
          </reference>
        </references>
      </pivotArea>
    </format>
    <format dxfId="2748">
      <pivotArea dataOnly="0" labelOnly="1" outline="0" fieldPosition="0">
        <references count="2">
          <reference field="1" count="1" selected="0">
            <x v="308"/>
          </reference>
          <reference field="3" count="1">
            <x v="3173"/>
          </reference>
        </references>
      </pivotArea>
    </format>
    <format dxfId="2747">
      <pivotArea outline="0" fieldPosition="0">
        <references count="2">
          <reference field="1" count="1" selected="0">
            <x v="310"/>
          </reference>
          <reference field="3" count="1" selected="0">
            <x v="3859"/>
          </reference>
        </references>
      </pivotArea>
    </format>
    <format dxfId="2746">
      <pivotArea dataOnly="0" labelOnly="1" outline="0" fieldPosition="0">
        <references count="1">
          <reference field="1" count="1">
            <x v="310"/>
          </reference>
        </references>
      </pivotArea>
    </format>
    <format dxfId="2745">
      <pivotArea dataOnly="0" labelOnly="1" outline="0" fieldPosition="0">
        <references count="2">
          <reference field="1" count="1" selected="0">
            <x v="310"/>
          </reference>
          <reference field="3" count="1">
            <x v="3859"/>
          </reference>
        </references>
      </pivotArea>
    </format>
    <format dxfId="2744">
      <pivotArea outline="0" fieldPosition="0">
        <references count="2">
          <reference field="1" count="1" selected="0">
            <x v="312"/>
          </reference>
          <reference field="3" count="1" selected="0">
            <x v="3365"/>
          </reference>
        </references>
      </pivotArea>
    </format>
    <format dxfId="2743">
      <pivotArea dataOnly="0" labelOnly="1" outline="0" fieldPosition="0">
        <references count="1">
          <reference field="1" count="1">
            <x v="312"/>
          </reference>
        </references>
      </pivotArea>
    </format>
    <format dxfId="2742">
      <pivotArea dataOnly="0" labelOnly="1" outline="0" fieldPosition="0">
        <references count="2">
          <reference field="1" count="1" selected="0">
            <x v="312"/>
          </reference>
          <reference field="3" count="1">
            <x v="3365"/>
          </reference>
        </references>
      </pivotArea>
    </format>
    <format dxfId="2741">
      <pivotArea outline="0" fieldPosition="0">
        <references count="2">
          <reference field="1" count="1" selected="0">
            <x v="315"/>
          </reference>
          <reference field="3" count="1" selected="0">
            <x v="9"/>
          </reference>
        </references>
      </pivotArea>
    </format>
    <format dxfId="2740">
      <pivotArea dataOnly="0" labelOnly="1" outline="0" fieldPosition="0">
        <references count="1">
          <reference field="1" count="1">
            <x v="315"/>
          </reference>
        </references>
      </pivotArea>
    </format>
    <format dxfId="2739">
      <pivotArea dataOnly="0" labelOnly="1" outline="0" fieldPosition="0">
        <references count="2">
          <reference field="1" count="1" selected="0">
            <x v="315"/>
          </reference>
          <reference field="3" count="1">
            <x v="9"/>
          </reference>
        </references>
      </pivotArea>
    </format>
    <format dxfId="2738">
      <pivotArea outline="0" fieldPosition="0">
        <references count="2">
          <reference field="1" count="1" selected="0">
            <x v="320"/>
          </reference>
          <reference field="3" count="1" selected="0">
            <x v="3859"/>
          </reference>
        </references>
      </pivotArea>
    </format>
    <format dxfId="2737">
      <pivotArea dataOnly="0" labelOnly="1" outline="0" fieldPosition="0">
        <references count="1">
          <reference field="1" count="1">
            <x v="320"/>
          </reference>
        </references>
      </pivotArea>
    </format>
    <format dxfId="2736">
      <pivotArea dataOnly="0" labelOnly="1" outline="0" fieldPosition="0">
        <references count="2">
          <reference field="1" count="1" selected="0">
            <x v="320"/>
          </reference>
          <reference field="3" count="1">
            <x v="3859"/>
          </reference>
        </references>
      </pivotArea>
    </format>
    <format dxfId="2735">
      <pivotArea outline="0" fieldPosition="0">
        <references count="2">
          <reference field="1" count="1" selected="0">
            <x v="322"/>
          </reference>
          <reference field="3" count="1" selected="0">
            <x v="3173"/>
          </reference>
        </references>
      </pivotArea>
    </format>
    <format dxfId="2734">
      <pivotArea dataOnly="0" labelOnly="1" outline="0" fieldPosition="0">
        <references count="1">
          <reference field="1" count="1">
            <x v="322"/>
          </reference>
        </references>
      </pivotArea>
    </format>
    <format dxfId="2733">
      <pivotArea dataOnly="0" labelOnly="1" outline="0" fieldPosition="0">
        <references count="2">
          <reference field="1" count="1" selected="0">
            <x v="322"/>
          </reference>
          <reference field="3" count="1">
            <x v="3173"/>
          </reference>
        </references>
      </pivotArea>
    </format>
    <format dxfId="2732">
      <pivotArea outline="0" fieldPosition="0">
        <references count="2">
          <reference field="1" count="1" selected="0">
            <x v="324"/>
          </reference>
          <reference field="3" count="1" selected="0">
            <x v="3859"/>
          </reference>
        </references>
      </pivotArea>
    </format>
    <format dxfId="2731">
      <pivotArea dataOnly="0" labelOnly="1" outline="0" fieldPosition="0">
        <references count="1">
          <reference field="1" count="1">
            <x v="324"/>
          </reference>
        </references>
      </pivotArea>
    </format>
    <format dxfId="2730">
      <pivotArea dataOnly="0" labelOnly="1" outline="0" fieldPosition="0">
        <references count="2">
          <reference field="1" count="1" selected="0">
            <x v="324"/>
          </reference>
          <reference field="3" count="1">
            <x v="3859"/>
          </reference>
        </references>
      </pivotArea>
    </format>
    <format dxfId="2729">
      <pivotArea outline="0" fieldPosition="0">
        <references count="2">
          <reference field="1" count="1" selected="0">
            <x v="326"/>
          </reference>
          <reference field="3" count="1" selected="0">
            <x v="3365"/>
          </reference>
        </references>
      </pivotArea>
    </format>
    <format dxfId="2728">
      <pivotArea dataOnly="0" labelOnly="1" outline="0" fieldPosition="0">
        <references count="1">
          <reference field="1" count="1">
            <x v="326"/>
          </reference>
        </references>
      </pivotArea>
    </format>
    <format dxfId="2727">
      <pivotArea dataOnly="0" labelOnly="1" outline="0" fieldPosition="0">
        <references count="2">
          <reference field="1" count="1" selected="0">
            <x v="326"/>
          </reference>
          <reference field="3" count="1">
            <x v="3365"/>
          </reference>
        </references>
      </pivotArea>
    </format>
    <format dxfId="2726">
      <pivotArea outline="0" fieldPosition="0">
        <references count="2">
          <reference field="1" count="1" selected="0">
            <x v="330"/>
          </reference>
          <reference field="3" count="1" selected="0">
            <x v="9"/>
          </reference>
        </references>
      </pivotArea>
    </format>
    <format dxfId="2725">
      <pivotArea dataOnly="0" labelOnly="1" outline="0" fieldPosition="0">
        <references count="1">
          <reference field="1" count="1">
            <x v="330"/>
          </reference>
        </references>
      </pivotArea>
    </format>
    <format dxfId="2724">
      <pivotArea dataOnly="0" labelOnly="1" outline="0" fieldPosition="0">
        <references count="2">
          <reference field="1" count="1" selected="0">
            <x v="330"/>
          </reference>
          <reference field="3" count="1">
            <x v="9"/>
          </reference>
        </references>
      </pivotArea>
    </format>
    <format dxfId="2723">
      <pivotArea outline="0" fieldPosition="0">
        <references count="2">
          <reference field="1" count="1" selected="0">
            <x v="335"/>
          </reference>
          <reference field="3" count="1" selected="0">
            <x v="3859"/>
          </reference>
        </references>
      </pivotArea>
    </format>
    <format dxfId="2722">
      <pivotArea dataOnly="0" labelOnly="1" outline="0" fieldPosition="0">
        <references count="1">
          <reference field="1" count="1">
            <x v="335"/>
          </reference>
        </references>
      </pivotArea>
    </format>
    <format dxfId="2721">
      <pivotArea dataOnly="0" labelOnly="1" outline="0" fieldPosition="0">
        <references count="2">
          <reference field="1" count="1" selected="0">
            <x v="335"/>
          </reference>
          <reference field="3" count="1">
            <x v="3859"/>
          </reference>
        </references>
      </pivotArea>
    </format>
    <format dxfId="2720">
      <pivotArea outline="0" fieldPosition="0">
        <references count="2">
          <reference field="1" count="1" selected="0">
            <x v="337"/>
          </reference>
          <reference field="3" count="1" selected="0">
            <x v="3173"/>
          </reference>
        </references>
      </pivotArea>
    </format>
    <format dxfId="2719">
      <pivotArea dataOnly="0" labelOnly="1" outline="0" fieldPosition="0">
        <references count="1">
          <reference field="1" count="1">
            <x v="337"/>
          </reference>
        </references>
      </pivotArea>
    </format>
    <format dxfId="2718">
      <pivotArea dataOnly="0" labelOnly="1" outline="0" fieldPosition="0">
        <references count="2">
          <reference field="1" count="1" selected="0">
            <x v="337"/>
          </reference>
          <reference field="3" count="1">
            <x v="3173"/>
          </reference>
        </references>
      </pivotArea>
    </format>
    <format dxfId="2717">
      <pivotArea outline="0" fieldPosition="0">
        <references count="2">
          <reference field="1" count="1" selected="0">
            <x v="339"/>
          </reference>
          <reference field="3" count="1" selected="0">
            <x v="3859"/>
          </reference>
        </references>
      </pivotArea>
    </format>
    <format dxfId="2716">
      <pivotArea dataOnly="0" labelOnly="1" outline="0" fieldPosition="0">
        <references count="1">
          <reference field="1" count="1">
            <x v="339"/>
          </reference>
        </references>
      </pivotArea>
    </format>
    <format dxfId="2715">
      <pivotArea dataOnly="0" labelOnly="1" outline="0" fieldPosition="0">
        <references count="2">
          <reference field="1" count="1" selected="0">
            <x v="339"/>
          </reference>
          <reference field="3" count="1">
            <x v="3859"/>
          </reference>
        </references>
      </pivotArea>
    </format>
    <format dxfId="2714">
      <pivotArea outline="0" fieldPosition="0">
        <references count="2">
          <reference field="1" count="1" selected="0">
            <x v="341"/>
          </reference>
          <reference field="3" count="1" selected="0">
            <x v="3365"/>
          </reference>
        </references>
      </pivotArea>
    </format>
    <format dxfId="2713">
      <pivotArea dataOnly="0" labelOnly="1" outline="0" fieldPosition="0">
        <references count="1">
          <reference field="1" count="1">
            <x v="341"/>
          </reference>
        </references>
      </pivotArea>
    </format>
    <format dxfId="2712">
      <pivotArea dataOnly="0" labelOnly="1" outline="0" fieldPosition="0">
        <references count="2">
          <reference field="1" count="1" selected="0">
            <x v="341"/>
          </reference>
          <reference field="3" count="1">
            <x v="3365"/>
          </reference>
        </references>
      </pivotArea>
    </format>
    <format dxfId="2711">
      <pivotArea outline="0" fieldPosition="0">
        <references count="2">
          <reference field="1" count="1" selected="0">
            <x v="344"/>
          </reference>
          <reference field="3" count="1" selected="0">
            <x v="9"/>
          </reference>
        </references>
      </pivotArea>
    </format>
    <format dxfId="2710">
      <pivotArea dataOnly="0" labelOnly="1" outline="0" fieldPosition="0">
        <references count="1">
          <reference field="1" count="1">
            <x v="344"/>
          </reference>
        </references>
      </pivotArea>
    </format>
    <format dxfId="2709">
      <pivotArea dataOnly="0" labelOnly="1" outline="0" fieldPosition="0">
        <references count="2">
          <reference field="1" count="1" selected="0">
            <x v="344"/>
          </reference>
          <reference field="3" count="1">
            <x v="9"/>
          </reference>
        </references>
      </pivotArea>
    </format>
    <format dxfId="2708">
      <pivotArea outline="0" fieldPosition="0">
        <references count="2">
          <reference field="1" count="1" selected="0">
            <x v="349"/>
          </reference>
          <reference field="3" count="1" selected="0">
            <x v="3859"/>
          </reference>
        </references>
      </pivotArea>
    </format>
    <format dxfId="2707">
      <pivotArea dataOnly="0" labelOnly="1" outline="0" fieldPosition="0">
        <references count="1">
          <reference field="1" count="1">
            <x v="349"/>
          </reference>
        </references>
      </pivotArea>
    </format>
    <format dxfId="2706">
      <pivotArea dataOnly="0" labelOnly="1" outline="0" fieldPosition="0">
        <references count="2">
          <reference field="1" count="1" selected="0">
            <x v="349"/>
          </reference>
          <reference field="3" count="1">
            <x v="3859"/>
          </reference>
        </references>
      </pivotArea>
    </format>
    <format dxfId="2705">
      <pivotArea outline="0" fieldPosition="0">
        <references count="2">
          <reference field="1" count="1" selected="0">
            <x v="351"/>
          </reference>
          <reference field="3" count="1" selected="0">
            <x v="3173"/>
          </reference>
        </references>
      </pivotArea>
    </format>
    <format dxfId="2704">
      <pivotArea dataOnly="0" labelOnly="1" outline="0" fieldPosition="0">
        <references count="1">
          <reference field="1" count="1">
            <x v="351"/>
          </reference>
        </references>
      </pivotArea>
    </format>
    <format dxfId="2703">
      <pivotArea dataOnly="0" labelOnly="1" outline="0" fieldPosition="0">
        <references count="2">
          <reference field="1" count="1" selected="0">
            <x v="351"/>
          </reference>
          <reference field="3" count="1">
            <x v="3173"/>
          </reference>
        </references>
      </pivotArea>
    </format>
    <format dxfId="2702">
      <pivotArea outline="0" fieldPosition="0">
        <references count="2">
          <reference field="1" count="1" selected="0">
            <x v="353"/>
          </reference>
          <reference field="3" count="1" selected="0">
            <x v="3859"/>
          </reference>
        </references>
      </pivotArea>
    </format>
    <format dxfId="2701">
      <pivotArea dataOnly="0" labelOnly="1" outline="0" fieldPosition="0">
        <references count="1">
          <reference field="1" count="1">
            <x v="353"/>
          </reference>
        </references>
      </pivotArea>
    </format>
    <format dxfId="2700">
      <pivotArea dataOnly="0" labelOnly="1" outline="0" fieldPosition="0">
        <references count="2">
          <reference field="1" count="1" selected="0">
            <x v="353"/>
          </reference>
          <reference field="3" count="1">
            <x v="3859"/>
          </reference>
        </references>
      </pivotArea>
    </format>
    <format dxfId="2699">
      <pivotArea outline="0" fieldPosition="0">
        <references count="2">
          <reference field="1" count="1" selected="0">
            <x v="355"/>
          </reference>
          <reference field="3" count="1" selected="0">
            <x v="3365"/>
          </reference>
        </references>
      </pivotArea>
    </format>
    <format dxfId="2698">
      <pivotArea dataOnly="0" labelOnly="1" outline="0" fieldPosition="0">
        <references count="1">
          <reference field="1" count="1">
            <x v="355"/>
          </reference>
        </references>
      </pivotArea>
    </format>
    <format dxfId="2697">
      <pivotArea dataOnly="0" labelOnly="1" outline="0" fieldPosition="0">
        <references count="2">
          <reference field="1" count="1" selected="0">
            <x v="355"/>
          </reference>
          <reference field="3" count="1">
            <x v="3365"/>
          </reference>
        </references>
      </pivotArea>
    </format>
    <format dxfId="2696">
      <pivotArea outline="0" fieldPosition="0">
        <references count="2">
          <reference field="1" count="1" selected="0">
            <x v="358"/>
          </reference>
          <reference field="3" count="1" selected="0">
            <x v="9"/>
          </reference>
        </references>
      </pivotArea>
    </format>
    <format dxfId="2695">
      <pivotArea dataOnly="0" labelOnly="1" outline="0" fieldPosition="0">
        <references count="1">
          <reference field="1" count="1">
            <x v="358"/>
          </reference>
        </references>
      </pivotArea>
    </format>
    <format dxfId="2694">
      <pivotArea dataOnly="0" labelOnly="1" outline="0" fieldPosition="0">
        <references count="2">
          <reference field="1" count="1" selected="0">
            <x v="358"/>
          </reference>
          <reference field="3" count="1">
            <x v="9"/>
          </reference>
        </references>
      </pivotArea>
    </format>
    <format dxfId="2693">
      <pivotArea outline="0" fieldPosition="0">
        <references count="2">
          <reference field="1" count="1" selected="0">
            <x v="363"/>
          </reference>
          <reference field="3" count="1" selected="0">
            <x v="3859"/>
          </reference>
        </references>
      </pivotArea>
    </format>
    <format dxfId="2692">
      <pivotArea dataOnly="0" labelOnly="1" outline="0" fieldPosition="0">
        <references count="1">
          <reference field="1" count="1">
            <x v="363"/>
          </reference>
        </references>
      </pivotArea>
    </format>
    <format dxfId="2691">
      <pivotArea dataOnly="0" labelOnly="1" outline="0" fieldPosition="0">
        <references count="2">
          <reference field="1" count="1" selected="0">
            <x v="363"/>
          </reference>
          <reference field="3" count="1">
            <x v="3859"/>
          </reference>
        </references>
      </pivotArea>
    </format>
    <format dxfId="2690">
      <pivotArea outline="0" fieldPosition="0">
        <references count="2">
          <reference field="1" count="1" selected="0">
            <x v="365"/>
          </reference>
          <reference field="3" count="1" selected="0">
            <x v="3173"/>
          </reference>
        </references>
      </pivotArea>
    </format>
    <format dxfId="2689">
      <pivotArea dataOnly="0" labelOnly="1" outline="0" fieldPosition="0">
        <references count="1">
          <reference field="1" count="1">
            <x v="365"/>
          </reference>
        </references>
      </pivotArea>
    </format>
    <format dxfId="2688">
      <pivotArea dataOnly="0" labelOnly="1" outline="0" fieldPosition="0">
        <references count="2">
          <reference field="1" count="1" selected="0">
            <x v="365"/>
          </reference>
          <reference field="3" count="1">
            <x v="3173"/>
          </reference>
        </references>
      </pivotArea>
    </format>
    <format dxfId="2687">
      <pivotArea outline="0" fieldPosition="0">
        <references count="2">
          <reference field="1" count="1" selected="0">
            <x v="367"/>
          </reference>
          <reference field="3" count="1" selected="0">
            <x v="3859"/>
          </reference>
        </references>
      </pivotArea>
    </format>
    <format dxfId="2686">
      <pivotArea dataOnly="0" labelOnly="1" outline="0" fieldPosition="0">
        <references count="1">
          <reference field="1" count="1">
            <x v="367"/>
          </reference>
        </references>
      </pivotArea>
    </format>
    <format dxfId="2685">
      <pivotArea dataOnly="0" labelOnly="1" outline="0" fieldPosition="0">
        <references count="2">
          <reference field="1" count="1" selected="0">
            <x v="367"/>
          </reference>
          <reference field="3" count="1">
            <x v="3859"/>
          </reference>
        </references>
      </pivotArea>
    </format>
    <format dxfId="2684">
      <pivotArea outline="0" fieldPosition="0">
        <references count="2">
          <reference field="1" count="1" selected="0">
            <x v="369"/>
          </reference>
          <reference field="3" count="1" selected="0">
            <x v="3365"/>
          </reference>
        </references>
      </pivotArea>
    </format>
    <format dxfId="2683">
      <pivotArea dataOnly="0" labelOnly="1" outline="0" fieldPosition="0">
        <references count="1">
          <reference field="1" count="1">
            <x v="369"/>
          </reference>
        </references>
      </pivotArea>
    </format>
    <format dxfId="2682">
      <pivotArea dataOnly="0" labelOnly="1" outline="0" fieldPosition="0">
        <references count="2">
          <reference field="1" count="1" selected="0">
            <x v="369"/>
          </reference>
          <reference field="3" count="1">
            <x v="3365"/>
          </reference>
        </references>
      </pivotArea>
    </format>
    <format dxfId="2681">
      <pivotArea outline="0" fieldPosition="0">
        <references count="2">
          <reference field="1" count="1" selected="0">
            <x v="372"/>
          </reference>
          <reference field="3" count="1" selected="0">
            <x v="9"/>
          </reference>
        </references>
      </pivotArea>
    </format>
    <format dxfId="2680">
      <pivotArea dataOnly="0" labelOnly="1" outline="0" fieldPosition="0">
        <references count="1">
          <reference field="1" count="1">
            <x v="372"/>
          </reference>
        </references>
      </pivotArea>
    </format>
    <format dxfId="2679">
      <pivotArea dataOnly="0" labelOnly="1" outline="0" fieldPosition="0">
        <references count="2">
          <reference field="1" count="1" selected="0">
            <x v="372"/>
          </reference>
          <reference field="3" count="1">
            <x v="9"/>
          </reference>
        </references>
      </pivotArea>
    </format>
    <format dxfId="2678">
      <pivotArea outline="0" fieldPosition="0">
        <references count="2">
          <reference field="1" count="1" selected="0">
            <x v="377"/>
          </reference>
          <reference field="3" count="1" selected="0">
            <x v="3859"/>
          </reference>
        </references>
      </pivotArea>
    </format>
    <format dxfId="2677">
      <pivotArea dataOnly="0" labelOnly="1" outline="0" fieldPosition="0">
        <references count="1">
          <reference field="1" count="1">
            <x v="377"/>
          </reference>
        </references>
      </pivotArea>
    </format>
    <format dxfId="2676">
      <pivotArea dataOnly="0" labelOnly="1" outline="0" fieldPosition="0">
        <references count="2">
          <reference field="1" count="1" selected="0">
            <x v="377"/>
          </reference>
          <reference field="3" count="1">
            <x v="3859"/>
          </reference>
        </references>
      </pivotArea>
    </format>
    <format dxfId="2675">
      <pivotArea outline="0" fieldPosition="0">
        <references count="2">
          <reference field="1" count="1" selected="0">
            <x v="379"/>
          </reference>
          <reference field="3" count="1" selected="0">
            <x v="3173"/>
          </reference>
        </references>
      </pivotArea>
    </format>
    <format dxfId="2674">
      <pivotArea dataOnly="0" labelOnly="1" outline="0" fieldPosition="0">
        <references count="1">
          <reference field="1" count="1">
            <x v="379"/>
          </reference>
        </references>
      </pivotArea>
    </format>
    <format dxfId="2673">
      <pivotArea dataOnly="0" labelOnly="1" outline="0" fieldPosition="0">
        <references count="2">
          <reference field="1" count="1" selected="0">
            <x v="379"/>
          </reference>
          <reference field="3" count="1">
            <x v="3173"/>
          </reference>
        </references>
      </pivotArea>
    </format>
    <format dxfId="2672">
      <pivotArea outline="0" fieldPosition="0">
        <references count="2">
          <reference field="1" count="1" selected="0">
            <x v="381"/>
          </reference>
          <reference field="3" count="1" selected="0">
            <x v="3859"/>
          </reference>
        </references>
      </pivotArea>
    </format>
    <format dxfId="2671">
      <pivotArea dataOnly="0" labelOnly="1" outline="0" fieldPosition="0">
        <references count="1">
          <reference field="1" count="1">
            <x v="381"/>
          </reference>
        </references>
      </pivotArea>
    </format>
    <format dxfId="2670">
      <pivotArea dataOnly="0" labelOnly="1" outline="0" fieldPosition="0">
        <references count="2">
          <reference field="1" count="1" selected="0">
            <x v="381"/>
          </reference>
          <reference field="3" count="1">
            <x v="3859"/>
          </reference>
        </references>
      </pivotArea>
    </format>
    <format dxfId="2669">
      <pivotArea outline="0" fieldPosition="0">
        <references count="2">
          <reference field="1" count="1" selected="0">
            <x v="383"/>
          </reference>
          <reference field="3" count="1" selected="0">
            <x v="3365"/>
          </reference>
        </references>
      </pivotArea>
    </format>
    <format dxfId="2668">
      <pivotArea dataOnly="0" labelOnly="1" outline="0" fieldPosition="0">
        <references count="1">
          <reference field="1" count="1">
            <x v="383"/>
          </reference>
        </references>
      </pivotArea>
    </format>
    <format dxfId="2667">
      <pivotArea dataOnly="0" labelOnly="1" outline="0" fieldPosition="0">
        <references count="2">
          <reference field="1" count="1" selected="0">
            <x v="383"/>
          </reference>
          <reference field="3" count="1">
            <x v="3365"/>
          </reference>
        </references>
      </pivotArea>
    </format>
    <format dxfId="2666">
      <pivotArea outline="0" fieldPosition="0">
        <references count="2">
          <reference field="1" count="1" selected="0">
            <x v="402"/>
          </reference>
          <reference field="3" count="1" selected="0">
            <x v="9"/>
          </reference>
        </references>
      </pivotArea>
    </format>
    <format dxfId="2665">
      <pivotArea dataOnly="0" labelOnly="1" outline="0" fieldPosition="0">
        <references count="1">
          <reference field="1" count="1">
            <x v="402"/>
          </reference>
        </references>
      </pivotArea>
    </format>
    <format dxfId="2664">
      <pivotArea dataOnly="0" labelOnly="1" outline="0" fieldPosition="0">
        <references count="2">
          <reference field="1" count="1" selected="0">
            <x v="402"/>
          </reference>
          <reference field="3" count="1">
            <x v="9"/>
          </reference>
        </references>
      </pivotArea>
    </format>
    <format dxfId="2663">
      <pivotArea outline="0" fieldPosition="0">
        <references count="2">
          <reference field="1" count="1" selected="0">
            <x v="407"/>
          </reference>
          <reference field="3" count="1" selected="0">
            <x v="3859"/>
          </reference>
        </references>
      </pivotArea>
    </format>
    <format dxfId="2662">
      <pivotArea dataOnly="0" labelOnly="1" outline="0" fieldPosition="0">
        <references count="1">
          <reference field="1" count="1">
            <x v="407"/>
          </reference>
        </references>
      </pivotArea>
    </format>
    <format dxfId="2661">
      <pivotArea dataOnly="0" labelOnly="1" outline="0" fieldPosition="0">
        <references count="2">
          <reference field="1" count="1" selected="0">
            <x v="407"/>
          </reference>
          <reference field="3" count="1">
            <x v="3859"/>
          </reference>
        </references>
      </pivotArea>
    </format>
    <format dxfId="2660">
      <pivotArea outline="0" fieldPosition="0">
        <references count="2">
          <reference field="1" count="1" selected="0">
            <x v="409"/>
          </reference>
          <reference field="3" count="1" selected="0">
            <x v="3173"/>
          </reference>
        </references>
      </pivotArea>
    </format>
    <format dxfId="2659">
      <pivotArea dataOnly="0" labelOnly="1" outline="0" fieldPosition="0">
        <references count="1">
          <reference field="1" count="1">
            <x v="409"/>
          </reference>
        </references>
      </pivotArea>
    </format>
    <format dxfId="2658">
      <pivotArea dataOnly="0" labelOnly="1" outline="0" fieldPosition="0">
        <references count="2">
          <reference field="1" count="1" selected="0">
            <x v="409"/>
          </reference>
          <reference field="3" count="1">
            <x v="3173"/>
          </reference>
        </references>
      </pivotArea>
    </format>
    <format dxfId="2657">
      <pivotArea outline="0" fieldPosition="0">
        <references count="2">
          <reference field="1" count="1" selected="0">
            <x v="411"/>
          </reference>
          <reference field="3" count="1" selected="0">
            <x v="3859"/>
          </reference>
        </references>
      </pivotArea>
    </format>
    <format dxfId="2656">
      <pivotArea dataOnly="0" labelOnly="1" outline="0" fieldPosition="0">
        <references count="1">
          <reference field="1" count="1">
            <x v="411"/>
          </reference>
        </references>
      </pivotArea>
    </format>
    <format dxfId="2655">
      <pivotArea dataOnly="0" labelOnly="1" outline="0" fieldPosition="0">
        <references count="2">
          <reference field="1" count="1" selected="0">
            <x v="411"/>
          </reference>
          <reference field="3" count="1">
            <x v="3859"/>
          </reference>
        </references>
      </pivotArea>
    </format>
    <format dxfId="2654">
      <pivotArea outline="0" fieldPosition="0">
        <references count="2">
          <reference field="1" count="1" selected="0">
            <x v="413"/>
          </reference>
          <reference field="3" count="1" selected="0">
            <x v="3365"/>
          </reference>
        </references>
      </pivotArea>
    </format>
    <format dxfId="2653">
      <pivotArea dataOnly="0" labelOnly="1" outline="0" fieldPosition="0">
        <references count="1">
          <reference field="1" count="1">
            <x v="413"/>
          </reference>
        </references>
      </pivotArea>
    </format>
    <format dxfId="2652">
      <pivotArea dataOnly="0" labelOnly="1" outline="0" fieldPosition="0">
        <references count="2">
          <reference field="1" count="1" selected="0">
            <x v="413"/>
          </reference>
          <reference field="3" count="1">
            <x v="3365"/>
          </reference>
        </references>
      </pivotArea>
    </format>
    <format dxfId="2651">
      <pivotArea outline="0" fieldPosition="0">
        <references count="2">
          <reference field="1" count="1" selected="0">
            <x v="416"/>
          </reference>
          <reference field="3" count="1" selected="0">
            <x v="9"/>
          </reference>
        </references>
      </pivotArea>
    </format>
    <format dxfId="2650">
      <pivotArea dataOnly="0" labelOnly="1" outline="0" fieldPosition="0">
        <references count="1">
          <reference field="1" count="1">
            <x v="416"/>
          </reference>
        </references>
      </pivotArea>
    </format>
    <format dxfId="2649">
      <pivotArea dataOnly="0" labelOnly="1" outline="0" fieldPosition="0">
        <references count="2">
          <reference field="1" count="1" selected="0">
            <x v="416"/>
          </reference>
          <reference field="3" count="1">
            <x v="9"/>
          </reference>
        </references>
      </pivotArea>
    </format>
    <format dxfId="2648">
      <pivotArea outline="0" fieldPosition="0">
        <references count="2">
          <reference field="1" count="1" selected="0">
            <x v="421"/>
          </reference>
          <reference field="3" count="1" selected="0">
            <x v="3859"/>
          </reference>
        </references>
      </pivotArea>
    </format>
    <format dxfId="2647">
      <pivotArea dataOnly="0" labelOnly="1" outline="0" fieldPosition="0">
        <references count="1">
          <reference field="1" count="1">
            <x v="421"/>
          </reference>
        </references>
      </pivotArea>
    </format>
    <format dxfId="2646">
      <pivotArea dataOnly="0" labelOnly="1" outline="0" fieldPosition="0">
        <references count="2">
          <reference field="1" count="1" selected="0">
            <x v="421"/>
          </reference>
          <reference field="3" count="1">
            <x v="3859"/>
          </reference>
        </references>
      </pivotArea>
    </format>
    <format dxfId="2645">
      <pivotArea outline="0" fieldPosition="0">
        <references count="2">
          <reference field="1" count="1" selected="0">
            <x v="424"/>
          </reference>
          <reference field="3" count="1" selected="0">
            <x v="3173"/>
          </reference>
        </references>
      </pivotArea>
    </format>
    <format dxfId="2644">
      <pivotArea dataOnly="0" labelOnly="1" outline="0" fieldPosition="0">
        <references count="1">
          <reference field="1" count="1">
            <x v="424"/>
          </reference>
        </references>
      </pivotArea>
    </format>
    <format dxfId="2643">
      <pivotArea dataOnly="0" labelOnly="1" outline="0" fieldPosition="0">
        <references count="2">
          <reference field="1" count="1" selected="0">
            <x v="424"/>
          </reference>
          <reference field="3" count="1">
            <x v="3173"/>
          </reference>
        </references>
      </pivotArea>
    </format>
    <format dxfId="2642">
      <pivotArea outline="0" fieldPosition="0">
        <references count="2">
          <reference field="1" count="1" selected="0">
            <x v="426"/>
          </reference>
          <reference field="3" count="1" selected="0">
            <x v="3859"/>
          </reference>
        </references>
      </pivotArea>
    </format>
    <format dxfId="2641">
      <pivotArea dataOnly="0" labelOnly="1" outline="0" fieldPosition="0">
        <references count="1">
          <reference field="1" count="1">
            <x v="426"/>
          </reference>
        </references>
      </pivotArea>
    </format>
    <format dxfId="2640">
      <pivotArea dataOnly="0" labelOnly="1" outline="0" fieldPosition="0">
        <references count="2">
          <reference field="1" count="1" selected="0">
            <x v="426"/>
          </reference>
          <reference field="3" count="1">
            <x v="3859"/>
          </reference>
        </references>
      </pivotArea>
    </format>
    <format dxfId="2639">
      <pivotArea outline="0" fieldPosition="0">
        <references count="2">
          <reference field="1" count="1" selected="0">
            <x v="428"/>
          </reference>
          <reference field="3" count="1" selected="0">
            <x v="3365"/>
          </reference>
        </references>
      </pivotArea>
    </format>
    <format dxfId="2638">
      <pivotArea dataOnly="0" labelOnly="1" outline="0" fieldPosition="0">
        <references count="1">
          <reference field="1" count="1">
            <x v="428"/>
          </reference>
        </references>
      </pivotArea>
    </format>
    <format dxfId="2637">
      <pivotArea dataOnly="0" labelOnly="1" outline="0" fieldPosition="0">
        <references count="2">
          <reference field="1" count="1" selected="0">
            <x v="428"/>
          </reference>
          <reference field="3" count="1">
            <x v="3365"/>
          </reference>
        </references>
      </pivotArea>
    </format>
    <format dxfId="2636">
      <pivotArea outline="0" fieldPosition="0">
        <references count="2">
          <reference field="1" count="1" selected="0">
            <x v="446"/>
          </reference>
          <reference field="3" count="1" selected="0">
            <x v="9"/>
          </reference>
        </references>
      </pivotArea>
    </format>
    <format dxfId="2635">
      <pivotArea dataOnly="0" labelOnly="1" outline="0" fieldPosition="0">
        <references count="1">
          <reference field="1" count="1">
            <x v="446"/>
          </reference>
        </references>
      </pivotArea>
    </format>
    <format dxfId="2634">
      <pivotArea dataOnly="0" labelOnly="1" outline="0" fieldPosition="0">
        <references count="2">
          <reference field="1" count="1" selected="0">
            <x v="446"/>
          </reference>
          <reference field="3" count="1">
            <x v="9"/>
          </reference>
        </references>
      </pivotArea>
    </format>
    <format dxfId="2633">
      <pivotArea outline="0" fieldPosition="0">
        <references count="2">
          <reference field="1" count="1" selected="0">
            <x v="451"/>
          </reference>
          <reference field="3" count="1" selected="0">
            <x v="3859"/>
          </reference>
        </references>
      </pivotArea>
    </format>
    <format dxfId="2632">
      <pivotArea dataOnly="0" labelOnly="1" outline="0" fieldPosition="0">
        <references count="1">
          <reference field="1" count="1">
            <x v="451"/>
          </reference>
        </references>
      </pivotArea>
    </format>
    <format dxfId="2631">
      <pivotArea dataOnly="0" labelOnly="1" outline="0" fieldPosition="0">
        <references count="2">
          <reference field="1" count="1" selected="0">
            <x v="451"/>
          </reference>
          <reference field="3" count="1">
            <x v="3859"/>
          </reference>
        </references>
      </pivotArea>
    </format>
    <format dxfId="2630">
      <pivotArea outline="0" fieldPosition="0">
        <references count="2">
          <reference field="1" count="1" selected="0">
            <x v="453"/>
          </reference>
          <reference field="3" count="1" selected="0">
            <x v="3173"/>
          </reference>
        </references>
      </pivotArea>
    </format>
    <format dxfId="2629">
      <pivotArea dataOnly="0" labelOnly="1" outline="0" fieldPosition="0">
        <references count="1">
          <reference field="1" count="1">
            <x v="453"/>
          </reference>
        </references>
      </pivotArea>
    </format>
    <format dxfId="2628">
      <pivotArea dataOnly="0" labelOnly="1" outline="0" fieldPosition="0">
        <references count="2">
          <reference field="1" count="1" selected="0">
            <x v="453"/>
          </reference>
          <reference field="3" count="1">
            <x v="3173"/>
          </reference>
        </references>
      </pivotArea>
    </format>
    <format dxfId="2627">
      <pivotArea outline="0" fieldPosition="0">
        <references count="2">
          <reference field="1" count="1" selected="0">
            <x v="455"/>
          </reference>
          <reference field="3" count="1" selected="0">
            <x v="3859"/>
          </reference>
        </references>
      </pivotArea>
    </format>
    <format dxfId="2626">
      <pivotArea dataOnly="0" labelOnly="1" outline="0" fieldPosition="0">
        <references count="1">
          <reference field="1" count="1">
            <x v="455"/>
          </reference>
        </references>
      </pivotArea>
    </format>
    <format dxfId="2625">
      <pivotArea dataOnly="0" labelOnly="1" outline="0" fieldPosition="0">
        <references count="2">
          <reference field="1" count="1" selected="0">
            <x v="455"/>
          </reference>
          <reference field="3" count="1">
            <x v="3859"/>
          </reference>
        </references>
      </pivotArea>
    </format>
    <format dxfId="2624">
      <pivotArea outline="0" fieldPosition="0">
        <references count="2">
          <reference field="1" count="1" selected="0">
            <x v="457"/>
          </reference>
          <reference field="3" count="1" selected="0">
            <x v="3365"/>
          </reference>
        </references>
      </pivotArea>
    </format>
    <format dxfId="2623">
      <pivotArea dataOnly="0" labelOnly="1" outline="0" fieldPosition="0">
        <references count="1">
          <reference field="1" count="1">
            <x v="457"/>
          </reference>
        </references>
      </pivotArea>
    </format>
    <format dxfId="2622">
      <pivotArea dataOnly="0" labelOnly="1" outline="0" fieldPosition="0">
        <references count="2">
          <reference field="1" count="1" selected="0">
            <x v="457"/>
          </reference>
          <reference field="3" count="1">
            <x v="3365"/>
          </reference>
        </references>
      </pivotArea>
    </format>
    <format dxfId="2621">
      <pivotArea outline="0" fieldPosition="0">
        <references count="2">
          <reference field="1" count="1" selected="0">
            <x v="461"/>
          </reference>
          <reference field="3" count="1" selected="0">
            <x v="9"/>
          </reference>
        </references>
      </pivotArea>
    </format>
    <format dxfId="2620">
      <pivotArea dataOnly="0" labelOnly="1" outline="0" fieldPosition="0">
        <references count="1">
          <reference field="1" count="1">
            <x v="461"/>
          </reference>
        </references>
      </pivotArea>
    </format>
    <format dxfId="2619">
      <pivotArea dataOnly="0" labelOnly="1" outline="0" fieldPosition="0">
        <references count="2">
          <reference field="1" count="1" selected="0">
            <x v="461"/>
          </reference>
          <reference field="3" count="1">
            <x v="9"/>
          </reference>
        </references>
      </pivotArea>
    </format>
    <format dxfId="2618">
      <pivotArea outline="0" fieldPosition="0">
        <references count="2">
          <reference field="1" count="1" selected="0">
            <x v="466"/>
          </reference>
          <reference field="3" count="1" selected="0">
            <x v="3859"/>
          </reference>
        </references>
      </pivotArea>
    </format>
    <format dxfId="2617">
      <pivotArea dataOnly="0" labelOnly="1" outline="0" fieldPosition="0">
        <references count="1">
          <reference field="1" count="1">
            <x v="466"/>
          </reference>
        </references>
      </pivotArea>
    </format>
    <format dxfId="2616">
      <pivotArea dataOnly="0" labelOnly="1" outline="0" fieldPosition="0">
        <references count="2">
          <reference field="1" count="1" selected="0">
            <x v="466"/>
          </reference>
          <reference field="3" count="1">
            <x v="3859"/>
          </reference>
        </references>
      </pivotArea>
    </format>
    <format dxfId="2615">
      <pivotArea outline="0" fieldPosition="0">
        <references count="2">
          <reference field="1" count="1" selected="0">
            <x v="468"/>
          </reference>
          <reference field="3" count="1" selected="0">
            <x v="3173"/>
          </reference>
        </references>
      </pivotArea>
    </format>
    <format dxfId="2614">
      <pivotArea dataOnly="0" labelOnly="1" outline="0" fieldPosition="0">
        <references count="1">
          <reference field="1" count="1">
            <x v="468"/>
          </reference>
        </references>
      </pivotArea>
    </format>
    <format dxfId="2613">
      <pivotArea dataOnly="0" labelOnly="1" outline="0" fieldPosition="0">
        <references count="2">
          <reference field="1" count="1" selected="0">
            <x v="468"/>
          </reference>
          <reference field="3" count="1">
            <x v="3173"/>
          </reference>
        </references>
      </pivotArea>
    </format>
    <format dxfId="2612">
      <pivotArea outline="0" fieldPosition="0">
        <references count="2">
          <reference field="1" count="1" selected="0">
            <x v="470"/>
          </reference>
          <reference field="3" count="1" selected="0">
            <x v="3859"/>
          </reference>
        </references>
      </pivotArea>
    </format>
    <format dxfId="2611">
      <pivotArea dataOnly="0" labelOnly="1" outline="0" fieldPosition="0">
        <references count="1">
          <reference field="1" count="1">
            <x v="470"/>
          </reference>
        </references>
      </pivotArea>
    </format>
    <format dxfId="2610">
      <pivotArea dataOnly="0" labelOnly="1" outline="0" fieldPosition="0">
        <references count="2">
          <reference field="1" count="1" selected="0">
            <x v="470"/>
          </reference>
          <reference field="3" count="1">
            <x v="3859"/>
          </reference>
        </references>
      </pivotArea>
    </format>
    <format dxfId="2609">
      <pivotArea outline="0" fieldPosition="0">
        <references count="2">
          <reference field="1" count="1" selected="0">
            <x v="472"/>
          </reference>
          <reference field="3" count="1" selected="0">
            <x v="3365"/>
          </reference>
        </references>
      </pivotArea>
    </format>
    <format dxfId="2608">
      <pivotArea dataOnly="0" labelOnly="1" outline="0" fieldPosition="0">
        <references count="1">
          <reference field="1" count="1">
            <x v="472"/>
          </reference>
        </references>
      </pivotArea>
    </format>
    <format dxfId="2607">
      <pivotArea dataOnly="0" labelOnly="1" outline="0" fieldPosition="0">
        <references count="2">
          <reference field="1" count="1" selected="0">
            <x v="472"/>
          </reference>
          <reference field="3" count="1">
            <x v="3365"/>
          </reference>
        </references>
      </pivotArea>
    </format>
    <format dxfId="2606">
      <pivotArea outline="0" fieldPosition="0">
        <references count="2">
          <reference field="1" count="1" selected="0">
            <x v="475"/>
          </reference>
          <reference field="3" count="1" selected="0">
            <x v="9"/>
          </reference>
        </references>
      </pivotArea>
    </format>
    <format dxfId="2605">
      <pivotArea dataOnly="0" labelOnly="1" outline="0" fieldPosition="0">
        <references count="1">
          <reference field="1" count="1">
            <x v="475"/>
          </reference>
        </references>
      </pivotArea>
    </format>
    <format dxfId="2604">
      <pivotArea dataOnly="0" labelOnly="1" outline="0" fieldPosition="0">
        <references count="2">
          <reference field="1" count="1" selected="0">
            <x v="475"/>
          </reference>
          <reference field="3" count="1">
            <x v="9"/>
          </reference>
        </references>
      </pivotArea>
    </format>
    <format dxfId="2603">
      <pivotArea outline="0" fieldPosition="0">
        <references count="2">
          <reference field="1" count="1" selected="0">
            <x v="480"/>
          </reference>
          <reference field="3" count="1" selected="0">
            <x v="3859"/>
          </reference>
        </references>
      </pivotArea>
    </format>
    <format dxfId="2602">
      <pivotArea dataOnly="0" labelOnly="1" outline="0" fieldPosition="0">
        <references count="1">
          <reference field="1" count="1">
            <x v="480"/>
          </reference>
        </references>
      </pivotArea>
    </format>
    <format dxfId="2601">
      <pivotArea dataOnly="0" labelOnly="1" outline="0" fieldPosition="0">
        <references count="2">
          <reference field="1" count="1" selected="0">
            <x v="480"/>
          </reference>
          <reference field="3" count="1">
            <x v="3859"/>
          </reference>
        </references>
      </pivotArea>
    </format>
    <format dxfId="2600">
      <pivotArea outline="0" fieldPosition="0">
        <references count="2">
          <reference field="1" count="1" selected="0">
            <x v="482"/>
          </reference>
          <reference field="3" count="1" selected="0">
            <x v="3173"/>
          </reference>
        </references>
      </pivotArea>
    </format>
    <format dxfId="2599">
      <pivotArea dataOnly="0" labelOnly="1" outline="0" fieldPosition="0">
        <references count="1">
          <reference field="1" count="1">
            <x v="482"/>
          </reference>
        </references>
      </pivotArea>
    </format>
    <format dxfId="2598">
      <pivotArea dataOnly="0" labelOnly="1" outline="0" fieldPosition="0">
        <references count="2">
          <reference field="1" count="1" selected="0">
            <x v="482"/>
          </reference>
          <reference field="3" count="1">
            <x v="3173"/>
          </reference>
        </references>
      </pivotArea>
    </format>
    <format dxfId="2597">
      <pivotArea outline="0" fieldPosition="0">
        <references count="2">
          <reference field="1" count="1" selected="0">
            <x v="484"/>
          </reference>
          <reference field="3" count="1" selected="0">
            <x v="3859"/>
          </reference>
        </references>
      </pivotArea>
    </format>
    <format dxfId="2596">
      <pivotArea dataOnly="0" labelOnly="1" outline="0" fieldPosition="0">
        <references count="1">
          <reference field="1" count="1">
            <x v="484"/>
          </reference>
        </references>
      </pivotArea>
    </format>
    <format dxfId="2595">
      <pivotArea dataOnly="0" labelOnly="1" outline="0" fieldPosition="0">
        <references count="2">
          <reference field="1" count="1" selected="0">
            <x v="484"/>
          </reference>
          <reference field="3" count="1">
            <x v="3859"/>
          </reference>
        </references>
      </pivotArea>
    </format>
    <format dxfId="2594">
      <pivotArea outline="0" fieldPosition="0">
        <references count="2">
          <reference field="1" count="1" selected="0">
            <x v="486"/>
          </reference>
          <reference field="3" count="1" selected="0">
            <x v="3365"/>
          </reference>
        </references>
      </pivotArea>
    </format>
    <format dxfId="2593">
      <pivotArea dataOnly="0" labelOnly="1" outline="0" fieldPosition="0">
        <references count="1">
          <reference field="1" count="1">
            <x v="486"/>
          </reference>
        </references>
      </pivotArea>
    </format>
    <format dxfId="2592">
      <pivotArea dataOnly="0" labelOnly="1" outline="0" fieldPosition="0">
        <references count="2">
          <reference field="1" count="1" selected="0">
            <x v="486"/>
          </reference>
          <reference field="3" count="1">
            <x v="3365"/>
          </reference>
        </references>
      </pivotArea>
    </format>
    <format dxfId="2591">
      <pivotArea outline="0" fieldPosition="0">
        <references count="2">
          <reference field="1" count="1" selected="0">
            <x v="509"/>
          </reference>
          <reference field="3" count="1" selected="0">
            <x v="9"/>
          </reference>
        </references>
      </pivotArea>
    </format>
    <format dxfId="2590">
      <pivotArea dataOnly="0" labelOnly="1" outline="0" fieldPosition="0">
        <references count="1">
          <reference field="1" count="1">
            <x v="509"/>
          </reference>
        </references>
      </pivotArea>
    </format>
    <format dxfId="2589">
      <pivotArea dataOnly="0" labelOnly="1" outline="0" fieldPosition="0">
        <references count="2">
          <reference field="1" count="1" selected="0">
            <x v="509"/>
          </reference>
          <reference field="3" count="1">
            <x v="9"/>
          </reference>
        </references>
      </pivotArea>
    </format>
    <format dxfId="2588">
      <pivotArea outline="0" fieldPosition="0">
        <references count="2">
          <reference field="1" count="1" selected="0">
            <x v="521"/>
          </reference>
          <reference field="3" count="1" selected="0">
            <x v="3859"/>
          </reference>
        </references>
      </pivotArea>
    </format>
    <format dxfId="2587">
      <pivotArea dataOnly="0" labelOnly="1" outline="0" fieldPosition="0">
        <references count="1">
          <reference field="1" count="1">
            <x v="521"/>
          </reference>
        </references>
      </pivotArea>
    </format>
    <format dxfId="2586">
      <pivotArea dataOnly="0" labelOnly="1" outline="0" fieldPosition="0">
        <references count="2">
          <reference field="1" count="1" selected="0">
            <x v="521"/>
          </reference>
          <reference field="3" count="1">
            <x v="3859"/>
          </reference>
        </references>
      </pivotArea>
    </format>
    <format dxfId="2585">
      <pivotArea outline="0" fieldPosition="0">
        <references count="2">
          <reference field="1" count="1" selected="0">
            <x v="523"/>
          </reference>
          <reference field="3" count="1" selected="0">
            <x v="3173"/>
          </reference>
        </references>
      </pivotArea>
    </format>
    <format dxfId="2584">
      <pivotArea dataOnly="0" labelOnly="1" outline="0" fieldPosition="0">
        <references count="1">
          <reference field="1" count="1">
            <x v="523"/>
          </reference>
        </references>
      </pivotArea>
    </format>
    <format dxfId="2583">
      <pivotArea dataOnly="0" labelOnly="1" outline="0" fieldPosition="0">
        <references count="2">
          <reference field="1" count="1" selected="0">
            <x v="523"/>
          </reference>
          <reference field="3" count="1">
            <x v="3173"/>
          </reference>
        </references>
      </pivotArea>
    </format>
    <format dxfId="2582">
      <pivotArea outline="0" fieldPosition="0">
        <references count="2">
          <reference field="1" count="1" selected="0">
            <x v="525"/>
          </reference>
          <reference field="3" count="1" selected="0">
            <x v="3859"/>
          </reference>
        </references>
      </pivotArea>
    </format>
    <format dxfId="2581">
      <pivotArea dataOnly="0" labelOnly="1" outline="0" fieldPosition="0">
        <references count="1">
          <reference field="1" count="1">
            <x v="525"/>
          </reference>
        </references>
      </pivotArea>
    </format>
    <format dxfId="2580">
      <pivotArea dataOnly="0" labelOnly="1" outline="0" fieldPosition="0">
        <references count="2">
          <reference field="1" count="1" selected="0">
            <x v="525"/>
          </reference>
          <reference field="3" count="1">
            <x v="3859"/>
          </reference>
        </references>
      </pivotArea>
    </format>
    <format dxfId="2579">
      <pivotArea outline="0" fieldPosition="0">
        <references count="2">
          <reference field="1" count="1" selected="0">
            <x v="527"/>
          </reference>
          <reference field="3" count="1" selected="0">
            <x v="3365"/>
          </reference>
        </references>
      </pivotArea>
    </format>
    <format dxfId="2578">
      <pivotArea dataOnly="0" labelOnly="1" outline="0" fieldPosition="0">
        <references count="1">
          <reference field="1" count="1">
            <x v="527"/>
          </reference>
        </references>
      </pivotArea>
    </format>
    <format dxfId="2577">
      <pivotArea dataOnly="0" labelOnly="1" outline="0" fieldPosition="0">
        <references count="2">
          <reference field="1" count="1" selected="0">
            <x v="527"/>
          </reference>
          <reference field="3" count="1">
            <x v="3365"/>
          </reference>
        </references>
      </pivotArea>
    </format>
    <format dxfId="2576">
      <pivotArea outline="0" fieldPosition="0">
        <references count="2">
          <reference field="1" count="1" selected="0">
            <x v="530"/>
          </reference>
          <reference field="3" count="1" selected="0">
            <x v="9"/>
          </reference>
        </references>
      </pivotArea>
    </format>
    <format dxfId="2575">
      <pivotArea dataOnly="0" labelOnly="1" outline="0" fieldPosition="0">
        <references count="1">
          <reference field="1" count="1">
            <x v="530"/>
          </reference>
        </references>
      </pivotArea>
    </format>
    <format dxfId="2574">
      <pivotArea dataOnly="0" labelOnly="1" outline="0" fieldPosition="0">
        <references count="2">
          <reference field="1" count="1" selected="0">
            <x v="530"/>
          </reference>
          <reference field="3" count="1">
            <x v="9"/>
          </reference>
        </references>
      </pivotArea>
    </format>
    <format dxfId="2573">
      <pivotArea outline="0" fieldPosition="0">
        <references count="2">
          <reference field="1" count="1" selected="0">
            <x v="535"/>
          </reference>
          <reference field="3" count="1" selected="0">
            <x v="3859"/>
          </reference>
        </references>
      </pivotArea>
    </format>
    <format dxfId="2572">
      <pivotArea dataOnly="0" labelOnly="1" outline="0" fieldPosition="0">
        <references count="1">
          <reference field="1" count="1">
            <x v="535"/>
          </reference>
        </references>
      </pivotArea>
    </format>
    <format dxfId="2571">
      <pivotArea dataOnly="0" labelOnly="1" outline="0" fieldPosition="0">
        <references count="2">
          <reference field="1" count="1" selected="0">
            <x v="535"/>
          </reference>
          <reference field="3" count="1">
            <x v="3859"/>
          </reference>
        </references>
      </pivotArea>
    </format>
    <format dxfId="2570">
      <pivotArea outline="0" fieldPosition="0">
        <references count="2">
          <reference field="1" count="1" selected="0">
            <x v="540"/>
          </reference>
          <reference field="3" count="1" selected="0">
            <x v="3173"/>
          </reference>
        </references>
      </pivotArea>
    </format>
    <format dxfId="2569">
      <pivotArea dataOnly="0" labelOnly="1" outline="0" fieldPosition="0">
        <references count="1">
          <reference field="1" count="1">
            <x v="540"/>
          </reference>
        </references>
      </pivotArea>
    </format>
    <format dxfId="2568">
      <pivotArea dataOnly="0" labelOnly="1" outline="0" fieldPosition="0">
        <references count="2">
          <reference field="1" count="1" selected="0">
            <x v="540"/>
          </reference>
          <reference field="3" count="1">
            <x v="3173"/>
          </reference>
        </references>
      </pivotArea>
    </format>
    <format dxfId="2567">
      <pivotArea outline="0" fieldPosition="0">
        <references count="2">
          <reference field="1" count="1" selected="0">
            <x v="542"/>
          </reference>
          <reference field="3" count="1" selected="0">
            <x v="3859"/>
          </reference>
        </references>
      </pivotArea>
    </format>
    <format dxfId="2566">
      <pivotArea dataOnly="0" labelOnly="1" outline="0" fieldPosition="0">
        <references count="1">
          <reference field="1" count="1">
            <x v="542"/>
          </reference>
        </references>
      </pivotArea>
    </format>
    <format dxfId="2565">
      <pivotArea dataOnly="0" labelOnly="1" outline="0" fieldPosition="0">
        <references count="2">
          <reference field="1" count="1" selected="0">
            <x v="542"/>
          </reference>
          <reference field="3" count="1">
            <x v="3859"/>
          </reference>
        </references>
      </pivotArea>
    </format>
    <format dxfId="2564">
      <pivotArea outline="0" fieldPosition="0">
        <references count="2">
          <reference field="1" count="1" selected="0">
            <x v="545"/>
          </reference>
          <reference field="3" count="1" selected="0">
            <x v="3365"/>
          </reference>
        </references>
      </pivotArea>
    </format>
    <format dxfId="2563">
      <pivotArea dataOnly="0" labelOnly="1" outline="0" fieldPosition="0">
        <references count="1">
          <reference field="1" count="1">
            <x v="545"/>
          </reference>
        </references>
      </pivotArea>
    </format>
    <format dxfId="2562">
      <pivotArea dataOnly="0" labelOnly="1" outline="0" fieldPosition="0">
        <references count="2">
          <reference field="1" count="1" selected="0">
            <x v="545"/>
          </reference>
          <reference field="3" count="1">
            <x v="3365"/>
          </reference>
        </references>
      </pivotArea>
    </format>
    <format dxfId="2561">
      <pivotArea outline="0" fieldPosition="0">
        <references count="2">
          <reference field="1" count="1" selected="0">
            <x v="552"/>
          </reference>
          <reference field="3" count="1" selected="0">
            <x v="9"/>
          </reference>
        </references>
      </pivotArea>
    </format>
    <format dxfId="2560">
      <pivotArea dataOnly="0" labelOnly="1" outline="0" fieldPosition="0">
        <references count="1">
          <reference field="1" count="1">
            <x v="552"/>
          </reference>
        </references>
      </pivotArea>
    </format>
    <format dxfId="2559">
      <pivotArea dataOnly="0" labelOnly="1" outline="0" fieldPosition="0">
        <references count="2">
          <reference field="1" count="1" selected="0">
            <x v="552"/>
          </reference>
          <reference field="3" count="1">
            <x v="9"/>
          </reference>
        </references>
      </pivotArea>
    </format>
    <format dxfId="2558">
      <pivotArea outline="0" fieldPosition="0">
        <references count="2">
          <reference field="1" count="1" selected="0">
            <x v="557"/>
          </reference>
          <reference field="3" count="1" selected="0">
            <x v="3859"/>
          </reference>
        </references>
      </pivotArea>
    </format>
    <format dxfId="2557">
      <pivotArea dataOnly="0" labelOnly="1" outline="0" fieldPosition="0">
        <references count="1">
          <reference field="1" count="1">
            <x v="557"/>
          </reference>
        </references>
      </pivotArea>
    </format>
    <format dxfId="2556">
      <pivotArea dataOnly="0" labelOnly="1" outline="0" fieldPosition="0">
        <references count="2">
          <reference field="1" count="1" selected="0">
            <x v="557"/>
          </reference>
          <reference field="3" count="1">
            <x v="3859"/>
          </reference>
        </references>
      </pivotArea>
    </format>
    <format dxfId="2555">
      <pivotArea outline="0" fieldPosition="0">
        <references count="2">
          <reference field="1" count="1" selected="0">
            <x v="559"/>
          </reference>
          <reference field="3" count="1" selected="0">
            <x v="3173"/>
          </reference>
        </references>
      </pivotArea>
    </format>
    <format dxfId="2554">
      <pivotArea dataOnly="0" labelOnly="1" outline="0" fieldPosition="0">
        <references count="1">
          <reference field="1" count="1">
            <x v="559"/>
          </reference>
        </references>
      </pivotArea>
    </format>
    <format dxfId="2553">
      <pivotArea dataOnly="0" labelOnly="1" outline="0" fieldPosition="0">
        <references count="2">
          <reference field="1" count="1" selected="0">
            <x v="559"/>
          </reference>
          <reference field="3" count="1">
            <x v="3173"/>
          </reference>
        </references>
      </pivotArea>
    </format>
    <format dxfId="2552">
      <pivotArea outline="0" fieldPosition="0">
        <references count="2">
          <reference field="1" count="1" selected="0">
            <x v="561"/>
          </reference>
          <reference field="3" count="1" selected="0">
            <x v="3859"/>
          </reference>
        </references>
      </pivotArea>
    </format>
    <format dxfId="2551">
      <pivotArea dataOnly="0" labelOnly="1" outline="0" fieldPosition="0">
        <references count="1">
          <reference field="1" count="1">
            <x v="561"/>
          </reference>
        </references>
      </pivotArea>
    </format>
    <format dxfId="2550">
      <pivotArea dataOnly="0" labelOnly="1" outline="0" fieldPosition="0">
        <references count="2">
          <reference field="1" count="1" selected="0">
            <x v="561"/>
          </reference>
          <reference field="3" count="1">
            <x v="3859"/>
          </reference>
        </references>
      </pivotArea>
    </format>
    <format dxfId="2549">
      <pivotArea outline="0" fieldPosition="0">
        <references count="2">
          <reference field="1" count="1" selected="0">
            <x v="563"/>
          </reference>
          <reference field="3" count="1" selected="0">
            <x v="3365"/>
          </reference>
        </references>
      </pivotArea>
    </format>
    <format dxfId="2548">
      <pivotArea dataOnly="0" labelOnly="1" outline="0" fieldPosition="0">
        <references count="1">
          <reference field="1" count="1">
            <x v="563"/>
          </reference>
        </references>
      </pivotArea>
    </format>
    <format dxfId="2547">
      <pivotArea dataOnly="0" labelOnly="1" outline="0" fieldPosition="0">
        <references count="2">
          <reference field="1" count="1" selected="0">
            <x v="563"/>
          </reference>
          <reference field="3" count="1">
            <x v="3365"/>
          </reference>
        </references>
      </pivotArea>
    </format>
    <format dxfId="2546">
      <pivotArea outline="0" fieldPosition="0">
        <references count="2">
          <reference field="1" count="1" selected="0">
            <x v="566"/>
          </reference>
          <reference field="3" count="1" selected="0">
            <x v="9"/>
          </reference>
        </references>
      </pivotArea>
    </format>
    <format dxfId="2545">
      <pivotArea dataOnly="0" labelOnly="1" outline="0" fieldPosition="0">
        <references count="1">
          <reference field="1" count="1">
            <x v="566"/>
          </reference>
        </references>
      </pivotArea>
    </format>
    <format dxfId="2544">
      <pivotArea dataOnly="0" labelOnly="1" outline="0" fieldPosition="0">
        <references count="2">
          <reference field="1" count="1" selected="0">
            <x v="566"/>
          </reference>
          <reference field="3" count="1">
            <x v="9"/>
          </reference>
        </references>
      </pivotArea>
    </format>
    <format dxfId="2543">
      <pivotArea outline="0" fieldPosition="0">
        <references count="2">
          <reference field="1" count="1" selected="0">
            <x v="583"/>
          </reference>
          <reference field="3" count="1" selected="0">
            <x v="3859"/>
          </reference>
        </references>
      </pivotArea>
    </format>
    <format dxfId="2542">
      <pivotArea dataOnly="0" labelOnly="1" outline="0" fieldPosition="0">
        <references count="1">
          <reference field="1" count="1">
            <x v="583"/>
          </reference>
        </references>
      </pivotArea>
    </format>
    <format dxfId="2541">
      <pivotArea dataOnly="0" labelOnly="1" outline="0" fieldPosition="0">
        <references count="2">
          <reference field="1" count="1" selected="0">
            <x v="583"/>
          </reference>
          <reference field="3" count="1">
            <x v="3859"/>
          </reference>
        </references>
      </pivotArea>
    </format>
    <format dxfId="2540">
      <pivotArea outline="0" fieldPosition="0">
        <references count="2">
          <reference field="1" count="1" selected="0">
            <x v="585"/>
          </reference>
          <reference field="3" count="1" selected="0">
            <x v="3173"/>
          </reference>
        </references>
      </pivotArea>
    </format>
    <format dxfId="2539">
      <pivotArea dataOnly="0" labelOnly="1" outline="0" fieldPosition="0">
        <references count="1">
          <reference field="1" count="1">
            <x v="585"/>
          </reference>
        </references>
      </pivotArea>
    </format>
    <format dxfId="2538">
      <pivotArea dataOnly="0" labelOnly="1" outline="0" fieldPosition="0">
        <references count="2">
          <reference field="1" count="1" selected="0">
            <x v="585"/>
          </reference>
          <reference field="3" count="1">
            <x v="3173"/>
          </reference>
        </references>
      </pivotArea>
    </format>
    <format dxfId="2537">
      <pivotArea outline="0" fieldPosition="0">
        <references count="2">
          <reference field="1" count="1" selected="0">
            <x v="587"/>
          </reference>
          <reference field="3" count="1" selected="0">
            <x v="3859"/>
          </reference>
        </references>
      </pivotArea>
    </format>
    <format dxfId="2536">
      <pivotArea dataOnly="0" labelOnly="1" outline="0" fieldPosition="0">
        <references count="1">
          <reference field="1" count="1">
            <x v="587"/>
          </reference>
        </references>
      </pivotArea>
    </format>
    <format dxfId="2535">
      <pivotArea dataOnly="0" labelOnly="1" outline="0" fieldPosition="0">
        <references count="2">
          <reference field="1" count="1" selected="0">
            <x v="587"/>
          </reference>
          <reference field="3" count="1">
            <x v="3859"/>
          </reference>
        </references>
      </pivotArea>
    </format>
    <format dxfId="2534">
      <pivotArea outline="0" fieldPosition="0">
        <references count="2">
          <reference field="1" count="1" selected="0">
            <x v="589"/>
          </reference>
          <reference field="3" count="1" selected="0">
            <x v="3365"/>
          </reference>
        </references>
      </pivotArea>
    </format>
    <format dxfId="2533">
      <pivotArea dataOnly="0" labelOnly="1" outline="0" fieldPosition="0">
        <references count="1">
          <reference field="1" count="1">
            <x v="589"/>
          </reference>
        </references>
      </pivotArea>
    </format>
    <format dxfId="2532">
      <pivotArea dataOnly="0" labelOnly="1" outline="0" fieldPosition="0">
        <references count="2">
          <reference field="1" count="1" selected="0">
            <x v="589"/>
          </reference>
          <reference field="3" count="1">
            <x v="3365"/>
          </reference>
        </references>
      </pivotArea>
    </format>
    <format dxfId="2531">
      <pivotArea outline="0" fieldPosition="0">
        <references count="2">
          <reference field="1" count="1" selected="0">
            <x v="592"/>
          </reference>
          <reference field="3" count="1" selected="0">
            <x v="9"/>
          </reference>
        </references>
      </pivotArea>
    </format>
    <format dxfId="2530">
      <pivotArea dataOnly="0" labelOnly="1" outline="0" fieldPosition="0">
        <references count="1">
          <reference field="1" count="1">
            <x v="592"/>
          </reference>
        </references>
      </pivotArea>
    </format>
    <format dxfId="2529">
      <pivotArea dataOnly="0" labelOnly="1" outline="0" fieldPosition="0">
        <references count="2">
          <reference field="1" count="1" selected="0">
            <x v="592"/>
          </reference>
          <reference field="3" count="1">
            <x v="9"/>
          </reference>
        </references>
      </pivotArea>
    </format>
    <format dxfId="2528">
      <pivotArea outline="0" fieldPosition="0">
        <references count="2">
          <reference field="1" count="1" selected="0">
            <x v="597"/>
          </reference>
          <reference field="3" count="1" selected="0">
            <x v="3859"/>
          </reference>
        </references>
      </pivotArea>
    </format>
    <format dxfId="2527">
      <pivotArea dataOnly="0" labelOnly="1" outline="0" fieldPosition="0">
        <references count="1">
          <reference field="1" count="1">
            <x v="597"/>
          </reference>
        </references>
      </pivotArea>
    </format>
    <format dxfId="2526">
      <pivotArea dataOnly="0" labelOnly="1" outline="0" fieldPosition="0">
        <references count="2">
          <reference field="1" count="1" selected="0">
            <x v="597"/>
          </reference>
          <reference field="3" count="1">
            <x v="3859"/>
          </reference>
        </references>
      </pivotArea>
    </format>
    <format dxfId="2525">
      <pivotArea outline="0" fieldPosition="0">
        <references count="2">
          <reference field="1" count="1" selected="0">
            <x v="599"/>
          </reference>
          <reference field="3" count="1" selected="0">
            <x v="3173"/>
          </reference>
        </references>
      </pivotArea>
    </format>
    <format dxfId="2524">
      <pivotArea dataOnly="0" labelOnly="1" outline="0" fieldPosition="0">
        <references count="1">
          <reference field="1" count="1">
            <x v="599"/>
          </reference>
        </references>
      </pivotArea>
    </format>
    <format dxfId="2523">
      <pivotArea dataOnly="0" labelOnly="1" outline="0" fieldPosition="0">
        <references count="2">
          <reference field="1" count="1" selected="0">
            <x v="599"/>
          </reference>
          <reference field="3" count="1">
            <x v="3173"/>
          </reference>
        </references>
      </pivotArea>
    </format>
    <format dxfId="2522">
      <pivotArea outline="0" fieldPosition="0">
        <references count="2">
          <reference field="1" count="1" selected="0">
            <x v="601"/>
          </reference>
          <reference field="3" count="1" selected="0">
            <x v="3859"/>
          </reference>
        </references>
      </pivotArea>
    </format>
    <format dxfId="2521">
      <pivotArea dataOnly="0" labelOnly="1" outline="0" fieldPosition="0">
        <references count="1">
          <reference field="1" count="1">
            <x v="601"/>
          </reference>
        </references>
      </pivotArea>
    </format>
    <format dxfId="2520">
      <pivotArea dataOnly="0" labelOnly="1" outline="0" fieldPosition="0">
        <references count="2">
          <reference field="1" count="1" selected="0">
            <x v="601"/>
          </reference>
          <reference field="3" count="1">
            <x v="3859"/>
          </reference>
        </references>
      </pivotArea>
    </format>
    <format dxfId="2519">
      <pivotArea outline="0" fieldPosition="0">
        <references count="2">
          <reference field="1" count="1" selected="0">
            <x v="603"/>
          </reference>
          <reference field="3" count="1" selected="0">
            <x v="3365"/>
          </reference>
        </references>
      </pivotArea>
    </format>
    <format dxfId="2518">
      <pivotArea dataOnly="0" labelOnly="1" outline="0" fieldPosition="0">
        <references count="1">
          <reference field="1" count="1">
            <x v="603"/>
          </reference>
        </references>
      </pivotArea>
    </format>
    <format dxfId="2517">
      <pivotArea dataOnly="0" labelOnly="1" outline="0" fieldPosition="0">
        <references count="2">
          <reference field="1" count="1" selected="0">
            <x v="603"/>
          </reference>
          <reference field="3" count="1">
            <x v="3365"/>
          </reference>
        </references>
      </pivotArea>
    </format>
    <format dxfId="2516">
      <pivotArea outline="0" fieldPosition="0">
        <references count="2">
          <reference field="1" count="1" selected="0">
            <x v="606"/>
          </reference>
          <reference field="3" count="1" selected="0">
            <x v="9"/>
          </reference>
        </references>
      </pivotArea>
    </format>
    <format dxfId="2515">
      <pivotArea dataOnly="0" labelOnly="1" outline="0" fieldPosition="0">
        <references count="1">
          <reference field="1" count="1">
            <x v="606"/>
          </reference>
        </references>
      </pivotArea>
    </format>
    <format dxfId="2514">
      <pivotArea dataOnly="0" labelOnly="1" outline="0" fieldPosition="0">
        <references count="2">
          <reference field="1" count="1" selected="0">
            <x v="606"/>
          </reference>
          <reference field="3" count="1">
            <x v="9"/>
          </reference>
        </references>
      </pivotArea>
    </format>
    <format dxfId="2513">
      <pivotArea outline="0" fieldPosition="0">
        <references count="2">
          <reference field="1" count="1" selected="0">
            <x v="611"/>
          </reference>
          <reference field="3" count="1" selected="0">
            <x v="3859"/>
          </reference>
        </references>
      </pivotArea>
    </format>
    <format dxfId="2512">
      <pivotArea dataOnly="0" labelOnly="1" outline="0" fieldPosition="0">
        <references count="1">
          <reference field="1" count="1">
            <x v="611"/>
          </reference>
        </references>
      </pivotArea>
    </format>
    <format dxfId="2511">
      <pivotArea dataOnly="0" labelOnly="1" outline="0" fieldPosition="0">
        <references count="2">
          <reference field="1" count="1" selected="0">
            <x v="611"/>
          </reference>
          <reference field="3" count="1">
            <x v="3859"/>
          </reference>
        </references>
      </pivotArea>
    </format>
    <format dxfId="2510">
      <pivotArea outline="0" fieldPosition="0">
        <references count="2">
          <reference field="1" count="1" selected="0">
            <x v="613"/>
          </reference>
          <reference field="3" count="1" selected="0">
            <x v="3173"/>
          </reference>
        </references>
      </pivotArea>
    </format>
    <format dxfId="2509">
      <pivotArea dataOnly="0" labelOnly="1" outline="0" fieldPosition="0">
        <references count="1">
          <reference field="1" count="1">
            <x v="613"/>
          </reference>
        </references>
      </pivotArea>
    </format>
    <format dxfId="2508">
      <pivotArea dataOnly="0" labelOnly="1" outline="0" fieldPosition="0">
        <references count="2">
          <reference field="1" count="1" selected="0">
            <x v="613"/>
          </reference>
          <reference field="3" count="1">
            <x v="3173"/>
          </reference>
        </references>
      </pivotArea>
    </format>
    <format dxfId="2507">
      <pivotArea outline="0" fieldPosition="0">
        <references count="2">
          <reference field="1" count="1" selected="0">
            <x v="615"/>
          </reference>
          <reference field="3" count="1" selected="0">
            <x v="3859"/>
          </reference>
        </references>
      </pivotArea>
    </format>
    <format dxfId="2506">
      <pivotArea dataOnly="0" labelOnly="1" outline="0" fieldPosition="0">
        <references count="1">
          <reference field="1" count="1">
            <x v="615"/>
          </reference>
        </references>
      </pivotArea>
    </format>
    <format dxfId="2505">
      <pivotArea dataOnly="0" labelOnly="1" outline="0" fieldPosition="0">
        <references count="2">
          <reference field="1" count="1" selected="0">
            <x v="615"/>
          </reference>
          <reference field="3" count="1">
            <x v="3859"/>
          </reference>
        </references>
      </pivotArea>
    </format>
    <format dxfId="2504">
      <pivotArea outline="0" fieldPosition="0">
        <references count="2">
          <reference field="1" count="1" selected="0">
            <x v="617"/>
          </reference>
          <reference field="3" count="1" selected="0">
            <x v="3365"/>
          </reference>
        </references>
      </pivotArea>
    </format>
    <format dxfId="2503">
      <pivotArea dataOnly="0" labelOnly="1" outline="0" fieldPosition="0">
        <references count="1">
          <reference field="1" count="1">
            <x v="617"/>
          </reference>
        </references>
      </pivotArea>
    </format>
    <format dxfId="2502">
      <pivotArea dataOnly="0" labelOnly="1" outline="0" fieldPosition="0">
        <references count="2">
          <reference field="1" count="1" selected="0">
            <x v="617"/>
          </reference>
          <reference field="3" count="1">
            <x v="3365"/>
          </reference>
        </references>
      </pivotArea>
    </format>
    <format dxfId="2501">
      <pivotArea outline="0" fieldPosition="0">
        <references count="2">
          <reference field="1" count="1" selected="0">
            <x v="620"/>
          </reference>
          <reference field="3" count="1" selected="0">
            <x v="9"/>
          </reference>
        </references>
      </pivotArea>
    </format>
    <format dxfId="2500">
      <pivotArea dataOnly="0" labelOnly="1" outline="0" fieldPosition="0">
        <references count="1">
          <reference field="1" count="1">
            <x v="620"/>
          </reference>
        </references>
      </pivotArea>
    </format>
    <format dxfId="2499">
      <pivotArea dataOnly="0" labelOnly="1" outline="0" fieldPosition="0">
        <references count="2">
          <reference field="1" count="1" selected="0">
            <x v="620"/>
          </reference>
          <reference field="3" count="1">
            <x v="9"/>
          </reference>
        </references>
      </pivotArea>
    </format>
    <format dxfId="2498">
      <pivotArea outline="0" fieldPosition="0">
        <references count="2">
          <reference field="1" count="1" selected="0">
            <x v="625"/>
          </reference>
          <reference field="3" count="1" selected="0">
            <x v="3859"/>
          </reference>
        </references>
      </pivotArea>
    </format>
    <format dxfId="2497">
      <pivotArea dataOnly="0" labelOnly="1" outline="0" fieldPosition="0">
        <references count="1">
          <reference field="1" count="1">
            <x v="625"/>
          </reference>
        </references>
      </pivotArea>
    </format>
    <format dxfId="2496">
      <pivotArea dataOnly="0" labelOnly="1" outline="0" fieldPosition="0">
        <references count="2">
          <reference field="1" count="1" selected="0">
            <x v="625"/>
          </reference>
          <reference field="3" count="1">
            <x v="3859"/>
          </reference>
        </references>
      </pivotArea>
    </format>
    <format dxfId="2495">
      <pivotArea outline="0" fieldPosition="0">
        <references count="2">
          <reference field="1" count="1" selected="0">
            <x v="627"/>
          </reference>
          <reference field="3" count="1" selected="0">
            <x v="3173"/>
          </reference>
        </references>
      </pivotArea>
    </format>
    <format dxfId="2494">
      <pivotArea dataOnly="0" labelOnly="1" outline="0" fieldPosition="0">
        <references count="1">
          <reference field="1" count="1">
            <x v="627"/>
          </reference>
        </references>
      </pivotArea>
    </format>
    <format dxfId="2493">
      <pivotArea dataOnly="0" labelOnly="1" outline="0" fieldPosition="0">
        <references count="2">
          <reference field="1" count="1" selected="0">
            <x v="627"/>
          </reference>
          <reference field="3" count="1">
            <x v="3173"/>
          </reference>
        </references>
      </pivotArea>
    </format>
    <format dxfId="2492">
      <pivotArea outline="0" fieldPosition="0">
        <references count="2">
          <reference field="1" count="1" selected="0">
            <x v="629"/>
          </reference>
          <reference field="3" count="1" selected="0">
            <x v="3859"/>
          </reference>
        </references>
      </pivotArea>
    </format>
    <format dxfId="2491">
      <pivotArea dataOnly="0" labelOnly="1" outline="0" fieldPosition="0">
        <references count="1">
          <reference field="1" count="1">
            <x v="629"/>
          </reference>
        </references>
      </pivotArea>
    </format>
    <format dxfId="2490">
      <pivotArea dataOnly="0" labelOnly="1" outline="0" fieldPosition="0">
        <references count="2">
          <reference field="1" count="1" selected="0">
            <x v="629"/>
          </reference>
          <reference field="3" count="1">
            <x v="3859"/>
          </reference>
        </references>
      </pivotArea>
    </format>
    <format dxfId="2489">
      <pivotArea outline="0" fieldPosition="0">
        <references count="2">
          <reference field="1" count="1" selected="0">
            <x v="631"/>
          </reference>
          <reference field="3" count="1" selected="0">
            <x v="3365"/>
          </reference>
        </references>
      </pivotArea>
    </format>
    <format dxfId="2488">
      <pivotArea dataOnly="0" labelOnly="1" outline="0" fieldPosition="0">
        <references count="1">
          <reference field="1" count="1">
            <x v="631"/>
          </reference>
        </references>
      </pivotArea>
    </format>
    <format dxfId="2487">
      <pivotArea dataOnly="0" labelOnly="1" outline="0" fieldPosition="0">
        <references count="2">
          <reference field="1" count="1" selected="0">
            <x v="631"/>
          </reference>
          <reference field="3" count="1">
            <x v="3365"/>
          </reference>
        </references>
      </pivotArea>
    </format>
    <format dxfId="2486">
      <pivotArea outline="0" fieldPosition="0">
        <references count="2">
          <reference field="1" count="1" selected="0">
            <x v="634"/>
          </reference>
          <reference field="3" count="1" selected="0">
            <x v="9"/>
          </reference>
        </references>
      </pivotArea>
    </format>
    <format dxfId="2485">
      <pivotArea dataOnly="0" labelOnly="1" outline="0" fieldPosition="0">
        <references count="1">
          <reference field="1" count="1">
            <x v="634"/>
          </reference>
        </references>
      </pivotArea>
    </format>
    <format dxfId="2484">
      <pivotArea dataOnly="0" labelOnly="1" outline="0" fieldPosition="0">
        <references count="2">
          <reference field="1" count="1" selected="0">
            <x v="634"/>
          </reference>
          <reference field="3" count="1">
            <x v="9"/>
          </reference>
        </references>
      </pivotArea>
    </format>
    <format dxfId="2483">
      <pivotArea outline="0" fieldPosition="0">
        <references count="2">
          <reference field="1" count="1" selected="0">
            <x v="639"/>
          </reference>
          <reference field="3" count="1" selected="0">
            <x v="3859"/>
          </reference>
        </references>
      </pivotArea>
    </format>
    <format dxfId="2482">
      <pivotArea dataOnly="0" labelOnly="1" outline="0" fieldPosition="0">
        <references count="1">
          <reference field="1" count="1">
            <x v="639"/>
          </reference>
        </references>
      </pivotArea>
    </format>
    <format dxfId="2481">
      <pivotArea dataOnly="0" labelOnly="1" outline="0" fieldPosition="0">
        <references count="2">
          <reference field="1" count="1" selected="0">
            <x v="639"/>
          </reference>
          <reference field="3" count="1">
            <x v="3859"/>
          </reference>
        </references>
      </pivotArea>
    </format>
    <format dxfId="2480">
      <pivotArea outline="0" fieldPosition="0">
        <references count="2">
          <reference field="1" count="1" selected="0">
            <x v="641"/>
          </reference>
          <reference field="3" count="1" selected="0">
            <x v="3173"/>
          </reference>
        </references>
      </pivotArea>
    </format>
    <format dxfId="2479">
      <pivotArea dataOnly="0" labelOnly="1" outline="0" fieldPosition="0">
        <references count="1">
          <reference field="1" count="1">
            <x v="641"/>
          </reference>
        </references>
      </pivotArea>
    </format>
    <format dxfId="2478">
      <pivotArea dataOnly="0" labelOnly="1" outline="0" fieldPosition="0">
        <references count="2">
          <reference field="1" count="1" selected="0">
            <x v="641"/>
          </reference>
          <reference field="3" count="1">
            <x v="3173"/>
          </reference>
        </references>
      </pivotArea>
    </format>
    <format dxfId="2477">
      <pivotArea outline="0" fieldPosition="0">
        <references count="2">
          <reference field="1" count="1" selected="0">
            <x v="643"/>
          </reference>
          <reference field="3" count="1" selected="0">
            <x v="3859"/>
          </reference>
        </references>
      </pivotArea>
    </format>
    <format dxfId="2476">
      <pivotArea dataOnly="0" labelOnly="1" outline="0" fieldPosition="0">
        <references count="1">
          <reference field="1" count="1">
            <x v="643"/>
          </reference>
        </references>
      </pivotArea>
    </format>
    <format dxfId="2475">
      <pivotArea dataOnly="0" labelOnly="1" outline="0" fieldPosition="0">
        <references count="2">
          <reference field="1" count="1" selected="0">
            <x v="643"/>
          </reference>
          <reference field="3" count="1">
            <x v="3859"/>
          </reference>
        </references>
      </pivotArea>
    </format>
    <format dxfId="2474">
      <pivotArea outline="0" fieldPosition="0">
        <references count="2">
          <reference field="1" count="1" selected="0">
            <x v="645"/>
          </reference>
          <reference field="3" count="1" selected="0">
            <x v="3365"/>
          </reference>
        </references>
      </pivotArea>
    </format>
    <format dxfId="2473">
      <pivotArea dataOnly="0" labelOnly="1" outline="0" fieldPosition="0">
        <references count="1">
          <reference field="1" count="1">
            <x v="645"/>
          </reference>
        </references>
      </pivotArea>
    </format>
    <format dxfId="2472">
      <pivotArea dataOnly="0" labelOnly="1" outline="0" fieldPosition="0">
        <references count="2">
          <reference field="1" count="1" selected="0">
            <x v="645"/>
          </reference>
          <reference field="3" count="1">
            <x v="3365"/>
          </reference>
        </references>
      </pivotArea>
    </format>
    <format dxfId="2471">
      <pivotArea outline="0" fieldPosition="0">
        <references count="2">
          <reference field="1" count="1" selected="0">
            <x v="685"/>
          </reference>
          <reference field="3" count="1" selected="0">
            <x v="9"/>
          </reference>
        </references>
      </pivotArea>
    </format>
    <format dxfId="2470">
      <pivotArea dataOnly="0" labelOnly="1" outline="0" fieldPosition="0">
        <references count="1">
          <reference field="1" count="1">
            <x v="685"/>
          </reference>
        </references>
      </pivotArea>
    </format>
    <format dxfId="2469">
      <pivotArea dataOnly="0" labelOnly="1" outline="0" fieldPosition="0">
        <references count="2">
          <reference field="1" count="1" selected="0">
            <x v="685"/>
          </reference>
          <reference field="3" count="1">
            <x v="9"/>
          </reference>
        </references>
      </pivotArea>
    </format>
    <format dxfId="2468">
      <pivotArea outline="0" fieldPosition="0">
        <references count="2">
          <reference field="1" count="1" selected="0">
            <x v="690"/>
          </reference>
          <reference field="3" count="1" selected="0">
            <x v="3859"/>
          </reference>
        </references>
      </pivotArea>
    </format>
    <format dxfId="2467">
      <pivotArea dataOnly="0" labelOnly="1" outline="0" fieldPosition="0">
        <references count="1">
          <reference field="1" count="1">
            <x v="690"/>
          </reference>
        </references>
      </pivotArea>
    </format>
    <format dxfId="2466">
      <pivotArea dataOnly="0" labelOnly="1" outline="0" fieldPosition="0">
        <references count="2">
          <reference field="1" count="1" selected="0">
            <x v="690"/>
          </reference>
          <reference field="3" count="1">
            <x v="3859"/>
          </reference>
        </references>
      </pivotArea>
    </format>
    <format dxfId="2465">
      <pivotArea outline="0" fieldPosition="0">
        <references count="2">
          <reference field="1" count="1" selected="0">
            <x v="693"/>
          </reference>
          <reference field="3" count="1" selected="0">
            <x v="3173"/>
          </reference>
        </references>
      </pivotArea>
    </format>
    <format dxfId="2464">
      <pivotArea dataOnly="0" labelOnly="1" outline="0" fieldPosition="0">
        <references count="1">
          <reference field="1" count="1">
            <x v="693"/>
          </reference>
        </references>
      </pivotArea>
    </format>
    <format dxfId="2463">
      <pivotArea dataOnly="0" labelOnly="1" outline="0" fieldPosition="0">
        <references count="2">
          <reference field="1" count="1" selected="0">
            <x v="693"/>
          </reference>
          <reference field="3" count="1">
            <x v="3173"/>
          </reference>
        </references>
      </pivotArea>
    </format>
    <format dxfId="2462">
      <pivotArea outline="0" fieldPosition="0">
        <references count="2">
          <reference field="1" count="1" selected="0">
            <x v="695"/>
          </reference>
          <reference field="3" count="1" selected="0">
            <x v="3859"/>
          </reference>
        </references>
      </pivotArea>
    </format>
    <format dxfId="2461">
      <pivotArea dataOnly="0" labelOnly="1" outline="0" fieldPosition="0">
        <references count="1">
          <reference field="1" count="1">
            <x v="695"/>
          </reference>
        </references>
      </pivotArea>
    </format>
    <format dxfId="2460">
      <pivotArea dataOnly="0" labelOnly="1" outline="0" fieldPosition="0">
        <references count="2">
          <reference field="1" count="1" selected="0">
            <x v="695"/>
          </reference>
          <reference field="3" count="1">
            <x v="3859"/>
          </reference>
        </references>
      </pivotArea>
    </format>
    <format dxfId="2459">
      <pivotArea outline="0" fieldPosition="0">
        <references count="2">
          <reference field="1" count="1" selected="0">
            <x v="701"/>
          </reference>
          <reference field="3" count="1" selected="0">
            <x v="3365"/>
          </reference>
        </references>
      </pivotArea>
    </format>
    <format dxfId="2458">
      <pivotArea dataOnly="0" labelOnly="1" outline="0" fieldPosition="0">
        <references count="1">
          <reference field="1" count="1">
            <x v="701"/>
          </reference>
        </references>
      </pivotArea>
    </format>
    <format dxfId="2457">
      <pivotArea dataOnly="0" labelOnly="1" outline="0" fieldPosition="0">
        <references count="2">
          <reference field="1" count="1" selected="0">
            <x v="701"/>
          </reference>
          <reference field="3" count="1">
            <x v="3365"/>
          </reference>
        </references>
      </pivotArea>
    </format>
    <format dxfId="2456">
      <pivotArea outline="0" fieldPosition="0">
        <references count="2">
          <reference field="1" count="1" selected="0">
            <x v="704"/>
          </reference>
          <reference field="3" count="1" selected="0">
            <x v="9"/>
          </reference>
        </references>
      </pivotArea>
    </format>
    <format dxfId="2455">
      <pivotArea dataOnly="0" labelOnly="1" outline="0" fieldPosition="0">
        <references count="1">
          <reference field="1" count="1">
            <x v="704"/>
          </reference>
        </references>
      </pivotArea>
    </format>
    <format dxfId="2454">
      <pivotArea dataOnly="0" labelOnly="1" outline="0" fieldPosition="0">
        <references count="2">
          <reference field="1" count="1" selected="0">
            <x v="704"/>
          </reference>
          <reference field="3" count="1">
            <x v="9"/>
          </reference>
        </references>
      </pivotArea>
    </format>
    <format dxfId="2453">
      <pivotArea outline="0" fieldPosition="0">
        <references count="2">
          <reference field="1" count="1" selected="0">
            <x v="709"/>
          </reference>
          <reference field="3" count="1" selected="0">
            <x v="3859"/>
          </reference>
        </references>
      </pivotArea>
    </format>
    <format dxfId="2452">
      <pivotArea dataOnly="0" labelOnly="1" outline="0" fieldPosition="0">
        <references count="1">
          <reference field="1" count="1">
            <x v="709"/>
          </reference>
        </references>
      </pivotArea>
    </format>
    <format dxfId="2451">
      <pivotArea dataOnly="0" labelOnly="1" outline="0" fieldPosition="0">
        <references count="2">
          <reference field="1" count="1" selected="0">
            <x v="709"/>
          </reference>
          <reference field="3" count="1">
            <x v="3859"/>
          </reference>
        </references>
      </pivotArea>
    </format>
    <format dxfId="2450">
      <pivotArea outline="0" fieldPosition="0">
        <references count="2">
          <reference field="1" count="1" selected="0">
            <x v="711"/>
          </reference>
          <reference field="3" count="1" selected="0">
            <x v="3173"/>
          </reference>
        </references>
      </pivotArea>
    </format>
    <format dxfId="2449">
      <pivotArea dataOnly="0" labelOnly="1" outline="0" fieldPosition="0">
        <references count="1">
          <reference field="1" count="1">
            <x v="711"/>
          </reference>
        </references>
      </pivotArea>
    </format>
    <format dxfId="2448">
      <pivotArea dataOnly="0" labelOnly="1" outline="0" fieldPosition="0">
        <references count="2">
          <reference field="1" count="1" selected="0">
            <x v="711"/>
          </reference>
          <reference field="3" count="1">
            <x v="3173"/>
          </reference>
        </references>
      </pivotArea>
    </format>
    <format dxfId="2447">
      <pivotArea outline="0" fieldPosition="0">
        <references count="2">
          <reference field="1" count="1" selected="0">
            <x v="713"/>
          </reference>
          <reference field="3" count="1" selected="0">
            <x v="3859"/>
          </reference>
        </references>
      </pivotArea>
    </format>
    <format dxfId="2446">
      <pivotArea dataOnly="0" labelOnly="1" outline="0" fieldPosition="0">
        <references count="1">
          <reference field="1" count="1">
            <x v="713"/>
          </reference>
        </references>
      </pivotArea>
    </format>
    <format dxfId="2445">
      <pivotArea dataOnly="0" labelOnly="1" outline="0" fieldPosition="0">
        <references count="2">
          <reference field="1" count="1" selected="0">
            <x v="713"/>
          </reference>
          <reference field="3" count="1">
            <x v="3859"/>
          </reference>
        </references>
      </pivotArea>
    </format>
    <format dxfId="2444">
      <pivotArea outline="0" fieldPosition="0">
        <references count="2">
          <reference field="1" count="1" selected="0">
            <x v="715"/>
          </reference>
          <reference field="3" count="1" selected="0">
            <x v="3365"/>
          </reference>
        </references>
      </pivotArea>
    </format>
    <format dxfId="2443">
      <pivotArea dataOnly="0" labelOnly="1" outline="0" fieldPosition="0">
        <references count="1">
          <reference field="1" count="1">
            <x v="715"/>
          </reference>
        </references>
      </pivotArea>
    </format>
    <format dxfId="2442">
      <pivotArea dataOnly="0" labelOnly="1" outline="0" fieldPosition="0">
        <references count="2">
          <reference field="1" count="1" selected="0">
            <x v="715"/>
          </reference>
          <reference field="3" count="1">
            <x v="3365"/>
          </reference>
        </references>
      </pivotArea>
    </format>
    <format dxfId="2441">
      <pivotArea outline="0" fieldPosition="0">
        <references count="2">
          <reference field="1" count="1" selected="0">
            <x v="718"/>
          </reference>
          <reference field="3" count="1" selected="0">
            <x v="9"/>
          </reference>
        </references>
      </pivotArea>
    </format>
    <format dxfId="2440">
      <pivotArea dataOnly="0" labelOnly="1" outline="0" fieldPosition="0">
        <references count="1">
          <reference field="1" count="1">
            <x v="718"/>
          </reference>
        </references>
      </pivotArea>
    </format>
    <format dxfId="2439">
      <pivotArea dataOnly="0" labelOnly="1" outline="0" fieldPosition="0">
        <references count="2">
          <reference field="1" count="1" selected="0">
            <x v="718"/>
          </reference>
          <reference field="3" count="1">
            <x v="9"/>
          </reference>
        </references>
      </pivotArea>
    </format>
    <format dxfId="2438">
      <pivotArea outline="0" fieldPosition="0">
        <references count="2">
          <reference field="1" count="1" selected="0">
            <x v="723"/>
          </reference>
          <reference field="3" count="1" selected="0">
            <x v="3859"/>
          </reference>
        </references>
      </pivotArea>
    </format>
    <format dxfId="2437">
      <pivotArea dataOnly="0" labelOnly="1" outline="0" fieldPosition="0">
        <references count="1">
          <reference field="1" count="1">
            <x v="723"/>
          </reference>
        </references>
      </pivotArea>
    </format>
    <format dxfId="2436">
      <pivotArea dataOnly="0" labelOnly="1" outline="0" fieldPosition="0">
        <references count="2">
          <reference field="1" count="1" selected="0">
            <x v="723"/>
          </reference>
          <reference field="3" count="1">
            <x v="3859"/>
          </reference>
        </references>
      </pivotArea>
    </format>
    <format dxfId="2435">
      <pivotArea outline="0" fieldPosition="0">
        <references count="2">
          <reference field="1" count="1" selected="0">
            <x v="725"/>
          </reference>
          <reference field="3" count="1" selected="0">
            <x v="3173"/>
          </reference>
        </references>
      </pivotArea>
    </format>
    <format dxfId="2434">
      <pivotArea dataOnly="0" labelOnly="1" outline="0" fieldPosition="0">
        <references count="1">
          <reference field="1" count="1">
            <x v="725"/>
          </reference>
        </references>
      </pivotArea>
    </format>
    <format dxfId="2433">
      <pivotArea dataOnly="0" labelOnly="1" outline="0" fieldPosition="0">
        <references count="2">
          <reference field="1" count="1" selected="0">
            <x v="725"/>
          </reference>
          <reference field="3" count="1">
            <x v="3173"/>
          </reference>
        </references>
      </pivotArea>
    </format>
    <format dxfId="2432">
      <pivotArea outline="0" fieldPosition="0">
        <references count="2">
          <reference field="1" count="1" selected="0">
            <x v="727"/>
          </reference>
          <reference field="3" count="1" selected="0">
            <x v="3859"/>
          </reference>
        </references>
      </pivotArea>
    </format>
    <format dxfId="2431">
      <pivotArea dataOnly="0" labelOnly="1" outline="0" fieldPosition="0">
        <references count="1">
          <reference field="1" count="1">
            <x v="727"/>
          </reference>
        </references>
      </pivotArea>
    </format>
    <format dxfId="2430">
      <pivotArea dataOnly="0" labelOnly="1" outline="0" fieldPosition="0">
        <references count="2">
          <reference field="1" count="1" selected="0">
            <x v="727"/>
          </reference>
          <reference field="3" count="1">
            <x v="3859"/>
          </reference>
        </references>
      </pivotArea>
    </format>
    <format dxfId="2429">
      <pivotArea outline="0" fieldPosition="0">
        <references count="2">
          <reference field="1" count="1" selected="0">
            <x v="729"/>
          </reference>
          <reference field="3" count="1" selected="0">
            <x v="3365"/>
          </reference>
        </references>
      </pivotArea>
    </format>
    <format dxfId="2428">
      <pivotArea dataOnly="0" labelOnly="1" outline="0" fieldPosition="0">
        <references count="1">
          <reference field="1" count="1">
            <x v="729"/>
          </reference>
        </references>
      </pivotArea>
    </format>
    <format dxfId="2427">
      <pivotArea dataOnly="0" labelOnly="1" outline="0" fieldPosition="0">
        <references count="2">
          <reference field="1" count="1" selected="0">
            <x v="729"/>
          </reference>
          <reference field="3" count="1">
            <x v="3365"/>
          </reference>
        </references>
      </pivotArea>
    </format>
    <format dxfId="2426">
      <pivotArea outline="0" fieldPosition="0">
        <references count="2">
          <reference field="1" count="1" selected="0">
            <x v="735"/>
          </reference>
          <reference field="3" count="1" selected="0">
            <x v="9"/>
          </reference>
        </references>
      </pivotArea>
    </format>
    <format dxfId="2425">
      <pivotArea dataOnly="0" labelOnly="1" outline="0" fieldPosition="0">
        <references count="1">
          <reference field="1" count="1">
            <x v="735"/>
          </reference>
        </references>
      </pivotArea>
    </format>
    <format dxfId="2424">
      <pivotArea dataOnly="0" labelOnly="1" outline="0" fieldPosition="0">
        <references count="2">
          <reference field="1" count="1" selected="0">
            <x v="735"/>
          </reference>
          <reference field="3" count="1">
            <x v="9"/>
          </reference>
        </references>
      </pivotArea>
    </format>
    <format dxfId="2423">
      <pivotArea outline="0" fieldPosition="0">
        <references count="2">
          <reference field="1" count="1" selected="0">
            <x v="741"/>
          </reference>
          <reference field="3" count="1" selected="0">
            <x v="3859"/>
          </reference>
        </references>
      </pivotArea>
    </format>
    <format dxfId="2422">
      <pivotArea dataOnly="0" labelOnly="1" outline="0" fieldPosition="0">
        <references count="1">
          <reference field="1" count="1">
            <x v="741"/>
          </reference>
        </references>
      </pivotArea>
    </format>
    <format dxfId="2421">
      <pivotArea dataOnly="0" labelOnly="1" outline="0" fieldPosition="0">
        <references count="2">
          <reference field="1" count="1" selected="0">
            <x v="741"/>
          </reference>
          <reference field="3" count="1">
            <x v="3859"/>
          </reference>
        </references>
      </pivotArea>
    </format>
    <format dxfId="2420">
      <pivotArea outline="0" fieldPosition="0">
        <references count="2">
          <reference field="1" count="1" selected="0">
            <x v="744"/>
          </reference>
          <reference field="3" count="1" selected="0">
            <x v="3173"/>
          </reference>
        </references>
      </pivotArea>
    </format>
    <format dxfId="2419">
      <pivotArea dataOnly="0" labelOnly="1" outline="0" fieldPosition="0">
        <references count="1">
          <reference field="1" count="1">
            <x v="744"/>
          </reference>
        </references>
      </pivotArea>
    </format>
    <format dxfId="2418">
      <pivotArea dataOnly="0" labelOnly="1" outline="0" fieldPosition="0">
        <references count="2">
          <reference field="1" count="1" selected="0">
            <x v="744"/>
          </reference>
          <reference field="3" count="1">
            <x v="3173"/>
          </reference>
        </references>
      </pivotArea>
    </format>
    <format dxfId="2417">
      <pivotArea outline="0" fieldPosition="0">
        <references count="2">
          <reference field="1" count="1" selected="0">
            <x v="747"/>
          </reference>
          <reference field="3" count="1" selected="0">
            <x v="3859"/>
          </reference>
        </references>
      </pivotArea>
    </format>
    <format dxfId="2416">
      <pivotArea dataOnly="0" labelOnly="1" outline="0" fieldPosition="0">
        <references count="1">
          <reference field="1" count="1">
            <x v="747"/>
          </reference>
        </references>
      </pivotArea>
    </format>
    <format dxfId="2415">
      <pivotArea dataOnly="0" labelOnly="1" outline="0" fieldPosition="0">
        <references count="2">
          <reference field="1" count="1" selected="0">
            <x v="747"/>
          </reference>
          <reference field="3" count="1">
            <x v="3859"/>
          </reference>
        </references>
      </pivotArea>
    </format>
    <format dxfId="2414">
      <pivotArea outline="0" fieldPosition="0">
        <references count="2">
          <reference field="1" count="1" selected="0">
            <x v="749"/>
          </reference>
          <reference field="3" count="1" selected="0">
            <x v="3365"/>
          </reference>
        </references>
      </pivotArea>
    </format>
    <format dxfId="2413">
      <pivotArea dataOnly="0" labelOnly="1" outline="0" fieldPosition="0">
        <references count="1">
          <reference field="1" count="1">
            <x v="749"/>
          </reference>
        </references>
      </pivotArea>
    </format>
    <format dxfId="2412">
      <pivotArea dataOnly="0" labelOnly="1" outline="0" fieldPosition="0">
        <references count="2">
          <reference field="1" count="1" selected="0">
            <x v="749"/>
          </reference>
          <reference field="3" count="1">
            <x v="3365"/>
          </reference>
        </references>
      </pivotArea>
    </format>
    <format dxfId="2411">
      <pivotArea outline="0" fieldPosition="0">
        <references count="2">
          <reference field="1" count="1" selected="0">
            <x v="752"/>
          </reference>
          <reference field="3" count="1" selected="0">
            <x v="9"/>
          </reference>
        </references>
      </pivotArea>
    </format>
    <format dxfId="2410">
      <pivotArea dataOnly="0" labelOnly="1" outline="0" fieldPosition="0">
        <references count="1">
          <reference field="1" count="1">
            <x v="752"/>
          </reference>
        </references>
      </pivotArea>
    </format>
    <format dxfId="2409">
      <pivotArea dataOnly="0" labelOnly="1" outline="0" fieldPosition="0">
        <references count="2">
          <reference field="1" count="1" selected="0">
            <x v="752"/>
          </reference>
          <reference field="3" count="1">
            <x v="9"/>
          </reference>
        </references>
      </pivotArea>
    </format>
    <format dxfId="2408">
      <pivotArea outline="0" fieldPosition="0">
        <references count="2">
          <reference field="1" count="1" selected="0">
            <x v="757"/>
          </reference>
          <reference field="3" count="1" selected="0">
            <x v="3859"/>
          </reference>
        </references>
      </pivotArea>
    </format>
    <format dxfId="2407">
      <pivotArea dataOnly="0" labelOnly="1" outline="0" fieldPosition="0">
        <references count="1">
          <reference field="1" count="1">
            <x v="757"/>
          </reference>
        </references>
      </pivotArea>
    </format>
    <format dxfId="2406">
      <pivotArea dataOnly="0" labelOnly="1" outline="0" fieldPosition="0">
        <references count="2">
          <reference field="1" count="1" selected="0">
            <x v="757"/>
          </reference>
          <reference field="3" count="1">
            <x v="3859"/>
          </reference>
        </references>
      </pivotArea>
    </format>
    <format dxfId="2405">
      <pivotArea outline="0" fieldPosition="0">
        <references count="2">
          <reference field="1" count="1" selected="0">
            <x v="759"/>
          </reference>
          <reference field="3" count="1" selected="0">
            <x v="3173"/>
          </reference>
        </references>
      </pivotArea>
    </format>
    <format dxfId="2404">
      <pivotArea dataOnly="0" labelOnly="1" outline="0" fieldPosition="0">
        <references count="1">
          <reference field="1" count="1">
            <x v="759"/>
          </reference>
        </references>
      </pivotArea>
    </format>
    <format dxfId="2403">
      <pivotArea dataOnly="0" labelOnly="1" outline="0" fieldPosition="0">
        <references count="2">
          <reference field="1" count="1" selected="0">
            <x v="759"/>
          </reference>
          <reference field="3" count="1">
            <x v="3173"/>
          </reference>
        </references>
      </pivotArea>
    </format>
    <format dxfId="2402">
      <pivotArea outline="0" fieldPosition="0">
        <references count="2">
          <reference field="1" count="1" selected="0">
            <x v="761"/>
          </reference>
          <reference field="3" count="1" selected="0">
            <x v="3859"/>
          </reference>
        </references>
      </pivotArea>
    </format>
    <format dxfId="2401">
      <pivotArea dataOnly="0" labelOnly="1" outline="0" fieldPosition="0">
        <references count="1">
          <reference field="1" count="1">
            <x v="761"/>
          </reference>
        </references>
      </pivotArea>
    </format>
    <format dxfId="2400">
      <pivotArea dataOnly="0" labelOnly="1" outline="0" fieldPosition="0">
        <references count="2">
          <reference field="1" count="1" selected="0">
            <x v="761"/>
          </reference>
          <reference field="3" count="1">
            <x v="3859"/>
          </reference>
        </references>
      </pivotArea>
    </format>
    <format dxfId="2399">
      <pivotArea outline="0" fieldPosition="0">
        <references count="2">
          <reference field="1" count="1" selected="0">
            <x v="763"/>
          </reference>
          <reference field="3" count="1" selected="0">
            <x v="3365"/>
          </reference>
        </references>
      </pivotArea>
    </format>
    <format dxfId="2398">
      <pivotArea dataOnly="0" labelOnly="1" outline="0" fieldPosition="0">
        <references count="1">
          <reference field="1" count="1">
            <x v="763"/>
          </reference>
        </references>
      </pivotArea>
    </format>
    <format dxfId="2397">
      <pivotArea dataOnly="0" labelOnly="1" outline="0" fieldPosition="0">
        <references count="2">
          <reference field="1" count="1" selected="0">
            <x v="763"/>
          </reference>
          <reference field="3" count="1">
            <x v="3365"/>
          </reference>
        </references>
      </pivotArea>
    </format>
    <format dxfId="2396">
      <pivotArea outline="0" fieldPosition="0">
        <references count="2">
          <reference field="1" count="1" selected="0">
            <x v="766"/>
          </reference>
          <reference field="3" count="1" selected="0">
            <x v="9"/>
          </reference>
        </references>
      </pivotArea>
    </format>
    <format dxfId="2395">
      <pivotArea dataOnly="0" labelOnly="1" outline="0" fieldPosition="0">
        <references count="1">
          <reference field="1" count="1">
            <x v="766"/>
          </reference>
        </references>
      </pivotArea>
    </format>
    <format dxfId="2394">
      <pivotArea dataOnly="0" labelOnly="1" outline="0" fieldPosition="0">
        <references count="2">
          <reference field="1" count="1" selected="0">
            <x v="766"/>
          </reference>
          <reference field="3" count="1">
            <x v="9"/>
          </reference>
        </references>
      </pivotArea>
    </format>
    <format dxfId="2393">
      <pivotArea outline="0" fieldPosition="0">
        <references count="2">
          <reference field="1" count="1" selected="0">
            <x v="771"/>
          </reference>
          <reference field="3" count="1" selected="0">
            <x v="3859"/>
          </reference>
        </references>
      </pivotArea>
    </format>
    <format dxfId="2392">
      <pivotArea dataOnly="0" labelOnly="1" outline="0" fieldPosition="0">
        <references count="1">
          <reference field="1" count="1">
            <x v="771"/>
          </reference>
        </references>
      </pivotArea>
    </format>
    <format dxfId="2391">
      <pivotArea dataOnly="0" labelOnly="1" outline="0" fieldPosition="0">
        <references count="2">
          <reference field="1" count="1" selected="0">
            <x v="771"/>
          </reference>
          <reference field="3" count="1">
            <x v="3859"/>
          </reference>
        </references>
      </pivotArea>
    </format>
    <format dxfId="2390">
      <pivotArea outline="0" fieldPosition="0">
        <references count="2">
          <reference field="1" count="1" selected="0">
            <x v="773"/>
          </reference>
          <reference field="3" count="1" selected="0">
            <x v="3173"/>
          </reference>
        </references>
      </pivotArea>
    </format>
    <format dxfId="2389">
      <pivotArea dataOnly="0" labelOnly="1" outline="0" fieldPosition="0">
        <references count="1">
          <reference field="1" count="1">
            <x v="773"/>
          </reference>
        </references>
      </pivotArea>
    </format>
    <format dxfId="2388">
      <pivotArea dataOnly="0" labelOnly="1" outline="0" fieldPosition="0">
        <references count="2">
          <reference field="1" count="1" selected="0">
            <x v="773"/>
          </reference>
          <reference field="3" count="1">
            <x v="3173"/>
          </reference>
        </references>
      </pivotArea>
    </format>
    <format dxfId="2387">
      <pivotArea outline="0" fieldPosition="0">
        <references count="2">
          <reference field="1" count="1" selected="0">
            <x v="775"/>
          </reference>
          <reference field="3" count="1" selected="0">
            <x v="3859"/>
          </reference>
        </references>
      </pivotArea>
    </format>
    <format dxfId="2386">
      <pivotArea dataOnly="0" labelOnly="1" outline="0" fieldPosition="0">
        <references count="1">
          <reference field="1" count="1">
            <x v="775"/>
          </reference>
        </references>
      </pivotArea>
    </format>
    <format dxfId="2385">
      <pivotArea dataOnly="0" labelOnly="1" outline="0" fieldPosition="0">
        <references count="2">
          <reference field="1" count="1" selected="0">
            <x v="775"/>
          </reference>
          <reference field="3" count="1">
            <x v="3859"/>
          </reference>
        </references>
      </pivotArea>
    </format>
    <format dxfId="2384">
      <pivotArea outline="0" fieldPosition="0">
        <references count="2">
          <reference field="1" count="1" selected="0">
            <x v="777"/>
          </reference>
          <reference field="3" count="1" selected="0">
            <x v="3365"/>
          </reference>
        </references>
      </pivotArea>
    </format>
    <format dxfId="2383">
      <pivotArea dataOnly="0" labelOnly="1" outline="0" fieldPosition="0">
        <references count="1">
          <reference field="1" count="1">
            <x v="777"/>
          </reference>
        </references>
      </pivotArea>
    </format>
    <format dxfId="2382">
      <pivotArea dataOnly="0" labelOnly="1" outline="0" fieldPosition="0">
        <references count="2">
          <reference field="1" count="1" selected="0">
            <x v="777"/>
          </reference>
          <reference field="3" count="1">
            <x v="3365"/>
          </reference>
        </references>
      </pivotArea>
    </format>
    <format dxfId="2381">
      <pivotArea outline="0" fieldPosition="0">
        <references count="2">
          <reference field="1" count="1" selected="0">
            <x v="780"/>
          </reference>
          <reference field="3" count="1" selected="0">
            <x v="9"/>
          </reference>
        </references>
      </pivotArea>
    </format>
    <format dxfId="2380">
      <pivotArea dataOnly="0" labelOnly="1" outline="0" fieldPosition="0">
        <references count="1">
          <reference field="1" count="1">
            <x v="780"/>
          </reference>
        </references>
      </pivotArea>
    </format>
    <format dxfId="2379">
      <pivotArea dataOnly="0" labelOnly="1" outline="0" fieldPosition="0">
        <references count="2">
          <reference field="1" count="1" selected="0">
            <x v="780"/>
          </reference>
          <reference field="3" count="1">
            <x v="9"/>
          </reference>
        </references>
      </pivotArea>
    </format>
    <format dxfId="2378">
      <pivotArea outline="0" fieldPosition="0">
        <references count="2">
          <reference field="1" count="1" selected="0">
            <x v="785"/>
          </reference>
          <reference field="3" count="1" selected="0">
            <x v="3859"/>
          </reference>
        </references>
      </pivotArea>
    </format>
    <format dxfId="2377">
      <pivotArea dataOnly="0" labelOnly="1" outline="0" fieldPosition="0">
        <references count="1">
          <reference field="1" count="1">
            <x v="785"/>
          </reference>
        </references>
      </pivotArea>
    </format>
    <format dxfId="2376">
      <pivotArea dataOnly="0" labelOnly="1" outline="0" fieldPosition="0">
        <references count="2">
          <reference field="1" count="1" selected="0">
            <x v="785"/>
          </reference>
          <reference field="3" count="1">
            <x v="3859"/>
          </reference>
        </references>
      </pivotArea>
    </format>
    <format dxfId="2375">
      <pivotArea outline="0" fieldPosition="0">
        <references count="2">
          <reference field="1" count="1" selected="0">
            <x v="787"/>
          </reference>
          <reference field="3" count="1" selected="0">
            <x v="3173"/>
          </reference>
        </references>
      </pivotArea>
    </format>
    <format dxfId="2374">
      <pivotArea dataOnly="0" labelOnly="1" outline="0" fieldPosition="0">
        <references count="1">
          <reference field="1" count="1">
            <x v="787"/>
          </reference>
        </references>
      </pivotArea>
    </format>
    <format dxfId="2373">
      <pivotArea dataOnly="0" labelOnly="1" outline="0" fieldPosition="0">
        <references count="2">
          <reference field="1" count="1" selected="0">
            <x v="787"/>
          </reference>
          <reference field="3" count="1">
            <x v="3173"/>
          </reference>
        </references>
      </pivotArea>
    </format>
    <format dxfId="2372">
      <pivotArea outline="0" fieldPosition="0">
        <references count="2">
          <reference field="1" count="1" selected="0">
            <x v="789"/>
          </reference>
          <reference field="3" count="1" selected="0">
            <x v="3859"/>
          </reference>
        </references>
      </pivotArea>
    </format>
    <format dxfId="2371">
      <pivotArea dataOnly="0" labelOnly="1" outline="0" fieldPosition="0">
        <references count="1">
          <reference field="1" count="1">
            <x v="789"/>
          </reference>
        </references>
      </pivotArea>
    </format>
    <format dxfId="2370">
      <pivotArea dataOnly="0" labelOnly="1" outline="0" fieldPosition="0">
        <references count="2">
          <reference field="1" count="1" selected="0">
            <x v="789"/>
          </reference>
          <reference field="3" count="1">
            <x v="3859"/>
          </reference>
        </references>
      </pivotArea>
    </format>
    <format dxfId="2369">
      <pivotArea outline="0" fieldPosition="0">
        <references count="2">
          <reference field="1" count="1" selected="0">
            <x v="791"/>
          </reference>
          <reference field="3" count="1" selected="0">
            <x v="3365"/>
          </reference>
        </references>
      </pivotArea>
    </format>
    <format dxfId="2368">
      <pivotArea dataOnly="0" labelOnly="1" outline="0" fieldPosition="0">
        <references count="1">
          <reference field="1" count="1">
            <x v="791"/>
          </reference>
        </references>
      </pivotArea>
    </format>
    <format dxfId="2367">
      <pivotArea dataOnly="0" labelOnly="1" outline="0" fieldPosition="0">
        <references count="2">
          <reference field="1" count="1" selected="0">
            <x v="791"/>
          </reference>
          <reference field="3" count="1">
            <x v="3365"/>
          </reference>
        </references>
      </pivotArea>
    </format>
    <format dxfId="2366">
      <pivotArea outline="0" fieldPosition="0">
        <references count="2">
          <reference field="1" count="1" selected="0">
            <x v="794"/>
          </reference>
          <reference field="3" count="1" selected="0">
            <x v="9"/>
          </reference>
        </references>
      </pivotArea>
    </format>
    <format dxfId="2365">
      <pivotArea dataOnly="0" labelOnly="1" outline="0" fieldPosition="0">
        <references count="1">
          <reference field="1" count="1">
            <x v="794"/>
          </reference>
        </references>
      </pivotArea>
    </format>
    <format dxfId="2364">
      <pivotArea dataOnly="0" labelOnly="1" outline="0" fieldPosition="0">
        <references count="2">
          <reference field="1" count="1" selected="0">
            <x v="794"/>
          </reference>
          <reference field="3" count="1">
            <x v="9"/>
          </reference>
        </references>
      </pivotArea>
    </format>
    <format dxfId="2363">
      <pivotArea outline="0" fieldPosition="0">
        <references count="2">
          <reference field="1" count="1" selected="0">
            <x v="799"/>
          </reference>
          <reference field="3" count="1" selected="0">
            <x v="3859"/>
          </reference>
        </references>
      </pivotArea>
    </format>
    <format dxfId="2362">
      <pivotArea dataOnly="0" labelOnly="1" outline="0" fieldPosition="0">
        <references count="1">
          <reference field="1" count="1">
            <x v="799"/>
          </reference>
        </references>
      </pivotArea>
    </format>
    <format dxfId="2361">
      <pivotArea dataOnly="0" labelOnly="1" outline="0" fieldPosition="0">
        <references count="2">
          <reference field="1" count="1" selected="0">
            <x v="799"/>
          </reference>
          <reference field="3" count="1">
            <x v="3859"/>
          </reference>
        </references>
      </pivotArea>
    </format>
    <format dxfId="2360">
      <pivotArea outline="0" fieldPosition="0">
        <references count="2">
          <reference field="1" count="1" selected="0">
            <x v="801"/>
          </reference>
          <reference field="3" count="1" selected="0">
            <x v="3173"/>
          </reference>
        </references>
      </pivotArea>
    </format>
    <format dxfId="2359">
      <pivotArea dataOnly="0" labelOnly="1" outline="0" fieldPosition="0">
        <references count="1">
          <reference field="1" count="1">
            <x v="801"/>
          </reference>
        </references>
      </pivotArea>
    </format>
    <format dxfId="2358">
      <pivotArea dataOnly="0" labelOnly="1" outline="0" fieldPosition="0">
        <references count="2">
          <reference field="1" count="1" selected="0">
            <x v="801"/>
          </reference>
          <reference field="3" count="1">
            <x v="3173"/>
          </reference>
        </references>
      </pivotArea>
    </format>
    <format dxfId="2357">
      <pivotArea outline="0" fieldPosition="0">
        <references count="2">
          <reference field="1" count="1" selected="0">
            <x v="803"/>
          </reference>
          <reference field="3" count="1" selected="0">
            <x v="3859"/>
          </reference>
        </references>
      </pivotArea>
    </format>
    <format dxfId="2356">
      <pivotArea dataOnly="0" labelOnly="1" outline="0" fieldPosition="0">
        <references count="1">
          <reference field="1" count="1">
            <x v="803"/>
          </reference>
        </references>
      </pivotArea>
    </format>
    <format dxfId="2355">
      <pivotArea dataOnly="0" labelOnly="1" outline="0" fieldPosition="0">
        <references count="2">
          <reference field="1" count="1" selected="0">
            <x v="803"/>
          </reference>
          <reference field="3" count="1">
            <x v="3859"/>
          </reference>
        </references>
      </pivotArea>
    </format>
    <format dxfId="2354">
      <pivotArea outline="0" fieldPosition="0">
        <references count="2">
          <reference field="1" count="1" selected="0">
            <x v="805"/>
          </reference>
          <reference field="3" count="1" selected="0">
            <x v="3365"/>
          </reference>
        </references>
      </pivotArea>
    </format>
    <format dxfId="2353">
      <pivotArea dataOnly="0" labelOnly="1" outline="0" fieldPosition="0">
        <references count="1">
          <reference field="1" count="1">
            <x v="805"/>
          </reference>
        </references>
      </pivotArea>
    </format>
    <format dxfId="2352">
      <pivotArea dataOnly="0" labelOnly="1" outline="0" fieldPosition="0">
        <references count="2">
          <reference field="1" count="1" selected="0">
            <x v="805"/>
          </reference>
          <reference field="3" count="1">
            <x v="3365"/>
          </reference>
        </references>
      </pivotArea>
    </format>
    <format dxfId="2351">
      <pivotArea outline="0" fieldPosition="0">
        <references count="2">
          <reference field="1" count="1" selected="0">
            <x v="808"/>
          </reference>
          <reference field="3" count="1" selected="0">
            <x v="9"/>
          </reference>
        </references>
      </pivotArea>
    </format>
    <format dxfId="2350">
      <pivotArea dataOnly="0" labelOnly="1" outline="0" fieldPosition="0">
        <references count="1">
          <reference field="1" count="1">
            <x v="808"/>
          </reference>
        </references>
      </pivotArea>
    </format>
    <format dxfId="2349">
      <pivotArea dataOnly="0" labelOnly="1" outline="0" fieldPosition="0">
        <references count="2">
          <reference field="1" count="1" selected="0">
            <x v="808"/>
          </reference>
          <reference field="3" count="1">
            <x v="9"/>
          </reference>
        </references>
      </pivotArea>
    </format>
    <format dxfId="2348">
      <pivotArea outline="0" fieldPosition="0">
        <references count="2">
          <reference field="1" count="1" selected="0">
            <x v="813"/>
          </reference>
          <reference field="3" count="1" selected="0">
            <x v="3859"/>
          </reference>
        </references>
      </pivotArea>
    </format>
    <format dxfId="2347">
      <pivotArea dataOnly="0" labelOnly="1" outline="0" fieldPosition="0">
        <references count="1">
          <reference field="1" count="1">
            <x v="813"/>
          </reference>
        </references>
      </pivotArea>
    </format>
    <format dxfId="2346">
      <pivotArea dataOnly="0" labelOnly="1" outline="0" fieldPosition="0">
        <references count="2">
          <reference field="1" count="1" selected="0">
            <x v="813"/>
          </reference>
          <reference field="3" count="1">
            <x v="3859"/>
          </reference>
        </references>
      </pivotArea>
    </format>
    <format dxfId="2345">
      <pivotArea outline="0" fieldPosition="0">
        <references count="2">
          <reference field="1" count="1" selected="0">
            <x v="815"/>
          </reference>
          <reference field="3" count="1" selected="0">
            <x v="3173"/>
          </reference>
        </references>
      </pivotArea>
    </format>
    <format dxfId="2344">
      <pivotArea dataOnly="0" labelOnly="1" outline="0" fieldPosition="0">
        <references count="1">
          <reference field="1" count="1">
            <x v="815"/>
          </reference>
        </references>
      </pivotArea>
    </format>
    <format dxfId="2343">
      <pivotArea dataOnly="0" labelOnly="1" outline="0" fieldPosition="0">
        <references count="2">
          <reference field="1" count="1" selected="0">
            <x v="815"/>
          </reference>
          <reference field="3" count="1">
            <x v="3173"/>
          </reference>
        </references>
      </pivotArea>
    </format>
    <format dxfId="2342">
      <pivotArea outline="0" fieldPosition="0">
        <references count="2">
          <reference field="1" count="1" selected="0">
            <x v="817"/>
          </reference>
          <reference field="3" count="1" selected="0">
            <x v="3859"/>
          </reference>
        </references>
      </pivotArea>
    </format>
    <format dxfId="2341">
      <pivotArea dataOnly="0" labelOnly="1" outline="0" fieldPosition="0">
        <references count="1">
          <reference field="1" count="1">
            <x v="817"/>
          </reference>
        </references>
      </pivotArea>
    </format>
    <format dxfId="2340">
      <pivotArea dataOnly="0" labelOnly="1" outline="0" fieldPosition="0">
        <references count="2">
          <reference field="1" count="1" selected="0">
            <x v="817"/>
          </reference>
          <reference field="3" count="1">
            <x v="3859"/>
          </reference>
        </references>
      </pivotArea>
    </format>
    <format dxfId="2339">
      <pivotArea outline="0" fieldPosition="0">
        <references count="2">
          <reference field="1" count="1" selected="0">
            <x v="819"/>
          </reference>
          <reference field="3" count="1" selected="0">
            <x v="3365"/>
          </reference>
        </references>
      </pivotArea>
    </format>
    <format dxfId="2338">
      <pivotArea dataOnly="0" labelOnly="1" outline="0" fieldPosition="0">
        <references count="1">
          <reference field="1" count="1">
            <x v="819"/>
          </reference>
        </references>
      </pivotArea>
    </format>
    <format dxfId="2337">
      <pivotArea dataOnly="0" labelOnly="1" outline="0" fieldPosition="0">
        <references count="2">
          <reference field="1" count="1" selected="0">
            <x v="819"/>
          </reference>
          <reference field="3" count="1">
            <x v="3365"/>
          </reference>
        </references>
      </pivotArea>
    </format>
    <format dxfId="2336">
      <pivotArea outline="0" fieldPosition="0">
        <references count="2">
          <reference field="1" count="1" selected="0">
            <x v="822"/>
          </reference>
          <reference field="3" count="1" selected="0">
            <x v="9"/>
          </reference>
        </references>
      </pivotArea>
    </format>
    <format dxfId="2335">
      <pivotArea dataOnly="0" labelOnly="1" outline="0" fieldPosition="0">
        <references count="1">
          <reference field="1" count="1">
            <x v="822"/>
          </reference>
        </references>
      </pivotArea>
    </format>
    <format dxfId="2334">
      <pivotArea dataOnly="0" labelOnly="1" outline="0" fieldPosition="0">
        <references count="2">
          <reference field="1" count="1" selected="0">
            <x v="822"/>
          </reference>
          <reference field="3" count="1">
            <x v="9"/>
          </reference>
        </references>
      </pivotArea>
    </format>
    <format dxfId="2333">
      <pivotArea outline="0" fieldPosition="0">
        <references count="2">
          <reference field="1" count="1" selected="0">
            <x v="827"/>
          </reference>
          <reference field="3" count="1" selected="0">
            <x v="3859"/>
          </reference>
        </references>
      </pivotArea>
    </format>
    <format dxfId="2332">
      <pivotArea dataOnly="0" labelOnly="1" outline="0" fieldPosition="0">
        <references count="1">
          <reference field="1" count="1">
            <x v="827"/>
          </reference>
        </references>
      </pivotArea>
    </format>
    <format dxfId="2331">
      <pivotArea dataOnly="0" labelOnly="1" outline="0" fieldPosition="0">
        <references count="2">
          <reference field="1" count="1" selected="0">
            <x v="827"/>
          </reference>
          <reference field="3" count="1">
            <x v="3859"/>
          </reference>
        </references>
      </pivotArea>
    </format>
    <format dxfId="2330">
      <pivotArea outline="0" fieldPosition="0">
        <references count="2">
          <reference field="1" count="1" selected="0">
            <x v="829"/>
          </reference>
          <reference field="3" count="1" selected="0">
            <x v="3173"/>
          </reference>
        </references>
      </pivotArea>
    </format>
    <format dxfId="2329">
      <pivotArea dataOnly="0" labelOnly="1" outline="0" fieldPosition="0">
        <references count="1">
          <reference field="1" count="1">
            <x v="829"/>
          </reference>
        </references>
      </pivotArea>
    </format>
    <format dxfId="2328">
      <pivotArea dataOnly="0" labelOnly="1" outline="0" fieldPosition="0">
        <references count="2">
          <reference field="1" count="1" selected="0">
            <x v="829"/>
          </reference>
          <reference field="3" count="1">
            <x v="3173"/>
          </reference>
        </references>
      </pivotArea>
    </format>
    <format dxfId="2327">
      <pivotArea outline="0" fieldPosition="0">
        <references count="2">
          <reference field="1" count="1" selected="0">
            <x v="831"/>
          </reference>
          <reference field="3" count="1" selected="0">
            <x v="3859"/>
          </reference>
        </references>
      </pivotArea>
    </format>
    <format dxfId="2326">
      <pivotArea dataOnly="0" labelOnly="1" outline="0" fieldPosition="0">
        <references count="1">
          <reference field="1" count="1">
            <x v="831"/>
          </reference>
        </references>
      </pivotArea>
    </format>
    <format dxfId="2325">
      <pivotArea dataOnly="0" labelOnly="1" outline="0" fieldPosition="0">
        <references count="2">
          <reference field="1" count="1" selected="0">
            <x v="831"/>
          </reference>
          <reference field="3" count="1">
            <x v="3859"/>
          </reference>
        </references>
      </pivotArea>
    </format>
    <format dxfId="2324">
      <pivotArea outline="0" fieldPosition="0">
        <references count="2">
          <reference field="1" count="1" selected="0">
            <x v="833"/>
          </reference>
          <reference field="3" count="1" selected="0">
            <x v="3365"/>
          </reference>
        </references>
      </pivotArea>
    </format>
    <format dxfId="2323">
      <pivotArea dataOnly="0" labelOnly="1" outline="0" fieldPosition="0">
        <references count="1">
          <reference field="1" count="1">
            <x v="833"/>
          </reference>
        </references>
      </pivotArea>
    </format>
    <format dxfId="2322">
      <pivotArea dataOnly="0" labelOnly="1" outline="0" fieldPosition="0">
        <references count="2">
          <reference field="1" count="1" selected="0">
            <x v="833"/>
          </reference>
          <reference field="3" count="1">
            <x v="3365"/>
          </reference>
        </references>
      </pivotArea>
    </format>
    <format dxfId="2321">
      <pivotArea outline="0" fieldPosition="0">
        <references count="2">
          <reference field="1" count="1" selected="0">
            <x v="836"/>
          </reference>
          <reference field="3" count="1" selected="0">
            <x v="9"/>
          </reference>
        </references>
      </pivotArea>
    </format>
    <format dxfId="2320">
      <pivotArea dataOnly="0" labelOnly="1" outline="0" fieldPosition="0">
        <references count="1">
          <reference field="1" count="1">
            <x v="836"/>
          </reference>
        </references>
      </pivotArea>
    </format>
    <format dxfId="2319">
      <pivotArea dataOnly="0" labelOnly="1" outline="0" fieldPosition="0">
        <references count="2">
          <reference field="1" count="1" selected="0">
            <x v="836"/>
          </reference>
          <reference field="3" count="1">
            <x v="9"/>
          </reference>
        </references>
      </pivotArea>
    </format>
    <format dxfId="2318">
      <pivotArea outline="0" fieldPosition="0">
        <references count="2">
          <reference field="1" count="1" selected="0">
            <x v="841"/>
          </reference>
          <reference field="3" count="1" selected="0">
            <x v="3859"/>
          </reference>
        </references>
      </pivotArea>
    </format>
    <format dxfId="2317">
      <pivotArea dataOnly="0" labelOnly="1" outline="0" fieldPosition="0">
        <references count="1">
          <reference field="1" count="1">
            <x v="841"/>
          </reference>
        </references>
      </pivotArea>
    </format>
    <format dxfId="2316">
      <pivotArea dataOnly="0" labelOnly="1" outline="0" fieldPosition="0">
        <references count="2">
          <reference field="1" count="1" selected="0">
            <x v="841"/>
          </reference>
          <reference field="3" count="1">
            <x v="3859"/>
          </reference>
        </references>
      </pivotArea>
    </format>
    <format dxfId="2315">
      <pivotArea outline="0" fieldPosition="0">
        <references count="2">
          <reference field="1" count="1" selected="0">
            <x v="843"/>
          </reference>
          <reference field="3" count="1" selected="0">
            <x v="3173"/>
          </reference>
        </references>
      </pivotArea>
    </format>
    <format dxfId="2314">
      <pivotArea dataOnly="0" labelOnly="1" outline="0" fieldPosition="0">
        <references count="1">
          <reference field="1" count="1">
            <x v="843"/>
          </reference>
        </references>
      </pivotArea>
    </format>
    <format dxfId="2313">
      <pivotArea dataOnly="0" labelOnly="1" outline="0" fieldPosition="0">
        <references count="2">
          <reference field="1" count="1" selected="0">
            <x v="843"/>
          </reference>
          <reference field="3" count="1">
            <x v="3173"/>
          </reference>
        </references>
      </pivotArea>
    </format>
    <format dxfId="2312">
      <pivotArea outline="0" fieldPosition="0">
        <references count="2">
          <reference field="1" count="1" selected="0">
            <x v="845"/>
          </reference>
          <reference field="3" count="1" selected="0">
            <x v="3859"/>
          </reference>
        </references>
      </pivotArea>
    </format>
    <format dxfId="2311">
      <pivotArea dataOnly="0" labelOnly="1" outline="0" fieldPosition="0">
        <references count="1">
          <reference field="1" count="1">
            <x v="845"/>
          </reference>
        </references>
      </pivotArea>
    </format>
    <format dxfId="2310">
      <pivotArea dataOnly="0" labelOnly="1" outline="0" fieldPosition="0">
        <references count="2">
          <reference field="1" count="1" selected="0">
            <x v="845"/>
          </reference>
          <reference field="3" count="1">
            <x v="3859"/>
          </reference>
        </references>
      </pivotArea>
    </format>
    <format dxfId="2309">
      <pivotArea outline="0" fieldPosition="0">
        <references count="2">
          <reference field="1" count="1" selected="0">
            <x v="847"/>
          </reference>
          <reference field="3" count="1" selected="0">
            <x v="3365"/>
          </reference>
        </references>
      </pivotArea>
    </format>
    <format dxfId="2308">
      <pivotArea dataOnly="0" labelOnly="1" outline="0" fieldPosition="0">
        <references count="1">
          <reference field="1" count="1">
            <x v="847"/>
          </reference>
        </references>
      </pivotArea>
    </format>
    <format dxfId="2307">
      <pivotArea dataOnly="0" labelOnly="1" outline="0" fieldPosition="0">
        <references count="2">
          <reference field="1" count="1" selected="0">
            <x v="847"/>
          </reference>
          <reference field="3" count="1">
            <x v="3365"/>
          </reference>
        </references>
      </pivotArea>
    </format>
    <format dxfId="2306">
      <pivotArea outline="0" fieldPosition="0">
        <references count="2">
          <reference field="1" count="1" selected="0">
            <x v="850"/>
          </reference>
          <reference field="3" count="1" selected="0">
            <x v="9"/>
          </reference>
        </references>
      </pivotArea>
    </format>
    <format dxfId="2305">
      <pivotArea dataOnly="0" labelOnly="1" outline="0" fieldPosition="0">
        <references count="1">
          <reference field="1" count="1">
            <x v="850"/>
          </reference>
        </references>
      </pivotArea>
    </format>
    <format dxfId="2304">
      <pivotArea dataOnly="0" labelOnly="1" outline="0" fieldPosition="0">
        <references count="2">
          <reference field="1" count="1" selected="0">
            <x v="850"/>
          </reference>
          <reference field="3" count="1">
            <x v="9"/>
          </reference>
        </references>
      </pivotArea>
    </format>
    <format dxfId="2303">
      <pivotArea outline="0" fieldPosition="0">
        <references count="2">
          <reference field="1" count="1" selected="0">
            <x v="855"/>
          </reference>
          <reference field="3" count="1" selected="0">
            <x v="3859"/>
          </reference>
        </references>
      </pivotArea>
    </format>
    <format dxfId="2302">
      <pivotArea dataOnly="0" labelOnly="1" outline="0" fieldPosition="0">
        <references count="1">
          <reference field="1" count="1">
            <x v="855"/>
          </reference>
        </references>
      </pivotArea>
    </format>
    <format dxfId="2301">
      <pivotArea dataOnly="0" labelOnly="1" outline="0" fieldPosition="0">
        <references count="2">
          <reference field="1" count="1" selected="0">
            <x v="855"/>
          </reference>
          <reference field="3" count="1">
            <x v="3859"/>
          </reference>
        </references>
      </pivotArea>
    </format>
    <format dxfId="2300">
      <pivotArea outline="0" fieldPosition="0">
        <references count="2">
          <reference field="1" count="1" selected="0">
            <x v="857"/>
          </reference>
          <reference field="3" count="1" selected="0">
            <x v="3173"/>
          </reference>
        </references>
      </pivotArea>
    </format>
    <format dxfId="2299">
      <pivotArea dataOnly="0" labelOnly="1" outline="0" fieldPosition="0">
        <references count="1">
          <reference field="1" count="1">
            <x v="857"/>
          </reference>
        </references>
      </pivotArea>
    </format>
    <format dxfId="2298">
      <pivotArea dataOnly="0" labelOnly="1" outline="0" fieldPosition="0">
        <references count="2">
          <reference field="1" count="1" selected="0">
            <x v="857"/>
          </reference>
          <reference field="3" count="1">
            <x v="3173"/>
          </reference>
        </references>
      </pivotArea>
    </format>
    <format dxfId="2297">
      <pivotArea outline="0" fieldPosition="0">
        <references count="2">
          <reference field="1" count="1" selected="0">
            <x v="859"/>
          </reference>
          <reference field="3" count="1" selected="0">
            <x v="3859"/>
          </reference>
        </references>
      </pivotArea>
    </format>
    <format dxfId="2296">
      <pivotArea dataOnly="0" labelOnly="1" outline="0" fieldPosition="0">
        <references count="1">
          <reference field="1" count="1">
            <x v="859"/>
          </reference>
        </references>
      </pivotArea>
    </format>
    <format dxfId="2295">
      <pivotArea dataOnly="0" labelOnly="1" outline="0" fieldPosition="0">
        <references count="2">
          <reference field="1" count="1" selected="0">
            <x v="859"/>
          </reference>
          <reference field="3" count="1">
            <x v="3859"/>
          </reference>
        </references>
      </pivotArea>
    </format>
    <format dxfId="2294">
      <pivotArea outline="0" fieldPosition="0">
        <references count="2">
          <reference field="1" count="1" selected="0">
            <x v="861"/>
          </reference>
          <reference field="3" count="1" selected="0">
            <x v="3365"/>
          </reference>
        </references>
      </pivotArea>
    </format>
    <format dxfId="2293">
      <pivotArea dataOnly="0" labelOnly="1" outline="0" fieldPosition="0">
        <references count="1">
          <reference field="1" count="1">
            <x v="861"/>
          </reference>
        </references>
      </pivotArea>
    </format>
    <format dxfId="2292">
      <pivotArea dataOnly="0" labelOnly="1" outline="0" fieldPosition="0">
        <references count="2">
          <reference field="1" count="1" selected="0">
            <x v="861"/>
          </reference>
          <reference field="3" count="1">
            <x v="3365"/>
          </reference>
        </references>
      </pivotArea>
    </format>
    <format dxfId="2291">
      <pivotArea outline="0" fieldPosition="0">
        <references count="2">
          <reference field="1" count="1" selected="0">
            <x v="870"/>
          </reference>
          <reference field="3" count="1" selected="0">
            <x v="9"/>
          </reference>
        </references>
      </pivotArea>
    </format>
    <format dxfId="2290">
      <pivotArea dataOnly="0" labelOnly="1" outline="0" fieldPosition="0">
        <references count="1">
          <reference field="1" count="1">
            <x v="870"/>
          </reference>
        </references>
      </pivotArea>
    </format>
    <format dxfId="2289">
      <pivotArea dataOnly="0" labelOnly="1" outline="0" fieldPosition="0">
        <references count="2">
          <reference field="1" count="1" selected="0">
            <x v="870"/>
          </reference>
          <reference field="3" count="1">
            <x v="9"/>
          </reference>
        </references>
      </pivotArea>
    </format>
    <format dxfId="2288">
      <pivotArea outline="0" fieldPosition="0">
        <references count="2">
          <reference field="1" count="1" selected="0">
            <x v="875"/>
          </reference>
          <reference field="3" count="1" selected="0">
            <x v="3859"/>
          </reference>
        </references>
      </pivotArea>
    </format>
    <format dxfId="2287">
      <pivotArea dataOnly="0" labelOnly="1" outline="0" fieldPosition="0">
        <references count="1">
          <reference field="1" count="1">
            <x v="875"/>
          </reference>
        </references>
      </pivotArea>
    </format>
    <format dxfId="2286">
      <pivotArea dataOnly="0" labelOnly="1" outline="0" fieldPosition="0">
        <references count="2">
          <reference field="1" count="1" selected="0">
            <x v="875"/>
          </reference>
          <reference field="3" count="1">
            <x v="3859"/>
          </reference>
        </references>
      </pivotArea>
    </format>
    <format dxfId="2285">
      <pivotArea outline="0" fieldPosition="0">
        <references count="2">
          <reference field="1" count="1" selected="0">
            <x v="877"/>
          </reference>
          <reference field="3" count="1" selected="0">
            <x v="3173"/>
          </reference>
        </references>
      </pivotArea>
    </format>
    <format dxfId="2284">
      <pivotArea dataOnly="0" labelOnly="1" outline="0" fieldPosition="0">
        <references count="1">
          <reference field="1" count="1">
            <x v="877"/>
          </reference>
        </references>
      </pivotArea>
    </format>
    <format dxfId="2283">
      <pivotArea dataOnly="0" labelOnly="1" outline="0" fieldPosition="0">
        <references count="2">
          <reference field="1" count="1" selected="0">
            <x v="877"/>
          </reference>
          <reference field="3" count="1">
            <x v="3173"/>
          </reference>
        </references>
      </pivotArea>
    </format>
    <format dxfId="2282">
      <pivotArea outline="0" fieldPosition="0">
        <references count="2">
          <reference field="1" count="1" selected="0">
            <x v="879"/>
          </reference>
          <reference field="3" count="1" selected="0">
            <x v="3859"/>
          </reference>
        </references>
      </pivotArea>
    </format>
    <format dxfId="2281">
      <pivotArea dataOnly="0" labelOnly="1" outline="0" fieldPosition="0">
        <references count="1">
          <reference field="1" count="1">
            <x v="879"/>
          </reference>
        </references>
      </pivotArea>
    </format>
    <format dxfId="2280">
      <pivotArea dataOnly="0" labelOnly="1" outline="0" fieldPosition="0">
        <references count="2">
          <reference field="1" count="1" selected="0">
            <x v="879"/>
          </reference>
          <reference field="3" count="1">
            <x v="3859"/>
          </reference>
        </references>
      </pivotArea>
    </format>
    <format dxfId="2279">
      <pivotArea outline="0" fieldPosition="0">
        <references count="2">
          <reference field="1" count="1" selected="0">
            <x v="881"/>
          </reference>
          <reference field="3" count="1" selected="0">
            <x v="3365"/>
          </reference>
        </references>
      </pivotArea>
    </format>
    <format dxfId="2278">
      <pivotArea dataOnly="0" labelOnly="1" outline="0" fieldPosition="0">
        <references count="1">
          <reference field="1" count="1">
            <x v="881"/>
          </reference>
        </references>
      </pivotArea>
    </format>
    <format dxfId="2277">
      <pivotArea dataOnly="0" labelOnly="1" outline="0" fieldPosition="0">
        <references count="2">
          <reference field="1" count="1" selected="0">
            <x v="881"/>
          </reference>
          <reference field="3" count="1">
            <x v="3365"/>
          </reference>
        </references>
      </pivotArea>
    </format>
    <format dxfId="2276">
      <pivotArea outline="0" fieldPosition="0">
        <references count="2">
          <reference field="1" count="1" selected="0">
            <x v="884"/>
          </reference>
          <reference field="3" count="1" selected="0">
            <x v="9"/>
          </reference>
        </references>
      </pivotArea>
    </format>
    <format dxfId="2275">
      <pivotArea dataOnly="0" labelOnly="1" outline="0" fieldPosition="0">
        <references count="1">
          <reference field="1" count="1">
            <x v="884"/>
          </reference>
        </references>
      </pivotArea>
    </format>
    <format dxfId="2274">
      <pivotArea dataOnly="0" labelOnly="1" outline="0" fieldPosition="0">
        <references count="2">
          <reference field="1" count="1" selected="0">
            <x v="884"/>
          </reference>
          <reference field="3" count="1">
            <x v="9"/>
          </reference>
        </references>
      </pivotArea>
    </format>
    <format dxfId="2273">
      <pivotArea outline="0" fieldPosition="0">
        <references count="2">
          <reference field="1" count="1" selected="0">
            <x v="889"/>
          </reference>
          <reference field="3" count="1" selected="0">
            <x v="3859"/>
          </reference>
        </references>
      </pivotArea>
    </format>
    <format dxfId="2272">
      <pivotArea dataOnly="0" labelOnly="1" outline="0" fieldPosition="0">
        <references count="1">
          <reference field="1" count="1">
            <x v="889"/>
          </reference>
        </references>
      </pivotArea>
    </format>
    <format dxfId="2271">
      <pivotArea dataOnly="0" labelOnly="1" outline="0" fieldPosition="0">
        <references count="2">
          <reference field="1" count="1" selected="0">
            <x v="889"/>
          </reference>
          <reference field="3" count="1">
            <x v="3859"/>
          </reference>
        </references>
      </pivotArea>
    </format>
    <format dxfId="2270">
      <pivotArea outline="0" fieldPosition="0">
        <references count="2">
          <reference field="1" count="1" selected="0">
            <x v="891"/>
          </reference>
          <reference field="3" count="1" selected="0">
            <x v="3173"/>
          </reference>
        </references>
      </pivotArea>
    </format>
    <format dxfId="2269">
      <pivotArea dataOnly="0" labelOnly="1" outline="0" fieldPosition="0">
        <references count="1">
          <reference field="1" count="1">
            <x v="891"/>
          </reference>
        </references>
      </pivotArea>
    </format>
    <format dxfId="2268">
      <pivotArea dataOnly="0" labelOnly="1" outline="0" fieldPosition="0">
        <references count="2">
          <reference field="1" count="1" selected="0">
            <x v="891"/>
          </reference>
          <reference field="3" count="1">
            <x v="3173"/>
          </reference>
        </references>
      </pivotArea>
    </format>
    <format dxfId="2267">
      <pivotArea outline="0" fieldPosition="0">
        <references count="2">
          <reference field="1" count="1" selected="0">
            <x v="893"/>
          </reference>
          <reference field="3" count="1" selected="0">
            <x v="3859"/>
          </reference>
        </references>
      </pivotArea>
    </format>
    <format dxfId="2266">
      <pivotArea dataOnly="0" labelOnly="1" outline="0" fieldPosition="0">
        <references count="1">
          <reference field="1" count="1">
            <x v="893"/>
          </reference>
        </references>
      </pivotArea>
    </format>
    <format dxfId="2265">
      <pivotArea dataOnly="0" labelOnly="1" outline="0" fieldPosition="0">
        <references count="2">
          <reference field="1" count="1" selected="0">
            <x v="893"/>
          </reference>
          <reference field="3" count="1">
            <x v="3859"/>
          </reference>
        </references>
      </pivotArea>
    </format>
    <format dxfId="2264">
      <pivotArea outline="0" fieldPosition="0">
        <references count="2">
          <reference field="1" count="1" selected="0">
            <x v="895"/>
          </reference>
          <reference field="3" count="1" selected="0">
            <x v="3365"/>
          </reference>
        </references>
      </pivotArea>
    </format>
    <format dxfId="2263">
      <pivotArea dataOnly="0" labelOnly="1" outline="0" fieldPosition="0">
        <references count="1">
          <reference field="1" count="1">
            <x v="895"/>
          </reference>
        </references>
      </pivotArea>
    </format>
    <format dxfId="2262">
      <pivotArea dataOnly="0" labelOnly="1" outline="0" fieldPosition="0">
        <references count="2">
          <reference field="1" count="1" selected="0">
            <x v="895"/>
          </reference>
          <reference field="3" count="1">
            <x v="3365"/>
          </reference>
        </references>
      </pivotArea>
    </format>
    <format dxfId="2261">
      <pivotArea outline="0" fieldPosition="0">
        <references count="2">
          <reference field="1" count="1" selected="0">
            <x v="898"/>
          </reference>
          <reference field="3" count="1" selected="0">
            <x v="9"/>
          </reference>
        </references>
      </pivotArea>
    </format>
    <format dxfId="2260">
      <pivotArea dataOnly="0" labelOnly="1" outline="0" fieldPosition="0">
        <references count="1">
          <reference field="1" count="1">
            <x v="898"/>
          </reference>
        </references>
      </pivotArea>
    </format>
    <format dxfId="2259">
      <pivotArea dataOnly="0" labelOnly="1" outline="0" fieldPosition="0">
        <references count="2">
          <reference field="1" count="1" selected="0">
            <x v="898"/>
          </reference>
          <reference field="3" count="1">
            <x v="9"/>
          </reference>
        </references>
      </pivotArea>
    </format>
    <format dxfId="2258">
      <pivotArea outline="0" fieldPosition="0">
        <references count="2">
          <reference field="1" count="1" selected="0">
            <x v="903"/>
          </reference>
          <reference field="3" count="1" selected="0">
            <x v="3859"/>
          </reference>
        </references>
      </pivotArea>
    </format>
    <format dxfId="2257">
      <pivotArea dataOnly="0" labelOnly="1" outline="0" fieldPosition="0">
        <references count="1">
          <reference field="1" count="1">
            <x v="903"/>
          </reference>
        </references>
      </pivotArea>
    </format>
    <format dxfId="2256">
      <pivotArea dataOnly="0" labelOnly="1" outline="0" fieldPosition="0">
        <references count="2">
          <reference field="1" count="1" selected="0">
            <x v="903"/>
          </reference>
          <reference field="3" count="1">
            <x v="3859"/>
          </reference>
        </references>
      </pivotArea>
    </format>
    <format dxfId="2255">
      <pivotArea outline="0" fieldPosition="0">
        <references count="2">
          <reference field="1" count="1" selected="0">
            <x v="905"/>
          </reference>
          <reference field="3" count="1" selected="0">
            <x v="3173"/>
          </reference>
        </references>
      </pivotArea>
    </format>
    <format dxfId="2254">
      <pivotArea dataOnly="0" labelOnly="1" outline="0" fieldPosition="0">
        <references count="1">
          <reference field="1" count="1">
            <x v="905"/>
          </reference>
        </references>
      </pivotArea>
    </format>
    <format dxfId="2253">
      <pivotArea dataOnly="0" labelOnly="1" outline="0" fieldPosition="0">
        <references count="2">
          <reference field="1" count="1" selected="0">
            <x v="905"/>
          </reference>
          <reference field="3" count="1">
            <x v="3173"/>
          </reference>
        </references>
      </pivotArea>
    </format>
    <format dxfId="2252">
      <pivotArea outline="0" fieldPosition="0">
        <references count="2">
          <reference field="1" count="1" selected="0">
            <x v="907"/>
          </reference>
          <reference field="3" count="1" selected="0">
            <x v="3859"/>
          </reference>
        </references>
      </pivotArea>
    </format>
    <format dxfId="2251">
      <pivotArea dataOnly="0" labelOnly="1" outline="0" fieldPosition="0">
        <references count="1">
          <reference field="1" count="1">
            <x v="907"/>
          </reference>
        </references>
      </pivotArea>
    </format>
    <format dxfId="2250">
      <pivotArea dataOnly="0" labelOnly="1" outline="0" fieldPosition="0">
        <references count="2">
          <reference field="1" count="1" selected="0">
            <x v="907"/>
          </reference>
          <reference field="3" count="1">
            <x v="3859"/>
          </reference>
        </references>
      </pivotArea>
    </format>
    <format dxfId="2249">
      <pivotArea outline="0" fieldPosition="0">
        <references count="2">
          <reference field="1" count="1" selected="0">
            <x v="909"/>
          </reference>
          <reference field="3" count="1" selected="0">
            <x v="3365"/>
          </reference>
        </references>
      </pivotArea>
    </format>
    <format dxfId="2248">
      <pivotArea dataOnly="0" labelOnly="1" outline="0" fieldPosition="0">
        <references count="1">
          <reference field="1" count="1">
            <x v="909"/>
          </reference>
        </references>
      </pivotArea>
    </format>
    <format dxfId="2247">
      <pivotArea dataOnly="0" labelOnly="1" outline="0" fieldPosition="0">
        <references count="2">
          <reference field="1" count="1" selected="0">
            <x v="909"/>
          </reference>
          <reference field="3" count="1">
            <x v="3365"/>
          </reference>
        </references>
      </pivotArea>
    </format>
    <format dxfId="2246">
      <pivotArea outline="0" fieldPosition="0">
        <references count="2">
          <reference field="1" count="1" selected="0">
            <x v="912"/>
          </reference>
          <reference field="3" count="1" selected="0">
            <x v="9"/>
          </reference>
        </references>
      </pivotArea>
    </format>
    <format dxfId="2245">
      <pivotArea dataOnly="0" labelOnly="1" outline="0" fieldPosition="0">
        <references count="1">
          <reference field="1" count="1">
            <x v="912"/>
          </reference>
        </references>
      </pivotArea>
    </format>
    <format dxfId="2244">
      <pivotArea dataOnly="0" labelOnly="1" outline="0" fieldPosition="0">
        <references count="2">
          <reference field="1" count="1" selected="0">
            <x v="912"/>
          </reference>
          <reference field="3" count="1">
            <x v="9"/>
          </reference>
        </references>
      </pivotArea>
    </format>
    <format dxfId="2243">
      <pivotArea outline="0" fieldPosition="0">
        <references count="2">
          <reference field="1" count="1" selected="0">
            <x v="917"/>
          </reference>
          <reference field="3" count="1" selected="0">
            <x v="3859"/>
          </reference>
        </references>
      </pivotArea>
    </format>
    <format dxfId="2242">
      <pivotArea dataOnly="0" labelOnly="1" outline="0" fieldPosition="0">
        <references count="1">
          <reference field="1" count="1">
            <x v="917"/>
          </reference>
        </references>
      </pivotArea>
    </format>
    <format dxfId="2241">
      <pivotArea dataOnly="0" labelOnly="1" outline="0" fieldPosition="0">
        <references count="2">
          <reference field="1" count="1" selected="0">
            <x v="917"/>
          </reference>
          <reference field="3" count="1">
            <x v="3859"/>
          </reference>
        </references>
      </pivotArea>
    </format>
    <format dxfId="2240">
      <pivotArea outline="0" fieldPosition="0">
        <references count="2">
          <reference field="1" count="1" selected="0">
            <x v="919"/>
          </reference>
          <reference field="3" count="1" selected="0">
            <x v="3173"/>
          </reference>
        </references>
      </pivotArea>
    </format>
    <format dxfId="2239">
      <pivotArea dataOnly="0" labelOnly="1" outline="0" fieldPosition="0">
        <references count="1">
          <reference field="1" count="1">
            <x v="919"/>
          </reference>
        </references>
      </pivotArea>
    </format>
    <format dxfId="2238">
      <pivotArea dataOnly="0" labelOnly="1" outline="0" fieldPosition="0">
        <references count="2">
          <reference field="1" count="1" selected="0">
            <x v="919"/>
          </reference>
          <reference field="3" count="1">
            <x v="3173"/>
          </reference>
        </references>
      </pivotArea>
    </format>
    <format dxfId="2237">
      <pivotArea outline="0" fieldPosition="0">
        <references count="2">
          <reference field="1" count="1" selected="0">
            <x v="921"/>
          </reference>
          <reference field="3" count="1" selected="0">
            <x v="3859"/>
          </reference>
        </references>
      </pivotArea>
    </format>
    <format dxfId="2236">
      <pivotArea dataOnly="0" labelOnly="1" outline="0" fieldPosition="0">
        <references count="1">
          <reference field="1" count="1">
            <x v="921"/>
          </reference>
        </references>
      </pivotArea>
    </format>
    <format dxfId="2235">
      <pivotArea dataOnly="0" labelOnly="1" outline="0" fieldPosition="0">
        <references count="2">
          <reference field="1" count="1" selected="0">
            <x v="921"/>
          </reference>
          <reference field="3" count="1">
            <x v="3859"/>
          </reference>
        </references>
      </pivotArea>
    </format>
    <format dxfId="2234">
      <pivotArea outline="0" fieldPosition="0">
        <references count="2">
          <reference field="1" count="1" selected="0">
            <x v="923"/>
          </reference>
          <reference field="3" count="1" selected="0">
            <x v="3365"/>
          </reference>
        </references>
      </pivotArea>
    </format>
    <format dxfId="2233">
      <pivotArea dataOnly="0" labelOnly="1" outline="0" fieldPosition="0">
        <references count="1">
          <reference field="1" count="1">
            <x v="923"/>
          </reference>
        </references>
      </pivotArea>
    </format>
    <format dxfId="2232">
      <pivotArea dataOnly="0" labelOnly="1" outline="0" fieldPosition="0">
        <references count="2">
          <reference field="1" count="1" selected="0">
            <x v="923"/>
          </reference>
          <reference field="3" count="1">
            <x v="3365"/>
          </reference>
        </references>
      </pivotArea>
    </format>
    <format dxfId="2231">
      <pivotArea outline="0" fieldPosition="0">
        <references count="2">
          <reference field="1" count="1" selected="0">
            <x v="926"/>
          </reference>
          <reference field="3" count="1" selected="0">
            <x v="9"/>
          </reference>
        </references>
      </pivotArea>
    </format>
    <format dxfId="2230">
      <pivotArea dataOnly="0" labelOnly="1" outline="0" fieldPosition="0">
        <references count="1">
          <reference field="1" count="1">
            <x v="926"/>
          </reference>
        </references>
      </pivotArea>
    </format>
    <format dxfId="2229">
      <pivotArea dataOnly="0" labelOnly="1" outline="0" fieldPosition="0">
        <references count="2">
          <reference field="1" count="1" selected="0">
            <x v="926"/>
          </reference>
          <reference field="3" count="1">
            <x v="9"/>
          </reference>
        </references>
      </pivotArea>
    </format>
    <format dxfId="2228">
      <pivotArea outline="0" fieldPosition="0">
        <references count="2">
          <reference field="1" count="1" selected="0">
            <x v="931"/>
          </reference>
          <reference field="3" count="1" selected="0">
            <x v="3859"/>
          </reference>
        </references>
      </pivotArea>
    </format>
    <format dxfId="2227">
      <pivotArea dataOnly="0" labelOnly="1" outline="0" fieldPosition="0">
        <references count="1">
          <reference field="1" count="1">
            <x v="931"/>
          </reference>
        </references>
      </pivotArea>
    </format>
    <format dxfId="2226">
      <pivotArea dataOnly="0" labelOnly="1" outline="0" fieldPosition="0">
        <references count="2">
          <reference field="1" count="1" selected="0">
            <x v="931"/>
          </reference>
          <reference field="3" count="1">
            <x v="3859"/>
          </reference>
        </references>
      </pivotArea>
    </format>
    <format dxfId="2225">
      <pivotArea outline="0" fieldPosition="0">
        <references count="2">
          <reference field="1" count="1" selected="0">
            <x v="933"/>
          </reference>
          <reference field="3" count="1" selected="0">
            <x v="3173"/>
          </reference>
        </references>
      </pivotArea>
    </format>
    <format dxfId="2224">
      <pivotArea dataOnly="0" labelOnly="1" outline="0" fieldPosition="0">
        <references count="1">
          <reference field="1" count="1">
            <x v="933"/>
          </reference>
        </references>
      </pivotArea>
    </format>
    <format dxfId="2223">
      <pivotArea dataOnly="0" labelOnly="1" outline="0" fieldPosition="0">
        <references count="2">
          <reference field="1" count="1" selected="0">
            <x v="933"/>
          </reference>
          <reference field="3" count="1">
            <x v="3173"/>
          </reference>
        </references>
      </pivotArea>
    </format>
    <format dxfId="2222">
      <pivotArea outline="0" fieldPosition="0">
        <references count="2">
          <reference field="1" count="1" selected="0">
            <x v="935"/>
          </reference>
          <reference field="3" count="1" selected="0">
            <x v="3859"/>
          </reference>
        </references>
      </pivotArea>
    </format>
    <format dxfId="2221">
      <pivotArea dataOnly="0" labelOnly="1" outline="0" fieldPosition="0">
        <references count="1">
          <reference field="1" count="1">
            <x v="935"/>
          </reference>
        </references>
      </pivotArea>
    </format>
    <format dxfId="2220">
      <pivotArea dataOnly="0" labelOnly="1" outline="0" fieldPosition="0">
        <references count="2">
          <reference field="1" count="1" selected="0">
            <x v="935"/>
          </reference>
          <reference field="3" count="1">
            <x v="3859"/>
          </reference>
        </references>
      </pivotArea>
    </format>
    <format dxfId="2219">
      <pivotArea outline="0" fieldPosition="0">
        <references count="2">
          <reference field="1" count="1" selected="0">
            <x v="937"/>
          </reference>
          <reference field="3" count="1" selected="0">
            <x v="3365"/>
          </reference>
        </references>
      </pivotArea>
    </format>
    <format dxfId="2218">
      <pivotArea dataOnly="0" labelOnly="1" outline="0" fieldPosition="0">
        <references count="1">
          <reference field="1" count="1">
            <x v="937"/>
          </reference>
        </references>
      </pivotArea>
    </format>
    <format dxfId="2217">
      <pivotArea dataOnly="0" labelOnly="1" outline="0" fieldPosition="0">
        <references count="2">
          <reference field="1" count="1" selected="0">
            <x v="937"/>
          </reference>
          <reference field="3" count="1">
            <x v="3365"/>
          </reference>
        </references>
      </pivotArea>
    </format>
    <format dxfId="2216">
      <pivotArea outline="0" fieldPosition="0">
        <references count="2">
          <reference field="1" count="1" selected="0">
            <x v="940"/>
          </reference>
          <reference field="3" count="1" selected="0">
            <x v="9"/>
          </reference>
        </references>
      </pivotArea>
    </format>
    <format dxfId="2215">
      <pivotArea dataOnly="0" labelOnly="1" outline="0" fieldPosition="0">
        <references count="1">
          <reference field="1" count="1">
            <x v="940"/>
          </reference>
        </references>
      </pivotArea>
    </format>
    <format dxfId="2214">
      <pivotArea dataOnly="0" labelOnly="1" outline="0" fieldPosition="0">
        <references count="2">
          <reference field="1" count="1" selected="0">
            <x v="940"/>
          </reference>
          <reference field="3" count="1">
            <x v="9"/>
          </reference>
        </references>
      </pivotArea>
    </format>
    <format dxfId="2213">
      <pivotArea outline="0" fieldPosition="0">
        <references count="2">
          <reference field="1" count="1" selected="0">
            <x v="945"/>
          </reference>
          <reference field="3" count="1" selected="0">
            <x v="3859"/>
          </reference>
        </references>
      </pivotArea>
    </format>
    <format dxfId="2212">
      <pivotArea dataOnly="0" labelOnly="1" outline="0" fieldPosition="0">
        <references count="1">
          <reference field="1" count="1">
            <x v="945"/>
          </reference>
        </references>
      </pivotArea>
    </format>
    <format dxfId="2211">
      <pivotArea dataOnly="0" labelOnly="1" outline="0" fieldPosition="0">
        <references count="2">
          <reference field="1" count="1" selected="0">
            <x v="945"/>
          </reference>
          <reference field="3" count="1">
            <x v="3859"/>
          </reference>
        </references>
      </pivotArea>
    </format>
    <format dxfId="2210">
      <pivotArea outline="0" fieldPosition="0">
        <references count="2">
          <reference field="1" count="1" selected="0">
            <x v="952"/>
          </reference>
          <reference field="3" count="1" selected="0">
            <x v="3173"/>
          </reference>
        </references>
      </pivotArea>
    </format>
    <format dxfId="2209">
      <pivotArea dataOnly="0" labelOnly="1" outline="0" fieldPosition="0">
        <references count="1">
          <reference field="1" count="1">
            <x v="952"/>
          </reference>
        </references>
      </pivotArea>
    </format>
    <format dxfId="2208">
      <pivotArea dataOnly="0" labelOnly="1" outline="0" fieldPosition="0">
        <references count="2">
          <reference field="1" count="1" selected="0">
            <x v="952"/>
          </reference>
          <reference field="3" count="1">
            <x v="3173"/>
          </reference>
        </references>
      </pivotArea>
    </format>
    <format dxfId="2207">
      <pivotArea outline="0" fieldPosition="0">
        <references count="2">
          <reference field="1" count="1" selected="0">
            <x v="954"/>
          </reference>
          <reference field="3" count="1" selected="0">
            <x v="3859"/>
          </reference>
        </references>
      </pivotArea>
    </format>
    <format dxfId="2206">
      <pivotArea dataOnly="0" labelOnly="1" outline="0" fieldPosition="0">
        <references count="1">
          <reference field="1" count="1">
            <x v="954"/>
          </reference>
        </references>
      </pivotArea>
    </format>
    <format dxfId="2205">
      <pivotArea dataOnly="0" labelOnly="1" outline="0" fieldPosition="0">
        <references count="2">
          <reference field="1" count="1" selected="0">
            <x v="954"/>
          </reference>
          <reference field="3" count="1">
            <x v="3859"/>
          </reference>
        </references>
      </pivotArea>
    </format>
    <format dxfId="2204">
      <pivotArea outline="0" fieldPosition="0">
        <references count="2">
          <reference field="1" count="1" selected="0">
            <x v="956"/>
          </reference>
          <reference field="3" count="1" selected="0">
            <x v="3365"/>
          </reference>
        </references>
      </pivotArea>
    </format>
    <format dxfId="2203">
      <pivotArea dataOnly="0" labelOnly="1" outline="0" fieldPosition="0">
        <references count="1">
          <reference field="1" count="1">
            <x v="956"/>
          </reference>
        </references>
      </pivotArea>
    </format>
    <format dxfId="2202">
      <pivotArea dataOnly="0" labelOnly="1" outline="0" fieldPosition="0">
        <references count="2">
          <reference field="1" count="1" selected="0">
            <x v="956"/>
          </reference>
          <reference field="3" count="1">
            <x v="3365"/>
          </reference>
        </references>
      </pivotArea>
    </format>
    <format dxfId="2201">
      <pivotArea outline="0" fieldPosition="0">
        <references count="2">
          <reference field="1" count="1" selected="0">
            <x v="959"/>
          </reference>
          <reference field="3" count="1" selected="0">
            <x v="9"/>
          </reference>
        </references>
      </pivotArea>
    </format>
    <format dxfId="2200">
      <pivotArea dataOnly="0" labelOnly="1" outline="0" fieldPosition="0">
        <references count="1">
          <reference field="1" count="1">
            <x v="959"/>
          </reference>
        </references>
      </pivotArea>
    </format>
    <format dxfId="2199">
      <pivotArea dataOnly="0" labelOnly="1" outline="0" fieldPosition="0">
        <references count="2">
          <reference field="1" count="1" selected="0">
            <x v="959"/>
          </reference>
          <reference field="3" count="1">
            <x v="9"/>
          </reference>
        </references>
      </pivotArea>
    </format>
    <format dxfId="2198">
      <pivotArea outline="0" fieldPosition="0">
        <references count="2">
          <reference field="1" count="1" selected="0">
            <x v="964"/>
          </reference>
          <reference field="3" count="1" selected="0">
            <x v="3859"/>
          </reference>
        </references>
      </pivotArea>
    </format>
    <format dxfId="2197">
      <pivotArea dataOnly="0" labelOnly="1" outline="0" fieldPosition="0">
        <references count="1">
          <reference field="1" count="1">
            <x v="964"/>
          </reference>
        </references>
      </pivotArea>
    </format>
    <format dxfId="2196">
      <pivotArea dataOnly="0" labelOnly="1" outline="0" fieldPosition="0">
        <references count="2">
          <reference field="1" count="1" selected="0">
            <x v="964"/>
          </reference>
          <reference field="3" count="1">
            <x v="3859"/>
          </reference>
        </references>
      </pivotArea>
    </format>
    <format dxfId="2195">
      <pivotArea outline="0" fieldPosition="0">
        <references count="2">
          <reference field="1" count="1" selected="0">
            <x v="966"/>
          </reference>
          <reference field="3" count="1" selected="0">
            <x v="3173"/>
          </reference>
        </references>
      </pivotArea>
    </format>
    <format dxfId="2194">
      <pivotArea dataOnly="0" labelOnly="1" outline="0" fieldPosition="0">
        <references count="1">
          <reference field="1" count="1">
            <x v="966"/>
          </reference>
        </references>
      </pivotArea>
    </format>
    <format dxfId="2193">
      <pivotArea dataOnly="0" labelOnly="1" outline="0" fieldPosition="0">
        <references count="2">
          <reference field="1" count="1" selected="0">
            <x v="966"/>
          </reference>
          <reference field="3" count="1">
            <x v="3173"/>
          </reference>
        </references>
      </pivotArea>
    </format>
    <format dxfId="2192">
      <pivotArea outline="0" fieldPosition="0">
        <references count="2">
          <reference field="1" count="1" selected="0">
            <x v="968"/>
          </reference>
          <reference field="3" count="1" selected="0">
            <x v="3859"/>
          </reference>
        </references>
      </pivotArea>
    </format>
    <format dxfId="2191">
      <pivotArea dataOnly="0" labelOnly="1" outline="0" fieldPosition="0">
        <references count="1">
          <reference field="1" count="1">
            <x v="968"/>
          </reference>
        </references>
      </pivotArea>
    </format>
    <format dxfId="2190">
      <pivotArea dataOnly="0" labelOnly="1" outline="0" fieldPosition="0">
        <references count="2">
          <reference field="1" count="1" selected="0">
            <x v="968"/>
          </reference>
          <reference field="3" count="1">
            <x v="3859"/>
          </reference>
        </references>
      </pivotArea>
    </format>
    <format dxfId="2189">
      <pivotArea outline="0" fieldPosition="0">
        <references count="2">
          <reference field="1" count="1" selected="0">
            <x v="970"/>
          </reference>
          <reference field="3" count="1" selected="0">
            <x v="3365"/>
          </reference>
        </references>
      </pivotArea>
    </format>
    <format dxfId="2188">
      <pivotArea dataOnly="0" labelOnly="1" outline="0" fieldPosition="0">
        <references count="1">
          <reference field="1" count="1">
            <x v="970"/>
          </reference>
        </references>
      </pivotArea>
    </format>
    <format dxfId="2187">
      <pivotArea dataOnly="0" labelOnly="1" outline="0" fieldPosition="0">
        <references count="2">
          <reference field="1" count="1" selected="0">
            <x v="970"/>
          </reference>
          <reference field="3" count="1">
            <x v="3365"/>
          </reference>
        </references>
      </pivotArea>
    </format>
    <format dxfId="2186">
      <pivotArea outline="0" fieldPosition="0">
        <references count="2">
          <reference field="1" count="1" selected="0">
            <x v="973"/>
          </reference>
          <reference field="3" count="1" selected="0">
            <x v="9"/>
          </reference>
        </references>
      </pivotArea>
    </format>
    <format dxfId="2185">
      <pivotArea dataOnly="0" labelOnly="1" outline="0" fieldPosition="0">
        <references count="1">
          <reference field="1" count="1">
            <x v="973"/>
          </reference>
        </references>
      </pivotArea>
    </format>
    <format dxfId="2184">
      <pivotArea dataOnly="0" labelOnly="1" outline="0" fieldPosition="0">
        <references count="2">
          <reference field="1" count="1" selected="0">
            <x v="973"/>
          </reference>
          <reference field="3" count="1">
            <x v="9"/>
          </reference>
        </references>
      </pivotArea>
    </format>
    <format dxfId="2183">
      <pivotArea outline="0" fieldPosition="0">
        <references count="2">
          <reference field="1" count="1" selected="0">
            <x v="978"/>
          </reference>
          <reference field="3" count="1" selected="0">
            <x v="3859"/>
          </reference>
        </references>
      </pivotArea>
    </format>
    <format dxfId="2182">
      <pivotArea dataOnly="0" labelOnly="1" outline="0" fieldPosition="0">
        <references count="1">
          <reference field="1" count="1">
            <x v="978"/>
          </reference>
        </references>
      </pivotArea>
    </format>
    <format dxfId="2181">
      <pivotArea dataOnly="0" labelOnly="1" outline="0" fieldPosition="0">
        <references count="2">
          <reference field="1" count="1" selected="0">
            <x v="978"/>
          </reference>
          <reference field="3" count="1">
            <x v="3859"/>
          </reference>
        </references>
      </pivotArea>
    </format>
    <format dxfId="2180">
      <pivotArea outline="0" fieldPosition="0">
        <references count="2">
          <reference field="1" count="1" selected="0">
            <x v="980"/>
          </reference>
          <reference field="3" count="1" selected="0">
            <x v="3173"/>
          </reference>
        </references>
      </pivotArea>
    </format>
    <format dxfId="2179">
      <pivotArea dataOnly="0" labelOnly="1" outline="0" fieldPosition="0">
        <references count="1">
          <reference field="1" count="1">
            <x v="980"/>
          </reference>
        </references>
      </pivotArea>
    </format>
    <format dxfId="2178">
      <pivotArea dataOnly="0" labelOnly="1" outline="0" fieldPosition="0">
        <references count="2">
          <reference field="1" count="1" selected="0">
            <x v="980"/>
          </reference>
          <reference field="3" count="1">
            <x v="3173"/>
          </reference>
        </references>
      </pivotArea>
    </format>
    <format dxfId="2177">
      <pivotArea outline="0" fieldPosition="0">
        <references count="2">
          <reference field="1" count="1" selected="0">
            <x v="982"/>
          </reference>
          <reference field="3" count="1" selected="0">
            <x v="3859"/>
          </reference>
        </references>
      </pivotArea>
    </format>
    <format dxfId="2176">
      <pivotArea dataOnly="0" labelOnly="1" outline="0" fieldPosition="0">
        <references count="1">
          <reference field="1" count="1">
            <x v="982"/>
          </reference>
        </references>
      </pivotArea>
    </format>
    <format dxfId="2175">
      <pivotArea dataOnly="0" labelOnly="1" outline="0" fieldPosition="0">
        <references count="2">
          <reference field="1" count="1" selected="0">
            <x v="982"/>
          </reference>
          <reference field="3" count="1">
            <x v="3859"/>
          </reference>
        </references>
      </pivotArea>
    </format>
    <format dxfId="2174">
      <pivotArea outline="0" fieldPosition="0">
        <references count="2">
          <reference field="1" count="1" selected="0">
            <x v="984"/>
          </reference>
          <reference field="3" count="1" selected="0">
            <x v="3365"/>
          </reference>
        </references>
      </pivotArea>
    </format>
    <format dxfId="2173">
      <pivotArea dataOnly="0" labelOnly="1" outline="0" fieldPosition="0">
        <references count="1">
          <reference field="1" count="1">
            <x v="984"/>
          </reference>
        </references>
      </pivotArea>
    </format>
    <format dxfId="2172">
      <pivotArea dataOnly="0" labelOnly="1" outline="0" fieldPosition="0">
        <references count="2">
          <reference field="1" count="1" selected="0">
            <x v="984"/>
          </reference>
          <reference field="3" count="1">
            <x v="3365"/>
          </reference>
        </references>
      </pivotArea>
    </format>
    <format dxfId="2171">
      <pivotArea outline="0" fieldPosition="0">
        <references count="2">
          <reference field="1" count="1" selected="0">
            <x v="987"/>
          </reference>
          <reference field="3" count="1" selected="0">
            <x v="9"/>
          </reference>
        </references>
      </pivotArea>
    </format>
    <format dxfId="2170">
      <pivotArea dataOnly="0" labelOnly="1" outline="0" fieldPosition="0">
        <references count="1">
          <reference field="1" count="1">
            <x v="987"/>
          </reference>
        </references>
      </pivotArea>
    </format>
    <format dxfId="2169">
      <pivotArea dataOnly="0" labelOnly="1" outline="0" fieldPosition="0">
        <references count="2">
          <reference field="1" count="1" selected="0">
            <x v="987"/>
          </reference>
          <reference field="3" count="1">
            <x v="9"/>
          </reference>
        </references>
      </pivotArea>
    </format>
    <format dxfId="2168">
      <pivotArea outline="0" fieldPosition="0">
        <references count="2">
          <reference field="1" count="1" selected="0">
            <x v="996"/>
          </reference>
          <reference field="3" count="1" selected="0">
            <x v="3859"/>
          </reference>
        </references>
      </pivotArea>
    </format>
    <format dxfId="2167">
      <pivotArea dataOnly="0" labelOnly="1" outline="0" fieldPosition="0">
        <references count="1">
          <reference field="1" count="1">
            <x v="996"/>
          </reference>
        </references>
      </pivotArea>
    </format>
    <format dxfId="2166">
      <pivotArea dataOnly="0" labelOnly="1" outline="0" fieldPosition="0">
        <references count="2">
          <reference field="1" count="1" selected="0">
            <x v="996"/>
          </reference>
          <reference field="3" count="1">
            <x v="3859"/>
          </reference>
        </references>
      </pivotArea>
    </format>
    <format dxfId="2165">
      <pivotArea outline="0" fieldPosition="0">
        <references count="2">
          <reference field="1" count="1" selected="0">
            <x v="1000"/>
          </reference>
          <reference field="3" count="1" selected="0">
            <x v="3173"/>
          </reference>
        </references>
      </pivotArea>
    </format>
    <format dxfId="2164">
      <pivotArea dataOnly="0" labelOnly="1" outline="0" fieldPosition="0">
        <references count="1">
          <reference field="1" count="1">
            <x v="1000"/>
          </reference>
        </references>
      </pivotArea>
    </format>
    <format dxfId="2163">
      <pivotArea dataOnly="0" labelOnly="1" outline="0" fieldPosition="0">
        <references count="2">
          <reference field="1" count="1" selected="0">
            <x v="1000"/>
          </reference>
          <reference field="3" count="1">
            <x v="3173"/>
          </reference>
        </references>
      </pivotArea>
    </format>
    <format dxfId="2162">
      <pivotArea outline="0" fieldPosition="0">
        <references count="2">
          <reference field="1" count="1" selected="0">
            <x v="1002"/>
          </reference>
          <reference field="3" count="1" selected="0">
            <x v="3859"/>
          </reference>
        </references>
      </pivotArea>
    </format>
    <format dxfId="2161">
      <pivotArea dataOnly="0" labelOnly="1" outline="0" fieldPosition="0">
        <references count="1">
          <reference field="1" count="1">
            <x v="1002"/>
          </reference>
        </references>
      </pivotArea>
    </format>
    <format dxfId="2160">
      <pivotArea dataOnly="0" labelOnly="1" outline="0" fieldPosition="0">
        <references count="2">
          <reference field="1" count="1" selected="0">
            <x v="1002"/>
          </reference>
          <reference field="3" count="1">
            <x v="3859"/>
          </reference>
        </references>
      </pivotArea>
    </format>
    <format dxfId="2159">
      <pivotArea outline="0" fieldPosition="0">
        <references count="2">
          <reference field="1" count="1" selected="0">
            <x v="1005"/>
          </reference>
          <reference field="3" count="1" selected="0">
            <x v="3365"/>
          </reference>
        </references>
      </pivotArea>
    </format>
    <format dxfId="2158">
      <pivotArea dataOnly="0" labelOnly="1" outline="0" fieldPosition="0">
        <references count="1">
          <reference field="1" count="1">
            <x v="1005"/>
          </reference>
        </references>
      </pivotArea>
    </format>
    <format dxfId="2157">
      <pivotArea dataOnly="0" labelOnly="1" outline="0" fieldPosition="0">
        <references count="2">
          <reference field="1" count="1" selected="0">
            <x v="1005"/>
          </reference>
          <reference field="3" count="1">
            <x v="3365"/>
          </reference>
        </references>
      </pivotArea>
    </format>
    <format dxfId="2156">
      <pivotArea outline="0" fieldPosition="0">
        <references count="2">
          <reference field="1" count="1" selected="0">
            <x v="1055"/>
          </reference>
          <reference field="3" count="1" selected="0">
            <x v="9"/>
          </reference>
        </references>
      </pivotArea>
    </format>
    <format dxfId="2155">
      <pivotArea dataOnly="0" labelOnly="1" outline="0" fieldPosition="0">
        <references count="1">
          <reference field="1" count="1">
            <x v="1055"/>
          </reference>
        </references>
      </pivotArea>
    </format>
    <format dxfId="2154">
      <pivotArea dataOnly="0" labelOnly="1" outline="0" fieldPosition="0">
        <references count="2">
          <reference field="1" count="1" selected="0">
            <x v="1055"/>
          </reference>
          <reference field="3" count="1">
            <x v="9"/>
          </reference>
        </references>
      </pivotArea>
    </format>
    <format dxfId="2153">
      <pivotArea outline="0" fieldPosition="0">
        <references count="2">
          <reference field="1" count="1" selected="0">
            <x v="1060"/>
          </reference>
          <reference field="3" count="1" selected="0">
            <x v="3859"/>
          </reference>
        </references>
      </pivotArea>
    </format>
    <format dxfId="2152">
      <pivotArea dataOnly="0" labelOnly="1" outline="0" fieldPosition="0">
        <references count="1">
          <reference field="1" count="1">
            <x v="1060"/>
          </reference>
        </references>
      </pivotArea>
    </format>
    <format dxfId="2151">
      <pivotArea dataOnly="0" labelOnly="1" outline="0" fieldPosition="0">
        <references count="2">
          <reference field="1" count="1" selected="0">
            <x v="1060"/>
          </reference>
          <reference field="3" count="1">
            <x v="3859"/>
          </reference>
        </references>
      </pivotArea>
    </format>
    <format dxfId="2150">
      <pivotArea outline="0" fieldPosition="0">
        <references count="2">
          <reference field="1" count="1" selected="0">
            <x v="1062"/>
          </reference>
          <reference field="3" count="1" selected="0">
            <x v="3173"/>
          </reference>
        </references>
      </pivotArea>
    </format>
    <format dxfId="2149">
      <pivotArea dataOnly="0" labelOnly="1" outline="0" fieldPosition="0">
        <references count="1">
          <reference field="1" count="1">
            <x v="1062"/>
          </reference>
        </references>
      </pivotArea>
    </format>
    <format dxfId="2148">
      <pivotArea dataOnly="0" labelOnly="1" outline="0" fieldPosition="0">
        <references count="2">
          <reference field="1" count="1" selected="0">
            <x v="1062"/>
          </reference>
          <reference field="3" count="1">
            <x v="3173"/>
          </reference>
        </references>
      </pivotArea>
    </format>
    <format dxfId="2147">
      <pivotArea outline="0" fieldPosition="0">
        <references count="2">
          <reference field="1" count="1" selected="0">
            <x v="1064"/>
          </reference>
          <reference field="3" count="1" selected="0">
            <x v="3859"/>
          </reference>
        </references>
      </pivotArea>
    </format>
    <format dxfId="2146">
      <pivotArea dataOnly="0" labelOnly="1" outline="0" fieldPosition="0">
        <references count="1">
          <reference field="1" count="1">
            <x v="1064"/>
          </reference>
        </references>
      </pivotArea>
    </format>
    <format dxfId="2145">
      <pivotArea dataOnly="0" labelOnly="1" outline="0" fieldPosition="0">
        <references count="2">
          <reference field="1" count="1" selected="0">
            <x v="1064"/>
          </reference>
          <reference field="3" count="1">
            <x v="3859"/>
          </reference>
        </references>
      </pivotArea>
    </format>
    <format dxfId="2144">
      <pivotArea outline="0" fieldPosition="0">
        <references count="2">
          <reference field="1" count="1" selected="0">
            <x v="1066"/>
          </reference>
          <reference field="3" count="1" selected="0">
            <x v="3365"/>
          </reference>
        </references>
      </pivotArea>
    </format>
    <format dxfId="2143">
      <pivotArea dataOnly="0" labelOnly="1" outline="0" fieldPosition="0">
        <references count="1">
          <reference field="1" count="1">
            <x v="1066"/>
          </reference>
        </references>
      </pivotArea>
    </format>
    <format dxfId="2142">
      <pivotArea dataOnly="0" labelOnly="1" outline="0" fieldPosition="0">
        <references count="2">
          <reference field="1" count="1" selected="0">
            <x v="1066"/>
          </reference>
          <reference field="3" count="1">
            <x v="3365"/>
          </reference>
        </references>
      </pivotArea>
    </format>
    <format dxfId="2141">
      <pivotArea outline="0" fieldPosition="0">
        <references count="2">
          <reference field="1" count="1" selected="0">
            <x v="1069"/>
          </reference>
          <reference field="3" count="1" selected="0">
            <x v="9"/>
          </reference>
        </references>
      </pivotArea>
    </format>
    <format dxfId="2140">
      <pivotArea dataOnly="0" labelOnly="1" outline="0" fieldPosition="0">
        <references count="1">
          <reference field="1" count="1">
            <x v="1069"/>
          </reference>
        </references>
      </pivotArea>
    </format>
    <format dxfId="2139">
      <pivotArea dataOnly="0" labelOnly="1" outline="0" fieldPosition="0">
        <references count="2">
          <reference field="1" count="1" selected="0">
            <x v="1069"/>
          </reference>
          <reference field="3" count="1">
            <x v="9"/>
          </reference>
        </references>
      </pivotArea>
    </format>
    <format dxfId="2138">
      <pivotArea outline="0" fieldPosition="0">
        <references count="2">
          <reference field="1" count="1" selected="0">
            <x v="1074"/>
          </reference>
          <reference field="3" count="1" selected="0">
            <x v="3859"/>
          </reference>
        </references>
      </pivotArea>
    </format>
    <format dxfId="2137">
      <pivotArea dataOnly="0" labelOnly="1" outline="0" fieldPosition="0">
        <references count="1">
          <reference field="1" count="1">
            <x v="1074"/>
          </reference>
        </references>
      </pivotArea>
    </format>
    <format dxfId="2136">
      <pivotArea dataOnly="0" labelOnly="1" outline="0" fieldPosition="0">
        <references count="2">
          <reference field="1" count="1" selected="0">
            <x v="1074"/>
          </reference>
          <reference field="3" count="1">
            <x v="3859"/>
          </reference>
        </references>
      </pivotArea>
    </format>
    <format dxfId="2135">
      <pivotArea outline="0" fieldPosition="0">
        <references count="2">
          <reference field="1" count="1" selected="0">
            <x v="1076"/>
          </reference>
          <reference field="3" count="1" selected="0">
            <x v="3173"/>
          </reference>
        </references>
      </pivotArea>
    </format>
    <format dxfId="2134">
      <pivotArea dataOnly="0" labelOnly="1" outline="0" fieldPosition="0">
        <references count="1">
          <reference field="1" count="1">
            <x v="1076"/>
          </reference>
        </references>
      </pivotArea>
    </format>
    <format dxfId="2133">
      <pivotArea dataOnly="0" labelOnly="1" outline="0" fieldPosition="0">
        <references count="2">
          <reference field="1" count="1" selected="0">
            <x v="1076"/>
          </reference>
          <reference field="3" count="1">
            <x v="3173"/>
          </reference>
        </references>
      </pivotArea>
    </format>
    <format dxfId="2132">
      <pivotArea outline="0" fieldPosition="0">
        <references count="2">
          <reference field="1" count="1" selected="0">
            <x v="1078"/>
          </reference>
          <reference field="3" count="1" selected="0">
            <x v="3859"/>
          </reference>
        </references>
      </pivotArea>
    </format>
    <format dxfId="2131">
      <pivotArea dataOnly="0" labelOnly="1" outline="0" fieldPosition="0">
        <references count="1">
          <reference field="1" count="1">
            <x v="1078"/>
          </reference>
        </references>
      </pivotArea>
    </format>
    <format dxfId="2130">
      <pivotArea dataOnly="0" labelOnly="1" outline="0" fieldPosition="0">
        <references count="2">
          <reference field="1" count="1" selected="0">
            <x v="1078"/>
          </reference>
          <reference field="3" count="1">
            <x v="3859"/>
          </reference>
        </references>
      </pivotArea>
    </format>
    <format dxfId="2129">
      <pivotArea outline="0" fieldPosition="0">
        <references count="2">
          <reference field="1" count="1" selected="0">
            <x v="1080"/>
          </reference>
          <reference field="3" count="1" selected="0">
            <x v="3365"/>
          </reference>
        </references>
      </pivotArea>
    </format>
    <format dxfId="2128">
      <pivotArea dataOnly="0" labelOnly="1" outline="0" fieldPosition="0">
        <references count="1">
          <reference field="1" count="1">
            <x v="1080"/>
          </reference>
        </references>
      </pivotArea>
    </format>
    <format dxfId="2127">
      <pivotArea dataOnly="0" labelOnly="1" outline="0" fieldPosition="0">
        <references count="2">
          <reference field="1" count="1" selected="0">
            <x v="1080"/>
          </reference>
          <reference field="3" count="1">
            <x v="3365"/>
          </reference>
        </references>
      </pivotArea>
    </format>
    <format dxfId="2126">
      <pivotArea outline="0" fieldPosition="0">
        <references count="2">
          <reference field="1" count="1" selected="0">
            <x v="1083"/>
          </reference>
          <reference field="3" count="1" selected="0">
            <x v="9"/>
          </reference>
        </references>
      </pivotArea>
    </format>
    <format dxfId="2125">
      <pivotArea dataOnly="0" labelOnly="1" outline="0" fieldPosition="0">
        <references count="1">
          <reference field="1" count="1">
            <x v="1083"/>
          </reference>
        </references>
      </pivotArea>
    </format>
    <format dxfId="2124">
      <pivotArea dataOnly="0" labelOnly="1" outline="0" fieldPosition="0">
        <references count="2">
          <reference field="1" count="1" selected="0">
            <x v="1083"/>
          </reference>
          <reference field="3" count="1">
            <x v="9"/>
          </reference>
        </references>
      </pivotArea>
    </format>
    <format dxfId="2123">
      <pivotArea outline="0" fieldPosition="0">
        <references count="2">
          <reference field="1" count="1" selected="0">
            <x v="1089"/>
          </reference>
          <reference field="3" count="1" selected="0">
            <x v="3859"/>
          </reference>
        </references>
      </pivotArea>
    </format>
    <format dxfId="2122">
      <pivotArea dataOnly="0" labelOnly="1" outline="0" fieldPosition="0">
        <references count="1">
          <reference field="1" count="1">
            <x v="1089"/>
          </reference>
        </references>
      </pivotArea>
    </format>
    <format dxfId="2121">
      <pivotArea dataOnly="0" labelOnly="1" outline="0" fieldPosition="0">
        <references count="2">
          <reference field="1" count="1" selected="0">
            <x v="1089"/>
          </reference>
          <reference field="3" count="1">
            <x v="3859"/>
          </reference>
        </references>
      </pivotArea>
    </format>
    <format dxfId="2120">
      <pivotArea outline="0" fieldPosition="0">
        <references count="2">
          <reference field="1" count="1" selected="0">
            <x v="1091"/>
          </reference>
          <reference field="3" count="1" selected="0">
            <x v="3173"/>
          </reference>
        </references>
      </pivotArea>
    </format>
    <format dxfId="2119">
      <pivotArea dataOnly="0" labelOnly="1" outline="0" fieldPosition="0">
        <references count="1">
          <reference field="1" count="1">
            <x v="1091"/>
          </reference>
        </references>
      </pivotArea>
    </format>
    <format dxfId="2118">
      <pivotArea dataOnly="0" labelOnly="1" outline="0" fieldPosition="0">
        <references count="2">
          <reference field="1" count="1" selected="0">
            <x v="1091"/>
          </reference>
          <reference field="3" count="1">
            <x v="3173"/>
          </reference>
        </references>
      </pivotArea>
    </format>
    <format dxfId="2117">
      <pivotArea outline="0" fieldPosition="0">
        <references count="2">
          <reference field="1" count="1" selected="0">
            <x v="1093"/>
          </reference>
          <reference field="3" count="1" selected="0">
            <x v="3859"/>
          </reference>
        </references>
      </pivotArea>
    </format>
    <format dxfId="2116">
      <pivotArea dataOnly="0" labelOnly="1" outline="0" fieldPosition="0">
        <references count="1">
          <reference field="1" count="1">
            <x v="1093"/>
          </reference>
        </references>
      </pivotArea>
    </format>
    <format dxfId="2115">
      <pivotArea dataOnly="0" labelOnly="1" outline="0" fieldPosition="0">
        <references count="2">
          <reference field="1" count="1" selected="0">
            <x v="1093"/>
          </reference>
          <reference field="3" count="1">
            <x v="3859"/>
          </reference>
        </references>
      </pivotArea>
    </format>
    <format dxfId="2114">
      <pivotArea outline="0" fieldPosition="0">
        <references count="2">
          <reference field="1" count="1" selected="0">
            <x v="1095"/>
          </reference>
          <reference field="3" count="1" selected="0">
            <x v="3365"/>
          </reference>
        </references>
      </pivotArea>
    </format>
    <format dxfId="2113">
      <pivotArea dataOnly="0" labelOnly="1" outline="0" fieldPosition="0">
        <references count="1">
          <reference field="1" count="1">
            <x v="1095"/>
          </reference>
        </references>
      </pivotArea>
    </format>
    <format dxfId="2112">
      <pivotArea dataOnly="0" labelOnly="1" outline="0" fieldPosition="0">
        <references count="2">
          <reference field="1" count="1" selected="0">
            <x v="1095"/>
          </reference>
          <reference field="3" count="1">
            <x v="3365"/>
          </reference>
        </references>
      </pivotArea>
    </format>
    <format dxfId="2111">
      <pivotArea outline="0" fieldPosition="0">
        <references count="2">
          <reference field="1" count="1" selected="0">
            <x v="1098"/>
          </reference>
          <reference field="3" count="1" selected="0">
            <x v="9"/>
          </reference>
        </references>
      </pivotArea>
    </format>
    <format dxfId="2110">
      <pivotArea dataOnly="0" labelOnly="1" outline="0" fieldPosition="0">
        <references count="1">
          <reference field="1" count="1">
            <x v="1098"/>
          </reference>
        </references>
      </pivotArea>
    </format>
    <format dxfId="2109">
      <pivotArea dataOnly="0" labelOnly="1" outline="0" fieldPosition="0">
        <references count="2">
          <reference field="1" count="1" selected="0">
            <x v="1098"/>
          </reference>
          <reference field="3" count="1">
            <x v="9"/>
          </reference>
        </references>
      </pivotArea>
    </format>
    <format dxfId="2108">
      <pivotArea outline="0" fieldPosition="0">
        <references count="2">
          <reference field="1" count="1" selected="0">
            <x v="1103"/>
          </reference>
          <reference field="3" count="1" selected="0">
            <x v="3859"/>
          </reference>
        </references>
      </pivotArea>
    </format>
    <format dxfId="2107">
      <pivotArea dataOnly="0" labelOnly="1" outline="0" fieldPosition="0">
        <references count="1">
          <reference field="1" count="1">
            <x v="1103"/>
          </reference>
        </references>
      </pivotArea>
    </format>
    <format dxfId="2106">
      <pivotArea dataOnly="0" labelOnly="1" outline="0" fieldPosition="0">
        <references count="2">
          <reference field="1" count="1" selected="0">
            <x v="1103"/>
          </reference>
          <reference field="3" count="1">
            <x v="3859"/>
          </reference>
        </references>
      </pivotArea>
    </format>
    <format dxfId="2105">
      <pivotArea outline="0" fieldPosition="0">
        <references count="2">
          <reference field="1" count="1" selected="0">
            <x v="1105"/>
          </reference>
          <reference field="3" count="1" selected="0">
            <x v="3173"/>
          </reference>
        </references>
      </pivotArea>
    </format>
    <format dxfId="2104">
      <pivotArea dataOnly="0" labelOnly="1" outline="0" fieldPosition="0">
        <references count="1">
          <reference field="1" count="1">
            <x v="1105"/>
          </reference>
        </references>
      </pivotArea>
    </format>
    <format dxfId="2103">
      <pivotArea dataOnly="0" labelOnly="1" outline="0" fieldPosition="0">
        <references count="2">
          <reference field="1" count="1" selected="0">
            <x v="1105"/>
          </reference>
          <reference field="3" count="1">
            <x v="3173"/>
          </reference>
        </references>
      </pivotArea>
    </format>
    <format dxfId="2102">
      <pivotArea outline="0" fieldPosition="0">
        <references count="2">
          <reference field="1" count="1" selected="0">
            <x v="1107"/>
          </reference>
          <reference field="3" count="1" selected="0">
            <x v="3859"/>
          </reference>
        </references>
      </pivotArea>
    </format>
    <format dxfId="2101">
      <pivotArea dataOnly="0" labelOnly="1" outline="0" fieldPosition="0">
        <references count="1">
          <reference field="1" count="1">
            <x v="1107"/>
          </reference>
        </references>
      </pivotArea>
    </format>
    <format dxfId="2100">
      <pivotArea dataOnly="0" labelOnly="1" outline="0" fieldPosition="0">
        <references count="2">
          <reference field="1" count="1" selected="0">
            <x v="1107"/>
          </reference>
          <reference field="3" count="1">
            <x v="3859"/>
          </reference>
        </references>
      </pivotArea>
    </format>
    <format dxfId="2099">
      <pivotArea outline="0" fieldPosition="0">
        <references count="2">
          <reference field="1" count="1" selected="0">
            <x v="1109"/>
          </reference>
          <reference field="3" count="1" selected="0">
            <x v="3365"/>
          </reference>
        </references>
      </pivotArea>
    </format>
    <format dxfId="2098">
      <pivotArea dataOnly="0" labelOnly="1" outline="0" fieldPosition="0">
        <references count="1">
          <reference field="1" count="1">
            <x v="1109"/>
          </reference>
        </references>
      </pivotArea>
    </format>
    <format dxfId="2097">
      <pivotArea dataOnly="0" labelOnly="1" outline="0" fieldPosition="0">
        <references count="2">
          <reference field="1" count="1" selected="0">
            <x v="1109"/>
          </reference>
          <reference field="3" count="1">
            <x v="3365"/>
          </reference>
        </references>
      </pivotArea>
    </format>
    <format dxfId="2096">
      <pivotArea outline="0" fieldPosition="0">
        <references count="2">
          <reference field="1" count="1" selected="0">
            <x v="1112"/>
          </reference>
          <reference field="3" count="1" selected="0">
            <x v="9"/>
          </reference>
        </references>
      </pivotArea>
    </format>
    <format dxfId="2095">
      <pivotArea dataOnly="0" labelOnly="1" outline="0" fieldPosition="0">
        <references count="1">
          <reference field="1" count="1">
            <x v="1112"/>
          </reference>
        </references>
      </pivotArea>
    </format>
    <format dxfId="2094">
      <pivotArea dataOnly="0" labelOnly="1" outline="0" fieldPosition="0">
        <references count="2">
          <reference field="1" count="1" selected="0">
            <x v="1112"/>
          </reference>
          <reference field="3" count="1">
            <x v="9"/>
          </reference>
        </references>
      </pivotArea>
    </format>
    <format dxfId="2093">
      <pivotArea outline="0" fieldPosition="0">
        <references count="2">
          <reference field="1" count="1" selected="0">
            <x v="1117"/>
          </reference>
          <reference field="3" count="1" selected="0">
            <x v="3859"/>
          </reference>
        </references>
      </pivotArea>
    </format>
    <format dxfId="2092">
      <pivotArea dataOnly="0" labelOnly="1" outline="0" fieldPosition="0">
        <references count="1">
          <reference field="1" count="1">
            <x v="1117"/>
          </reference>
        </references>
      </pivotArea>
    </format>
    <format dxfId="2091">
      <pivotArea dataOnly="0" labelOnly="1" outline="0" fieldPosition="0">
        <references count="2">
          <reference field="1" count="1" selected="0">
            <x v="1117"/>
          </reference>
          <reference field="3" count="1">
            <x v="3859"/>
          </reference>
        </references>
      </pivotArea>
    </format>
    <format dxfId="2090">
      <pivotArea outline="0" fieldPosition="0">
        <references count="2">
          <reference field="1" count="1" selected="0">
            <x v="1119"/>
          </reference>
          <reference field="3" count="1" selected="0">
            <x v="3173"/>
          </reference>
        </references>
      </pivotArea>
    </format>
    <format dxfId="2089">
      <pivotArea dataOnly="0" labelOnly="1" outline="0" fieldPosition="0">
        <references count="1">
          <reference field="1" count="1">
            <x v="1119"/>
          </reference>
        </references>
      </pivotArea>
    </format>
    <format dxfId="2088">
      <pivotArea dataOnly="0" labelOnly="1" outline="0" fieldPosition="0">
        <references count="2">
          <reference field="1" count="1" selected="0">
            <x v="1119"/>
          </reference>
          <reference field="3" count="1">
            <x v="3173"/>
          </reference>
        </references>
      </pivotArea>
    </format>
    <format dxfId="2087">
      <pivotArea outline="0" fieldPosition="0">
        <references count="2">
          <reference field="1" count="1" selected="0">
            <x v="1121"/>
          </reference>
          <reference field="3" count="1" selected="0">
            <x v="3859"/>
          </reference>
        </references>
      </pivotArea>
    </format>
    <format dxfId="2086">
      <pivotArea dataOnly="0" labelOnly="1" outline="0" fieldPosition="0">
        <references count="1">
          <reference field="1" count="1">
            <x v="1121"/>
          </reference>
        </references>
      </pivotArea>
    </format>
    <format dxfId="2085">
      <pivotArea dataOnly="0" labelOnly="1" outline="0" fieldPosition="0">
        <references count="2">
          <reference field="1" count="1" selected="0">
            <x v="1121"/>
          </reference>
          <reference field="3" count="1">
            <x v="3859"/>
          </reference>
        </references>
      </pivotArea>
    </format>
    <format dxfId="2084">
      <pivotArea outline="0" fieldPosition="0">
        <references count="2">
          <reference field="1" count="1" selected="0">
            <x v="1123"/>
          </reference>
          <reference field="3" count="1" selected="0">
            <x v="3365"/>
          </reference>
        </references>
      </pivotArea>
    </format>
    <format dxfId="2083">
      <pivotArea dataOnly="0" labelOnly="1" outline="0" fieldPosition="0">
        <references count="1">
          <reference field="1" count="1">
            <x v="1123"/>
          </reference>
        </references>
      </pivotArea>
    </format>
    <format dxfId="2082">
      <pivotArea dataOnly="0" labelOnly="1" outline="0" fieldPosition="0">
        <references count="2">
          <reference field="1" count="1" selected="0">
            <x v="1123"/>
          </reference>
          <reference field="3" count="1">
            <x v="3365"/>
          </reference>
        </references>
      </pivotArea>
    </format>
    <format dxfId="2081">
      <pivotArea outline="0" fieldPosition="0">
        <references count="2">
          <reference field="1" count="1" selected="0">
            <x v="1126"/>
          </reference>
          <reference field="3" count="1" selected="0">
            <x v="9"/>
          </reference>
        </references>
      </pivotArea>
    </format>
    <format dxfId="2080">
      <pivotArea dataOnly="0" labelOnly="1" outline="0" fieldPosition="0">
        <references count="1">
          <reference field="1" count="1">
            <x v="1126"/>
          </reference>
        </references>
      </pivotArea>
    </format>
    <format dxfId="2079">
      <pivotArea dataOnly="0" labelOnly="1" outline="0" fieldPosition="0">
        <references count="2">
          <reference field="1" count="1" selected="0">
            <x v="1126"/>
          </reference>
          <reference field="3" count="1">
            <x v="9"/>
          </reference>
        </references>
      </pivotArea>
    </format>
    <format dxfId="2078">
      <pivotArea outline="0" fieldPosition="0">
        <references count="2">
          <reference field="1" count="1" selected="0">
            <x v="1131"/>
          </reference>
          <reference field="3" count="1" selected="0">
            <x v="3859"/>
          </reference>
        </references>
      </pivotArea>
    </format>
    <format dxfId="2077">
      <pivotArea dataOnly="0" labelOnly="1" outline="0" fieldPosition="0">
        <references count="1">
          <reference field="1" count="1">
            <x v="1131"/>
          </reference>
        </references>
      </pivotArea>
    </format>
    <format dxfId="2076">
      <pivotArea dataOnly="0" labelOnly="1" outline="0" fieldPosition="0">
        <references count="2">
          <reference field="1" count="1" selected="0">
            <x v="1131"/>
          </reference>
          <reference field="3" count="1">
            <x v="3859"/>
          </reference>
        </references>
      </pivotArea>
    </format>
    <format dxfId="2075">
      <pivotArea outline="0" fieldPosition="0">
        <references count="2">
          <reference field="1" count="1" selected="0">
            <x v="1133"/>
          </reference>
          <reference field="3" count="1" selected="0">
            <x v="3173"/>
          </reference>
        </references>
      </pivotArea>
    </format>
    <format dxfId="2074">
      <pivotArea dataOnly="0" labelOnly="1" outline="0" fieldPosition="0">
        <references count="1">
          <reference field="1" count="1">
            <x v="1133"/>
          </reference>
        </references>
      </pivotArea>
    </format>
    <format dxfId="2073">
      <pivotArea dataOnly="0" labelOnly="1" outline="0" fieldPosition="0">
        <references count="2">
          <reference field="1" count="1" selected="0">
            <x v="1133"/>
          </reference>
          <reference field="3" count="1">
            <x v="3173"/>
          </reference>
        </references>
      </pivotArea>
    </format>
    <format dxfId="2072">
      <pivotArea outline="0" fieldPosition="0">
        <references count="2">
          <reference field="1" count="1" selected="0">
            <x v="1135"/>
          </reference>
          <reference field="3" count="1" selected="0">
            <x v="3859"/>
          </reference>
        </references>
      </pivotArea>
    </format>
    <format dxfId="2071">
      <pivotArea dataOnly="0" labelOnly="1" outline="0" fieldPosition="0">
        <references count="1">
          <reference field="1" count="1">
            <x v="1135"/>
          </reference>
        </references>
      </pivotArea>
    </format>
    <format dxfId="2070">
      <pivotArea dataOnly="0" labelOnly="1" outline="0" fieldPosition="0">
        <references count="2">
          <reference field="1" count="1" selected="0">
            <x v="1135"/>
          </reference>
          <reference field="3" count="1">
            <x v="3859"/>
          </reference>
        </references>
      </pivotArea>
    </format>
    <format dxfId="2069">
      <pivotArea outline="0" fieldPosition="0">
        <references count="2">
          <reference field="1" count="1" selected="0">
            <x v="1137"/>
          </reference>
          <reference field="3" count="1" selected="0">
            <x v="3365"/>
          </reference>
        </references>
      </pivotArea>
    </format>
    <format dxfId="2068">
      <pivotArea dataOnly="0" labelOnly="1" outline="0" fieldPosition="0">
        <references count="1">
          <reference field="1" count="1">
            <x v="1137"/>
          </reference>
        </references>
      </pivotArea>
    </format>
    <format dxfId="2067">
      <pivotArea dataOnly="0" labelOnly="1" outline="0" fieldPosition="0">
        <references count="2">
          <reference field="1" count="1" selected="0">
            <x v="1137"/>
          </reference>
          <reference field="3" count="1">
            <x v="3365"/>
          </reference>
        </references>
      </pivotArea>
    </format>
    <format dxfId="2066">
      <pivotArea outline="0" fieldPosition="0">
        <references count="2">
          <reference field="1" count="1" selected="0">
            <x v="1140"/>
          </reference>
          <reference field="3" count="1" selected="0">
            <x v="9"/>
          </reference>
        </references>
      </pivotArea>
    </format>
    <format dxfId="2065">
      <pivotArea dataOnly="0" labelOnly="1" outline="0" fieldPosition="0">
        <references count="1">
          <reference field="1" count="1">
            <x v="1140"/>
          </reference>
        </references>
      </pivotArea>
    </format>
    <format dxfId="2064">
      <pivotArea dataOnly="0" labelOnly="1" outline="0" fieldPosition="0">
        <references count="2">
          <reference field="1" count="1" selected="0">
            <x v="1140"/>
          </reference>
          <reference field="3" count="1">
            <x v="9"/>
          </reference>
        </references>
      </pivotArea>
    </format>
    <format dxfId="2063">
      <pivotArea outline="0" fieldPosition="0">
        <references count="2">
          <reference field="1" count="1" selected="0">
            <x v="1145"/>
          </reference>
          <reference field="3" count="1" selected="0">
            <x v="3859"/>
          </reference>
        </references>
      </pivotArea>
    </format>
    <format dxfId="2062">
      <pivotArea dataOnly="0" labelOnly="1" outline="0" fieldPosition="0">
        <references count="1">
          <reference field="1" count="1">
            <x v="1145"/>
          </reference>
        </references>
      </pivotArea>
    </format>
    <format dxfId="2061">
      <pivotArea dataOnly="0" labelOnly="1" outline="0" fieldPosition="0">
        <references count="2">
          <reference field="1" count="1" selected="0">
            <x v="1145"/>
          </reference>
          <reference field="3" count="1">
            <x v="3859"/>
          </reference>
        </references>
      </pivotArea>
    </format>
    <format dxfId="2060">
      <pivotArea outline="0" fieldPosition="0">
        <references count="2">
          <reference field="1" count="1" selected="0">
            <x v="1147"/>
          </reference>
          <reference field="3" count="1" selected="0">
            <x v="3173"/>
          </reference>
        </references>
      </pivotArea>
    </format>
    <format dxfId="2059">
      <pivotArea dataOnly="0" labelOnly="1" outline="0" fieldPosition="0">
        <references count="1">
          <reference field="1" count="1">
            <x v="1147"/>
          </reference>
        </references>
      </pivotArea>
    </format>
    <format dxfId="2058">
      <pivotArea dataOnly="0" labelOnly="1" outline="0" fieldPosition="0">
        <references count="2">
          <reference field="1" count="1" selected="0">
            <x v="1147"/>
          </reference>
          <reference field="3" count="1">
            <x v="3173"/>
          </reference>
        </references>
      </pivotArea>
    </format>
    <format dxfId="2057">
      <pivotArea outline="0" fieldPosition="0">
        <references count="2">
          <reference field="1" count="1" selected="0">
            <x v="1149"/>
          </reference>
          <reference field="3" count="1" selected="0">
            <x v="3859"/>
          </reference>
        </references>
      </pivotArea>
    </format>
    <format dxfId="2056">
      <pivotArea dataOnly="0" labelOnly="1" outline="0" fieldPosition="0">
        <references count="1">
          <reference field="1" count="1">
            <x v="1149"/>
          </reference>
        </references>
      </pivotArea>
    </format>
    <format dxfId="2055">
      <pivotArea dataOnly="0" labelOnly="1" outline="0" fieldPosition="0">
        <references count="2">
          <reference field="1" count="1" selected="0">
            <x v="1149"/>
          </reference>
          <reference field="3" count="1">
            <x v="3859"/>
          </reference>
        </references>
      </pivotArea>
    </format>
    <format dxfId="2054">
      <pivotArea outline="0" fieldPosition="0">
        <references count="2">
          <reference field="1" count="1" selected="0">
            <x v="1151"/>
          </reference>
          <reference field="3" count="1" selected="0">
            <x v="3365"/>
          </reference>
        </references>
      </pivotArea>
    </format>
    <format dxfId="2053">
      <pivotArea dataOnly="0" labelOnly="1" outline="0" fieldPosition="0">
        <references count="1">
          <reference field="1" count="1">
            <x v="1151"/>
          </reference>
        </references>
      </pivotArea>
    </format>
    <format dxfId="2052">
      <pivotArea dataOnly="0" labelOnly="1" outline="0" fieldPosition="0">
        <references count="2">
          <reference field="1" count="1" selected="0">
            <x v="1151"/>
          </reference>
          <reference field="3" count="1">
            <x v="3365"/>
          </reference>
        </references>
      </pivotArea>
    </format>
    <format dxfId="2051">
      <pivotArea outline="0" fieldPosition="0">
        <references count="2">
          <reference field="1" count="1" selected="0">
            <x v="1187"/>
          </reference>
          <reference field="3" count="1" selected="0">
            <x v="9"/>
          </reference>
        </references>
      </pivotArea>
    </format>
    <format dxfId="2050">
      <pivotArea dataOnly="0" labelOnly="1" outline="0" fieldPosition="0">
        <references count="1">
          <reference field="1" count="1">
            <x v="1187"/>
          </reference>
        </references>
      </pivotArea>
    </format>
    <format dxfId="2049">
      <pivotArea dataOnly="0" labelOnly="1" outline="0" fieldPosition="0">
        <references count="2">
          <reference field="1" count="1" selected="0">
            <x v="1187"/>
          </reference>
          <reference field="3" count="1">
            <x v="9"/>
          </reference>
        </references>
      </pivotArea>
    </format>
    <format dxfId="2048">
      <pivotArea outline="0" fieldPosition="0">
        <references count="2">
          <reference field="1" count="1" selected="0">
            <x v="1200"/>
          </reference>
          <reference field="3" count="1" selected="0">
            <x v="3859"/>
          </reference>
        </references>
      </pivotArea>
    </format>
    <format dxfId="2047">
      <pivotArea dataOnly="0" labelOnly="1" outline="0" fieldPosition="0">
        <references count="1">
          <reference field="1" count="1">
            <x v="1200"/>
          </reference>
        </references>
      </pivotArea>
    </format>
    <format dxfId="2046">
      <pivotArea dataOnly="0" labelOnly="1" outline="0" fieldPosition="0">
        <references count="2">
          <reference field="1" count="1" selected="0">
            <x v="1200"/>
          </reference>
          <reference field="3" count="1">
            <x v="3859"/>
          </reference>
        </references>
      </pivotArea>
    </format>
    <format dxfId="2045">
      <pivotArea outline="0" fieldPosition="0">
        <references count="2">
          <reference field="1" count="1" selected="0">
            <x v="1202"/>
          </reference>
          <reference field="3" count="1" selected="0">
            <x v="3173"/>
          </reference>
        </references>
      </pivotArea>
    </format>
    <format dxfId="2044">
      <pivotArea dataOnly="0" labelOnly="1" outline="0" fieldPosition="0">
        <references count="1">
          <reference field="1" count="1">
            <x v="1202"/>
          </reference>
        </references>
      </pivotArea>
    </format>
    <format dxfId="2043">
      <pivotArea dataOnly="0" labelOnly="1" outline="0" fieldPosition="0">
        <references count="2">
          <reference field="1" count="1" selected="0">
            <x v="1202"/>
          </reference>
          <reference field="3" count="1">
            <x v="3173"/>
          </reference>
        </references>
      </pivotArea>
    </format>
    <format dxfId="2042">
      <pivotArea outline="0" fieldPosition="0">
        <references count="2">
          <reference field="1" count="1" selected="0">
            <x v="1204"/>
          </reference>
          <reference field="3" count="1" selected="0">
            <x v="3859"/>
          </reference>
        </references>
      </pivotArea>
    </format>
    <format dxfId="2041">
      <pivotArea dataOnly="0" labelOnly="1" outline="0" fieldPosition="0">
        <references count="1">
          <reference field="1" count="1">
            <x v="1204"/>
          </reference>
        </references>
      </pivotArea>
    </format>
    <format dxfId="2040">
      <pivotArea dataOnly="0" labelOnly="1" outline="0" fieldPosition="0">
        <references count="2">
          <reference field="1" count="1" selected="0">
            <x v="1204"/>
          </reference>
          <reference field="3" count="1">
            <x v="3859"/>
          </reference>
        </references>
      </pivotArea>
    </format>
    <format dxfId="2039">
      <pivotArea outline="0" fieldPosition="0">
        <references count="2">
          <reference field="1" count="1" selected="0">
            <x v="1206"/>
          </reference>
          <reference field="3" count="1" selected="0">
            <x v="3365"/>
          </reference>
        </references>
      </pivotArea>
    </format>
    <format dxfId="2038">
      <pivotArea dataOnly="0" labelOnly="1" outline="0" fieldPosition="0">
        <references count="1">
          <reference field="1" count="1">
            <x v="1206"/>
          </reference>
        </references>
      </pivotArea>
    </format>
    <format dxfId="2037">
      <pivotArea dataOnly="0" labelOnly="1" outline="0" fieldPosition="0">
        <references count="2">
          <reference field="1" count="1" selected="0">
            <x v="1206"/>
          </reference>
          <reference field="3" count="1">
            <x v="3365"/>
          </reference>
        </references>
      </pivotArea>
    </format>
    <format dxfId="2036">
      <pivotArea outline="0" fieldPosition="0">
        <references count="2">
          <reference field="1" count="1" selected="0">
            <x v="1209"/>
          </reference>
          <reference field="3" count="1" selected="0">
            <x v="9"/>
          </reference>
        </references>
      </pivotArea>
    </format>
    <format dxfId="2035">
      <pivotArea dataOnly="0" labelOnly="1" outline="0" fieldPosition="0">
        <references count="1">
          <reference field="1" count="1">
            <x v="1209"/>
          </reference>
        </references>
      </pivotArea>
    </format>
    <format dxfId="2034">
      <pivotArea dataOnly="0" labelOnly="1" outline="0" fieldPosition="0">
        <references count="2">
          <reference field="1" count="1" selected="0">
            <x v="1209"/>
          </reference>
          <reference field="3" count="1">
            <x v="9"/>
          </reference>
        </references>
      </pivotArea>
    </format>
    <format dxfId="2033">
      <pivotArea outline="0" fieldPosition="0">
        <references count="2">
          <reference field="1" count="1" selected="0">
            <x v="1214"/>
          </reference>
          <reference field="3" count="1" selected="0">
            <x v="3859"/>
          </reference>
        </references>
      </pivotArea>
    </format>
    <format dxfId="2032">
      <pivotArea dataOnly="0" labelOnly="1" outline="0" fieldPosition="0">
        <references count="1">
          <reference field="1" count="1">
            <x v="1214"/>
          </reference>
        </references>
      </pivotArea>
    </format>
    <format dxfId="2031">
      <pivotArea dataOnly="0" labelOnly="1" outline="0" fieldPosition="0">
        <references count="2">
          <reference field="1" count="1" selected="0">
            <x v="1214"/>
          </reference>
          <reference field="3" count="1">
            <x v="3859"/>
          </reference>
        </references>
      </pivotArea>
    </format>
    <format dxfId="2030">
      <pivotArea outline="0" fieldPosition="0">
        <references count="2">
          <reference field="1" count="1" selected="0">
            <x v="1216"/>
          </reference>
          <reference field="3" count="1" selected="0">
            <x v="3173"/>
          </reference>
        </references>
      </pivotArea>
    </format>
    <format dxfId="2029">
      <pivotArea dataOnly="0" labelOnly="1" outline="0" fieldPosition="0">
        <references count="1">
          <reference field="1" count="1">
            <x v="1216"/>
          </reference>
        </references>
      </pivotArea>
    </format>
    <format dxfId="2028">
      <pivotArea dataOnly="0" labelOnly="1" outline="0" fieldPosition="0">
        <references count="2">
          <reference field="1" count="1" selected="0">
            <x v="1216"/>
          </reference>
          <reference field="3" count="1">
            <x v="3173"/>
          </reference>
        </references>
      </pivotArea>
    </format>
    <format dxfId="2027">
      <pivotArea outline="0" fieldPosition="0">
        <references count="2">
          <reference field="1" count="1" selected="0">
            <x v="1218"/>
          </reference>
          <reference field="3" count="1" selected="0">
            <x v="3859"/>
          </reference>
        </references>
      </pivotArea>
    </format>
    <format dxfId="2026">
      <pivotArea dataOnly="0" labelOnly="1" outline="0" fieldPosition="0">
        <references count="1">
          <reference field="1" count="1">
            <x v="1218"/>
          </reference>
        </references>
      </pivotArea>
    </format>
    <format dxfId="2025">
      <pivotArea dataOnly="0" labelOnly="1" outline="0" fieldPosition="0">
        <references count="2">
          <reference field="1" count="1" selected="0">
            <x v="1218"/>
          </reference>
          <reference field="3" count="1">
            <x v="3859"/>
          </reference>
        </references>
      </pivotArea>
    </format>
    <format dxfId="2024">
      <pivotArea outline="0" fieldPosition="0">
        <references count="2">
          <reference field="1" count="1" selected="0">
            <x v="1220"/>
          </reference>
          <reference field="3" count="1" selected="0">
            <x v="3365"/>
          </reference>
        </references>
      </pivotArea>
    </format>
    <format dxfId="2023">
      <pivotArea dataOnly="0" labelOnly="1" outline="0" fieldPosition="0">
        <references count="1">
          <reference field="1" count="1">
            <x v="1220"/>
          </reference>
        </references>
      </pivotArea>
    </format>
    <format dxfId="2022">
      <pivotArea dataOnly="0" labelOnly="1" outline="0" fieldPosition="0">
        <references count="2">
          <reference field="1" count="1" selected="0">
            <x v="1220"/>
          </reference>
          <reference field="3" count="1">
            <x v="3365"/>
          </reference>
        </references>
      </pivotArea>
    </format>
    <format dxfId="2021">
      <pivotArea outline="0" fieldPosition="0">
        <references count="2">
          <reference field="1" count="1" selected="0">
            <x v="1229"/>
          </reference>
          <reference field="3" count="1" selected="0">
            <x v="9"/>
          </reference>
        </references>
      </pivotArea>
    </format>
    <format dxfId="2020">
      <pivotArea dataOnly="0" labelOnly="1" outline="0" fieldPosition="0">
        <references count="1">
          <reference field="1" count="1">
            <x v="1229"/>
          </reference>
        </references>
      </pivotArea>
    </format>
    <format dxfId="2019">
      <pivotArea dataOnly="0" labelOnly="1" outline="0" fieldPosition="0">
        <references count="2">
          <reference field="1" count="1" selected="0">
            <x v="1229"/>
          </reference>
          <reference field="3" count="1">
            <x v="9"/>
          </reference>
        </references>
      </pivotArea>
    </format>
    <format dxfId="2018">
      <pivotArea outline="0" fieldPosition="0">
        <references count="2">
          <reference field="1" count="1" selected="0">
            <x v="1234"/>
          </reference>
          <reference field="3" count="1" selected="0">
            <x v="3859"/>
          </reference>
        </references>
      </pivotArea>
    </format>
    <format dxfId="2017">
      <pivotArea dataOnly="0" labelOnly="1" outline="0" fieldPosition="0">
        <references count="1">
          <reference field="1" count="1">
            <x v="1234"/>
          </reference>
        </references>
      </pivotArea>
    </format>
    <format dxfId="2016">
      <pivotArea dataOnly="0" labelOnly="1" outline="0" fieldPosition="0">
        <references count="2">
          <reference field="1" count="1" selected="0">
            <x v="1234"/>
          </reference>
          <reference field="3" count="1">
            <x v="3859"/>
          </reference>
        </references>
      </pivotArea>
    </format>
    <format dxfId="2015">
      <pivotArea outline="0" fieldPosition="0">
        <references count="2">
          <reference field="1" count="1" selected="0">
            <x v="1236"/>
          </reference>
          <reference field="3" count="1" selected="0">
            <x v="3173"/>
          </reference>
        </references>
      </pivotArea>
    </format>
    <format dxfId="2014">
      <pivotArea dataOnly="0" labelOnly="1" outline="0" fieldPosition="0">
        <references count="1">
          <reference field="1" count="1">
            <x v="1236"/>
          </reference>
        </references>
      </pivotArea>
    </format>
    <format dxfId="2013">
      <pivotArea dataOnly="0" labelOnly="1" outline="0" fieldPosition="0">
        <references count="2">
          <reference field="1" count="1" selected="0">
            <x v="1236"/>
          </reference>
          <reference field="3" count="1">
            <x v="3173"/>
          </reference>
        </references>
      </pivotArea>
    </format>
    <format dxfId="2012">
      <pivotArea outline="0" fieldPosition="0">
        <references count="2">
          <reference field="1" count="1" selected="0">
            <x v="1238"/>
          </reference>
          <reference field="3" count="1" selected="0">
            <x v="3859"/>
          </reference>
        </references>
      </pivotArea>
    </format>
    <format dxfId="2011">
      <pivotArea dataOnly="0" labelOnly="1" outline="0" fieldPosition="0">
        <references count="1">
          <reference field="1" count="1">
            <x v="1238"/>
          </reference>
        </references>
      </pivotArea>
    </format>
    <format dxfId="2010">
      <pivotArea dataOnly="0" labelOnly="1" outline="0" fieldPosition="0">
        <references count="2">
          <reference field="1" count="1" selected="0">
            <x v="1238"/>
          </reference>
          <reference field="3" count="1">
            <x v="3859"/>
          </reference>
        </references>
      </pivotArea>
    </format>
    <format dxfId="2009">
      <pivotArea outline="0" fieldPosition="0">
        <references count="2">
          <reference field="1" count="1" selected="0">
            <x v="1240"/>
          </reference>
          <reference field="3" count="1" selected="0">
            <x v="3365"/>
          </reference>
        </references>
      </pivotArea>
    </format>
    <format dxfId="2008">
      <pivotArea dataOnly="0" labelOnly="1" outline="0" fieldPosition="0">
        <references count="1">
          <reference field="1" count="1">
            <x v="1240"/>
          </reference>
        </references>
      </pivotArea>
    </format>
    <format dxfId="2007">
      <pivotArea dataOnly="0" labelOnly="1" outline="0" fieldPosition="0">
        <references count="2">
          <reference field="1" count="1" selected="0">
            <x v="1240"/>
          </reference>
          <reference field="3" count="1">
            <x v="3365"/>
          </reference>
        </references>
      </pivotArea>
    </format>
    <format dxfId="2006">
      <pivotArea outline="0" fieldPosition="0">
        <references count="2">
          <reference field="1" count="1" selected="0">
            <x v="1243"/>
          </reference>
          <reference field="3" count="1" selected="0">
            <x v="9"/>
          </reference>
        </references>
      </pivotArea>
    </format>
    <format dxfId="2005">
      <pivotArea dataOnly="0" labelOnly="1" outline="0" fieldPosition="0">
        <references count="1">
          <reference field="1" count="1">
            <x v="1243"/>
          </reference>
        </references>
      </pivotArea>
    </format>
    <format dxfId="2004">
      <pivotArea dataOnly="0" labelOnly="1" outline="0" fieldPosition="0">
        <references count="2">
          <reference field="1" count="1" selected="0">
            <x v="1243"/>
          </reference>
          <reference field="3" count="1">
            <x v="9"/>
          </reference>
        </references>
      </pivotArea>
    </format>
    <format dxfId="2003">
      <pivotArea outline="0" fieldPosition="0">
        <references count="2">
          <reference field="1" count="1" selected="0">
            <x v="1248"/>
          </reference>
          <reference field="3" count="1" selected="0">
            <x v="3859"/>
          </reference>
        </references>
      </pivotArea>
    </format>
    <format dxfId="2002">
      <pivotArea dataOnly="0" labelOnly="1" outline="0" fieldPosition="0">
        <references count="1">
          <reference field="1" count="1">
            <x v="1248"/>
          </reference>
        </references>
      </pivotArea>
    </format>
    <format dxfId="2001">
      <pivotArea dataOnly="0" labelOnly="1" outline="0" fieldPosition="0">
        <references count="2">
          <reference field="1" count="1" selected="0">
            <x v="1248"/>
          </reference>
          <reference field="3" count="1">
            <x v="3859"/>
          </reference>
        </references>
      </pivotArea>
    </format>
    <format dxfId="2000">
      <pivotArea outline="0" fieldPosition="0">
        <references count="2">
          <reference field="1" count="1" selected="0">
            <x v="1250"/>
          </reference>
          <reference field="3" count="1" selected="0">
            <x v="3173"/>
          </reference>
        </references>
      </pivotArea>
    </format>
    <format dxfId="1999">
      <pivotArea dataOnly="0" labelOnly="1" outline="0" fieldPosition="0">
        <references count="1">
          <reference field="1" count="1">
            <x v="1250"/>
          </reference>
        </references>
      </pivotArea>
    </format>
    <format dxfId="1998">
      <pivotArea dataOnly="0" labelOnly="1" outline="0" fieldPosition="0">
        <references count="2">
          <reference field="1" count="1" selected="0">
            <x v="1250"/>
          </reference>
          <reference field="3" count="1">
            <x v="3173"/>
          </reference>
        </references>
      </pivotArea>
    </format>
    <format dxfId="1997">
      <pivotArea outline="0" fieldPosition="0">
        <references count="2">
          <reference field="1" count="1" selected="0">
            <x v="1252"/>
          </reference>
          <reference field="3" count="1" selected="0">
            <x v="3859"/>
          </reference>
        </references>
      </pivotArea>
    </format>
    <format dxfId="1996">
      <pivotArea dataOnly="0" labelOnly="1" outline="0" fieldPosition="0">
        <references count="1">
          <reference field="1" count="1">
            <x v="1252"/>
          </reference>
        </references>
      </pivotArea>
    </format>
    <format dxfId="1995">
      <pivotArea dataOnly="0" labelOnly="1" outline="0" fieldPosition="0">
        <references count="2">
          <reference field="1" count="1" selected="0">
            <x v="1252"/>
          </reference>
          <reference field="3" count="1">
            <x v="3859"/>
          </reference>
        </references>
      </pivotArea>
    </format>
    <format dxfId="1994">
      <pivotArea outline="0" fieldPosition="0">
        <references count="2">
          <reference field="1" count="1" selected="0">
            <x v="1254"/>
          </reference>
          <reference field="3" count="1" selected="0">
            <x v="3365"/>
          </reference>
        </references>
      </pivotArea>
    </format>
    <format dxfId="1993">
      <pivotArea dataOnly="0" labelOnly="1" outline="0" fieldPosition="0">
        <references count="1">
          <reference field="1" count="1">
            <x v="1254"/>
          </reference>
        </references>
      </pivotArea>
    </format>
    <format dxfId="1992">
      <pivotArea dataOnly="0" labelOnly="1" outline="0" fieldPosition="0">
        <references count="2">
          <reference field="1" count="1" selected="0">
            <x v="1254"/>
          </reference>
          <reference field="3" count="1">
            <x v="3365"/>
          </reference>
        </references>
      </pivotArea>
    </format>
    <format dxfId="1991">
      <pivotArea outline="0" fieldPosition="0">
        <references count="2">
          <reference field="1" count="1" selected="0">
            <x v="1257"/>
          </reference>
          <reference field="3" count="1" selected="0">
            <x v="9"/>
          </reference>
        </references>
      </pivotArea>
    </format>
    <format dxfId="1990">
      <pivotArea dataOnly="0" labelOnly="1" outline="0" fieldPosition="0">
        <references count="1">
          <reference field="1" count="1">
            <x v="1257"/>
          </reference>
        </references>
      </pivotArea>
    </format>
    <format dxfId="1989">
      <pivotArea dataOnly="0" labelOnly="1" outline="0" fieldPosition="0">
        <references count="2">
          <reference field="1" count="1" selected="0">
            <x v="1257"/>
          </reference>
          <reference field="3" count="1">
            <x v="9"/>
          </reference>
        </references>
      </pivotArea>
    </format>
    <format dxfId="1988">
      <pivotArea outline="0" fieldPosition="0">
        <references count="2">
          <reference field="1" count="1" selected="0">
            <x v="1262"/>
          </reference>
          <reference field="3" count="1" selected="0">
            <x v="3859"/>
          </reference>
        </references>
      </pivotArea>
    </format>
    <format dxfId="1987">
      <pivotArea dataOnly="0" labelOnly="1" outline="0" fieldPosition="0">
        <references count="1">
          <reference field="1" count="1">
            <x v="1262"/>
          </reference>
        </references>
      </pivotArea>
    </format>
    <format dxfId="1986">
      <pivotArea dataOnly="0" labelOnly="1" outline="0" fieldPosition="0">
        <references count="2">
          <reference field="1" count="1" selected="0">
            <x v="1262"/>
          </reference>
          <reference field="3" count="1">
            <x v="3859"/>
          </reference>
        </references>
      </pivotArea>
    </format>
    <format dxfId="1985">
      <pivotArea outline="0" fieldPosition="0">
        <references count="2">
          <reference field="1" count="1" selected="0">
            <x v="1264"/>
          </reference>
          <reference field="3" count="1" selected="0">
            <x v="3173"/>
          </reference>
        </references>
      </pivotArea>
    </format>
    <format dxfId="1984">
      <pivotArea dataOnly="0" labelOnly="1" outline="0" fieldPosition="0">
        <references count="1">
          <reference field="1" count="1">
            <x v="1264"/>
          </reference>
        </references>
      </pivotArea>
    </format>
    <format dxfId="1983">
      <pivotArea dataOnly="0" labelOnly="1" outline="0" fieldPosition="0">
        <references count="2">
          <reference field="1" count="1" selected="0">
            <x v="1264"/>
          </reference>
          <reference field="3" count="1">
            <x v="3173"/>
          </reference>
        </references>
      </pivotArea>
    </format>
    <format dxfId="1982">
      <pivotArea outline="0" fieldPosition="0">
        <references count="2">
          <reference field="1" count="1" selected="0">
            <x v="1266"/>
          </reference>
          <reference field="3" count="1" selected="0">
            <x v="3859"/>
          </reference>
        </references>
      </pivotArea>
    </format>
    <format dxfId="1981">
      <pivotArea dataOnly="0" labelOnly="1" outline="0" fieldPosition="0">
        <references count="1">
          <reference field="1" count="1">
            <x v="1266"/>
          </reference>
        </references>
      </pivotArea>
    </format>
    <format dxfId="1980">
      <pivotArea dataOnly="0" labelOnly="1" outline="0" fieldPosition="0">
        <references count="2">
          <reference field="1" count="1" selected="0">
            <x v="1266"/>
          </reference>
          <reference field="3" count="1">
            <x v="3859"/>
          </reference>
        </references>
      </pivotArea>
    </format>
    <format dxfId="1979">
      <pivotArea outline="0" fieldPosition="0">
        <references count="2">
          <reference field="1" count="1" selected="0">
            <x v="1268"/>
          </reference>
          <reference field="3" count="1" selected="0">
            <x v="3365"/>
          </reference>
        </references>
      </pivotArea>
    </format>
    <format dxfId="1978">
      <pivotArea dataOnly="0" labelOnly="1" outline="0" fieldPosition="0">
        <references count="1">
          <reference field="1" count="1">
            <x v="1268"/>
          </reference>
        </references>
      </pivotArea>
    </format>
    <format dxfId="1977">
      <pivotArea dataOnly="0" labelOnly="1" outline="0" fieldPosition="0">
        <references count="2">
          <reference field="1" count="1" selected="0">
            <x v="1268"/>
          </reference>
          <reference field="3" count="1">
            <x v="3365"/>
          </reference>
        </references>
      </pivotArea>
    </format>
    <format dxfId="1976">
      <pivotArea outline="0" fieldPosition="0">
        <references count="2">
          <reference field="1" count="1" selected="0">
            <x v="1271"/>
          </reference>
          <reference field="3" count="1" selected="0">
            <x v="9"/>
          </reference>
        </references>
      </pivotArea>
    </format>
    <format dxfId="1975">
      <pivotArea dataOnly="0" labelOnly="1" outline="0" fieldPosition="0">
        <references count="1">
          <reference field="1" count="1">
            <x v="1271"/>
          </reference>
        </references>
      </pivotArea>
    </format>
    <format dxfId="1974">
      <pivotArea dataOnly="0" labelOnly="1" outline="0" fieldPosition="0">
        <references count="2">
          <reference field="1" count="1" selected="0">
            <x v="1271"/>
          </reference>
          <reference field="3" count="1">
            <x v="9"/>
          </reference>
        </references>
      </pivotArea>
    </format>
    <format dxfId="1973">
      <pivotArea outline="0" fieldPosition="0">
        <references count="2">
          <reference field="1" count="1" selected="0">
            <x v="1276"/>
          </reference>
          <reference field="3" count="1" selected="0">
            <x v="3859"/>
          </reference>
        </references>
      </pivotArea>
    </format>
    <format dxfId="1972">
      <pivotArea dataOnly="0" labelOnly="1" outline="0" fieldPosition="0">
        <references count="1">
          <reference field="1" count="1">
            <x v="1276"/>
          </reference>
        </references>
      </pivotArea>
    </format>
    <format dxfId="1971">
      <pivotArea dataOnly="0" labelOnly="1" outline="0" fieldPosition="0">
        <references count="2">
          <reference field="1" count="1" selected="0">
            <x v="1276"/>
          </reference>
          <reference field="3" count="1">
            <x v="3859"/>
          </reference>
        </references>
      </pivotArea>
    </format>
    <format dxfId="1970">
      <pivotArea outline="0" fieldPosition="0">
        <references count="2">
          <reference field="1" count="1" selected="0">
            <x v="1278"/>
          </reference>
          <reference field="3" count="1" selected="0">
            <x v="3173"/>
          </reference>
        </references>
      </pivotArea>
    </format>
    <format dxfId="1969">
      <pivotArea dataOnly="0" labelOnly="1" outline="0" fieldPosition="0">
        <references count="1">
          <reference field="1" count="1">
            <x v="1278"/>
          </reference>
        </references>
      </pivotArea>
    </format>
    <format dxfId="1968">
      <pivotArea dataOnly="0" labelOnly="1" outline="0" fieldPosition="0">
        <references count="2">
          <reference field="1" count="1" selected="0">
            <x v="1278"/>
          </reference>
          <reference field="3" count="1">
            <x v="3173"/>
          </reference>
        </references>
      </pivotArea>
    </format>
    <format dxfId="1967">
      <pivotArea outline="0" fieldPosition="0">
        <references count="2">
          <reference field="1" count="1" selected="0">
            <x v="1280"/>
          </reference>
          <reference field="3" count="1" selected="0">
            <x v="3859"/>
          </reference>
        </references>
      </pivotArea>
    </format>
    <format dxfId="1966">
      <pivotArea dataOnly="0" labelOnly="1" outline="0" fieldPosition="0">
        <references count="1">
          <reference field="1" count="1">
            <x v="1280"/>
          </reference>
        </references>
      </pivotArea>
    </format>
    <format dxfId="1965">
      <pivotArea dataOnly="0" labelOnly="1" outline="0" fieldPosition="0">
        <references count="2">
          <reference field="1" count="1" selected="0">
            <x v="1280"/>
          </reference>
          <reference field="3" count="1">
            <x v="3859"/>
          </reference>
        </references>
      </pivotArea>
    </format>
    <format dxfId="1964">
      <pivotArea outline="0" fieldPosition="0">
        <references count="2">
          <reference field="1" count="1" selected="0">
            <x v="1282"/>
          </reference>
          <reference field="3" count="1" selected="0">
            <x v="3365"/>
          </reference>
        </references>
      </pivotArea>
    </format>
    <format dxfId="1963">
      <pivotArea dataOnly="0" labelOnly="1" outline="0" fieldPosition="0">
        <references count="1">
          <reference field="1" count="1">
            <x v="1282"/>
          </reference>
        </references>
      </pivotArea>
    </format>
    <format dxfId="1962">
      <pivotArea dataOnly="0" labelOnly="1" outline="0" fieldPosition="0">
        <references count="2">
          <reference field="1" count="1" selected="0">
            <x v="1282"/>
          </reference>
          <reference field="3" count="1">
            <x v="3365"/>
          </reference>
        </references>
      </pivotArea>
    </format>
    <format dxfId="1961">
      <pivotArea outline="0" fieldPosition="0">
        <references count="2">
          <reference field="1" count="1" selected="0">
            <x v="1285"/>
          </reference>
          <reference field="3" count="1" selected="0">
            <x v="9"/>
          </reference>
        </references>
      </pivotArea>
    </format>
    <format dxfId="1960">
      <pivotArea dataOnly="0" labelOnly="1" outline="0" fieldPosition="0">
        <references count="1">
          <reference field="1" count="1">
            <x v="1285"/>
          </reference>
        </references>
      </pivotArea>
    </format>
    <format dxfId="1959">
      <pivotArea dataOnly="0" labelOnly="1" outline="0" fieldPosition="0">
        <references count="2">
          <reference field="1" count="1" selected="0">
            <x v="1285"/>
          </reference>
          <reference field="3" count="1">
            <x v="9"/>
          </reference>
        </references>
      </pivotArea>
    </format>
    <format dxfId="1958">
      <pivotArea outline="0" fieldPosition="0">
        <references count="2">
          <reference field="1" count="1" selected="0">
            <x v="1290"/>
          </reference>
          <reference field="3" count="1" selected="0">
            <x v="3859"/>
          </reference>
        </references>
      </pivotArea>
    </format>
    <format dxfId="1957">
      <pivotArea dataOnly="0" labelOnly="1" outline="0" fieldPosition="0">
        <references count="1">
          <reference field="1" count="1">
            <x v="1290"/>
          </reference>
        </references>
      </pivotArea>
    </format>
    <format dxfId="1956">
      <pivotArea dataOnly="0" labelOnly="1" outline="0" fieldPosition="0">
        <references count="2">
          <reference field="1" count="1" selected="0">
            <x v="1290"/>
          </reference>
          <reference field="3" count="1">
            <x v="3859"/>
          </reference>
        </references>
      </pivotArea>
    </format>
    <format dxfId="1955">
      <pivotArea outline="0" fieldPosition="0">
        <references count="2">
          <reference field="1" count="1" selected="0">
            <x v="1292"/>
          </reference>
          <reference field="3" count="1" selected="0">
            <x v="3173"/>
          </reference>
        </references>
      </pivotArea>
    </format>
    <format dxfId="1954">
      <pivotArea dataOnly="0" labelOnly="1" outline="0" fieldPosition="0">
        <references count="1">
          <reference field="1" count="1">
            <x v="1292"/>
          </reference>
        </references>
      </pivotArea>
    </format>
    <format dxfId="1953">
      <pivotArea dataOnly="0" labelOnly="1" outline="0" fieldPosition="0">
        <references count="2">
          <reference field="1" count="1" selected="0">
            <x v="1292"/>
          </reference>
          <reference field="3" count="1">
            <x v="3173"/>
          </reference>
        </references>
      </pivotArea>
    </format>
    <format dxfId="1952">
      <pivotArea outline="0" fieldPosition="0">
        <references count="2">
          <reference field="1" count="1" selected="0">
            <x v="1294"/>
          </reference>
          <reference field="3" count="1" selected="0">
            <x v="3859"/>
          </reference>
        </references>
      </pivotArea>
    </format>
    <format dxfId="1951">
      <pivotArea dataOnly="0" labelOnly="1" outline="0" fieldPosition="0">
        <references count="1">
          <reference field="1" count="1">
            <x v="1294"/>
          </reference>
        </references>
      </pivotArea>
    </format>
    <format dxfId="1950">
      <pivotArea dataOnly="0" labelOnly="1" outline="0" fieldPosition="0">
        <references count="2">
          <reference field="1" count="1" selected="0">
            <x v="1294"/>
          </reference>
          <reference field="3" count="1">
            <x v="3859"/>
          </reference>
        </references>
      </pivotArea>
    </format>
    <format dxfId="1949">
      <pivotArea outline="0" fieldPosition="0">
        <references count="2">
          <reference field="1" count="1" selected="0">
            <x v="1296"/>
          </reference>
          <reference field="3" count="1" selected="0">
            <x v="3365"/>
          </reference>
        </references>
      </pivotArea>
    </format>
    <format dxfId="1948">
      <pivotArea dataOnly="0" labelOnly="1" outline="0" fieldPosition="0">
        <references count="1">
          <reference field="1" count="1">
            <x v="1296"/>
          </reference>
        </references>
      </pivotArea>
    </format>
    <format dxfId="1947">
      <pivotArea dataOnly="0" labelOnly="1" outline="0" fieldPosition="0">
        <references count="2">
          <reference field="1" count="1" selected="0">
            <x v="1296"/>
          </reference>
          <reference field="3" count="1">
            <x v="3365"/>
          </reference>
        </references>
      </pivotArea>
    </format>
    <format dxfId="1946">
      <pivotArea outline="0" fieldPosition="0">
        <references count="2">
          <reference field="1" count="1" selected="0">
            <x v="1300"/>
          </reference>
          <reference field="3" count="1" selected="0">
            <x v="9"/>
          </reference>
        </references>
      </pivotArea>
    </format>
    <format dxfId="1945">
      <pivotArea dataOnly="0" labelOnly="1" outline="0" fieldPosition="0">
        <references count="1">
          <reference field="1" count="1">
            <x v="1300"/>
          </reference>
        </references>
      </pivotArea>
    </format>
    <format dxfId="1944">
      <pivotArea dataOnly="0" labelOnly="1" outline="0" fieldPosition="0">
        <references count="2">
          <reference field="1" count="1" selected="0">
            <x v="1300"/>
          </reference>
          <reference field="3" count="1">
            <x v="9"/>
          </reference>
        </references>
      </pivotArea>
    </format>
    <format dxfId="1943">
      <pivotArea outline="0" fieldPosition="0">
        <references count="2">
          <reference field="1" count="1" selected="0">
            <x v="1305"/>
          </reference>
          <reference field="3" count="1" selected="0">
            <x v="3859"/>
          </reference>
        </references>
      </pivotArea>
    </format>
    <format dxfId="1942">
      <pivotArea dataOnly="0" labelOnly="1" outline="0" fieldPosition="0">
        <references count="1">
          <reference field="1" count="1">
            <x v="1305"/>
          </reference>
        </references>
      </pivotArea>
    </format>
    <format dxfId="1941">
      <pivotArea dataOnly="0" labelOnly="1" outline="0" fieldPosition="0">
        <references count="2">
          <reference field="1" count="1" selected="0">
            <x v="1305"/>
          </reference>
          <reference field="3" count="1">
            <x v="3859"/>
          </reference>
        </references>
      </pivotArea>
    </format>
    <format dxfId="1940">
      <pivotArea outline="0" fieldPosition="0">
        <references count="2">
          <reference field="1" count="1" selected="0">
            <x v="1307"/>
          </reference>
          <reference field="3" count="1" selected="0">
            <x v="3173"/>
          </reference>
        </references>
      </pivotArea>
    </format>
    <format dxfId="1939">
      <pivotArea dataOnly="0" labelOnly="1" outline="0" fieldPosition="0">
        <references count="1">
          <reference field="1" count="1">
            <x v="1307"/>
          </reference>
        </references>
      </pivotArea>
    </format>
    <format dxfId="1938">
      <pivotArea dataOnly="0" labelOnly="1" outline="0" fieldPosition="0">
        <references count="2">
          <reference field="1" count="1" selected="0">
            <x v="1307"/>
          </reference>
          <reference field="3" count="1">
            <x v="3173"/>
          </reference>
        </references>
      </pivotArea>
    </format>
    <format dxfId="1937">
      <pivotArea outline="0" fieldPosition="0">
        <references count="2">
          <reference field="1" count="1" selected="0">
            <x v="1309"/>
          </reference>
          <reference field="3" count="1" selected="0">
            <x v="3859"/>
          </reference>
        </references>
      </pivotArea>
    </format>
    <format dxfId="1936">
      <pivotArea dataOnly="0" labelOnly="1" outline="0" fieldPosition="0">
        <references count="1">
          <reference field="1" count="1">
            <x v="1309"/>
          </reference>
        </references>
      </pivotArea>
    </format>
    <format dxfId="1935">
      <pivotArea dataOnly="0" labelOnly="1" outline="0" fieldPosition="0">
        <references count="2">
          <reference field="1" count="1" selected="0">
            <x v="1309"/>
          </reference>
          <reference field="3" count="1">
            <x v="3859"/>
          </reference>
        </references>
      </pivotArea>
    </format>
    <format dxfId="1934">
      <pivotArea outline="0" fieldPosition="0">
        <references count="2">
          <reference field="1" count="1" selected="0">
            <x v="1311"/>
          </reference>
          <reference field="3" count="1" selected="0">
            <x v="3365"/>
          </reference>
        </references>
      </pivotArea>
    </format>
    <format dxfId="1933">
      <pivotArea dataOnly="0" labelOnly="1" outline="0" fieldPosition="0">
        <references count="1">
          <reference field="1" count="1">
            <x v="1311"/>
          </reference>
        </references>
      </pivotArea>
    </format>
    <format dxfId="1932">
      <pivotArea dataOnly="0" labelOnly="1" outline="0" fieldPosition="0">
        <references count="2">
          <reference field="1" count="1" selected="0">
            <x v="1311"/>
          </reference>
          <reference field="3" count="1">
            <x v="3365"/>
          </reference>
        </references>
      </pivotArea>
    </format>
    <format dxfId="1931">
      <pivotArea outline="0" fieldPosition="0">
        <references count="2">
          <reference field="1" count="1" selected="0">
            <x v="1314"/>
          </reference>
          <reference field="3" count="1" selected="0">
            <x v="9"/>
          </reference>
        </references>
      </pivotArea>
    </format>
    <format dxfId="1930">
      <pivotArea dataOnly="0" labelOnly="1" outline="0" fieldPosition="0">
        <references count="1">
          <reference field="1" count="1">
            <x v="1314"/>
          </reference>
        </references>
      </pivotArea>
    </format>
    <format dxfId="1929">
      <pivotArea dataOnly="0" labelOnly="1" outline="0" fieldPosition="0">
        <references count="2">
          <reference field="1" count="1" selected="0">
            <x v="1314"/>
          </reference>
          <reference field="3" count="1">
            <x v="9"/>
          </reference>
        </references>
      </pivotArea>
    </format>
    <format dxfId="1928">
      <pivotArea outline="0" fieldPosition="0">
        <references count="2">
          <reference field="1" count="1" selected="0">
            <x v="1322"/>
          </reference>
          <reference field="3" count="1" selected="0">
            <x v="3859"/>
          </reference>
        </references>
      </pivotArea>
    </format>
    <format dxfId="1927">
      <pivotArea dataOnly="0" labelOnly="1" outline="0" fieldPosition="0">
        <references count="1">
          <reference field="1" count="1">
            <x v="1322"/>
          </reference>
        </references>
      </pivotArea>
    </format>
    <format dxfId="1926">
      <pivotArea dataOnly="0" labelOnly="1" outline="0" fieldPosition="0">
        <references count="2">
          <reference field="1" count="1" selected="0">
            <x v="1322"/>
          </reference>
          <reference field="3" count="1">
            <x v="3859"/>
          </reference>
        </references>
      </pivotArea>
    </format>
    <format dxfId="1925">
      <pivotArea outline="0" fieldPosition="0">
        <references count="2">
          <reference field="1" count="1" selected="0">
            <x v="1324"/>
          </reference>
          <reference field="3" count="1" selected="0">
            <x v="3173"/>
          </reference>
        </references>
      </pivotArea>
    </format>
    <format dxfId="1924">
      <pivotArea dataOnly="0" labelOnly="1" outline="0" fieldPosition="0">
        <references count="1">
          <reference field="1" count="1">
            <x v="1324"/>
          </reference>
        </references>
      </pivotArea>
    </format>
    <format dxfId="1923">
      <pivotArea dataOnly="0" labelOnly="1" outline="0" fieldPosition="0">
        <references count="2">
          <reference field="1" count="1" selected="0">
            <x v="1324"/>
          </reference>
          <reference field="3" count="1">
            <x v="3173"/>
          </reference>
        </references>
      </pivotArea>
    </format>
    <format dxfId="1922">
      <pivotArea outline="0" fieldPosition="0">
        <references count="2">
          <reference field="1" count="1" selected="0">
            <x v="1326"/>
          </reference>
          <reference field="3" count="1" selected="0">
            <x v="3859"/>
          </reference>
        </references>
      </pivotArea>
    </format>
    <format dxfId="1921">
      <pivotArea dataOnly="0" labelOnly="1" outline="0" fieldPosition="0">
        <references count="1">
          <reference field="1" count="1">
            <x v="1326"/>
          </reference>
        </references>
      </pivotArea>
    </format>
    <format dxfId="1920">
      <pivotArea dataOnly="0" labelOnly="1" outline="0" fieldPosition="0">
        <references count="2">
          <reference field="1" count="1" selected="0">
            <x v="1326"/>
          </reference>
          <reference field="3" count="1">
            <x v="3859"/>
          </reference>
        </references>
      </pivotArea>
    </format>
    <format dxfId="1919">
      <pivotArea outline="0" fieldPosition="0">
        <references count="2">
          <reference field="1" count="1" selected="0">
            <x v="1328"/>
          </reference>
          <reference field="3" count="1" selected="0">
            <x v="3365"/>
          </reference>
        </references>
      </pivotArea>
    </format>
    <format dxfId="1918">
      <pivotArea dataOnly="0" labelOnly="1" outline="0" fieldPosition="0">
        <references count="1">
          <reference field="1" count="1">
            <x v="1328"/>
          </reference>
        </references>
      </pivotArea>
    </format>
    <format dxfId="1917">
      <pivotArea dataOnly="0" labelOnly="1" outline="0" fieldPosition="0">
        <references count="2">
          <reference field="1" count="1" selected="0">
            <x v="1328"/>
          </reference>
          <reference field="3" count="1">
            <x v="3365"/>
          </reference>
        </references>
      </pivotArea>
    </format>
    <format dxfId="1916">
      <pivotArea outline="0" fieldPosition="0">
        <references count="2">
          <reference field="1" count="1" selected="0">
            <x v="1331"/>
          </reference>
          <reference field="3" count="1" selected="0">
            <x v="9"/>
          </reference>
        </references>
      </pivotArea>
    </format>
    <format dxfId="1915">
      <pivotArea dataOnly="0" labelOnly="1" outline="0" fieldPosition="0">
        <references count="1">
          <reference field="1" count="1">
            <x v="1331"/>
          </reference>
        </references>
      </pivotArea>
    </format>
    <format dxfId="1914">
      <pivotArea dataOnly="0" labelOnly="1" outline="0" fieldPosition="0">
        <references count="2">
          <reference field="1" count="1" selected="0">
            <x v="1331"/>
          </reference>
          <reference field="3" count="1">
            <x v="9"/>
          </reference>
        </references>
      </pivotArea>
    </format>
    <format dxfId="1913">
      <pivotArea outline="0" fieldPosition="0">
        <references count="2">
          <reference field="1" count="1" selected="0">
            <x v="1340"/>
          </reference>
          <reference field="3" count="1" selected="0">
            <x v="3859"/>
          </reference>
        </references>
      </pivotArea>
    </format>
    <format dxfId="1912">
      <pivotArea dataOnly="0" labelOnly="1" outline="0" fieldPosition="0">
        <references count="1">
          <reference field="1" count="1">
            <x v="1340"/>
          </reference>
        </references>
      </pivotArea>
    </format>
    <format dxfId="1911">
      <pivotArea dataOnly="0" labelOnly="1" outline="0" fieldPosition="0">
        <references count="2">
          <reference field="1" count="1" selected="0">
            <x v="1340"/>
          </reference>
          <reference field="3" count="1">
            <x v="3859"/>
          </reference>
        </references>
      </pivotArea>
    </format>
    <format dxfId="1910">
      <pivotArea outline="0" fieldPosition="0">
        <references count="2">
          <reference field="1" count="1" selected="0">
            <x v="1342"/>
          </reference>
          <reference field="3" count="1" selected="0">
            <x v="3173"/>
          </reference>
        </references>
      </pivotArea>
    </format>
    <format dxfId="1909">
      <pivotArea dataOnly="0" labelOnly="1" outline="0" fieldPosition="0">
        <references count="1">
          <reference field="1" count="1">
            <x v="1342"/>
          </reference>
        </references>
      </pivotArea>
    </format>
    <format dxfId="1908">
      <pivotArea dataOnly="0" labelOnly="1" outline="0" fieldPosition="0">
        <references count="2">
          <reference field="1" count="1" selected="0">
            <x v="1342"/>
          </reference>
          <reference field="3" count="1">
            <x v="3173"/>
          </reference>
        </references>
      </pivotArea>
    </format>
    <format dxfId="1907">
      <pivotArea outline="0" fieldPosition="0">
        <references count="2">
          <reference field="1" count="1" selected="0">
            <x v="1344"/>
          </reference>
          <reference field="3" count="1" selected="0">
            <x v="3859"/>
          </reference>
        </references>
      </pivotArea>
    </format>
    <format dxfId="1906">
      <pivotArea dataOnly="0" labelOnly="1" outline="0" fieldPosition="0">
        <references count="1">
          <reference field="1" count="1">
            <x v="1344"/>
          </reference>
        </references>
      </pivotArea>
    </format>
    <format dxfId="1905">
      <pivotArea dataOnly="0" labelOnly="1" outline="0" fieldPosition="0">
        <references count="2">
          <reference field="1" count="1" selected="0">
            <x v="1344"/>
          </reference>
          <reference field="3" count="1">
            <x v="3859"/>
          </reference>
        </references>
      </pivotArea>
    </format>
    <format dxfId="1904">
      <pivotArea outline="0" fieldPosition="0">
        <references count="2">
          <reference field="1" count="1" selected="0">
            <x v="1346"/>
          </reference>
          <reference field="3" count="1" selected="0">
            <x v="3365"/>
          </reference>
        </references>
      </pivotArea>
    </format>
    <format dxfId="1903">
      <pivotArea dataOnly="0" labelOnly="1" outline="0" fieldPosition="0">
        <references count="1">
          <reference field="1" count="1">
            <x v="1346"/>
          </reference>
        </references>
      </pivotArea>
    </format>
    <format dxfId="1902">
      <pivotArea dataOnly="0" labelOnly="1" outline="0" fieldPosition="0">
        <references count="2">
          <reference field="1" count="1" selected="0">
            <x v="1346"/>
          </reference>
          <reference field="3" count="1">
            <x v="3365"/>
          </reference>
        </references>
      </pivotArea>
    </format>
    <format dxfId="1901">
      <pivotArea outline="0" fieldPosition="0">
        <references count="2">
          <reference field="1" count="1" selected="0">
            <x v="1356"/>
          </reference>
          <reference field="3" count="1" selected="0">
            <x v="9"/>
          </reference>
        </references>
      </pivotArea>
    </format>
    <format dxfId="1900">
      <pivotArea dataOnly="0" labelOnly="1" outline="0" fieldPosition="0">
        <references count="1">
          <reference field="1" count="1">
            <x v="1356"/>
          </reference>
        </references>
      </pivotArea>
    </format>
    <format dxfId="1899">
      <pivotArea dataOnly="0" labelOnly="1" outline="0" fieldPosition="0">
        <references count="2">
          <reference field="1" count="1" selected="0">
            <x v="1356"/>
          </reference>
          <reference field="3" count="1">
            <x v="9"/>
          </reference>
        </references>
      </pivotArea>
    </format>
    <format dxfId="1898">
      <pivotArea outline="0" fieldPosition="0">
        <references count="2">
          <reference field="1" count="1" selected="0">
            <x v="1362"/>
          </reference>
          <reference field="3" count="1" selected="0">
            <x v="3859"/>
          </reference>
        </references>
      </pivotArea>
    </format>
    <format dxfId="1897">
      <pivotArea dataOnly="0" labelOnly="1" outline="0" fieldPosition="0">
        <references count="1">
          <reference field="1" count="1">
            <x v="1362"/>
          </reference>
        </references>
      </pivotArea>
    </format>
    <format dxfId="1896">
      <pivotArea dataOnly="0" labelOnly="1" outline="0" fieldPosition="0">
        <references count="2">
          <reference field="1" count="1" selected="0">
            <x v="1362"/>
          </reference>
          <reference field="3" count="1">
            <x v="3859"/>
          </reference>
        </references>
      </pivotArea>
    </format>
    <format dxfId="1895">
      <pivotArea outline="0" fieldPosition="0">
        <references count="2">
          <reference field="1" count="1" selected="0">
            <x v="1364"/>
          </reference>
          <reference field="3" count="1" selected="0">
            <x v="3173"/>
          </reference>
        </references>
      </pivotArea>
    </format>
    <format dxfId="1894">
      <pivotArea dataOnly="0" labelOnly="1" outline="0" fieldPosition="0">
        <references count="1">
          <reference field="1" count="1">
            <x v="1364"/>
          </reference>
        </references>
      </pivotArea>
    </format>
    <format dxfId="1893">
      <pivotArea dataOnly="0" labelOnly="1" outline="0" fieldPosition="0">
        <references count="2">
          <reference field="1" count="1" selected="0">
            <x v="1364"/>
          </reference>
          <reference field="3" count="1">
            <x v="3173"/>
          </reference>
        </references>
      </pivotArea>
    </format>
    <format dxfId="1892">
      <pivotArea outline="0" fieldPosition="0">
        <references count="2">
          <reference field="1" count="1" selected="0">
            <x v="1366"/>
          </reference>
          <reference field="3" count="1" selected="0">
            <x v="3859"/>
          </reference>
        </references>
      </pivotArea>
    </format>
    <format dxfId="1891">
      <pivotArea dataOnly="0" labelOnly="1" outline="0" fieldPosition="0">
        <references count="1">
          <reference field="1" count="1">
            <x v="1366"/>
          </reference>
        </references>
      </pivotArea>
    </format>
    <format dxfId="1890">
      <pivotArea dataOnly="0" labelOnly="1" outline="0" fieldPosition="0">
        <references count="2">
          <reference field="1" count="1" selected="0">
            <x v="1366"/>
          </reference>
          <reference field="3" count="1">
            <x v="3859"/>
          </reference>
        </references>
      </pivotArea>
    </format>
    <format dxfId="1889">
      <pivotArea outline="0" fieldPosition="0">
        <references count="2">
          <reference field="1" count="1" selected="0">
            <x v="1368"/>
          </reference>
          <reference field="3" count="1" selected="0">
            <x v="3365"/>
          </reference>
        </references>
      </pivotArea>
    </format>
    <format dxfId="1888">
      <pivotArea dataOnly="0" labelOnly="1" outline="0" fieldPosition="0">
        <references count="1">
          <reference field="1" count="1">
            <x v="1368"/>
          </reference>
        </references>
      </pivotArea>
    </format>
    <format dxfId="1887">
      <pivotArea dataOnly="0" labelOnly="1" outline="0" fieldPosition="0">
        <references count="2">
          <reference field="1" count="1" selected="0">
            <x v="1368"/>
          </reference>
          <reference field="3" count="1">
            <x v="3365"/>
          </reference>
        </references>
      </pivotArea>
    </format>
    <format dxfId="1886">
      <pivotArea outline="0" fieldPosition="0">
        <references count="2">
          <reference field="1" count="1" selected="0">
            <x v="1371"/>
          </reference>
          <reference field="3" count="1" selected="0">
            <x v="9"/>
          </reference>
        </references>
      </pivotArea>
    </format>
    <format dxfId="1885">
      <pivotArea dataOnly="0" labelOnly="1" outline="0" fieldPosition="0">
        <references count="1">
          <reference field="1" count="1">
            <x v="1371"/>
          </reference>
        </references>
      </pivotArea>
    </format>
    <format dxfId="1884">
      <pivotArea dataOnly="0" labelOnly="1" outline="0" fieldPosition="0">
        <references count="2">
          <reference field="1" count="1" selected="0">
            <x v="1371"/>
          </reference>
          <reference field="3" count="1">
            <x v="9"/>
          </reference>
        </references>
      </pivotArea>
    </format>
    <format dxfId="1883">
      <pivotArea outline="0" fieldPosition="0">
        <references count="2">
          <reference field="1" count="1" selected="0">
            <x v="1376"/>
          </reference>
          <reference field="3" count="1" selected="0">
            <x v="3859"/>
          </reference>
        </references>
      </pivotArea>
    </format>
    <format dxfId="1882">
      <pivotArea dataOnly="0" labelOnly="1" outline="0" fieldPosition="0">
        <references count="1">
          <reference field="1" count="1">
            <x v="1376"/>
          </reference>
        </references>
      </pivotArea>
    </format>
    <format dxfId="1881">
      <pivotArea dataOnly="0" labelOnly="1" outline="0" fieldPosition="0">
        <references count="2">
          <reference field="1" count="1" selected="0">
            <x v="1376"/>
          </reference>
          <reference field="3" count="1">
            <x v="3859"/>
          </reference>
        </references>
      </pivotArea>
    </format>
    <format dxfId="1880">
      <pivotArea outline="0" fieldPosition="0">
        <references count="2">
          <reference field="1" count="1" selected="0">
            <x v="1378"/>
          </reference>
          <reference field="3" count="1" selected="0">
            <x v="3173"/>
          </reference>
        </references>
      </pivotArea>
    </format>
    <format dxfId="1879">
      <pivotArea dataOnly="0" labelOnly="1" outline="0" fieldPosition="0">
        <references count="1">
          <reference field="1" count="1">
            <x v="1378"/>
          </reference>
        </references>
      </pivotArea>
    </format>
    <format dxfId="1878">
      <pivotArea dataOnly="0" labelOnly="1" outline="0" fieldPosition="0">
        <references count="2">
          <reference field="1" count="1" selected="0">
            <x v="1378"/>
          </reference>
          <reference field="3" count="1">
            <x v="3173"/>
          </reference>
        </references>
      </pivotArea>
    </format>
    <format dxfId="1877">
      <pivotArea outline="0" fieldPosition="0">
        <references count="2">
          <reference field="1" count="1" selected="0">
            <x v="1380"/>
          </reference>
          <reference field="3" count="1" selected="0">
            <x v="3859"/>
          </reference>
        </references>
      </pivotArea>
    </format>
    <format dxfId="1876">
      <pivotArea dataOnly="0" labelOnly="1" outline="0" fieldPosition="0">
        <references count="1">
          <reference field="1" count="1">
            <x v="1380"/>
          </reference>
        </references>
      </pivotArea>
    </format>
    <format dxfId="1875">
      <pivotArea dataOnly="0" labelOnly="1" outline="0" fieldPosition="0">
        <references count="2">
          <reference field="1" count="1" selected="0">
            <x v="1380"/>
          </reference>
          <reference field="3" count="1">
            <x v="3859"/>
          </reference>
        </references>
      </pivotArea>
    </format>
    <format dxfId="1874">
      <pivotArea outline="0" fieldPosition="0">
        <references count="2">
          <reference field="1" count="1" selected="0">
            <x v="1382"/>
          </reference>
          <reference field="3" count="1" selected="0">
            <x v="3365"/>
          </reference>
        </references>
      </pivotArea>
    </format>
    <format dxfId="1873">
      <pivotArea dataOnly="0" labelOnly="1" outline="0" fieldPosition="0">
        <references count="1">
          <reference field="1" count="1">
            <x v="1382"/>
          </reference>
        </references>
      </pivotArea>
    </format>
    <format dxfId="1872">
      <pivotArea dataOnly="0" labelOnly="1" outline="0" fieldPosition="0">
        <references count="2">
          <reference field="1" count="1" selected="0">
            <x v="1382"/>
          </reference>
          <reference field="3" count="1">
            <x v="3365"/>
          </reference>
        </references>
      </pivotArea>
    </format>
    <format dxfId="1871">
      <pivotArea outline="0" fieldPosition="0">
        <references count="2">
          <reference field="1" count="1" selected="0">
            <x v="1385"/>
          </reference>
          <reference field="3" count="1" selected="0">
            <x v="9"/>
          </reference>
        </references>
      </pivotArea>
    </format>
    <format dxfId="1870">
      <pivotArea dataOnly="0" labelOnly="1" outline="0" fieldPosition="0">
        <references count="1">
          <reference field="1" count="1">
            <x v="1385"/>
          </reference>
        </references>
      </pivotArea>
    </format>
    <format dxfId="1869">
      <pivotArea dataOnly="0" labelOnly="1" outline="0" fieldPosition="0">
        <references count="2">
          <reference field="1" count="1" selected="0">
            <x v="1385"/>
          </reference>
          <reference field="3" count="1">
            <x v="9"/>
          </reference>
        </references>
      </pivotArea>
    </format>
    <format dxfId="1868">
      <pivotArea outline="0" fieldPosition="0">
        <references count="2">
          <reference field="1" count="1" selected="0">
            <x v="1390"/>
          </reference>
          <reference field="3" count="1" selected="0">
            <x v="3859"/>
          </reference>
        </references>
      </pivotArea>
    </format>
    <format dxfId="1867">
      <pivotArea dataOnly="0" labelOnly="1" outline="0" fieldPosition="0">
        <references count="1">
          <reference field="1" count="1">
            <x v="1390"/>
          </reference>
        </references>
      </pivotArea>
    </format>
    <format dxfId="1866">
      <pivotArea dataOnly="0" labelOnly="1" outline="0" fieldPosition="0">
        <references count="2">
          <reference field="1" count="1" selected="0">
            <x v="1390"/>
          </reference>
          <reference field="3" count="1">
            <x v="3859"/>
          </reference>
        </references>
      </pivotArea>
    </format>
    <format dxfId="1865">
      <pivotArea outline="0" fieldPosition="0">
        <references count="2">
          <reference field="1" count="1" selected="0">
            <x v="1392"/>
          </reference>
          <reference field="3" count="1" selected="0">
            <x v="3173"/>
          </reference>
        </references>
      </pivotArea>
    </format>
    <format dxfId="1864">
      <pivotArea dataOnly="0" labelOnly="1" outline="0" fieldPosition="0">
        <references count="1">
          <reference field="1" count="1">
            <x v="1392"/>
          </reference>
        </references>
      </pivotArea>
    </format>
    <format dxfId="1863">
      <pivotArea dataOnly="0" labelOnly="1" outline="0" fieldPosition="0">
        <references count="2">
          <reference field="1" count="1" selected="0">
            <x v="1392"/>
          </reference>
          <reference field="3" count="1">
            <x v="3173"/>
          </reference>
        </references>
      </pivotArea>
    </format>
    <format dxfId="1862">
      <pivotArea outline="0" fieldPosition="0">
        <references count="2">
          <reference field="1" count="1" selected="0">
            <x v="1394"/>
          </reference>
          <reference field="3" count="1" selected="0">
            <x v="3859"/>
          </reference>
        </references>
      </pivotArea>
    </format>
    <format dxfId="1861">
      <pivotArea dataOnly="0" labelOnly="1" outline="0" fieldPosition="0">
        <references count="1">
          <reference field="1" count="1">
            <x v="1394"/>
          </reference>
        </references>
      </pivotArea>
    </format>
    <format dxfId="1860">
      <pivotArea dataOnly="0" labelOnly="1" outline="0" fieldPosition="0">
        <references count="2">
          <reference field="1" count="1" selected="0">
            <x v="1394"/>
          </reference>
          <reference field="3" count="1">
            <x v="3859"/>
          </reference>
        </references>
      </pivotArea>
    </format>
    <format dxfId="1859">
      <pivotArea outline="0" fieldPosition="0">
        <references count="2">
          <reference field="1" count="1" selected="0">
            <x v="1396"/>
          </reference>
          <reference field="3" count="1" selected="0">
            <x v="3365"/>
          </reference>
        </references>
      </pivotArea>
    </format>
    <format dxfId="1858">
      <pivotArea dataOnly="0" labelOnly="1" outline="0" fieldPosition="0">
        <references count="1">
          <reference field="1" count="1">
            <x v="1396"/>
          </reference>
        </references>
      </pivotArea>
    </format>
    <format dxfId="1857">
      <pivotArea dataOnly="0" labelOnly="1" outline="0" fieldPosition="0">
        <references count="2">
          <reference field="1" count="1" selected="0">
            <x v="1396"/>
          </reference>
          <reference field="3" count="1">
            <x v="3365"/>
          </reference>
        </references>
      </pivotArea>
    </format>
    <format dxfId="1856">
      <pivotArea outline="0" fieldPosition="0">
        <references count="2">
          <reference field="1" count="1" selected="0">
            <x v="1399"/>
          </reference>
          <reference field="3" count="1" selected="0">
            <x v="9"/>
          </reference>
        </references>
      </pivotArea>
    </format>
    <format dxfId="1855">
      <pivotArea dataOnly="0" labelOnly="1" outline="0" fieldPosition="0">
        <references count="1">
          <reference field="1" count="1">
            <x v="1399"/>
          </reference>
        </references>
      </pivotArea>
    </format>
    <format dxfId="1854">
      <pivotArea dataOnly="0" labelOnly="1" outline="0" fieldPosition="0">
        <references count="2">
          <reference field="1" count="1" selected="0">
            <x v="1399"/>
          </reference>
          <reference field="3" count="1">
            <x v="9"/>
          </reference>
        </references>
      </pivotArea>
    </format>
    <format dxfId="1853">
      <pivotArea outline="0" fieldPosition="0">
        <references count="2">
          <reference field="1" count="1" selected="0">
            <x v="1404"/>
          </reference>
          <reference field="3" count="1" selected="0">
            <x v="3859"/>
          </reference>
        </references>
      </pivotArea>
    </format>
    <format dxfId="1852">
      <pivotArea dataOnly="0" labelOnly="1" outline="0" fieldPosition="0">
        <references count="1">
          <reference field="1" count="1">
            <x v="1404"/>
          </reference>
        </references>
      </pivotArea>
    </format>
    <format dxfId="1851">
      <pivotArea dataOnly="0" labelOnly="1" outline="0" fieldPosition="0">
        <references count="2">
          <reference field="1" count="1" selected="0">
            <x v="1404"/>
          </reference>
          <reference field="3" count="1">
            <x v="3859"/>
          </reference>
        </references>
      </pivotArea>
    </format>
    <format dxfId="1850">
      <pivotArea outline="0" fieldPosition="0">
        <references count="2">
          <reference field="1" count="1" selected="0">
            <x v="1406"/>
          </reference>
          <reference field="3" count="1" selected="0">
            <x v="3173"/>
          </reference>
        </references>
      </pivotArea>
    </format>
    <format dxfId="1849">
      <pivotArea dataOnly="0" labelOnly="1" outline="0" fieldPosition="0">
        <references count="1">
          <reference field="1" count="1">
            <x v="1406"/>
          </reference>
        </references>
      </pivotArea>
    </format>
    <format dxfId="1848">
      <pivotArea dataOnly="0" labelOnly="1" outline="0" fieldPosition="0">
        <references count="2">
          <reference field="1" count="1" selected="0">
            <x v="1406"/>
          </reference>
          <reference field="3" count="1">
            <x v="3173"/>
          </reference>
        </references>
      </pivotArea>
    </format>
    <format dxfId="1847">
      <pivotArea outline="0" fieldPosition="0">
        <references count="2">
          <reference field="1" count="1" selected="0">
            <x v="1408"/>
          </reference>
          <reference field="3" count="1" selected="0">
            <x v="3859"/>
          </reference>
        </references>
      </pivotArea>
    </format>
    <format dxfId="1846">
      <pivotArea dataOnly="0" labelOnly="1" outline="0" fieldPosition="0">
        <references count="1">
          <reference field="1" count="1">
            <x v="1408"/>
          </reference>
        </references>
      </pivotArea>
    </format>
    <format dxfId="1845">
      <pivotArea dataOnly="0" labelOnly="1" outline="0" fieldPosition="0">
        <references count="2">
          <reference field="1" count="1" selected="0">
            <x v="1408"/>
          </reference>
          <reference field="3" count="1">
            <x v="3859"/>
          </reference>
        </references>
      </pivotArea>
    </format>
    <format dxfId="1844">
      <pivotArea outline="0" fieldPosition="0">
        <references count="2">
          <reference field="1" count="1" selected="0">
            <x v="1410"/>
          </reference>
          <reference field="3" count="1" selected="0">
            <x v="3365"/>
          </reference>
        </references>
      </pivotArea>
    </format>
    <format dxfId="1843">
      <pivotArea dataOnly="0" labelOnly="1" outline="0" fieldPosition="0">
        <references count="1">
          <reference field="1" count="1">
            <x v="1410"/>
          </reference>
        </references>
      </pivotArea>
    </format>
    <format dxfId="1842">
      <pivotArea dataOnly="0" labelOnly="1" outline="0" fieldPosition="0">
        <references count="2">
          <reference field="1" count="1" selected="0">
            <x v="1410"/>
          </reference>
          <reference field="3" count="1">
            <x v="3365"/>
          </reference>
        </references>
      </pivotArea>
    </format>
    <format dxfId="1841">
      <pivotArea outline="0" fieldPosition="0">
        <references count="2">
          <reference field="1" count="1" selected="0">
            <x v="1413"/>
          </reference>
          <reference field="3" count="1" selected="0">
            <x v="9"/>
          </reference>
        </references>
      </pivotArea>
    </format>
    <format dxfId="1840">
      <pivotArea dataOnly="0" labelOnly="1" outline="0" fieldPosition="0">
        <references count="1">
          <reference field="1" count="1">
            <x v="1413"/>
          </reference>
        </references>
      </pivotArea>
    </format>
    <format dxfId="1839">
      <pivotArea dataOnly="0" labelOnly="1" outline="0" fieldPosition="0">
        <references count="2">
          <reference field="1" count="1" selected="0">
            <x v="1413"/>
          </reference>
          <reference field="3" count="1">
            <x v="9"/>
          </reference>
        </references>
      </pivotArea>
    </format>
    <format dxfId="1838">
      <pivotArea outline="0" fieldPosition="0">
        <references count="2">
          <reference field="1" count="1" selected="0">
            <x v="1418"/>
          </reference>
          <reference field="3" count="1" selected="0">
            <x v="3859"/>
          </reference>
        </references>
      </pivotArea>
    </format>
    <format dxfId="1837">
      <pivotArea dataOnly="0" labelOnly="1" outline="0" fieldPosition="0">
        <references count="1">
          <reference field="1" count="1">
            <x v="1418"/>
          </reference>
        </references>
      </pivotArea>
    </format>
    <format dxfId="1836">
      <pivotArea dataOnly="0" labelOnly="1" outline="0" fieldPosition="0">
        <references count="2">
          <reference field="1" count="1" selected="0">
            <x v="1418"/>
          </reference>
          <reference field="3" count="1">
            <x v="3859"/>
          </reference>
        </references>
      </pivotArea>
    </format>
    <format dxfId="1835">
      <pivotArea outline="0" fieldPosition="0">
        <references count="2">
          <reference field="1" count="1" selected="0">
            <x v="1420"/>
          </reference>
          <reference field="3" count="1" selected="0">
            <x v="3173"/>
          </reference>
        </references>
      </pivotArea>
    </format>
    <format dxfId="1834">
      <pivotArea dataOnly="0" labelOnly="1" outline="0" fieldPosition="0">
        <references count="1">
          <reference field="1" count="1">
            <x v="1420"/>
          </reference>
        </references>
      </pivotArea>
    </format>
    <format dxfId="1833">
      <pivotArea dataOnly="0" labelOnly="1" outline="0" fieldPosition="0">
        <references count="2">
          <reference field="1" count="1" selected="0">
            <x v="1420"/>
          </reference>
          <reference field="3" count="1">
            <x v="3173"/>
          </reference>
        </references>
      </pivotArea>
    </format>
    <format dxfId="1832">
      <pivotArea outline="0" fieldPosition="0">
        <references count="2">
          <reference field="1" count="1" selected="0">
            <x v="1422"/>
          </reference>
          <reference field="3" count="1" selected="0">
            <x v="3859"/>
          </reference>
        </references>
      </pivotArea>
    </format>
    <format dxfId="1831">
      <pivotArea dataOnly="0" labelOnly="1" outline="0" fieldPosition="0">
        <references count="1">
          <reference field="1" count="1">
            <x v="1422"/>
          </reference>
        </references>
      </pivotArea>
    </format>
    <format dxfId="1830">
      <pivotArea dataOnly="0" labelOnly="1" outline="0" fieldPosition="0">
        <references count="2">
          <reference field="1" count="1" selected="0">
            <x v="1422"/>
          </reference>
          <reference field="3" count="1">
            <x v="3859"/>
          </reference>
        </references>
      </pivotArea>
    </format>
    <format dxfId="1829">
      <pivotArea outline="0" fieldPosition="0">
        <references count="2">
          <reference field="1" count="1" selected="0">
            <x v="1424"/>
          </reference>
          <reference field="3" count="1" selected="0">
            <x v="3365"/>
          </reference>
        </references>
      </pivotArea>
    </format>
    <format dxfId="1828">
      <pivotArea dataOnly="0" labelOnly="1" outline="0" fieldPosition="0">
        <references count="1">
          <reference field="1" count="1">
            <x v="1424"/>
          </reference>
        </references>
      </pivotArea>
    </format>
    <format dxfId="1827">
      <pivotArea dataOnly="0" labelOnly="1" outline="0" fieldPosition="0">
        <references count="2">
          <reference field="1" count="1" selected="0">
            <x v="1424"/>
          </reference>
          <reference field="3" count="1">
            <x v="3365"/>
          </reference>
        </references>
      </pivotArea>
    </format>
    <format dxfId="1826">
      <pivotArea outline="0" fieldPosition="0">
        <references count="2">
          <reference field="1" count="1" selected="0">
            <x v="1427"/>
          </reference>
          <reference field="3" count="1" selected="0">
            <x v="9"/>
          </reference>
        </references>
      </pivotArea>
    </format>
    <format dxfId="1825">
      <pivotArea dataOnly="0" labelOnly="1" outline="0" fieldPosition="0">
        <references count="1">
          <reference field="1" count="1">
            <x v="1427"/>
          </reference>
        </references>
      </pivotArea>
    </format>
    <format dxfId="1824">
      <pivotArea dataOnly="0" labelOnly="1" outline="0" fieldPosition="0">
        <references count="2">
          <reference field="1" count="1" selected="0">
            <x v="1427"/>
          </reference>
          <reference field="3" count="1">
            <x v="9"/>
          </reference>
        </references>
      </pivotArea>
    </format>
    <format dxfId="1823">
      <pivotArea outline="0" fieldPosition="0">
        <references count="2">
          <reference field="1" count="1" selected="0">
            <x v="1432"/>
          </reference>
          <reference field="3" count="1" selected="0">
            <x v="3859"/>
          </reference>
        </references>
      </pivotArea>
    </format>
    <format dxfId="1822">
      <pivotArea dataOnly="0" labelOnly="1" outline="0" fieldPosition="0">
        <references count="1">
          <reference field="1" count="1">
            <x v="1432"/>
          </reference>
        </references>
      </pivotArea>
    </format>
    <format dxfId="1821">
      <pivotArea dataOnly="0" labelOnly="1" outline="0" fieldPosition="0">
        <references count="2">
          <reference field="1" count="1" selected="0">
            <x v="1432"/>
          </reference>
          <reference field="3" count="1">
            <x v="3859"/>
          </reference>
        </references>
      </pivotArea>
    </format>
    <format dxfId="1820">
      <pivotArea outline="0" fieldPosition="0">
        <references count="2">
          <reference field="1" count="1" selected="0">
            <x v="1436"/>
          </reference>
          <reference field="3" count="1" selected="0">
            <x v="3173"/>
          </reference>
        </references>
      </pivotArea>
    </format>
    <format dxfId="1819">
      <pivotArea dataOnly="0" labelOnly="1" outline="0" fieldPosition="0">
        <references count="1">
          <reference field="1" count="1">
            <x v="1436"/>
          </reference>
        </references>
      </pivotArea>
    </format>
    <format dxfId="1818">
      <pivotArea dataOnly="0" labelOnly="1" outline="0" fieldPosition="0">
        <references count="2">
          <reference field="1" count="1" selected="0">
            <x v="1436"/>
          </reference>
          <reference field="3" count="1">
            <x v="3173"/>
          </reference>
        </references>
      </pivotArea>
    </format>
    <format dxfId="1817">
      <pivotArea outline="0" fieldPosition="0">
        <references count="2">
          <reference field="1" count="1" selected="0">
            <x v="1438"/>
          </reference>
          <reference field="3" count="1" selected="0">
            <x v="3859"/>
          </reference>
        </references>
      </pivotArea>
    </format>
    <format dxfId="1816">
      <pivotArea dataOnly="0" labelOnly="1" outline="0" fieldPosition="0">
        <references count="1">
          <reference field="1" count="1">
            <x v="1438"/>
          </reference>
        </references>
      </pivotArea>
    </format>
    <format dxfId="1815">
      <pivotArea dataOnly="0" labelOnly="1" outline="0" fieldPosition="0">
        <references count="2">
          <reference field="1" count="1" selected="0">
            <x v="1438"/>
          </reference>
          <reference field="3" count="1">
            <x v="3859"/>
          </reference>
        </references>
      </pivotArea>
    </format>
    <format dxfId="1814">
      <pivotArea outline="0" fieldPosition="0">
        <references count="2">
          <reference field="1" count="1" selected="0">
            <x v="1440"/>
          </reference>
          <reference field="3" count="1" selected="0">
            <x v="3365"/>
          </reference>
        </references>
      </pivotArea>
    </format>
    <format dxfId="1813">
      <pivotArea dataOnly="0" labelOnly="1" outline="0" fieldPosition="0">
        <references count="1">
          <reference field="1" count="1">
            <x v="1440"/>
          </reference>
        </references>
      </pivotArea>
    </format>
    <format dxfId="1812">
      <pivotArea dataOnly="0" labelOnly="1" outline="0" fieldPosition="0">
        <references count="2">
          <reference field="1" count="1" selected="0">
            <x v="1440"/>
          </reference>
          <reference field="3" count="1">
            <x v="3365"/>
          </reference>
        </references>
      </pivotArea>
    </format>
    <format dxfId="1811">
      <pivotArea outline="0" fieldPosition="0">
        <references count="2">
          <reference field="1" count="1" selected="0">
            <x v="1443"/>
          </reference>
          <reference field="3" count="1" selected="0">
            <x v="9"/>
          </reference>
        </references>
      </pivotArea>
    </format>
    <format dxfId="1810">
      <pivotArea dataOnly="0" labelOnly="1" outline="0" fieldPosition="0">
        <references count="1">
          <reference field="1" count="1">
            <x v="1443"/>
          </reference>
        </references>
      </pivotArea>
    </format>
    <format dxfId="1809">
      <pivotArea dataOnly="0" labelOnly="1" outline="0" fieldPosition="0">
        <references count="2">
          <reference field="1" count="1" selected="0">
            <x v="1443"/>
          </reference>
          <reference field="3" count="1">
            <x v="9"/>
          </reference>
        </references>
      </pivotArea>
    </format>
    <format dxfId="1808">
      <pivotArea outline="0" fieldPosition="0">
        <references count="2">
          <reference field="1" count="1" selected="0">
            <x v="1448"/>
          </reference>
          <reference field="3" count="1" selected="0">
            <x v="3859"/>
          </reference>
        </references>
      </pivotArea>
    </format>
    <format dxfId="1807">
      <pivotArea dataOnly="0" labelOnly="1" outline="0" fieldPosition="0">
        <references count="1">
          <reference field="1" count="1">
            <x v="1448"/>
          </reference>
        </references>
      </pivotArea>
    </format>
    <format dxfId="1806">
      <pivotArea dataOnly="0" labelOnly="1" outline="0" fieldPosition="0">
        <references count="2">
          <reference field="1" count="1" selected="0">
            <x v="1448"/>
          </reference>
          <reference field="3" count="1">
            <x v="3859"/>
          </reference>
        </references>
      </pivotArea>
    </format>
    <format dxfId="1805">
      <pivotArea outline="0" fieldPosition="0">
        <references count="2">
          <reference field="1" count="1" selected="0">
            <x v="1450"/>
          </reference>
          <reference field="3" count="1" selected="0">
            <x v="3173"/>
          </reference>
        </references>
      </pivotArea>
    </format>
    <format dxfId="1804">
      <pivotArea dataOnly="0" labelOnly="1" outline="0" fieldPosition="0">
        <references count="1">
          <reference field="1" count="1">
            <x v="1450"/>
          </reference>
        </references>
      </pivotArea>
    </format>
    <format dxfId="1803">
      <pivotArea dataOnly="0" labelOnly="1" outline="0" fieldPosition="0">
        <references count="2">
          <reference field="1" count="1" selected="0">
            <x v="1450"/>
          </reference>
          <reference field="3" count="1">
            <x v="3173"/>
          </reference>
        </references>
      </pivotArea>
    </format>
    <format dxfId="1802">
      <pivotArea outline="0" fieldPosition="0">
        <references count="2">
          <reference field="1" count="1" selected="0">
            <x v="1452"/>
          </reference>
          <reference field="3" count="1" selected="0">
            <x v="3859"/>
          </reference>
        </references>
      </pivotArea>
    </format>
    <format dxfId="1801">
      <pivotArea dataOnly="0" labelOnly="1" outline="0" fieldPosition="0">
        <references count="1">
          <reference field="1" count="1">
            <x v="1452"/>
          </reference>
        </references>
      </pivotArea>
    </format>
    <format dxfId="1800">
      <pivotArea dataOnly="0" labelOnly="1" outline="0" fieldPosition="0">
        <references count="2">
          <reference field="1" count="1" selected="0">
            <x v="1452"/>
          </reference>
          <reference field="3" count="1">
            <x v="3859"/>
          </reference>
        </references>
      </pivotArea>
    </format>
    <format dxfId="1799">
      <pivotArea outline="0" fieldPosition="0">
        <references count="2">
          <reference field="1" count="1" selected="0">
            <x v="1454"/>
          </reference>
          <reference field="3" count="1" selected="0">
            <x v="3365"/>
          </reference>
        </references>
      </pivotArea>
    </format>
    <format dxfId="1798">
      <pivotArea dataOnly="0" labelOnly="1" outline="0" fieldPosition="0">
        <references count="1">
          <reference field="1" count="1">
            <x v="1454"/>
          </reference>
        </references>
      </pivotArea>
    </format>
    <format dxfId="1797">
      <pivotArea dataOnly="0" labelOnly="1" outline="0" fieldPosition="0">
        <references count="2">
          <reference field="1" count="1" selected="0">
            <x v="1454"/>
          </reference>
          <reference field="3" count="1">
            <x v="3365"/>
          </reference>
        </references>
      </pivotArea>
    </format>
    <format dxfId="1796">
      <pivotArea outline="0" fieldPosition="0">
        <references count="2">
          <reference field="1" count="1" selected="0">
            <x v="1457"/>
          </reference>
          <reference field="3" count="1" selected="0">
            <x v="9"/>
          </reference>
        </references>
      </pivotArea>
    </format>
    <format dxfId="1795">
      <pivotArea dataOnly="0" labelOnly="1" outline="0" fieldPosition="0">
        <references count="1">
          <reference field="1" count="1">
            <x v="1457"/>
          </reference>
        </references>
      </pivotArea>
    </format>
    <format dxfId="1794">
      <pivotArea dataOnly="0" labelOnly="1" outline="0" fieldPosition="0">
        <references count="2">
          <reference field="1" count="1" selected="0">
            <x v="1457"/>
          </reference>
          <reference field="3" count="1">
            <x v="9"/>
          </reference>
        </references>
      </pivotArea>
    </format>
    <format dxfId="1793">
      <pivotArea outline="0" fieldPosition="0">
        <references count="2">
          <reference field="1" count="1" selected="0">
            <x v="1462"/>
          </reference>
          <reference field="3" count="1" selected="0">
            <x v="3859"/>
          </reference>
        </references>
      </pivotArea>
    </format>
    <format dxfId="1792">
      <pivotArea dataOnly="0" labelOnly="1" outline="0" fieldPosition="0">
        <references count="1">
          <reference field="1" count="1">
            <x v="1462"/>
          </reference>
        </references>
      </pivotArea>
    </format>
    <format dxfId="1791">
      <pivotArea dataOnly="0" labelOnly="1" outline="0" fieldPosition="0">
        <references count="2">
          <reference field="1" count="1" selected="0">
            <x v="1462"/>
          </reference>
          <reference field="3" count="1">
            <x v="3859"/>
          </reference>
        </references>
      </pivotArea>
    </format>
    <format dxfId="1790">
      <pivotArea outline="0" fieldPosition="0">
        <references count="2">
          <reference field="1" count="1" selected="0">
            <x v="1464"/>
          </reference>
          <reference field="3" count="1" selected="0">
            <x v="3173"/>
          </reference>
        </references>
      </pivotArea>
    </format>
    <format dxfId="1789">
      <pivotArea dataOnly="0" labelOnly="1" outline="0" fieldPosition="0">
        <references count="1">
          <reference field="1" count="1">
            <x v="1464"/>
          </reference>
        </references>
      </pivotArea>
    </format>
    <format dxfId="1788">
      <pivotArea dataOnly="0" labelOnly="1" outline="0" fieldPosition="0">
        <references count="2">
          <reference field="1" count="1" selected="0">
            <x v="1464"/>
          </reference>
          <reference field="3" count="1">
            <x v="3173"/>
          </reference>
        </references>
      </pivotArea>
    </format>
    <format dxfId="1787">
      <pivotArea outline="0" fieldPosition="0">
        <references count="2">
          <reference field="1" count="1" selected="0">
            <x v="1466"/>
          </reference>
          <reference field="3" count="1" selected="0">
            <x v="3859"/>
          </reference>
        </references>
      </pivotArea>
    </format>
    <format dxfId="1786">
      <pivotArea dataOnly="0" labelOnly="1" outline="0" fieldPosition="0">
        <references count="1">
          <reference field="1" count="1">
            <x v="1466"/>
          </reference>
        </references>
      </pivotArea>
    </format>
    <format dxfId="1785">
      <pivotArea dataOnly="0" labelOnly="1" outline="0" fieldPosition="0">
        <references count="2">
          <reference field="1" count="1" selected="0">
            <x v="1466"/>
          </reference>
          <reference field="3" count="1">
            <x v="3859"/>
          </reference>
        </references>
      </pivotArea>
    </format>
    <format dxfId="1784">
      <pivotArea outline="0" fieldPosition="0">
        <references count="2">
          <reference field="1" count="1" selected="0">
            <x v="1468"/>
          </reference>
          <reference field="3" count="1" selected="0">
            <x v="3365"/>
          </reference>
        </references>
      </pivotArea>
    </format>
    <format dxfId="1783">
      <pivotArea dataOnly="0" labelOnly="1" outline="0" fieldPosition="0">
        <references count="1">
          <reference field="1" count="1">
            <x v="1468"/>
          </reference>
        </references>
      </pivotArea>
    </format>
    <format dxfId="1782">
      <pivotArea dataOnly="0" labelOnly="1" outline="0" fieldPosition="0">
        <references count="2">
          <reference field="1" count="1" selected="0">
            <x v="1468"/>
          </reference>
          <reference field="3" count="1">
            <x v="3365"/>
          </reference>
        </references>
      </pivotArea>
    </format>
    <format dxfId="1781">
      <pivotArea outline="0" fieldPosition="0">
        <references count="2">
          <reference field="1" count="1" selected="0">
            <x v="1471"/>
          </reference>
          <reference field="3" count="1" selected="0">
            <x v="9"/>
          </reference>
        </references>
      </pivotArea>
    </format>
    <format dxfId="1780">
      <pivotArea dataOnly="0" labelOnly="1" outline="0" fieldPosition="0">
        <references count="1">
          <reference field="1" count="1">
            <x v="1471"/>
          </reference>
        </references>
      </pivotArea>
    </format>
    <format dxfId="1779">
      <pivotArea dataOnly="0" labelOnly="1" outline="0" fieldPosition="0">
        <references count="2">
          <reference field="1" count="1" selected="0">
            <x v="1471"/>
          </reference>
          <reference field="3" count="1">
            <x v="9"/>
          </reference>
        </references>
      </pivotArea>
    </format>
    <format dxfId="1778">
      <pivotArea outline="0" fieldPosition="0">
        <references count="2">
          <reference field="1" count="1" selected="0">
            <x v="1476"/>
          </reference>
          <reference field="3" count="1" selected="0">
            <x v="3859"/>
          </reference>
        </references>
      </pivotArea>
    </format>
    <format dxfId="1777">
      <pivotArea dataOnly="0" labelOnly="1" outline="0" fieldPosition="0">
        <references count="1">
          <reference field="1" count="1">
            <x v="1476"/>
          </reference>
        </references>
      </pivotArea>
    </format>
    <format dxfId="1776">
      <pivotArea dataOnly="0" labelOnly="1" outline="0" fieldPosition="0">
        <references count="2">
          <reference field="1" count="1" selected="0">
            <x v="1476"/>
          </reference>
          <reference field="3" count="1">
            <x v="3859"/>
          </reference>
        </references>
      </pivotArea>
    </format>
    <format dxfId="1775">
      <pivotArea outline="0" fieldPosition="0">
        <references count="2">
          <reference field="1" count="1" selected="0">
            <x v="1478"/>
          </reference>
          <reference field="3" count="1" selected="0">
            <x v="3173"/>
          </reference>
        </references>
      </pivotArea>
    </format>
    <format dxfId="1774">
      <pivotArea dataOnly="0" labelOnly="1" outline="0" fieldPosition="0">
        <references count="1">
          <reference field="1" count="1">
            <x v="1478"/>
          </reference>
        </references>
      </pivotArea>
    </format>
    <format dxfId="1773">
      <pivotArea dataOnly="0" labelOnly="1" outline="0" fieldPosition="0">
        <references count="2">
          <reference field="1" count="1" selected="0">
            <x v="1478"/>
          </reference>
          <reference field="3" count="1">
            <x v="3173"/>
          </reference>
        </references>
      </pivotArea>
    </format>
    <format dxfId="1772">
      <pivotArea outline="0" fieldPosition="0">
        <references count="2">
          <reference field="1" count="1" selected="0">
            <x v="1480"/>
          </reference>
          <reference field="3" count="1" selected="0">
            <x v="3859"/>
          </reference>
        </references>
      </pivotArea>
    </format>
    <format dxfId="1771">
      <pivotArea dataOnly="0" labelOnly="1" outline="0" fieldPosition="0">
        <references count="1">
          <reference field="1" count="1">
            <x v="1480"/>
          </reference>
        </references>
      </pivotArea>
    </format>
    <format dxfId="1770">
      <pivotArea dataOnly="0" labelOnly="1" outline="0" fieldPosition="0">
        <references count="2">
          <reference field="1" count="1" selected="0">
            <x v="1480"/>
          </reference>
          <reference field="3" count="1">
            <x v="3859"/>
          </reference>
        </references>
      </pivotArea>
    </format>
    <format dxfId="1769">
      <pivotArea outline="0" fieldPosition="0">
        <references count="2">
          <reference field="1" count="1" selected="0">
            <x v="1482"/>
          </reference>
          <reference field="3" count="1" selected="0">
            <x v="3365"/>
          </reference>
        </references>
      </pivotArea>
    </format>
    <format dxfId="1768">
      <pivotArea dataOnly="0" labelOnly="1" outline="0" fieldPosition="0">
        <references count="1">
          <reference field="1" count="1">
            <x v="1482"/>
          </reference>
        </references>
      </pivotArea>
    </format>
    <format dxfId="1767">
      <pivotArea dataOnly="0" labelOnly="1" outline="0" fieldPosition="0">
        <references count="2">
          <reference field="1" count="1" selected="0">
            <x v="1482"/>
          </reference>
          <reference field="3" count="1">
            <x v="3365"/>
          </reference>
        </references>
      </pivotArea>
    </format>
    <format dxfId="1766">
      <pivotArea outline="0" fieldPosition="0">
        <references count="2">
          <reference field="1" count="1" selected="0">
            <x v="1511"/>
          </reference>
          <reference field="3" count="1" selected="0">
            <x v="9"/>
          </reference>
        </references>
      </pivotArea>
    </format>
    <format dxfId="1765">
      <pivotArea dataOnly="0" labelOnly="1" outline="0" fieldPosition="0">
        <references count="1">
          <reference field="1" count="1">
            <x v="1511"/>
          </reference>
        </references>
      </pivotArea>
    </format>
    <format dxfId="1764">
      <pivotArea dataOnly="0" labelOnly="1" outline="0" fieldPosition="0">
        <references count="2">
          <reference field="1" count="1" selected="0">
            <x v="1511"/>
          </reference>
          <reference field="3" count="1">
            <x v="9"/>
          </reference>
        </references>
      </pivotArea>
    </format>
    <format dxfId="1763">
      <pivotArea outline="0" fieldPosition="0">
        <references count="2">
          <reference field="1" count="1" selected="0">
            <x v="1520"/>
          </reference>
          <reference field="3" count="1" selected="0">
            <x v="3859"/>
          </reference>
        </references>
      </pivotArea>
    </format>
    <format dxfId="1762">
      <pivotArea dataOnly="0" labelOnly="1" outline="0" fieldPosition="0">
        <references count="1">
          <reference field="1" count="1">
            <x v="1520"/>
          </reference>
        </references>
      </pivotArea>
    </format>
    <format dxfId="1761">
      <pivotArea dataOnly="0" labelOnly="1" outline="0" fieldPosition="0">
        <references count="2">
          <reference field="1" count="1" selected="0">
            <x v="1520"/>
          </reference>
          <reference field="3" count="1">
            <x v="3859"/>
          </reference>
        </references>
      </pivotArea>
    </format>
    <format dxfId="1760">
      <pivotArea outline="0" fieldPosition="0">
        <references count="2">
          <reference field="1" count="1" selected="0">
            <x v="1524"/>
          </reference>
          <reference field="3" count="1" selected="0">
            <x v="3173"/>
          </reference>
        </references>
      </pivotArea>
    </format>
    <format dxfId="1759">
      <pivotArea dataOnly="0" labelOnly="1" outline="0" fieldPosition="0">
        <references count="1">
          <reference field="1" count="1">
            <x v="1524"/>
          </reference>
        </references>
      </pivotArea>
    </format>
    <format dxfId="1758">
      <pivotArea dataOnly="0" labelOnly="1" outline="0" fieldPosition="0">
        <references count="2">
          <reference field="1" count="1" selected="0">
            <x v="1524"/>
          </reference>
          <reference field="3" count="1">
            <x v="3173"/>
          </reference>
        </references>
      </pivotArea>
    </format>
    <format dxfId="1757">
      <pivotArea outline="0" fieldPosition="0">
        <references count="2">
          <reference field="1" count="1" selected="0">
            <x v="1526"/>
          </reference>
          <reference field="3" count="1" selected="0">
            <x v="3859"/>
          </reference>
        </references>
      </pivotArea>
    </format>
    <format dxfId="1756">
      <pivotArea dataOnly="0" labelOnly="1" outline="0" fieldPosition="0">
        <references count="1">
          <reference field="1" count="1">
            <x v="1526"/>
          </reference>
        </references>
      </pivotArea>
    </format>
    <format dxfId="1755">
      <pivotArea dataOnly="0" labelOnly="1" outline="0" fieldPosition="0">
        <references count="2">
          <reference field="1" count="1" selected="0">
            <x v="1526"/>
          </reference>
          <reference field="3" count="1">
            <x v="3859"/>
          </reference>
        </references>
      </pivotArea>
    </format>
    <format dxfId="1754">
      <pivotArea outline="0" fieldPosition="0">
        <references count="2">
          <reference field="1" count="1" selected="0">
            <x v="1528"/>
          </reference>
          <reference field="3" count="1" selected="0">
            <x v="3365"/>
          </reference>
        </references>
      </pivotArea>
    </format>
    <format dxfId="1753">
      <pivotArea dataOnly="0" labelOnly="1" outline="0" fieldPosition="0">
        <references count="1">
          <reference field="1" count="1">
            <x v="1528"/>
          </reference>
        </references>
      </pivotArea>
    </format>
    <format dxfId="1752">
      <pivotArea dataOnly="0" labelOnly="1" outline="0" fieldPosition="0">
        <references count="2">
          <reference field="1" count="1" selected="0">
            <x v="1528"/>
          </reference>
          <reference field="3" count="1">
            <x v="3365"/>
          </reference>
        </references>
      </pivotArea>
    </format>
    <format dxfId="1751">
      <pivotArea outline="0" fieldPosition="0">
        <references count="2">
          <reference field="1" count="1" selected="0">
            <x v="1531"/>
          </reference>
          <reference field="3" count="1" selected="0">
            <x v="9"/>
          </reference>
        </references>
      </pivotArea>
    </format>
    <format dxfId="1750">
      <pivotArea dataOnly="0" labelOnly="1" outline="0" fieldPosition="0">
        <references count="1">
          <reference field="1" count="1">
            <x v="1531"/>
          </reference>
        </references>
      </pivotArea>
    </format>
    <format dxfId="1749">
      <pivotArea dataOnly="0" labelOnly="1" outline="0" fieldPosition="0">
        <references count="2">
          <reference field="1" count="1" selected="0">
            <x v="1531"/>
          </reference>
          <reference field="3" count="1">
            <x v="9"/>
          </reference>
        </references>
      </pivotArea>
    </format>
    <format dxfId="1748">
      <pivotArea outline="0" fieldPosition="0">
        <references count="2">
          <reference field="1" count="1" selected="0">
            <x v="1536"/>
          </reference>
          <reference field="3" count="1" selected="0">
            <x v="3859"/>
          </reference>
        </references>
      </pivotArea>
    </format>
    <format dxfId="1747">
      <pivotArea dataOnly="0" labelOnly="1" outline="0" fieldPosition="0">
        <references count="1">
          <reference field="1" count="1">
            <x v="1536"/>
          </reference>
        </references>
      </pivotArea>
    </format>
    <format dxfId="1746">
      <pivotArea dataOnly="0" labelOnly="1" outline="0" fieldPosition="0">
        <references count="2">
          <reference field="1" count="1" selected="0">
            <x v="1536"/>
          </reference>
          <reference field="3" count="1">
            <x v="3859"/>
          </reference>
        </references>
      </pivotArea>
    </format>
    <format dxfId="1745">
      <pivotArea outline="0" fieldPosition="0">
        <references count="2">
          <reference field="1" count="1" selected="0">
            <x v="1538"/>
          </reference>
          <reference field="3" count="1" selected="0">
            <x v="3173"/>
          </reference>
        </references>
      </pivotArea>
    </format>
    <format dxfId="1744">
      <pivotArea dataOnly="0" labelOnly="1" outline="0" fieldPosition="0">
        <references count="1">
          <reference field="1" count="1">
            <x v="1538"/>
          </reference>
        </references>
      </pivotArea>
    </format>
    <format dxfId="1743">
      <pivotArea dataOnly="0" labelOnly="1" outline="0" fieldPosition="0">
        <references count="2">
          <reference field="1" count="1" selected="0">
            <x v="1538"/>
          </reference>
          <reference field="3" count="1">
            <x v="3173"/>
          </reference>
        </references>
      </pivotArea>
    </format>
    <format dxfId="1742">
      <pivotArea outline="0" fieldPosition="0">
        <references count="2">
          <reference field="1" count="1" selected="0">
            <x v="1540"/>
          </reference>
          <reference field="3" count="1" selected="0">
            <x v="3859"/>
          </reference>
        </references>
      </pivotArea>
    </format>
    <format dxfId="1741">
      <pivotArea dataOnly="0" labelOnly="1" outline="0" fieldPosition="0">
        <references count="1">
          <reference field="1" count="1">
            <x v="1540"/>
          </reference>
        </references>
      </pivotArea>
    </format>
    <format dxfId="1740">
      <pivotArea dataOnly="0" labelOnly="1" outline="0" fieldPosition="0">
        <references count="2">
          <reference field="1" count="1" selected="0">
            <x v="1540"/>
          </reference>
          <reference field="3" count="1">
            <x v="3859"/>
          </reference>
        </references>
      </pivotArea>
    </format>
    <format dxfId="1739">
      <pivotArea outline="0" fieldPosition="0">
        <references count="2">
          <reference field="1" count="1" selected="0">
            <x v="1542"/>
          </reference>
          <reference field="3" count="1" selected="0">
            <x v="3365"/>
          </reference>
        </references>
      </pivotArea>
    </format>
    <format dxfId="1738">
      <pivotArea dataOnly="0" labelOnly="1" outline="0" fieldPosition="0">
        <references count="1">
          <reference field="1" count="1">
            <x v="1542"/>
          </reference>
        </references>
      </pivotArea>
    </format>
    <format dxfId="1737">
      <pivotArea dataOnly="0" labelOnly="1" outline="0" fieldPosition="0">
        <references count="2">
          <reference field="1" count="1" selected="0">
            <x v="1542"/>
          </reference>
          <reference field="3" count="1">
            <x v="3365"/>
          </reference>
        </references>
      </pivotArea>
    </format>
    <format dxfId="1736">
      <pivotArea outline="0" fieldPosition="0">
        <references count="2">
          <reference field="1" count="1" selected="0">
            <x v="1545"/>
          </reference>
          <reference field="3" count="1" selected="0">
            <x v="9"/>
          </reference>
        </references>
      </pivotArea>
    </format>
    <format dxfId="1735">
      <pivotArea dataOnly="0" labelOnly="1" outline="0" fieldPosition="0">
        <references count="1">
          <reference field="1" count="1">
            <x v="1545"/>
          </reference>
        </references>
      </pivotArea>
    </format>
    <format dxfId="1734">
      <pivotArea dataOnly="0" labelOnly="1" outline="0" fieldPosition="0">
        <references count="2">
          <reference field="1" count="1" selected="0">
            <x v="1545"/>
          </reference>
          <reference field="3" count="1">
            <x v="9"/>
          </reference>
        </references>
      </pivotArea>
    </format>
    <format dxfId="1733">
      <pivotArea outline="0" fieldPosition="0">
        <references count="2">
          <reference field="1" count="1" selected="0">
            <x v="1550"/>
          </reference>
          <reference field="3" count="1" selected="0">
            <x v="3859"/>
          </reference>
        </references>
      </pivotArea>
    </format>
    <format dxfId="1732">
      <pivotArea dataOnly="0" labelOnly="1" outline="0" fieldPosition="0">
        <references count="1">
          <reference field="1" count="1">
            <x v="1550"/>
          </reference>
        </references>
      </pivotArea>
    </format>
    <format dxfId="1731">
      <pivotArea dataOnly="0" labelOnly="1" outline="0" fieldPosition="0">
        <references count="2">
          <reference field="1" count="1" selected="0">
            <x v="1550"/>
          </reference>
          <reference field="3" count="1">
            <x v="3859"/>
          </reference>
        </references>
      </pivotArea>
    </format>
    <format dxfId="1730">
      <pivotArea outline="0" fieldPosition="0">
        <references count="2">
          <reference field="1" count="1" selected="0">
            <x v="1552"/>
          </reference>
          <reference field="3" count="1" selected="0">
            <x v="3173"/>
          </reference>
        </references>
      </pivotArea>
    </format>
    <format dxfId="1729">
      <pivotArea dataOnly="0" labelOnly="1" outline="0" fieldPosition="0">
        <references count="1">
          <reference field="1" count="1">
            <x v="1552"/>
          </reference>
        </references>
      </pivotArea>
    </format>
    <format dxfId="1728">
      <pivotArea dataOnly="0" labelOnly="1" outline="0" fieldPosition="0">
        <references count="2">
          <reference field="1" count="1" selected="0">
            <x v="1552"/>
          </reference>
          <reference field="3" count="1">
            <x v="3173"/>
          </reference>
        </references>
      </pivotArea>
    </format>
    <format dxfId="1727">
      <pivotArea outline="0" fieldPosition="0">
        <references count="2">
          <reference field="1" count="1" selected="0">
            <x v="1554"/>
          </reference>
          <reference field="3" count="1" selected="0">
            <x v="3859"/>
          </reference>
        </references>
      </pivotArea>
    </format>
    <format dxfId="1726">
      <pivotArea dataOnly="0" labelOnly="1" outline="0" fieldPosition="0">
        <references count="1">
          <reference field="1" count="1">
            <x v="1554"/>
          </reference>
        </references>
      </pivotArea>
    </format>
    <format dxfId="1725">
      <pivotArea dataOnly="0" labelOnly="1" outline="0" fieldPosition="0">
        <references count="2">
          <reference field="1" count="1" selected="0">
            <x v="1554"/>
          </reference>
          <reference field="3" count="1">
            <x v="3859"/>
          </reference>
        </references>
      </pivotArea>
    </format>
    <format dxfId="1724">
      <pivotArea outline="0" fieldPosition="0">
        <references count="2">
          <reference field="1" count="1" selected="0">
            <x v="1556"/>
          </reference>
          <reference field="3" count="1" selected="0">
            <x v="3365"/>
          </reference>
        </references>
      </pivotArea>
    </format>
    <format dxfId="1723">
      <pivotArea dataOnly="0" labelOnly="1" outline="0" fieldPosition="0">
        <references count="1">
          <reference field="1" count="1">
            <x v="1556"/>
          </reference>
        </references>
      </pivotArea>
    </format>
    <format dxfId="1722">
      <pivotArea dataOnly="0" labelOnly="1" outline="0" fieldPosition="0">
        <references count="2">
          <reference field="1" count="1" selected="0">
            <x v="1556"/>
          </reference>
          <reference field="3" count="1">
            <x v="3365"/>
          </reference>
        </references>
      </pivotArea>
    </format>
    <format dxfId="1721">
      <pivotArea outline="0" fieldPosition="0">
        <references count="2">
          <reference field="1" count="1" selected="0">
            <x v="1559"/>
          </reference>
          <reference field="3" count="1" selected="0">
            <x v="9"/>
          </reference>
        </references>
      </pivotArea>
    </format>
    <format dxfId="1720">
      <pivotArea dataOnly="0" labelOnly="1" outline="0" fieldPosition="0">
        <references count="1">
          <reference field="1" count="1">
            <x v="1559"/>
          </reference>
        </references>
      </pivotArea>
    </format>
    <format dxfId="1719">
      <pivotArea dataOnly="0" labelOnly="1" outline="0" fieldPosition="0">
        <references count="2">
          <reference field="1" count="1" selected="0">
            <x v="1559"/>
          </reference>
          <reference field="3" count="1">
            <x v="9"/>
          </reference>
        </references>
      </pivotArea>
    </format>
    <format dxfId="1718">
      <pivotArea outline="0" fieldPosition="0">
        <references count="2">
          <reference field="1" count="1" selected="0">
            <x v="1564"/>
          </reference>
          <reference field="3" count="1" selected="0">
            <x v="3859"/>
          </reference>
        </references>
      </pivotArea>
    </format>
    <format dxfId="1717">
      <pivotArea dataOnly="0" labelOnly="1" outline="0" fieldPosition="0">
        <references count="1">
          <reference field="1" count="1">
            <x v="1564"/>
          </reference>
        </references>
      </pivotArea>
    </format>
    <format dxfId="1716">
      <pivotArea dataOnly="0" labelOnly="1" outline="0" fieldPosition="0">
        <references count="2">
          <reference field="1" count="1" selected="0">
            <x v="1564"/>
          </reference>
          <reference field="3" count="1">
            <x v="3859"/>
          </reference>
        </references>
      </pivotArea>
    </format>
    <format dxfId="1715">
      <pivotArea outline="0" fieldPosition="0">
        <references count="2">
          <reference field="1" count="1" selected="0">
            <x v="1566"/>
          </reference>
          <reference field="3" count="1" selected="0">
            <x v="3173"/>
          </reference>
        </references>
      </pivotArea>
    </format>
    <format dxfId="1714">
      <pivotArea dataOnly="0" labelOnly="1" outline="0" fieldPosition="0">
        <references count="1">
          <reference field="1" count="1">
            <x v="1566"/>
          </reference>
        </references>
      </pivotArea>
    </format>
    <format dxfId="1713">
      <pivotArea dataOnly="0" labelOnly="1" outline="0" fieldPosition="0">
        <references count="2">
          <reference field="1" count="1" selected="0">
            <x v="1566"/>
          </reference>
          <reference field="3" count="1">
            <x v="3173"/>
          </reference>
        </references>
      </pivotArea>
    </format>
    <format dxfId="1712">
      <pivotArea outline="0" fieldPosition="0">
        <references count="2">
          <reference field="1" count="1" selected="0">
            <x v="1568"/>
          </reference>
          <reference field="3" count="1" selected="0">
            <x v="3859"/>
          </reference>
        </references>
      </pivotArea>
    </format>
    <format dxfId="1711">
      <pivotArea dataOnly="0" labelOnly="1" outline="0" fieldPosition="0">
        <references count="1">
          <reference field="1" count="1">
            <x v="1568"/>
          </reference>
        </references>
      </pivotArea>
    </format>
    <format dxfId="1710">
      <pivotArea dataOnly="0" labelOnly="1" outline="0" fieldPosition="0">
        <references count="2">
          <reference field="1" count="1" selected="0">
            <x v="1568"/>
          </reference>
          <reference field="3" count="1">
            <x v="3859"/>
          </reference>
        </references>
      </pivotArea>
    </format>
    <format dxfId="1709">
      <pivotArea outline="0" fieldPosition="0">
        <references count="2">
          <reference field="1" count="1" selected="0">
            <x v="1570"/>
          </reference>
          <reference field="3" count="1" selected="0">
            <x v="3365"/>
          </reference>
        </references>
      </pivotArea>
    </format>
    <format dxfId="1708">
      <pivotArea dataOnly="0" labelOnly="1" outline="0" fieldPosition="0">
        <references count="1">
          <reference field="1" count="1">
            <x v="1570"/>
          </reference>
        </references>
      </pivotArea>
    </format>
    <format dxfId="1707">
      <pivotArea dataOnly="0" labelOnly="1" outline="0" fieldPosition="0">
        <references count="2">
          <reference field="1" count="1" selected="0">
            <x v="1570"/>
          </reference>
          <reference field="3" count="1">
            <x v="3365"/>
          </reference>
        </references>
      </pivotArea>
    </format>
    <format dxfId="1706">
      <pivotArea outline="0" fieldPosition="0">
        <references count="2">
          <reference field="1" count="1" selected="0">
            <x v="1573"/>
          </reference>
          <reference field="3" count="1" selected="0">
            <x v="9"/>
          </reference>
        </references>
      </pivotArea>
    </format>
    <format dxfId="1705">
      <pivotArea dataOnly="0" labelOnly="1" outline="0" fieldPosition="0">
        <references count="1">
          <reference field="1" count="1">
            <x v="1573"/>
          </reference>
        </references>
      </pivotArea>
    </format>
    <format dxfId="1704">
      <pivotArea dataOnly="0" labelOnly="1" outline="0" fieldPosition="0">
        <references count="2">
          <reference field="1" count="1" selected="0">
            <x v="1573"/>
          </reference>
          <reference field="3" count="1">
            <x v="9"/>
          </reference>
        </references>
      </pivotArea>
    </format>
    <format dxfId="1703">
      <pivotArea outline="0" fieldPosition="0">
        <references count="2">
          <reference field="1" count="1" selected="0">
            <x v="1578"/>
          </reference>
          <reference field="3" count="1" selected="0">
            <x v="3859"/>
          </reference>
        </references>
      </pivotArea>
    </format>
    <format dxfId="1702">
      <pivotArea dataOnly="0" labelOnly="1" outline="0" fieldPosition="0">
        <references count="1">
          <reference field="1" count="1">
            <x v="1578"/>
          </reference>
        </references>
      </pivotArea>
    </format>
    <format dxfId="1701">
      <pivotArea dataOnly="0" labelOnly="1" outline="0" fieldPosition="0">
        <references count="2">
          <reference field="1" count="1" selected="0">
            <x v="1578"/>
          </reference>
          <reference field="3" count="1">
            <x v="3859"/>
          </reference>
        </references>
      </pivotArea>
    </format>
    <format dxfId="1700">
      <pivotArea outline="0" fieldPosition="0">
        <references count="2">
          <reference field="1" count="1" selected="0">
            <x v="1580"/>
          </reference>
          <reference field="3" count="1" selected="0">
            <x v="3173"/>
          </reference>
        </references>
      </pivotArea>
    </format>
    <format dxfId="1699">
      <pivotArea dataOnly="0" labelOnly="1" outline="0" fieldPosition="0">
        <references count="1">
          <reference field="1" count="1">
            <x v="1580"/>
          </reference>
        </references>
      </pivotArea>
    </format>
    <format dxfId="1698">
      <pivotArea dataOnly="0" labelOnly="1" outline="0" fieldPosition="0">
        <references count="2">
          <reference field="1" count="1" selected="0">
            <x v="1580"/>
          </reference>
          <reference field="3" count="1">
            <x v="3173"/>
          </reference>
        </references>
      </pivotArea>
    </format>
    <format dxfId="1697">
      <pivotArea outline="0" fieldPosition="0">
        <references count="2">
          <reference field="1" count="1" selected="0">
            <x v="1582"/>
          </reference>
          <reference field="3" count="1" selected="0">
            <x v="3859"/>
          </reference>
        </references>
      </pivotArea>
    </format>
    <format dxfId="1696">
      <pivotArea dataOnly="0" labelOnly="1" outline="0" fieldPosition="0">
        <references count="1">
          <reference field="1" count="1">
            <x v="1582"/>
          </reference>
        </references>
      </pivotArea>
    </format>
    <format dxfId="1695">
      <pivotArea dataOnly="0" labelOnly="1" outline="0" fieldPosition="0">
        <references count="2">
          <reference field="1" count="1" selected="0">
            <x v="1582"/>
          </reference>
          <reference field="3" count="1">
            <x v="3859"/>
          </reference>
        </references>
      </pivotArea>
    </format>
    <format dxfId="1694">
      <pivotArea outline="0" fieldPosition="0">
        <references count="2">
          <reference field="1" count="1" selected="0">
            <x v="1584"/>
          </reference>
          <reference field="3" count="1" selected="0">
            <x v="3365"/>
          </reference>
        </references>
      </pivotArea>
    </format>
    <format dxfId="1693">
      <pivotArea dataOnly="0" labelOnly="1" outline="0" fieldPosition="0">
        <references count="1">
          <reference field="1" count="1">
            <x v="1584"/>
          </reference>
        </references>
      </pivotArea>
    </format>
    <format dxfId="1692">
      <pivotArea dataOnly="0" labelOnly="1" outline="0" fieldPosition="0">
        <references count="2">
          <reference field="1" count="1" selected="0">
            <x v="1584"/>
          </reference>
          <reference field="3" count="1">
            <x v="3365"/>
          </reference>
        </references>
      </pivotArea>
    </format>
    <format dxfId="1691">
      <pivotArea outline="0" fieldPosition="0">
        <references count="2">
          <reference field="1" count="1" selected="0">
            <x v="1587"/>
          </reference>
          <reference field="3" count="1" selected="0">
            <x v="9"/>
          </reference>
        </references>
      </pivotArea>
    </format>
    <format dxfId="1690">
      <pivotArea dataOnly="0" labelOnly="1" outline="0" fieldPosition="0">
        <references count="1">
          <reference field="1" count="1">
            <x v="1587"/>
          </reference>
        </references>
      </pivotArea>
    </format>
    <format dxfId="1689">
      <pivotArea dataOnly="0" labelOnly="1" outline="0" fieldPosition="0">
        <references count="2">
          <reference field="1" count="1" selected="0">
            <x v="1587"/>
          </reference>
          <reference field="3" count="1">
            <x v="9"/>
          </reference>
        </references>
      </pivotArea>
    </format>
    <format dxfId="1688">
      <pivotArea outline="0" fieldPosition="0">
        <references count="2">
          <reference field="1" count="1" selected="0">
            <x v="1592"/>
          </reference>
          <reference field="3" count="1" selected="0">
            <x v="3859"/>
          </reference>
        </references>
      </pivotArea>
    </format>
    <format dxfId="1687">
      <pivotArea dataOnly="0" labelOnly="1" outline="0" fieldPosition="0">
        <references count="1">
          <reference field="1" count="1">
            <x v="1592"/>
          </reference>
        </references>
      </pivotArea>
    </format>
    <format dxfId="1686">
      <pivotArea dataOnly="0" labelOnly="1" outline="0" fieldPosition="0">
        <references count="2">
          <reference field="1" count="1" selected="0">
            <x v="1592"/>
          </reference>
          <reference field="3" count="1">
            <x v="3859"/>
          </reference>
        </references>
      </pivotArea>
    </format>
    <format dxfId="1685">
      <pivotArea outline="0" fieldPosition="0">
        <references count="2">
          <reference field="1" count="1" selected="0">
            <x v="1594"/>
          </reference>
          <reference field="3" count="1" selected="0">
            <x v="3173"/>
          </reference>
        </references>
      </pivotArea>
    </format>
    <format dxfId="1684">
      <pivotArea dataOnly="0" labelOnly="1" outline="0" fieldPosition="0">
        <references count="1">
          <reference field="1" count="1">
            <x v="1594"/>
          </reference>
        </references>
      </pivotArea>
    </format>
    <format dxfId="1683">
      <pivotArea dataOnly="0" labelOnly="1" outline="0" fieldPosition="0">
        <references count="2">
          <reference field="1" count="1" selected="0">
            <x v="1594"/>
          </reference>
          <reference field="3" count="1">
            <x v="3173"/>
          </reference>
        </references>
      </pivotArea>
    </format>
    <format dxfId="1682">
      <pivotArea outline="0" fieldPosition="0">
        <references count="2">
          <reference field="1" count="1" selected="0">
            <x v="1596"/>
          </reference>
          <reference field="3" count="1" selected="0">
            <x v="3859"/>
          </reference>
        </references>
      </pivotArea>
    </format>
    <format dxfId="1681">
      <pivotArea dataOnly="0" labelOnly="1" outline="0" fieldPosition="0">
        <references count="1">
          <reference field="1" count="1">
            <x v="1596"/>
          </reference>
        </references>
      </pivotArea>
    </format>
    <format dxfId="1680">
      <pivotArea dataOnly="0" labelOnly="1" outline="0" fieldPosition="0">
        <references count="2">
          <reference field="1" count="1" selected="0">
            <x v="1596"/>
          </reference>
          <reference field="3" count="1">
            <x v="3859"/>
          </reference>
        </references>
      </pivotArea>
    </format>
    <format dxfId="1679">
      <pivotArea outline="0" fieldPosition="0">
        <references count="2">
          <reference field="1" count="1" selected="0">
            <x v="1598"/>
          </reference>
          <reference field="3" count="1" selected="0">
            <x v="3365"/>
          </reference>
        </references>
      </pivotArea>
    </format>
    <format dxfId="1678">
      <pivotArea dataOnly="0" labelOnly="1" outline="0" fieldPosition="0">
        <references count="1">
          <reference field="1" count="1">
            <x v="1598"/>
          </reference>
        </references>
      </pivotArea>
    </format>
    <format dxfId="1677">
      <pivotArea dataOnly="0" labelOnly="1" outline="0" fieldPosition="0">
        <references count="2">
          <reference field="1" count="1" selected="0">
            <x v="1598"/>
          </reference>
          <reference field="3" count="1">
            <x v="3365"/>
          </reference>
        </references>
      </pivotArea>
    </format>
    <format dxfId="1676">
      <pivotArea outline="0" fieldPosition="0">
        <references count="2">
          <reference field="1" count="1" selected="0">
            <x v="1601"/>
          </reference>
          <reference field="3" count="1" selected="0">
            <x v="9"/>
          </reference>
        </references>
      </pivotArea>
    </format>
    <format dxfId="1675">
      <pivotArea dataOnly="0" labelOnly="1" outline="0" fieldPosition="0">
        <references count="1">
          <reference field="1" count="1">
            <x v="1601"/>
          </reference>
        </references>
      </pivotArea>
    </format>
    <format dxfId="1674">
      <pivotArea dataOnly="0" labelOnly="1" outline="0" fieldPosition="0">
        <references count="2">
          <reference field="1" count="1" selected="0">
            <x v="1601"/>
          </reference>
          <reference field="3" count="1">
            <x v="9"/>
          </reference>
        </references>
      </pivotArea>
    </format>
    <format dxfId="1673">
      <pivotArea outline="0" fieldPosition="0">
        <references count="2">
          <reference field="1" count="1" selected="0">
            <x v="1606"/>
          </reference>
          <reference field="3" count="1" selected="0">
            <x v="3859"/>
          </reference>
        </references>
      </pivotArea>
    </format>
    <format dxfId="1672">
      <pivotArea dataOnly="0" labelOnly="1" outline="0" fieldPosition="0">
        <references count="1">
          <reference field="1" count="1">
            <x v="1606"/>
          </reference>
        </references>
      </pivotArea>
    </format>
    <format dxfId="1671">
      <pivotArea dataOnly="0" labelOnly="1" outline="0" fieldPosition="0">
        <references count="2">
          <reference field="1" count="1" selected="0">
            <x v="1606"/>
          </reference>
          <reference field="3" count="1">
            <x v="3859"/>
          </reference>
        </references>
      </pivotArea>
    </format>
    <format dxfId="1670">
      <pivotArea outline="0" fieldPosition="0">
        <references count="2">
          <reference field="1" count="1" selected="0">
            <x v="1608"/>
          </reference>
          <reference field="3" count="1" selected="0">
            <x v="3173"/>
          </reference>
        </references>
      </pivotArea>
    </format>
    <format dxfId="1669">
      <pivotArea dataOnly="0" labelOnly="1" outline="0" fieldPosition="0">
        <references count="1">
          <reference field="1" count="1">
            <x v="1608"/>
          </reference>
        </references>
      </pivotArea>
    </format>
    <format dxfId="1668">
      <pivotArea dataOnly="0" labelOnly="1" outline="0" fieldPosition="0">
        <references count="2">
          <reference field="1" count="1" selected="0">
            <x v="1608"/>
          </reference>
          <reference field="3" count="1">
            <x v="3173"/>
          </reference>
        </references>
      </pivotArea>
    </format>
    <format dxfId="1667">
      <pivotArea outline="0" fieldPosition="0">
        <references count="2">
          <reference field="1" count="1" selected="0">
            <x v="1610"/>
          </reference>
          <reference field="3" count="1" selected="0">
            <x v="3859"/>
          </reference>
        </references>
      </pivotArea>
    </format>
    <format dxfId="1666">
      <pivotArea dataOnly="0" labelOnly="1" outline="0" fieldPosition="0">
        <references count="1">
          <reference field="1" count="1">
            <x v="1610"/>
          </reference>
        </references>
      </pivotArea>
    </format>
    <format dxfId="1665">
      <pivotArea dataOnly="0" labelOnly="1" outline="0" fieldPosition="0">
        <references count="2">
          <reference field="1" count="1" selected="0">
            <x v="1610"/>
          </reference>
          <reference field="3" count="1">
            <x v="3859"/>
          </reference>
        </references>
      </pivotArea>
    </format>
    <format dxfId="1664">
      <pivotArea outline="0" fieldPosition="0">
        <references count="2">
          <reference field="1" count="1" selected="0">
            <x v="1612"/>
          </reference>
          <reference field="3" count="1" selected="0">
            <x v="3365"/>
          </reference>
        </references>
      </pivotArea>
    </format>
    <format dxfId="1663">
      <pivotArea dataOnly="0" labelOnly="1" outline="0" fieldPosition="0">
        <references count="1">
          <reference field="1" count="1">
            <x v="1612"/>
          </reference>
        </references>
      </pivotArea>
    </format>
    <format dxfId="1662">
      <pivotArea dataOnly="0" labelOnly="1" outline="0" fieldPosition="0">
        <references count="2">
          <reference field="1" count="1" selected="0">
            <x v="1612"/>
          </reference>
          <reference field="3" count="1">
            <x v="3365"/>
          </reference>
        </references>
      </pivotArea>
    </format>
    <format dxfId="1661">
      <pivotArea outline="0" fieldPosition="0">
        <references count="2">
          <reference field="1" count="1" selected="0">
            <x v="1615"/>
          </reference>
          <reference field="3" count="1" selected="0">
            <x v="9"/>
          </reference>
        </references>
      </pivotArea>
    </format>
    <format dxfId="1660">
      <pivotArea dataOnly="0" labelOnly="1" outline="0" fieldPosition="0">
        <references count="1">
          <reference field="1" count="1">
            <x v="1615"/>
          </reference>
        </references>
      </pivotArea>
    </format>
    <format dxfId="1659">
      <pivotArea dataOnly="0" labelOnly="1" outline="0" fieldPosition="0">
        <references count="2">
          <reference field="1" count="1" selected="0">
            <x v="1615"/>
          </reference>
          <reference field="3" count="1">
            <x v="9"/>
          </reference>
        </references>
      </pivotArea>
    </format>
    <format dxfId="1658">
      <pivotArea outline="0" fieldPosition="0">
        <references count="2">
          <reference field="1" count="1" selected="0">
            <x v="1620"/>
          </reference>
          <reference field="3" count="1" selected="0">
            <x v="3859"/>
          </reference>
        </references>
      </pivotArea>
    </format>
    <format dxfId="1657">
      <pivotArea dataOnly="0" labelOnly="1" outline="0" fieldPosition="0">
        <references count="1">
          <reference field="1" count="1">
            <x v="1620"/>
          </reference>
        </references>
      </pivotArea>
    </format>
    <format dxfId="1656">
      <pivotArea dataOnly="0" labelOnly="1" outline="0" fieldPosition="0">
        <references count="2">
          <reference field="1" count="1" selected="0">
            <x v="1620"/>
          </reference>
          <reference field="3" count="1">
            <x v="3859"/>
          </reference>
        </references>
      </pivotArea>
    </format>
    <format dxfId="1655">
      <pivotArea outline="0" fieldPosition="0">
        <references count="2">
          <reference field="1" count="1" selected="0">
            <x v="1622"/>
          </reference>
          <reference field="3" count="1" selected="0">
            <x v="3173"/>
          </reference>
        </references>
      </pivotArea>
    </format>
    <format dxfId="1654">
      <pivotArea dataOnly="0" labelOnly="1" outline="0" fieldPosition="0">
        <references count="1">
          <reference field="1" count="1">
            <x v="1622"/>
          </reference>
        </references>
      </pivotArea>
    </format>
    <format dxfId="1653">
      <pivotArea dataOnly="0" labelOnly="1" outline="0" fieldPosition="0">
        <references count="2">
          <reference field="1" count="1" selected="0">
            <x v="1622"/>
          </reference>
          <reference field="3" count="1">
            <x v="3173"/>
          </reference>
        </references>
      </pivotArea>
    </format>
    <format dxfId="1652">
      <pivotArea outline="0" fieldPosition="0">
        <references count="2">
          <reference field="1" count="1" selected="0">
            <x v="1624"/>
          </reference>
          <reference field="3" count="1" selected="0">
            <x v="3859"/>
          </reference>
        </references>
      </pivotArea>
    </format>
    <format dxfId="1651">
      <pivotArea dataOnly="0" labelOnly="1" outline="0" fieldPosition="0">
        <references count="1">
          <reference field="1" count="1">
            <x v="1624"/>
          </reference>
        </references>
      </pivotArea>
    </format>
    <format dxfId="1650">
      <pivotArea dataOnly="0" labelOnly="1" outline="0" fieldPosition="0">
        <references count="2">
          <reference field="1" count="1" selected="0">
            <x v="1624"/>
          </reference>
          <reference field="3" count="1">
            <x v="3859"/>
          </reference>
        </references>
      </pivotArea>
    </format>
    <format dxfId="1649">
      <pivotArea outline="0" fieldPosition="0">
        <references count="2">
          <reference field="1" count="1" selected="0">
            <x v="1626"/>
          </reference>
          <reference field="3" count="1" selected="0">
            <x v="3365"/>
          </reference>
        </references>
      </pivotArea>
    </format>
    <format dxfId="1648">
      <pivotArea dataOnly="0" labelOnly="1" outline="0" fieldPosition="0">
        <references count="1">
          <reference field="1" count="1">
            <x v="1626"/>
          </reference>
        </references>
      </pivotArea>
    </format>
    <format dxfId="1647">
      <pivotArea dataOnly="0" labelOnly="1" outline="0" fieldPosition="0">
        <references count="2">
          <reference field="1" count="1" selected="0">
            <x v="1626"/>
          </reference>
          <reference field="3" count="1">
            <x v="3365"/>
          </reference>
        </references>
      </pivotArea>
    </format>
    <format dxfId="1646">
      <pivotArea outline="0" fieldPosition="0">
        <references count="2">
          <reference field="1" count="1" selected="0">
            <x v="1629"/>
          </reference>
          <reference field="3" count="1" selected="0">
            <x v="9"/>
          </reference>
        </references>
      </pivotArea>
    </format>
    <format dxfId="1645">
      <pivotArea dataOnly="0" labelOnly="1" outline="0" fieldPosition="0">
        <references count="1">
          <reference field="1" count="1">
            <x v="1629"/>
          </reference>
        </references>
      </pivotArea>
    </format>
    <format dxfId="1644">
      <pivotArea dataOnly="0" labelOnly="1" outline="0" fieldPosition="0">
        <references count="2">
          <reference field="1" count="1" selected="0">
            <x v="1629"/>
          </reference>
          <reference field="3" count="1">
            <x v="9"/>
          </reference>
        </references>
      </pivotArea>
    </format>
    <format dxfId="1643">
      <pivotArea outline="0" fieldPosition="0">
        <references count="2">
          <reference field="1" count="1" selected="0">
            <x v="1634"/>
          </reference>
          <reference field="3" count="1" selected="0">
            <x v="3859"/>
          </reference>
        </references>
      </pivotArea>
    </format>
    <format dxfId="1642">
      <pivotArea dataOnly="0" labelOnly="1" outline="0" fieldPosition="0">
        <references count="1">
          <reference field="1" count="1">
            <x v="1634"/>
          </reference>
        </references>
      </pivotArea>
    </format>
    <format dxfId="1641">
      <pivotArea dataOnly="0" labelOnly="1" outline="0" fieldPosition="0">
        <references count="2">
          <reference field="1" count="1" selected="0">
            <x v="1634"/>
          </reference>
          <reference field="3" count="1">
            <x v="3859"/>
          </reference>
        </references>
      </pivotArea>
    </format>
    <format dxfId="1640">
      <pivotArea outline="0" fieldPosition="0">
        <references count="2">
          <reference field="1" count="1" selected="0">
            <x v="1636"/>
          </reference>
          <reference field="3" count="1" selected="0">
            <x v="3173"/>
          </reference>
        </references>
      </pivotArea>
    </format>
    <format dxfId="1639">
      <pivotArea dataOnly="0" labelOnly="1" outline="0" fieldPosition="0">
        <references count="1">
          <reference field="1" count="1">
            <x v="1636"/>
          </reference>
        </references>
      </pivotArea>
    </format>
    <format dxfId="1638">
      <pivotArea dataOnly="0" labelOnly="1" outline="0" fieldPosition="0">
        <references count="2">
          <reference field="1" count="1" selected="0">
            <x v="1636"/>
          </reference>
          <reference field="3" count="1">
            <x v="3173"/>
          </reference>
        </references>
      </pivotArea>
    </format>
    <format dxfId="1637">
      <pivotArea outline="0" fieldPosition="0">
        <references count="2">
          <reference field="1" count="1" selected="0">
            <x v="1638"/>
          </reference>
          <reference field="3" count="1" selected="0">
            <x v="3859"/>
          </reference>
        </references>
      </pivotArea>
    </format>
    <format dxfId="1636">
      <pivotArea dataOnly="0" labelOnly="1" outline="0" fieldPosition="0">
        <references count="1">
          <reference field="1" count="1">
            <x v="1638"/>
          </reference>
        </references>
      </pivotArea>
    </format>
    <format dxfId="1635">
      <pivotArea dataOnly="0" labelOnly="1" outline="0" fieldPosition="0">
        <references count="2">
          <reference field="1" count="1" selected="0">
            <x v="1638"/>
          </reference>
          <reference field="3" count="1">
            <x v="3859"/>
          </reference>
        </references>
      </pivotArea>
    </format>
    <format dxfId="1634">
      <pivotArea outline="0" fieldPosition="0">
        <references count="2">
          <reference field="1" count="1" selected="0">
            <x v="1640"/>
          </reference>
          <reference field="3" count="1" selected="0">
            <x v="3365"/>
          </reference>
        </references>
      </pivotArea>
    </format>
    <format dxfId="1633">
      <pivotArea dataOnly="0" labelOnly="1" outline="0" fieldPosition="0">
        <references count="1">
          <reference field="1" count="1">
            <x v="1640"/>
          </reference>
        </references>
      </pivotArea>
    </format>
    <format dxfId="1632">
      <pivotArea dataOnly="0" labelOnly="1" outline="0" fieldPosition="0">
        <references count="2">
          <reference field="1" count="1" selected="0">
            <x v="1640"/>
          </reference>
          <reference field="3" count="1">
            <x v="3365"/>
          </reference>
        </references>
      </pivotArea>
    </format>
    <format dxfId="1631">
      <pivotArea outline="0" fieldPosition="0">
        <references count="2">
          <reference field="1" count="1" selected="0">
            <x v="1671"/>
          </reference>
          <reference field="3" count="1" selected="0">
            <x v="9"/>
          </reference>
        </references>
      </pivotArea>
    </format>
    <format dxfId="1630">
      <pivotArea dataOnly="0" labelOnly="1" outline="0" fieldPosition="0">
        <references count="1">
          <reference field="1" count="1">
            <x v="1671"/>
          </reference>
        </references>
      </pivotArea>
    </format>
    <format dxfId="1629">
      <pivotArea dataOnly="0" labelOnly="1" outline="0" fieldPosition="0">
        <references count="2">
          <reference field="1" count="1" selected="0">
            <x v="1671"/>
          </reference>
          <reference field="3" count="1">
            <x v="9"/>
          </reference>
        </references>
      </pivotArea>
    </format>
    <format dxfId="1628">
      <pivotArea outline="0" fieldPosition="0">
        <references count="2">
          <reference field="1" count="1" selected="0">
            <x v="1676"/>
          </reference>
          <reference field="3" count="1" selected="0">
            <x v="3859"/>
          </reference>
        </references>
      </pivotArea>
    </format>
    <format dxfId="1627">
      <pivotArea dataOnly="0" labelOnly="1" outline="0" fieldPosition="0">
        <references count="1">
          <reference field="1" count="1">
            <x v="1676"/>
          </reference>
        </references>
      </pivotArea>
    </format>
    <format dxfId="1626">
      <pivotArea dataOnly="0" labelOnly="1" outline="0" fieldPosition="0">
        <references count="2">
          <reference field="1" count="1" selected="0">
            <x v="1676"/>
          </reference>
          <reference field="3" count="1">
            <x v="3859"/>
          </reference>
        </references>
      </pivotArea>
    </format>
    <format dxfId="1625">
      <pivotArea outline="0" fieldPosition="0">
        <references count="2">
          <reference field="1" count="1" selected="0">
            <x v="1678"/>
          </reference>
          <reference field="3" count="1" selected="0">
            <x v="3173"/>
          </reference>
        </references>
      </pivotArea>
    </format>
    <format dxfId="1624">
      <pivotArea dataOnly="0" labelOnly="1" outline="0" fieldPosition="0">
        <references count="1">
          <reference field="1" count="1">
            <x v="1678"/>
          </reference>
        </references>
      </pivotArea>
    </format>
    <format dxfId="1623">
      <pivotArea dataOnly="0" labelOnly="1" outline="0" fieldPosition="0">
        <references count="2">
          <reference field="1" count="1" selected="0">
            <x v="1678"/>
          </reference>
          <reference field="3" count="1">
            <x v="3173"/>
          </reference>
        </references>
      </pivotArea>
    </format>
    <format dxfId="1622">
      <pivotArea outline="0" fieldPosition="0">
        <references count="2">
          <reference field="1" count="1" selected="0">
            <x v="1680"/>
          </reference>
          <reference field="3" count="1" selected="0">
            <x v="3859"/>
          </reference>
        </references>
      </pivotArea>
    </format>
    <format dxfId="1621">
      <pivotArea dataOnly="0" labelOnly="1" outline="0" fieldPosition="0">
        <references count="1">
          <reference field="1" count="1">
            <x v="1680"/>
          </reference>
        </references>
      </pivotArea>
    </format>
    <format dxfId="1620">
      <pivotArea dataOnly="0" labelOnly="1" outline="0" fieldPosition="0">
        <references count="2">
          <reference field="1" count="1" selected="0">
            <x v="1680"/>
          </reference>
          <reference field="3" count="1">
            <x v="3859"/>
          </reference>
        </references>
      </pivotArea>
    </format>
    <format dxfId="1619">
      <pivotArea outline="0" fieldPosition="0">
        <references count="2">
          <reference field="1" count="1" selected="0">
            <x v="1682"/>
          </reference>
          <reference field="3" count="1" selected="0">
            <x v="3365"/>
          </reference>
        </references>
      </pivotArea>
    </format>
    <format dxfId="1618">
      <pivotArea dataOnly="0" labelOnly="1" outline="0" fieldPosition="0">
        <references count="1">
          <reference field="1" count="1">
            <x v="1682"/>
          </reference>
        </references>
      </pivotArea>
    </format>
    <format dxfId="1617">
      <pivotArea dataOnly="0" labelOnly="1" outline="0" fieldPosition="0">
        <references count="2">
          <reference field="1" count="1" selected="0">
            <x v="1682"/>
          </reference>
          <reference field="3" count="1">
            <x v="3365"/>
          </reference>
        </references>
      </pivotArea>
    </format>
    <format dxfId="1616">
      <pivotArea outline="0" fieldPosition="0">
        <references count="2">
          <reference field="1" count="1" selected="0">
            <x v="1685"/>
          </reference>
          <reference field="3" count="1" selected="0">
            <x v="9"/>
          </reference>
        </references>
      </pivotArea>
    </format>
    <format dxfId="1615">
      <pivotArea dataOnly="0" labelOnly="1" outline="0" fieldPosition="0">
        <references count="1">
          <reference field="1" count="1">
            <x v="1685"/>
          </reference>
        </references>
      </pivotArea>
    </format>
    <format dxfId="1614">
      <pivotArea dataOnly="0" labelOnly="1" outline="0" fieldPosition="0">
        <references count="2">
          <reference field="1" count="1" selected="0">
            <x v="1685"/>
          </reference>
          <reference field="3" count="1">
            <x v="9"/>
          </reference>
        </references>
      </pivotArea>
    </format>
    <format dxfId="1613">
      <pivotArea outline="0" fieldPosition="0">
        <references count="2">
          <reference field="1" count="1" selected="0">
            <x v="1691"/>
          </reference>
          <reference field="3" count="1" selected="0">
            <x v="3859"/>
          </reference>
        </references>
      </pivotArea>
    </format>
    <format dxfId="1612">
      <pivotArea dataOnly="0" labelOnly="1" outline="0" fieldPosition="0">
        <references count="1">
          <reference field="1" count="1">
            <x v="1691"/>
          </reference>
        </references>
      </pivotArea>
    </format>
    <format dxfId="1611">
      <pivotArea dataOnly="0" labelOnly="1" outline="0" fieldPosition="0">
        <references count="2">
          <reference field="1" count="1" selected="0">
            <x v="1691"/>
          </reference>
          <reference field="3" count="1">
            <x v="3859"/>
          </reference>
        </references>
      </pivotArea>
    </format>
    <format dxfId="1610">
      <pivotArea outline="0" fieldPosition="0">
        <references count="2">
          <reference field="1" count="1" selected="0">
            <x v="1693"/>
          </reference>
          <reference field="3" count="1" selected="0">
            <x v="3173"/>
          </reference>
        </references>
      </pivotArea>
    </format>
    <format dxfId="1609">
      <pivotArea dataOnly="0" labelOnly="1" outline="0" fieldPosition="0">
        <references count="1">
          <reference field="1" count="1">
            <x v="1693"/>
          </reference>
        </references>
      </pivotArea>
    </format>
    <format dxfId="1608">
      <pivotArea dataOnly="0" labelOnly="1" outline="0" fieldPosition="0">
        <references count="2">
          <reference field="1" count="1" selected="0">
            <x v="1693"/>
          </reference>
          <reference field="3" count="1">
            <x v="3173"/>
          </reference>
        </references>
      </pivotArea>
    </format>
    <format dxfId="1607">
      <pivotArea outline="0" fieldPosition="0">
        <references count="2">
          <reference field="1" count="1" selected="0">
            <x v="1695"/>
          </reference>
          <reference field="3" count="1" selected="0">
            <x v="3859"/>
          </reference>
        </references>
      </pivotArea>
    </format>
    <format dxfId="1606">
      <pivotArea dataOnly="0" labelOnly="1" outline="0" fieldPosition="0">
        <references count="1">
          <reference field="1" count="1">
            <x v="1695"/>
          </reference>
        </references>
      </pivotArea>
    </format>
    <format dxfId="1605">
      <pivotArea dataOnly="0" labelOnly="1" outline="0" fieldPosition="0">
        <references count="2">
          <reference field="1" count="1" selected="0">
            <x v="1695"/>
          </reference>
          <reference field="3" count="1">
            <x v="3859"/>
          </reference>
        </references>
      </pivotArea>
    </format>
    <format dxfId="1604">
      <pivotArea outline="0" fieldPosition="0">
        <references count="2">
          <reference field="1" count="1" selected="0">
            <x v="1697"/>
          </reference>
          <reference field="3" count="1" selected="0">
            <x v="3365"/>
          </reference>
        </references>
      </pivotArea>
    </format>
    <format dxfId="1603">
      <pivotArea dataOnly="0" labelOnly="1" outline="0" fieldPosition="0">
        <references count="1">
          <reference field="1" count="1">
            <x v="1697"/>
          </reference>
        </references>
      </pivotArea>
    </format>
    <format dxfId="1602">
      <pivotArea dataOnly="0" labelOnly="1" outline="0" fieldPosition="0">
        <references count="2">
          <reference field="1" count="1" selected="0">
            <x v="1697"/>
          </reference>
          <reference field="3" count="1">
            <x v="3365"/>
          </reference>
        </references>
      </pivotArea>
    </format>
    <format dxfId="1601">
      <pivotArea outline="0" fieldPosition="0">
        <references count="2">
          <reference field="1" count="1" selected="0">
            <x v="1700"/>
          </reference>
          <reference field="3" count="1" selected="0">
            <x v="9"/>
          </reference>
        </references>
      </pivotArea>
    </format>
    <format dxfId="1600">
      <pivotArea dataOnly="0" labelOnly="1" outline="0" fieldPosition="0">
        <references count="1">
          <reference field="1" count="1">
            <x v="1700"/>
          </reference>
        </references>
      </pivotArea>
    </format>
    <format dxfId="1599">
      <pivotArea dataOnly="0" labelOnly="1" outline="0" fieldPosition="0">
        <references count="2">
          <reference field="1" count="1" selected="0">
            <x v="1700"/>
          </reference>
          <reference field="3" count="1">
            <x v="9"/>
          </reference>
        </references>
      </pivotArea>
    </format>
    <format dxfId="1598">
      <pivotArea outline="0" fieldPosition="0">
        <references count="2">
          <reference field="1" count="1" selected="0">
            <x v="1705"/>
          </reference>
          <reference field="3" count="1" selected="0">
            <x v="3859"/>
          </reference>
        </references>
      </pivotArea>
    </format>
    <format dxfId="1597">
      <pivotArea dataOnly="0" labelOnly="1" outline="0" fieldPosition="0">
        <references count="1">
          <reference field="1" count="1">
            <x v="1705"/>
          </reference>
        </references>
      </pivotArea>
    </format>
    <format dxfId="1596">
      <pivotArea dataOnly="0" labelOnly="1" outline="0" fieldPosition="0">
        <references count="2">
          <reference field="1" count="1" selected="0">
            <x v="1705"/>
          </reference>
          <reference field="3" count="1">
            <x v="3859"/>
          </reference>
        </references>
      </pivotArea>
    </format>
    <format dxfId="1595">
      <pivotArea outline="0" fieldPosition="0">
        <references count="2">
          <reference field="1" count="1" selected="0">
            <x v="1709"/>
          </reference>
          <reference field="3" count="1" selected="0">
            <x v="3173"/>
          </reference>
        </references>
      </pivotArea>
    </format>
    <format dxfId="1594">
      <pivotArea dataOnly="0" labelOnly="1" outline="0" fieldPosition="0">
        <references count="1">
          <reference field="1" count="1">
            <x v="1709"/>
          </reference>
        </references>
      </pivotArea>
    </format>
    <format dxfId="1593">
      <pivotArea dataOnly="0" labelOnly="1" outline="0" fieldPosition="0">
        <references count="2">
          <reference field="1" count="1" selected="0">
            <x v="1709"/>
          </reference>
          <reference field="3" count="1">
            <x v="3173"/>
          </reference>
        </references>
      </pivotArea>
    </format>
    <format dxfId="1592">
      <pivotArea outline="0" fieldPosition="0">
        <references count="2">
          <reference field="1" count="1" selected="0">
            <x v="1711"/>
          </reference>
          <reference field="3" count="1" selected="0">
            <x v="3859"/>
          </reference>
        </references>
      </pivotArea>
    </format>
    <format dxfId="1591">
      <pivotArea dataOnly="0" labelOnly="1" outline="0" fieldPosition="0">
        <references count="1">
          <reference field="1" count="1">
            <x v="1711"/>
          </reference>
        </references>
      </pivotArea>
    </format>
    <format dxfId="1590">
      <pivotArea dataOnly="0" labelOnly="1" outline="0" fieldPosition="0">
        <references count="2">
          <reference field="1" count="1" selected="0">
            <x v="1711"/>
          </reference>
          <reference field="3" count="1">
            <x v="3859"/>
          </reference>
        </references>
      </pivotArea>
    </format>
    <format dxfId="1589">
      <pivotArea outline="0" fieldPosition="0">
        <references count="2">
          <reference field="1" count="1" selected="0">
            <x v="1713"/>
          </reference>
          <reference field="3" count="1" selected="0">
            <x v="3365"/>
          </reference>
        </references>
      </pivotArea>
    </format>
    <format dxfId="1588">
      <pivotArea dataOnly="0" labelOnly="1" outline="0" fieldPosition="0">
        <references count="1">
          <reference field="1" count="1">
            <x v="1713"/>
          </reference>
        </references>
      </pivotArea>
    </format>
    <format dxfId="1587">
      <pivotArea dataOnly="0" labelOnly="1" outline="0" fieldPosition="0">
        <references count="2">
          <reference field="1" count="1" selected="0">
            <x v="1713"/>
          </reference>
          <reference field="3" count="1">
            <x v="3365"/>
          </reference>
        </references>
      </pivotArea>
    </format>
    <format dxfId="1586">
      <pivotArea outline="0" fieldPosition="0">
        <references count="2">
          <reference field="1" count="1" selected="0">
            <x v="1716"/>
          </reference>
          <reference field="3" count="1" selected="0">
            <x v="9"/>
          </reference>
        </references>
      </pivotArea>
    </format>
    <format dxfId="1585">
      <pivotArea dataOnly="0" labelOnly="1" outline="0" fieldPosition="0">
        <references count="1">
          <reference field="1" count="1">
            <x v="1716"/>
          </reference>
        </references>
      </pivotArea>
    </format>
    <format dxfId="1584">
      <pivotArea dataOnly="0" labelOnly="1" outline="0" fieldPosition="0">
        <references count="2">
          <reference field="1" count="1" selected="0">
            <x v="1716"/>
          </reference>
          <reference field="3" count="1">
            <x v="9"/>
          </reference>
        </references>
      </pivotArea>
    </format>
    <format dxfId="1583">
      <pivotArea outline="0" fieldPosition="0">
        <references count="2">
          <reference field="1" count="1" selected="0">
            <x v="1721"/>
          </reference>
          <reference field="3" count="1" selected="0">
            <x v="3859"/>
          </reference>
        </references>
      </pivotArea>
    </format>
    <format dxfId="1582">
      <pivotArea dataOnly="0" labelOnly="1" outline="0" fieldPosition="0">
        <references count="1">
          <reference field="1" count="1">
            <x v="1721"/>
          </reference>
        </references>
      </pivotArea>
    </format>
    <format dxfId="1581">
      <pivotArea dataOnly="0" labelOnly="1" outline="0" fieldPosition="0">
        <references count="2">
          <reference field="1" count="1" selected="0">
            <x v="1721"/>
          </reference>
          <reference field="3" count="1">
            <x v="3859"/>
          </reference>
        </references>
      </pivotArea>
    </format>
    <format dxfId="1580">
      <pivotArea outline="0" fieldPosition="0">
        <references count="2">
          <reference field="1" count="1" selected="0">
            <x v="1723"/>
          </reference>
          <reference field="3" count="1" selected="0">
            <x v="3173"/>
          </reference>
        </references>
      </pivotArea>
    </format>
    <format dxfId="1579">
      <pivotArea dataOnly="0" labelOnly="1" outline="0" fieldPosition="0">
        <references count="1">
          <reference field="1" count="1">
            <x v="1723"/>
          </reference>
        </references>
      </pivotArea>
    </format>
    <format dxfId="1578">
      <pivotArea dataOnly="0" labelOnly="1" outline="0" fieldPosition="0">
        <references count="2">
          <reference field="1" count="1" selected="0">
            <x v="1723"/>
          </reference>
          <reference field="3" count="1">
            <x v="3173"/>
          </reference>
        </references>
      </pivotArea>
    </format>
    <format dxfId="1577">
      <pivotArea outline="0" fieldPosition="0">
        <references count="2">
          <reference field="1" count="1" selected="0">
            <x v="1725"/>
          </reference>
          <reference field="3" count="1" selected="0">
            <x v="3859"/>
          </reference>
        </references>
      </pivotArea>
    </format>
    <format dxfId="1576">
      <pivotArea dataOnly="0" labelOnly="1" outline="0" fieldPosition="0">
        <references count="1">
          <reference field="1" count="1">
            <x v="1725"/>
          </reference>
        </references>
      </pivotArea>
    </format>
    <format dxfId="1575">
      <pivotArea dataOnly="0" labelOnly="1" outline="0" fieldPosition="0">
        <references count="2">
          <reference field="1" count="1" selected="0">
            <x v="1725"/>
          </reference>
          <reference field="3" count="1">
            <x v="3859"/>
          </reference>
        </references>
      </pivotArea>
    </format>
    <format dxfId="1574">
      <pivotArea outline="0" fieldPosition="0">
        <references count="2">
          <reference field="1" count="1" selected="0">
            <x v="1727"/>
          </reference>
          <reference field="3" count="1" selected="0">
            <x v="3365"/>
          </reference>
        </references>
      </pivotArea>
    </format>
    <format dxfId="1573">
      <pivotArea dataOnly="0" labelOnly="1" outline="0" fieldPosition="0">
        <references count="1">
          <reference field="1" count="1">
            <x v="1727"/>
          </reference>
        </references>
      </pivotArea>
    </format>
    <format dxfId="1572">
      <pivotArea dataOnly="0" labelOnly="1" outline="0" fieldPosition="0">
        <references count="2">
          <reference field="1" count="1" selected="0">
            <x v="1727"/>
          </reference>
          <reference field="3" count="1">
            <x v="3365"/>
          </reference>
        </references>
      </pivotArea>
    </format>
    <format dxfId="1571">
      <pivotArea outline="0" fieldPosition="0">
        <references count="2">
          <reference field="1" count="1" selected="0">
            <x v="1730"/>
          </reference>
          <reference field="3" count="1" selected="0">
            <x v="9"/>
          </reference>
        </references>
      </pivotArea>
    </format>
    <format dxfId="1570">
      <pivotArea dataOnly="0" labelOnly="1" outline="0" fieldPosition="0">
        <references count="1">
          <reference field="1" count="1">
            <x v="1730"/>
          </reference>
        </references>
      </pivotArea>
    </format>
    <format dxfId="1569">
      <pivotArea dataOnly="0" labelOnly="1" outline="0" fieldPosition="0">
        <references count="2">
          <reference field="1" count="1" selected="0">
            <x v="1730"/>
          </reference>
          <reference field="3" count="1">
            <x v="9"/>
          </reference>
        </references>
      </pivotArea>
    </format>
    <format dxfId="1568">
      <pivotArea outline="0" fieldPosition="0">
        <references count="2">
          <reference field="1" count="1" selected="0">
            <x v="1738"/>
          </reference>
          <reference field="3" count="1" selected="0">
            <x v="3859"/>
          </reference>
        </references>
      </pivotArea>
    </format>
    <format dxfId="1567">
      <pivotArea dataOnly="0" labelOnly="1" outline="0" fieldPosition="0">
        <references count="1">
          <reference field="1" count="1">
            <x v="1738"/>
          </reference>
        </references>
      </pivotArea>
    </format>
    <format dxfId="1566">
      <pivotArea dataOnly="0" labelOnly="1" outline="0" fieldPosition="0">
        <references count="2">
          <reference field="1" count="1" selected="0">
            <x v="1738"/>
          </reference>
          <reference field="3" count="1">
            <x v="3859"/>
          </reference>
        </references>
      </pivotArea>
    </format>
    <format dxfId="1565">
      <pivotArea outline="0" fieldPosition="0">
        <references count="2">
          <reference field="1" count="1" selected="0">
            <x v="1740"/>
          </reference>
          <reference field="3" count="1" selected="0">
            <x v="3173"/>
          </reference>
        </references>
      </pivotArea>
    </format>
    <format dxfId="1564">
      <pivotArea dataOnly="0" labelOnly="1" outline="0" fieldPosition="0">
        <references count="1">
          <reference field="1" count="1">
            <x v="1740"/>
          </reference>
        </references>
      </pivotArea>
    </format>
    <format dxfId="1563">
      <pivotArea dataOnly="0" labelOnly="1" outline="0" fieldPosition="0">
        <references count="2">
          <reference field="1" count="1" selected="0">
            <x v="1740"/>
          </reference>
          <reference field="3" count="1">
            <x v="3173"/>
          </reference>
        </references>
      </pivotArea>
    </format>
    <format dxfId="1562">
      <pivotArea outline="0" fieldPosition="0">
        <references count="2">
          <reference field="1" count="1" selected="0">
            <x v="1742"/>
          </reference>
          <reference field="3" count="1" selected="0">
            <x v="3859"/>
          </reference>
        </references>
      </pivotArea>
    </format>
    <format dxfId="1561">
      <pivotArea dataOnly="0" labelOnly="1" outline="0" fieldPosition="0">
        <references count="1">
          <reference field="1" count="1">
            <x v="1742"/>
          </reference>
        </references>
      </pivotArea>
    </format>
    <format dxfId="1560">
      <pivotArea dataOnly="0" labelOnly="1" outline="0" fieldPosition="0">
        <references count="2">
          <reference field="1" count="1" selected="0">
            <x v="1742"/>
          </reference>
          <reference field="3" count="1">
            <x v="3859"/>
          </reference>
        </references>
      </pivotArea>
    </format>
    <format dxfId="1559">
      <pivotArea outline="0" fieldPosition="0">
        <references count="2">
          <reference field="1" count="1" selected="0">
            <x v="1744"/>
          </reference>
          <reference field="3" count="1" selected="0">
            <x v="3365"/>
          </reference>
        </references>
      </pivotArea>
    </format>
    <format dxfId="1558">
      <pivotArea dataOnly="0" labelOnly="1" outline="0" fieldPosition="0">
        <references count="1">
          <reference field="1" count="1">
            <x v="1744"/>
          </reference>
        </references>
      </pivotArea>
    </format>
    <format dxfId="1557">
      <pivotArea dataOnly="0" labelOnly="1" outline="0" fieldPosition="0">
        <references count="2">
          <reference field="1" count="1" selected="0">
            <x v="1744"/>
          </reference>
          <reference field="3" count="1">
            <x v="3365"/>
          </reference>
        </references>
      </pivotArea>
    </format>
    <format dxfId="1556">
      <pivotArea outline="0" fieldPosition="0">
        <references count="2">
          <reference field="1" count="1" selected="0">
            <x v="1747"/>
          </reference>
          <reference field="3" count="1" selected="0">
            <x v="9"/>
          </reference>
        </references>
      </pivotArea>
    </format>
    <format dxfId="1555">
      <pivotArea dataOnly="0" labelOnly="1" outline="0" fieldPosition="0">
        <references count="1">
          <reference field="1" count="1">
            <x v="1747"/>
          </reference>
        </references>
      </pivotArea>
    </format>
    <format dxfId="1554">
      <pivotArea dataOnly="0" labelOnly="1" outline="0" fieldPosition="0">
        <references count="2">
          <reference field="1" count="1" selected="0">
            <x v="1747"/>
          </reference>
          <reference field="3" count="1">
            <x v="9"/>
          </reference>
        </references>
      </pivotArea>
    </format>
    <format dxfId="1553">
      <pivotArea outline="0" fieldPosition="0">
        <references count="2">
          <reference field="1" count="1" selected="0">
            <x v="1753"/>
          </reference>
          <reference field="3" count="1" selected="0">
            <x v="3859"/>
          </reference>
        </references>
      </pivotArea>
    </format>
    <format dxfId="1552">
      <pivotArea dataOnly="0" labelOnly="1" outline="0" fieldPosition="0">
        <references count="1">
          <reference field="1" count="1">
            <x v="1753"/>
          </reference>
        </references>
      </pivotArea>
    </format>
    <format dxfId="1551">
      <pivotArea dataOnly="0" labelOnly="1" outline="0" fieldPosition="0">
        <references count="2">
          <reference field="1" count="1" selected="0">
            <x v="1753"/>
          </reference>
          <reference field="3" count="1">
            <x v="3859"/>
          </reference>
        </references>
      </pivotArea>
    </format>
    <format dxfId="1550">
      <pivotArea outline="0" fieldPosition="0">
        <references count="2">
          <reference field="1" count="1" selected="0">
            <x v="1755"/>
          </reference>
          <reference field="3" count="1" selected="0">
            <x v="3173"/>
          </reference>
        </references>
      </pivotArea>
    </format>
    <format dxfId="1549">
      <pivotArea dataOnly="0" labelOnly="1" outline="0" fieldPosition="0">
        <references count="1">
          <reference field="1" count="1">
            <x v="1755"/>
          </reference>
        </references>
      </pivotArea>
    </format>
    <format dxfId="1548">
      <pivotArea dataOnly="0" labelOnly="1" outline="0" fieldPosition="0">
        <references count="2">
          <reference field="1" count="1" selected="0">
            <x v="1755"/>
          </reference>
          <reference field="3" count="1">
            <x v="3173"/>
          </reference>
        </references>
      </pivotArea>
    </format>
    <format dxfId="1547">
      <pivotArea outline="0" fieldPosition="0">
        <references count="2">
          <reference field="1" count="1" selected="0">
            <x v="1759"/>
          </reference>
          <reference field="3" count="1" selected="0">
            <x v="3859"/>
          </reference>
        </references>
      </pivotArea>
    </format>
    <format dxfId="1546">
      <pivotArea dataOnly="0" labelOnly="1" outline="0" fieldPosition="0">
        <references count="1">
          <reference field="1" count="1">
            <x v="1759"/>
          </reference>
        </references>
      </pivotArea>
    </format>
    <format dxfId="1545">
      <pivotArea dataOnly="0" labelOnly="1" outline="0" fieldPosition="0">
        <references count="2">
          <reference field="1" count="1" selected="0">
            <x v="1759"/>
          </reference>
          <reference field="3" count="1">
            <x v="3859"/>
          </reference>
        </references>
      </pivotArea>
    </format>
    <format dxfId="1544">
      <pivotArea outline="0" fieldPosition="0">
        <references count="2">
          <reference field="1" count="1" selected="0">
            <x v="1761"/>
          </reference>
          <reference field="3" count="1" selected="0">
            <x v="3365"/>
          </reference>
        </references>
      </pivotArea>
    </format>
    <format dxfId="1543">
      <pivotArea dataOnly="0" labelOnly="1" outline="0" fieldPosition="0">
        <references count="1">
          <reference field="1" count="1">
            <x v="1761"/>
          </reference>
        </references>
      </pivotArea>
    </format>
    <format dxfId="1542">
      <pivotArea dataOnly="0" labelOnly="1" outline="0" fieldPosition="0">
        <references count="2">
          <reference field="1" count="1" selected="0">
            <x v="1761"/>
          </reference>
          <reference field="3" count="1">
            <x v="3365"/>
          </reference>
        </references>
      </pivotArea>
    </format>
    <format dxfId="1541">
      <pivotArea outline="0" fieldPosition="0">
        <references count="2">
          <reference field="1" count="1" selected="0">
            <x v="1764"/>
          </reference>
          <reference field="3" count="1" selected="0">
            <x v="9"/>
          </reference>
        </references>
      </pivotArea>
    </format>
    <format dxfId="1540">
      <pivotArea dataOnly="0" labelOnly="1" outline="0" fieldPosition="0">
        <references count="1">
          <reference field="1" count="1">
            <x v="1764"/>
          </reference>
        </references>
      </pivotArea>
    </format>
    <format dxfId="1539">
      <pivotArea dataOnly="0" labelOnly="1" outline="0" fieldPosition="0">
        <references count="2">
          <reference field="1" count="1" selected="0">
            <x v="1764"/>
          </reference>
          <reference field="3" count="1">
            <x v="9"/>
          </reference>
        </references>
      </pivotArea>
    </format>
    <format dxfId="1538">
      <pivotArea outline="0" fieldPosition="0">
        <references count="2">
          <reference field="1" count="1" selected="0">
            <x v="1769"/>
          </reference>
          <reference field="3" count="1" selected="0">
            <x v="3859"/>
          </reference>
        </references>
      </pivotArea>
    </format>
    <format dxfId="1537">
      <pivotArea dataOnly="0" labelOnly="1" outline="0" fieldPosition="0">
        <references count="1">
          <reference field="1" count="1">
            <x v="1769"/>
          </reference>
        </references>
      </pivotArea>
    </format>
    <format dxfId="1536">
      <pivotArea dataOnly="0" labelOnly="1" outline="0" fieldPosition="0">
        <references count="2">
          <reference field="1" count="1" selected="0">
            <x v="1769"/>
          </reference>
          <reference field="3" count="1">
            <x v="3859"/>
          </reference>
        </references>
      </pivotArea>
    </format>
    <format dxfId="1535">
      <pivotArea outline="0" fieldPosition="0">
        <references count="2">
          <reference field="1" count="1" selected="0">
            <x v="1771"/>
          </reference>
          <reference field="3" count="1" selected="0">
            <x v="3173"/>
          </reference>
        </references>
      </pivotArea>
    </format>
    <format dxfId="1534">
      <pivotArea dataOnly="0" labelOnly="1" outline="0" fieldPosition="0">
        <references count="1">
          <reference field="1" count="1">
            <x v="1771"/>
          </reference>
        </references>
      </pivotArea>
    </format>
    <format dxfId="1533">
      <pivotArea dataOnly="0" labelOnly="1" outline="0" fieldPosition="0">
        <references count="2">
          <reference field="1" count="1" selected="0">
            <x v="1771"/>
          </reference>
          <reference field="3" count="1">
            <x v="3173"/>
          </reference>
        </references>
      </pivotArea>
    </format>
    <format dxfId="1532">
      <pivotArea outline="0" fieldPosition="0">
        <references count="2">
          <reference field="1" count="1" selected="0">
            <x v="1773"/>
          </reference>
          <reference field="3" count="1" selected="0">
            <x v="3859"/>
          </reference>
        </references>
      </pivotArea>
    </format>
    <format dxfId="1531">
      <pivotArea dataOnly="0" labelOnly="1" outline="0" fieldPosition="0">
        <references count="1">
          <reference field="1" count="1">
            <x v="1773"/>
          </reference>
        </references>
      </pivotArea>
    </format>
    <format dxfId="1530">
      <pivotArea dataOnly="0" labelOnly="1" outline="0" fieldPosition="0">
        <references count="2">
          <reference field="1" count="1" selected="0">
            <x v="1773"/>
          </reference>
          <reference field="3" count="1">
            <x v="3859"/>
          </reference>
        </references>
      </pivotArea>
    </format>
    <format dxfId="1529">
      <pivotArea outline="0" fieldPosition="0">
        <references count="2">
          <reference field="1" count="1" selected="0">
            <x v="1775"/>
          </reference>
          <reference field="3" count="1" selected="0">
            <x v="3365"/>
          </reference>
        </references>
      </pivotArea>
    </format>
    <format dxfId="1528">
      <pivotArea dataOnly="0" labelOnly="1" outline="0" fieldPosition="0">
        <references count="1">
          <reference field="1" count="1">
            <x v="1775"/>
          </reference>
        </references>
      </pivotArea>
    </format>
    <format dxfId="1527">
      <pivotArea dataOnly="0" labelOnly="1" outline="0" fieldPosition="0">
        <references count="2">
          <reference field="1" count="1" selected="0">
            <x v="1775"/>
          </reference>
          <reference field="3" count="1">
            <x v="3365"/>
          </reference>
        </references>
      </pivotArea>
    </format>
    <format dxfId="1526">
      <pivotArea outline="0" fieldPosition="0">
        <references count="2">
          <reference field="1" count="1" selected="0">
            <x v="1778"/>
          </reference>
          <reference field="3" count="1" selected="0">
            <x v="9"/>
          </reference>
        </references>
      </pivotArea>
    </format>
    <format dxfId="1525">
      <pivotArea dataOnly="0" labelOnly="1" outline="0" fieldPosition="0">
        <references count="1">
          <reference field="1" count="1">
            <x v="1778"/>
          </reference>
        </references>
      </pivotArea>
    </format>
    <format dxfId="1524">
      <pivotArea dataOnly="0" labelOnly="1" outline="0" fieldPosition="0">
        <references count="2">
          <reference field="1" count="1" selected="0">
            <x v="1778"/>
          </reference>
          <reference field="3" count="1">
            <x v="9"/>
          </reference>
        </references>
      </pivotArea>
    </format>
    <format dxfId="1523">
      <pivotArea outline="0" fieldPosition="0">
        <references count="2">
          <reference field="1" count="1" selected="0">
            <x v="1783"/>
          </reference>
          <reference field="3" count="1" selected="0">
            <x v="3859"/>
          </reference>
        </references>
      </pivotArea>
    </format>
    <format dxfId="1522">
      <pivotArea dataOnly="0" labelOnly="1" outline="0" fieldPosition="0">
        <references count="1">
          <reference field="1" count="1">
            <x v="1783"/>
          </reference>
        </references>
      </pivotArea>
    </format>
    <format dxfId="1521">
      <pivotArea dataOnly="0" labelOnly="1" outline="0" fieldPosition="0">
        <references count="2">
          <reference field="1" count="1" selected="0">
            <x v="1783"/>
          </reference>
          <reference field="3" count="1">
            <x v="3859"/>
          </reference>
        </references>
      </pivotArea>
    </format>
    <format dxfId="1520">
      <pivotArea outline="0" fieldPosition="0">
        <references count="2">
          <reference field="1" count="1" selected="0">
            <x v="1785"/>
          </reference>
          <reference field="3" count="1" selected="0">
            <x v="3173"/>
          </reference>
        </references>
      </pivotArea>
    </format>
    <format dxfId="1519">
      <pivotArea dataOnly="0" labelOnly="1" outline="0" fieldPosition="0">
        <references count="1">
          <reference field="1" count="1">
            <x v="1785"/>
          </reference>
        </references>
      </pivotArea>
    </format>
    <format dxfId="1518">
      <pivotArea dataOnly="0" labelOnly="1" outline="0" fieldPosition="0">
        <references count="2">
          <reference field="1" count="1" selected="0">
            <x v="1785"/>
          </reference>
          <reference field="3" count="1">
            <x v="3173"/>
          </reference>
        </references>
      </pivotArea>
    </format>
    <format dxfId="1517">
      <pivotArea outline="0" fieldPosition="0">
        <references count="2">
          <reference field="1" count="1" selected="0">
            <x v="1787"/>
          </reference>
          <reference field="3" count="1" selected="0">
            <x v="3859"/>
          </reference>
        </references>
      </pivotArea>
    </format>
    <format dxfId="1516">
      <pivotArea dataOnly="0" labelOnly="1" outline="0" fieldPosition="0">
        <references count="1">
          <reference field="1" count="1">
            <x v="1787"/>
          </reference>
        </references>
      </pivotArea>
    </format>
    <format dxfId="1515">
      <pivotArea dataOnly="0" labelOnly="1" outline="0" fieldPosition="0">
        <references count="2">
          <reference field="1" count="1" selected="0">
            <x v="1787"/>
          </reference>
          <reference field="3" count="1">
            <x v="3859"/>
          </reference>
        </references>
      </pivotArea>
    </format>
    <format dxfId="1514">
      <pivotArea outline="0" fieldPosition="0">
        <references count="2">
          <reference field="1" count="1" selected="0">
            <x v="1789"/>
          </reference>
          <reference field="3" count="1" selected="0">
            <x v="3365"/>
          </reference>
        </references>
      </pivotArea>
    </format>
    <format dxfId="1513">
      <pivotArea dataOnly="0" labelOnly="1" outline="0" fieldPosition="0">
        <references count="1">
          <reference field="1" count="1">
            <x v="1789"/>
          </reference>
        </references>
      </pivotArea>
    </format>
    <format dxfId="1512">
      <pivotArea dataOnly="0" labelOnly="1" outline="0" fieldPosition="0">
        <references count="2">
          <reference field="1" count="1" selected="0">
            <x v="1789"/>
          </reference>
          <reference field="3" count="1">
            <x v="3365"/>
          </reference>
        </references>
      </pivotArea>
    </format>
    <format dxfId="1511">
      <pivotArea outline="0" fieldPosition="0">
        <references count="2">
          <reference field="1" count="1" selected="0">
            <x v="1792"/>
          </reference>
          <reference field="3" count="1" selected="0">
            <x v="9"/>
          </reference>
        </references>
      </pivotArea>
    </format>
    <format dxfId="1510">
      <pivotArea dataOnly="0" labelOnly="1" outline="0" fieldPosition="0">
        <references count="1">
          <reference field="1" count="1">
            <x v="1792"/>
          </reference>
        </references>
      </pivotArea>
    </format>
    <format dxfId="1509">
      <pivotArea dataOnly="0" labelOnly="1" outline="0" fieldPosition="0">
        <references count="2">
          <reference field="1" count="1" selected="0">
            <x v="1792"/>
          </reference>
          <reference field="3" count="1">
            <x v="9"/>
          </reference>
        </references>
      </pivotArea>
    </format>
    <format dxfId="1508">
      <pivotArea outline="0" fieldPosition="0">
        <references count="2">
          <reference field="1" count="1" selected="0">
            <x v="1797"/>
          </reference>
          <reference field="3" count="1" selected="0">
            <x v="3859"/>
          </reference>
        </references>
      </pivotArea>
    </format>
    <format dxfId="1507">
      <pivotArea dataOnly="0" labelOnly="1" outline="0" fieldPosition="0">
        <references count="1">
          <reference field="1" count="1">
            <x v="1797"/>
          </reference>
        </references>
      </pivotArea>
    </format>
    <format dxfId="1506">
      <pivotArea dataOnly="0" labelOnly="1" outline="0" fieldPosition="0">
        <references count="2">
          <reference field="1" count="1" selected="0">
            <x v="1797"/>
          </reference>
          <reference field="3" count="1">
            <x v="3859"/>
          </reference>
        </references>
      </pivotArea>
    </format>
    <format dxfId="1505">
      <pivotArea outline="0" fieldPosition="0">
        <references count="2">
          <reference field="1" count="1" selected="0">
            <x v="1799"/>
          </reference>
          <reference field="3" count="1" selected="0">
            <x v="3173"/>
          </reference>
        </references>
      </pivotArea>
    </format>
    <format dxfId="1504">
      <pivotArea dataOnly="0" labelOnly="1" outline="0" fieldPosition="0">
        <references count="1">
          <reference field="1" count="1">
            <x v="1799"/>
          </reference>
        </references>
      </pivotArea>
    </format>
    <format dxfId="1503">
      <pivotArea dataOnly="0" labelOnly="1" outline="0" fieldPosition="0">
        <references count="2">
          <reference field="1" count="1" selected="0">
            <x v="1799"/>
          </reference>
          <reference field="3" count="1">
            <x v="3173"/>
          </reference>
        </references>
      </pivotArea>
    </format>
    <format dxfId="1502">
      <pivotArea outline="0" fieldPosition="0">
        <references count="2">
          <reference field="1" count="1" selected="0">
            <x v="1801"/>
          </reference>
          <reference field="3" count="1" selected="0">
            <x v="3859"/>
          </reference>
        </references>
      </pivotArea>
    </format>
    <format dxfId="1501">
      <pivotArea dataOnly="0" labelOnly="1" outline="0" fieldPosition="0">
        <references count="1">
          <reference field="1" count="1">
            <x v="1801"/>
          </reference>
        </references>
      </pivotArea>
    </format>
    <format dxfId="1500">
      <pivotArea dataOnly="0" labelOnly="1" outline="0" fieldPosition="0">
        <references count="2">
          <reference field="1" count="1" selected="0">
            <x v="1801"/>
          </reference>
          <reference field="3" count="1">
            <x v="3859"/>
          </reference>
        </references>
      </pivotArea>
    </format>
    <format dxfId="1499">
      <pivotArea outline="0" fieldPosition="0">
        <references count="2">
          <reference field="1" count="1" selected="0">
            <x v="1803"/>
          </reference>
          <reference field="3" count="1" selected="0">
            <x v="3365"/>
          </reference>
        </references>
      </pivotArea>
    </format>
    <format dxfId="1498">
      <pivotArea dataOnly="0" labelOnly="1" outline="0" fieldPosition="0">
        <references count="1">
          <reference field="1" count="1">
            <x v="1803"/>
          </reference>
        </references>
      </pivotArea>
    </format>
    <format dxfId="1497">
      <pivotArea dataOnly="0" labelOnly="1" outline="0" fieldPosition="0">
        <references count="2">
          <reference field="1" count="1" selected="0">
            <x v="1803"/>
          </reference>
          <reference field="3" count="1">
            <x v="3365"/>
          </reference>
        </references>
      </pivotArea>
    </format>
    <format dxfId="1496">
      <pivotArea outline="0" fieldPosition="0">
        <references count="2">
          <reference field="1" count="1" selected="0">
            <x v="1819"/>
          </reference>
          <reference field="3" count="1" selected="0">
            <x v="9"/>
          </reference>
        </references>
      </pivotArea>
    </format>
    <format dxfId="1495">
      <pivotArea dataOnly="0" labelOnly="1" outline="0" fieldPosition="0">
        <references count="1">
          <reference field="1" count="1">
            <x v="1819"/>
          </reference>
        </references>
      </pivotArea>
    </format>
    <format dxfId="1494">
      <pivotArea dataOnly="0" labelOnly="1" outline="0" fieldPosition="0">
        <references count="2">
          <reference field="1" count="1" selected="0">
            <x v="1819"/>
          </reference>
          <reference field="3" count="1">
            <x v="9"/>
          </reference>
        </references>
      </pivotArea>
    </format>
    <format dxfId="1493">
      <pivotArea outline="0" fieldPosition="0">
        <references count="2">
          <reference field="1" count="1" selected="0">
            <x v="1825"/>
          </reference>
          <reference field="3" count="1" selected="0">
            <x v="3859"/>
          </reference>
        </references>
      </pivotArea>
    </format>
    <format dxfId="1492">
      <pivotArea dataOnly="0" labelOnly="1" outline="0" fieldPosition="0">
        <references count="1">
          <reference field="1" count="1">
            <x v="1825"/>
          </reference>
        </references>
      </pivotArea>
    </format>
    <format dxfId="1491">
      <pivotArea dataOnly="0" labelOnly="1" outline="0" fieldPosition="0">
        <references count="2">
          <reference field="1" count="1" selected="0">
            <x v="1825"/>
          </reference>
          <reference field="3" count="1">
            <x v="3859"/>
          </reference>
        </references>
      </pivotArea>
    </format>
    <format dxfId="1490">
      <pivotArea outline="0" fieldPosition="0">
        <references count="2">
          <reference field="1" count="1" selected="0">
            <x v="1827"/>
          </reference>
          <reference field="3" count="1" selected="0">
            <x v="3173"/>
          </reference>
        </references>
      </pivotArea>
    </format>
    <format dxfId="1489">
      <pivotArea dataOnly="0" labelOnly="1" outline="0" fieldPosition="0">
        <references count="1">
          <reference field="1" count="1">
            <x v="1827"/>
          </reference>
        </references>
      </pivotArea>
    </format>
    <format dxfId="1488">
      <pivotArea dataOnly="0" labelOnly="1" outline="0" fieldPosition="0">
        <references count="2">
          <reference field="1" count="1" selected="0">
            <x v="1827"/>
          </reference>
          <reference field="3" count="1">
            <x v="3173"/>
          </reference>
        </references>
      </pivotArea>
    </format>
    <format dxfId="1487">
      <pivotArea outline="0" fieldPosition="0">
        <references count="2">
          <reference field="1" count="1" selected="0">
            <x v="1829"/>
          </reference>
          <reference field="3" count="1" selected="0">
            <x v="3859"/>
          </reference>
        </references>
      </pivotArea>
    </format>
    <format dxfId="1486">
      <pivotArea dataOnly="0" labelOnly="1" outline="0" fieldPosition="0">
        <references count="1">
          <reference field="1" count="1">
            <x v="1829"/>
          </reference>
        </references>
      </pivotArea>
    </format>
    <format dxfId="1485">
      <pivotArea dataOnly="0" labelOnly="1" outline="0" fieldPosition="0">
        <references count="2">
          <reference field="1" count="1" selected="0">
            <x v="1829"/>
          </reference>
          <reference field="3" count="1">
            <x v="3859"/>
          </reference>
        </references>
      </pivotArea>
    </format>
    <format dxfId="1484">
      <pivotArea outline="0" fieldPosition="0">
        <references count="2">
          <reference field="1" count="1" selected="0">
            <x v="1831"/>
          </reference>
          <reference field="3" count="1" selected="0">
            <x v="3365"/>
          </reference>
        </references>
      </pivotArea>
    </format>
    <format dxfId="1483">
      <pivotArea dataOnly="0" labelOnly="1" outline="0" fieldPosition="0">
        <references count="1">
          <reference field="1" count="1">
            <x v="1831"/>
          </reference>
        </references>
      </pivotArea>
    </format>
    <format dxfId="1482">
      <pivotArea dataOnly="0" labelOnly="1" outline="0" fieldPosition="0">
        <references count="2">
          <reference field="1" count="1" selected="0">
            <x v="1831"/>
          </reference>
          <reference field="3" count="1">
            <x v="3365"/>
          </reference>
        </references>
      </pivotArea>
    </format>
    <format dxfId="1481">
      <pivotArea outline="0" fieldPosition="0">
        <references count="2">
          <reference field="1" count="1" selected="0">
            <x v="1834"/>
          </reference>
          <reference field="3" count="1" selected="0">
            <x v="9"/>
          </reference>
        </references>
      </pivotArea>
    </format>
    <format dxfId="1480">
      <pivotArea dataOnly="0" labelOnly="1" outline="0" fieldPosition="0">
        <references count="1">
          <reference field="1" count="1">
            <x v="1834"/>
          </reference>
        </references>
      </pivotArea>
    </format>
    <format dxfId="1479">
      <pivotArea dataOnly="0" labelOnly="1" outline="0" fieldPosition="0">
        <references count="2">
          <reference field="1" count="1" selected="0">
            <x v="1834"/>
          </reference>
          <reference field="3" count="1">
            <x v="9"/>
          </reference>
        </references>
      </pivotArea>
    </format>
    <format dxfId="1478">
      <pivotArea outline="0" fieldPosition="0">
        <references count="2">
          <reference field="1" count="1" selected="0">
            <x v="1839"/>
          </reference>
          <reference field="3" count="1" selected="0">
            <x v="3859"/>
          </reference>
        </references>
      </pivotArea>
    </format>
    <format dxfId="1477">
      <pivotArea dataOnly="0" labelOnly="1" outline="0" fieldPosition="0">
        <references count="1">
          <reference field="1" count="1">
            <x v="1839"/>
          </reference>
        </references>
      </pivotArea>
    </format>
    <format dxfId="1476">
      <pivotArea dataOnly="0" labelOnly="1" outline="0" fieldPosition="0">
        <references count="2">
          <reference field="1" count="1" selected="0">
            <x v="1839"/>
          </reference>
          <reference field="3" count="1">
            <x v="3859"/>
          </reference>
        </references>
      </pivotArea>
    </format>
    <format dxfId="1475">
      <pivotArea outline="0" fieldPosition="0">
        <references count="2">
          <reference field="1" count="1" selected="0">
            <x v="1842"/>
          </reference>
          <reference field="3" count="1" selected="0">
            <x v="3173"/>
          </reference>
        </references>
      </pivotArea>
    </format>
    <format dxfId="1474">
      <pivotArea dataOnly="0" labelOnly="1" outline="0" fieldPosition="0">
        <references count="1">
          <reference field="1" count="1">
            <x v="1842"/>
          </reference>
        </references>
      </pivotArea>
    </format>
    <format dxfId="1473">
      <pivotArea dataOnly="0" labelOnly="1" outline="0" fieldPosition="0">
        <references count="2">
          <reference field="1" count="1" selected="0">
            <x v="1842"/>
          </reference>
          <reference field="3" count="1">
            <x v="3173"/>
          </reference>
        </references>
      </pivotArea>
    </format>
    <format dxfId="1472">
      <pivotArea outline="0" fieldPosition="0">
        <references count="2">
          <reference field="1" count="1" selected="0">
            <x v="1845"/>
          </reference>
          <reference field="3" count="1" selected="0">
            <x v="3859"/>
          </reference>
        </references>
      </pivotArea>
    </format>
    <format dxfId="1471">
      <pivotArea dataOnly="0" labelOnly="1" outline="0" fieldPosition="0">
        <references count="1">
          <reference field="1" count="1">
            <x v="1845"/>
          </reference>
        </references>
      </pivotArea>
    </format>
    <format dxfId="1470">
      <pivotArea dataOnly="0" labelOnly="1" outline="0" fieldPosition="0">
        <references count="2">
          <reference field="1" count="1" selected="0">
            <x v="1845"/>
          </reference>
          <reference field="3" count="1">
            <x v="3859"/>
          </reference>
        </references>
      </pivotArea>
    </format>
    <format dxfId="1469">
      <pivotArea outline="0" fieldPosition="0">
        <references count="2">
          <reference field="1" count="1" selected="0">
            <x v="1851"/>
          </reference>
          <reference field="3" count="1" selected="0">
            <x v="3365"/>
          </reference>
        </references>
      </pivotArea>
    </format>
    <format dxfId="1468">
      <pivotArea dataOnly="0" labelOnly="1" outline="0" fieldPosition="0">
        <references count="1">
          <reference field="1" count="1">
            <x v="1851"/>
          </reference>
        </references>
      </pivotArea>
    </format>
    <format dxfId="1467">
      <pivotArea dataOnly="0" labelOnly="1" outline="0" fieldPosition="0">
        <references count="2">
          <reference field="1" count="1" selected="0">
            <x v="1851"/>
          </reference>
          <reference field="3" count="1">
            <x v="3365"/>
          </reference>
        </references>
      </pivotArea>
    </format>
    <format dxfId="1466">
      <pivotArea outline="0" fieldPosition="0">
        <references count="2">
          <reference field="1" count="1" selected="0">
            <x v="1861"/>
          </reference>
          <reference field="3" count="1" selected="0">
            <x v="9"/>
          </reference>
        </references>
      </pivotArea>
    </format>
    <format dxfId="1465">
      <pivotArea dataOnly="0" labelOnly="1" outline="0" fieldPosition="0">
        <references count="1">
          <reference field="1" count="1">
            <x v="1861"/>
          </reference>
        </references>
      </pivotArea>
    </format>
    <format dxfId="1464">
      <pivotArea dataOnly="0" labelOnly="1" outline="0" fieldPosition="0">
        <references count="2">
          <reference field="1" count="1" selected="0">
            <x v="1861"/>
          </reference>
          <reference field="3" count="1">
            <x v="9"/>
          </reference>
        </references>
      </pivotArea>
    </format>
    <format dxfId="1463">
      <pivotArea outline="0" fieldPosition="0">
        <references count="2">
          <reference field="1" count="1" selected="0">
            <x v="1866"/>
          </reference>
          <reference field="3" count="1" selected="0">
            <x v="3859"/>
          </reference>
        </references>
      </pivotArea>
    </format>
    <format dxfId="1462">
      <pivotArea dataOnly="0" labelOnly="1" outline="0" fieldPosition="0">
        <references count="1">
          <reference field="1" count="1">
            <x v="1866"/>
          </reference>
        </references>
      </pivotArea>
    </format>
    <format dxfId="1461">
      <pivotArea dataOnly="0" labelOnly="1" outline="0" fieldPosition="0">
        <references count="2">
          <reference field="1" count="1" selected="0">
            <x v="1866"/>
          </reference>
          <reference field="3" count="1">
            <x v="3859"/>
          </reference>
        </references>
      </pivotArea>
    </format>
    <format dxfId="1460">
      <pivotArea outline="0" fieldPosition="0">
        <references count="2">
          <reference field="1" count="1" selected="0">
            <x v="1868"/>
          </reference>
          <reference field="3" count="1" selected="0">
            <x v="3173"/>
          </reference>
        </references>
      </pivotArea>
    </format>
    <format dxfId="1459">
      <pivotArea dataOnly="0" labelOnly="1" outline="0" fieldPosition="0">
        <references count="1">
          <reference field="1" count="1">
            <x v="1868"/>
          </reference>
        </references>
      </pivotArea>
    </format>
    <format dxfId="1458">
      <pivotArea dataOnly="0" labelOnly="1" outline="0" fieldPosition="0">
        <references count="2">
          <reference field="1" count="1" selected="0">
            <x v="1868"/>
          </reference>
          <reference field="3" count="1">
            <x v="3173"/>
          </reference>
        </references>
      </pivotArea>
    </format>
    <format dxfId="1457">
      <pivotArea outline="0" fieldPosition="0">
        <references count="2">
          <reference field="1" count="1" selected="0">
            <x v="1871"/>
          </reference>
          <reference field="3" count="1" selected="0">
            <x v="3859"/>
          </reference>
        </references>
      </pivotArea>
    </format>
    <format dxfId="1456">
      <pivotArea dataOnly="0" labelOnly="1" outline="0" fieldPosition="0">
        <references count="1">
          <reference field="1" count="1">
            <x v="1871"/>
          </reference>
        </references>
      </pivotArea>
    </format>
    <format dxfId="1455">
      <pivotArea dataOnly="0" labelOnly="1" outline="0" fieldPosition="0">
        <references count="2">
          <reference field="1" count="1" selected="0">
            <x v="1871"/>
          </reference>
          <reference field="3" count="1">
            <x v="3859"/>
          </reference>
        </references>
      </pivotArea>
    </format>
    <format dxfId="1454">
      <pivotArea outline="0" fieldPosition="0">
        <references count="2">
          <reference field="1" count="1" selected="0">
            <x v="1873"/>
          </reference>
          <reference field="3" count="1" selected="0">
            <x v="3365"/>
          </reference>
        </references>
      </pivotArea>
    </format>
    <format dxfId="1453">
      <pivotArea dataOnly="0" labelOnly="1" outline="0" fieldPosition="0">
        <references count="1">
          <reference field="1" count="1">
            <x v="1873"/>
          </reference>
        </references>
      </pivotArea>
    </format>
    <format dxfId="1452">
      <pivotArea dataOnly="0" labelOnly="1" outline="0" fieldPosition="0">
        <references count="2">
          <reference field="1" count="1" selected="0">
            <x v="1873"/>
          </reference>
          <reference field="3" count="1">
            <x v="3365"/>
          </reference>
        </references>
      </pivotArea>
    </format>
    <format dxfId="1451">
      <pivotArea outline="0" fieldPosition="0">
        <references count="2">
          <reference field="1" count="1" selected="0">
            <x v="1876"/>
          </reference>
          <reference field="3" count="1" selected="0">
            <x v="9"/>
          </reference>
        </references>
      </pivotArea>
    </format>
    <format dxfId="1450">
      <pivotArea dataOnly="0" labelOnly="1" outline="0" fieldPosition="0">
        <references count="1">
          <reference field="1" count="1">
            <x v="1876"/>
          </reference>
        </references>
      </pivotArea>
    </format>
    <format dxfId="1449">
      <pivotArea dataOnly="0" labelOnly="1" outline="0" fieldPosition="0">
        <references count="2">
          <reference field="1" count="1" selected="0">
            <x v="1876"/>
          </reference>
          <reference field="3" count="1">
            <x v="9"/>
          </reference>
        </references>
      </pivotArea>
    </format>
    <format dxfId="1448">
      <pivotArea outline="0" fieldPosition="0">
        <references count="2">
          <reference field="1" count="1" selected="0">
            <x v="1881"/>
          </reference>
          <reference field="3" count="1" selected="0">
            <x v="3859"/>
          </reference>
        </references>
      </pivotArea>
    </format>
    <format dxfId="1447">
      <pivotArea dataOnly="0" labelOnly="1" outline="0" fieldPosition="0">
        <references count="1">
          <reference field="1" count="1">
            <x v="1881"/>
          </reference>
        </references>
      </pivotArea>
    </format>
    <format dxfId="1446">
      <pivotArea dataOnly="0" labelOnly="1" outline="0" fieldPosition="0">
        <references count="2">
          <reference field="1" count="1" selected="0">
            <x v="1881"/>
          </reference>
          <reference field="3" count="1">
            <x v="3859"/>
          </reference>
        </references>
      </pivotArea>
    </format>
    <format dxfId="1445">
      <pivotArea outline="0" fieldPosition="0">
        <references count="2">
          <reference field="1" count="1" selected="0">
            <x v="1883"/>
          </reference>
          <reference field="3" count="1" selected="0">
            <x v="3173"/>
          </reference>
        </references>
      </pivotArea>
    </format>
    <format dxfId="1444">
      <pivotArea dataOnly="0" labelOnly="1" outline="0" fieldPosition="0">
        <references count="1">
          <reference field="1" count="1">
            <x v="1883"/>
          </reference>
        </references>
      </pivotArea>
    </format>
    <format dxfId="1443">
      <pivotArea dataOnly="0" labelOnly="1" outline="0" fieldPosition="0">
        <references count="2">
          <reference field="1" count="1" selected="0">
            <x v="1883"/>
          </reference>
          <reference field="3" count="1">
            <x v="3173"/>
          </reference>
        </references>
      </pivotArea>
    </format>
    <format dxfId="1442">
      <pivotArea outline="0" fieldPosition="0">
        <references count="2">
          <reference field="1" count="1" selected="0">
            <x v="1885"/>
          </reference>
          <reference field="3" count="1" selected="0">
            <x v="3859"/>
          </reference>
        </references>
      </pivotArea>
    </format>
    <format dxfId="1441">
      <pivotArea dataOnly="0" labelOnly="1" outline="0" fieldPosition="0">
        <references count="1">
          <reference field="1" count="1">
            <x v="1885"/>
          </reference>
        </references>
      </pivotArea>
    </format>
    <format dxfId="1440">
      <pivotArea dataOnly="0" labelOnly="1" outline="0" fieldPosition="0">
        <references count="2">
          <reference field="1" count="1" selected="0">
            <x v="1885"/>
          </reference>
          <reference field="3" count="1">
            <x v="3859"/>
          </reference>
        </references>
      </pivotArea>
    </format>
    <format dxfId="1439">
      <pivotArea outline="0" fieldPosition="0">
        <references count="2">
          <reference field="1" count="1" selected="0">
            <x v="1887"/>
          </reference>
          <reference field="3" count="1" selected="0">
            <x v="3365"/>
          </reference>
        </references>
      </pivotArea>
    </format>
    <format dxfId="1438">
      <pivotArea dataOnly="0" labelOnly="1" outline="0" fieldPosition="0">
        <references count="1">
          <reference field="1" count="1">
            <x v="1887"/>
          </reference>
        </references>
      </pivotArea>
    </format>
    <format dxfId="1437">
      <pivotArea dataOnly="0" labelOnly="1" outline="0" fieldPosition="0">
        <references count="2">
          <reference field="1" count="1" selected="0">
            <x v="1887"/>
          </reference>
          <reference field="3" count="1">
            <x v="3365"/>
          </reference>
        </references>
      </pivotArea>
    </format>
    <format dxfId="1436">
      <pivotArea outline="0" fieldPosition="0">
        <references count="2">
          <reference field="1" count="1" selected="0">
            <x v="1890"/>
          </reference>
          <reference field="3" count="1" selected="0">
            <x v="9"/>
          </reference>
        </references>
      </pivotArea>
    </format>
    <format dxfId="1435">
      <pivotArea dataOnly="0" labelOnly="1" outline="0" fieldPosition="0">
        <references count="1">
          <reference field="1" count="1">
            <x v="1890"/>
          </reference>
        </references>
      </pivotArea>
    </format>
    <format dxfId="1434">
      <pivotArea dataOnly="0" labelOnly="1" outline="0" fieldPosition="0">
        <references count="2">
          <reference field="1" count="1" selected="0">
            <x v="1890"/>
          </reference>
          <reference field="3" count="1">
            <x v="9"/>
          </reference>
        </references>
      </pivotArea>
    </format>
    <format dxfId="1433">
      <pivotArea outline="0" fieldPosition="0">
        <references count="2">
          <reference field="1" count="1" selected="0">
            <x v="1895"/>
          </reference>
          <reference field="3" count="1" selected="0">
            <x v="3859"/>
          </reference>
        </references>
      </pivotArea>
    </format>
    <format dxfId="1432">
      <pivotArea dataOnly="0" labelOnly="1" outline="0" fieldPosition="0">
        <references count="1">
          <reference field="1" count="1">
            <x v="1895"/>
          </reference>
        </references>
      </pivotArea>
    </format>
    <format dxfId="1431">
      <pivotArea dataOnly="0" labelOnly="1" outline="0" fieldPosition="0">
        <references count="2">
          <reference field="1" count="1" selected="0">
            <x v="1895"/>
          </reference>
          <reference field="3" count="1">
            <x v="3859"/>
          </reference>
        </references>
      </pivotArea>
    </format>
    <format dxfId="1430">
      <pivotArea outline="0" fieldPosition="0">
        <references count="2">
          <reference field="1" count="1" selected="0">
            <x v="1897"/>
          </reference>
          <reference field="3" count="1" selected="0">
            <x v="3173"/>
          </reference>
        </references>
      </pivotArea>
    </format>
    <format dxfId="1429">
      <pivotArea dataOnly="0" labelOnly="1" outline="0" fieldPosition="0">
        <references count="1">
          <reference field="1" count="1">
            <x v="1897"/>
          </reference>
        </references>
      </pivotArea>
    </format>
    <format dxfId="1428">
      <pivotArea dataOnly="0" labelOnly="1" outline="0" fieldPosition="0">
        <references count="2">
          <reference field="1" count="1" selected="0">
            <x v="1897"/>
          </reference>
          <reference field="3" count="1">
            <x v="3173"/>
          </reference>
        </references>
      </pivotArea>
    </format>
    <format dxfId="1427">
      <pivotArea outline="0" fieldPosition="0">
        <references count="2">
          <reference field="1" count="1" selected="0">
            <x v="1899"/>
          </reference>
          <reference field="3" count="1" selected="0">
            <x v="3859"/>
          </reference>
        </references>
      </pivotArea>
    </format>
    <format dxfId="1426">
      <pivotArea dataOnly="0" labelOnly="1" outline="0" fieldPosition="0">
        <references count="1">
          <reference field="1" count="1">
            <x v="1899"/>
          </reference>
        </references>
      </pivotArea>
    </format>
    <format dxfId="1425">
      <pivotArea dataOnly="0" labelOnly="1" outline="0" fieldPosition="0">
        <references count="2">
          <reference field="1" count="1" selected="0">
            <x v="1899"/>
          </reference>
          <reference field="3" count="1">
            <x v="3859"/>
          </reference>
        </references>
      </pivotArea>
    </format>
    <format dxfId="1424">
      <pivotArea outline="0" fieldPosition="0">
        <references count="2">
          <reference field="1" count="1" selected="0">
            <x v="1901"/>
          </reference>
          <reference field="3" count="1" selected="0">
            <x v="3365"/>
          </reference>
        </references>
      </pivotArea>
    </format>
    <format dxfId="1423">
      <pivotArea dataOnly="0" labelOnly="1" outline="0" fieldPosition="0">
        <references count="1">
          <reference field="1" count="1">
            <x v="1901"/>
          </reference>
        </references>
      </pivotArea>
    </format>
    <format dxfId="1422">
      <pivotArea dataOnly="0" labelOnly="1" outline="0" fieldPosition="0">
        <references count="2">
          <reference field="1" count="1" selected="0">
            <x v="1901"/>
          </reference>
          <reference field="3" count="1">
            <x v="3365"/>
          </reference>
        </references>
      </pivotArea>
    </format>
    <format dxfId="1421">
      <pivotArea outline="0" fieldPosition="0">
        <references count="2">
          <reference field="1" count="1" selected="0">
            <x v="1904"/>
          </reference>
          <reference field="3" count="1" selected="0">
            <x v="9"/>
          </reference>
        </references>
      </pivotArea>
    </format>
    <format dxfId="1420">
      <pivotArea dataOnly="0" labelOnly="1" outline="0" fieldPosition="0">
        <references count="1">
          <reference field="1" count="1">
            <x v="1904"/>
          </reference>
        </references>
      </pivotArea>
    </format>
    <format dxfId="1419">
      <pivotArea dataOnly="0" labelOnly="1" outline="0" fieldPosition="0">
        <references count="2">
          <reference field="1" count="1" selected="0">
            <x v="1904"/>
          </reference>
          <reference field="3" count="1">
            <x v="9"/>
          </reference>
        </references>
      </pivotArea>
    </format>
    <format dxfId="1418">
      <pivotArea outline="0" fieldPosition="0">
        <references count="2">
          <reference field="1" count="1" selected="0">
            <x v="1909"/>
          </reference>
          <reference field="3" count="1" selected="0">
            <x v="3859"/>
          </reference>
        </references>
      </pivotArea>
    </format>
    <format dxfId="1417">
      <pivotArea dataOnly="0" labelOnly="1" outline="0" fieldPosition="0">
        <references count="1">
          <reference field="1" count="1">
            <x v="1909"/>
          </reference>
        </references>
      </pivotArea>
    </format>
    <format dxfId="1416">
      <pivotArea dataOnly="0" labelOnly="1" outline="0" fieldPosition="0">
        <references count="2">
          <reference field="1" count="1" selected="0">
            <x v="1909"/>
          </reference>
          <reference field="3" count="1">
            <x v="3859"/>
          </reference>
        </references>
      </pivotArea>
    </format>
    <format dxfId="1415">
      <pivotArea outline="0" fieldPosition="0">
        <references count="2">
          <reference field="1" count="1" selected="0">
            <x v="1911"/>
          </reference>
          <reference field="3" count="1" selected="0">
            <x v="3173"/>
          </reference>
        </references>
      </pivotArea>
    </format>
    <format dxfId="1414">
      <pivotArea dataOnly="0" labelOnly="1" outline="0" fieldPosition="0">
        <references count="1">
          <reference field="1" count="1">
            <x v="1911"/>
          </reference>
        </references>
      </pivotArea>
    </format>
    <format dxfId="1413">
      <pivotArea dataOnly="0" labelOnly="1" outline="0" fieldPosition="0">
        <references count="2">
          <reference field="1" count="1" selected="0">
            <x v="1911"/>
          </reference>
          <reference field="3" count="1">
            <x v="3173"/>
          </reference>
        </references>
      </pivotArea>
    </format>
    <format dxfId="1412">
      <pivotArea outline="0" fieldPosition="0">
        <references count="2">
          <reference field="1" count="1" selected="0">
            <x v="1913"/>
          </reference>
          <reference field="3" count="1" selected="0">
            <x v="3859"/>
          </reference>
        </references>
      </pivotArea>
    </format>
    <format dxfId="1411">
      <pivotArea dataOnly="0" labelOnly="1" outline="0" fieldPosition="0">
        <references count="1">
          <reference field="1" count="1">
            <x v="1913"/>
          </reference>
        </references>
      </pivotArea>
    </format>
    <format dxfId="1410">
      <pivotArea dataOnly="0" labelOnly="1" outline="0" fieldPosition="0">
        <references count="2">
          <reference field="1" count="1" selected="0">
            <x v="1913"/>
          </reference>
          <reference field="3" count="1">
            <x v="3859"/>
          </reference>
        </references>
      </pivotArea>
    </format>
    <format dxfId="1409">
      <pivotArea outline="0" fieldPosition="0">
        <references count="2">
          <reference field="1" count="1" selected="0">
            <x v="1915"/>
          </reference>
          <reference field="3" count="1" selected="0">
            <x v="3365"/>
          </reference>
        </references>
      </pivotArea>
    </format>
    <format dxfId="1408">
      <pivotArea dataOnly="0" labelOnly="1" outline="0" fieldPosition="0">
        <references count="1">
          <reference field="1" count="1">
            <x v="1915"/>
          </reference>
        </references>
      </pivotArea>
    </format>
    <format dxfId="1407">
      <pivotArea dataOnly="0" labelOnly="1" outline="0" fieldPosition="0">
        <references count="2">
          <reference field="1" count="1" selected="0">
            <x v="1915"/>
          </reference>
          <reference field="3" count="1">
            <x v="3365"/>
          </reference>
        </references>
      </pivotArea>
    </format>
    <format dxfId="1406">
      <pivotArea outline="0" fieldPosition="0">
        <references count="2">
          <reference field="1" count="1" selected="0">
            <x v="1918"/>
          </reference>
          <reference field="3" count="1" selected="0">
            <x v="9"/>
          </reference>
        </references>
      </pivotArea>
    </format>
    <format dxfId="1405">
      <pivotArea dataOnly="0" labelOnly="1" outline="0" fieldPosition="0">
        <references count="1">
          <reference field="1" count="1">
            <x v="1918"/>
          </reference>
        </references>
      </pivotArea>
    </format>
    <format dxfId="1404">
      <pivotArea dataOnly="0" labelOnly="1" outline="0" fieldPosition="0">
        <references count="2">
          <reference field="1" count="1" selected="0">
            <x v="1918"/>
          </reference>
          <reference field="3" count="1">
            <x v="9"/>
          </reference>
        </references>
      </pivotArea>
    </format>
    <format dxfId="1403">
      <pivotArea outline="0" fieldPosition="0">
        <references count="2">
          <reference field="1" count="1" selected="0">
            <x v="1923"/>
          </reference>
          <reference field="3" count="1" selected="0">
            <x v="3859"/>
          </reference>
        </references>
      </pivotArea>
    </format>
    <format dxfId="1402">
      <pivotArea dataOnly="0" labelOnly="1" outline="0" fieldPosition="0">
        <references count="1">
          <reference field="1" count="1">
            <x v="1923"/>
          </reference>
        </references>
      </pivotArea>
    </format>
    <format dxfId="1401">
      <pivotArea dataOnly="0" labelOnly="1" outline="0" fieldPosition="0">
        <references count="2">
          <reference field="1" count="1" selected="0">
            <x v="1923"/>
          </reference>
          <reference field="3" count="1">
            <x v="3859"/>
          </reference>
        </references>
      </pivotArea>
    </format>
    <format dxfId="1400">
      <pivotArea outline="0" fieldPosition="0">
        <references count="2">
          <reference field="1" count="1" selected="0">
            <x v="1925"/>
          </reference>
          <reference field="3" count="1" selected="0">
            <x v="3173"/>
          </reference>
        </references>
      </pivotArea>
    </format>
    <format dxfId="1399">
      <pivotArea dataOnly="0" labelOnly="1" outline="0" fieldPosition="0">
        <references count="1">
          <reference field="1" count="1">
            <x v="1925"/>
          </reference>
        </references>
      </pivotArea>
    </format>
    <format dxfId="1398">
      <pivotArea dataOnly="0" labelOnly="1" outline="0" fieldPosition="0">
        <references count="2">
          <reference field="1" count="1" selected="0">
            <x v="1925"/>
          </reference>
          <reference field="3" count="1">
            <x v="3173"/>
          </reference>
        </references>
      </pivotArea>
    </format>
    <format dxfId="1397">
      <pivotArea outline="0" fieldPosition="0">
        <references count="2">
          <reference field="1" count="1" selected="0">
            <x v="1927"/>
          </reference>
          <reference field="3" count="1" selected="0">
            <x v="3859"/>
          </reference>
        </references>
      </pivotArea>
    </format>
    <format dxfId="1396">
      <pivotArea dataOnly="0" labelOnly="1" outline="0" fieldPosition="0">
        <references count="1">
          <reference field="1" count="1">
            <x v="1927"/>
          </reference>
        </references>
      </pivotArea>
    </format>
    <format dxfId="1395">
      <pivotArea dataOnly="0" labelOnly="1" outline="0" fieldPosition="0">
        <references count="2">
          <reference field="1" count="1" selected="0">
            <x v="1927"/>
          </reference>
          <reference field="3" count="1">
            <x v="3859"/>
          </reference>
        </references>
      </pivotArea>
    </format>
    <format dxfId="1394">
      <pivotArea outline="0" fieldPosition="0">
        <references count="2">
          <reference field="1" count="1" selected="0">
            <x v="1929"/>
          </reference>
          <reference field="3" count="1" selected="0">
            <x v="3365"/>
          </reference>
        </references>
      </pivotArea>
    </format>
    <format dxfId="1393">
      <pivotArea dataOnly="0" labelOnly="1" outline="0" fieldPosition="0">
        <references count="1">
          <reference field="1" count="1">
            <x v="1929"/>
          </reference>
        </references>
      </pivotArea>
    </format>
    <format dxfId="1392">
      <pivotArea dataOnly="0" labelOnly="1" outline="0" fieldPosition="0">
        <references count="2">
          <reference field="1" count="1" selected="0">
            <x v="1929"/>
          </reference>
          <reference field="3" count="1">
            <x v="3365"/>
          </reference>
        </references>
      </pivotArea>
    </format>
    <format dxfId="1391">
      <pivotArea outline="0" fieldPosition="0">
        <references count="2">
          <reference field="1" count="1" selected="0">
            <x v="1932"/>
          </reference>
          <reference field="3" count="1" selected="0">
            <x v="9"/>
          </reference>
        </references>
      </pivotArea>
    </format>
    <format dxfId="1390">
      <pivotArea dataOnly="0" labelOnly="1" outline="0" fieldPosition="0">
        <references count="1">
          <reference field="1" count="1">
            <x v="1932"/>
          </reference>
        </references>
      </pivotArea>
    </format>
    <format dxfId="1389">
      <pivotArea dataOnly="0" labelOnly="1" outline="0" fieldPosition="0">
        <references count="2">
          <reference field="1" count="1" selected="0">
            <x v="1932"/>
          </reference>
          <reference field="3" count="1">
            <x v="9"/>
          </reference>
        </references>
      </pivotArea>
    </format>
    <format dxfId="1388">
      <pivotArea outline="0" fieldPosition="0">
        <references count="2">
          <reference field="1" count="1" selected="0">
            <x v="1937"/>
          </reference>
          <reference field="3" count="1" selected="0">
            <x v="3859"/>
          </reference>
        </references>
      </pivotArea>
    </format>
    <format dxfId="1387">
      <pivotArea dataOnly="0" labelOnly="1" outline="0" fieldPosition="0">
        <references count="1">
          <reference field="1" count="1">
            <x v="1937"/>
          </reference>
        </references>
      </pivotArea>
    </format>
    <format dxfId="1386">
      <pivotArea dataOnly="0" labelOnly="1" outline="0" fieldPosition="0">
        <references count="2">
          <reference field="1" count="1" selected="0">
            <x v="1937"/>
          </reference>
          <reference field="3" count="1">
            <x v="3859"/>
          </reference>
        </references>
      </pivotArea>
    </format>
    <format dxfId="1385">
      <pivotArea outline="0" fieldPosition="0">
        <references count="2">
          <reference field="1" count="1" selected="0">
            <x v="1939"/>
          </reference>
          <reference field="3" count="1" selected="0">
            <x v="3173"/>
          </reference>
        </references>
      </pivotArea>
    </format>
    <format dxfId="1384">
      <pivotArea dataOnly="0" labelOnly="1" outline="0" fieldPosition="0">
        <references count="1">
          <reference field="1" count="1">
            <x v="1939"/>
          </reference>
        </references>
      </pivotArea>
    </format>
    <format dxfId="1383">
      <pivotArea dataOnly="0" labelOnly="1" outline="0" fieldPosition="0">
        <references count="2">
          <reference field="1" count="1" selected="0">
            <x v="1939"/>
          </reference>
          <reference field="3" count="1">
            <x v="3173"/>
          </reference>
        </references>
      </pivotArea>
    </format>
    <format dxfId="1382">
      <pivotArea outline="0" fieldPosition="0">
        <references count="2">
          <reference field="1" count="1" selected="0">
            <x v="1941"/>
          </reference>
          <reference field="3" count="1" selected="0">
            <x v="3859"/>
          </reference>
        </references>
      </pivotArea>
    </format>
    <format dxfId="1381">
      <pivotArea dataOnly="0" labelOnly="1" outline="0" fieldPosition="0">
        <references count="1">
          <reference field="1" count="1">
            <x v="1941"/>
          </reference>
        </references>
      </pivotArea>
    </format>
    <format dxfId="1380">
      <pivotArea dataOnly="0" labelOnly="1" outline="0" fieldPosition="0">
        <references count="2">
          <reference field="1" count="1" selected="0">
            <x v="1941"/>
          </reference>
          <reference field="3" count="1">
            <x v="3859"/>
          </reference>
        </references>
      </pivotArea>
    </format>
    <format dxfId="1379">
      <pivotArea outline="0" fieldPosition="0">
        <references count="2">
          <reference field="1" count="1" selected="0">
            <x v="1943"/>
          </reference>
          <reference field="3" count="1" selected="0">
            <x v="3365"/>
          </reference>
        </references>
      </pivotArea>
    </format>
    <format dxfId="1378">
      <pivotArea dataOnly="0" labelOnly="1" outline="0" fieldPosition="0">
        <references count="1">
          <reference field="1" count="1">
            <x v="1943"/>
          </reference>
        </references>
      </pivotArea>
    </format>
    <format dxfId="1377">
      <pivotArea dataOnly="0" labelOnly="1" outline="0" fieldPosition="0">
        <references count="2">
          <reference field="1" count="1" selected="0">
            <x v="1943"/>
          </reference>
          <reference field="3" count="1">
            <x v="3365"/>
          </reference>
        </references>
      </pivotArea>
    </format>
    <format dxfId="1376">
      <pivotArea outline="0" fieldPosition="0">
        <references count="2">
          <reference field="1" count="1" selected="0">
            <x v="1946"/>
          </reference>
          <reference field="3" count="1" selected="0">
            <x v="9"/>
          </reference>
        </references>
      </pivotArea>
    </format>
    <format dxfId="1375">
      <pivotArea dataOnly="0" labelOnly="1" outline="0" fieldPosition="0">
        <references count="1">
          <reference field="1" count="1">
            <x v="1946"/>
          </reference>
        </references>
      </pivotArea>
    </format>
    <format dxfId="1374">
      <pivotArea dataOnly="0" labelOnly="1" outline="0" fieldPosition="0">
        <references count="2">
          <reference field="1" count="1" selected="0">
            <x v="1946"/>
          </reference>
          <reference field="3" count="1">
            <x v="9"/>
          </reference>
        </references>
      </pivotArea>
    </format>
    <format dxfId="1373">
      <pivotArea outline="0" fieldPosition="0">
        <references count="2">
          <reference field="1" count="1" selected="0">
            <x v="1951"/>
          </reference>
          <reference field="3" count="1" selected="0">
            <x v="3859"/>
          </reference>
        </references>
      </pivotArea>
    </format>
    <format dxfId="1372">
      <pivotArea dataOnly="0" labelOnly="1" outline="0" fieldPosition="0">
        <references count="1">
          <reference field="1" count="1">
            <x v="1951"/>
          </reference>
        </references>
      </pivotArea>
    </format>
    <format dxfId="1371">
      <pivotArea dataOnly="0" labelOnly="1" outline="0" fieldPosition="0">
        <references count="2">
          <reference field="1" count="1" selected="0">
            <x v="1951"/>
          </reference>
          <reference field="3" count="1">
            <x v="3859"/>
          </reference>
        </references>
      </pivotArea>
    </format>
    <format dxfId="1370">
      <pivotArea outline="0" fieldPosition="0">
        <references count="2">
          <reference field="1" count="1" selected="0">
            <x v="1953"/>
          </reference>
          <reference field="3" count="1" selected="0">
            <x v="3173"/>
          </reference>
        </references>
      </pivotArea>
    </format>
    <format dxfId="1369">
      <pivotArea dataOnly="0" labelOnly="1" outline="0" fieldPosition="0">
        <references count="1">
          <reference field="1" count="1">
            <x v="1953"/>
          </reference>
        </references>
      </pivotArea>
    </format>
    <format dxfId="1368">
      <pivotArea dataOnly="0" labelOnly="1" outline="0" fieldPosition="0">
        <references count="2">
          <reference field="1" count="1" selected="0">
            <x v="1953"/>
          </reference>
          <reference field="3" count="1">
            <x v="3173"/>
          </reference>
        </references>
      </pivotArea>
    </format>
    <format dxfId="1367">
      <pivotArea outline="0" fieldPosition="0">
        <references count="2">
          <reference field="1" count="1" selected="0">
            <x v="1955"/>
          </reference>
          <reference field="3" count="1" selected="0">
            <x v="3859"/>
          </reference>
        </references>
      </pivotArea>
    </format>
    <format dxfId="1366">
      <pivotArea dataOnly="0" labelOnly="1" outline="0" fieldPosition="0">
        <references count="1">
          <reference field="1" count="1">
            <x v="1955"/>
          </reference>
        </references>
      </pivotArea>
    </format>
    <format dxfId="1365">
      <pivotArea dataOnly="0" labelOnly="1" outline="0" fieldPosition="0">
        <references count="2">
          <reference field="1" count="1" selected="0">
            <x v="1955"/>
          </reference>
          <reference field="3" count="1">
            <x v="3859"/>
          </reference>
        </references>
      </pivotArea>
    </format>
    <format dxfId="1364">
      <pivotArea outline="0" fieldPosition="0">
        <references count="2">
          <reference field="1" count="1" selected="0">
            <x v="1957"/>
          </reference>
          <reference field="3" count="1" selected="0">
            <x v="3365"/>
          </reference>
        </references>
      </pivotArea>
    </format>
    <format dxfId="1363">
      <pivotArea dataOnly="0" labelOnly="1" outline="0" fieldPosition="0">
        <references count="1">
          <reference field="1" count="1">
            <x v="1957"/>
          </reference>
        </references>
      </pivotArea>
    </format>
    <format dxfId="1362">
      <pivotArea dataOnly="0" labelOnly="1" outline="0" fieldPosition="0">
        <references count="2">
          <reference field="1" count="1" selected="0">
            <x v="1957"/>
          </reference>
          <reference field="3" count="1">
            <x v="3365"/>
          </reference>
        </references>
      </pivotArea>
    </format>
    <format dxfId="1361">
      <pivotArea outline="0" fieldPosition="0">
        <references count="2">
          <reference field="1" count="1" selected="0">
            <x v="1985"/>
          </reference>
          <reference field="3" count="1" selected="0">
            <x v="9"/>
          </reference>
        </references>
      </pivotArea>
    </format>
    <format dxfId="1360">
      <pivotArea dataOnly="0" labelOnly="1" outline="0" fieldPosition="0">
        <references count="1">
          <reference field="1" count="1">
            <x v="1985"/>
          </reference>
        </references>
      </pivotArea>
    </format>
    <format dxfId="1359">
      <pivotArea dataOnly="0" labelOnly="1" outline="0" fieldPosition="0">
        <references count="2">
          <reference field="1" count="1" selected="0">
            <x v="1985"/>
          </reference>
          <reference field="3" count="1">
            <x v="9"/>
          </reference>
        </references>
      </pivotArea>
    </format>
    <format dxfId="1358">
      <pivotArea outline="0" fieldPosition="0">
        <references count="2">
          <reference field="1" count="1" selected="0">
            <x v="1998"/>
          </reference>
          <reference field="3" count="1" selected="0">
            <x v="3859"/>
          </reference>
        </references>
      </pivotArea>
    </format>
    <format dxfId="1357">
      <pivotArea dataOnly="0" labelOnly="1" outline="0" fieldPosition="0">
        <references count="1">
          <reference field="1" count="1">
            <x v="1998"/>
          </reference>
        </references>
      </pivotArea>
    </format>
    <format dxfId="1356">
      <pivotArea dataOnly="0" labelOnly="1" outline="0" fieldPosition="0">
        <references count="2">
          <reference field="1" count="1" selected="0">
            <x v="1998"/>
          </reference>
          <reference field="3" count="1">
            <x v="3859"/>
          </reference>
        </references>
      </pivotArea>
    </format>
    <format dxfId="1355">
      <pivotArea outline="0" fieldPosition="0">
        <references count="2">
          <reference field="1" count="1" selected="0">
            <x v="2001"/>
          </reference>
          <reference field="3" count="1" selected="0">
            <x v="3173"/>
          </reference>
        </references>
      </pivotArea>
    </format>
    <format dxfId="1354">
      <pivotArea dataOnly="0" labelOnly="1" outline="0" fieldPosition="0">
        <references count="1">
          <reference field="1" count="1">
            <x v="2001"/>
          </reference>
        </references>
      </pivotArea>
    </format>
    <format dxfId="1353">
      <pivotArea dataOnly="0" labelOnly="1" outline="0" fieldPosition="0">
        <references count="2">
          <reference field="1" count="1" selected="0">
            <x v="2001"/>
          </reference>
          <reference field="3" count="1">
            <x v="3173"/>
          </reference>
        </references>
      </pivotArea>
    </format>
    <format dxfId="1352">
      <pivotArea outline="0" fieldPosition="0">
        <references count="2">
          <reference field="1" count="1" selected="0">
            <x v="2003"/>
          </reference>
          <reference field="3" count="1" selected="0">
            <x v="3859"/>
          </reference>
        </references>
      </pivotArea>
    </format>
    <format dxfId="1351">
      <pivotArea dataOnly="0" labelOnly="1" outline="0" fieldPosition="0">
        <references count="1">
          <reference field="1" count="1">
            <x v="2003"/>
          </reference>
        </references>
      </pivotArea>
    </format>
    <format dxfId="1350">
      <pivotArea dataOnly="0" labelOnly="1" outline="0" fieldPosition="0">
        <references count="2">
          <reference field="1" count="1" selected="0">
            <x v="2003"/>
          </reference>
          <reference field="3" count="1">
            <x v="3859"/>
          </reference>
        </references>
      </pivotArea>
    </format>
    <format dxfId="1349">
      <pivotArea outline="0" fieldPosition="0">
        <references count="2">
          <reference field="1" count="1" selected="0">
            <x v="2005"/>
          </reference>
          <reference field="3" count="1" selected="0">
            <x v="3365"/>
          </reference>
        </references>
      </pivotArea>
    </format>
    <format dxfId="1348">
      <pivotArea dataOnly="0" labelOnly="1" outline="0" fieldPosition="0">
        <references count="1">
          <reference field="1" count="1">
            <x v="2005"/>
          </reference>
        </references>
      </pivotArea>
    </format>
    <format dxfId="1347">
      <pivotArea dataOnly="0" labelOnly="1" outline="0" fieldPosition="0">
        <references count="2">
          <reference field="1" count="1" selected="0">
            <x v="2005"/>
          </reference>
          <reference field="3" count="1">
            <x v="3365"/>
          </reference>
        </references>
      </pivotArea>
    </format>
    <format dxfId="1346">
      <pivotArea outline="0" fieldPosition="0">
        <references count="2">
          <reference field="1" count="1" selected="0">
            <x v="2008"/>
          </reference>
          <reference field="3" count="1" selected="0">
            <x v="9"/>
          </reference>
        </references>
      </pivotArea>
    </format>
    <format dxfId="1345">
      <pivotArea dataOnly="0" labelOnly="1" outline="0" fieldPosition="0">
        <references count="1">
          <reference field="1" count="1">
            <x v="2008"/>
          </reference>
        </references>
      </pivotArea>
    </format>
    <format dxfId="1344">
      <pivotArea dataOnly="0" labelOnly="1" outline="0" fieldPosition="0">
        <references count="2">
          <reference field="1" count="1" selected="0">
            <x v="2008"/>
          </reference>
          <reference field="3" count="1">
            <x v="9"/>
          </reference>
        </references>
      </pivotArea>
    </format>
    <format dxfId="1343">
      <pivotArea outline="0" fieldPosition="0">
        <references count="2">
          <reference field="1" count="1" selected="0">
            <x v="2013"/>
          </reference>
          <reference field="3" count="1" selected="0">
            <x v="3859"/>
          </reference>
        </references>
      </pivotArea>
    </format>
    <format dxfId="1342">
      <pivotArea dataOnly="0" labelOnly="1" outline="0" fieldPosition="0">
        <references count="1">
          <reference field="1" count="1">
            <x v="2013"/>
          </reference>
        </references>
      </pivotArea>
    </format>
    <format dxfId="1341">
      <pivotArea dataOnly="0" labelOnly="1" outline="0" fieldPosition="0">
        <references count="2">
          <reference field="1" count="1" selected="0">
            <x v="2013"/>
          </reference>
          <reference field="3" count="1">
            <x v="3859"/>
          </reference>
        </references>
      </pivotArea>
    </format>
    <format dxfId="1340">
      <pivotArea outline="0" fieldPosition="0">
        <references count="2">
          <reference field="1" count="1" selected="0">
            <x v="2015"/>
          </reference>
          <reference field="3" count="1" selected="0">
            <x v="3173"/>
          </reference>
        </references>
      </pivotArea>
    </format>
    <format dxfId="1339">
      <pivotArea dataOnly="0" labelOnly="1" outline="0" fieldPosition="0">
        <references count="1">
          <reference field="1" count="1">
            <x v="2015"/>
          </reference>
        </references>
      </pivotArea>
    </format>
    <format dxfId="1338">
      <pivotArea dataOnly="0" labelOnly="1" outline="0" fieldPosition="0">
        <references count="2">
          <reference field="1" count="1" selected="0">
            <x v="2015"/>
          </reference>
          <reference field="3" count="1">
            <x v="3173"/>
          </reference>
        </references>
      </pivotArea>
    </format>
    <format dxfId="1337">
      <pivotArea outline="0" fieldPosition="0">
        <references count="2">
          <reference field="1" count="1" selected="0">
            <x v="2017"/>
          </reference>
          <reference field="3" count="1" selected="0">
            <x v="3859"/>
          </reference>
        </references>
      </pivotArea>
    </format>
    <format dxfId="1336">
      <pivotArea dataOnly="0" labelOnly="1" outline="0" fieldPosition="0">
        <references count="1">
          <reference field="1" count="1">
            <x v="2017"/>
          </reference>
        </references>
      </pivotArea>
    </format>
    <format dxfId="1335">
      <pivotArea dataOnly="0" labelOnly="1" outline="0" fieldPosition="0">
        <references count="2">
          <reference field="1" count="1" selected="0">
            <x v="2017"/>
          </reference>
          <reference field="3" count="1">
            <x v="3859"/>
          </reference>
        </references>
      </pivotArea>
    </format>
    <format dxfId="1334">
      <pivotArea outline="0" fieldPosition="0">
        <references count="2">
          <reference field="1" count="1" selected="0">
            <x v="2019"/>
          </reference>
          <reference field="3" count="1" selected="0">
            <x v="3365"/>
          </reference>
        </references>
      </pivotArea>
    </format>
    <format dxfId="1333">
      <pivotArea dataOnly="0" labelOnly="1" outline="0" fieldPosition="0">
        <references count="1">
          <reference field="1" count="1">
            <x v="2019"/>
          </reference>
        </references>
      </pivotArea>
    </format>
    <format dxfId="1332">
      <pivotArea dataOnly="0" labelOnly="1" outline="0" fieldPosition="0">
        <references count="2">
          <reference field="1" count="1" selected="0">
            <x v="2019"/>
          </reference>
          <reference field="3" count="1">
            <x v="3365"/>
          </reference>
        </references>
      </pivotArea>
    </format>
    <format dxfId="1331">
      <pivotArea outline="0" fieldPosition="0">
        <references count="2">
          <reference field="1" count="1" selected="0">
            <x v="2022"/>
          </reference>
          <reference field="3" count="1" selected="0">
            <x v="9"/>
          </reference>
        </references>
      </pivotArea>
    </format>
    <format dxfId="1330">
      <pivotArea dataOnly="0" labelOnly="1" outline="0" fieldPosition="0">
        <references count="1">
          <reference field="1" count="1">
            <x v="2022"/>
          </reference>
        </references>
      </pivotArea>
    </format>
    <format dxfId="1329">
      <pivotArea dataOnly="0" labelOnly="1" outline="0" fieldPosition="0">
        <references count="2">
          <reference field="1" count="1" selected="0">
            <x v="2022"/>
          </reference>
          <reference field="3" count="1">
            <x v="9"/>
          </reference>
        </references>
      </pivotArea>
    </format>
    <format dxfId="1328">
      <pivotArea outline="0" fieldPosition="0">
        <references count="2">
          <reference field="1" count="1" selected="0">
            <x v="2027"/>
          </reference>
          <reference field="3" count="1" selected="0">
            <x v="3859"/>
          </reference>
        </references>
      </pivotArea>
    </format>
    <format dxfId="1327">
      <pivotArea dataOnly="0" labelOnly="1" outline="0" fieldPosition="0">
        <references count="1">
          <reference field="1" count="1">
            <x v="2027"/>
          </reference>
        </references>
      </pivotArea>
    </format>
    <format dxfId="1326">
      <pivotArea dataOnly="0" labelOnly="1" outline="0" fieldPosition="0">
        <references count="2">
          <reference field="1" count="1" selected="0">
            <x v="2027"/>
          </reference>
          <reference field="3" count="1">
            <x v="3859"/>
          </reference>
        </references>
      </pivotArea>
    </format>
    <format dxfId="1325">
      <pivotArea outline="0" fieldPosition="0">
        <references count="2">
          <reference field="1" count="1" selected="0">
            <x v="2029"/>
          </reference>
          <reference field="3" count="1" selected="0">
            <x v="3173"/>
          </reference>
        </references>
      </pivotArea>
    </format>
    <format dxfId="1324">
      <pivotArea dataOnly="0" labelOnly="1" outline="0" fieldPosition="0">
        <references count="1">
          <reference field="1" count="1">
            <x v="2029"/>
          </reference>
        </references>
      </pivotArea>
    </format>
    <format dxfId="1323">
      <pivotArea dataOnly="0" labelOnly="1" outline="0" fieldPosition="0">
        <references count="2">
          <reference field="1" count="1" selected="0">
            <x v="2029"/>
          </reference>
          <reference field="3" count="1">
            <x v="3173"/>
          </reference>
        </references>
      </pivotArea>
    </format>
    <format dxfId="1322">
      <pivotArea outline="0" fieldPosition="0">
        <references count="2">
          <reference field="1" count="1" selected="0">
            <x v="2031"/>
          </reference>
          <reference field="3" count="1" selected="0">
            <x v="3859"/>
          </reference>
        </references>
      </pivotArea>
    </format>
    <format dxfId="1321">
      <pivotArea dataOnly="0" labelOnly="1" outline="0" fieldPosition="0">
        <references count="1">
          <reference field="1" count="1">
            <x v="2031"/>
          </reference>
        </references>
      </pivotArea>
    </format>
    <format dxfId="1320">
      <pivotArea dataOnly="0" labelOnly="1" outline="0" fieldPosition="0">
        <references count="2">
          <reference field="1" count="1" selected="0">
            <x v="2031"/>
          </reference>
          <reference field="3" count="1">
            <x v="3859"/>
          </reference>
        </references>
      </pivotArea>
    </format>
    <format dxfId="1319">
      <pivotArea outline="0" fieldPosition="0">
        <references count="2">
          <reference field="1" count="1" selected="0">
            <x v="2033"/>
          </reference>
          <reference field="3" count="1" selected="0">
            <x v="3365"/>
          </reference>
        </references>
      </pivotArea>
    </format>
    <format dxfId="1318">
      <pivotArea dataOnly="0" labelOnly="1" outline="0" fieldPosition="0">
        <references count="1">
          <reference field="1" count="1">
            <x v="2033"/>
          </reference>
        </references>
      </pivotArea>
    </format>
    <format dxfId="1317">
      <pivotArea dataOnly="0" labelOnly="1" outline="0" fieldPosition="0">
        <references count="2">
          <reference field="1" count="1" selected="0">
            <x v="2033"/>
          </reference>
          <reference field="3" count="1">
            <x v="3365"/>
          </reference>
        </references>
      </pivotArea>
    </format>
    <format dxfId="1316">
      <pivotArea outline="0" fieldPosition="0">
        <references count="2">
          <reference field="1" count="1" selected="0">
            <x v="2036"/>
          </reference>
          <reference field="3" count="1" selected="0">
            <x v="9"/>
          </reference>
        </references>
      </pivotArea>
    </format>
    <format dxfId="1315">
      <pivotArea dataOnly="0" labelOnly="1" outline="0" fieldPosition="0">
        <references count="1">
          <reference field="1" count="1">
            <x v="2036"/>
          </reference>
        </references>
      </pivotArea>
    </format>
    <format dxfId="1314">
      <pivotArea dataOnly="0" labelOnly="1" outline="0" fieldPosition="0">
        <references count="2">
          <reference field="1" count="1" selected="0">
            <x v="2036"/>
          </reference>
          <reference field="3" count="1">
            <x v="9"/>
          </reference>
        </references>
      </pivotArea>
    </format>
    <format dxfId="1313">
      <pivotArea outline="0" fieldPosition="0">
        <references count="2">
          <reference field="1" count="1" selected="0">
            <x v="2042"/>
          </reference>
          <reference field="3" count="1" selected="0">
            <x v="3859"/>
          </reference>
        </references>
      </pivotArea>
    </format>
    <format dxfId="1312">
      <pivotArea dataOnly="0" labelOnly="1" outline="0" fieldPosition="0">
        <references count="1">
          <reference field="1" count="1">
            <x v="2042"/>
          </reference>
        </references>
      </pivotArea>
    </format>
    <format dxfId="1311">
      <pivotArea dataOnly="0" labelOnly="1" outline="0" fieldPosition="0">
        <references count="2">
          <reference field="1" count="1" selected="0">
            <x v="2042"/>
          </reference>
          <reference field="3" count="1">
            <x v="3859"/>
          </reference>
        </references>
      </pivotArea>
    </format>
    <format dxfId="1310">
      <pivotArea outline="0" fieldPosition="0">
        <references count="2">
          <reference field="1" count="1" selected="0">
            <x v="2044"/>
          </reference>
          <reference field="3" count="1" selected="0">
            <x v="3173"/>
          </reference>
        </references>
      </pivotArea>
    </format>
    <format dxfId="1309">
      <pivotArea dataOnly="0" labelOnly="1" outline="0" fieldPosition="0">
        <references count="1">
          <reference field="1" count="1">
            <x v="2044"/>
          </reference>
        </references>
      </pivotArea>
    </format>
    <format dxfId="1308">
      <pivotArea dataOnly="0" labelOnly="1" outline="0" fieldPosition="0">
        <references count="2">
          <reference field="1" count="1" selected="0">
            <x v="2044"/>
          </reference>
          <reference field="3" count="1">
            <x v="3173"/>
          </reference>
        </references>
      </pivotArea>
    </format>
    <format dxfId="1307">
      <pivotArea outline="0" fieldPosition="0">
        <references count="2">
          <reference field="1" count="1" selected="0">
            <x v="2046"/>
          </reference>
          <reference field="3" count="1" selected="0">
            <x v="3859"/>
          </reference>
        </references>
      </pivotArea>
    </format>
    <format dxfId="1306">
      <pivotArea dataOnly="0" labelOnly="1" outline="0" fieldPosition="0">
        <references count="1">
          <reference field="1" count="1">
            <x v="2046"/>
          </reference>
        </references>
      </pivotArea>
    </format>
    <format dxfId="1305">
      <pivotArea dataOnly="0" labelOnly="1" outline="0" fieldPosition="0">
        <references count="2">
          <reference field="1" count="1" selected="0">
            <x v="2046"/>
          </reference>
          <reference field="3" count="1">
            <x v="3859"/>
          </reference>
        </references>
      </pivotArea>
    </format>
    <format dxfId="1304">
      <pivotArea outline="0" fieldPosition="0">
        <references count="2">
          <reference field="1" count="1" selected="0">
            <x v="2048"/>
          </reference>
          <reference field="3" count="1" selected="0">
            <x v="3365"/>
          </reference>
        </references>
      </pivotArea>
    </format>
    <format dxfId="1303">
      <pivotArea dataOnly="0" labelOnly="1" outline="0" fieldPosition="0">
        <references count="1">
          <reference field="1" count="1">
            <x v="2048"/>
          </reference>
        </references>
      </pivotArea>
    </format>
    <format dxfId="1302">
      <pivotArea dataOnly="0" labelOnly="1" outline="0" fieldPosition="0">
        <references count="2">
          <reference field="1" count="1" selected="0">
            <x v="2048"/>
          </reference>
          <reference field="3" count="1">
            <x v="3365"/>
          </reference>
        </references>
      </pivotArea>
    </format>
    <format dxfId="1301">
      <pivotArea outline="0" fieldPosition="0">
        <references count="2">
          <reference field="1" count="1" selected="0">
            <x v="2051"/>
          </reference>
          <reference field="3" count="1" selected="0">
            <x v="9"/>
          </reference>
        </references>
      </pivotArea>
    </format>
    <format dxfId="1300">
      <pivotArea dataOnly="0" labelOnly="1" outline="0" fieldPosition="0">
        <references count="1">
          <reference field="1" count="1">
            <x v="2051"/>
          </reference>
        </references>
      </pivotArea>
    </format>
    <format dxfId="1299">
      <pivotArea dataOnly="0" labelOnly="1" outline="0" fieldPosition="0">
        <references count="2">
          <reference field="1" count="1" selected="0">
            <x v="2051"/>
          </reference>
          <reference field="3" count="1">
            <x v="9"/>
          </reference>
        </references>
      </pivotArea>
    </format>
    <format dxfId="1298">
      <pivotArea outline="0" fieldPosition="0">
        <references count="2">
          <reference field="1" count="1" selected="0">
            <x v="2056"/>
          </reference>
          <reference field="3" count="1" selected="0">
            <x v="3859"/>
          </reference>
        </references>
      </pivotArea>
    </format>
    <format dxfId="1297">
      <pivotArea dataOnly="0" labelOnly="1" outline="0" fieldPosition="0">
        <references count="1">
          <reference field="1" count="1">
            <x v="2056"/>
          </reference>
        </references>
      </pivotArea>
    </format>
    <format dxfId="1296">
      <pivotArea dataOnly="0" labelOnly="1" outline="0" fieldPosition="0">
        <references count="2">
          <reference field="1" count="1" selected="0">
            <x v="2056"/>
          </reference>
          <reference field="3" count="1">
            <x v="3859"/>
          </reference>
        </references>
      </pivotArea>
    </format>
    <format dxfId="1295">
      <pivotArea outline="0" fieldPosition="0">
        <references count="2">
          <reference field="1" count="1" selected="0">
            <x v="2058"/>
          </reference>
          <reference field="3" count="1" selected="0">
            <x v="3173"/>
          </reference>
        </references>
      </pivotArea>
    </format>
    <format dxfId="1294">
      <pivotArea dataOnly="0" labelOnly="1" outline="0" fieldPosition="0">
        <references count="1">
          <reference field="1" count="1">
            <x v="2058"/>
          </reference>
        </references>
      </pivotArea>
    </format>
    <format dxfId="1293">
      <pivotArea dataOnly="0" labelOnly="1" outline="0" fieldPosition="0">
        <references count="2">
          <reference field="1" count="1" selected="0">
            <x v="2058"/>
          </reference>
          <reference field="3" count="1">
            <x v="3173"/>
          </reference>
        </references>
      </pivotArea>
    </format>
    <format dxfId="1292">
      <pivotArea outline="0" fieldPosition="0">
        <references count="2">
          <reference field="1" count="1" selected="0">
            <x v="2060"/>
          </reference>
          <reference field="3" count="1" selected="0">
            <x v="3859"/>
          </reference>
        </references>
      </pivotArea>
    </format>
    <format dxfId="1291">
      <pivotArea dataOnly="0" labelOnly="1" outline="0" fieldPosition="0">
        <references count="1">
          <reference field="1" count="1">
            <x v="2060"/>
          </reference>
        </references>
      </pivotArea>
    </format>
    <format dxfId="1290">
      <pivotArea dataOnly="0" labelOnly="1" outline="0" fieldPosition="0">
        <references count="2">
          <reference field="1" count="1" selected="0">
            <x v="2060"/>
          </reference>
          <reference field="3" count="1">
            <x v="3859"/>
          </reference>
        </references>
      </pivotArea>
    </format>
    <format dxfId="1289">
      <pivotArea outline="0" fieldPosition="0">
        <references count="2">
          <reference field="1" count="1" selected="0">
            <x v="2062"/>
          </reference>
          <reference field="3" count="1" selected="0">
            <x v="3365"/>
          </reference>
        </references>
      </pivotArea>
    </format>
    <format dxfId="1288">
      <pivotArea dataOnly="0" labelOnly="1" outline="0" fieldPosition="0">
        <references count="1">
          <reference field="1" count="1">
            <x v="2062"/>
          </reference>
        </references>
      </pivotArea>
    </format>
    <format dxfId="1287">
      <pivotArea dataOnly="0" labelOnly="1" outline="0" fieldPosition="0">
        <references count="2">
          <reference field="1" count="1" selected="0">
            <x v="2062"/>
          </reference>
          <reference field="3" count="1">
            <x v="3365"/>
          </reference>
        </references>
      </pivotArea>
    </format>
    <format dxfId="1286">
      <pivotArea outline="0" fieldPosition="0">
        <references count="2">
          <reference field="1" count="1" selected="0">
            <x v="2065"/>
          </reference>
          <reference field="3" count="1" selected="0">
            <x v="9"/>
          </reference>
        </references>
      </pivotArea>
    </format>
    <format dxfId="1285">
      <pivotArea dataOnly="0" labelOnly="1" outline="0" fieldPosition="0">
        <references count="1">
          <reference field="1" count="1">
            <x v="2065"/>
          </reference>
        </references>
      </pivotArea>
    </format>
    <format dxfId="1284">
      <pivotArea dataOnly="0" labelOnly="1" outline="0" fieldPosition="0">
        <references count="2">
          <reference field="1" count="1" selected="0">
            <x v="2065"/>
          </reference>
          <reference field="3" count="1">
            <x v="9"/>
          </reference>
        </references>
      </pivotArea>
    </format>
    <format dxfId="1283">
      <pivotArea outline="0" fieldPosition="0">
        <references count="2">
          <reference field="1" count="1" selected="0">
            <x v="2070"/>
          </reference>
          <reference field="3" count="1" selected="0">
            <x v="3859"/>
          </reference>
        </references>
      </pivotArea>
    </format>
    <format dxfId="1282">
      <pivotArea dataOnly="0" labelOnly="1" outline="0" fieldPosition="0">
        <references count="1">
          <reference field="1" count="1">
            <x v="2070"/>
          </reference>
        </references>
      </pivotArea>
    </format>
    <format dxfId="1281">
      <pivotArea dataOnly="0" labelOnly="1" outline="0" fieldPosition="0">
        <references count="2">
          <reference field="1" count="1" selected="0">
            <x v="2070"/>
          </reference>
          <reference field="3" count="1">
            <x v="3859"/>
          </reference>
        </references>
      </pivotArea>
    </format>
    <format dxfId="1280">
      <pivotArea outline="0" fieldPosition="0">
        <references count="2">
          <reference field="1" count="1" selected="0">
            <x v="2072"/>
          </reference>
          <reference field="3" count="1" selected="0">
            <x v="3173"/>
          </reference>
        </references>
      </pivotArea>
    </format>
    <format dxfId="1279">
      <pivotArea dataOnly="0" labelOnly="1" outline="0" fieldPosition="0">
        <references count="1">
          <reference field="1" count="1">
            <x v="2072"/>
          </reference>
        </references>
      </pivotArea>
    </format>
    <format dxfId="1278">
      <pivotArea dataOnly="0" labelOnly="1" outline="0" fieldPosition="0">
        <references count="2">
          <reference field="1" count="1" selected="0">
            <x v="2072"/>
          </reference>
          <reference field="3" count="1">
            <x v="3173"/>
          </reference>
        </references>
      </pivotArea>
    </format>
    <format dxfId="1277">
      <pivotArea outline="0" fieldPosition="0">
        <references count="2">
          <reference field="1" count="1" selected="0">
            <x v="2074"/>
          </reference>
          <reference field="3" count="1" selected="0">
            <x v="3859"/>
          </reference>
        </references>
      </pivotArea>
    </format>
    <format dxfId="1276">
      <pivotArea dataOnly="0" labelOnly="1" outline="0" fieldPosition="0">
        <references count="1">
          <reference field="1" count="1">
            <x v="2074"/>
          </reference>
        </references>
      </pivotArea>
    </format>
    <format dxfId="1275">
      <pivotArea dataOnly="0" labelOnly="1" outline="0" fieldPosition="0">
        <references count="2">
          <reference field="1" count="1" selected="0">
            <x v="2074"/>
          </reference>
          <reference field="3" count="1">
            <x v="3859"/>
          </reference>
        </references>
      </pivotArea>
    </format>
    <format dxfId="1274">
      <pivotArea outline="0" fieldPosition="0">
        <references count="2">
          <reference field="1" count="1" selected="0">
            <x v="2076"/>
          </reference>
          <reference field="3" count="1" selected="0">
            <x v="3365"/>
          </reference>
        </references>
      </pivotArea>
    </format>
    <format dxfId="1273">
      <pivotArea dataOnly="0" labelOnly="1" outline="0" fieldPosition="0">
        <references count="1">
          <reference field="1" count="1">
            <x v="2076"/>
          </reference>
        </references>
      </pivotArea>
    </format>
    <format dxfId="1272">
      <pivotArea dataOnly="0" labelOnly="1" outline="0" fieldPosition="0">
        <references count="2">
          <reference field="1" count="1" selected="0">
            <x v="2076"/>
          </reference>
          <reference field="3" count="1">
            <x v="3365"/>
          </reference>
        </references>
      </pivotArea>
    </format>
    <format dxfId="1271">
      <pivotArea outline="0" fieldPosition="0">
        <references count="2">
          <reference field="1" count="1" selected="0">
            <x v="2079"/>
          </reference>
          <reference field="3" count="1" selected="0">
            <x v="9"/>
          </reference>
        </references>
      </pivotArea>
    </format>
    <format dxfId="1270">
      <pivotArea dataOnly="0" labelOnly="1" outline="0" fieldPosition="0">
        <references count="1">
          <reference field="1" count="1">
            <x v="2079"/>
          </reference>
        </references>
      </pivotArea>
    </format>
    <format dxfId="1269">
      <pivotArea dataOnly="0" labelOnly="1" outline="0" fieldPosition="0">
        <references count="2">
          <reference field="1" count="1" selected="0">
            <x v="2079"/>
          </reference>
          <reference field="3" count="1">
            <x v="9"/>
          </reference>
        </references>
      </pivotArea>
    </format>
    <format dxfId="1268">
      <pivotArea outline="0" fieldPosition="0">
        <references count="2">
          <reference field="1" count="1" selected="0">
            <x v="2084"/>
          </reference>
          <reference field="3" count="1" selected="0">
            <x v="3859"/>
          </reference>
        </references>
      </pivotArea>
    </format>
    <format dxfId="1267">
      <pivotArea dataOnly="0" labelOnly="1" outline="0" fieldPosition="0">
        <references count="1">
          <reference field="1" count="1">
            <x v="2084"/>
          </reference>
        </references>
      </pivotArea>
    </format>
    <format dxfId="1266">
      <pivotArea dataOnly="0" labelOnly="1" outline="0" fieldPosition="0">
        <references count="2">
          <reference field="1" count="1" selected="0">
            <x v="2084"/>
          </reference>
          <reference field="3" count="1">
            <x v="3859"/>
          </reference>
        </references>
      </pivotArea>
    </format>
    <format dxfId="1265">
      <pivotArea outline="0" fieldPosition="0">
        <references count="2">
          <reference field="1" count="1" selected="0">
            <x v="2086"/>
          </reference>
          <reference field="3" count="1" selected="0">
            <x v="3173"/>
          </reference>
        </references>
      </pivotArea>
    </format>
    <format dxfId="1264">
      <pivotArea dataOnly="0" labelOnly="1" outline="0" fieldPosition="0">
        <references count="1">
          <reference field="1" count="1">
            <x v="2086"/>
          </reference>
        </references>
      </pivotArea>
    </format>
    <format dxfId="1263">
      <pivotArea dataOnly="0" labelOnly="1" outline="0" fieldPosition="0">
        <references count="2">
          <reference field="1" count="1" selected="0">
            <x v="2086"/>
          </reference>
          <reference field="3" count="1">
            <x v="3173"/>
          </reference>
        </references>
      </pivotArea>
    </format>
    <format dxfId="1262">
      <pivotArea outline="0" fieldPosition="0">
        <references count="2">
          <reference field="1" count="1" selected="0">
            <x v="2088"/>
          </reference>
          <reference field="3" count="1" selected="0">
            <x v="3859"/>
          </reference>
        </references>
      </pivotArea>
    </format>
    <format dxfId="1261">
      <pivotArea dataOnly="0" labelOnly="1" outline="0" fieldPosition="0">
        <references count="1">
          <reference field="1" count="1">
            <x v="2088"/>
          </reference>
        </references>
      </pivotArea>
    </format>
    <format dxfId="1260">
      <pivotArea dataOnly="0" labelOnly="1" outline="0" fieldPosition="0">
        <references count="2">
          <reference field="1" count="1" selected="0">
            <x v="2088"/>
          </reference>
          <reference field="3" count="1">
            <x v="3859"/>
          </reference>
        </references>
      </pivotArea>
    </format>
    <format dxfId="1259">
      <pivotArea outline="0" fieldPosition="0">
        <references count="2">
          <reference field="1" count="1" selected="0">
            <x v="2090"/>
          </reference>
          <reference field="3" count="1" selected="0">
            <x v="3365"/>
          </reference>
        </references>
      </pivotArea>
    </format>
    <format dxfId="1258">
      <pivotArea dataOnly="0" labelOnly="1" outline="0" fieldPosition="0">
        <references count="1">
          <reference field="1" count="1">
            <x v="2090"/>
          </reference>
        </references>
      </pivotArea>
    </format>
    <format dxfId="1257">
      <pivotArea dataOnly="0" labelOnly="1" outline="0" fieldPosition="0">
        <references count="2">
          <reference field="1" count="1" selected="0">
            <x v="2090"/>
          </reference>
          <reference field="3" count="1">
            <x v="3365"/>
          </reference>
        </references>
      </pivotArea>
    </format>
    <format dxfId="1256">
      <pivotArea outline="0" fieldPosition="0">
        <references count="2">
          <reference field="1" count="1" selected="0">
            <x v="2093"/>
          </reference>
          <reference field="3" count="1" selected="0">
            <x v="9"/>
          </reference>
        </references>
      </pivotArea>
    </format>
    <format dxfId="1255">
      <pivotArea dataOnly="0" labelOnly="1" outline="0" fieldPosition="0">
        <references count="1">
          <reference field="1" count="1">
            <x v="2093"/>
          </reference>
        </references>
      </pivotArea>
    </format>
    <format dxfId="1254">
      <pivotArea dataOnly="0" labelOnly="1" outline="0" fieldPosition="0">
        <references count="2">
          <reference field="1" count="1" selected="0">
            <x v="2093"/>
          </reference>
          <reference field="3" count="1">
            <x v="9"/>
          </reference>
        </references>
      </pivotArea>
    </format>
    <format dxfId="1253">
      <pivotArea outline="0" fieldPosition="0">
        <references count="2">
          <reference field="1" count="1" selected="0">
            <x v="2098"/>
          </reference>
          <reference field="3" count="1" selected="0">
            <x v="3859"/>
          </reference>
        </references>
      </pivotArea>
    </format>
    <format dxfId="1252">
      <pivotArea dataOnly="0" labelOnly="1" outline="0" fieldPosition="0">
        <references count="1">
          <reference field="1" count="1">
            <x v="2098"/>
          </reference>
        </references>
      </pivotArea>
    </format>
    <format dxfId="1251">
      <pivotArea dataOnly="0" labelOnly="1" outline="0" fieldPosition="0">
        <references count="2">
          <reference field="1" count="1" selected="0">
            <x v="2098"/>
          </reference>
          <reference field="3" count="1">
            <x v="3859"/>
          </reference>
        </references>
      </pivotArea>
    </format>
    <format dxfId="1250">
      <pivotArea outline="0" fieldPosition="0">
        <references count="2">
          <reference field="1" count="1" selected="0">
            <x v="2100"/>
          </reference>
          <reference field="3" count="1" selected="0">
            <x v="3173"/>
          </reference>
        </references>
      </pivotArea>
    </format>
    <format dxfId="1249">
      <pivotArea dataOnly="0" labelOnly="1" outline="0" fieldPosition="0">
        <references count="1">
          <reference field="1" count="1">
            <x v="2100"/>
          </reference>
        </references>
      </pivotArea>
    </format>
    <format dxfId="1248">
      <pivotArea dataOnly="0" labelOnly="1" outline="0" fieldPosition="0">
        <references count="2">
          <reference field="1" count="1" selected="0">
            <x v="2100"/>
          </reference>
          <reference field="3" count="1">
            <x v="3173"/>
          </reference>
        </references>
      </pivotArea>
    </format>
    <format dxfId="1247">
      <pivotArea outline="0" fieldPosition="0">
        <references count="2">
          <reference field="1" count="1" selected="0">
            <x v="2102"/>
          </reference>
          <reference field="3" count="1" selected="0">
            <x v="3859"/>
          </reference>
        </references>
      </pivotArea>
    </format>
    <format dxfId="1246">
      <pivotArea dataOnly="0" labelOnly="1" outline="0" fieldPosition="0">
        <references count="1">
          <reference field="1" count="1">
            <x v="2102"/>
          </reference>
        </references>
      </pivotArea>
    </format>
    <format dxfId="1245">
      <pivotArea dataOnly="0" labelOnly="1" outline="0" fieldPosition="0">
        <references count="2">
          <reference field="1" count="1" selected="0">
            <x v="2102"/>
          </reference>
          <reference field="3" count="1">
            <x v="3859"/>
          </reference>
        </references>
      </pivotArea>
    </format>
    <format dxfId="1244">
      <pivotArea outline="0" fieldPosition="0">
        <references count="2">
          <reference field="1" count="1" selected="0">
            <x v="2104"/>
          </reference>
          <reference field="3" count="1" selected="0">
            <x v="3365"/>
          </reference>
        </references>
      </pivotArea>
    </format>
    <format dxfId="1243">
      <pivotArea dataOnly="0" labelOnly="1" outline="0" fieldPosition="0">
        <references count="1">
          <reference field="1" count="1">
            <x v="2104"/>
          </reference>
        </references>
      </pivotArea>
    </format>
    <format dxfId="1242">
      <pivotArea dataOnly="0" labelOnly="1" outline="0" fieldPosition="0">
        <references count="2">
          <reference field="1" count="1" selected="0">
            <x v="2104"/>
          </reference>
          <reference field="3" count="1">
            <x v="3365"/>
          </reference>
        </references>
      </pivotArea>
    </format>
    <format dxfId="1241">
      <pivotArea outline="0" fieldPosition="0">
        <references count="2">
          <reference field="1" count="1" selected="0">
            <x v="2107"/>
          </reference>
          <reference field="3" count="1" selected="0">
            <x v="9"/>
          </reference>
        </references>
      </pivotArea>
    </format>
    <format dxfId="1240">
      <pivotArea dataOnly="0" labelOnly="1" outline="0" fieldPosition="0">
        <references count="1">
          <reference field="1" count="1">
            <x v="2107"/>
          </reference>
        </references>
      </pivotArea>
    </format>
    <format dxfId="1239">
      <pivotArea dataOnly="0" labelOnly="1" outline="0" fieldPosition="0">
        <references count="2">
          <reference field="1" count="1" selected="0">
            <x v="2107"/>
          </reference>
          <reference field="3" count="1">
            <x v="9"/>
          </reference>
        </references>
      </pivotArea>
    </format>
    <format dxfId="1238">
      <pivotArea outline="0" fieldPosition="0">
        <references count="2">
          <reference field="1" count="1" selected="0">
            <x v="2112"/>
          </reference>
          <reference field="3" count="1" selected="0">
            <x v="3859"/>
          </reference>
        </references>
      </pivotArea>
    </format>
    <format dxfId="1237">
      <pivotArea dataOnly="0" labelOnly="1" outline="0" fieldPosition="0">
        <references count="1">
          <reference field="1" count="1">
            <x v="2112"/>
          </reference>
        </references>
      </pivotArea>
    </format>
    <format dxfId="1236">
      <pivotArea dataOnly="0" labelOnly="1" outline="0" fieldPosition="0">
        <references count="2">
          <reference field="1" count="1" selected="0">
            <x v="2112"/>
          </reference>
          <reference field="3" count="1">
            <x v="3859"/>
          </reference>
        </references>
      </pivotArea>
    </format>
    <format dxfId="1235">
      <pivotArea outline="0" fieldPosition="0">
        <references count="2">
          <reference field="1" count="1" selected="0">
            <x v="2114"/>
          </reference>
          <reference field="3" count="1" selected="0">
            <x v="3173"/>
          </reference>
        </references>
      </pivotArea>
    </format>
    <format dxfId="1234">
      <pivotArea dataOnly="0" labelOnly="1" outline="0" fieldPosition="0">
        <references count="1">
          <reference field="1" count="1">
            <x v="2114"/>
          </reference>
        </references>
      </pivotArea>
    </format>
    <format dxfId="1233">
      <pivotArea dataOnly="0" labelOnly="1" outline="0" fieldPosition="0">
        <references count="2">
          <reference field="1" count="1" selected="0">
            <x v="2114"/>
          </reference>
          <reference field="3" count="1">
            <x v="3173"/>
          </reference>
        </references>
      </pivotArea>
    </format>
    <format dxfId="1232">
      <pivotArea outline="0" fieldPosition="0">
        <references count="2">
          <reference field="1" count="1" selected="0">
            <x v="2116"/>
          </reference>
          <reference field="3" count="1" selected="0">
            <x v="3859"/>
          </reference>
        </references>
      </pivotArea>
    </format>
    <format dxfId="1231">
      <pivotArea dataOnly="0" labelOnly="1" outline="0" fieldPosition="0">
        <references count="1">
          <reference field="1" count="1">
            <x v="2116"/>
          </reference>
        </references>
      </pivotArea>
    </format>
    <format dxfId="1230">
      <pivotArea dataOnly="0" labelOnly="1" outline="0" fieldPosition="0">
        <references count="2">
          <reference field="1" count="1" selected="0">
            <x v="2116"/>
          </reference>
          <reference field="3" count="1">
            <x v="3859"/>
          </reference>
        </references>
      </pivotArea>
    </format>
    <format dxfId="1229">
      <pivotArea outline="0" fieldPosition="0">
        <references count="2">
          <reference field="1" count="1" selected="0">
            <x v="2118"/>
          </reference>
          <reference field="3" count="1" selected="0">
            <x v="3365"/>
          </reference>
        </references>
      </pivotArea>
    </format>
    <format dxfId="1228">
      <pivotArea dataOnly="0" labelOnly="1" outline="0" fieldPosition="0">
        <references count="1">
          <reference field="1" count="1">
            <x v="2118"/>
          </reference>
        </references>
      </pivotArea>
    </format>
    <format dxfId="1227">
      <pivotArea dataOnly="0" labelOnly="1" outline="0" fieldPosition="0">
        <references count="2">
          <reference field="1" count="1" selected="0">
            <x v="2118"/>
          </reference>
          <reference field="3" count="1">
            <x v="3365"/>
          </reference>
        </references>
      </pivotArea>
    </format>
    <format dxfId="1226">
      <pivotArea outline="0" fieldPosition="0">
        <references count="2">
          <reference field="1" count="1" selected="0">
            <x v="2146"/>
          </reference>
          <reference field="3" count="1" selected="0">
            <x v="9"/>
          </reference>
        </references>
      </pivotArea>
    </format>
    <format dxfId="1225">
      <pivotArea dataOnly="0" labelOnly="1" outline="0" fieldPosition="0">
        <references count="1">
          <reference field="1" count="1">
            <x v="2146"/>
          </reference>
        </references>
      </pivotArea>
    </format>
    <format dxfId="1224">
      <pivotArea dataOnly="0" labelOnly="1" outline="0" fieldPosition="0">
        <references count="2">
          <reference field="1" count="1" selected="0">
            <x v="2146"/>
          </reference>
          <reference field="3" count="1">
            <x v="9"/>
          </reference>
        </references>
      </pivotArea>
    </format>
    <format dxfId="1223">
      <pivotArea outline="0" fieldPosition="0">
        <references count="2">
          <reference field="1" count="1" selected="0">
            <x v="2151"/>
          </reference>
          <reference field="3" count="1" selected="0">
            <x v="3859"/>
          </reference>
        </references>
      </pivotArea>
    </format>
    <format dxfId="1222">
      <pivotArea dataOnly="0" labelOnly="1" outline="0" fieldPosition="0">
        <references count="1">
          <reference field="1" count="1">
            <x v="2151"/>
          </reference>
        </references>
      </pivotArea>
    </format>
    <format dxfId="1221">
      <pivotArea dataOnly="0" labelOnly="1" outline="0" fieldPosition="0">
        <references count="2">
          <reference field="1" count="1" selected="0">
            <x v="2151"/>
          </reference>
          <reference field="3" count="1">
            <x v="3859"/>
          </reference>
        </references>
      </pivotArea>
    </format>
    <format dxfId="1220">
      <pivotArea outline="0" fieldPosition="0">
        <references count="2">
          <reference field="1" count="1" selected="0">
            <x v="2154"/>
          </reference>
          <reference field="3" count="1" selected="0">
            <x v="3173"/>
          </reference>
        </references>
      </pivotArea>
    </format>
    <format dxfId="1219">
      <pivotArea dataOnly="0" labelOnly="1" outline="0" fieldPosition="0">
        <references count="1">
          <reference field="1" count="1">
            <x v="2154"/>
          </reference>
        </references>
      </pivotArea>
    </format>
    <format dxfId="1218">
      <pivotArea dataOnly="0" labelOnly="1" outline="0" fieldPosition="0">
        <references count="2">
          <reference field="1" count="1" selected="0">
            <x v="2154"/>
          </reference>
          <reference field="3" count="1">
            <x v="3173"/>
          </reference>
        </references>
      </pivotArea>
    </format>
    <format dxfId="1217">
      <pivotArea outline="0" fieldPosition="0">
        <references count="2">
          <reference field="1" count="1" selected="0">
            <x v="2156"/>
          </reference>
          <reference field="3" count="1" selected="0">
            <x v="3859"/>
          </reference>
        </references>
      </pivotArea>
    </format>
    <format dxfId="1216">
      <pivotArea dataOnly="0" labelOnly="1" outline="0" fieldPosition="0">
        <references count="1">
          <reference field="1" count="1">
            <x v="2156"/>
          </reference>
        </references>
      </pivotArea>
    </format>
    <format dxfId="1215">
      <pivotArea dataOnly="0" labelOnly="1" outline="0" fieldPosition="0">
        <references count="2">
          <reference field="1" count="1" selected="0">
            <x v="2156"/>
          </reference>
          <reference field="3" count="1">
            <x v="3859"/>
          </reference>
        </references>
      </pivotArea>
    </format>
    <format dxfId="1214">
      <pivotArea outline="0" fieldPosition="0">
        <references count="2">
          <reference field="1" count="1" selected="0">
            <x v="2158"/>
          </reference>
          <reference field="3" count="1" selected="0">
            <x v="3365"/>
          </reference>
        </references>
      </pivotArea>
    </format>
    <format dxfId="1213">
      <pivotArea dataOnly="0" labelOnly="1" outline="0" fieldPosition="0">
        <references count="1">
          <reference field="1" count="1">
            <x v="2158"/>
          </reference>
        </references>
      </pivotArea>
    </format>
    <format dxfId="1212">
      <pivotArea dataOnly="0" labelOnly="1" outline="0" fieldPosition="0">
        <references count="2">
          <reference field="1" count="1" selected="0">
            <x v="2158"/>
          </reference>
          <reference field="3" count="1">
            <x v="3365"/>
          </reference>
        </references>
      </pivotArea>
    </format>
    <format dxfId="1211">
      <pivotArea outline="0" fieldPosition="0">
        <references count="2">
          <reference field="1" count="1" selected="0">
            <x v="2161"/>
          </reference>
          <reference field="3" count="1" selected="0">
            <x v="9"/>
          </reference>
        </references>
      </pivotArea>
    </format>
    <format dxfId="1210">
      <pivotArea dataOnly="0" labelOnly="1" outline="0" fieldPosition="0">
        <references count="1">
          <reference field="1" count="1">
            <x v="2161"/>
          </reference>
        </references>
      </pivotArea>
    </format>
    <format dxfId="1209">
      <pivotArea dataOnly="0" labelOnly="1" outline="0" fieldPosition="0">
        <references count="2">
          <reference field="1" count="1" selected="0">
            <x v="2161"/>
          </reference>
          <reference field="3" count="1">
            <x v="9"/>
          </reference>
        </references>
      </pivotArea>
    </format>
    <format dxfId="1208">
      <pivotArea outline="0" fieldPosition="0">
        <references count="2">
          <reference field="1" count="1" selected="0">
            <x v="2167"/>
          </reference>
          <reference field="3" count="1" selected="0">
            <x v="3859"/>
          </reference>
        </references>
      </pivotArea>
    </format>
    <format dxfId="1207">
      <pivotArea dataOnly="0" labelOnly="1" outline="0" fieldPosition="0">
        <references count="1">
          <reference field="1" count="1">
            <x v="2167"/>
          </reference>
        </references>
      </pivotArea>
    </format>
    <format dxfId="1206">
      <pivotArea dataOnly="0" labelOnly="1" outline="0" fieldPosition="0">
        <references count="2">
          <reference field="1" count="1" selected="0">
            <x v="2167"/>
          </reference>
          <reference field="3" count="1">
            <x v="3859"/>
          </reference>
        </references>
      </pivotArea>
    </format>
    <format dxfId="1205">
      <pivotArea outline="0" fieldPosition="0">
        <references count="2">
          <reference field="1" count="1" selected="0">
            <x v="2169"/>
          </reference>
          <reference field="3" count="1" selected="0">
            <x v="3173"/>
          </reference>
        </references>
      </pivotArea>
    </format>
    <format dxfId="1204">
      <pivotArea dataOnly="0" labelOnly="1" outline="0" fieldPosition="0">
        <references count="1">
          <reference field="1" count="1">
            <x v="2169"/>
          </reference>
        </references>
      </pivotArea>
    </format>
    <format dxfId="1203">
      <pivotArea dataOnly="0" labelOnly="1" outline="0" fieldPosition="0">
        <references count="2">
          <reference field="1" count="1" selected="0">
            <x v="2169"/>
          </reference>
          <reference field="3" count="1">
            <x v="3173"/>
          </reference>
        </references>
      </pivotArea>
    </format>
    <format dxfId="1202">
      <pivotArea outline="0" fieldPosition="0">
        <references count="2">
          <reference field="1" count="1" selected="0">
            <x v="2171"/>
          </reference>
          <reference field="3" count="1" selected="0">
            <x v="3859"/>
          </reference>
        </references>
      </pivotArea>
    </format>
    <format dxfId="1201">
      <pivotArea dataOnly="0" labelOnly="1" outline="0" fieldPosition="0">
        <references count="1">
          <reference field="1" count="1">
            <x v="2171"/>
          </reference>
        </references>
      </pivotArea>
    </format>
    <format dxfId="1200">
      <pivotArea dataOnly="0" labelOnly="1" outline="0" fieldPosition="0">
        <references count="2">
          <reference field="1" count="1" selected="0">
            <x v="2171"/>
          </reference>
          <reference field="3" count="1">
            <x v="3859"/>
          </reference>
        </references>
      </pivotArea>
    </format>
    <format dxfId="1199">
      <pivotArea outline="0" fieldPosition="0">
        <references count="2">
          <reference field="1" count="1" selected="0">
            <x v="2173"/>
          </reference>
          <reference field="3" count="1" selected="0">
            <x v="3365"/>
          </reference>
        </references>
      </pivotArea>
    </format>
    <format dxfId="1198">
      <pivotArea dataOnly="0" labelOnly="1" outline="0" fieldPosition="0">
        <references count="1">
          <reference field="1" count="1">
            <x v="2173"/>
          </reference>
        </references>
      </pivotArea>
    </format>
    <format dxfId="1197">
      <pivotArea dataOnly="0" labelOnly="1" outline="0" fieldPosition="0">
        <references count="2">
          <reference field="1" count="1" selected="0">
            <x v="2173"/>
          </reference>
          <reference field="3" count="1">
            <x v="3365"/>
          </reference>
        </references>
      </pivotArea>
    </format>
    <format dxfId="1196">
      <pivotArea outline="0" fieldPosition="0">
        <references count="2">
          <reference field="1" count="1" selected="0">
            <x v="2176"/>
          </reference>
          <reference field="3" count="1" selected="0">
            <x v="9"/>
          </reference>
        </references>
      </pivotArea>
    </format>
    <format dxfId="1195">
      <pivotArea dataOnly="0" labelOnly="1" outline="0" fieldPosition="0">
        <references count="1">
          <reference field="1" count="1">
            <x v="2176"/>
          </reference>
        </references>
      </pivotArea>
    </format>
    <format dxfId="1194">
      <pivotArea dataOnly="0" labelOnly="1" outline="0" fieldPosition="0">
        <references count="2">
          <reference field="1" count="1" selected="0">
            <x v="2176"/>
          </reference>
          <reference field="3" count="1">
            <x v="9"/>
          </reference>
        </references>
      </pivotArea>
    </format>
    <format dxfId="1193">
      <pivotArea outline="0" fieldPosition="0">
        <references count="2">
          <reference field="1" count="1" selected="0">
            <x v="2181"/>
          </reference>
          <reference field="3" count="1" selected="0">
            <x v="3859"/>
          </reference>
        </references>
      </pivotArea>
    </format>
    <format dxfId="1192">
      <pivotArea dataOnly="0" labelOnly="1" outline="0" fieldPosition="0">
        <references count="1">
          <reference field="1" count="1">
            <x v="2181"/>
          </reference>
        </references>
      </pivotArea>
    </format>
    <format dxfId="1191">
      <pivotArea dataOnly="0" labelOnly="1" outline="0" fieldPosition="0">
        <references count="2">
          <reference field="1" count="1" selected="0">
            <x v="2181"/>
          </reference>
          <reference field="3" count="1">
            <x v="3859"/>
          </reference>
        </references>
      </pivotArea>
    </format>
    <format dxfId="1190">
      <pivotArea outline="0" fieldPosition="0">
        <references count="2">
          <reference field="1" count="1" selected="0">
            <x v="2184"/>
          </reference>
          <reference field="3" count="1" selected="0">
            <x v="3173"/>
          </reference>
        </references>
      </pivotArea>
    </format>
    <format dxfId="1189">
      <pivotArea dataOnly="0" labelOnly="1" outline="0" fieldPosition="0">
        <references count="1">
          <reference field="1" count="1">
            <x v="2184"/>
          </reference>
        </references>
      </pivotArea>
    </format>
    <format dxfId="1188">
      <pivotArea dataOnly="0" labelOnly="1" outline="0" fieldPosition="0">
        <references count="2">
          <reference field="1" count="1" selected="0">
            <x v="2184"/>
          </reference>
          <reference field="3" count="1">
            <x v="3173"/>
          </reference>
        </references>
      </pivotArea>
    </format>
    <format dxfId="1187">
      <pivotArea outline="0" fieldPosition="0">
        <references count="2">
          <reference field="1" count="1" selected="0">
            <x v="2186"/>
          </reference>
          <reference field="3" count="1" selected="0">
            <x v="3859"/>
          </reference>
        </references>
      </pivotArea>
    </format>
    <format dxfId="1186">
      <pivotArea dataOnly="0" labelOnly="1" outline="0" fieldPosition="0">
        <references count="1">
          <reference field="1" count="1">
            <x v="2186"/>
          </reference>
        </references>
      </pivotArea>
    </format>
    <format dxfId="1185">
      <pivotArea dataOnly="0" labelOnly="1" outline="0" fieldPosition="0">
        <references count="2">
          <reference field="1" count="1" selected="0">
            <x v="2186"/>
          </reference>
          <reference field="3" count="1">
            <x v="3859"/>
          </reference>
        </references>
      </pivotArea>
    </format>
    <format dxfId="1184">
      <pivotArea outline="0" fieldPosition="0">
        <references count="2">
          <reference field="1" count="1" selected="0">
            <x v="2188"/>
          </reference>
          <reference field="3" count="1" selected="0">
            <x v="3365"/>
          </reference>
        </references>
      </pivotArea>
    </format>
    <format dxfId="1183">
      <pivotArea dataOnly="0" labelOnly="1" outline="0" fieldPosition="0">
        <references count="1">
          <reference field="1" count="1">
            <x v="2188"/>
          </reference>
        </references>
      </pivotArea>
    </format>
    <format dxfId="1182">
      <pivotArea dataOnly="0" labelOnly="1" outline="0" fieldPosition="0">
        <references count="2">
          <reference field="1" count="1" selected="0">
            <x v="2188"/>
          </reference>
          <reference field="3" count="1">
            <x v="3365"/>
          </reference>
        </references>
      </pivotArea>
    </format>
    <format dxfId="1181">
      <pivotArea outline="0" fieldPosition="0">
        <references count="2">
          <reference field="1" count="1" selected="0">
            <x v="2191"/>
          </reference>
          <reference field="3" count="1" selected="0">
            <x v="9"/>
          </reference>
        </references>
      </pivotArea>
    </format>
    <format dxfId="1180">
      <pivotArea dataOnly="0" labelOnly="1" outline="0" fieldPosition="0">
        <references count="1">
          <reference field="1" count="1">
            <x v="2191"/>
          </reference>
        </references>
      </pivotArea>
    </format>
    <format dxfId="1179">
      <pivotArea dataOnly="0" labelOnly="1" outline="0" fieldPosition="0">
        <references count="2">
          <reference field="1" count="1" selected="0">
            <x v="2191"/>
          </reference>
          <reference field="3" count="1">
            <x v="9"/>
          </reference>
        </references>
      </pivotArea>
    </format>
    <format dxfId="1178">
      <pivotArea outline="0" fieldPosition="0">
        <references count="2">
          <reference field="1" count="1" selected="0">
            <x v="2196"/>
          </reference>
          <reference field="3" count="1" selected="0">
            <x v="3859"/>
          </reference>
        </references>
      </pivotArea>
    </format>
    <format dxfId="1177">
      <pivotArea dataOnly="0" labelOnly="1" outline="0" fieldPosition="0">
        <references count="1">
          <reference field="1" count="1">
            <x v="2196"/>
          </reference>
        </references>
      </pivotArea>
    </format>
    <format dxfId="1176">
      <pivotArea dataOnly="0" labelOnly="1" outline="0" fieldPosition="0">
        <references count="2">
          <reference field="1" count="1" selected="0">
            <x v="2196"/>
          </reference>
          <reference field="3" count="1">
            <x v="3859"/>
          </reference>
        </references>
      </pivotArea>
    </format>
    <format dxfId="1175">
      <pivotArea outline="0" fieldPosition="0">
        <references count="2">
          <reference field="1" count="1" selected="0">
            <x v="2198"/>
          </reference>
          <reference field="3" count="1" selected="0">
            <x v="3173"/>
          </reference>
        </references>
      </pivotArea>
    </format>
    <format dxfId="1174">
      <pivotArea dataOnly="0" labelOnly="1" outline="0" fieldPosition="0">
        <references count="1">
          <reference field="1" count="1">
            <x v="2198"/>
          </reference>
        </references>
      </pivotArea>
    </format>
    <format dxfId="1173">
      <pivotArea dataOnly="0" labelOnly="1" outline="0" fieldPosition="0">
        <references count="2">
          <reference field="1" count="1" selected="0">
            <x v="2198"/>
          </reference>
          <reference field="3" count="1">
            <x v="3173"/>
          </reference>
        </references>
      </pivotArea>
    </format>
    <format dxfId="1172">
      <pivotArea outline="0" fieldPosition="0">
        <references count="2">
          <reference field="1" count="1" selected="0">
            <x v="2200"/>
          </reference>
          <reference field="3" count="1" selected="0">
            <x v="3859"/>
          </reference>
        </references>
      </pivotArea>
    </format>
    <format dxfId="1171">
      <pivotArea dataOnly="0" labelOnly="1" outline="0" fieldPosition="0">
        <references count="1">
          <reference field="1" count="1">
            <x v="2200"/>
          </reference>
        </references>
      </pivotArea>
    </format>
    <format dxfId="1170">
      <pivotArea dataOnly="0" labelOnly="1" outline="0" fieldPosition="0">
        <references count="2">
          <reference field="1" count="1" selected="0">
            <x v="2200"/>
          </reference>
          <reference field="3" count="1">
            <x v="3859"/>
          </reference>
        </references>
      </pivotArea>
    </format>
    <format dxfId="1169">
      <pivotArea outline="0" fieldPosition="0">
        <references count="2">
          <reference field="1" count="1" selected="0">
            <x v="2202"/>
          </reference>
          <reference field="3" count="1" selected="0">
            <x v="3365"/>
          </reference>
        </references>
      </pivotArea>
    </format>
    <format dxfId="1168">
      <pivotArea dataOnly="0" labelOnly="1" outline="0" fieldPosition="0">
        <references count="1">
          <reference field="1" count="1">
            <x v="2202"/>
          </reference>
        </references>
      </pivotArea>
    </format>
    <format dxfId="1167">
      <pivotArea dataOnly="0" labelOnly="1" outline="0" fieldPosition="0">
        <references count="2">
          <reference field="1" count="1" selected="0">
            <x v="2202"/>
          </reference>
          <reference field="3" count="1">
            <x v="3365"/>
          </reference>
        </references>
      </pivotArea>
    </format>
    <format dxfId="1166">
      <pivotArea outline="0" fieldPosition="0">
        <references count="2">
          <reference field="1" count="1" selected="0">
            <x v="2205"/>
          </reference>
          <reference field="3" count="1" selected="0">
            <x v="9"/>
          </reference>
        </references>
      </pivotArea>
    </format>
    <format dxfId="1165">
      <pivotArea dataOnly="0" labelOnly="1" outline="0" fieldPosition="0">
        <references count="1">
          <reference field="1" count="1">
            <x v="2205"/>
          </reference>
        </references>
      </pivotArea>
    </format>
    <format dxfId="1164">
      <pivotArea dataOnly="0" labelOnly="1" outline="0" fieldPosition="0">
        <references count="2">
          <reference field="1" count="1" selected="0">
            <x v="2205"/>
          </reference>
          <reference field="3" count="1">
            <x v="9"/>
          </reference>
        </references>
      </pivotArea>
    </format>
    <format dxfId="1163">
      <pivotArea outline="0" fieldPosition="0">
        <references count="2">
          <reference field="1" count="1" selected="0">
            <x v="2210"/>
          </reference>
          <reference field="3" count="1" selected="0">
            <x v="3859"/>
          </reference>
        </references>
      </pivotArea>
    </format>
    <format dxfId="1162">
      <pivotArea dataOnly="0" labelOnly="1" outline="0" fieldPosition="0">
        <references count="1">
          <reference field="1" count="1">
            <x v="2210"/>
          </reference>
        </references>
      </pivotArea>
    </format>
    <format dxfId="1161">
      <pivotArea dataOnly="0" labelOnly="1" outline="0" fieldPosition="0">
        <references count="2">
          <reference field="1" count="1" selected="0">
            <x v="2210"/>
          </reference>
          <reference field="3" count="1">
            <x v="3859"/>
          </reference>
        </references>
      </pivotArea>
    </format>
    <format dxfId="1160">
      <pivotArea outline="0" fieldPosition="0">
        <references count="2">
          <reference field="1" count="1" selected="0">
            <x v="2212"/>
          </reference>
          <reference field="3" count="1" selected="0">
            <x v="3173"/>
          </reference>
        </references>
      </pivotArea>
    </format>
    <format dxfId="1159">
      <pivotArea dataOnly="0" labelOnly="1" outline="0" fieldPosition="0">
        <references count="1">
          <reference field="1" count="1">
            <x v="2212"/>
          </reference>
        </references>
      </pivotArea>
    </format>
    <format dxfId="1158">
      <pivotArea dataOnly="0" labelOnly="1" outline="0" fieldPosition="0">
        <references count="2">
          <reference field="1" count="1" selected="0">
            <x v="2212"/>
          </reference>
          <reference field="3" count="1">
            <x v="3173"/>
          </reference>
        </references>
      </pivotArea>
    </format>
    <format dxfId="1157">
      <pivotArea outline="0" fieldPosition="0">
        <references count="2">
          <reference field="1" count="1" selected="0">
            <x v="2214"/>
          </reference>
          <reference field="3" count="1" selected="0">
            <x v="3859"/>
          </reference>
        </references>
      </pivotArea>
    </format>
    <format dxfId="1156">
      <pivotArea dataOnly="0" labelOnly="1" outline="0" fieldPosition="0">
        <references count="1">
          <reference field="1" count="1">
            <x v="2214"/>
          </reference>
        </references>
      </pivotArea>
    </format>
    <format dxfId="1155">
      <pivotArea dataOnly="0" labelOnly="1" outline="0" fieldPosition="0">
        <references count="2">
          <reference field="1" count="1" selected="0">
            <x v="2214"/>
          </reference>
          <reference field="3" count="1">
            <x v="3859"/>
          </reference>
        </references>
      </pivotArea>
    </format>
    <format dxfId="1154">
      <pivotArea outline="0" fieldPosition="0">
        <references count="2">
          <reference field="1" count="1" selected="0">
            <x v="2216"/>
          </reference>
          <reference field="3" count="1" selected="0">
            <x v="3365"/>
          </reference>
        </references>
      </pivotArea>
    </format>
    <format dxfId="1153">
      <pivotArea dataOnly="0" labelOnly="1" outline="0" fieldPosition="0">
        <references count="1">
          <reference field="1" count="1">
            <x v="2216"/>
          </reference>
        </references>
      </pivotArea>
    </format>
    <format dxfId="1152">
      <pivotArea dataOnly="0" labelOnly="1" outline="0" fieldPosition="0">
        <references count="2">
          <reference field="1" count="1" selected="0">
            <x v="2216"/>
          </reference>
          <reference field="3" count="1">
            <x v="3365"/>
          </reference>
        </references>
      </pivotArea>
    </format>
    <format dxfId="1151">
      <pivotArea outline="0" fieldPosition="0">
        <references count="2">
          <reference field="1" count="1" selected="0">
            <x v="2219"/>
          </reference>
          <reference field="3" count="1" selected="0">
            <x v="9"/>
          </reference>
        </references>
      </pivotArea>
    </format>
    <format dxfId="1150">
      <pivotArea dataOnly="0" labelOnly="1" outline="0" fieldPosition="0">
        <references count="1">
          <reference field="1" count="1">
            <x v="2219"/>
          </reference>
        </references>
      </pivotArea>
    </format>
    <format dxfId="1149">
      <pivotArea dataOnly="0" labelOnly="1" outline="0" fieldPosition="0">
        <references count="2">
          <reference field="1" count="1" selected="0">
            <x v="2219"/>
          </reference>
          <reference field="3" count="1">
            <x v="9"/>
          </reference>
        </references>
      </pivotArea>
    </format>
    <format dxfId="1148">
      <pivotArea outline="0" fieldPosition="0">
        <references count="2">
          <reference field="1" count="1" selected="0">
            <x v="2225"/>
          </reference>
          <reference field="3" count="1" selected="0">
            <x v="3859"/>
          </reference>
        </references>
      </pivotArea>
    </format>
    <format dxfId="1147">
      <pivotArea dataOnly="0" labelOnly="1" outline="0" fieldPosition="0">
        <references count="1">
          <reference field="1" count="1">
            <x v="2225"/>
          </reference>
        </references>
      </pivotArea>
    </format>
    <format dxfId="1146">
      <pivotArea dataOnly="0" labelOnly="1" outline="0" fieldPosition="0">
        <references count="2">
          <reference field="1" count="1" selected="0">
            <x v="2225"/>
          </reference>
          <reference field="3" count="1">
            <x v="3859"/>
          </reference>
        </references>
      </pivotArea>
    </format>
    <format dxfId="1145">
      <pivotArea outline="0" fieldPosition="0">
        <references count="2">
          <reference field="1" count="1" selected="0">
            <x v="2227"/>
          </reference>
          <reference field="3" count="1" selected="0">
            <x v="3173"/>
          </reference>
        </references>
      </pivotArea>
    </format>
    <format dxfId="1144">
      <pivotArea dataOnly="0" labelOnly="1" outline="0" fieldPosition="0">
        <references count="1">
          <reference field="1" count="1">
            <x v="2227"/>
          </reference>
        </references>
      </pivotArea>
    </format>
    <format dxfId="1143">
      <pivotArea dataOnly="0" labelOnly="1" outline="0" fieldPosition="0">
        <references count="2">
          <reference field="1" count="1" selected="0">
            <x v="2227"/>
          </reference>
          <reference field="3" count="1">
            <x v="3173"/>
          </reference>
        </references>
      </pivotArea>
    </format>
    <format dxfId="1142">
      <pivotArea outline="0" fieldPosition="0">
        <references count="2">
          <reference field="1" count="1" selected="0">
            <x v="2229"/>
          </reference>
          <reference field="3" count="1" selected="0">
            <x v="3859"/>
          </reference>
        </references>
      </pivotArea>
    </format>
    <format dxfId="1141">
      <pivotArea dataOnly="0" labelOnly="1" outline="0" fieldPosition="0">
        <references count="1">
          <reference field="1" count="1">
            <x v="2229"/>
          </reference>
        </references>
      </pivotArea>
    </format>
    <format dxfId="1140">
      <pivotArea dataOnly="0" labelOnly="1" outline="0" fieldPosition="0">
        <references count="2">
          <reference field="1" count="1" selected="0">
            <x v="2229"/>
          </reference>
          <reference field="3" count="1">
            <x v="3859"/>
          </reference>
        </references>
      </pivotArea>
    </format>
    <format dxfId="1139">
      <pivotArea outline="0" fieldPosition="0">
        <references count="2">
          <reference field="1" count="1" selected="0">
            <x v="2231"/>
          </reference>
          <reference field="3" count="1" selected="0">
            <x v="3365"/>
          </reference>
        </references>
      </pivotArea>
    </format>
    <format dxfId="1138">
      <pivotArea dataOnly="0" labelOnly="1" outline="0" fieldPosition="0">
        <references count="1">
          <reference field="1" count="1">
            <x v="2231"/>
          </reference>
        </references>
      </pivotArea>
    </format>
    <format dxfId="1137">
      <pivotArea dataOnly="0" labelOnly="1" outline="0" fieldPosition="0">
        <references count="2">
          <reference field="1" count="1" selected="0">
            <x v="2231"/>
          </reference>
          <reference field="3" count="1">
            <x v="3365"/>
          </reference>
        </references>
      </pivotArea>
    </format>
    <format dxfId="1136">
      <pivotArea outline="0" fieldPosition="0">
        <references count="2">
          <reference field="1" count="1" selected="0">
            <x v="2234"/>
          </reference>
          <reference field="3" count="1" selected="0">
            <x v="9"/>
          </reference>
        </references>
      </pivotArea>
    </format>
    <format dxfId="1135">
      <pivotArea dataOnly="0" labelOnly="1" outline="0" fieldPosition="0">
        <references count="1">
          <reference field="1" count="1">
            <x v="2234"/>
          </reference>
        </references>
      </pivotArea>
    </format>
    <format dxfId="1134">
      <pivotArea dataOnly="0" labelOnly="1" outline="0" fieldPosition="0">
        <references count="2">
          <reference field="1" count="1" selected="0">
            <x v="2234"/>
          </reference>
          <reference field="3" count="1">
            <x v="9"/>
          </reference>
        </references>
      </pivotArea>
    </format>
    <format dxfId="1133">
      <pivotArea outline="0" fieldPosition="0">
        <references count="2">
          <reference field="1" count="1" selected="0">
            <x v="2239"/>
          </reference>
          <reference field="3" count="1" selected="0">
            <x v="3859"/>
          </reference>
        </references>
      </pivotArea>
    </format>
    <format dxfId="1132">
      <pivotArea dataOnly="0" labelOnly="1" outline="0" fieldPosition="0">
        <references count="1">
          <reference field="1" count="1">
            <x v="2239"/>
          </reference>
        </references>
      </pivotArea>
    </format>
    <format dxfId="1131">
      <pivotArea dataOnly="0" labelOnly="1" outline="0" fieldPosition="0">
        <references count="2">
          <reference field="1" count="1" selected="0">
            <x v="2239"/>
          </reference>
          <reference field="3" count="1">
            <x v="3859"/>
          </reference>
        </references>
      </pivotArea>
    </format>
    <format dxfId="1130">
      <pivotArea outline="0" fieldPosition="0">
        <references count="2">
          <reference field="1" count="1" selected="0">
            <x v="2241"/>
          </reference>
          <reference field="3" count="1" selected="0">
            <x v="3173"/>
          </reference>
        </references>
      </pivotArea>
    </format>
    <format dxfId="1129">
      <pivotArea dataOnly="0" labelOnly="1" outline="0" fieldPosition="0">
        <references count="1">
          <reference field="1" count="1">
            <x v="2241"/>
          </reference>
        </references>
      </pivotArea>
    </format>
    <format dxfId="1128">
      <pivotArea dataOnly="0" labelOnly="1" outline="0" fieldPosition="0">
        <references count="2">
          <reference field="1" count="1" selected="0">
            <x v="2241"/>
          </reference>
          <reference field="3" count="1">
            <x v="3173"/>
          </reference>
        </references>
      </pivotArea>
    </format>
    <format dxfId="1127">
      <pivotArea outline="0" fieldPosition="0">
        <references count="2">
          <reference field="1" count="1" selected="0">
            <x v="2243"/>
          </reference>
          <reference field="3" count="1" selected="0">
            <x v="3859"/>
          </reference>
        </references>
      </pivotArea>
    </format>
    <format dxfId="1126">
      <pivotArea dataOnly="0" labelOnly="1" outline="0" fieldPosition="0">
        <references count="1">
          <reference field="1" count="1">
            <x v="2243"/>
          </reference>
        </references>
      </pivotArea>
    </format>
    <format dxfId="1125">
      <pivotArea dataOnly="0" labelOnly="1" outline="0" fieldPosition="0">
        <references count="2">
          <reference field="1" count="1" selected="0">
            <x v="2243"/>
          </reference>
          <reference field="3" count="1">
            <x v="3859"/>
          </reference>
        </references>
      </pivotArea>
    </format>
    <format dxfId="1124">
      <pivotArea outline="0" fieldPosition="0">
        <references count="2">
          <reference field="1" count="1" selected="0">
            <x v="2245"/>
          </reference>
          <reference field="3" count="1" selected="0">
            <x v="3365"/>
          </reference>
        </references>
      </pivotArea>
    </format>
    <format dxfId="1123">
      <pivotArea dataOnly="0" labelOnly="1" outline="0" fieldPosition="0">
        <references count="1">
          <reference field="1" count="1">
            <x v="2245"/>
          </reference>
        </references>
      </pivotArea>
    </format>
    <format dxfId="1122">
      <pivotArea dataOnly="0" labelOnly="1" outline="0" fieldPosition="0">
        <references count="2">
          <reference field="1" count="1" selected="0">
            <x v="2245"/>
          </reference>
          <reference field="3" count="1">
            <x v="3365"/>
          </reference>
        </references>
      </pivotArea>
    </format>
    <format dxfId="1121">
      <pivotArea outline="0" fieldPosition="0">
        <references count="2">
          <reference field="1" count="1" selected="0">
            <x v="2254"/>
          </reference>
          <reference field="3" count="1" selected="0">
            <x v="9"/>
          </reference>
        </references>
      </pivotArea>
    </format>
    <format dxfId="1120">
      <pivotArea dataOnly="0" labelOnly="1" outline="0" fieldPosition="0">
        <references count="1">
          <reference field="1" count="1">
            <x v="2254"/>
          </reference>
        </references>
      </pivotArea>
    </format>
    <format dxfId="1119">
      <pivotArea dataOnly="0" labelOnly="1" outline="0" fieldPosition="0">
        <references count="2">
          <reference field="1" count="1" selected="0">
            <x v="2254"/>
          </reference>
          <reference field="3" count="1">
            <x v="9"/>
          </reference>
        </references>
      </pivotArea>
    </format>
    <format dxfId="1118">
      <pivotArea outline="0" fieldPosition="0">
        <references count="2">
          <reference field="1" count="1" selected="0">
            <x v="2259"/>
          </reference>
          <reference field="3" count="1" selected="0">
            <x v="3859"/>
          </reference>
        </references>
      </pivotArea>
    </format>
    <format dxfId="1117">
      <pivotArea dataOnly="0" labelOnly="1" outline="0" fieldPosition="0">
        <references count="1">
          <reference field="1" count="1">
            <x v="2259"/>
          </reference>
        </references>
      </pivotArea>
    </format>
    <format dxfId="1116">
      <pivotArea dataOnly="0" labelOnly="1" outline="0" fieldPosition="0">
        <references count="2">
          <reference field="1" count="1" selected="0">
            <x v="2259"/>
          </reference>
          <reference field="3" count="1">
            <x v="3859"/>
          </reference>
        </references>
      </pivotArea>
    </format>
    <format dxfId="1115">
      <pivotArea outline="0" fieldPosition="0">
        <references count="2">
          <reference field="1" count="1" selected="0">
            <x v="2261"/>
          </reference>
          <reference field="3" count="1" selected="0">
            <x v="3173"/>
          </reference>
        </references>
      </pivotArea>
    </format>
    <format dxfId="1114">
      <pivotArea dataOnly="0" labelOnly="1" outline="0" fieldPosition="0">
        <references count="1">
          <reference field="1" count="1">
            <x v="2261"/>
          </reference>
        </references>
      </pivotArea>
    </format>
    <format dxfId="1113">
      <pivotArea dataOnly="0" labelOnly="1" outline="0" fieldPosition="0">
        <references count="2">
          <reference field="1" count="1" selected="0">
            <x v="2261"/>
          </reference>
          <reference field="3" count="1">
            <x v="3173"/>
          </reference>
        </references>
      </pivotArea>
    </format>
    <format dxfId="1112">
      <pivotArea outline="0" fieldPosition="0">
        <references count="2">
          <reference field="1" count="1" selected="0">
            <x v="2263"/>
          </reference>
          <reference field="3" count="1" selected="0">
            <x v="3859"/>
          </reference>
        </references>
      </pivotArea>
    </format>
    <format dxfId="1111">
      <pivotArea dataOnly="0" labelOnly="1" outline="0" fieldPosition="0">
        <references count="1">
          <reference field="1" count="1">
            <x v="2263"/>
          </reference>
        </references>
      </pivotArea>
    </format>
    <format dxfId="1110">
      <pivotArea dataOnly="0" labelOnly="1" outline="0" fieldPosition="0">
        <references count="2">
          <reference field="1" count="1" selected="0">
            <x v="2263"/>
          </reference>
          <reference field="3" count="1">
            <x v="3859"/>
          </reference>
        </references>
      </pivotArea>
    </format>
    <format dxfId="1109">
      <pivotArea outline="0" fieldPosition="0">
        <references count="2">
          <reference field="1" count="1" selected="0">
            <x v="2265"/>
          </reference>
          <reference field="3" count="1" selected="0">
            <x v="3365"/>
          </reference>
        </references>
      </pivotArea>
    </format>
    <format dxfId="1108">
      <pivotArea dataOnly="0" labelOnly="1" outline="0" fieldPosition="0">
        <references count="1">
          <reference field="1" count="1">
            <x v="2265"/>
          </reference>
        </references>
      </pivotArea>
    </format>
    <format dxfId="1107">
      <pivotArea dataOnly="0" labelOnly="1" outline="0" fieldPosition="0">
        <references count="2">
          <reference field="1" count="1" selected="0">
            <x v="2265"/>
          </reference>
          <reference field="3" count="1">
            <x v="3365"/>
          </reference>
        </references>
      </pivotArea>
    </format>
    <format dxfId="1106">
      <pivotArea outline="0" fieldPosition="0">
        <references count="2">
          <reference field="1" count="1" selected="0">
            <x v="2268"/>
          </reference>
          <reference field="3" count="1" selected="0">
            <x v="9"/>
          </reference>
        </references>
      </pivotArea>
    </format>
    <format dxfId="1105">
      <pivotArea dataOnly="0" labelOnly="1" outline="0" fieldPosition="0">
        <references count="1">
          <reference field="1" count="1">
            <x v="2268"/>
          </reference>
        </references>
      </pivotArea>
    </format>
    <format dxfId="1104">
      <pivotArea dataOnly="0" labelOnly="1" outline="0" fieldPosition="0">
        <references count="2">
          <reference field="1" count="1" selected="0">
            <x v="2268"/>
          </reference>
          <reference field="3" count="1">
            <x v="9"/>
          </reference>
        </references>
      </pivotArea>
    </format>
    <format dxfId="1103">
      <pivotArea outline="0" fieldPosition="0">
        <references count="2">
          <reference field="1" count="1" selected="0">
            <x v="2273"/>
          </reference>
          <reference field="3" count="1" selected="0">
            <x v="3859"/>
          </reference>
        </references>
      </pivotArea>
    </format>
    <format dxfId="1102">
      <pivotArea dataOnly="0" labelOnly="1" outline="0" fieldPosition="0">
        <references count="1">
          <reference field="1" count="1">
            <x v="2273"/>
          </reference>
        </references>
      </pivotArea>
    </format>
    <format dxfId="1101">
      <pivotArea dataOnly="0" labelOnly="1" outline="0" fieldPosition="0">
        <references count="2">
          <reference field="1" count="1" selected="0">
            <x v="2273"/>
          </reference>
          <reference field="3" count="1">
            <x v="3859"/>
          </reference>
        </references>
      </pivotArea>
    </format>
    <format dxfId="1100">
      <pivotArea outline="0" fieldPosition="0">
        <references count="2">
          <reference field="1" count="1" selected="0">
            <x v="2275"/>
          </reference>
          <reference field="3" count="1" selected="0">
            <x v="3173"/>
          </reference>
        </references>
      </pivotArea>
    </format>
    <format dxfId="1099">
      <pivotArea dataOnly="0" labelOnly="1" outline="0" fieldPosition="0">
        <references count="1">
          <reference field="1" count="1">
            <x v="2275"/>
          </reference>
        </references>
      </pivotArea>
    </format>
    <format dxfId="1098">
      <pivotArea dataOnly="0" labelOnly="1" outline="0" fieldPosition="0">
        <references count="2">
          <reference field="1" count="1" selected="0">
            <x v="2275"/>
          </reference>
          <reference field="3" count="1">
            <x v="3173"/>
          </reference>
        </references>
      </pivotArea>
    </format>
    <format dxfId="1097">
      <pivotArea outline="0" fieldPosition="0">
        <references count="2">
          <reference field="1" count="1" selected="0">
            <x v="2277"/>
          </reference>
          <reference field="3" count="1" selected="0">
            <x v="3859"/>
          </reference>
        </references>
      </pivotArea>
    </format>
    <format dxfId="1096">
      <pivotArea dataOnly="0" labelOnly="1" outline="0" fieldPosition="0">
        <references count="1">
          <reference field="1" count="1">
            <x v="2277"/>
          </reference>
        </references>
      </pivotArea>
    </format>
    <format dxfId="1095">
      <pivotArea dataOnly="0" labelOnly="1" outline="0" fieldPosition="0">
        <references count="2">
          <reference field="1" count="1" selected="0">
            <x v="2277"/>
          </reference>
          <reference field="3" count="1">
            <x v="3859"/>
          </reference>
        </references>
      </pivotArea>
    </format>
    <format dxfId="1094">
      <pivotArea outline="0" fieldPosition="0">
        <references count="2">
          <reference field="1" count="1" selected="0">
            <x v="2279"/>
          </reference>
          <reference field="3" count="1" selected="0">
            <x v="3365"/>
          </reference>
        </references>
      </pivotArea>
    </format>
    <format dxfId="1093">
      <pivotArea dataOnly="0" labelOnly="1" outline="0" fieldPosition="0">
        <references count="1">
          <reference field="1" count="1">
            <x v="2279"/>
          </reference>
        </references>
      </pivotArea>
    </format>
    <format dxfId="1092">
      <pivotArea dataOnly="0" labelOnly="1" outline="0" fieldPosition="0">
        <references count="2">
          <reference field="1" count="1" selected="0">
            <x v="2279"/>
          </reference>
          <reference field="3" count="1">
            <x v="3365"/>
          </reference>
        </references>
      </pivotArea>
    </format>
    <format dxfId="1091">
      <pivotArea outline="0" fieldPosition="0">
        <references count="2">
          <reference field="1" count="1" selected="0">
            <x v="2301"/>
          </reference>
          <reference field="3" count="1" selected="0">
            <x v="9"/>
          </reference>
        </references>
      </pivotArea>
    </format>
    <format dxfId="1090">
      <pivotArea dataOnly="0" labelOnly="1" outline="0" fieldPosition="0">
        <references count="1">
          <reference field="1" count="1">
            <x v="2301"/>
          </reference>
        </references>
      </pivotArea>
    </format>
    <format dxfId="1089">
      <pivotArea dataOnly="0" labelOnly="1" outline="0" fieldPosition="0">
        <references count="2">
          <reference field="1" count="1" selected="0">
            <x v="2301"/>
          </reference>
          <reference field="3" count="1">
            <x v="9"/>
          </reference>
        </references>
      </pivotArea>
    </format>
    <format dxfId="1088">
      <pivotArea outline="0" fieldPosition="0">
        <references count="2">
          <reference field="1" count="1" selected="0">
            <x v="2306"/>
          </reference>
          <reference field="3" count="1" selected="0">
            <x v="3859"/>
          </reference>
        </references>
      </pivotArea>
    </format>
    <format dxfId="1087">
      <pivotArea dataOnly="0" labelOnly="1" outline="0" fieldPosition="0">
        <references count="1">
          <reference field="1" count="1">
            <x v="2306"/>
          </reference>
        </references>
      </pivotArea>
    </format>
    <format dxfId="1086">
      <pivotArea dataOnly="0" labelOnly="1" outline="0" fieldPosition="0">
        <references count="2">
          <reference field="1" count="1" selected="0">
            <x v="2306"/>
          </reference>
          <reference field="3" count="1">
            <x v="3859"/>
          </reference>
        </references>
      </pivotArea>
    </format>
    <format dxfId="1085">
      <pivotArea outline="0" fieldPosition="0">
        <references count="2">
          <reference field="1" count="1" selected="0">
            <x v="2310"/>
          </reference>
          <reference field="3" count="1" selected="0">
            <x v="3173"/>
          </reference>
        </references>
      </pivotArea>
    </format>
    <format dxfId="1084">
      <pivotArea dataOnly="0" labelOnly="1" outline="0" fieldPosition="0">
        <references count="1">
          <reference field="1" count="1">
            <x v="2310"/>
          </reference>
        </references>
      </pivotArea>
    </format>
    <format dxfId="1083">
      <pivotArea dataOnly="0" labelOnly="1" outline="0" fieldPosition="0">
        <references count="2">
          <reference field="1" count="1" selected="0">
            <x v="2310"/>
          </reference>
          <reference field="3" count="1">
            <x v="3173"/>
          </reference>
        </references>
      </pivotArea>
    </format>
    <format dxfId="1082">
      <pivotArea outline="0" fieldPosition="0">
        <references count="2">
          <reference field="1" count="1" selected="0">
            <x v="2313"/>
          </reference>
          <reference field="3" count="1" selected="0">
            <x v="3859"/>
          </reference>
        </references>
      </pivotArea>
    </format>
    <format dxfId="1081">
      <pivotArea dataOnly="0" labelOnly="1" outline="0" fieldPosition="0">
        <references count="1">
          <reference field="1" count="1">
            <x v="2313"/>
          </reference>
        </references>
      </pivotArea>
    </format>
    <format dxfId="1080">
      <pivotArea dataOnly="0" labelOnly="1" outline="0" fieldPosition="0">
        <references count="2">
          <reference field="1" count="1" selected="0">
            <x v="2313"/>
          </reference>
          <reference field="3" count="1">
            <x v="3859"/>
          </reference>
        </references>
      </pivotArea>
    </format>
    <format dxfId="1079">
      <pivotArea outline="0" fieldPosition="0">
        <references count="2">
          <reference field="1" count="1" selected="0">
            <x v="2315"/>
          </reference>
          <reference field="3" count="1" selected="0">
            <x v="3365"/>
          </reference>
        </references>
      </pivotArea>
    </format>
    <format dxfId="1078">
      <pivotArea dataOnly="0" labelOnly="1" outline="0" fieldPosition="0">
        <references count="1">
          <reference field="1" count="1">
            <x v="2315"/>
          </reference>
        </references>
      </pivotArea>
    </format>
    <format dxfId="1077">
      <pivotArea dataOnly="0" labelOnly="1" outline="0" fieldPosition="0">
        <references count="2">
          <reference field="1" count="1" selected="0">
            <x v="2315"/>
          </reference>
          <reference field="3" count="1">
            <x v="3365"/>
          </reference>
        </references>
      </pivotArea>
    </format>
    <format dxfId="1076">
      <pivotArea outline="0" fieldPosition="0">
        <references count="2">
          <reference field="1" count="1" selected="0">
            <x v="2322"/>
          </reference>
          <reference field="3" count="1" selected="0">
            <x v="9"/>
          </reference>
        </references>
      </pivotArea>
    </format>
    <format dxfId="1075">
      <pivotArea dataOnly="0" labelOnly="1" outline="0" fieldPosition="0">
        <references count="1">
          <reference field="1" count="1">
            <x v="2322"/>
          </reference>
        </references>
      </pivotArea>
    </format>
    <format dxfId="1074">
      <pivotArea dataOnly="0" labelOnly="1" outline="0" fieldPosition="0">
        <references count="2">
          <reference field="1" count="1" selected="0">
            <x v="2322"/>
          </reference>
          <reference field="3" count="1">
            <x v="9"/>
          </reference>
        </references>
      </pivotArea>
    </format>
    <format dxfId="1073">
      <pivotArea outline="0" fieldPosition="0">
        <references count="2">
          <reference field="1" count="1" selected="0">
            <x v="2327"/>
          </reference>
          <reference field="3" count="1" selected="0">
            <x v="3859"/>
          </reference>
        </references>
      </pivotArea>
    </format>
    <format dxfId="1072">
      <pivotArea dataOnly="0" labelOnly="1" outline="0" fieldPosition="0">
        <references count="1">
          <reference field="1" count="1">
            <x v="2327"/>
          </reference>
        </references>
      </pivotArea>
    </format>
    <format dxfId="1071">
      <pivotArea dataOnly="0" labelOnly="1" outline="0" fieldPosition="0">
        <references count="2">
          <reference field="1" count="1" selected="0">
            <x v="2327"/>
          </reference>
          <reference field="3" count="1">
            <x v="3859"/>
          </reference>
        </references>
      </pivotArea>
    </format>
    <format dxfId="1070">
      <pivotArea outline="0" fieldPosition="0">
        <references count="2">
          <reference field="1" count="1" selected="0">
            <x v="2329"/>
          </reference>
          <reference field="3" count="1" selected="0">
            <x v="3173"/>
          </reference>
        </references>
      </pivotArea>
    </format>
    <format dxfId="1069">
      <pivotArea dataOnly="0" labelOnly="1" outline="0" fieldPosition="0">
        <references count="1">
          <reference field="1" count="1">
            <x v="2329"/>
          </reference>
        </references>
      </pivotArea>
    </format>
    <format dxfId="1068">
      <pivotArea dataOnly="0" labelOnly="1" outline="0" fieldPosition="0">
        <references count="2">
          <reference field="1" count="1" selected="0">
            <x v="2329"/>
          </reference>
          <reference field="3" count="1">
            <x v="3173"/>
          </reference>
        </references>
      </pivotArea>
    </format>
    <format dxfId="1067">
      <pivotArea outline="0" fieldPosition="0">
        <references count="2">
          <reference field="1" count="1" selected="0">
            <x v="2331"/>
          </reference>
          <reference field="3" count="1" selected="0">
            <x v="3859"/>
          </reference>
        </references>
      </pivotArea>
    </format>
    <format dxfId="1066">
      <pivotArea dataOnly="0" labelOnly="1" outline="0" fieldPosition="0">
        <references count="1">
          <reference field="1" count="1">
            <x v="2331"/>
          </reference>
        </references>
      </pivotArea>
    </format>
    <format dxfId="1065">
      <pivotArea dataOnly="0" labelOnly="1" outline="0" fieldPosition="0">
        <references count="2">
          <reference field="1" count="1" selected="0">
            <x v="2331"/>
          </reference>
          <reference field="3" count="1">
            <x v="3859"/>
          </reference>
        </references>
      </pivotArea>
    </format>
    <format dxfId="1064">
      <pivotArea outline="0" fieldPosition="0">
        <references count="2">
          <reference field="1" count="1" selected="0">
            <x v="2333"/>
          </reference>
          <reference field="3" count="1" selected="0">
            <x v="3365"/>
          </reference>
        </references>
      </pivotArea>
    </format>
    <format dxfId="1063">
      <pivotArea dataOnly="0" labelOnly="1" outline="0" fieldPosition="0">
        <references count="1">
          <reference field="1" count="1">
            <x v="2333"/>
          </reference>
        </references>
      </pivotArea>
    </format>
    <format dxfId="1062">
      <pivotArea dataOnly="0" labelOnly="1" outline="0" fieldPosition="0">
        <references count="2">
          <reference field="1" count="1" selected="0">
            <x v="2333"/>
          </reference>
          <reference field="3" count="1">
            <x v="3365"/>
          </reference>
        </references>
      </pivotArea>
    </format>
    <format dxfId="1061">
      <pivotArea outline="0" fieldPosition="0">
        <references count="2">
          <reference field="1" count="1" selected="0">
            <x v="2336"/>
          </reference>
          <reference field="3" count="1" selected="0">
            <x v="9"/>
          </reference>
        </references>
      </pivotArea>
    </format>
    <format dxfId="1060">
      <pivotArea dataOnly="0" labelOnly="1" outline="0" fieldPosition="0">
        <references count="1">
          <reference field="1" count="1">
            <x v="2336"/>
          </reference>
        </references>
      </pivotArea>
    </format>
    <format dxfId="1059">
      <pivotArea dataOnly="0" labelOnly="1" outline="0" fieldPosition="0">
        <references count="2">
          <reference field="1" count="1" selected="0">
            <x v="2336"/>
          </reference>
          <reference field="3" count="1">
            <x v="9"/>
          </reference>
        </references>
      </pivotArea>
    </format>
    <format dxfId="1058">
      <pivotArea outline="0" fieldPosition="0">
        <references count="2">
          <reference field="1" count="1" selected="0">
            <x v="2341"/>
          </reference>
          <reference field="3" count="1" selected="0">
            <x v="3859"/>
          </reference>
        </references>
      </pivotArea>
    </format>
    <format dxfId="1057">
      <pivotArea dataOnly="0" labelOnly="1" outline="0" fieldPosition="0">
        <references count="1">
          <reference field="1" count="1">
            <x v="2341"/>
          </reference>
        </references>
      </pivotArea>
    </format>
    <format dxfId="1056">
      <pivotArea dataOnly="0" labelOnly="1" outline="0" fieldPosition="0">
        <references count="2">
          <reference field="1" count="1" selected="0">
            <x v="2341"/>
          </reference>
          <reference field="3" count="1">
            <x v="3859"/>
          </reference>
        </references>
      </pivotArea>
    </format>
    <format dxfId="1055">
      <pivotArea outline="0" fieldPosition="0">
        <references count="2">
          <reference field="1" count="1" selected="0">
            <x v="2343"/>
          </reference>
          <reference field="3" count="1" selected="0">
            <x v="3173"/>
          </reference>
        </references>
      </pivotArea>
    </format>
    <format dxfId="1054">
      <pivotArea dataOnly="0" labelOnly="1" outline="0" fieldPosition="0">
        <references count="1">
          <reference field="1" count="1">
            <x v="2343"/>
          </reference>
        </references>
      </pivotArea>
    </format>
    <format dxfId="1053">
      <pivotArea dataOnly="0" labelOnly="1" outline="0" fieldPosition="0">
        <references count="2">
          <reference field="1" count="1" selected="0">
            <x v="2343"/>
          </reference>
          <reference field="3" count="1">
            <x v="3173"/>
          </reference>
        </references>
      </pivotArea>
    </format>
    <format dxfId="1052">
      <pivotArea outline="0" fieldPosition="0">
        <references count="2">
          <reference field="1" count="1" selected="0">
            <x v="2345"/>
          </reference>
          <reference field="3" count="1" selected="0">
            <x v="3859"/>
          </reference>
        </references>
      </pivotArea>
    </format>
    <format dxfId="1051">
      <pivotArea dataOnly="0" labelOnly="1" outline="0" fieldPosition="0">
        <references count="1">
          <reference field="1" count="1">
            <x v="2345"/>
          </reference>
        </references>
      </pivotArea>
    </format>
    <format dxfId="1050">
      <pivotArea dataOnly="0" labelOnly="1" outline="0" fieldPosition="0">
        <references count="2">
          <reference field="1" count="1" selected="0">
            <x v="2345"/>
          </reference>
          <reference field="3" count="1">
            <x v="3859"/>
          </reference>
        </references>
      </pivotArea>
    </format>
    <format dxfId="1049">
      <pivotArea outline="0" fieldPosition="0">
        <references count="2">
          <reference field="1" count="1" selected="0">
            <x v="2347"/>
          </reference>
          <reference field="3" count="1" selected="0">
            <x v="3365"/>
          </reference>
        </references>
      </pivotArea>
    </format>
    <format dxfId="1048">
      <pivotArea dataOnly="0" labelOnly="1" outline="0" fieldPosition="0">
        <references count="1">
          <reference field="1" count="1">
            <x v="2347"/>
          </reference>
        </references>
      </pivotArea>
    </format>
    <format dxfId="1047">
      <pivotArea dataOnly="0" labelOnly="1" outline="0" fieldPosition="0">
        <references count="2">
          <reference field="1" count="1" selected="0">
            <x v="2347"/>
          </reference>
          <reference field="3" count="1">
            <x v="3365"/>
          </reference>
        </references>
      </pivotArea>
    </format>
    <format dxfId="1046">
      <pivotArea outline="0" fieldPosition="0">
        <references count="2">
          <reference field="1" count="1" selected="0">
            <x v="2350"/>
          </reference>
          <reference field="3" count="1" selected="0">
            <x v="9"/>
          </reference>
        </references>
      </pivotArea>
    </format>
    <format dxfId="1045">
      <pivotArea dataOnly="0" labelOnly="1" outline="0" fieldPosition="0">
        <references count="1">
          <reference field="1" count="1">
            <x v="2350"/>
          </reference>
        </references>
      </pivotArea>
    </format>
    <format dxfId="1044">
      <pivotArea dataOnly="0" labelOnly="1" outline="0" fieldPosition="0">
        <references count="2">
          <reference field="1" count="1" selected="0">
            <x v="2350"/>
          </reference>
          <reference field="3" count="1">
            <x v="9"/>
          </reference>
        </references>
      </pivotArea>
    </format>
    <format dxfId="1043">
      <pivotArea outline="0" fieldPosition="0">
        <references count="2">
          <reference field="1" count="1" selected="0">
            <x v="2355"/>
          </reference>
          <reference field="3" count="1" selected="0">
            <x v="3859"/>
          </reference>
        </references>
      </pivotArea>
    </format>
    <format dxfId="1042">
      <pivotArea dataOnly="0" labelOnly="1" outline="0" fieldPosition="0">
        <references count="1">
          <reference field="1" count="1">
            <x v="2355"/>
          </reference>
        </references>
      </pivotArea>
    </format>
    <format dxfId="1041">
      <pivotArea dataOnly="0" labelOnly="1" outline="0" fieldPosition="0">
        <references count="2">
          <reference field="1" count="1" selected="0">
            <x v="2355"/>
          </reference>
          <reference field="3" count="1">
            <x v="3859"/>
          </reference>
        </references>
      </pivotArea>
    </format>
    <format dxfId="1040">
      <pivotArea outline="0" fieldPosition="0">
        <references count="2">
          <reference field="1" count="1" selected="0">
            <x v="2357"/>
          </reference>
          <reference field="3" count="1" selected="0">
            <x v="3173"/>
          </reference>
        </references>
      </pivotArea>
    </format>
    <format dxfId="1039">
      <pivotArea dataOnly="0" labelOnly="1" outline="0" fieldPosition="0">
        <references count="1">
          <reference field="1" count="1">
            <x v="2357"/>
          </reference>
        </references>
      </pivotArea>
    </format>
    <format dxfId="1038">
      <pivotArea dataOnly="0" labelOnly="1" outline="0" fieldPosition="0">
        <references count="2">
          <reference field="1" count="1" selected="0">
            <x v="2357"/>
          </reference>
          <reference field="3" count="1">
            <x v="3173"/>
          </reference>
        </references>
      </pivotArea>
    </format>
    <format dxfId="1037">
      <pivotArea outline="0" fieldPosition="0">
        <references count="2">
          <reference field="1" count="1" selected="0">
            <x v="2359"/>
          </reference>
          <reference field="3" count="1" selected="0">
            <x v="3859"/>
          </reference>
        </references>
      </pivotArea>
    </format>
    <format dxfId="1036">
      <pivotArea dataOnly="0" labelOnly="1" outline="0" fieldPosition="0">
        <references count="1">
          <reference field="1" count="1">
            <x v="2359"/>
          </reference>
        </references>
      </pivotArea>
    </format>
    <format dxfId="1035">
      <pivotArea dataOnly="0" labelOnly="1" outline="0" fieldPosition="0">
        <references count="2">
          <reference field="1" count="1" selected="0">
            <x v="2359"/>
          </reference>
          <reference field="3" count="1">
            <x v="3859"/>
          </reference>
        </references>
      </pivotArea>
    </format>
    <format dxfId="1034">
      <pivotArea outline="0" fieldPosition="0">
        <references count="2">
          <reference field="1" count="1" selected="0">
            <x v="2361"/>
          </reference>
          <reference field="3" count="1" selected="0">
            <x v="3365"/>
          </reference>
        </references>
      </pivotArea>
    </format>
    <format dxfId="1033">
      <pivotArea dataOnly="0" labelOnly="1" outline="0" fieldPosition="0">
        <references count="1">
          <reference field="1" count="1">
            <x v="2361"/>
          </reference>
        </references>
      </pivotArea>
    </format>
    <format dxfId="1032">
      <pivotArea dataOnly="0" labelOnly="1" outline="0" fieldPosition="0">
        <references count="2">
          <reference field="1" count="1" selected="0">
            <x v="2361"/>
          </reference>
          <reference field="3" count="1">
            <x v="3365"/>
          </reference>
        </references>
      </pivotArea>
    </format>
    <format dxfId="1031">
      <pivotArea outline="0" fieldPosition="0">
        <references count="2">
          <reference field="1" count="1" selected="0">
            <x v="2364"/>
          </reference>
          <reference field="3" count="1" selected="0">
            <x v="9"/>
          </reference>
        </references>
      </pivotArea>
    </format>
    <format dxfId="1030">
      <pivotArea dataOnly="0" labelOnly="1" outline="0" fieldPosition="0">
        <references count="1">
          <reference field="1" count="1">
            <x v="2364"/>
          </reference>
        </references>
      </pivotArea>
    </format>
    <format dxfId="1029">
      <pivotArea dataOnly="0" labelOnly="1" outline="0" fieldPosition="0">
        <references count="2">
          <reference field="1" count="1" selected="0">
            <x v="2364"/>
          </reference>
          <reference field="3" count="1">
            <x v="9"/>
          </reference>
        </references>
      </pivotArea>
    </format>
    <format dxfId="1028">
      <pivotArea outline="0" fieldPosition="0">
        <references count="2">
          <reference field="1" count="1" selected="0">
            <x v="2369"/>
          </reference>
          <reference field="3" count="1" selected="0">
            <x v="3859"/>
          </reference>
        </references>
      </pivotArea>
    </format>
    <format dxfId="1027">
      <pivotArea dataOnly="0" labelOnly="1" outline="0" fieldPosition="0">
        <references count="1">
          <reference field="1" count="1">
            <x v="2369"/>
          </reference>
        </references>
      </pivotArea>
    </format>
    <format dxfId="1026">
      <pivotArea dataOnly="0" labelOnly="1" outline="0" fieldPosition="0">
        <references count="2">
          <reference field="1" count="1" selected="0">
            <x v="2369"/>
          </reference>
          <reference field="3" count="1">
            <x v="3859"/>
          </reference>
        </references>
      </pivotArea>
    </format>
    <format dxfId="1025">
      <pivotArea outline="0" fieldPosition="0">
        <references count="2">
          <reference field="1" count="1" selected="0">
            <x v="2371"/>
          </reference>
          <reference field="3" count="1" selected="0">
            <x v="3173"/>
          </reference>
        </references>
      </pivotArea>
    </format>
    <format dxfId="1024">
      <pivotArea dataOnly="0" labelOnly="1" outline="0" fieldPosition="0">
        <references count="1">
          <reference field="1" count="1">
            <x v="2371"/>
          </reference>
        </references>
      </pivotArea>
    </format>
    <format dxfId="1023">
      <pivotArea dataOnly="0" labelOnly="1" outline="0" fieldPosition="0">
        <references count="2">
          <reference field="1" count="1" selected="0">
            <x v="2371"/>
          </reference>
          <reference field="3" count="1">
            <x v="3173"/>
          </reference>
        </references>
      </pivotArea>
    </format>
    <format dxfId="1022">
      <pivotArea outline="0" fieldPosition="0">
        <references count="2">
          <reference field="1" count="1" selected="0">
            <x v="2373"/>
          </reference>
          <reference field="3" count="1" selected="0">
            <x v="3859"/>
          </reference>
        </references>
      </pivotArea>
    </format>
    <format dxfId="1021">
      <pivotArea dataOnly="0" labelOnly="1" outline="0" fieldPosition="0">
        <references count="1">
          <reference field="1" count="1">
            <x v="2373"/>
          </reference>
        </references>
      </pivotArea>
    </format>
    <format dxfId="1020">
      <pivotArea dataOnly="0" labelOnly="1" outline="0" fieldPosition="0">
        <references count="2">
          <reference field="1" count="1" selected="0">
            <x v="2373"/>
          </reference>
          <reference field="3" count="1">
            <x v="3859"/>
          </reference>
        </references>
      </pivotArea>
    </format>
    <format dxfId="1019">
      <pivotArea outline="0" fieldPosition="0">
        <references count="2">
          <reference field="1" count="1" selected="0">
            <x v="2375"/>
          </reference>
          <reference field="3" count="1" selected="0">
            <x v="3365"/>
          </reference>
        </references>
      </pivotArea>
    </format>
    <format dxfId="1018">
      <pivotArea dataOnly="0" labelOnly="1" outline="0" fieldPosition="0">
        <references count="1">
          <reference field="1" count="1">
            <x v="2375"/>
          </reference>
        </references>
      </pivotArea>
    </format>
    <format dxfId="1017">
      <pivotArea dataOnly="0" labelOnly="1" outline="0" fieldPosition="0">
        <references count="2">
          <reference field="1" count="1" selected="0">
            <x v="2375"/>
          </reference>
          <reference field="3" count="1">
            <x v="3365"/>
          </reference>
        </references>
      </pivotArea>
    </format>
    <format dxfId="1016">
      <pivotArea outline="0" fieldPosition="0">
        <references count="2">
          <reference field="1" count="1" selected="0">
            <x v="2378"/>
          </reference>
          <reference field="3" count="1" selected="0">
            <x v="9"/>
          </reference>
        </references>
      </pivotArea>
    </format>
    <format dxfId="1015">
      <pivotArea dataOnly="0" labelOnly="1" outline="0" fieldPosition="0">
        <references count="1">
          <reference field="1" count="1">
            <x v="2378"/>
          </reference>
        </references>
      </pivotArea>
    </format>
    <format dxfId="1014">
      <pivotArea dataOnly="0" labelOnly="1" outline="0" fieldPosition="0">
        <references count="2">
          <reference field="1" count="1" selected="0">
            <x v="2378"/>
          </reference>
          <reference field="3" count="1">
            <x v="9"/>
          </reference>
        </references>
      </pivotArea>
    </format>
    <format dxfId="1013">
      <pivotArea outline="0" fieldPosition="0">
        <references count="2">
          <reference field="1" count="1" selected="0">
            <x v="2383"/>
          </reference>
          <reference field="3" count="1" selected="0">
            <x v="3859"/>
          </reference>
        </references>
      </pivotArea>
    </format>
    <format dxfId="1012">
      <pivotArea dataOnly="0" labelOnly="1" outline="0" fieldPosition="0">
        <references count="1">
          <reference field="1" count="1">
            <x v="2383"/>
          </reference>
        </references>
      </pivotArea>
    </format>
    <format dxfId="1011">
      <pivotArea dataOnly="0" labelOnly="1" outline="0" fieldPosition="0">
        <references count="2">
          <reference field="1" count="1" selected="0">
            <x v="2383"/>
          </reference>
          <reference field="3" count="1">
            <x v="3859"/>
          </reference>
        </references>
      </pivotArea>
    </format>
    <format dxfId="1010">
      <pivotArea outline="0" fieldPosition="0">
        <references count="2">
          <reference field="1" count="1" selected="0">
            <x v="2385"/>
          </reference>
          <reference field="3" count="1" selected="0">
            <x v="3173"/>
          </reference>
        </references>
      </pivotArea>
    </format>
    <format dxfId="1009">
      <pivotArea dataOnly="0" labelOnly="1" outline="0" fieldPosition="0">
        <references count="1">
          <reference field="1" count="1">
            <x v="2385"/>
          </reference>
        </references>
      </pivotArea>
    </format>
    <format dxfId="1008">
      <pivotArea dataOnly="0" labelOnly="1" outline="0" fieldPosition="0">
        <references count="2">
          <reference field="1" count="1" selected="0">
            <x v="2385"/>
          </reference>
          <reference field="3" count="1">
            <x v="3173"/>
          </reference>
        </references>
      </pivotArea>
    </format>
    <format dxfId="1007">
      <pivotArea outline="0" fieldPosition="0">
        <references count="2">
          <reference field="1" count="1" selected="0">
            <x v="2387"/>
          </reference>
          <reference field="3" count="1" selected="0">
            <x v="3859"/>
          </reference>
        </references>
      </pivotArea>
    </format>
    <format dxfId="1006">
      <pivotArea dataOnly="0" labelOnly="1" outline="0" fieldPosition="0">
        <references count="1">
          <reference field="1" count="1">
            <x v="2387"/>
          </reference>
        </references>
      </pivotArea>
    </format>
    <format dxfId="1005">
      <pivotArea dataOnly="0" labelOnly="1" outline="0" fieldPosition="0">
        <references count="2">
          <reference field="1" count="1" selected="0">
            <x v="2387"/>
          </reference>
          <reference field="3" count="1">
            <x v="3859"/>
          </reference>
        </references>
      </pivotArea>
    </format>
    <format dxfId="1004">
      <pivotArea outline="0" fieldPosition="0">
        <references count="2">
          <reference field="1" count="1" selected="0">
            <x v="2389"/>
          </reference>
          <reference field="3" count="1" selected="0">
            <x v="3365"/>
          </reference>
        </references>
      </pivotArea>
    </format>
    <format dxfId="1003">
      <pivotArea dataOnly="0" labelOnly="1" outline="0" fieldPosition="0">
        <references count="1">
          <reference field="1" count="1">
            <x v="2389"/>
          </reference>
        </references>
      </pivotArea>
    </format>
    <format dxfId="1002">
      <pivotArea dataOnly="0" labelOnly="1" outline="0" fieldPosition="0">
        <references count="2">
          <reference field="1" count="1" selected="0">
            <x v="2389"/>
          </reference>
          <reference field="3" count="1">
            <x v="3365"/>
          </reference>
        </references>
      </pivotArea>
    </format>
    <format dxfId="1001">
      <pivotArea outline="0" fieldPosition="0">
        <references count="2">
          <reference field="1" count="1" selected="0">
            <x v="2392"/>
          </reference>
          <reference field="3" count="1" selected="0">
            <x v="9"/>
          </reference>
        </references>
      </pivotArea>
    </format>
    <format dxfId="1000">
      <pivotArea dataOnly="0" labelOnly="1" outline="0" fieldPosition="0">
        <references count="1">
          <reference field="1" count="1">
            <x v="2392"/>
          </reference>
        </references>
      </pivotArea>
    </format>
    <format dxfId="999">
      <pivotArea dataOnly="0" labelOnly="1" outline="0" fieldPosition="0">
        <references count="2">
          <reference field="1" count="1" selected="0">
            <x v="2392"/>
          </reference>
          <reference field="3" count="1">
            <x v="9"/>
          </reference>
        </references>
      </pivotArea>
    </format>
    <format dxfId="998">
      <pivotArea outline="0" fieldPosition="0">
        <references count="2">
          <reference field="1" count="1" selected="0">
            <x v="2397"/>
          </reference>
          <reference field="3" count="1" selected="0">
            <x v="3859"/>
          </reference>
        </references>
      </pivotArea>
    </format>
    <format dxfId="997">
      <pivotArea dataOnly="0" labelOnly="1" outline="0" fieldPosition="0">
        <references count="1">
          <reference field="1" count="1">
            <x v="2397"/>
          </reference>
        </references>
      </pivotArea>
    </format>
    <format dxfId="996">
      <pivotArea dataOnly="0" labelOnly="1" outline="0" fieldPosition="0">
        <references count="2">
          <reference field="1" count="1" selected="0">
            <x v="2397"/>
          </reference>
          <reference field="3" count="1">
            <x v="3859"/>
          </reference>
        </references>
      </pivotArea>
    </format>
    <format dxfId="995">
      <pivotArea outline="0" fieldPosition="0">
        <references count="2">
          <reference field="1" count="1" selected="0">
            <x v="2399"/>
          </reference>
          <reference field="3" count="1" selected="0">
            <x v="3173"/>
          </reference>
        </references>
      </pivotArea>
    </format>
    <format dxfId="994">
      <pivotArea dataOnly="0" labelOnly="1" outline="0" fieldPosition="0">
        <references count="1">
          <reference field="1" count="1">
            <x v="2399"/>
          </reference>
        </references>
      </pivotArea>
    </format>
    <format dxfId="993">
      <pivotArea dataOnly="0" labelOnly="1" outline="0" fieldPosition="0">
        <references count="2">
          <reference field="1" count="1" selected="0">
            <x v="2399"/>
          </reference>
          <reference field="3" count="1">
            <x v="3173"/>
          </reference>
        </references>
      </pivotArea>
    </format>
    <format dxfId="992">
      <pivotArea outline="0" fieldPosition="0">
        <references count="2">
          <reference field="1" count="1" selected="0">
            <x v="2401"/>
          </reference>
          <reference field="3" count="1" selected="0">
            <x v="3859"/>
          </reference>
        </references>
      </pivotArea>
    </format>
    <format dxfId="991">
      <pivotArea dataOnly="0" labelOnly="1" outline="0" fieldPosition="0">
        <references count="1">
          <reference field="1" count="1">
            <x v="2401"/>
          </reference>
        </references>
      </pivotArea>
    </format>
    <format dxfId="990">
      <pivotArea dataOnly="0" labelOnly="1" outline="0" fieldPosition="0">
        <references count="2">
          <reference field="1" count="1" selected="0">
            <x v="2401"/>
          </reference>
          <reference field="3" count="1">
            <x v="3859"/>
          </reference>
        </references>
      </pivotArea>
    </format>
    <format dxfId="989">
      <pivotArea outline="0" fieldPosition="0">
        <references count="2">
          <reference field="1" count="1" selected="0">
            <x v="2403"/>
          </reference>
          <reference field="3" count="1" selected="0">
            <x v="3365"/>
          </reference>
        </references>
      </pivotArea>
    </format>
    <format dxfId="988">
      <pivotArea dataOnly="0" labelOnly="1" outline="0" fieldPosition="0">
        <references count="1">
          <reference field="1" count="1">
            <x v="2403"/>
          </reference>
        </references>
      </pivotArea>
    </format>
    <format dxfId="987">
      <pivotArea dataOnly="0" labelOnly="1" outline="0" fieldPosition="0">
        <references count="2">
          <reference field="1" count="1" selected="0">
            <x v="2403"/>
          </reference>
          <reference field="3" count="1">
            <x v="3365"/>
          </reference>
        </references>
      </pivotArea>
    </format>
    <format dxfId="986">
      <pivotArea outline="0" fieldPosition="0">
        <references count="2">
          <reference field="1" count="1" selected="0">
            <x v="2416"/>
          </reference>
          <reference field="3" count="1" selected="0">
            <x v="9"/>
          </reference>
        </references>
      </pivotArea>
    </format>
    <format dxfId="985">
      <pivotArea dataOnly="0" labelOnly="1" outline="0" fieldPosition="0">
        <references count="1">
          <reference field="1" count="1">
            <x v="2416"/>
          </reference>
        </references>
      </pivotArea>
    </format>
    <format dxfId="984">
      <pivotArea dataOnly="0" labelOnly="1" outline="0" fieldPosition="0">
        <references count="2">
          <reference field="1" count="1" selected="0">
            <x v="2416"/>
          </reference>
          <reference field="3" count="1">
            <x v="9"/>
          </reference>
        </references>
      </pivotArea>
    </format>
    <format dxfId="983">
      <pivotArea outline="0" fieldPosition="0">
        <references count="2">
          <reference field="1" count="1" selected="0">
            <x v="2421"/>
          </reference>
          <reference field="3" count="1" selected="0">
            <x v="3859"/>
          </reference>
        </references>
      </pivotArea>
    </format>
    <format dxfId="982">
      <pivotArea dataOnly="0" labelOnly="1" outline="0" fieldPosition="0">
        <references count="1">
          <reference field="1" count="1">
            <x v="2421"/>
          </reference>
        </references>
      </pivotArea>
    </format>
    <format dxfId="981">
      <pivotArea dataOnly="0" labelOnly="1" outline="0" fieldPosition="0">
        <references count="2">
          <reference field="1" count="1" selected="0">
            <x v="2421"/>
          </reference>
          <reference field="3" count="1">
            <x v="3859"/>
          </reference>
        </references>
      </pivotArea>
    </format>
    <format dxfId="980">
      <pivotArea outline="0" fieldPosition="0">
        <references count="2">
          <reference field="1" count="1" selected="0">
            <x v="2423"/>
          </reference>
          <reference field="3" count="1" selected="0">
            <x v="3173"/>
          </reference>
        </references>
      </pivotArea>
    </format>
    <format dxfId="979">
      <pivotArea dataOnly="0" labelOnly="1" outline="0" fieldPosition="0">
        <references count="1">
          <reference field="1" count="1">
            <x v="2423"/>
          </reference>
        </references>
      </pivotArea>
    </format>
    <format dxfId="978">
      <pivotArea dataOnly="0" labelOnly="1" outline="0" fieldPosition="0">
        <references count="2">
          <reference field="1" count="1" selected="0">
            <x v="2423"/>
          </reference>
          <reference field="3" count="1">
            <x v="3173"/>
          </reference>
        </references>
      </pivotArea>
    </format>
    <format dxfId="977">
      <pivotArea outline="0" fieldPosition="0">
        <references count="2">
          <reference field="1" count="1" selected="0">
            <x v="2425"/>
          </reference>
          <reference field="3" count="1" selected="0">
            <x v="3859"/>
          </reference>
        </references>
      </pivotArea>
    </format>
    <format dxfId="976">
      <pivotArea dataOnly="0" labelOnly="1" outline="0" fieldPosition="0">
        <references count="1">
          <reference field="1" count="1">
            <x v="2425"/>
          </reference>
        </references>
      </pivotArea>
    </format>
    <format dxfId="975">
      <pivotArea dataOnly="0" labelOnly="1" outline="0" fieldPosition="0">
        <references count="2">
          <reference field="1" count="1" selected="0">
            <x v="2425"/>
          </reference>
          <reference field="3" count="1">
            <x v="3859"/>
          </reference>
        </references>
      </pivotArea>
    </format>
    <format dxfId="974">
      <pivotArea outline="0" fieldPosition="0">
        <references count="2">
          <reference field="1" count="1" selected="0">
            <x v="2427"/>
          </reference>
          <reference field="3" count="1" selected="0">
            <x v="3365"/>
          </reference>
        </references>
      </pivotArea>
    </format>
    <format dxfId="973">
      <pivotArea dataOnly="0" labelOnly="1" outline="0" fieldPosition="0">
        <references count="1">
          <reference field="1" count="1">
            <x v="2427"/>
          </reference>
        </references>
      </pivotArea>
    </format>
    <format dxfId="972">
      <pivotArea dataOnly="0" labelOnly="1" outline="0" fieldPosition="0">
        <references count="2">
          <reference field="1" count="1" selected="0">
            <x v="2427"/>
          </reference>
          <reference field="3" count="1">
            <x v="3365"/>
          </reference>
        </references>
      </pivotArea>
    </format>
    <format dxfId="971">
      <pivotArea outline="0" fieldPosition="0">
        <references count="2">
          <reference field="1" count="1" selected="0">
            <x v="2430"/>
          </reference>
          <reference field="3" count="1" selected="0">
            <x v="9"/>
          </reference>
        </references>
      </pivotArea>
    </format>
    <format dxfId="970">
      <pivotArea dataOnly="0" labelOnly="1" outline="0" fieldPosition="0">
        <references count="1">
          <reference field="1" count="1">
            <x v="2430"/>
          </reference>
        </references>
      </pivotArea>
    </format>
    <format dxfId="969">
      <pivotArea dataOnly="0" labelOnly="1" outline="0" fieldPosition="0">
        <references count="2">
          <reference field="1" count="1" selected="0">
            <x v="2430"/>
          </reference>
          <reference field="3" count="1">
            <x v="9"/>
          </reference>
        </references>
      </pivotArea>
    </format>
    <format dxfId="968">
      <pivotArea outline="0" fieldPosition="0">
        <references count="2">
          <reference field="1" count="1" selected="0">
            <x v="2435"/>
          </reference>
          <reference field="3" count="1" selected="0">
            <x v="3859"/>
          </reference>
        </references>
      </pivotArea>
    </format>
    <format dxfId="967">
      <pivotArea dataOnly="0" labelOnly="1" outline="0" fieldPosition="0">
        <references count="1">
          <reference field="1" count="1">
            <x v="2435"/>
          </reference>
        </references>
      </pivotArea>
    </format>
    <format dxfId="966">
      <pivotArea dataOnly="0" labelOnly="1" outline="0" fieldPosition="0">
        <references count="2">
          <reference field="1" count="1" selected="0">
            <x v="2435"/>
          </reference>
          <reference field="3" count="1">
            <x v="3859"/>
          </reference>
        </references>
      </pivotArea>
    </format>
    <format dxfId="965">
      <pivotArea outline="0" fieldPosition="0">
        <references count="2">
          <reference field="1" count="1" selected="0">
            <x v="2437"/>
          </reference>
          <reference field="3" count="1" selected="0">
            <x v="3173"/>
          </reference>
        </references>
      </pivotArea>
    </format>
    <format dxfId="964">
      <pivotArea dataOnly="0" labelOnly="1" outline="0" fieldPosition="0">
        <references count="1">
          <reference field="1" count="1">
            <x v="2437"/>
          </reference>
        </references>
      </pivotArea>
    </format>
    <format dxfId="963">
      <pivotArea dataOnly="0" labelOnly="1" outline="0" fieldPosition="0">
        <references count="2">
          <reference field="1" count="1" selected="0">
            <x v="2437"/>
          </reference>
          <reference field="3" count="1">
            <x v="3173"/>
          </reference>
        </references>
      </pivotArea>
    </format>
    <format dxfId="962">
      <pivotArea outline="0" fieldPosition="0">
        <references count="2">
          <reference field="1" count="1" selected="0">
            <x v="2439"/>
          </reference>
          <reference field="3" count="1" selected="0">
            <x v="3859"/>
          </reference>
        </references>
      </pivotArea>
    </format>
    <format dxfId="961">
      <pivotArea dataOnly="0" labelOnly="1" outline="0" fieldPosition="0">
        <references count="1">
          <reference field="1" count="1">
            <x v="2439"/>
          </reference>
        </references>
      </pivotArea>
    </format>
    <format dxfId="960">
      <pivotArea dataOnly="0" labelOnly="1" outline="0" fieldPosition="0">
        <references count="2">
          <reference field="1" count="1" selected="0">
            <x v="2439"/>
          </reference>
          <reference field="3" count="1">
            <x v="3859"/>
          </reference>
        </references>
      </pivotArea>
    </format>
    <format dxfId="959">
      <pivotArea outline="0" fieldPosition="0">
        <references count="2">
          <reference field="1" count="1" selected="0">
            <x v="2441"/>
          </reference>
          <reference field="3" count="1" selected="0">
            <x v="3365"/>
          </reference>
        </references>
      </pivotArea>
    </format>
    <format dxfId="958">
      <pivotArea dataOnly="0" labelOnly="1" outline="0" fieldPosition="0">
        <references count="1">
          <reference field="1" count="1">
            <x v="2441"/>
          </reference>
        </references>
      </pivotArea>
    </format>
    <format dxfId="957">
      <pivotArea dataOnly="0" labelOnly="1" outline="0" fieldPosition="0">
        <references count="2">
          <reference field="1" count="1" selected="0">
            <x v="2441"/>
          </reference>
          <reference field="3" count="1">
            <x v="3365"/>
          </reference>
        </references>
      </pivotArea>
    </format>
    <format dxfId="956">
      <pivotArea outline="0" fieldPosition="0">
        <references count="2">
          <reference field="1" count="1" selected="0">
            <x v="2444"/>
          </reference>
          <reference field="3" count="1" selected="0">
            <x v="9"/>
          </reference>
        </references>
      </pivotArea>
    </format>
    <format dxfId="955">
      <pivotArea dataOnly="0" labelOnly="1" outline="0" fieldPosition="0">
        <references count="1">
          <reference field="1" count="1">
            <x v="2444"/>
          </reference>
        </references>
      </pivotArea>
    </format>
    <format dxfId="954">
      <pivotArea dataOnly="0" labelOnly="1" outline="0" fieldPosition="0">
        <references count="2">
          <reference field="1" count="1" selected="0">
            <x v="2444"/>
          </reference>
          <reference field="3" count="1">
            <x v="9"/>
          </reference>
        </references>
      </pivotArea>
    </format>
    <format dxfId="953">
      <pivotArea outline="0" fieldPosition="0">
        <references count="2">
          <reference field="1" count="1" selected="0">
            <x v="2449"/>
          </reference>
          <reference field="3" count="1" selected="0">
            <x v="3859"/>
          </reference>
        </references>
      </pivotArea>
    </format>
    <format dxfId="952">
      <pivotArea dataOnly="0" labelOnly="1" outline="0" fieldPosition="0">
        <references count="1">
          <reference field="1" count="1">
            <x v="2449"/>
          </reference>
        </references>
      </pivotArea>
    </format>
    <format dxfId="951">
      <pivotArea dataOnly="0" labelOnly="1" outline="0" fieldPosition="0">
        <references count="2">
          <reference field="1" count="1" selected="0">
            <x v="2449"/>
          </reference>
          <reference field="3" count="1">
            <x v="3859"/>
          </reference>
        </references>
      </pivotArea>
    </format>
    <format dxfId="950">
      <pivotArea outline="0" fieldPosition="0">
        <references count="2">
          <reference field="1" count="1" selected="0">
            <x v="2451"/>
          </reference>
          <reference field="3" count="1" selected="0">
            <x v="3173"/>
          </reference>
        </references>
      </pivotArea>
    </format>
    <format dxfId="949">
      <pivotArea dataOnly="0" labelOnly="1" outline="0" fieldPosition="0">
        <references count="1">
          <reference field="1" count="1">
            <x v="2451"/>
          </reference>
        </references>
      </pivotArea>
    </format>
    <format dxfId="948">
      <pivotArea dataOnly="0" labelOnly="1" outline="0" fieldPosition="0">
        <references count="2">
          <reference field="1" count="1" selected="0">
            <x v="2451"/>
          </reference>
          <reference field="3" count="1">
            <x v="3173"/>
          </reference>
        </references>
      </pivotArea>
    </format>
    <format dxfId="947">
      <pivotArea outline="0" fieldPosition="0">
        <references count="2">
          <reference field="1" count="1" selected="0">
            <x v="2453"/>
          </reference>
          <reference field="3" count="1" selected="0">
            <x v="3859"/>
          </reference>
        </references>
      </pivotArea>
    </format>
    <format dxfId="946">
      <pivotArea dataOnly="0" labelOnly="1" outline="0" fieldPosition="0">
        <references count="1">
          <reference field="1" count="1">
            <x v="2453"/>
          </reference>
        </references>
      </pivotArea>
    </format>
    <format dxfId="945">
      <pivotArea dataOnly="0" labelOnly="1" outline="0" fieldPosition="0">
        <references count="2">
          <reference field="1" count="1" selected="0">
            <x v="2453"/>
          </reference>
          <reference field="3" count="1">
            <x v="3859"/>
          </reference>
        </references>
      </pivotArea>
    </format>
    <format dxfId="944">
      <pivotArea outline="0" fieldPosition="0">
        <references count="2">
          <reference field="1" count="1" selected="0">
            <x v="2455"/>
          </reference>
          <reference field="3" count="1" selected="0">
            <x v="3365"/>
          </reference>
        </references>
      </pivotArea>
    </format>
    <format dxfId="943">
      <pivotArea dataOnly="0" labelOnly="1" outline="0" fieldPosition="0">
        <references count="1">
          <reference field="1" count="1">
            <x v="2455"/>
          </reference>
        </references>
      </pivotArea>
    </format>
    <format dxfId="942">
      <pivotArea dataOnly="0" labelOnly="1" outline="0" fieldPosition="0">
        <references count="2">
          <reference field="1" count="1" selected="0">
            <x v="2455"/>
          </reference>
          <reference field="3" count="1">
            <x v="3365"/>
          </reference>
        </references>
      </pivotArea>
    </format>
    <format dxfId="941">
      <pivotArea outline="0" fieldPosition="0">
        <references count="2">
          <reference field="1" count="1" selected="0">
            <x v="2458"/>
          </reference>
          <reference field="3" count="1" selected="0">
            <x v="9"/>
          </reference>
        </references>
      </pivotArea>
    </format>
    <format dxfId="940">
      <pivotArea dataOnly="0" labelOnly="1" outline="0" fieldPosition="0">
        <references count="1">
          <reference field="1" count="1">
            <x v="2458"/>
          </reference>
        </references>
      </pivotArea>
    </format>
    <format dxfId="939">
      <pivotArea dataOnly="0" labelOnly="1" outline="0" fieldPosition="0">
        <references count="2">
          <reference field="1" count="1" selected="0">
            <x v="2458"/>
          </reference>
          <reference field="3" count="1">
            <x v="9"/>
          </reference>
        </references>
      </pivotArea>
    </format>
    <format dxfId="938">
      <pivotArea outline="0" fieldPosition="0">
        <references count="2">
          <reference field="1" count="1" selected="0">
            <x v="2463"/>
          </reference>
          <reference field="3" count="1" selected="0">
            <x v="3859"/>
          </reference>
        </references>
      </pivotArea>
    </format>
    <format dxfId="937">
      <pivotArea dataOnly="0" labelOnly="1" outline="0" fieldPosition="0">
        <references count="1">
          <reference field="1" count="1">
            <x v="2463"/>
          </reference>
        </references>
      </pivotArea>
    </format>
    <format dxfId="936">
      <pivotArea dataOnly="0" labelOnly="1" outline="0" fieldPosition="0">
        <references count="2">
          <reference field="1" count="1" selected="0">
            <x v="2463"/>
          </reference>
          <reference field="3" count="1">
            <x v="3859"/>
          </reference>
        </references>
      </pivotArea>
    </format>
    <format dxfId="935">
      <pivotArea outline="0" fieldPosition="0">
        <references count="2">
          <reference field="1" count="1" selected="0">
            <x v="2465"/>
          </reference>
          <reference field="3" count="1" selected="0">
            <x v="3173"/>
          </reference>
        </references>
      </pivotArea>
    </format>
    <format dxfId="934">
      <pivotArea dataOnly="0" labelOnly="1" outline="0" fieldPosition="0">
        <references count="1">
          <reference field="1" count="1">
            <x v="2465"/>
          </reference>
        </references>
      </pivotArea>
    </format>
    <format dxfId="933">
      <pivotArea dataOnly="0" labelOnly="1" outline="0" fieldPosition="0">
        <references count="2">
          <reference field="1" count="1" selected="0">
            <x v="2465"/>
          </reference>
          <reference field="3" count="1">
            <x v="3173"/>
          </reference>
        </references>
      </pivotArea>
    </format>
    <format dxfId="932">
      <pivotArea outline="0" fieldPosition="0">
        <references count="2">
          <reference field="1" count="1" selected="0">
            <x v="2467"/>
          </reference>
          <reference field="3" count="1" selected="0">
            <x v="3859"/>
          </reference>
        </references>
      </pivotArea>
    </format>
    <format dxfId="931">
      <pivotArea dataOnly="0" labelOnly="1" outline="0" fieldPosition="0">
        <references count="1">
          <reference field="1" count="1">
            <x v="2467"/>
          </reference>
        </references>
      </pivotArea>
    </format>
    <format dxfId="930">
      <pivotArea dataOnly="0" labelOnly="1" outline="0" fieldPosition="0">
        <references count="2">
          <reference field="1" count="1" selected="0">
            <x v="2467"/>
          </reference>
          <reference field="3" count="1">
            <x v="3859"/>
          </reference>
        </references>
      </pivotArea>
    </format>
    <format dxfId="929">
      <pivotArea outline="0" fieldPosition="0">
        <references count="2">
          <reference field="1" count="1" selected="0">
            <x v="2469"/>
          </reference>
          <reference field="3" count="1" selected="0">
            <x v="3365"/>
          </reference>
        </references>
      </pivotArea>
    </format>
    <format dxfId="928">
      <pivotArea dataOnly="0" labelOnly="1" outline="0" fieldPosition="0">
        <references count="1">
          <reference field="1" count="1">
            <x v="2469"/>
          </reference>
        </references>
      </pivotArea>
    </format>
    <format dxfId="927">
      <pivotArea dataOnly="0" labelOnly="1" outline="0" fieldPosition="0">
        <references count="2">
          <reference field="1" count="1" selected="0">
            <x v="2469"/>
          </reference>
          <reference field="3" count="1">
            <x v="3365"/>
          </reference>
        </references>
      </pivotArea>
    </format>
    <format dxfId="926">
      <pivotArea outline="0" fieldPosition="0">
        <references count="2">
          <reference field="1" count="1" selected="0">
            <x v="2472"/>
          </reference>
          <reference field="3" count="1" selected="0">
            <x v="9"/>
          </reference>
        </references>
      </pivotArea>
    </format>
    <format dxfId="925">
      <pivotArea dataOnly="0" labelOnly="1" outline="0" fieldPosition="0">
        <references count="1">
          <reference field="1" count="1">
            <x v="2472"/>
          </reference>
        </references>
      </pivotArea>
    </format>
    <format dxfId="924">
      <pivotArea dataOnly="0" labelOnly="1" outline="0" fieldPosition="0">
        <references count="2">
          <reference field="1" count="1" selected="0">
            <x v="2472"/>
          </reference>
          <reference field="3" count="1">
            <x v="9"/>
          </reference>
        </references>
      </pivotArea>
    </format>
    <format dxfId="923">
      <pivotArea outline="0" fieldPosition="0">
        <references count="2">
          <reference field="1" count="1" selected="0">
            <x v="2477"/>
          </reference>
          <reference field="3" count="1" selected="0">
            <x v="3859"/>
          </reference>
        </references>
      </pivotArea>
    </format>
    <format dxfId="922">
      <pivotArea dataOnly="0" labelOnly="1" outline="0" fieldPosition="0">
        <references count="1">
          <reference field="1" count="1">
            <x v="2477"/>
          </reference>
        </references>
      </pivotArea>
    </format>
    <format dxfId="921">
      <pivotArea dataOnly="0" labelOnly="1" outline="0" fieldPosition="0">
        <references count="2">
          <reference field="1" count="1" selected="0">
            <x v="2477"/>
          </reference>
          <reference field="3" count="1">
            <x v="3859"/>
          </reference>
        </references>
      </pivotArea>
    </format>
    <format dxfId="920">
      <pivotArea outline="0" fieldPosition="0">
        <references count="2">
          <reference field="1" count="1" selected="0">
            <x v="2479"/>
          </reference>
          <reference field="3" count="1" selected="0">
            <x v="3173"/>
          </reference>
        </references>
      </pivotArea>
    </format>
    <format dxfId="919">
      <pivotArea dataOnly="0" labelOnly="1" outline="0" fieldPosition="0">
        <references count="1">
          <reference field="1" count="1">
            <x v="2479"/>
          </reference>
        </references>
      </pivotArea>
    </format>
    <format dxfId="918">
      <pivotArea dataOnly="0" labelOnly="1" outline="0" fieldPosition="0">
        <references count="2">
          <reference field="1" count="1" selected="0">
            <x v="2479"/>
          </reference>
          <reference field="3" count="1">
            <x v="3173"/>
          </reference>
        </references>
      </pivotArea>
    </format>
    <format dxfId="917">
      <pivotArea outline="0" fieldPosition="0">
        <references count="2">
          <reference field="1" count="1" selected="0">
            <x v="2481"/>
          </reference>
          <reference field="3" count="1" selected="0">
            <x v="3859"/>
          </reference>
        </references>
      </pivotArea>
    </format>
    <format dxfId="916">
      <pivotArea dataOnly="0" labelOnly="1" outline="0" fieldPosition="0">
        <references count="1">
          <reference field="1" count="1">
            <x v="2481"/>
          </reference>
        </references>
      </pivotArea>
    </format>
    <format dxfId="915">
      <pivotArea dataOnly="0" labelOnly="1" outline="0" fieldPosition="0">
        <references count="2">
          <reference field="1" count="1" selected="0">
            <x v="2481"/>
          </reference>
          <reference field="3" count="1">
            <x v="3859"/>
          </reference>
        </references>
      </pivotArea>
    </format>
    <format dxfId="914">
      <pivotArea outline="0" fieldPosition="0">
        <references count="2">
          <reference field="1" count="1" selected="0">
            <x v="2483"/>
          </reference>
          <reference field="3" count="1" selected="0">
            <x v="3365"/>
          </reference>
        </references>
      </pivotArea>
    </format>
    <format dxfId="913">
      <pivotArea dataOnly="0" labelOnly="1" outline="0" fieldPosition="0">
        <references count="1">
          <reference field="1" count="1">
            <x v="2483"/>
          </reference>
        </references>
      </pivotArea>
    </format>
    <format dxfId="912">
      <pivotArea dataOnly="0" labelOnly="1" outline="0" fieldPosition="0">
        <references count="2">
          <reference field="1" count="1" selected="0">
            <x v="2483"/>
          </reference>
          <reference field="3" count="1">
            <x v="3365"/>
          </reference>
        </references>
      </pivotArea>
    </format>
    <format dxfId="911">
      <pivotArea outline="0" fieldPosition="0">
        <references count="2">
          <reference field="1" count="1" selected="0">
            <x v="2486"/>
          </reference>
          <reference field="3" count="1" selected="0">
            <x v="9"/>
          </reference>
        </references>
      </pivotArea>
    </format>
    <format dxfId="910">
      <pivotArea dataOnly="0" labelOnly="1" outline="0" fieldPosition="0">
        <references count="1">
          <reference field="1" count="1">
            <x v="2486"/>
          </reference>
        </references>
      </pivotArea>
    </format>
    <format dxfId="909">
      <pivotArea dataOnly="0" labelOnly="1" outline="0" fieldPosition="0">
        <references count="2">
          <reference field="1" count="1" selected="0">
            <x v="2486"/>
          </reference>
          <reference field="3" count="1">
            <x v="9"/>
          </reference>
        </references>
      </pivotArea>
    </format>
    <format dxfId="908">
      <pivotArea outline="0" fieldPosition="0">
        <references count="2">
          <reference field="1" count="1" selected="0">
            <x v="2491"/>
          </reference>
          <reference field="3" count="1" selected="0">
            <x v="3859"/>
          </reference>
        </references>
      </pivotArea>
    </format>
    <format dxfId="907">
      <pivotArea dataOnly="0" labelOnly="1" outline="0" fieldPosition="0">
        <references count="1">
          <reference field="1" count="1">
            <x v="2491"/>
          </reference>
        </references>
      </pivotArea>
    </format>
    <format dxfId="906">
      <pivotArea dataOnly="0" labelOnly="1" outline="0" fieldPosition="0">
        <references count="2">
          <reference field="1" count="1" selected="0">
            <x v="2491"/>
          </reference>
          <reference field="3" count="1">
            <x v="3859"/>
          </reference>
        </references>
      </pivotArea>
    </format>
    <format dxfId="905">
      <pivotArea outline="0" fieldPosition="0">
        <references count="2">
          <reference field="1" count="1" selected="0">
            <x v="2493"/>
          </reference>
          <reference field="3" count="1" selected="0">
            <x v="3173"/>
          </reference>
        </references>
      </pivotArea>
    </format>
    <format dxfId="904">
      <pivotArea dataOnly="0" labelOnly="1" outline="0" fieldPosition="0">
        <references count="1">
          <reference field="1" count="1">
            <x v="2493"/>
          </reference>
        </references>
      </pivotArea>
    </format>
    <format dxfId="903">
      <pivotArea dataOnly="0" labelOnly="1" outline="0" fieldPosition="0">
        <references count="2">
          <reference field="1" count="1" selected="0">
            <x v="2493"/>
          </reference>
          <reference field="3" count="1">
            <x v="3173"/>
          </reference>
        </references>
      </pivotArea>
    </format>
    <format dxfId="902">
      <pivotArea outline="0" fieldPosition="0">
        <references count="2">
          <reference field="1" count="1" selected="0">
            <x v="2495"/>
          </reference>
          <reference field="3" count="1" selected="0">
            <x v="3859"/>
          </reference>
        </references>
      </pivotArea>
    </format>
    <format dxfId="901">
      <pivotArea dataOnly="0" labelOnly="1" outline="0" fieldPosition="0">
        <references count="1">
          <reference field="1" count="1">
            <x v="2495"/>
          </reference>
        </references>
      </pivotArea>
    </format>
    <format dxfId="900">
      <pivotArea dataOnly="0" labelOnly="1" outline="0" fieldPosition="0">
        <references count="2">
          <reference field="1" count="1" selected="0">
            <x v="2495"/>
          </reference>
          <reference field="3" count="1">
            <x v="3859"/>
          </reference>
        </references>
      </pivotArea>
    </format>
    <format dxfId="899">
      <pivotArea outline="0" fieldPosition="0">
        <references count="2">
          <reference field="1" count="1" selected="0">
            <x v="2497"/>
          </reference>
          <reference field="3" count="1" selected="0">
            <x v="3365"/>
          </reference>
        </references>
      </pivotArea>
    </format>
    <format dxfId="898">
      <pivotArea dataOnly="0" labelOnly="1" outline="0" fieldPosition="0">
        <references count="1">
          <reference field="1" count="1">
            <x v="2497"/>
          </reference>
        </references>
      </pivotArea>
    </format>
    <format dxfId="897">
      <pivotArea dataOnly="0" labelOnly="1" outline="0" fieldPosition="0">
        <references count="2">
          <reference field="1" count="1" selected="0">
            <x v="2497"/>
          </reference>
          <reference field="3" count="1">
            <x v="3365"/>
          </reference>
        </references>
      </pivotArea>
    </format>
    <format dxfId="896">
      <pivotArea outline="0" fieldPosition="0">
        <references count="2">
          <reference field="1" count="1" selected="0">
            <x v="2500"/>
          </reference>
          <reference field="3" count="1" selected="0">
            <x v="9"/>
          </reference>
        </references>
      </pivotArea>
    </format>
    <format dxfId="895">
      <pivotArea dataOnly="0" labelOnly="1" outline="0" fieldPosition="0">
        <references count="1">
          <reference field="1" count="1">
            <x v="2500"/>
          </reference>
        </references>
      </pivotArea>
    </format>
    <format dxfId="894">
      <pivotArea dataOnly="0" labelOnly="1" outline="0" fieldPosition="0">
        <references count="2">
          <reference field="1" count="1" selected="0">
            <x v="2500"/>
          </reference>
          <reference field="3" count="1">
            <x v="9"/>
          </reference>
        </references>
      </pivotArea>
    </format>
    <format dxfId="893">
      <pivotArea outline="0" fieldPosition="0">
        <references count="2">
          <reference field="1" count="1" selected="0">
            <x v="2505"/>
          </reference>
          <reference field="3" count="1" selected="0">
            <x v="3859"/>
          </reference>
        </references>
      </pivotArea>
    </format>
    <format dxfId="892">
      <pivotArea dataOnly="0" labelOnly="1" outline="0" fieldPosition="0">
        <references count="1">
          <reference field="1" count="1">
            <x v="2505"/>
          </reference>
        </references>
      </pivotArea>
    </format>
    <format dxfId="891">
      <pivotArea dataOnly="0" labelOnly="1" outline="0" fieldPosition="0">
        <references count="2">
          <reference field="1" count="1" selected="0">
            <x v="2505"/>
          </reference>
          <reference field="3" count="1">
            <x v="3859"/>
          </reference>
        </references>
      </pivotArea>
    </format>
    <format dxfId="890">
      <pivotArea outline="0" fieldPosition="0">
        <references count="2">
          <reference field="1" count="1" selected="0">
            <x v="2507"/>
          </reference>
          <reference field="3" count="1" selected="0">
            <x v="3173"/>
          </reference>
        </references>
      </pivotArea>
    </format>
    <format dxfId="889">
      <pivotArea dataOnly="0" labelOnly="1" outline="0" fieldPosition="0">
        <references count="1">
          <reference field="1" count="1">
            <x v="2507"/>
          </reference>
        </references>
      </pivotArea>
    </format>
    <format dxfId="888">
      <pivotArea dataOnly="0" labelOnly="1" outline="0" fieldPosition="0">
        <references count="2">
          <reference field="1" count="1" selected="0">
            <x v="2507"/>
          </reference>
          <reference field="3" count="1">
            <x v="3173"/>
          </reference>
        </references>
      </pivotArea>
    </format>
    <format dxfId="887">
      <pivotArea outline="0" fieldPosition="0">
        <references count="2">
          <reference field="1" count="1" selected="0">
            <x v="2509"/>
          </reference>
          <reference field="3" count="1" selected="0">
            <x v="3859"/>
          </reference>
        </references>
      </pivotArea>
    </format>
    <format dxfId="886">
      <pivotArea dataOnly="0" labelOnly="1" outline="0" fieldPosition="0">
        <references count="1">
          <reference field="1" count="1">
            <x v="2509"/>
          </reference>
        </references>
      </pivotArea>
    </format>
    <format dxfId="885">
      <pivotArea dataOnly="0" labelOnly="1" outline="0" fieldPosition="0">
        <references count="2">
          <reference field="1" count="1" selected="0">
            <x v="2509"/>
          </reference>
          <reference field="3" count="1">
            <x v="3859"/>
          </reference>
        </references>
      </pivotArea>
    </format>
    <format dxfId="884">
      <pivotArea outline="0" fieldPosition="0">
        <references count="2">
          <reference field="1" count="1" selected="0">
            <x v="2511"/>
          </reference>
          <reference field="3" count="1" selected="0">
            <x v="3365"/>
          </reference>
        </references>
      </pivotArea>
    </format>
    <format dxfId="883">
      <pivotArea dataOnly="0" labelOnly="1" outline="0" fieldPosition="0">
        <references count="1">
          <reference field="1" count="1">
            <x v="2511"/>
          </reference>
        </references>
      </pivotArea>
    </format>
    <format dxfId="882">
      <pivotArea dataOnly="0" labelOnly="1" outline="0" fieldPosition="0">
        <references count="2">
          <reference field="1" count="1" selected="0">
            <x v="2511"/>
          </reference>
          <reference field="3" count="1">
            <x v="3365"/>
          </reference>
        </references>
      </pivotArea>
    </format>
    <format dxfId="881">
      <pivotArea outline="0" fieldPosition="0">
        <references count="2">
          <reference field="1" count="1" selected="0">
            <x v="2514"/>
          </reference>
          <reference field="3" count="1" selected="0">
            <x v="9"/>
          </reference>
        </references>
      </pivotArea>
    </format>
    <format dxfId="880">
      <pivotArea dataOnly="0" labelOnly="1" outline="0" fieldPosition="0">
        <references count="1">
          <reference field="1" count="1">
            <x v="2514"/>
          </reference>
        </references>
      </pivotArea>
    </format>
    <format dxfId="879">
      <pivotArea dataOnly="0" labelOnly="1" outline="0" fieldPosition="0">
        <references count="2">
          <reference field="1" count="1" selected="0">
            <x v="2514"/>
          </reference>
          <reference field="3" count="1">
            <x v="9"/>
          </reference>
        </references>
      </pivotArea>
    </format>
    <format dxfId="878">
      <pivotArea outline="0" fieldPosition="0">
        <references count="2">
          <reference field="1" count="1" selected="0">
            <x v="2519"/>
          </reference>
          <reference field="3" count="1" selected="0">
            <x v="3859"/>
          </reference>
        </references>
      </pivotArea>
    </format>
    <format dxfId="877">
      <pivotArea dataOnly="0" labelOnly="1" outline="0" fieldPosition="0">
        <references count="1">
          <reference field="1" count="1">
            <x v="2519"/>
          </reference>
        </references>
      </pivotArea>
    </format>
    <format dxfId="876">
      <pivotArea dataOnly="0" labelOnly="1" outline="0" fieldPosition="0">
        <references count="2">
          <reference field="1" count="1" selected="0">
            <x v="2519"/>
          </reference>
          <reference field="3" count="1">
            <x v="3859"/>
          </reference>
        </references>
      </pivotArea>
    </format>
    <format dxfId="875">
      <pivotArea outline="0" fieldPosition="0">
        <references count="2">
          <reference field="1" count="1" selected="0">
            <x v="2521"/>
          </reference>
          <reference field="3" count="1" selected="0">
            <x v="3173"/>
          </reference>
        </references>
      </pivotArea>
    </format>
    <format dxfId="874">
      <pivotArea dataOnly="0" labelOnly="1" outline="0" fieldPosition="0">
        <references count="1">
          <reference field="1" count="1">
            <x v="2521"/>
          </reference>
        </references>
      </pivotArea>
    </format>
    <format dxfId="873">
      <pivotArea dataOnly="0" labelOnly="1" outline="0" fieldPosition="0">
        <references count="2">
          <reference field="1" count="1" selected="0">
            <x v="2521"/>
          </reference>
          <reference field="3" count="1">
            <x v="3173"/>
          </reference>
        </references>
      </pivotArea>
    </format>
    <format dxfId="872">
      <pivotArea outline="0" fieldPosition="0">
        <references count="2">
          <reference field="1" count="1" selected="0">
            <x v="2523"/>
          </reference>
          <reference field="3" count="1" selected="0">
            <x v="3859"/>
          </reference>
        </references>
      </pivotArea>
    </format>
    <format dxfId="871">
      <pivotArea dataOnly="0" labelOnly="1" outline="0" fieldPosition="0">
        <references count="1">
          <reference field="1" count="1">
            <x v="2523"/>
          </reference>
        </references>
      </pivotArea>
    </format>
    <format dxfId="870">
      <pivotArea dataOnly="0" labelOnly="1" outline="0" fieldPosition="0">
        <references count="2">
          <reference field="1" count="1" selected="0">
            <x v="2523"/>
          </reference>
          <reference field="3" count="1">
            <x v="3859"/>
          </reference>
        </references>
      </pivotArea>
    </format>
    <format dxfId="869">
      <pivotArea outline="0" fieldPosition="0">
        <references count="2">
          <reference field="1" count="1" selected="0">
            <x v="2525"/>
          </reference>
          <reference field="3" count="1" selected="0">
            <x v="3365"/>
          </reference>
        </references>
      </pivotArea>
    </format>
    <format dxfId="868">
      <pivotArea dataOnly="0" labelOnly="1" outline="0" fieldPosition="0">
        <references count="1">
          <reference field="1" count="1">
            <x v="2525"/>
          </reference>
        </references>
      </pivotArea>
    </format>
    <format dxfId="867">
      <pivotArea dataOnly="0" labelOnly="1" outline="0" fieldPosition="0">
        <references count="2">
          <reference field="1" count="1" selected="0">
            <x v="2525"/>
          </reference>
          <reference field="3" count="1">
            <x v="3365"/>
          </reference>
        </references>
      </pivotArea>
    </format>
    <format dxfId="866">
      <pivotArea outline="0" fieldPosition="0">
        <references count="2">
          <reference field="1" count="1" selected="0">
            <x v="2528"/>
          </reference>
          <reference field="3" count="1" selected="0">
            <x v="9"/>
          </reference>
        </references>
      </pivotArea>
    </format>
    <format dxfId="865">
      <pivotArea dataOnly="0" labelOnly="1" outline="0" fieldPosition="0">
        <references count="1">
          <reference field="1" count="1">
            <x v="2528"/>
          </reference>
        </references>
      </pivotArea>
    </format>
    <format dxfId="864">
      <pivotArea dataOnly="0" labelOnly="1" outline="0" fieldPosition="0">
        <references count="2">
          <reference field="1" count="1" selected="0">
            <x v="2528"/>
          </reference>
          <reference field="3" count="1">
            <x v="9"/>
          </reference>
        </references>
      </pivotArea>
    </format>
    <format dxfId="863">
      <pivotArea outline="0" fieldPosition="0">
        <references count="2">
          <reference field="1" count="1" selected="0">
            <x v="2533"/>
          </reference>
          <reference field="3" count="1" selected="0">
            <x v="3859"/>
          </reference>
        </references>
      </pivotArea>
    </format>
    <format dxfId="862">
      <pivotArea dataOnly="0" labelOnly="1" outline="0" fieldPosition="0">
        <references count="1">
          <reference field="1" count="1">
            <x v="2533"/>
          </reference>
        </references>
      </pivotArea>
    </format>
    <format dxfId="861">
      <pivotArea dataOnly="0" labelOnly="1" outline="0" fieldPosition="0">
        <references count="2">
          <reference field="1" count="1" selected="0">
            <x v="2533"/>
          </reference>
          <reference field="3" count="1">
            <x v="3859"/>
          </reference>
        </references>
      </pivotArea>
    </format>
    <format dxfId="860">
      <pivotArea outline="0" fieldPosition="0">
        <references count="2">
          <reference field="1" count="1" selected="0">
            <x v="2535"/>
          </reference>
          <reference field="3" count="1" selected="0">
            <x v="3173"/>
          </reference>
        </references>
      </pivotArea>
    </format>
    <format dxfId="859">
      <pivotArea dataOnly="0" labelOnly="1" outline="0" fieldPosition="0">
        <references count="1">
          <reference field="1" count="1">
            <x v="2535"/>
          </reference>
        </references>
      </pivotArea>
    </format>
    <format dxfId="858">
      <pivotArea dataOnly="0" labelOnly="1" outline="0" fieldPosition="0">
        <references count="2">
          <reference field="1" count="1" selected="0">
            <x v="2535"/>
          </reference>
          <reference field="3" count="1">
            <x v="3173"/>
          </reference>
        </references>
      </pivotArea>
    </format>
    <format dxfId="857">
      <pivotArea outline="0" fieldPosition="0">
        <references count="2">
          <reference field="1" count="1" selected="0">
            <x v="2537"/>
          </reference>
          <reference field="3" count="1" selected="0">
            <x v="3859"/>
          </reference>
        </references>
      </pivotArea>
    </format>
    <format dxfId="856">
      <pivotArea dataOnly="0" labelOnly="1" outline="0" fieldPosition="0">
        <references count="1">
          <reference field="1" count="1">
            <x v="2537"/>
          </reference>
        </references>
      </pivotArea>
    </format>
    <format dxfId="855">
      <pivotArea dataOnly="0" labelOnly="1" outline="0" fieldPosition="0">
        <references count="2">
          <reference field="1" count="1" selected="0">
            <x v="2537"/>
          </reference>
          <reference field="3" count="1">
            <x v="3859"/>
          </reference>
        </references>
      </pivotArea>
    </format>
    <format dxfId="854">
      <pivotArea outline="0" fieldPosition="0">
        <references count="2">
          <reference field="1" count="1" selected="0">
            <x v="2540"/>
          </reference>
          <reference field="3" count="1" selected="0">
            <x v="3365"/>
          </reference>
        </references>
      </pivotArea>
    </format>
    <format dxfId="853">
      <pivotArea dataOnly="0" labelOnly="1" outline="0" fieldPosition="0">
        <references count="1">
          <reference field="1" count="1">
            <x v="2540"/>
          </reference>
        </references>
      </pivotArea>
    </format>
    <format dxfId="852">
      <pivotArea dataOnly="0" labelOnly="1" outline="0" fieldPosition="0">
        <references count="2">
          <reference field="1" count="1" selected="0">
            <x v="2540"/>
          </reference>
          <reference field="3" count="1">
            <x v="3365"/>
          </reference>
        </references>
      </pivotArea>
    </format>
    <format dxfId="851">
      <pivotArea outline="0" fieldPosition="0">
        <references count="2">
          <reference field="1" count="1" selected="0">
            <x v="2561"/>
          </reference>
          <reference field="3" count="1" selected="0">
            <x v="9"/>
          </reference>
        </references>
      </pivotArea>
    </format>
    <format dxfId="850">
      <pivotArea dataOnly="0" labelOnly="1" outline="0" fieldPosition="0">
        <references count="1">
          <reference field="1" count="1">
            <x v="2561"/>
          </reference>
        </references>
      </pivotArea>
    </format>
    <format dxfId="849">
      <pivotArea dataOnly="0" labelOnly="1" outline="0" fieldPosition="0">
        <references count="2">
          <reference field="1" count="1" selected="0">
            <x v="2561"/>
          </reference>
          <reference field="3" count="1">
            <x v="9"/>
          </reference>
        </references>
      </pivotArea>
    </format>
    <format dxfId="848">
      <pivotArea outline="0" fieldPosition="0">
        <references count="2">
          <reference field="1" count="1" selected="0">
            <x v="2566"/>
          </reference>
          <reference field="3" count="1" selected="0">
            <x v="3859"/>
          </reference>
        </references>
      </pivotArea>
    </format>
    <format dxfId="847">
      <pivotArea dataOnly="0" labelOnly="1" outline="0" fieldPosition="0">
        <references count="1">
          <reference field="1" count="1">
            <x v="2566"/>
          </reference>
        </references>
      </pivotArea>
    </format>
    <format dxfId="846">
      <pivotArea dataOnly="0" labelOnly="1" outline="0" fieldPosition="0">
        <references count="2">
          <reference field="1" count="1" selected="0">
            <x v="2566"/>
          </reference>
          <reference field="3" count="1">
            <x v="3859"/>
          </reference>
        </references>
      </pivotArea>
    </format>
    <format dxfId="845">
      <pivotArea outline="0" fieldPosition="0">
        <references count="2">
          <reference field="1" count="1" selected="0">
            <x v="2568"/>
          </reference>
          <reference field="3" count="1" selected="0">
            <x v="3173"/>
          </reference>
        </references>
      </pivotArea>
    </format>
    <format dxfId="844">
      <pivotArea dataOnly="0" labelOnly="1" outline="0" fieldPosition="0">
        <references count="1">
          <reference field="1" count="1">
            <x v="2568"/>
          </reference>
        </references>
      </pivotArea>
    </format>
    <format dxfId="843">
      <pivotArea dataOnly="0" labelOnly="1" outline="0" fieldPosition="0">
        <references count="2">
          <reference field="1" count="1" selected="0">
            <x v="2568"/>
          </reference>
          <reference field="3" count="1">
            <x v="3173"/>
          </reference>
        </references>
      </pivotArea>
    </format>
    <format dxfId="842">
      <pivotArea outline="0" fieldPosition="0">
        <references count="2">
          <reference field="1" count="1" selected="0">
            <x v="2570"/>
          </reference>
          <reference field="3" count="1" selected="0">
            <x v="3859"/>
          </reference>
        </references>
      </pivotArea>
    </format>
    <format dxfId="841">
      <pivotArea dataOnly="0" labelOnly="1" outline="0" fieldPosition="0">
        <references count="1">
          <reference field="1" count="1">
            <x v="2570"/>
          </reference>
        </references>
      </pivotArea>
    </format>
    <format dxfId="840">
      <pivotArea dataOnly="0" labelOnly="1" outline="0" fieldPosition="0">
        <references count="2">
          <reference field="1" count="1" selected="0">
            <x v="2570"/>
          </reference>
          <reference field="3" count="1">
            <x v="3859"/>
          </reference>
        </references>
      </pivotArea>
    </format>
    <format dxfId="839">
      <pivotArea outline="0" fieldPosition="0">
        <references count="2">
          <reference field="1" count="1" selected="0">
            <x v="2572"/>
          </reference>
          <reference field="3" count="1" selected="0">
            <x v="3365"/>
          </reference>
        </references>
      </pivotArea>
    </format>
    <format dxfId="838">
      <pivotArea dataOnly="0" labelOnly="1" outline="0" fieldPosition="0">
        <references count="1">
          <reference field="1" count="1">
            <x v="2572"/>
          </reference>
        </references>
      </pivotArea>
    </format>
    <format dxfId="837">
      <pivotArea dataOnly="0" labelOnly="1" outline="0" fieldPosition="0">
        <references count="2">
          <reference field="1" count="1" selected="0">
            <x v="2572"/>
          </reference>
          <reference field="3" count="1">
            <x v="3365"/>
          </reference>
        </references>
      </pivotArea>
    </format>
    <format dxfId="836">
      <pivotArea outline="0" fieldPosition="0">
        <references count="2">
          <reference field="1" count="1" selected="0">
            <x v="2575"/>
          </reference>
          <reference field="3" count="1" selected="0">
            <x v="9"/>
          </reference>
        </references>
      </pivotArea>
    </format>
    <format dxfId="835">
      <pivotArea dataOnly="0" labelOnly="1" outline="0" fieldPosition="0">
        <references count="1">
          <reference field="1" count="1">
            <x v="2575"/>
          </reference>
        </references>
      </pivotArea>
    </format>
    <format dxfId="834">
      <pivotArea dataOnly="0" labelOnly="1" outline="0" fieldPosition="0">
        <references count="2">
          <reference field="1" count="1" selected="0">
            <x v="2575"/>
          </reference>
          <reference field="3" count="1">
            <x v="9"/>
          </reference>
        </references>
      </pivotArea>
    </format>
    <format dxfId="833">
      <pivotArea outline="0" fieldPosition="0">
        <references count="2">
          <reference field="1" count="1" selected="0">
            <x v="2580"/>
          </reference>
          <reference field="3" count="1" selected="0">
            <x v="3859"/>
          </reference>
        </references>
      </pivotArea>
    </format>
    <format dxfId="832">
      <pivotArea dataOnly="0" labelOnly="1" outline="0" fieldPosition="0">
        <references count="1">
          <reference field="1" count="1">
            <x v="2580"/>
          </reference>
        </references>
      </pivotArea>
    </format>
    <format dxfId="831">
      <pivotArea dataOnly="0" labelOnly="1" outline="0" fieldPosition="0">
        <references count="2">
          <reference field="1" count="1" selected="0">
            <x v="2580"/>
          </reference>
          <reference field="3" count="1">
            <x v="3859"/>
          </reference>
        </references>
      </pivotArea>
    </format>
    <format dxfId="830">
      <pivotArea outline="0" fieldPosition="0">
        <references count="2">
          <reference field="1" count="1" selected="0">
            <x v="2582"/>
          </reference>
          <reference field="3" count="1" selected="0">
            <x v="3173"/>
          </reference>
        </references>
      </pivotArea>
    </format>
    <format dxfId="829">
      <pivotArea dataOnly="0" labelOnly="1" outline="0" fieldPosition="0">
        <references count="1">
          <reference field="1" count="1">
            <x v="2582"/>
          </reference>
        </references>
      </pivotArea>
    </format>
    <format dxfId="828">
      <pivotArea dataOnly="0" labelOnly="1" outline="0" fieldPosition="0">
        <references count="2">
          <reference field="1" count="1" selected="0">
            <x v="2582"/>
          </reference>
          <reference field="3" count="1">
            <x v="3173"/>
          </reference>
        </references>
      </pivotArea>
    </format>
    <format dxfId="827">
      <pivotArea outline="0" fieldPosition="0">
        <references count="2">
          <reference field="1" count="1" selected="0">
            <x v="2584"/>
          </reference>
          <reference field="3" count="1" selected="0">
            <x v="3859"/>
          </reference>
        </references>
      </pivotArea>
    </format>
    <format dxfId="826">
      <pivotArea dataOnly="0" labelOnly="1" outline="0" fieldPosition="0">
        <references count="1">
          <reference field="1" count="1">
            <x v="2584"/>
          </reference>
        </references>
      </pivotArea>
    </format>
    <format dxfId="825">
      <pivotArea dataOnly="0" labelOnly="1" outline="0" fieldPosition="0">
        <references count="2">
          <reference field="1" count="1" selected="0">
            <x v="2584"/>
          </reference>
          <reference field="3" count="1">
            <x v="3859"/>
          </reference>
        </references>
      </pivotArea>
    </format>
    <format dxfId="824">
      <pivotArea outline="0" fieldPosition="0">
        <references count="2">
          <reference field="1" count="1" selected="0">
            <x v="2586"/>
          </reference>
          <reference field="3" count="1" selected="0">
            <x v="3365"/>
          </reference>
        </references>
      </pivotArea>
    </format>
    <format dxfId="823">
      <pivotArea dataOnly="0" labelOnly="1" outline="0" fieldPosition="0">
        <references count="1">
          <reference field="1" count="1">
            <x v="2586"/>
          </reference>
        </references>
      </pivotArea>
    </format>
    <format dxfId="822">
      <pivotArea dataOnly="0" labelOnly="1" outline="0" fieldPosition="0">
        <references count="2">
          <reference field="1" count="1" selected="0">
            <x v="2586"/>
          </reference>
          <reference field="3" count="1">
            <x v="3365"/>
          </reference>
        </references>
      </pivotArea>
    </format>
    <format dxfId="821">
      <pivotArea outline="0" fieldPosition="0">
        <references count="2">
          <reference field="1" count="1" selected="0">
            <x v="2589"/>
          </reference>
          <reference field="3" count="1" selected="0">
            <x v="9"/>
          </reference>
        </references>
      </pivotArea>
    </format>
    <format dxfId="820">
      <pivotArea dataOnly="0" labelOnly="1" outline="0" fieldPosition="0">
        <references count="1">
          <reference field="1" count="1">
            <x v="2589"/>
          </reference>
        </references>
      </pivotArea>
    </format>
    <format dxfId="819">
      <pivotArea dataOnly="0" labelOnly="1" outline="0" fieldPosition="0">
        <references count="2">
          <reference field="1" count="1" selected="0">
            <x v="2589"/>
          </reference>
          <reference field="3" count="1">
            <x v="9"/>
          </reference>
        </references>
      </pivotArea>
    </format>
    <format dxfId="818">
      <pivotArea outline="0" fieldPosition="0">
        <references count="2">
          <reference field="1" count="1" selected="0">
            <x v="2594"/>
          </reference>
          <reference field="3" count="1" selected="0">
            <x v="3859"/>
          </reference>
        </references>
      </pivotArea>
    </format>
    <format dxfId="817">
      <pivotArea dataOnly="0" labelOnly="1" outline="0" fieldPosition="0">
        <references count="1">
          <reference field="1" count="1">
            <x v="2594"/>
          </reference>
        </references>
      </pivotArea>
    </format>
    <format dxfId="816">
      <pivotArea dataOnly="0" labelOnly="1" outline="0" fieldPosition="0">
        <references count="2">
          <reference field="1" count="1" selected="0">
            <x v="2594"/>
          </reference>
          <reference field="3" count="1">
            <x v="3859"/>
          </reference>
        </references>
      </pivotArea>
    </format>
    <format dxfId="815">
      <pivotArea outline="0" fieldPosition="0">
        <references count="2">
          <reference field="1" count="1" selected="0">
            <x v="2597"/>
          </reference>
          <reference field="3" count="1" selected="0">
            <x v="3173"/>
          </reference>
        </references>
      </pivotArea>
    </format>
    <format dxfId="814">
      <pivotArea dataOnly="0" labelOnly="1" outline="0" fieldPosition="0">
        <references count="1">
          <reference field="1" count="1">
            <x v="2597"/>
          </reference>
        </references>
      </pivotArea>
    </format>
    <format dxfId="813">
      <pivotArea dataOnly="0" labelOnly="1" outline="0" fieldPosition="0">
        <references count="2">
          <reference field="1" count="1" selected="0">
            <x v="2597"/>
          </reference>
          <reference field="3" count="1">
            <x v="3173"/>
          </reference>
        </references>
      </pivotArea>
    </format>
    <format dxfId="812">
      <pivotArea outline="0" fieldPosition="0">
        <references count="2">
          <reference field="1" count="1" selected="0">
            <x v="2599"/>
          </reference>
          <reference field="3" count="1" selected="0">
            <x v="3859"/>
          </reference>
        </references>
      </pivotArea>
    </format>
    <format dxfId="811">
      <pivotArea dataOnly="0" labelOnly="1" outline="0" fieldPosition="0">
        <references count="1">
          <reference field="1" count="1">
            <x v="2599"/>
          </reference>
        </references>
      </pivotArea>
    </format>
    <format dxfId="810">
      <pivotArea dataOnly="0" labelOnly="1" outline="0" fieldPosition="0">
        <references count="2">
          <reference field="1" count="1" selected="0">
            <x v="2599"/>
          </reference>
          <reference field="3" count="1">
            <x v="3859"/>
          </reference>
        </references>
      </pivotArea>
    </format>
    <format dxfId="809">
      <pivotArea outline="0" fieldPosition="0">
        <references count="2">
          <reference field="1" count="1" selected="0">
            <x v="2601"/>
          </reference>
          <reference field="3" count="1" selected="0">
            <x v="3365"/>
          </reference>
        </references>
      </pivotArea>
    </format>
    <format dxfId="808">
      <pivotArea dataOnly="0" labelOnly="1" outline="0" fieldPosition="0">
        <references count="1">
          <reference field="1" count="1">
            <x v="2601"/>
          </reference>
        </references>
      </pivotArea>
    </format>
    <format dxfId="807">
      <pivotArea dataOnly="0" labelOnly="1" outline="0" fieldPosition="0">
        <references count="2">
          <reference field="1" count="1" selected="0">
            <x v="2601"/>
          </reference>
          <reference field="3" count="1">
            <x v="3365"/>
          </reference>
        </references>
      </pivotArea>
    </format>
    <format dxfId="806">
      <pivotArea outline="0" fieldPosition="0">
        <references count="2">
          <reference field="1" count="1" selected="0">
            <x v="2604"/>
          </reference>
          <reference field="3" count="1" selected="0">
            <x v="9"/>
          </reference>
        </references>
      </pivotArea>
    </format>
    <format dxfId="805">
      <pivotArea dataOnly="0" labelOnly="1" outline="0" fieldPosition="0">
        <references count="1">
          <reference field="1" count="1">
            <x v="2604"/>
          </reference>
        </references>
      </pivotArea>
    </format>
    <format dxfId="804">
      <pivotArea dataOnly="0" labelOnly="1" outline="0" fieldPosition="0">
        <references count="2">
          <reference field="1" count="1" selected="0">
            <x v="2604"/>
          </reference>
          <reference field="3" count="1">
            <x v="9"/>
          </reference>
        </references>
      </pivotArea>
    </format>
    <format dxfId="803">
      <pivotArea outline="0" fieldPosition="0">
        <references count="2">
          <reference field="1" count="1" selected="0">
            <x v="2609"/>
          </reference>
          <reference field="3" count="1" selected="0">
            <x v="3859"/>
          </reference>
        </references>
      </pivotArea>
    </format>
    <format dxfId="802">
      <pivotArea dataOnly="0" labelOnly="1" outline="0" fieldPosition="0">
        <references count="1">
          <reference field="1" count="1">
            <x v="2609"/>
          </reference>
        </references>
      </pivotArea>
    </format>
    <format dxfId="801">
      <pivotArea dataOnly="0" labelOnly="1" outline="0" fieldPosition="0">
        <references count="2">
          <reference field="1" count="1" selected="0">
            <x v="2609"/>
          </reference>
          <reference field="3" count="1">
            <x v="3859"/>
          </reference>
        </references>
      </pivotArea>
    </format>
    <format dxfId="800">
      <pivotArea outline="0" fieldPosition="0">
        <references count="2">
          <reference field="1" count="1" selected="0">
            <x v="2611"/>
          </reference>
          <reference field="3" count="1" selected="0">
            <x v="3173"/>
          </reference>
        </references>
      </pivotArea>
    </format>
    <format dxfId="799">
      <pivotArea dataOnly="0" labelOnly="1" outline="0" fieldPosition="0">
        <references count="1">
          <reference field="1" count="1">
            <x v="2611"/>
          </reference>
        </references>
      </pivotArea>
    </format>
    <format dxfId="798">
      <pivotArea dataOnly="0" labelOnly="1" outline="0" fieldPosition="0">
        <references count="2">
          <reference field="1" count="1" selected="0">
            <x v="2611"/>
          </reference>
          <reference field="3" count="1">
            <x v="3173"/>
          </reference>
        </references>
      </pivotArea>
    </format>
    <format dxfId="797">
      <pivotArea outline="0" fieldPosition="0">
        <references count="2">
          <reference field="1" count="1" selected="0">
            <x v="2613"/>
          </reference>
          <reference field="3" count="1" selected="0">
            <x v="3859"/>
          </reference>
        </references>
      </pivotArea>
    </format>
    <format dxfId="796">
      <pivotArea dataOnly="0" labelOnly="1" outline="0" fieldPosition="0">
        <references count="1">
          <reference field="1" count="1">
            <x v="2613"/>
          </reference>
        </references>
      </pivotArea>
    </format>
    <format dxfId="795">
      <pivotArea dataOnly="0" labelOnly="1" outline="0" fieldPosition="0">
        <references count="2">
          <reference field="1" count="1" selected="0">
            <x v="2613"/>
          </reference>
          <reference field="3" count="1">
            <x v="3859"/>
          </reference>
        </references>
      </pivotArea>
    </format>
    <format dxfId="794">
      <pivotArea outline="0" fieldPosition="0">
        <references count="2">
          <reference field="1" count="1" selected="0">
            <x v="2615"/>
          </reference>
          <reference field="3" count="1" selected="0">
            <x v="3365"/>
          </reference>
        </references>
      </pivotArea>
    </format>
    <format dxfId="793">
      <pivotArea dataOnly="0" labelOnly="1" outline="0" fieldPosition="0">
        <references count="1">
          <reference field="1" count="1">
            <x v="2615"/>
          </reference>
        </references>
      </pivotArea>
    </format>
    <format dxfId="792">
      <pivotArea dataOnly="0" labelOnly="1" outline="0" fieldPosition="0">
        <references count="2">
          <reference field="1" count="1" selected="0">
            <x v="2615"/>
          </reference>
          <reference field="3" count="1">
            <x v="3365"/>
          </reference>
        </references>
      </pivotArea>
    </format>
    <format dxfId="791">
      <pivotArea outline="0" fieldPosition="0">
        <references count="2">
          <reference field="1" count="1" selected="0">
            <x v="2618"/>
          </reference>
          <reference field="3" count="1" selected="0">
            <x v="9"/>
          </reference>
        </references>
      </pivotArea>
    </format>
    <format dxfId="790">
      <pivotArea dataOnly="0" labelOnly="1" outline="0" fieldPosition="0">
        <references count="1">
          <reference field="1" count="1">
            <x v="2618"/>
          </reference>
        </references>
      </pivotArea>
    </format>
    <format dxfId="789">
      <pivotArea dataOnly="0" labelOnly="1" outline="0" fieldPosition="0">
        <references count="2">
          <reference field="1" count="1" selected="0">
            <x v="2618"/>
          </reference>
          <reference field="3" count="1">
            <x v="9"/>
          </reference>
        </references>
      </pivotArea>
    </format>
    <format dxfId="788">
      <pivotArea outline="0" fieldPosition="0">
        <references count="2">
          <reference field="1" count="1" selected="0">
            <x v="2623"/>
          </reference>
          <reference field="3" count="1" selected="0">
            <x v="3859"/>
          </reference>
        </references>
      </pivotArea>
    </format>
    <format dxfId="787">
      <pivotArea dataOnly="0" labelOnly="1" outline="0" fieldPosition="0">
        <references count="1">
          <reference field="1" count="1">
            <x v="2623"/>
          </reference>
        </references>
      </pivotArea>
    </format>
    <format dxfId="786">
      <pivotArea dataOnly="0" labelOnly="1" outline="0" fieldPosition="0">
        <references count="2">
          <reference field="1" count="1" selected="0">
            <x v="2623"/>
          </reference>
          <reference field="3" count="1">
            <x v="3859"/>
          </reference>
        </references>
      </pivotArea>
    </format>
    <format dxfId="785">
      <pivotArea outline="0" fieldPosition="0">
        <references count="2">
          <reference field="1" count="1" selected="0">
            <x v="2625"/>
          </reference>
          <reference field="3" count="1" selected="0">
            <x v="3173"/>
          </reference>
        </references>
      </pivotArea>
    </format>
    <format dxfId="784">
      <pivotArea dataOnly="0" labelOnly="1" outline="0" fieldPosition="0">
        <references count="1">
          <reference field="1" count="1">
            <x v="2625"/>
          </reference>
        </references>
      </pivotArea>
    </format>
    <format dxfId="783">
      <pivotArea dataOnly="0" labelOnly="1" outline="0" fieldPosition="0">
        <references count="2">
          <reference field="1" count="1" selected="0">
            <x v="2625"/>
          </reference>
          <reference field="3" count="1">
            <x v="3173"/>
          </reference>
        </references>
      </pivotArea>
    </format>
    <format dxfId="782">
      <pivotArea outline="0" fieldPosition="0">
        <references count="2">
          <reference field="1" count="1" selected="0">
            <x v="2627"/>
          </reference>
          <reference field="3" count="1" selected="0">
            <x v="3859"/>
          </reference>
        </references>
      </pivotArea>
    </format>
    <format dxfId="781">
      <pivotArea dataOnly="0" labelOnly="1" outline="0" fieldPosition="0">
        <references count="1">
          <reference field="1" count="1">
            <x v="2627"/>
          </reference>
        </references>
      </pivotArea>
    </format>
    <format dxfId="780">
      <pivotArea dataOnly="0" labelOnly="1" outline="0" fieldPosition="0">
        <references count="2">
          <reference field="1" count="1" selected="0">
            <x v="2627"/>
          </reference>
          <reference field="3" count="1">
            <x v="3859"/>
          </reference>
        </references>
      </pivotArea>
    </format>
    <format dxfId="779">
      <pivotArea outline="0" fieldPosition="0">
        <references count="2">
          <reference field="1" count="1" selected="0">
            <x v="2629"/>
          </reference>
          <reference field="3" count="1" selected="0">
            <x v="3365"/>
          </reference>
        </references>
      </pivotArea>
    </format>
    <format dxfId="778">
      <pivotArea dataOnly="0" labelOnly="1" outline="0" fieldPosition="0">
        <references count="1">
          <reference field="1" count="1">
            <x v="2629"/>
          </reference>
        </references>
      </pivotArea>
    </format>
    <format dxfId="777">
      <pivotArea dataOnly="0" labelOnly="1" outline="0" fieldPosition="0">
        <references count="2">
          <reference field="1" count="1" selected="0">
            <x v="2629"/>
          </reference>
          <reference field="3" count="1">
            <x v="3365"/>
          </reference>
        </references>
      </pivotArea>
    </format>
    <format dxfId="776">
      <pivotArea outline="0" fieldPosition="0">
        <references count="2">
          <reference field="1" count="1" selected="0">
            <x v="2645"/>
          </reference>
          <reference field="3" count="1" selected="0">
            <x v="9"/>
          </reference>
        </references>
      </pivotArea>
    </format>
    <format dxfId="775">
      <pivotArea dataOnly="0" labelOnly="1" outline="0" fieldPosition="0">
        <references count="1">
          <reference field="1" count="1">
            <x v="2645"/>
          </reference>
        </references>
      </pivotArea>
    </format>
    <format dxfId="774">
      <pivotArea dataOnly="0" labelOnly="1" outline="0" fieldPosition="0">
        <references count="2">
          <reference field="1" count="1" selected="0">
            <x v="2645"/>
          </reference>
          <reference field="3" count="1">
            <x v="9"/>
          </reference>
        </references>
      </pivotArea>
    </format>
    <format dxfId="773">
      <pivotArea outline="0" fieldPosition="0">
        <references count="2">
          <reference field="1" count="1" selected="0">
            <x v="2650"/>
          </reference>
          <reference field="3" count="1" selected="0">
            <x v="3859"/>
          </reference>
        </references>
      </pivotArea>
    </format>
    <format dxfId="772">
      <pivotArea dataOnly="0" labelOnly="1" outline="0" fieldPosition="0">
        <references count="1">
          <reference field="1" count="1">
            <x v="2650"/>
          </reference>
        </references>
      </pivotArea>
    </format>
    <format dxfId="771">
      <pivotArea dataOnly="0" labelOnly="1" outline="0" fieldPosition="0">
        <references count="2">
          <reference field="1" count="1" selected="0">
            <x v="2650"/>
          </reference>
          <reference field="3" count="1">
            <x v="3859"/>
          </reference>
        </references>
      </pivotArea>
    </format>
    <format dxfId="770">
      <pivotArea outline="0" fieldPosition="0">
        <references count="2">
          <reference field="1" count="1" selected="0">
            <x v="2652"/>
          </reference>
          <reference field="3" count="1" selected="0">
            <x v="3173"/>
          </reference>
        </references>
      </pivotArea>
    </format>
    <format dxfId="769">
      <pivotArea dataOnly="0" labelOnly="1" outline="0" fieldPosition="0">
        <references count="1">
          <reference field="1" count="1">
            <x v="2652"/>
          </reference>
        </references>
      </pivotArea>
    </format>
    <format dxfId="768">
      <pivotArea dataOnly="0" labelOnly="1" outline="0" fieldPosition="0">
        <references count="2">
          <reference field="1" count="1" selected="0">
            <x v="2652"/>
          </reference>
          <reference field="3" count="1">
            <x v="3173"/>
          </reference>
        </references>
      </pivotArea>
    </format>
    <format dxfId="767">
      <pivotArea outline="0" fieldPosition="0">
        <references count="2">
          <reference field="1" count="1" selected="0">
            <x v="2654"/>
          </reference>
          <reference field="3" count="1" selected="0">
            <x v="3859"/>
          </reference>
        </references>
      </pivotArea>
    </format>
    <format dxfId="766">
      <pivotArea dataOnly="0" labelOnly="1" outline="0" fieldPosition="0">
        <references count="1">
          <reference field="1" count="1">
            <x v="2654"/>
          </reference>
        </references>
      </pivotArea>
    </format>
    <format dxfId="765">
      <pivotArea dataOnly="0" labelOnly="1" outline="0" fieldPosition="0">
        <references count="2">
          <reference field="1" count="1" selected="0">
            <x v="2654"/>
          </reference>
          <reference field="3" count="1">
            <x v="3859"/>
          </reference>
        </references>
      </pivotArea>
    </format>
    <format dxfId="764">
      <pivotArea outline="0" fieldPosition="0">
        <references count="2">
          <reference field="1" count="1" selected="0">
            <x v="2656"/>
          </reference>
          <reference field="3" count="1" selected="0">
            <x v="3365"/>
          </reference>
        </references>
      </pivotArea>
    </format>
    <format dxfId="763">
      <pivotArea dataOnly="0" labelOnly="1" outline="0" fieldPosition="0">
        <references count="1">
          <reference field="1" count="1">
            <x v="2656"/>
          </reference>
        </references>
      </pivotArea>
    </format>
    <format dxfId="762">
      <pivotArea dataOnly="0" labelOnly="1" outline="0" fieldPosition="0">
        <references count="2">
          <reference field="1" count="1" selected="0">
            <x v="2656"/>
          </reference>
          <reference field="3" count="1">
            <x v="3365"/>
          </reference>
        </references>
      </pivotArea>
    </format>
    <format dxfId="761">
      <pivotArea outline="0" fieldPosition="0">
        <references count="2">
          <reference field="1" count="1" selected="0">
            <x v="2659"/>
          </reference>
          <reference field="3" count="1" selected="0">
            <x v="9"/>
          </reference>
        </references>
      </pivotArea>
    </format>
    <format dxfId="760">
      <pivotArea dataOnly="0" labelOnly="1" outline="0" fieldPosition="0">
        <references count="1">
          <reference field="1" count="1">
            <x v="2659"/>
          </reference>
        </references>
      </pivotArea>
    </format>
    <format dxfId="759">
      <pivotArea dataOnly="0" labelOnly="1" outline="0" fieldPosition="0">
        <references count="2">
          <reference field="1" count="1" selected="0">
            <x v="2659"/>
          </reference>
          <reference field="3" count="1">
            <x v="9"/>
          </reference>
        </references>
      </pivotArea>
    </format>
    <format dxfId="758">
      <pivotArea outline="0" fieldPosition="0">
        <references count="2">
          <reference field="1" count="1" selected="0">
            <x v="2670"/>
          </reference>
          <reference field="3" count="1" selected="0">
            <x v="3859"/>
          </reference>
        </references>
      </pivotArea>
    </format>
    <format dxfId="757">
      <pivotArea dataOnly="0" labelOnly="1" outline="0" fieldPosition="0">
        <references count="1">
          <reference field="1" count="1">
            <x v="2670"/>
          </reference>
        </references>
      </pivotArea>
    </format>
    <format dxfId="756">
      <pivotArea dataOnly="0" labelOnly="1" outline="0" fieldPosition="0">
        <references count="2">
          <reference field="1" count="1" selected="0">
            <x v="2670"/>
          </reference>
          <reference field="3" count="1">
            <x v="3859"/>
          </reference>
        </references>
      </pivotArea>
    </format>
    <format dxfId="755">
      <pivotArea outline="0" fieldPosition="0">
        <references count="2">
          <reference field="1" count="1" selected="0">
            <x v="2672"/>
          </reference>
          <reference field="3" count="1" selected="0">
            <x v="3173"/>
          </reference>
        </references>
      </pivotArea>
    </format>
    <format dxfId="754">
      <pivotArea dataOnly="0" labelOnly="1" outline="0" fieldPosition="0">
        <references count="1">
          <reference field="1" count="1">
            <x v="2672"/>
          </reference>
        </references>
      </pivotArea>
    </format>
    <format dxfId="753">
      <pivotArea dataOnly="0" labelOnly="1" outline="0" fieldPosition="0">
        <references count="2">
          <reference field="1" count="1" selected="0">
            <x v="2672"/>
          </reference>
          <reference field="3" count="1">
            <x v="3173"/>
          </reference>
        </references>
      </pivotArea>
    </format>
    <format dxfId="752">
      <pivotArea outline="0" fieldPosition="0">
        <references count="2">
          <reference field="1" count="1" selected="0">
            <x v="2674"/>
          </reference>
          <reference field="3" count="1" selected="0">
            <x v="3859"/>
          </reference>
        </references>
      </pivotArea>
    </format>
    <format dxfId="751">
      <pivotArea dataOnly="0" labelOnly="1" outline="0" fieldPosition="0">
        <references count="1">
          <reference field="1" count="1">
            <x v="2674"/>
          </reference>
        </references>
      </pivotArea>
    </format>
    <format dxfId="750">
      <pivotArea dataOnly="0" labelOnly="1" outline="0" fieldPosition="0">
        <references count="2">
          <reference field="1" count="1" selected="0">
            <x v="2674"/>
          </reference>
          <reference field="3" count="1">
            <x v="3859"/>
          </reference>
        </references>
      </pivotArea>
    </format>
    <format dxfId="749">
      <pivotArea outline="0" fieldPosition="0">
        <references count="2">
          <reference field="1" count="1" selected="0">
            <x v="2677"/>
          </reference>
          <reference field="3" count="1" selected="0">
            <x v="3365"/>
          </reference>
        </references>
      </pivotArea>
    </format>
    <format dxfId="748">
      <pivotArea dataOnly="0" labelOnly="1" outline="0" fieldPosition="0">
        <references count="1">
          <reference field="1" count="1">
            <x v="2677"/>
          </reference>
        </references>
      </pivotArea>
    </format>
    <format dxfId="747">
      <pivotArea dataOnly="0" labelOnly="1" outline="0" fieldPosition="0">
        <references count="2">
          <reference field="1" count="1" selected="0">
            <x v="2677"/>
          </reference>
          <reference field="3" count="1">
            <x v="3365"/>
          </reference>
        </references>
      </pivotArea>
    </format>
    <format dxfId="746">
      <pivotArea outline="0" fieldPosition="0">
        <references count="2">
          <reference field="1" count="1" selected="0">
            <x v="2691"/>
          </reference>
          <reference field="3" count="1" selected="0">
            <x v="9"/>
          </reference>
        </references>
      </pivotArea>
    </format>
    <format dxfId="745">
      <pivotArea dataOnly="0" labelOnly="1" outline="0" fieldPosition="0">
        <references count="1">
          <reference field="1" count="1">
            <x v="2691"/>
          </reference>
        </references>
      </pivotArea>
    </format>
    <format dxfId="744">
      <pivotArea dataOnly="0" labelOnly="1" outline="0" fieldPosition="0">
        <references count="2">
          <reference field="1" count="1" selected="0">
            <x v="2691"/>
          </reference>
          <reference field="3" count="1">
            <x v="9"/>
          </reference>
        </references>
      </pivotArea>
    </format>
    <format dxfId="743">
      <pivotArea outline="0" fieldPosition="0">
        <references count="2">
          <reference field="1" count="1" selected="0">
            <x v="2696"/>
          </reference>
          <reference field="3" count="1" selected="0">
            <x v="3859"/>
          </reference>
        </references>
      </pivotArea>
    </format>
    <format dxfId="742">
      <pivotArea dataOnly="0" labelOnly="1" outline="0" fieldPosition="0">
        <references count="1">
          <reference field="1" count="1">
            <x v="2696"/>
          </reference>
        </references>
      </pivotArea>
    </format>
    <format dxfId="741">
      <pivotArea dataOnly="0" labelOnly="1" outline="0" fieldPosition="0">
        <references count="2">
          <reference field="1" count="1" selected="0">
            <x v="2696"/>
          </reference>
          <reference field="3" count="1">
            <x v="3859"/>
          </reference>
        </references>
      </pivotArea>
    </format>
    <format dxfId="740">
      <pivotArea outline="0" fieldPosition="0">
        <references count="2">
          <reference field="1" count="1" selected="0">
            <x v="2698"/>
          </reference>
          <reference field="3" count="1" selected="0">
            <x v="3173"/>
          </reference>
        </references>
      </pivotArea>
    </format>
    <format dxfId="739">
      <pivotArea dataOnly="0" labelOnly="1" outline="0" fieldPosition="0">
        <references count="1">
          <reference field="1" count="1">
            <x v="2698"/>
          </reference>
        </references>
      </pivotArea>
    </format>
    <format dxfId="738">
      <pivotArea dataOnly="0" labelOnly="1" outline="0" fieldPosition="0">
        <references count="2">
          <reference field="1" count="1" selected="0">
            <x v="2698"/>
          </reference>
          <reference field="3" count="1">
            <x v="3173"/>
          </reference>
        </references>
      </pivotArea>
    </format>
    <format dxfId="737">
      <pivotArea outline="0" fieldPosition="0">
        <references count="2">
          <reference field="1" count="1" selected="0">
            <x v="2700"/>
          </reference>
          <reference field="3" count="1" selected="0">
            <x v="3859"/>
          </reference>
        </references>
      </pivotArea>
    </format>
    <format dxfId="736">
      <pivotArea dataOnly="0" labelOnly="1" outline="0" fieldPosition="0">
        <references count="1">
          <reference field="1" count="1">
            <x v="2700"/>
          </reference>
        </references>
      </pivotArea>
    </format>
    <format dxfId="735">
      <pivotArea dataOnly="0" labelOnly="1" outline="0" fieldPosition="0">
        <references count="2">
          <reference field="1" count="1" selected="0">
            <x v="2700"/>
          </reference>
          <reference field="3" count="1">
            <x v="3859"/>
          </reference>
        </references>
      </pivotArea>
    </format>
    <format dxfId="734">
      <pivotArea outline="0" fieldPosition="0">
        <references count="2">
          <reference field="1" count="1" selected="0">
            <x v="2702"/>
          </reference>
          <reference field="3" count="1" selected="0">
            <x v="3365"/>
          </reference>
        </references>
      </pivotArea>
    </format>
    <format dxfId="733">
      <pivotArea dataOnly="0" labelOnly="1" outline="0" fieldPosition="0">
        <references count="1">
          <reference field="1" count="1">
            <x v="2702"/>
          </reference>
        </references>
      </pivotArea>
    </format>
    <format dxfId="732">
      <pivotArea dataOnly="0" labelOnly="1" outline="0" fieldPosition="0">
        <references count="2">
          <reference field="1" count="1" selected="0">
            <x v="2702"/>
          </reference>
          <reference field="3" count="1">
            <x v="3365"/>
          </reference>
        </references>
      </pivotArea>
    </format>
    <format dxfId="731">
      <pivotArea outline="0" fieldPosition="0">
        <references count="2">
          <reference field="1" count="1" selected="0">
            <x v="2705"/>
          </reference>
          <reference field="3" count="1" selected="0">
            <x v="9"/>
          </reference>
        </references>
      </pivotArea>
    </format>
    <format dxfId="730">
      <pivotArea dataOnly="0" labelOnly="1" outline="0" fieldPosition="0">
        <references count="1">
          <reference field="1" count="1">
            <x v="2705"/>
          </reference>
        </references>
      </pivotArea>
    </format>
    <format dxfId="729">
      <pivotArea dataOnly="0" labelOnly="1" outline="0" fieldPosition="0">
        <references count="2">
          <reference field="1" count="1" selected="0">
            <x v="2705"/>
          </reference>
          <reference field="3" count="1">
            <x v="9"/>
          </reference>
        </references>
      </pivotArea>
    </format>
    <format dxfId="728">
      <pivotArea outline="0" fieldPosition="0">
        <references count="2">
          <reference field="1" count="1" selected="0">
            <x v="2711"/>
          </reference>
          <reference field="3" count="1" selected="0">
            <x v="3859"/>
          </reference>
        </references>
      </pivotArea>
    </format>
    <format dxfId="727">
      <pivotArea dataOnly="0" labelOnly="1" outline="0" fieldPosition="0">
        <references count="1">
          <reference field="1" count="1">
            <x v="2711"/>
          </reference>
        </references>
      </pivotArea>
    </format>
    <format dxfId="726">
      <pivotArea dataOnly="0" labelOnly="1" outline="0" fieldPosition="0">
        <references count="2">
          <reference field="1" count="1" selected="0">
            <x v="2711"/>
          </reference>
          <reference field="3" count="1">
            <x v="3859"/>
          </reference>
        </references>
      </pivotArea>
    </format>
    <format dxfId="725">
      <pivotArea outline="0" fieldPosition="0">
        <references count="2">
          <reference field="1" count="1" selected="0">
            <x v="2713"/>
          </reference>
          <reference field="3" count="1" selected="0">
            <x v="3173"/>
          </reference>
        </references>
      </pivotArea>
    </format>
    <format dxfId="724">
      <pivotArea dataOnly="0" labelOnly="1" outline="0" fieldPosition="0">
        <references count="1">
          <reference field="1" count="1">
            <x v="2713"/>
          </reference>
        </references>
      </pivotArea>
    </format>
    <format dxfId="723">
      <pivotArea dataOnly="0" labelOnly="1" outline="0" fieldPosition="0">
        <references count="2">
          <reference field="1" count="1" selected="0">
            <x v="2713"/>
          </reference>
          <reference field="3" count="1">
            <x v="3173"/>
          </reference>
        </references>
      </pivotArea>
    </format>
    <format dxfId="722">
      <pivotArea outline="0" fieldPosition="0">
        <references count="2">
          <reference field="1" count="1" selected="0">
            <x v="2715"/>
          </reference>
          <reference field="3" count="1" selected="0">
            <x v="3859"/>
          </reference>
        </references>
      </pivotArea>
    </format>
    <format dxfId="721">
      <pivotArea dataOnly="0" labelOnly="1" outline="0" fieldPosition="0">
        <references count="1">
          <reference field="1" count="1">
            <x v="2715"/>
          </reference>
        </references>
      </pivotArea>
    </format>
    <format dxfId="720">
      <pivotArea dataOnly="0" labelOnly="1" outline="0" fieldPosition="0">
        <references count="2">
          <reference field="1" count="1" selected="0">
            <x v="2715"/>
          </reference>
          <reference field="3" count="1">
            <x v="3859"/>
          </reference>
        </references>
      </pivotArea>
    </format>
    <format dxfId="719">
      <pivotArea outline="0" fieldPosition="0">
        <references count="2">
          <reference field="1" count="1" selected="0">
            <x v="2717"/>
          </reference>
          <reference field="3" count="1" selected="0">
            <x v="3365"/>
          </reference>
        </references>
      </pivotArea>
    </format>
    <format dxfId="718">
      <pivotArea dataOnly="0" labelOnly="1" outline="0" fieldPosition="0">
        <references count="1">
          <reference field="1" count="1">
            <x v="2717"/>
          </reference>
        </references>
      </pivotArea>
    </format>
    <format dxfId="717">
      <pivotArea dataOnly="0" labelOnly="1" outline="0" fieldPosition="0">
        <references count="2">
          <reference field="1" count="1" selected="0">
            <x v="2717"/>
          </reference>
          <reference field="3" count="1">
            <x v="3365"/>
          </reference>
        </references>
      </pivotArea>
    </format>
    <format dxfId="716">
      <pivotArea outline="0" fieldPosition="0">
        <references count="2">
          <reference field="1" count="1" selected="0">
            <x v="2720"/>
          </reference>
          <reference field="3" count="1" selected="0">
            <x v="9"/>
          </reference>
        </references>
      </pivotArea>
    </format>
    <format dxfId="715">
      <pivotArea dataOnly="0" labelOnly="1" outline="0" fieldPosition="0">
        <references count="1">
          <reference field="1" count="1">
            <x v="2720"/>
          </reference>
        </references>
      </pivotArea>
    </format>
    <format dxfId="714">
      <pivotArea dataOnly="0" labelOnly="1" outline="0" fieldPosition="0">
        <references count="2">
          <reference field="1" count="1" selected="0">
            <x v="2720"/>
          </reference>
          <reference field="3" count="1">
            <x v="9"/>
          </reference>
        </references>
      </pivotArea>
    </format>
    <format dxfId="713">
      <pivotArea outline="0" fieldPosition="0">
        <references count="2">
          <reference field="1" count="1" selected="0">
            <x v="2725"/>
          </reference>
          <reference field="3" count="1" selected="0">
            <x v="3859"/>
          </reference>
        </references>
      </pivotArea>
    </format>
    <format dxfId="712">
      <pivotArea dataOnly="0" labelOnly="1" outline="0" fieldPosition="0">
        <references count="1">
          <reference field="1" count="1">
            <x v="2725"/>
          </reference>
        </references>
      </pivotArea>
    </format>
    <format dxfId="711">
      <pivotArea dataOnly="0" labelOnly="1" outline="0" fieldPosition="0">
        <references count="2">
          <reference field="1" count="1" selected="0">
            <x v="2725"/>
          </reference>
          <reference field="3" count="1">
            <x v="3859"/>
          </reference>
        </references>
      </pivotArea>
    </format>
    <format dxfId="710">
      <pivotArea outline="0" fieldPosition="0">
        <references count="2">
          <reference field="1" count="1" selected="0">
            <x v="2727"/>
          </reference>
          <reference field="3" count="1" selected="0">
            <x v="3173"/>
          </reference>
        </references>
      </pivotArea>
    </format>
    <format dxfId="709">
      <pivotArea dataOnly="0" labelOnly="1" outline="0" fieldPosition="0">
        <references count="1">
          <reference field="1" count="1">
            <x v="2727"/>
          </reference>
        </references>
      </pivotArea>
    </format>
    <format dxfId="708">
      <pivotArea dataOnly="0" labelOnly="1" outline="0" fieldPosition="0">
        <references count="2">
          <reference field="1" count="1" selected="0">
            <x v="2727"/>
          </reference>
          <reference field="3" count="1">
            <x v="3173"/>
          </reference>
        </references>
      </pivotArea>
    </format>
    <format dxfId="707">
      <pivotArea outline="0" fieldPosition="0">
        <references count="2">
          <reference field="1" count="1" selected="0">
            <x v="2729"/>
          </reference>
          <reference field="3" count="1" selected="0">
            <x v="3859"/>
          </reference>
        </references>
      </pivotArea>
    </format>
    <format dxfId="706">
      <pivotArea dataOnly="0" labelOnly="1" outline="0" fieldPosition="0">
        <references count="1">
          <reference field="1" count="1">
            <x v="2729"/>
          </reference>
        </references>
      </pivotArea>
    </format>
    <format dxfId="705">
      <pivotArea dataOnly="0" labelOnly="1" outline="0" fieldPosition="0">
        <references count="2">
          <reference field="1" count="1" selected="0">
            <x v="2729"/>
          </reference>
          <reference field="3" count="1">
            <x v="3859"/>
          </reference>
        </references>
      </pivotArea>
    </format>
    <format dxfId="704">
      <pivotArea outline="0" fieldPosition="0">
        <references count="2">
          <reference field="1" count="1" selected="0">
            <x v="2731"/>
          </reference>
          <reference field="3" count="1" selected="0">
            <x v="3365"/>
          </reference>
        </references>
      </pivotArea>
    </format>
    <format dxfId="703">
      <pivotArea dataOnly="0" labelOnly="1" outline="0" fieldPosition="0">
        <references count="1">
          <reference field="1" count="1">
            <x v="2731"/>
          </reference>
        </references>
      </pivotArea>
    </format>
    <format dxfId="702">
      <pivotArea dataOnly="0" labelOnly="1" outline="0" fieldPosition="0">
        <references count="2">
          <reference field="1" count="1" selected="0">
            <x v="2731"/>
          </reference>
          <reference field="3" count="1">
            <x v="3365"/>
          </reference>
        </references>
      </pivotArea>
    </format>
    <format dxfId="701">
      <pivotArea outline="0" fieldPosition="0">
        <references count="2">
          <reference field="1" count="1" selected="0">
            <x v="2734"/>
          </reference>
          <reference field="3" count="1" selected="0">
            <x v="9"/>
          </reference>
        </references>
      </pivotArea>
    </format>
    <format dxfId="700">
      <pivotArea dataOnly="0" labelOnly="1" outline="0" fieldPosition="0">
        <references count="1">
          <reference field="1" count="1">
            <x v="2734"/>
          </reference>
        </references>
      </pivotArea>
    </format>
    <format dxfId="699">
      <pivotArea dataOnly="0" labelOnly="1" outline="0" fieldPosition="0">
        <references count="2">
          <reference field="1" count="1" selected="0">
            <x v="2734"/>
          </reference>
          <reference field="3" count="1">
            <x v="9"/>
          </reference>
        </references>
      </pivotArea>
    </format>
    <format dxfId="698">
      <pivotArea outline="0" fieldPosition="0">
        <references count="2">
          <reference field="1" count="1" selected="0">
            <x v="2739"/>
          </reference>
          <reference field="3" count="1" selected="0">
            <x v="3859"/>
          </reference>
        </references>
      </pivotArea>
    </format>
    <format dxfId="697">
      <pivotArea dataOnly="0" labelOnly="1" outline="0" fieldPosition="0">
        <references count="1">
          <reference field="1" count="1">
            <x v="2739"/>
          </reference>
        </references>
      </pivotArea>
    </format>
    <format dxfId="696">
      <pivotArea dataOnly="0" labelOnly="1" outline="0" fieldPosition="0">
        <references count="2">
          <reference field="1" count="1" selected="0">
            <x v="2739"/>
          </reference>
          <reference field="3" count="1">
            <x v="3859"/>
          </reference>
        </references>
      </pivotArea>
    </format>
    <format dxfId="695">
      <pivotArea outline="0" fieldPosition="0">
        <references count="2">
          <reference field="1" count="1" selected="0">
            <x v="2741"/>
          </reference>
          <reference field="3" count="1" selected="0">
            <x v="3173"/>
          </reference>
        </references>
      </pivotArea>
    </format>
    <format dxfId="694">
      <pivotArea dataOnly="0" labelOnly="1" outline="0" fieldPosition="0">
        <references count="1">
          <reference field="1" count="1">
            <x v="2741"/>
          </reference>
        </references>
      </pivotArea>
    </format>
    <format dxfId="693">
      <pivotArea dataOnly="0" labelOnly="1" outline="0" fieldPosition="0">
        <references count="2">
          <reference field="1" count="1" selected="0">
            <x v="2741"/>
          </reference>
          <reference field="3" count="1">
            <x v="3173"/>
          </reference>
        </references>
      </pivotArea>
    </format>
    <format dxfId="692">
      <pivotArea outline="0" fieldPosition="0">
        <references count="2">
          <reference field="1" count="1" selected="0">
            <x v="2743"/>
          </reference>
          <reference field="3" count="1" selected="0">
            <x v="3859"/>
          </reference>
        </references>
      </pivotArea>
    </format>
    <format dxfId="691">
      <pivotArea dataOnly="0" labelOnly="1" outline="0" fieldPosition="0">
        <references count="1">
          <reference field="1" count="1">
            <x v="2743"/>
          </reference>
        </references>
      </pivotArea>
    </format>
    <format dxfId="690">
      <pivotArea dataOnly="0" labelOnly="1" outline="0" fieldPosition="0">
        <references count="2">
          <reference field="1" count="1" selected="0">
            <x v="2743"/>
          </reference>
          <reference field="3" count="1">
            <x v="3859"/>
          </reference>
        </references>
      </pivotArea>
    </format>
    <format dxfId="689">
      <pivotArea outline="0" fieldPosition="0">
        <references count="2">
          <reference field="1" count="1" selected="0">
            <x v="2745"/>
          </reference>
          <reference field="3" count="1" selected="0">
            <x v="3365"/>
          </reference>
        </references>
      </pivotArea>
    </format>
    <format dxfId="688">
      <pivotArea dataOnly="0" labelOnly="1" outline="0" fieldPosition="0">
        <references count="1">
          <reference field="1" count="1">
            <x v="2745"/>
          </reference>
        </references>
      </pivotArea>
    </format>
    <format dxfId="687">
      <pivotArea dataOnly="0" labelOnly="1" outline="0" fieldPosition="0">
        <references count="2">
          <reference field="1" count="1" selected="0">
            <x v="2745"/>
          </reference>
          <reference field="3" count="1">
            <x v="3365"/>
          </reference>
        </references>
      </pivotArea>
    </format>
    <format dxfId="686">
      <pivotArea outline="0" fieldPosition="0">
        <references count="2">
          <reference field="1" count="1" selected="0">
            <x v="2748"/>
          </reference>
          <reference field="3" count="1" selected="0">
            <x v="9"/>
          </reference>
        </references>
      </pivotArea>
    </format>
    <format dxfId="685">
      <pivotArea dataOnly="0" labelOnly="1" outline="0" fieldPosition="0">
        <references count="1">
          <reference field="1" count="1">
            <x v="2748"/>
          </reference>
        </references>
      </pivotArea>
    </format>
    <format dxfId="684">
      <pivotArea dataOnly="0" labelOnly="1" outline="0" fieldPosition="0">
        <references count="2">
          <reference field="1" count="1" selected="0">
            <x v="2748"/>
          </reference>
          <reference field="3" count="1">
            <x v="9"/>
          </reference>
        </references>
      </pivotArea>
    </format>
    <format dxfId="683">
      <pivotArea outline="0" fieldPosition="0">
        <references count="2">
          <reference field="1" count="1" selected="0">
            <x v="2753"/>
          </reference>
          <reference field="3" count="1" selected="0">
            <x v="3859"/>
          </reference>
        </references>
      </pivotArea>
    </format>
    <format dxfId="682">
      <pivotArea dataOnly="0" labelOnly="1" outline="0" fieldPosition="0">
        <references count="1">
          <reference field="1" count="1">
            <x v="2753"/>
          </reference>
        </references>
      </pivotArea>
    </format>
    <format dxfId="681">
      <pivotArea dataOnly="0" labelOnly="1" outline="0" fieldPosition="0">
        <references count="2">
          <reference field="1" count="1" selected="0">
            <x v="2753"/>
          </reference>
          <reference field="3" count="1">
            <x v="3859"/>
          </reference>
        </references>
      </pivotArea>
    </format>
    <format dxfId="680">
      <pivotArea outline="0" fieldPosition="0">
        <references count="2">
          <reference field="1" count="1" selected="0">
            <x v="2755"/>
          </reference>
          <reference field="3" count="1" selected="0">
            <x v="3173"/>
          </reference>
        </references>
      </pivotArea>
    </format>
    <format dxfId="679">
      <pivotArea dataOnly="0" labelOnly="1" outline="0" fieldPosition="0">
        <references count="1">
          <reference field="1" count="1">
            <x v="2755"/>
          </reference>
        </references>
      </pivotArea>
    </format>
    <format dxfId="678">
      <pivotArea dataOnly="0" labelOnly="1" outline="0" fieldPosition="0">
        <references count="2">
          <reference field="1" count="1" selected="0">
            <x v="2755"/>
          </reference>
          <reference field="3" count="1">
            <x v="3173"/>
          </reference>
        </references>
      </pivotArea>
    </format>
    <format dxfId="677">
      <pivotArea outline="0" fieldPosition="0">
        <references count="2">
          <reference field="1" count="1" selected="0">
            <x v="2757"/>
          </reference>
          <reference field="3" count="1" selected="0">
            <x v="3859"/>
          </reference>
        </references>
      </pivotArea>
    </format>
    <format dxfId="676">
      <pivotArea dataOnly="0" labelOnly="1" outline="0" fieldPosition="0">
        <references count="1">
          <reference field="1" count="1">
            <x v="2757"/>
          </reference>
        </references>
      </pivotArea>
    </format>
    <format dxfId="675">
      <pivotArea dataOnly="0" labelOnly="1" outline="0" fieldPosition="0">
        <references count="2">
          <reference field="1" count="1" selected="0">
            <x v="2757"/>
          </reference>
          <reference field="3" count="1">
            <x v="3859"/>
          </reference>
        </references>
      </pivotArea>
    </format>
    <format dxfId="674">
      <pivotArea outline="0" fieldPosition="0">
        <references count="2">
          <reference field="1" count="1" selected="0">
            <x v="2759"/>
          </reference>
          <reference field="3" count="1" selected="0">
            <x v="3365"/>
          </reference>
        </references>
      </pivotArea>
    </format>
    <format dxfId="673">
      <pivotArea dataOnly="0" labelOnly="1" outline="0" fieldPosition="0">
        <references count="1">
          <reference field="1" count="1">
            <x v="2759"/>
          </reference>
        </references>
      </pivotArea>
    </format>
    <format dxfId="672">
      <pivotArea dataOnly="0" labelOnly="1" outline="0" fieldPosition="0">
        <references count="2">
          <reference field="1" count="1" selected="0">
            <x v="2759"/>
          </reference>
          <reference field="3" count="1">
            <x v="3365"/>
          </reference>
        </references>
      </pivotArea>
    </format>
    <format dxfId="671">
      <pivotArea outline="0" fieldPosition="0">
        <references count="2">
          <reference field="1" count="1" selected="0">
            <x v="2762"/>
          </reference>
          <reference field="3" count="1" selected="0">
            <x v="9"/>
          </reference>
        </references>
      </pivotArea>
    </format>
    <format dxfId="670">
      <pivotArea dataOnly="0" labelOnly="1" outline="0" fieldPosition="0">
        <references count="1">
          <reference field="1" count="1">
            <x v="2762"/>
          </reference>
        </references>
      </pivotArea>
    </format>
    <format dxfId="669">
      <pivotArea dataOnly="0" labelOnly="1" outline="0" fieldPosition="0">
        <references count="2">
          <reference field="1" count="1" selected="0">
            <x v="2762"/>
          </reference>
          <reference field="3" count="1">
            <x v="9"/>
          </reference>
        </references>
      </pivotArea>
    </format>
    <format dxfId="668">
      <pivotArea outline="0" fieldPosition="0">
        <references count="2">
          <reference field="1" count="1" selected="0">
            <x v="2768"/>
          </reference>
          <reference field="3" count="1" selected="0">
            <x v="3859"/>
          </reference>
        </references>
      </pivotArea>
    </format>
    <format dxfId="667">
      <pivotArea dataOnly="0" labelOnly="1" outline="0" fieldPosition="0">
        <references count="1">
          <reference field="1" count="1">
            <x v="2768"/>
          </reference>
        </references>
      </pivotArea>
    </format>
    <format dxfId="666">
      <pivotArea dataOnly="0" labelOnly="1" outline="0" fieldPosition="0">
        <references count="2">
          <reference field="1" count="1" selected="0">
            <x v="2768"/>
          </reference>
          <reference field="3" count="1">
            <x v="3859"/>
          </reference>
        </references>
      </pivotArea>
    </format>
    <format dxfId="665">
      <pivotArea outline="0" fieldPosition="0">
        <references count="2">
          <reference field="1" count="1" selected="0">
            <x v="2770"/>
          </reference>
          <reference field="3" count="1" selected="0">
            <x v="3173"/>
          </reference>
        </references>
      </pivotArea>
    </format>
    <format dxfId="664">
      <pivotArea dataOnly="0" labelOnly="1" outline="0" fieldPosition="0">
        <references count="1">
          <reference field="1" count="1">
            <x v="2770"/>
          </reference>
        </references>
      </pivotArea>
    </format>
    <format dxfId="663">
      <pivotArea dataOnly="0" labelOnly="1" outline="0" fieldPosition="0">
        <references count="2">
          <reference field="1" count="1" selected="0">
            <x v="2770"/>
          </reference>
          <reference field="3" count="1">
            <x v="3173"/>
          </reference>
        </references>
      </pivotArea>
    </format>
    <format dxfId="662">
      <pivotArea outline="0" fieldPosition="0">
        <references count="2">
          <reference field="1" count="1" selected="0">
            <x v="2772"/>
          </reference>
          <reference field="3" count="1" selected="0">
            <x v="3859"/>
          </reference>
        </references>
      </pivotArea>
    </format>
    <format dxfId="661">
      <pivotArea dataOnly="0" labelOnly="1" outline="0" fieldPosition="0">
        <references count="1">
          <reference field="1" count="1">
            <x v="2772"/>
          </reference>
        </references>
      </pivotArea>
    </format>
    <format dxfId="660">
      <pivotArea dataOnly="0" labelOnly="1" outline="0" fieldPosition="0">
        <references count="2">
          <reference field="1" count="1" selected="0">
            <x v="2772"/>
          </reference>
          <reference field="3" count="1">
            <x v="3859"/>
          </reference>
        </references>
      </pivotArea>
    </format>
    <format dxfId="659">
      <pivotArea outline="0" fieldPosition="0">
        <references count="2">
          <reference field="1" count="1" selected="0">
            <x v="2774"/>
          </reference>
          <reference field="3" count="1" selected="0">
            <x v="3365"/>
          </reference>
        </references>
      </pivotArea>
    </format>
    <format dxfId="658">
      <pivotArea dataOnly="0" labelOnly="1" outline="0" fieldPosition="0">
        <references count="1">
          <reference field="1" count="1">
            <x v="2774"/>
          </reference>
        </references>
      </pivotArea>
    </format>
    <format dxfId="657">
      <pivotArea dataOnly="0" labelOnly="1" outline="0" fieldPosition="0">
        <references count="2">
          <reference field="1" count="1" selected="0">
            <x v="2774"/>
          </reference>
          <reference field="3" count="1">
            <x v="3365"/>
          </reference>
        </references>
      </pivotArea>
    </format>
    <format dxfId="656">
      <pivotArea outline="0" fieldPosition="0">
        <references count="2">
          <reference field="1" count="1" selected="0">
            <x v="2777"/>
          </reference>
          <reference field="3" count="1" selected="0">
            <x v="9"/>
          </reference>
        </references>
      </pivotArea>
    </format>
    <format dxfId="655">
      <pivotArea dataOnly="0" labelOnly="1" outline="0" fieldPosition="0">
        <references count="1">
          <reference field="1" count="1">
            <x v="2777"/>
          </reference>
        </references>
      </pivotArea>
    </format>
    <format dxfId="654">
      <pivotArea dataOnly="0" labelOnly="1" outline="0" fieldPosition="0">
        <references count="2">
          <reference field="1" count="1" selected="0">
            <x v="2777"/>
          </reference>
          <reference field="3" count="1">
            <x v="9"/>
          </reference>
        </references>
      </pivotArea>
    </format>
    <format dxfId="653">
      <pivotArea outline="0" fieldPosition="0">
        <references count="2">
          <reference field="1" count="1" selected="0">
            <x v="2782"/>
          </reference>
          <reference field="3" count="1" selected="0">
            <x v="3859"/>
          </reference>
        </references>
      </pivotArea>
    </format>
    <format dxfId="652">
      <pivotArea dataOnly="0" labelOnly="1" outline="0" fieldPosition="0">
        <references count="1">
          <reference field="1" count="1">
            <x v="2782"/>
          </reference>
        </references>
      </pivotArea>
    </format>
    <format dxfId="651">
      <pivotArea dataOnly="0" labelOnly="1" outline="0" fieldPosition="0">
        <references count="2">
          <reference field="1" count="1" selected="0">
            <x v="2782"/>
          </reference>
          <reference field="3" count="1">
            <x v="3859"/>
          </reference>
        </references>
      </pivotArea>
    </format>
    <format dxfId="650">
      <pivotArea outline="0" fieldPosition="0">
        <references count="2">
          <reference field="1" count="1" selected="0">
            <x v="2784"/>
          </reference>
          <reference field="3" count="1" selected="0">
            <x v="3173"/>
          </reference>
        </references>
      </pivotArea>
    </format>
    <format dxfId="649">
      <pivotArea dataOnly="0" labelOnly="1" outline="0" fieldPosition="0">
        <references count="1">
          <reference field="1" count="1">
            <x v="2784"/>
          </reference>
        </references>
      </pivotArea>
    </format>
    <format dxfId="648">
      <pivotArea dataOnly="0" labelOnly="1" outline="0" fieldPosition="0">
        <references count="2">
          <reference field="1" count="1" selected="0">
            <x v="2784"/>
          </reference>
          <reference field="3" count="1">
            <x v="3173"/>
          </reference>
        </references>
      </pivotArea>
    </format>
    <format dxfId="647">
      <pivotArea outline="0" fieldPosition="0">
        <references count="2">
          <reference field="1" count="1" selected="0">
            <x v="2789"/>
          </reference>
          <reference field="3" count="1" selected="0">
            <x v="3859"/>
          </reference>
        </references>
      </pivotArea>
    </format>
    <format dxfId="646">
      <pivotArea dataOnly="0" labelOnly="1" outline="0" fieldPosition="0">
        <references count="1">
          <reference field="1" count="1">
            <x v="2789"/>
          </reference>
        </references>
      </pivotArea>
    </format>
    <format dxfId="645">
      <pivotArea dataOnly="0" labelOnly="1" outline="0" fieldPosition="0">
        <references count="2">
          <reference field="1" count="1" selected="0">
            <x v="2789"/>
          </reference>
          <reference field="3" count="1">
            <x v="3859"/>
          </reference>
        </references>
      </pivotArea>
    </format>
    <format dxfId="644">
      <pivotArea outline="0" fieldPosition="0">
        <references count="2">
          <reference field="1" count="1" selected="0">
            <x v="2791"/>
          </reference>
          <reference field="3" count="1" selected="0">
            <x v="3365"/>
          </reference>
        </references>
      </pivotArea>
    </format>
    <format dxfId="643">
      <pivotArea dataOnly="0" labelOnly="1" outline="0" fieldPosition="0">
        <references count="1">
          <reference field="1" count="1">
            <x v="2791"/>
          </reference>
        </references>
      </pivotArea>
    </format>
    <format dxfId="642">
      <pivotArea dataOnly="0" labelOnly="1" outline="0" fieldPosition="0">
        <references count="2">
          <reference field="1" count="1" selected="0">
            <x v="2791"/>
          </reference>
          <reference field="3" count="1">
            <x v="3365"/>
          </reference>
        </references>
      </pivotArea>
    </format>
    <format dxfId="641">
      <pivotArea outline="0" fieldPosition="0">
        <references count="2">
          <reference field="1" count="1" selected="0">
            <x v="2816"/>
          </reference>
          <reference field="3" count="1" selected="0">
            <x v="9"/>
          </reference>
        </references>
      </pivotArea>
    </format>
    <format dxfId="640">
      <pivotArea dataOnly="0" labelOnly="1" outline="0" fieldPosition="0">
        <references count="1">
          <reference field="1" count="1">
            <x v="2816"/>
          </reference>
        </references>
      </pivotArea>
    </format>
    <format dxfId="639">
      <pivotArea dataOnly="0" labelOnly="1" outline="0" fieldPosition="0">
        <references count="2">
          <reference field="1" count="1" selected="0">
            <x v="2816"/>
          </reference>
          <reference field="3" count="1">
            <x v="9"/>
          </reference>
        </references>
      </pivotArea>
    </format>
    <format dxfId="638">
      <pivotArea outline="0" fieldPosition="0">
        <references count="2">
          <reference field="1" count="1" selected="0">
            <x v="2821"/>
          </reference>
          <reference field="3" count="1" selected="0">
            <x v="3859"/>
          </reference>
        </references>
      </pivotArea>
    </format>
    <format dxfId="637">
      <pivotArea dataOnly="0" labelOnly="1" outline="0" fieldPosition="0">
        <references count="1">
          <reference field="1" count="1">
            <x v="2821"/>
          </reference>
        </references>
      </pivotArea>
    </format>
    <format dxfId="636">
      <pivotArea dataOnly="0" labelOnly="1" outline="0" fieldPosition="0">
        <references count="2">
          <reference field="1" count="1" selected="0">
            <x v="2821"/>
          </reference>
          <reference field="3" count="1">
            <x v="3859"/>
          </reference>
        </references>
      </pivotArea>
    </format>
    <format dxfId="635">
      <pivotArea outline="0" fieldPosition="0">
        <references count="2">
          <reference field="1" count="1" selected="0">
            <x v="2823"/>
          </reference>
          <reference field="3" count="1" selected="0">
            <x v="3173"/>
          </reference>
        </references>
      </pivotArea>
    </format>
    <format dxfId="634">
      <pivotArea dataOnly="0" labelOnly="1" outline="0" fieldPosition="0">
        <references count="1">
          <reference field="1" count="1">
            <x v="2823"/>
          </reference>
        </references>
      </pivotArea>
    </format>
    <format dxfId="633">
      <pivotArea dataOnly="0" labelOnly="1" outline="0" fieldPosition="0">
        <references count="2">
          <reference field="1" count="1" selected="0">
            <x v="2823"/>
          </reference>
          <reference field="3" count="1">
            <x v="3173"/>
          </reference>
        </references>
      </pivotArea>
    </format>
    <format dxfId="632">
      <pivotArea outline="0" fieldPosition="0">
        <references count="2">
          <reference field="1" count="1" selected="0">
            <x v="2825"/>
          </reference>
          <reference field="3" count="1" selected="0">
            <x v="3859"/>
          </reference>
        </references>
      </pivotArea>
    </format>
    <format dxfId="631">
      <pivotArea dataOnly="0" labelOnly="1" outline="0" fieldPosition="0">
        <references count="1">
          <reference field="1" count="1">
            <x v="2825"/>
          </reference>
        </references>
      </pivotArea>
    </format>
    <format dxfId="630">
      <pivotArea dataOnly="0" labelOnly="1" outline="0" fieldPosition="0">
        <references count="2">
          <reference field="1" count="1" selected="0">
            <x v="2825"/>
          </reference>
          <reference field="3" count="1">
            <x v="3859"/>
          </reference>
        </references>
      </pivotArea>
    </format>
    <format dxfId="629">
      <pivotArea outline="0" fieldPosition="0">
        <references count="2">
          <reference field="1" count="1" selected="0">
            <x v="2827"/>
          </reference>
          <reference field="3" count="1" selected="0">
            <x v="3365"/>
          </reference>
        </references>
      </pivotArea>
    </format>
    <format dxfId="628">
      <pivotArea dataOnly="0" labelOnly="1" outline="0" fieldPosition="0">
        <references count="1">
          <reference field="1" count="1">
            <x v="2827"/>
          </reference>
        </references>
      </pivotArea>
    </format>
    <format dxfId="627">
      <pivotArea dataOnly="0" labelOnly="1" outline="0" fieldPosition="0">
        <references count="2">
          <reference field="1" count="1" selected="0">
            <x v="2827"/>
          </reference>
          <reference field="3" count="1">
            <x v="3365"/>
          </reference>
        </references>
      </pivotArea>
    </format>
    <format dxfId="626">
      <pivotArea outline="0" fieldPosition="0">
        <references count="2">
          <reference field="1" count="1" selected="0">
            <x v="2830"/>
          </reference>
          <reference field="3" count="1" selected="0">
            <x v="9"/>
          </reference>
        </references>
      </pivotArea>
    </format>
    <format dxfId="625">
      <pivotArea dataOnly="0" labelOnly="1" outline="0" fieldPosition="0">
        <references count="1">
          <reference field="1" count="1">
            <x v="2830"/>
          </reference>
        </references>
      </pivotArea>
    </format>
    <format dxfId="624">
      <pivotArea dataOnly="0" labelOnly="1" outline="0" fieldPosition="0">
        <references count="2">
          <reference field="1" count="1" selected="0">
            <x v="2830"/>
          </reference>
          <reference field="3" count="1">
            <x v="9"/>
          </reference>
        </references>
      </pivotArea>
    </format>
    <format dxfId="623">
      <pivotArea outline="0" fieldPosition="0">
        <references count="2">
          <reference field="1" count="1" selected="0">
            <x v="2835"/>
          </reference>
          <reference field="3" count="1" selected="0">
            <x v="3859"/>
          </reference>
        </references>
      </pivotArea>
    </format>
    <format dxfId="622">
      <pivotArea dataOnly="0" labelOnly="1" outline="0" fieldPosition="0">
        <references count="1">
          <reference field="1" count="1">
            <x v="2835"/>
          </reference>
        </references>
      </pivotArea>
    </format>
    <format dxfId="621">
      <pivotArea dataOnly="0" labelOnly="1" outline="0" fieldPosition="0">
        <references count="2">
          <reference field="1" count="1" selected="0">
            <x v="2835"/>
          </reference>
          <reference field="3" count="1">
            <x v="3859"/>
          </reference>
        </references>
      </pivotArea>
    </format>
    <format dxfId="620">
      <pivotArea outline="0" fieldPosition="0">
        <references count="2">
          <reference field="1" count="1" selected="0">
            <x v="2837"/>
          </reference>
          <reference field="3" count="1" selected="0">
            <x v="3173"/>
          </reference>
        </references>
      </pivotArea>
    </format>
    <format dxfId="619">
      <pivotArea dataOnly="0" labelOnly="1" outline="0" fieldPosition="0">
        <references count="1">
          <reference field="1" count="1">
            <x v="2837"/>
          </reference>
        </references>
      </pivotArea>
    </format>
    <format dxfId="618">
      <pivotArea dataOnly="0" labelOnly="1" outline="0" fieldPosition="0">
        <references count="2">
          <reference field="1" count="1" selected="0">
            <x v="2837"/>
          </reference>
          <reference field="3" count="1">
            <x v="3173"/>
          </reference>
        </references>
      </pivotArea>
    </format>
    <format dxfId="617">
      <pivotArea outline="0" fieldPosition="0">
        <references count="2">
          <reference field="1" count="1" selected="0">
            <x v="2839"/>
          </reference>
          <reference field="3" count="1" selected="0">
            <x v="3859"/>
          </reference>
        </references>
      </pivotArea>
    </format>
    <format dxfId="616">
      <pivotArea dataOnly="0" labelOnly="1" outline="0" fieldPosition="0">
        <references count="1">
          <reference field="1" count="1">
            <x v="2839"/>
          </reference>
        </references>
      </pivotArea>
    </format>
    <format dxfId="615">
      <pivotArea dataOnly="0" labelOnly="1" outline="0" fieldPosition="0">
        <references count="2">
          <reference field="1" count="1" selected="0">
            <x v="2839"/>
          </reference>
          <reference field="3" count="1">
            <x v="3859"/>
          </reference>
        </references>
      </pivotArea>
    </format>
    <format dxfId="614">
      <pivotArea outline="0" fieldPosition="0">
        <references count="2">
          <reference field="1" count="1" selected="0">
            <x v="2841"/>
          </reference>
          <reference field="3" count="1" selected="0">
            <x v="3365"/>
          </reference>
        </references>
      </pivotArea>
    </format>
    <format dxfId="613">
      <pivotArea dataOnly="0" labelOnly="1" outline="0" fieldPosition="0">
        <references count="1">
          <reference field="1" count="1">
            <x v="2841"/>
          </reference>
        </references>
      </pivotArea>
    </format>
    <format dxfId="612">
      <pivotArea dataOnly="0" labelOnly="1" outline="0" fieldPosition="0">
        <references count="2">
          <reference field="1" count="1" selected="0">
            <x v="2841"/>
          </reference>
          <reference field="3" count="1">
            <x v="3365"/>
          </reference>
        </references>
      </pivotArea>
    </format>
    <format dxfId="611">
      <pivotArea outline="0" fieldPosition="0">
        <references count="2">
          <reference field="1" count="1" selected="0">
            <x v="2844"/>
          </reference>
          <reference field="3" count="1" selected="0">
            <x v="9"/>
          </reference>
        </references>
      </pivotArea>
    </format>
    <format dxfId="610">
      <pivotArea dataOnly="0" labelOnly="1" outline="0" fieldPosition="0">
        <references count="1">
          <reference field="1" count="1">
            <x v="2844"/>
          </reference>
        </references>
      </pivotArea>
    </format>
    <format dxfId="609">
      <pivotArea dataOnly="0" labelOnly="1" outline="0" fieldPosition="0">
        <references count="2">
          <reference field="1" count="1" selected="0">
            <x v="2844"/>
          </reference>
          <reference field="3" count="1">
            <x v="9"/>
          </reference>
        </references>
      </pivotArea>
    </format>
    <format dxfId="608">
      <pivotArea outline="0" fieldPosition="0">
        <references count="2">
          <reference field="1" count="1" selected="0">
            <x v="2849"/>
          </reference>
          <reference field="3" count="1" selected="0">
            <x v="3859"/>
          </reference>
        </references>
      </pivotArea>
    </format>
    <format dxfId="607">
      <pivotArea dataOnly="0" labelOnly="1" outline="0" fieldPosition="0">
        <references count="1">
          <reference field="1" count="1">
            <x v="2849"/>
          </reference>
        </references>
      </pivotArea>
    </format>
    <format dxfId="606">
      <pivotArea dataOnly="0" labelOnly="1" outline="0" fieldPosition="0">
        <references count="2">
          <reference field="1" count="1" selected="0">
            <x v="2849"/>
          </reference>
          <reference field="3" count="1">
            <x v="3859"/>
          </reference>
        </references>
      </pivotArea>
    </format>
    <format dxfId="605">
      <pivotArea outline="0" fieldPosition="0">
        <references count="2">
          <reference field="1" count="1" selected="0">
            <x v="2851"/>
          </reference>
          <reference field="3" count="1" selected="0">
            <x v="3173"/>
          </reference>
        </references>
      </pivotArea>
    </format>
    <format dxfId="604">
      <pivotArea dataOnly="0" labelOnly="1" outline="0" fieldPosition="0">
        <references count="1">
          <reference field="1" count="1">
            <x v="2851"/>
          </reference>
        </references>
      </pivotArea>
    </format>
    <format dxfId="603">
      <pivotArea dataOnly="0" labelOnly="1" outline="0" fieldPosition="0">
        <references count="2">
          <reference field="1" count="1" selected="0">
            <x v="2851"/>
          </reference>
          <reference field="3" count="1">
            <x v="3173"/>
          </reference>
        </references>
      </pivotArea>
    </format>
    <format dxfId="602">
      <pivotArea outline="0" fieldPosition="0">
        <references count="2">
          <reference field="1" count="1" selected="0">
            <x v="2853"/>
          </reference>
          <reference field="3" count="1" selected="0">
            <x v="3859"/>
          </reference>
        </references>
      </pivotArea>
    </format>
    <format dxfId="601">
      <pivotArea dataOnly="0" labelOnly="1" outline="0" fieldPosition="0">
        <references count="1">
          <reference field="1" count="1">
            <x v="2853"/>
          </reference>
        </references>
      </pivotArea>
    </format>
    <format dxfId="600">
      <pivotArea dataOnly="0" labelOnly="1" outline="0" fieldPosition="0">
        <references count="2">
          <reference field="1" count="1" selected="0">
            <x v="2853"/>
          </reference>
          <reference field="3" count="1">
            <x v="3859"/>
          </reference>
        </references>
      </pivotArea>
    </format>
    <format dxfId="599">
      <pivotArea outline="0" fieldPosition="0">
        <references count="2">
          <reference field="1" count="1" selected="0">
            <x v="2855"/>
          </reference>
          <reference field="3" count="1" selected="0">
            <x v="3365"/>
          </reference>
        </references>
      </pivotArea>
    </format>
    <format dxfId="598">
      <pivotArea dataOnly="0" labelOnly="1" outline="0" fieldPosition="0">
        <references count="1">
          <reference field="1" count="1">
            <x v="2855"/>
          </reference>
        </references>
      </pivotArea>
    </format>
    <format dxfId="597">
      <pivotArea dataOnly="0" labelOnly="1" outline="0" fieldPosition="0">
        <references count="2">
          <reference field="1" count="1" selected="0">
            <x v="2855"/>
          </reference>
          <reference field="3" count="1">
            <x v="3365"/>
          </reference>
        </references>
      </pivotArea>
    </format>
    <format dxfId="596">
      <pivotArea outline="0" fieldPosition="0">
        <references count="2">
          <reference field="1" count="1" selected="0">
            <x v="2858"/>
          </reference>
          <reference field="3" count="1" selected="0">
            <x v="9"/>
          </reference>
        </references>
      </pivotArea>
    </format>
    <format dxfId="595">
      <pivotArea dataOnly="0" labelOnly="1" outline="0" fieldPosition="0">
        <references count="1">
          <reference field="1" count="1">
            <x v="2858"/>
          </reference>
        </references>
      </pivotArea>
    </format>
    <format dxfId="594">
      <pivotArea dataOnly="0" labelOnly="1" outline="0" fieldPosition="0">
        <references count="2">
          <reference field="1" count="1" selected="0">
            <x v="2858"/>
          </reference>
          <reference field="3" count="1">
            <x v="9"/>
          </reference>
        </references>
      </pivotArea>
    </format>
    <format dxfId="593">
      <pivotArea outline="0" fieldPosition="0">
        <references count="2">
          <reference field="1" count="1" selected="0">
            <x v="2863"/>
          </reference>
          <reference field="3" count="1" selected="0">
            <x v="3859"/>
          </reference>
        </references>
      </pivotArea>
    </format>
    <format dxfId="592">
      <pivotArea dataOnly="0" labelOnly="1" outline="0" fieldPosition="0">
        <references count="1">
          <reference field="1" count="1">
            <x v="2863"/>
          </reference>
        </references>
      </pivotArea>
    </format>
    <format dxfId="591">
      <pivotArea dataOnly="0" labelOnly="1" outline="0" fieldPosition="0">
        <references count="2">
          <reference field="1" count="1" selected="0">
            <x v="2863"/>
          </reference>
          <reference field="3" count="1">
            <x v="3859"/>
          </reference>
        </references>
      </pivotArea>
    </format>
    <format dxfId="590">
      <pivotArea outline="0" fieldPosition="0">
        <references count="2">
          <reference field="1" count="1" selected="0">
            <x v="2865"/>
          </reference>
          <reference field="3" count="1" selected="0">
            <x v="3173"/>
          </reference>
        </references>
      </pivotArea>
    </format>
    <format dxfId="589">
      <pivotArea dataOnly="0" labelOnly="1" outline="0" fieldPosition="0">
        <references count="1">
          <reference field="1" count="1">
            <x v="2865"/>
          </reference>
        </references>
      </pivotArea>
    </format>
    <format dxfId="588">
      <pivotArea dataOnly="0" labelOnly="1" outline="0" fieldPosition="0">
        <references count="2">
          <reference field="1" count="1" selected="0">
            <x v="2865"/>
          </reference>
          <reference field="3" count="1">
            <x v="3173"/>
          </reference>
        </references>
      </pivotArea>
    </format>
    <format dxfId="587">
      <pivotArea outline="0" fieldPosition="0">
        <references count="2">
          <reference field="1" count="1" selected="0">
            <x v="2867"/>
          </reference>
          <reference field="3" count="1" selected="0">
            <x v="3859"/>
          </reference>
        </references>
      </pivotArea>
    </format>
    <format dxfId="586">
      <pivotArea dataOnly="0" labelOnly="1" outline="0" fieldPosition="0">
        <references count="1">
          <reference field="1" count="1">
            <x v="2867"/>
          </reference>
        </references>
      </pivotArea>
    </format>
    <format dxfId="585">
      <pivotArea dataOnly="0" labelOnly="1" outline="0" fieldPosition="0">
        <references count="2">
          <reference field="1" count="1" selected="0">
            <x v="2867"/>
          </reference>
          <reference field="3" count="1">
            <x v="3859"/>
          </reference>
        </references>
      </pivotArea>
    </format>
    <format dxfId="584">
      <pivotArea outline="0" fieldPosition="0">
        <references count="2">
          <reference field="1" count="1" selected="0">
            <x v="2869"/>
          </reference>
          <reference field="3" count="1" selected="0">
            <x v="3365"/>
          </reference>
        </references>
      </pivotArea>
    </format>
    <format dxfId="583">
      <pivotArea dataOnly="0" labelOnly="1" outline="0" fieldPosition="0">
        <references count="1">
          <reference field="1" count="1">
            <x v="2869"/>
          </reference>
        </references>
      </pivotArea>
    </format>
    <format dxfId="582">
      <pivotArea dataOnly="0" labelOnly="1" outline="0" fieldPosition="0">
        <references count="2">
          <reference field="1" count="1" selected="0">
            <x v="2869"/>
          </reference>
          <reference field="3" count="1">
            <x v="3365"/>
          </reference>
        </references>
      </pivotArea>
    </format>
    <format dxfId="581">
      <pivotArea outline="0" fieldPosition="0">
        <references count="2">
          <reference field="1" count="1" selected="0">
            <x v="2872"/>
          </reference>
          <reference field="3" count="1" selected="0">
            <x v="9"/>
          </reference>
        </references>
      </pivotArea>
    </format>
    <format dxfId="580">
      <pivotArea dataOnly="0" labelOnly="1" outline="0" fieldPosition="0">
        <references count="1">
          <reference field="1" count="1">
            <x v="2872"/>
          </reference>
        </references>
      </pivotArea>
    </format>
    <format dxfId="579">
      <pivotArea dataOnly="0" labelOnly="1" outline="0" fieldPosition="0">
        <references count="2">
          <reference field="1" count="1" selected="0">
            <x v="2872"/>
          </reference>
          <reference field="3" count="1">
            <x v="9"/>
          </reference>
        </references>
      </pivotArea>
    </format>
    <format dxfId="578">
      <pivotArea outline="0" fieldPosition="0">
        <references count="2">
          <reference field="1" count="1" selected="0">
            <x v="2877"/>
          </reference>
          <reference field="3" count="1" selected="0">
            <x v="3859"/>
          </reference>
        </references>
      </pivotArea>
    </format>
    <format dxfId="577">
      <pivotArea dataOnly="0" labelOnly="1" outline="0" fieldPosition="0">
        <references count="1">
          <reference field="1" count="1">
            <x v="2877"/>
          </reference>
        </references>
      </pivotArea>
    </format>
    <format dxfId="576">
      <pivotArea dataOnly="0" labelOnly="1" outline="0" fieldPosition="0">
        <references count="2">
          <reference field="1" count="1" selected="0">
            <x v="2877"/>
          </reference>
          <reference field="3" count="1">
            <x v="3859"/>
          </reference>
        </references>
      </pivotArea>
    </format>
    <format dxfId="575">
      <pivotArea outline="0" fieldPosition="0">
        <references count="2">
          <reference field="1" count="1" selected="0">
            <x v="2879"/>
          </reference>
          <reference field="3" count="1" selected="0">
            <x v="3173"/>
          </reference>
        </references>
      </pivotArea>
    </format>
    <format dxfId="574">
      <pivotArea dataOnly="0" labelOnly="1" outline="0" fieldPosition="0">
        <references count="1">
          <reference field="1" count="1">
            <x v="2879"/>
          </reference>
        </references>
      </pivotArea>
    </format>
    <format dxfId="573">
      <pivotArea dataOnly="0" labelOnly="1" outline="0" fieldPosition="0">
        <references count="2">
          <reference field="1" count="1" selected="0">
            <x v="2879"/>
          </reference>
          <reference field="3" count="1">
            <x v="3173"/>
          </reference>
        </references>
      </pivotArea>
    </format>
    <format dxfId="572">
      <pivotArea outline="0" fieldPosition="0">
        <references count="2">
          <reference field="1" count="1" selected="0">
            <x v="2881"/>
          </reference>
          <reference field="3" count="1" selected="0">
            <x v="3859"/>
          </reference>
        </references>
      </pivotArea>
    </format>
    <format dxfId="571">
      <pivotArea dataOnly="0" labelOnly="1" outline="0" fieldPosition="0">
        <references count="1">
          <reference field="1" count="1">
            <x v="2881"/>
          </reference>
        </references>
      </pivotArea>
    </format>
    <format dxfId="570">
      <pivotArea dataOnly="0" labelOnly="1" outline="0" fieldPosition="0">
        <references count="2">
          <reference field="1" count="1" selected="0">
            <x v="2881"/>
          </reference>
          <reference field="3" count="1">
            <x v="3859"/>
          </reference>
        </references>
      </pivotArea>
    </format>
    <format dxfId="569">
      <pivotArea outline="0" fieldPosition="0">
        <references count="2">
          <reference field="1" count="1" selected="0">
            <x v="2883"/>
          </reference>
          <reference field="3" count="1" selected="0">
            <x v="3365"/>
          </reference>
        </references>
      </pivotArea>
    </format>
    <format dxfId="568">
      <pivotArea dataOnly="0" labelOnly="1" outline="0" fieldPosition="0">
        <references count="1">
          <reference field="1" count="1">
            <x v="2883"/>
          </reference>
        </references>
      </pivotArea>
    </format>
    <format dxfId="567">
      <pivotArea dataOnly="0" labelOnly="1" outline="0" fieldPosition="0">
        <references count="2">
          <reference field="1" count="1" selected="0">
            <x v="2883"/>
          </reference>
          <reference field="3" count="1">
            <x v="3365"/>
          </reference>
        </references>
      </pivotArea>
    </format>
    <format dxfId="566">
      <pivotArea outline="0" fieldPosition="0">
        <references count="2">
          <reference field="1" count="1" selected="0">
            <x v="2886"/>
          </reference>
          <reference field="3" count="1" selected="0">
            <x v="9"/>
          </reference>
        </references>
      </pivotArea>
    </format>
    <format dxfId="565">
      <pivotArea dataOnly="0" labelOnly="1" outline="0" fieldPosition="0">
        <references count="1">
          <reference field="1" count="1">
            <x v="2886"/>
          </reference>
        </references>
      </pivotArea>
    </format>
    <format dxfId="564">
      <pivotArea dataOnly="0" labelOnly="1" outline="0" fieldPosition="0">
        <references count="2">
          <reference field="1" count="1" selected="0">
            <x v="2886"/>
          </reference>
          <reference field="3" count="1">
            <x v="9"/>
          </reference>
        </references>
      </pivotArea>
    </format>
    <format dxfId="563">
      <pivotArea outline="0" fieldPosition="0">
        <references count="2">
          <reference field="1" count="1" selected="0">
            <x v="2891"/>
          </reference>
          <reference field="3" count="1" selected="0">
            <x v="3859"/>
          </reference>
        </references>
      </pivotArea>
    </format>
    <format dxfId="562">
      <pivotArea dataOnly="0" labelOnly="1" outline="0" fieldPosition="0">
        <references count="1">
          <reference field="1" count="1">
            <x v="2891"/>
          </reference>
        </references>
      </pivotArea>
    </format>
    <format dxfId="561">
      <pivotArea dataOnly="0" labelOnly="1" outline="0" fieldPosition="0">
        <references count="2">
          <reference field="1" count="1" selected="0">
            <x v="2891"/>
          </reference>
          <reference field="3" count="1">
            <x v="3859"/>
          </reference>
        </references>
      </pivotArea>
    </format>
    <format dxfId="560">
      <pivotArea outline="0" fieldPosition="0">
        <references count="2">
          <reference field="1" count="1" selected="0">
            <x v="2893"/>
          </reference>
          <reference field="3" count="1" selected="0">
            <x v="3173"/>
          </reference>
        </references>
      </pivotArea>
    </format>
    <format dxfId="559">
      <pivotArea dataOnly="0" labelOnly="1" outline="0" fieldPosition="0">
        <references count="1">
          <reference field="1" count="1">
            <x v="2893"/>
          </reference>
        </references>
      </pivotArea>
    </format>
    <format dxfId="558">
      <pivotArea dataOnly="0" labelOnly="1" outline="0" fieldPosition="0">
        <references count="2">
          <reference field="1" count="1" selected="0">
            <x v="2893"/>
          </reference>
          <reference field="3" count="1">
            <x v="3173"/>
          </reference>
        </references>
      </pivotArea>
    </format>
    <format dxfId="557">
      <pivotArea outline="0" fieldPosition="0">
        <references count="2">
          <reference field="1" count="1" selected="0">
            <x v="2895"/>
          </reference>
          <reference field="3" count="1" selected="0">
            <x v="3859"/>
          </reference>
        </references>
      </pivotArea>
    </format>
    <format dxfId="556">
      <pivotArea dataOnly="0" labelOnly="1" outline="0" fieldPosition="0">
        <references count="1">
          <reference field="1" count="1">
            <x v="2895"/>
          </reference>
        </references>
      </pivotArea>
    </format>
    <format dxfId="555">
      <pivotArea dataOnly="0" labelOnly="1" outline="0" fieldPosition="0">
        <references count="2">
          <reference field="1" count="1" selected="0">
            <x v="2895"/>
          </reference>
          <reference field="3" count="1">
            <x v="3859"/>
          </reference>
        </references>
      </pivotArea>
    </format>
    <format dxfId="554">
      <pivotArea outline="0" fieldPosition="0">
        <references count="2">
          <reference field="1" count="1" selected="0">
            <x v="2897"/>
          </reference>
          <reference field="3" count="1" selected="0">
            <x v="3365"/>
          </reference>
        </references>
      </pivotArea>
    </format>
    <format dxfId="553">
      <pivotArea dataOnly="0" labelOnly="1" outline="0" fieldPosition="0">
        <references count="1">
          <reference field="1" count="1">
            <x v="2897"/>
          </reference>
        </references>
      </pivotArea>
    </format>
    <format dxfId="552">
      <pivotArea dataOnly="0" labelOnly="1" outline="0" fieldPosition="0">
        <references count="2">
          <reference field="1" count="1" selected="0">
            <x v="2897"/>
          </reference>
          <reference field="3" count="1">
            <x v="3365"/>
          </reference>
        </references>
      </pivotArea>
    </format>
    <format dxfId="551">
      <pivotArea outline="0" fieldPosition="0">
        <references count="2">
          <reference field="1" count="1" selected="0">
            <x v="2900"/>
          </reference>
          <reference field="3" count="1" selected="0">
            <x v="9"/>
          </reference>
        </references>
      </pivotArea>
    </format>
    <format dxfId="550">
      <pivotArea dataOnly="0" labelOnly="1" outline="0" fieldPosition="0">
        <references count="1">
          <reference field="1" count="1">
            <x v="2900"/>
          </reference>
        </references>
      </pivotArea>
    </format>
    <format dxfId="549">
      <pivotArea dataOnly="0" labelOnly="1" outline="0" fieldPosition="0">
        <references count="2">
          <reference field="1" count="1" selected="0">
            <x v="2900"/>
          </reference>
          <reference field="3" count="1">
            <x v="9"/>
          </reference>
        </references>
      </pivotArea>
    </format>
    <format dxfId="548">
      <pivotArea outline="0" fieldPosition="0">
        <references count="2">
          <reference field="1" count="1" selected="0">
            <x v="2905"/>
          </reference>
          <reference field="3" count="1" selected="0">
            <x v="3859"/>
          </reference>
        </references>
      </pivotArea>
    </format>
    <format dxfId="547">
      <pivotArea dataOnly="0" labelOnly="1" outline="0" fieldPosition="0">
        <references count="1">
          <reference field="1" count="1">
            <x v="2905"/>
          </reference>
        </references>
      </pivotArea>
    </format>
    <format dxfId="546">
      <pivotArea dataOnly="0" labelOnly="1" outline="0" fieldPosition="0">
        <references count="2">
          <reference field="1" count="1" selected="0">
            <x v="2905"/>
          </reference>
          <reference field="3" count="1">
            <x v="3859"/>
          </reference>
        </references>
      </pivotArea>
    </format>
    <format dxfId="545">
      <pivotArea outline="0" fieldPosition="0">
        <references count="2">
          <reference field="1" count="1" selected="0">
            <x v="2907"/>
          </reference>
          <reference field="3" count="1" selected="0">
            <x v="3173"/>
          </reference>
        </references>
      </pivotArea>
    </format>
    <format dxfId="544">
      <pivotArea dataOnly="0" labelOnly="1" outline="0" fieldPosition="0">
        <references count="1">
          <reference field="1" count="1">
            <x v="2907"/>
          </reference>
        </references>
      </pivotArea>
    </format>
    <format dxfId="543">
      <pivotArea dataOnly="0" labelOnly="1" outline="0" fieldPosition="0">
        <references count="2">
          <reference field="1" count="1" selected="0">
            <x v="2907"/>
          </reference>
          <reference field="3" count="1">
            <x v="3173"/>
          </reference>
        </references>
      </pivotArea>
    </format>
    <format dxfId="542">
      <pivotArea outline="0" fieldPosition="0">
        <references count="2">
          <reference field="1" count="1" selected="0">
            <x v="2909"/>
          </reference>
          <reference field="3" count="1" selected="0">
            <x v="3859"/>
          </reference>
        </references>
      </pivotArea>
    </format>
    <format dxfId="541">
      <pivotArea dataOnly="0" labelOnly="1" outline="0" fieldPosition="0">
        <references count="1">
          <reference field="1" count="1">
            <x v="2909"/>
          </reference>
        </references>
      </pivotArea>
    </format>
    <format dxfId="540">
      <pivotArea dataOnly="0" labelOnly="1" outline="0" fieldPosition="0">
        <references count="2">
          <reference field="1" count="1" selected="0">
            <x v="2909"/>
          </reference>
          <reference field="3" count="1">
            <x v="3859"/>
          </reference>
        </references>
      </pivotArea>
    </format>
    <format dxfId="539">
      <pivotArea outline="0" fieldPosition="0">
        <references count="2">
          <reference field="1" count="1" selected="0">
            <x v="2911"/>
          </reference>
          <reference field="3" count="1" selected="0">
            <x v="3365"/>
          </reference>
        </references>
      </pivotArea>
    </format>
    <format dxfId="538">
      <pivotArea dataOnly="0" labelOnly="1" outline="0" fieldPosition="0">
        <references count="1">
          <reference field="1" count="1">
            <x v="2911"/>
          </reference>
        </references>
      </pivotArea>
    </format>
    <format dxfId="537">
      <pivotArea dataOnly="0" labelOnly="1" outline="0" fieldPosition="0">
        <references count="2">
          <reference field="1" count="1" selected="0">
            <x v="2911"/>
          </reference>
          <reference field="3" count="1">
            <x v="3365"/>
          </reference>
        </references>
      </pivotArea>
    </format>
    <format dxfId="536">
      <pivotArea outline="0" fieldPosition="0">
        <references count="2">
          <reference field="1" count="1" selected="0">
            <x v="2914"/>
          </reference>
          <reference field="3" count="1" selected="0">
            <x v="9"/>
          </reference>
        </references>
      </pivotArea>
    </format>
    <format dxfId="535">
      <pivotArea dataOnly="0" labelOnly="1" outline="0" fieldPosition="0">
        <references count="1">
          <reference field="1" count="1">
            <x v="2914"/>
          </reference>
        </references>
      </pivotArea>
    </format>
    <format dxfId="534">
      <pivotArea dataOnly="0" labelOnly="1" outline="0" fieldPosition="0">
        <references count="2">
          <reference field="1" count="1" selected="0">
            <x v="2914"/>
          </reference>
          <reference field="3" count="1">
            <x v="9"/>
          </reference>
        </references>
      </pivotArea>
    </format>
    <format dxfId="533">
      <pivotArea outline="0" fieldPosition="0">
        <references count="2">
          <reference field="1" count="1" selected="0">
            <x v="2919"/>
          </reference>
          <reference field="3" count="1" selected="0">
            <x v="3859"/>
          </reference>
        </references>
      </pivotArea>
    </format>
    <format dxfId="532">
      <pivotArea dataOnly="0" labelOnly="1" outline="0" fieldPosition="0">
        <references count="1">
          <reference field="1" count="1">
            <x v="2919"/>
          </reference>
        </references>
      </pivotArea>
    </format>
    <format dxfId="531">
      <pivotArea dataOnly="0" labelOnly="1" outline="0" fieldPosition="0">
        <references count="2">
          <reference field="1" count="1" selected="0">
            <x v="2919"/>
          </reference>
          <reference field="3" count="1">
            <x v="3859"/>
          </reference>
        </references>
      </pivotArea>
    </format>
    <format dxfId="530">
      <pivotArea outline="0" fieldPosition="0">
        <references count="2">
          <reference field="1" count="1" selected="0">
            <x v="2921"/>
          </reference>
          <reference field="3" count="1" selected="0">
            <x v="3173"/>
          </reference>
        </references>
      </pivotArea>
    </format>
    <format dxfId="529">
      <pivotArea dataOnly="0" labelOnly="1" outline="0" fieldPosition="0">
        <references count="1">
          <reference field="1" count="1">
            <x v="2921"/>
          </reference>
        </references>
      </pivotArea>
    </format>
    <format dxfId="528">
      <pivotArea dataOnly="0" labelOnly="1" outline="0" fieldPosition="0">
        <references count="2">
          <reference field="1" count="1" selected="0">
            <x v="2921"/>
          </reference>
          <reference field="3" count="1">
            <x v="3173"/>
          </reference>
        </references>
      </pivotArea>
    </format>
    <format dxfId="527">
      <pivotArea outline="0" fieldPosition="0">
        <references count="2">
          <reference field="1" count="1" selected="0">
            <x v="2923"/>
          </reference>
          <reference field="3" count="1" selected="0">
            <x v="3859"/>
          </reference>
        </references>
      </pivotArea>
    </format>
    <format dxfId="526">
      <pivotArea dataOnly="0" labelOnly="1" outline="0" fieldPosition="0">
        <references count="1">
          <reference field="1" count="1">
            <x v="2923"/>
          </reference>
        </references>
      </pivotArea>
    </format>
    <format dxfId="525">
      <pivotArea dataOnly="0" labelOnly="1" outline="0" fieldPosition="0">
        <references count="2">
          <reference field="1" count="1" selected="0">
            <x v="2923"/>
          </reference>
          <reference field="3" count="1">
            <x v="3859"/>
          </reference>
        </references>
      </pivotArea>
    </format>
    <format dxfId="524">
      <pivotArea outline="0" fieldPosition="0">
        <references count="2">
          <reference field="1" count="1" selected="0">
            <x v="2925"/>
          </reference>
          <reference field="3" count="1" selected="0">
            <x v="3365"/>
          </reference>
        </references>
      </pivotArea>
    </format>
    <format dxfId="523">
      <pivotArea dataOnly="0" labelOnly="1" outline="0" fieldPosition="0">
        <references count="1">
          <reference field="1" count="1">
            <x v="2925"/>
          </reference>
        </references>
      </pivotArea>
    </format>
    <format dxfId="522">
      <pivotArea dataOnly="0" labelOnly="1" outline="0" fieldPosition="0">
        <references count="2">
          <reference field="1" count="1" selected="0">
            <x v="2925"/>
          </reference>
          <reference field="3" count="1">
            <x v="3365"/>
          </reference>
        </references>
      </pivotArea>
    </format>
    <format dxfId="521">
      <pivotArea outline="0" fieldPosition="0">
        <references count="2">
          <reference field="1" count="1" selected="0">
            <x v="2928"/>
          </reference>
          <reference field="3" count="1" selected="0">
            <x v="9"/>
          </reference>
        </references>
      </pivotArea>
    </format>
    <format dxfId="520">
      <pivotArea dataOnly="0" labelOnly="1" outline="0" fieldPosition="0">
        <references count="1">
          <reference field="1" count="1">
            <x v="2928"/>
          </reference>
        </references>
      </pivotArea>
    </format>
    <format dxfId="519">
      <pivotArea dataOnly="0" labelOnly="1" outline="0" fieldPosition="0">
        <references count="2">
          <reference field="1" count="1" selected="0">
            <x v="2928"/>
          </reference>
          <reference field="3" count="1">
            <x v="9"/>
          </reference>
        </references>
      </pivotArea>
    </format>
    <format dxfId="518">
      <pivotArea outline="0" fieldPosition="0">
        <references count="2">
          <reference field="1" count="1" selected="0">
            <x v="2933"/>
          </reference>
          <reference field="3" count="1" selected="0">
            <x v="3859"/>
          </reference>
        </references>
      </pivotArea>
    </format>
    <format dxfId="517">
      <pivotArea dataOnly="0" labelOnly="1" outline="0" fieldPosition="0">
        <references count="1">
          <reference field="1" count="1">
            <x v="2933"/>
          </reference>
        </references>
      </pivotArea>
    </format>
    <format dxfId="516">
      <pivotArea dataOnly="0" labelOnly="1" outline="0" fieldPosition="0">
        <references count="2">
          <reference field="1" count="1" selected="0">
            <x v="2933"/>
          </reference>
          <reference field="3" count="1">
            <x v="3859"/>
          </reference>
        </references>
      </pivotArea>
    </format>
    <format dxfId="515">
      <pivotArea outline="0" fieldPosition="0">
        <references count="2">
          <reference field="1" count="1" selected="0">
            <x v="2935"/>
          </reference>
          <reference field="3" count="1" selected="0">
            <x v="3173"/>
          </reference>
        </references>
      </pivotArea>
    </format>
    <format dxfId="514">
      <pivotArea dataOnly="0" labelOnly="1" outline="0" fieldPosition="0">
        <references count="1">
          <reference field="1" count="1">
            <x v="2935"/>
          </reference>
        </references>
      </pivotArea>
    </format>
    <format dxfId="513">
      <pivotArea dataOnly="0" labelOnly="1" outline="0" fieldPosition="0">
        <references count="2">
          <reference field="1" count="1" selected="0">
            <x v="2935"/>
          </reference>
          <reference field="3" count="1">
            <x v="3173"/>
          </reference>
        </references>
      </pivotArea>
    </format>
    <format dxfId="512">
      <pivotArea outline="0" fieldPosition="0">
        <references count="2">
          <reference field="1" count="1" selected="0">
            <x v="2937"/>
          </reference>
          <reference field="3" count="1" selected="0">
            <x v="3859"/>
          </reference>
        </references>
      </pivotArea>
    </format>
    <format dxfId="511">
      <pivotArea dataOnly="0" labelOnly="1" outline="0" fieldPosition="0">
        <references count="1">
          <reference field="1" count="1">
            <x v="2937"/>
          </reference>
        </references>
      </pivotArea>
    </format>
    <format dxfId="510">
      <pivotArea dataOnly="0" labelOnly="1" outline="0" fieldPosition="0">
        <references count="2">
          <reference field="1" count="1" selected="0">
            <x v="2937"/>
          </reference>
          <reference field="3" count="1">
            <x v="3859"/>
          </reference>
        </references>
      </pivotArea>
    </format>
    <format dxfId="509">
      <pivotArea outline="0" fieldPosition="0">
        <references count="2">
          <reference field="1" count="1" selected="0">
            <x v="2939"/>
          </reference>
          <reference field="3" count="1" selected="0">
            <x v="3365"/>
          </reference>
        </references>
      </pivotArea>
    </format>
    <format dxfId="508">
      <pivotArea dataOnly="0" labelOnly="1" outline="0" fieldPosition="0">
        <references count="1">
          <reference field="1" count="1">
            <x v="2939"/>
          </reference>
        </references>
      </pivotArea>
    </format>
    <format dxfId="507">
      <pivotArea dataOnly="0" labelOnly="1" outline="0" fieldPosition="0">
        <references count="2">
          <reference field="1" count="1" selected="0">
            <x v="2939"/>
          </reference>
          <reference field="3" count="1">
            <x v="3365"/>
          </reference>
        </references>
      </pivotArea>
    </format>
    <format dxfId="506">
      <pivotArea outline="0" fieldPosition="0">
        <references count="2">
          <reference field="1" count="1" selected="0">
            <x v="2943"/>
          </reference>
          <reference field="3" count="1" selected="0">
            <x v="9"/>
          </reference>
        </references>
      </pivotArea>
    </format>
    <format dxfId="505">
      <pivotArea dataOnly="0" labelOnly="1" outline="0" fieldPosition="0">
        <references count="1">
          <reference field="1" count="1">
            <x v="2943"/>
          </reference>
        </references>
      </pivotArea>
    </format>
    <format dxfId="504">
      <pivotArea dataOnly="0" labelOnly="1" outline="0" fieldPosition="0">
        <references count="2">
          <reference field="1" count="1" selected="0">
            <x v="2943"/>
          </reference>
          <reference field="3" count="1">
            <x v="9"/>
          </reference>
        </references>
      </pivotArea>
    </format>
    <format dxfId="503">
      <pivotArea outline="0" fieldPosition="0">
        <references count="2">
          <reference field="1" count="1" selected="0">
            <x v="2948"/>
          </reference>
          <reference field="3" count="1" selected="0">
            <x v="3859"/>
          </reference>
        </references>
      </pivotArea>
    </format>
    <format dxfId="502">
      <pivotArea dataOnly="0" labelOnly="1" outline="0" fieldPosition="0">
        <references count="1">
          <reference field="1" count="1">
            <x v="2948"/>
          </reference>
        </references>
      </pivotArea>
    </format>
    <format dxfId="501">
      <pivotArea dataOnly="0" labelOnly="1" outline="0" fieldPosition="0">
        <references count="2">
          <reference field="1" count="1" selected="0">
            <x v="2948"/>
          </reference>
          <reference field="3" count="1">
            <x v="3859"/>
          </reference>
        </references>
      </pivotArea>
    </format>
    <format dxfId="500">
      <pivotArea outline="0" fieldPosition="0">
        <references count="2">
          <reference field="1" count="1" selected="0">
            <x v="2950"/>
          </reference>
          <reference field="3" count="1" selected="0">
            <x v="3173"/>
          </reference>
        </references>
      </pivotArea>
    </format>
    <format dxfId="499">
      <pivotArea dataOnly="0" labelOnly="1" outline="0" fieldPosition="0">
        <references count="1">
          <reference field="1" count="1">
            <x v="2950"/>
          </reference>
        </references>
      </pivotArea>
    </format>
    <format dxfId="498">
      <pivotArea dataOnly="0" labelOnly="1" outline="0" fieldPosition="0">
        <references count="2">
          <reference field="1" count="1" selected="0">
            <x v="2950"/>
          </reference>
          <reference field="3" count="1">
            <x v="3173"/>
          </reference>
        </references>
      </pivotArea>
    </format>
    <format dxfId="497">
      <pivotArea outline="0" fieldPosition="0">
        <references count="2">
          <reference field="1" count="1" selected="0">
            <x v="2952"/>
          </reference>
          <reference field="3" count="1" selected="0">
            <x v="3859"/>
          </reference>
        </references>
      </pivotArea>
    </format>
    <format dxfId="496">
      <pivotArea dataOnly="0" labelOnly="1" outline="0" fieldPosition="0">
        <references count="1">
          <reference field="1" count="1">
            <x v="2952"/>
          </reference>
        </references>
      </pivotArea>
    </format>
    <format dxfId="495">
      <pivotArea dataOnly="0" labelOnly="1" outline="0" fieldPosition="0">
        <references count="2">
          <reference field="1" count="1" selected="0">
            <x v="2952"/>
          </reference>
          <reference field="3" count="1">
            <x v="3859"/>
          </reference>
        </references>
      </pivotArea>
    </format>
    <format dxfId="494">
      <pivotArea outline="0" fieldPosition="0">
        <references count="2">
          <reference field="1" count="1" selected="0">
            <x v="2954"/>
          </reference>
          <reference field="3" count="1" selected="0">
            <x v="3365"/>
          </reference>
        </references>
      </pivotArea>
    </format>
    <format dxfId="493">
      <pivotArea dataOnly="0" labelOnly="1" outline="0" fieldPosition="0">
        <references count="1">
          <reference field="1" count="1">
            <x v="2954"/>
          </reference>
        </references>
      </pivotArea>
    </format>
    <format dxfId="492">
      <pivotArea dataOnly="0" labelOnly="1" outline="0" fieldPosition="0">
        <references count="2">
          <reference field="1" count="1" selected="0">
            <x v="2954"/>
          </reference>
          <reference field="3" count="1">
            <x v="3365"/>
          </reference>
        </references>
      </pivotArea>
    </format>
    <format dxfId="491">
      <pivotArea outline="0" fieldPosition="0">
        <references count="2">
          <reference field="1" count="1" selected="0">
            <x v="2957"/>
          </reference>
          <reference field="3" count="1" selected="0">
            <x v="9"/>
          </reference>
        </references>
      </pivotArea>
    </format>
    <format dxfId="490">
      <pivotArea dataOnly="0" labelOnly="1" outline="0" fieldPosition="0">
        <references count="1">
          <reference field="1" count="1">
            <x v="2957"/>
          </reference>
        </references>
      </pivotArea>
    </format>
    <format dxfId="489">
      <pivotArea dataOnly="0" labelOnly="1" outline="0" fieldPosition="0">
        <references count="2">
          <reference field="1" count="1" selected="0">
            <x v="2957"/>
          </reference>
          <reference field="3" count="1">
            <x v="9"/>
          </reference>
        </references>
      </pivotArea>
    </format>
    <format dxfId="488">
      <pivotArea outline="0" fieldPosition="0">
        <references count="2">
          <reference field="1" count="1" selected="0">
            <x v="2962"/>
          </reference>
          <reference field="3" count="1" selected="0">
            <x v="3859"/>
          </reference>
        </references>
      </pivotArea>
    </format>
    <format dxfId="487">
      <pivotArea dataOnly="0" labelOnly="1" outline="0" fieldPosition="0">
        <references count="1">
          <reference field="1" count="1">
            <x v="2962"/>
          </reference>
        </references>
      </pivotArea>
    </format>
    <format dxfId="486">
      <pivotArea dataOnly="0" labelOnly="1" outline="0" fieldPosition="0">
        <references count="2">
          <reference field="1" count="1" selected="0">
            <x v="2962"/>
          </reference>
          <reference field="3" count="1">
            <x v="3859"/>
          </reference>
        </references>
      </pivotArea>
    </format>
    <format dxfId="485">
      <pivotArea outline="0" fieldPosition="0">
        <references count="2">
          <reference field="1" count="1" selected="0">
            <x v="2964"/>
          </reference>
          <reference field="3" count="1" selected="0">
            <x v="3173"/>
          </reference>
        </references>
      </pivotArea>
    </format>
    <format dxfId="484">
      <pivotArea dataOnly="0" labelOnly="1" outline="0" fieldPosition="0">
        <references count="1">
          <reference field="1" count="1">
            <x v="2964"/>
          </reference>
        </references>
      </pivotArea>
    </format>
    <format dxfId="483">
      <pivotArea dataOnly="0" labelOnly="1" outline="0" fieldPosition="0">
        <references count="2">
          <reference field="1" count="1" selected="0">
            <x v="2964"/>
          </reference>
          <reference field="3" count="1">
            <x v="3173"/>
          </reference>
        </references>
      </pivotArea>
    </format>
    <format dxfId="482">
      <pivotArea outline="0" fieldPosition="0">
        <references count="2">
          <reference field="1" count="1" selected="0">
            <x v="2966"/>
          </reference>
          <reference field="3" count="1" selected="0">
            <x v="3859"/>
          </reference>
        </references>
      </pivotArea>
    </format>
    <format dxfId="481">
      <pivotArea dataOnly="0" labelOnly="1" outline="0" fieldPosition="0">
        <references count="1">
          <reference field="1" count="1">
            <x v="2966"/>
          </reference>
        </references>
      </pivotArea>
    </format>
    <format dxfId="480">
      <pivotArea dataOnly="0" labelOnly="1" outline="0" fieldPosition="0">
        <references count="2">
          <reference field="1" count="1" selected="0">
            <x v="2966"/>
          </reference>
          <reference field="3" count="1">
            <x v="3859"/>
          </reference>
        </references>
      </pivotArea>
    </format>
    <format dxfId="479">
      <pivotArea outline="0" fieldPosition="0">
        <references count="2">
          <reference field="1" count="1" selected="0">
            <x v="2968"/>
          </reference>
          <reference field="3" count="1" selected="0">
            <x v="3365"/>
          </reference>
        </references>
      </pivotArea>
    </format>
    <format dxfId="478">
      <pivotArea dataOnly="0" labelOnly="1" outline="0" fieldPosition="0">
        <references count="1">
          <reference field="1" count="1">
            <x v="2968"/>
          </reference>
        </references>
      </pivotArea>
    </format>
    <format dxfId="477">
      <pivotArea dataOnly="0" labelOnly="1" outline="0" fieldPosition="0">
        <references count="2">
          <reference field="1" count="1" selected="0">
            <x v="2968"/>
          </reference>
          <reference field="3" count="1">
            <x v="3365"/>
          </reference>
        </references>
      </pivotArea>
    </format>
    <format dxfId="476">
      <pivotArea outline="0" fieldPosition="0">
        <references count="2">
          <reference field="1" count="1" selected="0">
            <x v="2971"/>
          </reference>
          <reference field="3" count="1" selected="0">
            <x v="9"/>
          </reference>
        </references>
      </pivotArea>
    </format>
    <format dxfId="475">
      <pivotArea dataOnly="0" labelOnly="1" outline="0" fieldPosition="0">
        <references count="1">
          <reference field="1" count="1">
            <x v="2971"/>
          </reference>
        </references>
      </pivotArea>
    </format>
    <format dxfId="474">
      <pivotArea dataOnly="0" labelOnly="1" outline="0" fieldPosition="0">
        <references count="2">
          <reference field="1" count="1" selected="0">
            <x v="2971"/>
          </reference>
          <reference field="3" count="1">
            <x v="9"/>
          </reference>
        </references>
      </pivotArea>
    </format>
    <format dxfId="473">
      <pivotArea outline="0" fieldPosition="0">
        <references count="2">
          <reference field="1" count="1" selected="0">
            <x v="2976"/>
          </reference>
          <reference field="3" count="1" selected="0">
            <x v="3859"/>
          </reference>
        </references>
      </pivotArea>
    </format>
    <format dxfId="472">
      <pivotArea dataOnly="0" labelOnly="1" outline="0" fieldPosition="0">
        <references count="1">
          <reference field="1" count="1">
            <x v="2976"/>
          </reference>
        </references>
      </pivotArea>
    </format>
    <format dxfId="471">
      <pivotArea dataOnly="0" labelOnly="1" outline="0" fieldPosition="0">
        <references count="2">
          <reference field="1" count="1" selected="0">
            <x v="2976"/>
          </reference>
          <reference field="3" count="1">
            <x v="3859"/>
          </reference>
        </references>
      </pivotArea>
    </format>
    <format dxfId="470">
      <pivotArea outline="0" fieldPosition="0">
        <references count="2">
          <reference field="1" count="1" selected="0">
            <x v="2978"/>
          </reference>
          <reference field="3" count="1" selected="0">
            <x v="3173"/>
          </reference>
        </references>
      </pivotArea>
    </format>
    <format dxfId="469">
      <pivotArea dataOnly="0" labelOnly="1" outline="0" fieldPosition="0">
        <references count="1">
          <reference field="1" count="1">
            <x v="2978"/>
          </reference>
        </references>
      </pivotArea>
    </format>
    <format dxfId="468">
      <pivotArea dataOnly="0" labelOnly="1" outline="0" fieldPosition="0">
        <references count="2">
          <reference field="1" count="1" selected="0">
            <x v="2978"/>
          </reference>
          <reference field="3" count="1">
            <x v="3173"/>
          </reference>
        </references>
      </pivotArea>
    </format>
    <format dxfId="467">
      <pivotArea outline="0" fieldPosition="0">
        <references count="2">
          <reference field="1" count="1" selected="0">
            <x v="2980"/>
          </reference>
          <reference field="3" count="1" selected="0">
            <x v="3859"/>
          </reference>
        </references>
      </pivotArea>
    </format>
    <format dxfId="466">
      <pivotArea dataOnly="0" labelOnly="1" outline="0" fieldPosition="0">
        <references count="1">
          <reference field="1" count="1">
            <x v="2980"/>
          </reference>
        </references>
      </pivotArea>
    </format>
    <format dxfId="465">
      <pivotArea dataOnly="0" labelOnly="1" outline="0" fieldPosition="0">
        <references count="2">
          <reference field="1" count="1" selected="0">
            <x v="2980"/>
          </reference>
          <reference field="3" count="1">
            <x v="3859"/>
          </reference>
        </references>
      </pivotArea>
    </format>
    <format dxfId="464">
      <pivotArea outline="0" fieldPosition="0">
        <references count="2">
          <reference field="1" count="1" selected="0">
            <x v="2982"/>
          </reference>
          <reference field="3" count="1" selected="0">
            <x v="3365"/>
          </reference>
        </references>
      </pivotArea>
    </format>
    <format dxfId="463">
      <pivotArea dataOnly="0" labelOnly="1" outline="0" fieldPosition="0">
        <references count="1">
          <reference field="1" count="1">
            <x v="2982"/>
          </reference>
        </references>
      </pivotArea>
    </format>
    <format dxfId="462">
      <pivotArea dataOnly="0" labelOnly="1" outline="0" fieldPosition="0">
        <references count="2">
          <reference field="1" count="1" selected="0">
            <x v="2982"/>
          </reference>
          <reference field="3" count="1">
            <x v="3365"/>
          </reference>
        </references>
      </pivotArea>
    </format>
    <format dxfId="461">
      <pivotArea outline="0" fieldPosition="0">
        <references count="2">
          <reference field="1" count="1" selected="0">
            <x v="2985"/>
          </reference>
          <reference field="3" count="1" selected="0">
            <x v="9"/>
          </reference>
        </references>
      </pivotArea>
    </format>
    <format dxfId="460">
      <pivotArea dataOnly="0" labelOnly="1" outline="0" fieldPosition="0">
        <references count="1">
          <reference field="1" count="1">
            <x v="2985"/>
          </reference>
        </references>
      </pivotArea>
    </format>
    <format dxfId="459">
      <pivotArea dataOnly="0" labelOnly="1" outline="0" fieldPosition="0">
        <references count="2">
          <reference field="1" count="1" selected="0">
            <x v="2985"/>
          </reference>
          <reference field="3" count="1">
            <x v="9"/>
          </reference>
        </references>
      </pivotArea>
    </format>
    <format dxfId="458">
      <pivotArea outline="0" fieldPosition="0">
        <references count="2">
          <reference field="1" count="1" selected="0">
            <x v="2990"/>
          </reference>
          <reference field="3" count="1" selected="0">
            <x v="3859"/>
          </reference>
        </references>
      </pivotArea>
    </format>
    <format dxfId="457">
      <pivotArea dataOnly="0" labelOnly="1" outline="0" fieldPosition="0">
        <references count="1">
          <reference field="1" count="1">
            <x v="2990"/>
          </reference>
        </references>
      </pivotArea>
    </format>
    <format dxfId="456">
      <pivotArea dataOnly="0" labelOnly="1" outline="0" fieldPosition="0">
        <references count="2">
          <reference field="1" count="1" selected="0">
            <x v="2990"/>
          </reference>
          <reference field="3" count="1">
            <x v="3859"/>
          </reference>
        </references>
      </pivotArea>
    </format>
    <format dxfId="455">
      <pivotArea outline="0" fieldPosition="0">
        <references count="2">
          <reference field="1" count="1" selected="0">
            <x v="2992"/>
          </reference>
          <reference field="3" count="1" selected="0">
            <x v="3173"/>
          </reference>
        </references>
      </pivotArea>
    </format>
    <format dxfId="454">
      <pivotArea dataOnly="0" labelOnly="1" outline="0" fieldPosition="0">
        <references count="1">
          <reference field="1" count="1">
            <x v="2992"/>
          </reference>
        </references>
      </pivotArea>
    </format>
    <format dxfId="453">
      <pivotArea dataOnly="0" labelOnly="1" outline="0" fieldPosition="0">
        <references count="2">
          <reference field="1" count="1" selected="0">
            <x v="2992"/>
          </reference>
          <reference field="3" count="1">
            <x v="3173"/>
          </reference>
        </references>
      </pivotArea>
    </format>
    <format dxfId="452">
      <pivotArea outline="0" fieldPosition="0">
        <references count="2">
          <reference field="1" count="1" selected="0">
            <x v="2994"/>
          </reference>
          <reference field="3" count="1" selected="0">
            <x v="3859"/>
          </reference>
        </references>
      </pivotArea>
    </format>
    <format dxfId="451">
      <pivotArea dataOnly="0" labelOnly="1" outline="0" fieldPosition="0">
        <references count="1">
          <reference field="1" count="1">
            <x v="2994"/>
          </reference>
        </references>
      </pivotArea>
    </format>
    <format dxfId="450">
      <pivotArea dataOnly="0" labelOnly="1" outline="0" fieldPosition="0">
        <references count="2">
          <reference field="1" count="1" selected="0">
            <x v="2994"/>
          </reference>
          <reference field="3" count="1">
            <x v="3859"/>
          </reference>
        </references>
      </pivotArea>
    </format>
    <format dxfId="449">
      <pivotArea outline="0" fieldPosition="0">
        <references count="2">
          <reference field="1" count="1" selected="0">
            <x v="2996"/>
          </reference>
          <reference field="3" count="1" selected="0">
            <x v="3365"/>
          </reference>
        </references>
      </pivotArea>
    </format>
    <format dxfId="448">
      <pivotArea dataOnly="0" labelOnly="1" outline="0" fieldPosition="0">
        <references count="1">
          <reference field="1" count="1">
            <x v="2996"/>
          </reference>
        </references>
      </pivotArea>
    </format>
    <format dxfId="447">
      <pivotArea dataOnly="0" labelOnly="1" outline="0" fieldPosition="0">
        <references count="2">
          <reference field="1" count="1" selected="0">
            <x v="2996"/>
          </reference>
          <reference field="3" count="1">
            <x v="3365"/>
          </reference>
        </references>
      </pivotArea>
    </format>
    <format dxfId="446">
      <pivotArea outline="0" fieldPosition="0">
        <references count="2">
          <reference field="1" count="1" selected="0">
            <x v="2999"/>
          </reference>
          <reference field="3" count="1" selected="0">
            <x v="9"/>
          </reference>
        </references>
      </pivotArea>
    </format>
    <format dxfId="445">
      <pivotArea dataOnly="0" labelOnly="1" outline="0" fieldPosition="0">
        <references count="1">
          <reference field="1" count="1">
            <x v="2999"/>
          </reference>
        </references>
      </pivotArea>
    </format>
    <format dxfId="444">
      <pivotArea dataOnly="0" labelOnly="1" outline="0" fieldPosition="0">
        <references count="2">
          <reference field="1" count="1" selected="0">
            <x v="2999"/>
          </reference>
          <reference field="3" count="1">
            <x v="9"/>
          </reference>
        </references>
      </pivotArea>
    </format>
    <format dxfId="443">
      <pivotArea outline="0" fieldPosition="0">
        <references count="2">
          <reference field="1" count="1" selected="0">
            <x v="3004"/>
          </reference>
          <reference field="3" count="1" selected="0">
            <x v="3859"/>
          </reference>
        </references>
      </pivotArea>
    </format>
    <format dxfId="442">
      <pivotArea dataOnly="0" labelOnly="1" outline="0" fieldPosition="0">
        <references count="1">
          <reference field="1" count="1">
            <x v="3004"/>
          </reference>
        </references>
      </pivotArea>
    </format>
    <format dxfId="441">
      <pivotArea dataOnly="0" labelOnly="1" outline="0" fieldPosition="0">
        <references count="2">
          <reference field="1" count="1" selected="0">
            <x v="3004"/>
          </reference>
          <reference field="3" count="1">
            <x v="3859"/>
          </reference>
        </references>
      </pivotArea>
    </format>
    <format dxfId="440">
      <pivotArea outline="0" fieldPosition="0">
        <references count="2">
          <reference field="1" count="1" selected="0">
            <x v="3006"/>
          </reference>
          <reference field="3" count="1" selected="0">
            <x v="3173"/>
          </reference>
        </references>
      </pivotArea>
    </format>
    <format dxfId="439">
      <pivotArea dataOnly="0" labelOnly="1" outline="0" fieldPosition="0">
        <references count="1">
          <reference field="1" count="1">
            <x v="3006"/>
          </reference>
        </references>
      </pivotArea>
    </format>
    <format dxfId="438">
      <pivotArea dataOnly="0" labelOnly="1" outline="0" fieldPosition="0">
        <references count="2">
          <reference field="1" count="1" selected="0">
            <x v="3006"/>
          </reference>
          <reference field="3" count="1">
            <x v="3173"/>
          </reference>
        </references>
      </pivotArea>
    </format>
    <format dxfId="437">
      <pivotArea outline="0" fieldPosition="0">
        <references count="2">
          <reference field="1" count="1" selected="0">
            <x v="3008"/>
          </reference>
          <reference field="3" count="1" selected="0">
            <x v="3859"/>
          </reference>
        </references>
      </pivotArea>
    </format>
    <format dxfId="436">
      <pivotArea dataOnly="0" labelOnly="1" outline="0" fieldPosition="0">
        <references count="1">
          <reference field="1" count="1">
            <x v="3008"/>
          </reference>
        </references>
      </pivotArea>
    </format>
    <format dxfId="435">
      <pivotArea dataOnly="0" labelOnly="1" outline="0" fieldPosition="0">
        <references count="2">
          <reference field="1" count="1" selected="0">
            <x v="3008"/>
          </reference>
          <reference field="3" count="1">
            <x v="3859"/>
          </reference>
        </references>
      </pivotArea>
    </format>
    <format dxfId="434">
      <pivotArea outline="0" fieldPosition="0">
        <references count="2">
          <reference field="1" count="1" selected="0">
            <x v="3010"/>
          </reference>
          <reference field="3" count="1" selected="0">
            <x v="3365"/>
          </reference>
        </references>
      </pivotArea>
    </format>
    <format dxfId="433">
      <pivotArea dataOnly="0" labelOnly="1" outline="0" fieldPosition="0">
        <references count="1">
          <reference field="1" count="1">
            <x v="3010"/>
          </reference>
        </references>
      </pivotArea>
    </format>
    <format dxfId="432">
      <pivotArea dataOnly="0" labelOnly="1" outline="0" fieldPosition="0">
        <references count="2">
          <reference field="1" count="1" selected="0">
            <x v="3010"/>
          </reference>
          <reference field="3" count="1">
            <x v="3365"/>
          </reference>
        </references>
      </pivotArea>
    </format>
    <format dxfId="431">
      <pivotArea outline="0" fieldPosition="0">
        <references count="2">
          <reference field="1" count="1" selected="0">
            <x v="3014"/>
          </reference>
          <reference field="3" count="1" selected="0">
            <x v="9"/>
          </reference>
        </references>
      </pivotArea>
    </format>
    <format dxfId="430">
      <pivotArea dataOnly="0" labelOnly="1" outline="0" fieldPosition="0">
        <references count="1">
          <reference field="1" count="1">
            <x v="3014"/>
          </reference>
        </references>
      </pivotArea>
    </format>
    <format dxfId="429">
      <pivotArea dataOnly="0" labelOnly="1" outline="0" fieldPosition="0">
        <references count="2">
          <reference field="1" count="1" selected="0">
            <x v="3014"/>
          </reference>
          <reference field="3" count="1">
            <x v="9"/>
          </reference>
        </references>
      </pivotArea>
    </format>
    <format dxfId="428">
      <pivotArea outline="0" fieldPosition="0">
        <references count="2">
          <reference field="1" count="1" selected="0">
            <x v="3019"/>
          </reference>
          <reference field="3" count="1" selected="0">
            <x v="3859"/>
          </reference>
        </references>
      </pivotArea>
    </format>
    <format dxfId="427">
      <pivotArea dataOnly="0" labelOnly="1" outline="0" fieldPosition="0">
        <references count="1">
          <reference field="1" count="1">
            <x v="3019"/>
          </reference>
        </references>
      </pivotArea>
    </format>
    <format dxfId="426">
      <pivotArea dataOnly="0" labelOnly="1" outline="0" fieldPosition="0">
        <references count="2">
          <reference field="1" count="1" selected="0">
            <x v="3019"/>
          </reference>
          <reference field="3" count="1">
            <x v="3859"/>
          </reference>
        </references>
      </pivotArea>
    </format>
    <format dxfId="425">
      <pivotArea outline="0" fieldPosition="0">
        <references count="2">
          <reference field="1" count="1" selected="0">
            <x v="3021"/>
          </reference>
          <reference field="3" count="1" selected="0">
            <x v="3173"/>
          </reference>
        </references>
      </pivotArea>
    </format>
    <format dxfId="424">
      <pivotArea dataOnly="0" labelOnly="1" outline="0" fieldPosition="0">
        <references count="1">
          <reference field="1" count="1">
            <x v="3021"/>
          </reference>
        </references>
      </pivotArea>
    </format>
    <format dxfId="423">
      <pivotArea dataOnly="0" labelOnly="1" outline="0" fieldPosition="0">
        <references count="2">
          <reference field="1" count="1" selected="0">
            <x v="3021"/>
          </reference>
          <reference field="3" count="1">
            <x v="3173"/>
          </reference>
        </references>
      </pivotArea>
    </format>
    <format dxfId="422">
      <pivotArea outline="0" fieldPosition="0">
        <references count="2">
          <reference field="1" count="1" selected="0">
            <x v="3023"/>
          </reference>
          <reference field="3" count="1" selected="0">
            <x v="3859"/>
          </reference>
        </references>
      </pivotArea>
    </format>
    <format dxfId="421">
      <pivotArea dataOnly="0" labelOnly="1" outline="0" fieldPosition="0">
        <references count="1">
          <reference field="1" count="1">
            <x v="3023"/>
          </reference>
        </references>
      </pivotArea>
    </format>
    <format dxfId="420">
      <pivotArea dataOnly="0" labelOnly="1" outline="0" fieldPosition="0">
        <references count="2">
          <reference field="1" count="1" selected="0">
            <x v="3023"/>
          </reference>
          <reference field="3" count="1">
            <x v="3859"/>
          </reference>
        </references>
      </pivotArea>
    </format>
    <format dxfId="419">
      <pivotArea outline="0" fieldPosition="0">
        <references count="2">
          <reference field="1" count="1" selected="0">
            <x v="3025"/>
          </reference>
          <reference field="3" count="1" selected="0">
            <x v="3365"/>
          </reference>
        </references>
      </pivotArea>
    </format>
    <format dxfId="418">
      <pivotArea dataOnly="0" labelOnly="1" outline="0" fieldPosition="0">
        <references count="1">
          <reference field="1" count="1">
            <x v="3025"/>
          </reference>
        </references>
      </pivotArea>
    </format>
    <format dxfId="417">
      <pivotArea dataOnly="0" labelOnly="1" outline="0" fieldPosition="0">
        <references count="2">
          <reference field="1" count="1" selected="0">
            <x v="3025"/>
          </reference>
          <reference field="3" count="1">
            <x v="3365"/>
          </reference>
        </references>
      </pivotArea>
    </format>
    <format dxfId="416">
      <pivotArea outline="0" fieldPosition="0">
        <references count="2">
          <reference field="1" count="1" selected="0">
            <x v="3028"/>
          </reference>
          <reference field="3" count="1" selected="0">
            <x v="9"/>
          </reference>
        </references>
      </pivotArea>
    </format>
    <format dxfId="415">
      <pivotArea dataOnly="0" labelOnly="1" outline="0" fieldPosition="0">
        <references count="1">
          <reference field="1" count="1">
            <x v="3028"/>
          </reference>
        </references>
      </pivotArea>
    </format>
    <format dxfId="414">
      <pivotArea dataOnly="0" labelOnly="1" outline="0" fieldPosition="0">
        <references count="2">
          <reference field="1" count="1" selected="0">
            <x v="3028"/>
          </reference>
          <reference field="3" count="1">
            <x v="9"/>
          </reference>
        </references>
      </pivotArea>
    </format>
    <format dxfId="413">
      <pivotArea outline="0" fieldPosition="0">
        <references count="2">
          <reference field="1" count="1" selected="0">
            <x v="3033"/>
          </reference>
          <reference field="3" count="1" selected="0">
            <x v="3859"/>
          </reference>
        </references>
      </pivotArea>
    </format>
    <format dxfId="412">
      <pivotArea dataOnly="0" labelOnly="1" outline="0" fieldPosition="0">
        <references count="1">
          <reference field="1" count="1">
            <x v="3033"/>
          </reference>
        </references>
      </pivotArea>
    </format>
    <format dxfId="411">
      <pivotArea dataOnly="0" labelOnly="1" outline="0" fieldPosition="0">
        <references count="2">
          <reference field="1" count="1" selected="0">
            <x v="3033"/>
          </reference>
          <reference field="3" count="1">
            <x v="3859"/>
          </reference>
        </references>
      </pivotArea>
    </format>
    <format dxfId="410">
      <pivotArea outline="0" fieldPosition="0">
        <references count="2">
          <reference field="1" count="1" selected="0">
            <x v="3035"/>
          </reference>
          <reference field="3" count="1" selected="0">
            <x v="3173"/>
          </reference>
        </references>
      </pivotArea>
    </format>
    <format dxfId="409">
      <pivotArea dataOnly="0" labelOnly="1" outline="0" fieldPosition="0">
        <references count="1">
          <reference field="1" count="1">
            <x v="3035"/>
          </reference>
        </references>
      </pivotArea>
    </format>
    <format dxfId="408">
      <pivotArea dataOnly="0" labelOnly="1" outline="0" fieldPosition="0">
        <references count="2">
          <reference field="1" count="1" selected="0">
            <x v="3035"/>
          </reference>
          <reference field="3" count="1">
            <x v="3173"/>
          </reference>
        </references>
      </pivotArea>
    </format>
    <format dxfId="407">
      <pivotArea outline="0" fieldPosition="0">
        <references count="2">
          <reference field="1" count="1" selected="0">
            <x v="3037"/>
          </reference>
          <reference field="3" count="1" selected="0">
            <x v="3859"/>
          </reference>
        </references>
      </pivotArea>
    </format>
    <format dxfId="406">
      <pivotArea dataOnly="0" labelOnly="1" outline="0" fieldPosition="0">
        <references count="1">
          <reference field="1" count="1">
            <x v="3037"/>
          </reference>
        </references>
      </pivotArea>
    </format>
    <format dxfId="405">
      <pivotArea dataOnly="0" labelOnly="1" outline="0" fieldPosition="0">
        <references count="2">
          <reference field="1" count="1" selected="0">
            <x v="3037"/>
          </reference>
          <reference field="3" count="1">
            <x v="3859"/>
          </reference>
        </references>
      </pivotArea>
    </format>
    <format dxfId="404">
      <pivotArea outline="0" fieldPosition="0">
        <references count="2">
          <reference field="1" count="1" selected="0">
            <x v="3039"/>
          </reference>
          <reference field="3" count="1" selected="0">
            <x v="3365"/>
          </reference>
        </references>
      </pivotArea>
    </format>
    <format dxfId="403">
      <pivotArea dataOnly="0" labelOnly="1" outline="0" fieldPosition="0">
        <references count="1">
          <reference field="1" count="1">
            <x v="3039"/>
          </reference>
        </references>
      </pivotArea>
    </format>
    <format dxfId="402">
      <pivotArea dataOnly="0" labelOnly="1" outline="0" fieldPosition="0">
        <references count="2">
          <reference field="1" count="1" selected="0">
            <x v="3039"/>
          </reference>
          <reference field="3" count="1">
            <x v="3365"/>
          </reference>
        </references>
      </pivotArea>
    </format>
    <format dxfId="401">
      <pivotArea outline="0" fieldPosition="0">
        <references count="2">
          <reference field="1" count="1" selected="0">
            <x v="3042"/>
          </reference>
          <reference field="3" count="1" selected="0">
            <x v="9"/>
          </reference>
        </references>
      </pivotArea>
    </format>
    <format dxfId="400">
      <pivotArea dataOnly="0" labelOnly="1" outline="0" fieldPosition="0">
        <references count="1">
          <reference field="1" count="1">
            <x v="3042"/>
          </reference>
        </references>
      </pivotArea>
    </format>
    <format dxfId="399">
      <pivotArea dataOnly="0" labelOnly="1" outline="0" fieldPosition="0">
        <references count="2">
          <reference field="1" count="1" selected="0">
            <x v="3042"/>
          </reference>
          <reference field="3" count="1">
            <x v="9"/>
          </reference>
        </references>
      </pivotArea>
    </format>
    <format dxfId="398">
      <pivotArea outline="0" fieldPosition="0">
        <references count="2">
          <reference field="1" count="1" selected="0">
            <x v="3047"/>
          </reference>
          <reference field="3" count="1" selected="0">
            <x v="3859"/>
          </reference>
        </references>
      </pivotArea>
    </format>
    <format dxfId="397">
      <pivotArea dataOnly="0" labelOnly="1" outline="0" fieldPosition="0">
        <references count="1">
          <reference field="1" count="1">
            <x v="3047"/>
          </reference>
        </references>
      </pivotArea>
    </format>
    <format dxfId="396">
      <pivotArea dataOnly="0" labelOnly="1" outline="0" fieldPosition="0">
        <references count="2">
          <reference field="1" count="1" selected="0">
            <x v="3047"/>
          </reference>
          <reference field="3" count="1">
            <x v="3859"/>
          </reference>
        </references>
      </pivotArea>
    </format>
    <format dxfId="395">
      <pivotArea outline="0" fieldPosition="0">
        <references count="2">
          <reference field="1" count="1" selected="0">
            <x v="3049"/>
          </reference>
          <reference field="3" count="1" selected="0">
            <x v="3173"/>
          </reference>
        </references>
      </pivotArea>
    </format>
    <format dxfId="394">
      <pivotArea dataOnly="0" labelOnly="1" outline="0" fieldPosition="0">
        <references count="1">
          <reference field="1" count="1">
            <x v="3049"/>
          </reference>
        </references>
      </pivotArea>
    </format>
    <format dxfId="393">
      <pivotArea dataOnly="0" labelOnly="1" outline="0" fieldPosition="0">
        <references count="2">
          <reference field="1" count="1" selected="0">
            <x v="3049"/>
          </reference>
          <reference field="3" count="1">
            <x v="3173"/>
          </reference>
        </references>
      </pivotArea>
    </format>
    <format dxfId="392">
      <pivotArea outline="0" fieldPosition="0">
        <references count="2">
          <reference field="1" count="1" selected="0">
            <x v="3051"/>
          </reference>
          <reference field="3" count="1" selected="0">
            <x v="3859"/>
          </reference>
        </references>
      </pivotArea>
    </format>
    <format dxfId="391">
      <pivotArea dataOnly="0" labelOnly="1" outline="0" fieldPosition="0">
        <references count="1">
          <reference field="1" count="1">
            <x v="3051"/>
          </reference>
        </references>
      </pivotArea>
    </format>
    <format dxfId="390">
      <pivotArea dataOnly="0" labelOnly="1" outline="0" fieldPosition="0">
        <references count="2">
          <reference field="1" count="1" selected="0">
            <x v="3051"/>
          </reference>
          <reference field="3" count="1">
            <x v="3859"/>
          </reference>
        </references>
      </pivotArea>
    </format>
    <format dxfId="389">
      <pivotArea outline="0" fieldPosition="0">
        <references count="2">
          <reference field="1" count="1" selected="0">
            <x v="3053"/>
          </reference>
          <reference field="3" count="1" selected="0">
            <x v="3365"/>
          </reference>
        </references>
      </pivotArea>
    </format>
    <format dxfId="388">
      <pivotArea dataOnly="0" labelOnly="1" outline="0" fieldPosition="0">
        <references count="1">
          <reference field="1" count="1">
            <x v="3053"/>
          </reference>
        </references>
      </pivotArea>
    </format>
    <format dxfId="387">
      <pivotArea dataOnly="0" labelOnly="1" outline="0" fieldPosition="0">
        <references count="2">
          <reference field="1" count="1" selected="0">
            <x v="3053"/>
          </reference>
          <reference field="3" count="1">
            <x v="3365"/>
          </reference>
        </references>
      </pivotArea>
    </format>
    <format dxfId="386">
      <pivotArea outline="0" fieldPosition="0">
        <references count="2">
          <reference field="1" count="1" selected="0">
            <x v="3056"/>
          </reference>
          <reference field="3" count="1" selected="0">
            <x v="9"/>
          </reference>
        </references>
      </pivotArea>
    </format>
    <format dxfId="385">
      <pivotArea dataOnly="0" labelOnly="1" outline="0" fieldPosition="0">
        <references count="1">
          <reference field="1" count="1">
            <x v="3056"/>
          </reference>
        </references>
      </pivotArea>
    </format>
    <format dxfId="384">
      <pivotArea dataOnly="0" labelOnly="1" outline="0" fieldPosition="0">
        <references count="2">
          <reference field="1" count="1" selected="0">
            <x v="3056"/>
          </reference>
          <reference field="3" count="1">
            <x v="9"/>
          </reference>
        </references>
      </pivotArea>
    </format>
    <format dxfId="383">
      <pivotArea outline="0" fieldPosition="0">
        <references count="2">
          <reference field="1" count="1" selected="0">
            <x v="3061"/>
          </reference>
          <reference field="3" count="1" selected="0">
            <x v="3859"/>
          </reference>
        </references>
      </pivotArea>
    </format>
    <format dxfId="382">
      <pivotArea dataOnly="0" labelOnly="1" outline="0" fieldPosition="0">
        <references count="1">
          <reference field="1" count="1">
            <x v="3061"/>
          </reference>
        </references>
      </pivotArea>
    </format>
    <format dxfId="381">
      <pivotArea dataOnly="0" labelOnly="1" outline="0" fieldPosition="0">
        <references count="2">
          <reference field="1" count="1" selected="0">
            <x v="3061"/>
          </reference>
          <reference field="3" count="1">
            <x v="3859"/>
          </reference>
        </references>
      </pivotArea>
    </format>
    <format dxfId="380">
      <pivotArea outline="0" fieldPosition="0">
        <references count="2">
          <reference field="1" count="1" selected="0">
            <x v="3063"/>
          </reference>
          <reference field="3" count="1" selected="0">
            <x v="3173"/>
          </reference>
        </references>
      </pivotArea>
    </format>
    <format dxfId="379">
      <pivotArea dataOnly="0" labelOnly="1" outline="0" fieldPosition="0">
        <references count="1">
          <reference field="1" count="1">
            <x v="3063"/>
          </reference>
        </references>
      </pivotArea>
    </format>
    <format dxfId="378">
      <pivotArea dataOnly="0" labelOnly="1" outline="0" fieldPosition="0">
        <references count="2">
          <reference field="1" count="1" selected="0">
            <x v="3063"/>
          </reference>
          <reference field="3" count="1">
            <x v="3173"/>
          </reference>
        </references>
      </pivotArea>
    </format>
    <format dxfId="377">
      <pivotArea outline="0" fieldPosition="0">
        <references count="2">
          <reference field="1" count="1" selected="0">
            <x v="3065"/>
          </reference>
          <reference field="3" count="1" selected="0">
            <x v="3859"/>
          </reference>
        </references>
      </pivotArea>
    </format>
    <format dxfId="376">
      <pivotArea dataOnly="0" labelOnly="1" outline="0" fieldPosition="0">
        <references count="1">
          <reference field="1" count="1">
            <x v="3065"/>
          </reference>
        </references>
      </pivotArea>
    </format>
    <format dxfId="375">
      <pivotArea dataOnly="0" labelOnly="1" outline="0" fieldPosition="0">
        <references count="2">
          <reference field="1" count="1" selected="0">
            <x v="3065"/>
          </reference>
          <reference field="3" count="1">
            <x v="3859"/>
          </reference>
        </references>
      </pivotArea>
    </format>
    <format dxfId="374">
      <pivotArea outline="0" fieldPosition="0">
        <references count="2">
          <reference field="1" count="1" selected="0">
            <x v="3067"/>
          </reference>
          <reference field="3" count="1" selected="0">
            <x v="3365"/>
          </reference>
        </references>
      </pivotArea>
    </format>
    <format dxfId="373">
      <pivotArea dataOnly="0" labelOnly="1" outline="0" fieldPosition="0">
        <references count="1">
          <reference field="1" count="1">
            <x v="3067"/>
          </reference>
        </references>
      </pivotArea>
    </format>
    <format dxfId="372">
      <pivotArea dataOnly="0" labelOnly="1" outline="0" fieldPosition="0">
        <references count="2">
          <reference field="1" count="1" selected="0">
            <x v="3067"/>
          </reference>
          <reference field="3" count="1">
            <x v="3365"/>
          </reference>
        </references>
      </pivotArea>
    </format>
    <format dxfId="371">
      <pivotArea outline="0" fieldPosition="0">
        <references count="2">
          <reference field="1" count="1" selected="0">
            <x v="3070"/>
          </reference>
          <reference field="3" count="1" selected="0">
            <x v="9"/>
          </reference>
        </references>
      </pivotArea>
    </format>
    <format dxfId="370">
      <pivotArea dataOnly="0" labelOnly="1" outline="0" fieldPosition="0">
        <references count="1">
          <reference field="1" count="1">
            <x v="3070"/>
          </reference>
        </references>
      </pivotArea>
    </format>
    <format dxfId="369">
      <pivotArea dataOnly="0" labelOnly="1" outline="0" fieldPosition="0">
        <references count="2">
          <reference field="1" count="1" selected="0">
            <x v="3070"/>
          </reference>
          <reference field="3" count="1">
            <x v="9"/>
          </reference>
        </references>
      </pivotArea>
    </format>
    <format dxfId="368">
      <pivotArea outline="0" fieldPosition="0">
        <references count="2">
          <reference field="1" count="1" selected="0">
            <x v="3075"/>
          </reference>
          <reference field="3" count="1" selected="0">
            <x v="3859"/>
          </reference>
        </references>
      </pivotArea>
    </format>
    <format dxfId="367">
      <pivotArea dataOnly="0" labelOnly="1" outline="0" fieldPosition="0">
        <references count="1">
          <reference field="1" count="1">
            <x v="3075"/>
          </reference>
        </references>
      </pivotArea>
    </format>
    <format dxfId="366">
      <pivotArea dataOnly="0" labelOnly="1" outline="0" fieldPosition="0">
        <references count="2">
          <reference field="1" count="1" selected="0">
            <x v="3075"/>
          </reference>
          <reference field="3" count="1">
            <x v="3859"/>
          </reference>
        </references>
      </pivotArea>
    </format>
    <format dxfId="365">
      <pivotArea outline="0" fieldPosition="0">
        <references count="2">
          <reference field="1" count="1" selected="0">
            <x v="3077"/>
          </reference>
          <reference field="3" count="1" selected="0">
            <x v="3173"/>
          </reference>
        </references>
      </pivotArea>
    </format>
    <format dxfId="364">
      <pivotArea dataOnly="0" labelOnly="1" outline="0" fieldPosition="0">
        <references count="1">
          <reference field="1" count="1">
            <x v="3077"/>
          </reference>
        </references>
      </pivotArea>
    </format>
    <format dxfId="363">
      <pivotArea dataOnly="0" labelOnly="1" outline="0" fieldPosition="0">
        <references count="2">
          <reference field="1" count="1" selected="0">
            <x v="3077"/>
          </reference>
          <reference field="3" count="1">
            <x v="3173"/>
          </reference>
        </references>
      </pivotArea>
    </format>
    <format dxfId="362">
      <pivotArea outline="0" fieldPosition="0">
        <references count="2">
          <reference field="1" count="1" selected="0">
            <x v="3079"/>
          </reference>
          <reference field="3" count="1" selected="0">
            <x v="3859"/>
          </reference>
        </references>
      </pivotArea>
    </format>
    <format dxfId="361">
      <pivotArea dataOnly="0" labelOnly="1" outline="0" fieldPosition="0">
        <references count="1">
          <reference field="1" count="1">
            <x v="3079"/>
          </reference>
        </references>
      </pivotArea>
    </format>
    <format dxfId="360">
      <pivotArea dataOnly="0" labelOnly="1" outline="0" fieldPosition="0">
        <references count="2">
          <reference field="1" count="1" selected="0">
            <x v="3079"/>
          </reference>
          <reference field="3" count="1">
            <x v="3859"/>
          </reference>
        </references>
      </pivotArea>
    </format>
    <format dxfId="359">
      <pivotArea outline="0" fieldPosition="0">
        <references count="2">
          <reference field="1" count="1" selected="0">
            <x v="3081"/>
          </reference>
          <reference field="3" count="1" selected="0">
            <x v="3365"/>
          </reference>
        </references>
      </pivotArea>
    </format>
    <format dxfId="358">
      <pivotArea dataOnly="0" labelOnly="1" outline="0" fieldPosition="0">
        <references count="1">
          <reference field="1" count="1">
            <x v="3081"/>
          </reference>
        </references>
      </pivotArea>
    </format>
    <format dxfId="357">
      <pivotArea dataOnly="0" labelOnly="1" outline="0" fieldPosition="0">
        <references count="2">
          <reference field="1" count="1" selected="0">
            <x v="3081"/>
          </reference>
          <reference field="3" count="1">
            <x v="3365"/>
          </reference>
        </references>
      </pivotArea>
    </format>
    <format dxfId="356">
      <pivotArea outline="0" fieldPosition="0">
        <references count="2">
          <reference field="1" count="1" selected="0">
            <x v="3084"/>
          </reference>
          <reference field="3" count="1" selected="0">
            <x v="9"/>
          </reference>
        </references>
      </pivotArea>
    </format>
    <format dxfId="355">
      <pivotArea dataOnly="0" labelOnly="1" outline="0" fieldPosition="0">
        <references count="1">
          <reference field="1" count="1">
            <x v="3084"/>
          </reference>
        </references>
      </pivotArea>
    </format>
    <format dxfId="354">
      <pivotArea dataOnly="0" labelOnly="1" outline="0" fieldPosition="0">
        <references count="2">
          <reference field="1" count="1" selected="0">
            <x v="3084"/>
          </reference>
          <reference field="3" count="1">
            <x v="9"/>
          </reference>
        </references>
      </pivotArea>
    </format>
    <format dxfId="353">
      <pivotArea outline="0" fieldPosition="0">
        <references count="2">
          <reference field="1" count="1" selected="0">
            <x v="3089"/>
          </reference>
          <reference field="3" count="1" selected="0">
            <x v="3859"/>
          </reference>
        </references>
      </pivotArea>
    </format>
    <format dxfId="352">
      <pivotArea dataOnly="0" labelOnly="1" outline="0" fieldPosition="0">
        <references count="1">
          <reference field="1" count="1">
            <x v="3089"/>
          </reference>
        </references>
      </pivotArea>
    </format>
    <format dxfId="351">
      <pivotArea dataOnly="0" labelOnly="1" outline="0" fieldPosition="0">
        <references count="2">
          <reference field="1" count="1" selected="0">
            <x v="3089"/>
          </reference>
          <reference field="3" count="1">
            <x v="3859"/>
          </reference>
        </references>
      </pivotArea>
    </format>
    <format dxfId="350">
      <pivotArea outline="0" fieldPosition="0">
        <references count="2">
          <reference field="1" count="1" selected="0">
            <x v="3091"/>
          </reference>
          <reference field="3" count="1" selected="0">
            <x v="3173"/>
          </reference>
        </references>
      </pivotArea>
    </format>
    <format dxfId="349">
      <pivotArea dataOnly="0" labelOnly="1" outline="0" fieldPosition="0">
        <references count="1">
          <reference field="1" count="1">
            <x v="3091"/>
          </reference>
        </references>
      </pivotArea>
    </format>
    <format dxfId="348">
      <pivotArea dataOnly="0" labelOnly="1" outline="0" fieldPosition="0">
        <references count="2">
          <reference field="1" count="1" selected="0">
            <x v="3091"/>
          </reference>
          <reference field="3" count="1">
            <x v="3173"/>
          </reference>
        </references>
      </pivotArea>
    </format>
    <format dxfId="347">
      <pivotArea outline="0" fieldPosition="0">
        <references count="2">
          <reference field="1" count="1" selected="0">
            <x v="3093"/>
          </reference>
          <reference field="3" count="1" selected="0">
            <x v="3859"/>
          </reference>
        </references>
      </pivotArea>
    </format>
    <format dxfId="346">
      <pivotArea dataOnly="0" labelOnly="1" outline="0" fieldPosition="0">
        <references count="1">
          <reference field="1" count="1">
            <x v="3093"/>
          </reference>
        </references>
      </pivotArea>
    </format>
    <format dxfId="345">
      <pivotArea dataOnly="0" labelOnly="1" outline="0" fieldPosition="0">
        <references count="2">
          <reference field="1" count="1" selected="0">
            <x v="3093"/>
          </reference>
          <reference field="3" count="1">
            <x v="3859"/>
          </reference>
        </references>
      </pivotArea>
    </format>
    <format dxfId="344">
      <pivotArea outline="0" fieldPosition="0">
        <references count="2">
          <reference field="1" count="1" selected="0">
            <x v="3095"/>
          </reference>
          <reference field="3" count="1" selected="0">
            <x v="3365"/>
          </reference>
        </references>
      </pivotArea>
    </format>
    <format dxfId="343">
      <pivotArea dataOnly="0" labelOnly="1" outline="0" fieldPosition="0">
        <references count="1">
          <reference field="1" count="1">
            <x v="3095"/>
          </reference>
        </references>
      </pivotArea>
    </format>
    <format dxfId="342">
      <pivotArea dataOnly="0" labelOnly="1" outline="0" fieldPosition="0">
        <references count="2">
          <reference field="1" count="1" selected="0">
            <x v="3095"/>
          </reference>
          <reference field="3" count="1">
            <x v="3365"/>
          </reference>
        </references>
      </pivotArea>
    </format>
    <format dxfId="341">
      <pivotArea outline="0" fieldPosition="0">
        <references count="2">
          <reference field="1" count="1" selected="0">
            <x v="3098"/>
          </reference>
          <reference field="3" count="1" selected="0">
            <x v="9"/>
          </reference>
        </references>
      </pivotArea>
    </format>
    <format dxfId="340">
      <pivotArea dataOnly="0" labelOnly="1" outline="0" fieldPosition="0">
        <references count="1">
          <reference field="1" count="1">
            <x v="3098"/>
          </reference>
        </references>
      </pivotArea>
    </format>
    <format dxfId="339">
      <pivotArea dataOnly="0" labelOnly="1" outline="0" fieldPosition="0">
        <references count="2">
          <reference field="1" count="1" selected="0">
            <x v="3098"/>
          </reference>
          <reference field="3" count="1">
            <x v="9"/>
          </reference>
        </references>
      </pivotArea>
    </format>
    <format dxfId="338">
      <pivotArea outline="0" fieldPosition="0">
        <references count="2">
          <reference field="1" count="1" selected="0">
            <x v="3103"/>
          </reference>
          <reference field="3" count="1" selected="0">
            <x v="3859"/>
          </reference>
        </references>
      </pivotArea>
    </format>
    <format dxfId="337">
      <pivotArea dataOnly="0" labelOnly="1" outline="0" fieldPosition="0">
        <references count="1">
          <reference field="1" count="1">
            <x v="3103"/>
          </reference>
        </references>
      </pivotArea>
    </format>
    <format dxfId="336">
      <pivotArea dataOnly="0" labelOnly="1" outline="0" fieldPosition="0">
        <references count="2">
          <reference field="1" count="1" selected="0">
            <x v="3103"/>
          </reference>
          <reference field="3" count="1">
            <x v="3859"/>
          </reference>
        </references>
      </pivotArea>
    </format>
    <format dxfId="335">
      <pivotArea outline="0" fieldPosition="0">
        <references count="2">
          <reference field="1" count="1" selected="0">
            <x v="3105"/>
          </reference>
          <reference field="3" count="1" selected="0">
            <x v="3173"/>
          </reference>
        </references>
      </pivotArea>
    </format>
    <format dxfId="334">
      <pivotArea dataOnly="0" labelOnly="1" outline="0" fieldPosition="0">
        <references count="1">
          <reference field="1" count="1">
            <x v="3105"/>
          </reference>
        </references>
      </pivotArea>
    </format>
    <format dxfId="333">
      <pivotArea dataOnly="0" labelOnly="1" outline="0" fieldPosition="0">
        <references count="2">
          <reference field="1" count="1" selected="0">
            <x v="3105"/>
          </reference>
          <reference field="3" count="1">
            <x v="3173"/>
          </reference>
        </references>
      </pivotArea>
    </format>
    <format dxfId="332">
      <pivotArea outline="0" fieldPosition="0">
        <references count="2">
          <reference field="1" count="1" selected="0">
            <x v="3107"/>
          </reference>
          <reference field="3" count="1" selected="0">
            <x v="3859"/>
          </reference>
        </references>
      </pivotArea>
    </format>
    <format dxfId="331">
      <pivotArea dataOnly="0" labelOnly="1" outline="0" fieldPosition="0">
        <references count="1">
          <reference field="1" count="1">
            <x v="3107"/>
          </reference>
        </references>
      </pivotArea>
    </format>
    <format dxfId="330">
      <pivotArea dataOnly="0" labelOnly="1" outline="0" fieldPosition="0">
        <references count="2">
          <reference field="1" count="1" selected="0">
            <x v="3107"/>
          </reference>
          <reference field="3" count="1">
            <x v="3859"/>
          </reference>
        </references>
      </pivotArea>
    </format>
    <format dxfId="329">
      <pivotArea outline="0" fieldPosition="0">
        <references count="2">
          <reference field="1" count="1" selected="0">
            <x v="3109"/>
          </reference>
          <reference field="3" count="1" selected="0">
            <x v="3365"/>
          </reference>
        </references>
      </pivotArea>
    </format>
    <format dxfId="328">
      <pivotArea dataOnly="0" labelOnly="1" outline="0" fieldPosition="0">
        <references count="1">
          <reference field="1" count="1">
            <x v="3109"/>
          </reference>
        </references>
      </pivotArea>
    </format>
    <format dxfId="327">
      <pivotArea dataOnly="0" labelOnly="1" outline="0" fieldPosition="0">
        <references count="2">
          <reference field="1" count="1" selected="0">
            <x v="3109"/>
          </reference>
          <reference field="3" count="1">
            <x v="3365"/>
          </reference>
        </references>
      </pivotArea>
    </format>
    <format dxfId="326">
      <pivotArea outline="0" fieldPosition="0">
        <references count="2">
          <reference field="1" count="1" selected="0">
            <x v="3112"/>
          </reference>
          <reference field="3" count="1" selected="0">
            <x v="9"/>
          </reference>
        </references>
      </pivotArea>
    </format>
    <format dxfId="325">
      <pivotArea dataOnly="0" labelOnly="1" outline="0" fieldPosition="0">
        <references count="1">
          <reference field="1" count="1">
            <x v="3112"/>
          </reference>
        </references>
      </pivotArea>
    </format>
    <format dxfId="324">
      <pivotArea dataOnly="0" labelOnly="1" outline="0" fieldPosition="0">
        <references count="2">
          <reference field="1" count="1" selected="0">
            <x v="3112"/>
          </reference>
          <reference field="3" count="1">
            <x v="9"/>
          </reference>
        </references>
      </pivotArea>
    </format>
    <format dxfId="323">
      <pivotArea outline="0" fieldPosition="0">
        <references count="2">
          <reference field="1" count="1" selected="0">
            <x v="3117"/>
          </reference>
          <reference field="3" count="1" selected="0">
            <x v="3859"/>
          </reference>
        </references>
      </pivotArea>
    </format>
    <format dxfId="322">
      <pivotArea dataOnly="0" labelOnly="1" outline="0" fieldPosition="0">
        <references count="1">
          <reference field="1" count="1">
            <x v="3117"/>
          </reference>
        </references>
      </pivotArea>
    </format>
    <format dxfId="321">
      <pivotArea dataOnly="0" labelOnly="1" outline="0" fieldPosition="0">
        <references count="2">
          <reference field="1" count="1" selected="0">
            <x v="3117"/>
          </reference>
          <reference field="3" count="1">
            <x v="3859"/>
          </reference>
        </references>
      </pivotArea>
    </format>
    <format dxfId="320">
      <pivotArea outline="0" fieldPosition="0">
        <references count="2">
          <reference field="1" count="1" selected="0">
            <x v="3119"/>
          </reference>
          <reference field="3" count="1" selected="0">
            <x v="3173"/>
          </reference>
        </references>
      </pivotArea>
    </format>
    <format dxfId="319">
      <pivotArea dataOnly="0" labelOnly="1" outline="0" fieldPosition="0">
        <references count="1">
          <reference field="1" count="1">
            <x v="3119"/>
          </reference>
        </references>
      </pivotArea>
    </format>
    <format dxfId="318">
      <pivotArea dataOnly="0" labelOnly="1" outline="0" fieldPosition="0">
        <references count="2">
          <reference field="1" count="1" selected="0">
            <x v="3119"/>
          </reference>
          <reference field="3" count="1">
            <x v="3173"/>
          </reference>
        </references>
      </pivotArea>
    </format>
    <format dxfId="317">
      <pivotArea outline="0" fieldPosition="0">
        <references count="2">
          <reference field="1" count="1" selected="0">
            <x v="3121"/>
          </reference>
          <reference field="3" count="1" selected="0">
            <x v="3859"/>
          </reference>
        </references>
      </pivotArea>
    </format>
    <format dxfId="316">
      <pivotArea dataOnly="0" labelOnly="1" outline="0" fieldPosition="0">
        <references count="1">
          <reference field="1" count="1">
            <x v="3121"/>
          </reference>
        </references>
      </pivotArea>
    </format>
    <format dxfId="315">
      <pivotArea dataOnly="0" labelOnly="1" outline="0" fieldPosition="0">
        <references count="2">
          <reference field="1" count="1" selected="0">
            <x v="3121"/>
          </reference>
          <reference field="3" count="1">
            <x v="3859"/>
          </reference>
        </references>
      </pivotArea>
    </format>
    <format dxfId="314">
      <pivotArea outline="0" fieldPosition="0">
        <references count="2">
          <reference field="1" count="1" selected="0">
            <x v="3123"/>
          </reference>
          <reference field="3" count="1" selected="0">
            <x v="3365"/>
          </reference>
        </references>
      </pivotArea>
    </format>
    <format dxfId="313">
      <pivotArea dataOnly="0" labelOnly="1" outline="0" fieldPosition="0">
        <references count="1">
          <reference field="1" count="1">
            <x v="3123"/>
          </reference>
        </references>
      </pivotArea>
    </format>
    <format dxfId="312">
      <pivotArea dataOnly="0" labelOnly="1" outline="0" fieldPosition="0">
        <references count="2">
          <reference field="1" count="1" selected="0">
            <x v="3123"/>
          </reference>
          <reference field="3" count="1">
            <x v="3365"/>
          </reference>
        </references>
      </pivotArea>
    </format>
    <format dxfId="311">
      <pivotArea outline="0" fieldPosition="0">
        <references count="2">
          <reference field="1" count="1" selected="0">
            <x v="3126"/>
          </reference>
          <reference field="3" count="1" selected="0">
            <x v="9"/>
          </reference>
        </references>
      </pivotArea>
    </format>
    <format dxfId="310">
      <pivotArea dataOnly="0" labelOnly="1" outline="0" fieldPosition="0">
        <references count="1">
          <reference field="1" count="1">
            <x v="3126"/>
          </reference>
        </references>
      </pivotArea>
    </format>
    <format dxfId="309">
      <pivotArea dataOnly="0" labelOnly="1" outline="0" fieldPosition="0">
        <references count="2">
          <reference field="1" count="1" selected="0">
            <x v="3126"/>
          </reference>
          <reference field="3" count="1">
            <x v="9"/>
          </reference>
        </references>
      </pivotArea>
    </format>
    <format dxfId="308">
      <pivotArea outline="0" fieldPosition="0">
        <references count="2">
          <reference field="1" count="1" selected="0">
            <x v="3131"/>
          </reference>
          <reference field="3" count="1" selected="0">
            <x v="3859"/>
          </reference>
        </references>
      </pivotArea>
    </format>
    <format dxfId="307">
      <pivotArea dataOnly="0" labelOnly="1" outline="0" fieldPosition="0">
        <references count="1">
          <reference field="1" count="1">
            <x v="3131"/>
          </reference>
        </references>
      </pivotArea>
    </format>
    <format dxfId="306">
      <pivotArea dataOnly="0" labelOnly="1" outline="0" fieldPosition="0">
        <references count="2">
          <reference field="1" count="1" selected="0">
            <x v="3131"/>
          </reference>
          <reference field="3" count="1">
            <x v="3859"/>
          </reference>
        </references>
      </pivotArea>
    </format>
    <format dxfId="305">
      <pivotArea outline="0" fieldPosition="0">
        <references count="2">
          <reference field="1" count="1" selected="0">
            <x v="3133"/>
          </reference>
          <reference field="3" count="1" selected="0">
            <x v="3173"/>
          </reference>
        </references>
      </pivotArea>
    </format>
    <format dxfId="304">
      <pivotArea dataOnly="0" labelOnly="1" outline="0" fieldPosition="0">
        <references count="1">
          <reference field="1" count="1">
            <x v="3133"/>
          </reference>
        </references>
      </pivotArea>
    </format>
    <format dxfId="303">
      <pivotArea dataOnly="0" labelOnly="1" outline="0" fieldPosition="0">
        <references count="2">
          <reference field="1" count="1" selected="0">
            <x v="3133"/>
          </reference>
          <reference field="3" count="1">
            <x v="3173"/>
          </reference>
        </references>
      </pivotArea>
    </format>
    <format dxfId="302">
      <pivotArea outline="0" fieldPosition="0">
        <references count="2">
          <reference field="1" count="1" selected="0">
            <x v="3135"/>
          </reference>
          <reference field="3" count="1" selected="0">
            <x v="3859"/>
          </reference>
        </references>
      </pivotArea>
    </format>
    <format dxfId="301">
      <pivotArea dataOnly="0" labelOnly="1" outline="0" fieldPosition="0">
        <references count="1">
          <reference field="1" count="1">
            <x v="3135"/>
          </reference>
        </references>
      </pivotArea>
    </format>
    <format dxfId="300">
      <pivotArea dataOnly="0" labelOnly="1" outline="0" fieldPosition="0">
        <references count="2">
          <reference field="1" count="1" selected="0">
            <x v="3135"/>
          </reference>
          <reference field="3" count="1">
            <x v="3859"/>
          </reference>
        </references>
      </pivotArea>
    </format>
    <format dxfId="299">
      <pivotArea outline="0" fieldPosition="0">
        <references count="2">
          <reference field="1" count="1" selected="0">
            <x v="3137"/>
          </reference>
          <reference field="3" count="1" selected="0">
            <x v="3365"/>
          </reference>
        </references>
      </pivotArea>
    </format>
    <format dxfId="298">
      <pivotArea dataOnly="0" labelOnly="1" outline="0" fieldPosition="0">
        <references count="1">
          <reference field="1" count="1">
            <x v="3137"/>
          </reference>
        </references>
      </pivotArea>
    </format>
    <format dxfId="297">
      <pivotArea dataOnly="0" labelOnly="1" outline="0" fieldPosition="0">
        <references count="2">
          <reference field="1" count="1" selected="0">
            <x v="3137"/>
          </reference>
          <reference field="3" count="1">
            <x v="3365"/>
          </reference>
        </references>
      </pivotArea>
    </format>
    <format dxfId="296">
      <pivotArea outline="0" fieldPosition="0">
        <references count="2">
          <reference field="1" count="1" selected="0">
            <x v="3159"/>
          </reference>
          <reference field="3" count="1" selected="0">
            <x v="9"/>
          </reference>
        </references>
      </pivotArea>
    </format>
    <format dxfId="295">
      <pivotArea dataOnly="0" labelOnly="1" outline="0" fieldPosition="0">
        <references count="1">
          <reference field="1" count="1">
            <x v="3159"/>
          </reference>
        </references>
      </pivotArea>
    </format>
    <format dxfId="294">
      <pivotArea dataOnly="0" labelOnly="1" outline="0" fieldPosition="0">
        <references count="2">
          <reference field="1" count="1" selected="0">
            <x v="3159"/>
          </reference>
          <reference field="3" count="1">
            <x v="9"/>
          </reference>
        </references>
      </pivotArea>
    </format>
    <format dxfId="293">
      <pivotArea outline="0" fieldPosition="0">
        <references count="2">
          <reference field="1" count="1" selected="0">
            <x v="3171"/>
          </reference>
          <reference field="3" count="1" selected="0">
            <x v="3859"/>
          </reference>
        </references>
      </pivotArea>
    </format>
    <format dxfId="292">
      <pivotArea dataOnly="0" labelOnly="1" outline="0" fieldPosition="0">
        <references count="1">
          <reference field="1" count="1">
            <x v="3171"/>
          </reference>
        </references>
      </pivotArea>
    </format>
    <format dxfId="291">
      <pivotArea dataOnly="0" labelOnly="1" outline="0" fieldPosition="0">
        <references count="2">
          <reference field="1" count="1" selected="0">
            <x v="3171"/>
          </reference>
          <reference field="3" count="1">
            <x v="3859"/>
          </reference>
        </references>
      </pivotArea>
    </format>
    <format dxfId="290">
      <pivotArea outline="0" fieldPosition="0">
        <references count="2">
          <reference field="1" count="1" selected="0">
            <x v="3174"/>
          </reference>
          <reference field="3" count="1" selected="0">
            <x v="3173"/>
          </reference>
        </references>
      </pivotArea>
    </format>
    <format dxfId="289">
      <pivotArea dataOnly="0" labelOnly="1" outline="0" fieldPosition="0">
        <references count="1">
          <reference field="1" count="1">
            <x v="3174"/>
          </reference>
        </references>
      </pivotArea>
    </format>
    <format dxfId="288">
      <pivotArea dataOnly="0" labelOnly="1" outline="0" fieldPosition="0">
        <references count="2">
          <reference field="1" count="1" selected="0">
            <x v="3174"/>
          </reference>
          <reference field="3" count="1">
            <x v="3173"/>
          </reference>
        </references>
      </pivotArea>
    </format>
    <format dxfId="287">
      <pivotArea outline="0" fieldPosition="0">
        <references count="2">
          <reference field="1" count="1" selected="0">
            <x v="3177"/>
          </reference>
          <reference field="3" count="1" selected="0">
            <x v="3859"/>
          </reference>
        </references>
      </pivotArea>
    </format>
    <format dxfId="286">
      <pivotArea dataOnly="0" labelOnly="1" outline="0" fieldPosition="0">
        <references count="1">
          <reference field="1" count="1">
            <x v="3177"/>
          </reference>
        </references>
      </pivotArea>
    </format>
    <format dxfId="285">
      <pivotArea dataOnly="0" labelOnly="1" outline="0" fieldPosition="0">
        <references count="2">
          <reference field="1" count="1" selected="0">
            <x v="3177"/>
          </reference>
          <reference field="3" count="1">
            <x v="3859"/>
          </reference>
        </references>
      </pivotArea>
    </format>
    <format dxfId="284">
      <pivotArea outline="0" fieldPosition="0">
        <references count="2">
          <reference field="1" count="1" selected="0">
            <x v="3179"/>
          </reference>
          <reference field="3" count="1" selected="0">
            <x v="3365"/>
          </reference>
        </references>
      </pivotArea>
    </format>
    <format dxfId="283">
      <pivotArea dataOnly="0" labelOnly="1" outline="0" fieldPosition="0">
        <references count="1">
          <reference field="1" count="1">
            <x v="3179"/>
          </reference>
        </references>
      </pivotArea>
    </format>
    <format dxfId="282">
      <pivotArea dataOnly="0" labelOnly="1" outline="0" fieldPosition="0">
        <references count="2">
          <reference field="1" count="1" selected="0">
            <x v="3179"/>
          </reference>
          <reference field="3" count="1">
            <x v="3365"/>
          </reference>
        </references>
      </pivotArea>
    </format>
    <format dxfId="281">
      <pivotArea outline="0" fieldPosition="0">
        <references count="2">
          <reference field="1" count="1" selected="0">
            <x v="3182"/>
          </reference>
          <reference field="3" count="1" selected="0">
            <x v="9"/>
          </reference>
        </references>
      </pivotArea>
    </format>
    <format dxfId="280">
      <pivotArea dataOnly="0" labelOnly="1" outline="0" fieldPosition="0">
        <references count="1">
          <reference field="1" count="1">
            <x v="3182"/>
          </reference>
        </references>
      </pivotArea>
    </format>
    <format dxfId="279">
      <pivotArea dataOnly="0" labelOnly="1" outline="0" fieldPosition="0">
        <references count="2">
          <reference field="1" count="1" selected="0">
            <x v="3182"/>
          </reference>
          <reference field="3" count="1">
            <x v="9"/>
          </reference>
        </references>
      </pivotArea>
    </format>
    <format dxfId="278">
      <pivotArea outline="0" fieldPosition="0">
        <references count="2">
          <reference field="1" count="1" selected="0">
            <x v="3187"/>
          </reference>
          <reference field="3" count="1" selected="0">
            <x v="3859"/>
          </reference>
        </references>
      </pivotArea>
    </format>
    <format dxfId="277">
      <pivotArea dataOnly="0" labelOnly="1" outline="0" fieldPosition="0">
        <references count="1">
          <reference field="1" count="1">
            <x v="3187"/>
          </reference>
        </references>
      </pivotArea>
    </format>
    <format dxfId="276">
      <pivotArea dataOnly="0" labelOnly="1" outline="0" fieldPosition="0">
        <references count="2">
          <reference field="1" count="1" selected="0">
            <x v="3187"/>
          </reference>
          <reference field="3" count="1">
            <x v="3859"/>
          </reference>
        </references>
      </pivotArea>
    </format>
    <format dxfId="275">
      <pivotArea outline="0" fieldPosition="0">
        <references count="2">
          <reference field="1" count="1" selected="0">
            <x v="3189"/>
          </reference>
          <reference field="3" count="1" selected="0">
            <x v="3173"/>
          </reference>
        </references>
      </pivotArea>
    </format>
    <format dxfId="274">
      <pivotArea dataOnly="0" labelOnly="1" outline="0" fieldPosition="0">
        <references count="1">
          <reference field="1" count="1">
            <x v="3189"/>
          </reference>
        </references>
      </pivotArea>
    </format>
    <format dxfId="273">
      <pivotArea dataOnly="0" labelOnly="1" outline="0" fieldPosition="0">
        <references count="2">
          <reference field="1" count="1" selected="0">
            <x v="3189"/>
          </reference>
          <reference field="3" count="1">
            <x v="3173"/>
          </reference>
        </references>
      </pivotArea>
    </format>
    <format dxfId="272">
      <pivotArea outline="0" fieldPosition="0">
        <references count="2">
          <reference field="1" count="1" selected="0">
            <x v="3191"/>
          </reference>
          <reference field="3" count="1" selected="0">
            <x v="3859"/>
          </reference>
        </references>
      </pivotArea>
    </format>
    <format dxfId="271">
      <pivotArea dataOnly="0" labelOnly="1" outline="0" fieldPosition="0">
        <references count="1">
          <reference field="1" count="1">
            <x v="3191"/>
          </reference>
        </references>
      </pivotArea>
    </format>
    <format dxfId="270">
      <pivotArea dataOnly="0" labelOnly="1" outline="0" fieldPosition="0">
        <references count="2">
          <reference field="1" count="1" selected="0">
            <x v="3191"/>
          </reference>
          <reference field="3" count="1">
            <x v="3859"/>
          </reference>
        </references>
      </pivotArea>
    </format>
    <format dxfId="269">
      <pivotArea outline="0" fieldPosition="0">
        <references count="2">
          <reference field="1" count="1" selected="0">
            <x v="3193"/>
          </reference>
          <reference field="3" count="1" selected="0">
            <x v="3365"/>
          </reference>
        </references>
      </pivotArea>
    </format>
    <format dxfId="268">
      <pivotArea dataOnly="0" labelOnly="1" outline="0" fieldPosition="0">
        <references count="1">
          <reference field="1" count="1">
            <x v="3193"/>
          </reference>
        </references>
      </pivotArea>
    </format>
    <format dxfId="267">
      <pivotArea dataOnly="0" labelOnly="1" outline="0" fieldPosition="0">
        <references count="2">
          <reference field="1" count="1" selected="0">
            <x v="3193"/>
          </reference>
          <reference field="3" count="1">
            <x v="3365"/>
          </reference>
        </references>
      </pivotArea>
    </format>
    <format dxfId="266">
      <pivotArea outline="0" fieldPosition="0">
        <references count="2">
          <reference field="1" count="1" selected="0">
            <x v="3196"/>
          </reference>
          <reference field="3" count="1" selected="0">
            <x v="9"/>
          </reference>
        </references>
      </pivotArea>
    </format>
    <format dxfId="265">
      <pivotArea dataOnly="0" labelOnly="1" outline="0" fieldPosition="0">
        <references count="1">
          <reference field="1" count="1">
            <x v="3196"/>
          </reference>
        </references>
      </pivotArea>
    </format>
    <format dxfId="264">
      <pivotArea dataOnly="0" labelOnly="1" outline="0" fieldPosition="0">
        <references count="2">
          <reference field="1" count="1" selected="0">
            <x v="3196"/>
          </reference>
          <reference field="3" count="1">
            <x v="9"/>
          </reference>
        </references>
      </pivotArea>
    </format>
    <format dxfId="263">
      <pivotArea outline="0" fieldPosition="0">
        <references count="2">
          <reference field="1" count="1" selected="0">
            <x v="3201"/>
          </reference>
          <reference field="3" count="1" selected="0">
            <x v="3859"/>
          </reference>
        </references>
      </pivotArea>
    </format>
    <format dxfId="262">
      <pivotArea dataOnly="0" labelOnly="1" outline="0" fieldPosition="0">
        <references count="1">
          <reference field="1" count="1">
            <x v="3201"/>
          </reference>
        </references>
      </pivotArea>
    </format>
    <format dxfId="261">
      <pivotArea dataOnly="0" labelOnly="1" outline="0" fieldPosition="0">
        <references count="2">
          <reference field="1" count="1" selected="0">
            <x v="3201"/>
          </reference>
          <reference field="3" count="1">
            <x v="3859"/>
          </reference>
        </references>
      </pivotArea>
    </format>
    <format dxfId="260">
      <pivotArea outline="0" fieldPosition="0">
        <references count="2">
          <reference field="1" count="1" selected="0">
            <x v="3203"/>
          </reference>
          <reference field="3" count="1" selected="0">
            <x v="3173"/>
          </reference>
        </references>
      </pivotArea>
    </format>
    <format dxfId="259">
      <pivotArea dataOnly="0" labelOnly="1" outline="0" fieldPosition="0">
        <references count="1">
          <reference field="1" count="1">
            <x v="3203"/>
          </reference>
        </references>
      </pivotArea>
    </format>
    <format dxfId="258">
      <pivotArea dataOnly="0" labelOnly="1" outline="0" fieldPosition="0">
        <references count="2">
          <reference field="1" count="1" selected="0">
            <x v="3203"/>
          </reference>
          <reference field="3" count="1">
            <x v="3173"/>
          </reference>
        </references>
      </pivotArea>
    </format>
    <format dxfId="257">
      <pivotArea outline="0" fieldPosition="0">
        <references count="2">
          <reference field="1" count="1" selected="0">
            <x v="3205"/>
          </reference>
          <reference field="3" count="1" selected="0">
            <x v="3859"/>
          </reference>
        </references>
      </pivotArea>
    </format>
    <format dxfId="256">
      <pivotArea dataOnly="0" labelOnly="1" outline="0" fieldPosition="0">
        <references count="1">
          <reference field="1" count="1">
            <x v="3205"/>
          </reference>
        </references>
      </pivotArea>
    </format>
    <format dxfId="255">
      <pivotArea dataOnly="0" labelOnly="1" outline="0" fieldPosition="0">
        <references count="2">
          <reference field="1" count="1" selected="0">
            <x v="3205"/>
          </reference>
          <reference field="3" count="1">
            <x v="3859"/>
          </reference>
        </references>
      </pivotArea>
    </format>
    <format dxfId="254">
      <pivotArea outline="0" fieldPosition="0">
        <references count="2">
          <reference field="1" count="1" selected="0">
            <x v="3207"/>
          </reference>
          <reference field="3" count="1" selected="0">
            <x v="3365"/>
          </reference>
        </references>
      </pivotArea>
    </format>
    <format dxfId="253">
      <pivotArea dataOnly="0" labelOnly="1" outline="0" fieldPosition="0">
        <references count="1">
          <reference field="1" count="1">
            <x v="3207"/>
          </reference>
        </references>
      </pivotArea>
    </format>
    <format dxfId="252">
      <pivotArea dataOnly="0" labelOnly="1" outline="0" fieldPosition="0">
        <references count="2">
          <reference field="1" count="1" selected="0">
            <x v="3207"/>
          </reference>
          <reference field="3" count="1">
            <x v="3365"/>
          </reference>
        </references>
      </pivotArea>
    </format>
    <format dxfId="251">
      <pivotArea outline="0" fieldPosition="0">
        <references count="2">
          <reference field="1" count="1" selected="0">
            <x v="3210"/>
          </reference>
          <reference field="3" count="1" selected="0">
            <x v="9"/>
          </reference>
        </references>
      </pivotArea>
    </format>
    <format dxfId="250">
      <pivotArea dataOnly="0" labelOnly="1" outline="0" fieldPosition="0">
        <references count="1">
          <reference field="1" count="1">
            <x v="3210"/>
          </reference>
        </references>
      </pivotArea>
    </format>
    <format dxfId="249">
      <pivotArea dataOnly="0" labelOnly="1" outline="0" fieldPosition="0">
        <references count="2">
          <reference field="1" count="1" selected="0">
            <x v="3210"/>
          </reference>
          <reference field="3" count="1">
            <x v="9"/>
          </reference>
        </references>
      </pivotArea>
    </format>
    <format dxfId="248">
      <pivotArea outline="0" fieldPosition="0">
        <references count="2">
          <reference field="1" count="1" selected="0">
            <x v="3215"/>
          </reference>
          <reference field="3" count="1" selected="0">
            <x v="3859"/>
          </reference>
        </references>
      </pivotArea>
    </format>
    <format dxfId="247">
      <pivotArea dataOnly="0" labelOnly="1" outline="0" fieldPosition="0">
        <references count="1">
          <reference field="1" count="1">
            <x v="3215"/>
          </reference>
        </references>
      </pivotArea>
    </format>
    <format dxfId="246">
      <pivotArea dataOnly="0" labelOnly="1" outline="0" fieldPosition="0">
        <references count="2">
          <reference field="1" count="1" selected="0">
            <x v="3215"/>
          </reference>
          <reference field="3" count="1">
            <x v="3859"/>
          </reference>
        </references>
      </pivotArea>
    </format>
    <format dxfId="245">
      <pivotArea outline="0" fieldPosition="0">
        <references count="2">
          <reference field="1" count="1" selected="0">
            <x v="3217"/>
          </reference>
          <reference field="3" count="1" selected="0">
            <x v="3173"/>
          </reference>
        </references>
      </pivotArea>
    </format>
    <format dxfId="244">
      <pivotArea dataOnly="0" labelOnly="1" outline="0" fieldPosition="0">
        <references count="1">
          <reference field="1" count="1">
            <x v="3217"/>
          </reference>
        </references>
      </pivotArea>
    </format>
    <format dxfId="243">
      <pivotArea dataOnly="0" labelOnly="1" outline="0" fieldPosition="0">
        <references count="2">
          <reference field="1" count="1" selected="0">
            <x v="3217"/>
          </reference>
          <reference field="3" count="1">
            <x v="3173"/>
          </reference>
        </references>
      </pivotArea>
    </format>
    <format dxfId="242">
      <pivotArea outline="0" fieldPosition="0">
        <references count="2">
          <reference field="1" count="1" selected="0">
            <x v="3219"/>
          </reference>
          <reference field="3" count="1" selected="0">
            <x v="3859"/>
          </reference>
        </references>
      </pivotArea>
    </format>
    <format dxfId="241">
      <pivotArea dataOnly="0" labelOnly="1" outline="0" fieldPosition="0">
        <references count="1">
          <reference field="1" count="1">
            <x v="3219"/>
          </reference>
        </references>
      </pivotArea>
    </format>
    <format dxfId="240">
      <pivotArea dataOnly="0" labelOnly="1" outline="0" fieldPosition="0">
        <references count="2">
          <reference field="1" count="1" selected="0">
            <x v="3219"/>
          </reference>
          <reference field="3" count="1">
            <x v="3859"/>
          </reference>
        </references>
      </pivotArea>
    </format>
    <format dxfId="239">
      <pivotArea outline="0" fieldPosition="0">
        <references count="2">
          <reference field="1" count="1" selected="0">
            <x v="3221"/>
          </reference>
          <reference field="3" count="1" selected="0">
            <x v="3365"/>
          </reference>
        </references>
      </pivotArea>
    </format>
    <format dxfId="238">
      <pivotArea dataOnly="0" labelOnly="1" outline="0" fieldPosition="0">
        <references count="1">
          <reference field="1" count="1">
            <x v="3221"/>
          </reference>
        </references>
      </pivotArea>
    </format>
    <format dxfId="237">
      <pivotArea dataOnly="0" labelOnly="1" outline="0" fieldPosition="0">
        <references count="2">
          <reference field="1" count="1" selected="0">
            <x v="3221"/>
          </reference>
          <reference field="3" count="1">
            <x v="3365"/>
          </reference>
        </references>
      </pivotArea>
    </format>
    <format dxfId="236">
      <pivotArea outline="0" fieldPosition="0">
        <references count="2">
          <reference field="1" count="1" selected="0">
            <x v="3224"/>
          </reference>
          <reference field="3" count="1" selected="0">
            <x v="9"/>
          </reference>
        </references>
      </pivotArea>
    </format>
    <format dxfId="235">
      <pivotArea dataOnly="0" labelOnly="1" outline="0" fieldPosition="0">
        <references count="1">
          <reference field="1" count="1">
            <x v="3224"/>
          </reference>
        </references>
      </pivotArea>
    </format>
    <format dxfId="234">
      <pivotArea dataOnly="0" labelOnly="1" outline="0" fieldPosition="0">
        <references count="2">
          <reference field="1" count="1" selected="0">
            <x v="3224"/>
          </reference>
          <reference field="3" count="1">
            <x v="9"/>
          </reference>
        </references>
      </pivotArea>
    </format>
    <format dxfId="233">
      <pivotArea outline="0" fieldPosition="0">
        <references count="2">
          <reference field="1" count="1" selected="0">
            <x v="3229"/>
          </reference>
          <reference field="3" count="1" selected="0">
            <x v="3859"/>
          </reference>
        </references>
      </pivotArea>
    </format>
    <format dxfId="232">
      <pivotArea dataOnly="0" labelOnly="1" outline="0" fieldPosition="0">
        <references count="1">
          <reference field="1" count="1">
            <x v="3229"/>
          </reference>
        </references>
      </pivotArea>
    </format>
    <format dxfId="231">
      <pivotArea dataOnly="0" labelOnly="1" outline="0" fieldPosition="0">
        <references count="2">
          <reference field="1" count="1" selected="0">
            <x v="3229"/>
          </reference>
          <reference field="3" count="1">
            <x v="3859"/>
          </reference>
        </references>
      </pivotArea>
    </format>
    <format dxfId="230">
      <pivotArea outline="0" fieldPosition="0">
        <references count="2">
          <reference field="1" count="1" selected="0">
            <x v="3231"/>
          </reference>
          <reference field="3" count="1" selected="0">
            <x v="3173"/>
          </reference>
        </references>
      </pivotArea>
    </format>
    <format dxfId="229">
      <pivotArea dataOnly="0" labelOnly="1" outline="0" fieldPosition="0">
        <references count="1">
          <reference field="1" count="1">
            <x v="3231"/>
          </reference>
        </references>
      </pivotArea>
    </format>
    <format dxfId="228">
      <pivotArea dataOnly="0" labelOnly="1" outline="0" fieldPosition="0">
        <references count="2">
          <reference field="1" count="1" selected="0">
            <x v="3231"/>
          </reference>
          <reference field="3" count="1">
            <x v="3173"/>
          </reference>
        </references>
      </pivotArea>
    </format>
    <format dxfId="227">
      <pivotArea outline="0" fieldPosition="0">
        <references count="2">
          <reference field="1" count="1" selected="0">
            <x v="3233"/>
          </reference>
          <reference field="3" count="1" selected="0">
            <x v="3859"/>
          </reference>
        </references>
      </pivotArea>
    </format>
    <format dxfId="226">
      <pivotArea dataOnly="0" labelOnly="1" outline="0" fieldPosition="0">
        <references count="1">
          <reference field="1" count="1">
            <x v="3233"/>
          </reference>
        </references>
      </pivotArea>
    </format>
    <format dxfId="225">
      <pivotArea dataOnly="0" labelOnly="1" outline="0" fieldPosition="0">
        <references count="2">
          <reference field="1" count="1" selected="0">
            <x v="3233"/>
          </reference>
          <reference field="3" count="1">
            <x v="3859"/>
          </reference>
        </references>
      </pivotArea>
    </format>
    <format dxfId="224">
      <pivotArea outline="0" fieldPosition="0">
        <references count="2">
          <reference field="1" count="1" selected="0">
            <x v="3235"/>
          </reference>
          <reference field="3" count="1" selected="0">
            <x v="3365"/>
          </reference>
        </references>
      </pivotArea>
    </format>
    <format dxfId="223">
      <pivotArea dataOnly="0" labelOnly="1" outline="0" fieldPosition="0">
        <references count="1">
          <reference field="1" count="1">
            <x v="3235"/>
          </reference>
        </references>
      </pivotArea>
    </format>
    <format dxfId="222">
      <pivotArea dataOnly="0" labelOnly="1" outline="0" fieldPosition="0">
        <references count="2">
          <reference field="1" count="1" selected="0">
            <x v="3235"/>
          </reference>
          <reference field="3" count="1">
            <x v="3365"/>
          </reference>
        </references>
      </pivotArea>
    </format>
    <format dxfId="221">
      <pivotArea outline="0" fieldPosition="0">
        <references count="2">
          <reference field="1" count="1" selected="0">
            <x v="3238"/>
          </reference>
          <reference field="3" count="1" selected="0">
            <x v="9"/>
          </reference>
        </references>
      </pivotArea>
    </format>
    <format dxfId="220">
      <pivotArea dataOnly="0" labelOnly="1" outline="0" fieldPosition="0">
        <references count="1">
          <reference field="1" count="1">
            <x v="3238"/>
          </reference>
        </references>
      </pivotArea>
    </format>
    <format dxfId="219">
      <pivotArea dataOnly="0" labelOnly="1" outline="0" fieldPosition="0">
        <references count="2">
          <reference field="1" count="1" selected="0">
            <x v="3238"/>
          </reference>
          <reference field="3" count="1">
            <x v="9"/>
          </reference>
        </references>
      </pivotArea>
    </format>
    <format dxfId="218">
      <pivotArea outline="0" fieldPosition="0">
        <references count="2">
          <reference field="1" count="1" selected="0">
            <x v="3243"/>
          </reference>
          <reference field="3" count="1" selected="0">
            <x v="3859"/>
          </reference>
        </references>
      </pivotArea>
    </format>
    <format dxfId="217">
      <pivotArea dataOnly="0" labelOnly="1" outline="0" fieldPosition="0">
        <references count="1">
          <reference field="1" count="1">
            <x v="3243"/>
          </reference>
        </references>
      </pivotArea>
    </format>
    <format dxfId="216">
      <pivotArea dataOnly="0" labelOnly="1" outline="0" fieldPosition="0">
        <references count="2">
          <reference field="1" count="1" selected="0">
            <x v="3243"/>
          </reference>
          <reference field="3" count="1">
            <x v="3859"/>
          </reference>
        </references>
      </pivotArea>
    </format>
    <format dxfId="215">
      <pivotArea outline="0" fieldPosition="0">
        <references count="2">
          <reference field="1" count="1" selected="0">
            <x v="3245"/>
          </reference>
          <reference field="3" count="1" selected="0">
            <x v="3173"/>
          </reference>
        </references>
      </pivotArea>
    </format>
    <format dxfId="214">
      <pivotArea dataOnly="0" labelOnly="1" outline="0" fieldPosition="0">
        <references count="1">
          <reference field="1" count="1">
            <x v="3245"/>
          </reference>
        </references>
      </pivotArea>
    </format>
    <format dxfId="213">
      <pivotArea dataOnly="0" labelOnly="1" outline="0" fieldPosition="0">
        <references count="2">
          <reference field="1" count="1" selected="0">
            <x v="3245"/>
          </reference>
          <reference field="3" count="1">
            <x v="3173"/>
          </reference>
        </references>
      </pivotArea>
    </format>
    <format dxfId="212">
      <pivotArea outline="0" fieldPosition="0">
        <references count="2">
          <reference field="1" count="1" selected="0">
            <x v="3247"/>
          </reference>
          <reference field="3" count="1" selected="0">
            <x v="3859"/>
          </reference>
        </references>
      </pivotArea>
    </format>
    <format dxfId="211">
      <pivotArea dataOnly="0" labelOnly="1" outline="0" fieldPosition="0">
        <references count="1">
          <reference field="1" count="1">
            <x v="3247"/>
          </reference>
        </references>
      </pivotArea>
    </format>
    <format dxfId="210">
      <pivotArea dataOnly="0" labelOnly="1" outline="0" fieldPosition="0">
        <references count="2">
          <reference field="1" count="1" selected="0">
            <x v="3247"/>
          </reference>
          <reference field="3" count="1">
            <x v="3859"/>
          </reference>
        </references>
      </pivotArea>
    </format>
    <format dxfId="209">
      <pivotArea outline="0" fieldPosition="0">
        <references count="2">
          <reference field="1" count="1" selected="0">
            <x v="3249"/>
          </reference>
          <reference field="3" count="1" selected="0">
            <x v="3365"/>
          </reference>
        </references>
      </pivotArea>
    </format>
    <format dxfId="208">
      <pivotArea dataOnly="0" labelOnly="1" outline="0" fieldPosition="0">
        <references count="1">
          <reference field="1" count="1">
            <x v="3249"/>
          </reference>
        </references>
      </pivotArea>
    </format>
    <format dxfId="207">
      <pivotArea dataOnly="0" labelOnly="1" outline="0" fieldPosition="0">
        <references count="2">
          <reference field="1" count="1" selected="0">
            <x v="3249"/>
          </reference>
          <reference field="3" count="1">
            <x v="3365"/>
          </reference>
        </references>
      </pivotArea>
    </format>
    <format dxfId="206">
      <pivotArea outline="0" fieldPosition="0">
        <references count="2">
          <reference field="1" count="1" selected="0">
            <x v="3252"/>
          </reference>
          <reference field="3" count="1" selected="0">
            <x v="9"/>
          </reference>
        </references>
      </pivotArea>
    </format>
    <format dxfId="205">
      <pivotArea dataOnly="0" labelOnly="1" outline="0" fieldPosition="0">
        <references count="1">
          <reference field="1" count="1">
            <x v="3252"/>
          </reference>
        </references>
      </pivotArea>
    </format>
    <format dxfId="204">
      <pivotArea dataOnly="0" labelOnly="1" outline="0" fieldPosition="0">
        <references count="2">
          <reference field="1" count="1" selected="0">
            <x v="3252"/>
          </reference>
          <reference field="3" count="1">
            <x v="9"/>
          </reference>
        </references>
      </pivotArea>
    </format>
    <format dxfId="203">
      <pivotArea outline="0" fieldPosition="0">
        <references count="2">
          <reference field="1" count="1" selected="0">
            <x v="3257"/>
          </reference>
          <reference field="3" count="1" selected="0">
            <x v="3859"/>
          </reference>
        </references>
      </pivotArea>
    </format>
    <format dxfId="202">
      <pivotArea dataOnly="0" labelOnly="1" outline="0" fieldPosition="0">
        <references count="1">
          <reference field="1" count="1">
            <x v="3257"/>
          </reference>
        </references>
      </pivotArea>
    </format>
    <format dxfId="201">
      <pivotArea dataOnly="0" labelOnly="1" outline="0" fieldPosition="0">
        <references count="2">
          <reference field="1" count="1" selected="0">
            <x v="3257"/>
          </reference>
          <reference field="3" count="1">
            <x v="3859"/>
          </reference>
        </references>
      </pivotArea>
    </format>
    <format dxfId="200">
      <pivotArea outline="0" fieldPosition="0">
        <references count="2">
          <reference field="1" count="1" selected="0">
            <x v="3259"/>
          </reference>
          <reference field="3" count="1" selected="0">
            <x v="3173"/>
          </reference>
        </references>
      </pivotArea>
    </format>
    <format dxfId="199">
      <pivotArea dataOnly="0" labelOnly="1" outline="0" fieldPosition="0">
        <references count="1">
          <reference field="1" count="1">
            <x v="3259"/>
          </reference>
        </references>
      </pivotArea>
    </format>
    <format dxfId="198">
      <pivotArea dataOnly="0" labelOnly="1" outline="0" fieldPosition="0">
        <references count="2">
          <reference field="1" count="1" selected="0">
            <x v="3259"/>
          </reference>
          <reference field="3" count="1">
            <x v="3173"/>
          </reference>
        </references>
      </pivotArea>
    </format>
    <format dxfId="197">
      <pivotArea outline="0" fieldPosition="0">
        <references count="2">
          <reference field="1" count="1" selected="0">
            <x v="3261"/>
          </reference>
          <reference field="3" count="1" selected="0">
            <x v="3859"/>
          </reference>
        </references>
      </pivotArea>
    </format>
    <format dxfId="196">
      <pivotArea dataOnly="0" labelOnly="1" outline="0" fieldPosition="0">
        <references count="1">
          <reference field="1" count="1">
            <x v="3261"/>
          </reference>
        </references>
      </pivotArea>
    </format>
    <format dxfId="195">
      <pivotArea dataOnly="0" labelOnly="1" outline="0" fieldPosition="0">
        <references count="2">
          <reference field="1" count="1" selected="0">
            <x v="3261"/>
          </reference>
          <reference field="3" count="1">
            <x v="3859"/>
          </reference>
        </references>
      </pivotArea>
    </format>
    <format dxfId="194">
      <pivotArea outline="0" fieldPosition="0">
        <references count="2">
          <reference field="1" count="1" selected="0">
            <x v="3263"/>
          </reference>
          <reference field="3" count="1" selected="0">
            <x v="3365"/>
          </reference>
        </references>
      </pivotArea>
    </format>
    <format dxfId="193">
      <pivotArea dataOnly="0" labelOnly="1" outline="0" fieldPosition="0">
        <references count="1">
          <reference field="1" count="1">
            <x v="3263"/>
          </reference>
        </references>
      </pivotArea>
    </format>
    <format dxfId="192">
      <pivotArea dataOnly="0" labelOnly="1" outline="0" fieldPosition="0">
        <references count="2">
          <reference field="1" count="1" selected="0">
            <x v="3263"/>
          </reference>
          <reference field="3" count="1">
            <x v="3365"/>
          </reference>
        </references>
      </pivotArea>
    </format>
    <format dxfId="191">
      <pivotArea outline="0" fieldPosition="0">
        <references count="2">
          <reference field="1" count="1" selected="0">
            <x v="3266"/>
          </reference>
          <reference field="3" count="1" selected="0">
            <x v="9"/>
          </reference>
        </references>
      </pivotArea>
    </format>
    <format dxfId="190">
      <pivotArea dataOnly="0" labelOnly="1" outline="0" fieldPosition="0">
        <references count="1">
          <reference field="1" count="1">
            <x v="3266"/>
          </reference>
        </references>
      </pivotArea>
    </format>
    <format dxfId="189">
      <pivotArea dataOnly="0" labelOnly="1" outline="0" fieldPosition="0">
        <references count="2">
          <reference field="1" count="1" selected="0">
            <x v="3266"/>
          </reference>
          <reference field="3" count="1">
            <x v="9"/>
          </reference>
        </references>
      </pivotArea>
    </format>
    <format dxfId="188">
      <pivotArea outline="0" fieldPosition="0">
        <references count="2">
          <reference field="1" count="1" selected="0">
            <x v="3271"/>
          </reference>
          <reference field="3" count="1" selected="0">
            <x v="3859"/>
          </reference>
        </references>
      </pivotArea>
    </format>
    <format dxfId="187">
      <pivotArea dataOnly="0" labelOnly="1" outline="0" fieldPosition="0">
        <references count="1">
          <reference field="1" count="1">
            <x v="3271"/>
          </reference>
        </references>
      </pivotArea>
    </format>
    <format dxfId="186">
      <pivotArea dataOnly="0" labelOnly="1" outline="0" fieldPosition="0">
        <references count="2">
          <reference field="1" count="1" selected="0">
            <x v="3271"/>
          </reference>
          <reference field="3" count="1">
            <x v="3859"/>
          </reference>
        </references>
      </pivotArea>
    </format>
    <format dxfId="185">
      <pivotArea outline="0" fieldPosition="0">
        <references count="2">
          <reference field="1" count="1" selected="0">
            <x v="3273"/>
          </reference>
          <reference field="3" count="1" selected="0">
            <x v="3173"/>
          </reference>
        </references>
      </pivotArea>
    </format>
    <format dxfId="184">
      <pivotArea dataOnly="0" labelOnly="1" outline="0" fieldPosition="0">
        <references count="1">
          <reference field="1" count="1">
            <x v="3273"/>
          </reference>
        </references>
      </pivotArea>
    </format>
    <format dxfId="183">
      <pivotArea dataOnly="0" labelOnly="1" outline="0" fieldPosition="0">
        <references count="2">
          <reference field="1" count="1" selected="0">
            <x v="3273"/>
          </reference>
          <reference field="3" count="1">
            <x v="3173"/>
          </reference>
        </references>
      </pivotArea>
    </format>
    <format dxfId="182">
      <pivotArea outline="0" fieldPosition="0">
        <references count="2">
          <reference field="1" count="1" selected="0">
            <x v="3275"/>
          </reference>
          <reference field="3" count="1" selected="0">
            <x v="3859"/>
          </reference>
        </references>
      </pivotArea>
    </format>
    <format dxfId="181">
      <pivotArea dataOnly="0" labelOnly="1" outline="0" fieldPosition="0">
        <references count="1">
          <reference field="1" count="1">
            <x v="3275"/>
          </reference>
        </references>
      </pivotArea>
    </format>
    <format dxfId="180">
      <pivotArea dataOnly="0" labelOnly="1" outline="0" fieldPosition="0">
        <references count="2">
          <reference field="1" count="1" selected="0">
            <x v="3275"/>
          </reference>
          <reference field="3" count="1">
            <x v="3859"/>
          </reference>
        </references>
      </pivotArea>
    </format>
    <format dxfId="179">
      <pivotArea outline="0" fieldPosition="0">
        <references count="2">
          <reference field="1" count="1" selected="0">
            <x v="3277"/>
          </reference>
          <reference field="3" count="1" selected="0">
            <x v="3365"/>
          </reference>
        </references>
      </pivotArea>
    </format>
    <format dxfId="178">
      <pivotArea dataOnly="0" labelOnly="1" outline="0" fieldPosition="0">
        <references count="1">
          <reference field="1" count="1">
            <x v="3277"/>
          </reference>
        </references>
      </pivotArea>
    </format>
    <format dxfId="177">
      <pivotArea dataOnly="0" labelOnly="1" outline="0" fieldPosition="0">
        <references count="2">
          <reference field="1" count="1" selected="0">
            <x v="3277"/>
          </reference>
          <reference field="3" count="1">
            <x v="3365"/>
          </reference>
        </references>
      </pivotArea>
    </format>
    <format dxfId="176">
      <pivotArea outline="0" fieldPosition="0">
        <references count="2">
          <reference field="1" count="1" selected="0">
            <x v="3281"/>
          </reference>
          <reference field="3" count="1" selected="0">
            <x v="9"/>
          </reference>
        </references>
      </pivotArea>
    </format>
    <format dxfId="175">
      <pivotArea dataOnly="0" labelOnly="1" outline="0" fieldPosition="0">
        <references count="1">
          <reference field="1" count="1">
            <x v="3281"/>
          </reference>
        </references>
      </pivotArea>
    </format>
    <format dxfId="174">
      <pivotArea dataOnly="0" labelOnly="1" outline="0" fieldPosition="0">
        <references count="2">
          <reference field="1" count="1" selected="0">
            <x v="3281"/>
          </reference>
          <reference field="3" count="1">
            <x v="9"/>
          </reference>
        </references>
      </pivotArea>
    </format>
    <format dxfId="173">
      <pivotArea outline="0" fieldPosition="0">
        <references count="2">
          <reference field="1" count="1" selected="0">
            <x v="3286"/>
          </reference>
          <reference field="3" count="1" selected="0">
            <x v="3859"/>
          </reference>
        </references>
      </pivotArea>
    </format>
    <format dxfId="172">
      <pivotArea dataOnly="0" labelOnly="1" outline="0" fieldPosition="0">
        <references count="1">
          <reference field="1" count="1">
            <x v="3286"/>
          </reference>
        </references>
      </pivotArea>
    </format>
    <format dxfId="171">
      <pivotArea dataOnly="0" labelOnly="1" outline="0" fieldPosition="0">
        <references count="2">
          <reference field="1" count="1" selected="0">
            <x v="3286"/>
          </reference>
          <reference field="3" count="1">
            <x v="3859"/>
          </reference>
        </references>
      </pivotArea>
    </format>
    <format dxfId="170">
      <pivotArea outline="0" fieldPosition="0">
        <references count="2">
          <reference field="1" count="1" selected="0">
            <x v="3288"/>
          </reference>
          <reference field="3" count="1" selected="0">
            <x v="3173"/>
          </reference>
        </references>
      </pivotArea>
    </format>
    <format dxfId="169">
      <pivotArea dataOnly="0" labelOnly="1" outline="0" fieldPosition="0">
        <references count="1">
          <reference field="1" count="1">
            <x v="3288"/>
          </reference>
        </references>
      </pivotArea>
    </format>
    <format dxfId="168">
      <pivotArea dataOnly="0" labelOnly="1" outline="0" fieldPosition="0">
        <references count="2">
          <reference field="1" count="1" selected="0">
            <x v="3288"/>
          </reference>
          <reference field="3" count="1">
            <x v="3173"/>
          </reference>
        </references>
      </pivotArea>
    </format>
    <format dxfId="167">
      <pivotArea outline="0" fieldPosition="0">
        <references count="2">
          <reference field="1" count="1" selected="0">
            <x v="3290"/>
          </reference>
          <reference field="3" count="1" selected="0">
            <x v="3859"/>
          </reference>
        </references>
      </pivotArea>
    </format>
    <format dxfId="166">
      <pivotArea dataOnly="0" labelOnly="1" outline="0" fieldPosition="0">
        <references count="1">
          <reference field="1" count="1">
            <x v="3290"/>
          </reference>
        </references>
      </pivotArea>
    </format>
    <format dxfId="165">
      <pivotArea dataOnly="0" labelOnly="1" outline="0" fieldPosition="0">
        <references count="2">
          <reference field="1" count="1" selected="0">
            <x v="3290"/>
          </reference>
          <reference field="3" count="1">
            <x v="3859"/>
          </reference>
        </references>
      </pivotArea>
    </format>
    <format dxfId="164">
      <pivotArea outline="0" fieldPosition="0">
        <references count="2">
          <reference field="1" count="1" selected="0">
            <x v="3292"/>
          </reference>
          <reference field="3" count="1" selected="0">
            <x v="3365"/>
          </reference>
        </references>
      </pivotArea>
    </format>
    <format dxfId="163">
      <pivotArea dataOnly="0" labelOnly="1" outline="0" fieldPosition="0">
        <references count="1">
          <reference field="1" count="1">
            <x v="3292"/>
          </reference>
        </references>
      </pivotArea>
    </format>
    <format dxfId="162">
      <pivotArea dataOnly="0" labelOnly="1" outline="0" fieldPosition="0">
        <references count="2">
          <reference field="1" count="1" selected="0">
            <x v="3292"/>
          </reference>
          <reference field="3" count="1">
            <x v="3365"/>
          </reference>
        </references>
      </pivotArea>
    </format>
    <format dxfId="161">
      <pivotArea outline="0" fieldPosition="0">
        <references count="2">
          <reference field="1" count="1" selected="0">
            <x v="3295"/>
          </reference>
          <reference field="3" count="1" selected="0">
            <x v="9"/>
          </reference>
        </references>
      </pivotArea>
    </format>
    <format dxfId="160">
      <pivotArea dataOnly="0" labelOnly="1" outline="0" fieldPosition="0">
        <references count="1">
          <reference field="1" count="1">
            <x v="3295"/>
          </reference>
        </references>
      </pivotArea>
    </format>
    <format dxfId="159">
      <pivotArea dataOnly="0" labelOnly="1" outline="0" fieldPosition="0">
        <references count="2">
          <reference field="1" count="1" selected="0">
            <x v="3295"/>
          </reference>
          <reference field="3" count="1">
            <x v="9"/>
          </reference>
        </references>
      </pivotArea>
    </format>
    <format dxfId="158">
      <pivotArea outline="0" fieldPosition="0">
        <references count="2">
          <reference field="1" count="1" selected="0">
            <x v="3300"/>
          </reference>
          <reference field="3" count="1" selected="0">
            <x v="3859"/>
          </reference>
        </references>
      </pivotArea>
    </format>
    <format dxfId="157">
      <pivotArea dataOnly="0" labelOnly="1" outline="0" fieldPosition="0">
        <references count="1">
          <reference field="1" count="1">
            <x v="3300"/>
          </reference>
        </references>
      </pivotArea>
    </format>
    <format dxfId="156">
      <pivotArea dataOnly="0" labelOnly="1" outline="0" fieldPosition="0">
        <references count="2">
          <reference field="1" count="1" selected="0">
            <x v="3300"/>
          </reference>
          <reference field="3" count="1">
            <x v="3859"/>
          </reference>
        </references>
      </pivotArea>
    </format>
    <format dxfId="155">
      <pivotArea outline="0" fieldPosition="0">
        <references count="2">
          <reference field="1" count="1" selected="0">
            <x v="3302"/>
          </reference>
          <reference field="3" count="1" selected="0">
            <x v="3173"/>
          </reference>
        </references>
      </pivotArea>
    </format>
    <format dxfId="154">
      <pivotArea dataOnly="0" labelOnly="1" outline="0" fieldPosition="0">
        <references count="1">
          <reference field="1" count="1">
            <x v="3302"/>
          </reference>
        </references>
      </pivotArea>
    </format>
    <format dxfId="153">
      <pivotArea dataOnly="0" labelOnly="1" outline="0" fieldPosition="0">
        <references count="2">
          <reference field="1" count="1" selected="0">
            <x v="3302"/>
          </reference>
          <reference field="3" count="1">
            <x v="3173"/>
          </reference>
        </references>
      </pivotArea>
    </format>
    <format dxfId="152">
      <pivotArea outline="0" fieldPosition="0">
        <references count="2">
          <reference field="1" count="1" selected="0">
            <x v="3304"/>
          </reference>
          <reference field="3" count="1" selected="0">
            <x v="3859"/>
          </reference>
        </references>
      </pivotArea>
    </format>
    <format dxfId="151">
      <pivotArea dataOnly="0" labelOnly="1" outline="0" fieldPosition="0">
        <references count="1">
          <reference field="1" count="1">
            <x v="3304"/>
          </reference>
        </references>
      </pivotArea>
    </format>
    <format dxfId="150">
      <pivotArea dataOnly="0" labelOnly="1" outline="0" fieldPosition="0">
        <references count="2">
          <reference field="1" count="1" selected="0">
            <x v="3304"/>
          </reference>
          <reference field="3" count="1">
            <x v="3859"/>
          </reference>
        </references>
      </pivotArea>
    </format>
    <format dxfId="149">
      <pivotArea outline="0" fieldPosition="0">
        <references count="2">
          <reference field="1" count="1" selected="0">
            <x v="3306"/>
          </reference>
          <reference field="3" count="1" selected="0">
            <x v="3365"/>
          </reference>
        </references>
      </pivotArea>
    </format>
    <format dxfId="148">
      <pivotArea dataOnly="0" labelOnly="1" outline="0" fieldPosition="0">
        <references count="1">
          <reference field="1" count="1">
            <x v="3306"/>
          </reference>
        </references>
      </pivotArea>
    </format>
    <format dxfId="147">
      <pivotArea dataOnly="0" labelOnly="1" outline="0" fieldPosition="0">
        <references count="2">
          <reference field="1" count="1" selected="0">
            <x v="3306"/>
          </reference>
          <reference field="3" count="1">
            <x v="3365"/>
          </reference>
        </references>
      </pivotArea>
    </format>
    <format dxfId="146">
      <pivotArea outline="0" fieldPosition="0">
        <references count="2">
          <reference field="1" count="1" selected="0">
            <x v="3309"/>
          </reference>
          <reference field="3" count="1" selected="0">
            <x v="9"/>
          </reference>
        </references>
      </pivotArea>
    </format>
    <format dxfId="145">
      <pivotArea dataOnly="0" labelOnly="1" outline="0" fieldPosition="0">
        <references count="1">
          <reference field="1" count="1">
            <x v="3309"/>
          </reference>
        </references>
      </pivotArea>
    </format>
    <format dxfId="144">
      <pivotArea dataOnly="0" labelOnly="1" outline="0" fieldPosition="0">
        <references count="2">
          <reference field="1" count="1" selected="0">
            <x v="3309"/>
          </reference>
          <reference field="3" count="1">
            <x v="9"/>
          </reference>
        </references>
      </pivotArea>
    </format>
    <format dxfId="143">
      <pivotArea outline="0" fieldPosition="0">
        <references count="2">
          <reference field="1" count="1" selected="0">
            <x v="3314"/>
          </reference>
          <reference field="3" count="1" selected="0">
            <x v="3859"/>
          </reference>
        </references>
      </pivotArea>
    </format>
    <format dxfId="142">
      <pivotArea dataOnly="0" labelOnly="1" outline="0" fieldPosition="0">
        <references count="1">
          <reference field="1" count="1">
            <x v="3314"/>
          </reference>
        </references>
      </pivotArea>
    </format>
    <format dxfId="141">
      <pivotArea dataOnly="0" labelOnly="1" outline="0" fieldPosition="0">
        <references count="2">
          <reference field="1" count="1" selected="0">
            <x v="3314"/>
          </reference>
          <reference field="3" count="1">
            <x v="3859"/>
          </reference>
        </references>
      </pivotArea>
    </format>
    <format dxfId="140">
      <pivotArea outline="0" fieldPosition="0">
        <references count="2">
          <reference field="1" count="1" selected="0">
            <x v="3316"/>
          </reference>
          <reference field="3" count="1" selected="0">
            <x v="3173"/>
          </reference>
        </references>
      </pivotArea>
    </format>
    <format dxfId="139">
      <pivotArea dataOnly="0" labelOnly="1" outline="0" fieldPosition="0">
        <references count="1">
          <reference field="1" count="1">
            <x v="3316"/>
          </reference>
        </references>
      </pivotArea>
    </format>
    <format dxfId="138">
      <pivotArea dataOnly="0" labelOnly="1" outline="0" fieldPosition="0">
        <references count="2">
          <reference field="1" count="1" selected="0">
            <x v="3316"/>
          </reference>
          <reference field="3" count="1">
            <x v="3173"/>
          </reference>
        </references>
      </pivotArea>
    </format>
    <format dxfId="137">
      <pivotArea outline="0" fieldPosition="0">
        <references count="2">
          <reference field="1" count="1" selected="0">
            <x v="3318"/>
          </reference>
          <reference field="3" count="1" selected="0">
            <x v="3859"/>
          </reference>
        </references>
      </pivotArea>
    </format>
    <format dxfId="136">
      <pivotArea dataOnly="0" labelOnly="1" outline="0" fieldPosition="0">
        <references count="1">
          <reference field="1" count="1">
            <x v="3318"/>
          </reference>
        </references>
      </pivotArea>
    </format>
    <format dxfId="135">
      <pivotArea dataOnly="0" labelOnly="1" outline="0" fieldPosition="0">
        <references count="2">
          <reference field="1" count="1" selected="0">
            <x v="3318"/>
          </reference>
          <reference field="3" count="1">
            <x v="3859"/>
          </reference>
        </references>
      </pivotArea>
    </format>
    <format dxfId="134">
      <pivotArea outline="0" fieldPosition="0">
        <references count="2">
          <reference field="1" count="1" selected="0">
            <x v="3320"/>
          </reference>
          <reference field="3" count="1" selected="0">
            <x v="3365"/>
          </reference>
        </references>
      </pivotArea>
    </format>
    <format dxfId="133">
      <pivotArea dataOnly="0" labelOnly="1" outline="0" fieldPosition="0">
        <references count="1">
          <reference field="1" count="1">
            <x v="3320"/>
          </reference>
        </references>
      </pivotArea>
    </format>
    <format dxfId="132">
      <pivotArea dataOnly="0" labelOnly="1" outline="0" fieldPosition="0">
        <references count="2">
          <reference field="1" count="1" selected="0">
            <x v="3320"/>
          </reference>
          <reference field="3" count="1">
            <x v="3365"/>
          </reference>
        </references>
      </pivotArea>
    </format>
    <format dxfId="131">
      <pivotArea outline="0" fieldPosition="0">
        <references count="2">
          <reference field="1" count="1" selected="0">
            <x v="3324"/>
          </reference>
          <reference field="3" count="1" selected="0">
            <x v="9"/>
          </reference>
        </references>
      </pivotArea>
    </format>
    <format dxfId="130">
      <pivotArea dataOnly="0" labelOnly="1" outline="0" fieldPosition="0">
        <references count="1">
          <reference field="1" count="1">
            <x v="3324"/>
          </reference>
        </references>
      </pivotArea>
    </format>
    <format dxfId="129">
      <pivotArea dataOnly="0" labelOnly="1" outline="0" fieldPosition="0">
        <references count="2">
          <reference field="1" count="1" selected="0">
            <x v="3324"/>
          </reference>
          <reference field="3" count="1">
            <x v="9"/>
          </reference>
        </references>
      </pivotArea>
    </format>
    <format dxfId="128">
      <pivotArea outline="0" fieldPosition="0">
        <references count="2">
          <reference field="1" count="1" selected="0">
            <x v="3329"/>
          </reference>
          <reference field="3" count="1" selected="0">
            <x v="3859"/>
          </reference>
        </references>
      </pivotArea>
    </format>
    <format dxfId="127">
      <pivotArea dataOnly="0" labelOnly="1" outline="0" fieldPosition="0">
        <references count="1">
          <reference field="1" count="1">
            <x v="3329"/>
          </reference>
        </references>
      </pivotArea>
    </format>
    <format dxfId="126">
      <pivotArea dataOnly="0" labelOnly="1" outline="0" fieldPosition="0">
        <references count="2">
          <reference field="1" count="1" selected="0">
            <x v="3329"/>
          </reference>
          <reference field="3" count="1">
            <x v="3859"/>
          </reference>
        </references>
      </pivotArea>
    </format>
    <format dxfId="125">
      <pivotArea outline="0" fieldPosition="0">
        <references count="2">
          <reference field="1" count="1" selected="0">
            <x v="3331"/>
          </reference>
          <reference field="3" count="1" selected="0">
            <x v="3173"/>
          </reference>
        </references>
      </pivotArea>
    </format>
    <format dxfId="124">
      <pivotArea dataOnly="0" labelOnly="1" outline="0" fieldPosition="0">
        <references count="1">
          <reference field="1" count="1">
            <x v="3331"/>
          </reference>
        </references>
      </pivotArea>
    </format>
    <format dxfId="123">
      <pivotArea dataOnly="0" labelOnly="1" outline="0" fieldPosition="0">
        <references count="2">
          <reference field="1" count="1" selected="0">
            <x v="3331"/>
          </reference>
          <reference field="3" count="1">
            <x v="3173"/>
          </reference>
        </references>
      </pivotArea>
    </format>
    <format dxfId="122">
      <pivotArea outline="0" fieldPosition="0">
        <references count="2">
          <reference field="1" count="1" selected="0">
            <x v="3333"/>
          </reference>
          <reference field="3" count="1" selected="0">
            <x v="3859"/>
          </reference>
        </references>
      </pivotArea>
    </format>
    <format dxfId="121">
      <pivotArea dataOnly="0" labelOnly="1" outline="0" fieldPosition="0">
        <references count="1">
          <reference field="1" count="1">
            <x v="3333"/>
          </reference>
        </references>
      </pivotArea>
    </format>
    <format dxfId="120">
      <pivotArea dataOnly="0" labelOnly="1" outline="0" fieldPosition="0">
        <references count="2">
          <reference field="1" count="1" selected="0">
            <x v="3333"/>
          </reference>
          <reference field="3" count="1">
            <x v="3859"/>
          </reference>
        </references>
      </pivotArea>
    </format>
    <format dxfId="119">
      <pivotArea outline="0" fieldPosition="0">
        <references count="2">
          <reference field="1" count="1" selected="0">
            <x v="3335"/>
          </reference>
          <reference field="3" count="1" selected="0">
            <x v="3365"/>
          </reference>
        </references>
      </pivotArea>
    </format>
    <format dxfId="118">
      <pivotArea dataOnly="0" labelOnly="1" outline="0" fieldPosition="0">
        <references count="1">
          <reference field="1" count="1">
            <x v="3335"/>
          </reference>
        </references>
      </pivotArea>
    </format>
    <format dxfId="117">
      <pivotArea dataOnly="0" labelOnly="1" outline="0" fieldPosition="0">
        <references count="2">
          <reference field="1" count="1" selected="0">
            <x v="3335"/>
          </reference>
          <reference field="3" count="1">
            <x v="3365"/>
          </reference>
        </references>
      </pivotArea>
    </format>
    <format dxfId="116">
      <pivotArea outline="0" fieldPosition="0">
        <references count="2">
          <reference field="1" count="1" selected="0">
            <x v="3338"/>
          </reference>
          <reference field="3" count="1" selected="0">
            <x v="9"/>
          </reference>
        </references>
      </pivotArea>
    </format>
    <format dxfId="115">
      <pivotArea dataOnly="0" labelOnly="1" outline="0" fieldPosition="0">
        <references count="1">
          <reference field="1" count="1">
            <x v="3338"/>
          </reference>
        </references>
      </pivotArea>
    </format>
    <format dxfId="114">
      <pivotArea dataOnly="0" labelOnly="1" outline="0" fieldPosition="0">
        <references count="2">
          <reference field="1" count="1" selected="0">
            <x v="3338"/>
          </reference>
          <reference field="3" count="1">
            <x v="9"/>
          </reference>
        </references>
      </pivotArea>
    </format>
    <format dxfId="113">
      <pivotArea outline="0" fieldPosition="0">
        <references count="2">
          <reference field="1" count="1" selected="0">
            <x v="3343"/>
          </reference>
          <reference field="3" count="1" selected="0">
            <x v="3859"/>
          </reference>
        </references>
      </pivotArea>
    </format>
    <format dxfId="112">
      <pivotArea dataOnly="0" labelOnly="1" outline="0" fieldPosition="0">
        <references count="1">
          <reference field="1" count="1">
            <x v="3343"/>
          </reference>
        </references>
      </pivotArea>
    </format>
    <format dxfId="111">
      <pivotArea dataOnly="0" labelOnly="1" outline="0" fieldPosition="0">
        <references count="2">
          <reference field="1" count="1" selected="0">
            <x v="3343"/>
          </reference>
          <reference field="3" count="1">
            <x v="3859"/>
          </reference>
        </references>
      </pivotArea>
    </format>
    <format dxfId="110">
      <pivotArea outline="0" fieldPosition="0">
        <references count="2">
          <reference field="1" count="1" selected="0">
            <x v="3345"/>
          </reference>
          <reference field="3" count="1" selected="0">
            <x v="3173"/>
          </reference>
        </references>
      </pivotArea>
    </format>
    <format dxfId="109">
      <pivotArea dataOnly="0" labelOnly="1" outline="0" fieldPosition="0">
        <references count="1">
          <reference field="1" count="1">
            <x v="3345"/>
          </reference>
        </references>
      </pivotArea>
    </format>
    <format dxfId="108">
      <pivotArea dataOnly="0" labelOnly="1" outline="0" fieldPosition="0">
        <references count="2">
          <reference field="1" count="1" selected="0">
            <x v="3345"/>
          </reference>
          <reference field="3" count="1">
            <x v="3173"/>
          </reference>
        </references>
      </pivotArea>
    </format>
    <format dxfId="107">
      <pivotArea outline="0" fieldPosition="0">
        <references count="2">
          <reference field="1" count="1" selected="0">
            <x v="3347"/>
          </reference>
          <reference field="3" count="1" selected="0">
            <x v="3859"/>
          </reference>
        </references>
      </pivotArea>
    </format>
    <format dxfId="106">
      <pivotArea dataOnly="0" labelOnly="1" outline="0" fieldPosition="0">
        <references count="1">
          <reference field="1" count="1">
            <x v="3347"/>
          </reference>
        </references>
      </pivotArea>
    </format>
    <format dxfId="105">
      <pivotArea dataOnly="0" labelOnly="1" outline="0" fieldPosition="0">
        <references count="2">
          <reference field="1" count="1" selected="0">
            <x v="3347"/>
          </reference>
          <reference field="3" count="1">
            <x v="3859"/>
          </reference>
        </references>
      </pivotArea>
    </format>
    <format dxfId="104">
      <pivotArea outline="0" fieldPosition="0">
        <references count="2">
          <reference field="1" count="1" selected="0">
            <x v="3349"/>
          </reference>
          <reference field="3" count="1" selected="0">
            <x v="3365"/>
          </reference>
        </references>
      </pivotArea>
    </format>
    <format dxfId="103">
      <pivotArea dataOnly="0" labelOnly="1" outline="0" fieldPosition="0">
        <references count="1">
          <reference field="1" count="1">
            <x v="3349"/>
          </reference>
        </references>
      </pivotArea>
    </format>
    <format dxfId="102">
      <pivotArea dataOnly="0" labelOnly="1" outline="0" fieldPosition="0">
        <references count="2">
          <reference field="1" count="1" selected="0">
            <x v="3349"/>
          </reference>
          <reference field="3" count="1">
            <x v="3365"/>
          </reference>
        </references>
      </pivotArea>
    </format>
    <format dxfId="101">
      <pivotArea outline="0" fieldPosition="0">
        <references count="2">
          <reference field="1" count="1" selected="0">
            <x v="3352"/>
          </reference>
          <reference field="3" count="1" selected="0">
            <x v="9"/>
          </reference>
        </references>
      </pivotArea>
    </format>
    <format dxfId="100">
      <pivotArea dataOnly="0" labelOnly="1" outline="0" fieldPosition="0">
        <references count="1">
          <reference field="1" count="1">
            <x v="3352"/>
          </reference>
        </references>
      </pivotArea>
    </format>
    <format dxfId="99">
      <pivotArea dataOnly="0" labelOnly="1" outline="0" fieldPosition="0">
        <references count="2">
          <reference field="1" count="1" selected="0">
            <x v="3352"/>
          </reference>
          <reference field="3" count="1">
            <x v="9"/>
          </reference>
        </references>
      </pivotArea>
    </format>
    <format dxfId="98">
      <pivotArea outline="0" fieldPosition="0">
        <references count="2">
          <reference field="1" count="1" selected="0">
            <x v="3357"/>
          </reference>
          <reference field="3" count="1" selected="0">
            <x v="3859"/>
          </reference>
        </references>
      </pivotArea>
    </format>
    <format dxfId="97">
      <pivotArea dataOnly="0" labelOnly="1" outline="0" fieldPosition="0">
        <references count="1">
          <reference field="1" count="1">
            <x v="3357"/>
          </reference>
        </references>
      </pivotArea>
    </format>
    <format dxfId="96">
      <pivotArea dataOnly="0" labelOnly="1" outline="0" fieldPosition="0">
        <references count="2">
          <reference field="1" count="1" selected="0">
            <x v="3357"/>
          </reference>
          <reference field="3" count="1">
            <x v="3859"/>
          </reference>
        </references>
      </pivotArea>
    </format>
    <format dxfId="95">
      <pivotArea outline="0" fieldPosition="0">
        <references count="2">
          <reference field="1" count="1" selected="0">
            <x v="3359"/>
          </reference>
          <reference field="3" count="1" selected="0">
            <x v="3173"/>
          </reference>
        </references>
      </pivotArea>
    </format>
    <format dxfId="94">
      <pivotArea dataOnly="0" labelOnly="1" outline="0" fieldPosition="0">
        <references count="1">
          <reference field="1" count="1">
            <x v="3359"/>
          </reference>
        </references>
      </pivotArea>
    </format>
    <format dxfId="93">
      <pivotArea dataOnly="0" labelOnly="1" outline="0" fieldPosition="0">
        <references count="2">
          <reference field="1" count="1" selected="0">
            <x v="3359"/>
          </reference>
          <reference field="3" count="1">
            <x v="3173"/>
          </reference>
        </references>
      </pivotArea>
    </format>
    <format dxfId="92">
      <pivotArea outline="0" fieldPosition="0">
        <references count="2">
          <reference field="1" count="1" selected="0">
            <x v="3361"/>
          </reference>
          <reference field="3" count="1" selected="0">
            <x v="3859"/>
          </reference>
        </references>
      </pivotArea>
    </format>
    <format dxfId="91">
      <pivotArea dataOnly="0" labelOnly="1" outline="0" fieldPosition="0">
        <references count="1">
          <reference field="1" count="1">
            <x v="3361"/>
          </reference>
        </references>
      </pivotArea>
    </format>
    <format dxfId="90">
      <pivotArea dataOnly="0" labelOnly="1" outline="0" fieldPosition="0">
        <references count="2">
          <reference field="1" count="1" selected="0">
            <x v="3361"/>
          </reference>
          <reference field="3" count="1">
            <x v="3859"/>
          </reference>
        </references>
      </pivotArea>
    </format>
    <format dxfId="89">
      <pivotArea outline="0" fieldPosition="0">
        <references count="2">
          <reference field="1" count="1" selected="0">
            <x v="3363"/>
          </reference>
          <reference field="3" count="1" selected="0">
            <x v="3365"/>
          </reference>
        </references>
      </pivotArea>
    </format>
    <format dxfId="88">
      <pivotArea dataOnly="0" labelOnly="1" outline="0" fieldPosition="0">
        <references count="1">
          <reference field="1" count="1">
            <x v="3363"/>
          </reference>
        </references>
      </pivotArea>
    </format>
    <format dxfId="87">
      <pivotArea dataOnly="0" labelOnly="1" outline="0" fieldPosition="0">
        <references count="2">
          <reference field="1" count="1" selected="0">
            <x v="3363"/>
          </reference>
          <reference field="3" count="1">
            <x v="3365"/>
          </reference>
        </references>
      </pivotArea>
    </format>
    <format dxfId="86">
      <pivotArea outline="0" fieldPosition="0">
        <references count="2">
          <reference field="1" count="1" selected="0">
            <x v="3366"/>
          </reference>
          <reference field="3" count="1" selected="0">
            <x v="9"/>
          </reference>
        </references>
      </pivotArea>
    </format>
    <format dxfId="85">
      <pivotArea dataOnly="0" labelOnly="1" outline="0" fieldPosition="0">
        <references count="1">
          <reference field="1" count="1">
            <x v="3366"/>
          </reference>
        </references>
      </pivotArea>
    </format>
    <format dxfId="84">
      <pivotArea dataOnly="0" labelOnly="1" outline="0" fieldPosition="0">
        <references count="2">
          <reference field="1" count="1" selected="0">
            <x v="3366"/>
          </reference>
          <reference field="3" count="1">
            <x v="9"/>
          </reference>
        </references>
      </pivotArea>
    </format>
    <format dxfId="83">
      <pivotArea outline="0" fieldPosition="0">
        <references count="2">
          <reference field="1" count="1" selected="0">
            <x v="3371"/>
          </reference>
          <reference field="3" count="1" selected="0">
            <x v="3859"/>
          </reference>
        </references>
      </pivotArea>
    </format>
    <format dxfId="82">
      <pivotArea dataOnly="0" labelOnly="1" outline="0" fieldPosition="0">
        <references count="1">
          <reference field="1" count="1">
            <x v="3371"/>
          </reference>
        </references>
      </pivotArea>
    </format>
    <format dxfId="81">
      <pivotArea dataOnly="0" labelOnly="1" outline="0" fieldPosition="0">
        <references count="2">
          <reference field="1" count="1" selected="0">
            <x v="3371"/>
          </reference>
          <reference field="3" count="1">
            <x v="3859"/>
          </reference>
        </references>
      </pivotArea>
    </format>
    <format dxfId="80">
      <pivotArea outline="0" fieldPosition="0">
        <references count="2">
          <reference field="1" count="1" selected="0">
            <x v="3373"/>
          </reference>
          <reference field="3" count="1" selected="0">
            <x v="3173"/>
          </reference>
        </references>
      </pivotArea>
    </format>
    <format dxfId="79">
      <pivotArea dataOnly="0" labelOnly="1" outline="0" fieldPosition="0">
        <references count="1">
          <reference field="1" count="1">
            <x v="3373"/>
          </reference>
        </references>
      </pivotArea>
    </format>
    <format dxfId="78">
      <pivotArea dataOnly="0" labelOnly="1" outline="0" fieldPosition="0">
        <references count="2">
          <reference field="1" count="1" selected="0">
            <x v="3373"/>
          </reference>
          <reference field="3" count="1">
            <x v="3173"/>
          </reference>
        </references>
      </pivotArea>
    </format>
    <format dxfId="77">
      <pivotArea outline="0" fieldPosition="0">
        <references count="2">
          <reference field="1" count="1" selected="0">
            <x v="3375"/>
          </reference>
          <reference field="3" count="1" selected="0">
            <x v="3859"/>
          </reference>
        </references>
      </pivotArea>
    </format>
    <format dxfId="76">
      <pivotArea dataOnly="0" labelOnly="1" outline="0" fieldPosition="0">
        <references count="1">
          <reference field="1" count="1">
            <x v="3375"/>
          </reference>
        </references>
      </pivotArea>
    </format>
    <format dxfId="75">
      <pivotArea dataOnly="0" labelOnly="1" outline="0" fieldPosition="0">
        <references count="2">
          <reference field="1" count="1" selected="0">
            <x v="3375"/>
          </reference>
          <reference field="3" count="1">
            <x v="3859"/>
          </reference>
        </references>
      </pivotArea>
    </format>
    <format dxfId="74">
      <pivotArea outline="0" fieldPosition="0">
        <references count="2">
          <reference field="1" count="1" selected="0">
            <x v="3795"/>
          </reference>
          <reference field="3" count="1" selected="0">
            <x v="262"/>
          </reference>
        </references>
      </pivotArea>
    </format>
    <format dxfId="73">
      <pivotArea dataOnly="0" labelOnly="1" outline="0" fieldPosition="0">
        <references count="1">
          <reference field="1" count="1">
            <x v="3795"/>
          </reference>
        </references>
      </pivotArea>
    </format>
    <format dxfId="72">
      <pivotArea dataOnly="0" labelOnly="1" outline="0" fieldPosition="0">
        <references count="2">
          <reference field="1" count="1" selected="0">
            <x v="3795"/>
          </reference>
          <reference field="3" count="1">
            <x v="262"/>
          </reference>
        </references>
      </pivotArea>
    </format>
    <format dxfId="71">
      <pivotArea outline="0" fieldPosition="0">
        <references count="2">
          <reference field="1" count="1" selected="0">
            <x v="4766"/>
          </reference>
          <reference field="3" count="1" selected="0">
            <x v="317"/>
          </reference>
        </references>
      </pivotArea>
    </format>
    <format dxfId="70">
      <pivotArea dataOnly="0" labelOnly="1" outline="0" fieldPosition="0">
        <references count="1">
          <reference field="1" count="1">
            <x v="4766"/>
          </reference>
        </references>
      </pivotArea>
    </format>
    <format dxfId="69">
      <pivotArea dataOnly="0" labelOnly="1" outline="0" fieldPosition="0">
        <references count="2">
          <reference field="1" count="1" selected="0">
            <x v="4766"/>
          </reference>
          <reference field="3" count="1">
            <x v="317"/>
          </reference>
        </references>
      </pivotArea>
    </format>
    <format dxfId="68">
      <pivotArea outline="0" fieldPosition="0">
        <references count="2">
          <reference field="1" count="1" selected="0">
            <x v="4912"/>
          </reference>
          <reference field="3" count="1" selected="0">
            <x v="3868"/>
          </reference>
        </references>
      </pivotArea>
    </format>
    <format dxfId="67">
      <pivotArea dataOnly="0" labelOnly="1" outline="0" fieldPosition="0">
        <references count="1">
          <reference field="1" count="1">
            <x v="4912"/>
          </reference>
        </references>
      </pivotArea>
    </format>
    <format dxfId="66">
      <pivotArea dataOnly="0" labelOnly="1" outline="0" fieldPosition="0">
        <references count="2">
          <reference field="1" count="1" selected="0">
            <x v="4912"/>
          </reference>
          <reference field="3" count="1">
            <x v="3868"/>
          </reference>
        </references>
      </pivotArea>
    </format>
    <format dxfId="65">
      <pivotArea outline="0" fieldPosition="0">
        <references count="2">
          <reference field="1" count="1" selected="0">
            <x v="5313"/>
          </reference>
          <reference field="3" count="1" selected="0">
            <x v="319"/>
          </reference>
        </references>
      </pivotArea>
    </format>
    <format dxfId="64">
      <pivotArea dataOnly="0" labelOnly="1" outline="0" fieldPosition="0">
        <references count="1">
          <reference field="1" count="1">
            <x v="5313"/>
          </reference>
        </references>
      </pivotArea>
    </format>
    <format dxfId="63">
      <pivotArea dataOnly="0" labelOnly="1" outline="0" fieldPosition="0">
        <references count="2">
          <reference field="1" count="1" selected="0">
            <x v="5313"/>
          </reference>
          <reference field="3" count="1">
            <x v="319"/>
          </reference>
        </references>
      </pivotArea>
    </format>
    <format dxfId="62">
      <pivotArea outline="0" fieldPosition="0">
        <references count="2">
          <reference field="1" count="1" selected="0">
            <x v="5384"/>
          </reference>
          <reference field="3" count="1" selected="0">
            <x v="320"/>
          </reference>
        </references>
      </pivotArea>
    </format>
    <format dxfId="61">
      <pivotArea dataOnly="0" labelOnly="1" outline="0" fieldPosition="0">
        <references count="1">
          <reference field="1" count="1">
            <x v="5384"/>
          </reference>
        </references>
      </pivotArea>
    </format>
    <format dxfId="60">
      <pivotArea dataOnly="0" labelOnly="1" outline="0" fieldPosition="0">
        <references count="2">
          <reference field="1" count="1" selected="0">
            <x v="5384"/>
          </reference>
          <reference field="3" count="1">
            <x v="320"/>
          </reference>
        </references>
      </pivotArea>
    </format>
    <format dxfId="59">
      <pivotArea outline="0" fieldPosition="0">
        <references count="2">
          <reference field="1" count="1" selected="0">
            <x v="5660"/>
          </reference>
          <reference field="3" count="1" selected="0">
            <x v="327"/>
          </reference>
        </references>
      </pivotArea>
    </format>
    <format dxfId="58">
      <pivotArea dataOnly="0" labelOnly="1" outline="0" fieldPosition="0">
        <references count="1">
          <reference field="1" count="1">
            <x v="5660"/>
          </reference>
        </references>
      </pivotArea>
    </format>
    <format dxfId="57">
      <pivotArea dataOnly="0" labelOnly="1" outline="0" fieldPosition="0">
        <references count="2">
          <reference field="1" count="1" selected="0">
            <x v="5660"/>
          </reference>
          <reference field="3" count="1">
            <x v="327"/>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Dinámica1" cacheId="0" applyNumberFormats="0" applyBorderFormats="0" applyFontFormats="0" applyPatternFormats="0" applyAlignmentFormats="0" applyWidthHeightFormats="1" dataCaption="Valores" updatedVersion="8" minRefreshableVersion="3" showDrill="0" itemPrintTitles="1" createdVersion="6" indent="0" compact="0" compactData="0" gridDropZones="1" multipleFieldFilters="0">
  <location ref="A6:I51" firstHeaderRow="1" firstDataRow="2" firstDataCol="2"/>
  <pivotFields count="12">
    <pivotField name="NOMBRE DE LA UNIDAD" axis="axisRow" compact="0" outline="0" showAll="0">
      <items count="45">
        <item x="28"/>
        <item x="37"/>
        <item x="42"/>
        <item x="4"/>
        <item x="5"/>
        <item x="8"/>
        <item x="12"/>
        <item x="41"/>
        <item x="11"/>
        <item x="20"/>
        <item x="25"/>
        <item x="17"/>
        <item x="33"/>
        <item x="10"/>
        <item x="27"/>
        <item x="26"/>
        <item x="40"/>
        <item x="32"/>
        <item x="29"/>
        <item x="31"/>
        <item x="38"/>
        <item x="34"/>
        <item x="6"/>
        <item x="13"/>
        <item x="2"/>
        <item x="36"/>
        <item x="24"/>
        <item x="30"/>
        <item x="9"/>
        <item x="1"/>
        <item x="7"/>
        <item x="23"/>
        <item x="35"/>
        <item x="22"/>
        <item x="39"/>
        <item x="19"/>
        <item x="3"/>
        <item x="21"/>
        <item x="14"/>
        <item x="15"/>
        <item x="18"/>
        <item x="16"/>
        <item x="0"/>
        <item x="43"/>
        <item t="default"/>
      </items>
    </pivotField>
    <pivotField axis="axisRow" compact="0" outline="0" showAll="0" defaultSubtotal="0">
      <items count="44">
        <item x="14"/>
        <item x="15"/>
        <item x="16"/>
        <item x="4"/>
        <item x="17"/>
        <item x="18"/>
        <item x="3"/>
        <item x="19"/>
        <item x="0"/>
        <item x="20"/>
        <item x="5"/>
        <item x="21"/>
        <item x="22"/>
        <item x="23"/>
        <item x="6"/>
        <item x="24"/>
        <item x="25"/>
        <item x="26"/>
        <item x="27"/>
        <item x="28"/>
        <item x="29"/>
        <item x="30"/>
        <item x="31"/>
        <item x="11"/>
        <item x="10"/>
        <item x="32"/>
        <item x="12"/>
        <item x="33"/>
        <item x="34"/>
        <item x="35"/>
        <item x="36"/>
        <item x="37"/>
        <item x="38"/>
        <item x="13"/>
        <item x="39"/>
        <item x="40"/>
        <item x="41"/>
        <item x="42"/>
        <item x="9"/>
        <item x="8"/>
        <item x="1"/>
        <item x="7"/>
        <item x="2"/>
        <item h="1" x="43"/>
      </items>
    </pivotField>
    <pivotField dataField="1" compact="0" outline="0" showAll="0"/>
    <pivotField name="CAPITULO"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8">
        <item n="1000" x="3"/>
        <item n="2000" x="0"/>
        <item n="3000" x="1"/>
        <item n="4000" x="2"/>
        <item n="5000" x="5"/>
        <item n="6000" x="4"/>
        <item x="6"/>
        <item t="default"/>
      </items>
    </pivotField>
  </pivotFields>
  <rowFields count="2">
    <field x="1"/>
    <field x="0"/>
  </rowFields>
  <rowItems count="44">
    <i>
      <x/>
      <x v="38"/>
    </i>
    <i>
      <x v="1"/>
      <x v="39"/>
    </i>
    <i>
      <x v="2"/>
      <x v="41"/>
    </i>
    <i>
      <x v="3"/>
      <x v="3"/>
    </i>
    <i>
      <x v="4"/>
      <x v="11"/>
    </i>
    <i>
      <x v="5"/>
      <x v="40"/>
    </i>
    <i>
      <x v="6"/>
      <x v="36"/>
    </i>
    <i>
      <x v="7"/>
      <x v="35"/>
    </i>
    <i>
      <x v="8"/>
      <x v="42"/>
    </i>
    <i>
      <x v="9"/>
      <x v="9"/>
    </i>
    <i>
      <x v="10"/>
      <x v="4"/>
    </i>
    <i>
      <x v="11"/>
      <x v="37"/>
    </i>
    <i>
      <x v="12"/>
      <x v="33"/>
    </i>
    <i>
      <x v="13"/>
      <x v="31"/>
    </i>
    <i>
      <x v="14"/>
      <x v="22"/>
    </i>
    <i>
      <x v="15"/>
      <x v="26"/>
    </i>
    <i>
      <x v="16"/>
      <x v="10"/>
    </i>
    <i>
      <x v="17"/>
      <x v="15"/>
    </i>
    <i>
      <x v="18"/>
      <x v="14"/>
    </i>
    <i>
      <x v="19"/>
      <x/>
    </i>
    <i>
      <x v="20"/>
      <x v="18"/>
    </i>
    <i>
      <x v="21"/>
      <x v="27"/>
    </i>
    <i>
      <x v="22"/>
      <x v="19"/>
    </i>
    <i>
      <x v="23"/>
      <x v="8"/>
    </i>
    <i>
      <x v="24"/>
      <x v="13"/>
    </i>
    <i>
      <x v="25"/>
      <x v="17"/>
    </i>
    <i>
      <x v="26"/>
      <x v="6"/>
    </i>
    <i>
      <x v="27"/>
      <x v="12"/>
    </i>
    <i>
      <x v="28"/>
      <x v="21"/>
    </i>
    <i>
      <x v="29"/>
      <x v="32"/>
    </i>
    <i>
      <x v="30"/>
      <x v="25"/>
    </i>
    <i>
      <x v="31"/>
      <x v="1"/>
    </i>
    <i>
      <x v="32"/>
      <x v="20"/>
    </i>
    <i>
      <x v="33"/>
      <x v="23"/>
    </i>
    <i>
      <x v="34"/>
      <x v="34"/>
    </i>
    <i>
      <x v="35"/>
      <x v="16"/>
    </i>
    <i>
      <x v="36"/>
      <x v="7"/>
    </i>
    <i>
      <x v="37"/>
      <x v="2"/>
    </i>
    <i>
      <x v="38"/>
      <x v="28"/>
    </i>
    <i>
      <x v="39"/>
      <x v="5"/>
    </i>
    <i>
      <x v="40"/>
      <x v="29"/>
    </i>
    <i>
      <x v="41"/>
      <x v="30"/>
    </i>
    <i>
      <x v="42"/>
      <x v="24"/>
    </i>
    <i t="grand">
      <x/>
    </i>
  </rowItems>
  <colFields count="1">
    <field x="11"/>
  </colFields>
  <colItems count="7">
    <i>
      <x/>
    </i>
    <i>
      <x v="1"/>
    </i>
    <i>
      <x v="2"/>
    </i>
    <i>
      <x v="3"/>
    </i>
    <i>
      <x v="4"/>
    </i>
    <i>
      <x v="5"/>
    </i>
    <i t="grand">
      <x/>
    </i>
  </colItems>
  <dataFields count="1">
    <dataField name="Suma de IMPORTE" fld="2" baseField="0" baseItem="40" numFmtId="43"/>
  </dataFields>
  <formats count="49">
    <format dxfId="54">
      <pivotArea outline="0" fieldPosition="0">
        <references count="2">
          <reference field="0" count="43" selected="0">
            <x v="0"/>
            <x v="1"/>
            <x v="2"/>
            <x v="3"/>
            <x v="4"/>
            <x v="5"/>
            <x v="6"/>
            <x v="7"/>
            <x v="8"/>
            <x v="9"/>
            <x v="10"/>
            <x v="11"/>
            <x v="12"/>
            <x v="13"/>
            <x v="14"/>
            <x v="15"/>
            <x v="16"/>
            <x v="17"/>
            <x v="18"/>
            <x v="19"/>
            <x v="20"/>
            <x v="21"/>
            <x v="22"/>
            <x v="23"/>
            <x v="24"/>
            <x v="25"/>
            <x v="26"/>
            <x v="27"/>
            <x v="28"/>
            <x v="29"/>
            <x v="30"/>
            <x v="31"/>
            <x v="32"/>
            <x v="33"/>
            <x v="34"/>
            <x v="35"/>
            <x v="36"/>
            <x v="37"/>
            <x v="38"/>
            <x v="39"/>
            <x v="40"/>
            <x v="41"/>
            <x v="42"/>
          </reference>
          <reference field="1" count="0" selected="0"/>
        </references>
      </pivotArea>
    </format>
    <format dxfId="53">
      <pivotArea dataOnly="0" labelOnly="1" outline="0" fieldPosition="0">
        <references count="1">
          <reference field="1" count="0"/>
        </references>
      </pivotArea>
    </format>
    <format dxfId="52">
      <pivotArea dataOnly="0" labelOnly="1" outline="0" fieldPosition="0">
        <references count="2">
          <reference field="0" count="1">
            <x v="38"/>
          </reference>
          <reference field="1" count="1" selected="0">
            <x v="0"/>
          </reference>
        </references>
      </pivotArea>
    </format>
    <format dxfId="51">
      <pivotArea dataOnly="0" labelOnly="1" outline="0" fieldPosition="0">
        <references count="2">
          <reference field="0" count="1">
            <x v="39"/>
          </reference>
          <reference field="1" count="1" selected="0">
            <x v="1"/>
          </reference>
        </references>
      </pivotArea>
    </format>
    <format dxfId="50">
      <pivotArea dataOnly="0" labelOnly="1" outline="0" fieldPosition="0">
        <references count="2">
          <reference field="0" count="1">
            <x v="41"/>
          </reference>
          <reference field="1" count="1" selected="0">
            <x v="2"/>
          </reference>
        </references>
      </pivotArea>
    </format>
    <format dxfId="49">
      <pivotArea dataOnly="0" labelOnly="1" outline="0" fieldPosition="0">
        <references count="2">
          <reference field="0" count="1">
            <x v="3"/>
          </reference>
          <reference field="1" count="1" selected="0">
            <x v="3"/>
          </reference>
        </references>
      </pivotArea>
    </format>
    <format dxfId="48">
      <pivotArea dataOnly="0" labelOnly="1" outline="0" fieldPosition="0">
        <references count="2">
          <reference field="0" count="1">
            <x v="11"/>
          </reference>
          <reference field="1" count="1" selected="0">
            <x v="4"/>
          </reference>
        </references>
      </pivotArea>
    </format>
    <format dxfId="47">
      <pivotArea dataOnly="0" labelOnly="1" outline="0" fieldPosition="0">
        <references count="2">
          <reference field="0" count="1">
            <x v="40"/>
          </reference>
          <reference field="1" count="1" selected="0">
            <x v="5"/>
          </reference>
        </references>
      </pivotArea>
    </format>
    <format dxfId="46">
      <pivotArea dataOnly="0" labelOnly="1" outline="0" fieldPosition="0">
        <references count="2">
          <reference field="0" count="1">
            <x v="36"/>
          </reference>
          <reference field="1" count="1" selected="0">
            <x v="6"/>
          </reference>
        </references>
      </pivotArea>
    </format>
    <format dxfId="45">
      <pivotArea dataOnly="0" labelOnly="1" outline="0" fieldPosition="0">
        <references count="2">
          <reference field="0" count="1">
            <x v="35"/>
          </reference>
          <reference field="1" count="1" selected="0">
            <x v="7"/>
          </reference>
        </references>
      </pivotArea>
    </format>
    <format dxfId="44">
      <pivotArea dataOnly="0" labelOnly="1" outline="0" fieldPosition="0">
        <references count="2">
          <reference field="0" count="1">
            <x v="42"/>
          </reference>
          <reference field="1" count="1" selected="0">
            <x v="8"/>
          </reference>
        </references>
      </pivotArea>
    </format>
    <format dxfId="43">
      <pivotArea dataOnly="0" labelOnly="1" outline="0" fieldPosition="0">
        <references count="2">
          <reference field="0" count="1">
            <x v="9"/>
          </reference>
          <reference field="1" count="1" selected="0">
            <x v="9"/>
          </reference>
        </references>
      </pivotArea>
    </format>
    <format dxfId="42">
      <pivotArea dataOnly="0" labelOnly="1" outline="0" fieldPosition="0">
        <references count="2">
          <reference field="0" count="1">
            <x v="4"/>
          </reference>
          <reference field="1" count="1" selected="0">
            <x v="10"/>
          </reference>
        </references>
      </pivotArea>
    </format>
    <format dxfId="41">
      <pivotArea dataOnly="0" labelOnly="1" outline="0" fieldPosition="0">
        <references count="2">
          <reference field="0" count="1">
            <x v="37"/>
          </reference>
          <reference field="1" count="1" selected="0">
            <x v="11"/>
          </reference>
        </references>
      </pivotArea>
    </format>
    <format dxfId="40">
      <pivotArea dataOnly="0" labelOnly="1" outline="0" fieldPosition="0">
        <references count="2">
          <reference field="0" count="1">
            <x v="33"/>
          </reference>
          <reference field="1" count="1" selected="0">
            <x v="12"/>
          </reference>
        </references>
      </pivotArea>
    </format>
    <format dxfId="39">
      <pivotArea dataOnly="0" labelOnly="1" outline="0" fieldPosition="0">
        <references count="2">
          <reference field="0" count="1">
            <x v="31"/>
          </reference>
          <reference field="1" count="1" selected="0">
            <x v="13"/>
          </reference>
        </references>
      </pivotArea>
    </format>
    <format dxfId="38">
      <pivotArea dataOnly="0" labelOnly="1" outline="0" fieldPosition="0">
        <references count="2">
          <reference field="0" count="1">
            <x v="22"/>
          </reference>
          <reference field="1" count="1" selected="0">
            <x v="14"/>
          </reference>
        </references>
      </pivotArea>
    </format>
    <format dxfId="37">
      <pivotArea dataOnly="0" labelOnly="1" outline="0" fieldPosition="0">
        <references count="2">
          <reference field="0" count="1">
            <x v="26"/>
          </reference>
          <reference field="1" count="1" selected="0">
            <x v="15"/>
          </reference>
        </references>
      </pivotArea>
    </format>
    <format dxfId="36">
      <pivotArea dataOnly="0" labelOnly="1" outline="0" fieldPosition="0">
        <references count="2">
          <reference field="0" count="1">
            <x v="10"/>
          </reference>
          <reference field="1" count="1" selected="0">
            <x v="16"/>
          </reference>
        </references>
      </pivotArea>
    </format>
    <format dxfId="35">
      <pivotArea dataOnly="0" labelOnly="1" outline="0" fieldPosition="0">
        <references count="2">
          <reference field="0" count="1">
            <x v="15"/>
          </reference>
          <reference field="1" count="1" selected="0">
            <x v="17"/>
          </reference>
        </references>
      </pivotArea>
    </format>
    <format dxfId="34">
      <pivotArea dataOnly="0" labelOnly="1" outline="0" fieldPosition="0">
        <references count="2">
          <reference field="0" count="1">
            <x v="14"/>
          </reference>
          <reference field="1" count="1" selected="0">
            <x v="18"/>
          </reference>
        </references>
      </pivotArea>
    </format>
    <format dxfId="33">
      <pivotArea dataOnly="0" labelOnly="1" outline="0" fieldPosition="0">
        <references count="2">
          <reference field="0" count="1">
            <x v="0"/>
          </reference>
          <reference field="1" count="1" selected="0">
            <x v="19"/>
          </reference>
        </references>
      </pivotArea>
    </format>
    <format dxfId="32">
      <pivotArea dataOnly="0" labelOnly="1" outline="0" fieldPosition="0">
        <references count="2">
          <reference field="0" count="1">
            <x v="18"/>
          </reference>
          <reference field="1" count="1" selected="0">
            <x v="20"/>
          </reference>
        </references>
      </pivotArea>
    </format>
    <format dxfId="31">
      <pivotArea dataOnly="0" labelOnly="1" outline="0" fieldPosition="0">
        <references count="2">
          <reference field="0" count="1">
            <x v="27"/>
          </reference>
          <reference field="1" count="1" selected="0">
            <x v="21"/>
          </reference>
        </references>
      </pivotArea>
    </format>
    <format dxfId="30">
      <pivotArea dataOnly="0" labelOnly="1" outline="0" fieldPosition="0">
        <references count="2">
          <reference field="0" count="1">
            <x v="19"/>
          </reference>
          <reference field="1" count="1" selected="0">
            <x v="22"/>
          </reference>
        </references>
      </pivotArea>
    </format>
    <format dxfId="29">
      <pivotArea dataOnly="0" labelOnly="1" outline="0" fieldPosition="0">
        <references count="2">
          <reference field="0" count="1">
            <x v="8"/>
          </reference>
          <reference field="1" count="1" selected="0">
            <x v="23"/>
          </reference>
        </references>
      </pivotArea>
    </format>
    <format dxfId="28">
      <pivotArea dataOnly="0" labelOnly="1" outline="0" fieldPosition="0">
        <references count="2">
          <reference field="0" count="1">
            <x v="13"/>
          </reference>
          <reference field="1" count="1" selected="0">
            <x v="24"/>
          </reference>
        </references>
      </pivotArea>
    </format>
    <format dxfId="27">
      <pivotArea dataOnly="0" labelOnly="1" outline="0" fieldPosition="0">
        <references count="2">
          <reference field="0" count="1">
            <x v="17"/>
          </reference>
          <reference field="1" count="1" selected="0">
            <x v="25"/>
          </reference>
        </references>
      </pivotArea>
    </format>
    <format dxfId="26">
      <pivotArea dataOnly="0" labelOnly="1" outline="0" fieldPosition="0">
        <references count="2">
          <reference field="0" count="1">
            <x v="6"/>
          </reference>
          <reference field="1" count="1" selected="0">
            <x v="26"/>
          </reference>
        </references>
      </pivotArea>
    </format>
    <format dxfId="25">
      <pivotArea dataOnly="0" labelOnly="1" outline="0" fieldPosition="0">
        <references count="2">
          <reference field="0" count="1">
            <x v="12"/>
          </reference>
          <reference field="1" count="1" selected="0">
            <x v="27"/>
          </reference>
        </references>
      </pivotArea>
    </format>
    <format dxfId="24">
      <pivotArea dataOnly="0" labelOnly="1" outline="0" fieldPosition="0">
        <references count="2">
          <reference field="0" count="1">
            <x v="21"/>
          </reference>
          <reference field="1" count="1" selected="0">
            <x v="28"/>
          </reference>
        </references>
      </pivotArea>
    </format>
    <format dxfId="23">
      <pivotArea dataOnly="0" labelOnly="1" outline="0" fieldPosition="0">
        <references count="2">
          <reference field="0" count="1">
            <x v="32"/>
          </reference>
          <reference field="1" count="1" selected="0">
            <x v="29"/>
          </reference>
        </references>
      </pivotArea>
    </format>
    <format dxfId="22">
      <pivotArea dataOnly="0" labelOnly="1" outline="0" fieldPosition="0">
        <references count="2">
          <reference field="0" count="1">
            <x v="25"/>
          </reference>
          <reference field="1" count="1" selected="0">
            <x v="30"/>
          </reference>
        </references>
      </pivotArea>
    </format>
    <format dxfId="21">
      <pivotArea dataOnly="0" labelOnly="1" outline="0" fieldPosition="0">
        <references count="2">
          <reference field="0" count="1">
            <x v="1"/>
          </reference>
          <reference field="1" count="1" selected="0">
            <x v="31"/>
          </reference>
        </references>
      </pivotArea>
    </format>
    <format dxfId="20">
      <pivotArea dataOnly="0" labelOnly="1" outline="0" fieldPosition="0">
        <references count="2">
          <reference field="0" count="1">
            <x v="20"/>
          </reference>
          <reference field="1" count="1" selected="0">
            <x v="32"/>
          </reference>
        </references>
      </pivotArea>
    </format>
    <format dxfId="19">
      <pivotArea dataOnly="0" labelOnly="1" outline="0" fieldPosition="0">
        <references count="2">
          <reference field="0" count="1">
            <x v="23"/>
          </reference>
          <reference field="1" count="1" selected="0">
            <x v="33"/>
          </reference>
        </references>
      </pivotArea>
    </format>
    <format dxfId="18">
      <pivotArea dataOnly="0" labelOnly="1" outline="0" fieldPosition="0">
        <references count="2">
          <reference field="0" count="1">
            <x v="34"/>
          </reference>
          <reference field="1" count="1" selected="0">
            <x v="34"/>
          </reference>
        </references>
      </pivotArea>
    </format>
    <format dxfId="17">
      <pivotArea dataOnly="0" labelOnly="1" outline="0" fieldPosition="0">
        <references count="2">
          <reference field="0" count="1">
            <x v="16"/>
          </reference>
          <reference field="1" count="1" selected="0">
            <x v="35"/>
          </reference>
        </references>
      </pivotArea>
    </format>
    <format dxfId="16">
      <pivotArea dataOnly="0" labelOnly="1" outline="0" fieldPosition="0">
        <references count="2">
          <reference field="0" count="1">
            <x v="7"/>
          </reference>
          <reference field="1" count="1" selected="0">
            <x v="36"/>
          </reference>
        </references>
      </pivotArea>
    </format>
    <format dxfId="15">
      <pivotArea dataOnly="0" labelOnly="1" outline="0" fieldPosition="0">
        <references count="2">
          <reference field="0" count="1">
            <x v="2"/>
          </reference>
          <reference field="1" count="1" selected="0">
            <x v="37"/>
          </reference>
        </references>
      </pivotArea>
    </format>
    <format dxfId="14">
      <pivotArea dataOnly="0" labelOnly="1" outline="0" fieldPosition="0">
        <references count="2">
          <reference field="0" count="1">
            <x v="28"/>
          </reference>
          <reference field="1" count="1" selected="0">
            <x v="38"/>
          </reference>
        </references>
      </pivotArea>
    </format>
    <format dxfId="13">
      <pivotArea dataOnly="0" labelOnly="1" outline="0" fieldPosition="0">
        <references count="2">
          <reference field="0" count="1">
            <x v="5"/>
          </reference>
          <reference field="1" count="1" selected="0">
            <x v="39"/>
          </reference>
        </references>
      </pivotArea>
    </format>
    <format dxfId="12">
      <pivotArea dataOnly="0" labelOnly="1" outline="0" fieldPosition="0">
        <references count="2">
          <reference field="0" count="1">
            <x v="29"/>
          </reference>
          <reference field="1" count="1" selected="0">
            <x v="40"/>
          </reference>
        </references>
      </pivotArea>
    </format>
    <format dxfId="11">
      <pivotArea dataOnly="0" labelOnly="1" outline="0" fieldPosition="0">
        <references count="2">
          <reference field="0" count="1">
            <x v="30"/>
          </reference>
          <reference field="1" count="1" selected="0">
            <x v="41"/>
          </reference>
        </references>
      </pivotArea>
    </format>
    <format dxfId="10">
      <pivotArea dataOnly="0" labelOnly="1" outline="0" fieldPosition="0">
        <references count="2">
          <reference field="0" count="1">
            <x v="24"/>
          </reference>
          <reference field="1" count="1" selected="0">
            <x v="42"/>
          </reference>
        </references>
      </pivotArea>
    </format>
    <format dxfId="9">
      <pivotArea field="1" type="button" dataOnly="0" labelOnly="1" outline="0" axis="axisRow" fieldPosition="0"/>
    </format>
    <format dxfId="8">
      <pivotArea field="0" type="button" dataOnly="0" labelOnly="1" outline="0" axis="axisRow" fieldPosition="1"/>
    </format>
    <format dxfId="7">
      <pivotArea dataOnly="0" labelOnly="1" outline="0" fieldPosition="0">
        <references count="1">
          <reference field="11" count="6">
            <x v="0"/>
            <x v="1"/>
            <x v="2"/>
            <x v="3"/>
            <x v="4"/>
            <x v="5"/>
          </reference>
        </references>
      </pivotArea>
    </format>
    <format dxfId="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dimension ref="A1:Z2551"/>
  <sheetViews>
    <sheetView zoomScale="90" zoomScaleNormal="90" workbookViewId="0">
      <pane ySplit="3" topLeftCell="A4" activePane="bottomLeft" state="frozenSplit"/>
      <selection pane="bottomLeft" activeCell="D2554" sqref="D2554"/>
    </sheetView>
  </sheetViews>
  <sheetFormatPr baseColWidth="10" defaultRowHeight="15"/>
  <cols>
    <col min="1" max="1" width="24.7109375" style="5" customWidth="1"/>
    <col min="2" max="2" width="67" style="1" customWidth="1"/>
    <col min="3" max="3" width="41" style="12" customWidth="1"/>
    <col min="4" max="4" width="32.42578125" style="1" customWidth="1"/>
    <col min="5" max="5" width="16.42578125" style="213" customWidth="1"/>
    <col min="6" max="6" width="22.5703125" style="7" customWidth="1"/>
    <col min="7" max="7" width="15.7109375" style="5" customWidth="1"/>
    <col min="8" max="8" width="11.5703125" style="180" customWidth="1"/>
    <col min="9" max="9" width="11.5703125" style="162" customWidth="1"/>
    <col min="10" max="11" width="11.5703125" customWidth="1"/>
    <col min="12" max="12" width="11.42578125" customWidth="1"/>
    <col min="13" max="13" width="11.42578125" style="5" customWidth="1"/>
    <col min="14" max="15" width="11.42578125" customWidth="1"/>
    <col min="16" max="16" width="5.5703125" style="225" customWidth="1"/>
    <col min="17" max="17" width="26.85546875" style="261" customWidth="1"/>
    <col min="18" max="18" width="16.28515625" style="225" customWidth="1"/>
    <col min="19" max="19" width="77.140625" style="260" customWidth="1"/>
    <col min="20" max="20" width="11.42578125" style="225"/>
    <col min="21" max="21" width="9.85546875" style="291" customWidth="1"/>
    <col min="22" max="22" width="14.140625" style="292" customWidth="1"/>
    <col min="23" max="23" width="11.42578125" style="162"/>
    <col min="24" max="24" width="54.140625" customWidth="1"/>
    <col min="25" max="25" width="34.85546875" customWidth="1"/>
  </cols>
  <sheetData>
    <row r="1" spans="1:26" ht="95.25" customHeight="1">
      <c r="F1" s="7">
        <f>SUBTOTAL(9,F4:F4978)</f>
        <v>1335433.3199999998</v>
      </c>
      <c r="G1" s="7"/>
      <c r="J1" s="7"/>
      <c r="R1" s="290"/>
    </row>
    <row r="2" spans="1:26" ht="19.5" customHeight="1">
      <c r="B2" s="256" t="e">
        <f>VLOOKUP($A2,CUENTACATALOGO!$A$2:$B$2999,2,0)</f>
        <v>#N/A</v>
      </c>
      <c r="D2" s="256" t="e">
        <f>VLOOKUP(E2,CATALOGOS!$D$2:$E$100,2,0)</f>
        <v>#N/A</v>
      </c>
      <c r="G2" s="257" t="e">
        <f>VALUE(LEFT($A2,1))</f>
        <v>#VALUE!</v>
      </c>
      <c r="H2" s="295" t="e">
        <f>VALUE(RIGHT(E2,3))</f>
        <v>#VALUE!</v>
      </c>
      <c r="I2" s="258" t="str">
        <f>MID($E2,8,1)</f>
        <v/>
      </c>
      <c r="J2" s="257" t="e">
        <f>VLOOKUP($C2,CATALOGOS!$Z$2:$AB$10,3,0)</f>
        <v>#N/A</v>
      </c>
      <c r="K2">
        <v>31111</v>
      </c>
      <c r="L2" s="215" t="e">
        <f>VLOOKUP($C2,CATALOGOS!$Z$2:$AB$10,2,0)</f>
        <v>#N/A</v>
      </c>
      <c r="N2" s="215" t="e">
        <f>VLOOKUP(MID($A2,7,3),CATALOGOS!$AQ$2:$AR$2000,2,0)</f>
        <v>#N/A</v>
      </c>
      <c r="O2" s="215" t="str">
        <f>LEFT($A2,3)</f>
        <v/>
      </c>
      <c r="P2" s="296" t="str">
        <f>MID($A2,1,3)</f>
        <v/>
      </c>
      <c r="Q2" s="297" t="e">
        <f>VLOOKUP($P2,CALCULOS!$C$6:$D$2330,2,0)</f>
        <v>#N/A</v>
      </c>
      <c r="R2" s="298" t="str">
        <f>MID($A2,1,9)</f>
        <v/>
      </c>
      <c r="S2" s="299" t="e">
        <f>VLOOKUP($R2,CALCULOS!$C$6:$D$2330,2,0)</f>
        <v>#N/A</v>
      </c>
      <c r="U2" s="300" t="str">
        <f>CONCATENATE(MID($R2,7,2),"00")</f>
        <v>00</v>
      </c>
      <c r="V2" s="301" t="e">
        <f>IF($J2="2 5","E","NE")</f>
        <v>#N/A</v>
      </c>
    </row>
    <row r="3" spans="1:26" s="8" customFormat="1" ht="42" customHeight="1">
      <c r="A3" s="10" t="s">
        <v>0</v>
      </c>
      <c r="B3" s="9" t="s">
        <v>433</v>
      </c>
      <c r="C3" s="13" t="s">
        <v>1</v>
      </c>
      <c r="D3" s="9" t="s">
        <v>440</v>
      </c>
      <c r="E3" s="214" t="s">
        <v>441</v>
      </c>
      <c r="F3" s="11" t="s">
        <v>2</v>
      </c>
      <c r="G3" s="11" t="s">
        <v>434</v>
      </c>
      <c r="H3" s="10" t="s">
        <v>695</v>
      </c>
      <c r="I3" s="163" t="s">
        <v>696</v>
      </c>
      <c r="J3" s="176" t="s">
        <v>2679</v>
      </c>
      <c r="K3" s="10" t="s">
        <v>757</v>
      </c>
      <c r="L3" s="10" t="s">
        <v>760</v>
      </c>
      <c r="M3" s="10" t="s">
        <v>766</v>
      </c>
      <c r="N3" s="255" t="s">
        <v>3027</v>
      </c>
      <c r="O3" s="8" t="s">
        <v>6602</v>
      </c>
      <c r="P3" s="293" t="s">
        <v>6744</v>
      </c>
      <c r="Q3" s="262" t="s">
        <v>6745</v>
      </c>
      <c r="R3" s="293" t="s">
        <v>6746</v>
      </c>
      <c r="S3" s="262" t="s">
        <v>6747</v>
      </c>
      <c r="T3" s="293" t="s">
        <v>6748</v>
      </c>
      <c r="U3" s="293" t="s">
        <v>6749</v>
      </c>
      <c r="V3" s="294" t="s">
        <v>6915</v>
      </c>
    </row>
    <row r="4" spans="1:26" hidden="1">
      <c r="A4" s="254" t="s">
        <v>3205</v>
      </c>
      <c r="B4" s="254" t="s">
        <v>3315</v>
      </c>
      <c r="C4" s="309" t="s">
        <v>3</v>
      </c>
      <c r="D4" s="254" t="s">
        <v>2576</v>
      </c>
      <c r="E4" s="310" t="s">
        <v>8190</v>
      </c>
      <c r="F4" s="311">
        <v>430900.39</v>
      </c>
      <c r="G4" s="311">
        <v>1</v>
      </c>
      <c r="H4" s="254">
        <v>152</v>
      </c>
      <c r="I4" s="254" t="s">
        <v>688</v>
      </c>
      <c r="J4" s="254" t="s">
        <v>6351</v>
      </c>
      <c r="K4" s="254">
        <v>31111</v>
      </c>
      <c r="L4" s="254">
        <v>100</v>
      </c>
      <c r="M4" s="254"/>
      <c r="N4" s="254" t="s">
        <v>3054</v>
      </c>
      <c r="O4" s="254" t="s">
        <v>2585</v>
      </c>
      <c r="P4" s="312" t="s">
        <v>2585</v>
      </c>
      <c r="Q4" s="313" t="s">
        <v>519</v>
      </c>
      <c r="R4" s="312" t="s">
        <v>6654</v>
      </c>
      <c r="S4" s="313" t="s">
        <v>3315</v>
      </c>
      <c r="T4" s="314"/>
      <c r="U4" s="314" t="s">
        <v>6854</v>
      </c>
      <c r="V4" s="312" t="s">
        <v>6750</v>
      </c>
      <c r="W4" s="254"/>
      <c r="X4" s="315"/>
      <c r="Z4" s="7"/>
    </row>
    <row r="5" spans="1:26" hidden="1">
      <c r="A5" s="254" t="s">
        <v>3209</v>
      </c>
      <c r="B5" s="254" t="s">
        <v>3363</v>
      </c>
      <c r="C5" s="309" t="s">
        <v>3</v>
      </c>
      <c r="D5" s="254" t="s">
        <v>2576</v>
      </c>
      <c r="E5" s="310" t="s">
        <v>8190</v>
      </c>
      <c r="F5" s="311">
        <v>22392.29</v>
      </c>
      <c r="G5" s="311">
        <v>1</v>
      </c>
      <c r="H5" s="254">
        <v>152</v>
      </c>
      <c r="I5" s="254" t="s">
        <v>688</v>
      </c>
      <c r="J5" s="254" t="s">
        <v>6351</v>
      </c>
      <c r="K5" s="254">
        <v>31111</v>
      </c>
      <c r="L5" s="254">
        <v>100</v>
      </c>
      <c r="M5" s="254"/>
      <c r="N5" s="254" t="s">
        <v>3054</v>
      </c>
      <c r="O5" s="254" t="s">
        <v>2587</v>
      </c>
      <c r="P5" s="312" t="s">
        <v>2587</v>
      </c>
      <c r="Q5" s="313" t="s">
        <v>520</v>
      </c>
      <c r="R5" s="312" t="s">
        <v>6690</v>
      </c>
      <c r="S5" s="313" t="s">
        <v>3363</v>
      </c>
      <c r="T5" s="314"/>
      <c r="U5" s="314" t="s">
        <v>6867</v>
      </c>
      <c r="V5" s="312" t="s">
        <v>6750</v>
      </c>
      <c r="W5" s="254"/>
      <c r="X5" s="315"/>
      <c r="Z5" s="7"/>
    </row>
    <row r="6" spans="1:26" hidden="1">
      <c r="A6" s="254" t="s">
        <v>3229</v>
      </c>
      <c r="B6" s="254" t="s">
        <v>3397</v>
      </c>
      <c r="C6" s="309" t="s">
        <v>3</v>
      </c>
      <c r="D6" s="254" t="s">
        <v>2576</v>
      </c>
      <c r="E6" s="310" t="s">
        <v>8190</v>
      </c>
      <c r="F6" s="311">
        <v>3582794.62</v>
      </c>
      <c r="G6" s="311">
        <v>1</v>
      </c>
      <c r="H6" s="254">
        <v>152</v>
      </c>
      <c r="I6" s="254" t="s">
        <v>688</v>
      </c>
      <c r="J6" s="254" t="s">
        <v>6351</v>
      </c>
      <c r="K6" s="254">
        <v>31111</v>
      </c>
      <c r="L6" s="254">
        <v>100</v>
      </c>
      <c r="M6" s="254"/>
      <c r="N6" s="254" t="s">
        <v>3054</v>
      </c>
      <c r="O6" s="254" t="s">
        <v>2587</v>
      </c>
      <c r="P6" s="312" t="s">
        <v>2587</v>
      </c>
      <c r="Q6" s="313" t="s">
        <v>520</v>
      </c>
      <c r="R6" s="312" t="s">
        <v>6708</v>
      </c>
      <c r="S6" s="313" t="s">
        <v>3397</v>
      </c>
      <c r="T6" s="314"/>
      <c r="U6" s="314" t="s">
        <v>6865</v>
      </c>
      <c r="V6" s="312" t="s">
        <v>6750</v>
      </c>
      <c r="W6" s="254"/>
      <c r="X6" s="315"/>
      <c r="Z6" s="7"/>
    </row>
    <row r="7" spans="1:26" hidden="1">
      <c r="A7" s="254" t="s">
        <v>4754</v>
      </c>
      <c r="B7" s="254" t="s">
        <v>3402</v>
      </c>
      <c r="C7" s="309" t="s">
        <v>3</v>
      </c>
      <c r="D7" s="254" t="s">
        <v>2576</v>
      </c>
      <c r="E7" s="310" t="s">
        <v>8190</v>
      </c>
      <c r="F7" s="311">
        <v>78473.5</v>
      </c>
      <c r="G7" s="311">
        <v>1</v>
      </c>
      <c r="H7" s="254">
        <v>152</v>
      </c>
      <c r="I7" s="254" t="s">
        <v>688</v>
      </c>
      <c r="J7" s="254" t="s">
        <v>6351</v>
      </c>
      <c r="K7" s="254">
        <v>31111</v>
      </c>
      <c r="L7" s="254">
        <v>100</v>
      </c>
      <c r="M7" s="254"/>
      <c r="N7" s="254" t="s">
        <v>3054</v>
      </c>
      <c r="O7" s="254" t="s">
        <v>2587</v>
      </c>
      <c r="P7" s="312" t="s">
        <v>2587</v>
      </c>
      <c r="Q7" s="313" t="s">
        <v>520</v>
      </c>
      <c r="R7" s="312" t="s">
        <v>6712</v>
      </c>
      <c r="S7" s="313" t="s">
        <v>3402</v>
      </c>
      <c r="T7" s="314"/>
      <c r="U7" s="314" t="s">
        <v>6858</v>
      </c>
      <c r="V7" s="312" t="s">
        <v>6750</v>
      </c>
      <c r="W7" s="254"/>
      <c r="X7" s="315"/>
      <c r="Z7" s="7"/>
    </row>
    <row r="8" spans="1:26" hidden="1">
      <c r="A8" s="254" t="s">
        <v>5001</v>
      </c>
      <c r="B8" s="254" t="s">
        <v>395</v>
      </c>
      <c r="C8" s="309" t="s">
        <v>3</v>
      </c>
      <c r="D8" s="254" t="s">
        <v>2576</v>
      </c>
      <c r="E8" s="310" t="s">
        <v>8190</v>
      </c>
      <c r="F8" s="311">
        <v>37255</v>
      </c>
      <c r="G8" s="311">
        <v>1</v>
      </c>
      <c r="H8" s="254">
        <v>152</v>
      </c>
      <c r="I8" s="254" t="s">
        <v>688</v>
      </c>
      <c r="J8" s="254" t="s">
        <v>6351</v>
      </c>
      <c r="K8" s="254">
        <v>31111</v>
      </c>
      <c r="L8" s="254">
        <v>100</v>
      </c>
      <c r="M8" s="254"/>
      <c r="N8" s="254" t="s">
        <v>3028</v>
      </c>
      <c r="O8" s="254" t="s">
        <v>2588</v>
      </c>
      <c r="P8" s="312" t="s">
        <v>2588</v>
      </c>
      <c r="Q8" s="313" t="s">
        <v>521</v>
      </c>
      <c r="R8" s="312" t="s">
        <v>6718</v>
      </c>
      <c r="S8" s="313" t="s">
        <v>395</v>
      </c>
      <c r="T8" s="314"/>
      <c r="U8" s="314" t="s">
        <v>6857</v>
      </c>
      <c r="V8" s="312" t="s">
        <v>6750</v>
      </c>
      <c r="W8" s="254"/>
      <c r="X8" s="315"/>
      <c r="Z8" s="7"/>
    </row>
    <row r="9" spans="1:26" hidden="1">
      <c r="A9" s="254" t="s">
        <v>5001</v>
      </c>
      <c r="B9" s="254" t="s">
        <v>395</v>
      </c>
      <c r="C9" s="309" t="s">
        <v>3</v>
      </c>
      <c r="D9" s="254" t="s">
        <v>2576</v>
      </c>
      <c r="E9" s="310" t="s">
        <v>8190</v>
      </c>
      <c r="F9" s="311">
        <v>46589</v>
      </c>
      <c r="G9" s="311">
        <v>1</v>
      </c>
      <c r="H9" s="254">
        <v>152</v>
      </c>
      <c r="I9" s="254" t="s">
        <v>688</v>
      </c>
      <c r="J9" s="254" t="s">
        <v>6351</v>
      </c>
      <c r="K9" s="254">
        <v>31111</v>
      </c>
      <c r="L9" s="254">
        <v>100</v>
      </c>
      <c r="M9" s="254"/>
      <c r="N9" s="254" t="s">
        <v>3028</v>
      </c>
      <c r="O9" s="254" t="s">
        <v>2588</v>
      </c>
      <c r="P9" s="312" t="s">
        <v>2588</v>
      </c>
      <c r="Q9" s="313" t="s">
        <v>521</v>
      </c>
      <c r="R9" s="312" t="s">
        <v>6718</v>
      </c>
      <c r="S9" s="313" t="s">
        <v>395</v>
      </c>
      <c r="T9" s="314"/>
      <c r="U9" s="314" t="s">
        <v>6857</v>
      </c>
      <c r="V9" s="312" t="s">
        <v>6750</v>
      </c>
      <c r="W9" s="254"/>
      <c r="X9" s="315"/>
      <c r="Z9" s="7"/>
    </row>
    <row r="10" spans="1:26" hidden="1">
      <c r="A10" s="254" t="s">
        <v>5001</v>
      </c>
      <c r="B10" s="254" t="s">
        <v>395</v>
      </c>
      <c r="C10" s="309" t="s">
        <v>3</v>
      </c>
      <c r="D10" s="254" t="s">
        <v>2576</v>
      </c>
      <c r="E10" s="310" t="s">
        <v>8190</v>
      </c>
      <c r="F10" s="311">
        <v>83139.33</v>
      </c>
      <c r="G10" s="311">
        <v>1</v>
      </c>
      <c r="H10" s="254">
        <v>152</v>
      </c>
      <c r="I10" s="254" t="s">
        <v>688</v>
      </c>
      <c r="J10" s="254" t="s">
        <v>6351</v>
      </c>
      <c r="K10" s="254">
        <v>31111</v>
      </c>
      <c r="L10" s="254">
        <v>100</v>
      </c>
      <c r="M10" s="254"/>
      <c r="N10" s="254" t="s">
        <v>3028</v>
      </c>
      <c r="O10" s="254" t="s">
        <v>2588</v>
      </c>
      <c r="P10" s="312" t="s">
        <v>2588</v>
      </c>
      <c r="Q10" s="313" t="s">
        <v>521</v>
      </c>
      <c r="R10" s="312" t="s">
        <v>6718</v>
      </c>
      <c r="S10" s="313" t="s">
        <v>395</v>
      </c>
      <c r="T10" s="314"/>
      <c r="U10" s="314" t="s">
        <v>6857</v>
      </c>
      <c r="V10" s="312" t="s">
        <v>6750</v>
      </c>
      <c r="W10" s="254"/>
      <c r="X10" s="315"/>
      <c r="Z10" s="7"/>
    </row>
    <row r="11" spans="1:26" hidden="1">
      <c r="A11" s="254" t="s">
        <v>5001</v>
      </c>
      <c r="B11" s="254" t="s">
        <v>395</v>
      </c>
      <c r="C11" s="309" t="s">
        <v>3</v>
      </c>
      <c r="D11" s="254" t="s">
        <v>2576</v>
      </c>
      <c r="E11" s="310" t="s">
        <v>8190</v>
      </c>
      <c r="F11" s="311">
        <v>631232.32999999996</v>
      </c>
      <c r="G11" s="311">
        <v>1</v>
      </c>
      <c r="H11" s="254">
        <v>152</v>
      </c>
      <c r="I11" s="254" t="s">
        <v>688</v>
      </c>
      <c r="J11" s="254" t="s">
        <v>6351</v>
      </c>
      <c r="K11" s="254">
        <v>31111</v>
      </c>
      <c r="L11" s="254">
        <v>100</v>
      </c>
      <c r="M11" s="254"/>
      <c r="N11" s="254" t="s">
        <v>3028</v>
      </c>
      <c r="O11" s="254" t="s">
        <v>2588</v>
      </c>
      <c r="P11" s="312" t="s">
        <v>2588</v>
      </c>
      <c r="Q11" s="313" t="s">
        <v>521</v>
      </c>
      <c r="R11" s="312" t="s">
        <v>6718</v>
      </c>
      <c r="S11" s="313" t="s">
        <v>395</v>
      </c>
      <c r="T11" s="314"/>
      <c r="U11" s="314" t="s">
        <v>6857</v>
      </c>
      <c r="V11" s="312" t="s">
        <v>6750</v>
      </c>
      <c r="W11" s="254"/>
      <c r="X11" s="315"/>
      <c r="Z11" s="7"/>
    </row>
    <row r="12" spans="1:26" hidden="1">
      <c r="A12" s="254" t="s">
        <v>5001</v>
      </c>
      <c r="B12" s="254" t="s">
        <v>395</v>
      </c>
      <c r="C12" s="309" t="s">
        <v>3</v>
      </c>
      <c r="D12" s="254" t="s">
        <v>2576</v>
      </c>
      <c r="E12" s="310" t="s">
        <v>8190</v>
      </c>
      <c r="F12" s="311">
        <v>1412510.28</v>
      </c>
      <c r="G12" s="311">
        <v>1</v>
      </c>
      <c r="H12" s="254">
        <v>152</v>
      </c>
      <c r="I12" s="254" t="s">
        <v>688</v>
      </c>
      <c r="J12" s="254" t="s">
        <v>6351</v>
      </c>
      <c r="K12" s="254">
        <v>31111</v>
      </c>
      <c r="L12" s="254">
        <v>100</v>
      </c>
      <c r="M12" s="254"/>
      <c r="N12" s="254" t="s">
        <v>3028</v>
      </c>
      <c r="O12" s="254" t="s">
        <v>2588</v>
      </c>
      <c r="P12" s="312" t="s">
        <v>2588</v>
      </c>
      <c r="Q12" s="313" t="s">
        <v>521</v>
      </c>
      <c r="R12" s="312" t="s">
        <v>6718</v>
      </c>
      <c r="S12" s="313" t="s">
        <v>395</v>
      </c>
      <c r="T12" s="314"/>
      <c r="U12" s="314" t="s">
        <v>6857</v>
      </c>
      <c r="V12" s="312" t="s">
        <v>6750</v>
      </c>
      <c r="W12" s="254"/>
      <c r="X12" s="315"/>
      <c r="Z12" s="7"/>
    </row>
    <row r="13" spans="1:26" hidden="1">
      <c r="A13" s="254" t="s">
        <v>5001</v>
      </c>
      <c r="B13" s="254" t="s">
        <v>395</v>
      </c>
      <c r="C13" s="309" t="s">
        <v>3</v>
      </c>
      <c r="D13" s="254" t="s">
        <v>2576</v>
      </c>
      <c r="E13" s="310" t="s">
        <v>8190</v>
      </c>
      <c r="F13" s="311">
        <v>1636299.56</v>
      </c>
      <c r="G13" s="311">
        <v>1</v>
      </c>
      <c r="H13" s="254">
        <v>152</v>
      </c>
      <c r="I13" s="254" t="s">
        <v>688</v>
      </c>
      <c r="J13" s="254" t="s">
        <v>6351</v>
      </c>
      <c r="K13" s="254">
        <v>31111</v>
      </c>
      <c r="L13" s="254">
        <v>100</v>
      </c>
      <c r="M13" s="254"/>
      <c r="N13" s="254" t="s">
        <v>3028</v>
      </c>
      <c r="O13" s="254" t="s">
        <v>2588</v>
      </c>
      <c r="P13" s="312" t="s">
        <v>2588</v>
      </c>
      <c r="Q13" s="313" t="s">
        <v>521</v>
      </c>
      <c r="R13" s="312" t="s">
        <v>6718</v>
      </c>
      <c r="S13" s="313" t="s">
        <v>395</v>
      </c>
      <c r="T13" s="314"/>
      <c r="U13" s="314" t="s">
        <v>6857</v>
      </c>
      <c r="V13" s="312" t="s">
        <v>6750</v>
      </c>
      <c r="W13" s="254"/>
      <c r="X13" s="315"/>
      <c r="Z13" s="7"/>
    </row>
    <row r="14" spans="1:26" hidden="1">
      <c r="A14" s="254" t="s">
        <v>8255</v>
      </c>
      <c r="B14" s="254" t="s">
        <v>3292</v>
      </c>
      <c r="C14" s="309" t="s">
        <v>6</v>
      </c>
      <c r="D14" s="254" t="s">
        <v>8250</v>
      </c>
      <c r="E14" s="310" t="s">
        <v>8191</v>
      </c>
      <c r="F14" s="311">
        <v>254852</v>
      </c>
      <c r="G14" s="311">
        <v>1</v>
      </c>
      <c r="H14" s="254">
        <v>171</v>
      </c>
      <c r="I14" s="254" t="s">
        <v>688</v>
      </c>
      <c r="J14" s="254" t="s">
        <v>2589</v>
      </c>
      <c r="K14" s="254">
        <v>31111</v>
      </c>
      <c r="L14" s="254">
        <v>300</v>
      </c>
      <c r="M14" s="254"/>
      <c r="N14" s="254" t="s">
        <v>3054</v>
      </c>
      <c r="O14" s="254" t="s">
        <v>2585</v>
      </c>
      <c r="P14" s="312" t="s">
        <v>2585</v>
      </c>
      <c r="Q14" s="313" t="s">
        <v>519</v>
      </c>
      <c r="R14" s="312" t="s">
        <v>6640</v>
      </c>
      <c r="S14" s="313" t="s">
        <v>3292</v>
      </c>
      <c r="T14" s="314"/>
      <c r="U14" s="314" t="s">
        <v>6855</v>
      </c>
      <c r="V14" s="312" t="s">
        <v>688</v>
      </c>
      <c r="W14" s="254"/>
      <c r="X14" s="315"/>
      <c r="Z14" s="7"/>
    </row>
    <row r="15" spans="1:26" hidden="1">
      <c r="A15" s="254" t="s">
        <v>8256</v>
      </c>
      <c r="B15" s="254" t="s">
        <v>2172</v>
      </c>
      <c r="C15" s="309" t="s">
        <v>6</v>
      </c>
      <c r="D15" s="254" t="s">
        <v>8250</v>
      </c>
      <c r="E15" s="310" t="s">
        <v>8191</v>
      </c>
      <c r="F15" s="311">
        <v>356422</v>
      </c>
      <c r="G15" s="311">
        <v>1</v>
      </c>
      <c r="H15" s="254">
        <v>171</v>
      </c>
      <c r="I15" s="254" t="s">
        <v>688</v>
      </c>
      <c r="J15" s="254" t="s">
        <v>2589</v>
      </c>
      <c r="K15" s="254">
        <v>31111</v>
      </c>
      <c r="L15" s="254">
        <v>300</v>
      </c>
      <c r="M15" s="254"/>
      <c r="N15" s="254" t="s">
        <v>3054</v>
      </c>
      <c r="O15" s="254" t="s">
        <v>2585</v>
      </c>
      <c r="P15" s="312" t="s">
        <v>2585</v>
      </c>
      <c r="Q15" s="313" t="s">
        <v>519</v>
      </c>
      <c r="R15" s="312" t="s">
        <v>6642</v>
      </c>
      <c r="S15" s="313" t="s">
        <v>2172</v>
      </c>
      <c r="T15" s="314"/>
      <c r="U15" s="314" t="s">
        <v>6855</v>
      </c>
      <c r="V15" s="312" t="s">
        <v>688</v>
      </c>
      <c r="W15" s="254"/>
      <c r="X15" s="315"/>
      <c r="Z15" s="7"/>
    </row>
    <row r="16" spans="1:26" hidden="1">
      <c r="A16" s="254" t="s">
        <v>8257</v>
      </c>
      <c r="B16" s="254" t="s">
        <v>3323</v>
      </c>
      <c r="C16" s="309" t="s">
        <v>6</v>
      </c>
      <c r="D16" s="254" t="s">
        <v>8250</v>
      </c>
      <c r="E16" s="310" t="s">
        <v>8191</v>
      </c>
      <c r="F16" s="311">
        <v>3946468.17</v>
      </c>
      <c r="G16" s="311">
        <v>1</v>
      </c>
      <c r="H16" s="254">
        <v>171</v>
      </c>
      <c r="I16" s="254" t="s">
        <v>688</v>
      </c>
      <c r="J16" s="254" t="s">
        <v>2589</v>
      </c>
      <c r="K16" s="254">
        <v>31111</v>
      </c>
      <c r="L16" s="254">
        <v>300</v>
      </c>
      <c r="M16" s="254"/>
      <c r="N16" s="254" t="s">
        <v>3054</v>
      </c>
      <c r="O16" s="254" t="s">
        <v>2585</v>
      </c>
      <c r="P16" s="312" t="s">
        <v>2585</v>
      </c>
      <c r="Q16" s="313" t="s">
        <v>519</v>
      </c>
      <c r="R16" s="312" t="s">
        <v>6661</v>
      </c>
      <c r="S16" s="313" t="s">
        <v>3323</v>
      </c>
      <c r="T16" s="314"/>
      <c r="U16" s="314" t="s">
        <v>6860</v>
      </c>
      <c r="V16" s="312" t="s">
        <v>688</v>
      </c>
      <c r="W16" s="254"/>
      <c r="X16" s="315"/>
      <c r="Z16" s="7"/>
    </row>
    <row r="17" spans="1:26" hidden="1">
      <c r="A17" s="254" t="s">
        <v>8258</v>
      </c>
      <c r="B17" s="254" t="s">
        <v>3332</v>
      </c>
      <c r="C17" s="309" t="s">
        <v>6</v>
      </c>
      <c r="D17" s="254" t="s">
        <v>8250</v>
      </c>
      <c r="E17" s="310" t="s">
        <v>8191</v>
      </c>
      <c r="F17" s="311">
        <v>1175130.27</v>
      </c>
      <c r="G17" s="311">
        <v>1</v>
      </c>
      <c r="H17" s="254">
        <v>171</v>
      </c>
      <c r="I17" s="254" t="s">
        <v>688</v>
      </c>
      <c r="J17" s="254" t="s">
        <v>2589</v>
      </c>
      <c r="K17" s="254">
        <v>31111</v>
      </c>
      <c r="L17" s="254">
        <v>300</v>
      </c>
      <c r="M17" s="254"/>
      <c r="N17" s="254" t="s">
        <v>2850</v>
      </c>
      <c r="O17" s="254" t="s">
        <v>2585</v>
      </c>
      <c r="P17" s="312" t="s">
        <v>2585</v>
      </c>
      <c r="Q17" s="313" t="s">
        <v>519</v>
      </c>
      <c r="R17" s="312" t="s">
        <v>6666</v>
      </c>
      <c r="S17" s="313" t="s">
        <v>3332</v>
      </c>
      <c r="T17" s="314"/>
      <c r="U17" s="314" t="s">
        <v>6870</v>
      </c>
      <c r="V17" s="312" t="s">
        <v>688</v>
      </c>
      <c r="W17" s="254"/>
      <c r="X17" s="315"/>
      <c r="Z17" s="7"/>
    </row>
    <row r="18" spans="1:26" hidden="1">
      <c r="A18" s="254" t="s">
        <v>8258</v>
      </c>
      <c r="B18" s="254" t="s">
        <v>3332</v>
      </c>
      <c r="C18" s="309" t="s">
        <v>6</v>
      </c>
      <c r="D18" s="254" t="s">
        <v>8250</v>
      </c>
      <c r="E18" s="310" t="s">
        <v>8191</v>
      </c>
      <c r="F18" s="311">
        <v>120520</v>
      </c>
      <c r="G18" s="311">
        <v>1</v>
      </c>
      <c r="H18" s="254">
        <v>171</v>
      </c>
      <c r="I18" s="254" t="s">
        <v>688</v>
      </c>
      <c r="J18" s="254" t="s">
        <v>2589</v>
      </c>
      <c r="K18" s="254">
        <v>31111</v>
      </c>
      <c r="L18" s="254">
        <v>300</v>
      </c>
      <c r="M18" s="254"/>
      <c r="N18" s="254" t="s">
        <v>2850</v>
      </c>
      <c r="O18" s="254" t="s">
        <v>2585</v>
      </c>
      <c r="P18" s="312" t="s">
        <v>2585</v>
      </c>
      <c r="Q18" s="313" t="s">
        <v>519</v>
      </c>
      <c r="R18" s="312" t="s">
        <v>6666</v>
      </c>
      <c r="S18" s="313" t="s">
        <v>3332</v>
      </c>
      <c r="T18" s="314"/>
      <c r="U18" s="314" t="s">
        <v>6870</v>
      </c>
      <c r="V18" s="312" t="s">
        <v>688</v>
      </c>
      <c r="W18" s="254"/>
      <c r="X18" s="315"/>
      <c r="Z18" s="7"/>
    </row>
    <row r="19" spans="1:26" hidden="1">
      <c r="A19" s="254" t="s">
        <v>8258</v>
      </c>
      <c r="B19" s="254" t="s">
        <v>3332</v>
      </c>
      <c r="C19" s="309" t="s">
        <v>6</v>
      </c>
      <c r="D19" s="254" t="s">
        <v>8250</v>
      </c>
      <c r="E19" s="310" t="s">
        <v>8191</v>
      </c>
      <c r="F19" s="311">
        <v>232143.02</v>
      </c>
      <c r="G19" s="311">
        <v>1</v>
      </c>
      <c r="H19" s="254">
        <v>171</v>
      </c>
      <c r="I19" s="254" t="s">
        <v>688</v>
      </c>
      <c r="J19" s="254" t="s">
        <v>2589</v>
      </c>
      <c r="K19" s="254">
        <v>31111</v>
      </c>
      <c r="L19" s="254">
        <v>300</v>
      </c>
      <c r="M19" s="254"/>
      <c r="N19" s="254" t="s">
        <v>2850</v>
      </c>
      <c r="O19" s="254" t="s">
        <v>2585</v>
      </c>
      <c r="P19" s="312" t="s">
        <v>2585</v>
      </c>
      <c r="Q19" s="313" t="s">
        <v>519</v>
      </c>
      <c r="R19" s="312" t="s">
        <v>6666</v>
      </c>
      <c r="S19" s="313" t="s">
        <v>3332</v>
      </c>
      <c r="T19" s="314"/>
      <c r="U19" s="314" t="s">
        <v>6870</v>
      </c>
      <c r="V19" s="312" t="s">
        <v>688</v>
      </c>
      <c r="W19" s="254"/>
      <c r="X19" s="315"/>
      <c r="Z19" s="7"/>
    </row>
    <row r="20" spans="1:26" hidden="1">
      <c r="A20" s="254" t="s">
        <v>8259</v>
      </c>
      <c r="B20" s="254" t="s">
        <v>3337</v>
      </c>
      <c r="C20" s="309" t="s">
        <v>6</v>
      </c>
      <c r="D20" s="254" t="s">
        <v>8250</v>
      </c>
      <c r="E20" s="310" t="s">
        <v>8191</v>
      </c>
      <c r="F20" s="311">
        <v>2007581.23</v>
      </c>
      <c r="G20" s="311">
        <v>1</v>
      </c>
      <c r="H20" s="254">
        <v>171</v>
      </c>
      <c r="I20" s="254" t="s">
        <v>688</v>
      </c>
      <c r="J20" s="254" t="s">
        <v>2589</v>
      </c>
      <c r="K20" s="254">
        <v>31111</v>
      </c>
      <c r="L20" s="254">
        <v>300</v>
      </c>
      <c r="M20" s="254"/>
      <c r="N20" s="254" t="s">
        <v>3054</v>
      </c>
      <c r="O20" s="254" t="s">
        <v>2585</v>
      </c>
      <c r="P20" s="312" t="s">
        <v>2585</v>
      </c>
      <c r="Q20" s="313" t="s">
        <v>519</v>
      </c>
      <c r="R20" s="312" t="s">
        <v>6669</v>
      </c>
      <c r="S20" s="313" t="s">
        <v>3337</v>
      </c>
      <c r="T20" s="314"/>
      <c r="U20" s="314" t="s">
        <v>6869</v>
      </c>
      <c r="V20" s="312" t="s">
        <v>688</v>
      </c>
      <c r="W20" s="254"/>
      <c r="X20" s="315"/>
      <c r="Z20" s="7"/>
    </row>
    <row r="21" spans="1:26" hidden="1">
      <c r="A21" s="254" t="s">
        <v>8259</v>
      </c>
      <c r="B21" s="254" t="s">
        <v>3337</v>
      </c>
      <c r="C21" s="309" t="s">
        <v>6</v>
      </c>
      <c r="D21" s="254" t="s">
        <v>8250</v>
      </c>
      <c r="E21" s="310" t="s">
        <v>8191</v>
      </c>
      <c r="F21" s="311">
        <v>1549684</v>
      </c>
      <c r="G21" s="311">
        <v>1</v>
      </c>
      <c r="H21" s="254">
        <v>171</v>
      </c>
      <c r="I21" s="254" t="s">
        <v>688</v>
      </c>
      <c r="J21" s="254" t="s">
        <v>2589</v>
      </c>
      <c r="K21" s="254">
        <v>31111</v>
      </c>
      <c r="L21" s="254">
        <v>300</v>
      </c>
      <c r="M21" s="254"/>
      <c r="N21" s="254" t="s">
        <v>3054</v>
      </c>
      <c r="O21" s="254" t="s">
        <v>2585</v>
      </c>
      <c r="P21" s="312" t="s">
        <v>2585</v>
      </c>
      <c r="Q21" s="313" t="s">
        <v>519</v>
      </c>
      <c r="R21" s="312" t="s">
        <v>6669</v>
      </c>
      <c r="S21" s="313" t="s">
        <v>3337</v>
      </c>
      <c r="T21" s="314"/>
      <c r="U21" s="314" t="s">
        <v>6869</v>
      </c>
      <c r="V21" s="312" t="s">
        <v>688</v>
      </c>
      <c r="W21" s="254"/>
      <c r="X21" s="315"/>
      <c r="Z21" s="7"/>
    </row>
    <row r="22" spans="1:26" hidden="1">
      <c r="A22" s="254" t="s">
        <v>8260</v>
      </c>
      <c r="B22" s="254" t="s">
        <v>3339</v>
      </c>
      <c r="C22" s="309" t="s">
        <v>6</v>
      </c>
      <c r="D22" s="254" t="s">
        <v>8250</v>
      </c>
      <c r="E22" s="310" t="s">
        <v>8191</v>
      </c>
      <c r="F22" s="311">
        <v>3852674.98</v>
      </c>
      <c r="G22" s="311">
        <v>1</v>
      </c>
      <c r="H22" s="254">
        <v>171</v>
      </c>
      <c r="I22" s="254" t="s">
        <v>688</v>
      </c>
      <c r="J22" s="254" t="s">
        <v>2589</v>
      </c>
      <c r="K22" s="254">
        <v>31111</v>
      </c>
      <c r="L22" s="254">
        <v>300</v>
      </c>
      <c r="M22" s="254"/>
      <c r="N22" s="254" t="s">
        <v>3054</v>
      </c>
      <c r="O22" s="254" t="s">
        <v>2587</v>
      </c>
      <c r="P22" s="312" t="s">
        <v>2587</v>
      </c>
      <c r="Q22" s="313" t="s">
        <v>520</v>
      </c>
      <c r="R22" s="312" t="s">
        <v>6673</v>
      </c>
      <c r="S22" s="313" t="s">
        <v>3339</v>
      </c>
      <c r="T22" s="314"/>
      <c r="U22" s="314" t="s">
        <v>6864</v>
      </c>
      <c r="V22" s="312" t="s">
        <v>688</v>
      </c>
      <c r="W22" s="254"/>
      <c r="X22" s="315"/>
      <c r="Z22" s="7"/>
    </row>
    <row r="23" spans="1:26" hidden="1">
      <c r="A23" s="254" t="s">
        <v>8261</v>
      </c>
      <c r="B23" s="254" t="s">
        <v>3363</v>
      </c>
      <c r="C23" s="309" t="s">
        <v>6</v>
      </c>
      <c r="D23" s="254" t="s">
        <v>8250</v>
      </c>
      <c r="E23" s="310" t="s">
        <v>8191</v>
      </c>
      <c r="F23" s="311">
        <v>8500</v>
      </c>
      <c r="G23" s="311">
        <v>1</v>
      </c>
      <c r="H23" s="254">
        <v>171</v>
      </c>
      <c r="I23" s="254" t="s">
        <v>688</v>
      </c>
      <c r="J23" s="254" t="s">
        <v>2589</v>
      </c>
      <c r="K23" s="254">
        <v>31111</v>
      </c>
      <c r="L23" s="254">
        <v>300</v>
      </c>
      <c r="M23" s="254"/>
      <c r="N23" s="254" t="s">
        <v>3054</v>
      </c>
      <c r="O23" s="254" t="s">
        <v>2587</v>
      </c>
      <c r="P23" s="312" t="s">
        <v>2587</v>
      </c>
      <c r="Q23" s="313" t="s">
        <v>520</v>
      </c>
      <c r="R23" s="312" t="s">
        <v>6690</v>
      </c>
      <c r="S23" s="313" t="s">
        <v>3363</v>
      </c>
      <c r="T23" s="314"/>
      <c r="U23" s="314" t="s">
        <v>6867</v>
      </c>
      <c r="V23" s="312" t="s">
        <v>688</v>
      </c>
      <c r="W23" s="254"/>
      <c r="X23" s="315"/>
      <c r="Z23" s="7"/>
    </row>
    <row r="24" spans="1:26" hidden="1">
      <c r="A24" s="254" t="s">
        <v>8262</v>
      </c>
      <c r="B24" s="254" t="s">
        <v>3375</v>
      </c>
      <c r="C24" s="309" t="s">
        <v>6</v>
      </c>
      <c r="D24" s="254" t="s">
        <v>8250</v>
      </c>
      <c r="E24" s="310" t="s">
        <v>8191</v>
      </c>
      <c r="F24" s="311">
        <v>544914</v>
      </c>
      <c r="G24" s="311">
        <v>1</v>
      </c>
      <c r="H24" s="254">
        <v>171</v>
      </c>
      <c r="I24" s="254" t="s">
        <v>688</v>
      </c>
      <c r="J24" s="254" t="s">
        <v>2589</v>
      </c>
      <c r="K24" s="254">
        <v>31111</v>
      </c>
      <c r="L24" s="254">
        <v>300</v>
      </c>
      <c r="M24" s="254"/>
      <c r="N24" s="254" t="s">
        <v>3054</v>
      </c>
      <c r="O24" s="254" t="s">
        <v>2587</v>
      </c>
      <c r="P24" s="312" t="s">
        <v>2587</v>
      </c>
      <c r="Q24" s="313" t="s">
        <v>520</v>
      </c>
      <c r="R24" s="312" t="s">
        <v>6701</v>
      </c>
      <c r="S24" s="313" t="s">
        <v>3375</v>
      </c>
      <c r="T24" s="314"/>
      <c r="U24" s="314" t="s">
        <v>6856</v>
      </c>
      <c r="V24" s="312" t="s">
        <v>688</v>
      </c>
      <c r="W24" s="254"/>
      <c r="X24" s="315"/>
      <c r="Z24" s="7"/>
    </row>
    <row r="25" spans="1:26" hidden="1">
      <c r="A25" s="254" t="s">
        <v>8259</v>
      </c>
      <c r="B25" s="254" t="s">
        <v>3337</v>
      </c>
      <c r="C25" s="309" t="s">
        <v>6</v>
      </c>
      <c r="D25" s="254" t="s">
        <v>8252</v>
      </c>
      <c r="E25" s="310" t="s">
        <v>8192</v>
      </c>
      <c r="F25" s="311">
        <v>198562</v>
      </c>
      <c r="G25" s="311">
        <v>1</v>
      </c>
      <c r="H25" s="254">
        <v>172</v>
      </c>
      <c r="I25" s="254" t="s">
        <v>688</v>
      </c>
      <c r="J25" s="254" t="s">
        <v>2589</v>
      </c>
      <c r="K25" s="254">
        <v>31111</v>
      </c>
      <c r="L25" s="254">
        <v>300</v>
      </c>
      <c r="M25" s="254"/>
      <c r="N25" s="254" t="s">
        <v>3054</v>
      </c>
      <c r="O25" s="254" t="s">
        <v>2585</v>
      </c>
      <c r="P25" s="312" t="s">
        <v>2585</v>
      </c>
      <c r="Q25" s="313" t="s">
        <v>519</v>
      </c>
      <c r="R25" s="312" t="s">
        <v>6669</v>
      </c>
      <c r="S25" s="313" t="s">
        <v>3337</v>
      </c>
      <c r="T25" s="314"/>
      <c r="U25" s="314" t="s">
        <v>6869</v>
      </c>
      <c r="V25" s="312" t="s">
        <v>688</v>
      </c>
      <c r="W25" s="254"/>
      <c r="X25" s="315"/>
      <c r="Z25" s="7"/>
    </row>
    <row r="26" spans="1:26">
      <c r="A26" s="254" t="s">
        <v>8263</v>
      </c>
      <c r="B26" s="254" t="s">
        <v>3363</v>
      </c>
      <c r="C26" s="309" t="s">
        <v>2680</v>
      </c>
      <c r="D26" s="254" t="s">
        <v>2576</v>
      </c>
      <c r="E26" s="310" t="s">
        <v>8190</v>
      </c>
      <c r="F26" s="311">
        <v>5800</v>
      </c>
      <c r="G26" s="311">
        <v>1</v>
      </c>
      <c r="H26" s="254">
        <v>152</v>
      </c>
      <c r="I26" s="254" t="s">
        <v>688</v>
      </c>
      <c r="J26" s="254" t="s">
        <v>2584</v>
      </c>
      <c r="K26" s="254">
        <v>31111</v>
      </c>
      <c r="L26" s="254">
        <v>800</v>
      </c>
      <c r="M26" s="254"/>
      <c r="N26" s="254" t="s">
        <v>3054</v>
      </c>
      <c r="O26" s="254" t="s">
        <v>2587</v>
      </c>
      <c r="P26" s="312" t="s">
        <v>2587</v>
      </c>
      <c r="Q26" s="313" t="s">
        <v>520</v>
      </c>
      <c r="R26" s="312" t="s">
        <v>6690</v>
      </c>
      <c r="S26" s="313" t="s">
        <v>3363</v>
      </c>
      <c r="T26" s="314"/>
      <c r="U26" s="314" t="s">
        <v>6867</v>
      </c>
      <c r="V26" s="312" t="s">
        <v>6750</v>
      </c>
      <c r="W26" s="254"/>
      <c r="X26" s="315"/>
      <c r="Z26" s="7"/>
    </row>
    <row r="27" spans="1:26">
      <c r="A27" s="254" t="s">
        <v>8264</v>
      </c>
      <c r="B27" s="254" t="s">
        <v>3397</v>
      </c>
      <c r="C27" s="309" t="s">
        <v>2680</v>
      </c>
      <c r="D27" s="254" t="s">
        <v>2576</v>
      </c>
      <c r="E27" s="310" t="s">
        <v>8190</v>
      </c>
      <c r="F27" s="311">
        <v>225008.33</v>
      </c>
      <c r="G27" s="311">
        <v>1</v>
      </c>
      <c r="H27" s="254">
        <v>152</v>
      </c>
      <c r="I27" s="254" t="s">
        <v>688</v>
      </c>
      <c r="J27" s="254" t="s">
        <v>2584</v>
      </c>
      <c r="K27" s="254">
        <v>31111</v>
      </c>
      <c r="L27" s="254">
        <v>800</v>
      </c>
      <c r="M27" s="254"/>
      <c r="N27" s="254" t="s">
        <v>3054</v>
      </c>
      <c r="O27" s="254" t="s">
        <v>2587</v>
      </c>
      <c r="P27" s="312" t="s">
        <v>2587</v>
      </c>
      <c r="Q27" s="313" t="s">
        <v>520</v>
      </c>
      <c r="R27" s="312" t="s">
        <v>6708</v>
      </c>
      <c r="S27" s="313" t="s">
        <v>3397</v>
      </c>
      <c r="T27" s="314"/>
      <c r="U27" s="314" t="s">
        <v>6865</v>
      </c>
      <c r="V27" s="312" t="s">
        <v>6750</v>
      </c>
      <c r="W27" s="254"/>
      <c r="X27" s="315"/>
      <c r="Z27" s="7"/>
    </row>
    <row r="28" spans="1:26" hidden="1">
      <c r="A28" s="254" t="s">
        <v>3832</v>
      </c>
      <c r="B28" s="254" t="s">
        <v>3292</v>
      </c>
      <c r="C28" s="309" t="s">
        <v>3</v>
      </c>
      <c r="D28" s="254" t="s">
        <v>2576</v>
      </c>
      <c r="E28" s="310" t="s">
        <v>8190</v>
      </c>
      <c r="F28" s="311">
        <v>1052946.8600000001</v>
      </c>
      <c r="G28" s="311">
        <v>1</v>
      </c>
      <c r="H28" s="254">
        <v>152</v>
      </c>
      <c r="I28" s="254" t="s">
        <v>688</v>
      </c>
      <c r="J28" s="254" t="s">
        <v>6351</v>
      </c>
      <c r="K28" s="254">
        <v>31111</v>
      </c>
      <c r="L28" s="254">
        <v>100</v>
      </c>
      <c r="M28" s="254"/>
      <c r="N28" s="254" t="s">
        <v>3054</v>
      </c>
      <c r="O28" s="254" t="s">
        <v>2585</v>
      </c>
      <c r="P28" s="312" t="s">
        <v>2585</v>
      </c>
      <c r="Q28" s="313" t="s">
        <v>519</v>
      </c>
      <c r="R28" s="312" t="s">
        <v>6640</v>
      </c>
      <c r="S28" s="313" t="s">
        <v>3292</v>
      </c>
      <c r="T28" s="314"/>
      <c r="U28" s="314" t="s">
        <v>6855</v>
      </c>
      <c r="V28" s="312" t="s">
        <v>6750</v>
      </c>
      <c r="W28" s="254"/>
      <c r="X28" s="315"/>
      <c r="Z28" s="7"/>
    </row>
    <row r="29" spans="1:26" hidden="1">
      <c r="A29" s="254" t="s">
        <v>3204</v>
      </c>
      <c r="B29" s="254" t="s">
        <v>3289</v>
      </c>
      <c r="C29" s="309" t="s">
        <v>3</v>
      </c>
      <c r="D29" s="254" t="s">
        <v>2576</v>
      </c>
      <c r="E29" s="310" t="s">
        <v>8190</v>
      </c>
      <c r="F29" s="311">
        <v>2270697.5499999998</v>
      </c>
      <c r="G29" s="311">
        <v>1</v>
      </c>
      <c r="H29" s="254">
        <v>152</v>
      </c>
      <c r="I29" s="254" t="s">
        <v>688</v>
      </c>
      <c r="J29" s="254" t="s">
        <v>6351</v>
      </c>
      <c r="K29" s="254">
        <v>31111</v>
      </c>
      <c r="L29" s="254">
        <v>100</v>
      </c>
      <c r="M29" s="254"/>
      <c r="N29" s="254" t="s">
        <v>3054</v>
      </c>
      <c r="O29" s="254" t="s">
        <v>2585</v>
      </c>
      <c r="P29" s="312" t="s">
        <v>2585</v>
      </c>
      <c r="Q29" s="313" t="s">
        <v>519</v>
      </c>
      <c r="R29" s="312" t="s">
        <v>6636</v>
      </c>
      <c r="S29" s="313" t="s">
        <v>3289</v>
      </c>
      <c r="T29" s="314"/>
      <c r="U29" s="314" t="s">
        <v>6855</v>
      </c>
      <c r="V29" s="312" t="s">
        <v>6750</v>
      </c>
      <c r="W29" s="254"/>
      <c r="X29" s="315"/>
      <c r="Z29" s="7"/>
    </row>
    <row r="30" spans="1:26" hidden="1">
      <c r="A30" s="254" t="s">
        <v>3243</v>
      </c>
      <c r="B30" s="254" t="s">
        <v>397</v>
      </c>
      <c r="C30" s="309" t="s">
        <v>3</v>
      </c>
      <c r="D30" s="254" t="s">
        <v>2576</v>
      </c>
      <c r="E30" s="310" t="s">
        <v>8190</v>
      </c>
      <c r="F30" s="311">
        <v>2253318.08</v>
      </c>
      <c r="G30" s="311">
        <v>1</v>
      </c>
      <c r="H30" s="254">
        <v>152</v>
      </c>
      <c r="I30" s="254" t="s">
        <v>688</v>
      </c>
      <c r="J30" s="254" t="s">
        <v>6351</v>
      </c>
      <c r="K30" s="254">
        <v>31111</v>
      </c>
      <c r="L30" s="254">
        <v>100</v>
      </c>
      <c r="M30" s="254"/>
      <c r="N30" s="254" t="s">
        <v>3030</v>
      </c>
      <c r="O30" s="254" t="s">
        <v>2588</v>
      </c>
      <c r="P30" s="312" t="s">
        <v>2588</v>
      </c>
      <c r="Q30" s="313" t="s">
        <v>521</v>
      </c>
      <c r="R30" s="312" t="s">
        <v>6720</v>
      </c>
      <c r="S30" s="313" t="s">
        <v>397</v>
      </c>
      <c r="T30" s="314"/>
      <c r="U30" s="314" t="s">
        <v>6857</v>
      </c>
      <c r="V30" s="312" t="s">
        <v>6750</v>
      </c>
      <c r="W30" s="254"/>
      <c r="X30" s="315"/>
      <c r="Z30" s="7"/>
    </row>
    <row r="31" spans="1:26" hidden="1">
      <c r="A31" s="254" t="s">
        <v>3254</v>
      </c>
      <c r="B31" s="254" t="s">
        <v>3339</v>
      </c>
      <c r="C31" s="309" t="s">
        <v>3</v>
      </c>
      <c r="D31" s="254" t="s">
        <v>2576</v>
      </c>
      <c r="E31" s="310" t="s">
        <v>8190</v>
      </c>
      <c r="F31" s="311">
        <v>454646.22</v>
      </c>
      <c r="G31" s="311">
        <v>1</v>
      </c>
      <c r="H31" s="254">
        <v>152</v>
      </c>
      <c r="I31" s="254" t="s">
        <v>688</v>
      </c>
      <c r="J31" s="254" t="s">
        <v>6351</v>
      </c>
      <c r="K31" s="254">
        <v>31111</v>
      </c>
      <c r="L31" s="254">
        <v>100</v>
      </c>
      <c r="M31" s="254"/>
      <c r="N31" s="254" t="s">
        <v>3054</v>
      </c>
      <c r="O31" s="254" t="s">
        <v>2587</v>
      </c>
      <c r="P31" s="312" t="s">
        <v>2587</v>
      </c>
      <c r="Q31" s="313" t="s">
        <v>520</v>
      </c>
      <c r="R31" s="312" t="s">
        <v>6673</v>
      </c>
      <c r="S31" s="313" t="s">
        <v>3339</v>
      </c>
      <c r="T31" s="314"/>
      <c r="U31" s="314" t="s">
        <v>6864</v>
      </c>
      <c r="V31" s="312" t="s">
        <v>6750</v>
      </c>
      <c r="W31" s="254"/>
      <c r="X31" s="315"/>
      <c r="Z31" s="7"/>
    </row>
    <row r="32" spans="1:26" hidden="1">
      <c r="A32" s="254" t="s">
        <v>4581</v>
      </c>
      <c r="B32" s="254" t="s">
        <v>8756</v>
      </c>
      <c r="C32" s="309" t="s">
        <v>3</v>
      </c>
      <c r="D32" s="254" t="s">
        <v>2576</v>
      </c>
      <c r="E32" s="310" t="s">
        <v>8190</v>
      </c>
      <c r="F32" s="311">
        <v>414437.15</v>
      </c>
      <c r="G32" s="311">
        <v>1</v>
      </c>
      <c r="H32" s="254">
        <v>152</v>
      </c>
      <c r="I32" s="254" t="s">
        <v>688</v>
      </c>
      <c r="J32" s="254" t="s">
        <v>6351</v>
      </c>
      <c r="K32" s="254">
        <v>31111</v>
      </c>
      <c r="L32" s="254">
        <v>100</v>
      </c>
      <c r="M32" s="254"/>
      <c r="N32" s="254" t="s">
        <v>3054</v>
      </c>
      <c r="O32" s="254" t="s">
        <v>2587</v>
      </c>
      <c r="P32" s="312" t="s">
        <v>2587</v>
      </c>
      <c r="Q32" s="313" t="s">
        <v>520</v>
      </c>
      <c r="R32" s="312" t="s">
        <v>6703</v>
      </c>
      <c r="S32" s="313" t="s">
        <v>8756</v>
      </c>
      <c r="T32" s="314"/>
      <c r="U32" s="314" t="s">
        <v>6868</v>
      </c>
      <c r="V32" s="312" t="s">
        <v>6750</v>
      </c>
      <c r="W32" s="254"/>
      <c r="X32" s="315"/>
      <c r="Z32" s="7"/>
    </row>
    <row r="33" spans="1:26" hidden="1">
      <c r="A33" s="254" t="s">
        <v>3216</v>
      </c>
      <c r="B33" s="254" t="s">
        <v>3290</v>
      </c>
      <c r="C33" s="309" t="s">
        <v>3</v>
      </c>
      <c r="D33" s="254" t="s">
        <v>2576</v>
      </c>
      <c r="E33" s="310" t="s">
        <v>8190</v>
      </c>
      <c r="F33" s="311">
        <v>85978.14</v>
      </c>
      <c r="G33" s="311">
        <v>1</v>
      </c>
      <c r="H33" s="254">
        <v>152</v>
      </c>
      <c r="I33" s="254" t="s">
        <v>688</v>
      </c>
      <c r="J33" s="254" t="s">
        <v>6351</v>
      </c>
      <c r="K33" s="254">
        <v>31111</v>
      </c>
      <c r="L33" s="254">
        <v>100</v>
      </c>
      <c r="M33" s="254"/>
      <c r="N33" s="254" t="s">
        <v>3054</v>
      </c>
      <c r="O33" s="254" t="s">
        <v>2585</v>
      </c>
      <c r="P33" s="312" t="s">
        <v>2585</v>
      </c>
      <c r="Q33" s="313" t="s">
        <v>519</v>
      </c>
      <c r="R33" s="312" t="s">
        <v>6638</v>
      </c>
      <c r="S33" s="313" t="s">
        <v>3290</v>
      </c>
      <c r="T33" s="314"/>
      <c r="U33" s="314" t="s">
        <v>6855</v>
      </c>
      <c r="V33" s="312" t="s">
        <v>6750</v>
      </c>
      <c r="W33" s="254"/>
      <c r="X33" s="315"/>
      <c r="Z33" s="7"/>
    </row>
    <row r="34" spans="1:26" hidden="1">
      <c r="A34" s="254" t="s">
        <v>3227</v>
      </c>
      <c r="B34" s="254" t="s">
        <v>3375</v>
      </c>
      <c r="C34" s="309" t="s">
        <v>3</v>
      </c>
      <c r="D34" s="254" t="s">
        <v>2576</v>
      </c>
      <c r="E34" s="310" t="s">
        <v>8190</v>
      </c>
      <c r="F34" s="311">
        <v>370953.43</v>
      </c>
      <c r="G34" s="311">
        <v>1</v>
      </c>
      <c r="H34" s="254">
        <v>152</v>
      </c>
      <c r="I34" s="254" t="s">
        <v>688</v>
      </c>
      <c r="J34" s="254" t="s">
        <v>6351</v>
      </c>
      <c r="K34" s="254">
        <v>31111</v>
      </c>
      <c r="L34" s="254">
        <v>100</v>
      </c>
      <c r="M34" s="254"/>
      <c r="N34" s="254" t="s">
        <v>3054</v>
      </c>
      <c r="O34" s="254" t="s">
        <v>2587</v>
      </c>
      <c r="P34" s="312" t="s">
        <v>2587</v>
      </c>
      <c r="Q34" s="313" t="s">
        <v>520</v>
      </c>
      <c r="R34" s="312" t="s">
        <v>6701</v>
      </c>
      <c r="S34" s="313" t="s">
        <v>3375</v>
      </c>
      <c r="T34" s="314"/>
      <c r="U34" s="314" t="s">
        <v>6856</v>
      </c>
      <c r="V34" s="312" t="s">
        <v>6750</v>
      </c>
      <c r="W34" s="254"/>
      <c r="X34" s="315"/>
      <c r="Z34" s="7"/>
    </row>
    <row r="35" spans="1:26" hidden="1">
      <c r="A35" s="254" t="s">
        <v>3206</v>
      </c>
      <c r="B35" s="254" t="s">
        <v>3323</v>
      </c>
      <c r="C35" s="309" t="s">
        <v>3</v>
      </c>
      <c r="D35" s="254" t="s">
        <v>2576</v>
      </c>
      <c r="E35" s="310" t="s">
        <v>8190</v>
      </c>
      <c r="F35" s="311">
        <v>4079952.23</v>
      </c>
      <c r="G35" s="311">
        <v>1</v>
      </c>
      <c r="H35" s="254">
        <v>152</v>
      </c>
      <c r="I35" s="254" t="s">
        <v>688</v>
      </c>
      <c r="J35" s="254" t="s">
        <v>6351</v>
      </c>
      <c r="K35" s="254">
        <v>31111</v>
      </c>
      <c r="L35" s="254">
        <v>100</v>
      </c>
      <c r="M35" s="254"/>
      <c r="N35" s="254" t="s">
        <v>3054</v>
      </c>
      <c r="O35" s="254" t="s">
        <v>2585</v>
      </c>
      <c r="P35" s="312" t="s">
        <v>2585</v>
      </c>
      <c r="Q35" s="313" t="s">
        <v>519</v>
      </c>
      <c r="R35" s="312" t="s">
        <v>6661</v>
      </c>
      <c r="S35" s="313" t="s">
        <v>3323</v>
      </c>
      <c r="T35" s="314"/>
      <c r="U35" s="314" t="s">
        <v>6860</v>
      </c>
      <c r="V35" s="312" t="s">
        <v>6750</v>
      </c>
      <c r="W35" s="254"/>
      <c r="X35" s="315"/>
      <c r="Z35" s="7"/>
    </row>
    <row r="36" spans="1:26" hidden="1">
      <c r="A36" s="254" t="s">
        <v>3221</v>
      </c>
      <c r="B36" s="254" t="s">
        <v>3296</v>
      </c>
      <c r="C36" s="309" t="s">
        <v>3</v>
      </c>
      <c r="D36" s="254" t="s">
        <v>2576</v>
      </c>
      <c r="E36" s="310" t="s">
        <v>8190</v>
      </c>
      <c r="F36" s="311">
        <v>451264.61</v>
      </c>
      <c r="G36" s="311">
        <v>1</v>
      </c>
      <c r="H36" s="254">
        <v>152</v>
      </c>
      <c r="I36" s="254" t="s">
        <v>688</v>
      </c>
      <c r="J36" s="254" t="s">
        <v>6351</v>
      </c>
      <c r="K36" s="254">
        <v>31111</v>
      </c>
      <c r="L36" s="254">
        <v>100</v>
      </c>
      <c r="M36" s="254"/>
      <c r="N36" s="254" t="s">
        <v>3054</v>
      </c>
      <c r="O36" s="254" t="s">
        <v>2585</v>
      </c>
      <c r="P36" s="312" t="s">
        <v>2585</v>
      </c>
      <c r="Q36" s="313" t="s">
        <v>519</v>
      </c>
      <c r="R36" s="312" t="s">
        <v>6644</v>
      </c>
      <c r="S36" s="313" t="s">
        <v>3296</v>
      </c>
      <c r="T36" s="314"/>
      <c r="U36" s="314" t="s">
        <v>6861</v>
      </c>
      <c r="V36" s="312" t="s">
        <v>6750</v>
      </c>
      <c r="W36" s="254"/>
      <c r="X36" s="315"/>
      <c r="Z36" s="7"/>
    </row>
    <row r="37" spans="1:26" hidden="1">
      <c r="A37" s="254" t="s">
        <v>4754</v>
      </c>
      <c r="B37" s="254" t="s">
        <v>3402</v>
      </c>
      <c r="C37" s="309" t="s">
        <v>3</v>
      </c>
      <c r="D37" s="254" t="s">
        <v>2576</v>
      </c>
      <c r="E37" s="310" t="s">
        <v>8190</v>
      </c>
      <c r="F37" s="311">
        <v>12761.67</v>
      </c>
      <c r="G37" s="311">
        <v>1</v>
      </c>
      <c r="H37" s="254">
        <v>152</v>
      </c>
      <c r="I37" s="254" t="s">
        <v>688</v>
      </c>
      <c r="J37" s="254" t="s">
        <v>6351</v>
      </c>
      <c r="K37" s="254">
        <v>31111</v>
      </c>
      <c r="L37" s="254">
        <v>100</v>
      </c>
      <c r="M37" s="254"/>
      <c r="N37" s="254" t="s">
        <v>3054</v>
      </c>
      <c r="O37" s="254" t="s">
        <v>2587</v>
      </c>
      <c r="P37" s="312" t="s">
        <v>2587</v>
      </c>
      <c r="Q37" s="313" t="s">
        <v>520</v>
      </c>
      <c r="R37" s="312" t="s">
        <v>6712</v>
      </c>
      <c r="S37" s="313" t="s">
        <v>3402</v>
      </c>
      <c r="T37" s="314"/>
      <c r="U37" s="314" t="s">
        <v>6858</v>
      </c>
      <c r="V37" s="312" t="s">
        <v>6750</v>
      </c>
      <c r="W37" s="254"/>
      <c r="X37" s="315"/>
      <c r="Z37" s="7"/>
    </row>
    <row r="38" spans="1:26" hidden="1">
      <c r="A38" s="254" t="s">
        <v>3224</v>
      </c>
      <c r="B38" s="254" t="s">
        <v>3349</v>
      </c>
      <c r="C38" s="309" t="s">
        <v>3</v>
      </c>
      <c r="D38" s="254" t="s">
        <v>2576</v>
      </c>
      <c r="E38" s="310" t="s">
        <v>8190</v>
      </c>
      <c r="F38" s="311">
        <v>176437.43</v>
      </c>
      <c r="G38" s="311">
        <v>1</v>
      </c>
      <c r="H38" s="254">
        <v>152</v>
      </c>
      <c r="I38" s="254" t="s">
        <v>688</v>
      </c>
      <c r="J38" s="254" t="s">
        <v>6351</v>
      </c>
      <c r="K38" s="254">
        <v>31111</v>
      </c>
      <c r="L38" s="254">
        <v>100</v>
      </c>
      <c r="M38" s="254"/>
      <c r="N38" s="254" t="s">
        <v>3054</v>
      </c>
      <c r="O38" s="254" t="s">
        <v>2587</v>
      </c>
      <c r="P38" s="312" t="s">
        <v>2587</v>
      </c>
      <c r="Q38" s="313" t="s">
        <v>520</v>
      </c>
      <c r="R38" s="312" t="s">
        <v>6680</v>
      </c>
      <c r="S38" s="313" t="s">
        <v>3349</v>
      </c>
      <c r="T38" s="314"/>
      <c r="U38" s="314" t="s">
        <v>6863</v>
      </c>
      <c r="V38" s="312" t="s">
        <v>6750</v>
      </c>
      <c r="W38" s="254"/>
      <c r="X38" s="315"/>
      <c r="Z38" s="7"/>
    </row>
    <row r="39" spans="1:26" hidden="1">
      <c r="A39" s="254" t="s">
        <v>4809</v>
      </c>
      <c r="B39" s="254" t="s">
        <v>579</v>
      </c>
      <c r="C39" s="309" t="s">
        <v>3</v>
      </c>
      <c r="D39" s="254" t="s">
        <v>2576</v>
      </c>
      <c r="E39" s="310" t="s">
        <v>8190</v>
      </c>
      <c r="F39" s="311">
        <v>460880.2</v>
      </c>
      <c r="G39" s="311">
        <v>1</v>
      </c>
      <c r="H39" s="254">
        <v>152</v>
      </c>
      <c r="I39" s="254" t="s">
        <v>688</v>
      </c>
      <c r="J39" s="254" t="s">
        <v>6351</v>
      </c>
      <c r="K39" s="254">
        <v>31111</v>
      </c>
      <c r="L39" s="254">
        <v>100</v>
      </c>
      <c r="M39" s="254"/>
      <c r="N39" s="254" t="s">
        <v>3054</v>
      </c>
      <c r="O39" s="254" t="s">
        <v>2587</v>
      </c>
      <c r="P39" s="312" t="s">
        <v>2587</v>
      </c>
      <c r="Q39" s="313" t="s">
        <v>520</v>
      </c>
      <c r="R39" s="312" t="s">
        <v>6717</v>
      </c>
      <c r="S39" s="313" t="s">
        <v>579</v>
      </c>
      <c r="T39" s="314"/>
      <c r="U39" s="314" t="s">
        <v>6858</v>
      </c>
      <c r="V39" s="312" t="s">
        <v>6750</v>
      </c>
      <c r="W39" s="254"/>
      <c r="X39" s="315"/>
      <c r="Z39" s="7"/>
    </row>
    <row r="40" spans="1:26" hidden="1">
      <c r="A40" s="254" t="s">
        <v>4669</v>
      </c>
      <c r="B40" s="254" t="s">
        <v>3391</v>
      </c>
      <c r="C40" s="309" t="s">
        <v>3</v>
      </c>
      <c r="D40" s="254" t="s">
        <v>2576</v>
      </c>
      <c r="E40" s="310" t="s">
        <v>8190</v>
      </c>
      <c r="F40" s="311">
        <v>54068.5</v>
      </c>
      <c r="G40" s="311">
        <v>1</v>
      </c>
      <c r="H40" s="254">
        <v>152</v>
      </c>
      <c r="I40" s="254" t="s">
        <v>688</v>
      </c>
      <c r="J40" s="254" t="s">
        <v>6351</v>
      </c>
      <c r="K40" s="254">
        <v>31111</v>
      </c>
      <c r="L40" s="254">
        <v>100</v>
      </c>
      <c r="M40" s="254"/>
      <c r="N40" s="254" t="s">
        <v>3054</v>
      </c>
      <c r="O40" s="254" t="s">
        <v>2587</v>
      </c>
      <c r="P40" s="312" t="s">
        <v>2587</v>
      </c>
      <c r="Q40" s="313" t="s">
        <v>520</v>
      </c>
      <c r="R40" s="312" t="s">
        <v>6706</v>
      </c>
      <c r="S40" s="313" t="s">
        <v>3391</v>
      </c>
      <c r="T40" s="314"/>
      <c r="U40" s="314" t="s">
        <v>6866</v>
      </c>
      <c r="V40" s="312" t="s">
        <v>6750</v>
      </c>
      <c r="W40" s="254"/>
      <c r="X40" s="315"/>
      <c r="Z40" s="7"/>
    </row>
    <row r="41" spans="1:26" hidden="1">
      <c r="A41" s="254" t="s">
        <v>3255</v>
      </c>
      <c r="B41" s="254" t="s">
        <v>3348</v>
      </c>
      <c r="C41" s="309" t="s">
        <v>3</v>
      </c>
      <c r="D41" s="254" t="s">
        <v>2576</v>
      </c>
      <c r="E41" s="310" t="s">
        <v>8190</v>
      </c>
      <c r="F41" s="311">
        <v>79086.06</v>
      </c>
      <c r="G41" s="311">
        <v>1</v>
      </c>
      <c r="H41" s="254">
        <v>152</v>
      </c>
      <c r="I41" s="254" t="s">
        <v>688</v>
      </c>
      <c r="J41" s="254" t="s">
        <v>6351</v>
      </c>
      <c r="K41" s="254">
        <v>31111</v>
      </c>
      <c r="L41" s="254">
        <v>100</v>
      </c>
      <c r="M41" s="254"/>
      <c r="N41" s="254" t="s">
        <v>3054</v>
      </c>
      <c r="O41" s="254" t="s">
        <v>2587</v>
      </c>
      <c r="P41" s="312" t="s">
        <v>2587</v>
      </c>
      <c r="Q41" s="313" t="s">
        <v>520</v>
      </c>
      <c r="R41" s="312" t="s">
        <v>6678</v>
      </c>
      <c r="S41" s="313" t="s">
        <v>3348</v>
      </c>
      <c r="T41" s="314"/>
      <c r="U41" s="314" t="s">
        <v>6863</v>
      </c>
      <c r="V41" s="312" t="s">
        <v>6750</v>
      </c>
      <c r="W41" s="254"/>
      <c r="X41" s="315"/>
      <c r="Z41" s="7"/>
    </row>
    <row r="42" spans="1:26" hidden="1">
      <c r="A42" s="254" t="s">
        <v>5001</v>
      </c>
      <c r="B42" s="254" t="s">
        <v>395</v>
      </c>
      <c r="C42" s="309" t="s">
        <v>3</v>
      </c>
      <c r="D42" s="254" t="s">
        <v>2576</v>
      </c>
      <c r="E42" s="310" t="s">
        <v>8190</v>
      </c>
      <c r="F42" s="311">
        <v>154875.99</v>
      </c>
      <c r="G42" s="311">
        <v>1</v>
      </c>
      <c r="H42" s="254">
        <v>152</v>
      </c>
      <c r="I42" s="254" t="s">
        <v>688</v>
      </c>
      <c r="J42" s="254" t="s">
        <v>6351</v>
      </c>
      <c r="K42" s="254">
        <v>31111</v>
      </c>
      <c r="L42" s="254">
        <v>100</v>
      </c>
      <c r="M42" s="254"/>
      <c r="N42" s="254" t="s">
        <v>3028</v>
      </c>
      <c r="O42" s="254" t="s">
        <v>2588</v>
      </c>
      <c r="P42" s="312" t="s">
        <v>2588</v>
      </c>
      <c r="Q42" s="313" t="s">
        <v>521</v>
      </c>
      <c r="R42" s="312" t="s">
        <v>6718</v>
      </c>
      <c r="S42" s="313" t="s">
        <v>395</v>
      </c>
      <c r="T42" s="314"/>
      <c r="U42" s="314" t="s">
        <v>6857</v>
      </c>
      <c r="V42" s="312" t="s">
        <v>6750</v>
      </c>
      <c r="W42" s="254"/>
      <c r="X42" s="315"/>
      <c r="Z42" s="7"/>
    </row>
    <row r="43" spans="1:26" hidden="1">
      <c r="A43" s="254" t="s">
        <v>3245</v>
      </c>
      <c r="B43" s="254" t="s">
        <v>3342</v>
      </c>
      <c r="C43" s="309" t="s">
        <v>3</v>
      </c>
      <c r="D43" s="254" t="s">
        <v>2576</v>
      </c>
      <c r="E43" s="310" t="s">
        <v>8190</v>
      </c>
      <c r="F43" s="311">
        <v>56545.120000000003</v>
      </c>
      <c r="G43" s="311">
        <v>1</v>
      </c>
      <c r="H43" s="254">
        <v>152</v>
      </c>
      <c r="I43" s="254" t="s">
        <v>688</v>
      </c>
      <c r="J43" s="254" t="s">
        <v>6351</v>
      </c>
      <c r="K43" s="254">
        <v>31111</v>
      </c>
      <c r="L43" s="254">
        <v>100</v>
      </c>
      <c r="M43" s="254"/>
      <c r="N43" s="254" t="s">
        <v>3054</v>
      </c>
      <c r="O43" s="254" t="s">
        <v>2587</v>
      </c>
      <c r="P43" s="312" t="s">
        <v>2587</v>
      </c>
      <c r="Q43" s="313" t="s">
        <v>520</v>
      </c>
      <c r="R43" s="312" t="s">
        <v>6675</v>
      </c>
      <c r="S43" s="313" t="s">
        <v>3342</v>
      </c>
      <c r="T43" s="314"/>
      <c r="U43" s="314" t="s">
        <v>6864</v>
      </c>
      <c r="V43" s="312" t="s">
        <v>6750</v>
      </c>
      <c r="W43" s="254"/>
      <c r="X43" s="315"/>
      <c r="Z43" s="7"/>
    </row>
    <row r="44" spans="1:26" hidden="1">
      <c r="A44" s="254" t="s">
        <v>5001</v>
      </c>
      <c r="B44" s="254" t="s">
        <v>395</v>
      </c>
      <c r="C44" s="309" t="s">
        <v>3</v>
      </c>
      <c r="D44" s="254" t="s">
        <v>2576</v>
      </c>
      <c r="E44" s="310" t="s">
        <v>8190</v>
      </c>
      <c r="F44" s="311">
        <v>191881.73</v>
      </c>
      <c r="G44" s="311">
        <v>1</v>
      </c>
      <c r="H44" s="254">
        <v>152</v>
      </c>
      <c r="I44" s="254" t="s">
        <v>688</v>
      </c>
      <c r="J44" s="254" t="s">
        <v>6351</v>
      </c>
      <c r="K44" s="254">
        <v>31111</v>
      </c>
      <c r="L44" s="254">
        <v>100</v>
      </c>
      <c r="M44" s="254"/>
      <c r="N44" s="254" t="s">
        <v>3028</v>
      </c>
      <c r="O44" s="254" t="s">
        <v>2588</v>
      </c>
      <c r="P44" s="312" t="s">
        <v>2588</v>
      </c>
      <c r="Q44" s="313" t="s">
        <v>521</v>
      </c>
      <c r="R44" s="312" t="s">
        <v>6718</v>
      </c>
      <c r="S44" s="313" t="s">
        <v>395</v>
      </c>
      <c r="T44" s="314"/>
      <c r="U44" s="314" t="s">
        <v>6857</v>
      </c>
      <c r="V44" s="312" t="s">
        <v>6750</v>
      </c>
      <c r="W44" s="254"/>
      <c r="X44" s="315"/>
      <c r="Z44" s="7"/>
    </row>
    <row r="45" spans="1:26" hidden="1">
      <c r="A45" s="254" t="s">
        <v>3230</v>
      </c>
      <c r="B45" s="254" t="s">
        <v>3400</v>
      </c>
      <c r="C45" s="309" t="s">
        <v>3</v>
      </c>
      <c r="D45" s="254" t="s">
        <v>2576</v>
      </c>
      <c r="E45" s="310" t="s">
        <v>8190</v>
      </c>
      <c r="F45" s="311">
        <v>125360</v>
      </c>
      <c r="G45" s="311">
        <v>1</v>
      </c>
      <c r="H45" s="254">
        <v>152</v>
      </c>
      <c r="I45" s="254" t="s">
        <v>688</v>
      </c>
      <c r="J45" s="254" t="s">
        <v>6351</v>
      </c>
      <c r="K45" s="254">
        <v>31111</v>
      </c>
      <c r="L45" s="254">
        <v>100</v>
      </c>
      <c r="M45" s="254"/>
      <c r="N45" s="254" t="s">
        <v>3054</v>
      </c>
      <c r="O45" s="254" t="s">
        <v>2587</v>
      </c>
      <c r="P45" s="312" t="s">
        <v>2587</v>
      </c>
      <c r="Q45" s="313" t="s">
        <v>520</v>
      </c>
      <c r="R45" s="312" t="s">
        <v>6710</v>
      </c>
      <c r="S45" s="313" t="s">
        <v>3400</v>
      </c>
      <c r="T45" s="314"/>
      <c r="U45" s="314" t="s">
        <v>6865</v>
      </c>
      <c r="V45" s="312" t="s">
        <v>6750</v>
      </c>
      <c r="W45" s="254"/>
      <c r="X45" s="315"/>
      <c r="Z45" s="7"/>
    </row>
    <row r="46" spans="1:26" hidden="1">
      <c r="A46" s="254" t="s">
        <v>3218</v>
      </c>
      <c r="B46" s="254" t="s">
        <v>2172</v>
      </c>
      <c r="C46" s="309" t="s">
        <v>3</v>
      </c>
      <c r="D46" s="254" t="s">
        <v>2576</v>
      </c>
      <c r="E46" s="310" t="s">
        <v>8190</v>
      </c>
      <c r="F46" s="311">
        <v>1023417.33</v>
      </c>
      <c r="G46" s="311">
        <v>1</v>
      </c>
      <c r="H46" s="254">
        <v>152</v>
      </c>
      <c r="I46" s="254" t="s">
        <v>688</v>
      </c>
      <c r="J46" s="254" t="s">
        <v>6351</v>
      </c>
      <c r="K46" s="254">
        <v>31111</v>
      </c>
      <c r="L46" s="254">
        <v>100</v>
      </c>
      <c r="M46" s="254"/>
      <c r="N46" s="254" t="s">
        <v>3054</v>
      </c>
      <c r="O46" s="254" t="s">
        <v>2585</v>
      </c>
      <c r="P46" s="312" t="s">
        <v>2585</v>
      </c>
      <c r="Q46" s="313" t="s">
        <v>519</v>
      </c>
      <c r="R46" s="312" t="s">
        <v>6642</v>
      </c>
      <c r="S46" s="313" t="s">
        <v>2172</v>
      </c>
      <c r="T46" s="314"/>
      <c r="U46" s="314" t="s">
        <v>6855</v>
      </c>
      <c r="V46" s="312" t="s">
        <v>6750</v>
      </c>
      <c r="W46" s="254"/>
      <c r="X46" s="315"/>
      <c r="Z46" s="7"/>
    </row>
    <row r="47" spans="1:26" hidden="1">
      <c r="A47" s="254" t="s">
        <v>3244</v>
      </c>
      <c r="B47" s="254" t="s">
        <v>3337</v>
      </c>
      <c r="C47" s="309" t="s">
        <v>3</v>
      </c>
      <c r="D47" s="254" t="s">
        <v>2576</v>
      </c>
      <c r="E47" s="310" t="s">
        <v>8190</v>
      </c>
      <c r="F47" s="311">
        <v>4009471.48</v>
      </c>
      <c r="G47" s="311">
        <v>1</v>
      </c>
      <c r="H47" s="254">
        <v>152</v>
      </c>
      <c r="I47" s="254" t="s">
        <v>688</v>
      </c>
      <c r="J47" s="254" t="s">
        <v>6351</v>
      </c>
      <c r="K47" s="254">
        <v>31111</v>
      </c>
      <c r="L47" s="254">
        <v>100</v>
      </c>
      <c r="M47" s="254"/>
      <c r="N47" s="254" t="s">
        <v>3054</v>
      </c>
      <c r="O47" s="254" t="s">
        <v>2585</v>
      </c>
      <c r="P47" s="312" t="s">
        <v>2585</v>
      </c>
      <c r="Q47" s="313" t="s">
        <v>519</v>
      </c>
      <c r="R47" s="312" t="s">
        <v>6669</v>
      </c>
      <c r="S47" s="313" t="s">
        <v>3337</v>
      </c>
      <c r="T47" s="314"/>
      <c r="U47" s="314" t="s">
        <v>6869</v>
      </c>
      <c r="V47" s="312" t="s">
        <v>6750</v>
      </c>
      <c r="W47" s="254"/>
      <c r="X47" s="315"/>
      <c r="Z47" s="7"/>
    </row>
    <row r="48" spans="1:26" hidden="1">
      <c r="A48" s="254" t="s">
        <v>3227</v>
      </c>
      <c r="B48" s="254" t="s">
        <v>3375</v>
      </c>
      <c r="C48" s="309" t="s">
        <v>3</v>
      </c>
      <c r="D48" s="254" t="s">
        <v>8229</v>
      </c>
      <c r="E48" s="310" t="s">
        <v>8193</v>
      </c>
      <c r="F48" s="311">
        <v>8597.33</v>
      </c>
      <c r="G48" s="311">
        <v>1</v>
      </c>
      <c r="H48" s="254">
        <v>181</v>
      </c>
      <c r="I48" s="254" t="s">
        <v>688</v>
      </c>
      <c r="J48" s="254" t="s">
        <v>6351</v>
      </c>
      <c r="K48" s="254">
        <v>31111</v>
      </c>
      <c r="L48" s="254">
        <v>100</v>
      </c>
      <c r="M48" s="254"/>
      <c r="N48" s="254" t="s">
        <v>3054</v>
      </c>
      <c r="O48" s="254" t="s">
        <v>2587</v>
      </c>
      <c r="P48" s="312" t="s">
        <v>2587</v>
      </c>
      <c r="Q48" s="313" t="s">
        <v>520</v>
      </c>
      <c r="R48" s="312" t="s">
        <v>6701</v>
      </c>
      <c r="S48" s="313" t="s">
        <v>3375</v>
      </c>
      <c r="T48" s="314"/>
      <c r="U48" s="314" t="s">
        <v>6856</v>
      </c>
      <c r="V48" s="312" t="s">
        <v>6750</v>
      </c>
      <c r="W48" s="254"/>
      <c r="X48" s="315"/>
      <c r="Z48" s="7"/>
    </row>
    <row r="49" spans="1:26" hidden="1">
      <c r="A49" s="254" t="s">
        <v>3244</v>
      </c>
      <c r="B49" s="254" t="s">
        <v>3337</v>
      </c>
      <c r="C49" s="309" t="s">
        <v>3</v>
      </c>
      <c r="D49" s="254" t="s">
        <v>8229</v>
      </c>
      <c r="E49" s="310" t="s">
        <v>8193</v>
      </c>
      <c r="F49" s="311">
        <v>204049.06</v>
      </c>
      <c r="G49" s="311">
        <v>1</v>
      </c>
      <c r="H49" s="254">
        <v>181</v>
      </c>
      <c r="I49" s="254" t="s">
        <v>688</v>
      </c>
      <c r="J49" s="254" t="s">
        <v>6351</v>
      </c>
      <c r="K49" s="254">
        <v>31111</v>
      </c>
      <c r="L49" s="254">
        <v>100</v>
      </c>
      <c r="M49" s="254"/>
      <c r="N49" s="254" t="s">
        <v>3054</v>
      </c>
      <c r="O49" s="254" t="s">
        <v>2585</v>
      </c>
      <c r="P49" s="312" t="s">
        <v>2585</v>
      </c>
      <c r="Q49" s="313" t="s">
        <v>519</v>
      </c>
      <c r="R49" s="312" t="s">
        <v>6669</v>
      </c>
      <c r="S49" s="313" t="s">
        <v>3337</v>
      </c>
      <c r="T49" s="314"/>
      <c r="U49" s="314" t="s">
        <v>6869</v>
      </c>
      <c r="V49" s="312" t="s">
        <v>6750</v>
      </c>
      <c r="W49" s="254"/>
      <c r="X49" s="315"/>
      <c r="Z49" s="7"/>
    </row>
    <row r="50" spans="1:26" hidden="1">
      <c r="A50" s="254" t="s">
        <v>3226</v>
      </c>
      <c r="B50" s="254" t="s">
        <v>3373</v>
      </c>
      <c r="C50" s="309" t="s">
        <v>3</v>
      </c>
      <c r="D50" s="254" t="s">
        <v>2576</v>
      </c>
      <c r="E50" s="310" t="s">
        <v>8190</v>
      </c>
      <c r="F50" s="311">
        <v>45332.06</v>
      </c>
      <c r="G50" s="311">
        <v>1</v>
      </c>
      <c r="H50" s="254">
        <v>152</v>
      </c>
      <c r="I50" s="254" t="s">
        <v>688</v>
      </c>
      <c r="J50" s="254" t="s">
        <v>6351</v>
      </c>
      <c r="K50" s="254">
        <v>31111</v>
      </c>
      <c r="L50" s="254">
        <v>100</v>
      </c>
      <c r="M50" s="254"/>
      <c r="N50" s="254" t="s">
        <v>3054</v>
      </c>
      <c r="O50" s="254" t="s">
        <v>2587</v>
      </c>
      <c r="P50" s="312" t="s">
        <v>2587</v>
      </c>
      <c r="Q50" s="313" t="s">
        <v>520</v>
      </c>
      <c r="R50" s="312" t="s">
        <v>6698</v>
      </c>
      <c r="S50" s="313" t="s">
        <v>3373</v>
      </c>
      <c r="T50" s="314"/>
      <c r="U50" s="314" t="s">
        <v>6856</v>
      </c>
      <c r="V50" s="312" t="s">
        <v>6750</v>
      </c>
      <c r="W50" s="254"/>
      <c r="X50" s="315"/>
      <c r="Z50" s="7"/>
    </row>
    <row r="51" spans="1:26" hidden="1">
      <c r="A51" s="254" t="s">
        <v>3221</v>
      </c>
      <c r="B51" s="254" t="s">
        <v>3296</v>
      </c>
      <c r="C51" s="309" t="s">
        <v>3</v>
      </c>
      <c r="D51" s="254" t="s">
        <v>2576</v>
      </c>
      <c r="E51" s="310" t="s">
        <v>8190</v>
      </c>
      <c r="F51" s="311">
        <v>178229.45</v>
      </c>
      <c r="G51" s="311">
        <v>1</v>
      </c>
      <c r="H51" s="254">
        <v>152</v>
      </c>
      <c r="I51" s="254" t="s">
        <v>688</v>
      </c>
      <c r="J51" s="254" t="s">
        <v>6351</v>
      </c>
      <c r="K51" s="254">
        <v>31111</v>
      </c>
      <c r="L51" s="254">
        <v>100</v>
      </c>
      <c r="M51" s="254"/>
      <c r="N51" s="254" t="s">
        <v>3054</v>
      </c>
      <c r="O51" s="254" t="s">
        <v>2585</v>
      </c>
      <c r="P51" s="312" t="s">
        <v>2585</v>
      </c>
      <c r="Q51" s="313" t="s">
        <v>519</v>
      </c>
      <c r="R51" s="312" t="s">
        <v>6644</v>
      </c>
      <c r="S51" s="313" t="s">
        <v>3296</v>
      </c>
      <c r="T51" s="314"/>
      <c r="U51" s="314" t="s">
        <v>6861</v>
      </c>
      <c r="V51" s="312" t="s">
        <v>6750</v>
      </c>
      <c r="W51" s="254"/>
      <c r="X51" s="315"/>
      <c r="Z51" s="7"/>
    </row>
    <row r="52" spans="1:26" hidden="1">
      <c r="A52" s="254" t="s">
        <v>3222</v>
      </c>
      <c r="B52" s="254" t="s">
        <v>3312</v>
      </c>
      <c r="C52" s="309" t="s">
        <v>3</v>
      </c>
      <c r="D52" s="254" t="s">
        <v>2576</v>
      </c>
      <c r="E52" s="310" t="s">
        <v>8190</v>
      </c>
      <c r="F52" s="311">
        <v>639724</v>
      </c>
      <c r="G52" s="311">
        <v>1</v>
      </c>
      <c r="H52" s="254">
        <v>152</v>
      </c>
      <c r="I52" s="254" t="s">
        <v>688</v>
      </c>
      <c r="J52" s="254" t="s">
        <v>6351</v>
      </c>
      <c r="K52" s="254">
        <v>31111</v>
      </c>
      <c r="L52" s="254">
        <v>100</v>
      </c>
      <c r="M52" s="254"/>
      <c r="N52" s="254" t="s">
        <v>3054</v>
      </c>
      <c r="O52" s="254" t="s">
        <v>2585</v>
      </c>
      <c r="P52" s="312" t="s">
        <v>2585</v>
      </c>
      <c r="Q52" s="313" t="s">
        <v>519</v>
      </c>
      <c r="R52" s="312" t="s">
        <v>6651</v>
      </c>
      <c r="S52" s="313" t="s">
        <v>3312</v>
      </c>
      <c r="T52" s="314"/>
      <c r="U52" s="314" t="s">
        <v>6854</v>
      </c>
      <c r="V52" s="312" t="s">
        <v>6750</v>
      </c>
      <c r="W52" s="254"/>
      <c r="X52" s="315"/>
      <c r="Z52" s="7"/>
    </row>
    <row r="53" spans="1:26" hidden="1">
      <c r="A53" s="254" t="s">
        <v>4700</v>
      </c>
      <c r="B53" s="254" t="s">
        <v>3395</v>
      </c>
      <c r="C53" s="309" t="s">
        <v>3</v>
      </c>
      <c r="D53" s="254" t="s">
        <v>2576</v>
      </c>
      <c r="E53" s="310" t="s">
        <v>8190</v>
      </c>
      <c r="F53" s="311">
        <v>100135.37</v>
      </c>
      <c r="G53" s="311">
        <v>1</v>
      </c>
      <c r="H53" s="254">
        <v>152</v>
      </c>
      <c r="I53" s="254" t="s">
        <v>688</v>
      </c>
      <c r="J53" s="254" t="s">
        <v>6351</v>
      </c>
      <c r="K53" s="254">
        <v>31111</v>
      </c>
      <c r="L53" s="254">
        <v>100</v>
      </c>
      <c r="M53" s="254"/>
      <c r="N53" s="254" t="s">
        <v>3054</v>
      </c>
      <c r="O53" s="254" t="s">
        <v>2587</v>
      </c>
      <c r="P53" s="312" t="s">
        <v>2587</v>
      </c>
      <c r="Q53" s="313" t="s">
        <v>520</v>
      </c>
      <c r="R53" s="312" t="s">
        <v>6707</v>
      </c>
      <c r="S53" s="313" t="s">
        <v>3395</v>
      </c>
      <c r="T53" s="314"/>
      <c r="U53" s="314" t="s">
        <v>6866</v>
      </c>
      <c r="V53" s="312" t="s">
        <v>6750</v>
      </c>
      <c r="W53" s="254"/>
      <c r="X53" s="315"/>
      <c r="Z53" s="7"/>
    </row>
    <row r="54" spans="1:26" hidden="1">
      <c r="A54" s="254" t="s">
        <v>4124</v>
      </c>
      <c r="B54" s="254" t="s">
        <v>3328</v>
      </c>
      <c r="C54" s="309" t="s">
        <v>3</v>
      </c>
      <c r="D54" s="254" t="s">
        <v>2576</v>
      </c>
      <c r="E54" s="310" t="s">
        <v>8190</v>
      </c>
      <c r="F54" s="311">
        <v>11750.14</v>
      </c>
      <c r="G54" s="311">
        <v>1</v>
      </c>
      <c r="H54" s="254">
        <v>152</v>
      </c>
      <c r="I54" s="254" t="s">
        <v>688</v>
      </c>
      <c r="J54" s="254" t="s">
        <v>6351</v>
      </c>
      <c r="K54" s="254">
        <v>31111</v>
      </c>
      <c r="L54" s="254">
        <v>100</v>
      </c>
      <c r="M54" s="254"/>
      <c r="N54" s="254" t="s">
        <v>3054</v>
      </c>
      <c r="O54" s="254" t="s">
        <v>2585</v>
      </c>
      <c r="P54" s="312" t="s">
        <v>2585</v>
      </c>
      <c r="Q54" s="313" t="s">
        <v>519</v>
      </c>
      <c r="R54" s="312" t="s">
        <v>6665</v>
      </c>
      <c r="S54" s="313" t="s">
        <v>3328</v>
      </c>
      <c r="T54" s="314"/>
      <c r="U54" s="314" t="s">
        <v>6862</v>
      </c>
      <c r="V54" s="312" t="s">
        <v>6750</v>
      </c>
      <c r="W54" s="254"/>
      <c r="X54" s="315"/>
      <c r="Z54" s="7"/>
    </row>
    <row r="55" spans="1:26" hidden="1">
      <c r="A55" s="254" t="s">
        <v>3832</v>
      </c>
      <c r="B55" s="254" t="s">
        <v>3292</v>
      </c>
      <c r="C55" s="309" t="s">
        <v>3</v>
      </c>
      <c r="D55" s="254" t="s">
        <v>2576</v>
      </c>
      <c r="E55" s="310" t="s">
        <v>8190</v>
      </c>
      <c r="F55" s="311">
        <v>116052.06</v>
      </c>
      <c r="G55" s="311">
        <v>1</v>
      </c>
      <c r="H55" s="254">
        <v>152</v>
      </c>
      <c r="I55" s="254" t="s">
        <v>688</v>
      </c>
      <c r="J55" s="254" t="s">
        <v>6351</v>
      </c>
      <c r="K55" s="254">
        <v>31111</v>
      </c>
      <c r="L55" s="254">
        <v>100</v>
      </c>
      <c r="M55" s="254"/>
      <c r="N55" s="254" t="s">
        <v>3054</v>
      </c>
      <c r="O55" s="254" t="s">
        <v>2585</v>
      </c>
      <c r="P55" s="312" t="s">
        <v>2585</v>
      </c>
      <c r="Q55" s="313" t="s">
        <v>519</v>
      </c>
      <c r="R55" s="312" t="s">
        <v>6640</v>
      </c>
      <c r="S55" s="313" t="s">
        <v>3292</v>
      </c>
      <c r="T55" s="314"/>
      <c r="U55" s="314" t="s">
        <v>6855</v>
      </c>
      <c r="V55" s="312" t="s">
        <v>6750</v>
      </c>
      <c r="W55" s="254"/>
      <c r="X55" s="315"/>
      <c r="Z55" s="7"/>
    </row>
    <row r="56" spans="1:26" hidden="1">
      <c r="A56" s="254" t="s">
        <v>5001</v>
      </c>
      <c r="B56" s="254" t="s">
        <v>395</v>
      </c>
      <c r="C56" s="309" t="s">
        <v>3</v>
      </c>
      <c r="D56" s="254" t="s">
        <v>2576</v>
      </c>
      <c r="E56" s="310" t="s">
        <v>8190</v>
      </c>
      <c r="F56" s="311">
        <v>475253.36</v>
      </c>
      <c r="G56" s="311">
        <v>1</v>
      </c>
      <c r="H56" s="254">
        <v>152</v>
      </c>
      <c r="I56" s="254" t="s">
        <v>688</v>
      </c>
      <c r="J56" s="254" t="s">
        <v>6351</v>
      </c>
      <c r="K56" s="254">
        <v>31111</v>
      </c>
      <c r="L56" s="254">
        <v>100</v>
      </c>
      <c r="M56" s="254"/>
      <c r="N56" s="254" t="s">
        <v>3028</v>
      </c>
      <c r="O56" s="254" t="s">
        <v>2588</v>
      </c>
      <c r="P56" s="312" t="s">
        <v>2588</v>
      </c>
      <c r="Q56" s="313" t="s">
        <v>521</v>
      </c>
      <c r="R56" s="312" t="s">
        <v>6718</v>
      </c>
      <c r="S56" s="313" t="s">
        <v>395</v>
      </c>
      <c r="T56" s="314"/>
      <c r="U56" s="314" t="s">
        <v>6857</v>
      </c>
      <c r="V56" s="312" t="s">
        <v>6750</v>
      </c>
      <c r="W56" s="254"/>
      <c r="X56" s="315"/>
      <c r="Z56" s="7"/>
    </row>
    <row r="57" spans="1:26" hidden="1">
      <c r="A57" s="254" t="s">
        <v>3205</v>
      </c>
      <c r="B57" s="254" t="s">
        <v>3315</v>
      </c>
      <c r="C57" s="309" t="s">
        <v>3</v>
      </c>
      <c r="D57" s="254" t="s">
        <v>2576</v>
      </c>
      <c r="E57" s="310" t="s">
        <v>8190</v>
      </c>
      <c r="F57" s="311">
        <v>1060740.32</v>
      </c>
      <c r="G57" s="311">
        <v>1</v>
      </c>
      <c r="H57" s="254">
        <v>152</v>
      </c>
      <c r="I57" s="254" t="s">
        <v>688</v>
      </c>
      <c r="J57" s="254" t="s">
        <v>6351</v>
      </c>
      <c r="K57" s="254">
        <v>31111</v>
      </c>
      <c r="L57" s="254">
        <v>100</v>
      </c>
      <c r="M57" s="254"/>
      <c r="N57" s="254" t="s">
        <v>3054</v>
      </c>
      <c r="O57" s="254" t="s">
        <v>2585</v>
      </c>
      <c r="P57" s="312" t="s">
        <v>2585</v>
      </c>
      <c r="Q57" s="313" t="s">
        <v>519</v>
      </c>
      <c r="R57" s="312" t="s">
        <v>6654</v>
      </c>
      <c r="S57" s="313" t="s">
        <v>3315</v>
      </c>
      <c r="T57" s="314"/>
      <c r="U57" s="314" t="s">
        <v>6854</v>
      </c>
      <c r="V57" s="312" t="s">
        <v>6750</v>
      </c>
      <c r="W57" s="254"/>
      <c r="X57" s="315"/>
      <c r="Z57" s="7"/>
    </row>
    <row r="58" spans="1:26" hidden="1">
      <c r="A58" s="254" t="s">
        <v>4393</v>
      </c>
      <c r="B58" s="254" t="s">
        <v>3356</v>
      </c>
      <c r="C58" s="309" t="s">
        <v>3</v>
      </c>
      <c r="D58" s="254" t="s">
        <v>2576</v>
      </c>
      <c r="E58" s="310" t="s">
        <v>8190</v>
      </c>
      <c r="F58" s="311">
        <v>17920.07</v>
      </c>
      <c r="G58" s="311">
        <v>1</v>
      </c>
      <c r="H58" s="254">
        <v>152</v>
      </c>
      <c r="I58" s="254" t="s">
        <v>688</v>
      </c>
      <c r="J58" s="254" t="s">
        <v>6351</v>
      </c>
      <c r="K58" s="254">
        <v>31111</v>
      </c>
      <c r="L58" s="254">
        <v>100</v>
      </c>
      <c r="M58" s="254"/>
      <c r="N58" s="254" t="s">
        <v>3054</v>
      </c>
      <c r="O58" s="254" t="s">
        <v>2587</v>
      </c>
      <c r="P58" s="312" t="s">
        <v>2587</v>
      </c>
      <c r="Q58" s="313" t="s">
        <v>520</v>
      </c>
      <c r="R58" s="312" t="s">
        <v>6687</v>
      </c>
      <c r="S58" s="313" t="s">
        <v>3356</v>
      </c>
      <c r="T58" s="314"/>
      <c r="U58" s="314" t="s">
        <v>6853</v>
      </c>
      <c r="V58" s="312" t="s">
        <v>6750</v>
      </c>
      <c r="W58" s="254"/>
      <c r="X58" s="315"/>
      <c r="Z58" s="7"/>
    </row>
    <row r="59" spans="1:26" hidden="1">
      <c r="A59" s="254" t="s">
        <v>3250</v>
      </c>
      <c r="B59" s="254" t="s">
        <v>3372</v>
      </c>
      <c r="C59" s="309" t="s">
        <v>3</v>
      </c>
      <c r="D59" s="254" t="s">
        <v>2576</v>
      </c>
      <c r="E59" s="310" t="s">
        <v>8190</v>
      </c>
      <c r="F59" s="311">
        <v>23374.67</v>
      </c>
      <c r="G59" s="311">
        <v>1</v>
      </c>
      <c r="H59" s="254">
        <v>152</v>
      </c>
      <c r="I59" s="254" t="s">
        <v>688</v>
      </c>
      <c r="J59" s="254" t="s">
        <v>6351</v>
      </c>
      <c r="K59" s="254">
        <v>31111</v>
      </c>
      <c r="L59" s="254">
        <v>100</v>
      </c>
      <c r="M59" s="254"/>
      <c r="N59" s="254" t="s">
        <v>3054</v>
      </c>
      <c r="O59" s="254" t="s">
        <v>2587</v>
      </c>
      <c r="P59" s="312" t="s">
        <v>2587</v>
      </c>
      <c r="Q59" s="313" t="s">
        <v>520</v>
      </c>
      <c r="R59" s="312" t="s">
        <v>6696</v>
      </c>
      <c r="S59" s="313" t="s">
        <v>3372</v>
      </c>
      <c r="T59" s="314"/>
      <c r="U59" s="314" t="s">
        <v>6856</v>
      </c>
      <c r="V59" s="312" t="s">
        <v>6750</v>
      </c>
      <c r="W59" s="254"/>
      <c r="X59" s="315"/>
      <c r="Z59" s="7"/>
    </row>
    <row r="60" spans="1:26" hidden="1">
      <c r="A60" s="254" t="s">
        <v>3218</v>
      </c>
      <c r="B60" s="254" t="s">
        <v>2172</v>
      </c>
      <c r="C60" s="309" t="s">
        <v>3</v>
      </c>
      <c r="D60" s="254" t="s">
        <v>8229</v>
      </c>
      <c r="E60" s="310" t="s">
        <v>8193</v>
      </c>
      <c r="F60" s="311">
        <v>131167.1</v>
      </c>
      <c r="G60" s="311">
        <v>1</v>
      </c>
      <c r="H60" s="254">
        <v>181</v>
      </c>
      <c r="I60" s="254" t="s">
        <v>688</v>
      </c>
      <c r="J60" s="254" t="s">
        <v>6351</v>
      </c>
      <c r="K60" s="254">
        <v>31111</v>
      </c>
      <c r="L60" s="254">
        <v>100</v>
      </c>
      <c r="M60" s="254"/>
      <c r="N60" s="254" t="s">
        <v>3054</v>
      </c>
      <c r="O60" s="254" t="s">
        <v>2585</v>
      </c>
      <c r="P60" s="312" t="s">
        <v>2585</v>
      </c>
      <c r="Q60" s="313" t="s">
        <v>519</v>
      </c>
      <c r="R60" s="312" t="s">
        <v>6642</v>
      </c>
      <c r="S60" s="313" t="s">
        <v>2172</v>
      </c>
      <c r="T60" s="314"/>
      <c r="U60" s="314" t="s">
        <v>6855</v>
      </c>
      <c r="V60" s="312" t="s">
        <v>6750</v>
      </c>
      <c r="W60" s="254"/>
      <c r="X60" s="315"/>
      <c r="Z60" s="7"/>
    </row>
    <row r="61" spans="1:26" hidden="1">
      <c r="A61" s="254" t="s">
        <v>3255</v>
      </c>
      <c r="B61" s="254" t="s">
        <v>3348</v>
      </c>
      <c r="C61" s="309" t="s">
        <v>3</v>
      </c>
      <c r="D61" s="254" t="s">
        <v>12</v>
      </c>
      <c r="E61" s="310" t="s">
        <v>8194</v>
      </c>
      <c r="F61" s="311">
        <v>50895</v>
      </c>
      <c r="G61" s="311">
        <v>1</v>
      </c>
      <c r="H61" s="254">
        <v>242</v>
      </c>
      <c r="I61" s="254" t="s">
        <v>688</v>
      </c>
      <c r="J61" s="254" t="s">
        <v>6351</v>
      </c>
      <c r="K61" s="254">
        <v>31111</v>
      </c>
      <c r="L61" s="254">
        <v>100</v>
      </c>
      <c r="M61" s="254"/>
      <c r="N61" s="254" t="s">
        <v>3054</v>
      </c>
      <c r="O61" s="254" t="s">
        <v>2587</v>
      </c>
      <c r="P61" s="312" t="s">
        <v>2587</v>
      </c>
      <c r="Q61" s="313" t="s">
        <v>520</v>
      </c>
      <c r="R61" s="312" t="s">
        <v>6678</v>
      </c>
      <c r="S61" s="313" t="s">
        <v>3348</v>
      </c>
      <c r="T61" s="314"/>
      <c r="U61" s="314" t="s">
        <v>6863</v>
      </c>
      <c r="V61" s="312" t="s">
        <v>6750</v>
      </c>
      <c r="W61" s="254"/>
      <c r="X61" s="315"/>
      <c r="Z61" s="7"/>
    </row>
    <row r="62" spans="1:26" hidden="1">
      <c r="A62" s="254" t="s">
        <v>4055</v>
      </c>
      <c r="B62" s="254" t="s">
        <v>3318</v>
      </c>
      <c r="C62" s="309" t="s">
        <v>3</v>
      </c>
      <c r="D62" s="254" t="s">
        <v>12</v>
      </c>
      <c r="E62" s="310" t="s">
        <v>8194</v>
      </c>
      <c r="F62" s="311">
        <v>119701.75</v>
      </c>
      <c r="G62" s="311">
        <v>1</v>
      </c>
      <c r="H62" s="254">
        <v>242</v>
      </c>
      <c r="I62" s="254" t="s">
        <v>688</v>
      </c>
      <c r="J62" s="254" t="s">
        <v>6351</v>
      </c>
      <c r="K62" s="254">
        <v>31111</v>
      </c>
      <c r="L62" s="254">
        <v>100</v>
      </c>
      <c r="M62" s="254"/>
      <c r="N62" s="254" t="s">
        <v>3054</v>
      </c>
      <c r="O62" s="254" t="s">
        <v>2585</v>
      </c>
      <c r="P62" s="312" t="s">
        <v>2585</v>
      </c>
      <c r="Q62" s="313" t="s">
        <v>519</v>
      </c>
      <c r="R62" s="312" t="s">
        <v>6659</v>
      </c>
      <c r="S62" s="313" t="s">
        <v>3318</v>
      </c>
      <c r="T62" s="314"/>
      <c r="U62" s="314" t="s">
        <v>6859</v>
      </c>
      <c r="V62" s="312" t="s">
        <v>6750</v>
      </c>
      <c r="W62" s="254"/>
      <c r="X62" s="315"/>
      <c r="Z62" s="7"/>
    </row>
    <row r="63" spans="1:26" hidden="1">
      <c r="A63" s="254" t="s">
        <v>4164</v>
      </c>
      <c r="B63" s="254" t="s">
        <v>3332</v>
      </c>
      <c r="C63" s="309" t="s">
        <v>3</v>
      </c>
      <c r="D63" s="254" t="s">
        <v>2576</v>
      </c>
      <c r="E63" s="310" t="s">
        <v>8190</v>
      </c>
      <c r="F63" s="311">
        <v>16120</v>
      </c>
      <c r="G63" s="311">
        <v>1</v>
      </c>
      <c r="H63" s="254">
        <v>152</v>
      </c>
      <c r="I63" s="254" t="s">
        <v>688</v>
      </c>
      <c r="J63" s="254" t="s">
        <v>6351</v>
      </c>
      <c r="K63" s="254">
        <v>31111</v>
      </c>
      <c r="L63" s="254">
        <v>100</v>
      </c>
      <c r="M63" s="254"/>
      <c r="N63" s="254" t="s">
        <v>2850</v>
      </c>
      <c r="O63" s="254" t="s">
        <v>2585</v>
      </c>
      <c r="P63" s="312" t="s">
        <v>2585</v>
      </c>
      <c r="Q63" s="313" t="s">
        <v>519</v>
      </c>
      <c r="R63" s="312" t="s">
        <v>6666</v>
      </c>
      <c r="S63" s="313" t="s">
        <v>3332</v>
      </c>
      <c r="T63" s="314"/>
      <c r="U63" s="314" t="s">
        <v>6870</v>
      </c>
      <c r="V63" s="312" t="s">
        <v>6750</v>
      </c>
      <c r="W63" s="254"/>
      <c r="X63" s="315"/>
      <c r="Z63" s="7"/>
    </row>
    <row r="64" spans="1:26" hidden="1">
      <c r="A64" s="254" t="s">
        <v>5001</v>
      </c>
      <c r="B64" s="254" t="s">
        <v>395</v>
      </c>
      <c r="C64" s="309" t="s">
        <v>3</v>
      </c>
      <c r="D64" s="254" t="s">
        <v>2576</v>
      </c>
      <c r="E64" s="310" t="s">
        <v>8190</v>
      </c>
      <c r="F64" s="311">
        <v>459988.23</v>
      </c>
      <c r="G64" s="311">
        <v>1</v>
      </c>
      <c r="H64" s="254">
        <v>152</v>
      </c>
      <c r="I64" s="254" t="s">
        <v>688</v>
      </c>
      <c r="J64" s="254" t="s">
        <v>6351</v>
      </c>
      <c r="K64" s="254">
        <v>31111</v>
      </c>
      <c r="L64" s="254">
        <v>100</v>
      </c>
      <c r="M64" s="254"/>
      <c r="N64" s="254" t="s">
        <v>3028</v>
      </c>
      <c r="O64" s="254" t="s">
        <v>2588</v>
      </c>
      <c r="P64" s="312" t="s">
        <v>2588</v>
      </c>
      <c r="Q64" s="313" t="s">
        <v>521</v>
      </c>
      <c r="R64" s="312" t="s">
        <v>6718</v>
      </c>
      <c r="S64" s="313" t="s">
        <v>395</v>
      </c>
      <c r="T64" s="314"/>
      <c r="U64" s="314" t="s">
        <v>6857</v>
      </c>
      <c r="V64" s="312" t="s">
        <v>6750</v>
      </c>
      <c r="W64" s="254"/>
      <c r="X64" s="315"/>
      <c r="Z64" s="7"/>
    </row>
    <row r="65" spans="1:26" hidden="1">
      <c r="A65" s="254" t="s">
        <v>3256</v>
      </c>
      <c r="B65" s="254" t="s">
        <v>3351</v>
      </c>
      <c r="C65" s="309" t="s">
        <v>3</v>
      </c>
      <c r="D65" s="254" t="s">
        <v>2576</v>
      </c>
      <c r="E65" s="310" t="s">
        <v>8190</v>
      </c>
      <c r="F65" s="311">
        <v>85236</v>
      </c>
      <c r="G65" s="311">
        <v>1</v>
      </c>
      <c r="H65" s="254">
        <v>152</v>
      </c>
      <c r="I65" s="254" t="s">
        <v>688</v>
      </c>
      <c r="J65" s="254" t="s">
        <v>6351</v>
      </c>
      <c r="K65" s="254">
        <v>31111</v>
      </c>
      <c r="L65" s="254">
        <v>100</v>
      </c>
      <c r="M65" s="254"/>
      <c r="N65" s="254" t="s">
        <v>3054</v>
      </c>
      <c r="O65" s="254" t="s">
        <v>2587</v>
      </c>
      <c r="P65" s="312" t="s">
        <v>2587</v>
      </c>
      <c r="Q65" s="313" t="s">
        <v>520</v>
      </c>
      <c r="R65" s="312" t="s">
        <v>6682</v>
      </c>
      <c r="S65" s="313" t="s">
        <v>3351</v>
      </c>
      <c r="T65" s="314"/>
      <c r="U65" s="314" t="s">
        <v>6863</v>
      </c>
      <c r="V65" s="312" t="s">
        <v>6750</v>
      </c>
      <c r="W65" s="254"/>
      <c r="X65" s="315"/>
      <c r="Z65" s="7"/>
    </row>
    <row r="66" spans="1:26" hidden="1">
      <c r="A66" s="254" t="s">
        <v>5001</v>
      </c>
      <c r="B66" s="254" t="s">
        <v>395</v>
      </c>
      <c r="C66" s="309" t="s">
        <v>3</v>
      </c>
      <c r="D66" s="254" t="s">
        <v>2576</v>
      </c>
      <c r="E66" s="310" t="s">
        <v>8190</v>
      </c>
      <c r="F66" s="311">
        <v>146358.85</v>
      </c>
      <c r="G66" s="311">
        <v>1</v>
      </c>
      <c r="H66" s="254">
        <v>152</v>
      </c>
      <c r="I66" s="254" t="s">
        <v>688</v>
      </c>
      <c r="J66" s="254" t="s">
        <v>6351</v>
      </c>
      <c r="K66" s="254">
        <v>31111</v>
      </c>
      <c r="L66" s="254">
        <v>100</v>
      </c>
      <c r="M66" s="254"/>
      <c r="N66" s="254" t="s">
        <v>3028</v>
      </c>
      <c r="O66" s="254" t="s">
        <v>2588</v>
      </c>
      <c r="P66" s="312" t="s">
        <v>2588</v>
      </c>
      <c r="Q66" s="313" t="s">
        <v>521</v>
      </c>
      <c r="R66" s="312" t="s">
        <v>6718</v>
      </c>
      <c r="S66" s="313" t="s">
        <v>395</v>
      </c>
      <c r="T66" s="314"/>
      <c r="U66" s="314" t="s">
        <v>6857</v>
      </c>
      <c r="V66" s="312" t="s">
        <v>6750</v>
      </c>
      <c r="W66" s="254"/>
      <c r="X66" s="315"/>
      <c r="Z66" s="7"/>
    </row>
    <row r="67" spans="1:26" hidden="1">
      <c r="A67" s="254" t="s">
        <v>3205</v>
      </c>
      <c r="B67" s="254" t="s">
        <v>3315</v>
      </c>
      <c r="C67" s="309" t="s">
        <v>3</v>
      </c>
      <c r="D67" s="254" t="s">
        <v>2576</v>
      </c>
      <c r="E67" s="310" t="s">
        <v>8190</v>
      </c>
      <c r="F67" s="311">
        <v>966762.7</v>
      </c>
      <c r="G67" s="311">
        <v>1</v>
      </c>
      <c r="H67" s="254">
        <v>152</v>
      </c>
      <c r="I67" s="254" t="s">
        <v>688</v>
      </c>
      <c r="J67" s="254" t="s">
        <v>6351</v>
      </c>
      <c r="K67" s="254">
        <v>31111</v>
      </c>
      <c r="L67" s="254">
        <v>100</v>
      </c>
      <c r="M67" s="254"/>
      <c r="N67" s="254" t="s">
        <v>3054</v>
      </c>
      <c r="O67" s="254" t="s">
        <v>2585</v>
      </c>
      <c r="P67" s="312" t="s">
        <v>2585</v>
      </c>
      <c r="Q67" s="313" t="s">
        <v>519</v>
      </c>
      <c r="R67" s="312" t="s">
        <v>6654</v>
      </c>
      <c r="S67" s="313" t="s">
        <v>3315</v>
      </c>
      <c r="T67" s="314"/>
      <c r="U67" s="314" t="s">
        <v>6854</v>
      </c>
      <c r="V67" s="312" t="s">
        <v>6750</v>
      </c>
      <c r="W67" s="254"/>
      <c r="X67" s="315"/>
      <c r="Z67" s="7"/>
    </row>
    <row r="68" spans="1:26" hidden="1">
      <c r="A68" s="254" t="s">
        <v>4055</v>
      </c>
      <c r="B68" s="254" t="s">
        <v>3318</v>
      </c>
      <c r="C68" s="309" t="s">
        <v>3</v>
      </c>
      <c r="D68" s="254" t="s">
        <v>2576</v>
      </c>
      <c r="E68" s="310" t="s">
        <v>8190</v>
      </c>
      <c r="F68" s="311">
        <v>58962</v>
      </c>
      <c r="G68" s="311">
        <v>1</v>
      </c>
      <c r="H68" s="254">
        <v>152</v>
      </c>
      <c r="I68" s="254" t="s">
        <v>688</v>
      </c>
      <c r="J68" s="254" t="s">
        <v>6351</v>
      </c>
      <c r="K68" s="254">
        <v>31111</v>
      </c>
      <c r="L68" s="254">
        <v>100</v>
      </c>
      <c r="M68" s="254"/>
      <c r="N68" s="254" t="s">
        <v>3054</v>
      </c>
      <c r="O68" s="254" t="s">
        <v>2585</v>
      </c>
      <c r="P68" s="312" t="s">
        <v>2585</v>
      </c>
      <c r="Q68" s="313" t="s">
        <v>519</v>
      </c>
      <c r="R68" s="312" t="s">
        <v>6659</v>
      </c>
      <c r="S68" s="313" t="s">
        <v>3318</v>
      </c>
      <c r="T68" s="314"/>
      <c r="U68" s="314" t="s">
        <v>6859</v>
      </c>
      <c r="V68" s="312" t="s">
        <v>6750</v>
      </c>
      <c r="W68" s="254"/>
      <c r="X68" s="315"/>
      <c r="Z68" s="7"/>
    </row>
    <row r="69" spans="1:26" hidden="1">
      <c r="A69" s="254" t="s">
        <v>4754</v>
      </c>
      <c r="B69" s="254" t="s">
        <v>3402</v>
      </c>
      <c r="C69" s="309" t="s">
        <v>3</v>
      </c>
      <c r="D69" s="254" t="s">
        <v>2576</v>
      </c>
      <c r="E69" s="310" t="s">
        <v>8190</v>
      </c>
      <c r="F69" s="311">
        <v>188104.28</v>
      </c>
      <c r="G69" s="311">
        <v>1</v>
      </c>
      <c r="H69" s="254">
        <v>152</v>
      </c>
      <c r="I69" s="254" t="s">
        <v>688</v>
      </c>
      <c r="J69" s="254" t="s">
        <v>6351</v>
      </c>
      <c r="K69" s="254">
        <v>31111</v>
      </c>
      <c r="L69" s="254">
        <v>100</v>
      </c>
      <c r="M69" s="254"/>
      <c r="N69" s="254" t="s">
        <v>3054</v>
      </c>
      <c r="O69" s="254" t="s">
        <v>2587</v>
      </c>
      <c r="P69" s="312" t="s">
        <v>2587</v>
      </c>
      <c r="Q69" s="313" t="s">
        <v>520</v>
      </c>
      <c r="R69" s="312" t="s">
        <v>6712</v>
      </c>
      <c r="S69" s="313" t="s">
        <v>3402</v>
      </c>
      <c r="T69" s="314"/>
      <c r="U69" s="314" t="s">
        <v>6858</v>
      </c>
      <c r="V69" s="312" t="s">
        <v>6750</v>
      </c>
      <c r="W69" s="254"/>
      <c r="X69" s="315"/>
      <c r="Z69" s="7"/>
    </row>
    <row r="70" spans="1:26" hidden="1">
      <c r="A70" s="254" t="s">
        <v>4055</v>
      </c>
      <c r="B70" s="254" t="s">
        <v>3318</v>
      </c>
      <c r="C70" s="309" t="s">
        <v>3</v>
      </c>
      <c r="D70" s="254" t="s">
        <v>2576</v>
      </c>
      <c r="E70" s="310" t="s">
        <v>8190</v>
      </c>
      <c r="F70" s="311">
        <v>175385.60000000001</v>
      </c>
      <c r="G70" s="311">
        <v>1</v>
      </c>
      <c r="H70" s="254">
        <v>152</v>
      </c>
      <c r="I70" s="254" t="s">
        <v>688</v>
      </c>
      <c r="J70" s="254" t="s">
        <v>6351</v>
      </c>
      <c r="K70" s="254">
        <v>31111</v>
      </c>
      <c r="L70" s="254">
        <v>100</v>
      </c>
      <c r="M70" s="254"/>
      <c r="N70" s="254" t="s">
        <v>3054</v>
      </c>
      <c r="O70" s="254" t="s">
        <v>2585</v>
      </c>
      <c r="P70" s="312" t="s">
        <v>2585</v>
      </c>
      <c r="Q70" s="313" t="s">
        <v>519</v>
      </c>
      <c r="R70" s="312" t="s">
        <v>6659</v>
      </c>
      <c r="S70" s="313" t="s">
        <v>3318</v>
      </c>
      <c r="T70" s="314"/>
      <c r="U70" s="314" t="s">
        <v>6859</v>
      </c>
      <c r="V70" s="312" t="s">
        <v>6750</v>
      </c>
      <c r="W70" s="254"/>
      <c r="X70" s="315"/>
      <c r="Z70" s="7"/>
    </row>
    <row r="71" spans="1:26" hidden="1">
      <c r="A71" s="254" t="s">
        <v>3221</v>
      </c>
      <c r="B71" s="254" t="s">
        <v>3296</v>
      </c>
      <c r="C71" s="309" t="s">
        <v>3</v>
      </c>
      <c r="D71" s="254" t="s">
        <v>2576</v>
      </c>
      <c r="E71" s="310" t="s">
        <v>8190</v>
      </c>
      <c r="F71" s="311">
        <v>925806.53</v>
      </c>
      <c r="G71" s="311">
        <v>1</v>
      </c>
      <c r="H71" s="254">
        <v>152</v>
      </c>
      <c r="I71" s="254" t="s">
        <v>688</v>
      </c>
      <c r="J71" s="254" t="s">
        <v>6351</v>
      </c>
      <c r="K71" s="254">
        <v>31111</v>
      </c>
      <c r="L71" s="254">
        <v>100</v>
      </c>
      <c r="M71" s="254"/>
      <c r="N71" s="254" t="s">
        <v>3054</v>
      </c>
      <c r="O71" s="254" t="s">
        <v>2585</v>
      </c>
      <c r="P71" s="312" t="s">
        <v>2585</v>
      </c>
      <c r="Q71" s="313" t="s">
        <v>519</v>
      </c>
      <c r="R71" s="312" t="s">
        <v>6644</v>
      </c>
      <c r="S71" s="313" t="s">
        <v>3296</v>
      </c>
      <c r="T71" s="314"/>
      <c r="U71" s="314" t="s">
        <v>6861</v>
      </c>
      <c r="V71" s="312" t="s">
        <v>6750</v>
      </c>
      <c r="W71" s="254"/>
      <c r="X71" s="315"/>
      <c r="Z71" s="7"/>
    </row>
    <row r="72" spans="1:26" hidden="1">
      <c r="A72" s="254" t="s">
        <v>3221</v>
      </c>
      <c r="B72" s="254" t="s">
        <v>3296</v>
      </c>
      <c r="C72" s="309" t="s">
        <v>3</v>
      </c>
      <c r="D72" s="254" t="s">
        <v>2576</v>
      </c>
      <c r="E72" s="310" t="s">
        <v>8190</v>
      </c>
      <c r="F72" s="311">
        <v>4878.45</v>
      </c>
      <c r="G72" s="311">
        <v>1</v>
      </c>
      <c r="H72" s="254">
        <v>152</v>
      </c>
      <c r="I72" s="254" t="s">
        <v>688</v>
      </c>
      <c r="J72" s="254" t="s">
        <v>6351</v>
      </c>
      <c r="K72" s="254">
        <v>31111</v>
      </c>
      <c r="L72" s="254">
        <v>100</v>
      </c>
      <c r="M72" s="254"/>
      <c r="N72" s="254" t="s">
        <v>3054</v>
      </c>
      <c r="O72" s="254" t="s">
        <v>2585</v>
      </c>
      <c r="P72" s="312" t="s">
        <v>2585</v>
      </c>
      <c r="Q72" s="313" t="s">
        <v>519</v>
      </c>
      <c r="R72" s="312" t="s">
        <v>6644</v>
      </c>
      <c r="S72" s="313" t="s">
        <v>3296</v>
      </c>
      <c r="T72" s="314"/>
      <c r="U72" s="314" t="s">
        <v>6861</v>
      </c>
      <c r="V72" s="312" t="s">
        <v>6750</v>
      </c>
      <c r="W72" s="254"/>
      <c r="X72" s="315"/>
      <c r="Z72" s="7"/>
    </row>
    <row r="73" spans="1:26" hidden="1">
      <c r="A73" s="254" t="s">
        <v>3221</v>
      </c>
      <c r="B73" s="254" t="s">
        <v>3296</v>
      </c>
      <c r="C73" s="309" t="s">
        <v>3</v>
      </c>
      <c r="D73" s="254" t="s">
        <v>12</v>
      </c>
      <c r="E73" s="310" t="s">
        <v>8194</v>
      </c>
      <c r="F73" s="311">
        <v>149272.54</v>
      </c>
      <c r="G73" s="311">
        <v>1</v>
      </c>
      <c r="H73" s="254">
        <v>242</v>
      </c>
      <c r="I73" s="254" t="s">
        <v>688</v>
      </c>
      <c r="J73" s="254" t="s">
        <v>6351</v>
      </c>
      <c r="K73" s="254">
        <v>31111</v>
      </c>
      <c r="L73" s="254">
        <v>100</v>
      </c>
      <c r="M73" s="254"/>
      <c r="N73" s="254" t="s">
        <v>3054</v>
      </c>
      <c r="O73" s="254" t="s">
        <v>2585</v>
      </c>
      <c r="P73" s="312" t="s">
        <v>2585</v>
      </c>
      <c r="Q73" s="313" t="s">
        <v>519</v>
      </c>
      <c r="R73" s="312" t="s">
        <v>6644</v>
      </c>
      <c r="S73" s="313" t="s">
        <v>3296</v>
      </c>
      <c r="T73" s="314"/>
      <c r="U73" s="314" t="s">
        <v>6861</v>
      </c>
      <c r="V73" s="312" t="s">
        <v>6750</v>
      </c>
      <c r="W73" s="254"/>
      <c r="X73" s="315"/>
      <c r="Z73" s="7"/>
    </row>
    <row r="74" spans="1:26" hidden="1">
      <c r="A74" s="254" t="s">
        <v>3244</v>
      </c>
      <c r="B74" s="254" t="s">
        <v>3337</v>
      </c>
      <c r="C74" s="309" t="s">
        <v>3</v>
      </c>
      <c r="D74" s="254" t="s">
        <v>2576</v>
      </c>
      <c r="E74" s="310" t="s">
        <v>8190</v>
      </c>
      <c r="F74" s="311">
        <v>533546.72</v>
      </c>
      <c r="G74" s="311">
        <v>1</v>
      </c>
      <c r="H74" s="254">
        <v>152</v>
      </c>
      <c r="I74" s="254" t="s">
        <v>688</v>
      </c>
      <c r="J74" s="254" t="s">
        <v>6351</v>
      </c>
      <c r="K74" s="254">
        <v>31111</v>
      </c>
      <c r="L74" s="254">
        <v>100</v>
      </c>
      <c r="M74" s="254"/>
      <c r="N74" s="254" t="s">
        <v>3054</v>
      </c>
      <c r="O74" s="254" t="s">
        <v>2585</v>
      </c>
      <c r="P74" s="312" t="s">
        <v>2585</v>
      </c>
      <c r="Q74" s="313" t="s">
        <v>519</v>
      </c>
      <c r="R74" s="312" t="s">
        <v>6669</v>
      </c>
      <c r="S74" s="313" t="s">
        <v>3337</v>
      </c>
      <c r="T74" s="314"/>
      <c r="U74" s="314" t="s">
        <v>6869</v>
      </c>
      <c r="V74" s="312" t="s">
        <v>6750</v>
      </c>
      <c r="W74" s="254"/>
      <c r="X74" s="315"/>
      <c r="Z74" s="7"/>
    </row>
    <row r="75" spans="1:26" hidden="1">
      <c r="A75" s="254" t="s">
        <v>3216</v>
      </c>
      <c r="B75" s="254" t="s">
        <v>3290</v>
      </c>
      <c r="C75" s="309" t="s">
        <v>3</v>
      </c>
      <c r="D75" s="254" t="s">
        <v>2576</v>
      </c>
      <c r="E75" s="310" t="s">
        <v>8190</v>
      </c>
      <c r="F75" s="311">
        <v>222754.43</v>
      </c>
      <c r="G75" s="311">
        <v>1</v>
      </c>
      <c r="H75" s="254">
        <v>152</v>
      </c>
      <c r="I75" s="254" t="s">
        <v>688</v>
      </c>
      <c r="J75" s="254" t="s">
        <v>6351</v>
      </c>
      <c r="K75" s="254">
        <v>31111</v>
      </c>
      <c r="L75" s="254">
        <v>100</v>
      </c>
      <c r="M75" s="254"/>
      <c r="N75" s="254" t="s">
        <v>3054</v>
      </c>
      <c r="O75" s="254" t="s">
        <v>2585</v>
      </c>
      <c r="P75" s="312" t="s">
        <v>2585</v>
      </c>
      <c r="Q75" s="313" t="s">
        <v>519</v>
      </c>
      <c r="R75" s="312" t="s">
        <v>6638</v>
      </c>
      <c r="S75" s="313" t="s">
        <v>3290</v>
      </c>
      <c r="T75" s="314"/>
      <c r="U75" s="314" t="s">
        <v>6855</v>
      </c>
      <c r="V75" s="312" t="s">
        <v>6750</v>
      </c>
      <c r="W75" s="254"/>
      <c r="X75" s="315"/>
      <c r="Z75" s="7"/>
    </row>
    <row r="76" spans="1:26" hidden="1">
      <c r="A76" s="254" t="s">
        <v>4195</v>
      </c>
      <c r="B76" s="254" t="s">
        <v>3335</v>
      </c>
      <c r="C76" s="309" t="s">
        <v>3</v>
      </c>
      <c r="D76" s="254" t="s">
        <v>2576</v>
      </c>
      <c r="E76" s="310" t="s">
        <v>8190</v>
      </c>
      <c r="F76" s="311">
        <v>188289.11</v>
      </c>
      <c r="G76" s="311">
        <v>1</v>
      </c>
      <c r="H76" s="254">
        <v>152</v>
      </c>
      <c r="I76" s="254" t="s">
        <v>688</v>
      </c>
      <c r="J76" s="254" t="s">
        <v>6351</v>
      </c>
      <c r="K76" s="254">
        <v>31111</v>
      </c>
      <c r="L76" s="254">
        <v>100</v>
      </c>
      <c r="M76" s="254"/>
      <c r="N76" s="254" t="s">
        <v>3054</v>
      </c>
      <c r="O76" s="254" t="s">
        <v>2585</v>
      </c>
      <c r="P76" s="312" t="s">
        <v>2585</v>
      </c>
      <c r="Q76" s="313" t="s">
        <v>519</v>
      </c>
      <c r="R76" s="312" t="s">
        <v>6668</v>
      </c>
      <c r="S76" s="313" t="s">
        <v>3335</v>
      </c>
      <c r="T76" s="314"/>
      <c r="U76" s="314" t="s">
        <v>6869</v>
      </c>
      <c r="V76" s="312" t="s">
        <v>6750</v>
      </c>
      <c r="W76" s="254"/>
      <c r="X76" s="315"/>
      <c r="Z76" s="7"/>
    </row>
    <row r="77" spans="1:26" hidden="1">
      <c r="A77" s="254" t="s">
        <v>3206</v>
      </c>
      <c r="B77" s="254" t="s">
        <v>3323</v>
      </c>
      <c r="C77" s="309" t="s">
        <v>3</v>
      </c>
      <c r="D77" s="254" t="s">
        <v>2576</v>
      </c>
      <c r="E77" s="310" t="s">
        <v>8190</v>
      </c>
      <c r="F77" s="311">
        <v>177616.86</v>
      </c>
      <c r="G77" s="311">
        <v>1</v>
      </c>
      <c r="H77" s="254">
        <v>152</v>
      </c>
      <c r="I77" s="254" t="s">
        <v>688</v>
      </c>
      <c r="J77" s="254" t="s">
        <v>6351</v>
      </c>
      <c r="K77" s="254">
        <v>31111</v>
      </c>
      <c r="L77" s="254">
        <v>100</v>
      </c>
      <c r="M77" s="254"/>
      <c r="N77" s="254" t="s">
        <v>3054</v>
      </c>
      <c r="O77" s="254" t="s">
        <v>2585</v>
      </c>
      <c r="P77" s="312" t="s">
        <v>2585</v>
      </c>
      <c r="Q77" s="313" t="s">
        <v>519</v>
      </c>
      <c r="R77" s="312" t="s">
        <v>6661</v>
      </c>
      <c r="S77" s="313" t="s">
        <v>3323</v>
      </c>
      <c r="T77" s="314"/>
      <c r="U77" s="314" t="s">
        <v>6860</v>
      </c>
      <c r="V77" s="312" t="s">
        <v>6750</v>
      </c>
      <c r="W77" s="254"/>
      <c r="X77" s="315"/>
      <c r="Z77" s="7"/>
    </row>
    <row r="78" spans="1:26" hidden="1">
      <c r="A78" s="254" t="s">
        <v>3205</v>
      </c>
      <c r="B78" s="254" t="s">
        <v>3315</v>
      </c>
      <c r="C78" s="309" t="s">
        <v>3</v>
      </c>
      <c r="D78" s="254" t="s">
        <v>8232</v>
      </c>
      <c r="E78" s="310" t="s">
        <v>8195</v>
      </c>
      <c r="F78" s="311">
        <v>37613.33</v>
      </c>
      <c r="G78" s="311">
        <v>1</v>
      </c>
      <c r="H78" s="254">
        <v>212</v>
      </c>
      <c r="I78" s="254" t="s">
        <v>688</v>
      </c>
      <c r="J78" s="254" t="s">
        <v>6351</v>
      </c>
      <c r="K78" s="254">
        <v>31111</v>
      </c>
      <c r="L78" s="254">
        <v>100</v>
      </c>
      <c r="M78" s="254"/>
      <c r="N78" s="254" t="s">
        <v>3054</v>
      </c>
      <c r="O78" s="254" t="s">
        <v>2585</v>
      </c>
      <c r="P78" s="312" t="s">
        <v>2585</v>
      </c>
      <c r="Q78" s="313" t="s">
        <v>519</v>
      </c>
      <c r="R78" s="312" t="s">
        <v>6654</v>
      </c>
      <c r="S78" s="313" t="s">
        <v>3315</v>
      </c>
      <c r="T78" s="314"/>
      <c r="U78" s="314" t="s">
        <v>6854</v>
      </c>
      <c r="V78" s="312" t="s">
        <v>6750</v>
      </c>
      <c r="W78" s="254"/>
      <c r="X78" s="315"/>
      <c r="Z78" s="7"/>
    </row>
    <row r="79" spans="1:26" hidden="1">
      <c r="A79" s="254" t="s">
        <v>4754</v>
      </c>
      <c r="B79" s="254" t="s">
        <v>3402</v>
      </c>
      <c r="C79" s="309" t="s">
        <v>3</v>
      </c>
      <c r="D79" s="254" t="s">
        <v>2576</v>
      </c>
      <c r="E79" s="310" t="s">
        <v>8190</v>
      </c>
      <c r="F79" s="311">
        <v>85263</v>
      </c>
      <c r="G79" s="311">
        <v>1</v>
      </c>
      <c r="H79" s="254">
        <v>152</v>
      </c>
      <c r="I79" s="254" t="s">
        <v>688</v>
      </c>
      <c r="J79" s="254" t="s">
        <v>6351</v>
      </c>
      <c r="K79" s="254">
        <v>31111</v>
      </c>
      <c r="L79" s="254">
        <v>100</v>
      </c>
      <c r="M79" s="254"/>
      <c r="N79" s="254" t="s">
        <v>3054</v>
      </c>
      <c r="O79" s="254" t="s">
        <v>2587</v>
      </c>
      <c r="P79" s="312" t="s">
        <v>2587</v>
      </c>
      <c r="Q79" s="313" t="s">
        <v>520</v>
      </c>
      <c r="R79" s="312" t="s">
        <v>6712</v>
      </c>
      <c r="S79" s="313" t="s">
        <v>3402</v>
      </c>
      <c r="T79" s="314"/>
      <c r="U79" s="314" t="s">
        <v>6858</v>
      </c>
      <c r="V79" s="312" t="s">
        <v>6750</v>
      </c>
      <c r="W79" s="254"/>
      <c r="X79" s="315"/>
      <c r="Z79" s="7"/>
    </row>
    <row r="80" spans="1:26" hidden="1">
      <c r="A80" s="254" t="s">
        <v>3221</v>
      </c>
      <c r="B80" s="254" t="s">
        <v>3296</v>
      </c>
      <c r="C80" s="309" t="s">
        <v>3</v>
      </c>
      <c r="D80" s="254" t="s">
        <v>8229</v>
      </c>
      <c r="E80" s="310" t="s">
        <v>8193</v>
      </c>
      <c r="F80" s="311">
        <v>35365.94</v>
      </c>
      <c r="G80" s="311">
        <v>1</v>
      </c>
      <c r="H80" s="254">
        <v>181</v>
      </c>
      <c r="I80" s="254" t="s">
        <v>688</v>
      </c>
      <c r="J80" s="254" t="s">
        <v>6351</v>
      </c>
      <c r="K80" s="254">
        <v>31111</v>
      </c>
      <c r="L80" s="254">
        <v>100</v>
      </c>
      <c r="M80" s="254"/>
      <c r="N80" s="254" t="s">
        <v>3054</v>
      </c>
      <c r="O80" s="254" t="s">
        <v>2585</v>
      </c>
      <c r="P80" s="312" t="s">
        <v>2585</v>
      </c>
      <c r="Q80" s="313" t="s">
        <v>519</v>
      </c>
      <c r="R80" s="312" t="s">
        <v>6644</v>
      </c>
      <c r="S80" s="313" t="s">
        <v>3296</v>
      </c>
      <c r="T80" s="314"/>
      <c r="U80" s="314" t="s">
        <v>6861</v>
      </c>
      <c r="V80" s="312" t="s">
        <v>6750</v>
      </c>
      <c r="W80" s="254"/>
      <c r="X80" s="315"/>
      <c r="Z80" s="7"/>
    </row>
    <row r="81" spans="1:26" hidden="1">
      <c r="A81" s="254" t="s">
        <v>3224</v>
      </c>
      <c r="B81" s="254" t="s">
        <v>3349</v>
      </c>
      <c r="C81" s="309" t="s">
        <v>3</v>
      </c>
      <c r="D81" s="254" t="s">
        <v>8229</v>
      </c>
      <c r="E81" s="310" t="s">
        <v>8193</v>
      </c>
      <c r="F81" s="311">
        <v>13245.27</v>
      </c>
      <c r="G81" s="311">
        <v>1</v>
      </c>
      <c r="H81" s="254">
        <v>181</v>
      </c>
      <c r="I81" s="254" t="s">
        <v>688</v>
      </c>
      <c r="J81" s="254" t="s">
        <v>6351</v>
      </c>
      <c r="K81" s="254">
        <v>31111</v>
      </c>
      <c r="L81" s="254">
        <v>100</v>
      </c>
      <c r="M81" s="254"/>
      <c r="N81" s="254" t="s">
        <v>3054</v>
      </c>
      <c r="O81" s="254" t="s">
        <v>2587</v>
      </c>
      <c r="P81" s="312" t="s">
        <v>2587</v>
      </c>
      <c r="Q81" s="313" t="s">
        <v>520</v>
      </c>
      <c r="R81" s="312" t="s">
        <v>6680</v>
      </c>
      <c r="S81" s="313" t="s">
        <v>3349</v>
      </c>
      <c r="T81" s="314"/>
      <c r="U81" s="314" t="s">
        <v>6863</v>
      </c>
      <c r="V81" s="312" t="s">
        <v>6750</v>
      </c>
      <c r="W81" s="254"/>
      <c r="X81" s="315"/>
      <c r="Z81" s="7"/>
    </row>
    <row r="82" spans="1:26" hidden="1">
      <c r="A82" s="254" t="s">
        <v>3205</v>
      </c>
      <c r="B82" s="254" t="s">
        <v>3315</v>
      </c>
      <c r="C82" s="309" t="s">
        <v>3</v>
      </c>
      <c r="D82" s="254" t="s">
        <v>8229</v>
      </c>
      <c r="E82" s="310" t="s">
        <v>8193</v>
      </c>
      <c r="F82" s="311">
        <v>39825.800000000003</v>
      </c>
      <c r="G82" s="311">
        <v>1</v>
      </c>
      <c r="H82" s="254">
        <v>181</v>
      </c>
      <c r="I82" s="254" t="s">
        <v>688</v>
      </c>
      <c r="J82" s="254" t="s">
        <v>6351</v>
      </c>
      <c r="K82" s="254">
        <v>31111</v>
      </c>
      <c r="L82" s="254">
        <v>100</v>
      </c>
      <c r="M82" s="254"/>
      <c r="N82" s="254" t="s">
        <v>3054</v>
      </c>
      <c r="O82" s="254" t="s">
        <v>2585</v>
      </c>
      <c r="P82" s="312" t="s">
        <v>2585</v>
      </c>
      <c r="Q82" s="313" t="s">
        <v>519</v>
      </c>
      <c r="R82" s="312" t="s">
        <v>6654</v>
      </c>
      <c r="S82" s="313" t="s">
        <v>3315</v>
      </c>
      <c r="T82" s="314"/>
      <c r="U82" s="314" t="s">
        <v>6854</v>
      </c>
      <c r="V82" s="312" t="s">
        <v>6750</v>
      </c>
      <c r="W82" s="254"/>
      <c r="X82" s="315"/>
      <c r="Z82" s="7"/>
    </row>
    <row r="83" spans="1:26" hidden="1">
      <c r="A83" s="254" t="s">
        <v>8265</v>
      </c>
      <c r="B83" s="254" t="s">
        <v>3351</v>
      </c>
      <c r="C83" s="309" t="s">
        <v>5</v>
      </c>
      <c r="D83" s="254" t="s">
        <v>8187</v>
      </c>
      <c r="E83" s="310" t="s">
        <v>8196</v>
      </c>
      <c r="F83" s="311">
        <v>6313852.3399999999</v>
      </c>
      <c r="G83" s="311">
        <v>1</v>
      </c>
      <c r="H83" s="254">
        <v>226</v>
      </c>
      <c r="I83" s="254" t="s">
        <v>688</v>
      </c>
      <c r="J83" s="254" t="s">
        <v>2589</v>
      </c>
      <c r="K83" s="254">
        <v>31111</v>
      </c>
      <c r="L83" s="254">
        <v>200</v>
      </c>
      <c r="M83" s="254"/>
      <c r="N83" s="254" t="s">
        <v>3054</v>
      </c>
      <c r="O83" s="254" t="s">
        <v>2587</v>
      </c>
      <c r="P83" s="312" t="s">
        <v>2587</v>
      </c>
      <c r="Q83" s="313" t="s">
        <v>520</v>
      </c>
      <c r="R83" s="312" t="s">
        <v>6682</v>
      </c>
      <c r="S83" s="313" t="s">
        <v>3351</v>
      </c>
      <c r="T83" s="314"/>
      <c r="U83" s="314" t="s">
        <v>6863</v>
      </c>
      <c r="V83" s="312" t="s">
        <v>688</v>
      </c>
      <c r="W83" s="254"/>
      <c r="X83" s="315"/>
      <c r="Z83" s="7"/>
    </row>
    <row r="84" spans="1:26" hidden="1">
      <c r="A84" s="254" t="s">
        <v>8266</v>
      </c>
      <c r="B84" s="254" t="s">
        <v>395</v>
      </c>
      <c r="C84" s="309" t="s">
        <v>6</v>
      </c>
      <c r="D84" s="254" t="s">
        <v>8250</v>
      </c>
      <c r="E84" s="310" t="s">
        <v>8191</v>
      </c>
      <c r="F84" s="311">
        <v>4551213.3</v>
      </c>
      <c r="G84" s="311">
        <v>1</v>
      </c>
      <c r="H84" s="254">
        <v>171</v>
      </c>
      <c r="I84" s="254" t="s">
        <v>688</v>
      </c>
      <c r="J84" s="254" t="s">
        <v>2589</v>
      </c>
      <c r="K84" s="254">
        <v>31111</v>
      </c>
      <c r="L84" s="254">
        <v>300</v>
      </c>
      <c r="M84" s="254"/>
      <c r="N84" s="254" t="s">
        <v>3028</v>
      </c>
      <c r="O84" s="254" t="s">
        <v>2588</v>
      </c>
      <c r="P84" s="312" t="s">
        <v>2588</v>
      </c>
      <c r="Q84" s="313" t="s">
        <v>521</v>
      </c>
      <c r="R84" s="312" t="s">
        <v>6718</v>
      </c>
      <c r="S84" s="313" t="s">
        <v>395</v>
      </c>
      <c r="T84" s="314"/>
      <c r="U84" s="314" t="s">
        <v>6857</v>
      </c>
      <c r="V84" s="312" t="s">
        <v>688</v>
      </c>
      <c r="W84" s="254"/>
      <c r="X84" s="315"/>
      <c r="Z84" s="7"/>
    </row>
    <row r="85" spans="1:26" hidden="1">
      <c r="A85" s="254" t="s">
        <v>8267</v>
      </c>
      <c r="B85" s="254" t="s">
        <v>3315</v>
      </c>
      <c r="C85" s="309" t="s">
        <v>6</v>
      </c>
      <c r="D85" s="254" t="s">
        <v>8250</v>
      </c>
      <c r="E85" s="310" t="s">
        <v>8191</v>
      </c>
      <c r="F85" s="311">
        <v>263897</v>
      </c>
      <c r="G85" s="311">
        <v>1</v>
      </c>
      <c r="H85" s="254">
        <v>171</v>
      </c>
      <c r="I85" s="254" t="s">
        <v>688</v>
      </c>
      <c r="J85" s="254" t="s">
        <v>2589</v>
      </c>
      <c r="K85" s="254">
        <v>31111</v>
      </c>
      <c r="L85" s="254">
        <v>300</v>
      </c>
      <c r="M85" s="254"/>
      <c r="N85" s="254" t="s">
        <v>3054</v>
      </c>
      <c r="O85" s="254" t="s">
        <v>2585</v>
      </c>
      <c r="P85" s="312" t="s">
        <v>2585</v>
      </c>
      <c r="Q85" s="313" t="s">
        <v>519</v>
      </c>
      <c r="R85" s="312" t="s">
        <v>6654</v>
      </c>
      <c r="S85" s="313" t="s">
        <v>3315</v>
      </c>
      <c r="T85" s="314"/>
      <c r="U85" s="314" t="s">
        <v>6854</v>
      </c>
      <c r="V85" s="312" t="s">
        <v>688</v>
      </c>
      <c r="W85" s="254"/>
      <c r="X85" s="315"/>
      <c r="Z85" s="7"/>
    </row>
    <row r="86" spans="1:26" hidden="1">
      <c r="A86" s="254" t="s">
        <v>8268</v>
      </c>
      <c r="B86" s="254" t="s">
        <v>3289</v>
      </c>
      <c r="C86" s="309" t="s">
        <v>6</v>
      </c>
      <c r="D86" s="254" t="s">
        <v>8250</v>
      </c>
      <c r="E86" s="310" t="s">
        <v>8191</v>
      </c>
      <c r="F86" s="311">
        <v>800754</v>
      </c>
      <c r="G86" s="311">
        <v>1</v>
      </c>
      <c r="H86" s="254">
        <v>171</v>
      </c>
      <c r="I86" s="254" t="s">
        <v>688</v>
      </c>
      <c r="J86" s="254" t="s">
        <v>2589</v>
      </c>
      <c r="K86" s="254">
        <v>31111</v>
      </c>
      <c r="L86" s="254">
        <v>300</v>
      </c>
      <c r="M86" s="254"/>
      <c r="N86" s="254" t="s">
        <v>3054</v>
      </c>
      <c r="O86" s="254" t="s">
        <v>2585</v>
      </c>
      <c r="P86" s="312" t="s">
        <v>2585</v>
      </c>
      <c r="Q86" s="313" t="s">
        <v>519</v>
      </c>
      <c r="R86" s="312" t="s">
        <v>6636</v>
      </c>
      <c r="S86" s="313" t="s">
        <v>3289</v>
      </c>
      <c r="T86" s="314"/>
      <c r="U86" s="314" t="s">
        <v>6855</v>
      </c>
      <c r="V86" s="312" t="s">
        <v>688</v>
      </c>
      <c r="W86" s="254"/>
      <c r="X86" s="315"/>
      <c r="Z86" s="7"/>
    </row>
    <row r="87" spans="1:26" hidden="1">
      <c r="A87" s="254" t="s">
        <v>8267</v>
      </c>
      <c r="B87" s="254" t="s">
        <v>3315</v>
      </c>
      <c r="C87" s="309" t="s">
        <v>6</v>
      </c>
      <c r="D87" s="254" t="s">
        <v>8251</v>
      </c>
      <c r="E87" s="310" t="s">
        <v>8189</v>
      </c>
      <c r="F87" s="311">
        <v>213604.78</v>
      </c>
      <c r="G87" s="311">
        <v>1</v>
      </c>
      <c r="H87" s="254">
        <v>173</v>
      </c>
      <c r="I87" s="254" t="s">
        <v>688</v>
      </c>
      <c r="J87" s="254" t="s">
        <v>2589</v>
      </c>
      <c r="K87" s="254">
        <v>31111</v>
      </c>
      <c r="L87" s="254">
        <v>300</v>
      </c>
      <c r="M87" s="254"/>
      <c r="N87" s="254" t="s">
        <v>3054</v>
      </c>
      <c r="O87" s="254" t="s">
        <v>2585</v>
      </c>
      <c r="P87" s="312" t="s">
        <v>2585</v>
      </c>
      <c r="Q87" s="313" t="s">
        <v>519</v>
      </c>
      <c r="R87" s="312" t="s">
        <v>6654</v>
      </c>
      <c r="S87" s="313" t="s">
        <v>3315</v>
      </c>
      <c r="T87" s="314"/>
      <c r="U87" s="314" t="s">
        <v>6854</v>
      </c>
      <c r="V87" s="312" t="s">
        <v>688</v>
      </c>
      <c r="W87" s="254"/>
      <c r="X87" s="315"/>
      <c r="Z87" s="7"/>
    </row>
    <row r="88" spans="1:26" hidden="1">
      <c r="A88" s="254" t="s">
        <v>8269</v>
      </c>
      <c r="B88" s="254" t="s">
        <v>3312</v>
      </c>
      <c r="C88" s="309" t="s">
        <v>6</v>
      </c>
      <c r="D88" s="254" t="s">
        <v>8249</v>
      </c>
      <c r="E88" s="310" t="s">
        <v>8197</v>
      </c>
      <c r="F88" s="311">
        <v>879635</v>
      </c>
      <c r="G88" s="311">
        <v>1</v>
      </c>
      <c r="H88" s="254">
        <v>224</v>
      </c>
      <c r="I88" s="254" t="s">
        <v>688</v>
      </c>
      <c r="J88" s="254" t="s">
        <v>2589</v>
      </c>
      <c r="K88" s="254">
        <v>31111</v>
      </c>
      <c r="L88" s="254">
        <v>300</v>
      </c>
      <c r="M88" s="254"/>
      <c r="N88" s="254" t="s">
        <v>3054</v>
      </c>
      <c r="O88" s="254" t="s">
        <v>2585</v>
      </c>
      <c r="P88" s="312" t="s">
        <v>2585</v>
      </c>
      <c r="Q88" s="313" t="s">
        <v>519</v>
      </c>
      <c r="R88" s="312" t="s">
        <v>6651</v>
      </c>
      <c r="S88" s="313" t="s">
        <v>3312</v>
      </c>
      <c r="T88" s="314"/>
      <c r="U88" s="314" t="s">
        <v>6854</v>
      </c>
      <c r="V88" s="312" t="s">
        <v>688</v>
      </c>
      <c r="W88" s="254"/>
      <c r="X88" s="315"/>
      <c r="Z88" s="7"/>
    </row>
    <row r="89" spans="1:26" hidden="1">
      <c r="A89" s="254" t="s">
        <v>8256</v>
      </c>
      <c r="B89" s="254" t="s">
        <v>2172</v>
      </c>
      <c r="C89" s="309" t="s">
        <v>6</v>
      </c>
      <c r="D89" s="254" t="s">
        <v>8248</v>
      </c>
      <c r="E89" s="310" t="s">
        <v>8198</v>
      </c>
      <c r="F89" s="311">
        <v>100000</v>
      </c>
      <c r="G89" s="311">
        <v>1</v>
      </c>
      <c r="H89" s="254">
        <v>226</v>
      </c>
      <c r="I89" s="254" t="s">
        <v>688</v>
      </c>
      <c r="J89" s="254" t="s">
        <v>2589</v>
      </c>
      <c r="K89" s="254">
        <v>31111</v>
      </c>
      <c r="L89" s="254">
        <v>300</v>
      </c>
      <c r="M89" s="254"/>
      <c r="N89" s="254" t="s">
        <v>3054</v>
      </c>
      <c r="O89" s="254" t="s">
        <v>2585</v>
      </c>
      <c r="P89" s="312" t="s">
        <v>2585</v>
      </c>
      <c r="Q89" s="313" t="s">
        <v>519</v>
      </c>
      <c r="R89" s="312" t="s">
        <v>6642</v>
      </c>
      <c r="S89" s="313" t="s">
        <v>2172</v>
      </c>
      <c r="T89" s="314"/>
      <c r="U89" s="314" t="s">
        <v>6855</v>
      </c>
      <c r="V89" s="312" t="s">
        <v>688</v>
      </c>
      <c r="W89" s="254"/>
      <c r="X89" s="315"/>
      <c r="Z89" s="7"/>
    </row>
    <row r="90" spans="1:26" hidden="1">
      <c r="A90" s="254" t="s">
        <v>8270</v>
      </c>
      <c r="B90" s="254" t="s">
        <v>579</v>
      </c>
      <c r="C90" s="309" t="s">
        <v>6</v>
      </c>
      <c r="D90" s="254" t="s">
        <v>8250</v>
      </c>
      <c r="E90" s="310" t="s">
        <v>8191</v>
      </c>
      <c r="F90" s="311">
        <v>320875</v>
      </c>
      <c r="G90" s="311">
        <v>1</v>
      </c>
      <c r="H90" s="254">
        <v>171</v>
      </c>
      <c r="I90" s="254" t="s">
        <v>688</v>
      </c>
      <c r="J90" s="254" t="s">
        <v>2589</v>
      </c>
      <c r="K90" s="254">
        <v>31111</v>
      </c>
      <c r="L90" s="254">
        <v>300</v>
      </c>
      <c r="M90" s="254"/>
      <c r="N90" s="254" t="s">
        <v>3054</v>
      </c>
      <c r="O90" s="254" t="s">
        <v>2587</v>
      </c>
      <c r="P90" s="312" t="s">
        <v>2587</v>
      </c>
      <c r="Q90" s="313" t="s">
        <v>520</v>
      </c>
      <c r="R90" s="312" t="s">
        <v>6717</v>
      </c>
      <c r="S90" s="313" t="s">
        <v>579</v>
      </c>
      <c r="T90" s="314"/>
      <c r="U90" s="314" t="s">
        <v>6858</v>
      </c>
      <c r="V90" s="312" t="s">
        <v>688</v>
      </c>
      <c r="W90" s="254"/>
      <c r="X90" s="315"/>
      <c r="Z90" s="7"/>
    </row>
    <row r="91" spans="1:26" hidden="1">
      <c r="A91" s="254" t="s">
        <v>8271</v>
      </c>
      <c r="B91" s="254" t="s">
        <v>3318</v>
      </c>
      <c r="C91" s="309" t="s">
        <v>6</v>
      </c>
      <c r="D91" s="254" t="s">
        <v>8252</v>
      </c>
      <c r="E91" s="310" t="s">
        <v>8192</v>
      </c>
      <c r="F91" s="311">
        <v>170986.55</v>
      </c>
      <c r="G91" s="311">
        <v>1</v>
      </c>
      <c r="H91" s="254">
        <v>172</v>
      </c>
      <c r="I91" s="254" t="s">
        <v>688</v>
      </c>
      <c r="J91" s="254" t="s">
        <v>2589</v>
      </c>
      <c r="K91" s="254">
        <v>31111</v>
      </c>
      <c r="L91" s="254">
        <v>300</v>
      </c>
      <c r="M91" s="254"/>
      <c r="N91" s="254" t="s">
        <v>3054</v>
      </c>
      <c r="O91" s="254" t="s">
        <v>2585</v>
      </c>
      <c r="P91" s="312" t="s">
        <v>2585</v>
      </c>
      <c r="Q91" s="313" t="s">
        <v>519</v>
      </c>
      <c r="R91" s="312" t="s">
        <v>6659</v>
      </c>
      <c r="S91" s="313" t="s">
        <v>3318</v>
      </c>
      <c r="T91" s="314"/>
      <c r="U91" s="314" t="s">
        <v>6859</v>
      </c>
      <c r="V91" s="312" t="s">
        <v>688</v>
      </c>
      <c r="W91" s="254"/>
      <c r="X91" s="315"/>
      <c r="Z91" s="7"/>
    </row>
    <row r="92" spans="1:26" hidden="1">
      <c r="A92" s="254" t="s">
        <v>8262</v>
      </c>
      <c r="B92" s="254" t="s">
        <v>3375</v>
      </c>
      <c r="C92" s="309" t="s">
        <v>6</v>
      </c>
      <c r="D92" s="254" t="s">
        <v>8248</v>
      </c>
      <c r="E92" s="310" t="s">
        <v>8198</v>
      </c>
      <c r="F92" s="311">
        <v>56997.1</v>
      </c>
      <c r="G92" s="311">
        <v>1</v>
      </c>
      <c r="H92" s="254">
        <v>226</v>
      </c>
      <c r="I92" s="254" t="s">
        <v>688</v>
      </c>
      <c r="J92" s="254" t="s">
        <v>2589</v>
      </c>
      <c r="K92" s="254">
        <v>31111</v>
      </c>
      <c r="L92" s="254">
        <v>300</v>
      </c>
      <c r="M92" s="254"/>
      <c r="N92" s="254" t="s">
        <v>3054</v>
      </c>
      <c r="O92" s="254" t="s">
        <v>2587</v>
      </c>
      <c r="P92" s="312" t="s">
        <v>2587</v>
      </c>
      <c r="Q92" s="313" t="s">
        <v>520</v>
      </c>
      <c r="R92" s="312" t="s">
        <v>6701</v>
      </c>
      <c r="S92" s="313" t="s">
        <v>3375</v>
      </c>
      <c r="T92" s="314"/>
      <c r="U92" s="314" t="s">
        <v>6856</v>
      </c>
      <c r="V92" s="312" t="s">
        <v>688</v>
      </c>
      <c r="W92" s="254"/>
      <c r="X92" s="315"/>
      <c r="Z92" s="7"/>
    </row>
    <row r="93" spans="1:26" hidden="1">
      <c r="A93" s="254" t="s">
        <v>8257</v>
      </c>
      <c r="B93" s="254" t="s">
        <v>3323</v>
      </c>
      <c r="C93" s="309" t="s">
        <v>6</v>
      </c>
      <c r="D93" s="254" t="s">
        <v>8250</v>
      </c>
      <c r="E93" s="310" t="s">
        <v>8191</v>
      </c>
      <c r="F93" s="311">
        <v>1856234</v>
      </c>
      <c r="G93" s="311">
        <v>1</v>
      </c>
      <c r="H93" s="254">
        <v>171</v>
      </c>
      <c r="I93" s="254" t="s">
        <v>688</v>
      </c>
      <c r="J93" s="254" t="s">
        <v>2589</v>
      </c>
      <c r="K93" s="254">
        <v>31111</v>
      </c>
      <c r="L93" s="254">
        <v>300</v>
      </c>
      <c r="M93" s="254"/>
      <c r="N93" s="254" t="s">
        <v>3054</v>
      </c>
      <c r="O93" s="254" t="s">
        <v>2585</v>
      </c>
      <c r="P93" s="312" t="s">
        <v>2585</v>
      </c>
      <c r="Q93" s="313" t="s">
        <v>519</v>
      </c>
      <c r="R93" s="312" t="s">
        <v>6661</v>
      </c>
      <c r="S93" s="313" t="s">
        <v>3323</v>
      </c>
      <c r="T93" s="314"/>
      <c r="U93" s="314" t="s">
        <v>6860</v>
      </c>
      <c r="V93" s="312" t="s">
        <v>688</v>
      </c>
      <c r="W93" s="254"/>
      <c r="X93" s="315"/>
      <c r="Z93" s="7"/>
    </row>
    <row r="94" spans="1:26" hidden="1">
      <c r="A94" s="254" t="s">
        <v>8259</v>
      </c>
      <c r="B94" s="254" t="s">
        <v>3337</v>
      </c>
      <c r="C94" s="309" t="s">
        <v>6</v>
      </c>
      <c r="D94" s="254" t="s">
        <v>8251</v>
      </c>
      <c r="E94" s="310" t="s">
        <v>8189</v>
      </c>
      <c r="F94" s="311">
        <v>245879</v>
      </c>
      <c r="G94" s="311">
        <v>1</v>
      </c>
      <c r="H94" s="254">
        <v>173</v>
      </c>
      <c r="I94" s="254" t="s">
        <v>688</v>
      </c>
      <c r="J94" s="254" t="s">
        <v>2589</v>
      </c>
      <c r="K94" s="254">
        <v>31111</v>
      </c>
      <c r="L94" s="254">
        <v>300</v>
      </c>
      <c r="M94" s="254"/>
      <c r="N94" s="254" t="s">
        <v>3054</v>
      </c>
      <c r="O94" s="254" t="s">
        <v>2585</v>
      </c>
      <c r="P94" s="312" t="s">
        <v>2585</v>
      </c>
      <c r="Q94" s="313" t="s">
        <v>519</v>
      </c>
      <c r="R94" s="312" t="s">
        <v>6669</v>
      </c>
      <c r="S94" s="313" t="s">
        <v>3337</v>
      </c>
      <c r="T94" s="314"/>
      <c r="U94" s="314" t="s">
        <v>6869</v>
      </c>
      <c r="V94" s="312" t="s">
        <v>688</v>
      </c>
      <c r="W94" s="254"/>
      <c r="X94" s="315"/>
      <c r="Z94" s="7"/>
    </row>
    <row r="95" spans="1:26" hidden="1">
      <c r="A95" s="254" t="s">
        <v>7939</v>
      </c>
      <c r="B95" s="254" t="s">
        <v>3363</v>
      </c>
      <c r="C95" s="309" t="s">
        <v>4</v>
      </c>
      <c r="D95" s="254" t="s">
        <v>2576</v>
      </c>
      <c r="E95" s="310" t="s">
        <v>8190</v>
      </c>
      <c r="F95" s="311">
        <v>631.1</v>
      </c>
      <c r="G95" s="311">
        <v>1</v>
      </c>
      <c r="H95" s="254">
        <v>152</v>
      </c>
      <c r="I95" s="254" t="s">
        <v>688</v>
      </c>
      <c r="J95" s="254" t="s">
        <v>6350</v>
      </c>
      <c r="K95" s="254">
        <v>31111</v>
      </c>
      <c r="L95" s="254">
        <v>700</v>
      </c>
      <c r="M95" s="254"/>
      <c r="N95" s="254" t="s">
        <v>3054</v>
      </c>
      <c r="O95" s="254" t="s">
        <v>2587</v>
      </c>
      <c r="P95" s="312" t="s">
        <v>2587</v>
      </c>
      <c r="Q95" s="313" t="s">
        <v>520</v>
      </c>
      <c r="R95" s="312" t="s">
        <v>6690</v>
      </c>
      <c r="S95" s="313" t="s">
        <v>3363</v>
      </c>
      <c r="T95" s="314"/>
      <c r="U95" s="314" t="s">
        <v>6867</v>
      </c>
      <c r="V95" s="312" t="s">
        <v>6750</v>
      </c>
      <c r="W95" s="254"/>
      <c r="X95" s="315"/>
      <c r="Z95" s="7"/>
    </row>
    <row r="96" spans="1:26" hidden="1">
      <c r="A96" t="s">
        <v>8272</v>
      </c>
      <c r="B96" s="254" t="s">
        <v>397</v>
      </c>
      <c r="C96" s="309" t="s">
        <v>4</v>
      </c>
      <c r="D96" s="254" t="s">
        <v>2576</v>
      </c>
      <c r="E96" s="310" t="s">
        <v>8190</v>
      </c>
      <c r="F96" s="311">
        <v>6716.67</v>
      </c>
      <c r="G96" s="311">
        <v>1</v>
      </c>
      <c r="H96" s="254">
        <v>152</v>
      </c>
      <c r="I96" s="254" t="s">
        <v>688</v>
      </c>
      <c r="J96" s="254" t="s">
        <v>6350</v>
      </c>
      <c r="K96" s="254">
        <v>31111</v>
      </c>
      <c r="L96" s="254">
        <v>700</v>
      </c>
      <c r="M96" s="254"/>
      <c r="N96" s="254" t="s">
        <v>3030</v>
      </c>
      <c r="O96" s="254" t="s">
        <v>2588</v>
      </c>
      <c r="P96" s="312" t="s">
        <v>2588</v>
      </c>
      <c r="Q96" s="313" t="s">
        <v>521</v>
      </c>
      <c r="R96" s="312" t="s">
        <v>6720</v>
      </c>
      <c r="S96" s="313" t="s">
        <v>397</v>
      </c>
      <c r="T96" s="314"/>
      <c r="U96" s="314" t="s">
        <v>6857</v>
      </c>
      <c r="V96" s="312" t="s">
        <v>6750</v>
      </c>
      <c r="W96" s="254"/>
      <c r="X96" s="315"/>
      <c r="Z96" s="7"/>
    </row>
    <row r="97" spans="1:26" hidden="1">
      <c r="A97" t="s">
        <v>8273</v>
      </c>
      <c r="B97" s="254" t="s">
        <v>3289</v>
      </c>
      <c r="C97" s="309" t="s">
        <v>4</v>
      </c>
      <c r="D97" s="254" t="s">
        <v>2576</v>
      </c>
      <c r="E97" s="310" t="s">
        <v>8190</v>
      </c>
      <c r="F97" s="311">
        <v>173987</v>
      </c>
      <c r="G97" s="311">
        <v>1</v>
      </c>
      <c r="H97" s="254">
        <v>152</v>
      </c>
      <c r="I97" s="254" t="s">
        <v>688</v>
      </c>
      <c r="J97" s="254" t="s">
        <v>6350</v>
      </c>
      <c r="K97" s="254">
        <v>31111</v>
      </c>
      <c r="L97" s="254">
        <v>700</v>
      </c>
      <c r="M97" s="254"/>
      <c r="N97" s="254" t="s">
        <v>3054</v>
      </c>
      <c r="O97" s="254" t="s">
        <v>2585</v>
      </c>
      <c r="P97" s="312" t="s">
        <v>2585</v>
      </c>
      <c r="Q97" s="313" t="s">
        <v>519</v>
      </c>
      <c r="R97" s="312" t="s">
        <v>6636</v>
      </c>
      <c r="S97" s="313" t="s">
        <v>3289</v>
      </c>
      <c r="T97" s="314"/>
      <c r="U97" s="314" t="s">
        <v>6855</v>
      </c>
      <c r="V97" s="312" t="s">
        <v>6750</v>
      </c>
      <c r="W97" s="254"/>
      <c r="X97" s="315"/>
      <c r="Z97" s="7"/>
    </row>
    <row r="98" spans="1:26" hidden="1">
      <c r="A98" t="s">
        <v>8274</v>
      </c>
      <c r="B98" s="254" t="s">
        <v>3315</v>
      </c>
      <c r="C98" s="309" t="s">
        <v>4</v>
      </c>
      <c r="D98" s="254" t="s">
        <v>2576</v>
      </c>
      <c r="E98" s="310" t="s">
        <v>8190</v>
      </c>
      <c r="F98" s="311">
        <v>100546.75</v>
      </c>
      <c r="G98" s="311">
        <v>1</v>
      </c>
      <c r="H98" s="254">
        <v>152</v>
      </c>
      <c r="I98" s="254" t="s">
        <v>688</v>
      </c>
      <c r="J98" s="254" t="s">
        <v>6350</v>
      </c>
      <c r="K98" s="254">
        <v>31111</v>
      </c>
      <c r="L98" s="254">
        <v>700</v>
      </c>
      <c r="M98" s="254"/>
      <c r="N98" s="254" t="s">
        <v>3054</v>
      </c>
      <c r="O98" s="254" t="s">
        <v>2585</v>
      </c>
      <c r="P98" s="312" t="s">
        <v>2585</v>
      </c>
      <c r="Q98" s="313" t="s">
        <v>519</v>
      </c>
      <c r="R98" s="312" t="s">
        <v>6654</v>
      </c>
      <c r="S98" s="313" t="s">
        <v>3315</v>
      </c>
      <c r="T98" s="314"/>
      <c r="U98" s="314" t="s">
        <v>6854</v>
      </c>
      <c r="V98" s="312" t="s">
        <v>6750</v>
      </c>
      <c r="W98" s="254"/>
      <c r="X98" s="315"/>
      <c r="Z98" s="7"/>
    </row>
    <row r="99" spans="1:26" hidden="1">
      <c r="A99" t="s">
        <v>8275</v>
      </c>
      <c r="B99" s="254" t="s">
        <v>3323</v>
      </c>
      <c r="C99" s="309" t="s">
        <v>4</v>
      </c>
      <c r="D99" s="254" t="s">
        <v>2576</v>
      </c>
      <c r="E99" s="310" t="s">
        <v>8190</v>
      </c>
      <c r="F99" s="311">
        <v>1518189.81</v>
      </c>
      <c r="G99" s="311">
        <v>1</v>
      </c>
      <c r="H99" s="254">
        <v>152</v>
      </c>
      <c r="I99" s="254" t="s">
        <v>688</v>
      </c>
      <c r="J99" s="254" t="s">
        <v>6350</v>
      </c>
      <c r="K99" s="254">
        <v>31111</v>
      </c>
      <c r="L99" s="254">
        <v>700</v>
      </c>
      <c r="M99" s="254"/>
      <c r="N99" s="254" t="s">
        <v>3054</v>
      </c>
      <c r="O99" s="254" t="s">
        <v>2585</v>
      </c>
      <c r="P99" s="312" t="s">
        <v>2585</v>
      </c>
      <c r="Q99" s="313" t="s">
        <v>519</v>
      </c>
      <c r="R99" s="312" t="s">
        <v>6661</v>
      </c>
      <c r="S99" s="313" t="s">
        <v>3323</v>
      </c>
      <c r="T99" s="314"/>
      <c r="U99" s="314" t="s">
        <v>6860</v>
      </c>
      <c r="V99" s="312" t="s">
        <v>6750</v>
      </c>
      <c r="W99" s="254"/>
      <c r="X99" s="315"/>
      <c r="Z99" s="7"/>
    </row>
    <row r="100" spans="1:26" hidden="1">
      <c r="A100" t="s">
        <v>8274</v>
      </c>
      <c r="B100" s="254" t="s">
        <v>3315</v>
      </c>
      <c r="C100" s="309" t="s">
        <v>4</v>
      </c>
      <c r="D100" s="254" t="s">
        <v>2576</v>
      </c>
      <c r="E100" s="310" t="s">
        <v>8190</v>
      </c>
      <c r="F100" s="311">
        <v>96057.17</v>
      </c>
      <c r="G100" s="311">
        <v>1</v>
      </c>
      <c r="H100" s="254">
        <v>152</v>
      </c>
      <c r="I100" s="254" t="s">
        <v>688</v>
      </c>
      <c r="J100" s="254" t="s">
        <v>6350</v>
      </c>
      <c r="K100" s="254">
        <v>31111</v>
      </c>
      <c r="L100" s="254">
        <v>700</v>
      </c>
      <c r="M100" s="254"/>
      <c r="N100" s="254" t="s">
        <v>3054</v>
      </c>
      <c r="O100" s="254" t="s">
        <v>2585</v>
      </c>
      <c r="P100" s="312" t="s">
        <v>2585</v>
      </c>
      <c r="Q100" s="313" t="s">
        <v>519</v>
      </c>
      <c r="R100" s="312" t="s">
        <v>6654</v>
      </c>
      <c r="S100" s="313" t="s">
        <v>3315</v>
      </c>
      <c r="T100" s="314"/>
      <c r="U100" s="314" t="s">
        <v>6854</v>
      </c>
      <c r="V100" s="312" t="s">
        <v>6750</v>
      </c>
      <c r="W100" s="254"/>
      <c r="X100" s="315"/>
      <c r="Z100" s="7"/>
    </row>
    <row r="101" spans="1:26" hidden="1">
      <c r="A101" t="s">
        <v>8276</v>
      </c>
      <c r="B101" s="254" t="s">
        <v>3337</v>
      </c>
      <c r="C101" s="309" t="s">
        <v>4</v>
      </c>
      <c r="D101" s="254" t="s">
        <v>2576</v>
      </c>
      <c r="E101" s="310" t="s">
        <v>8190</v>
      </c>
      <c r="F101" s="311">
        <v>356660</v>
      </c>
      <c r="G101" s="311">
        <v>1</v>
      </c>
      <c r="H101" s="254">
        <v>152</v>
      </c>
      <c r="I101" s="254" t="s">
        <v>688</v>
      </c>
      <c r="J101" s="254" t="s">
        <v>6350</v>
      </c>
      <c r="K101" s="254">
        <v>31111</v>
      </c>
      <c r="L101" s="254">
        <v>700</v>
      </c>
      <c r="M101" s="254"/>
      <c r="N101" s="254" t="s">
        <v>3054</v>
      </c>
      <c r="O101" s="254" t="s">
        <v>2585</v>
      </c>
      <c r="P101" s="312" t="s">
        <v>2585</v>
      </c>
      <c r="Q101" s="313" t="s">
        <v>519</v>
      </c>
      <c r="R101" s="312" t="s">
        <v>6669</v>
      </c>
      <c r="S101" s="313" t="s">
        <v>3337</v>
      </c>
      <c r="T101" s="314"/>
      <c r="U101" s="314" t="s">
        <v>6869</v>
      </c>
      <c r="V101" s="312" t="s">
        <v>6750</v>
      </c>
      <c r="W101" s="254"/>
      <c r="X101" s="315"/>
      <c r="Z101" s="7"/>
    </row>
    <row r="102" spans="1:26" hidden="1">
      <c r="A102" t="s">
        <v>7864</v>
      </c>
      <c r="B102" s="254" t="s">
        <v>3312</v>
      </c>
      <c r="C102" s="309" t="s">
        <v>4</v>
      </c>
      <c r="D102" s="254" t="s">
        <v>2576</v>
      </c>
      <c r="E102" s="310" t="s">
        <v>8190</v>
      </c>
      <c r="F102" s="311">
        <v>107376.83</v>
      </c>
      <c r="G102" s="311">
        <v>1</v>
      </c>
      <c r="H102" s="254">
        <v>152</v>
      </c>
      <c r="I102" s="254" t="s">
        <v>688</v>
      </c>
      <c r="J102" s="254" t="s">
        <v>6350</v>
      </c>
      <c r="K102" s="254">
        <v>31111</v>
      </c>
      <c r="L102" s="254">
        <v>700</v>
      </c>
      <c r="M102" s="254"/>
      <c r="N102" s="254" t="s">
        <v>3054</v>
      </c>
      <c r="O102" s="254" t="s">
        <v>2585</v>
      </c>
      <c r="P102" s="312" t="s">
        <v>2585</v>
      </c>
      <c r="Q102" s="313" t="s">
        <v>519</v>
      </c>
      <c r="R102" s="312" t="s">
        <v>6651</v>
      </c>
      <c r="S102" s="313" t="s">
        <v>3312</v>
      </c>
      <c r="T102" s="314"/>
      <c r="U102" s="314" t="s">
        <v>6854</v>
      </c>
      <c r="V102" s="312" t="s">
        <v>6750</v>
      </c>
      <c r="W102" s="254"/>
      <c r="X102" s="315"/>
      <c r="Z102" s="7"/>
    </row>
    <row r="103" spans="1:26" hidden="1">
      <c r="A103" t="s">
        <v>8258</v>
      </c>
      <c r="B103" s="254" t="s">
        <v>3332</v>
      </c>
      <c r="C103" s="309" t="s">
        <v>6</v>
      </c>
      <c r="D103" s="254" t="s">
        <v>8252</v>
      </c>
      <c r="E103" s="310" t="s">
        <v>8192</v>
      </c>
      <c r="F103" s="311">
        <v>68317.09</v>
      </c>
      <c r="G103" s="311">
        <v>1</v>
      </c>
      <c r="H103" s="254">
        <v>172</v>
      </c>
      <c r="I103" s="254" t="s">
        <v>688</v>
      </c>
      <c r="J103" s="254" t="s">
        <v>2589</v>
      </c>
      <c r="K103" s="254">
        <v>31111</v>
      </c>
      <c r="L103" s="254">
        <v>300</v>
      </c>
      <c r="M103" s="254"/>
      <c r="N103" s="254" t="s">
        <v>2850</v>
      </c>
      <c r="O103" s="254" t="s">
        <v>2585</v>
      </c>
      <c r="P103" s="312" t="s">
        <v>2585</v>
      </c>
      <c r="Q103" s="313" t="s">
        <v>519</v>
      </c>
      <c r="R103" s="312" t="s">
        <v>6666</v>
      </c>
      <c r="S103" s="313" t="s">
        <v>3332</v>
      </c>
      <c r="T103" s="314"/>
      <c r="U103" s="314" t="s">
        <v>6870</v>
      </c>
      <c r="V103" s="312" t="s">
        <v>688</v>
      </c>
      <c r="W103" s="254"/>
      <c r="X103" s="315"/>
      <c r="Z103" s="7"/>
    </row>
    <row r="104" spans="1:26" hidden="1">
      <c r="A104" t="s">
        <v>8260</v>
      </c>
      <c r="B104" s="254" t="s">
        <v>3339</v>
      </c>
      <c r="C104" s="309" t="s">
        <v>6</v>
      </c>
      <c r="D104" s="254" t="s">
        <v>8249</v>
      </c>
      <c r="E104" s="310" t="s">
        <v>8197</v>
      </c>
      <c r="F104" s="311">
        <v>852369</v>
      </c>
      <c r="G104" s="311">
        <v>1</v>
      </c>
      <c r="H104" s="254">
        <v>224</v>
      </c>
      <c r="I104" s="254" t="s">
        <v>688</v>
      </c>
      <c r="J104" s="254" t="s">
        <v>2589</v>
      </c>
      <c r="K104" s="254">
        <v>31111</v>
      </c>
      <c r="L104" s="254">
        <v>300</v>
      </c>
      <c r="M104" s="254"/>
      <c r="N104" s="254" t="s">
        <v>3054</v>
      </c>
      <c r="O104" s="254" t="s">
        <v>2587</v>
      </c>
      <c r="P104" s="312" t="s">
        <v>2587</v>
      </c>
      <c r="Q104" s="313" t="s">
        <v>520</v>
      </c>
      <c r="R104" s="312" t="s">
        <v>6673</v>
      </c>
      <c r="S104" s="313" t="s">
        <v>3339</v>
      </c>
      <c r="T104" s="314"/>
      <c r="U104" s="314" t="s">
        <v>6864</v>
      </c>
      <c r="V104" s="312" t="s">
        <v>688</v>
      </c>
      <c r="W104" s="254"/>
      <c r="X104" s="315"/>
      <c r="Z104" s="7"/>
    </row>
    <row r="105" spans="1:26" hidden="1">
      <c r="A105" t="s">
        <v>8262</v>
      </c>
      <c r="B105" s="254" t="s">
        <v>3375</v>
      </c>
      <c r="C105" s="309" t="s">
        <v>6</v>
      </c>
      <c r="D105" s="254" t="s">
        <v>8252</v>
      </c>
      <c r="E105" s="310" t="s">
        <v>8192</v>
      </c>
      <c r="F105" s="311">
        <v>56870</v>
      </c>
      <c r="G105" s="311">
        <v>1</v>
      </c>
      <c r="H105" s="254">
        <v>172</v>
      </c>
      <c r="I105" s="254" t="s">
        <v>688</v>
      </c>
      <c r="J105" s="254" t="s">
        <v>2589</v>
      </c>
      <c r="K105" s="254">
        <v>31111</v>
      </c>
      <c r="L105" s="254">
        <v>300</v>
      </c>
      <c r="M105" s="254"/>
      <c r="N105" s="254" t="s">
        <v>3054</v>
      </c>
      <c r="O105" s="254" t="s">
        <v>2587</v>
      </c>
      <c r="P105" s="312" t="s">
        <v>2587</v>
      </c>
      <c r="Q105" s="313" t="s">
        <v>520</v>
      </c>
      <c r="R105" s="312" t="s">
        <v>6701</v>
      </c>
      <c r="S105" s="313" t="s">
        <v>3375</v>
      </c>
      <c r="T105" s="314"/>
      <c r="U105" s="314" t="s">
        <v>6856</v>
      </c>
      <c r="V105" s="312" t="s">
        <v>688</v>
      </c>
      <c r="W105" s="254"/>
      <c r="X105" s="315"/>
      <c r="Z105" s="7"/>
    </row>
    <row r="106" spans="1:26">
      <c r="A106" t="s">
        <v>8277</v>
      </c>
      <c r="B106" s="254" t="s">
        <v>3323</v>
      </c>
      <c r="C106" s="309" t="s">
        <v>2680</v>
      </c>
      <c r="D106" s="254" t="s">
        <v>2576</v>
      </c>
      <c r="E106" s="310" t="s">
        <v>8190</v>
      </c>
      <c r="F106" s="311">
        <v>400745</v>
      </c>
      <c r="G106" s="311">
        <v>1</v>
      </c>
      <c r="H106" s="254">
        <v>152</v>
      </c>
      <c r="I106" s="254" t="s">
        <v>688</v>
      </c>
      <c r="J106" s="254" t="s">
        <v>2584</v>
      </c>
      <c r="K106" s="254">
        <v>31111</v>
      </c>
      <c r="L106" s="254">
        <v>800</v>
      </c>
      <c r="M106" s="254"/>
      <c r="N106" s="254" t="s">
        <v>3054</v>
      </c>
      <c r="O106" s="254" t="s">
        <v>2585</v>
      </c>
      <c r="P106" s="312" t="s">
        <v>2585</v>
      </c>
      <c r="Q106" s="313" t="s">
        <v>519</v>
      </c>
      <c r="R106" s="312" t="s">
        <v>6661</v>
      </c>
      <c r="S106" s="313" t="s">
        <v>3323</v>
      </c>
      <c r="T106" s="314"/>
      <c r="U106" s="314" t="s">
        <v>6860</v>
      </c>
      <c r="V106" s="312" t="s">
        <v>6750</v>
      </c>
      <c r="W106" s="254"/>
      <c r="X106" s="315"/>
      <c r="Z106" s="7"/>
    </row>
    <row r="107" spans="1:26" hidden="1">
      <c r="A107" t="s">
        <v>8278</v>
      </c>
      <c r="B107" s="254" t="s">
        <v>3296</v>
      </c>
      <c r="C107" s="309" t="s">
        <v>4</v>
      </c>
      <c r="D107" s="254" t="s">
        <v>2576</v>
      </c>
      <c r="E107" s="310" t="s">
        <v>8190</v>
      </c>
      <c r="F107" s="311">
        <v>10155.6</v>
      </c>
      <c r="G107" s="311">
        <v>1</v>
      </c>
      <c r="H107" s="254">
        <v>152</v>
      </c>
      <c r="I107" s="254" t="s">
        <v>688</v>
      </c>
      <c r="J107" s="254" t="s">
        <v>6350</v>
      </c>
      <c r="K107" s="254">
        <v>31111</v>
      </c>
      <c r="L107" s="254">
        <v>700</v>
      </c>
      <c r="M107" s="254"/>
      <c r="N107" s="254" t="s">
        <v>3054</v>
      </c>
      <c r="O107" s="254" t="s">
        <v>2585</v>
      </c>
      <c r="P107" s="312" t="s">
        <v>2585</v>
      </c>
      <c r="Q107" s="313" t="s">
        <v>519</v>
      </c>
      <c r="R107" s="312" t="s">
        <v>6644</v>
      </c>
      <c r="S107" s="313" t="s">
        <v>3296</v>
      </c>
      <c r="T107" s="314"/>
      <c r="U107" s="314" t="s">
        <v>6861</v>
      </c>
      <c r="V107" s="312" t="s">
        <v>6750</v>
      </c>
      <c r="W107" s="254"/>
      <c r="X107" s="315"/>
      <c r="Z107" s="7"/>
    </row>
    <row r="108" spans="1:26" hidden="1">
      <c r="A108" t="s">
        <v>8279</v>
      </c>
      <c r="B108" s="254" t="s">
        <v>3375</v>
      </c>
      <c r="C108" s="309" t="s">
        <v>4</v>
      </c>
      <c r="D108" s="254" t="s">
        <v>2576</v>
      </c>
      <c r="E108" s="310" t="s">
        <v>8190</v>
      </c>
      <c r="F108" s="311">
        <v>11531.17</v>
      </c>
      <c r="G108" s="311">
        <v>1</v>
      </c>
      <c r="H108" s="254">
        <v>152</v>
      </c>
      <c r="I108" s="254" t="s">
        <v>688</v>
      </c>
      <c r="J108" s="254" t="s">
        <v>6350</v>
      </c>
      <c r="K108" s="254">
        <v>31111</v>
      </c>
      <c r="L108" s="254">
        <v>700</v>
      </c>
      <c r="M108" s="254"/>
      <c r="N108" s="254" t="s">
        <v>3054</v>
      </c>
      <c r="O108" s="254" t="s">
        <v>2587</v>
      </c>
      <c r="P108" s="312" t="s">
        <v>2587</v>
      </c>
      <c r="Q108" s="313" t="s">
        <v>520</v>
      </c>
      <c r="R108" s="312" t="s">
        <v>6701</v>
      </c>
      <c r="S108" s="313" t="s">
        <v>3375</v>
      </c>
      <c r="T108" s="314"/>
      <c r="U108" s="314" t="s">
        <v>6856</v>
      </c>
      <c r="V108" s="312" t="s">
        <v>6750</v>
      </c>
      <c r="W108" s="254"/>
      <c r="X108" s="315"/>
      <c r="Z108" s="7"/>
    </row>
    <row r="109" spans="1:26" hidden="1">
      <c r="A109" t="s">
        <v>8280</v>
      </c>
      <c r="B109" s="254" t="s">
        <v>3397</v>
      </c>
      <c r="C109" s="309" t="s">
        <v>4</v>
      </c>
      <c r="D109" s="254" t="s">
        <v>2576</v>
      </c>
      <c r="E109" s="310" t="s">
        <v>8190</v>
      </c>
      <c r="F109" s="311">
        <v>85773.17</v>
      </c>
      <c r="G109" s="311">
        <v>1</v>
      </c>
      <c r="H109" s="254">
        <v>152</v>
      </c>
      <c r="I109" s="254" t="s">
        <v>688</v>
      </c>
      <c r="J109" s="254" t="s">
        <v>6350</v>
      </c>
      <c r="K109" s="254">
        <v>31111</v>
      </c>
      <c r="L109" s="254">
        <v>700</v>
      </c>
      <c r="M109" s="254"/>
      <c r="N109" s="254" t="s">
        <v>3054</v>
      </c>
      <c r="O109" s="254" t="s">
        <v>2587</v>
      </c>
      <c r="P109" s="312" t="s">
        <v>2587</v>
      </c>
      <c r="Q109" s="313" t="s">
        <v>520</v>
      </c>
      <c r="R109" s="312" t="s">
        <v>6708</v>
      </c>
      <c r="S109" s="313" t="s">
        <v>3397</v>
      </c>
      <c r="T109" s="314"/>
      <c r="U109" s="314" t="s">
        <v>6865</v>
      </c>
      <c r="V109" s="312" t="s">
        <v>6750</v>
      </c>
      <c r="W109" s="254"/>
      <c r="X109" s="315"/>
      <c r="Z109" s="7"/>
    </row>
    <row r="110" spans="1:26" hidden="1">
      <c r="A110" t="s">
        <v>8007</v>
      </c>
      <c r="B110" s="254" t="s">
        <v>395</v>
      </c>
      <c r="C110" s="309" t="s">
        <v>4</v>
      </c>
      <c r="D110" s="254" t="s">
        <v>2576</v>
      </c>
      <c r="E110" s="310" t="s">
        <v>8190</v>
      </c>
      <c r="F110" s="311">
        <v>33717.67</v>
      </c>
      <c r="G110" s="311">
        <v>1</v>
      </c>
      <c r="H110" s="254">
        <v>152</v>
      </c>
      <c r="I110" s="254" t="s">
        <v>688</v>
      </c>
      <c r="J110" s="254" t="s">
        <v>6350</v>
      </c>
      <c r="K110" s="254">
        <v>31111</v>
      </c>
      <c r="L110" s="254">
        <v>700</v>
      </c>
      <c r="M110" s="254"/>
      <c r="N110" s="254" t="s">
        <v>3028</v>
      </c>
      <c r="O110" s="254" t="s">
        <v>2588</v>
      </c>
      <c r="P110" s="312" t="s">
        <v>2588</v>
      </c>
      <c r="Q110" s="313" t="s">
        <v>521</v>
      </c>
      <c r="R110" s="312" t="s">
        <v>6718</v>
      </c>
      <c r="S110" s="313" t="s">
        <v>395</v>
      </c>
      <c r="T110" s="314"/>
      <c r="U110" s="314" t="s">
        <v>6857</v>
      </c>
      <c r="V110" s="312" t="s">
        <v>6750</v>
      </c>
      <c r="W110" s="254"/>
      <c r="X110" s="315"/>
      <c r="Z110" s="7"/>
    </row>
    <row r="111" spans="1:26" hidden="1">
      <c r="A111" s="254" t="s">
        <v>8007</v>
      </c>
      <c r="B111" s="254" t="s">
        <v>395</v>
      </c>
      <c r="C111" s="309" t="s">
        <v>4</v>
      </c>
      <c r="D111" s="254" t="s">
        <v>2576</v>
      </c>
      <c r="E111" s="310" t="s">
        <v>8190</v>
      </c>
      <c r="F111" s="311">
        <v>31009.51</v>
      </c>
      <c r="G111" s="311">
        <v>1</v>
      </c>
      <c r="H111" s="254">
        <v>152</v>
      </c>
      <c r="I111" s="254" t="s">
        <v>688</v>
      </c>
      <c r="J111" s="254" t="s">
        <v>6350</v>
      </c>
      <c r="K111" s="254">
        <v>31111</v>
      </c>
      <c r="L111" s="254">
        <v>700</v>
      </c>
      <c r="M111" s="254"/>
      <c r="N111" s="254" t="s">
        <v>3028</v>
      </c>
      <c r="O111" s="254" t="s">
        <v>2588</v>
      </c>
      <c r="P111" s="312" t="s">
        <v>2588</v>
      </c>
      <c r="Q111" s="313" t="s">
        <v>521</v>
      </c>
      <c r="R111" s="312" t="s">
        <v>6718</v>
      </c>
      <c r="S111" s="313" t="s">
        <v>395</v>
      </c>
      <c r="T111" s="314"/>
      <c r="U111" s="314" t="s">
        <v>6857</v>
      </c>
      <c r="V111" s="312" t="s">
        <v>6750</v>
      </c>
      <c r="W111" s="254"/>
      <c r="X111" s="315"/>
      <c r="Z111" s="7"/>
    </row>
    <row r="112" spans="1:26" hidden="1">
      <c r="A112" s="254" t="s">
        <v>3239</v>
      </c>
      <c r="B112" s="254" t="s">
        <v>3359</v>
      </c>
      <c r="C112" s="309" t="s">
        <v>3</v>
      </c>
      <c r="D112" s="254" t="s">
        <v>2576</v>
      </c>
      <c r="E112" s="310" t="s">
        <v>8190</v>
      </c>
      <c r="F112" s="311">
        <v>31847.75</v>
      </c>
      <c r="G112" s="311">
        <v>1</v>
      </c>
      <c r="H112" s="254">
        <v>152</v>
      </c>
      <c r="I112" s="254" t="s">
        <v>688</v>
      </c>
      <c r="J112" s="254" t="s">
        <v>6351</v>
      </c>
      <c r="K112" s="254">
        <v>31111</v>
      </c>
      <c r="L112" s="254">
        <v>100</v>
      </c>
      <c r="M112" s="254"/>
      <c r="N112" s="254" t="s">
        <v>3054</v>
      </c>
      <c r="O112" s="254" t="s">
        <v>2587</v>
      </c>
      <c r="P112" s="312" t="s">
        <v>2587</v>
      </c>
      <c r="Q112" s="313" t="s">
        <v>520</v>
      </c>
      <c r="R112" s="312" t="s">
        <v>7431</v>
      </c>
      <c r="S112" s="313" t="s">
        <v>3359</v>
      </c>
      <c r="T112" s="314"/>
      <c r="U112" s="314" t="s">
        <v>6853</v>
      </c>
      <c r="V112" s="312" t="s">
        <v>6750</v>
      </c>
      <c r="W112" s="254"/>
      <c r="X112" s="315"/>
      <c r="Z112" s="7"/>
    </row>
    <row r="113" spans="1:26" hidden="1">
      <c r="A113" s="254" t="s">
        <v>8281</v>
      </c>
      <c r="B113" s="254" t="s">
        <v>2172</v>
      </c>
      <c r="C113" s="309" t="s">
        <v>4</v>
      </c>
      <c r="D113" s="254" t="s">
        <v>2576</v>
      </c>
      <c r="E113" s="310" t="s">
        <v>8190</v>
      </c>
      <c r="F113" s="311">
        <v>52682.67</v>
      </c>
      <c r="G113" s="311">
        <v>1</v>
      </c>
      <c r="H113" s="254">
        <v>152</v>
      </c>
      <c r="I113" s="254" t="s">
        <v>688</v>
      </c>
      <c r="J113" s="254" t="s">
        <v>6350</v>
      </c>
      <c r="K113" s="254">
        <v>31111</v>
      </c>
      <c r="L113" s="254">
        <v>700</v>
      </c>
      <c r="M113" s="254"/>
      <c r="N113" s="254" t="s">
        <v>3054</v>
      </c>
      <c r="O113" s="254" t="s">
        <v>2585</v>
      </c>
      <c r="P113" s="312" t="s">
        <v>2585</v>
      </c>
      <c r="Q113" s="313" t="s">
        <v>519</v>
      </c>
      <c r="R113" s="312" t="s">
        <v>6642</v>
      </c>
      <c r="S113" s="313" t="s">
        <v>2172</v>
      </c>
      <c r="T113" s="314"/>
      <c r="U113" s="314" t="s">
        <v>6855</v>
      </c>
      <c r="V113" s="312" t="s">
        <v>6750</v>
      </c>
      <c r="W113" s="254"/>
      <c r="X113" s="315"/>
      <c r="Z113" s="7"/>
    </row>
    <row r="114" spans="1:26" hidden="1">
      <c r="A114" s="254" t="s">
        <v>4809</v>
      </c>
      <c r="B114" s="254" t="s">
        <v>579</v>
      </c>
      <c r="C114" s="309" t="s">
        <v>3</v>
      </c>
      <c r="D114" s="254" t="s">
        <v>12</v>
      </c>
      <c r="E114" s="310" t="s">
        <v>8194</v>
      </c>
      <c r="F114" s="311">
        <v>68521</v>
      </c>
      <c r="G114" s="311">
        <v>1</v>
      </c>
      <c r="H114" s="254">
        <v>242</v>
      </c>
      <c r="I114" s="254" t="s">
        <v>688</v>
      </c>
      <c r="J114" s="254" t="s">
        <v>6351</v>
      </c>
      <c r="K114" s="254">
        <v>31111</v>
      </c>
      <c r="L114" s="254">
        <v>100</v>
      </c>
      <c r="M114" s="254"/>
      <c r="N114" s="254" t="s">
        <v>3054</v>
      </c>
      <c r="O114" s="254" t="s">
        <v>2587</v>
      </c>
      <c r="P114" s="312" t="s">
        <v>2587</v>
      </c>
      <c r="Q114" s="313" t="s">
        <v>520</v>
      </c>
      <c r="R114" s="312" t="s">
        <v>6717</v>
      </c>
      <c r="S114" s="313" t="s">
        <v>579</v>
      </c>
      <c r="T114" s="314"/>
      <c r="U114" s="314" t="s">
        <v>6858</v>
      </c>
      <c r="V114" s="312" t="s">
        <v>6750</v>
      </c>
      <c r="W114" s="254"/>
      <c r="X114" s="315"/>
      <c r="Z114" s="7"/>
    </row>
    <row r="115" spans="1:26" hidden="1">
      <c r="A115" s="254" t="s">
        <v>4124</v>
      </c>
      <c r="B115" s="254" t="s">
        <v>3328</v>
      </c>
      <c r="C115" s="309" t="s">
        <v>3</v>
      </c>
      <c r="D115" s="254" t="s">
        <v>8240</v>
      </c>
      <c r="E115" s="310" t="s">
        <v>8199</v>
      </c>
      <c r="F115" s="311">
        <v>28330.9</v>
      </c>
      <c r="G115" s="311">
        <v>1</v>
      </c>
      <c r="H115" s="254">
        <v>241</v>
      </c>
      <c r="I115" s="254" t="s">
        <v>688</v>
      </c>
      <c r="J115" s="254" t="s">
        <v>6351</v>
      </c>
      <c r="K115" s="254">
        <v>31111</v>
      </c>
      <c r="L115" s="254">
        <v>100</v>
      </c>
      <c r="M115" s="254"/>
      <c r="N115" s="254" t="s">
        <v>3054</v>
      </c>
      <c r="O115" s="254" t="s">
        <v>2585</v>
      </c>
      <c r="P115" s="312" t="s">
        <v>2585</v>
      </c>
      <c r="Q115" s="313" t="s">
        <v>519</v>
      </c>
      <c r="R115" s="312" t="s">
        <v>6665</v>
      </c>
      <c r="S115" s="313" t="s">
        <v>3328</v>
      </c>
      <c r="T115" s="314"/>
      <c r="U115" s="314" t="s">
        <v>6862</v>
      </c>
      <c r="V115" s="312" t="s">
        <v>6750</v>
      </c>
      <c r="W115" s="254"/>
      <c r="X115" s="315"/>
      <c r="Z115" s="7"/>
    </row>
    <row r="116" spans="1:26" hidden="1">
      <c r="A116" s="254" t="s">
        <v>3221</v>
      </c>
      <c r="B116" s="254" t="s">
        <v>3296</v>
      </c>
      <c r="C116" s="309" t="s">
        <v>3</v>
      </c>
      <c r="D116" s="254" t="s">
        <v>8239</v>
      </c>
      <c r="E116" s="310" t="s">
        <v>8200</v>
      </c>
      <c r="F116" s="311">
        <v>9376.4699999999993</v>
      </c>
      <c r="G116" s="311">
        <v>1</v>
      </c>
      <c r="H116" s="254">
        <v>242</v>
      </c>
      <c r="I116" s="254" t="s">
        <v>688</v>
      </c>
      <c r="J116" s="254" t="s">
        <v>6351</v>
      </c>
      <c r="K116" s="254">
        <v>31111</v>
      </c>
      <c r="L116" s="254">
        <v>100</v>
      </c>
      <c r="M116" s="254"/>
      <c r="N116" s="254" t="s">
        <v>3054</v>
      </c>
      <c r="O116" s="254" t="s">
        <v>2585</v>
      </c>
      <c r="P116" s="312" t="s">
        <v>2585</v>
      </c>
      <c r="Q116" s="313" t="s">
        <v>519</v>
      </c>
      <c r="R116" s="312" t="s">
        <v>6644</v>
      </c>
      <c r="S116" s="313" t="s">
        <v>3296</v>
      </c>
      <c r="T116" s="314"/>
      <c r="U116" s="314" t="s">
        <v>6861</v>
      </c>
      <c r="V116" s="312" t="s">
        <v>6750</v>
      </c>
      <c r="W116" s="254"/>
      <c r="X116" s="315"/>
      <c r="Z116" s="7"/>
    </row>
    <row r="117" spans="1:26" hidden="1">
      <c r="A117" s="254" t="s">
        <v>3216</v>
      </c>
      <c r="B117" s="254" t="s">
        <v>3290</v>
      </c>
      <c r="C117" s="309" t="s">
        <v>3</v>
      </c>
      <c r="D117" s="254" t="s">
        <v>2576</v>
      </c>
      <c r="E117" s="310" t="s">
        <v>8190</v>
      </c>
      <c r="F117" s="311">
        <v>158823.64000000001</v>
      </c>
      <c r="G117" s="311">
        <v>1</v>
      </c>
      <c r="H117" s="254">
        <v>152</v>
      </c>
      <c r="I117" s="254" t="s">
        <v>688</v>
      </c>
      <c r="J117" s="254" t="s">
        <v>6351</v>
      </c>
      <c r="K117" s="254">
        <v>31111</v>
      </c>
      <c r="L117" s="254">
        <v>100</v>
      </c>
      <c r="M117" s="254"/>
      <c r="N117" s="254" t="s">
        <v>3054</v>
      </c>
      <c r="O117" s="254" t="s">
        <v>2585</v>
      </c>
      <c r="P117" s="312" t="s">
        <v>2585</v>
      </c>
      <c r="Q117" s="313" t="s">
        <v>519</v>
      </c>
      <c r="R117" s="312" t="s">
        <v>6638</v>
      </c>
      <c r="S117" s="313" t="s">
        <v>3290</v>
      </c>
      <c r="T117" s="314"/>
      <c r="U117" s="314" t="s">
        <v>6855</v>
      </c>
      <c r="V117" s="312" t="s">
        <v>6750</v>
      </c>
      <c r="W117" s="254"/>
      <c r="X117" s="315"/>
      <c r="Z117" s="7"/>
    </row>
    <row r="118" spans="1:26" hidden="1">
      <c r="A118" s="254" t="s">
        <v>4286</v>
      </c>
      <c r="B118" s="254" t="s">
        <v>3345</v>
      </c>
      <c r="C118" s="309" t="s">
        <v>3</v>
      </c>
      <c r="D118" s="254" t="s">
        <v>2576</v>
      </c>
      <c r="E118" s="310" t="s">
        <v>8190</v>
      </c>
      <c r="F118" s="311">
        <v>39511.69</v>
      </c>
      <c r="G118" s="311">
        <v>1</v>
      </c>
      <c r="H118" s="254">
        <v>152</v>
      </c>
      <c r="I118" s="254" t="s">
        <v>688</v>
      </c>
      <c r="J118" s="254" t="s">
        <v>6351</v>
      </c>
      <c r="K118" s="254">
        <v>31111</v>
      </c>
      <c r="L118" s="254">
        <v>100</v>
      </c>
      <c r="M118" s="254"/>
      <c r="N118" s="254" t="s">
        <v>3054</v>
      </c>
      <c r="O118" s="254" t="s">
        <v>2587</v>
      </c>
      <c r="P118" s="312" t="s">
        <v>2587</v>
      </c>
      <c r="Q118" s="313" t="s">
        <v>520</v>
      </c>
      <c r="R118" s="312" t="s">
        <v>6677</v>
      </c>
      <c r="S118" s="313" t="s">
        <v>3345</v>
      </c>
      <c r="T118" s="314"/>
      <c r="U118" s="314" t="s">
        <v>6864</v>
      </c>
      <c r="V118" s="312" t="s">
        <v>6750</v>
      </c>
      <c r="W118" s="254"/>
      <c r="X118" s="315"/>
      <c r="Z118" s="7"/>
    </row>
    <row r="119" spans="1:26" hidden="1">
      <c r="A119" s="254" t="s">
        <v>3247</v>
      </c>
      <c r="B119" s="254" t="s">
        <v>3407</v>
      </c>
      <c r="C119" s="309" t="s">
        <v>3</v>
      </c>
      <c r="D119" s="254" t="s">
        <v>2576</v>
      </c>
      <c r="E119" s="310" t="s">
        <v>8190</v>
      </c>
      <c r="F119" s="311">
        <v>306638.67</v>
      </c>
      <c r="G119" s="311">
        <v>1</v>
      </c>
      <c r="H119" s="254">
        <v>152</v>
      </c>
      <c r="I119" s="254" t="s">
        <v>688</v>
      </c>
      <c r="J119" s="254" t="s">
        <v>6351</v>
      </c>
      <c r="K119" s="254">
        <v>31111</v>
      </c>
      <c r="L119" s="254">
        <v>100</v>
      </c>
      <c r="M119" s="254"/>
      <c r="N119" s="254" t="s">
        <v>3094</v>
      </c>
      <c r="O119" s="254" t="s">
        <v>2587</v>
      </c>
      <c r="P119" s="312" t="s">
        <v>2587</v>
      </c>
      <c r="Q119" s="313" t="s">
        <v>520</v>
      </c>
      <c r="R119" s="312" t="s">
        <v>6715</v>
      </c>
      <c r="S119" s="313" t="s">
        <v>3407</v>
      </c>
      <c r="T119" s="314"/>
      <c r="U119" s="314" t="s">
        <v>6858</v>
      </c>
      <c r="V119" s="312" t="s">
        <v>6750</v>
      </c>
      <c r="W119" s="254"/>
      <c r="X119" s="315"/>
      <c r="Z119" s="7"/>
    </row>
    <row r="120" spans="1:26" hidden="1">
      <c r="A120" s="254" t="s">
        <v>4164</v>
      </c>
      <c r="B120" s="254" t="s">
        <v>3332</v>
      </c>
      <c r="C120" s="309" t="s">
        <v>3</v>
      </c>
      <c r="D120" s="254" t="s">
        <v>8241</v>
      </c>
      <c r="E120" s="310" t="s">
        <v>8201</v>
      </c>
      <c r="F120" s="311">
        <v>9220.64</v>
      </c>
      <c r="G120" s="311">
        <v>1</v>
      </c>
      <c r="H120" s="254">
        <v>226</v>
      </c>
      <c r="I120" s="254" t="s">
        <v>688</v>
      </c>
      <c r="J120" s="254" t="s">
        <v>6351</v>
      </c>
      <c r="K120" s="254">
        <v>31111</v>
      </c>
      <c r="L120" s="254">
        <v>100</v>
      </c>
      <c r="M120" s="254"/>
      <c r="N120" s="254" t="s">
        <v>2850</v>
      </c>
      <c r="O120" s="254" t="s">
        <v>2585</v>
      </c>
      <c r="P120" s="312" t="s">
        <v>2585</v>
      </c>
      <c r="Q120" s="313" t="s">
        <v>519</v>
      </c>
      <c r="R120" s="312" t="s">
        <v>6666</v>
      </c>
      <c r="S120" s="313" t="s">
        <v>3332</v>
      </c>
      <c r="T120" s="314"/>
      <c r="U120" s="314" t="s">
        <v>6870</v>
      </c>
      <c r="V120" s="312" t="s">
        <v>6750</v>
      </c>
      <c r="W120" s="254"/>
      <c r="X120" s="315"/>
      <c r="Z120" s="7"/>
    </row>
    <row r="121" spans="1:26" hidden="1">
      <c r="A121" s="254" t="s">
        <v>4164</v>
      </c>
      <c r="B121" s="254" t="s">
        <v>3332</v>
      </c>
      <c r="C121" s="309" t="s">
        <v>3</v>
      </c>
      <c r="D121" s="254" t="s">
        <v>8246</v>
      </c>
      <c r="E121" s="310" t="s">
        <v>8202</v>
      </c>
      <c r="F121" s="311">
        <v>8068.06</v>
      </c>
      <c r="G121" s="311">
        <v>1</v>
      </c>
      <c r="H121" s="254">
        <v>226</v>
      </c>
      <c r="I121" s="254" t="s">
        <v>688</v>
      </c>
      <c r="J121" s="254" t="s">
        <v>6351</v>
      </c>
      <c r="K121" s="254">
        <v>31111</v>
      </c>
      <c r="L121" s="254">
        <v>100</v>
      </c>
      <c r="M121" s="254"/>
      <c r="N121" s="254" t="s">
        <v>2850</v>
      </c>
      <c r="O121" s="254" t="s">
        <v>2585</v>
      </c>
      <c r="P121" s="312" t="s">
        <v>2585</v>
      </c>
      <c r="Q121" s="313" t="s">
        <v>519</v>
      </c>
      <c r="R121" s="312" t="s">
        <v>6666</v>
      </c>
      <c r="S121" s="313" t="s">
        <v>3332</v>
      </c>
      <c r="T121" s="314"/>
      <c r="U121" s="314" t="s">
        <v>6870</v>
      </c>
      <c r="V121" s="312" t="s">
        <v>6750</v>
      </c>
      <c r="W121" s="254"/>
      <c r="X121" s="315"/>
      <c r="Z121" s="7"/>
    </row>
    <row r="122" spans="1:26" hidden="1">
      <c r="A122" s="254" t="s">
        <v>3216</v>
      </c>
      <c r="B122" s="254" t="s">
        <v>3290</v>
      </c>
      <c r="C122" s="309" t="s">
        <v>3</v>
      </c>
      <c r="D122" s="254" t="s">
        <v>2576</v>
      </c>
      <c r="E122" s="310" t="s">
        <v>8190</v>
      </c>
      <c r="F122" s="311">
        <v>93917.48</v>
      </c>
      <c r="G122" s="311">
        <v>1</v>
      </c>
      <c r="H122" s="254">
        <v>152</v>
      </c>
      <c r="I122" s="254" t="s">
        <v>688</v>
      </c>
      <c r="J122" s="254" t="s">
        <v>6351</v>
      </c>
      <c r="K122" s="254">
        <v>31111</v>
      </c>
      <c r="L122" s="254">
        <v>100</v>
      </c>
      <c r="M122" s="254"/>
      <c r="N122" s="254" t="s">
        <v>3054</v>
      </c>
      <c r="O122" s="254" t="s">
        <v>2585</v>
      </c>
      <c r="P122" s="312" t="s">
        <v>2585</v>
      </c>
      <c r="Q122" s="313" t="s">
        <v>519</v>
      </c>
      <c r="R122" s="312" t="s">
        <v>6638</v>
      </c>
      <c r="S122" s="313" t="s">
        <v>3290</v>
      </c>
      <c r="T122" s="314"/>
      <c r="U122" s="314" t="s">
        <v>6855</v>
      </c>
      <c r="V122" s="312" t="s">
        <v>6750</v>
      </c>
      <c r="W122" s="254"/>
      <c r="X122" s="315"/>
      <c r="Z122" s="7"/>
    </row>
    <row r="123" spans="1:26" hidden="1">
      <c r="A123" s="254" t="s">
        <v>3205</v>
      </c>
      <c r="B123" s="254" t="s">
        <v>3315</v>
      </c>
      <c r="C123" s="309" t="s">
        <v>3</v>
      </c>
      <c r="D123" s="254" t="s">
        <v>2576</v>
      </c>
      <c r="E123" s="310" t="s">
        <v>8190</v>
      </c>
      <c r="F123" s="311">
        <v>180568.18</v>
      </c>
      <c r="G123" s="311">
        <v>1</v>
      </c>
      <c r="H123" s="254">
        <v>152</v>
      </c>
      <c r="I123" s="254" t="s">
        <v>688</v>
      </c>
      <c r="J123" s="254" t="s">
        <v>6351</v>
      </c>
      <c r="K123" s="254">
        <v>31111</v>
      </c>
      <c r="L123" s="254">
        <v>100</v>
      </c>
      <c r="M123" s="254"/>
      <c r="N123" s="254" t="s">
        <v>3054</v>
      </c>
      <c r="O123" s="254" t="s">
        <v>2585</v>
      </c>
      <c r="P123" s="312" t="s">
        <v>2585</v>
      </c>
      <c r="Q123" s="313" t="s">
        <v>519</v>
      </c>
      <c r="R123" s="312" t="s">
        <v>6654</v>
      </c>
      <c r="S123" s="313" t="s">
        <v>3315</v>
      </c>
      <c r="T123" s="314"/>
      <c r="U123" s="314" t="s">
        <v>6854</v>
      </c>
      <c r="V123" s="312" t="s">
        <v>6750</v>
      </c>
      <c r="W123" s="254"/>
      <c r="X123" s="315"/>
      <c r="Z123" s="7"/>
    </row>
    <row r="124" spans="1:26" hidden="1">
      <c r="A124" s="254" t="s">
        <v>3216</v>
      </c>
      <c r="B124" s="254" t="s">
        <v>3290</v>
      </c>
      <c r="C124" s="309" t="s">
        <v>3</v>
      </c>
      <c r="D124" s="254" t="s">
        <v>2576</v>
      </c>
      <c r="E124" s="310" t="s">
        <v>8190</v>
      </c>
      <c r="F124" s="311">
        <v>203733.96</v>
      </c>
      <c r="G124" s="311">
        <v>1</v>
      </c>
      <c r="H124" s="254">
        <v>152</v>
      </c>
      <c r="I124" s="254" t="s">
        <v>688</v>
      </c>
      <c r="J124" s="254" t="s">
        <v>6351</v>
      </c>
      <c r="K124" s="254">
        <v>31111</v>
      </c>
      <c r="L124" s="254">
        <v>100</v>
      </c>
      <c r="M124" s="254"/>
      <c r="N124" s="254" t="s">
        <v>3054</v>
      </c>
      <c r="O124" s="254" t="s">
        <v>2585</v>
      </c>
      <c r="P124" s="312" t="s">
        <v>2585</v>
      </c>
      <c r="Q124" s="313" t="s">
        <v>519</v>
      </c>
      <c r="R124" s="312" t="s">
        <v>6638</v>
      </c>
      <c r="S124" s="313" t="s">
        <v>3290</v>
      </c>
      <c r="T124" s="314"/>
      <c r="U124" s="314" t="s">
        <v>6855</v>
      </c>
      <c r="V124" s="312" t="s">
        <v>6750</v>
      </c>
      <c r="W124" s="254"/>
      <c r="X124" s="315"/>
      <c r="Z124" s="7"/>
    </row>
    <row r="125" spans="1:26" hidden="1">
      <c r="A125" s="254" t="s">
        <v>8258</v>
      </c>
      <c r="B125" s="254" t="s">
        <v>3332</v>
      </c>
      <c r="C125" s="309" t="s">
        <v>6</v>
      </c>
      <c r="D125" s="254" t="s">
        <v>8252</v>
      </c>
      <c r="E125" s="310" t="s">
        <v>8192</v>
      </c>
      <c r="F125" s="311">
        <v>85364</v>
      </c>
      <c r="G125" s="311">
        <v>1</v>
      </c>
      <c r="H125" s="254">
        <v>172</v>
      </c>
      <c r="I125" s="254" t="s">
        <v>688</v>
      </c>
      <c r="J125" s="254" t="s">
        <v>2589</v>
      </c>
      <c r="K125" s="254">
        <v>31111</v>
      </c>
      <c r="L125" s="254">
        <v>300</v>
      </c>
      <c r="M125" s="254"/>
      <c r="N125" s="254" t="s">
        <v>2850</v>
      </c>
      <c r="O125" s="254" t="s">
        <v>2585</v>
      </c>
      <c r="P125" s="312" t="s">
        <v>2585</v>
      </c>
      <c r="Q125" s="313" t="s">
        <v>519</v>
      </c>
      <c r="R125" s="312" t="s">
        <v>6666</v>
      </c>
      <c r="S125" s="313" t="s">
        <v>3332</v>
      </c>
      <c r="T125" s="314"/>
      <c r="U125" s="314" t="s">
        <v>6870</v>
      </c>
      <c r="V125" s="312" t="s">
        <v>688</v>
      </c>
      <c r="W125" s="254"/>
      <c r="X125" s="315"/>
      <c r="Z125" s="7"/>
    </row>
    <row r="126" spans="1:26" hidden="1">
      <c r="A126" s="254" t="s">
        <v>8267</v>
      </c>
      <c r="B126" s="254" t="s">
        <v>3315</v>
      </c>
      <c r="C126" s="309" t="s">
        <v>6</v>
      </c>
      <c r="D126" s="254" t="s">
        <v>8251</v>
      </c>
      <c r="E126" s="310" t="s">
        <v>8189</v>
      </c>
      <c r="F126" s="311">
        <v>154896</v>
      </c>
      <c r="G126" s="311">
        <v>1</v>
      </c>
      <c r="H126" s="254">
        <v>173</v>
      </c>
      <c r="I126" s="254" t="s">
        <v>688</v>
      </c>
      <c r="J126" s="254" t="s">
        <v>2589</v>
      </c>
      <c r="K126" s="254">
        <v>31111</v>
      </c>
      <c r="L126" s="254">
        <v>300</v>
      </c>
      <c r="M126" s="254"/>
      <c r="N126" s="254" t="s">
        <v>3054</v>
      </c>
      <c r="O126" s="254" t="s">
        <v>2585</v>
      </c>
      <c r="P126" s="312" t="s">
        <v>2585</v>
      </c>
      <c r="Q126" s="313" t="s">
        <v>519</v>
      </c>
      <c r="R126" s="312" t="s">
        <v>6654</v>
      </c>
      <c r="S126" s="313" t="s">
        <v>3315</v>
      </c>
      <c r="T126" s="314"/>
      <c r="U126" s="314" t="s">
        <v>6854</v>
      </c>
      <c r="V126" s="312" t="s">
        <v>688</v>
      </c>
      <c r="W126" s="254"/>
      <c r="X126" s="315"/>
      <c r="Z126" s="7"/>
    </row>
    <row r="127" spans="1:26" hidden="1">
      <c r="A127" s="254" t="s">
        <v>8282</v>
      </c>
      <c r="B127" s="254" t="s">
        <v>3345</v>
      </c>
      <c r="C127" s="309" t="s">
        <v>6</v>
      </c>
      <c r="D127" s="254" t="s">
        <v>8250</v>
      </c>
      <c r="E127" s="310" t="s">
        <v>8191</v>
      </c>
      <c r="F127" s="311">
        <v>85260</v>
      </c>
      <c r="G127" s="311">
        <v>1</v>
      </c>
      <c r="H127" s="254">
        <v>171</v>
      </c>
      <c r="I127" s="254" t="s">
        <v>688</v>
      </c>
      <c r="J127" s="254" t="s">
        <v>2589</v>
      </c>
      <c r="K127" s="254">
        <v>31111</v>
      </c>
      <c r="L127" s="254">
        <v>300</v>
      </c>
      <c r="M127" s="254"/>
      <c r="N127" s="254" t="s">
        <v>3054</v>
      </c>
      <c r="O127" s="254" t="s">
        <v>2587</v>
      </c>
      <c r="P127" s="312" t="s">
        <v>2587</v>
      </c>
      <c r="Q127" s="313" t="s">
        <v>520</v>
      </c>
      <c r="R127" s="312" t="s">
        <v>6677</v>
      </c>
      <c r="S127" s="313" t="s">
        <v>3345</v>
      </c>
      <c r="T127" s="314"/>
      <c r="U127" s="314" t="s">
        <v>6864</v>
      </c>
      <c r="V127" s="312" t="s">
        <v>688</v>
      </c>
      <c r="W127" s="254"/>
      <c r="X127" s="315"/>
      <c r="Z127" s="7"/>
    </row>
    <row r="128" spans="1:26" hidden="1">
      <c r="A128" s="254" t="s">
        <v>8262</v>
      </c>
      <c r="B128" s="254" t="s">
        <v>3375</v>
      </c>
      <c r="C128" s="309" t="s">
        <v>6</v>
      </c>
      <c r="D128" s="254" t="s">
        <v>8251</v>
      </c>
      <c r="E128" s="310" t="s">
        <v>8189</v>
      </c>
      <c r="F128" s="311">
        <v>60587</v>
      </c>
      <c r="G128" s="311">
        <v>1</v>
      </c>
      <c r="H128" s="254">
        <v>173</v>
      </c>
      <c r="I128" s="254" t="s">
        <v>688</v>
      </c>
      <c r="J128" s="254" t="s">
        <v>2589</v>
      </c>
      <c r="K128" s="254">
        <v>31111</v>
      </c>
      <c r="L128" s="254">
        <v>300</v>
      </c>
      <c r="M128" s="254"/>
      <c r="N128" s="254" t="s">
        <v>3054</v>
      </c>
      <c r="O128" s="254" t="s">
        <v>2587</v>
      </c>
      <c r="P128" s="312" t="s">
        <v>2587</v>
      </c>
      <c r="Q128" s="313" t="s">
        <v>520</v>
      </c>
      <c r="R128" s="312" t="s">
        <v>6701</v>
      </c>
      <c r="S128" s="313" t="s">
        <v>3375</v>
      </c>
      <c r="T128" s="314"/>
      <c r="U128" s="314" t="s">
        <v>6856</v>
      </c>
      <c r="V128" s="312" t="s">
        <v>688</v>
      </c>
      <c r="W128" s="254"/>
      <c r="X128" s="315"/>
      <c r="Z128" s="7"/>
    </row>
    <row r="129" spans="1:26" hidden="1">
      <c r="A129" s="254" t="s">
        <v>8269</v>
      </c>
      <c r="B129" s="254" t="s">
        <v>3312</v>
      </c>
      <c r="C129" s="309" t="s">
        <v>6</v>
      </c>
      <c r="D129" s="254" t="s">
        <v>8250</v>
      </c>
      <c r="E129" s="310" t="s">
        <v>8191</v>
      </c>
      <c r="F129" s="311">
        <v>697852</v>
      </c>
      <c r="G129" s="311">
        <v>1</v>
      </c>
      <c r="H129" s="254">
        <v>171</v>
      </c>
      <c r="I129" s="254" t="s">
        <v>688</v>
      </c>
      <c r="J129" s="254" t="s">
        <v>2589</v>
      </c>
      <c r="K129" s="254">
        <v>31111</v>
      </c>
      <c r="L129" s="254">
        <v>300</v>
      </c>
      <c r="M129" s="254"/>
      <c r="N129" s="254" t="s">
        <v>3054</v>
      </c>
      <c r="O129" s="254" t="s">
        <v>2585</v>
      </c>
      <c r="P129" s="312" t="s">
        <v>2585</v>
      </c>
      <c r="Q129" s="313" t="s">
        <v>519</v>
      </c>
      <c r="R129" s="312" t="s">
        <v>6651</v>
      </c>
      <c r="S129" s="313" t="s">
        <v>3312</v>
      </c>
      <c r="T129" s="314"/>
      <c r="U129" s="314" t="s">
        <v>6854</v>
      </c>
      <c r="V129" s="312" t="s">
        <v>688</v>
      </c>
      <c r="W129" s="254"/>
      <c r="X129" s="315"/>
      <c r="Z129" s="7"/>
    </row>
    <row r="130" spans="1:26">
      <c r="A130" s="254" t="s">
        <v>8283</v>
      </c>
      <c r="B130" s="254" t="s">
        <v>3315</v>
      </c>
      <c r="C130" s="309" t="s">
        <v>2680</v>
      </c>
      <c r="D130" s="254" t="s">
        <v>2576</v>
      </c>
      <c r="E130" s="310" t="s">
        <v>8190</v>
      </c>
      <c r="F130" s="311">
        <v>456733.33</v>
      </c>
      <c r="G130" s="311">
        <v>1</v>
      </c>
      <c r="H130" s="254">
        <v>152</v>
      </c>
      <c r="I130" s="254" t="s">
        <v>688</v>
      </c>
      <c r="J130" s="254" t="s">
        <v>2584</v>
      </c>
      <c r="K130" s="254">
        <v>31111</v>
      </c>
      <c r="L130" s="254">
        <v>800</v>
      </c>
      <c r="M130" s="254"/>
      <c r="N130" s="254" t="s">
        <v>3054</v>
      </c>
      <c r="O130" s="254" t="s">
        <v>2585</v>
      </c>
      <c r="P130" s="312" t="s">
        <v>2585</v>
      </c>
      <c r="Q130" s="313" t="s">
        <v>519</v>
      </c>
      <c r="R130" s="312" t="s">
        <v>6654</v>
      </c>
      <c r="S130" s="313" t="s">
        <v>3315</v>
      </c>
      <c r="T130" s="314"/>
      <c r="U130" s="314" t="s">
        <v>6854</v>
      </c>
      <c r="V130" s="312" t="s">
        <v>6750</v>
      </c>
      <c r="W130" s="254"/>
      <c r="X130" s="315"/>
      <c r="Z130" s="7"/>
    </row>
    <row r="131" spans="1:26">
      <c r="A131" s="254" t="s">
        <v>8284</v>
      </c>
      <c r="B131" s="254" t="s">
        <v>3292</v>
      </c>
      <c r="C131" s="309" t="s">
        <v>2680</v>
      </c>
      <c r="D131" s="254" t="s">
        <v>2576</v>
      </c>
      <c r="E131" s="310" t="s">
        <v>8190</v>
      </c>
      <c r="F131" s="311">
        <v>70007.820000000007</v>
      </c>
      <c r="G131" s="311">
        <v>1</v>
      </c>
      <c r="H131" s="254">
        <v>152</v>
      </c>
      <c r="I131" s="254" t="s">
        <v>688</v>
      </c>
      <c r="J131" s="254" t="s">
        <v>2584</v>
      </c>
      <c r="K131" s="254">
        <v>31111</v>
      </c>
      <c r="L131" s="254">
        <v>800</v>
      </c>
      <c r="M131" s="254"/>
      <c r="N131" s="254" t="s">
        <v>3054</v>
      </c>
      <c r="O131" s="254" t="s">
        <v>2585</v>
      </c>
      <c r="P131" s="312" t="s">
        <v>2585</v>
      </c>
      <c r="Q131" s="313" t="s">
        <v>519</v>
      </c>
      <c r="R131" s="312" t="s">
        <v>6640</v>
      </c>
      <c r="S131" s="313" t="s">
        <v>3292</v>
      </c>
      <c r="T131" s="314"/>
      <c r="U131" s="314" t="s">
        <v>6855</v>
      </c>
      <c r="V131" s="312" t="s">
        <v>6750</v>
      </c>
      <c r="W131" s="254"/>
      <c r="X131" s="315"/>
      <c r="Z131" s="7"/>
    </row>
    <row r="132" spans="1:26">
      <c r="A132" s="254" t="s">
        <v>8285</v>
      </c>
      <c r="B132" s="254" t="s">
        <v>3289</v>
      </c>
      <c r="C132" s="309" t="s">
        <v>2680</v>
      </c>
      <c r="D132" s="254" t="s">
        <v>2576</v>
      </c>
      <c r="E132" s="310" t="s">
        <v>8190</v>
      </c>
      <c r="F132" s="311">
        <v>52844.5</v>
      </c>
      <c r="G132" s="311">
        <v>1</v>
      </c>
      <c r="H132" s="254">
        <v>152</v>
      </c>
      <c r="I132" s="254" t="s">
        <v>688</v>
      </c>
      <c r="J132" s="254" t="s">
        <v>2584</v>
      </c>
      <c r="K132" s="254">
        <v>31111</v>
      </c>
      <c r="L132" s="254">
        <v>800</v>
      </c>
      <c r="M132" s="254"/>
      <c r="N132" s="254" t="s">
        <v>3054</v>
      </c>
      <c r="O132" s="254" t="s">
        <v>2585</v>
      </c>
      <c r="P132" s="312" t="s">
        <v>2585</v>
      </c>
      <c r="Q132" s="313" t="s">
        <v>519</v>
      </c>
      <c r="R132" s="312" t="s">
        <v>6636</v>
      </c>
      <c r="S132" s="313" t="s">
        <v>3289</v>
      </c>
      <c r="T132" s="314"/>
      <c r="U132" s="314" t="s">
        <v>6855</v>
      </c>
      <c r="V132" s="312" t="s">
        <v>6750</v>
      </c>
      <c r="W132" s="254"/>
      <c r="X132" s="315"/>
      <c r="Z132" s="7"/>
    </row>
    <row r="133" spans="1:26">
      <c r="A133" s="254" t="s">
        <v>8286</v>
      </c>
      <c r="B133" s="254" t="s">
        <v>3391</v>
      </c>
      <c r="C133" s="309" t="s">
        <v>2680</v>
      </c>
      <c r="D133" s="254" t="s">
        <v>2576</v>
      </c>
      <c r="E133" s="310" t="s">
        <v>8190</v>
      </c>
      <c r="F133" s="311">
        <v>97521.67</v>
      </c>
      <c r="G133" s="311">
        <v>1</v>
      </c>
      <c r="H133" s="254">
        <v>152</v>
      </c>
      <c r="I133" s="254" t="s">
        <v>688</v>
      </c>
      <c r="J133" s="254" t="s">
        <v>2584</v>
      </c>
      <c r="K133" s="254">
        <v>31111</v>
      </c>
      <c r="L133" s="254">
        <v>800</v>
      </c>
      <c r="M133" s="254"/>
      <c r="N133" s="254" t="s">
        <v>3054</v>
      </c>
      <c r="O133" s="254" t="s">
        <v>2587</v>
      </c>
      <c r="P133" s="312" t="s">
        <v>2587</v>
      </c>
      <c r="Q133" s="313" t="s">
        <v>520</v>
      </c>
      <c r="R133" s="312" t="s">
        <v>6706</v>
      </c>
      <c r="S133" s="313" t="s">
        <v>3391</v>
      </c>
      <c r="T133" s="314"/>
      <c r="U133" s="314" t="s">
        <v>6866</v>
      </c>
      <c r="V133" s="312" t="s">
        <v>6750</v>
      </c>
      <c r="W133" s="254"/>
      <c r="X133" s="315"/>
      <c r="Z133" s="7"/>
    </row>
    <row r="134" spans="1:26">
      <c r="A134" s="254" t="s">
        <v>8287</v>
      </c>
      <c r="B134" s="254" t="s">
        <v>3296</v>
      </c>
      <c r="C134" s="309" t="s">
        <v>2680</v>
      </c>
      <c r="D134" s="254" t="s">
        <v>2576</v>
      </c>
      <c r="E134" s="310" t="s">
        <v>8190</v>
      </c>
      <c r="F134" s="311">
        <v>25698</v>
      </c>
      <c r="G134" s="311">
        <v>1</v>
      </c>
      <c r="H134" s="254">
        <v>152</v>
      </c>
      <c r="I134" s="254" t="s">
        <v>688</v>
      </c>
      <c r="J134" s="254" t="s">
        <v>2584</v>
      </c>
      <c r="K134" s="254">
        <v>31111</v>
      </c>
      <c r="L134" s="254">
        <v>800</v>
      </c>
      <c r="M134" s="254"/>
      <c r="N134" s="254" t="s">
        <v>3054</v>
      </c>
      <c r="O134" s="254" t="s">
        <v>2585</v>
      </c>
      <c r="P134" s="312" t="s">
        <v>2585</v>
      </c>
      <c r="Q134" s="313" t="s">
        <v>519</v>
      </c>
      <c r="R134" s="312" t="s">
        <v>6644</v>
      </c>
      <c r="S134" s="313" t="s">
        <v>3296</v>
      </c>
      <c r="T134" s="314"/>
      <c r="U134" s="314" t="s">
        <v>6861</v>
      </c>
      <c r="V134" s="312" t="s">
        <v>6750</v>
      </c>
      <c r="W134" s="254"/>
      <c r="X134" s="315"/>
      <c r="Z134" s="7"/>
    </row>
    <row r="135" spans="1:26">
      <c r="A135" s="254" t="s">
        <v>8288</v>
      </c>
      <c r="B135" s="254" t="s">
        <v>3395</v>
      </c>
      <c r="C135" s="309" t="s">
        <v>2680</v>
      </c>
      <c r="D135" s="254" t="s">
        <v>2576</v>
      </c>
      <c r="E135" s="310" t="s">
        <v>8190</v>
      </c>
      <c r="F135" s="311">
        <v>1074.67</v>
      </c>
      <c r="G135" s="311">
        <v>1</v>
      </c>
      <c r="H135" s="254">
        <v>152</v>
      </c>
      <c r="I135" s="254" t="s">
        <v>688</v>
      </c>
      <c r="J135" s="254" t="s">
        <v>2584</v>
      </c>
      <c r="K135" s="254">
        <v>31111</v>
      </c>
      <c r="L135" s="254">
        <v>800</v>
      </c>
      <c r="M135" s="254"/>
      <c r="N135" s="254" t="s">
        <v>3054</v>
      </c>
      <c r="O135" s="254" t="s">
        <v>2587</v>
      </c>
      <c r="P135" s="312" t="s">
        <v>2587</v>
      </c>
      <c r="Q135" s="313" t="s">
        <v>520</v>
      </c>
      <c r="R135" s="312" t="s">
        <v>6707</v>
      </c>
      <c r="S135" s="313" t="s">
        <v>3395</v>
      </c>
      <c r="T135" s="314"/>
      <c r="U135" s="314" t="s">
        <v>6866</v>
      </c>
      <c r="V135" s="312" t="s">
        <v>6750</v>
      </c>
      <c r="W135" s="254"/>
      <c r="X135" s="315"/>
      <c r="Z135" s="7"/>
    </row>
    <row r="136" spans="1:26" hidden="1">
      <c r="A136" s="254" t="s">
        <v>8289</v>
      </c>
      <c r="B136" s="254" t="s">
        <v>3292</v>
      </c>
      <c r="C136" s="309" t="s">
        <v>4</v>
      </c>
      <c r="D136" s="254" t="s">
        <v>2576</v>
      </c>
      <c r="E136" s="310" t="s">
        <v>8190</v>
      </c>
      <c r="F136" s="311">
        <v>69860.399999999994</v>
      </c>
      <c r="G136" s="311">
        <v>1</v>
      </c>
      <c r="H136" s="254">
        <v>152</v>
      </c>
      <c r="I136" s="254" t="s">
        <v>688</v>
      </c>
      <c r="J136" s="254" t="s">
        <v>6350</v>
      </c>
      <c r="K136" s="254">
        <v>31111</v>
      </c>
      <c r="L136" s="254">
        <v>700</v>
      </c>
      <c r="M136" s="254"/>
      <c r="N136" s="254" t="s">
        <v>3054</v>
      </c>
      <c r="O136" s="254" t="s">
        <v>2585</v>
      </c>
      <c r="P136" s="312" t="s">
        <v>2585</v>
      </c>
      <c r="Q136" s="313" t="s">
        <v>519</v>
      </c>
      <c r="R136" s="312" t="s">
        <v>6640</v>
      </c>
      <c r="S136" s="313" t="s">
        <v>3292</v>
      </c>
      <c r="T136" s="314"/>
      <c r="U136" s="314" t="s">
        <v>6855</v>
      </c>
      <c r="V136" s="312" t="s">
        <v>6750</v>
      </c>
      <c r="W136" s="254"/>
      <c r="X136" s="315"/>
      <c r="Z136" s="7"/>
    </row>
    <row r="137" spans="1:26" hidden="1">
      <c r="A137" s="254" t="s">
        <v>8276</v>
      </c>
      <c r="B137" s="254" t="s">
        <v>3337</v>
      </c>
      <c r="C137" s="309" t="s">
        <v>4</v>
      </c>
      <c r="D137" s="254" t="s">
        <v>2576</v>
      </c>
      <c r="E137" s="310" t="s">
        <v>8190</v>
      </c>
      <c r="F137" s="311">
        <v>83887.92</v>
      </c>
      <c r="G137" s="311">
        <v>1</v>
      </c>
      <c r="H137" s="254">
        <v>152</v>
      </c>
      <c r="I137" s="254" t="s">
        <v>688</v>
      </c>
      <c r="J137" s="254" t="s">
        <v>6350</v>
      </c>
      <c r="K137" s="254">
        <v>31111</v>
      </c>
      <c r="L137" s="254">
        <v>700</v>
      </c>
      <c r="M137" s="254"/>
      <c r="N137" s="254" t="s">
        <v>3054</v>
      </c>
      <c r="O137" s="254" t="s">
        <v>2585</v>
      </c>
      <c r="P137" s="312" t="s">
        <v>2585</v>
      </c>
      <c r="Q137" s="313" t="s">
        <v>519</v>
      </c>
      <c r="R137" s="312" t="s">
        <v>6669</v>
      </c>
      <c r="S137" s="313" t="s">
        <v>3337</v>
      </c>
      <c r="T137" s="314"/>
      <c r="U137" s="314" t="s">
        <v>6869</v>
      </c>
      <c r="V137" s="312" t="s">
        <v>6750</v>
      </c>
      <c r="W137" s="254"/>
      <c r="X137" s="315"/>
      <c r="Z137" s="7"/>
    </row>
    <row r="138" spans="1:26" hidden="1">
      <c r="A138" s="254" t="s">
        <v>8290</v>
      </c>
      <c r="B138" s="254" t="s">
        <v>3339</v>
      </c>
      <c r="C138" s="309" t="s">
        <v>4</v>
      </c>
      <c r="D138" s="254" t="s">
        <v>2576</v>
      </c>
      <c r="E138" s="310" t="s">
        <v>8190</v>
      </c>
      <c r="F138" s="311">
        <v>19892.080000000002</v>
      </c>
      <c r="G138" s="311">
        <v>1</v>
      </c>
      <c r="H138" s="254">
        <v>152</v>
      </c>
      <c r="I138" s="254" t="s">
        <v>688</v>
      </c>
      <c r="J138" s="254" t="s">
        <v>6350</v>
      </c>
      <c r="K138" s="254">
        <v>31111</v>
      </c>
      <c r="L138" s="254">
        <v>700</v>
      </c>
      <c r="M138" s="254"/>
      <c r="N138" s="254" t="s">
        <v>3054</v>
      </c>
      <c r="O138" s="254" t="s">
        <v>2587</v>
      </c>
      <c r="P138" s="312" t="s">
        <v>2587</v>
      </c>
      <c r="Q138" s="313" t="s">
        <v>520</v>
      </c>
      <c r="R138" s="312" t="s">
        <v>6673</v>
      </c>
      <c r="S138" s="313" t="s">
        <v>3339</v>
      </c>
      <c r="T138" s="314"/>
      <c r="U138" s="314" t="s">
        <v>6864</v>
      </c>
      <c r="V138" s="312" t="s">
        <v>6750</v>
      </c>
      <c r="W138" s="254"/>
      <c r="X138" s="315"/>
      <c r="Z138" s="7"/>
    </row>
    <row r="139" spans="1:26" hidden="1">
      <c r="A139" s="254" t="s">
        <v>8289</v>
      </c>
      <c r="B139" s="254" t="s">
        <v>3292</v>
      </c>
      <c r="C139" s="309" t="s">
        <v>4</v>
      </c>
      <c r="D139" s="254" t="s">
        <v>2576</v>
      </c>
      <c r="E139" s="310" t="s">
        <v>8190</v>
      </c>
      <c r="F139" s="311">
        <v>7201.61</v>
      </c>
      <c r="G139" s="311">
        <v>1</v>
      </c>
      <c r="H139" s="254">
        <v>152</v>
      </c>
      <c r="I139" s="254" t="s">
        <v>688</v>
      </c>
      <c r="J139" s="254" t="s">
        <v>6350</v>
      </c>
      <c r="K139" s="254">
        <v>31111</v>
      </c>
      <c r="L139" s="254">
        <v>700</v>
      </c>
      <c r="M139" s="254"/>
      <c r="N139" s="254" t="s">
        <v>3054</v>
      </c>
      <c r="O139" s="254" t="s">
        <v>2585</v>
      </c>
      <c r="P139" s="312" t="s">
        <v>2585</v>
      </c>
      <c r="Q139" s="313" t="s">
        <v>519</v>
      </c>
      <c r="R139" s="312" t="s">
        <v>6640</v>
      </c>
      <c r="S139" s="313" t="s">
        <v>3292</v>
      </c>
      <c r="T139" s="314"/>
      <c r="U139" s="314" t="s">
        <v>6855</v>
      </c>
      <c r="V139" s="312" t="s">
        <v>6750</v>
      </c>
      <c r="W139" s="254"/>
      <c r="X139" s="315"/>
      <c r="Z139" s="7"/>
    </row>
    <row r="140" spans="1:26" hidden="1">
      <c r="A140" s="254" t="s">
        <v>8291</v>
      </c>
      <c r="B140" s="254" t="s">
        <v>8756</v>
      </c>
      <c r="C140" s="309" t="s">
        <v>4</v>
      </c>
      <c r="D140" s="254" t="s">
        <v>2576</v>
      </c>
      <c r="E140" s="310" t="s">
        <v>8190</v>
      </c>
      <c r="F140" s="311">
        <v>6716.67</v>
      </c>
      <c r="G140" s="311">
        <v>1</v>
      </c>
      <c r="H140" s="254">
        <v>152</v>
      </c>
      <c r="I140" s="254" t="s">
        <v>688</v>
      </c>
      <c r="J140" s="254" t="s">
        <v>6350</v>
      </c>
      <c r="K140" s="254">
        <v>31111</v>
      </c>
      <c r="L140" s="254">
        <v>700</v>
      </c>
      <c r="M140" s="254"/>
      <c r="N140" s="254" t="s">
        <v>3054</v>
      </c>
      <c r="O140" s="254" t="s">
        <v>2587</v>
      </c>
      <c r="P140" s="312" t="s">
        <v>2587</v>
      </c>
      <c r="Q140" s="313" t="s">
        <v>520</v>
      </c>
      <c r="R140" s="312" t="s">
        <v>6703</v>
      </c>
      <c r="S140" s="313" t="s">
        <v>8756</v>
      </c>
      <c r="T140" s="314"/>
      <c r="U140" s="314" t="s">
        <v>6868</v>
      </c>
      <c r="V140" s="312" t="s">
        <v>6750</v>
      </c>
      <c r="W140" s="254"/>
      <c r="X140" s="315"/>
      <c r="Z140" s="7"/>
    </row>
    <row r="141" spans="1:26" hidden="1">
      <c r="A141" s="254" t="s">
        <v>7951</v>
      </c>
      <c r="B141" s="254" t="s">
        <v>3372</v>
      </c>
      <c r="C141" s="309" t="s">
        <v>4</v>
      </c>
      <c r="D141" s="254" t="s">
        <v>8187</v>
      </c>
      <c r="E141" s="310" t="s">
        <v>8196</v>
      </c>
      <c r="F141" s="311">
        <v>30292.17</v>
      </c>
      <c r="G141" s="311">
        <v>1</v>
      </c>
      <c r="H141" s="254">
        <v>226</v>
      </c>
      <c r="I141" s="254" t="s">
        <v>688</v>
      </c>
      <c r="J141" s="254" t="s">
        <v>6350</v>
      </c>
      <c r="K141" s="254">
        <v>31111</v>
      </c>
      <c r="L141" s="254">
        <v>700</v>
      </c>
      <c r="M141" s="254"/>
      <c r="N141" s="254" t="s">
        <v>3054</v>
      </c>
      <c r="O141" s="254" t="s">
        <v>2587</v>
      </c>
      <c r="P141" s="312" t="s">
        <v>2587</v>
      </c>
      <c r="Q141" s="313" t="s">
        <v>520</v>
      </c>
      <c r="R141" s="312" t="s">
        <v>6696</v>
      </c>
      <c r="S141" s="313" t="s">
        <v>3372</v>
      </c>
      <c r="T141" s="314"/>
      <c r="U141" s="314" t="s">
        <v>6856</v>
      </c>
      <c r="V141" s="312" t="s">
        <v>6750</v>
      </c>
      <c r="W141" s="254"/>
      <c r="X141" s="315"/>
      <c r="Z141" s="7"/>
    </row>
    <row r="142" spans="1:26" hidden="1">
      <c r="A142" s="254" t="s">
        <v>8292</v>
      </c>
      <c r="B142" s="254" t="s">
        <v>3318</v>
      </c>
      <c r="C142" s="309" t="s">
        <v>4</v>
      </c>
      <c r="D142" s="254" t="s">
        <v>12</v>
      </c>
      <c r="E142" s="310" t="s">
        <v>8194</v>
      </c>
      <c r="F142" s="311">
        <v>34653.97</v>
      </c>
      <c r="G142" s="311">
        <v>1</v>
      </c>
      <c r="H142" s="254">
        <v>242</v>
      </c>
      <c r="I142" s="254" t="s">
        <v>688</v>
      </c>
      <c r="J142" s="254" t="s">
        <v>6350</v>
      </c>
      <c r="K142" s="254">
        <v>31111</v>
      </c>
      <c r="L142" s="254">
        <v>700</v>
      </c>
      <c r="M142" s="254"/>
      <c r="N142" s="254" t="s">
        <v>3054</v>
      </c>
      <c r="O142" s="254" t="s">
        <v>2585</v>
      </c>
      <c r="P142" s="312" t="s">
        <v>2585</v>
      </c>
      <c r="Q142" s="313" t="s">
        <v>519</v>
      </c>
      <c r="R142" s="312" t="s">
        <v>6659</v>
      </c>
      <c r="S142" s="313" t="s">
        <v>3318</v>
      </c>
      <c r="T142" s="314"/>
      <c r="U142" s="314" t="s">
        <v>6859</v>
      </c>
      <c r="V142" s="312" t="s">
        <v>6750</v>
      </c>
      <c r="W142" s="254"/>
      <c r="X142" s="315"/>
      <c r="Z142" s="7"/>
    </row>
    <row r="143" spans="1:26" hidden="1">
      <c r="A143" s="254" t="s">
        <v>7951</v>
      </c>
      <c r="B143" s="254" t="s">
        <v>3372</v>
      </c>
      <c r="C143" s="309" t="s">
        <v>4</v>
      </c>
      <c r="D143" s="254" t="s">
        <v>12</v>
      </c>
      <c r="E143" s="310" t="s">
        <v>8194</v>
      </c>
      <c r="F143" s="311">
        <v>12022.83</v>
      </c>
      <c r="G143" s="311">
        <v>1</v>
      </c>
      <c r="H143" s="254">
        <v>242</v>
      </c>
      <c r="I143" s="254" t="s">
        <v>688</v>
      </c>
      <c r="J143" s="254" t="s">
        <v>6350</v>
      </c>
      <c r="K143" s="254">
        <v>31111</v>
      </c>
      <c r="L143" s="254">
        <v>700</v>
      </c>
      <c r="M143" s="254"/>
      <c r="N143" s="254" t="s">
        <v>3054</v>
      </c>
      <c r="O143" s="254" t="s">
        <v>2587</v>
      </c>
      <c r="P143" s="312" t="s">
        <v>2587</v>
      </c>
      <c r="Q143" s="313" t="s">
        <v>520</v>
      </c>
      <c r="R143" s="312" t="s">
        <v>6696</v>
      </c>
      <c r="S143" s="313" t="s">
        <v>3372</v>
      </c>
      <c r="T143" s="314"/>
      <c r="U143" s="314" t="s">
        <v>6856</v>
      </c>
      <c r="V143" s="312" t="s">
        <v>6750</v>
      </c>
      <c r="W143" s="254"/>
      <c r="X143" s="315"/>
      <c r="Z143" s="7"/>
    </row>
    <row r="144" spans="1:26" s="144" customFormat="1" hidden="1">
      <c r="A144" s="328" t="s">
        <v>3212</v>
      </c>
      <c r="B144" s="328" t="s">
        <v>3263</v>
      </c>
      <c r="C144" s="329" t="s">
        <v>3</v>
      </c>
      <c r="D144" s="328" t="s">
        <v>2574</v>
      </c>
      <c r="E144" s="330" t="s">
        <v>8182</v>
      </c>
      <c r="F144" s="331">
        <v>1275989.28</v>
      </c>
      <c r="G144" s="331">
        <v>1</v>
      </c>
      <c r="H144" s="328">
        <v>131</v>
      </c>
      <c r="I144" s="328" t="s">
        <v>692</v>
      </c>
      <c r="J144" s="328" t="s">
        <v>6351</v>
      </c>
      <c r="K144" s="328">
        <v>31111</v>
      </c>
      <c r="L144" s="328">
        <v>100</v>
      </c>
      <c r="M144" s="328"/>
      <c r="N144" s="328" t="s">
        <v>3021</v>
      </c>
      <c r="O144" s="328" t="s">
        <v>2584</v>
      </c>
      <c r="P144" s="332" t="s">
        <v>2584</v>
      </c>
      <c r="Q144" s="333" t="s">
        <v>518</v>
      </c>
      <c r="R144" s="332" t="s">
        <v>6626</v>
      </c>
      <c r="S144" s="333" t="s">
        <v>3263</v>
      </c>
      <c r="T144" s="334"/>
      <c r="U144" s="334" t="s">
        <v>6871</v>
      </c>
      <c r="V144" s="332" t="s">
        <v>6750</v>
      </c>
      <c r="W144" s="328"/>
      <c r="X144" s="335"/>
      <c r="Z144" s="146"/>
    </row>
    <row r="145" spans="1:26" hidden="1">
      <c r="A145" s="254" t="s">
        <v>3646</v>
      </c>
      <c r="B145" s="254" t="s">
        <v>7816</v>
      </c>
      <c r="C145" s="309" t="s">
        <v>3</v>
      </c>
      <c r="D145" s="254" t="s">
        <v>2574</v>
      </c>
      <c r="E145" s="310" t="s">
        <v>8182</v>
      </c>
      <c r="F145" s="311">
        <v>69000</v>
      </c>
      <c r="G145" s="311">
        <v>1</v>
      </c>
      <c r="H145" s="254">
        <v>131</v>
      </c>
      <c r="I145" s="254" t="s">
        <v>692</v>
      </c>
      <c r="J145" s="254" t="s">
        <v>6351</v>
      </c>
      <c r="K145" s="254">
        <v>31111</v>
      </c>
      <c r="L145" s="254">
        <v>100</v>
      </c>
      <c r="M145" s="254"/>
      <c r="N145" s="254" t="s">
        <v>3021</v>
      </c>
      <c r="O145" s="254" t="s">
        <v>2584</v>
      </c>
      <c r="P145" s="312" t="s">
        <v>2584</v>
      </c>
      <c r="Q145" s="313" t="s">
        <v>518</v>
      </c>
      <c r="R145" s="312" t="s">
        <v>6630</v>
      </c>
      <c r="S145" s="313" t="s">
        <v>3271</v>
      </c>
      <c r="T145" s="334"/>
      <c r="U145" s="314" t="s">
        <v>6872</v>
      </c>
      <c r="V145" s="312" t="s">
        <v>6750</v>
      </c>
      <c r="W145" s="254"/>
      <c r="X145" s="315"/>
      <c r="Z145" s="7"/>
    </row>
    <row r="146" spans="1:26" s="215" customFormat="1" hidden="1">
      <c r="A146" s="321" t="s">
        <v>3787</v>
      </c>
      <c r="B146" s="321" t="s">
        <v>3286</v>
      </c>
      <c r="C146" s="322" t="s">
        <v>3</v>
      </c>
      <c r="D146" s="321" t="s">
        <v>2574</v>
      </c>
      <c r="E146" s="323" t="s">
        <v>8182</v>
      </c>
      <c r="F146" s="324">
        <v>38279.678400000004</v>
      </c>
      <c r="G146" s="324">
        <v>1</v>
      </c>
      <c r="H146" s="321">
        <v>131</v>
      </c>
      <c r="I146" s="321" t="s">
        <v>692</v>
      </c>
      <c r="J146" s="321" t="s">
        <v>6351</v>
      </c>
      <c r="K146" s="321">
        <v>31111</v>
      </c>
      <c r="L146" s="321">
        <v>100</v>
      </c>
      <c r="M146" s="321"/>
      <c r="N146" s="321" t="s">
        <v>3021</v>
      </c>
      <c r="O146" s="321" t="s">
        <v>2584</v>
      </c>
      <c r="P146" s="325" t="s">
        <v>2584</v>
      </c>
      <c r="Q146" s="326" t="s">
        <v>518</v>
      </c>
      <c r="R146" s="325" t="s">
        <v>7478</v>
      </c>
      <c r="S146" s="326" t="s">
        <v>3286</v>
      </c>
      <c r="T146" s="327"/>
      <c r="U146" s="327" t="s">
        <v>6876</v>
      </c>
      <c r="V146" s="325" t="s">
        <v>6750</v>
      </c>
      <c r="W146" s="321"/>
      <c r="X146" s="359"/>
      <c r="Z146" s="257"/>
    </row>
    <row r="147" spans="1:26" hidden="1">
      <c r="A147" s="254" t="s">
        <v>3212</v>
      </c>
      <c r="B147" s="254" t="s">
        <v>3263</v>
      </c>
      <c r="C147" s="309" t="s">
        <v>3</v>
      </c>
      <c r="D147" s="254" t="s">
        <v>2581</v>
      </c>
      <c r="E147" s="310" t="s">
        <v>8183</v>
      </c>
      <c r="F147" s="311">
        <v>2240563.1999999997</v>
      </c>
      <c r="G147" s="311">
        <v>1</v>
      </c>
      <c r="H147" s="254">
        <v>131</v>
      </c>
      <c r="I147" s="254" t="s">
        <v>688</v>
      </c>
      <c r="J147" s="254" t="s">
        <v>6351</v>
      </c>
      <c r="K147" s="254">
        <v>31111</v>
      </c>
      <c r="L147" s="254">
        <v>100</v>
      </c>
      <c r="M147" s="254"/>
      <c r="N147" s="254" t="s">
        <v>3021</v>
      </c>
      <c r="O147" s="254" t="s">
        <v>2584</v>
      </c>
      <c r="P147" s="312" t="s">
        <v>2584</v>
      </c>
      <c r="Q147" s="313" t="s">
        <v>518</v>
      </c>
      <c r="R147" s="312" t="s">
        <v>6626</v>
      </c>
      <c r="S147" s="313" t="s">
        <v>3263</v>
      </c>
      <c r="T147" s="334"/>
      <c r="U147" s="314" t="s">
        <v>6871</v>
      </c>
      <c r="V147" s="312" t="s">
        <v>6750</v>
      </c>
      <c r="W147" s="254"/>
      <c r="X147" s="315"/>
      <c r="Z147" s="7"/>
    </row>
    <row r="148" spans="1:26" hidden="1">
      <c r="A148" s="254" t="s">
        <v>3646</v>
      </c>
      <c r="B148" s="254" t="s">
        <v>7816</v>
      </c>
      <c r="C148" s="309" t="s">
        <v>3</v>
      </c>
      <c r="D148" s="254" t="s">
        <v>2581</v>
      </c>
      <c r="E148" s="310" t="s">
        <v>8183</v>
      </c>
      <c r="F148" s="311">
        <v>120000</v>
      </c>
      <c r="G148" s="311">
        <v>1</v>
      </c>
      <c r="H148" s="254">
        <v>131</v>
      </c>
      <c r="I148" s="254" t="s">
        <v>688</v>
      </c>
      <c r="J148" s="254" t="s">
        <v>6351</v>
      </c>
      <c r="K148" s="254">
        <v>31111</v>
      </c>
      <c r="L148" s="254">
        <v>100</v>
      </c>
      <c r="M148" s="254"/>
      <c r="N148" s="254" t="s">
        <v>3021</v>
      </c>
      <c r="O148" s="254" t="s">
        <v>2584</v>
      </c>
      <c r="P148" s="312" t="s">
        <v>2584</v>
      </c>
      <c r="Q148" s="313" t="s">
        <v>518</v>
      </c>
      <c r="R148" s="312" t="s">
        <v>6630</v>
      </c>
      <c r="S148" s="313" t="s">
        <v>3271</v>
      </c>
      <c r="T148" s="334"/>
      <c r="U148" s="314" t="s">
        <v>6872</v>
      </c>
      <c r="V148" s="312" t="s">
        <v>6750</v>
      </c>
      <c r="W148" s="254"/>
      <c r="X148" s="315"/>
      <c r="Z148" s="7"/>
    </row>
    <row r="149" spans="1:26" s="215" customFormat="1" hidden="1">
      <c r="A149" s="321" t="s">
        <v>3787</v>
      </c>
      <c r="B149" s="321" t="s">
        <v>3286</v>
      </c>
      <c r="C149" s="322" t="s">
        <v>3</v>
      </c>
      <c r="D149" s="321" t="s">
        <v>2581</v>
      </c>
      <c r="E149" s="323" t="s">
        <v>8183</v>
      </c>
      <c r="F149" s="324">
        <v>67216.896000000008</v>
      </c>
      <c r="G149" s="324">
        <v>1</v>
      </c>
      <c r="H149" s="321">
        <v>131</v>
      </c>
      <c r="I149" s="321" t="s">
        <v>688</v>
      </c>
      <c r="J149" s="321" t="s">
        <v>6351</v>
      </c>
      <c r="K149" s="321">
        <v>31111</v>
      </c>
      <c r="L149" s="321">
        <v>100</v>
      </c>
      <c r="M149" s="321"/>
      <c r="N149" s="321" t="s">
        <v>3021</v>
      </c>
      <c r="O149" s="321" t="s">
        <v>2584</v>
      </c>
      <c r="P149" s="325" t="s">
        <v>2584</v>
      </c>
      <c r="Q149" s="326" t="s">
        <v>518</v>
      </c>
      <c r="R149" s="325" t="s">
        <v>7478</v>
      </c>
      <c r="S149" s="326" t="s">
        <v>3286</v>
      </c>
      <c r="T149" s="327"/>
      <c r="U149" s="327" t="s">
        <v>6876</v>
      </c>
      <c r="V149" s="325" t="s">
        <v>6750</v>
      </c>
      <c r="W149" s="321"/>
      <c r="X149" s="359"/>
      <c r="Z149" s="257"/>
    </row>
    <row r="150" spans="1:26" hidden="1">
      <c r="A150" s="254" t="s">
        <v>3212</v>
      </c>
      <c r="B150" s="254" t="s">
        <v>3263</v>
      </c>
      <c r="C150" s="309" t="s">
        <v>3</v>
      </c>
      <c r="D150" s="254" t="s">
        <v>8185</v>
      </c>
      <c r="E150" s="310" t="s">
        <v>8184</v>
      </c>
      <c r="F150" s="311">
        <v>434436.96</v>
      </c>
      <c r="G150" s="311">
        <v>1</v>
      </c>
      <c r="H150" s="254">
        <v>131</v>
      </c>
      <c r="I150" s="254" t="s">
        <v>688</v>
      </c>
      <c r="J150" s="254" t="s">
        <v>6351</v>
      </c>
      <c r="K150" s="254">
        <v>31111</v>
      </c>
      <c r="L150" s="254">
        <v>100</v>
      </c>
      <c r="M150" s="254"/>
      <c r="N150" s="254" t="s">
        <v>3021</v>
      </c>
      <c r="O150" s="254" t="s">
        <v>2584</v>
      </c>
      <c r="P150" s="312" t="s">
        <v>2584</v>
      </c>
      <c r="Q150" s="313" t="s">
        <v>518</v>
      </c>
      <c r="R150" s="312" t="s">
        <v>6626</v>
      </c>
      <c r="S150" s="313" t="s">
        <v>3263</v>
      </c>
      <c r="T150" s="334"/>
      <c r="U150" s="314" t="s">
        <v>6871</v>
      </c>
      <c r="V150" s="312" t="s">
        <v>6750</v>
      </c>
      <c r="W150" s="254"/>
      <c r="X150" s="315"/>
      <c r="Z150" s="7"/>
    </row>
    <row r="151" spans="1:26" hidden="1">
      <c r="A151" s="254" t="s">
        <v>3646</v>
      </c>
      <c r="B151" s="254" t="s">
        <v>7816</v>
      </c>
      <c r="C151" s="309" t="s">
        <v>3</v>
      </c>
      <c r="D151" s="254" t="s">
        <v>8185</v>
      </c>
      <c r="E151" s="310" t="s">
        <v>8184</v>
      </c>
      <c r="F151" s="311">
        <v>22500</v>
      </c>
      <c r="G151" s="311">
        <v>1</v>
      </c>
      <c r="H151" s="254">
        <v>131</v>
      </c>
      <c r="I151" s="254" t="s">
        <v>688</v>
      </c>
      <c r="J151" s="254" t="s">
        <v>6351</v>
      </c>
      <c r="K151" s="254">
        <v>31111</v>
      </c>
      <c r="L151" s="254">
        <v>100</v>
      </c>
      <c r="M151" s="254"/>
      <c r="N151" s="254" t="s">
        <v>3021</v>
      </c>
      <c r="O151" s="254" t="s">
        <v>2584</v>
      </c>
      <c r="P151" s="312" t="s">
        <v>2584</v>
      </c>
      <c r="Q151" s="313" t="s">
        <v>518</v>
      </c>
      <c r="R151" s="312" t="s">
        <v>6630</v>
      </c>
      <c r="S151" s="313" t="s">
        <v>3271</v>
      </c>
      <c r="T151" s="334"/>
      <c r="U151" s="314" t="s">
        <v>6872</v>
      </c>
      <c r="V151" s="312" t="s">
        <v>6750</v>
      </c>
      <c r="W151" s="254"/>
      <c r="X151" s="315"/>
      <c r="Z151" s="7"/>
    </row>
    <row r="152" spans="1:26" s="215" customFormat="1" hidden="1">
      <c r="A152" s="321" t="s">
        <v>3787</v>
      </c>
      <c r="B152" s="321" t="s">
        <v>3286</v>
      </c>
      <c r="C152" s="322" t="s">
        <v>3</v>
      </c>
      <c r="D152" s="321" t="s">
        <v>8185</v>
      </c>
      <c r="E152" s="323" t="s">
        <v>8184</v>
      </c>
      <c r="F152" s="324">
        <v>13033.1088</v>
      </c>
      <c r="G152" s="324">
        <v>1</v>
      </c>
      <c r="H152" s="321">
        <v>131</v>
      </c>
      <c r="I152" s="321" t="s">
        <v>688</v>
      </c>
      <c r="J152" s="321" t="s">
        <v>6351</v>
      </c>
      <c r="K152" s="321">
        <v>31111</v>
      </c>
      <c r="L152" s="321">
        <v>100</v>
      </c>
      <c r="M152" s="321"/>
      <c r="N152" s="321" t="s">
        <v>3021</v>
      </c>
      <c r="O152" s="321" t="s">
        <v>2584</v>
      </c>
      <c r="P152" s="325" t="s">
        <v>2584</v>
      </c>
      <c r="Q152" s="326" t="s">
        <v>518</v>
      </c>
      <c r="R152" s="325" t="s">
        <v>7478</v>
      </c>
      <c r="S152" s="326" t="s">
        <v>3286</v>
      </c>
      <c r="T152" s="327"/>
      <c r="U152" s="327" t="s">
        <v>6876</v>
      </c>
      <c r="V152" s="325" t="s">
        <v>6750</v>
      </c>
      <c r="W152" s="321"/>
      <c r="X152" s="359"/>
      <c r="Z152" s="257"/>
    </row>
    <row r="153" spans="1:26" hidden="1">
      <c r="A153" s="254" t="s">
        <v>3212</v>
      </c>
      <c r="B153" s="254" t="s">
        <v>3263</v>
      </c>
      <c r="C153" s="309" t="s">
        <v>3</v>
      </c>
      <c r="D153" s="254" t="s">
        <v>12</v>
      </c>
      <c r="E153" s="254" t="s">
        <v>8194</v>
      </c>
      <c r="F153" s="311">
        <v>2680875.84</v>
      </c>
      <c r="G153" s="311">
        <v>1</v>
      </c>
      <c r="H153" s="254">
        <v>242</v>
      </c>
      <c r="I153" s="254" t="s">
        <v>688</v>
      </c>
      <c r="J153" s="254" t="s">
        <v>6351</v>
      </c>
      <c r="K153" s="254">
        <v>31111</v>
      </c>
      <c r="L153" s="254">
        <v>100</v>
      </c>
      <c r="M153" s="254"/>
      <c r="N153" s="254" t="s">
        <v>3021</v>
      </c>
      <c r="O153" s="254" t="s">
        <v>2584</v>
      </c>
      <c r="P153" s="312" t="s">
        <v>2584</v>
      </c>
      <c r="Q153" s="313" t="s">
        <v>518</v>
      </c>
      <c r="R153" s="312" t="s">
        <v>6626</v>
      </c>
      <c r="S153" s="313" t="s">
        <v>3263</v>
      </c>
      <c r="T153" s="334"/>
      <c r="U153" s="314" t="s">
        <v>6871</v>
      </c>
      <c r="V153" s="312" t="s">
        <v>6750</v>
      </c>
      <c r="W153" s="254"/>
    </row>
    <row r="154" spans="1:26" hidden="1">
      <c r="A154" s="254" t="s">
        <v>3646</v>
      </c>
      <c r="B154" s="254" t="s">
        <v>7816</v>
      </c>
      <c r="C154" s="309" t="s">
        <v>3</v>
      </c>
      <c r="D154" s="254" t="s">
        <v>12</v>
      </c>
      <c r="E154" s="254" t="s">
        <v>8194</v>
      </c>
      <c r="F154" s="311">
        <v>161100</v>
      </c>
      <c r="G154" s="311">
        <v>1</v>
      </c>
      <c r="H154" s="254">
        <v>242</v>
      </c>
      <c r="I154" s="254" t="s">
        <v>688</v>
      </c>
      <c r="J154" s="254" t="s">
        <v>6351</v>
      </c>
      <c r="K154" s="254">
        <v>31111</v>
      </c>
      <c r="L154" s="254">
        <v>100</v>
      </c>
      <c r="M154" s="254"/>
      <c r="N154" s="254" t="s">
        <v>3021</v>
      </c>
      <c r="O154" s="254" t="s">
        <v>2584</v>
      </c>
      <c r="P154" s="312" t="s">
        <v>2584</v>
      </c>
      <c r="Q154" s="313" t="s">
        <v>518</v>
      </c>
      <c r="R154" s="312" t="s">
        <v>6630</v>
      </c>
      <c r="S154" s="313" t="s">
        <v>3271</v>
      </c>
      <c r="T154" s="334"/>
      <c r="U154" s="314" t="s">
        <v>6872</v>
      </c>
      <c r="V154" s="312" t="s">
        <v>6750</v>
      </c>
      <c r="W154" s="254"/>
    </row>
    <row r="155" spans="1:26" s="215" customFormat="1" hidden="1">
      <c r="A155" s="321" t="s">
        <v>3787</v>
      </c>
      <c r="B155" s="321" t="s">
        <v>3286</v>
      </c>
      <c r="C155" s="322" t="s">
        <v>3</v>
      </c>
      <c r="D155" s="321" t="s">
        <v>12</v>
      </c>
      <c r="E155" s="321" t="s">
        <v>8194</v>
      </c>
      <c r="F155" s="324">
        <v>80426.275200000004</v>
      </c>
      <c r="G155" s="324">
        <v>1</v>
      </c>
      <c r="H155" s="321">
        <v>242</v>
      </c>
      <c r="I155" s="321" t="s">
        <v>688</v>
      </c>
      <c r="J155" s="321" t="s">
        <v>6351</v>
      </c>
      <c r="K155" s="321">
        <v>31111</v>
      </c>
      <c r="L155" s="321">
        <v>100</v>
      </c>
      <c r="M155" s="321"/>
      <c r="N155" s="321" t="s">
        <v>3021</v>
      </c>
      <c r="O155" s="321" t="s">
        <v>2584</v>
      </c>
      <c r="P155" s="325" t="s">
        <v>2584</v>
      </c>
      <c r="Q155" s="326" t="s">
        <v>518</v>
      </c>
      <c r="R155" s="325" t="s">
        <v>7478</v>
      </c>
      <c r="S155" s="326" t="s">
        <v>3286</v>
      </c>
      <c r="T155" s="327"/>
      <c r="U155" s="327" t="s">
        <v>6876</v>
      </c>
      <c r="V155" s="325" t="s">
        <v>6750</v>
      </c>
      <c r="W155" s="321"/>
    </row>
    <row r="156" spans="1:26" hidden="1">
      <c r="A156" s="254" t="s">
        <v>3212</v>
      </c>
      <c r="B156" s="254" t="s">
        <v>3263</v>
      </c>
      <c r="C156" s="309" t="s">
        <v>3</v>
      </c>
      <c r="D156" s="254" t="s">
        <v>8228</v>
      </c>
      <c r="E156" s="254" t="s">
        <v>8186</v>
      </c>
      <c r="F156" s="311">
        <v>419574.24</v>
      </c>
      <c r="G156" s="311">
        <v>1</v>
      </c>
      <c r="H156" s="254">
        <v>131</v>
      </c>
      <c r="I156" s="254" t="s">
        <v>688</v>
      </c>
      <c r="J156" s="254" t="s">
        <v>6351</v>
      </c>
      <c r="K156" s="254">
        <v>31111</v>
      </c>
      <c r="L156" s="254">
        <v>100</v>
      </c>
      <c r="M156" s="254"/>
      <c r="N156" s="254" t="s">
        <v>3021</v>
      </c>
      <c r="O156" s="254" t="s">
        <v>2584</v>
      </c>
      <c r="P156" s="312" t="s">
        <v>2584</v>
      </c>
      <c r="Q156" s="313" t="s">
        <v>518</v>
      </c>
      <c r="R156" s="312" t="s">
        <v>6626</v>
      </c>
      <c r="S156" s="313" t="s">
        <v>3263</v>
      </c>
      <c r="T156" s="334"/>
      <c r="U156" s="314" t="s">
        <v>6871</v>
      </c>
      <c r="V156" s="312" t="s">
        <v>6750</v>
      </c>
      <c r="W156" s="254"/>
    </row>
    <row r="157" spans="1:26" hidden="1">
      <c r="A157" s="254" t="s">
        <v>3646</v>
      </c>
      <c r="B157" s="254" t="s">
        <v>7816</v>
      </c>
      <c r="C157" s="309" t="s">
        <v>3</v>
      </c>
      <c r="D157" s="254" t="s">
        <v>8228</v>
      </c>
      <c r="E157" s="254" t="s">
        <v>8186</v>
      </c>
      <c r="F157" s="311">
        <v>24000</v>
      </c>
      <c r="G157" s="311">
        <v>1</v>
      </c>
      <c r="H157" s="254">
        <v>131</v>
      </c>
      <c r="I157" s="254" t="s">
        <v>688</v>
      </c>
      <c r="J157" s="254" t="s">
        <v>6351</v>
      </c>
      <c r="K157" s="254">
        <v>31111</v>
      </c>
      <c r="L157" s="254">
        <v>100</v>
      </c>
      <c r="M157" s="254"/>
      <c r="N157" s="254" t="s">
        <v>3021</v>
      </c>
      <c r="O157" s="254" t="s">
        <v>2584</v>
      </c>
      <c r="P157" s="312" t="s">
        <v>2584</v>
      </c>
      <c r="Q157" s="313" t="s">
        <v>518</v>
      </c>
      <c r="R157" s="312" t="s">
        <v>6630</v>
      </c>
      <c r="S157" s="313" t="s">
        <v>3271</v>
      </c>
      <c r="T157" s="334"/>
      <c r="U157" s="314" t="s">
        <v>6872</v>
      </c>
      <c r="V157" s="312" t="s">
        <v>6750</v>
      </c>
      <c r="W157" s="254"/>
    </row>
    <row r="158" spans="1:26" s="215" customFormat="1" hidden="1">
      <c r="A158" s="321" t="s">
        <v>3787</v>
      </c>
      <c r="B158" s="321" t="s">
        <v>3286</v>
      </c>
      <c r="C158" s="322" t="s">
        <v>3</v>
      </c>
      <c r="D158" s="321" t="s">
        <v>8228</v>
      </c>
      <c r="E158" s="321" t="s">
        <v>8186</v>
      </c>
      <c r="F158" s="324">
        <v>12587.227199999999</v>
      </c>
      <c r="G158" s="324">
        <v>1</v>
      </c>
      <c r="H158" s="321">
        <v>131</v>
      </c>
      <c r="I158" s="321" t="s">
        <v>688</v>
      </c>
      <c r="J158" s="321" t="s">
        <v>6351</v>
      </c>
      <c r="K158" s="321">
        <v>31111</v>
      </c>
      <c r="L158" s="321">
        <v>100</v>
      </c>
      <c r="M158" s="321"/>
      <c r="N158" s="321" t="s">
        <v>3021</v>
      </c>
      <c r="O158" s="321" t="s">
        <v>2584</v>
      </c>
      <c r="P158" s="325" t="s">
        <v>2584</v>
      </c>
      <c r="Q158" s="326" t="s">
        <v>518</v>
      </c>
      <c r="R158" s="325" t="s">
        <v>7478</v>
      </c>
      <c r="S158" s="326" t="s">
        <v>3286</v>
      </c>
      <c r="T158" s="327"/>
      <c r="U158" s="327" t="s">
        <v>6876</v>
      </c>
      <c r="V158" s="325" t="s">
        <v>6750</v>
      </c>
      <c r="W158" s="321"/>
    </row>
    <row r="159" spans="1:26" hidden="1">
      <c r="A159" s="254" t="s">
        <v>3212</v>
      </c>
      <c r="B159" s="254" t="s">
        <v>3263</v>
      </c>
      <c r="C159" s="309" t="s">
        <v>3</v>
      </c>
      <c r="D159" s="254" t="s">
        <v>2575</v>
      </c>
      <c r="E159" s="254" t="s">
        <v>8203</v>
      </c>
      <c r="F159" s="311">
        <v>657098.64</v>
      </c>
      <c r="G159" s="311">
        <v>1</v>
      </c>
      <c r="H159" s="254">
        <v>131</v>
      </c>
      <c r="I159" s="254" t="s">
        <v>688</v>
      </c>
      <c r="J159" s="254" t="s">
        <v>6351</v>
      </c>
      <c r="K159" s="254">
        <v>31111</v>
      </c>
      <c r="L159" s="254">
        <v>100</v>
      </c>
      <c r="M159" s="254"/>
      <c r="N159" s="254" t="s">
        <v>3021</v>
      </c>
      <c r="O159" s="254" t="s">
        <v>2584</v>
      </c>
      <c r="P159" s="312" t="s">
        <v>2584</v>
      </c>
      <c r="Q159" s="313" t="s">
        <v>518</v>
      </c>
      <c r="R159" s="312" t="s">
        <v>6626</v>
      </c>
      <c r="S159" s="313" t="s">
        <v>3263</v>
      </c>
      <c r="T159" s="334"/>
      <c r="U159" s="314" t="s">
        <v>6871</v>
      </c>
      <c r="V159" s="312" t="s">
        <v>6750</v>
      </c>
      <c r="W159" s="254"/>
    </row>
    <row r="160" spans="1:26" hidden="1">
      <c r="A160" s="254" t="s">
        <v>3646</v>
      </c>
      <c r="B160" s="254" t="s">
        <v>7816</v>
      </c>
      <c r="C160" s="309" t="s">
        <v>3</v>
      </c>
      <c r="D160" s="254" t="s">
        <v>2575</v>
      </c>
      <c r="E160" s="254" t="s">
        <v>8203</v>
      </c>
      <c r="F160" s="311">
        <v>36000</v>
      </c>
      <c r="G160" s="311">
        <v>1</v>
      </c>
      <c r="H160" s="254">
        <v>131</v>
      </c>
      <c r="I160" s="254" t="s">
        <v>688</v>
      </c>
      <c r="J160" s="254" t="s">
        <v>6351</v>
      </c>
      <c r="K160" s="254">
        <v>31111</v>
      </c>
      <c r="L160" s="254">
        <v>100</v>
      </c>
      <c r="M160" s="254"/>
      <c r="N160" s="254" t="s">
        <v>3021</v>
      </c>
      <c r="O160" s="254" t="s">
        <v>2584</v>
      </c>
      <c r="P160" s="312" t="s">
        <v>2584</v>
      </c>
      <c r="Q160" s="313" t="s">
        <v>518</v>
      </c>
      <c r="R160" s="312" t="s">
        <v>6630</v>
      </c>
      <c r="S160" s="313" t="s">
        <v>3271</v>
      </c>
      <c r="T160" s="334"/>
      <c r="U160" s="314" t="s">
        <v>6872</v>
      </c>
      <c r="V160" s="312" t="s">
        <v>6750</v>
      </c>
      <c r="W160" s="254"/>
    </row>
    <row r="161" spans="1:23" s="215" customFormat="1" hidden="1">
      <c r="A161" s="321" t="s">
        <v>3787</v>
      </c>
      <c r="B161" s="321" t="s">
        <v>3286</v>
      </c>
      <c r="C161" s="322" t="s">
        <v>3</v>
      </c>
      <c r="D161" s="321" t="s">
        <v>2575</v>
      </c>
      <c r="E161" s="321" t="s">
        <v>8203</v>
      </c>
      <c r="F161" s="324">
        <v>19712.959199999998</v>
      </c>
      <c r="G161" s="324">
        <v>1</v>
      </c>
      <c r="H161" s="321">
        <v>131</v>
      </c>
      <c r="I161" s="321" t="s">
        <v>688</v>
      </c>
      <c r="J161" s="321" t="s">
        <v>6351</v>
      </c>
      <c r="K161" s="321">
        <v>31111</v>
      </c>
      <c r="L161" s="321">
        <v>100</v>
      </c>
      <c r="M161" s="321"/>
      <c r="N161" s="321" t="s">
        <v>3021</v>
      </c>
      <c r="O161" s="321" t="s">
        <v>2584</v>
      </c>
      <c r="P161" s="325" t="s">
        <v>2584</v>
      </c>
      <c r="Q161" s="326" t="s">
        <v>518</v>
      </c>
      <c r="R161" s="325" t="s">
        <v>7478</v>
      </c>
      <c r="S161" s="326" t="s">
        <v>3286</v>
      </c>
      <c r="T161" s="327"/>
      <c r="U161" s="327" t="s">
        <v>6876</v>
      </c>
      <c r="V161" s="325" t="s">
        <v>6750</v>
      </c>
      <c r="W161" s="321"/>
    </row>
    <row r="162" spans="1:23" hidden="1">
      <c r="A162" s="254" t="s">
        <v>3212</v>
      </c>
      <c r="B162" s="254" t="s">
        <v>3263</v>
      </c>
      <c r="C162" s="309" t="s">
        <v>3</v>
      </c>
      <c r="D162" s="254" t="s">
        <v>8229</v>
      </c>
      <c r="E162" s="254" t="s">
        <v>8193</v>
      </c>
      <c r="F162" s="311">
        <v>2505501.3600000003</v>
      </c>
      <c r="G162" s="311">
        <v>1</v>
      </c>
      <c r="H162" s="254">
        <v>181</v>
      </c>
      <c r="I162" s="254" t="s">
        <v>688</v>
      </c>
      <c r="J162" s="254" t="s">
        <v>6351</v>
      </c>
      <c r="K162" s="254">
        <v>31111</v>
      </c>
      <c r="L162" s="254">
        <v>100</v>
      </c>
      <c r="M162" s="254"/>
      <c r="N162" s="254" t="s">
        <v>3021</v>
      </c>
      <c r="O162" s="254" t="s">
        <v>2584</v>
      </c>
      <c r="P162" s="312" t="s">
        <v>2584</v>
      </c>
      <c r="Q162" s="313" t="s">
        <v>518</v>
      </c>
      <c r="R162" s="312" t="s">
        <v>6626</v>
      </c>
      <c r="S162" s="313" t="s">
        <v>3263</v>
      </c>
      <c r="T162" s="334"/>
      <c r="U162" s="314" t="s">
        <v>6871</v>
      </c>
      <c r="V162" s="312" t="s">
        <v>6750</v>
      </c>
      <c r="W162" s="254"/>
    </row>
    <row r="163" spans="1:23" hidden="1">
      <c r="A163" s="254" t="s">
        <v>3646</v>
      </c>
      <c r="B163" s="254" t="s">
        <v>7816</v>
      </c>
      <c r="C163" s="309" t="s">
        <v>3</v>
      </c>
      <c r="D163" s="254" t="s">
        <v>8229</v>
      </c>
      <c r="E163" s="254" t="s">
        <v>8193</v>
      </c>
      <c r="F163" s="311">
        <v>149775</v>
      </c>
      <c r="G163" s="311">
        <v>1</v>
      </c>
      <c r="H163" s="254">
        <v>181</v>
      </c>
      <c r="I163" s="254" t="s">
        <v>688</v>
      </c>
      <c r="J163" s="254" t="s">
        <v>6351</v>
      </c>
      <c r="K163" s="254">
        <v>31111</v>
      </c>
      <c r="L163" s="254">
        <v>100</v>
      </c>
      <c r="M163" s="254"/>
      <c r="N163" s="254" t="s">
        <v>3021</v>
      </c>
      <c r="O163" s="254" t="s">
        <v>2584</v>
      </c>
      <c r="P163" s="312" t="s">
        <v>2584</v>
      </c>
      <c r="Q163" s="313" t="s">
        <v>518</v>
      </c>
      <c r="R163" s="312" t="s">
        <v>6630</v>
      </c>
      <c r="S163" s="313" t="s">
        <v>3271</v>
      </c>
      <c r="T163" s="334"/>
      <c r="U163" s="314" t="s">
        <v>6872</v>
      </c>
      <c r="V163" s="312" t="s">
        <v>6750</v>
      </c>
      <c r="W163" s="254"/>
    </row>
    <row r="164" spans="1:23" s="215" customFormat="1" hidden="1">
      <c r="A164" s="321" t="s">
        <v>3787</v>
      </c>
      <c r="B164" s="321" t="s">
        <v>3286</v>
      </c>
      <c r="C164" s="322" t="s">
        <v>3</v>
      </c>
      <c r="D164" s="321" t="s">
        <v>8229</v>
      </c>
      <c r="E164" s="321" t="s">
        <v>8193</v>
      </c>
      <c r="F164" s="324">
        <v>75165.040800000002</v>
      </c>
      <c r="G164" s="324">
        <v>1</v>
      </c>
      <c r="H164" s="321">
        <v>181</v>
      </c>
      <c r="I164" s="321" t="s">
        <v>688</v>
      </c>
      <c r="J164" s="321" t="s">
        <v>6351</v>
      </c>
      <c r="K164" s="321">
        <v>31111</v>
      </c>
      <c r="L164" s="321">
        <v>100</v>
      </c>
      <c r="M164" s="321"/>
      <c r="N164" s="321" t="s">
        <v>3021</v>
      </c>
      <c r="O164" s="321" t="s">
        <v>2584</v>
      </c>
      <c r="P164" s="325" t="s">
        <v>2584</v>
      </c>
      <c r="Q164" s="326" t="s">
        <v>518</v>
      </c>
      <c r="R164" s="325" t="s">
        <v>7478</v>
      </c>
      <c r="S164" s="326" t="s">
        <v>3286</v>
      </c>
      <c r="T164" s="327"/>
      <c r="U164" s="327" t="s">
        <v>6876</v>
      </c>
      <c r="V164" s="325" t="s">
        <v>6750</v>
      </c>
      <c r="W164" s="321"/>
    </row>
    <row r="165" spans="1:23" hidden="1">
      <c r="A165" s="254" t="s">
        <v>3212</v>
      </c>
      <c r="B165" s="254" t="s">
        <v>3263</v>
      </c>
      <c r="C165" s="309" t="s">
        <v>3</v>
      </c>
      <c r="D165" s="254" t="s">
        <v>8230</v>
      </c>
      <c r="E165" s="254" t="s">
        <v>8204</v>
      </c>
      <c r="F165" s="311">
        <v>103506.48000000001</v>
      </c>
      <c r="G165" s="311">
        <v>1</v>
      </c>
      <c r="H165" s="254">
        <v>181</v>
      </c>
      <c r="I165" s="254" t="s">
        <v>688</v>
      </c>
      <c r="J165" s="254" t="s">
        <v>6351</v>
      </c>
      <c r="K165" s="254">
        <v>31111</v>
      </c>
      <c r="L165" s="254">
        <v>100</v>
      </c>
      <c r="M165" s="254"/>
      <c r="N165" s="254" t="s">
        <v>3021</v>
      </c>
      <c r="O165" s="254" t="s">
        <v>2584</v>
      </c>
      <c r="P165" s="312" t="s">
        <v>2584</v>
      </c>
      <c r="Q165" s="313" t="s">
        <v>518</v>
      </c>
      <c r="R165" s="312" t="s">
        <v>6626</v>
      </c>
      <c r="S165" s="313" t="s">
        <v>3263</v>
      </c>
      <c r="T165" s="334"/>
      <c r="U165" s="314" t="s">
        <v>6871</v>
      </c>
      <c r="V165" s="312" t="s">
        <v>6750</v>
      </c>
      <c r="W165" s="254"/>
    </row>
    <row r="166" spans="1:23" hidden="1">
      <c r="A166" s="254" t="s">
        <v>3646</v>
      </c>
      <c r="B166" s="254" t="s">
        <v>7816</v>
      </c>
      <c r="C166" s="309" t="s">
        <v>3</v>
      </c>
      <c r="D166" s="254" t="s">
        <v>8230</v>
      </c>
      <c r="E166" s="254" t="s">
        <v>8204</v>
      </c>
      <c r="F166" s="311">
        <v>6000</v>
      </c>
      <c r="G166" s="311">
        <v>1</v>
      </c>
      <c r="H166" s="254">
        <v>181</v>
      </c>
      <c r="I166" s="254" t="s">
        <v>688</v>
      </c>
      <c r="J166" s="254" t="s">
        <v>6351</v>
      </c>
      <c r="K166" s="254">
        <v>31111</v>
      </c>
      <c r="L166" s="254">
        <v>100</v>
      </c>
      <c r="M166" s="254"/>
      <c r="N166" s="254" t="s">
        <v>3021</v>
      </c>
      <c r="O166" s="254" t="s">
        <v>2584</v>
      </c>
      <c r="P166" s="312" t="s">
        <v>2584</v>
      </c>
      <c r="Q166" s="313" t="s">
        <v>518</v>
      </c>
      <c r="R166" s="312" t="s">
        <v>6630</v>
      </c>
      <c r="S166" s="313" t="s">
        <v>3271</v>
      </c>
      <c r="T166" s="334"/>
      <c r="U166" s="314" t="s">
        <v>6872</v>
      </c>
      <c r="V166" s="312" t="s">
        <v>6750</v>
      </c>
      <c r="W166" s="254"/>
    </row>
    <row r="167" spans="1:23" s="215" customFormat="1" hidden="1">
      <c r="A167" s="321" t="s">
        <v>3787</v>
      </c>
      <c r="B167" s="321" t="s">
        <v>3286</v>
      </c>
      <c r="C167" s="322" t="s">
        <v>3</v>
      </c>
      <c r="D167" s="321" t="s">
        <v>8230</v>
      </c>
      <c r="E167" s="321" t="s">
        <v>8204</v>
      </c>
      <c r="F167" s="324">
        <v>3105.1944000000003</v>
      </c>
      <c r="G167" s="324">
        <v>1</v>
      </c>
      <c r="H167" s="321">
        <v>181</v>
      </c>
      <c r="I167" s="321" t="s">
        <v>688</v>
      </c>
      <c r="J167" s="321" t="s">
        <v>6351</v>
      </c>
      <c r="K167" s="321">
        <v>31111</v>
      </c>
      <c r="L167" s="321">
        <v>100</v>
      </c>
      <c r="M167" s="321"/>
      <c r="N167" s="321" t="s">
        <v>3021</v>
      </c>
      <c r="O167" s="321" t="s">
        <v>2584</v>
      </c>
      <c r="P167" s="325" t="s">
        <v>2584</v>
      </c>
      <c r="Q167" s="326" t="s">
        <v>518</v>
      </c>
      <c r="R167" s="325" t="s">
        <v>7478</v>
      </c>
      <c r="S167" s="326" t="s">
        <v>3286</v>
      </c>
      <c r="T167" s="327"/>
      <c r="U167" s="327" t="s">
        <v>6876</v>
      </c>
      <c r="V167" s="325" t="s">
        <v>6750</v>
      </c>
      <c r="W167" s="321"/>
    </row>
    <row r="168" spans="1:23" hidden="1">
      <c r="A168" s="254" t="s">
        <v>3212</v>
      </c>
      <c r="B168" s="254" t="s">
        <v>3263</v>
      </c>
      <c r="C168" s="309" t="s">
        <v>3</v>
      </c>
      <c r="D168" s="254" t="s">
        <v>2576</v>
      </c>
      <c r="E168" s="254" t="s">
        <v>8190</v>
      </c>
      <c r="F168" s="311">
        <v>1269909.3600000001</v>
      </c>
      <c r="G168" s="311">
        <v>1</v>
      </c>
      <c r="H168" s="254">
        <v>152</v>
      </c>
      <c r="I168" s="254" t="s">
        <v>688</v>
      </c>
      <c r="J168" s="254" t="s">
        <v>6351</v>
      </c>
      <c r="K168" s="254">
        <v>31111</v>
      </c>
      <c r="L168" s="254">
        <v>100</v>
      </c>
      <c r="M168" s="254"/>
      <c r="N168" s="254" t="s">
        <v>3021</v>
      </c>
      <c r="O168" s="254" t="s">
        <v>2584</v>
      </c>
      <c r="P168" s="312" t="s">
        <v>2584</v>
      </c>
      <c r="Q168" s="313" t="s">
        <v>518</v>
      </c>
      <c r="R168" s="312" t="s">
        <v>6626</v>
      </c>
      <c r="S168" s="313" t="s">
        <v>3263</v>
      </c>
      <c r="T168" s="334"/>
      <c r="U168" s="314" t="s">
        <v>6871</v>
      </c>
      <c r="V168" s="312" t="s">
        <v>6750</v>
      </c>
      <c r="W168" s="254"/>
    </row>
    <row r="169" spans="1:23" hidden="1">
      <c r="A169" s="254" t="s">
        <v>3646</v>
      </c>
      <c r="B169" s="254" t="s">
        <v>7816</v>
      </c>
      <c r="C169" s="309" t="s">
        <v>3</v>
      </c>
      <c r="D169" s="254" t="s">
        <v>2576</v>
      </c>
      <c r="E169" s="254" t="s">
        <v>8190</v>
      </c>
      <c r="F169" s="311">
        <v>69750</v>
      </c>
      <c r="G169" s="311">
        <v>1</v>
      </c>
      <c r="H169" s="254">
        <v>152</v>
      </c>
      <c r="I169" s="254" t="s">
        <v>688</v>
      </c>
      <c r="J169" s="254" t="s">
        <v>6351</v>
      </c>
      <c r="K169" s="254">
        <v>31111</v>
      </c>
      <c r="L169" s="254">
        <v>100</v>
      </c>
      <c r="M169" s="254"/>
      <c r="N169" s="254" t="s">
        <v>3021</v>
      </c>
      <c r="O169" s="254" t="s">
        <v>2584</v>
      </c>
      <c r="P169" s="312" t="s">
        <v>2584</v>
      </c>
      <c r="Q169" s="313" t="s">
        <v>518</v>
      </c>
      <c r="R169" s="312" t="s">
        <v>6630</v>
      </c>
      <c r="S169" s="313" t="s">
        <v>3271</v>
      </c>
      <c r="T169" s="334"/>
      <c r="U169" s="314" t="s">
        <v>6872</v>
      </c>
      <c r="V169" s="312" t="s">
        <v>6750</v>
      </c>
      <c r="W169" s="254"/>
    </row>
    <row r="170" spans="1:23" s="215" customFormat="1" hidden="1">
      <c r="A170" s="321" t="s">
        <v>3787</v>
      </c>
      <c r="B170" s="321" t="s">
        <v>3286</v>
      </c>
      <c r="C170" s="322" t="s">
        <v>3</v>
      </c>
      <c r="D170" s="321" t="s">
        <v>2576</v>
      </c>
      <c r="E170" s="321" t="s">
        <v>8190</v>
      </c>
      <c r="F170" s="324">
        <v>38097.2808</v>
      </c>
      <c r="G170" s="324">
        <v>1</v>
      </c>
      <c r="H170" s="321">
        <v>152</v>
      </c>
      <c r="I170" s="321" t="s">
        <v>688</v>
      </c>
      <c r="J170" s="321" t="s">
        <v>6351</v>
      </c>
      <c r="K170" s="321">
        <v>31111</v>
      </c>
      <c r="L170" s="321">
        <v>100</v>
      </c>
      <c r="M170" s="321"/>
      <c r="N170" s="321" t="s">
        <v>3021</v>
      </c>
      <c r="O170" s="321" t="s">
        <v>2584</v>
      </c>
      <c r="P170" s="325" t="s">
        <v>2584</v>
      </c>
      <c r="Q170" s="326" t="s">
        <v>518</v>
      </c>
      <c r="R170" s="325" t="s">
        <v>7478</v>
      </c>
      <c r="S170" s="326" t="s">
        <v>3286</v>
      </c>
      <c r="T170" s="327"/>
      <c r="U170" s="327" t="s">
        <v>6876</v>
      </c>
      <c r="V170" s="325" t="s">
        <v>6750</v>
      </c>
      <c r="W170" s="321"/>
    </row>
    <row r="171" spans="1:23" hidden="1">
      <c r="A171" s="254" t="s">
        <v>3212</v>
      </c>
      <c r="B171" s="254" t="s">
        <v>3263</v>
      </c>
      <c r="C171" s="309" t="s">
        <v>3</v>
      </c>
      <c r="D171" s="254" t="s">
        <v>8231</v>
      </c>
      <c r="E171" s="254" t="s">
        <v>8205</v>
      </c>
      <c r="F171" s="311">
        <v>331506.48</v>
      </c>
      <c r="G171" s="311">
        <v>1</v>
      </c>
      <c r="H171" s="254">
        <v>181</v>
      </c>
      <c r="I171" s="254" t="s">
        <v>688</v>
      </c>
      <c r="J171" s="254" t="s">
        <v>6351</v>
      </c>
      <c r="K171" s="254">
        <v>31111</v>
      </c>
      <c r="L171" s="254">
        <v>100</v>
      </c>
      <c r="M171" s="254"/>
      <c r="N171" s="254" t="s">
        <v>3021</v>
      </c>
      <c r="O171" s="254" t="s">
        <v>2584</v>
      </c>
      <c r="P171" s="312" t="s">
        <v>2584</v>
      </c>
      <c r="Q171" s="313" t="s">
        <v>518</v>
      </c>
      <c r="R171" s="312" t="s">
        <v>6626</v>
      </c>
      <c r="S171" s="313" t="s">
        <v>3263</v>
      </c>
      <c r="T171" s="334"/>
      <c r="U171" s="314" t="s">
        <v>6871</v>
      </c>
      <c r="V171" s="312" t="s">
        <v>6750</v>
      </c>
      <c r="W171" s="254"/>
    </row>
    <row r="172" spans="1:23" hidden="1">
      <c r="A172" s="254" t="s">
        <v>3646</v>
      </c>
      <c r="B172" s="254" t="s">
        <v>7816</v>
      </c>
      <c r="C172" s="309" t="s">
        <v>3</v>
      </c>
      <c r="D172" s="254" t="s">
        <v>8231</v>
      </c>
      <c r="E172" s="254" t="s">
        <v>8205</v>
      </c>
      <c r="F172" s="311">
        <v>20250</v>
      </c>
      <c r="G172" s="311">
        <v>1</v>
      </c>
      <c r="H172" s="254">
        <v>181</v>
      </c>
      <c r="I172" s="254" t="s">
        <v>688</v>
      </c>
      <c r="J172" s="254" t="s">
        <v>6351</v>
      </c>
      <c r="K172" s="254">
        <v>31111</v>
      </c>
      <c r="L172" s="254">
        <v>100</v>
      </c>
      <c r="M172" s="254"/>
      <c r="N172" s="254" t="s">
        <v>3021</v>
      </c>
      <c r="O172" s="254" t="s">
        <v>2584</v>
      </c>
      <c r="P172" s="312" t="s">
        <v>2584</v>
      </c>
      <c r="Q172" s="313" t="s">
        <v>518</v>
      </c>
      <c r="R172" s="312" t="s">
        <v>6630</v>
      </c>
      <c r="S172" s="313" t="s">
        <v>3271</v>
      </c>
      <c r="T172" s="334"/>
      <c r="U172" s="314" t="s">
        <v>6872</v>
      </c>
      <c r="V172" s="312" t="s">
        <v>6750</v>
      </c>
      <c r="W172" s="254"/>
    </row>
    <row r="173" spans="1:23" s="215" customFormat="1" hidden="1">
      <c r="A173" s="321" t="s">
        <v>3787</v>
      </c>
      <c r="B173" s="321" t="s">
        <v>3286</v>
      </c>
      <c r="C173" s="322" t="s">
        <v>3</v>
      </c>
      <c r="D173" s="321" t="s">
        <v>8231</v>
      </c>
      <c r="E173" s="321" t="s">
        <v>8205</v>
      </c>
      <c r="F173" s="324">
        <v>9945.1944000000003</v>
      </c>
      <c r="G173" s="324">
        <v>1</v>
      </c>
      <c r="H173" s="321">
        <v>181</v>
      </c>
      <c r="I173" s="321" t="s">
        <v>688</v>
      </c>
      <c r="J173" s="321" t="s">
        <v>6351</v>
      </c>
      <c r="K173" s="321">
        <v>31111</v>
      </c>
      <c r="L173" s="321">
        <v>100</v>
      </c>
      <c r="M173" s="321"/>
      <c r="N173" s="321" t="s">
        <v>3021</v>
      </c>
      <c r="O173" s="321" t="s">
        <v>2584</v>
      </c>
      <c r="P173" s="325" t="s">
        <v>2584</v>
      </c>
      <c r="Q173" s="326" t="s">
        <v>518</v>
      </c>
      <c r="R173" s="325" t="s">
        <v>7478</v>
      </c>
      <c r="S173" s="326" t="s">
        <v>3286</v>
      </c>
      <c r="T173" s="327"/>
      <c r="U173" s="327" t="s">
        <v>6876</v>
      </c>
      <c r="V173" s="325" t="s">
        <v>6750</v>
      </c>
      <c r="W173" s="321"/>
    </row>
    <row r="174" spans="1:23" hidden="1">
      <c r="A174" s="254" t="s">
        <v>3212</v>
      </c>
      <c r="B174" s="254" t="s">
        <v>3263</v>
      </c>
      <c r="C174" s="309" t="s">
        <v>3</v>
      </c>
      <c r="D174" s="254" t="s">
        <v>8232</v>
      </c>
      <c r="E174" s="254" t="s">
        <v>8195</v>
      </c>
      <c r="F174" s="311">
        <v>709626.96</v>
      </c>
      <c r="G174" s="311">
        <v>1</v>
      </c>
      <c r="H174" s="254">
        <v>212</v>
      </c>
      <c r="I174" s="254" t="s">
        <v>688</v>
      </c>
      <c r="J174" s="254" t="s">
        <v>6351</v>
      </c>
      <c r="K174" s="254">
        <v>31111</v>
      </c>
      <c r="L174" s="254">
        <v>100</v>
      </c>
      <c r="M174" s="254"/>
      <c r="N174" s="254" t="s">
        <v>3021</v>
      </c>
      <c r="O174" s="254" t="s">
        <v>2584</v>
      </c>
      <c r="P174" s="312" t="s">
        <v>2584</v>
      </c>
      <c r="Q174" s="313" t="s">
        <v>518</v>
      </c>
      <c r="R174" s="312" t="s">
        <v>6626</v>
      </c>
      <c r="S174" s="313" t="s">
        <v>3263</v>
      </c>
      <c r="T174" s="334"/>
      <c r="U174" s="314" t="s">
        <v>6871</v>
      </c>
      <c r="V174" s="312" t="s">
        <v>6750</v>
      </c>
      <c r="W174" s="254"/>
    </row>
    <row r="175" spans="1:23" hidden="1">
      <c r="A175" s="254" t="s">
        <v>3646</v>
      </c>
      <c r="B175" s="254" t="s">
        <v>7816</v>
      </c>
      <c r="C175" s="309" t="s">
        <v>3</v>
      </c>
      <c r="D175" s="254" t="s">
        <v>8232</v>
      </c>
      <c r="E175" s="254" t="s">
        <v>8195</v>
      </c>
      <c r="F175" s="311">
        <v>42000</v>
      </c>
      <c r="G175" s="311">
        <v>1</v>
      </c>
      <c r="H175" s="254">
        <v>212</v>
      </c>
      <c r="I175" s="254" t="s">
        <v>688</v>
      </c>
      <c r="J175" s="254" t="s">
        <v>6351</v>
      </c>
      <c r="K175" s="254">
        <v>31111</v>
      </c>
      <c r="L175" s="254">
        <v>100</v>
      </c>
      <c r="M175" s="254"/>
      <c r="N175" s="254" t="s">
        <v>3021</v>
      </c>
      <c r="O175" s="254" t="s">
        <v>2584</v>
      </c>
      <c r="P175" s="312" t="s">
        <v>2584</v>
      </c>
      <c r="Q175" s="313" t="s">
        <v>518</v>
      </c>
      <c r="R175" s="312" t="s">
        <v>6630</v>
      </c>
      <c r="S175" s="313" t="s">
        <v>3271</v>
      </c>
      <c r="T175" s="334"/>
      <c r="U175" s="314" t="s">
        <v>6872</v>
      </c>
      <c r="V175" s="312" t="s">
        <v>6750</v>
      </c>
      <c r="W175" s="254"/>
    </row>
    <row r="176" spans="1:23" s="215" customFormat="1" hidden="1">
      <c r="A176" s="321" t="s">
        <v>3787</v>
      </c>
      <c r="B176" s="321" t="s">
        <v>3286</v>
      </c>
      <c r="C176" s="322" t="s">
        <v>3</v>
      </c>
      <c r="D176" s="321" t="s">
        <v>8232</v>
      </c>
      <c r="E176" s="321" t="s">
        <v>8195</v>
      </c>
      <c r="F176" s="324">
        <v>21288.808799999999</v>
      </c>
      <c r="G176" s="324">
        <v>1</v>
      </c>
      <c r="H176" s="321">
        <v>212</v>
      </c>
      <c r="I176" s="321" t="s">
        <v>688</v>
      </c>
      <c r="J176" s="321" t="s">
        <v>6351</v>
      </c>
      <c r="K176" s="321">
        <v>31111</v>
      </c>
      <c r="L176" s="321">
        <v>100</v>
      </c>
      <c r="M176" s="321"/>
      <c r="N176" s="321" t="s">
        <v>3021</v>
      </c>
      <c r="O176" s="321" t="s">
        <v>2584</v>
      </c>
      <c r="P176" s="325" t="s">
        <v>2584</v>
      </c>
      <c r="Q176" s="326" t="s">
        <v>518</v>
      </c>
      <c r="R176" s="325" t="s">
        <v>7478</v>
      </c>
      <c r="S176" s="326" t="s">
        <v>3286</v>
      </c>
      <c r="T176" s="327"/>
      <c r="U176" s="327" t="s">
        <v>6876</v>
      </c>
      <c r="V176" s="325" t="s">
        <v>6750</v>
      </c>
      <c r="W176" s="321"/>
    </row>
    <row r="177" spans="1:23" hidden="1">
      <c r="A177" s="254" t="s">
        <v>3212</v>
      </c>
      <c r="B177" s="254" t="s">
        <v>3263</v>
      </c>
      <c r="C177" s="309" t="s">
        <v>3</v>
      </c>
      <c r="D177" s="254" t="s">
        <v>8233</v>
      </c>
      <c r="E177" s="254" t="s">
        <v>8206</v>
      </c>
      <c r="F177" s="311">
        <v>387060.24</v>
      </c>
      <c r="G177" s="311">
        <v>1</v>
      </c>
      <c r="H177" s="254">
        <v>131</v>
      </c>
      <c r="I177" s="254" t="s">
        <v>693</v>
      </c>
      <c r="J177" s="254" t="s">
        <v>6351</v>
      </c>
      <c r="K177" s="254">
        <v>31111</v>
      </c>
      <c r="L177" s="254">
        <v>100</v>
      </c>
      <c r="M177" s="254"/>
      <c r="N177" s="254" t="s">
        <v>3021</v>
      </c>
      <c r="O177" s="254" t="s">
        <v>2584</v>
      </c>
      <c r="P177" s="312" t="s">
        <v>2584</v>
      </c>
      <c r="Q177" s="313" t="s">
        <v>518</v>
      </c>
      <c r="R177" s="312" t="s">
        <v>6626</v>
      </c>
      <c r="S177" s="313" t="s">
        <v>3263</v>
      </c>
      <c r="T177" s="334"/>
      <c r="U177" s="314" t="s">
        <v>6871</v>
      </c>
      <c r="V177" s="312" t="s">
        <v>6750</v>
      </c>
      <c r="W177" s="254"/>
    </row>
    <row r="178" spans="1:23" hidden="1">
      <c r="A178" s="254" t="s">
        <v>3646</v>
      </c>
      <c r="B178" s="254" t="s">
        <v>7816</v>
      </c>
      <c r="C178" s="309" t="s">
        <v>3</v>
      </c>
      <c r="D178" s="254" t="s">
        <v>8233</v>
      </c>
      <c r="E178" s="254" t="s">
        <v>8206</v>
      </c>
      <c r="F178" s="311">
        <v>23250</v>
      </c>
      <c r="G178" s="311">
        <v>1</v>
      </c>
      <c r="H178" s="254">
        <v>131</v>
      </c>
      <c r="I178" s="254" t="s">
        <v>693</v>
      </c>
      <c r="J178" s="254" t="s">
        <v>6351</v>
      </c>
      <c r="K178" s="254">
        <v>31111</v>
      </c>
      <c r="L178" s="254">
        <v>100</v>
      </c>
      <c r="M178" s="254"/>
      <c r="N178" s="254" t="s">
        <v>3021</v>
      </c>
      <c r="O178" s="254" t="s">
        <v>2584</v>
      </c>
      <c r="P178" s="312" t="s">
        <v>2584</v>
      </c>
      <c r="Q178" s="313" t="s">
        <v>518</v>
      </c>
      <c r="R178" s="312" t="s">
        <v>6630</v>
      </c>
      <c r="S178" s="313" t="s">
        <v>3271</v>
      </c>
      <c r="T178" s="334"/>
      <c r="U178" s="314" t="s">
        <v>6872</v>
      </c>
      <c r="V178" s="312" t="s">
        <v>6750</v>
      </c>
      <c r="W178" s="254"/>
    </row>
    <row r="179" spans="1:23" s="215" customFormat="1" hidden="1">
      <c r="A179" s="321" t="s">
        <v>3787</v>
      </c>
      <c r="B179" s="321" t="s">
        <v>3286</v>
      </c>
      <c r="C179" s="322" t="s">
        <v>3</v>
      </c>
      <c r="D179" s="321" t="s">
        <v>8233</v>
      </c>
      <c r="E179" s="321" t="s">
        <v>8206</v>
      </c>
      <c r="F179" s="324">
        <v>11611.807199999999</v>
      </c>
      <c r="G179" s="324">
        <v>1</v>
      </c>
      <c r="H179" s="321">
        <v>131</v>
      </c>
      <c r="I179" s="321" t="s">
        <v>693</v>
      </c>
      <c r="J179" s="321" t="s">
        <v>6351</v>
      </c>
      <c r="K179" s="321">
        <v>31111</v>
      </c>
      <c r="L179" s="321">
        <v>100</v>
      </c>
      <c r="M179" s="321"/>
      <c r="N179" s="321" t="s">
        <v>3021</v>
      </c>
      <c r="O179" s="321" t="s">
        <v>2584</v>
      </c>
      <c r="P179" s="325" t="s">
        <v>2584</v>
      </c>
      <c r="Q179" s="326" t="s">
        <v>518</v>
      </c>
      <c r="R179" s="325" t="s">
        <v>7478</v>
      </c>
      <c r="S179" s="326" t="s">
        <v>3286</v>
      </c>
      <c r="T179" s="327"/>
      <c r="U179" s="327" t="s">
        <v>6876</v>
      </c>
      <c r="V179" s="325" t="s">
        <v>6750</v>
      </c>
      <c r="W179" s="321"/>
    </row>
    <row r="180" spans="1:23" hidden="1">
      <c r="A180" s="254" t="s">
        <v>3212</v>
      </c>
      <c r="B180" s="254" t="s">
        <v>3263</v>
      </c>
      <c r="C180" s="309" t="s">
        <v>3</v>
      </c>
      <c r="D180" s="254" t="s">
        <v>7018</v>
      </c>
      <c r="E180" s="254" t="s">
        <v>8207</v>
      </c>
      <c r="F180" s="311">
        <v>159060.24</v>
      </c>
      <c r="G180" s="311">
        <v>1</v>
      </c>
      <c r="H180" s="254">
        <v>185</v>
      </c>
      <c r="I180" s="254" t="s">
        <v>688</v>
      </c>
      <c r="J180" s="254" t="s">
        <v>6351</v>
      </c>
      <c r="K180" s="254">
        <v>31111</v>
      </c>
      <c r="L180" s="254">
        <v>100</v>
      </c>
      <c r="M180" s="254"/>
      <c r="N180" s="254" t="s">
        <v>3021</v>
      </c>
      <c r="O180" s="254" t="s">
        <v>2584</v>
      </c>
      <c r="P180" s="312" t="s">
        <v>2584</v>
      </c>
      <c r="Q180" s="313" t="s">
        <v>518</v>
      </c>
      <c r="R180" s="312" t="s">
        <v>6626</v>
      </c>
      <c r="S180" s="313" t="s">
        <v>3263</v>
      </c>
      <c r="T180" s="334"/>
      <c r="U180" s="314" t="s">
        <v>6871</v>
      </c>
      <c r="V180" s="312" t="s">
        <v>6750</v>
      </c>
      <c r="W180" s="254"/>
    </row>
    <row r="181" spans="1:23" hidden="1">
      <c r="A181" s="254" t="s">
        <v>3646</v>
      </c>
      <c r="B181" s="254" t="s">
        <v>7816</v>
      </c>
      <c r="C181" s="309" t="s">
        <v>3</v>
      </c>
      <c r="D181" s="254" t="s">
        <v>7018</v>
      </c>
      <c r="E181" s="254" t="s">
        <v>8207</v>
      </c>
      <c r="F181" s="311">
        <v>9000</v>
      </c>
      <c r="G181" s="311">
        <v>1</v>
      </c>
      <c r="H181" s="254">
        <v>185</v>
      </c>
      <c r="I181" s="254" t="s">
        <v>688</v>
      </c>
      <c r="J181" s="254" t="s">
        <v>6351</v>
      </c>
      <c r="K181" s="254">
        <v>31111</v>
      </c>
      <c r="L181" s="254">
        <v>100</v>
      </c>
      <c r="M181" s="254"/>
      <c r="N181" s="254" t="s">
        <v>3021</v>
      </c>
      <c r="O181" s="254" t="s">
        <v>2584</v>
      </c>
      <c r="P181" s="312" t="s">
        <v>2584</v>
      </c>
      <c r="Q181" s="313" t="s">
        <v>518</v>
      </c>
      <c r="R181" s="312" t="s">
        <v>6630</v>
      </c>
      <c r="S181" s="313" t="s">
        <v>3271</v>
      </c>
      <c r="T181" s="334"/>
      <c r="U181" s="314" t="s">
        <v>6872</v>
      </c>
      <c r="V181" s="312" t="s">
        <v>6750</v>
      </c>
      <c r="W181" s="254"/>
    </row>
    <row r="182" spans="1:23" s="215" customFormat="1" hidden="1">
      <c r="A182" s="321" t="s">
        <v>3787</v>
      </c>
      <c r="B182" s="321" t="s">
        <v>3286</v>
      </c>
      <c r="C182" s="322" t="s">
        <v>3</v>
      </c>
      <c r="D182" s="321" t="s">
        <v>7018</v>
      </c>
      <c r="E182" s="321" t="s">
        <v>8207</v>
      </c>
      <c r="F182" s="324">
        <v>4771.8071999999993</v>
      </c>
      <c r="G182" s="324">
        <v>1</v>
      </c>
      <c r="H182" s="321">
        <v>185</v>
      </c>
      <c r="I182" s="321" t="s">
        <v>688</v>
      </c>
      <c r="J182" s="321" t="s">
        <v>6351</v>
      </c>
      <c r="K182" s="321">
        <v>31111</v>
      </c>
      <c r="L182" s="321">
        <v>100</v>
      </c>
      <c r="M182" s="321"/>
      <c r="N182" s="321" t="s">
        <v>3021</v>
      </c>
      <c r="O182" s="321" t="s">
        <v>2584</v>
      </c>
      <c r="P182" s="325" t="s">
        <v>2584</v>
      </c>
      <c r="Q182" s="326" t="s">
        <v>518</v>
      </c>
      <c r="R182" s="325" t="s">
        <v>7478</v>
      </c>
      <c r="S182" s="326" t="s">
        <v>3286</v>
      </c>
      <c r="T182" s="327"/>
      <c r="U182" s="327" t="s">
        <v>6876</v>
      </c>
      <c r="V182" s="325" t="s">
        <v>6750</v>
      </c>
      <c r="W182" s="321"/>
    </row>
    <row r="183" spans="1:23" hidden="1">
      <c r="A183" s="254" t="s">
        <v>3212</v>
      </c>
      <c r="B183" s="254" t="s">
        <v>3263</v>
      </c>
      <c r="C183" s="309" t="s">
        <v>3</v>
      </c>
      <c r="D183" s="254" t="s">
        <v>7340</v>
      </c>
      <c r="E183" s="254" t="s">
        <v>8208</v>
      </c>
      <c r="F183" s="311">
        <v>159060.24</v>
      </c>
      <c r="G183" s="311">
        <v>1</v>
      </c>
      <c r="H183" s="254">
        <v>184</v>
      </c>
      <c r="I183" s="254" t="s">
        <v>688</v>
      </c>
      <c r="J183" s="254" t="s">
        <v>6351</v>
      </c>
      <c r="K183" s="254">
        <v>31111</v>
      </c>
      <c r="L183" s="254">
        <v>100</v>
      </c>
      <c r="M183" s="254"/>
      <c r="N183" s="254" t="s">
        <v>3021</v>
      </c>
      <c r="O183" s="254" t="s">
        <v>2584</v>
      </c>
      <c r="P183" s="312" t="s">
        <v>2584</v>
      </c>
      <c r="Q183" s="313" t="s">
        <v>518</v>
      </c>
      <c r="R183" s="312" t="s">
        <v>6626</v>
      </c>
      <c r="S183" s="313" t="s">
        <v>3263</v>
      </c>
      <c r="T183" s="334"/>
      <c r="U183" s="314" t="s">
        <v>6871</v>
      </c>
      <c r="V183" s="312" t="s">
        <v>6750</v>
      </c>
      <c r="W183" s="254"/>
    </row>
    <row r="184" spans="1:23" hidden="1">
      <c r="A184" s="254" t="s">
        <v>3646</v>
      </c>
      <c r="B184" s="254" t="s">
        <v>7816</v>
      </c>
      <c r="C184" s="309" t="s">
        <v>3</v>
      </c>
      <c r="D184" s="254" t="s">
        <v>7340</v>
      </c>
      <c r="E184" s="254" t="s">
        <v>8208</v>
      </c>
      <c r="F184" s="311">
        <v>9000</v>
      </c>
      <c r="G184" s="311">
        <v>1</v>
      </c>
      <c r="H184" s="254">
        <v>184</v>
      </c>
      <c r="I184" s="254" t="s">
        <v>688</v>
      </c>
      <c r="J184" s="254" t="s">
        <v>6351</v>
      </c>
      <c r="K184" s="254">
        <v>31111</v>
      </c>
      <c r="L184" s="254">
        <v>100</v>
      </c>
      <c r="M184" s="254"/>
      <c r="N184" s="254" t="s">
        <v>3021</v>
      </c>
      <c r="O184" s="254" t="s">
        <v>2584</v>
      </c>
      <c r="P184" s="312" t="s">
        <v>2584</v>
      </c>
      <c r="Q184" s="313" t="s">
        <v>518</v>
      </c>
      <c r="R184" s="312" t="s">
        <v>6630</v>
      </c>
      <c r="S184" s="313" t="s">
        <v>3271</v>
      </c>
      <c r="T184" s="334"/>
      <c r="U184" s="314" t="s">
        <v>6872</v>
      </c>
      <c r="V184" s="312" t="s">
        <v>6750</v>
      </c>
      <c r="W184" s="254"/>
    </row>
    <row r="185" spans="1:23" s="215" customFormat="1" hidden="1">
      <c r="A185" s="321" t="s">
        <v>3787</v>
      </c>
      <c r="B185" s="321" t="s">
        <v>3286</v>
      </c>
      <c r="C185" s="322" t="s">
        <v>3</v>
      </c>
      <c r="D185" s="321" t="s">
        <v>7340</v>
      </c>
      <c r="E185" s="321" t="s">
        <v>8208</v>
      </c>
      <c r="F185" s="324">
        <v>4771.8071999999993</v>
      </c>
      <c r="G185" s="324">
        <v>1</v>
      </c>
      <c r="H185" s="321">
        <v>184</v>
      </c>
      <c r="I185" s="321" t="s">
        <v>688</v>
      </c>
      <c r="J185" s="321" t="s">
        <v>6351</v>
      </c>
      <c r="K185" s="321">
        <v>31111</v>
      </c>
      <c r="L185" s="321">
        <v>100</v>
      </c>
      <c r="M185" s="321"/>
      <c r="N185" s="321" t="s">
        <v>3021</v>
      </c>
      <c r="O185" s="321" t="s">
        <v>2584</v>
      </c>
      <c r="P185" s="325" t="s">
        <v>2584</v>
      </c>
      <c r="Q185" s="326" t="s">
        <v>518</v>
      </c>
      <c r="R185" s="325" t="s">
        <v>7478</v>
      </c>
      <c r="S185" s="326" t="s">
        <v>3286</v>
      </c>
      <c r="T185" s="327"/>
      <c r="U185" s="327" t="s">
        <v>6876</v>
      </c>
      <c r="V185" s="325" t="s">
        <v>6750</v>
      </c>
      <c r="W185" s="321"/>
    </row>
    <row r="186" spans="1:23" hidden="1">
      <c r="A186" s="254" t="s">
        <v>3212</v>
      </c>
      <c r="B186" s="254" t="s">
        <v>3263</v>
      </c>
      <c r="C186" s="309" t="s">
        <v>3</v>
      </c>
      <c r="D186" s="254" t="s">
        <v>8187</v>
      </c>
      <c r="E186" s="254" t="s">
        <v>8196</v>
      </c>
      <c r="F186" s="311">
        <v>1946347.6800000002</v>
      </c>
      <c r="G186" s="311">
        <v>1</v>
      </c>
      <c r="H186" s="254">
        <v>226</v>
      </c>
      <c r="I186" s="254" t="s">
        <v>688</v>
      </c>
      <c r="J186" s="254" t="s">
        <v>6351</v>
      </c>
      <c r="K186" s="254">
        <v>31111</v>
      </c>
      <c r="L186" s="254">
        <v>100</v>
      </c>
      <c r="M186" s="254"/>
      <c r="N186" s="254" t="s">
        <v>3021</v>
      </c>
      <c r="O186" s="254" t="s">
        <v>2584</v>
      </c>
      <c r="P186" s="312" t="s">
        <v>2584</v>
      </c>
      <c r="Q186" s="313" t="s">
        <v>518</v>
      </c>
      <c r="R186" s="312" t="s">
        <v>6626</v>
      </c>
      <c r="S186" s="313" t="s">
        <v>3263</v>
      </c>
      <c r="T186" s="334"/>
      <c r="U186" s="314" t="s">
        <v>6871</v>
      </c>
      <c r="V186" s="312" t="s">
        <v>6750</v>
      </c>
      <c r="W186" s="254"/>
    </row>
    <row r="187" spans="1:23" hidden="1">
      <c r="A187" s="254" t="s">
        <v>3646</v>
      </c>
      <c r="B187" s="254" t="s">
        <v>7816</v>
      </c>
      <c r="C187" s="309" t="s">
        <v>3</v>
      </c>
      <c r="D187" s="254" t="s">
        <v>8187</v>
      </c>
      <c r="E187" s="254" t="s">
        <v>8196</v>
      </c>
      <c r="F187" s="311">
        <v>111000</v>
      </c>
      <c r="G187" s="311">
        <v>1</v>
      </c>
      <c r="H187" s="254">
        <v>226</v>
      </c>
      <c r="I187" s="254" t="s">
        <v>688</v>
      </c>
      <c r="J187" s="254" t="s">
        <v>6351</v>
      </c>
      <c r="K187" s="254">
        <v>31111</v>
      </c>
      <c r="L187" s="254">
        <v>100</v>
      </c>
      <c r="M187" s="254"/>
      <c r="N187" s="254" t="s">
        <v>3021</v>
      </c>
      <c r="O187" s="254" t="s">
        <v>2584</v>
      </c>
      <c r="P187" s="312" t="s">
        <v>2584</v>
      </c>
      <c r="Q187" s="313" t="s">
        <v>518</v>
      </c>
      <c r="R187" s="312" t="s">
        <v>6630</v>
      </c>
      <c r="S187" s="313" t="s">
        <v>3271</v>
      </c>
      <c r="T187" s="334"/>
      <c r="U187" s="314" t="s">
        <v>6872</v>
      </c>
      <c r="V187" s="312" t="s">
        <v>6750</v>
      </c>
      <c r="W187" s="254"/>
    </row>
    <row r="188" spans="1:23" s="215" customFormat="1" hidden="1">
      <c r="A188" s="321" t="s">
        <v>3787</v>
      </c>
      <c r="B188" s="321" t="s">
        <v>3286</v>
      </c>
      <c r="C188" s="322" t="s">
        <v>3</v>
      </c>
      <c r="D188" s="321" t="s">
        <v>8187</v>
      </c>
      <c r="E188" s="321" t="s">
        <v>8196</v>
      </c>
      <c r="F188" s="324">
        <v>58390.430399999997</v>
      </c>
      <c r="G188" s="324">
        <v>1</v>
      </c>
      <c r="H188" s="321">
        <v>226</v>
      </c>
      <c r="I188" s="321" t="s">
        <v>688</v>
      </c>
      <c r="J188" s="321" t="s">
        <v>6351</v>
      </c>
      <c r="K188" s="321">
        <v>31111</v>
      </c>
      <c r="L188" s="321">
        <v>100</v>
      </c>
      <c r="M188" s="321"/>
      <c r="N188" s="321" t="s">
        <v>3021</v>
      </c>
      <c r="O188" s="321" t="s">
        <v>2584</v>
      </c>
      <c r="P188" s="325" t="s">
        <v>2584</v>
      </c>
      <c r="Q188" s="326" t="s">
        <v>518</v>
      </c>
      <c r="R188" s="325" t="s">
        <v>7478</v>
      </c>
      <c r="S188" s="326" t="s">
        <v>3286</v>
      </c>
      <c r="T188" s="327"/>
      <c r="U188" s="327" t="s">
        <v>6876</v>
      </c>
      <c r="V188" s="325" t="s">
        <v>6750</v>
      </c>
      <c r="W188" s="321"/>
    </row>
    <row r="189" spans="1:23" hidden="1">
      <c r="A189" s="254" t="s">
        <v>3212</v>
      </c>
      <c r="B189" s="254" t="s">
        <v>3263</v>
      </c>
      <c r="C189" s="309" t="s">
        <v>3</v>
      </c>
      <c r="D189" s="254" t="s">
        <v>8234</v>
      </c>
      <c r="E189" s="254" t="s">
        <v>8209</v>
      </c>
      <c r="F189" s="311">
        <v>304477.92000000004</v>
      </c>
      <c r="G189" s="311">
        <v>1</v>
      </c>
      <c r="H189" s="254">
        <v>181</v>
      </c>
      <c r="I189" s="254" t="s">
        <v>693</v>
      </c>
      <c r="J189" s="254" t="s">
        <v>6351</v>
      </c>
      <c r="K189" s="254">
        <v>31111</v>
      </c>
      <c r="L189" s="254">
        <v>100</v>
      </c>
      <c r="M189" s="254"/>
      <c r="N189" s="254" t="s">
        <v>3021</v>
      </c>
      <c r="O189" s="254" t="s">
        <v>2584</v>
      </c>
      <c r="P189" s="312" t="s">
        <v>2584</v>
      </c>
      <c r="Q189" s="313" t="s">
        <v>518</v>
      </c>
      <c r="R189" s="312" t="s">
        <v>6626</v>
      </c>
      <c r="S189" s="313" t="s">
        <v>3263</v>
      </c>
      <c r="T189" s="334"/>
      <c r="U189" s="314" t="s">
        <v>6871</v>
      </c>
      <c r="V189" s="312" t="s">
        <v>6750</v>
      </c>
      <c r="W189" s="254"/>
    </row>
    <row r="190" spans="1:23" hidden="1">
      <c r="A190" s="254" t="s">
        <v>3646</v>
      </c>
      <c r="B190" s="254" t="s">
        <v>7816</v>
      </c>
      <c r="C190" s="309" t="s">
        <v>3</v>
      </c>
      <c r="D190" s="254" t="s">
        <v>8234</v>
      </c>
      <c r="E190" s="254" t="s">
        <v>8209</v>
      </c>
      <c r="F190" s="311">
        <v>18000</v>
      </c>
      <c r="G190" s="311">
        <v>1</v>
      </c>
      <c r="H190" s="254">
        <v>181</v>
      </c>
      <c r="I190" s="254" t="s">
        <v>693</v>
      </c>
      <c r="J190" s="254" t="s">
        <v>6351</v>
      </c>
      <c r="K190" s="254">
        <v>31111</v>
      </c>
      <c r="L190" s="254">
        <v>100</v>
      </c>
      <c r="M190" s="254"/>
      <c r="N190" s="254" t="s">
        <v>3021</v>
      </c>
      <c r="O190" s="254" t="s">
        <v>2584</v>
      </c>
      <c r="P190" s="312" t="s">
        <v>2584</v>
      </c>
      <c r="Q190" s="313" t="s">
        <v>518</v>
      </c>
      <c r="R190" s="312" t="s">
        <v>6630</v>
      </c>
      <c r="S190" s="313" t="s">
        <v>3271</v>
      </c>
      <c r="T190" s="334"/>
      <c r="U190" s="314" t="s">
        <v>6872</v>
      </c>
      <c r="V190" s="312" t="s">
        <v>6750</v>
      </c>
      <c r="W190" s="254"/>
    </row>
    <row r="191" spans="1:23" s="215" customFormat="1" hidden="1">
      <c r="A191" s="321" t="s">
        <v>3787</v>
      </c>
      <c r="B191" s="321" t="s">
        <v>3286</v>
      </c>
      <c r="C191" s="322" t="s">
        <v>3</v>
      </c>
      <c r="D191" s="321" t="s">
        <v>8234</v>
      </c>
      <c r="E191" s="321" t="s">
        <v>8209</v>
      </c>
      <c r="F191" s="324">
        <v>9134.3376000000007</v>
      </c>
      <c r="G191" s="324">
        <v>1</v>
      </c>
      <c r="H191" s="321">
        <v>181</v>
      </c>
      <c r="I191" s="321" t="s">
        <v>693</v>
      </c>
      <c r="J191" s="321" t="s">
        <v>6351</v>
      </c>
      <c r="K191" s="321">
        <v>31111</v>
      </c>
      <c r="L191" s="321">
        <v>100</v>
      </c>
      <c r="M191" s="321"/>
      <c r="N191" s="321" t="s">
        <v>3021</v>
      </c>
      <c r="O191" s="321" t="s">
        <v>2584</v>
      </c>
      <c r="P191" s="325" t="s">
        <v>2584</v>
      </c>
      <c r="Q191" s="326" t="s">
        <v>518</v>
      </c>
      <c r="R191" s="325" t="s">
        <v>7478</v>
      </c>
      <c r="S191" s="326" t="s">
        <v>3286</v>
      </c>
      <c r="T191" s="327"/>
      <c r="U191" s="327" t="s">
        <v>6876</v>
      </c>
      <c r="V191" s="325" t="s">
        <v>6750</v>
      </c>
      <c r="W191" s="321"/>
    </row>
    <row r="192" spans="1:23" hidden="1">
      <c r="A192" s="254" t="s">
        <v>3212</v>
      </c>
      <c r="B192" s="254" t="s">
        <v>3263</v>
      </c>
      <c r="C192" s="309" t="s">
        <v>3</v>
      </c>
      <c r="D192" s="254" t="s">
        <v>8235</v>
      </c>
      <c r="E192" s="254" t="s">
        <v>8210</v>
      </c>
      <c r="F192" s="311">
        <v>487506.48</v>
      </c>
      <c r="G192" s="311">
        <v>1</v>
      </c>
      <c r="H192" s="254">
        <v>311</v>
      </c>
      <c r="I192" s="254" t="s">
        <v>688</v>
      </c>
      <c r="J192" s="254" t="s">
        <v>6351</v>
      </c>
      <c r="K192" s="254">
        <v>31111</v>
      </c>
      <c r="L192" s="254">
        <v>100</v>
      </c>
      <c r="M192" s="254"/>
      <c r="N192" s="254" t="s">
        <v>3021</v>
      </c>
      <c r="O192" s="254" t="s">
        <v>2584</v>
      </c>
      <c r="P192" s="312" t="s">
        <v>2584</v>
      </c>
      <c r="Q192" s="313" t="s">
        <v>518</v>
      </c>
      <c r="R192" s="312" t="s">
        <v>6626</v>
      </c>
      <c r="S192" s="313" t="s">
        <v>3263</v>
      </c>
      <c r="T192" s="334"/>
      <c r="U192" s="314" t="s">
        <v>6871</v>
      </c>
      <c r="V192" s="312" t="s">
        <v>6750</v>
      </c>
      <c r="W192" s="254"/>
    </row>
    <row r="193" spans="1:23" hidden="1">
      <c r="A193" s="254" t="s">
        <v>3646</v>
      </c>
      <c r="B193" s="254" t="s">
        <v>7816</v>
      </c>
      <c r="C193" s="309" t="s">
        <v>3</v>
      </c>
      <c r="D193" s="254" t="s">
        <v>8235</v>
      </c>
      <c r="E193" s="254" t="s">
        <v>8210</v>
      </c>
      <c r="F193" s="311">
        <v>30000</v>
      </c>
      <c r="G193" s="311">
        <v>1</v>
      </c>
      <c r="H193" s="254">
        <v>311</v>
      </c>
      <c r="I193" s="254" t="s">
        <v>688</v>
      </c>
      <c r="J193" s="254" t="s">
        <v>6351</v>
      </c>
      <c r="K193" s="254">
        <v>31111</v>
      </c>
      <c r="L193" s="254">
        <v>100</v>
      </c>
      <c r="M193" s="254"/>
      <c r="N193" s="254" t="s">
        <v>3021</v>
      </c>
      <c r="O193" s="254" t="s">
        <v>2584</v>
      </c>
      <c r="P193" s="312" t="s">
        <v>2584</v>
      </c>
      <c r="Q193" s="313" t="s">
        <v>518</v>
      </c>
      <c r="R193" s="312" t="s">
        <v>6630</v>
      </c>
      <c r="S193" s="313" t="s">
        <v>3271</v>
      </c>
      <c r="T193" s="334"/>
      <c r="U193" s="314" t="s">
        <v>6872</v>
      </c>
      <c r="V193" s="312" t="s">
        <v>6750</v>
      </c>
      <c r="W193" s="254"/>
    </row>
    <row r="194" spans="1:23" s="215" customFormat="1" hidden="1">
      <c r="A194" s="321" t="s">
        <v>3787</v>
      </c>
      <c r="B194" s="321" t="s">
        <v>3286</v>
      </c>
      <c r="C194" s="322" t="s">
        <v>3</v>
      </c>
      <c r="D194" s="321" t="s">
        <v>8235</v>
      </c>
      <c r="E194" s="321" t="s">
        <v>8210</v>
      </c>
      <c r="F194" s="324">
        <v>14625.1944</v>
      </c>
      <c r="G194" s="324">
        <v>1</v>
      </c>
      <c r="H194" s="321">
        <v>311</v>
      </c>
      <c r="I194" s="321" t="s">
        <v>688</v>
      </c>
      <c r="J194" s="321" t="s">
        <v>6351</v>
      </c>
      <c r="K194" s="321">
        <v>31111</v>
      </c>
      <c r="L194" s="321">
        <v>100</v>
      </c>
      <c r="M194" s="321"/>
      <c r="N194" s="321" t="s">
        <v>3021</v>
      </c>
      <c r="O194" s="321" t="s">
        <v>2584</v>
      </c>
      <c r="P194" s="325" t="s">
        <v>2584</v>
      </c>
      <c r="Q194" s="326" t="s">
        <v>518</v>
      </c>
      <c r="R194" s="325" t="s">
        <v>7478</v>
      </c>
      <c r="S194" s="326" t="s">
        <v>3286</v>
      </c>
      <c r="T194" s="327"/>
      <c r="U194" s="327" t="s">
        <v>6876</v>
      </c>
      <c r="V194" s="325" t="s">
        <v>6750</v>
      </c>
      <c r="W194" s="321"/>
    </row>
    <row r="195" spans="1:23" hidden="1">
      <c r="A195" s="254" t="s">
        <v>3212</v>
      </c>
      <c r="B195" s="254" t="s">
        <v>3263</v>
      </c>
      <c r="C195" s="309" t="s">
        <v>3</v>
      </c>
      <c r="D195" s="254" t="s">
        <v>8236</v>
      </c>
      <c r="E195" s="254" t="s">
        <v>8211</v>
      </c>
      <c r="F195" s="311">
        <v>130436.40000000001</v>
      </c>
      <c r="G195" s="311">
        <v>1</v>
      </c>
      <c r="H195" s="254">
        <v>226</v>
      </c>
      <c r="I195" s="254" t="s">
        <v>688</v>
      </c>
      <c r="J195" s="254" t="s">
        <v>6351</v>
      </c>
      <c r="K195" s="254">
        <v>31111</v>
      </c>
      <c r="L195" s="254">
        <v>100</v>
      </c>
      <c r="M195" s="254"/>
      <c r="N195" s="254" t="s">
        <v>3021</v>
      </c>
      <c r="O195" s="254" t="s">
        <v>2584</v>
      </c>
      <c r="P195" s="312" t="s">
        <v>2584</v>
      </c>
      <c r="Q195" s="313" t="s">
        <v>518</v>
      </c>
      <c r="R195" s="312" t="s">
        <v>6626</v>
      </c>
      <c r="S195" s="313" t="s">
        <v>3263</v>
      </c>
      <c r="T195" s="334"/>
      <c r="U195" s="314" t="s">
        <v>6871</v>
      </c>
      <c r="V195" s="312" t="s">
        <v>6750</v>
      </c>
      <c r="W195" s="254"/>
    </row>
    <row r="196" spans="1:23" hidden="1">
      <c r="A196" s="254" t="s">
        <v>3646</v>
      </c>
      <c r="B196" s="254" t="s">
        <v>7816</v>
      </c>
      <c r="C196" s="309" t="s">
        <v>3</v>
      </c>
      <c r="D196" s="254" t="s">
        <v>8236</v>
      </c>
      <c r="E196" s="254" t="s">
        <v>8211</v>
      </c>
      <c r="F196" s="311">
        <v>7500</v>
      </c>
      <c r="G196" s="311">
        <v>1</v>
      </c>
      <c r="H196" s="254">
        <v>226</v>
      </c>
      <c r="I196" s="254" t="s">
        <v>688</v>
      </c>
      <c r="J196" s="254" t="s">
        <v>6351</v>
      </c>
      <c r="K196" s="254">
        <v>31111</v>
      </c>
      <c r="L196" s="254">
        <v>100</v>
      </c>
      <c r="M196" s="254"/>
      <c r="N196" s="254" t="s">
        <v>3021</v>
      </c>
      <c r="O196" s="254" t="s">
        <v>2584</v>
      </c>
      <c r="P196" s="312" t="s">
        <v>2584</v>
      </c>
      <c r="Q196" s="313" t="s">
        <v>518</v>
      </c>
      <c r="R196" s="312" t="s">
        <v>6630</v>
      </c>
      <c r="S196" s="313" t="s">
        <v>3271</v>
      </c>
      <c r="T196" s="334"/>
      <c r="U196" s="314" t="s">
        <v>6872</v>
      </c>
      <c r="V196" s="312" t="s">
        <v>6750</v>
      </c>
      <c r="W196" s="254"/>
    </row>
    <row r="197" spans="1:23" s="215" customFormat="1" hidden="1">
      <c r="A197" s="321" t="s">
        <v>3787</v>
      </c>
      <c r="B197" s="321" t="s">
        <v>3286</v>
      </c>
      <c r="C197" s="322" t="s">
        <v>3</v>
      </c>
      <c r="D197" s="321" t="s">
        <v>8236</v>
      </c>
      <c r="E197" s="321" t="s">
        <v>8211</v>
      </c>
      <c r="F197" s="324">
        <v>3913.0920000000001</v>
      </c>
      <c r="G197" s="324">
        <v>1</v>
      </c>
      <c r="H197" s="321">
        <v>226</v>
      </c>
      <c r="I197" s="321" t="s">
        <v>688</v>
      </c>
      <c r="J197" s="321" t="s">
        <v>6351</v>
      </c>
      <c r="K197" s="321">
        <v>31111</v>
      </c>
      <c r="L197" s="321">
        <v>100</v>
      </c>
      <c r="M197" s="321"/>
      <c r="N197" s="321" t="s">
        <v>3021</v>
      </c>
      <c r="O197" s="321" t="s">
        <v>2584</v>
      </c>
      <c r="P197" s="325" t="s">
        <v>2584</v>
      </c>
      <c r="Q197" s="326" t="s">
        <v>518</v>
      </c>
      <c r="R197" s="325" t="s">
        <v>7478</v>
      </c>
      <c r="S197" s="326" t="s">
        <v>3286</v>
      </c>
      <c r="T197" s="327"/>
      <c r="U197" s="327" t="s">
        <v>6876</v>
      </c>
      <c r="V197" s="325" t="s">
        <v>6750</v>
      </c>
      <c r="W197" s="321"/>
    </row>
    <row r="198" spans="1:23" hidden="1">
      <c r="A198" s="254" t="s">
        <v>3212</v>
      </c>
      <c r="B198" s="254" t="s">
        <v>3263</v>
      </c>
      <c r="C198" s="309" t="s">
        <v>3</v>
      </c>
      <c r="D198" s="254" t="s">
        <v>8188</v>
      </c>
      <c r="E198" s="254" t="s">
        <v>8212</v>
      </c>
      <c r="F198" s="311">
        <v>447032.88</v>
      </c>
      <c r="G198" s="311">
        <v>1</v>
      </c>
      <c r="H198" s="254">
        <v>321</v>
      </c>
      <c r="I198" s="254" t="s">
        <v>688</v>
      </c>
      <c r="J198" s="254" t="s">
        <v>6351</v>
      </c>
      <c r="K198" s="254">
        <v>31111</v>
      </c>
      <c r="L198" s="254">
        <v>100</v>
      </c>
      <c r="M198" s="254"/>
      <c r="N198" s="254" t="s">
        <v>3021</v>
      </c>
      <c r="O198" s="254" t="s">
        <v>2584</v>
      </c>
      <c r="P198" s="312" t="s">
        <v>2584</v>
      </c>
      <c r="Q198" s="313" t="s">
        <v>518</v>
      </c>
      <c r="R198" s="312" t="s">
        <v>6626</v>
      </c>
      <c r="S198" s="313" t="s">
        <v>3263</v>
      </c>
      <c r="T198" s="334"/>
      <c r="U198" s="314" t="s">
        <v>6871</v>
      </c>
      <c r="V198" s="312" t="s">
        <v>6750</v>
      </c>
      <c r="W198" s="254"/>
    </row>
    <row r="199" spans="1:23" hidden="1">
      <c r="A199" s="254" t="s">
        <v>3646</v>
      </c>
      <c r="B199" s="254" t="s">
        <v>7816</v>
      </c>
      <c r="C199" s="309" t="s">
        <v>3</v>
      </c>
      <c r="D199" s="254" t="s">
        <v>8188</v>
      </c>
      <c r="E199" s="254" t="s">
        <v>8212</v>
      </c>
      <c r="F199" s="311">
        <v>26250</v>
      </c>
      <c r="G199" s="311">
        <v>1</v>
      </c>
      <c r="H199" s="254">
        <v>321</v>
      </c>
      <c r="I199" s="254" t="s">
        <v>688</v>
      </c>
      <c r="J199" s="254" t="s">
        <v>6351</v>
      </c>
      <c r="K199" s="254">
        <v>31111</v>
      </c>
      <c r="L199" s="254">
        <v>100</v>
      </c>
      <c r="M199" s="254"/>
      <c r="N199" s="254" t="s">
        <v>3021</v>
      </c>
      <c r="O199" s="254" t="s">
        <v>2584</v>
      </c>
      <c r="P199" s="312" t="s">
        <v>2584</v>
      </c>
      <c r="Q199" s="313" t="s">
        <v>518</v>
      </c>
      <c r="R199" s="312" t="s">
        <v>6630</v>
      </c>
      <c r="S199" s="313" t="s">
        <v>3271</v>
      </c>
      <c r="T199" s="334"/>
      <c r="U199" s="314" t="s">
        <v>6872</v>
      </c>
      <c r="V199" s="312" t="s">
        <v>6750</v>
      </c>
      <c r="W199" s="254"/>
    </row>
    <row r="200" spans="1:23" s="215" customFormat="1" hidden="1">
      <c r="A200" s="321" t="s">
        <v>3787</v>
      </c>
      <c r="B200" s="321" t="s">
        <v>3286</v>
      </c>
      <c r="C200" s="322" t="s">
        <v>3</v>
      </c>
      <c r="D200" s="321" t="s">
        <v>8188</v>
      </c>
      <c r="E200" s="321" t="s">
        <v>8212</v>
      </c>
      <c r="F200" s="324">
        <v>13410.9864</v>
      </c>
      <c r="G200" s="324">
        <v>1</v>
      </c>
      <c r="H200" s="321">
        <v>321</v>
      </c>
      <c r="I200" s="321" t="s">
        <v>688</v>
      </c>
      <c r="J200" s="321" t="s">
        <v>6351</v>
      </c>
      <c r="K200" s="321">
        <v>31111</v>
      </c>
      <c r="L200" s="321">
        <v>100</v>
      </c>
      <c r="M200" s="321"/>
      <c r="N200" s="321" t="s">
        <v>3021</v>
      </c>
      <c r="O200" s="321" t="s">
        <v>2584</v>
      </c>
      <c r="P200" s="325" t="s">
        <v>2584</v>
      </c>
      <c r="Q200" s="326" t="s">
        <v>518</v>
      </c>
      <c r="R200" s="325" t="s">
        <v>7478</v>
      </c>
      <c r="S200" s="326" t="s">
        <v>3286</v>
      </c>
      <c r="T200" s="327"/>
      <c r="U200" s="327" t="s">
        <v>6876</v>
      </c>
      <c r="V200" s="325" t="s">
        <v>6750</v>
      </c>
      <c r="W200" s="321"/>
    </row>
    <row r="201" spans="1:23" hidden="1">
      <c r="A201" s="254" t="s">
        <v>3212</v>
      </c>
      <c r="B201" s="254" t="s">
        <v>3263</v>
      </c>
      <c r="C201" s="309" t="s">
        <v>3</v>
      </c>
      <c r="D201" s="254" t="s">
        <v>8237</v>
      </c>
      <c r="E201" s="254" t="s">
        <v>8213</v>
      </c>
      <c r="F201" s="311">
        <v>187506.48</v>
      </c>
      <c r="G201" s="311">
        <v>1</v>
      </c>
      <c r="H201" s="254">
        <v>271</v>
      </c>
      <c r="I201" s="254" t="s">
        <v>688</v>
      </c>
      <c r="J201" s="254" t="s">
        <v>6351</v>
      </c>
      <c r="K201" s="254">
        <v>31111</v>
      </c>
      <c r="L201" s="254">
        <v>100</v>
      </c>
      <c r="M201" s="254"/>
      <c r="N201" s="254" t="s">
        <v>3021</v>
      </c>
      <c r="O201" s="254" t="s">
        <v>2584</v>
      </c>
      <c r="P201" s="312" t="s">
        <v>2584</v>
      </c>
      <c r="Q201" s="313" t="s">
        <v>518</v>
      </c>
      <c r="R201" s="312" t="s">
        <v>6626</v>
      </c>
      <c r="S201" s="313" t="s">
        <v>3263</v>
      </c>
      <c r="T201" s="334"/>
      <c r="U201" s="314" t="s">
        <v>6871</v>
      </c>
      <c r="V201" s="312" t="s">
        <v>6750</v>
      </c>
      <c r="W201" s="254"/>
    </row>
    <row r="202" spans="1:23" hidden="1">
      <c r="A202" s="254" t="s">
        <v>3646</v>
      </c>
      <c r="B202" s="254" t="s">
        <v>7816</v>
      </c>
      <c r="C202" s="309" t="s">
        <v>3</v>
      </c>
      <c r="D202" s="254" t="s">
        <v>8237</v>
      </c>
      <c r="E202" s="254" t="s">
        <v>8213</v>
      </c>
      <c r="F202" s="311">
        <v>11250</v>
      </c>
      <c r="G202" s="311">
        <v>1</v>
      </c>
      <c r="H202" s="254">
        <v>271</v>
      </c>
      <c r="I202" s="254" t="s">
        <v>688</v>
      </c>
      <c r="J202" s="254" t="s">
        <v>6351</v>
      </c>
      <c r="K202" s="254">
        <v>31111</v>
      </c>
      <c r="L202" s="254">
        <v>100</v>
      </c>
      <c r="M202" s="254"/>
      <c r="N202" s="254" t="s">
        <v>3021</v>
      </c>
      <c r="O202" s="254" t="s">
        <v>2584</v>
      </c>
      <c r="P202" s="312" t="s">
        <v>2584</v>
      </c>
      <c r="Q202" s="313" t="s">
        <v>518</v>
      </c>
      <c r="R202" s="312" t="s">
        <v>6630</v>
      </c>
      <c r="S202" s="313" t="s">
        <v>3271</v>
      </c>
      <c r="T202" s="334"/>
      <c r="U202" s="314" t="s">
        <v>6872</v>
      </c>
      <c r="V202" s="312" t="s">
        <v>6750</v>
      </c>
      <c r="W202" s="254"/>
    </row>
    <row r="203" spans="1:23" s="215" customFormat="1" hidden="1">
      <c r="A203" s="321" t="s">
        <v>3787</v>
      </c>
      <c r="B203" s="321" t="s">
        <v>3286</v>
      </c>
      <c r="C203" s="322" t="s">
        <v>3</v>
      </c>
      <c r="D203" s="321" t="s">
        <v>8237</v>
      </c>
      <c r="E203" s="321" t="s">
        <v>8213</v>
      </c>
      <c r="F203" s="324">
        <v>5625.1944000000003</v>
      </c>
      <c r="G203" s="324">
        <v>1</v>
      </c>
      <c r="H203" s="321">
        <v>271</v>
      </c>
      <c r="I203" s="321" t="s">
        <v>688</v>
      </c>
      <c r="J203" s="321" t="s">
        <v>6351</v>
      </c>
      <c r="K203" s="321">
        <v>31111</v>
      </c>
      <c r="L203" s="321">
        <v>100</v>
      </c>
      <c r="M203" s="321"/>
      <c r="N203" s="321" t="s">
        <v>3021</v>
      </c>
      <c r="O203" s="321" t="s">
        <v>2584</v>
      </c>
      <c r="P203" s="325" t="s">
        <v>2584</v>
      </c>
      <c r="Q203" s="326" t="s">
        <v>518</v>
      </c>
      <c r="R203" s="325" t="s">
        <v>7478</v>
      </c>
      <c r="S203" s="326" t="s">
        <v>3286</v>
      </c>
      <c r="T203" s="327"/>
      <c r="U203" s="327" t="s">
        <v>6876</v>
      </c>
      <c r="V203" s="325" t="s">
        <v>6750</v>
      </c>
      <c r="W203" s="321"/>
    </row>
    <row r="204" spans="1:23" hidden="1">
      <c r="A204" s="254" t="s">
        <v>3212</v>
      </c>
      <c r="B204" s="254" t="s">
        <v>3263</v>
      </c>
      <c r="C204" s="309" t="s">
        <v>3</v>
      </c>
      <c r="D204" s="254" t="s">
        <v>6991</v>
      </c>
      <c r="E204" s="254" t="s">
        <v>8214</v>
      </c>
      <c r="F204" s="311">
        <v>435032.88</v>
      </c>
      <c r="G204" s="311">
        <v>1</v>
      </c>
      <c r="H204" s="254">
        <v>242</v>
      </c>
      <c r="I204" s="254" t="s">
        <v>688</v>
      </c>
      <c r="J204" s="254" t="s">
        <v>6351</v>
      </c>
      <c r="K204" s="254">
        <v>31111</v>
      </c>
      <c r="L204" s="254">
        <v>100</v>
      </c>
      <c r="M204" s="254"/>
      <c r="N204" s="254" t="s">
        <v>3021</v>
      </c>
      <c r="O204" s="254" t="s">
        <v>2584</v>
      </c>
      <c r="P204" s="312" t="s">
        <v>2584</v>
      </c>
      <c r="Q204" s="313" t="s">
        <v>518</v>
      </c>
      <c r="R204" s="312" t="s">
        <v>6626</v>
      </c>
      <c r="S204" s="313" t="s">
        <v>3263</v>
      </c>
      <c r="T204" s="334"/>
      <c r="U204" s="314" t="s">
        <v>6871</v>
      </c>
      <c r="V204" s="312" t="s">
        <v>6750</v>
      </c>
      <c r="W204" s="254"/>
    </row>
    <row r="205" spans="1:23" hidden="1">
      <c r="A205" s="254" t="s">
        <v>3646</v>
      </c>
      <c r="B205" s="254" t="s">
        <v>7816</v>
      </c>
      <c r="C205" s="309" t="s">
        <v>3</v>
      </c>
      <c r="D205" s="254" t="s">
        <v>6991</v>
      </c>
      <c r="E205" s="254" t="s">
        <v>8214</v>
      </c>
      <c r="F205" s="311">
        <v>25500</v>
      </c>
      <c r="G205" s="311">
        <v>1</v>
      </c>
      <c r="H205" s="254">
        <v>242</v>
      </c>
      <c r="I205" s="254" t="s">
        <v>688</v>
      </c>
      <c r="J205" s="254" t="s">
        <v>6351</v>
      </c>
      <c r="K205" s="254">
        <v>31111</v>
      </c>
      <c r="L205" s="254">
        <v>100</v>
      </c>
      <c r="M205" s="254"/>
      <c r="N205" s="254" t="s">
        <v>3021</v>
      </c>
      <c r="O205" s="254" t="s">
        <v>2584</v>
      </c>
      <c r="P205" s="312" t="s">
        <v>2584</v>
      </c>
      <c r="Q205" s="313" t="s">
        <v>518</v>
      </c>
      <c r="R205" s="312" t="s">
        <v>6630</v>
      </c>
      <c r="S205" s="313" t="s">
        <v>3271</v>
      </c>
      <c r="T205" s="334"/>
      <c r="U205" s="314" t="s">
        <v>6872</v>
      </c>
      <c r="V205" s="312" t="s">
        <v>6750</v>
      </c>
      <c r="W205" s="254"/>
    </row>
    <row r="206" spans="1:23" s="215" customFormat="1" hidden="1">
      <c r="A206" s="321" t="s">
        <v>3787</v>
      </c>
      <c r="B206" s="321" t="s">
        <v>3286</v>
      </c>
      <c r="C206" s="322" t="s">
        <v>3</v>
      </c>
      <c r="D206" s="321" t="s">
        <v>6991</v>
      </c>
      <c r="E206" s="321" t="s">
        <v>8214</v>
      </c>
      <c r="F206" s="324">
        <v>13050.9864</v>
      </c>
      <c r="G206" s="324">
        <v>1</v>
      </c>
      <c r="H206" s="321">
        <v>242</v>
      </c>
      <c r="I206" s="321" t="s">
        <v>688</v>
      </c>
      <c r="J206" s="321" t="s">
        <v>6351</v>
      </c>
      <c r="K206" s="321">
        <v>31111</v>
      </c>
      <c r="L206" s="321">
        <v>100</v>
      </c>
      <c r="M206" s="321"/>
      <c r="N206" s="321" t="s">
        <v>3021</v>
      </c>
      <c r="O206" s="321" t="s">
        <v>2584</v>
      </c>
      <c r="P206" s="325" t="s">
        <v>2584</v>
      </c>
      <c r="Q206" s="326" t="s">
        <v>518</v>
      </c>
      <c r="R206" s="325" t="s">
        <v>7478</v>
      </c>
      <c r="S206" s="326" t="s">
        <v>3286</v>
      </c>
      <c r="T206" s="327"/>
      <c r="U206" s="327" t="s">
        <v>6876</v>
      </c>
      <c r="V206" s="325" t="s">
        <v>6750</v>
      </c>
      <c r="W206" s="321"/>
    </row>
    <row r="207" spans="1:23" hidden="1">
      <c r="A207" s="254" t="s">
        <v>3212</v>
      </c>
      <c r="B207" s="254" t="s">
        <v>3263</v>
      </c>
      <c r="C207" s="309" t="s">
        <v>3</v>
      </c>
      <c r="D207" s="254" t="s">
        <v>8238</v>
      </c>
      <c r="E207" s="254" t="s">
        <v>8215</v>
      </c>
      <c r="F207" s="311">
        <v>363032.88</v>
      </c>
      <c r="G207" s="311">
        <v>1</v>
      </c>
      <c r="H207" s="254">
        <v>231</v>
      </c>
      <c r="I207" s="254" t="s">
        <v>688</v>
      </c>
      <c r="J207" s="254" t="s">
        <v>6351</v>
      </c>
      <c r="K207" s="254">
        <v>31111</v>
      </c>
      <c r="L207" s="254">
        <v>100</v>
      </c>
      <c r="M207" s="254"/>
      <c r="N207" s="254" t="s">
        <v>3021</v>
      </c>
      <c r="O207" s="254" t="s">
        <v>2584</v>
      </c>
      <c r="P207" s="312" t="s">
        <v>2584</v>
      </c>
      <c r="Q207" s="313" t="s">
        <v>518</v>
      </c>
      <c r="R207" s="312" t="s">
        <v>6626</v>
      </c>
      <c r="S207" s="313" t="s">
        <v>3263</v>
      </c>
      <c r="T207" s="334"/>
      <c r="U207" s="314" t="s">
        <v>6871</v>
      </c>
      <c r="V207" s="312" t="s">
        <v>6750</v>
      </c>
      <c r="W207" s="254"/>
    </row>
    <row r="208" spans="1:23" hidden="1">
      <c r="A208" s="254" t="s">
        <v>3646</v>
      </c>
      <c r="B208" s="254" t="s">
        <v>7816</v>
      </c>
      <c r="C208" s="309" t="s">
        <v>3</v>
      </c>
      <c r="D208" s="254" t="s">
        <v>8238</v>
      </c>
      <c r="E208" s="254" t="s">
        <v>8215</v>
      </c>
      <c r="F208" s="311">
        <v>21000</v>
      </c>
      <c r="G208" s="311">
        <v>1</v>
      </c>
      <c r="H208" s="254">
        <v>231</v>
      </c>
      <c r="I208" s="254" t="s">
        <v>688</v>
      </c>
      <c r="J208" s="254" t="s">
        <v>6351</v>
      </c>
      <c r="K208" s="254">
        <v>31111</v>
      </c>
      <c r="L208" s="254">
        <v>100</v>
      </c>
      <c r="M208" s="254"/>
      <c r="N208" s="254" t="s">
        <v>3021</v>
      </c>
      <c r="O208" s="254" t="s">
        <v>2584</v>
      </c>
      <c r="P208" s="312" t="s">
        <v>2584</v>
      </c>
      <c r="Q208" s="313" t="s">
        <v>518</v>
      </c>
      <c r="R208" s="312" t="s">
        <v>6630</v>
      </c>
      <c r="S208" s="313" t="s">
        <v>3271</v>
      </c>
      <c r="T208" s="334"/>
      <c r="U208" s="314" t="s">
        <v>6872</v>
      </c>
      <c r="V208" s="312" t="s">
        <v>6750</v>
      </c>
      <c r="W208" s="254"/>
    </row>
    <row r="209" spans="1:23" s="215" customFormat="1" hidden="1">
      <c r="A209" s="321" t="s">
        <v>3787</v>
      </c>
      <c r="B209" s="321" t="s">
        <v>3286</v>
      </c>
      <c r="C209" s="322" t="s">
        <v>3</v>
      </c>
      <c r="D209" s="321" t="s">
        <v>8238</v>
      </c>
      <c r="E209" s="321" t="s">
        <v>8215</v>
      </c>
      <c r="F209" s="324">
        <v>10890.9864</v>
      </c>
      <c r="G209" s="324">
        <v>1</v>
      </c>
      <c r="H209" s="321">
        <v>231</v>
      </c>
      <c r="I209" s="321" t="s">
        <v>688</v>
      </c>
      <c r="J209" s="321" t="s">
        <v>6351</v>
      </c>
      <c r="K209" s="321">
        <v>31111</v>
      </c>
      <c r="L209" s="321">
        <v>100</v>
      </c>
      <c r="M209" s="321"/>
      <c r="N209" s="321" t="s">
        <v>3021</v>
      </c>
      <c r="O209" s="321" t="s">
        <v>2584</v>
      </c>
      <c r="P209" s="325" t="s">
        <v>2584</v>
      </c>
      <c r="Q209" s="326" t="s">
        <v>518</v>
      </c>
      <c r="R209" s="325" t="s">
        <v>7478</v>
      </c>
      <c r="S209" s="326" t="s">
        <v>3286</v>
      </c>
      <c r="T209" s="327"/>
      <c r="U209" s="327" t="s">
        <v>6876</v>
      </c>
      <c r="V209" s="325" t="s">
        <v>6750</v>
      </c>
      <c r="W209" s="321"/>
    </row>
    <row r="210" spans="1:23" hidden="1">
      <c r="A210" s="254" t="s">
        <v>3212</v>
      </c>
      <c r="B210" s="254" t="s">
        <v>3263</v>
      </c>
      <c r="C210" s="309" t="s">
        <v>3</v>
      </c>
      <c r="D210" s="254" t="s">
        <v>6992</v>
      </c>
      <c r="E210" s="254" t="s">
        <v>8216</v>
      </c>
      <c r="F210" s="311">
        <v>159060.24</v>
      </c>
      <c r="G210" s="311">
        <v>1</v>
      </c>
      <c r="H210" s="254">
        <v>271</v>
      </c>
      <c r="I210" s="254" t="s">
        <v>688</v>
      </c>
      <c r="J210" s="254" t="s">
        <v>6351</v>
      </c>
      <c r="K210" s="254">
        <v>31111</v>
      </c>
      <c r="L210" s="254">
        <v>100</v>
      </c>
      <c r="M210" s="254"/>
      <c r="N210" s="254" t="s">
        <v>3021</v>
      </c>
      <c r="O210" s="254" t="s">
        <v>2584</v>
      </c>
      <c r="P210" s="312" t="s">
        <v>2584</v>
      </c>
      <c r="Q210" s="313" t="s">
        <v>518</v>
      </c>
      <c r="R210" s="312" t="s">
        <v>6626</v>
      </c>
      <c r="S210" s="313" t="s">
        <v>3263</v>
      </c>
      <c r="T210" s="334"/>
      <c r="U210" s="314" t="s">
        <v>6871</v>
      </c>
      <c r="V210" s="312" t="s">
        <v>6750</v>
      </c>
      <c r="W210" s="254"/>
    </row>
    <row r="211" spans="1:23" hidden="1">
      <c r="A211" s="254" t="s">
        <v>3646</v>
      </c>
      <c r="B211" s="254" t="s">
        <v>7816</v>
      </c>
      <c r="C211" s="309" t="s">
        <v>3</v>
      </c>
      <c r="D211" s="254" t="s">
        <v>6992</v>
      </c>
      <c r="E211" s="254" t="s">
        <v>8216</v>
      </c>
      <c r="F211" s="311">
        <v>9000</v>
      </c>
      <c r="G211" s="311">
        <v>1</v>
      </c>
      <c r="H211" s="254">
        <v>271</v>
      </c>
      <c r="I211" s="254" t="s">
        <v>688</v>
      </c>
      <c r="J211" s="254" t="s">
        <v>6351</v>
      </c>
      <c r="K211" s="254">
        <v>31111</v>
      </c>
      <c r="L211" s="254">
        <v>100</v>
      </c>
      <c r="M211" s="254"/>
      <c r="N211" s="254" t="s">
        <v>3021</v>
      </c>
      <c r="O211" s="254" t="s">
        <v>2584</v>
      </c>
      <c r="P211" s="312" t="s">
        <v>2584</v>
      </c>
      <c r="Q211" s="313" t="s">
        <v>518</v>
      </c>
      <c r="R211" s="312" t="s">
        <v>6630</v>
      </c>
      <c r="S211" s="313" t="s">
        <v>3271</v>
      </c>
      <c r="T211" s="334"/>
      <c r="U211" s="314" t="s">
        <v>6872</v>
      </c>
      <c r="V211" s="312" t="s">
        <v>6750</v>
      </c>
      <c r="W211" s="254"/>
    </row>
    <row r="212" spans="1:23" s="215" customFormat="1" hidden="1">
      <c r="A212" s="321" t="s">
        <v>3787</v>
      </c>
      <c r="B212" s="321" t="s">
        <v>3286</v>
      </c>
      <c r="C212" s="322" t="s">
        <v>3</v>
      </c>
      <c r="D212" s="321" t="s">
        <v>6992</v>
      </c>
      <c r="E212" s="321" t="s">
        <v>8216</v>
      </c>
      <c r="F212" s="324">
        <v>4771.8071999999993</v>
      </c>
      <c r="G212" s="324">
        <v>1</v>
      </c>
      <c r="H212" s="321">
        <v>271</v>
      </c>
      <c r="I212" s="321" t="s">
        <v>688</v>
      </c>
      <c r="J212" s="321" t="s">
        <v>6351</v>
      </c>
      <c r="K212" s="321">
        <v>31111</v>
      </c>
      <c r="L212" s="321">
        <v>100</v>
      </c>
      <c r="M212" s="321"/>
      <c r="N212" s="321" t="s">
        <v>3021</v>
      </c>
      <c r="O212" s="321" t="s">
        <v>2584</v>
      </c>
      <c r="P212" s="325" t="s">
        <v>2584</v>
      </c>
      <c r="Q212" s="326" t="s">
        <v>518</v>
      </c>
      <c r="R212" s="325" t="s">
        <v>7478</v>
      </c>
      <c r="S212" s="326" t="s">
        <v>3286</v>
      </c>
      <c r="T212" s="327"/>
      <c r="U212" s="327" t="s">
        <v>6876</v>
      </c>
      <c r="V212" s="325" t="s">
        <v>6750</v>
      </c>
      <c r="W212" s="321"/>
    </row>
    <row r="213" spans="1:23" hidden="1">
      <c r="A213" s="254" t="s">
        <v>3212</v>
      </c>
      <c r="B213" s="254" t="s">
        <v>3263</v>
      </c>
      <c r="C213" s="309" t="s">
        <v>3</v>
      </c>
      <c r="D213" s="254" t="s">
        <v>8239</v>
      </c>
      <c r="E213" s="254" t="s">
        <v>8200</v>
      </c>
      <c r="F213" s="311">
        <v>591700.56000000006</v>
      </c>
      <c r="G213" s="311">
        <v>1</v>
      </c>
      <c r="H213" s="254">
        <v>242</v>
      </c>
      <c r="I213" s="254" t="s">
        <v>688</v>
      </c>
      <c r="J213" s="254" t="s">
        <v>6351</v>
      </c>
      <c r="K213" s="254">
        <v>31111</v>
      </c>
      <c r="L213" s="254">
        <v>100</v>
      </c>
      <c r="M213" s="254"/>
      <c r="N213" s="254" t="s">
        <v>3021</v>
      </c>
      <c r="O213" s="254" t="s">
        <v>2584</v>
      </c>
      <c r="P213" s="312" t="s">
        <v>2584</v>
      </c>
      <c r="Q213" s="313" t="s">
        <v>518</v>
      </c>
      <c r="R213" s="312" t="s">
        <v>6626</v>
      </c>
      <c r="S213" s="313" t="s">
        <v>3263</v>
      </c>
      <c r="T213" s="334"/>
      <c r="U213" s="314" t="s">
        <v>6871</v>
      </c>
      <c r="V213" s="312" t="s">
        <v>6750</v>
      </c>
      <c r="W213" s="254"/>
    </row>
    <row r="214" spans="1:23" hidden="1">
      <c r="A214" s="254" t="s">
        <v>3646</v>
      </c>
      <c r="B214" s="254" t="s">
        <v>7816</v>
      </c>
      <c r="C214" s="309" t="s">
        <v>3</v>
      </c>
      <c r="D214" s="254" t="s">
        <v>8239</v>
      </c>
      <c r="E214" s="254" t="s">
        <v>8200</v>
      </c>
      <c r="F214" s="311">
        <v>35250</v>
      </c>
      <c r="G214" s="311">
        <v>1</v>
      </c>
      <c r="H214" s="254">
        <v>242</v>
      </c>
      <c r="I214" s="254" t="s">
        <v>688</v>
      </c>
      <c r="J214" s="254" t="s">
        <v>6351</v>
      </c>
      <c r="K214" s="254">
        <v>31111</v>
      </c>
      <c r="L214" s="254">
        <v>100</v>
      </c>
      <c r="M214" s="254"/>
      <c r="N214" s="254" t="s">
        <v>3021</v>
      </c>
      <c r="O214" s="254" t="s">
        <v>2584</v>
      </c>
      <c r="P214" s="312" t="s">
        <v>2584</v>
      </c>
      <c r="Q214" s="313" t="s">
        <v>518</v>
      </c>
      <c r="R214" s="312" t="s">
        <v>6630</v>
      </c>
      <c r="S214" s="313" t="s">
        <v>3271</v>
      </c>
      <c r="T214" s="334"/>
      <c r="U214" s="314" t="s">
        <v>6872</v>
      </c>
      <c r="V214" s="312" t="s">
        <v>6750</v>
      </c>
      <c r="W214" s="254"/>
    </row>
    <row r="215" spans="1:23" s="215" customFormat="1" hidden="1">
      <c r="A215" s="321" t="s">
        <v>3787</v>
      </c>
      <c r="B215" s="321" t="s">
        <v>3286</v>
      </c>
      <c r="C215" s="322" t="s">
        <v>3</v>
      </c>
      <c r="D215" s="321" t="s">
        <v>8239</v>
      </c>
      <c r="E215" s="321" t="s">
        <v>8200</v>
      </c>
      <c r="F215" s="324">
        <v>17751.016799999998</v>
      </c>
      <c r="G215" s="324">
        <v>1</v>
      </c>
      <c r="H215" s="321">
        <v>242</v>
      </c>
      <c r="I215" s="321" t="s">
        <v>688</v>
      </c>
      <c r="J215" s="321" t="s">
        <v>6351</v>
      </c>
      <c r="K215" s="321">
        <v>31111</v>
      </c>
      <c r="L215" s="321">
        <v>100</v>
      </c>
      <c r="M215" s="321"/>
      <c r="N215" s="321" t="s">
        <v>3021</v>
      </c>
      <c r="O215" s="321" t="s">
        <v>2584</v>
      </c>
      <c r="P215" s="325" t="s">
        <v>2584</v>
      </c>
      <c r="Q215" s="326" t="s">
        <v>518</v>
      </c>
      <c r="R215" s="325" t="s">
        <v>7478</v>
      </c>
      <c r="S215" s="326" t="s">
        <v>3286</v>
      </c>
      <c r="T215" s="327"/>
      <c r="U215" s="327" t="s">
        <v>6876</v>
      </c>
      <c r="V215" s="325" t="s">
        <v>6750</v>
      </c>
      <c r="W215" s="321"/>
    </row>
    <row r="216" spans="1:23" hidden="1">
      <c r="A216" s="254" t="s">
        <v>3212</v>
      </c>
      <c r="B216" s="254" t="s">
        <v>3263</v>
      </c>
      <c r="C216" s="309" t="s">
        <v>3</v>
      </c>
      <c r="D216" s="254" t="s">
        <v>8240</v>
      </c>
      <c r="E216" s="254" t="s">
        <v>8199</v>
      </c>
      <c r="F216" s="311">
        <v>439200</v>
      </c>
      <c r="G216" s="311">
        <v>1</v>
      </c>
      <c r="H216" s="254">
        <v>241</v>
      </c>
      <c r="I216" s="254" t="s">
        <v>688</v>
      </c>
      <c r="J216" s="254" t="s">
        <v>6351</v>
      </c>
      <c r="K216" s="254">
        <v>31111</v>
      </c>
      <c r="L216" s="254">
        <v>100</v>
      </c>
      <c r="M216" s="254"/>
      <c r="N216" s="254" t="s">
        <v>3021</v>
      </c>
      <c r="O216" s="254" t="s">
        <v>2584</v>
      </c>
      <c r="P216" s="312" t="s">
        <v>2584</v>
      </c>
      <c r="Q216" s="313" t="s">
        <v>518</v>
      </c>
      <c r="R216" s="312" t="s">
        <v>6626</v>
      </c>
      <c r="S216" s="313" t="s">
        <v>3263</v>
      </c>
      <c r="T216" s="334"/>
      <c r="U216" s="314" t="s">
        <v>6871</v>
      </c>
      <c r="V216" s="312" t="s">
        <v>6750</v>
      </c>
      <c r="W216" s="254"/>
    </row>
    <row r="217" spans="1:23" hidden="1">
      <c r="A217" s="254" t="s">
        <v>3646</v>
      </c>
      <c r="B217" s="254" t="s">
        <v>7816</v>
      </c>
      <c r="C217" s="309" t="s">
        <v>3</v>
      </c>
      <c r="D217" s="254" t="s">
        <v>8240</v>
      </c>
      <c r="E217" s="254" t="s">
        <v>8199</v>
      </c>
      <c r="F217" s="311">
        <v>27450</v>
      </c>
      <c r="G217" s="311">
        <v>1</v>
      </c>
      <c r="H217" s="254">
        <v>241</v>
      </c>
      <c r="I217" s="254" t="s">
        <v>688</v>
      </c>
      <c r="J217" s="254" t="s">
        <v>6351</v>
      </c>
      <c r="K217" s="254">
        <v>31111</v>
      </c>
      <c r="L217" s="254">
        <v>100</v>
      </c>
      <c r="M217" s="254"/>
      <c r="N217" s="254" t="s">
        <v>3021</v>
      </c>
      <c r="O217" s="254" t="s">
        <v>2584</v>
      </c>
      <c r="P217" s="312" t="s">
        <v>2584</v>
      </c>
      <c r="Q217" s="313" t="s">
        <v>518</v>
      </c>
      <c r="R217" s="312" t="s">
        <v>6630</v>
      </c>
      <c r="S217" s="313" t="s">
        <v>3271</v>
      </c>
      <c r="T217" s="334"/>
      <c r="U217" s="314" t="s">
        <v>6872</v>
      </c>
      <c r="V217" s="312" t="s">
        <v>6750</v>
      </c>
      <c r="W217" s="254"/>
    </row>
    <row r="218" spans="1:23" s="215" customFormat="1" hidden="1">
      <c r="A218" s="321" t="s">
        <v>3787</v>
      </c>
      <c r="B218" s="321" t="s">
        <v>3286</v>
      </c>
      <c r="C218" s="322" t="s">
        <v>3</v>
      </c>
      <c r="D218" s="321" t="s">
        <v>8240</v>
      </c>
      <c r="E218" s="321" t="s">
        <v>8199</v>
      </c>
      <c r="F218" s="324">
        <v>13176</v>
      </c>
      <c r="G218" s="324">
        <v>1</v>
      </c>
      <c r="H218" s="321">
        <v>241</v>
      </c>
      <c r="I218" s="321" t="s">
        <v>688</v>
      </c>
      <c r="J218" s="321" t="s">
        <v>6351</v>
      </c>
      <c r="K218" s="321">
        <v>31111</v>
      </c>
      <c r="L218" s="321">
        <v>100</v>
      </c>
      <c r="M218" s="321"/>
      <c r="N218" s="321" t="s">
        <v>3021</v>
      </c>
      <c r="O218" s="321" t="s">
        <v>2584</v>
      </c>
      <c r="P218" s="325" t="s">
        <v>2584</v>
      </c>
      <c r="Q218" s="326" t="s">
        <v>518</v>
      </c>
      <c r="R218" s="325" t="s">
        <v>7478</v>
      </c>
      <c r="S218" s="326" t="s">
        <v>3286</v>
      </c>
      <c r="T218" s="327"/>
      <c r="U218" s="327" t="s">
        <v>6876</v>
      </c>
      <c r="V218" s="325" t="s">
        <v>6750</v>
      </c>
      <c r="W218" s="321"/>
    </row>
    <row r="219" spans="1:23" hidden="1">
      <c r="A219" s="254" t="s">
        <v>3212</v>
      </c>
      <c r="B219" s="254" t="s">
        <v>3263</v>
      </c>
      <c r="C219" s="309" t="s">
        <v>3</v>
      </c>
      <c r="D219" s="254" t="s">
        <v>6989</v>
      </c>
      <c r="E219" s="254" t="s">
        <v>8217</v>
      </c>
      <c r="F219" s="311">
        <v>259506.48</v>
      </c>
      <c r="G219" s="311">
        <v>1</v>
      </c>
      <c r="H219" s="254">
        <v>185</v>
      </c>
      <c r="I219" s="254" t="s">
        <v>688</v>
      </c>
      <c r="J219" s="254" t="s">
        <v>6351</v>
      </c>
      <c r="K219" s="254">
        <v>31111</v>
      </c>
      <c r="L219" s="254">
        <v>100</v>
      </c>
      <c r="M219" s="254"/>
      <c r="N219" s="254" t="s">
        <v>3021</v>
      </c>
      <c r="O219" s="254" t="s">
        <v>2584</v>
      </c>
      <c r="P219" s="312" t="s">
        <v>2584</v>
      </c>
      <c r="Q219" s="313" t="s">
        <v>518</v>
      </c>
      <c r="R219" s="312" t="s">
        <v>6626</v>
      </c>
      <c r="S219" s="313" t="s">
        <v>3263</v>
      </c>
      <c r="T219" s="334"/>
      <c r="U219" s="314" t="s">
        <v>6871</v>
      </c>
      <c r="V219" s="312" t="s">
        <v>6750</v>
      </c>
      <c r="W219" s="254"/>
    </row>
    <row r="220" spans="1:23" hidden="1">
      <c r="A220" s="254" t="s">
        <v>3646</v>
      </c>
      <c r="B220" s="254" t="s">
        <v>7816</v>
      </c>
      <c r="C220" s="309" t="s">
        <v>3</v>
      </c>
      <c r="D220" s="254" t="s">
        <v>6989</v>
      </c>
      <c r="E220" s="254" t="s">
        <v>8217</v>
      </c>
      <c r="F220" s="311">
        <v>15750</v>
      </c>
      <c r="G220" s="311">
        <v>1</v>
      </c>
      <c r="H220" s="254">
        <v>185</v>
      </c>
      <c r="I220" s="254" t="s">
        <v>688</v>
      </c>
      <c r="J220" s="254" t="s">
        <v>6351</v>
      </c>
      <c r="K220" s="254">
        <v>31111</v>
      </c>
      <c r="L220" s="254">
        <v>100</v>
      </c>
      <c r="M220" s="254"/>
      <c r="N220" s="254" t="s">
        <v>3021</v>
      </c>
      <c r="O220" s="254" t="s">
        <v>2584</v>
      </c>
      <c r="P220" s="312" t="s">
        <v>2584</v>
      </c>
      <c r="Q220" s="313" t="s">
        <v>518</v>
      </c>
      <c r="R220" s="312" t="s">
        <v>6630</v>
      </c>
      <c r="S220" s="313" t="s">
        <v>3271</v>
      </c>
      <c r="T220" s="334"/>
      <c r="U220" s="314" t="s">
        <v>6872</v>
      </c>
      <c r="V220" s="312" t="s">
        <v>6750</v>
      </c>
      <c r="W220" s="254"/>
    </row>
    <row r="221" spans="1:23" s="215" customFormat="1" hidden="1">
      <c r="A221" s="321" t="s">
        <v>3787</v>
      </c>
      <c r="B221" s="321" t="s">
        <v>3286</v>
      </c>
      <c r="C221" s="322" t="s">
        <v>3</v>
      </c>
      <c r="D221" s="321" t="s">
        <v>6989</v>
      </c>
      <c r="E221" s="321" t="s">
        <v>8217</v>
      </c>
      <c r="F221" s="324">
        <v>7785.1944000000003</v>
      </c>
      <c r="G221" s="324">
        <v>1</v>
      </c>
      <c r="H221" s="321">
        <v>185</v>
      </c>
      <c r="I221" s="321" t="s">
        <v>688</v>
      </c>
      <c r="J221" s="321" t="s">
        <v>6351</v>
      </c>
      <c r="K221" s="321">
        <v>31111</v>
      </c>
      <c r="L221" s="321">
        <v>100</v>
      </c>
      <c r="M221" s="321"/>
      <c r="N221" s="321" t="s">
        <v>3021</v>
      </c>
      <c r="O221" s="321" t="s">
        <v>2584</v>
      </c>
      <c r="P221" s="325" t="s">
        <v>2584</v>
      </c>
      <c r="Q221" s="326" t="s">
        <v>518</v>
      </c>
      <c r="R221" s="325" t="s">
        <v>7478</v>
      </c>
      <c r="S221" s="326" t="s">
        <v>3286</v>
      </c>
      <c r="T221" s="327"/>
      <c r="U221" s="327" t="s">
        <v>6876</v>
      </c>
      <c r="V221" s="325" t="s">
        <v>6750</v>
      </c>
      <c r="W221" s="321"/>
    </row>
    <row r="222" spans="1:23" hidden="1">
      <c r="A222" s="254" t="s">
        <v>3212</v>
      </c>
      <c r="B222" s="254" t="s">
        <v>3263</v>
      </c>
      <c r="C222" s="309" t="s">
        <v>3</v>
      </c>
      <c r="D222" s="254" t="s">
        <v>8241</v>
      </c>
      <c r="E222" s="254" t="s">
        <v>8201</v>
      </c>
      <c r="F222" s="311">
        <v>468306.48</v>
      </c>
      <c r="G222" s="311">
        <v>1</v>
      </c>
      <c r="H222" s="254">
        <v>226</v>
      </c>
      <c r="I222" s="254" t="s">
        <v>688</v>
      </c>
      <c r="J222" s="254" t="s">
        <v>6351</v>
      </c>
      <c r="K222" s="254">
        <v>31111</v>
      </c>
      <c r="L222" s="254">
        <v>100</v>
      </c>
      <c r="M222" s="254"/>
      <c r="N222" s="254" t="s">
        <v>3021</v>
      </c>
      <c r="O222" s="254" t="s">
        <v>2584</v>
      </c>
      <c r="P222" s="312" t="s">
        <v>2584</v>
      </c>
      <c r="Q222" s="313" t="s">
        <v>518</v>
      </c>
      <c r="R222" s="312" t="s">
        <v>6626</v>
      </c>
      <c r="S222" s="313" t="s">
        <v>3263</v>
      </c>
      <c r="T222" s="334"/>
      <c r="U222" s="314" t="s">
        <v>6871</v>
      </c>
      <c r="V222" s="312" t="s">
        <v>6750</v>
      </c>
      <c r="W222" s="254"/>
    </row>
    <row r="223" spans="1:23" hidden="1">
      <c r="A223" s="254" t="s">
        <v>3646</v>
      </c>
      <c r="B223" s="254" t="s">
        <v>7816</v>
      </c>
      <c r="C223" s="309" t="s">
        <v>3</v>
      </c>
      <c r="D223" s="254" t="s">
        <v>8241</v>
      </c>
      <c r="E223" s="254" t="s">
        <v>8201</v>
      </c>
      <c r="F223" s="311">
        <v>28800</v>
      </c>
      <c r="G223" s="311">
        <v>1</v>
      </c>
      <c r="H223" s="254">
        <v>226</v>
      </c>
      <c r="I223" s="254" t="s">
        <v>688</v>
      </c>
      <c r="J223" s="254" t="s">
        <v>6351</v>
      </c>
      <c r="K223" s="254">
        <v>31111</v>
      </c>
      <c r="L223" s="254">
        <v>100</v>
      </c>
      <c r="M223" s="254"/>
      <c r="N223" s="254" t="s">
        <v>3021</v>
      </c>
      <c r="O223" s="254" t="s">
        <v>2584</v>
      </c>
      <c r="P223" s="312" t="s">
        <v>2584</v>
      </c>
      <c r="Q223" s="313" t="s">
        <v>518</v>
      </c>
      <c r="R223" s="312" t="s">
        <v>6630</v>
      </c>
      <c r="S223" s="313" t="s">
        <v>3271</v>
      </c>
      <c r="T223" s="334"/>
      <c r="U223" s="314" t="s">
        <v>6872</v>
      </c>
      <c r="V223" s="312" t="s">
        <v>6750</v>
      </c>
      <c r="W223" s="254"/>
    </row>
    <row r="224" spans="1:23" s="215" customFormat="1" hidden="1">
      <c r="A224" s="321" t="s">
        <v>3787</v>
      </c>
      <c r="B224" s="321" t="s">
        <v>3286</v>
      </c>
      <c r="C224" s="322" t="s">
        <v>3</v>
      </c>
      <c r="D224" s="321" t="s">
        <v>8241</v>
      </c>
      <c r="E224" s="321" t="s">
        <v>8201</v>
      </c>
      <c r="F224" s="324">
        <v>14049.1944</v>
      </c>
      <c r="G224" s="324">
        <v>1</v>
      </c>
      <c r="H224" s="321">
        <v>226</v>
      </c>
      <c r="I224" s="321" t="s">
        <v>688</v>
      </c>
      <c r="J224" s="321" t="s">
        <v>6351</v>
      </c>
      <c r="K224" s="321">
        <v>31111</v>
      </c>
      <c r="L224" s="321">
        <v>100</v>
      </c>
      <c r="M224" s="321"/>
      <c r="N224" s="321" t="s">
        <v>3021</v>
      </c>
      <c r="O224" s="321" t="s">
        <v>2584</v>
      </c>
      <c r="P224" s="325" t="s">
        <v>2584</v>
      </c>
      <c r="Q224" s="326" t="s">
        <v>518</v>
      </c>
      <c r="R224" s="325" t="s">
        <v>7478</v>
      </c>
      <c r="S224" s="326" t="s">
        <v>3286</v>
      </c>
      <c r="T224" s="327"/>
      <c r="U224" s="327" t="s">
        <v>6876</v>
      </c>
      <c r="V224" s="325" t="s">
        <v>6750</v>
      </c>
      <c r="W224" s="321"/>
    </row>
    <row r="225" spans="1:23" hidden="1">
      <c r="A225" s="254" t="s">
        <v>3212</v>
      </c>
      <c r="B225" s="254" t="s">
        <v>3263</v>
      </c>
      <c r="C225" s="309" t="s">
        <v>3</v>
      </c>
      <c r="D225" s="254" t="s">
        <v>8242</v>
      </c>
      <c r="E225" s="254" t="s">
        <v>8218</v>
      </c>
      <c r="F225" s="311">
        <v>103506.48000000001</v>
      </c>
      <c r="G225" s="311">
        <v>1</v>
      </c>
      <c r="H225" s="254">
        <v>212</v>
      </c>
      <c r="I225" s="254" t="s">
        <v>688</v>
      </c>
      <c r="J225" s="254" t="s">
        <v>6351</v>
      </c>
      <c r="K225" s="254">
        <v>31111</v>
      </c>
      <c r="L225" s="254">
        <v>100</v>
      </c>
      <c r="M225" s="254"/>
      <c r="N225" s="254" t="s">
        <v>3021</v>
      </c>
      <c r="O225" s="254" t="s">
        <v>2584</v>
      </c>
      <c r="P225" s="312" t="s">
        <v>2584</v>
      </c>
      <c r="Q225" s="313" t="s">
        <v>518</v>
      </c>
      <c r="R225" s="312" t="s">
        <v>6626</v>
      </c>
      <c r="S225" s="313" t="s">
        <v>3263</v>
      </c>
      <c r="T225" s="334"/>
      <c r="U225" s="314" t="s">
        <v>6871</v>
      </c>
      <c r="V225" s="312" t="s">
        <v>6750</v>
      </c>
      <c r="W225" s="254"/>
    </row>
    <row r="226" spans="1:23" hidden="1">
      <c r="A226" s="254" t="s">
        <v>3646</v>
      </c>
      <c r="B226" s="254" t="s">
        <v>7816</v>
      </c>
      <c r="C226" s="309" t="s">
        <v>3</v>
      </c>
      <c r="D226" s="254" t="s">
        <v>8242</v>
      </c>
      <c r="E226" s="254" t="s">
        <v>8218</v>
      </c>
      <c r="F226" s="311">
        <v>6000</v>
      </c>
      <c r="G226" s="311">
        <v>1</v>
      </c>
      <c r="H226" s="254">
        <v>212</v>
      </c>
      <c r="I226" s="254" t="s">
        <v>688</v>
      </c>
      <c r="J226" s="254" t="s">
        <v>6351</v>
      </c>
      <c r="K226" s="254">
        <v>31111</v>
      </c>
      <c r="L226" s="254">
        <v>100</v>
      </c>
      <c r="M226" s="254"/>
      <c r="N226" s="254" t="s">
        <v>3021</v>
      </c>
      <c r="O226" s="254" t="s">
        <v>2584</v>
      </c>
      <c r="P226" s="312" t="s">
        <v>2584</v>
      </c>
      <c r="Q226" s="313" t="s">
        <v>518</v>
      </c>
      <c r="R226" s="312" t="s">
        <v>6630</v>
      </c>
      <c r="S226" s="313" t="s">
        <v>3271</v>
      </c>
      <c r="T226" s="334"/>
      <c r="U226" s="314" t="s">
        <v>6872</v>
      </c>
      <c r="V226" s="312" t="s">
        <v>6750</v>
      </c>
      <c r="W226" s="254"/>
    </row>
    <row r="227" spans="1:23" s="215" customFormat="1" hidden="1">
      <c r="A227" s="321" t="s">
        <v>3787</v>
      </c>
      <c r="B227" s="321" t="s">
        <v>3286</v>
      </c>
      <c r="C227" s="322" t="s">
        <v>3</v>
      </c>
      <c r="D227" s="321" t="s">
        <v>8242</v>
      </c>
      <c r="E227" s="321" t="s">
        <v>8218</v>
      </c>
      <c r="F227" s="324">
        <v>3105.1944000000003</v>
      </c>
      <c r="G227" s="324">
        <v>1</v>
      </c>
      <c r="H227" s="321">
        <v>212</v>
      </c>
      <c r="I227" s="321" t="s">
        <v>688</v>
      </c>
      <c r="J227" s="321" t="s">
        <v>6351</v>
      </c>
      <c r="K227" s="321">
        <v>31111</v>
      </c>
      <c r="L227" s="321">
        <v>100</v>
      </c>
      <c r="M227" s="321"/>
      <c r="N227" s="321" t="s">
        <v>3021</v>
      </c>
      <c r="O227" s="321" t="s">
        <v>2584</v>
      </c>
      <c r="P227" s="325" t="s">
        <v>2584</v>
      </c>
      <c r="Q227" s="326" t="s">
        <v>518</v>
      </c>
      <c r="R227" s="325" t="s">
        <v>7478</v>
      </c>
      <c r="S227" s="326" t="s">
        <v>3286</v>
      </c>
      <c r="T227" s="327"/>
      <c r="U227" s="327" t="s">
        <v>6876</v>
      </c>
      <c r="V227" s="325" t="s">
        <v>6750</v>
      </c>
      <c r="W227" s="321"/>
    </row>
    <row r="228" spans="1:23" hidden="1">
      <c r="A228" s="254" t="s">
        <v>3212</v>
      </c>
      <c r="B228" s="254" t="s">
        <v>3263</v>
      </c>
      <c r="C228" s="309" t="s">
        <v>3</v>
      </c>
      <c r="D228" s="254" t="s">
        <v>8243</v>
      </c>
      <c r="E228" s="254" t="s">
        <v>8219</v>
      </c>
      <c r="F228" s="311">
        <v>207012.96000000002</v>
      </c>
      <c r="G228" s="311">
        <v>1</v>
      </c>
      <c r="H228" s="254">
        <v>137</v>
      </c>
      <c r="I228" s="254" t="s">
        <v>688</v>
      </c>
      <c r="J228" s="254" t="s">
        <v>6351</v>
      </c>
      <c r="K228" s="254">
        <v>31111</v>
      </c>
      <c r="L228" s="254">
        <v>100</v>
      </c>
      <c r="M228" s="254"/>
      <c r="N228" s="254" t="s">
        <v>3021</v>
      </c>
      <c r="O228" s="254" t="s">
        <v>2584</v>
      </c>
      <c r="P228" s="312" t="s">
        <v>2584</v>
      </c>
      <c r="Q228" s="313" t="s">
        <v>518</v>
      </c>
      <c r="R228" s="312" t="s">
        <v>6626</v>
      </c>
      <c r="S228" s="313" t="s">
        <v>3263</v>
      </c>
      <c r="T228" s="334"/>
      <c r="U228" s="314" t="s">
        <v>6871</v>
      </c>
      <c r="V228" s="312" t="s">
        <v>6750</v>
      </c>
      <c r="W228" s="254"/>
    </row>
    <row r="229" spans="1:23" hidden="1">
      <c r="A229" s="254" t="s">
        <v>3646</v>
      </c>
      <c r="B229" s="254" t="s">
        <v>7816</v>
      </c>
      <c r="C229" s="309" t="s">
        <v>3</v>
      </c>
      <c r="D229" s="254" t="s">
        <v>8243</v>
      </c>
      <c r="E229" s="254" t="s">
        <v>8219</v>
      </c>
      <c r="F229" s="311">
        <v>12000</v>
      </c>
      <c r="G229" s="311">
        <v>1</v>
      </c>
      <c r="H229" s="254">
        <v>137</v>
      </c>
      <c r="I229" s="254" t="s">
        <v>688</v>
      </c>
      <c r="J229" s="254" t="s">
        <v>6351</v>
      </c>
      <c r="K229" s="254">
        <v>31111</v>
      </c>
      <c r="L229" s="254">
        <v>100</v>
      </c>
      <c r="M229" s="254"/>
      <c r="N229" s="254" t="s">
        <v>3021</v>
      </c>
      <c r="O229" s="254" t="s">
        <v>2584</v>
      </c>
      <c r="P229" s="312" t="s">
        <v>2584</v>
      </c>
      <c r="Q229" s="313" t="s">
        <v>518</v>
      </c>
      <c r="R229" s="312" t="s">
        <v>6630</v>
      </c>
      <c r="S229" s="313" t="s">
        <v>3271</v>
      </c>
      <c r="T229" s="334"/>
      <c r="U229" s="314" t="s">
        <v>6872</v>
      </c>
      <c r="V229" s="312" t="s">
        <v>6750</v>
      </c>
      <c r="W229" s="254"/>
    </row>
    <row r="230" spans="1:23" s="215" customFormat="1" hidden="1">
      <c r="A230" s="321" t="s">
        <v>3787</v>
      </c>
      <c r="B230" s="321" t="s">
        <v>3286</v>
      </c>
      <c r="C230" s="322" t="s">
        <v>3</v>
      </c>
      <c r="D230" s="321" t="s">
        <v>8243</v>
      </c>
      <c r="E230" s="321" t="s">
        <v>8219</v>
      </c>
      <c r="F230" s="324">
        <v>6210.3888000000006</v>
      </c>
      <c r="G230" s="324">
        <v>1</v>
      </c>
      <c r="H230" s="321">
        <v>137</v>
      </c>
      <c r="I230" s="321" t="s">
        <v>688</v>
      </c>
      <c r="J230" s="321" t="s">
        <v>6351</v>
      </c>
      <c r="K230" s="321">
        <v>31111</v>
      </c>
      <c r="L230" s="321">
        <v>100</v>
      </c>
      <c r="M230" s="321"/>
      <c r="N230" s="321" t="s">
        <v>3021</v>
      </c>
      <c r="O230" s="321" t="s">
        <v>2584</v>
      </c>
      <c r="P230" s="325" t="s">
        <v>2584</v>
      </c>
      <c r="Q230" s="326" t="s">
        <v>518</v>
      </c>
      <c r="R230" s="325" t="s">
        <v>7478</v>
      </c>
      <c r="S230" s="326" t="s">
        <v>3286</v>
      </c>
      <c r="T230" s="327"/>
      <c r="U230" s="327" t="s">
        <v>6876</v>
      </c>
      <c r="V230" s="325" t="s">
        <v>6750</v>
      </c>
      <c r="W230" s="321"/>
    </row>
    <row r="231" spans="1:23" hidden="1">
      <c r="A231" s="254" t="s">
        <v>3212</v>
      </c>
      <c r="B231" s="254" t="s">
        <v>3263</v>
      </c>
      <c r="C231" s="309" t="s">
        <v>3</v>
      </c>
      <c r="D231" s="254" t="s">
        <v>6994</v>
      </c>
      <c r="E231" s="254" t="s">
        <v>8220</v>
      </c>
      <c r="F231" s="311">
        <v>103506.48000000001</v>
      </c>
      <c r="G231" s="311">
        <v>1</v>
      </c>
      <c r="H231" s="254">
        <v>371</v>
      </c>
      <c r="I231" s="254" t="s">
        <v>688</v>
      </c>
      <c r="J231" s="254" t="s">
        <v>6351</v>
      </c>
      <c r="K231" s="254">
        <v>31111</v>
      </c>
      <c r="L231" s="254">
        <v>100</v>
      </c>
      <c r="M231" s="254"/>
      <c r="N231" s="254" t="s">
        <v>3021</v>
      </c>
      <c r="O231" s="254" t="s">
        <v>2584</v>
      </c>
      <c r="P231" s="312" t="s">
        <v>2584</v>
      </c>
      <c r="Q231" s="313" t="s">
        <v>518</v>
      </c>
      <c r="R231" s="312" t="s">
        <v>6626</v>
      </c>
      <c r="S231" s="313" t="s">
        <v>3263</v>
      </c>
      <c r="T231" s="334"/>
      <c r="U231" s="314" t="s">
        <v>6871</v>
      </c>
      <c r="V231" s="312" t="s">
        <v>6750</v>
      </c>
      <c r="W231" s="254"/>
    </row>
    <row r="232" spans="1:23" hidden="1">
      <c r="A232" s="254" t="s">
        <v>3646</v>
      </c>
      <c r="B232" s="254" t="s">
        <v>7816</v>
      </c>
      <c r="C232" s="309" t="s">
        <v>3</v>
      </c>
      <c r="D232" s="254" t="s">
        <v>6994</v>
      </c>
      <c r="E232" s="254" t="s">
        <v>8220</v>
      </c>
      <c r="F232" s="311">
        <v>6000</v>
      </c>
      <c r="G232" s="311">
        <v>1</v>
      </c>
      <c r="H232" s="254">
        <v>371</v>
      </c>
      <c r="I232" s="254" t="s">
        <v>688</v>
      </c>
      <c r="J232" s="254" t="s">
        <v>6351</v>
      </c>
      <c r="K232" s="254">
        <v>31111</v>
      </c>
      <c r="L232" s="254">
        <v>100</v>
      </c>
      <c r="M232" s="254"/>
      <c r="N232" s="254" t="s">
        <v>3021</v>
      </c>
      <c r="O232" s="254" t="s">
        <v>2584</v>
      </c>
      <c r="P232" s="312" t="s">
        <v>2584</v>
      </c>
      <c r="Q232" s="313" t="s">
        <v>518</v>
      </c>
      <c r="R232" s="312" t="s">
        <v>6630</v>
      </c>
      <c r="S232" s="313" t="s">
        <v>3271</v>
      </c>
      <c r="T232" s="334"/>
      <c r="U232" s="314" t="s">
        <v>6872</v>
      </c>
      <c r="V232" s="312" t="s">
        <v>6750</v>
      </c>
      <c r="W232" s="254"/>
    </row>
    <row r="233" spans="1:23" s="215" customFormat="1" hidden="1">
      <c r="A233" s="321" t="s">
        <v>3787</v>
      </c>
      <c r="B233" s="321" t="s">
        <v>3286</v>
      </c>
      <c r="C233" s="322" t="s">
        <v>3</v>
      </c>
      <c r="D233" s="321" t="s">
        <v>6994</v>
      </c>
      <c r="E233" s="321" t="s">
        <v>8220</v>
      </c>
      <c r="F233" s="324">
        <v>3105.1944000000003</v>
      </c>
      <c r="G233" s="324">
        <v>1</v>
      </c>
      <c r="H233" s="321">
        <v>371</v>
      </c>
      <c r="I233" s="321" t="s">
        <v>688</v>
      </c>
      <c r="J233" s="321" t="s">
        <v>6351</v>
      </c>
      <c r="K233" s="321">
        <v>31111</v>
      </c>
      <c r="L233" s="321">
        <v>100</v>
      </c>
      <c r="M233" s="321"/>
      <c r="N233" s="321" t="s">
        <v>3021</v>
      </c>
      <c r="O233" s="321" t="s">
        <v>2584</v>
      </c>
      <c r="P233" s="325" t="s">
        <v>2584</v>
      </c>
      <c r="Q233" s="326" t="s">
        <v>518</v>
      </c>
      <c r="R233" s="325" t="s">
        <v>7478</v>
      </c>
      <c r="S233" s="326" t="s">
        <v>3286</v>
      </c>
      <c r="T233" s="327"/>
      <c r="U233" s="327" t="s">
        <v>6876</v>
      </c>
      <c r="V233" s="325" t="s">
        <v>6750</v>
      </c>
      <c r="W233" s="321"/>
    </row>
    <row r="234" spans="1:23" hidden="1">
      <c r="A234" s="254" t="s">
        <v>3212</v>
      </c>
      <c r="B234" s="254" t="s">
        <v>3263</v>
      </c>
      <c r="C234" s="309" t="s">
        <v>3</v>
      </c>
      <c r="D234" s="254" t="s">
        <v>8244</v>
      </c>
      <c r="E234" s="254" t="s">
        <v>8221</v>
      </c>
      <c r="F234" s="311">
        <v>487506.48</v>
      </c>
      <c r="G234" s="311">
        <v>1</v>
      </c>
      <c r="H234" s="254">
        <v>226</v>
      </c>
      <c r="I234" s="254" t="s">
        <v>688</v>
      </c>
      <c r="J234" s="254" t="s">
        <v>6351</v>
      </c>
      <c r="K234" s="254">
        <v>31111</v>
      </c>
      <c r="L234" s="254">
        <v>100</v>
      </c>
      <c r="M234" s="254"/>
      <c r="N234" s="254" t="s">
        <v>3021</v>
      </c>
      <c r="O234" s="254" t="s">
        <v>2584</v>
      </c>
      <c r="P234" s="312" t="s">
        <v>2584</v>
      </c>
      <c r="Q234" s="313" t="s">
        <v>518</v>
      </c>
      <c r="R234" s="312" t="s">
        <v>6626</v>
      </c>
      <c r="S234" s="313" t="s">
        <v>3263</v>
      </c>
      <c r="T234" s="334"/>
      <c r="U234" s="314" t="s">
        <v>6871</v>
      </c>
      <c r="V234" s="312" t="s">
        <v>6750</v>
      </c>
      <c r="W234" s="254"/>
    </row>
    <row r="235" spans="1:23" hidden="1">
      <c r="A235" s="254" t="s">
        <v>3646</v>
      </c>
      <c r="B235" s="254" t="s">
        <v>7816</v>
      </c>
      <c r="C235" s="309" t="s">
        <v>3</v>
      </c>
      <c r="D235" s="254" t="s">
        <v>8244</v>
      </c>
      <c r="E235" s="254" t="s">
        <v>8221</v>
      </c>
      <c r="F235" s="311">
        <v>30000</v>
      </c>
      <c r="G235" s="311">
        <v>1</v>
      </c>
      <c r="H235" s="254">
        <v>226</v>
      </c>
      <c r="I235" s="254" t="s">
        <v>688</v>
      </c>
      <c r="J235" s="254" t="s">
        <v>6351</v>
      </c>
      <c r="K235" s="254">
        <v>31111</v>
      </c>
      <c r="L235" s="254">
        <v>100</v>
      </c>
      <c r="M235" s="254"/>
      <c r="N235" s="254" t="s">
        <v>3021</v>
      </c>
      <c r="O235" s="254" t="s">
        <v>2584</v>
      </c>
      <c r="P235" s="312" t="s">
        <v>2584</v>
      </c>
      <c r="Q235" s="313" t="s">
        <v>518</v>
      </c>
      <c r="R235" s="312" t="s">
        <v>6630</v>
      </c>
      <c r="S235" s="313" t="s">
        <v>3271</v>
      </c>
      <c r="T235" s="334"/>
      <c r="U235" s="314" t="s">
        <v>6872</v>
      </c>
      <c r="V235" s="312" t="s">
        <v>6750</v>
      </c>
      <c r="W235" s="254"/>
    </row>
    <row r="236" spans="1:23" s="215" customFormat="1" hidden="1">
      <c r="A236" s="321" t="s">
        <v>3787</v>
      </c>
      <c r="B236" s="321" t="s">
        <v>3286</v>
      </c>
      <c r="C236" s="322" t="s">
        <v>3</v>
      </c>
      <c r="D236" s="321" t="s">
        <v>8244</v>
      </c>
      <c r="E236" s="321" t="s">
        <v>8221</v>
      </c>
      <c r="F236" s="324">
        <v>14625.1944</v>
      </c>
      <c r="G236" s="324">
        <v>1</v>
      </c>
      <c r="H236" s="321">
        <v>226</v>
      </c>
      <c r="I236" s="321" t="s">
        <v>688</v>
      </c>
      <c r="J236" s="321" t="s">
        <v>6351</v>
      </c>
      <c r="K236" s="321">
        <v>31111</v>
      </c>
      <c r="L236" s="321">
        <v>100</v>
      </c>
      <c r="M236" s="321"/>
      <c r="N236" s="321" t="s">
        <v>3021</v>
      </c>
      <c r="O236" s="321" t="s">
        <v>2584</v>
      </c>
      <c r="P236" s="325" t="s">
        <v>2584</v>
      </c>
      <c r="Q236" s="326" t="s">
        <v>518</v>
      </c>
      <c r="R236" s="325" t="s">
        <v>7478</v>
      </c>
      <c r="S236" s="326" t="s">
        <v>3286</v>
      </c>
      <c r="T236" s="327"/>
      <c r="U236" s="327" t="s">
        <v>6876</v>
      </c>
      <c r="V236" s="325" t="s">
        <v>6750</v>
      </c>
      <c r="W236" s="321"/>
    </row>
    <row r="237" spans="1:23" hidden="1">
      <c r="A237" s="254" t="s">
        <v>3212</v>
      </c>
      <c r="B237" s="254" t="s">
        <v>3263</v>
      </c>
      <c r="C237" s="309" t="s">
        <v>3</v>
      </c>
      <c r="D237" s="254" t="s">
        <v>7016</v>
      </c>
      <c r="E237" s="254" t="s">
        <v>8222</v>
      </c>
      <c r="F237" s="311">
        <v>271506.48</v>
      </c>
      <c r="G237" s="311">
        <v>1</v>
      </c>
      <c r="H237" s="254">
        <v>181</v>
      </c>
      <c r="I237" s="254" t="s">
        <v>688</v>
      </c>
      <c r="J237" s="254" t="s">
        <v>6351</v>
      </c>
      <c r="K237" s="254">
        <v>31111</v>
      </c>
      <c r="L237" s="254">
        <v>100</v>
      </c>
      <c r="M237" s="254"/>
      <c r="N237" s="254" t="s">
        <v>3021</v>
      </c>
      <c r="O237" s="254" t="s">
        <v>2584</v>
      </c>
      <c r="P237" s="312" t="s">
        <v>2584</v>
      </c>
      <c r="Q237" s="313" t="s">
        <v>518</v>
      </c>
      <c r="R237" s="312" t="s">
        <v>6626</v>
      </c>
      <c r="S237" s="313" t="s">
        <v>3263</v>
      </c>
      <c r="T237" s="334"/>
      <c r="U237" s="314" t="s">
        <v>6871</v>
      </c>
      <c r="V237" s="312" t="s">
        <v>6750</v>
      </c>
      <c r="W237" s="254"/>
    </row>
    <row r="238" spans="1:23" hidden="1">
      <c r="A238" s="254" t="s">
        <v>3646</v>
      </c>
      <c r="B238" s="254" t="s">
        <v>7816</v>
      </c>
      <c r="C238" s="309" t="s">
        <v>3</v>
      </c>
      <c r="D238" s="254" t="s">
        <v>7016</v>
      </c>
      <c r="E238" s="254" t="s">
        <v>8222</v>
      </c>
      <c r="F238" s="311">
        <v>16500</v>
      </c>
      <c r="G238" s="311">
        <v>1</v>
      </c>
      <c r="H238" s="254">
        <v>181</v>
      </c>
      <c r="I238" s="254" t="s">
        <v>688</v>
      </c>
      <c r="J238" s="254" t="s">
        <v>6351</v>
      </c>
      <c r="K238" s="254">
        <v>31111</v>
      </c>
      <c r="L238" s="254">
        <v>100</v>
      </c>
      <c r="M238" s="254"/>
      <c r="N238" s="254" t="s">
        <v>3021</v>
      </c>
      <c r="O238" s="254" t="s">
        <v>2584</v>
      </c>
      <c r="P238" s="312" t="s">
        <v>2584</v>
      </c>
      <c r="Q238" s="313" t="s">
        <v>518</v>
      </c>
      <c r="R238" s="312" t="s">
        <v>6630</v>
      </c>
      <c r="S238" s="313" t="s">
        <v>3271</v>
      </c>
      <c r="T238" s="334"/>
      <c r="U238" s="314" t="s">
        <v>6872</v>
      </c>
      <c r="V238" s="312" t="s">
        <v>6750</v>
      </c>
      <c r="W238" s="254"/>
    </row>
    <row r="239" spans="1:23" s="215" customFormat="1" hidden="1">
      <c r="A239" s="321" t="s">
        <v>3787</v>
      </c>
      <c r="B239" s="321" t="s">
        <v>3286</v>
      </c>
      <c r="C239" s="322" t="s">
        <v>3</v>
      </c>
      <c r="D239" s="321" t="s">
        <v>7016</v>
      </c>
      <c r="E239" s="321" t="s">
        <v>8222</v>
      </c>
      <c r="F239" s="324">
        <v>8145.1944000000003</v>
      </c>
      <c r="G239" s="324">
        <v>1</v>
      </c>
      <c r="H239" s="321">
        <v>181</v>
      </c>
      <c r="I239" s="321" t="s">
        <v>688</v>
      </c>
      <c r="J239" s="321" t="s">
        <v>6351</v>
      </c>
      <c r="K239" s="321">
        <v>31111</v>
      </c>
      <c r="L239" s="321">
        <v>100</v>
      </c>
      <c r="M239" s="321"/>
      <c r="N239" s="321" t="s">
        <v>3021</v>
      </c>
      <c r="O239" s="321" t="s">
        <v>2584</v>
      </c>
      <c r="P239" s="325" t="s">
        <v>2584</v>
      </c>
      <c r="Q239" s="326" t="s">
        <v>518</v>
      </c>
      <c r="R239" s="325" t="s">
        <v>7478</v>
      </c>
      <c r="S239" s="326" t="s">
        <v>3286</v>
      </c>
      <c r="T239" s="327"/>
      <c r="U239" s="327" t="s">
        <v>6876</v>
      </c>
      <c r="V239" s="325" t="s">
        <v>6750</v>
      </c>
      <c r="W239" s="321"/>
    </row>
    <row r="240" spans="1:23" hidden="1">
      <c r="A240" s="254" t="s">
        <v>3212</v>
      </c>
      <c r="B240" s="254" t="s">
        <v>3263</v>
      </c>
      <c r="C240" s="309" t="s">
        <v>3</v>
      </c>
      <c r="D240" s="254" t="s">
        <v>8245</v>
      </c>
      <c r="E240" s="254" t="s">
        <v>8223</v>
      </c>
      <c r="F240" s="311">
        <v>291032.88</v>
      </c>
      <c r="G240" s="311">
        <v>1</v>
      </c>
      <c r="H240" s="254">
        <v>271</v>
      </c>
      <c r="I240" s="254" t="s">
        <v>688</v>
      </c>
      <c r="J240" s="254" t="s">
        <v>6351</v>
      </c>
      <c r="K240" s="254">
        <v>31111</v>
      </c>
      <c r="L240" s="254">
        <v>100</v>
      </c>
      <c r="M240" s="254"/>
      <c r="N240" s="254" t="s">
        <v>3021</v>
      </c>
      <c r="O240" s="254" t="s">
        <v>2584</v>
      </c>
      <c r="P240" s="312" t="s">
        <v>2584</v>
      </c>
      <c r="Q240" s="313" t="s">
        <v>518</v>
      </c>
      <c r="R240" s="312" t="s">
        <v>6626</v>
      </c>
      <c r="S240" s="313" t="s">
        <v>3263</v>
      </c>
      <c r="T240" s="334"/>
      <c r="U240" s="314" t="s">
        <v>6871</v>
      </c>
      <c r="V240" s="312" t="s">
        <v>6750</v>
      </c>
      <c r="W240" s="254"/>
    </row>
    <row r="241" spans="1:23" hidden="1">
      <c r="A241" s="254" t="s">
        <v>3646</v>
      </c>
      <c r="B241" s="254" t="s">
        <v>7816</v>
      </c>
      <c r="C241" s="309" t="s">
        <v>3</v>
      </c>
      <c r="D241" s="254" t="s">
        <v>8245</v>
      </c>
      <c r="E241" s="254" t="s">
        <v>8223</v>
      </c>
      <c r="F241" s="311">
        <v>16500</v>
      </c>
      <c r="G241" s="311">
        <v>1</v>
      </c>
      <c r="H241" s="254">
        <v>271</v>
      </c>
      <c r="I241" s="254" t="s">
        <v>688</v>
      </c>
      <c r="J241" s="254" t="s">
        <v>6351</v>
      </c>
      <c r="K241" s="254">
        <v>31111</v>
      </c>
      <c r="L241" s="254">
        <v>100</v>
      </c>
      <c r="M241" s="254"/>
      <c r="N241" s="254" t="s">
        <v>3021</v>
      </c>
      <c r="O241" s="254" t="s">
        <v>2584</v>
      </c>
      <c r="P241" s="312" t="s">
        <v>2584</v>
      </c>
      <c r="Q241" s="313" t="s">
        <v>518</v>
      </c>
      <c r="R241" s="312" t="s">
        <v>6630</v>
      </c>
      <c r="S241" s="313" t="s">
        <v>3271</v>
      </c>
      <c r="T241" s="334"/>
      <c r="U241" s="314" t="s">
        <v>6872</v>
      </c>
      <c r="V241" s="312" t="s">
        <v>6750</v>
      </c>
      <c r="W241" s="254"/>
    </row>
    <row r="242" spans="1:23" s="215" customFormat="1" hidden="1">
      <c r="A242" s="321" t="s">
        <v>3787</v>
      </c>
      <c r="B242" s="321" t="s">
        <v>3286</v>
      </c>
      <c r="C242" s="322" t="s">
        <v>3</v>
      </c>
      <c r="D242" s="321" t="s">
        <v>8245</v>
      </c>
      <c r="E242" s="321" t="s">
        <v>8223</v>
      </c>
      <c r="F242" s="324">
        <v>8730.9863999999998</v>
      </c>
      <c r="G242" s="324">
        <v>1</v>
      </c>
      <c r="H242" s="321">
        <v>271</v>
      </c>
      <c r="I242" s="321" t="s">
        <v>688</v>
      </c>
      <c r="J242" s="321" t="s">
        <v>6351</v>
      </c>
      <c r="K242" s="321">
        <v>31111</v>
      </c>
      <c r="L242" s="321">
        <v>100</v>
      </c>
      <c r="M242" s="321"/>
      <c r="N242" s="321" t="s">
        <v>3021</v>
      </c>
      <c r="O242" s="321" t="s">
        <v>2584</v>
      </c>
      <c r="P242" s="325" t="s">
        <v>2584</v>
      </c>
      <c r="Q242" s="326" t="s">
        <v>518</v>
      </c>
      <c r="R242" s="325" t="s">
        <v>7478</v>
      </c>
      <c r="S242" s="326" t="s">
        <v>3286</v>
      </c>
      <c r="T242" s="327"/>
      <c r="U242" s="327" t="s">
        <v>6876</v>
      </c>
      <c r="V242" s="325" t="s">
        <v>6750</v>
      </c>
      <c r="W242" s="321"/>
    </row>
    <row r="243" spans="1:23" hidden="1">
      <c r="A243" s="254" t="s">
        <v>3212</v>
      </c>
      <c r="B243" s="254" t="s">
        <v>3263</v>
      </c>
      <c r="C243" s="309" t="s">
        <v>3</v>
      </c>
      <c r="D243" s="254" t="s">
        <v>8246</v>
      </c>
      <c r="E243" s="254" t="s">
        <v>8202</v>
      </c>
      <c r="F243" s="311">
        <v>346436.4</v>
      </c>
      <c r="G243" s="311">
        <v>1</v>
      </c>
      <c r="H243" s="254">
        <v>226</v>
      </c>
      <c r="I243" s="254" t="s">
        <v>688</v>
      </c>
      <c r="J243" s="254" t="s">
        <v>6351</v>
      </c>
      <c r="K243" s="254">
        <v>31111</v>
      </c>
      <c r="L243" s="254">
        <v>100</v>
      </c>
      <c r="M243" s="254"/>
      <c r="N243" s="254" t="s">
        <v>3021</v>
      </c>
      <c r="O243" s="254" t="s">
        <v>2584</v>
      </c>
      <c r="P243" s="312" t="s">
        <v>2584</v>
      </c>
      <c r="Q243" s="313" t="s">
        <v>518</v>
      </c>
      <c r="R243" s="312" t="s">
        <v>6626</v>
      </c>
      <c r="S243" s="313" t="s">
        <v>3263</v>
      </c>
      <c r="T243" s="334"/>
      <c r="U243" s="314" t="s">
        <v>6871</v>
      </c>
      <c r="V243" s="312" t="s">
        <v>6750</v>
      </c>
      <c r="W243" s="254"/>
    </row>
    <row r="244" spans="1:23" hidden="1">
      <c r="A244" s="254" t="s">
        <v>3646</v>
      </c>
      <c r="B244" s="254" t="s">
        <v>7816</v>
      </c>
      <c r="C244" s="309" t="s">
        <v>3</v>
      </c>
      <c r="D244" s="254" t="s">
        <v>8246</v>
      </c>
      <c r="E244" s="254" t="s">
        <v>8202</v>
      </c>
      <c r="F244" s="311">
        <v>21000</v>
      </c>
      <c r="G244" s="311">
        <v>1</v>
      </c>
      <c r="H244" s="254">
        <v>226</v>
      </c>
      <c r="I244" s="254" t="s">
        <v>688</v>
      </c>
      <c r="J244" s="254" t="s">
        <v>6351</v>
      </c>
      <c r="K244" s="254">
        <v>31111</v>
      </c>
      <c r="L244" s="254">
        <v>100</v>
      </c>
      <c r="M244" s="254"/>
      <c r="N244" s="254" t="s">
        <v>3021</v>
      </c>
      <c r="O244" s="254" t="s">
        <v>2584</v>
      </c>
      <c r="P244" s="312" t="s">
        <v>2584</v>
      </c>
      <c r="Q244" s="313" t="s">
        <v>518</v>
      </c>
      <c r="R244" s="312" t="s">
        <v>6630</v>
      </c>
      <c r="S244" s="313" t="s">
        <v>3271</v>
      </c>
      <c r="T244" s="334"/>
      <c r="U244" s="314" t="s">
        <v>6872</v>
      </c>
      <c r="V244" s="312" t="s">
        <v>6750</v>
      </c>
      <c r="W244" s="254"/>
    </row>
    <row r="245" spans="1:23" s="215" customFormat="1" hidden="1">
      <c r="A245" s="321" t="s">
        <v>3787</v>
      </c>
      <c r="B245" s="321" t="s">
        <v>3286</v>
      </c>
      <c r="C245" s="322" t="s">
        <v>3</v>
      </c>
      <c r="D245" s="321" t="s">
        <v>8246</v>
      </c>
      <c r="E245" s="321" t="s">
        <v>8202</v>
      </c>
      <c r="F245" s="324">
        <v>10393.092000000001</v>
      </c>
      <c r="G245" s="324">
        <v>1</v>
      </c>
      <c r="H245" s="321">
        <v>226</v>
      </c>
      <c r="I245" s="321" t="s">
        <v>688</v>
      </c>
      <c r="J245" s="321" t="s">
        <v>6351</v>
      </c>
      <c r="K245" s="321">
        <v>31111</v>
      </c>
      <c r="L245" s="321">
        <v>100</v>
      </c>
      <c r="M245" s="321"/>
      <c r="N245" s="321" t="s">
        <v>3021</v>
      </c>
      <c r="O245" s="321" t="s">
        <v>2584</v>
      </c>
      <c r="P245" s="325" t="s">
        <v>2584</v>
      </c>
      <c r="Q245" s="326" t="s">
        <v>518</v>
      </c>
      <c r="R245" s="325" t="s">
        <v>7478</v>
      </c>
      <c r="S245" s="326" t="s">
        <v>3286</v>
      </c>
      <c r="T245" s="327"/>
      <c r="U245" s="327" t="s">
        <v>6876</v>
      </c>
      <c r="V245" s="325" t="s">
        <v>6750</v>
      </c>
      <c r="W245" s="321"/>
    </row>
    <row r="246" spans="1:23" hidden="1">
      <c r="A246" s="254" t="s">
        <v>3212</v>
      </c>
      <c r="B246" s="254" t="s">
        <v>3263</v>
      </c>
      <c r="C246" s="309" t="s">
        <v>3</v>
      </c>
      <c r="D246" s="254" t="s">
        <v>2627</v>
      </c>
      <c r="E246" s="310" t="s">
        <v>8224</v>
      </c>
      <c r="F246" s="311">
        <v>1139867.2799999998</v>
      </c>
      <c r="G246" s="311">
        <v>1</v>
      </c>
      <c r="H246" s="254">
        <v>226</v>
      </c>
      <c r="I246" s="254" t="s">
        <v>688</v>
      </c>
      <c r="J246" s="254" t="s">
        <v>6351</v>
      </c>
      <c r="K246" s="254">
        <v>31111</v>
      </c>
      <c r="L246" s="254">
        <v>100</v>
      </c>
      <c r="M246" s="254"/>
      <c r="N246" s="254" t="s">
        <v>3021</v>
      </c>
      <c r="O246" s="254" t="s">
        <v>2584</v>
      </c>
      <c r="P246" s="312" t="s">
        <v>2584</v>
      </c>
      <c r="Q246" s="313" t="s">
        <v>518</v>
      </c>
      <c r="R246" s="312" t="s">
        <v>6626</v>
      </c>
      <c r="S246" s="313" t="s">
        <v>3263</v>
      </c>
      <c r="T246" s="334"/>
      <c r="U246" s="314" t="s">
        <v>6871</v>
      </c>
      <c r="V246" s="312" t="s">
        <v>6750</v>
      </c>
      <c r="W246" s="254"/>
    </row>
    <row r="247" spans="1:23" hidden="1">
      <c r="A247" s="254" t="s">
        <v>3646</v>
      </c>
      <c r="B247" s="254" t="s">
        <v>7816</v>
      </c>
      <c r="C247" s="309" t="s">
        <v>3</v>
      </c>
      <c r="D247" s="254" t="s">
        <v>2627</v>
      </c>
      <c r="E247" s="310" t="s">
        <v>8224</v>
      </c>
      <c r="F247" s="311">
        <v>64875</v>
      </c>
      <c r="G247" s="311">
        <v>1</v>
      </c>
      <c r="H247" s="254">
        <v>226</v>
      </c>
      <c r="I247" s="254" t="s">
        <v>688</v>
      </c>
      <c r="J247" s="254" t="s">
        <v>6351</v>
      </c>
      <c r="K247" s="254">
        <v>31111</v>
      </c>
      <c r="L247" s="254">
        <v>100</v>
      </c>
      <c r="M247" s="254"/>
      <c r="N247" s="254" t="s">
        <v>3021</v>
      </c>
      <c r="O247" s="254" t="s">
        <v>2584</v>
      </c>
      <c r="P247" s="312" t="s">
        <v>2584</v>
      </c>
      <c r="Q247" s="313" t="s">
        <v>518</v>
      </c>
      <c r="R247" s="312" t="s">
        <v>6630</v>
      </c>
      <c r="S247" s="313" t="s">
        <v>3271</v>
      </c>
      <c r="T247" s="334"/>
      <c r="U247" s="314" t="s">
        <v>6872</v>
      </c>
      <c r="V247" s="312" t="s">
        <v>6750</v>
      </c>
      <c r="W247" s="254"/>
    </row>
    <row r="248" spans="1:23" s="215" customFormat="1" hidden="1">
      <c r="A248" s="321" t="s">
        <v>3787</v>
      </c>
      <c r="B248" s="321" t="s">
        <v>3286</v>
      </c>
      <c r="C248" s="322" t="s">
        <v>3</v>
      </c>
      <c r="D248" s="321" t="s">
        <v>2627</v>
      </c>
      <c r="E248" s="323" t="s">
        <v>8224</v>
      </c>
      <c r="F248" s="324">
        <v>34196.018400000001</v>
      </c>
      <c r="G248" s="324">
        <v>1</v>
      </c>
      <c r="H248" s="321">
        <v>226</v>
      </c>
      <c r="I248" s="321" t="s">
        <v>688</v>
      </c>
      <c r="J248" s="321" t="s">
        <v>6351</v>
      </c>
      <c r="K248" s="321">
        <v>31111</v>
      </c>
      <c r="L248" s="321">
        <v>100</v>
      </c>
      <c r="M248" s="321"/>
      <c r="N248" s="321" t="s">
        <v>3021</v>
      </c>
      <c r="O248" s="321" t="s">
        <v>2584</v>
      </c>
      <c r="P248" s="325" t="s">
        <v>2584</v>
      </c>
      <c r="Q248" s="326" t="s">
        <v>518</v>
      </c>
      <c r="R248" s="325" t="s">
        <v>7478</v>
      </c>
      <c r="S248" s="326" t="s">
        <v>3286</v>
      </c>
      <c r="T248" s="327"/>
      <c r="U248" s="327" t="s">
        <v>6876</v>
      </c>
      <c r="V248" s="325" t="s">
        <v>6750</v>
      </c>
      <c r="W248" s="321"/>
    </row>
    <row r="249" spans="1:23" hidden="1">
      <c r="A249" s="254" t="s">
        <v>3212</v>
      </c>
      <c r="B249" s="254" t="s">
        <v>3263</v>
      </c>
      <c r="C249" s="309" t="s">
        <v>3</v>
      </c>
      <c r="D249" s="254" t="s">
        <v>7010</v>
      </c>
      <c r="E249" s="254" t="s">
        <v>8225</v>
      </c>
      <c r="F249" s="311">
        <v>334566.71999999997</v>
      </c>
      <c r="G249" s="311">
        <v>1</v>
      </c>
      <c r="H249" s="254">
        <v>271</v>
      </c>
      <c r="I249" s="254" t="s">
        <v>688</v>
      </c>
      <c r="J249" s="254" t="s">
        <v>6351</v>
      </c>
      <c r="K249" s="254">
        <v>31111</v>
      </c>
      <c r="L249" s="254">
        <v>100</v>
      </c>
      <c r="M249" s="254"/>
      <c r="N249" s="254" t="s">
        <v>3021</v>
      </c>
      <c r="O249" s="254" t="s">
        <v>2584</v>
      </c>
      <c r="P249" s="312" t="s">
        <v>2584</v>
      </c>
      <c r="Q249" s="313" t="s">
        <v>518</v>
      </c>
      <c r="R249" s="312" t="s">
        <v>6626</v>
      </c>
      <c r="S249" s="313" t="s">
        <v>3263</v>
      </c>
      <c r="T249" s="334"/>
      <c r="U249" s="314" t="s">
        <v>6871</v>
      </c>
      <c r="V249" s="312" t="s">
        <v>6750</v>
      </c>
      <c r="W249" s="254"/>
    </row>
    <row r="250" spans="1:23" hidden="1">
      <c r="A250" s="254" t="s">
        <v>3646</v>
      </c>
      <c r="B250" s="254" t="s">
        <v>7816</v>
      </c>
      <c r="C250" s="309" t="s">
        <v>3</v>
      </c>
      <c r="D250" s="254" t="s">
        <v>7010</v>
      </c>
      <c r="E250" s="254" t="s">
        <v>8225</v>
      </c>
      <c r="F250" s="311">
        <v>19500</v>
      </c>
      <c r="G250" s="311">
        <v>1</v>
      </c>
      <c r="H250" s="254">
        <v>271</v>
      </c>
      <c r="I250" s="254" t="s">
        <v>688</v>
      </c>
      <c r="J250" s="254" t="s">
        <v>6351</v>
      </c>
      <c r="K250" s="254">
        <v>31111</v>
      </c>
      <c r="L250" s="254">
        <v>100</v>
      </c>
      <c r="M250" s="254"/>
      <c r="N250" s="254" t="s">
        <v>3021</v>
      </c>
      <c r="O250" s="254" t="s">
        <v>2584</v>
      </c>
      <c r="P250" s="312" t="s">
        <v>2584</v>
      </c>
      <c r="Q250" s="313" t="s">
        <v>518</v>
      </c>
      <c r="R250" s="312" t="s">
        <v>6630</v>
      </c>
      <c r="S250" s="313" t="s">
        <v>3271</v>
      </c>
      <c r="T250" s="334"/>
      <c r="U250" s="314" t="s">
        <v>6872</v>
      </c>
      <c r="V250" s="312" t="s">
        <v>6750</v>
      </c>
      <c r="W250" s="254"/>
    </row>
    <row r="251" spans="1:23" s="215" customFormat="1" hidden="1">
      <c r="A251" s="321" t="s">
        <v>3787</v>
      </c>
      <c r="B251" s="321" t="s">
        <v>3286</v>
      </c>
      <c r="C251" s="322" t="s">
        <v>3</v>
      </c>
      <c r="D251" s="321" t="s">
        <v>7010</v>
      </c>
      <c r="E251" s="321" t="s">
        <v>8225</v>
      </c>
      <c r="F251" s="324">
        <v>10037.0016</v>
      </c>
      <c r="G251" s="324">
        <v>1</v>
      </c>
      <c r="H251" s="321">
        <v>271</v>
      </c>
      <c r="I251" s="321" t="s">
        <v>688</v>
      </c>
      <c r="J251" s="321" t="s">
        <v>6351</v>
      </c>
      <c r="K251" s="321">
        <v>31111</v>
      </c>
      <c r="L251" s="321">
        <v>100</v>
      </c>
      <c r="M251" s="321"/>
      <c r="N251" s="321" t="s">
        <v>3021</v>
      </c>
      <c r="O251" s="321" t="s">
        <v>2584</v>
      </c>
      <c r="P251" s="325" t="s">
        <v>2584</v>
      </c>
      <c r="Q251" s="326" t="s">
        <v>518</v>
      </c>
      <c r="R251" s="325" t="s">
        <v>7478</v>
      </c>
      <c r="S251" s="326" t="s">
        <v>3286</v>
      </c>
      <c r="T251" s="327"/>
      <c r="U251" s="327" t="s">
        <v>6876</v>
      </c>
      <c r="V251" s="325" t="s">
        <v>6750</v>
      </c>
      <c r="W251" s="321"/>
    </row>
    <row r="252" spans="1:23" hidden="1">
      <c r="A252" s="254" t="s">
        <v>3212</v>
      </c>
      <c r="B252" s="254" t="s">
        <v>3263</v>
      </c>
      <c r="C252" s="309" t="s">
        <v>3</v>
      </c>
      <c r="D252" s="254" t="s">
        <v>8247</v>
      </c>
      <c r="E252" s="254" t="s">
        <v>8226</v>
      </c>
      <c r="F252" s="311">
        <v>231060.24</v>
      </c>
      <c r="G252" s="311">
        <v>1</v>
      </c>
      <c r="H252" s="254">
        <v>137</v>
      </c>
      <c r="I252" s="254" t="s">
        <v>688</v>
      </c>
      <c r="J252" s="254" t="s">
        <v>6351</v>
      </c>
      <c r="K252" s="254">
        <v>31111</v>
      </c>
      <c r="L252" s="254">
        <v>100</v>
      </c>
      <c r="M252" s="254"/>
      <c r="N252" s="254" t="s">
        <v>3021</v>
      </c>
      <c r="O252" s="254" t="s">
        <v>2584</v>
      </c>
      <c r="P252" s="312" t="s">
        <v>2584</v>
      </c>
      <c r="Q252" s="313" t="s">
        <v>518</v>
      </c>
      <c r="R252" s="312" t="s">
        <v>6626</v>
      </c>
      <c r="S252" s="313" t="s">
        <v>3263</v>
      </c>
      <c r="T252" s="334"/>
      <c r="U252" s="314" t="s">
        <v>6871</v>
      </c>
      <c r="V252" s="312" t="s">
        <v>6750</v>
      </c>
      <c r="W252" s="254"/>
    </row>
    <row r="253" spans="1:23" hidden="1">
      <c r="A253" s="254" t="s">
        <v>3646</v>
      </c>
      <c r="B253" s="254" t="s">
        <v>7816</v>
      </c>
      <c r="C253" s="309" t="s">
        <v>3</v>
      </c>
      <c r="D253" s="254" t="s">
        <v>8247</v>
      </c>
      <c r="E253" s="254" t="s">
        <v>8226</v>
      </c>
      <c r="F253" s="311">
        <v>13500</v>
      </c>
      <c r="G253" s="311">
        <v>1</v>
      </c>
      <c r="H253" s="254">
        <v>137</v>
      </c>
      <c r="I253" s="254" t="s">
        <v>688</v>
      </c>
      <c r="J253" s="254" t="s">
        <v>6351</v>
      </c>
      <c r="K253" s="254">
        <v>31111</v>
      </c>
      <c r="L253" s="254">
        <v>100</v>
      </c>
      <c r="M253" s="254"/>
      <c r="N253" s="254" t="s">
        <v>3021</v>
      </c>
      <c r="O253" s="254" t="s">
        <v>2584</v>
      </c>
      <c r="P253" s="312" t="s">
        <v>2584</v>
      </c>
      <c r="Q253" s="313" t="s">
        <v>518</v>
      </c>
      <c r="R253" s="312" t="s">
        <v>6630</v>
      </c>
      <c r="S253" s="313" t="s">
        <v>3271</v>
      </c>
      <c r="T253" s="334"/>
      <c r="U253" s="314" t="s">
        <v>6872</v>
      </c>
      <c r="V253" s="312" t="s">
        <v>6750</v>
      </c>
      <c r="W253" s="254"/>
    </row>
    <row r="254" spans="1:23" s="215" customFormat="1" hidden="1">
      <c r="A254" s="321" t="s">
        <v>3787</v>
      </c>
      <c r="B254" s="321" t="s">
        <v>3286</v>
      </c>
      <c r="C254" s="322" t="s">
        <v>3</v>
      </c>
      <c r="D254" s="321" t="s">
        <v>8247</v>
      </c>
      <c r="E254" s="321" t="s">
        <v>8226</v>
      </c>
      <c r="F254" s="324">
        <v>6931.8071999999993</v>
      </c>
      <c r="G254" s="324">
        <v>1</v>
      </c>
      <c r="H254" s="321">
        <v>137</v>
      </c>
      <c r="I254" s="321" t="s">
        <v>688</v>
      </c>
      <c r="J254" s="321" t="s">
        <v>6351</v>
      </c>
      <c r="K254" s="321">
        <v>31111</v>
      </c>
      <c r="L254" s="321">
        <v>100</v>
      </c>
      <c r="M254" s="321"/>
      <c r="N254" s="321" t="s">
        <v>3021</v>
      </c>
      <c r="O254" s="321" t="s">
        <v>2584</v>
      </c>
      <c r="P254" s="325" t="s">
        <v>2584</v>
      </c>
      <c r="Q254" s="326" t="s">
        <v>518</v>
      </c>
      <c r="R254" s="325" t="s">
        <v>7478</v>
      </c>
      <c r="S254" s="326" t="s">
        <v>3286</v>
      </c>
      <c r="T254" s="327"/>
      <c r="U254" s="327" t="s">
        <v>6876</v>
      </c>
      <c r="V254" s="325" t="s">
        <v>6750</v>
      </c>
      <c r="W254" s="321"/>
    </row>
    <row r="255" spans="1:23" hidden="1">
      <c r="A255" s="254" t="s">
        <v>3212</v>
      </c>
      <c r="B255" s="254" t="s">
        <v>3263</v>
      </c>
      <c r="C255" s="309" t="s">
        <v>3</v>
      </c>
      <c r="D255" s="254" t="s">
        <v>628</v>
      </c>
      <c r="E255" s="254" t="s">
        <v>8227</v>
      </c>
      <c r="F255" s="311">
        <v>175506.48</v>
      </c>
      <c r="G255" s="311">
        <v>1</v>
      </c>
      <c r="H255" s="254">
        <v>185</v>
      </c>
      <c r="I255" s="254" t="s">
        <v>688</v>
      </c>
      <c r="J255" s="254" t="s">
        <v>6351</v>
      </c>
      <c r="K255" s="254">
        <v>31111</v>
      </c>
      <c r="L255" s="254">
        <v>100</v>
      </c>
      <c r="M255" s="254"/>
      <c r="N255" s="254" t="s">
        <v>3021</v>
      </c>
      <c r="O255" s="254" t="s">
        <v>2584</v>
      </c>
      <c r="P255" s="312" t="s">
        <v>2584</v>
      </c>
      <c r="Q255" s="313" t="s">
        <v>518</v>
      </c>
      <c r="R255" s="312" t="s">
        <v>6626</v>
      </c>
      <c r="S255" s="313" t="s">
        <v>3263</v>
      </c>
      <c r="T255" s="334"/>
      <c r="U255" s="314" t="s">
        <v>6871</v>
      </c>
      <c r="V255" s="312" t="s">
        <v>6750</v>
      </c>
      <c r="W255" s="254"/>
    </row>
    <row r="256" spans="1:23" hidden="1">
      <c r="A256" s="254" t="s">
        <v>3646</v>
      </c>
      <c r="B256" s="254" t="s">
        <v>7816</v>
      </c>
      <c r="C256" s="309" t="s">
        <v>3</v>
      </c>
      <c r="D256" s="254" t="s">
        <v>628</v>
      </c>
      <c r="E256" s="254" t="s">
        <v>8227</v>
      </c>
      <c r="F256" s="311">
        <v>10500</v>
      </c>
      <c r="G256" s="311">
        <v>1</v>
      </c>
      <c r="H256" s="254">
        <v>185</v>
      </c>
      <c r="I256" s="254" t="s">
        <v>688</v>
      </c>
      <c r="J256" s="254" t="s">
        <v>6351</v>
      </c>
      <c r="K256" s="254">
        <v>31111</v>
      </c>
      <c r="L256" s="254">
        <v>100</v>
      </c>
      <c r="M256" s="254"/>
      <c r="N256" s="254" t="s">
        <v>3021</v>
      </c>
      <c r="O256" s="254" t="s">
        <v>2584</v>
      </c>
      <c r="P256" s="312" t="s">
        <v>2584</v>
      </c>
      <c r="Q256" s="313" t="s">
        <v>518</v>
      </c>
      <c r="R256" s="312" t="s">
        <v>6630</v>
      </c>
      <c r="S256" s="313" t="s">
        <v>3271</v>
      </c>
      <c r="T256" s="334"/>
      <c r="U256" s="314" t="s">
        <v>6872</v>
      </c>
      <c r="V256" s="312" t="s">
        <v>6750</v>
      </c>
      <c r="W256" s="254"/>
    </row>
    <row r="257" spans="1:23" s="215" customFormat="1" hidden="1">
      <c r="A257" s="321" t="s">
        <v>3787</v>
      </c>
      <c r="B257" s="321" t="s">
        <v>3286</v>
      </c>
      <c r="C257" s="322" t="s">
        <v>3</v>
      </c>
      <c r="D257" s="321" t="s">
        <v>628</v>
      </c>
      <c r="E257" s="321" t="s">
        <v>8227</v>
      </c>
      <c r="F257" s="324">
        <v>5265.1944000000003</v>
      </c>
      <c r="G257" s="324">
        <v>1</v>
      </c>
      <c r="H257" s="321">
        <v>185</v>
      </c>
      <c r="I257" s="321" t="s">
        <v>688</v>
      </c>
      <c r="J257" s="321" t="s">
        <v>6351</v>
      </c>
      <c r="K257" s="321">
        <v>31111</v>
      </c>
      <c r="L257" s="321">
        <v>100</v>
      </c>
      <c r="M257" s="321"/>
      <c r="N257" s="321" t="s">
        <v>3021</v>
      </c>
      <c r="O257" s="321" t="s">
        <v>2584</v>
      </c>
      <c r="P257" s="325" t="s">
        <v>2584</v>
      </c>
      <c r="Q257" s="326" t="s">
        <v>518</v>
      </c>
      <c r="R257" s="325" t="s">
        <v>7478</v>
      </c>
      <c r="S257" s="326" t="s">
        <v>3286</v>
      </c>
      <c r="T257" s="327"/>
      <c r="U257" s="327" t="s">
        <v>6876</v>
      </c>
      <c r="V257" s="325" t="s">
        <v>6750</v>
      </c>
      <c r="W257" s="321"/>
    </row>
    <row r="258" spans="1:23" s="215" customFormat="1" hidden="1">
      <c r="A258" s="321" t="s">
        <v>8293</v>
      </c>
      <c r="B258" s="321" t="s">
        <v>3263</v>
      </c>
      <c r="C258" s="322" t="s">
        <v>6</v>
      </c>
      <c r="D258" s="321" t="s">
        <v>8248</v>
      </c>
      <c r="E258" s="323" t="s">
        <v>8198</v>
      </c>
      <c r="F258" s="324">
        <v>3988255.44</v>
      </c>
      <c r="G258" s="324">
        <v>1</v>
      </c>
      <c r="H258" s="321">
        <v>226</v>
      </c>
      <c r="I258" s="321" t="s">
        <v>688</v>
      </c>
      <c r="J258" s="321" t="s">
        <v>2589</v>
      </c>
      <c r="K258" s="321">
        <v>31111</v>
      </c>
      <c r="L258" s="321">
        <v>300</v>
      </c>
      <c r="M258" s="321"/>
      <c r="N258" s="321" t="s">
        <v>3021</v>
      </c>
      <c r="O258" s="321" t="s">
        <v>2584</v>
      </c>
      <c r="P258" s="325" t="s">
        <v>2584</v>
      </c>
      <c r="Q258" s="326" t="s">
        <v>518</v>
      </c>
      <c r="R258" s="325" t="s">
        <v>6626</v>
      </c>
      <c r="S258" s="326" t="s">
        <v>3263</v>
      </c>
      <c r="T258" s="334"/>
      <c r="U258" s="327" t="s">
        <v>6871</v>
      </c>
      <c r="V258" s="325" t="s">
        <v>688</v>
      </c>
      <c r="W258" s="321"/>
    </row>
    <row r="259" spans="1:23" hidden="1">
      <c r="A259" s="254" t="s">
        <v>8294</v>
      </c>
      <c r="B259" s="254" t="s">
        <v>7816</v>
      </c>
      <c r="C259" s="309" t="s">
        <v>6</v>
      </c>
      <c r="D259" s="254" t="s">
        <v>8248</v>
      </c>
      <c r="E259" s="310" t="s">
        <v>8198</v>
      </c>
      <c r="F259" s="311">
        <v>245700</v>
      </c>
      <c r="G259" s="311">
        <v>1</v>
      </c>
      <c r="H259" s="254">
        <v>226</v>
      </c>
      <c r="I259" s="254" t="s">
        <v>688</v>
      </c>
      <c r="J259" s="254" t="s">
        <v>2589</v>
      </c>
      <c r="K259" s="254">
        <v>31111</v>
      </c>
      <c r="L259" s="254">
        <v>300</v>
      </c>
      <c r="M259" s="254"/>
      <c r="N259" s="254" t="s">
        <v>3021</v>
      </c>
      <c r="O259" s="254" t="s">
        <v>2584</v>
      </c>
      <c r="P259" s="312" t="s">
        <v>2584</v>
      </c>
      <c r="Q259" s="313" t="s">
        <v>518</v>
      </c>
      <c r="R259" s="312" t="s">
        <v>6630</v>
      </c>
      <c r="S259" s="313" t="s">
        <v>3271</v>
      </c>
      <c r="T259" s="334"/>
      <c r="U259" s="314" t="s">
        <v>6872</v>
      </c>
      <c r="V259" s="312" t="s">
        <v>688</v>
      </c>
      <c r="W259" s="254"/>
    </row>
    <row r="260" spans="1:23" s="367" customFormat="1" hidden="1">
      <c r="A260" s="360" t="s">
        <v>8295</v>
      </c>
      <c r="B260" s="360" t="s">
        <v>3286</v>
      </c>
      <c r="C260" s="361" t="s">
        <v>6</v>
      </c>
      <c r="D260" s="360" t="s">
        <v>8248</v>
      </c>
      <c r="E260" s="362" t="s">
        <v>8198</v>
      </c>
      <c r="F260" s="363">
        <v>119647.66320000001</v>
      </c>
      <c r="G260" s="363">
        <v>1</v>
      </c>
      <c r="H260" s="360">
        <v>226</v>
      </c>
      <c r="I260" s="360" t="s">
        <v>688</v>
      </c>
      <c r="J260" s="360" t="s">
        <v>2589</v>
      </c>
      <c r="K260" s="360">
        <v>31111</v>
      </c>
      <c r="L260" s="360">
        <v>300</v>
      </c>
      <c r="M260" s="360"/>
      <c r="N260" s="360" t="s">
        <v>3021</v>
      </c>
      <c r="O260" s="360" t="s">
        <v>2584</v>
      </c>
      <c r="P260" s="364" t="s">
        <v>2584</v>
      </c>
      <c r="Q260" s="365" t="s">
        <v>518</v>
      </c>
      <c r="R260" s="364" t="s">
        <v>7478</v>
      </c>
      <c r="S260" s="365" t="s">
        <v>3286</v>
      </c>
      <c r="T260" s="366"/>
      <c r="U260" s="366" t="s">
        <v>6876</v>
      </c>
      <c r="V260" s="364" t="s">
        <v>688</v>
      </c>
      <c r="W260" s="360"/>
    </row>
    <row r="261" spans="1:23" s="215" customFormat="1" hidden="1">
      <c r="A261" s="321" t="s">
        <v>8293</v>
      </c>
      <c r="B261" s="321" t="s">
        <v>3263</v>
      </c>
      <c r="C261" s="322" t="s">
        <v>6</v>
      </c>
      <c r="D261" s="321" t="s">
        <v>8249</v>
      </c>
      <c r="E261" s="323" t="s">
        <v>8197</v>
      </c>
      <c r="F261" s="336">
        <v>345906.48</v>
      </c>
      <c r="G261" s="324">
        <v>1</v>
      </c>
      <c r="H261" s="321">
        <v>224</v>
      </c>
      <c r="I261" s="321" t="s">
        <v>688</v>
      </c>
      <c r="J261" s="321" t="s">
        <v>2589</v>
      </c>
      <c r="K261" s="321">
        <v>31111</v>
      </c>
      <c r="L261" s="321">
        <v>300</v>
      </c>
      <c r="M261" s="321"/>
      <c r="N261" s="321" t="s">
        <v>3021</v>
      </c>
      <c r="O261" s="321" t="s">
        <v>2584</v>
      </c>
      <c r="P261" s="325" t="s">
        <v>2584</v>
      </c>
      <c r="Q261" s="326" t="s">
        <v>518</v>
      </c>
      <c r="R261" s="325" t="s">
        <v>6626</v>
      </c>
      <c r="S261" s="326" t="s">
        <v>3263</v>
      </c>
      <c r="T261" s="334"/>
      <c r="U261" s="327" t="s">
        <v>6871</v>
      </c>
      <c r="V261" s="325" t="s">
        <v>688</v>
      </c>
      <c r="W261" s="321"/>
    </row>
    <row r="262" spans="1:23" hidden="1">
      <c r="A262" s="254" t="s">
        <v>8294</v>
      </c>
      <c r="B262" s="254" t="s">
        <v>7816</v>
      </c>
      <c r="C262" s="309" t="s">
        <v>6</v>
      </c>
      <c r="D262" s="254" t="s">
        <v>8249</v>
      </c>
      <c r="E262" s="310" t="s">
        <v>8197</v>
      </c>
      <c r="F262" s="320">
        <v>21150</v>
      </c>
      <c r="G262" s="311">
        <v>1</v>
      </c>
      <c r="H262" s="254">
        <v>224</v>
      </c>
      <c r="I262" s="254" t="s">
        <v>688</v>
      </c>
      <c r="J262" s="254" t="s">
        <v>2589</v>
      </c>
      <c r="K262" s="254">
        <v>31111</v>
      </c>
      <c r="L262" s="254">
        <v>300</v>
      </c>
      <c r="M262" s="254"/>
      <c r="N262" s="254" t="s">
        <v>3021</v>
      </c>
      <c r="O262" s="254" t="s">
        <v>2584</v>
      </c>
      <c r="P262" s="312" t="s">
        <v>2584</v>
      </c>
      <c r="Q262" s="313" t="s">
        <v>518</v>
      </c>
      <c r="R262" s="312" t="s">
        <v>6630</v>
      </c>
      <c r="S262" s="313" t="s">
        <v>3271</v>
      </c>
      <c r="T262" s="334"/>
      <c r="U262" s="314" t="s">
        <v>6872</v>
      </c>
      <c r="V262" s="312" t="s">
        <v>688</v>
      </c>
      <c r="W262" s="254"/>
    </row>
    <row r="263" spans="1:23" s="367" customFormat="1" hidden="1">
      <c r="A263" s="360" t="s">
        <v>8295</v>
      </c>
      <c r="B263" s="360" t="s">
        <v>3286</v>
      </c>
      <c r="C263" s="361" t="s">
        <v>6</v>
      </c>
      <c r="D263" s="360" t="s">
        <v>8249</v>
      </c>
      <c r="E263" s="362" t="s">
        <v>8197</v>
      </c>
      <c r="F263" s="368">
        <v>10377.1944</v>
      </c>
      <c r="G263" s="363">
        <v>1</v>
      </c>
      <c r="H263" s="360">
        <v>224</v>
      </c>
      <c r="I263" s="360" t="s">
        <v>688</v>
      </c>
      <c r="J263" s="360" t="s">
        <v>2589</v>
      </c>
      <c r="K263" s="360">
        <v>31111</v>
      </c>
      <c r="L263" s="360">
        <v>300</v>
      </c>
      <c r="M263" s="360"/>
      <c r="N263" s="360" t="s">
        <v>3021</v>
      </c>
      <c r="O263" s="360" t="s">
        <v>2584</v>
      </c>
      <c r="P263" s="364" t="s">
        <v>2584</v>
      </c>
      <c r="Q263" s="365" t="s">
        <v>518</v>
      </c>
      <c r="R263" s="364" t="s">
        <v>7478</v>
      </c>
      <c r="S263" s="365" t="s">
        <v>3286</v>
      </c>
      <c r="T263" s="366"/>
      <c r="U263" s="366" t="s">
        <v>6876</v>
      </c>
      <c r="V263" s="364" t="s">
        <v>688</v>
      </c>
      <c r="W263" s="360"/>
    </row>
    <row r="264" spans="1:23" s="215" customFormat="1" hidden="1">
      <c r="A264" s="321" t="s">
        <v>8293</v>
      </c>
      <c r="B264" s="321" t="s">
        <v>3263</v>
      </c>
      <c r="C264" s="322" t="s">
        <v>6</v>
      </c>
      <c r="D264" s="321" t="s">
        <v>8250</v>
      </c>
      <c r="E264" s="323" t="s">
        <v>8191</v>
      </c>
      <c r="F264" s="336">
        <v>7093204.3200000087</v>
      </c>
      <c r="G264" s="324">
        <v>1</v>
      </c>
      <c r="H264" s="321">
        <v>171</v>
      </c>
      <c r="I264" s="321" t="s">
        <v>688</v>
      </c>
      <c r="J264" s="321" t="s">
        <v>2589</v>
      </c>
      <c r="K264" s="321">
        <v>31111</v>
      </c>
      <c r="L264" s="321">
        <v>300</v>
      </c>
      <c r="M264" s="321"/>
      <c r="N264" s="321" t="s">
        <v>3021</v>
      </c>
      <c r="O264" s="321" t="s">
        <v>2584</v>
      </c>
      <c r="P264" s="325" t="s">
        <v>2584</v>
      </c>
      <c r="Q264" s="326" t="s">
        <v>518</v>
      </c>
      <c r="R264" s="325" t="s">
        <v>6626</v>
      </c>
      <c r="S264" s="326" t="s">
        <v>3263</v>
      </c>
      <c r="T264" s="334"/>
      <c r="U264" s="327" t="s">
        <v>6871</v>
      </c>
      <c r="V264" s="325" t="s">
        <v>688</v>
      </c>
      <c r="W264" s="321"/>
    </row>
    <row r="265" spans="1:23" hidden="1">
      <c r="A265" s="254" t="s">
        <v>8294</v>
      </c>
      <c r="B265" s="254" t="s">
        <v>7816</v>
      </c>
      <c r="C265" s="309" t="s">
        <v>6</v>
      </c>
      <c r="D265" s="254" t="s">
        <v>8250</v>
      </c>
      <c r="E265" s="310" t="s">
        <v>8191</v>
      </c>
      <c r="F265" s="320">
        <v>409102.5</v>
      </c>
      <c r="G265" s="311">
        <v>1</v>
      </c>
      <c r="H265" s="254">
        <v>171</v>
      </c>
      <c r="I265" s="254" t="s">
        <v>688</v>
      </c>
      <c r="J265" s="254" t="s">
        <v>2589</v>
      </c>
      <c r="K265" s="254">
        <v>31111</v>
      </c>
      <c r="L265" s="254">
        <v>300</v>
      </c>
      <c r="M265" s="254"/>
      <c r="N265" s="254" t="s">
        <v>3021</v>
      </c>
      <c r="O265" s="254" t="s">
        <v>2584</v>
      </c>
      <c r="P265" s="312" t="s">
        <v>2584</v>
      </c>
      <c r="Q265" s="313" t="s">
        <v>518</v>
      </c>
      <c r="R265" s="312" t="s">
        <v>6630</v>
      </c>
      <c r="S265" s="313" t="s">
        <v>3271</v>
      </c>
      <c r="T265" s="334"/>
      <c r="U265" s="314" t="s">
        <v>6872</v>
      </c>
      <c r="V265" s="312" t="s">
        <v>688</v>
      </c>
      <c r="W265" s="254"/>
    </row>
    <row r="266" spans="1:23" s="367" customFormat="1" hidden="1">
      <c r="A266" s="360" t="s">
        <v>8295</v>
      </c>
      <c r="B266" s="360" t="s">
        <v>3286</v>
      </c>
      <c r="C266" s="361" t="s">
        <v>6</v>
      </c>
      <c r="D266" s="360" t="s">
        <v>8250</v>
      </c>
      <c r="E266" s="362" t="s">
        <v>8191</v>
      </c>
      <c r="F266" s="368">
        <v>212796.12959999984</v>
      </c>
      <c r="G266" s="363">
        <v>1</v>
      </c>
      <c r="H266" s="360">
        <v>171</v>
      </c>
      <c r="I266" s="360" t="s">
        <v>688</v>
      </c>
      <c r="J266" s="360" t="s">
        <v>2589</v>
      </c>
      <c r="K266" s="360">
        <v>31111</v>
      </c>
      <c r="L266" s="360">
        <v>300</v>
      </c>
      <c r="M266" s="360"/>
      <c r="N266" s="360" t="s">
        <v>3021</v>
      </c>
      <c r="O266" s="360" t="s">
        <v>2584</v>
      </c>
      <c r="P266" s="364" t="s">
        <v>2584</v>
      </c>
      <c r="Q266" s="365" t="s">
        <v>518</v>
      </c>
      <c r="R266" s="364" t="s">
        <v>7478</v>
      </c>
      <c r="S266" s="365" t="s">
        <v>3286</v>
      </c>
      <c r="T266" s="366"/>
      <c r="U266" s="366" t="s">
        <v>6876</v>
      </c>
      <c r="V266" s="364" t="s">
        <v>688</v>
      </c>
      <c r="W266" s="360"/>
    </row>
    <row r="267" spans="1:23" s="215" customFormat="1" hidden="1">
      <c r="A267" s="321" t="s">
        <v>8293</v>
      </c>
      <c r="B267" s="321" t="s">
        <v>3263</v>
      </c>
      <c r="C267" s="322" t="s">
        <v>6</v>
      </c>
      <c r="D267" s="321" t="s">
        <v>8251</v>
      </c>
      <c r="E267" s="323" t="s">
        <v>8189</v>
      </c>
      <c r="F267" s="336">
        <v>1994478.72</v>
      </c>
      <c r="G267" s="324">
        <v>1</v>
      </c>
      <c r="H267" s="321">
        <v>173</v>
      </c>
      <c r="I267" s="321" t="s">
        <v>688</v>
      </c>
      <c r="J267" s="321" t="s">
        <v>2589</v>
      </c>
      <c r="K267" s="321">
        <v>31111</v>
      </c>
      <c r="L267" s="321">
        <v>300</v>
      </c>
      <c r="M267" s="321"/>
      <c r="N267" s="321" t="s">
        <v>3021</v>
      </c>
      <c r="O267" s="321" t="s">
        <v>2584</v>
      </c>
      <c r="P267" s="325" t="s">
        <v>2584</v>
      </c>
      <c r="Q267" s="326" t="s">
        <v>518</v>
      </c>
      <c r="R267" s="325" t="s">
        <v>6626</v>
      </c>
      <c r="S267" s="326" t="s">
        <v>3263</v>
      </c>
      <c r="T267" s="334"/>
      <c r="U267" s="327" t="s">
        <v>6871</v>
      </c>
      <c r="V267" s="325" t="s">
        <v>688</v>
      </c>
      <c r="W267" s="321"/>
    </row>
    <row r="268" spans="1:23" hidden="1">
      <c r="A268" s="254" t="s">
        <v>8294</v>
      </c>
      <c r="B268" s="254" t="s">
        <v>7816</v>
      </c>
      <c r="C268" s="309" t="s">
        <v>6</v>
      </c>
      <c r="D268" s="254" t="s">
        <v>8251</v>
      </c>
      <c r="E268" s="310" t="s">
        <v>8189</v>
      </c>
      <c r="F268" s="320">
        <v>115800</v>
      </c>
      <c r="G268" s="311">
        <v>1</v>
      </c>
      <c r="H268" s="254">
        <v>173</v>
      </c>
      <c r="I268" s="254" t="s">
        <v>688</v>
      </c>
      <c r="J268" s="254" t="s">
        <v>2589</v>
      </c>
      <c r="K268" s="254">
        <v>31111</v>
      </c>
      <c r="L268" s="254">
        <v>300</v>
      </c>
      <c r="M268" s="254"/>
      <c r="N268" s="254" t="s">
        <v>3021</v>
      </c>
      <c r="O268" s="254" t="s">
        <v>2584</v>
      </c>
      <c r="P268" s="312" t="s">
        <v>2584</v>
      </c>
      <c r="Q268" s="313" t="s">
        <v>518</v>
      </c>
      <c r="R268" s="312" t="s">
        <v>6630</v>
      </c>
      <c r="S268" s="313" t="s">
        <v>3271</v>
      </c>
      <c r="T268" s="334"/>
      <c r="U268" s="314" t="s">
        <v>6872</v>
      </c>
      <c r="V268" s="312" t="s">
        <v>688</v>
      </c>
      <c r="W268" s="254"/>
    </row>
    <row r="269" spans="1:23" s="367" customFormat="1" hidden="1">
      <c r="A269" s="360" t="s">
        <v>8295</v>
      </c>
      <c r="B269" s="360" t="s">
        <v>3286</v>
      </c>
      <c r="C269" s="361" t="s">
        <v>6</v>
      </c>
      <c r="D269" s="360" t="s">
        <v>8251</v>
      </c>
      <c r="E269" s="362" t="s">
        <v>8189</v>
      </c>
      <c r="F269" s="368">
        <v>59834.361600000004</v>
      </c>
      <c r="G269" s="363">
        <v>1</v>
      </c>
      <c r="H269" s="360">
        <v>173</v>
      </c>
      <c r="I269" s="360" t="s">
        <v>688</v>
      </c>
      <c r="J269" s="360" t="s">
        <v>2589</v>
      </c>
      <c r="K269" s="360">
        <v>31111</v>
      </c>
      <c r="L269" s="360">
        <v>300</v>
      </c>
      <c r="M269" s="360"/>
      <c r="N269" s="360" t="s">
        <v>3021</v>
      </c>
      <c r="O269" s="360" t="s">
        <v>2584</v>
      </c>
      <c r="P269" s="364" t="s">
        <v>2584</v>
      </c>
      <c r="Q269" s="365" t="s">
        <v>518</v>
      </c>
      <c r="R269" s="364" t="s">
        <v>7478</v>
      </c>
      <c r="S269" s="365" t="s">
        <v>3286</v>
      </c>
      <c r="T269" s="366"/>
      <c r="U269" s="366" t="s">
        <v>6876</v>
      </c>
      <c r="V269" s="364" t="s">
        <v>688</v>
      </c>
      <c r="W269" s="360"/>
    </row>
    <row r="270" spans="1:23" hidden="1">
      <c r="A270" s="254" t="s">
        <v>8293</v>
      </c>
      <c r="B270" s="254" t="s">
        <v>3263</v>
      </c>
      <c r="C270" s="309" t="s">
        <v>6</v>
      </c>
      <c r="D270" s="254" t="s">
        <v>8252</v>
      </c>
      <c r="E270" s="310" t="s">
        <v>8192</v>
      </c>
      <c r="F270" s="320">
        <v>2772697.1999999997</v>
      </c>
      <c r="G270" s="311">
        <v>1</v>
      </c>
      <c r="H270" s="254">
        <v>172</v>
      </c>
      <c r="I270" s="254" t="s">
        <v>688</v>
      </c>
      <c r="J270" s="254" t="s">
        <v>2589</v>
      </c>
      <c r="K270" s="254">
        <v>31111</v>
      </c>
      <c r="L270" s="254">
        <v>300</v>
      </c>
      <c r="M270" s="254"/>
      <c r="N270" s="254" t="s">
        <v>3021</v>
      </c>
      <c r="O270" s="254" t="s">
        <v>2584</v>
      </c>
      <c r="P270" s="312" t="s">
        <v>2584</v>
      </c>
      <c r="Q270" s="313" t="s">
        <v>518</v>
      </c>
      <c r="R270" s="312" t="s">
        <v>6626</v>
      </c>
      <c r="S270" s="313" t="s">
        <v>3263</v>
      </c>
      <c r="T270" s="334"/>
      <c r="U270" s="314" t="s">
        <v>6871</v>
      </c>
      <c r="V270" s="312" t="s">
        <v>688</v>
      </c>
      <c r="W270" s="254"/>
    </row>
    <row r="271" spans="1:23" hidden="1">
      <c r="A271" s="254" t="s">
        <v>8294</v>
      </c>
      <c r="B271" s="254" t="s">
        <v>7816</v>
      </c>
      <c r="C271" s="309" t="s">
        <v>6</v>
      </c>
      <c r="D271" s="254" t="s">
        <v>8252</v>
      </c>
      <c r="E271" s="310" t="s">
        <v>8192</v>
      </c>
      <c r="F271" s="320">
        <v>160500</v>
      </c>
      <c r="G271" s="311">
        <v>1</v>
      </c>
      <c r="H271" s="254">
        <v>172</v>
      </c>
      <c r="I271" s="254" t="s">
        <v>688</v>
      </c>
      <c r="J271" s="254" t="s">
        <v>2589</v>
      </c>
      <c r="K271" s="254">
        <v>31111</v>
      </c>
      <c r="L271" s="254">
        <v>300</v>
      </c>
      <c r="M271" s="254"/>
      <c r="N271" s="254" t="s">
        <v>3021</v>
      </c>
      <c r="O271" s="254" t="s">
        <v>2584</v>
      </c>
      <c r="P271" s="312" t="s">
        <v>2584</v>
      </c>
      <c r="Q271" s="313" t="s">
        <v>518</v>
      </c>
      <c r="R271" s="312" t="s">
        <v>6630</v>
      </c>
      <c r="S271" s="313" t="s">
        <v>3271</v>
      </c>
      <c r="T271" s="334"/>
      <c r="U271" s="314" t="s">
        <v>6872</v>
      </c>
      <c r="V271" s="312" t="s">
        <v>688</v>
      </c>
      <c r="W271" s="254"/>
    </row>
    <row r="272" spans="1:23" s="367" customFormat="1" hidden="1">
      <c r="A272" s="360" t="s">
        <v>8295</v>
      </c>
      <c r="B272" s="360" t="s">
        <v>3286</v>
      </c>
      <c r="C272" s="361" t="s">
        <v>6</v>
      </c>
      <c r="D272" s="360" t="s">
        <v>8252</v>
      </c>
      <c r="E272" s="362" t="s">
        <v>8192</v>
      </c>
      <c r="F272" s="368">
        <v>83180.916000000027</v>
      </c>
      <c r="G272" s="363">
        <v>1</v>
      </c>
      <c r="H272" s="360">
        <v>172</v>
      </c>
      <c r="I272" s="360" t="s">
        <v>688</v>
      </c>
      <c r="J272" s="360" t="s">
        <v>2589</v>
      </c>
      <c r="K272" s="360">
        <v>31111</v>
      </c>
      <c r="L272" s="360">
        <v>300</v>
      </c>
      <c r="M272" s="360"/>
      <c r="N272" s="360" t="s">
        <v>3021</v>
      </c>
      <c r="O272" s="360" t="s">
        <v>2584</v>
      </c>
      <c r="P272" s="364" t="s">
        <v>2584</v>
      </c>
      <c r="Q272" s="365" t="s">
        <v>518</v>
      </c>
      <c r="R272" s="364" t="s">
        <v>7478</v>
      </c>
      <c r="S272" s="365" t="s">
        <v>3286</v>
      </c>
      <c r="T272" s="366"/>
      <c r="U272" s="366" t="s">
        <v>6876</v>
      </c>
      <c r="V272" s="364" t="s">
        <v>688</v>
      </c>
      <c r="W272" s="360"/>
    </row>
    <row r="273" spans="1:23" hidden="1">
      <c r="A273" s="254" t="s">
        <v>8296</v>
      </c>
      <c r="B273" s="254" t="s">
        <v>9290</v>
      </c>
      <c r="C273" s="309" t="s">
        <v>5</v>
      </c>
      <c r="D273" s="254" t="s">
        <v>8187</v>
      </c>
      <c r="E273" s="310" t="s">
        <v>8196</v>
      </c>
      <c r="F273" s="311">
        <v>7412358.7000000002</v>
      </c>
      <c r="G273" s="254">
        <v>2</v>
      </c>
      <c r="H273" s="254">
        <v>226</v>
      </c>
      <c r="I273" s="254" t="s">
        <v>688</v>
      </c>
      <c r="J273" s="254" t="s">
        <v>2589</v>
      </c>
      <c r="K273" s="254">
        <v>31111</v>
      </c>
      <c r="L273" s="254">
        <v>200</v>
      </c>
      <c r="M273" s="254"/>
      <c r="N273" s="254" t="s">
        <v>2800</v>
      </c>
      <c r="O273" s="254" t="s">
        <v>2590</v>
      </c>
      <c r="P273" s="312" t="s">
        <v>2590</v>
      </c>
      <c r="Q273" s="313" t="s">
        <v>7687</v>
      </c>
      <c r="R273" s="312" t="s">
        <v>6736</v>
      </c>
      <c r="S273" s="313" t="s">
        <v>9290</v>
      </c>
      <c r="T273" s="314"/>
      <c r="U273" s="314" t="s">
        <v>6896</v>
      </c>
      <c r="V273" s="312" t="s">
        <v>688</v>
      </c>
      <c r="W273" s="254"/>
    </row>
    <row r="274" spans="1:23" hidden="1">
      <c r="A274" s="254" t="s">
        <v>8297</v>
      </c>
      <c r="B274" s="254" t="s">
        <v>3490</v>
      </c>
      <c r="C274" s="309" t="s">
        <v>5</v>
      </c>
      <c r="D274" s="254" t="s">
        <v>8187</v>
      </c>
      <c r="E274" s="310" t="s">
        <v>8196</v>
      </c>
      <c r="F274" s="311">
        <v>6472135.7999999998</v>
      </c>
      <c r="G274" s="254">
        <v>2</v>
      </c>
      <c r="H274" s="254">
        <v>226</v>
      </c>
      <c r="I274" s="254" t="s">
        <v>688</v>
      </c>
      <c r="J274" s="254" t="s">
        <v>2589</v>
      </c>
      <c r="K274" s="254">
        <v>31111</v>
      </c>
      <c r="L274" s="254">
        <v>200</v>
      </c>
      <c r="M274" s="254"/>
      <c r="N274" s="254" t="s">
        <v>2800</v>
      </c>
      <c r="O274" s="254" t="s">
        <v>2590</v>
      </c>
      <c r="P274" s="312" t="s">
        <v>2590</v>
      </c>
      <c r="Q274" s="313" t="s">
        <v>7687</v>
      </c>
      <c r="R274" s="312" t="s">
        <v>6734</v>
      </c>
      <c r="S274" s="313" t="s">
        <v>3490</v>
      </c>
      <c r="T274" s="314"/>
      <c r="U274" s="314" t="s">
        <v>6896</v>
      </c>
      <c r="V274" s="312" t="s">
        <v>688</v>
      </c>
      <c r="W274" s="254"/>
    </row>
    <row r="275" spans="1:23" hidden="1">
      <c r="A275" s="254" t="s">
        <v>8297</v>
      </c>
      <c r="B275" s="254" t="s">
        <v>3490</v>
      </c>
      <c r="C275" s="309" t="s">
        <v>5</v>
      </c>
      <c r="D275" s="254" t="s">
        <v>8187</v>
      </c>
      <c r="E275" s="310" t="s">
        <v>8196</v>
      </c>
      <c r="F275" s="311">
        <v>42574681.600000001</v>
      </c>
      <c r="G275" s="254">
        <v>2</v>
      </c>
      <c r="H275" s="254">
        <v>226</v>
      </c>
      <c r="I275" s="254" t="s">
        <v>688</v>
      </c>
      <c r="J275" s="254" t="s">
        <v>2589</v>
      </c>
      <c r="K275" s="254">
        <v>31111</v>
      </c>
      <c r="L275" s="254">
        <v>200</v>
      </c>
      <c r="M275" s="254"/>
      <c r="N275" s="254" t="s">
        <v>2800</v>
      </c>
      <c r="O275" s="254" t="s">
        <v>2590</v>
      </c>
      <c r="P275" s="312" t="s">
        <v>2590</v>
      </c>
      <c r="Q275" s="313" t="s">
        <v>7687</v>
      </c>
      <c r="R275" s="312" t="s">
        <v>6734</v>
      </c>
      <c r="S275" s="313" t="s">
        <v>3490</v>
      </c>
      <c r="T275" s="314"/>
      <c r="U275" s="314" t="s">
        <v>6896</v>
      </c>
      <c r="V275" s="312" t="s">
        <v>688</v>
      </c>
      <c r="W275" s="254"/>
    </row>
    <row r="276" spans="1:23" hidden="1">
      <c r="A276" s="254" t="s">
        <v>8298</v>
      </c>
      <c r="B276" s="254" t="s">
        <v>3492</v>
      </c>
      <c r="C276" s="309" t="s">
        <v>5</v>
      </c>
      <c r="D276" s="254" t="s">
        <v>8187</v>
      </c>
      <c r="E276" s="310" t="s">
        <v>8196</v>
      </c>
      <c r="F276" s="311">
        <v>18248792.399999999</v>
      </c>
      <c r="G276" s="254">
        <v>2</v>
      </c>
      <c r="H276" s="254">
        <v>226</v>
      </c>
      <c r="I276" s="254" t="s">
        <v>688</v>
      </c>
      <c r="J276" s="254" t="s">
        <v>2589</v>
      </c>
      <c r="K276" s="254">
        <v>31111</v>
      </c>
      <c r="L276" s="254">
        <v>200</v>
      </c>
      <c r="M276" s="254"/>
      <c r="N276" s="254" t="s">
        <v>2800</v>
      </c>
      <c r="O276" s="254" t="s">
        <v>2590</v>
      </c>
      <c r="P276" s="312" t="s">
        <v>2590</v>
      </c>
      <c r="Q276" s="313" t="s">
        <v>7687</v>
      </c>
      <c r="R276" s="312" t="s">
        <v>6738</v>
      </c>
      <c r="S276" s="313" t="s">
        <v>3492</v>
      </c>
      <c r="T276" s="314"/>
      <c r="U276" s="314" t="s">
        <v>6896</v>
      </c>
      <c r="V276" s="312" t="s">
        <v>688</v>
      </c>
      <c r="W276" s="254"/>
    </row>
    <row r="277" spans="1:23" hidden="1">
      <c r="A277" s="254" t="s">
        <v>8298</v>
      </c>
      <c r="B277" s="254" t="s">
        <v>3492</v>
      </c>
      <c r="C277" s="309" t="s">
        <v>5</v>
      </c>
      <c r="D277" s="254" t="s">
        <v>8187</v>
      </c>
      <c r="E277" s="310" t="s">
        <v>8196</v>
      </c>
      <c r="F277" s="311">
        <v>17825640.600000001</v>
      </c>
      <c r="G277" s="254">
        <v>2</v>
      </c>
      <c r="H277" s="254">
        <v>226</v>
      </c>
      <c r="I277" s="254" t="s">
        <v>688</v>
      </c>
      <c r="J277" s="254" t="s">
        <v>2589</v>
      </c>
      <c r="K277" s="254">
        <v>31111</v>
      </c>
      <c r="L277" s="254">
        <v>200</v>
      </c>
      <c r="M277" s="254"/>
      <c r="N277" s="254" t="s">
        <v>2800</v>
      </c>
      <c r="O277" s="254" t="s">
        <v>2590</v>
      </c>
      <c r="P277" s="312" t="s">
        <v>2590</v>
      </c>
      <c r="Q277" s="313" t="s">
        <v>7687</v>
      </c>
      <c r="R277" s="312" t="s">
        <v>6738</v>
      </c>
      <c r="S277" s="313" t="s">
        <v>3492</v>
      </c>
      <c r="T277" s="314"/>
      <c r="U277" s="314" t="s">
        <v>6896</v>
      </c>
      <c r="V277" s="312" t="s">
        <v>688</v>
      </c>
      <c r="W277" s="254"/>
    </row>
    <row r="278" spans="1:23" hidden="1">
      <c r="A278" s="254" t="s">
        <v>8298</v>
      </c>
      <c r="B278" s="254" t="s">
        <v>3492</v>
      </c>
      <c r="C278" s="309" t="s">
        <v>5</v>
      </c>
      <c r="D278" s="254" t="s">
        <v>8187</v>
      </c>
      <c r="E278" s="310" t="s">
        <v>8196</v>
      </c>
      <c r="F278" s="311">
        <v>35478364.119999997</v>
      </c>
      <c r="G278" s="254">
        <v>2</v>
      </c>
      <c r="H278" s="254">
        <v>226</v>
      </c>
      <c r="I278" s="254" t="s">
        <v>688</v>
      </c>
      <c r="J278" s="254" t="s">
        <v>2589</v>
      </c>
      <c r="K278" s="254">
        <v>31111</v>
      </c>
      <c r="L278" s="254">
        <v>200</v>
      </c>
      <c r="M278" s="254"/>
      <c r="N278" s="254" t="s">
        <v>2800</v>
      </c>
      <c r="O278" s="254" t="s">
        <v>2590</v>
      </c>
      <c r="P278" s="312" t="s">
        <v>2590</v>
      </c>
      <c r="Q278" s="313" t="s">
        <v>7687</v>
      </c>
      <c r="R278" s="312" t="s">
        <v>6738</v>
      </c>
      <c r="S278" s="313" t="s">
        <v>3492</v>
      </c>
      <c r="T278" s="314"/>
      <c r="U278" s="314" t="s">
        <v>6896</v>
      </c>
      <c r="V278" s="312" t="s">
        <v>688</v>
      </c>
      <c r="W278" s="254"/>
    </row>
    <row r="279" spans="1:23" s="215" customFormat="1" hidden="1">
      <c r="A279" s="321" t="s">
        <v>8299</v>
      </c>
      <c r="B279" s="321" t="s">
        <v>3493</v>
      </c>
      <c r="C279" s="322" t="s">
        <v>5</v>
      </c>
      <c r="D279" s="321" t="s">
        <v>8187</v>
      </c>
      <c r="E279" s="323" t="s">
        <v>8196</v>
      </c>
      <c r="F279" s="324">
        <v>71926684.280000001</v>
      </c>
      <c r="G279" s="321">
        <v>2</v>
      </c>
      <c r="H279" s="321">
        <v>226</v>
      </c>
      <c r="I279" s="321" t="s">
        <v>688</v>
      </c>
      <c r="J279" s="321" t="s">
        <v>2589</v>
      </c>
      <c r="K279" s="321">
        <v>31111</v>
      </c>
      <c r="L279" s="321">
        <v>200</v>
      </c>
      <c r="M279" s="321"/>
      <c r="N279" s="321" t="s">
        <v>2800</v>
      </c>
      <c r="O279" s="321" t="s">
        <v>2590</v>
      </c>
      <c r="P279" s="325" t="s">
        <v>2590</v>
      </c>
      <c r="Q279" s="326" t="s">
        <v>7687</v>
      </c>
      <c r="R279" s="325" t="s">
        <v>6927</v>
      </c>
      <c r="S279" s="326" t="s">
        <v>3493</v>
      </c>
      <c r="T279" s="327"/>
      <c r="U279" s="327" t="s">
        <v>6896</v>
      </c>
      <c r="V279" s="325" t="s">
        <v>688</v>
      </c>
      <c r="W279" s="321"/>
    </row>
    <row r="280" spans="1:23" hidden="1">
      <c r="A280" s="254" t="s">
        <v>8300</v>
      </c>
      <c r="B280" s="254" t="s">
        <v>3444</v>
      </c>
      <c r="C280" s="309" t="s">
        <v>5</v>
      </c>
      <c r="D280" s="254" t="s">
        <v>8187</v>
      </c>
      <c r="E280" s="310" t="s">
        <v>8196</v>
      </c>
      <c r="F280" s="311">
        <v>1303984.8899999999</v>
      </c>
      <c r="G280" s="254">
        <v>2</v>
      </c>
      <c r="H280" s="254">
        <v>226</v>
      </c>
      <c r="I280" s="254" t="s">
        <v>688</v>
      </c>
      <c r="J280" s="254" t="s">
        <v>2589</v>
      </c>
      <c r="K280" s="254">
        <v>31111</v>
      </c>
      <c r="L280" s="254">
        <v>200</v>
      </c>
      <c r="M280" s="254"/>
      <c r="N280" s="254" t="s">
        <v>2815</v>
      </c>
      <c r="O280" s="254" t="s">
        <v>2589</v>
      </c>
      <c r="P280" s="312" t="s">
        <v>2589</v>
      </c>
      <c r="Q280" s="313" t="s">
        <v>428</v>
      </c>
      <c r="R280" s="312" t="s">
        <v>6723</v>
      </c>
      <c r="S280" s="313" t="s">
        <v>3444</v>
      </c>
      <c r="T280" s="314"/>
      <c r="U280" s="314" t="s">
        <v>6887</v>
      </c>
      <c r="V280" s="312" t="s">
        <v>688</v>
      </c>
      <c r="W280" s="254"/>
    </row>
    <row r="281" spans="1:23" hidden="1">
      <c r="A281" s="254" t="s">
        <v>8301</v>
      </c>
      <c r="B281" s="254" t="s">
        <v>3498</v>
      </c>
      <c r="C281" s="309" t="s">
        <v>5</v>
      </c>
      <c r="D281" s="254" t="s">
        <v>8187</v>
      </c>
      <c r="E281" s="310" t="s">
        <v>8196</v>
      </c>
      <c r="F281" s="311">
        <v>2905250</v>
      </c>
      <c r="G281" s="254">
        <v>2</v>
      </c>
      <c r="H281" s="254">
        <v>226</v>
      </c>
      <c r="I281" s="254" t="s">
        <v>688</v>
      </c>
      <c r="J281" s="254" t="s">
        <v>2589</v>
      </c>
      <c r="K281" s="254">
        <v>31111</v>
      </c>
      <c r="L281" s="254">
        <v>200</v>
      </c>
      <c r="M281" s="254"/>
      <c r="N281" s="254" t="s">
        <v>2800</v>
      </c>
      <c r="O281" s="254" t="s">
        <v>2590</v>
      </c>
      <c r="P281" s="312" t="s">
        <v>2590</v>
      </c>
      <c r="Q281" s="313" t="s">
        <v>7687</v>
      </c>
      <c r="R281" s="312" t="s">
        <v>7694</v>
      </c>
      <c r="S281" s="313" t="s">
        <v>3498</v>
      </c>
      <c r="T281" s="314"/>
      <c r="U281" s="314" t="s">
        <v>6898</v>
      </c>
      <c r="V281" s="312" t="s">
        <v>688</v>
      </c>
      <c r="W281" s="254"/>
    </row>
    <row r="282" spans="1:23" hidden="1">
      <c r="A282" s="254"/>
      <c r="B282" s="254"/>
      <c r="C282" s="309"/>
      <c r="D282" s="254"/>
      <c r="E282" s="310"/>
      <c r="F282" s="311"/>
      <c r="G282" s="254"/>
      <c r="H282" s="254"/>
      <c r="I282" s="254"/>
      <c r="J282" s="254"/>
      <c r="K282" s="254"/>
      <c r="L282" s="254"/>
      <c r="M282" s="254"/>
      <c r="N282" s="254"/>
      <c r="O282" s="254"/>
      <c r="P282" s="312"/>
      <c r="Q282" s="313"/>
      <c r="R282" s="312"/>
      <c r="S282" s="313"/>
      <c r="T282" s="314"/>
      <c r="U282" s="314"/>
      <c r="V282" s="312"/>
      <c r="W282" s="254"/>
    </row>
    <row r="283" spans="1:23" hidden="1">
      <c r="A283" s="254"/>
      <c r="B283" s="254"/>
      <c r="C283" s="309"/>
      <c r="D283" s="254"/>
      <c r="E283" s="310"/>
      <c r="F283" s="311"/>
      <c r="G283" s="254"/>
      <c r="H283" s="254"/>
      <c r="I283" s="254"/>
      <c r="J283" s="254"/>
      <c r="K283" s="254"/>
      <c r="L283" s="254"/>
      <c r="M283" s="254"/>
      <c r="N283" s="254"/>
      <c r="O283" s="254"/>
      <c r="P283" s="312"/>
      <c r="Q283" s="313"/>
      <c r="R283" s="312"/>
      <c r="S283" s="313"/>
      <c r="T283" s="314"/>
      <c r="U283" s="314"/>
      <c r="V283" s="312"/>
      <c r="W283" s="254"/>
    </row>
    <row r="284" spans="1:23" hidden="1">
      <c r="A284" s="254"/>
      <c r="B284" s="254"/>
      <c r="C284" s="309"/>
      <c r="D284" s="254"/>
      <c r="E284" s="310"/>
      <c r="F284" s="311"/>
      <c r="G284" s="254"/>
      <c r="H284" s="254"/>
      <c r="I284" s="254"/>
      <c r="J284" s="254"/>
      <c r="K284" s="254"/>
      <c r="L284" s="254"/>
      <c r="M284" s="254"/>
      <c r="N284" s="254"/>
      <c r="O284" s="254"/>
      <c r="P284" s="312"/>
      <c r="Q284" s="313"/>
      <c r="R284" s="312"/>
      <c r="S284" s="313"/>
      <c r="T284" s="314"/>
      <c r="U284" s="314"/>
      <c r="V284" s="312"/>
      <c r="W284" s="254"/>
    </row>
    <row r="285" spans="1:23" hidden="1">
      <c r="A285" s="254"/>
      <c r="B285" s="254"/>
      <c r="C285" s="309"/>
      <c r="D285" s="254"/>
      <c r="E285" s="310"/>
      <c r="F285" s="311"/>
      <c r="G285" s="254"/>
      <c r="H285" s="254"/>
      <c r="I285" s="254"/>
      <c r="J285" s="254"/>
      <c r="K285" s="254"/>
      <c r="L285" s="254"/>
      <c r="M285" s="254"/>
      <c r="N285" s="254"/>
      <c r="O285" s="254"/>
      <c r="P285" s="312"/>
      <c r="Q285" s="313"/>
      <c r="R285" s="312"/>
      <c r="S285" s="313"/>
      <c r="T285" s="314"/>
      <c r="U285" s="314"/>
      <c r="V285" s="312"/>
      <c r="W285" s="254"/>
    </row>
    <row r="286" spans="1:23" hidden="1">
      <c r="A286" s="254"/>
      <c r="B286" s="254"/>
      <c r="C286" s="309"/>
      <c r="D286" s="254"/>
      <c r="E286" s="310"/>
      <c r="F286" s="311"/>
      <c r="G286" s="254"/>
      <c r="H286" s="254"/>
      <c r="I286" s="254"/>
      <c r="J286" s="254"/>
      <c r="K286" s="254"/>
      <c r="L286" s="254"/>
      <c r="M286" s="254"/>
      <c r="N286" s="254"/>
      <c r="O286" s="254"/>
      <c r="P286" s="312"/>
      <c r="Q286" s="313"/>
      <c r="R286" s="312"/>
      <c r="S286" s="313"/>
      <c r="T286" s="314"/>
      <c r="U286" s="314"/>
      <c r="V286" s="312"/>
      <c r="W286" s="254"/>
    </row>
    <row r="287" spans="1:23" hidden="1">
      <c r="A287" s="254"/>
      <c r="B287" s="254"/>
      <c r="C287" s="309"/>
      <c r="D287" s="254"/>
      <c r="E287" s="310"/>
      <c r="F287" s="311"/>
      <c r="G287" s="254"/>
      <c r="H287" s="254"/>
      <c r="I287" s="254"/>
      <c r="J287" s="254"/>
      <c r="K287" s="254"/>
      <c r="L287" s="254"/>
      <c r="M287" s="254"/>
      <c r="N287" s="254"/>
      <c r="O287" s="254"/>
      <c r="P287" s="312"/>
      <c r="Q287" s="313"/>
      <c r="R287" s="312"/>
      <c r="S287" s="313"/>
      <c r="T287" s="314"/>
      <c r="U287" s="314"/>
      <c r="V287" s="312"/>
      <c r="W287" s="254"/>
    </row>
    <row r="288" spans="1:23" hidden="1">
      <c r="A288" s="254"/>
      <c r="B288" s="254"/>
      <c r="C288" s="309"/>
      <c r="D288" s="254"/>
      <c r="E288" s="310"/>
      <c r="F288" s="311"/>
      <c r="G288" s="254"/>
      <c r="H288" s="254"/>
      <c r="I288" s="254"/>
      <c r="J288" s="254"/>
      <c r="K288" s="254"/>
      <c r="L288" s="254"/>
      <c r="M288" s="254"/>
      <c r="N288" s="254"/>
      <c r="O288" s="254"/>
      <c r="P288" s="312"/>
      <c r="Q288" s="313"/>
      <c r="R288" s="312"/>
      <c r="S288" s="313"/>
      <c r="T288" s="314"/>
      <c r="U288" s="314"/>
      <c r="V288" s="312"/>
      <c r="W288" s="254"/>
    </row>
    <row r="289" spans="1:23" hidden="1">
      <c r="A289" s="254"/>
      <c r="B289" s="254"/>
      <c r="C289" s="309"/>
      <c r="D289" s="254"/>
      <c r="E289" s="310"/>
      <c r="F289" s="311"/>
      <c r="G289" s="254"/>
      <c r="H289" s="254"/>
      <c r="I289" s="254"/>
      <c r="J289" s="254"/>
      <c r="K289" s="254"/>
      <c r="L289" s="254"/>
      <c r="M289" s="254"/>
      <c r="N289" s="254"/>
      <c r="O289" s="254"/>
      <c r="P289" s="312"/>
      <c r="Q289" s="313"/>
      <c r="R289" s="312"/>
      <c r="S289" s="313"/>
      <c r="T289" s="314"/>
      <c r="U289" s="314"/>
      <c r="V289" s="312"/>
      <c r="W289" s="254"/>
    </row>
    <row r="290" spans="1:23" hidden="1">
      <c r="A290" s="254"/>
      <c r="B290" s="254"/>
      <c r="C290" s="309"/>
      <c r="D290" s="254"/>
      <c r="E290" s="310"/>
      <c r="F290" s="311"/>
      <c r="G290" s="254"/>
      <c r="H290" s="254"/>
      <c r="I290" s="254"/>
      <c r="J290" s="254"/>
      <c r="K290" s="254"/>
      <c r="L290" s="254"/>
      <c r="M290" s="254"/>
      <c r="N290" s="254"/>
      <c r="O290" s="254"/>
      <c r="P290" s="312"/>
      <c r="Q290" s="313"/>
      <c r="R290" s="312"/>
      <c r="S290" s="313"/>
      <c r="T290" s="314"/>
      <c r="U290" s="314"/>
      <c r="V290" s="312"/>
      <c r="W290" s="254"/>
    </row>
    <row r="291" spans="1:23" hidden="1">
      <c r="A291" s="254"/>
      <c r="B291" s="254"/>
      <c r="C291" s="309"/>
      <c r="D291" s="254"/>
      <c r="E291" s="310"/>
      <c r="F291" s="311"/>
      <c r="G291" s="254"/>
      <c r="H291" s="254"/>
      <c r="I291" s="254"/>
      <c r="J291" s="254"/>
      <c r="K291" s="254"/>
      <c r="L291" s="254"/>
      <c r="M291" s="254"/>
      <c r="N291" s="254"/>
      <c r="O291" s="254"/>
      <c r="P291" s="312"/>
      <c r="Q291" s="313"/>
      <c r="R291" s="312"/>
      <c r="S291" s="313"/>
      <c r="T291" s="314"/>
      <c r="U291" s="314"/>
      <c r="V291" s="312"/>
      <c r="W291" s="254"/>
    </row>
    <row r="292" spans="1:23" hidden="1">
      <c r="A292" s="254"/>
      <c r="B292" s="254"/>
      <c r="C292" s="309"/>
      <c r="D292" s="254"/>
      <c r="E292" s="310"/>
      <c r="F292" s="311"/>
      <c r="G292" s="254"/>
      <c r="H292" s="254"/>
      <c r="I292" s="254"/>
      <c r="J292" s="254"/>
      <c r="K292" s="254"/>
      <c r="L292" s="254"/>
      <c r="M292" s="254"/>
      <c r="N292" s="254"/>
      <c r="O292" s="254"/>
      <c r="P292" s="312"/>
      <c r="Q292" s="313"/>
      <c r="R292" s="312"/>
      <c r="S292" s="313"/>
      <c r="T292" s="314"/>
      <c r="U292" s="314"/>
      <c r="V292" s="312"/>
      <c r="W292" s="254"/>
    </row>
    <row r="293" spans="1:23" hidden="1">
      <c r="A293" s="254"/>
      <c r="B293" s="254"/>
      <c r="C293" s="309"/>
      <c r="D293" s="254"/>
      <c r="E293" s="310"/>
      <c r="F293" s="311"/>
      <c r="G293" s="254"/>
      <c r="H293" s="254"/>
      <c r="I293" s="254"/>
      <c r="J293" s="254"/>
      <c r="K293" s="254"/>
      <c r="L293" s="254"/>
      <c r="M293" s="254"/>
      <c r="N293" s="254"/>
      <c r="O293" s="254"/>
      <c r="P293" s="312"/>
      <c r="Q293" s="313"/>
      <c r="R293" s="312"/>
      <c r="S293" s="313"/>
      <c r="T293" s="314"/>
      <c r="U293" s="314"/>
      <c r="V293" s="312"/>
      <c r="W293" s="254"/>
    </row>
    <row r="294" spans="1:23" hidden="1">
      <c r="A294" s="254"/>
      <c r="B294" s="254"/>
      <c r="C294" s="309"/>
      <c r="D294" s="254"/>
      <c r="E294" s="310"/>
      <c r="F294" s="311"/>
      <c r="G294" s="254"/>
      <c r="H294" s="254"/>
      <c r="I294" s="254"/>
      <c r="J294" s="254"/>
      <c r="K294" s="254"/>
      <c r="L294" s="254"/>
      <c r="M294" s="254"/>
      <c r="N294" s="254"/>
      <c r="O294" s="254"/>
      <c r="P294" s="312"/>
      <c r="Q294" s="313"/>
      <c r="R294" s="312"/>
      <c r="S294" s="313"/>
      <c r="T294" s="314"/>
      <c r="U294" s="314"/>
      <c r="V294" s="312"/>
      <c r="W294" s="254"/>
    </row>
    <row r="295" spans="1:23" hidden="1">
      <c r="A295" s="254"/>
      <c r="B295" s="254"/>
      <c r="C295" s="309"/>
      <c r="D295" s="254"/>
      <c r="E295" s="310"/>
      <c r="F295" s="311"/>
      <c r="G295" s="254"/>
      <c r="H295" s="254"/>
      <c r="I295" s="254"/>
      <c r="J295" s="254"/>
      <c r="K295" s="254"/>
      <c r="L295" s="254"/>
      <c r="M295" s="254"/>
      <c r="N295" s="254"/>
      <c r="O295" s="254"/>
      <c r="P295" s="312"/>
      <c r="Q295" s="313"/>
      <c r="R295" s="312"/>
      <c r="S295" s="313"/>
      <c r="T295" s="314"/>
      <c r="U295" s="314"/>
      <c r="V295" s="312"/>
      <c r="W295" s="254"/>
    </row>
    <row r="296" spans="1:23" hidden="1">
      <c r="A296" s="254"/>
      <c r="B296" s="254"/>
      <c r="C296" s="309"/>
      <c r="D296" s="254"/>
      <c r="E296" s="310"/>
      <c r="F296" s="311"/>
      <c r="G296" s="254"/>
      <c r="H296" s="254"/>
      <c r="I296" s="254"/>
      <c r="J296" s="254"/>
      <c r="K296" s="254"/>
      <c r="L296" s="254"/>
      <c r="M296" s="254"/>
      <c r="N296" s="254"/>
      <c r="O296" s="254"/>
      <c r="P296" s="312"/>
      <c r="Q296" s="313"/>
      <c r="R296" s="312"/>
      <c r="S296" s="313"/>
      <c r="T296" s="314"/>
      <c r="U296" s="314"/>
      <c r="V296" s="312"/>
      <c r="W296" s="254"/>
    </row>
    <row r="297" spans="1:23" hidden="1">
      <c r="A297" s="254"/>
      <c r="B297" s="254"/>
      <c r="C297" s="309"/>
      <c r="D297" s="254"/>
      <c r="E297" s="310"/>
      <c r="F297" s="311"/>
      <c r="G297" s="254"/>
      <c r="H297" s="254"/>
      <c r="I297" s="254"/>
      <c r="J297" s="254"/>
      <c r="K297" s="254"/>
      <c r="L297" s="254"/>
      <c r="M297" s="254"/>
      <c r="N297" s="254"/>
      <c r="O297" s="254"/>
      <c r="P297" s="312"/>
      <c r="Q297" s="313"/>
      <c r="R297" s="312"/>
      <c r="S297" s="313"/>
      <c r="T297" s="314"/>
      <c r="U297" s="314"/>
      <c r="V297" s="312"/>
      <c r="W297" s="254"/>
    </row>
    <row r="298" spans="1:23" hidden="1">
      <c r="A298" s="254"/>
      <c r="B298" s="254"/>
      <c r="C298" s="309"/>
      <c r="D298" s="254"/>
      <c r="E298" s="310"/>
      <c r="F298" s="311"/>
      <c r="G298" s="254"/>
      <c r="H298" s="254"/>
      <c r="I298" s="254"/>
      <c r="J298" s="254"/>
      <c r="K298" s="254"/>
      <c r="L298" s="254"/>
      <c r="M298" s="254"/>
      <c r="N298" s="254"/>
      <c r="O298" s="254"/>
      <c r="P298" s="312"/>
      <c r="Q298" s="313"/>
      <c r="R298" s="312"/>
      <c r="S298" s="313"/>
      <c r="T298" s="314"/>
      <c r="U298" s="314"/>
      <c r="V298" s="312"/>
      <c r="W298" s="254"/>
    </row>
    <row r="299" spans="1:23" hidden="1">
      <c r="A299" s="254"/>
      <c r="B299" s="254"/>
      <c r="C299" s="309"/>
      <c r="D299" s="254"/>
      <c r="E299" s="310"/>
      <c r="F299" s="311"/>
      <c r="G299" s="254"/>
      <c r="H299" s="254"/>
      <c r="I299" s="254"/>
      <c r="J299" s="254"/>
      <c r="K299" s="254"/>
      <c r="L299" s="254"/>
      <c r="M299" s="254"/>
      <c r="N299" s="254"/>
      <c r="O299" s="254"/>
      <c r="P299" s="312"/>
      <c r="Q299" s="313"/>
      <c r="R299" s="312"/>
      <c r="S299" s="313"/>
      <c r="T299" s="314"/>
      <c r="U299" s="314"/>
      <c r="V299" s="312"/>
      <c r="W299" s="254"/>
    </row>
    <row r="300" spans="1:23" hidden="1">
      <c r="A300" s="254"/>
      <c r="B300" s="254"/>
      <c r="C300" s="309"/>
      <c r="D300" s="254"/>
      <c r="E300" s="310"/>
      <c r="F300" s="311"/>
      <c r="G300" s="254"/>
      <c r="H300" s="254"/>
      <c r="I300" s="254"/>
      <c r="J300" s="254"/>
      <c r="K300" s="254"/>
      <c r="L300" s="254"/>
      <c r="M300" s="254"/>
      <c r="N300" s="254"/>
      <c r="O300" s="254"/>
      <c r="P300" s="312"/>
      <c r="Q300" s="313"/>
      <c r="R300" s="312"/>
      <c r="S300" s="313"/>
      <c r="T300" s="314"/>
      <c r="U300" s="314"/>
      <c r="V300" s="312"/>
      <c r="W300" s="254"/>
    </row>
    <row r="301" spans="1:23" hidden="1">
      <c r="A301" s="254"/>
      <c r="B301" s="254"/>
      <c r="C301" s="309"/>
      <c r="D301" s="254"/>
      <c r="E301" s="310"/>
      <c r="F301" s="311"/>
      <c r="G301" s="254"/>
      <c r="H301" s="254"/>
      <c r="I301" s="254"/>
      <c r="J301" s="254"/>
      <c r="K301" s="254"/>
      <c r="L301" s="254"/>
      <c r="M301" s="254"/>
      <c r="N301" s="254"/>
      <c r="O301" s="254"/>
      <c r="P301" s="312"/>
      <c r="Q301" s="313"/>
      <c r="R301" s="312"/>
      <c r="S301" s="313"/>
      <c r="T301" s="314"/>
      <c r="U301" s="314"/>
      <c r="V301" s="312"/>
      <c r="W301" s="254"/>
    </row>
    <row r="302" spans="1:23" hidden="1">
      <c r="A302" s="254"/>
      <c r="B302" s="254"/>
      <c r="C302" s="309"/>
      <c r="D302" s="254"/>
      <c r="E302" s="310"/>
      <c r="F302" s="311"/>
      <c r="G302" s="254"/>
      <c r="H302" s="254"/>
      <c r="I302" s="254"/>
      <c r="J302" s="254"/>
      <c r="K302" s="254"/>
      <c r="L302" s="254"/>
      <c r="M302" s="254"/>
      <c r="N302" s="254"/>
      <c r="O302" s="254"/>
      <c r="P302" s="312"/>
      <c r="Q302" s="313"/>
      <c r="R302" s="312"/>
      <c r="S302" s="313"/>
      <c r="T302" s="314"/>
      <c r="U302" s="314"/>
      <c r="V302" s="312"/>
      <c r="W302" s="254"/>
    </row>
    <row r="303" spans="1:23" hidden="1">
      <c r="A303" s="254"/>
      <c r="B303" s="254"/>
      <c r="C303" s="309"/>
      <c r="D303" s="254"/>
      <c r="E303" s="310"/>
      <c r="F303" s="311"/>
      <c r="G303" s="254"/>
      <c r="H303" s="254"/>
      <c r="I303" s="254"/>
      <c r="J303" s="254"/>
      <c r="K303" s="254"/>
      <c r="L303" s="254"/>
      <c r="M303" s="254"/>
      <c r="N303" s="254"/>
      <c r="O303" s="254"/>
      <c r="P303" s="312"/>
      <c r="Q303" s="313"/>
      <c r="R303" s="312"/>
      <c r="S303" s="313"/>
      <c r="T303" s="314"/>
      <c r="U303" s="314"/>
      <c r="V303" s="312"/>
      <c r="W303" s="254"/>
    </row>
    <row r="304" spans="1:23" hidden="1">
      <c r="A304" s="254"/>
      <c r="B304" s="254"/>
      <c r="C304" s="309"/>
      <c r="D304" s="254"/>
      <c r="E304" s="310"/>
      <c r="F304" s="311"/>
      <c r="G304" s="254"/>
      <c r="H304" s="254"/>
      <c r="I304" s="254"/>
      <c r="J304" s="254"/>
      <c r="K304" s="254"/>
      <c r="L304" s="254"/>
      <c r="M304" s="254"/>
      <c r="N304" s="254"/>
      <c r="O304" s="254"/>
      <c r="P304" s="312"/>
      <c r="Q304" s="313"/>
      <c r="R304" s="312"/>
      <c r="S304" s="313"/>
      <c r="T304" s="314"/>
      <c r="U304" s="314"/>
      <c r="V304" s="312"/>
      <c r="W304" s="254"/>
    </row>
    <row r="305" spans="1:23" hidden="1">
      <c r="A305" s="254"/>
      <c r="B305" s="254"/>
      <c r="C305" s="309"/>
      <c r="D305" s="254"/>
      <c r="E305" s="310"/>
      <c r="F305" s="311"/>
      <c r="G305" s="254"/>
      <c r="H305" s="254"/>
      <c r="I305" s="254"/>
      <c r="J305" s="254"/>
      <c r="K305" s="254"/>
      <c r="L305" s="254"/>
      <c r="M305" s="254"/>
      <c r="N305" s="254"/>
      <c r="O305" s="254"/>
      <c r="P305" s="312"/>
      <c r="Q305" s="313"/>
      <c r="R305" s="312"/>
      <c r="S305" s="313"/>
      <c r="T305" s="314"/>
      <c r="U305" s="314"/>
      <c r="V305" s="312"/>
      <c r="W305" s="254"/>
    </row>
    <row r="306" spans="1:23" hidden="1">
      <c r="A306" s="254"/>
      <c r="B306" s="254"/>
      <c r="C306" s="309"/>
      <c r="D306" s="254"/>
      <c r="E306" s="310"/>
      <c r="F306" s="311"/>
      <c r="G306" s="254"/>
      <c r="H306" s="254"/>
      <c r="I306" s="254"/>
      <c r="J306" s="254"/>
      <c r="K306" s="254"/>
      <c r="L306" s="254"/>
      <c r="M306" s="254"/>
      <c r="N306" s="254"/>
      <c r="O306" s="254"/>
      <c r="P306" s="312"/>
      <c r="Q306" s="313"/>
      <c r="R306" s="312"/>
      <c r="S306" s="313"/>
      <c r="T306" s="314"/>
      <c r="U306" s="314"/>
      <c r="V306" s="312"/>
      <c r="W306" s="254"/>
    </row>
    <row r="307" spans="1:23" hidden="1">
      <c r="A307" s="254"/>
      <c r="B307" s="254"/>
      <c r="C307" s="309"/>
      <c r="D307" s="254"/>
      <c r="E307" s="310"/>
      <c r="F307" s="311"/>
      <c r="G307" s="254"/>
      <c r="H307" s="254"/>
      <c r="I307" s="254"/>
      <c r="J307" s="254"/>
      <c r="K307" s="254"/>
      <c r="L307" s="254"/>
      <c r="M307" s="254"/>
      <c r="N307" s="254"/>
      <c r="O307" s="254"/>
      <c r="P307" s="312"/>
      <c r="Q307" s="313"/>
      <c r="R307" s="312"/>
      <c r="S307" s="313"/>
      <c r="T307" s="314"/>
      <c r="U307" s="314"/>
      <c r="V307" s="312"/>
      <c r="W307" s="254"/>
    </row>
    <row r="308" spans="1:23" hidden="1">
      <c r="A308" s="254"/>
      <c r="B308" s="254"/>
      <c r="C308" s="309"/>
      <c r="D308" s="254"/>
      <c r="E308" s="310"/>
      <c r="F308" s="311"/>
      <c r="G308" s="254"/>
      <c r="H308" s="254"/>
      <c r="I308" s="254"/>
      <c r="J308" s="254"/>
      <c r="K308" s="254"/>
      <c r="L308" s="254"/>
      <c r="M308" s="254"/>
      <c r="N308" s="254"/>
      <c r="O308" s="254"/>
      <c r="P308" s="312"/>
      <c r="Q308" s="313"/>
      <c r="R308" s="312"/>
      <c r="S308" s="313"/>
      <c r="T308" s="314"/>
      <c r="U308" s="314"/>
      <c r="V308" s="312"/>
      <c r="W308" s="254"/>
    </row>
    <row r="309" spans="1:23" hidden="1">
      <c r="A309" s="254"/>
      <c r="B309" s="254"/>
      <c r="C309" s="309"/>
      <c r="D309" s="254"/>
      <c r="E309" s="310"/>
      <c r="F309" s="311"/>
      <c r="G309" s="254"/>
      <c r="H309" s="254"/>
      <c r="I309" s="254"/>
      <c r="J309" s="254"/>
      <c r="K309" s="254"/>
      <c r="L309" s="254"/>
      <c r="M309" s="254"/>
      <c r="N309" s="254"/>
      <c r="O309" s="254"/>
      <c r="P309" s="312"/>
      <c r="Q309" s="313"/>
      <c r="R309" s="312"/>
      <c r="S309" s="313"/>
      <c r="T309" s="314"/>
      <c r="U309" s="314"/>
      <c r="V309" s="312"/>
      <c r="W309" s="254"/>
    </row>
    <row r="310" spans="1:23" hidden="1">
      <c r="A310" s="254"/>
      <c r="B310" s="254"/>
      <c r="C310" s="309"/>
      <c r="D310" s="254"/>
      <c r="E310" s="310"/>
      <c r="F310" s="311"/>
      <c r="G310" s="254"/>
      <c r="H310" s="254"/>
      <c r="I310" s="254"/>
      <c r="J310" s="254"/>
      <c r="K310" s="254"/>
      <c r="L310" s="254"/>
      <c r="M310" s="254"/>
      <c r="N310" s="254"/>
      <c r="O310" s="254"/>
      <c r="P310" s="312"/>
      <c r="Q310" s="313"/>
      <c r="R310" s="312"/>
      <c r="S310" s="313"/>
      <c r="T310" s="314"/>
      <c r="U310" s="314"/>
      <c r="V310" s="312"/>
      <c r="W310" s="254"/>
    </row>
    <row r="311" spans="1:23" hidden="1">
      <c r="A311" s="254"/>
      <c r="B311" s="254"/>
      <c r="C311" s="309"/>
      <c r="D311" s="254"/>
      <c r="E311" s="310"/>
      <c r="F311" s="311"/>
      <c r="G311" s="254"/>
      <c r="H311" s="254"/>
      <c r="I311" s="254"/>
      <c r="J311" s="254"/>
      <c r="K311" s="254"/>
      <c r="L311" s="254"/>
      <c r="M311" s="254"/>
      <c r="N311" s="254"/>
      <c r="O311" s="254"/>
      <c r="P311" s="312"/>
      <c r="Q311" s="313"/>
      <c r="R311" s="312"/>
      <c r="S311" s="313"/>
      <c r="T311" s="314"/>
      <c r="U311" s="314"/>
      <c r="V311" s="312"/>
      <c r="W311" s="254"/>
    </row>
    <row r="312" spans="1:23" hidden="1">
      <c r="A312" s="254"/>
      <c r="B312" s="254"/>
      <c r="C312" s="309"/>
      <c r="D312" s="254"/>
      <c r="E312" s="310"/>
      <c r="F312" s="311"/>
      <c r="G312" s="254"/>
      <c r="H312" s="254"/>
      <c r="I312" s="254"/>
      <c r="J312" s="254"/>
      <c r="K312" s="254"/>
      <c r="L312" s="254"/>
      <c r="M312" s="254"/>
      <c r="N312" s="254"/>
      <c r="O312" s="254"/>
      <c r="P312" s="312"/>
      <c r="Q312" s="313"/>
      <c r="R312" s="312"/>
      <c r="S312" s="313"/>
      <c r="T312" s="314"/>
      <c r="U312" s="314"/>
      <c r="V312" s="312"/>
      <c r="W312" s="254"/>
    </row>
    <row r="313" spans="1:23" hidden="1">
      <c r="A313" s="254"/>
      <c r="B313" s="254"/>
      <c r="C313" s="309"/>
      <c r="D313" s="254"/>
      <c r="E313" s="310"/>
      <c r="F313" s="311"/>
      <c r="G313" s="254"/>
      <c r="H313" s="254"/>
      <c r="I313" s="254"/>
      <c r="J313" s="254"/>
      <c r="K313" s="254"/>
      <c r="L313" s="254"/>
      <c r="M313" s="254"/>
      <c r="N313" s="254"/>
      <c r="O313" s="254"/>
      <c r="P313" s="312"/>
      <c r="Q313" s="313"/>
      <c r="R313" s="312"/>
      <c r="S313" s="313"/>
      <c r="T313" s="314"/>
      <c r="U313" s="314"/>
      <c r="V313" s="312"/>
      <c r="W313" s="254"/>
    </row>
    <row r="314" spans="1:23" hidden="1">
      <c r="A314" s="254"/>
      <c r="B314" s="254"/>
      <c r="C314" s="309"/>
      <c r="D314" s="254"/>
      <c r="E314" s="310"/>
      <c r="F314" s="311"/>
      <c r="G314" s="254"/>
      <c r="H314" s="254"/>
      <c r="I314" s="254"/>
      <c r="J314" s="254"/>
      <c r="K314" s="254"/>
      <c r="L314" s="254"/>
      <c r="M314" s="254"/>
      <c r="N314" s="254"/>
      <c r="O314" s="254"/>
      <c r="P314" s="312"/>
      <c r="Q314" s="313"/>
      <c r="R314" s="312"/>
      <c r="S314" s="313"/>
      <c r="T314" s="314"/>
      <c r="U314" s="314"/>
      <c r="V314" s="312"/>
      <c r="W314" s="254"/>
    </row>
    <row r="315" spans="1:23" hidden="1">
      <c r="A315" s="254"/>
      <c r="B315" s="254"/>
      <c r="C315" s="309"/>
      <c r="D315" s="254"/>
      <c r="E315" s="310"/>
      <c r="F315" s="311"/>
      <c r="G315" s="254"/>
      <c r="H315" s="254"/>
      <c r="I315" s="254"/>
      <c r="J315" s="254"/>
      <c r="K315" s="254"/>
      <c r="L315" s="254"/>
      <c r="M315" s="254"/>
      <c r="N315" s="254"/>
      <c r="O315" s="254"/>
      <c r="P315" s="312"/>
      <c r="Q315" s="313"/>
      <c r="R315" s="312"/>
      <c r="S315" s="313"/>
      <c r="T315" s="314"/>
      <c r="U315" s="314"/>
      <c r="V315" s="312"/>
      <c r="W315" s="254"/>
    </row>
    <row r="316" spans="1:23" hidden="1">
      <c r="A316" s="254"/>
      <c r="B316" s="254"/>
      <c r="C316" s="309"/>
      <c r="D316" s="254"/>
      <c r="E316" s="310"/>
      <c r="F316" s="311"/>
      <c r="G316" s="254"/>
      <c r="H316" s="254"/>
      <c r="I316" s="254"/>
      <c r="J316" s="254"/>
      <c r="K316" s="254"/>
      <c r="L316" s="254"/>
      <c r="M316" s="254"/>
      <c r="N316" s="254"/>
      <c r="O316" s="254"/>
      <c r="P316" s="312"/>
      <c r="Q316" s="313"/>
      <c r="R316" s="312"/>
      <c r="S316" s="313"/>
      <c r="T316" s="314"/>
      <c r="U316" s="314"/>
      <c r="V316" s="312"/>
      <c r="W316" s="254"/>
    </row>
    <row r="317" spans="1:23" hidden="1">
      <c r="A317" s="254"/>
      <c r="B317" s="254"/>
      <c r="C317" s="309"/>
      <c r="D317" s="254"/>
      <c r="E317" s="310"/>
      <c r="F317" s="311"/>
      <c r="G317" s="254"/>
      <c r="H317" s="254"/>
      <c r="I317" s="254"/>
      <c r="J317" s="254"/>
      <c r="K317" s="254"/>
      <c r="L317" s="254"/>
      <c r="M317" s="254"/>
      <c r="N317" s="254"/>
      <c r="O317" s="254"/>
      <c r="P317" s="312"/>
      <c r="Q317" s="313"/>
      <c r="R317" s="312"/>
      <c r="S317" s="313"/>
      <c r="T317" s="314"/>
      <c r="U317" s="314"/>
      <c r="V317" s="312"/>
      <c r="W317" s="254"/>
    </row>
    <row r="318" spans="1:23" hidden="1">
      <c r="A318" s="254"/>
      <c r="B318" s="254"/>
      <c r="C318" s="309"/>
      <c r="D318" s="254"/>
      <c r="E318" s="310"/>
      <c r="F318" s="311"/>
      <c r="G318" s="254"/>
      <c r="H318" s="254"/>
      <c r="I318" s="254"/>
      <c r="J318" s="254"/>
      <c r="K318" s="254"/>
      <c r="L318" s="254"/>
      <c r="M318" s="254"/>
      <c r="N318" s="254"/>
      <c r="O318" s="254"/>
      <c r="P318" s="312"/>
      <c r="Q318" s="313"/>
      <c r="R318" s="312"/>
      <c r="S318" s="313"/>
      <c r="T318" s="314"/>
      <c r="U318" s="314"/>
      <c r="V318" s="312"/>
      <c r="W318" s="254"/>
    </row>
    <row r="319" spans="1:23" hidden="1">
      <c r="A319" s="254"/>
      <c r="B319" s="254"/>
      <c r="C319" s="309"/>
      <c r="D319" s="254"/>
      <c r="E319" s="310"/>
      <c r="F319" s="311"/>
      <c r="G319" s="254"/>
      <c r="H319" s="254"/>
      <c r="I319" s="254"/>
      <c r="J319" s="254"/>
      <c r="K319" s="254"/>
      <c r="L319" s="254"/>
      <c r="M319" s="254"/>
      <c r="N319" s="254"/>
      <c r="O319" s="254"/>
      <c r="P319" s="312"/>
      <c r="Q319" s="313"/>
      <c r="R319" s="312"/>
      <c r="S319" s="313"/>
      <c r="T319" s="314"/>
      <c r="U319" s="314"/>
      <c r="V319" s="312"/>
      <c r="W319" s="254"/>
    </row>
    <row r="320" spans="1:23" hidden="1">
      <c r="A320" s="254"/>
      <c r="B320" s="254"/>
      <c r="C320" s="309"/>
      <c r="D320" s="254"/>
      <c r="E320" s="310"/>
      <c r="F320" s="311"/>
      <c r="G320" s="254"/>
      <c r="H320" s="254"/>
      <c r="I320" s="254"/>
      <c r="J320" s="254"/>
      <c r="K320" s="254"/>
      <c r="L320" s="254"/>
      <c r="M320" s="254"/>
      <c r="N320" s="254"/>
      <c r="O320" s="254"/>
      <c r="P320" s="312"/>
      <c r="Q320" s="313"/>
      <c r="R320" s="312"/>
      <c r="S320" s="313"/>
      <c r="T320" s="314"/>
      <c r="U320" s="314"/>
      <c r="V320" s="312"/>
      <c r="W320" s="254"/>
    </row>
    <row r="321" spans="1:23" hidden="1">
      <c r="A321" s="254"/>
      <c r="B321" s="254"/>
      <c r="C321" s="309"/>
      <c r="D321" s="254"/>
      <c r="E321" s="310"/>
      <c r="F321" s="311"/>
      <c r="G321" s="254"/>
      <c r="H321" s="254"/>
      <c r="I321" s="254"/>
      <c r="J321" s="254"/>
      <c r="K321" s="254"/>
      <c r="L321" s="254"/>
      <c r="M321" s="254"/>
      <c r="N321" s="254"/>
      <c r="O321" s="254"/>
      <c r="P321" s="312"/>
      <c r="Q321" s="313"/>
      <c r="R321" s="312"/>
      <c r="S321" s="313"/>
      <c r="T321" s="314"/>
      <c r="U321" s="314"/>
      <c r="V321" s="312"/>
      <c r="W321" s="254"/>
    </row>
    <row r="322" spans="1:23" hidden="1">
      <c r="A322" s="254"/>
      <c r="B322" s="254"/>
      <c r="C322" s="309"/>
      <c r="D322" s="254"/>
      <c r="E322" s="310"/>
      <c r="F322" s="311"/>
      <c r="G322" s="254"/>
      <c r="H322" s="254"/>
      <c r="I322" s="254"/>
      <c r="J322" s="254"/>
      <c r="K322" s="254"/>
      <c r="L322" s="254"/>
      <c r="M322" s="254"/>
      <c r="N322" s="254"/>
      <c r="O322" s="254"/>
      <c r="P322" s="312"/>
      <c r="Q322" s="313"/>
      <c r="R322" s="312"/>
      <c r="S322" s="313"/>
      <c r="T322" s="314"/>
      <c r="U322" s="314"/>
      <c r="V322" s="312"/>
      <c r="W322" s="254"/>
    </row>
    <row r="323" spans="1:23" hidden="1">
      <c r="A323" s="254"/>
      <c r="B323" s="254"/>
      <c r="C323" s="309"/>
      <c r="D323" s="254"/>
      <c r="E323" s="310"/>
      <c r="F323" s="311"/>
      <c r="G323" s="254"/>
      <c r="H323" s="254"/>
      <c r="I323" s="254"/>
      <c r="J323" s="254"/>
      <c r="K323" s="254"/>
      <c r="L323" s="254"/>
      <c r="M323" s="254"/>
      <c r="N323" s="254"/>
      <c r="O323" s="254"/>
      <c r="P323" s="312"/>
      <c r="Q323" s="313"/>
      <c r="R323" s="312"/>
      <c r="S323" s="313"/>
      <c r="T323" s="314"/>
      <c r="U323" s="314"/>
      <c r="V323" s="312"/>
      <c r="W323" s="254"/>
    </row>
    <row r="324" spans="1:23" hidden="1">
      <c r="A324" s="254"/>
      <c r="B324" s="254"/>
      <c r="C324" s="309"/>
      <c r="D324" s="254"/>
      <c r="E324" s="310"/>
      <c r="F324" s="311"/>
      <c r="G324" s="254"/>
      <c r="H324" s="254"/>
      <c r="I324" s="254"/>
      <c r="J324" s="254"/>
      <c r="K324" s="254"/>
      <c r="L324" s="254"/>
      <c r="M324" s="254"/>
      <c r="N324" s="254"/>
      <c r="O324" s="254"/>
      <c r="P324" s="312"/>
      <c r="Q324" s="313"/>
      <c r="R324" s="312"/>
      <c r="S324" s="313"/>
      <c r="T324" s="314"/>
      <c r="U324" s="314"/>
      <c r="V324" s="312"/>
      <c r="W324" s="254"/>
    </row>
    <row r="325" spans="1:23" hidden="1">
      <c r="A325" s="254"/>
      <c r="B325" s="254"/>
      <c r="C325" s="309"/>
      <c r="D325" s="254"/>
      <c r="E325" s="310"/>
      <c r="F325" s="311"/>
      <c r="G325" s="254"/>
      <c r="H325" s="254"/>
      <c r="I325" s="254"/>
      <c r="J325" s="254"/>
      <c r="K325" s="254"/>
      <c r="L325" s="254"/>
      <c r="M325" s="254"/>
      <c r="N325" s="254"/>
      <c r="O325" s="254"/>
      <c r="P325" s="312"/>
      <c r="Q325" s="313"/>
      <c r="R325" s="312"/>
      <c r="S325" s="313"/>
      <c r="T325" s="314"/>
      <c r="U325" s="314"/>
      <c r="V325" s="312"/>
      <c r="W325" s="254"/>
    </row>
    <row r="326" spans="1:23" hidden="1">
      <c r="A326" s="254"/>
      <c r="B326" s="254"/>
      <c r="C326" s="309"/>
      <c r="D326" s="254"/>
      <c r="E326" s="310"/>
      <c r="F326" s="311"/>
      <c r="G326" s="254"/>
      <c r="H326" s="254"/>
      <c r="I326" s="254"/>
      <c r="J326" s="254"/>
      <c r="K326" s="254"/>
      <c r="L326" s="254"/>
      <c r="M326" s="254"/>
      <c r="N326" s="254"/>
      <c r="O326" s="254"/>
      <c r="P326" s="312"/>
      <c r="Q326" s="313"/>
      <c r="R326" s="312"/>
      <c r="S326" s="313"/>
      <c r="T326" s="314"/>
      <c r="U326" s="314"/>
      <c r="V326" s="312"/>
      <c r="W326" s="254"/>
    </row>
    <row r="327" spans="1:23" hidden="1">
      <c r="A327" s="254"/>
      <c r="B327" s="254"/>
      <c r="C327" s="309"/>
      <c r="D327" s="254"/>
      <c r="E327" s="310"/>
      <c r="F327" s="311"/>
      <c r="G327" s="254"/>
      <c r="H327" s="254"/>
      <c r="I327" s="254"/>
      <c r="J327" s="254"/>
      <c r="K327" s="254"/>
      <c r="L327" s="254"/>
      <c r="M327" s="254"/>
      <c r="N327" s="254"/>
      <c r="O327" s="254"/>
      <c r="P327" s="312"/>
      <c r="Q327" s="313"/>
      <c r="R327" s="312"/>
      <c r="S327" s="313"/>
      <c r="T327" s="314"/>
      <c r="U327" s="314"/>
      <c r="V327" s="312"/>
      <c r="W327" s="254"/>
    </row>
    <row r="328" spans="1:23" hidden="1">
      <c r="A328" s="254"/>
      <c r="B328" s="254"/>
      <c r="C328" s="309"/>
      <c r="D328" s="254"/>
      <c r="E328" s="310"/>
      <c r="F328" s="311"/>
      <c r="G328" s="254"/>
      <c r="H328" s="254"/>
      <c r="I328" s="254"/>
      <c r="J328" s="254"/>
      <c r="K328" s="254"/>
      <c r="L328" s="254"/>
      <c r="M328" s="254"/>
      <c r="N328" s="254"/>
      <c r="O328" s="254"/>
      <c r="P328" s="312"/>
      <c r="Q328" s="313"/>
      <c r="R328" s="312"/>
      <c r="S328" s="313"/>
      <c r="T328" s="314"/>
      <c r="U328" s="314"/>
      <c r="V328" s="312"/>
      <c r="W328" s="254"/>
    </row>
    <row r="329" spans="1:23" hidden="1">
      <c r="A329" s="254"/>
      <c r="B329" s="254"/>
      <c r="C329" s="309"/>
      <c r="D329" s="254"/>
      <c r="E329" s="310"/>
      <c r="F329" s="311"/>
      <c r="G329" s="254"/>
      <c r="H329" s="254"/>
      <c r="I329" s="254"/>
      <c r="J329" s="254"/>
      <c r="K329" s="254"/>
      <c r="L329" s="254"/>
      <c r="M329" s="254"/>
      <c r="N329" s="254"/>
      <c r="O329" s="254"/>
      <c r="P329" s="312"/>
      <c r="Q329" s="313"/>
      <c r="R329" s="312"/>
      <c r="S329" s="313"/>
      <c r="T329" s="314"/>
      <c r="U329" s="314"/>
      <c r="V329" s="312"/>
      <c r="W329" s="254"/>
    </row>
    <row r="330" spans="1:23" hidden="1">
      <c r="A330" s="254"/>
      <c r="B330" s="254"/>
      <c r="C330" s="309"/>
      <c r="D330" s="254"/>
      <c r="E330" s="310"/>
      <c r="F330" s="311"/>
      <c r="G330" s="254"/>
      <c r="H330" s="254"/>
      <c r="I330" s="254"/>
      <c r="J330" s="254"/>
      <c r="K330" s="254"/>
      <c r="L330" s="254"/>
      <c r="M330" s="254"/>
      <c r="N330" s="254"/>
      <c r="O330" s="254"/>
      <c r="P330" s="312"/>
      <c r="Q330" s="313"/>
      <c r="R330" s="312"/>
      <c r="S330" s="313"/>
      <c r="T330" s="314"/>
      <c r="U330" s="314"/>
      <c r="V330" s="312"/>
      <c r="W330" s="254"/>
    </row>
    <row r="331" spans="1:23" hidden="1">
      <c r="A331" s="254"/>
      <c r="B331" s="254"/>
      <c r="C331" s="309"/>
      <c r="D331" s="254"/>
      <c r="E331" s="310"/>
      <c r="F331" s="311"/>
      <c r="G331" s="254"/>
      <c r="H331" s="254"/>
      <c r="I331" s="254"/>
      <c r="J331" s="254"/>
      <c r="K331" s="254"/>
      <c r="L331" s="254"/>
      <c r="M331" s="254"/>
      <c r="N331" s="254"/>
      <c r="O331" s="254"/>
      <c r="P331" s="312"/>
      <c r="Q331" s="313"/>
      <c r="R331" s="312"/>
      <c r="S331" s="313"/>
      <c r="T331" s="314"/>
      <c r="U331" s="314"/>
      <c r="V331" s="312"/>
      <c r="W331" s="254"/>
    </row>
    <row r="332" spans="1:23" hidden="1">
      <c r="A332" s="254"/>
      <c r="B332" s="254"/>
      <c r="C332" s="309"/>
      <c r="D332" s="254"/>
      <c r="E332" s="310"/>
      <c r="F332" s="311"/>
      <c r="G332" s="254"/>
      <c r="H332" s="254"/>
      <c r="I332" s="254"/>
      <c r="J332" s="254"/>
      <c r="K332" s="254"/>
      <c r="L332" s="254"/>
      <c r="M332" s="254"/>
      <c r="N332" s="254"/>
      <c r="O332" s="254"/>
      <c r="P332" s="312"/>
      <c r="Q332" s="313"/>
      <c r="R332" s="312"/>
      <c r="S332" s="313"/>
      <c r="T332" s="314"/>
      <c r="U332" s="314"/>
      <c r="V332" s="312"/>
      <c r="W332" s="254"/>
    </row>
    <row r="333" spans="1:23" hidden="1">
      <c r="A333" s="254"/>
      <c r="B333" s="254"/>
      <c r="C333" s="309"/>
      <c r="D333" s="254"/>
      <c r="E333" s="310"/>
      <c r="F333" s="311"/>
      <c r="G333" s="254"/>
      <c r="H333" s="254"/>
      <c r="I333" s="254"/>
      <c r="J333" s="254"/>
      <c r="K333" s="254"/>
      <c r="L333" s="254"/>
      <c r="M333" s="254"/>
      <c r="N333" s="254"/>
      <c r="O333" s="254"/>
      <c r="P333" s="312"/>
      <c r="Q333" s="313"/>
      <c r="R333" s="312"/>
      <c r="S333" s="313"/>
      <c r="T333" s="314"/>
      <c r="U333" s="314"/>
      <c r="V333" s="312"/>
      <c r="W333" s="254"/>
    </row>
    <row r="334" spans="1:23" hidden="1">
      <c r="A334" s="254"/>
      <c r="B334" s="254"/>
      <c r="C334" s="309"/>
      <c r="D334" s="254"/>
      <c r="E334" s="310"/>
      <c r="F334" s="311"/>
      <c r="G334" s="254"/>
      <c r="H334" s="254"/>
      <c r="I334" s="254"/>
      <c r="J334" s="254"/>
      <c r="K334" s="254"/>
      <c r="L334" s="254"/>
      <c r="M334" s="254"/>
      <c r="N334" s="254"/>
      <c r="O334" s="254"/>
      <c r="P334" s="312"/>
      <c r="Q334" s="313"/>
      <c r="R334" s="312"/>
      <c r="S334" s="313"/>
      <c r="T334" s="314"/>
      <c r="U334" s="314"/>
      <c r="V334" s="312"/>
      <c r="W334" s="254"/>
    </row>
    <row r="335" spans="1:23" hidden="1">
      <c r="A335" s="254"/>
      <c r="B335" s="254"/>
      <c r="C335" s="309"/>
      <c r="D335" s="254"/>
      <c r="E335" s="310"/>
      <c r="F335" s="311"/>
      <c r="G335" s="254"/>
      <c r="H335" s="254"/>
      <c r="I335" s="254"/>
      <c r="J335" s="254"/>
      <c r="K335" s="254"/>
      <c r="L335" s="254"/>
      <c r="M335" s="254"/>
      <c r="N335" s="254"/>
      <c r="O335" s="254"/>
      <c r="P335" s="312"/>
      <c r="Q335" s="313"/>
      <c r="R335" s="312"/>
      <c r="S335" s="313"/>
      <c r="T335" s="314"/>
      <c r="U335" s="314"/>
      <c r="V335" s="312"/>
      <c r="W335" s="254"/>
    </row>
    <row r="336" spans="1:23" hidden="1">
      <c r="A336" s="254"/>
      <c r="B336" s="254"/>
      <c r="C336" s="309"/>
      <c r="D336" s="254"/>
      <c r="E336" s="310"/>
      <c r="F336" s="311"/>
      <c r="G336" s="254"/>
      <c r="H336" s="254"/>
      <c r="I336" s="254"/>
      <c r="J336" s="254"/>
      <c r="K336" s="254"/>
      <c r="L336" s="254"/>
      <c r="M336" s="254"/>
      <c r="N336" s="254"/>
      <c r="O336" s="254"/>
      <c r="P336" s="312"/>
      <c r="Q336" s="313"/>
      <c r="R336" s="312"/>
      <c r="S336" s="313"/>
      <c r="T336" s="314"/>
      <c r="U336" s="314"/>
      <c r="V336" s="312"/>
      <c r="W336" s="254"/>
    </row>
    <row r="337" spans="1:23" hidden="1">
      <c r="A337" s="254"/>
      <c r="B337" s="254"/>
      <c r="C337" s="309"/>
      <c r="D337" s="254"/>
      <c r="E337" s="310"/>
      <c r="F337" s="311"/>
      <c r="G337" s="254"/>
      <c r="H337" s="254"/>
      <c r="I337" s="254"/>
      <c r="J337" s="254"/>
      <c r="K337" s="254"/>
      <c r="L337" s="254"/>
      <c r="M337" s="254"/>
      <c r="N337" s="254"/>
      <c r="O337" s="254"/>
      <c r="P337" s="312"/>
      <c r="Q337" s="313"/>
      <c r="R337" s="312"/>
      <c r="S337" s="313"/>
      <c r="T337" s="314"/>
      <c r="U337" s="314"/>
      <c r="V337" s="312"/>
      <c r="W337" s="254"/>
    </row>
    <row r="338" spans="1:23" hidden="1">
      <c r="A338" s="254"/>
      <c r="B338" s="254"/>
      <c r="C338" s="309"/>
      <c r="D338" s="254"/>
      <c r="E338" s="310"/>
      <c r="F338" s="311"/>
      <c r="G338" s="254"/>
      <c r="H338" s="254"/>
      <c r="I338" s="254"/>
      <c r="J338" s="254"/>
      <c r="K338" s="254"/>
      <c r="L338" s="254"/>
      <c r="M338" s="254"/>
      <c r="N338" s="254"/>
      <c r="O338" s="254"/>
      <c r="P338" s="312"/>
      <c r="Q338" s="313"/>
      <c r="R338" s="312"/>
      <c r="S338" s="313"/>
      <c r="T338" s="314"/>
      <c r="U338" s="314"/>
      <c r="V338" s="312"/>
      <c r="W338" s="254"/>
    </row>
    <row r="339" spans="1:23" hidden="1">
      <c r="A339" s="254"/>
      <c r="B339" s="254"/>
      <c r="C339" s="309"/>
      <c r="D339" s="254"/>
      <c r="E339" s="310"/>
      <c r="F339" s="311"/>
      <c r="G339" s="254"/>
      <c r="H339" s="254"/>
      <c r="I339" s="254"/>
      <c r="J339" s="254"/>
      <c r="K339" s="254"/>
      <c r="L339" s="254"/>
      <c r="M339" s="254"/>
      <c r="N339" s="254"/>
      <c r="O339" s="254"/>
      <c r="P339" s="312"/>
      <c r="Q339" s="313"/>
      <c r="R339" s="312"/>
      <c r="S339" s="313"/>
      <c r="T339" s="314"/>
      <c r="U339" s="314"/>
      <c r="V339" s="312"/>
      <c r="W339" s="254"/>
    </row>
    <row r="340" spans="1:23" hidden="1">
      <c r="A340" s="254"/>
      <c r="B340" s="254"/>
      <c r="C340" s="309"/>
      <c r="D340" s="254"/>
      <c r="E340" s="310"/>
      <c r="F340" s="311"/>
      <c r="G340" s="254"/>
      <c r="H340" s="254"/>
      <c r="I340" s="254"/>
      <c r="J340" s="254"/>
      <c r="K340" s="254"/>
      <c r="L340" s="254"/>
      <c r="M340" s="254"/>
      <c r="N340" s="254"/>
      <c r="O340" s="254"/>
      <c r="P340" s="312"/>
      <c r="Q340" s="313"/>
      <c r="R340" s="312"/>
      <c r="S340" s="313"/>
      <c r="T340" s="314"/>
      <c r="U340" s="314"/>
      <c r="V340" s="312"/>
      <c r="W340" s="254"/>
    </row>
    <row r="341" spans="1:23" hidden="1">
      <c r="A341" s="254"/>
      <c r="B341" s="254"/>
      <c r="C341" s="309"/>
      <c r="D341" s="254"/>
      <c r="E341" s="310"/>
      <c r="F341" s="311"/>
      <c r="G341" s="254"/>
      <c r="H341" s="254"/>
      <c r="I341" s="254"/>
      <c r="J341" s="254"/>
      <c r="K341" s="254"/>
      <c r="L341" s="254"/>
      <c r="M341" s="254"/>
      <c r="N341" s="254"/>
      <c r="O341" s="254"/>
      <c r="P341" s="312"/>
      <c r="Q341" s="313"/>
      <c r="R341" s="312"/>
      <c r="S341" s="313"/>
      <c r="T341" s="314"/>
      <c r="U341" s="314"/>
      <c r="V341" s="312"/>
      <c r="W341" s="254"/>
    </row>
    <row r="342" spans="1:23" hidden="1">
      <c r="A342" s="254"/>
      <c r="B342" s="254"/>
      <c r="C342" s="309"/>
      <c r="D342" s="254"/>
      <c r="E342" s="310"/>
      <c r="F342" s="311"/>
      <c r="G342" s="254"/>
      <c r="H342" s="254"/>
      <c r="I342" s="254"/>
      <c r="J342" s="254"/>
      <c r="K342" s="254"/>
      <c r="L342" s="254"/>
      <c r="M342" s="254"/>
      <c r="N342" s="254"/>
      <c r="O342" s="254"/>
      <c r="P342" s="312"/>
      <c r="Q342" s="313"/>
      <c r="R342" s="312"/>
      <c r="S342" s="313"/>
      <c r="T342" s="314"/>
      <c r="U342" s="314"/>
      <c r="V342" s="312"/>
      <c r="W342" s="254"/>
    </row>
    <row r="343" spans="1:23" hidden="1">
      <c r="A343" s="254"/>
      <c r="B343" s="254"/>
      <c r="C343" s="309"/>
      <c r="D343" s="254"/>
      <c r="E343" s="310"/>
      <c r="F343" s="311"/>
      <c r="G343" s="254"/>
      <c r="H343" s="254"/>
      <c r="I343" s="254"/>
      <c r="J343" s="254"/>
      <c r="K343" s="254"/>
      <c r="L343" s="254"/>
      <c r="M343" s="254"/>
      <c r="N343" s="254"/>
      <c r="O343" s="254"/>
      <c r="P343" s="312"/>
      <c r="Q343" s="313"/>
      <c r="R343" s="312"/>
      <c r="S343" s="313"/>
      <c r="T343" s="314"/>
      <c r="U343" s="314"/>
      <c r="V343" s="312"/>
      <c r="W343" s="254"/>
    </row>
    <row r="344" spans="1:23" hidden="1">
      <c r="A344" s="254"/>
      <c r="B344" s="254"/>
      <c r="C344" s="309"/>
      <c r="D344" s="254"/>
      <c r="E344" s="310"/>
      <c r="F344" s="311"/>
      <c r="G344" s="254"/>
      <c r="H344" s="254"/>
      <c r="I344" s="254"/>
      <c r="J344" s="254"/>
      <c r="K344" s="254"/>
      <c r="L344" s="254"/>
      <c r="M344" s="254"/>
      <c r="N344" s="254"/>
      <c r="O344" s="254"/>
      <c r="P344" s="312"/>
      <c r="Q344" s="313"/>
      <c r="R344" s="312"/>
      <c r="S344" s="313"/>
      <c r="T344" s="314"/>
      <c r="U344" s="314"/>
      <c r="V344" s="312"/>
      <c r="W344" s="254"/>
    </row>
    <row r="345" spans="1:23" hidden="1">
      <c r="A345" s="254"/>
      <c r="B345" s="254"/>
      <c r="C345" s="309"/>
      <c r="D345" s="254"/>
      <c r="E345" s="310"/>
      <c r="F345" s="311"/>
      <c r="G345" s="254"/>
      <c r="H345" s="254"/>
      <c r="I345" s="254"/>
      <c r="J345" s="254"/>
      <c r="K345" s="254"/>
      <c r="L345" s="254"/>
      <c r="M345" s="254"/>
      <c r="N345" s="254"/>
      <c r="O345" s="254"/>
      <c r="P345" s="312"/>
      <c r="Q345" s="313"/>
      <c r="R345" s="312"/>
      <c r="S345" s="313"/>
      <c r="T345" s="314"/>
      <c r="U345" s="314"/>
      <c r="V345" s="312"/>
      <c r="W345" s="254"/>
    </row>
    <row r="346" spans="1:23" hidden="1">
      <c r="A346" s="254"/>
      <c r="B346" s="254"/>
      <c r="C346" s="309"/>
      <c r="D346" s="254"/>
      <c r="E346" s="310"/>
      <c r="F346" s="311"/>
      <c r="G346" s="254"/>
      <c r="H346" s="254"/>
      <c r="I346" s="254"/>
      <c r="J346" s="254"/>
      <c r="K346" s="254"/>
      <c r="L346" s="254"/>
      <c r="M346" s="254"/>
      <c r="N346" s="254"/>
      <c r="O346" s="254"/>
      <c r="P346" s="312"/>
      <c r="Q346" s="313"/>
      <c r="R346" s="312"/>
      <c r="S346" s="313"/>
      <c r="T346" s="314"/>
      <c r="U346" s="314"/>
      <c r="V346" s="312"/>
      <c r="W346" s="254"/>
    </row>
    <row r="347" spans="1:23" hidden="1">
      <c r="A347" s="254"/>
      <c r="B347" s="254"/>
      <c r="C347" s="309"/>
      <c r="D347" s="254"/>
      <c r="E347" s="310"/>
      <c r="F347" s="311"/>
      <c r="G347" s="254"/>
      <c r="H347" s="254"/>
      <c r="I347" s="254"/>
      <c r="J347" s="254"/>
      <c r="K347" s="254"/>
      <c r="L347" s="254"/>
      <c r="M347" s="254"/>
      <c r="N347" s="254"/>
      <c r="O347" s="254"/>
      <c r="P347" s="312"/>
      <c r="Q347" s="313"/>
      <c r="R347" s="312"/>
      <c r="S347" s="313"/>
      <c r="T347" s="314"/>
      <c r="U347" s="314"/>
      <c r="V347" s="312"/>
      <c r="W347" s="254"/>
    </row>
    <row r="348" spans="1:23" hidden="1">
      <c r="A348" s="254"/>
      <c r="B348" s="254"/>
      <c r="C348" s="309"/>
      <c r="D348" s="254"/>
      <c r="E348" s="310"/>
      <c r="F348" s="311"/>
      <c r="G348" s="254"/>
      <c r="H348" s="254"/>
      <c r="I348" s="254"/>
      <c r="J348" s="254"/>
      <c r="K348" s="254"/>
      <c r="L348" s="254"/>
      <c r="M348" s="254"/>
      <c r="N348" s="254"/>
      <c r="O348" s="254"/>
      <c r="P348" s="312"/>
      <c r="Q348" s="313"/>
      <c r="R348" s="312"/>
      <c r="S348" s="313"/>
      <c r="T348" s="314"/>
      <c r="U348" s="314"/>
      <c r="V348" s="312"/>
      <c r="W348" s="254"/>
    </row>
    <row r="349" spans="1:23" hidden="1">
      <c r="A349" s="254"/>
      <c r="B349" s="254"/>
      <c r="C349" s="309"/>
      <c r="D349" s="254"/>
      <c r="E349" s="310"/>
      <c r="F349" s="311"/>
      <c r="G349" s="254"/>
      <c r="H349" s="254"/>
      <c r="I349" s="254"/>
      <c r="J349" s="254"/>
      <c r="K349" s="254"/>
      <c r="L349" s="254"/>
      <c r="M349" s="254"/>
      <c r="N349" s="254"/>
      <c r="O349" s="254"/>
      <c r="P349" s="312"/>
      <c r="Q349" s="313"/>
      <c r="R349" s="312"/>
      <c r="S349" s="313"/>
      <c r="T349" s="314"/>
      <c r="U349" s="314"/>
      <c r="V349" s="312"/>
      <c r="W349" s="254"/>
    </row>
    <row r="350" spans="1:23" hidden="1">
      <c r="A350" s="254"/>
      <c r="B350" s="254"/>
      <c r="C350" s="309"/>
      <c r="D350" s="254"/>
      <c r="E350" s="310"/>
      <c r="F350" s="311"/>
      <c r="G350" s="254"/>
      <c r="H350" s="254"/>
      <c r="I350" s="254"/>
      <c r="J350" s="254"/>
      <c r="K350" s="254"/>
      <c r="L350" s="254"/>
      <c r="M350" s="254"/>
      <c r="N350" s="254"/>
      <c r="O350" s="254"/>
      <c r="P350" s="312"/>
      <c r="Q350" s="313"/>
      <c r="R350" s="312"/>
      <c r="S350" s="313"/>
      <c r="T350" s="314"/>
      <c r="U350" s="314"/>
      <c r="V350" s="312"/>
      <c r="W350" s="254"/>
    </row>
    <row r="351" spans="1:23" hidden="1">
      <c r="A351" s="254"/>
      <c r="B351" s="254"/>
      <c r="C351" s="309"/>
      <c r="D351" s="254"/>
      <c r="E351" s="310"/>
      <c r="F351" s="311"/>
      <c r="G351" s="254"/>
      <c r="H351" s="254"/>
      <c r="I351" s="254"/>
      <c r="J351" s="254"/>
      <c r="K351" s="254"/>
      <c r="L351" s="254"/>
      <c r="M351" s="254"/>
      <c r="N351" s="254"/>
      <c r="O351" s="254"/>
      <c r="P351" s="312"/>
      <c r="Q351" s="313"/>
      <c r="R351" s="312"/>
      <c r="S351" s="313"/>
      <c r="T351" s="314"/>
      <c r="U351" s="314"/>
      <c r="V351" s="312"/>
      <c r="W351" s="254"/>
    </row>
    <row r="352" spans="1:23" hidden="1">
      <c r="A352" s="254"/>
      <c r="B352" s="254"/>
      <c r="C352" s="309"/>
      <c r="D352" s="254"/>
      <c r="E352" s="310"/>
      <c r="F352" s="311"/>
      <c r="G352" s="254"/>
      <c r="H352" s="254"/>
      <c r="I352" s="254"/>
      <c r="J352" s="254"/>
      <c r="K352" s="254"/>
      <c r="L352" s="254"/>
      <c r="M352" s="254"/>
      <c r="N352" s="254"/>
      <c r="O352" s="254"/>
      <c r="P352" s="312"/>
      <c r="Q352" s="313"/>
      <c r="R352" s="312"/>
      <c r="S352" s="313"/>
      <c r="T352" s="314"/>
      <c r="U352" s="314"/>
      <c r="V352" s="312"/>
      <c r="W352" s="254"/>
    </row>
    <row r="353" spans="1:23" hidden="1">
      <c r="A353" s="254"/>
      <c r="B353" s="254"/>
      <c r="C353" s="309"/>
      <c r="D353" s="254"/>
      <c r="E353" s="310"/>
      <c r="F353" s="311"/>
      <c r="G353" s="254"/>
      <c r="H353" s="254"/>
      <c r="I353" s="254"/>
      <c r="J353" s="254"/>
      <c r="K353" s="254"/>
      <c r="L353" s="254"/>
      <c r="M353" s="254"/>
      <c r="N353" s="254"/>
      <c r="O353" s="254"/>
      <c r="P353" s="312"/>
      <c r="Q353" s="313"/>
      <c r="R353" s="312"/>
      <c r="S353" s="313"/>
      <c r="T353" s="314"/>
      <c r="U353" s="314"/>
      <c r="V353" s="312"/>
      <c r="W353" s="254"/>
    </row>
    <row r="354" spans="1:23" hidden="1">
      <c r="A354" s="254"/>
      <c r="B354" s="254"/>
      <c r="C354" s="309"/>
      <c r="D354" s="254"/>
      <c r="E354" s="310"/>
      <c r="F354" s="311"/>
      <c r="G354" s="254"/>
      <c r="H354" s="254"/>
      <c r="I354" s="254"/>
      <c r="J354" s="254"/>
      <c r="K354" s="254"/>
      <c r="L354" s="254"/>
      <c r="M354" s="254"/>
      <c r="N354" s="254"/>
      <c r="O354" s="254"/>
      <c r="P354" s="312"/>
      <c r="Q354" s="313"/>
      <c r="R354" s="312"/>
      <c r="S354" s="313"/>
      <c r="T354" s="314"/>
      <c r="U354" s="314"/>
      <c r="V354" s="312"/>
      <c r="W354" s="254"/>
    </row>
    <row r="355" spans="1:23" hidden="1">
      <c r="A355" s="254"/>
      <c r="B355" s="254"/>
      <c r="C355" s="309"/>
      <c r="D355" s="254"/>
      <c r="E355" s="310"/>
      <c r="F355" s="311"/>
      <c r="G355" s="254"/>
      <c r="H355" s="254"/>
      <c r="I355" s="254"/>
      <c r="J355" s="254"/>
      <c r="K355" s="254"/>
      <c r="L355" s="254"/>
      <c r="M355" s="254"/>
      <c r="N355" s="254"/>
      <c r="O355" s="254"/>
      <c r="P355" s="312"/>
      <c r="Q355" s="313"/>
      <c r="R355" s="312"/>
      <c r="S355" s="313"/>
      <c r="T355" s="314"/>
      <c r="U355" s="314"/>
      <c r="V355" s="312"/>
      <c r="W355" s="254"/>
    </row>
    <row r="356" spans="1:23" hidden="1">
      <c r="A356" s="254"/>
      <c r="B356" s="254"/>
      <c r="C356" s="309"/>
      <c r="D356" s="254"/>
      <c r="E356" s="310"/>
      <c r="F356" s="311"/>
      <c r="G356" s="254"/>
      <c r="H356" s="254"/>
      <c r="I356" s="254"/>
      <c r="J356" s="254"/>
      <c r="K356" s="254"/>
      <c r="L356" s="254"/>
      <c r="M356" s="254"/>
      <c r="N356" s="254"/>
      <c r="O356" s="254"/>
      <c r="P356" s="312"/>
      <c r="Q356" s="313"/>
      <c r="R356" s="312"/>
      <c r="S356" s="313"/>
      <c r="T356" s="314"/>
      <c r="U356" s="314"/>
      <c r="V356" s="312"/>
      <c r="W356" s="254"/>
    </row>
    <row r="357" spans="1:23" hidden="1">
      <c r="A357" s="254"/>
      <c r="B357" s="254"/>
      <c r="C357" s="309"/>
      <c r="D357" s="254"/>
      <c r="E357" s="310"/>
      <c r="F357" s="311"/>
      <c r="G357" s="254"/>
      <c r="H357" s="254"/>
      <c r="I357" s="254"/>
      <c r="J357" s="254"/>
      <c r="K357" s="254"/>
      <c r="L357" s="254"/>
      <c r="M357" s="254"/>
      <c r="N357" s="254"/>
      <c r="O357" s="254"/>
      <c r="P357" s="312"/>
      <c r="Q357" s="313"/>
      <c r="R357" s="312"/>
      <c r="S357" s="313"/>
      <c r="T357" s="314"/>
      <c r="U357" s="314"/>
      <c r="V357" s="312"/>
      <c r="W357" s="254"/>
    </row>
    <row r="358" spans="1:23" hidden="1">
      <c r="A358" s="254"/>
      <c r="B358" s="254"/>
      <c r="C358" s="309"/>
      <c r="D358" s="254"/>
      <c r="E358" s="310"/>
      <c r="F358" s="311"/>
      <c r="G358" s="254"/>
      <c r="H358" s="254"/>
      <c r="I358" s="254"/>
      <c r="J358" s="254"/>
      <c r="K358" s="254"/>
      <c r="L358" s="254"/>
      <c r="M358" s="254"/>
      <c r="N358" s="254"/>
      <c r="O358" s="254"/>
      <c r="P358" s="312"/>
      <c r="Q358" s="313"/>
      <c r="R358" s="312"/>
      <c r="S358" s="313"/>
      <c r="T358" s="314"/>
      <c r="U358" s="314"/>
      <c r="V358" s="312"/>
      <c r="W358" s="254"/>
    </row>
    <row r="359" spans="1:23" hidden="1">
      <c r="A359" s="254"/>
      <c r="B359" s="254"/>
      <c r="C359" s="309"/>
      <c r="D359" s="254"/>
      <c r="E359" s="310"/>
      <c r="F359" s="311"/>
      <c r="G359" s="254"/>
      <c r="H359" s="254"/>
      <c r="I359" s="254"/>
      <c r="J359" s="254"/>
      <c r="K359" s="254"/>
      <c r="L359" s="254"/>
      <c r="M359" s="254"/>
      <c r="N359" s="254"/>
      <c r="O359" s="254"/>
      <c r="P359" s="312"/>
      <c r="Q359" s="313"/>
      <c r="R359" s="312"/>
      <c r="S359" s="313"/>
      <c r="T359" s="314"/>
      <c r="U359" s="314"/>
      <c r="V359" s="312"/>
      <c r="W359" s="254"/>
    </row>
    <row r="360" spans="1:23" hidden="1">
      <c r="A360" s="254"/>
      <c r="B360" s="254"/>
      <c r="C360" s="309"/>
      <c r="D360" s="254"/>
      <c r="E360" s="310"/>
      <c r="F360" s="311"/>
      <c r="G360" s="254"/>
      <c r="H360" s="254"/>
      <c r="I360" s="254"/>
      <c r="J360" s="254"/>
      <c r="K360" s="254"/>
      <c r="L360" s="254"/>
      <c r="M360" s="254"/>
      <c r="N360" s="254"/>
      <c r="O360" s="254"/>
      <c r="P360" s="312"/>
      <c r="Q360" s="313"/>
      <c r="R360" s="312"/>
      <c r="S360" s="313"/>
      <c r="T360" s="314"/>
      <c r="U360" s="314"/>
      <c r="V360" s="312"/>
      <c r="W360" s="254"/>
    </row>
    <row r="361" spans="1:23" hidden="1">
      <c r="A361" s="254"/>
      <c r="B361" s="254"/>
      <c r="C361" s="309"/>
      <c r="D361" s="254"/>
      <c r="E361" s="310"/>
      <c r="F361" s="311"/>
      <c r="G361" s="254"/>
      <c r="H361" s="254"/>
      <c r="I361" s="254"/>
      <c r="J361" s="254"/>
      <c r="K361" s="254"/>
      <c r="L361" s="254"/>
      <c r="M361" s="254"/>
      <c r="N361" s="254"/>
      <c r="O361" s="254"/>
      <c r="P361" s="312"/>
      <c r="Q361" s="313"/>
      <c r="R361" s="312"/>
      <c r="S361" s="313"/>
      <c r="T361" s="314"/>
      <c r="U361" s="314"/>
      <c r="V361" s="312"/>
      <c r="W361" s="254"/>
    </row>
    <row r="362" spans="1:23" hidden="1">
      <c r="A362" s="254"/>
      <c r="B362" s="254"/>
      <c r="C362" s="309"/>
      <c r="D362" s="254"/>
      <c r="E362" s="310"/>
      <c r="F362" s="311"/>
      <c r="G362" s="254"/>
      <c r="H362" s="254"/>
      <c r="I362" s="254"/>
      <c r="J362" s="254"/>
      <c r="K362" s="254"/>
      <c r="L362" s="254"/>
      <c r="M362" s="254"/>
      <c r="N362" s="254"/>
      <c r="O362" s="254"/>
      <c r="P362" s="312"/>
      <c r="Q362" s="313"/>
      <c r="R362" s="312"/>
      <c r="S362" s="313"/>
      <c r="T362" s="314"/>
      <c r="U362" s="314"/>
      <c r="V362" s="312"/>
      <c r="W362" s="254"/>
    </row>
    <row r="363" spans="1:23" hidden="1">
      <c r="A363" s="254"/>
      <c r="B363" s="254"/>
      <c r="C363" s="309"/>
      <c r="D363" s="254"/>
      <c r="E363" s="310"/>
      <c r="F363" s="311"/>
      <c r="G363" s="254"/>
      <c r="H363" s="254"/>
      <c r="I363" s="254"/>
      <c r="J363" s="254"/>
      <c r="K363" s="254"/>
      <c r="L363" s="254"/>
      <c r="M363" s="254"/>
      <c r="N363" s="254"/>
      <c r="O363" s="254"/>
      <c r="P363" s="312"/>
      <c r="Q363" s="313"/>
      <c r="R363" s="312"/>
      <c r="S363" s="313"/>
      <c r="T363" s="314"/>
      <c r="U363" s="314"/>
      <c r="V363" s="312"/>
      <c r="W363" s="254"/>
    </row>
    <row r="364" spans="1:23" hidden="1">
      <c r="A364" s="254"/>
      <c r="B364" s="254"/>
      <c r="C364" s="309"/>
      <c r="D364" s="254"/>
      <c r="E364" s="310"/>
      <c r="F364" s="311"/>
      <c r="G364" s="254"/>
      <c r="H364" s="254"/>
      <c r="I364" s="254"/>
      <c r="J364" s="254"/>
      <c r="K364" s="254"/>
      <c r="L364" s="254"/>
      <c r="M364" s="254"/>
      <c r="N364" s="254"/>
      <c r="O364" s="254"/>
      <c r="P364" s="312"/>
      <c r="Q364" s="313"/>
      <c r="R364" s="312"/>
      <c r="S364" s="313"/>
      <c r="T364" s="314"/>
      <c r="U364" s="314"/>
      <c r="V364" s="312"/>
      <c r="W364" s="254"/>
    </row>
    <row r="365" spans="1:23" hidden="1">
      <c r="A365" s="254"/>
      <c r="B365" s="254"/>
      <c r="C365" s="309"/>
      <c r="D365" s="254"/>
      <c r="E365" s="310"/>
      <c r="F365" s="311"/>
      <c r="G365" s="254"/>
      <c r="H365" s="254"/>
      <c r="I365" s="254"/>
      <c r="J365" s="254"/>
      <c r="K365" s="254"/>
      <c r="L365" s="254"/>
      <c r="M365" s="254"/>
      <c r="N365" s="254"/>
      <c r="O365" s="254"/>
      <c r="P365" s="312"/>
      <c r="Q365" s="313"/>
      <c r="R365" s="312"/>
      <c r="S365" s="313"/>
      <c r="T365" s="314"/>
      <c r="U365" s="314"/>
      <c r="V365" s="312"/>
      <c r="W365" s="254"/>
    </row>
    <row r="366" spans="1:23" hidden="1">
      <c r="A366" s="254"/>
      <c r="B366" s="254"/>
      <c r="C366" s="309"/>
      <c r="D366" s="254"/>
      <c r="E366" s="310"/>
      <c r="F366" s="311"/>
      <c r="G366" s="254"/>
      <c r="H366" s="254"/>
      <c r="I366" s="254"/>
      <c r="J366" s="254"/>
      <c r="K366" s="254"/>
      <c r="L366" s="254"/>
      <c r="M366" s="254"/>
      <c r="N366" s="254"/>
      <c r="O366" s="254"/>
      <c r="P366" s="312"/>
      <c r="Q366" s="313"/>
      <c r="R366" s="312"/>
      <c r="S366" s="313"/>
      <c r="T366" s="314"/>
      <c r="U366" s="314"/>
      <c r="V366" s="312"/>
      <c r="W366" s="254"/>
    </row>
    <row r="367" spans="1:23" hidden="1">
      <c r="A367" s="254"/>
      <c r="B367" s="254"/>
      <c r="C367" s="309"/>
      <c r="D367" s="254"/>
      <c r="E367" s="310"/>
      <c r="F367" s="311"/>
      <c r="G367" s="254"/>
      <c r="H367" s="254"/>
      <c r="I367" s="254"/>
      <c r="J367" s="254"/>
      <c r="K367" s="254"/>
      <c r="L367" s="254"/>
      <c r="M367" s="254"/>
      <c r="N367" s="254"/>
      <c r="O367" s="254"/>
      <c r="P367" s="312"/>
      <c r="Q367" s="313"/>
      <c r="R367" s="312"/>
      <c r="S367" s="313"/>
      <c r="T367" s="314"/>
      <c r="U367" s="314"/>
      <c r="V367" s="312"/>
      <c r="W367" s="254"/>
    </row>
    <row r="368" spans="1:23" hidden="1">
      <c r="A368" s="254"/>
      <c r="B368" s="254"/>
      <c r="C368" s="309"/>
      <c r="D368" s="254"/>
      <c r="E368" s="310"/>
      <c r="F368" s="311"/>
      <c r="G368" s="254"/>
      <c r="H368" s="254"/>
      <c r="I368" s="254"/>
      <c r="J368" s="254"/>
      <c r="K368" s="254"/>
      <c r="L368" s="254"/>
      <c r="M368" s="254"/>
      <c r="N368" s="254"/>
      <c r="O368" s="254"/>
      <c r="P368" s="312"/>
      <c r="Q368" s="313"/>
      <c r="R368" s="312"/>
      <c r="S368" s="313"/>
      <c r="T368" s="314"/>
      <c r="U368" s="314"/>
      <c r="V368" s="312"/>
      <c r="W368" s="254"/>
    </row>
    <row r="369" spans="1:23" hidden="1">
      <c r="A369" s="254"/>
      <c r="B369" s="254"/>
      <c r="C369" s="309"/>
      <c r="D369" s="254"/>
      <c r="E369" s="310"/>
      <c r="F369" s="311"/>
      <c r="G369" s="254"/>
      <c r="H369" s="254"/>
      <c r="I369" s="254"/>
      <c r="J369" s="254"/>
      <c r="K369" s="254"/>
      <c r="L369" s="254"/>
      <c r="M369" s="254"/>
      <c r="N369" s="254"/>
      <c r="O369" s="254"/>
      <c r="P369" s="312"/>
      <c r="Q369" s="313"/>
      <c r="R369" s="312"/>
      <c r="S369" s="313"/>
      <c r="T369" s="314"/>
      <c r="U369" s="314"/>
      <c r="V369" s="312"/>
      <c r="W369" s="254"/>
    </row>
    <row r="370" spans="1:23" hidden="1">
      <c r="A370" s="254"/>
      <c r="B370" s="254"/>
      <c r="C370" s="309"/>
      <c r="D370" s="254"/>
      <c r="E370" s="310"/>
      <c r="F370" s="311"/>
      <c r="G370" s="254"/>
      <c r="H370" s="254"/>
      <c r="I370" s="254"/>
      <c r="J370" s="254"/>
      <c r="K370" s="254"/>
      <c r="L370" s="254"/>
      <c r="M370" s="254"/>
      <c r="N370" s="254"/>
      <c r="O370" s="254"/>
      <c r="P370" s="312"/>
      <c r="Q370" s="313"/>
      <c r="R370" s="312"/>
      <c r="S370" s="313"/>
      <c r="T370" s="314"/>
      <c r="U370" s="314"/>
      <c r="V370" s="312"/>
      <c r="W370" s="254"/>
    </row>
    <row r="371" spans="1:23" hidden="1">
      <c r="A371" s="254"/>
      <c r="B371" s="254"/>
      <c r="C371" s="309"/>
      <c r="D371" s="254"/>
      <c r="E371" s="310"/>
      <c r="F371" s="311"/>
      <c r="G371" s="254"/>
      <c r="H371" s="254"/>
      <c r="I371" s="254"/>
      <c r="J371" s="254"/>
      <c r="K371" s="254"/>
      <c r="L371" s="254"/>
      <c r="M371" s="254"/>
      <c r="N371" s="254"/>
      <c r="O371" s="254"/>
      <c r="P371" s="312"/>
      <c r="Q371" s="313"/>
      <c r="R371" s="312"/>
      <c r="S371" s="313"/>
      <c r="T371" s="314"/>
      <c r="U371" s="314"/>
      <c r="V371" s="312"/>
      <c r="W371" s="254"/>
    </row>
    <row r="372" spans="1:23" hidden="1">
      <c r="A372" s="254"/>
      <c r="B372" s="254"/>
      <c r="C372" s="309"/>
      <c r="D372" s="254"/>
      <c r="E372" s="310"/>
      <c r="F372" s="311"/>
      <c r="G372" s="254"/>
      <c r="H372" s="254"/>
      <c r="I372" s="254"/>
      <c r="J372" s="254"/>
      <c r="K372" s="254"/>
      <c r="L372" s="254"/>
      <c r="M372" s="254"/>
      <c r="N372" s="254"/>
      <c r="O372" s="254"/>
      <c r="P372" s="312"/>
      <c r="Q372" s="313"/>
      <c r="R372" s="312"/>
      <c r="S372" s="313"/>
      <c r="T372" s="314"/>
      <c r="U372" s="314"/>
      <c r="V372" s="312"/>
      <c r="W372" s="254"/>
    </row>
    <row r="373" spans="1:23" hidden="1">
      <c r="A373" s="254"/>
      <c r="B373" s="254"/>
      <c r="C373" s="309"/>
      <c r="D373" s="254"/>
      <c r="E373" s="310"/>
      <c r="F373" s="311"/>
      <c r="G373" s="254"/>
      <c r="H373" s="254"/>
      <c r="I373" s="254"/>
      <c r="J373" s="254"/>
      <c r="K373" s="254"/>
      <c r="L373" s="254"/>
      <c r="M373" s="254"/>
      <c r="N373" s="254"/>
      <c r="O373" s="254"/>
      <c r="P373" s="312"/>
      <c r="Q373" s="313"/>
      <c r="R373" s="312"/>
      <c r="S373" s="313"/>
      <c r="T373" s="314"/>
      <c r="U373" s="314"/>
      <c r="V373" s="312"/>
      <c r="W373" s="254"/>
    </row>
    <row r="374" spans="1:23" hidden="1">
      <c r="A374" s="254"/>
      <c r="B374" s="254"/>
      <c r="C374" s="309"/>
      <c r="D374" s="254"/>
      <c r="E374" s="310"/>
      <c r="F374" s="311"/>
      <c r="G374" s="254"/>
      <c r="H374" s="254"/>
      <c r="I374" s="254"/>
      <c r="J374" s="254"/>
      <c r="K374" s="254"/>
      <c r="L374" s="254"/>
      <c r="M374" s="254"/>
      <c r="N374" s="254"/>
      <c r="O374" s="254"/>
      <c r="P374" s="312"/>
      <c r="Q374" s="313"/>
      <c r="R374" s="312"/>
      <c r="S374" s="313"/>
      <c r="T374" s="314"/>
      <c r="U374" s="314"/>
      <c r="V374" s="312"/>
      <c r="W374" s="254"/>
    </row>
    <row r="375" spans="1:23" hidden="1">
      <c r="A375" s="254"/>
      <c r="B375" s="254"/>
      <c r="C375" s="309"/>
      <c r="D375" s="254"/>
      <c r="E375" s="310"/>
      <c r="F375" s="311"/>
      <c r="G375" s="254"/>
      <c r="H375" s="254"/>
      <c r="I375" s="254"/>
      <c r="J375" s="254"/>
      <c r="K375" s="254"/>
      <c r="L375" s="254"/>
      <c r="M375" s="254"/>
      <c r="N375" s="254"/>
      <c r="O375" s="254"/>
      <c r="P375" s="312"/>
      <c r="Q375" s="313"/>
      <c r="R375" s="312"/>
      <c r="S375" s="313"/>
      <c r="T375" s="314"/>
      <c r="U375" s="314"/>
      <c r="V375" s="312"/>
      <c r="W375" s="254"/>
    </row>
    <row r="376" spans="1:23" hidden="1">
      <c r="A376" s="254"/>
      <c r="B376" s="254"/>
      <c r="C376" s="309"/>
      <c r="D376" s="254"/>
      <c r="E376" s="310"/>
      <c r="F376" s="311"/>
      <c r="G376" s="254"/>
      <c r="H376" s="254"/>
      <c r="I376" s="254"/>
      <c r="J376" s="254"/>
      <c r="K376" s="254"/>
      <c r="L376" s="254"/>
      <c r="M376" s="254"/>
      <c r="N376" s="254"/>
      <c r="O376" s="254"/>
      <c r="P376" s="312"/>
      <c r="Q376" s="313"/>
      <c r="R376" s="312"/>
      <c r="S376" s="313"/>
      <c r="T376" s="314"/>
      <c r="U376" s="314"/>
      <c r="V376" s="312"/>
      <c r="W376" s="254"/>
    </row>
    <row r="377" spans="1:23" hidden="1">
      <c r="A377" s="254"/>
      <c r="B377" s="254"/>
      <c r="C377" s="309"/>
      <c r="D377" s="254"/>
      <c r="E377" s="310"/>
      <c r="F377" s="311"/>
      <c r="G377" s="254"/>
      <c r="H377" s="254"/>
      <c r="I377" s="254"/>
      <c r="J377" s="254"/>
      <c r="K377" s="254"/>
      <c r="L377" s="254"/>
      <c r="M377" s="254"/>
      <c r="N377" s="254"/>
      <c r="O377" s="254"/>
      <c r="P377" s="312"/>
      <c r="Q377" s="313"/>
      <c r="R377" s="312"/>
      <c r="S377" s="313"/>
      <c r="T377" s="314"/>
      <c r="U377" s="314"/>
      <c r="V377" s="312"/>
      <c r="W377" s="254"/>
    </row>
    <row r="378" spans="1:23" hidden="1">
      <c r="A378" s="254"/>
      <c r="B378" s="254"/>
      <c r="C378" s="309"/>
      <c r="D378" s="254"/>
      <c r="E378" s="310"/>
      <c r="F378" s="311"/>
      <c r="G378" s="254"/>
      <c r="H378" s="254"/>
      <c r="I378" s="254"/>
      <c r="J378" s="254"/>
      <c r="K378" s="254"/>
      <c r="L378" s="254"/>
      <c r="M378" s="254"/>
      <c r="N378" s="254"/>
      <c r="O378" s="254"/>
      <c r="P378" s="312"/>
      <c r="Q378" s="313"/>
      <c r="R378" s="312"/>
      <c r="S378" s="313"/>
      <c r="T378" s="314"/>
      <c r="U378" s="314"/>
      <c r="V378" s="312"/>
      <c r="W378" s="254"/>
    </row>
    <row r="379" spans="1:23" hidden="1">
      <c r="A379" s="254"/>
      <c r="B379" s="254"/>
      <c r="C379" s="309"/>
      <c r="D379" s="254"/>
      <c r="E379" s="310"/>
      <c r="F379" s="311"/>
      <c r="G379" s="254"/>
      <c r="H379" s="254"/>
      <c r="I379" s="254"/>
      <c r="J379" s="254"/>
      <c r="K379" s="254"/>
      <c r="L379" s="254"/>
      <c r="M379" s="254"/>
      <c r="N379" s="254"/>
      <c r="O379" s="254"/>
      <c r="P379" s="312"/>
      <c r="Q379" s="313"/>
      <c r="R379" s="312"/>
      <c r="S379" s="313"/>
      <c r="T379" s="314"/>
      <c r="U379" s="314"/>
      <c r="V379" s="312"/>
      <c r="W379" s="254"/>
    </row>
    <row r="380" spans="1:23" hidden="1">
      <c r="A380" s="254"/>
      <c r="B380" s="254"/>
      <c r="C380" s="309"/>
      <c r="D380" s="254"/>
      <c r="E380" s="310"/>
      <c r="F380" s="311"/>
      <c r="G380" s="254"/>
      <c r="H380" s="254"/>
      <c r="I380" s="254"/>
      <c r="J380" s="254"/>
      <c r="K380" s="254"/>
      <c r="L380" s="254"/>
      <c r="M380" s="254"/>
      <c r="N380" s="254"/>
      <c r="O380" s="254"/>
      <c r="P380" s="312"/>
      <c r="Q380" s="313"/>
      <c r="R380" s="312"/>
      <c r="S380" s="313"/>
      <c r="T380" s="314"/>
      <c r="U380" s="314"/>
      <c r="V380" s="312"/>
      <c r="W380" s="254"/>
    </row>
    <row r="381" spans="1:23" hidden="1">
      <c r="A381" s="254"/>
      <c r="B381" s="254"/>
      <c r="C381" s="309"/>
      <c r="D381" s="254"/>
      <c r="E381" s="310"/>
      <c r="F381" s="311"/>
      <c r="G381" s="254"/>
      <c r="H381" s="254"/>
      <c r="I381" s="254"/>
      <c r="J381" s="254"/>
      <c r="K381" s="254"/>
      <c r="L381" s="254"/>
      <c r="M381" s="254"/>
      <c r="N381" s="254"/>
      <c r="O381" s="254"/>
      <c r="P381" s="312"/>
      <c r="Q381" s="313"/>
      <c r="R381" s="312"/>
      <c r="S381" s="313"/>
      <c r="T381" s="314"/>
      <c r="U381" s="314"/>
      <c r="V381" s="312"/>
      <c r="W381" s="254"/>
    </row>
    <row r="382" spans="1:23" hidden="1">
      <c r="A382" s="254"/>
      <c r="B382" s="254"/>
      <c r="C382" s="309"/>
      <c r="D382" s="254"/>
      <c r="E382" s="310"/>
      <c r="F382" s="311"/>
      <c r="G382" s="254"/>
      <c r="H382" s="254"/>
      <c r="I382" s="254"/>
      <c r="J382" s="254"/>
      <c r="K382" s="254"/>
      <c r="L382" s="254"/>
      <c r="M382" s="254"/>
      <c r="N382" s="254"/>
      <c r="O382" s="254"/>
      <c r="P382" s="312"/>
      <c r="Q382" s="313"/>
      <c r="R382" s="312"/>
      <c r="S382" s="313"/>
      <c r="T382" s="314"/>
      <c r="U382" s="314"/>
      <c r="V382" s="312"/>
      <c r="W382" s="254"/>
    </row>
    <row r="383" spans="1:23" hidden="1">
      <c r="A383" s="254"/>
      <c r="B383" s="254"/>
      <c r="C383" s="309"/>
      <c r="D383" s="254"/>
      <c r="E383" s="310"/>
      <c r="F383" s="311"/>
      <c r="G383" s="254"/>
      <c r="H383" s="254"/>
      <c r="I383" s="254"/>
      <c r="J383" s="254"/>
      <c r="K383" s="254"/>
      <c r="L383" s="254"/>
      <c r="M383" s="254"/>
      <c r="N383" s="254"/>
      <c r="O383" s="254"/>
      <c r="P383" s="312"/>
      <c r="Q383" s="313"/>
      <c r="R383" s="312"/>
      <c r="S383" s="313"/>
      <c r="T383" s="314"/>
      <c r="U383" s="314"/>
      <c r="V383" s="312"/>
      <c r="W383" s="254"/>
    </row>
    <row r="384" spans="1:23" hidden="1">
      <c r="A384" s="254"/>
      <c r="B384" s="254"/>
      <c r="C384" s="309"/>
      <c r="D384" s="254"/>
      <c r="E384" s="310"/>
      <c r="F384" s="311"/>
      <c r="G384" s="254"/>
      <c r="H384" s="254"/>
      <c r="I384" s="254"/>
      <c r="J384" s="254"/>
      <c r="K384" s="254"/>
      <c r="L384" s="254"/>
      <c r="M384" s="254"/>
      <c r="N384" s="254"/>
      <c r="O384" s="254"/>
      <c r="P384" s="312"/>
      <c r="Q384" s="313"/>
      <c r="R384" s="312"/>
      <c r="S384" s="313"/>
      <c r="T384" s="314"/>
      <c r="U384" s="314"/>
      <c r="V384" s="312"/>
      <c r="W384" s="254"/>
    </row>
    <row r="385" spans="1:23" hidden="1">
      <c r="A385" s="254"/>
      <c r="B385" s="254"/>
      <c r="C385" s="309"/>
      <c r="D385" s="254"/>
      <c r="E385" s="310"/>
      <c r="F385" s="311"/>
      <c r="G385" s="254"/>
      <c r="H385" s="254"/>
      <c r="I385" s="254"/>
      <c r="J385" s="254"/>
      <c r="K385" s="254"/>
      <c r="L385" s="254"/>
      <c r="M385" s="254"/>
      <c r="N385" s="254"/>
      <c r="O385" s="254"/>
      <c r="P385" s="312"/>
      <c r="Q385" s="313"/>
      <c r="R385" s="312"/>
      <c r="S385" s="313"/>
      <c r="T385" s="314"/>
      <c r="U385" s="314"/>
      <c r="V385" s="312"/>
      <c r="W385" s="254"/>
    </row>
    <row r="386" spans="1:23" hidden="1">
      <c r="A386" s="254"/>
      <c r="B386" s="254"/>
      <c r="C386" s="309"/>
      <c r="D386" s="254"/>
      <c r="E386" s="310"/>
      <c r="F386" s="311"/>
      <c r="G386" s="254"/>
      <c r="H386" s="254"/>
      <c r="I386" s="254"/>
      <c r="J386" s="254"/>
      <c r="K386" s="254"/>
      <c r="L386" s="254"/>
      <c r="M386" s="254"/>
      <c r="N386" s="254"/>
      <c r="O386" s="254"/>
      <c r="P386" s="312"/>
      <c r="Q386" s="313"/>
      <c r="R386" s="312"/>
      <c r="S386" s="313"/>
      <c r="T386" s="314"/>
      <c r="U386" s="314"/>
      <c r="V386" s="312"/>
      <c r="W386" s="254"/>
    </row>
    <row r="387" spans="1:23" hidden="1">
      <c r="A387" s="254"/>
      <c r="B387" s="254"/>
      <c r="C387" s="309"/>
      <c r="D387" s="254"/>
      <c r="E387" s="310"/>
      <c r="F387" s="311"/>
      <c r="G387" s="254"/>
      <c r="H387" s="254"/>
      <c r="I387" s="254"/>
      <c r="J387" s="254"/>
      <c r="K387" s="254"/>
      <c r="L387" s="254"/>
      <c r="M387" s="254"/>
      <c r="N387" s="254"/>
      <c r="O387" s="254"/>
      <c r="P387" s="312"/>
      <c r="Q387" s="313"/>
      <c r="R387" s="312"/>
      <c r="S387" s="313"/>
      <c r="T387" s="314"/>
      <c r="U387" s="314"/>
      <c r="V387" s="312"/>
      <c r="W387" s="254"/>
    </row>
    <row r="388" spans="1:23" hidden="1">
      <c r="A388" s="254"/>
      <c r="B388" s="254"/>
      <c r="C388" s="309"/>
      <c r="D388" s="254"/>
      <c r="E388" s="310"/>
      <c r="F388" s="311"/>
      <c r="G388" s="254"/>
      <c r="H388" s="254"/>
      <c r="I388" s="254"/>
      <c r="J388" s="254"/>
      <c r="K388" s="254"/>
      <c r="L388" s="254"/>
      <c r="M388" s="254"/>
      <c r="N388" s="254"/>
      <c r="O388" s="254"/>
      <c r="P388" s="312"/>
      <c r="Q388" s="313"/>
      <c r="R388" s="312"/>
      <c r="S388" s="313"/>
      <c r="T388" s="314"/>
      <c r="U388" s="314"/>
      <c r="V388" s="312"/>
      <c r="W388" s="254"/>
    </row>
    <row r="389" spans="1:23" hidden="1">
      <c r="A389" s="254"/>
      <c r="B389" s="254"/>
      <c r="C389" s="309"/>
      <c r="D389" s="254"/>
      <c r="E389" s="310"/>
      <c r="F389" s="311"/>
      <c r="G389" s="254"/>
      <c r="H389" s="254"/>
      <c r="I389" s="254"/>
      <c r="J389" s="254"/>
      <c r="K389" s="254"/>
      <c r="L389" s="254"/>
      <c r="M389" s="254"/>
      <c r="N389" s="254"/>
      <c r="O389" s="254"/>
      <c r="P389" s="312"/>
      <c r="Q389" s="313"/>
      <c r="R389" s="312"/>
      <c r="S389" s="313"/>
      <c r="T389" s="314"/>
      <c r="U389" s="314"/>
      <c r="V389" s="312"/>
      <c r="W389" s="254"/>
    </row>
    <row r="390" spans="1:23" hidden="1">
      <c r="A390" s="254"/>
      <c r="B390" s="254"/>
      <c r="C390" s="309"/>
      <c r="D390" s="254"/>
      <c r="E390" s="310"/>
      <c r="F390" s="311"/>
      <c r="G390" s="254"/>
      <c r="H390" s="254"/>
      <c r="I390" s="254"/>
      <c r="J390" s="254"/>
      <c r="K390" s="254"/>
      <c r="L390" s="254"/>
      <c r="M390" s="254"/>
      <c r="N390" s="254"/>
      <c r="O390" s="254"/>
      <c r="P390" s="312"/>
      <c r="Q390" s="313"/>
      <c r="R390" s="312"/>
      <c r="S390" s="313"/>
      <c r="T390" s="314"/>
      <c r="U390" s="314"/>
      <c r="V390" s="312"/>
      <c r="W390" s="254"/>
    </row>
    <row r="391" spans="1:23" hidden="1">
      <c r="A391" s="254"/>
      <c r="B391" s="254"/>
      <c r="C391" s="309"/>
      <c r="D391" s="254"/>
      <c r="E391" s="310"/>
      <c r="F391" s="311"/>
      <c r="G391" s="254"/>
      <c r="H391" s="254"/>
      <c r="I391" s="254"/>
      <c r="J391" s="254"/>
      <c r="K391" s="254"/>
      <c r="L391" s="254"/>
      <c r="M391" s="254"/>
      <c r="N391" s="254"/>
      <c r="O391" s="254"/>
      <c r="P391" s="312"/>
      <c r="Q391" s="313"/>
      <c r="R391" s="312"/>
      <c r="S391" s="313"/>
      <c r="T391" s="314"/>
      <c r="U391" s="314"/>
      <c r="V391" s="312"/>
      <c r="W391" s="254"/>
    </row>
    <row r="392" spans="1:23" hidden="1">
      <c r="A392" s="254"/>
      <c r="B392" s="254"/>
      <c r="C392" s="309"/>
      <c r="D392" s="254"/>
      <c r="E392" s="310"/>
      <c r="F392" s="311"/>
      <c r="G392" s="254"/>
      <c r="H392" s="254"/>
      <c r="I392" s="254"/>
      <c r="J392" s="254"/>
      <c r="K392" s="254"/>
      <c r="L392" s="254"/>
      <c r="M392" s="254"/>
      <c r="N392" s="254"/>
      <c r="O392" s="254"/>
      <c r="P392" s="312"/>
      <c r="Q392" s="313"/>
      <c r="R392" s="312"/>
      <c r="S392" s="313"/>
      <c r="T392" s="314"/>
      <c r="U392" s="314"/>
      <c r="V392" s="312"/>
      <c r="W392" s="254"/>
    </row>
    <row r="393" spans="1:23" hidden="1">
      <c r="A393" s="254"/>
      <c r="B393" s="254"/>
      <c r="C393" s="309"/>
      <c r="D393" s="254"/>
      <c r="E393" s="310"/>
      <c r="F393" s="311"/>
      <c r="G393" s="254"/>
      <c r="H393" s="254"/>
      <c r="I393" s="254"/>
      <c r="J393" s="254"/>
      <c r="K393" s="254"/>
      <c r="L393" s="254"/>
      <c r="M393" s="254"/>
      <c r="N393" s="254"/>
      <c r="O393" s="254"/>
      <c r="P393" s="312"/>
      <c r="Q393" s="313"/>
      <c r="R393" s="312"/>
      <c r="S393" s="313"/>
      <c r="T393" s="314"/>
      <c r="U393" s="314"/>
      <c r="V393" s="312"/>
      <c r="W393" s="254"/>
    </row>
    <row r="394" spans="1:23" hidden="1">
      <c r="A394" s="254"/>
      <c r="B394" s="254"/>
      <c r="C394" s="309"/>
      <c r="D394" s="254"/>
      <c r="E394" s="310"/>
      <c r="F394" s="311"/>
      <c r="G394" s="254"/>
      <c r="H394" s="254"/>
      <c r="I394" s="254"/>
      <c r="J394" s="254"/>
      <c r="K394" s="254"/>
      <c r="L394" s="254"/>
      <c r="M394" s="254"/>
      <c r="N394" s="254"/>
      <c r="O394" s="254"/>
      <c r="P394" s="312"/>
      <c r="Q394" s="313"/>
      <c r="R394" s="312"/>
      <c r="S394" s="313"/>
      <c r="T394" s="314"/>
      <c r="U394" s="314"/>
      <c r="V394" s="312"/>
      <c r="W394" s="254"/>
    </row>
    <row r="395" spans="1:23" hidden="1">
      <c r="A395" s="254"/>
      <c r="B395" s="254"/>
      <c r="C395" s="309"/>
      <c r="D395" s="254"/>
      <c r="E395" s="310"/>
      <c r="F395" s="311"/>
      <c r="G395" s="254"/>
      <c r="H395" s="254"/>
      <c r="I395" s="254"/>
      <c r="J395" s="254"/>
      <c r="K395" s="254"/>
      <c r="L395" s="254"/>
      <c r="M395" s="254"/>
      <c r="N395" s="254"/>
      <c r="O395" s="254"/>
      <c r="P395" s="312"/>
      <c r="Q395" s="313"/>
      <c r="R395" s="312"/>
      <c r="S395" s="313"/>
      <c r="T395" s="314"/>
      <c r="U395" s="314"/>
      <c r="V395" s="312"/>
      <c r="W395" s="254"/>
    </row>
    <row r="396" spans="1:23" hidden="1">
      <c r="A396" s="254"/>
      <c r="B396" s="254"/>
      <c r="C396" s="309"/>
      <c r="D396" s="254"/>
      <c r="E396" s="310"/>
      <c r="F396" s="311"/>
      <c r="G396" s="254"/>
      <c r="H396" s="254"/>
      <c r="I396" s="254"/>
      <c r="J396" s="254"/>
      <c r="K396" s="254"/>
      <c r="L396" s="254"/>
      <c r="M396" s="254"/>
      <c r="N396" s="254"/>
      <c r="O396" s="254"/>
      <c r="P396" s="312"/>
      <c r="Q396" s="313"/>
      <c r="R396" s="312"/>
      <c r="S396" s="313"/>
      <c r="T396" s="314"/>
      <c r="U396" s="314"/>
      <c r="V396" s="312"/>
      <c r="W396" s="254"/>
    </row>
    <row r="397" spans="1:23" hidden="1">
      <c r="A397" s="254"/>
      <c r="B397" s="254"/>
      <c r="C397" s="309"/>
      <c r="D397" s="254"/>
      <c r="E397" s="310"/>
      <c r="F397" s="311"/>
      <c r="G397" s="254"/>
      <c r="H397" s="254"/>
      <c r="I397" s="254"/>
      <c r="J397" s="254"/>
      <c r="K397" s="254"/>
      <c r="L397" s="254"/>
      <c r="M397" s="254"/>
      <c r="N397" s="254"/>
      <c r="O397" s="254"/>
      <c r="P397" s="312"/>
      <c r="Q397" s="313"/>
      <c r="R397" s="312"/>
      <c r="S397" s="313"/>
      <c r="T397" s="314"/>
      <c r="U397" s="314"/>
      <c r="V397" s="312"/>
      <c r="W397" s="254"/>
    </row>
    <row r="398" spans="1:23" hidden="1">
      <c r="A398" s="254"/>
      <c r="B398" s="254"/>
      <c r="C398" s="309"/>
      <c r="D398" s="254"/>
      <c r="E398" s="310"/>
      <c r="F398" s="311"/>
      <c r="G398" s="254"/>
      <c r="H398" s="254"/>
      <c r="I398" s="254"/>
      <c r="J398" s="254"/>
      <c r="K398" s="254"/>
      <c r="L398" s="254"/>
      <c r="M398" s="254"/>
      <c r="N398" s="254"/>
      <c r="O398" s="254"/>
      <c r="P398" s="312"/>
      <c r="Q398" s="313"/>
      <c r="R398" s="312"/>
      <c r="S398" s="313"/>
      <c r="T398" s="314"/>
      <c r="U398" s="314"/>
      <c r="V398" s="312"/>
      <c r="W398" s="254"/>
    </row>
    <row r="399" spans="1:23" hidden="1">
      <c r="A399" s="254"/>
      <c r="B399" s="254"/>
      <c r="C399" s="309"/>
      <c r="D399" s="254"/>
      <c r="E399" s="310"/>
      <c r="F399" s="311"/>
      <c r="G399" s="254"/>
      <c r="H399" s="254"/>
      <c r="I399" s="254"/>
      <c r="J399" s="254"/>
      <c r="K399" s="254"/>
      <c r="L399" s="254"/>
      <c r="M399" s="254"/>
      <c r="N399" s="254"/>
      <c r="O399" s="254"/>
      <c r="P399" s="312"/>
      <c r="Q399" s="313"/>
      <c r="R399" s="312"/>
      <c r="S399" s="313"/>
      <c r="T399" s="314"/>
      <c r="U399" s="314"/>
      <c r="V399" s="312"/>
      <c r="W399" s="254"/>
    </row>
    <row r="400" spans="1:23" hidden="1">
      <c r="A400" s="254"/>
      <c r="B400" s="254"/>
      <c r="C400" s="309"/>
      <c r="D400" s="254"/>
      <c r="E400" s="310"/>
      <c r="F400" s="311"/>
      <c r="G400" s="254"/>
      <c r="H400" s="254"/>
      <c r="I400" s="254"/>
      <c r="J400" s="254"/>
      <c r="K400" s="254"/>
      <c r="L400" s="254"/>
      <c r="M400" s="254"/>
      <c r="N400" s="254"/>
      <c r="O400" s="254"/>
      <c r="P400" s="312"/>
      <c r="Q400" s="313"/>
      <c r="R400" s="312"/>
      <c r="S400" s="313"/>
      <c r="T400" s="314"/>
      <c r="U400" s="314"/>
      <c r="V400" s="312"/>
      <c r="W400" s="254"/>
    </row>
    <row r="401" spans="1:23" hidden="1">
      <c r="A401" s="254"/>
      <c r="B401" s="254"/>
      <c r="C401" s="309"/>
      <c r="D401" s="254"/>
      <c r="E401" s="310"/>
      <c r="F401" s="311"/>
      <c r="G401" s="254"/>
      <c r="H401" s="254"/>
      <c r="I401" s="254"/>
      <c r="J401" s="254"/>
      <c r="K401" s="254"/>
      <c r="L401" s="254"/>
      <c r="M401" s="254"/>
      <c r="N401" s="254"/>
      <c r="O401" s="254"/>
      <c r="P401" s="312"/>
      <c r="Q401" s="313"/>
      <c r="R401" s="312"/>
      <c r="S401" s="313"/>
      <c r="T401" s="314"/>
      <c r="U401" s="314"/>
      <c r="V401" s="312"/>
      <c r="W401" s="254"/>
    </row>
    <row r="402" spans="1:23" hidden="1">
      <c r="A402" s="254"/>
      <c r="B402" s="254"/>
      <c r="C402" s="309"/>
      <c r="D402" s="254"/>
      <c r="E402" s="310"/>
      <c r="F402" s="311"/>
      <c r="G402" s="254"/>
      <c r="H402" s="254"/>
      <c r="I402" s="254"/>
      <c r="J402" s="254"/>
      <c r="K402" s="254"/>
      <c r="L402" s="254"/>
      <c r="M402" s="254"/>
      <c r="N402" s="254"/>
      <c r="O402" s="254"/>
      <c r="P402" s="312"/>
      <c r="Q402" s="313"/>
      <c r="R402" s="312"/>
      <c r="S402" s="313"/>
      <c r="T402" s="314"/>
      <c r="U402" s="314"/>
      <c r="V402" s="312"/>
      <c r="W402" s="254"/>
    </row>
    <row r="403" spans="1:23" hidden="1">
      <c r="A403" s="254"/>
      <c r="B403" s="254"/>
      <c r="C403" s="309"/>
      <c r="D403" s="254"/>
      <c r="E403" s="310"/>
      <c r="F403" s="311"/>
      <c r="G403" s="254"/>
      <c r="H403" s="254"/>
      <c r="I403" s="254"/>
      <c r="J403" s="254"/>
      <c r="K403" s="254"/>
      <c r="L403" s="254"/>
      <c r="M403" s="254"/>
      <c r="N403" s="254"/>
      <c r="O403" s="254"/>
      <c r="P403" s="312"/>
      <c r="Q403" s="313"/>
      <c r="R403" s="312"/>
      <c r="S403" s="313"/>
      <c r="T403" s="314"/>
      <c r="U403" s="314"/>
      <c r="V403" s="312"/>
      <c r="W403" s="254"/>
    </row>
    <row r="404" spans="1:23" hidden="1">
      <c r="A404" s="254"/>
      <c r="B404" s="254"/>
      <c r="C404" s="309"/>
      <c r="D404" s="254"/>
      <c r="E404" s="310"/>
      <c r="F404" s="311"/>
      <c r="G404" s="254"/>
      <c r="H404" s="254"/>
      <c r="I404" s="254"/>
      <c r="J404" s="254"/>
      <c r="K404" s="254"/>
      <c r="L404" s="254"/>
      <c r="M404" s="254"/>
      <c r="N404" s="254"/>
      <c r="O404" s="254"/>
      <c r="P404" s="312"/>
      <c r="Q404" s="313"/>
      <c r="R404" s="312"/>
      <c r="S404" s="313"/>
      <c r="T404" s="314"/>
      <c r="U404" s="314"/>
      <c r="V404" s="312"/>
      <c r="W404" s="254"/>
    </row>
    <row r="405" spans="1:23" hidden="1">
      <c r="A405" s="254"/>
      <c r="B405" s="254"/>
      <c r="C405" s="309"/>
      <c r="D405" s="254"/>
      <c r="E405" s="310"/>
      <c r="F405" s="311"/>
      <c r="G405" s="254"/>
      <c r="H405" s="254"/>
      <c r="I405" s="254"/>
      <c r="J405" s="254"/>
      <c r="K405" s="254"/>
      <c r="L405" s="254"/>
      <c r="M405" s="254"/>
      <c r="N405" s="254"/>
      <c r="O405" s="254"/>
      <c r="P405" s="312"/>
      <c r="Q405" s="313"/>
      <c r="R405" s="312"/>
      <c r="S405" s="313"/>
      <c r="T405" s="314"/>
      <c r="U405" s="314"/>
      <c r="V405" s="312"/>
      <c r="W405" s="254"/>
    </row>
    <row r="406" spans="1:23" hidden="1">
      <c r="A406" s="254"/>
      <c r="B406" s="254"/>
      <c r="C406" s="309"/>
      <c r="D406" s="254"/>
      <c r="E406" s="310"/>
      <c r="F406" s="311"/>
      <c r="G406" s="254"/>
      <c r="H406" s="254"/>
      <c r="I406" s="254"/>
      <c r="J406" s="254"/>
      <c r="K406" s="254"/>
      <c r="L406" s="254"/>
      <c r="M406" s="254"/>
      <c r="N406" s="254"/>
      <c r="O406" s="254"/>
      <c r="P406" s="312"/>
      <c r="Q406" s="313"/>
      <c r="R406" s="312"/>
      <c r="S406" s="313"/>
      <c r="T406" s="314"/>
      <c r="U406" s="314"/>
      <c r="V406" s="312"/>
      <c r="W406" s="254"/>
    </row>
    <row r="407" spans="1:23" hidden="1">
      <c r="A407" s="254"/>
      <c r="B407" s="254"/>
      <c r="C407" s="309"/>
      <c r="D407" s="254"/>
      <c r="E407" s="310"/>
      <c r="F407" s="311"/>
      <c r="G407" s="254"/>
      <c r="H407" s="254"/>
      <c r="I407" s="254"/>
      <c r="J407" s="254"/>
      <c r="K407" s="254"/>
      <c r="L407" s="254"/>
      <c r="M407" s="254"/>
      <c r="N407" s="254"/>
      <c r="O407" s="254"/>
      <c r="P407" s="312"/>
      <c r="Q407" s="313"/>
      <c r="R407" s="312"/>
      <c r="S407" s="313"/>
      <c r="T407" s="314"/>
      <c r="U407" s="314"/>
      <c r="V407" s="312"/>
      <c r="W407" s="254"/>
    </row>
    <row r="408" spans="1:23" hidden="1">
      <c r="A408" s="254"/>
      <c r="B408" s="254"/>
      <c r="C408" s="309"/>
      <c r="D408" s="254"/>
      <c r="E408" s="310"/>
      <c r="F408" s="311"/>
      <c r="G408" s="254"/>
      <c r="H408" s="254"/>
      <c r="I408" s="254"/>
      <c r="J408" s="254"/>
      <c r="K408" s="254"/>
      <c r="L408" s="254"/>
      <c r="M408" s="254"/>
      <c r="N408" s="254"/>
      <c r="O408" s="254"/>
      <c r="P408" s="312"/>
      <c r="Q408" s="313"/>
      <c r="R408" s="312"/>
      <c r="S408" s="313"/>
      <c r="T408" s="314"/>
      <c r="U408" s="314"/>
      <c r="V408" s="312"/>
      <c r="W408" s="254"/>
    </row>
    <row r="409" spans="1:23" hidden="1">
      <c r="A409" s="254"/>
      <c r="B409" s="254"/>
      <c r="C409" s="309"/>
      <c r="D409" s="254"/>
      <c r="E409" s="310"/>
      <c r="F409" s="311"/>
      <c r="G409" s="254"/>
      <c r="H409" s="254"/>
      <c r="I409" s="254"/>
      <c r="J409" s="254"/>
      <c r="K409" s="254"/>
      <c r="L409" s="254"/>
      <c r="M409" s="254"/>
      <c r="N409" s="254"/>
      <c r="O409" s="254"/>
      <c r="P409" s="312"/>
      <c r="Q409" s="313"/>
      <c r="R409" s="312"/>
      <c r="S409" s="313"/>
      <c r="T409" s="314"/>
      <c r="U409" s="314"/>
      <c r="V409" s="312"/>
      <c r="W409" s="254"/>
    </row>
    <row r="410" spans="1:23" hidden="1">
      <c r="A410" s="254"/>
      <c r="B410" s="254"/>
      <c r="C410" s="309"/>
      <c r="D410" s="254"/>
      <c r="E410" s="310"/>
      <c r="F410" s="311"/>
      <c r="G410" s="254"/>
      <c r="H410" s="254"/>
      <c r="I410" s="254"/>
      <c r="J410" s="254"/>
      <c r="K410" s="254"/>
      <c r="L410" s="254"/>
      <c r="M410" s="254"/>
      <c r="N410" s="254"/>
      <c r="O410" s="254"/>
      <c r="P410" s="312"/>
      <c r="Q410" s="313"/>
      <c r="R410" s="312"/>
      <c r="S410" s="313"/>
      <c r="T410" s="314"/>
      <c r="U410" s="314"/>
      <c r="V410" s="312"/>
      <c r="W410" s="254"/>
    </row>
    <row r="411" spans="1:23" hidden="1">
      <c r="A411" s="254"/>
      <c r="B411" s="254"/>
      <c r="C411" s="309"/>
      <c r="D411" s="254"/>
      <c r="E411" s="310"/>
      <c r="F411" s="311"/>
      <c r="G411" s="254"/>
      <c r="H411" s="254"/>
      <c r="I411" s="254"/>
      <c r="J411" s="254"/>
      <c r="K411" s="254"/>
      <c r="L411" s="254"/>
      <c r="M411" s="254"/>
      <c r="N411" s="254"/>
      <c r="O411" s="254"/>
      <c r="P411" s="312"/>
      <c r="Q411" s="313"/>
      <c r="R411" s="312"/>
      <c r="S411" s="313"/>
      <c r="T411" s="314"/>
      <c r="U411" s="314"/>
      <c r="V411" s="312"/>
      <c r="W411" s="254"/>
    </row>
    <row r="412" spans="1:23" hidden="1">
      <c r="A412" s="254"/>
      <c r="B412" s="254"/>
      <c r="C412" s="309"/>
      <c r="D412" s="254"/>
      <c r="E412" s="310"/>
      <c r="F412" s="311"/>
      <c r="G412" s="254"/>
      <c r="H412" s="254"/>
      <c r="I412" s="254"/>
      <c r="J412" s="254"/>
      <c r="K412" s="254"/>
      <c r="L412" s="254"/>
      <c r="M412" s="254"/>
      <c r="N412" s="254"/>
      <c r="O412" s="254"/>
      <c r="P412" s="312"/>
      <c r="Q412" s="313"/>
      <c r="R412" s="312"/>
      <c r="S412" s="313"/>
      <c r="T412" s="314"/>
      <c r="U412" s="314"/>
      <c r="V412" s="312"/>
      <c r="W412" s="254"/>
    </row>
    <row r="413" spans="1:23" hidden="1">
      <c r="A413" s="254"/>
      <c r="B413" s="254"/>
      <c r="C413" s="309"/>
      <c r="D413" s="254"/>
      <c r="E413" s="310"/>
      <c r="F413" s="311"/>
      <c r="G413" s="254"/>
      <c r="H413" s="254"/>
      <c r="I413" s="254"/>
      <c r="J413" s="254"/>
      <c r="K413" s="254"/>
      <c r="L413" s="254"/>
      <c r="M413" s="254"/>
      <c r="N413" s="254"/>
      <c r="O413" s="254"/>
      <c r="P413" s="312"/>
      <c r="Q413" s="313"/>
      <c r="R413" s="312"/>
      <c r="S413" s="313"/>
      <c r="T413" s="314"/>
      <c r="U413" s="314"/>
      <c r="V413" s="312"/>
      <c r="W413" s="254"/>
    </row>
    <row r="414" spans="1:23" hidden="1">
      <c r="A414" s="254"/>
      <c r="B414" s="254"/>
      <c r="C414" s="309"/>
      <c r="D414" s="254"/>
      <c r="E414" s="310"/>
      <c r="F414" s="311"/>
      <c r="G414" s="254"/>
      <c r="H414" s="254"/>
      <c r="I414" s="254"/>
      <c r="J414" s="254"/>
      <c r="K414" s="254"/>
      <c r="L414" s="254"/>
      <c r="M414" s="254"/>
      <c r="N414" s="254"/>
      <c r="O414" s="254"/>
      <c r="P414" s="312"/>
      <c r="Q414" s="313"/>
      <c r="R414" s="312"/>
      <c r="S414" s="313"/>
      <c r="T414" s="314"/>
      <c r="U414" s="314"/>
      <c r="V414" s="312"/>
      <c r="W414" s="254"/>
    </row>
    <row r="415" spans="1:23" hidden="1">
      <c r="A415" s="254"/>
      <c r="B415" s="254"/>
      <c r="C415" s="309"/>
      <c r="D415" s="254"/>
      <c r="E415" s="310"/>
      <c r="F415" s="311"/>
      <c r="G415" s="254"/>
      <c r="H415" s="254"/>
      <c r="I415" s="254"/>
      <c r="J415" s="254"/>
      <c r="K415" s="254"/>
      <c r="L415" s="254"/>
      <c r="M415" s="254"/>
      <c r="N415" s="254"/>
      <c r="O415" s="254"/>
      <c r="P415" s="312"/>
      <c r="Q415" s="313"/>
      <c r="R415" s="312"/>
      <c r="S415" s="313"/>
      <c r="T415" s="314"/>
      <c r="U415" s="314"/>
      <c r="V415" s="312"/>
      <c r="W415" s="254"/>
    </row>
    <row r="416" spans="1:23" hidden="1">
      <c r="A416" s="254"/>
      <c r="B416" s="254"/>
      <c r="C416" s="309"/>
      <c r="D416" s="254"/>
      <c r="E416" s="310"/>
      <c r="F416" s="311"/>
      <c r="G416" s="254"/>
      <c r="H416" s="254"/>
      <c r="I416" s="254"/>
      <c r="J416" s="254"/>
      <c r="K416" s="254"/>
      <c r="L416" s="254"/>
      <c r="M416" s="254"/>
      <c r="N416" s="254"/>
      <c r="O416" s="254"/>
      <c r="P416" s="312"/>
      <c r="Q416" s="313"/>
      <c r="R416" s="312"/>
      <c r="S416" s="313"/>
      <c r="T416" s="314"/>
      <c r="U416" s="314"/>
      <c r="V416" s="312"/>
      <c r="W416" s="254"/>
    </row>
    <row r="417" spans="1:23" hidden="1">
      <c r="A417" s="254"/>
      <c r="B417" s="254"/>
      <c r="C417" s="309"/>
      <c r="D417" s="254"/>
      <c r="E417" s="310"/>
      <c r="F417" s="311"/>
      <c r="G417" s="254"/>
      <c r="H417" s="254"/>
      <c r="I417" s="254"/>
      <c r="J417" s="254"/>
      <c r="K417" s="254"/>
      <c r="L417" s="254"/>
      <c r="M417" s="254"/>
      <c r="N417" s="254"/>
      <c r="O417" s="254"/>
      <c r="P417" s="312"/>
      <c r="Q417" s="313"/>
      <c r="R417" s="312"/>
      <c r="S417" s="313"/>
      <c r="T417" s="314"/>
      <c r="U417" s="314"/>
      <c r="V417" s="312"/>
      <c r="W417" s="254"/>
    </row>
    <row r="418" spans="1:23" hidden="1">
      <c r="A418" s="254"/>
      <c r="B418" s="254"/>
      <c r="C418" s="309"/>
      <c r="D418" s="254"/>
      <c r="E418" s="310"/>
      <c r="F418" s="311"/>
      <c r="G418" s="254"/>
      <c r="H418" s="254"/>
      <c r="I418" s="254"/>
      <c r="J418" s="254"/>
      <c r="K418" s="254"/>
      <c r="L418" s="254"/>
      <c r="M418" s="254"/>
      <c r="N418" s="254"/>
      <c r="O418" s="254"/>
      <c r="P418" s="312"/>
      <c r="Q418" s="313"/>
      <c r="R418" s="312"/>
      <c r="S418" s="313"/>
      <c r="T418" s="314"/>
      <c r="U418" s="314"/>
      <c r="V418" s="312"/>
      <c r="W418" s="254"/>
    </row>
    <row r="419" spans="1:23" hidden="1">
      <c r="A419" s="254"/>
      <c r="B419" s="254"/>
      <c r="C419" s="309"/>
      <c r="D419" s="254"/>
      <c r="E419" s="310"/>
      <c r="F419" s="311"/>
      <c r="G419" s="254"/>
      <c r="H419" s="254"/>
      <c r="I419" s="254"/>
      <c r="J419" s="254"/>
      <c r="K419" s="254"/>
      <c r="L419" s="254"/>
      <c r="M419" s="254"/>
      <c r="N419" s="254"/>
      <c r="O419" s="254"/>
      <c r="P419" s="312"/>
      <c r="Q419" s="313"/>
      <c r="R419" s="312"/>
      <c r="S419" s="313"/>
      <c r="T419" s="314"/>
      <c r="U419" s="314"/>
      <c r="V419" s="312"/>
      <c r="W419" s="254"/>
    </row>
    <row r="420" spans="1:23" hidden="1">
      <c r="A420" s="254"/>
      <c r="B420" s="254"/>
      <c r="C420" s="309"/>
      <c r="D420" s="254"/>
      <c r="E420" s="310"/>
      <c r="F420" s="311"/>
      <c r="G420" s="254"/>
      <c r="H420" s="254"/>
      <c r="I420" s="254"/>
      <c r="J420" s="254"/>
      <c r="K420" s="254"/>
      <c r="L420" s="254"/>
      <c r="M420" s="254"/>
      <c r="N420" s="254"/>
      <c r="O420" s="254"/>
      <c r="P420" s="312"/>
      <c r="Q420" s="313"/>
      <c r="R420" s="312"/>
      <c r="S420" s="313"/>
      <c r="T420" s="314"/>
      <c r="U420" s="314"/>
      <c r="V420" s="312"/>
      <c r="W420" s="254"/>
    </row>
    <row r="421" spans="1:23" hidden="1">
      <c r="A421" s="254"/>
      <c r="B421" s="254"/>
      <c r="C421" s="309"/>
      <c r="D421" s="254"/>
      <c r="E421" s="310"/>
      <c r="F421" s="311"/>
      <c r="G421" s="254"/>
      <c r="H421" s="254"/>
      <c r="I421" s="254"/>
      <c r="J421" s="254"/>
      <c r="K421" s="254"/>
      <c r="L421" s="254"/>
      <c r="M421" s="254"/>
      <c r="N421" s="254"/>
      <c r="O421" s="254"/>
      <c r="P421" s="312"/>
      <c r="Q421" s="313"/>
      <c r="R421" s="312"/>
      <c r="S421" s="313"/>
      <c r="T421" s="314"/>
      <c r="U421" s="314"/>
      <c r="V421" s="312"/>
      <c r="W421" s="254"/>
    </row>
    <row r="422" spans="1:23" hidden="1">
      <c r="A422" s="254"/>
      <c r="B422" s="254"/>
      <c r="C422" s="309"/>
      <c r="D422" s="254"/>
      <c r="E422" s="310"/>
      <c r="F422" s="311"/>
      <c r="G422" s="254"/>
      <c r="H422" s="254"/>
      <c r="I422" s="254"/>
      <c r="J422" s="254"/>
      <c r="K422" s="254"/>
      <c r="L422" s="254"/>
      <c r="M422" s="254"/>
      <c r="N422" s="254"/>
      <c r="O422" s="254"/>
      <c r="P422" s="312"/>
      <c r="Q422" s="313"/>
      <c r="R422" s="312"/>
      <c r="S422" s="313"/>
      <c r="T422" s="314"/>
      <c r="U422" s="314"/>
      <c r="V422" s="312"/>
      <c r="W422" s="254"/>
    </row>
    <row r="423" spans="1:23" hidden="1">
      <c r="A423" s="254"/>
      <c r="B423" s="254"/>
      <c r="C423" s="309"/>
      <c r="D423" s="254"/>
      <c r="E423" s="310"/>
      <c r="F423" s="311"/>
      <c r="G423" s="254"/>
      <c r="H423" s="254"/>
      <c r="I423" s="254"/>
      <c r="J423" s="254"/>
      <c r="K423" s="254"/>
      <c r="L423" s="254"/>
      <c r="M423" s="254"/>
      <c r="N423" s="254"/>
      <c r="O423" s="254"/>
      <c r="P423" s="312"/>
      <c r="Q423" s="313"/>
      <c r="R423" s="312"/>
      <c r="S423" s="313"/>
      <c r="T423" s="314"/>
      <c r="U423" s="314"/>
      <c r="V423" s="312"/>
      <c r="W423" s="254"/>
    </row>
    <row r="424" spans="1:23" hidden="1">
      <c r="A424" s="254"/>
      <c r="B424" s="254"/>
      <c r="C424" s="309"/>
      <c r="D424" s="254"/>
      <c r="E424" s="310"/>
      <c r="F424" s="311"/>
      <c r="G424" s="254"/>
      <c r="H424" s="254"/>
      <c r="I424" s="254"/>
      <c r="J424" s="254"/>
      <c r="K424" s="254"/>
      <c r="L424" s="254"/>
      <c r="M424" s="254"/>
      <c r="N424" s="254"/>
      <c r="O424" s="254"/>
      <c r="P424" s="312"/>
      <c r="Q424" s="313"/>
      <c r="R424" s="312"/>
      <c r="S424" s="313"/>
      <c r="T424" s="314"/>
      <c r="U424" s="314"/>
      <c r="V424" s="312"/>
      <c r="W424" s="254"/>
    </row>
    <row r="425" spans="1:23" hidden="1">
      <c r="A425" s="254"/>
      <c r="B425" s="254"/>
      <c r="C425" s="309"/>
      <c r="D425" s="254"/>
      <c r="E425" s="310"/>
      <c r="F425" s="311"/>
      <c r="G425" s="254"/>
      <c r="H425" s="254"/>
      <c r="I425" s="254"/>
      <c r="J425" s="254"/>
      <c r="K425" s="254"/>
      <c r="L425" s="254"/>
      <c r="M425" s="254"/>
      <c r="N425" s="254"/>
      <c r="O425" s="254"/>
      <c r="P425" s="312"/>
      <c r="Q425" s="313"/>
      <c r="R425" s="312"/>
      <c r="S425" s="313"/>
      <c r="T425" s="314"/>
      <c r="U425" s="314"/>
      <c r="V425" s="312"/>
      <c r="W425" s="254"/>
    </row>
    <row r="426" spans="1:23" hidden="1">
      <c r="A426" s="254"/>
      <c r="B426" s="254"/>
      <c r="C426" s="309"/>
      <c r="D426" s="254"/>
      <c r="E426" s="310"/>
      <c r="F426" s="311"/>
      <c r="G426" s="254"/>
      <c r="H426" s="254"/>
      <c r="I426" s="254"/>
      <c r="J426" s="254"/>
      <c r="K426" s="254"/>
      <c r="L426" s="254"/>
      <c r="M426" s="254"/>
      <c r="N426" s="254"/>
      <c r="O426" s="254"/>
      <c r="P426" s="312"/>
      <c r="Q426" s="313"/>
      <c r="R426" s="312"/>
      <c r="S426" s="313"/>
      <c r="T426" s="314"/>
      <c r="U426" s="314"/>
      <c r="V426" s="312"/>
      <c r="W426" s="254"/>
    </row>
    <row r="427" spans="1:23" hidden="1">
      <c r="A427" s="254"/>
      <c r="B427" s="254"/>
      <c r="C427" s="309"/>
      <c r="D427" s="254"/>
      <c r="E427" s="310"/>
      <c r="F427" s="311"/>
      <c r="G427" s="254"/>
      <c r="H427" s="254"/>
      <c r="I427" s="254"/>
      <c r="J427" s="254"/>
      <c r="K427" s="254"/>
      <c r="L427" s="254"/>
      <c r="M427" s="254"/>
      <c r="N427" s="254"/>
      <c r="O427" s="254"/>
      <c r="P427" s="312"/>
      <c r="Q427" s="313"/>
      <c r="R427" s="312"/>
      <c r="S427" s="313"/>
      <c r="T427" s="314"/>
      <c r="U427" s="314"/>
      <c r="V427" s="312"/>
      <c r="W427" s="254"/>
    </row>
    <row r="428" spans="1:23" hidden="1">
      <c r="A428" s="254"/>
      <c r="B428" s="254"/>
      <c r="C428" s="309"/>
      <c r="D428" s="254"/>
      <c r="E428" s="310"/>
      <c r="F428" s="311"/>
      <c r="G428" s="254"/>
      <c r="H428" s="254"/>
      <c r="I428" s="254"/>
      <c r="J428" s="254"/>
      <c r="K428" s="254"/>
      <c r="L428" s="254"/>
      <c r="M428" s="254"/>
      <c r="N428" s="254"/>
      <c r="O428" s="254"/>
      <c r="P428" s="312"/>
      <c r="Q428" s="313"/>
      <c r="R428" s="312"/>
      <c r="S428" s="313"/>
      <c r="T428" s="314"/>
      <c r="U428" s="314"/>
      <c r="V428" s="312"/>
      <c r="W428" s="254"/>
    </row>
    <row r="429" spans="1:23" hidden="1">
      <c r="A429" s="254"/>
      <c r="B429" s="254"/>
      <c r="C429" s="309"/>
      <c r="D429" s="254"/>
      <c r="E429" s="310"/>
      <c r="F429" s="311"/>
      <c r="G429" s="254"/>
      <c r="H429" s="254"/>
      <c r="I429" s="254"/>
      <c r="J429" s="254"/>
      <c r="K429" s="254"/>
      <c r="L429" s="254"/>
      <c r="M429" s="254"/>
      <c r="N429" s="254"/>
      <c r="O429" s="254"/>
      <c r="P429" s="312"/>
      <c r="Q429" s="313"/>
      <c r="R429" s="312"/>
      <c r="S429" s="313"/>
      <c r="T429" s="314"/>
      <c r="U429" s="314"/>
      <c r="V429" s="312"/>
      <c r="W429" s="254"/>
    </row>
    <row r="430" spans="1:23" hidden="1">
      <c r="A430" s="254"/>
      <c r="B430" s="254"/>
      <c r="C430" s="309"/>
      <c r="D430" s="254"/>
      <c r="E430" s="310"/>
      <c r="F430" s="311"/>
      <c r="G430" s="254"/>
      <c r="H430" s="254"/>
      <c r="I430" s="254"/>
      <c r="J430" s="254"/>
      <c r="K430" s="254"/>
      <c r="L430" s="254"/>
      <c r="M430" s="254"/>
      <c r="N430" s="254"/>
      <c r="O430" s="254"/>
      <c r="P430" s="312"/>
      <c r="Q430" s="313"/>
      <c r="R430" s="312"/>
      <c r="S430" s="313"/>
      <c r="T430" s="314"/>
      <c r="U430" s="314"/>
      <c r="V430" s="312"/>
      <c r="W430" s="254"/>
    </row>
    <row r="431" spans="1:23" hidden="1">
      <c r="A431" s="254"/>
      <c r="B431" s="254"/>
      <c r="C431" s="309"/>
      <c r="D431" s="254"/>
      <c r="E431" s="310"/>
      <c r="F431" s="311"/>
      <c r="G431" s="254"/>
      <c r="H431" s="254"/>
      <c r="I431" s="254"/>
      <c r="J431" s="254"/>
      <c r="K431" s="254"/>
      <c r="L431" s="254"/>
      <c r="M431" s="254"/>
      <c r="N431" s="254"/>
      <c r="O431" s="254"/>
      <c r="P431" s="312"/>
      <c r="Q431" s="313"/>
      <c r="R431" s="312"/>
      <c r="S431" s="313"/>
      <c r="T431" s="314"/>
      <c r="U431" s="314"/>
      <c r="V431" s="312"/>
      <c r="W431" s="254"/>
    </row>
    <row r="432" spans="1:23" hidden="1">
      <c r="A432" s="254"/>
      <c r="B432" s="254"/>
      <c r="C432" s="309"/>
      <c r="D432" s="254"/>
      <c r="E432" s="310"/>
      <c r="F432" s="311"/>
      <c r="G432" s="254"/>
      <c r="H432" s="254"/>
      <c r="I432" s="254"/>
      <c r="J432" s="254"/>
      <c r="K432" s="254"/>
      <c r="L432" s="254"/>
      <c r="M432" s="254"/>
      <c r="N432" s="254"/>
      <c r="O432" s="254"/>
      <c r="P432" s="312"/>
      <c r="Q432" s="313"/>
      <c r="R432" s="312"/>
      <c r="S432" s="313"/>
      <c r="T432" s="314"/>
      <c r="U432" s="314"/>
      <c r="V432" s="312"/>
      <c r="W432" s="254"/>
    </row>
    <row r="433" spans="1:23" hidden="1">
      <c r="A433" s="254"/>
      <c r="B433" s="254"/>
      <c r="C433" s="309"/>
      <c r="D433" s="254"/>
      <c r="E433" s="310"/>
      <c r="F433" s="311"/>
      <c r="G433" s="254"/>
      <c r="H433" s="254"/>
      <c r="I433" s="254"/>
      <c r="J433" s="254"/>
      <c r="K433" s="254"/>
      <c r="L433" s="254"/>
      <c r="M433" s="254"/>
      <c r="N433" s="254"/>
      <c r="O433" s="254"/>
      <c r="P433" s="312"/>
      <c r="Q433" s="313"/>
      <c r="R433" s="312"/>
      <c r="S433" s="313"/>
      <c r="T433" s="314"/>
      <c r="U433" s="314"/>
      <c r="V433" s="312"/>
      <c r="W433" s="254"/>
    </row>
    <row r="434" spans="1:23" hidden="1">
      <c r="A434" s="254"/>
      <c r="B434" s="254"/>
      <c r="C434" s="309"/>
      <c r="D434" s="254"/>
      <c r="E434" s="310"/>
      <c r="F434" s="311"/>
      <c r="G434" s="254"/>
      <c r="H434" s="254"/>
      <c r="I434" s="254"/>
      <c r="J434" s="254"/>
      <c r="K434" s="254"/>
      <c r="L434" s="254"/>
      <c r="M434" s="254"/>
      <c r="N434" s="254"/>
      <c r="O434" s="254"/>
      <c r="P434" s="312"/>
      <c r="Q434" s="313"/>
      <c r="R434" s="312"/>
      <c r="S434" s="313"/>
      <c r="T434" s="314"/>
      <c r="U434" s="314"/>
      <c r="V434" s="312"/>
      <c r="W434" s="254"/>
    </row>
    <row r="435" spans="1:23" hidden="1">
      <c r="A435" s="254"/>
      <c r="B435" s="254"/>
      <c r="C435" s="309"/>
      <c r="D435" s="254"/>
      <c r="E435" s="310"/>
      <c r="F435" s="311"/>
      <c r="G435" s="254"/>
      <c r="H435" s="254"/>
      <c r="I435" s="254"/>
      <c r="J435" s="254"/>
      <c r="K435" s="254"/>
      <c r="L435" s="254"/>
      <c r="M435" s="254"/>
      <c r="N435" s="254"/>
      <c r="O435" s="254"/>
      <c r="P435" s="312"/>
      <c r="Q435" s="313"/>
      <c r="R435" s="312"/>
      <c r="S435" s="313"/>
      <c r="T435" s="314"/>
      <c r="U435" s="314"/>
      <c r="V435" s="312"/>
      <c r="W435" s="254"/>
    </row>
    <row r="436" spans="1:23" hidden="1">
      <c r="A436" s="254"/>
      <c r="B436" s="254"/>
      <c r="C436" s="309"/>
      <c r="D436" s="254"/>
      <c r="E436" s="310"/>
      <c r="F436" s="311"/>
      <c r="G436" s="254"/>
      <c r="H436" s="254"/>
      <c r="I436" s="254"/>
      <c r="J436" s="254"/>
      <c r="K436" s="254"/>
      <c r="L436" s="254"/>
      <c r="M436" s="254"/>
      <c r="N436" s="254"/>
      <c r="O436" s="254"/>
      <c r="P436" s="312"/>
      <c r="Q436" s="313"/>
      <c r="R436" s="312"/>
      <c r="S436" s="313"/>
      <c r="T436" s="314"/>
      <c r="U436" s="314"/>
      <c r="V436" s="312"/>
      <c r="W436" s="254"/>
    </row>
    <row r="437" spans="1:23" hidden="1">
      <c r="A437" s="254"/>
      <c r="B437" s="254"/>
      <c r="C437" s="309"/>
      <c r="D437" s="254"/>
      <c r="E437" s="310"/>
      <c r="F437" s="311"/>
      <c r="G437" s="254"/>
      <c r="H437" s="254"/>
      <c r="I437" s="254"/>
      <c r="J437" s="254"/>
      <c r="K437" s="254"/>
      <c r="L437" s="254"/>
      <c r="M437" s="254"/>
      <c r="N437" s="254"/>
      <c r="O437" s="254"/>
      <c r="P437" s="312"/>
      <c r="Q437" s="313"/>
      <c r="R437" s="312"/>
      <c r="S437" s="313"/>
      <c r="T437" s="314"/>
      <c r="U437" s="314"/>
      <c r="V437" s="312"/>
      <c r="W437" s="254"/>
    </row>
    <row r="438" spans="1:23" hidden="1">
      <c r="A438" s="254"/>
      <c r="B438" s="254"/>
      <c r="C438" s="309"/>
      <c r="D438" s="254"/>
      <c r="E438" s="310"/>
      <c r="F438" s="311"/>
      <c r="G438" s="254"/>
      <c r="H438" s="254"/>
      <c r="I438" s="254"/>
      <c r="J438" s="254"/>
      <c r="K438" s="254"/>
      <c r="L438" s="254"/>
      <c r="M438" s="254"/>
      <c r="N438" s="254"/>
      <c r="O438" s="254"/>
      <c r="P438" s="312"/>
      <c r="Q438" s="313"/>
      <c r="R438" s="312"/>
      <c r="S438" s="313"/>
      <c r="T438" s="314"/>
      <c r="U438" s="314"/>
      <c r="V438" s="312"/>
      <c r="W438" s="254"/>
    </row>
    <row r="439" spans="1:23" hidden="1">
      <c r="A439" s="254"/>
      <c r="B439" s="254"/>
      <c r="C439" s="309"/>
      <c r="D439" s="254"/>
      <c r="E439" s="310"/>
      <c r="F439" s="311"/>
      <c r="G439" s="254"/>
      <c r="H439" s="254"/>
      <c r="I439" s="254"/>
      <c r="J439" s="254"/>
      <c r="K439" s="254"/>
      <c r="L439" s="254"/>
      <c r="M439" s="254"/>
      <c r="N439" s="254"/>
      <c r="O439" s="254"/>
      <c r="P439" s="312"/>
      <c r="Q439" s="313"/>
      <c r="R439" s="312"/>
      <c r="S439" s="313"/>
      <c r="T439" s="314"/>
      <c r="U439" s="314"/>
      <c r="V439" s="312"/>
      <c r="W439" s="254"/>
    </row>
    <row r="440" spans="1:23" hidden="1">
      <c r="A440" s="254"/>
      <c r="B440" s="254"/>
      <c r="C440" s="309"/>
      <c r="D440" s="254"/>
      <c r="E440" s="310"/>
      <c r="F440" s="311"/>
      <c r="G440" s="254"/>
      <c r="H440" s="254"/>
      <c r="I440" s="254"/>
      <c r="J440" s="254"/>
      <c r="K440" s="254"/>
      <c r="L440" s="254"/>
      <c r="M440" s="254"/>
      <c r="N440" s="254"/>
      <c r="O440" s="254"/>
      <c r="P440" s="312"/>
      <c r="Q440" s="313"/>
      <c r="R440" s="312"/>
      <c r="S440" s="313"/>
      <c r="T440" s="314"/>
      <c r="U440" s="314"/>
      <c r="V440" s="312"/>
      <c r="W440" s="254"/>
    </row>
    <row r="441" spans="1:23" hidden="1">
      <c r="A441" s="254"/>
      <c r="B441" s="254"/>
      <c r="C441" s="309"/>
      <c r="D441" s="254"/>
      <c r="E441" s="310"/>
      <c r="F441" s="311"/>
      <c r="G441" s="254"/>
      <c r="H441" s="254"/>
      <c r="I441" s="254"/>
      <c r="J441" s="254"/>
      <c r="K441" s="254"/>
      <c r="L441" s="254"/>
      <c r="M441" s="254"/>
      <c r="N441" s="254"/>
      <c r="O441" s="254"/>
      <c r="P441" s="312"/>
      <c r="Q441" s="313"/>
      <c r="R441" s="312"/>
      <c r="S441" s="313"/>
      <c r="T441" s="314"/>
      <c r="U441" s="314"/>
      <c r="V441" s="312"/>
      <c r="W441" s="254"/>
    </row>
    <row r="442" spans="1:23" hidden="1">
      <c r="A442" s="254"/>
      <c r="B442" s="254"/>
      <c r="C442" s="309"/>
      <c r="D442" s="254"/>
      <c r="E442" s="310"/>
      <c r="F442" s="311"/>
      <c r="G442" s="254"/>
      <c r="H442" s="254"/>
      <c r="I442" s="254"/>
      <c r="J442" s="254"/>
      <c r="K442" s="254"/>
      <c r="L442" s="254"/>
      <c r="M442" s="254"/>
      <c r="N442" s="254"/>
      <c r="O442" s="254"/>
      <c r="P442" s="312"/>
      <c r="Q442" s="313"/>
      <c r="R442" s="312"/>
      <c r="S442" s="313"/>
      <c r="T442" s="314"/>
      <c r="U442" s="314"/>
      <c r="V442" s="312"/>
      <c r="W442" s="254"/>
    </row>
    <row r="443" spans="1:23" hidden="1">
      <c r="A443" s="254"/>
      <c r="B443" s="254"/>
      <c r="C443" s="309"/>
      <c r="D443" s="254"/>
      <c r="E443" s="310"/>
      <c r="F443" s="311"/>
      <c r="G443" s="254"/>
      <c r="H443" s="254"/>
      <c r="I443" s="254"/>
      <c r="J443" s="254"/>
      <c r="K443" s="254"/>
      <c r="L443" s="254"/>
      <c r="M443" s="254"/>
      <c r="N443" s="254"/>
      <c r="O443" s="254"/>
      <c r="P443" s="312"/>
      <c r="Q443" s="313"/>
      <c r="R443" s="312"/>
      <c r="S443" s="313"/>
      <c r="T443" s="314"/>
      <c r="U443" s="314"/>
      <c r="V443" s="312"/>
      <c r="W443" s="254"/>
    </row>
    <row r="444" spans="1:23" hidden="1">
      <c r="A444" s="254"/>
      <c r="B444" s="254"/>
      <c r="C444" s="309"/>
      <c r="D444" s="254"/>
      <c r="E444" s="310"/>
      <c r="F444" s="311"/>
      <c r="G444" s="254"/>
      <c r="H444" s="254"/>
      <c r="I444" s="254"/>
      <c r="J444" s="254"/>
      <c r="K444" s="254"/>
      <c r="L444" s="254"/>
      <c r="M444" s="254"/>
      <c r="N444" s="254"/>
      <c r="O444" s="254"/>
      <c r="P444" s="312"/>
      <c r="Q444" s="313"/>
      <c r="R444" s="312"/>
      <c r="S444" s="313"/>
      <c r="T444" s="314"/>
      <c r="U444" s="314"/>
      <c r="V444" s="312"/>
      <c r="W444" s="254"/>
    </row>
    <row r="445" spans="1:23" hidden="1">
      <c r="A445" s="254"/>
      <c r="B445" s="254"/>
      <c r="C445" s="309"/>
      <c r="D445" s="254"/>
      <c r="E445" s="310"/>
      <c r="F445" s="311"/>
      <c r="G445" s="254"/>
      <c r="H445" s="254"/>
      <c r="I445" s="254"/>
      <c r="J445" s="254"/>
      <c r="K445" s="254"/>
      <c r="L445" s="254"/>
      <c r="M445" s="254"/>
      <c r="N445" s="254"/>
      <c r="O445" s="254"/>
      <c r="P445" s="312"/>
      <c r="Q445" s="313"/>
      <c r="R445" s="312"/>
      <c r="S445" s="313"/>
      <c r="T445" s="314"/>
      <c r="U445" s="314"/>
      <c r="V445" s="312"/>
      <c r="W445" s="254"/>
    </row>
    <row r="446" spans="1:23" hidden="1">
      <c r="A446" s="254"/>
      <c r="B446" s="254"/>
      <c r="C446" s="309"/>
      <c r="D446" s="254"/>
      <c r="E446" s="310"/>
      <c r="F446" s="311"/>
      <c r="G446" s="254"/>
      <c r="H446" s="254"/>
      <c r="I446" s="254"/>
      <c r="J446" s="254"/>
      <c r="K446" s="254"/>
      <c r="L446" s="254"/>
      <c r="M446" s="254"/>
      <c r="N446" s="254"/>
      <c r="O446" s="254"/>
      <c r="P446" s="312"/>
      <c r="Q446" s="313"/>
      <c r="R446" s="312"/>
      <c r="S446" s="313"/>
      <c r="T446" s="314"/>
      <c r="U446" s="314"/>
      <c r="V446" s="312"/>
      <c r="W446" s="254"/>
    </row>
    <row r="447" spans="1:23" hidden="1">
      <c r="A447" s="254"/>
      <c r="B447" s="254"/>
      <c r="C447" s="309"/>
      <c r="D447" s="254"/>
      <c r="E447" s="310"/>
      <c r="F447" s="311"/>
      <c r="G447" s="254"/>
      <c r="H447" s="254"/>
      <c r="I447" s="254"/>
      <c r="J447" s="254"/>
      <c r="K447" s="254"/>
      <c r="L447" s="254"/>
      <c r="M447" s="254"/>
      <c r="N447" s="254"/>
      <c r="O447" s="254"/>
      <c r="P447" s="312"/>
      <c r="Q447" s="313"/>
      <c r="R447" s="312"/>
      <c r="S447" s="313"/>
      <c r="T447" s="314"/>
      <c r="U447" s="314"/>
      <c r="V447" s="312"/>
      <c r="W447" s="254"/>
    </row>
    <row r="448" spans="1:23" hidden="1">
      <c r="A448" s="254"/>
      <c r="B448" s="254"/>
      <c r="C448" s="309"/>
      <c r="D448" s="254"/>
      <c r="E448" s="310"/>
      <c r="F448" s="311"/>
      <c r="G448" s="254"/>
      <c r="H448" s="254"/>
      <c r="I448" s="254"/>
      <c r="J448" s="254"/>
      <c r="K448" s="254"/>
      <c r="L448" s="254"/>
      <c r="M448" s="254"/>
      <c r="N448" s="254"/>
      <c r="O448" s="254"/>
      <c r="P448" s="312"/>
      <c r="Q448" s="313"/>
      <c r="R448" s="312"/>
      <c r="S448" s="313"/>
      <c r="T448" s="314"/>
      <c r="U448" s="314"/>
      <c r="V448" s="312"/>
      <c r="W448" s="254"/>
    </row>
    <row r="449" spans="1:23" hidden="1">
      <c r="A449" s="254"/>
      <c r="B449" s="254"/>
      <c r="C449" s="309"/>
      <c r="D449" s="254"/>
      <c r="E449" s="310"/>
      <c r="F449" s="311"/>
      <c r="G449" s="254"/>
      <c r="H449" s="254"/>
      <c r="I449" s="254"/>
      <c r="J449" s="254"/>
      <c r="K449" s="254"/>
      <c r="L449" s="254"/>
      <c r="M449" s="254"/>
      <c r="N449" s="254"/>
      <c r="O449" s="254"/>
      <c r="P449" s="312"/>
      <c r="Q449" s="313"/>
      <c r="R449" s="312"/>
      <c r="S449" s="313"/>
      <c r="T449" s="314"/>
      <c r="U449" s="314"/>
      <c r="V449" s="312"/>
      <c r="W449" s="254"/>
    </row>
    <row r="450" spans="1:23" hidden="1">
      <c r="A450" s="254"/>
      <c r="B450" s="254"/>
      <c r="C450" s="309"/>
      <c r="D450" s="254"/>
      <c r="E450" s="310"/>
      <c r="F450" s="311"/>
      <c r="G450" s="254"/>
      <c r="H450" s="254"/>
      <c r="I450" s="254"/>
      <c r="J450" s="254"/>
      <c r="K450" s="254"/>
      <c r="L450" s="254"/>
      <c r="M450" s="254"/>
      <c r="N450" s="254"/>
      <c r="O450" s="254"/>
      <c r="P450" s="312"/>
      <c r="Q450" s="313"/>
      <c r="R450" s="312"/>
      <c r="S450" s="313"/>
      <c r="T450" s="314"/>
      <c r="U450" s="314"/>
      <c r="V450" s="312"/>
      <c r="W450" s="254"/>
    </row>
    <row r="451" spans="1:23" hidden="1">
      <c r="A451" s="254"/>
      <c r="B451" s="254"/>
      <c r="C451" s="309"/>
      <c r="D451" s="254"/>
      <c r="E451" s="310"/>
      <c r="F451" s="311"/>
      <c r="G451" s="254"/>
      <c r="H451" s="254"/>
      <c r="I451" s="254"/>
      <c r="J451" s="254"/>
      <c r="K451" s="254"/>
      <c r="L451" s="254"/>
      <c r="M451" s="254"/>
      <c r="N451" s="254"/>
      <c r="O451" s="254"/>
      <c r="P451" s="312"/>
      <c r="Q451" s="313"/>
      <c r="R451" s="312"/>
      <c r="S451" s="313"/>
      <c r="T451" s="314"/>
      <c r="U451" s="314"/>
      <c r="V451" s="312"/>
      <c r="W451" s="254"/>
    </row>
    <row r="452" spans="1:23" hidden="1">
      <c r="A452" s="254"/>
      <c r="B452" s="254"/>
      <c r="C452" s="309"/>
      <c r="D452" s="254"/>
      <c r="E452" s="310"/>
      <c r="F452" s="311"/>
      <c r="G452" s="254"/>
      <c r="H452" s="254"/>
      <c r="I452" s="254"/>
      <c r="J452" s="254"/>
      <c r="K452" s="254"/>
      <c r="L452" s="254"/>
      <c r="M452" s="254"/>
      <c r="N452" s="254"/>
      <c r="O452" s="254"/>
      <c r="P452" s="312"/>
      <c r="Q452" s="313"/>
      <c r="R452" s="312"/>
      <c r="S452" s="313"/>
      <c r="T452" s="314"/>
      <c r="U452" s="314"/>
      <c r="V452" s="312"/>
      <c r="W452" s="254"/>
    </row>
    <row r="453" spans="1:23" hidden="1">
      <c r="A453" s="254"/>
      <c r="B453" s="254"/>
      <c r="C453" s="309"/>
      <c r="D453" s="254"/>
      <c r="E453" s="310"/>
      <c r="F453" s="311"/>
      <c r="G453" s="254"/>
      <c r="H453" s="254"/>
      <c r="I453" s="254"/>
      <c r="J453" s="254"/>
      <c r="K453" s="254"/>
      <c r="L453" s="254"/>
      <c r="M453" s="254"/>
      <c r="N453" s="254"/>
      <c r="O453" s="254"/>
      <c r="P453" s="312"/>
      <c r="Q453" s="313"/>
      <c r="R453" s="312"/>
      <c r="S453" s="313"/>
      <c r="T453" s="314"/>
      <c r="U453" s="314"/>
      <c r="V453" s="312"/>
      <c r="W453" s="254"/>
    </row>
    <row r="454" spans="1:23" hidden="1">
      <c r="A454" s="254"/>
      <c r="B454" s="254"/>
      <c r="C454" s="309"/>
      <c r="D454" s="254"/>
      <c r="E454" s="310"/>
      <c r="F454" s="311"/>
      <c r="G454" s="254"/>
      <c r="H454" s="254"/>
      <c r="I454" s="254"/>
      <c r="J454" s="254"/>
      <c r="K454" s="254"/>
      <c r="L454" s="254"/>
      <c r="M454" s="254"/>
      <c r="N454" s="254"/>
      <c r="O454" s="254"/>
      <c r="P454" s="312"/>
      <c r="Q454" s="313"/>
      <c r="R454" s="312"/>
      <c r="S454" s="313"/>
      <c r="T454" s="314"/>
      <c r="U454" s="314"/>
      <c r="V454" s="312"/>
      <c r="W454" s="254"/>
    </row>
    <row r="455" spans="1:23" hidden="1">
      <c r="A455" s="254"/>
      <c r="B455" s="254"/>
      <c r="C455" s="309"/>
      <c r="D455" s="254"/>
      <c r="E455" s="310"/>
      <c r="F455" s="311"/>
      <c r="G455" s="254"/>
      <c r="H455" s="254"/>
      <c r="I455" s="254"/>
      <c r="J455" s="254"/>
      <c r="K455" s="254"/>
      <c r="L455" s="254"/>
      <c r="M455" s="254"/>
      <c r="N455" s="254"/>
      <c r="O455" s="254"/>
      <c r="P455" s="312"/>
      <c r="Q455" s="313"/>
      <c r="R455" s="312"/>
      <c r="S455" s="313"/>
      <c r="T455" s="314"/>
      <c r="U455" s="314"/>
      <c r="V455" s="312"/>
      <c r="W455" s="254"/>
    </row>
    <row r="456" spans="1:23" hidden="1">
      <c r="A456" s="254"/>
      <c r="B456" s="254"/>
      <c r="C456" s="309"/>
      <c r="D456" s="254"/>
      <c r="E456" s="310"/>
      <c r="F456" s="311"/>
      <c r="G456" s="254"/>
      <c r="H456" s="254"/>
      <c r="I456" s="254"/>
      <c r="J456" s="254"/>
      <c r="K456" s="254"/>
      <c r="L456" s="254"/>
      <c r="M456" s="254"/>
      <c r="N456" s="254"/>
      <c r="O456" s="254"/>
      <c r="P456" s="312"/>
      <c r="Q456" s="313"/>
      <c r="R456" s="312"/>
      <c r="S456" s="313"/>
      <c r="T456" s="314"/>
      <c r="U456" s="314"/>
      <c r="V456" s="312"/>
      <c r="W456" s="254"/>
    </row>
    <row r="457" spans="1:23" hidden="1">
      <c r="A457" s="254"/>
      <c r="B457" s="254"/>
      <c r="C457" s="309"/>
      <c r="D457" s="254"/>
      <c r="E457" s="310"/>
      <c r="F457" s="311"/>
      <c r="G457" s="254"/>
      <c r="H457" s="254"/>
      <c r="I457" s="254"/>
      <c r="J457" s="254"/>
      <c r="K457" s="254"/>
      <c r="L457" s="254"/>
      <c r="M457" s="254"/>
      <c r="N457" s="254"/>
      <c r="O457" s="254"/>
      <c r="P457" s="312"/>
      <c r="Q457" s="313"/>
      <c r="R457" s="312"/>
      <c r="S457" s="313"/>
      <c r="T457" s="314"/>
      <c r="U457" s="314"/>
      <c r="V457" s="312"/>
      <c r="W457" s="254"/>
    </row>
    <row r="458" spans="1:23" hidden="1">
      <c r="A458" s="254"/>
      <c r="B458" s="254"/>
      <c r="C458" s="309"/>
      <c r="D458" s="254"/>
      <c r="E458" s="310"/>
      <c r="F458" s="311"/>
      <c r="G458" s="254"/>
      <c r="H458" s="254"/>
      <c r="I458" s="254"/>
      <c r="J458" s="254"/>
      <c r="K458" s="254"/>
      <c r="L458" s="254"/>
      <c r="M458" s="254"/>
      <c r="N458" s="254"/>
      <c r="O458" s="254"/>
      <c r="P458" s="312"/>
      <c r="Q458" s="313"/>
      <c r="R458" s="312"/>
      <c r="S458" s="313"/>
      <c r="T458" s="314"/>
      <c r="U458" s="314"/>
      <c r="V458" s="312"/>
      <c r="W458" s="254"/>
    </row>
    <row r="459" spans="1:23" hidden="1">
      <c r="A459" s="254"/>
      <c r="B459" s="254"/>
      <c r="C459" s="309"/>
      <c r="D459" s="254"/>
      <c r="E459" s="310"/>
      <c r="F459" s="311"/>
      <c r="G459" s="254"/>
      <c r="H459" s="254"/>
      <c r="I459" s="254"/>
      <c r="J459" s="254"/>
      <c r="K459" s="254"/>
      <c r="L459" s="254"/>
      <c r="M459" s="254"/>
      <c r="N459" s="254"/>
      <c r="O459" s="254"/>
      <c r="P459" s="312"/>
      <c r="Q459" s="313"/>
      <c r="R459" s="312"/>
      <c r="S459" s="313"/>
      <c r="T459" s="314"/>
      <c r="U459" s="314"/>
      <c r="V459" s="312"/>
      <c r="W459" s="254"/>
    </row>
    <row r="460" spans="1:23" hidden="1">
      <c r="A460" s="254"/>
      <c r="B460" s="254"/>
      <c r="C460" s="309"/>
      <c r="D460" s="254"/>
      <c r="E460" s="310"/>
      <c r="F460" s="311"/>
      <c r="G460" s="254"/>
      <c r="H460" s="254"/>
      <c r="I460" s="254"/>
      <c r="J460" s="254"/>
      <c r="K460" s="254"/>
      <c r="L460" s="254"/>
      <c r="M460" s="254"/>
      <c r="N460" s="254"/>
      <c r="O460" s="254"/>
      <c r="P460" s="312"/>
      <c r="Q460" s="313"/>
      <c r="R460" s="312"/>
      <c r="S460" s="313"/>
      <c r="T460" s="314"/>
      <c r="U460" s="314"/>
      <c r="V460" s="312"/>
      <c r="W460" s="254"/>
    </row>
    <row r="461" spans="1:23" hidden="1">
      <c r="A461" s="254"/>
      <c r="B461" s="254"/>
      <c r="C461" s="309"/>
      <c r="D461" s="254"/>
      <c r="E461" s="310"/>
      <c r="F461" s="311"/>
      <c r="G461" s="254"/>
      <c r="H461" s="254"/>
      <c r="I461" s="254"/>
      <c r="J461" s="254"/>
      <c r="K461" s="254"/>
      <c r="L461" s="254"/>
      <c r="M461" s="254"/>
      <c r="N461" s="254"/>
      <c r="O461" s="254"/>
      <c r="P461" s="312"/>
      <c r="Q461" s="313"/>
      <c r="R461" s="312"/>
      <c r="S461" s="313"/>
      <c r="T461" s="314"/>
      <c r="U461" s="314"/>
      <c r="V461" s="312"/>
      <c r="W461" s="254"/>
    </row>
    <row r="462" spans="1:23" hidden="1">
      <c r="A462" s="254"/>
      <c r="B462" s="254"/>
      <c r="C462" s="309"/>
      <c r="D462" s="254"/>
      <c r="E462" s="310"/>
      <c r="F462" s="311"/>
      <c r="G462" s="254"/>
      <c r="H462" s="254"/>
      <c r="I462" s="254"/>
      <c r="J462" s="254"/>
      <c r="K462" s="254"/>
      <c r="L462" s="254"/>
      <c r="M462" s="254"/>
      <c r="N462" s="254"/>
      <c r="O462" s="254"/>
      <c r="P462" s="312"/>
      <c r="Q462" s="313"/>
      <c r="R462" s="312"/>
      <c r="S462" s="313"/>
      <c r="T462" s="314"/>
      <c r="U462" s="314"/>
      <c r="V462" s="312"/>
      <c r="W462" s="254"/>
    </row>
    <row r="463" spans="1:23" hidden="1">
      <c r="A463" s="254"/>
      <c r="B463" s="254"/>
      <c r="C463" s="309"/>
      <c r="D463" s="254"/>
      <c r="E463" s="310"/>
      <c r="F463" s="311"/>
      <c r="G463" s="254"/>
      <c r="H463" s="254"/>
      <c r="I463" s="254"/>
      <c r="J463" s="254"/>
      <c r="K463" s="254"/>
      <c r="L463" s="254"/>
      <c r="M463" s="254"/>
      <c r="N463" s="254"/>
      <c r="O463" s="254"/>
      <c r="P463" s="312"/>
      <c r="Q463" s="313"/>
      <c r="R463" s="312"/>
      <c r="S463" s="313"/>
      <c r="T463" s="314"/>
      <c r="U463" s="314"/>
      <c r="V463" s="312"/>
      <c r="W463" s="254"/>
    </row>
    <row r="464" spans="1:23" hidden="1">
      <c r="A464" s="254"/>
      <c r="B464" s="254"/>
      <c r="C464" s="309"/>
      <c r="D464" s="254"/>
      <c r="E464" s="310"/>
      <c r="F464" s="311"/>
      <c r="G464" s="254"/>
      <c r="H464" s="254"/>
      <c r="I464" s="254"/>
      <c r="J464" s="254"/>
      <c r="K464" s="254"/>
      <c r="L464" s="254"/>
      <c r="M464" s="254"/>
      <c r="N464" s="254"/>
      <c r="O464" s="254"/>
      <c r="P464" s="312"/>
      <c r="Q464" s="313"/>
      <c r="R464" s="312"/>
      <c r="S464" s="313"/>
      <c r="T464" s="314"/>
      <c r="U464" s="314"/>
      <c r="V464" s="312"/>
      <c r="W464" s="254"/>
    </row>
    <row r="465" spans="1:23" hidden="1">
      <c r="A465" s="254"/>
      <c r="B465" s="254"/>
      <c r="C465" s="309"/>
      <c r="D465" s="254"/>
      <c r="E465" s="310"/>
      <c r="F465" s="311"/>
      <c r="G465" s="254"/>
      <c r="H465" s="254"/>
      <c r="I465" s="254"/>
      <c r="J465" s="254"/>
      <c r="K465" s="254"/>
      <c r="L465" s="254"/>
      <c r="M465" s="254"/>
      <c r="N465" s="254"/>
      <c r="O465" s="254"/>
      <c r="P465" s="312"/>
      <c r="Q465" s="313"/>
      <c r="R465" s="312"/>
      <c r="S465" s="313"/>
      <c r="T465" s="314"/>
      <c r="U465" s="314"/>
      <c r="V465" s="312"/>
      <c r="W465" s="254"/>
    </row>
    <row r="466" spans="1:23" hidden="1">
      <c r="A466" s="254"/>
      <c r="B466" s="254"/>
      <c r="C466" s="309"/>
      <c r="D466" s="254"/>
      <c r="E466" s="310"/>
      <c r="F466" s="311"/>
      <c r="G466" s="254"/>
      <c r="H466" s="254"/>
      <c r="I466" s="254"/>
      <c r="J466" s="254"/>
      <c r="K466" s="254"/>
      <c r="L466" s="254"/>
      <c r="M466" s="254"/>
      <c r="N466" s="254"/>
      <c r="O466" s="254"/>
      <c r="P466" s="312"/>
      <c r="Q466" s="313"/>
      <c r="R466" s="312"/>
      <c r="S466" s="313"/>
      <c r="T466" s="314"/>
      <c r="U466" s="314"/>
      <c r="V466" s="312"/>
      <c r="W466" s="254"/>
    </row>
    <row r="467" spans="1:23" hidden="1">
      <c r="A467" s="254"/>
      <c r="B467" s="254"/>
      <c r="C467" s="309"/>
      <c r="D467" s="254"/>
      <c r="E467" s="310"/>
      <c r="F467" s="311"/>
      <c r="G467" s="254"/>
      <c r="H467" s="254"/>
      <c r="I467" s="254"/>
      <c r="J467" s="254"/>
      <c r="K467" s="254"/>
      <c r="L467" s="254"/>
      <c r="M467" s="254"/>
      <c r="N467" s="254"/>
      <c r="O467" s="254"/>
      <c r="P467" s="312"/>
      <c r="Q467" s="313"/>
      <c r="R467" s="312"/>
      <c r="S467" s="313"/>
      <c r="T467" s="314"/>
      <c r="U467" s="314"/>
      <c r="V467" s="312"/>
      <c r="W467" s="254"/>
    </row>
    <row r="468" spans="1:23" hidden="1">
      <c r="A468" s="254"/>
      <c r="B468" s="254"/>
      <c r="C468" s="309"/>
      <c r="D468" s="254"/>
      <c r="E468" s="310"/>
      <c r="F468" s="311"/>
      <c r="G468" s="254"/>
      <c r="H468" s="254"/>
      <c r="I468" s="254"/>
      <c r="J468" s="254"/>
      <c r="K468" s="254"/>
      <c r="L468" s="254"/>
      <c r="M468" s="254"/>
      <c r="N468" s="254"/>
      <c r="O468" s="254"/>
      <c r="P468" s="312"/>
      <c r="Q468" s="313"/>
      <c r="R468" s="312"/>
      <c r="S468" s="313"/>
      <c r="T468" s="314"/>
      <c r="U468" s="314"/>
      <c r="V468" s="312"/>
      <c r="W468" s="254"/>
    </row>
    <row r="469" spans="1:23" hidden="1">
      <c r="A469" s="254"/>
      <c r="B469" s="254"/>
      <c r="C469" s="309"/>
      <c r="D469" s="254"/>
      <c r="E469" s="310"/>
      <c r="F469" s="311"/>
      <c r="G469" s="254"/>
      <c r="H469" s="254"/>
      <c r="I469" s="254"/>
      <c r="J469" s="254"/>
      <c r="K469" s="254"/>
      <c r="L469" s="254"/>
      <c r="M469" s="254"/>
      <c r="N469" s="254"/>
      <c r="O469" s="254"/>
      <c r="P469" s="312"/>
      <c r="Q469" s="313"/>
      <c r="R469" s="312"/>
      <c r="S469" s="313"/>
      <c r="T469" s="314"/>
      <c r="U469" s="314"/>
      <c r="V469" s="312"/>
      <c r="W469" s="254"/>
    </row>
    <row r="470" spans="1:23" hidden="1">
      <c r="A470" s="254"/>
      <c r="B470" s="254"/>
      <c r="C470" s="309"/>
      <c r="D470" s="254"/>
      <c r="E470" s="310"/>
      <c r="F470" s="311"/>
      <c r="G470" s="254"/>
      <c r="H470" s="254"/>
      <c r="I470" s="254"/>
      <c r="J470" s="254"/>
      <c r="K470" s="254"/>
      <c r="L470" s="254"/>
      <c r="M470" s="254"/>
      <c r="N470" s="254"/>
      <c r="O470" s="254"/>
      <c r="P470" s="312"/>
      <c r="Q470" s="313"/>
      <c r="R470" s="312"/>
      <c r="S470" s="313"/>
      <c r="T470" s="314"/>
      <c r="U470" s="314"/>
      <c r="V470" s="312"/>
      <c r="W470" s="254"/>
    </row>
    <row r="471" spans="1:23" hidden="1">
      <c r="A471" s="254"/>
      <c r="B471" s="254"/>
      <c r="C471" s="309"/>
      <c r="D471" s="254"/>
      <c r="E471" s="310"/>
      <c r="F471" s="311"/>
      <c r="G471" s="254"/>
      <c r="H471" s="254"/>
      <c r="I471" s="254"/>
      <c r="J471" s="254"/>
      <c r="K471" s="254"/>
      <c r="L471" s="254"/>
      <c r="M471" s="254"/>
      <c r="N471" s="254"/>
      <c r="O471" s="254"/>
      <c r="P471" s="312"/>
      <c r="Q471" s="313"/>
      <c r="R471" s="312"/>
      <c r="S471" s="313"/>
      <c r="T471" s="314"/>
      <c r="U471" s="314"/>
      <c r="V471" s="312"/>
      <c r="W471" s="254"/>
    </row>
    <row r="472" spans="1:23" hidden="1">
      <c r="A472" s="254"/>
      <c r="B472" s="254"/>
      <c r="C472" s="309"/>
      <c r="D472" s="254"/>
      <c r="E472" s="310"/>
      <c r="F472" s="311"/>
      <c r="G472" s="254"/>
      <c r="H472" s="254"/>
      <c r="I472" s="254"/>
      <c r="J472" s="254"/>
      <c r="K472" s="254"/>
      <c r="L472" s="254"/>
      <c r="M472" s="254"/>
      <c r="N472" s="254"/>
      <c r="O472" s="254"/>
      <c r="P472" s="312"/>
      <c r="Q472" s="313"/>
      <c r="R472" s="312"/>
      <c r="S472" s="313"/>
      <c r="T472" s="314"/>
      <c r="U472" s="314"/>
      <c r="V472" s="312"/>
      <c r="W472" s="254"/>
    </row>
    <row r="473" spans="1:23" hidden="1">
      <c r="A473" s="254"/>
      <c r="B473" s="254"/>
      <c r="C473" s="309"/>
      <c r="D473" s="254"/>
      <c r="E473" s="310"/>
      <c r="F473" s="311"/>
      <c r="G473" s="254"/>
      <c r="H473" s="254"/>
      <c r="I473" s="254"/>
      <c r="J473" s="254"/>
      <c r="K473" s="254"/>
      <c r="L473" s="254"/>
      <c r="M473" s="254"/>
      <c r="N473" s="254"/>
      <c r="O473" s="254"/>
      <c r="P473" s="312"/>
      <c r="Q473" s="313"/>
      <c r="R473" s="312"/>
      <c r="S473" s="313"/>
      <c r="T473" s="314"/>
      <c r="U473" s="314"/>
      <c r="V473" s="312"/>
      <c r="W473" s="254"/>
    </row>
    <row r="474" spans="1:23" hidden="1">
      <c r="A474" s="254"/>
      <c r="B474" s="254"/>
      <c r="C474" s="309"/>
      <c r="D474" s="254"/>
      <c r="E474" s="310"/>
      <c r="F474" s="311"/>
      <c r="G474" s="254"/>
      <c r="H474" s="254"/>
      <c r="I474" s="254"/>
      <c r="J474" s="254"/>
      <c r="K474" s="254"/>
      <c r="L474" s="254"/>
      <c r="M474" s="254"/>
      <c r="N474" s="254"/>
      <c r="O474" s="254"/>
      <c r="P474" s="312"/>
      <c r="Q474" s="313"/>
      <c r="R474" s="312"/>
      <c r="S474" s="313"/>
      <c r="T474" s="314"/>
      <c r="U474" s="314"/>
      <c r="V474" s="312"/>
      <c r="W474" s="254"/>
    </row>
    <row r="475" spans="1:23" hidden="1">
      <c r="A475" s="254"/>
      <c r="B475" s="254"/>
      <c r="C475" s="309"/>
      <c r="D475" s="254"/>
      <c r="E475" s="310"/>
      <c r="F475" s="311"/>
      <c r="G475" s="254"/>
      <c r="H475" s="254"/>
      <c r="I475" s="254"/>
      <c r="J475" s="254"/>
      <c r="K475" s="254"/>
      <c r="L475" s="254"/>
      <c r="M475" s="254"/>
      <c r="N475" s="254"/>
      <c r="O475" s="254"/>
      <c r="P475" s="312"/>
      <c r="Q475" s="313"/>
      <c r="R475" s="312"/>
      <c r="S475" s="313"/>
      <c r="T475" s="314"/>
      <c r="U475" s="314"/>
      <c r="V475" s="312"/>
      <c r="W475" s="254"/>
    </row>
    <row r="476" spans="1:23" hidden="1">
      <c r="A476" s="254"/>
      <c r="B476" s="254"/>
      <c r="C476" s="309"/>
      <c r="D476" s="254"/>
      <c r="E476" s="310"/>
      <c r="F476" s="311"/>
      <c r="G476" s="254"/>
      <c r="H476" s="254"/>
      <c r="I476" s="254"/>
      <c r="J476" s="254"/>
      <c r="K476" s="254"/>
      <c r="L476" s="254"/>
      <c r="M476" s="254"/>
      <c r="N476" s="254"/>
      <c r="O476" s="254"/>
      <c r="P476" s="312"/>
      <c r="Q476" s="313"/>
      <c r="R476" s="312"/>
      <c r="S476" s="313"/>
      <c r="T476" s="314"/>
      <c r="U476" s="314"/>
      <c r="V476" s="312"/>
      <c r="W476" s="254"/>
    </row>
    <row r="477" spans="1:23" hidden="1">
      <c r="A477" s="254"/>
      <c r="B477" s="254"/>
      <c r="C477" s="309"/>
      <c r="D477" s="254"/>
      <c r="E477" s="310"/>
      <c r="F477" s="311"/>
      <c r="G477" s="254"/>
      <c r="H477" s="254"/>
      <c r="I477" s="254"/>
      <c r="J477" s="254"/>
      <c r="K477" s="254"/>
      <c r="L477" s="254"/>
      <c r="M477" s="254"/>
      <c r="N477" s="254"/>
      <c r="O477" s="254"/>
      <c r="P477" s="312"/>
      <c r="Q477" s="313"/>
      <c r="R477" s="312"/>
      <c r="S477" s="313"/>
      <c r="T477" s="314"/>
      <c r="U477" s="314"/>
      <c r="V477" s="312"/>
      <c r="W477" s="254"/>
    </row>
    <row r="478" spans="1:23" hidden="1">
      <c r="A478" s="254"/>
      <c r="B478" s="254"/>
      <c r="C478" s="309"/>
      <c r="D478" s="254"/>
      <c r="E478" s="310"/>
      <c r="F478" s="311"/>
      <c r="G478" s="254"/>
      <c r="H478" s="254"/>
      <c r="I478" s="254"/>
      <c r="J478" s="254"/>
      <c r="K478" s="254"/>
      <c r="L478" s="254"/>
      <c r="M478" s="254"/>
      <c r="N478" s="254"/>
      <c r="O478" s="254"/>
      <c r="P478" s="312"/>
      <c r="Q478" s="313"/>
      <c r="R478" s="312"/>
      <c r="S478" s="313"/>
      <c r="T478" s="314"/>
      <c r="U478" s="314"/>
      <c r="V478" s="312"/>
      <c r="W478" s="254"/>
    </row>
    <row r="479" spans="1:23" hidden="1">
      <c r="A479" s="254"/>
      <c r="B479" s="254"/>
      <c r="C479" s="309"/>
      <c r="D479" s="254"/>
      <c r="E479" s="310"/>
      <c r="F479" s="311"/>
      <c r="G479" s="254"/>
      <c r="H479" s="254"/>
      <c r="I479" s="254"/>
      <c r="J479" s="254"/>
      <c r="K479" s="254"/>
      <c r="L479" s="254"/>
      <c r="M479" s="254"/>
      <c r="N479" s="254"/>
      <c r="O479" s="254"/>
      <c r="P479" s="312"/>
      <c r="Q479" s="313"/>
      <c r="R479" s="312"/>
      <c r="S479" s="313"/>
      <c r="T479" s="314"/>
      <c r="U479" s="314"/>
      <c r="V479" s="312"/>
      <c r="W479" s="254"/>
    </row>
    <row r="480" spans="1:23" hidden="1">
      <c r="A480" s="254"/>
      <c r="B480" s="254"/>
      <c r="C480" s="309"/>
      <c r="D480" s="254"/>
      <c r="E480" s="310"/>
      <c r="F480" s="311"/>
      <c r="G480" s="254"/>
      <c r="H480" s="254"/>
      <c r="I480" s="254"/>
      <c r="J480" s="254"/>
      <c r="K480" s="254"/>
      <c r="L480" s="254"/>
      <c r="M480" s="254"/>
      <c r="N480" s="254"/>
      <c r="O480" s="254"/>
      <c r="P480" s="312"/>
      <c r="Q480" s="313"/>
      <c r="R480" s="312"/>
      <c r="S480" s="313"/>
      <c r="T480" s="314"/>
      <c r="U480" s="314"/>
      <c r="V480" s="312"/>
      <c r="W480" s="254"/>
    </row>
    <row r="481" spans="1:23" hidden="1">
      <c r="A481" s="254"/>
      <c r="B481" s="254"/>
      <c r="C481" s="309"/>
      <c r="D481" s="254"/>
      <c r="E481" s="310"/>
      <c r="F481" s="311"/>
      <c r="G481" s="254"/>
      <c r="H481" s="254"/>
      <c r="I481" s="254"/>
      <c r="J481" s="254"/>
      <c r="K481" s="254"/>
      <c r="L481" s="254"/>
      <c r="M481" s="254"/>
      <c r="N481" s="254"/>
      <c r="O481" s="254"/>
      <c r="P481" s="312"/>
      <c r="Q481" s="313"/>
      <c r="R481" s="312"/>
      <c r="S481" s="313"/>
      <c r="T481" s="314"/>
      <c r="U481" s="314"/>
      <c r="V481" s="312"/>
      <c r="W481" s="254"/>
    </row>
    <row r="482" spans="1:23" hidden="1">
      <c r="A482" s="254"/>
      <c r="B482" s="254"/>
      <c r="C482" s="309"/>
      <c r="D482" s="254"/>
      <c r="E482" s="310"/>
      <c r="F482" s="311"/>
      <c r="G482" s="254"/>
      <c r="H482" s="254"/>
      <c r="I482" s="254"/>
      <c r="J482" s="254"/>
      <c r="K482" s="254"/>
      <c r="L482" s="254"/>
      <c r="M482" s="254"/>
      <c r="N482" s="254"/>
      <c r="O482" s="254"/>
      <c r="P482" s="312"/>
      <c r="Q482" s="313"/>
      <c r="R482" s="312"/>
      <c r="S482" s="313"/>
      <c r="T482" s="314"/>
      <c r="U482" s="314"/>
      <c r="V482" s="312"/>
      <c r="W482" s="254"/>
    </row>
    <row r="483" spans="1:23" hidden="1">
      <c r="A483" s="254"/>
      <c r="B483" s="254"/>
      <c r="C483" s="309"/>
      <c r="D483" s="254"/>
      <c r="E483" s="310"/>
      <c r="F483" s="311"/>
      <c r="G483" s="254"/>
      <c r="H483" s="254"/>
      <c r="I483" s="254"/>
      <c r="J483" s="254"/>
      <c r="K483" s="254"/>
      <c r="L483" s="254"/>
      <c r="M483" s="254"/>
      <c r="N483" s="254"/>
      <c r="O483" s="254"/>
      <c r="P483" s="312"/>
      <c r="Q483" s="313"/>
      <c r="R483" s="312"/>
      <c r="S483" s="313"/>
      <c r="T483" s="314"/>
      <c r="U483" s="314"/>
      <c r="V483" s="312"/>
      <c r="W483" s="254"/>
    </row>
    <row r="484" spans="1:23" hidden="1">
      <c r="A484" s="254"/>
      <c r="B484" s="254"/>
      <c r="C484" s="309"/>
      <c r="D484" s="254"/>
      <c r="E484" s="310"/>
      <c r="F484" s="311"/>
      <c r="G484" s="254"/>
      <c r="H484" s="254"/>
      <c r="I484" s="254"/>
      <c r="J484" s="254"/>
      <c r="K484" s="254"/>
      <c r="L484" s="254"/>
      <c r="M484" s="254"/>
      <c r="N484" s="254"/>
      <c r="O484" s="254"/>
      <c r="P484" s="312"/>
      <c r="Q484" s="313"/>
      <c r="R484" s="312"/>
      <c r="S484" s="313"/>
      <c r="T484" s="314"/>
      <c r="U484" s="314"/>
      <c r="V484" s="312"/>
      <c r="W484" s="254"/>
    </row>
    <row r="485" spans="1:23" hidden="1">
      <c r="A485" s="254"/>
      <c r="B485" s="254"/>
      <c r="C485" s="309"/>
      <c r="D485" s="254"/>
      <c r="E485" s="310"/>
      <c r="F485" s="311"/>
      <c r="G485" s="254"/>
      <c r="H485" s="254"/>
      <c r="I485" s="254"/>
      <c r="J485" s="254"/>
      <c r="K485" s="254"/>
      <c r="L485" s="254"/>
      <c r="M485" s="254"/>
      <c r="N485" s="254"/>
      <c r="O485" s="254"/>
      <c r="P485" s="312"/>
      <c r="Q485" s="313"/>
      <c r="R485" s="312"/>
      <c r="S485" s="313"/>
      <c r="T485" s="314"/>
      <c r="U485" s="314"/>
      <c r="V485" s="312"/>
      <c r="W485" s="254"/>
    </row>
    <row r="486" spans="1:23" hidden="1">
      <c r="A486" s="254"/>
      <c r="B486" s="254"/>
      <c r="C486" s="309"/>
      <c r="D486" s="254"/>
      <c r="E486" s="310"/>
      <c r="F486" s="311"/>
      <c r="G486" s="254"/>
      <c r="H486" s="254"/>
      <c r="I486" s="254"/>
      <c r="J486" s="254"/>
      <c r="K486" s="254"/>
      <c r="L486" s="254"/>
      <c r="M486" s="254"/>
      <c r="N486" s="254"/>
      <c r="O486" s="254"/>
      <c r="P486" s="312"/>
      <c r="Q486" s="313"/>
      <c r="R486" s="312"/>
      <c r="S486" s="313"/>
      <c r="T486" s="314"/>
      <c r="U486" s="314"/>
      <c r="V486" s="312"/>
      <c r="W486" s="254"/>
    </row>
    <row r="487" spans="1:23" hidden="1">
      <c r="A487" s="254"/>
      <c r="B487" s="254"/>
      <c r="C487" s="309"/>
      <c r="D487" s="254"/>
      <c r="E487" s="310"/>
      <c r="F487" s="311"/>
      <c r="G487" s="254"/>
      <c r="H487" s="254"/>
      <c r="I487" s="254"/>
      <c r="J487" s="254"/>
      <c r="K487" s="254"/>
      <c r="L487" s="254"/>
      <c r="M487" s="254"/>
      <c r="N487" s="254"/>
      <c r="O487" s="254"/>
      <c r="P487" s="312"/>
      <c r="Q487" s="313"/>
      <c r="R487" s="312"/>
      <c r="S487" s="313"/>
      <c r="T487" s="314"/>
      <c r="U487" s="314"/>
      <c r="V487" s="312"/>
      <c r="W487" s="254"/>
    </row>
    <row r="488" spans="1:23" hidden="1">
      <c r="A488" s="254"/>
      <c r="B488" s="254"/>
      <c r="C488" s="309"/>
      <c r="D488" s="254"/>
      <c r="E488" s="310"/>
      <c r="F488" s="311"/>
      <c r="G488" s="254"/>
      <c r="H488" s="254"/>
      <c r="I488" s="254"/>
      <c r="J488" s="254"/>
      <c r="K488" s="254"/>
      <c r="L488" s="254"/>
      <c r="M488" s="254"/>
      <c r="N488" s="254"/>
      <c r="O488" s="254"/>
      <c r="P488" s="312"/>
      <c r="Q488" s="313"/>
      <c r="R488" s="312"/>
      <c r="S488" s="313"/>
      <c r="T488" s="314"/>
      <c r="U488" s="314"/>
      <c r="V488" s="312"/>
      <c r="W488" s="254"/>
    </row>
    <row r="489" spans="1:23" hidden="1">
      <c r="A489" s="254"/>
      <c r="B489" s="254"/>
      <c r="C489" s="309"/>
      <c r="D489" s="254"/>
      <c r="E489" s="310"/>
      <c r="F489" s="311"/>
      <c r="G489" s="254"/>
      <c r="H489" s="254"/>
      <c r="I489" s="254"/>
      <c r="J489" s="254"/>
      <c r="K489" s="254"/>
      <c r="L489" s="254"/>
      <c r="M489" s="254"/>
      <c r="N489" s="254"/>
      <c r="O489" s="254"/>
      <c r="P489" s="312"/>
      <c r="Q489" s="313"/>
      <c r="R489" s="312"/>
      <c r="S489" s="313"/>
      <c r="T489" s="314"/>
      <c r="U489" s="314"/>
      <c r="V489" s="312"/>
      <c r="W489" s="254"/>
    </row>
    <row r="490" spans="1:23" hidden="1">
      <c r="A490" s="254"/>
      <c r="B490" s="254"/>
      <c r="C490" s="309"/>
      <c r="D490" s="254"/>
      <c r="E490" s="310"/>
      <c r="F490" s="311"/>
      <c r="G490" s="254"/>
      <c r="H490" s="254"/>
      <c r="I490" s="254"/>
      <c r="J490" s="254"/>
      <c r="K490" s="254"/>
      <c r="L490" s="254"/>
      <c r="M490" s="254"/>
      <c r="N490" s="254"/>
      <c r="O490" s="254"/>
      <c r="P490" s="312"/>
      <c r="Q490" s="313"/>
      <c r="R490" s="312"/>
      <c r="S490" s="313"/>
      <c r="T490" s="314"/>
      <c r="U490" s="314"/>
      <c r="V490" s="312"/>
      <c r="W490" s="254"/>
    </row>
    <row r="491" spans="1:23" hidden="1">
      <c r="A491" s="254"/>
      <c r="B491" s="254"/>
      <c r="C491" s="309"/>
      <c r="D491" s="254"/>
      <c r="E491" s="310"/>
      <c r="F491" s="311"/>
      <c r="G491" s="254"/>
      <c r="H491" s="254"/>
      <c r="I491" s="254"/>
      <c r="J491" s="254"/>
      <c r="K491" s="254"/>
      <c r="L491" s="254"/>
      <c r="M491" s="254"/>
      <c r="N491" s="254"/>
      <c r="O491" s="254"/>
      <c r="P491" s="312"/>
      <c r="Q491" s="313"/>
      <c r="R491" s="312"/>
      <c r="S491" s="313"/>
      <c r="T491" s="314"/>
      <c r="U491" s="314"/>
      <c r="V491" s="312"/>
      <c r="W491" s="254"/>
    </row>
    <row r="492" spans="1:23" hidden="1">
      <c r="A492" s="254"/>
      <c r="B492" s="254"/>
      <c r="C492" s="309"/>
      <c r="D492" s="254"/>
      <c r="E492" s="310"/>
      <c r="F492" s="311"/>
      <c r="G492" s="254"/>
      <c r="H492" s="254"/>
      <c r="I492" s="254"/>
      <c r="J492" s="254"/>
      <c r="K492" s="254"/>
      <c r="L492" s="254"/>
      <c r="M492" s="254"/>
      <c r="N492" s="254"/>
      <c r="O492" s="254"/>
      <c r="P492" s="312"/>
      <c r="Q492" s="313"/>
      <c r="R492" s="312"/>
      <c r="S492" s="313"/>
      <c r="T492" s="314"/>
      <c r="U492" s="314"/>
      <c r="V492" s="312"/>
      <c r="W492" s="254"/>
    </row>
    <row r="493" spans="1:23" hidden="1">
      <c r="A493" s="254"/>
      <c r="B493" s="254"/>
      <c r="C493" s="309"/>
      <c r="D493" s="254"/>
      <c r="E493" s="310"/>
      <c r="F493" s="311"/>
      <c r="G493" s="254"/>
      <c r="H493" s="254"/>
      <c r="I493" s="254"/>
      <c r="J493" s="254"/>
      <c r="K493" s="254"/>
      <c r="L493" s="254"/>
      <c r="M493" s="254"/>
      <c r="N493" s="254"/>
      <c r="O493" s="254"/>
      <c r="P493" s="312"/>
      <c r="Q493" s="313"/>
      <c r="R493" s="312"/>
      <c r="S493" s="313"/>
      <c r="T493" s="314"/>
      <c r="U493" s="314"/>
      <c r="V493" s="312"/>
      <c r="W493" s="254"/>
    </row>
    <row r="494" spans="1:23" hidden="1">
      <c r="A494" s="254"/>
      <c r="B494" s="254"/>
      <c r="C494" s="309"/>
      <c r="D494" s="254"/>
      <c r="E494" s="310"/>
      <c r="F494" s="311"/>
      <c r="G494" s="254"/>
      <c r="H494" s="254"/>
      <c r="I494" s="254"/>
      <c r="J494" s="254"/>
      <c r="K494" s="254"/>
      <c r="L494" s="254"/>
      <c r="M494" s="254"/>
      <c r="N494" s="254"/>
      <c r="O494" s="254"/>
      <c r="P494" s="312"/>
      <c r="Q494" s="313"/>
      <c r="R494" s="312"/>
      <c r="S494" s="313"/>
      <c r="T494" s="314"/>
      <c r="U494" s="314"/>
      <c r="V494" s="312"/>
      <c r="W494" s="254"/>
    </row>
    <row r="495" spans="1:23" hidden="1">
      <c r="A495" s="254"/>
      <c r="B495" s="254"/>
      <c r="C495" s="309"/>
      <c r="D495" s="254"/>
      <c r="E495" s="310"/>
      <c r="F495" s="311"/>
      <c r="G495" s="254"/>
      <c r="H495" s="254"/>
      <c r="I495" s="254"/>
      <c r="J495" s="254"/>
      <c r="K495" s="254"/>
      <c r="L495" s="254"/>
      <c r="M495" s="254"/>
      <c r="N495" s="254"/>
      <c r="O495" s="254"/>
      <c r="P495" s="312"/>
      <c r="Q495" s="313"/>
      <c r="R495" s="312"/>
      <c r="S495" s="313"/>
      <c r="T495" s="314"/>
      <c r="U495" s="314"/>
      <c r="V495" s="312"/>
      <c r="W495" s="254"/>
    </row>
    <row r="496" spans="1:23" hidden="1">
      <c r="A496" s="254"/>
      <c r="B496" s="254"/>
      <c r="C496" s="309"/>
      <c r="D496" s="254"/>
      <c r="E496" s="310"/>
      <c r="F496" s="311"/>
      <c r="G496" s="254"/>
      <c r="H496" s="254"/>
      <c r="I496" s="254"/>
      <c r="J496" s="254"/>
      <c r="K496" s="254"/>
      <c r="L496" s="254"/>
      <c r="M496" s="254"/>
      <c r="N496" s="254"/>
      <c r="O496" s="254"/>
      <c r="P496" s="312"/>
      <c r="Q496" s="313"/>
      <c r="R496" s="312"/>
      <c r="S496" s="313"/>
      <c r="T496" s="314"/>
      <c r="U496" s="314"/>
      <c r="V496" s="312"/>
      <c r="W496" s="254"/>
    </row>
    <row r="497" spans="1:23" hidden="1">
      <c r="A497" s="254"/>
      <c r="B497" s="254"/>
      <c r="C497" s="309"/>
      <c r="D497" s="254"/>
      <c r="E497" s="310"/>
      <c r="F497" s="311"/>
      <c r="G497" s="254"/>
      <c r="H497" s="254"/>
      <c r="I497" s="254"/>
      <c r="J497" s="254"/>
      <c r="K497" s="254"/>
      <c r="L497" s="254"/>
      <c r="M497" s="254"/>
      <c r="N497" s="254"/>
      <c r="O497" s="254"/>
      <c r="P497" s="312"/>
      <c r="Q497" s="313"/>
      <c r="R497" s="312"/>
      <c r="S497" s="313"/>
      <c r="T497" s="314"/>
      <c r="U497" s="314"/>
      <c r="V497" s="312"/>
      <c r="W497" s="254"/>
    </row>
    <row r="498" spans="1:23" hidden="1">
      <c r="A498" s="254"/>
      <c r="B498" s="254"/>
      <c r="C498" s="309"/>
      <c r="D498" s="254"/>
      <c r="E498" s="310"/>
      <c r="F498" s="311"/>
      <c r="G498" s="254"/>
      <c r="H498" s="254"/>
      <c r="I498" s="254"/>
      <c r="J498" s="254"/>
      <c r="K498" s="254"/>
      <c r="L498" s="254"/>
      <c r="M498" s="254"/>
      <c r="N498" s="254"/>
      <c r="O498" s="254"/>
      <c r="P498" s="312"/>
      <c r="Q498" s="313"/>
      <c r="R498" s="312"/>
      <c r="S498" s="313"/>
      <c r="T498" s="314"/>
      <c r="U498" s="314"/>
      <c r="V498" s="312"/>
      <c r="W498" s="254"/>
    </row>
    <row r="499" spans="1:23" hidden="1">
      <c r="A499" s="254"/>
      <c r="B499" s="254"/>
      <c r="C499" s="309"/>
      <c r="D499" s="254"/>
      <c r="E499" s="310"/>
      <c r="F499" s="311"/>
      <c r="G499" s="254"/>
      <c r="H499" s="254"/>
      <c r="I499" s="254"/>
      <c r="J499" s="254"/>
      <c r="K499" s="254"/>
      <c r="L499" s="254"/>
      <c r="M499" s="254"/>
      <c r="N499" s="254"/>
      <c r="O499" s="254"/>
      <c r="P499" s="312"/>
      <c r="Q499" s="313"/>
      <c r="R499" s="312"/>
      <c r="S499" s="313"/>
      <c r="T499" s="314"/>
      <c r="U499" s="314"/>
      <c r="V499" s="312"/>
      <c r="W499" s="254"/>
    </row>
    <row r="500" spans="1:23" hidden="1">
      <c r="A500" s="254"/>
      <c r="B500" s="254"/>
      <c r="C500" s="309"/>
      <c r="D500" s="254"/>
      <c r="E500" s="310"/>
      <c r="F500" s="311"/>
      <c r="G500" s="254"/>
      <c r="H500" s="254"/>
      <c r="I500" s="254"/>
      <c r="J500" s="254"/>
      <c r="K500" s="254"/>
      <c r="L500" s="254"/>
      <c r="M500" s="254"/>
      <c r="N500" s="254"/>
      <c r="O500" s="254"/>
      <c r="P500" s="312"/>
      <c r="Q500" s="313"/>
      <c r="R500" s="312"/>
      <c r="S500" s="313"/>
      <c r="T500" s="314"/>
      <c r="U500" s="314"/>
      <c r="V500" s="312"/>
      <c r="W500" s="254"/>
    </row>
    <row r="501" spans="1:23" hidden="1">
      <c r="A501" s="254"/>
      <c r="B501" s="254"/>
      <c r="C501" s="309"/>
      <c r="D501" s="254"/>
      <c r="E501" s="310"/>
      <c r="F501" s="311"/>
      <c r="G501" s="254"/>
      <c r="H501" s="254"/>
      <c r="I501" s="254"/>
      <c r="J501" s="254"/>
      <c r="K501" s="254"/>
      <c r="L501" s="254"/>
      <c r="M501" s="254"/>
      <c r="N501" s="254"/>
      <c r="O501" s="254"/>
      <c r="P501" s="312"/>
      <c r="Q501" s="313"/>
      <c r="R501" s="312"/>
      <c r="S501" s="313"/>
      <c r="T501" s="314"/>
      <c r="U501" s="314"/>
      <c r="V501" s="312"/>
      <c r="W501" s="254"/>
    </row>
    <row r="502" spans="1:23" hidden="1">
      <c r="A502" s="254"/>
      <c r="B502" s="254"/>
      <c r="C502" s="309"/>
      <c r="D502" s="254"/>
      <c r="E502" s="310"/>
      <c r="F502" s="311"/>
      <c r="G502" s="254"/>
      <c r="H502" s="254"/>
      <c r="I502" s="254"/>
      <c r="J502" s="254"/>
      <c r="K502" s="254"/>
      <c r="L502" s="254"/>
      <c r="M502" s="254"/>
      <c r="N502" s="254"/>
      <c r="O502" s="254"/>
      <c r="P502" s="312"/>
      <c r="Q502" s="313"/>
      <c r="R502" s="312"/>
      <c r="S502" s="313"/>
      <c r="T502" s="314"/>
      <c r="U502" s="314"/>
      <c r="V502" s="312"/>
      <c r="W502" s="254"/>
    </row>
    <row r="503" spans="1:23" hidden="1">
      <c r="A503" s="254"/>
      <c r="B503" s="254"/>
      <c r="C503" s="309"/>
      <c r="D503" s="254"/>
      <c r="E503" s="310"/>
      <c r="F503" s="311"/>
      <c r="G503" s="254"/>
      <c r="H503" s="254"/>
      <c r="I503" s="254"/>
      <c r="J503" s="254"/>
      <c r="K503" s="254"/>
      <c r="L503" s="254"/>
      <c r="M503" s="254"/>
      <c r="N503" s="254"/>
      <c r="O503" s="254"/>
      <c r="P503" s="312"/>
      <c r="Q503" s="313"/>
      <c r="R503" s="312"/>
      <c r="S503" s="313"/>
      <c r="T503" s="314"/>
      <c r="U503" s="314"/>
      <c r="V503" s="312"/>
      <c r="W503" s="254"/>
    </row>
    <row r="504" spans="1:23" hidden="1">
      <c r="A504" s="254"/>
      <c r="B504" s="254"/>
      <c r="C504" s="309"/>
      <c r="D504" s="254"/>
      <c r="E504" s="310"/>
      <c r="F504" s="311"/>
      <c r="G504" s="254"/>
      <c r="H504" s="254"/>
      <c r="I504" s="254"/>
      <c r="J504" s="254"/>
      <c r="K504" s="254"/>
      <c r="L504" s="254"/>
      <c r="M504" s="254"/>
      <c r="N504" s="254"/>
      <c r="O504" s="254"/>
      <c r="P504" s="312"/>
      <c r="Q504" s="313"/>
      <c r="R504" s="312"/>
      <c r="S504" s="313"/>
      <c r="T504" s="314"/>
      <c r="U504" s="314"/>
      <c r="V504" s="312"/>
      <c r="W504" s="254"/>
    </row>
    <row r="505" spans="1:23" hidden="1">
      <c r="A505" s="254"/>
      <c r="B505" s="254"/>
      <c r="C505" s="309"/>
      <c r="D505" s="254"/>
      <c r="E505" s="310"/>
      <c r="F505" s="311"/>
      <c r="G505" s="254"/>
      <c r="H505" s="254"/>
      <c r="I505" s="254"/>
      <c r="J505" s="254"/>
      <c r="K505" s="254"/>
      <c r="L505" s="254"/>
      <c r="M505" s="254"/>
      <c r="N505" s="254"/>
      <c r="O505" s="254"/>
      <c r="P505" s="312"/>
      <c r="Q505" s="313"/>
      <c r="R505" s="312"/>
      <c r="S505" s="313"/>
      <c r="T505" s="314"/>
      <c r="U505" s="314"/>
      <c r="V505" s="312"/>
      <c r="W505" s="254"/>
    </row>
    <row r="506" spans="1:23" hidden="1">
      <c r="A506" s="254"/>
      <c r="B506" s="254"/>
      <c r="C506" s="309"/>
      <c r="D506" s="254"/>
      <c r="E506" s="310"/>
      <c r="F506" s="311"/>
      <c r="G506" s="254"/>
      <c r="H506" s="254"/>
      <c r="I506" s="254"/>
      <c r="J506" s="254"/>
      <c r="K506" s="254"/>
      <c r="L506" s="254"/>
      <c r="M506" s="254"/>
      <c r="N506" s="254"/>
      <c r="O506" s="254"/>
      <c r="P506" s="312"/>
      <c r="Q506" s="313"/>
      <c r="R506" s="312"/>
      <c r="S506" s="313"/>
      <c r="T506" s="314"/>
      <c r="U506" s="314"/>
      <c r="V506" s="312"/>
      <c r="W506" s="254"/>
    </row>
    <row r="507" spans="1:23" hidden="1">
      <c r="A507" s="254"/>
      <c r="B507" s="254"/>
      <c r="C507" s="309"/>
      <c r="D507" s="254"/>
      <c r="E507" s="310"/>
      <c r="F507" s="311"/>
      <c r="G507" s="254"/>
      <c r="H507" s="254"/>
      <c r="I507" s="254"/>
      <c r="J507" s="254"/>
      <c r="K507" s="254"/>
      <c r="L507" s="254"/>
      <c r="M507" s="254"/>
      <c r="N507" s="254"/>
      <c r="O507" s="254"/>
      <c r="P507" s="312"/>
      <c r="Q507" s="313"/>
      <c r="R507" s="312"/>
      <c r="S507" s="313"/>
      <c r="T507" s="314"/>
      <c r="U507" s="314"/>
      <c r="V507" s="312"/>
      <c r="W507" s="254"/>
    </row>
    <row r="508" spans="1:23" hidden="1">
      <c r="A508" s="254"/>
      <c r="B508" s="254"/>
      <c r="C508" s="309"/>
      <c r="D508" s="254"/>
      <c r="E508" s="310"/>
      <c r="F508" s="311"/>
      <c r="G508" s="254"/>
      <c r="H508" s="254"/>
      <c r="I508" s="254"/>
      <c r="J508" s="254"/>
      <c r="K508" s="254"/>
      <c r="L508" s="254"/>
      <c r="M508" s="254"/>
      <c r="N508" s="254"/>
      <c r="O508" s="254"/>
      <c r="P508" s="312"/>
      <c r="Q508" s="313"/>
      <c r="R508" s="312"/>
      <c r="S508" s="313"/>
      <c r="T508" s="314"/>
      <c r="U508" s="314"/>
      <c r="V508" s="312"/>
      <c r="W508" s="254"/>
    </row>
    <row r="509" spans="1:23" hidden="1">
      <c r="A509" s="254"/>
      <c r="B509" s="254"/>
      <c r="C509" s="309"/>
      <c r="D509" s="254"/>
      <c r="E509" s="310"/>
      <c r="F509" s="311"/>
      <c r="G509" s="254"/>
      <c r="H509" s="254"/>
      <c r="I509" s="254"/>
      <c r="J509" s="254"/>
      <c r="K509" s="254"/>
      <c r="L509" s="254"/>
      <c r="M509" s="254"/>
      <c r="N509" s="254"/>
      <c r="O509" s="254"/>
      <c r="P509" s="312"/>
      <c r="Q509" s="313"/>
      <c r="R509" s="312"/>
      <c r="S509" s="313"/>
      <c r="T509" s="314"/>
      <c r="U509" s="314"/>
      <c r="V509" s="312"/>
      <c r="W509" s="254"/>
    </row>
    <row r="510" spans="1:23" hidden="1">
      <c r="A510" s="254"/>
      <c r="B510" s="254"/>
      <c r="C510" s="309"/>
      <c r="D510" s="254"/>
      <c r="E510" s="310"/>
      <c r="F510" s="311"/>
      <c r="G510" s="254"/>
      <c r="H510" s="254"/>
      <c r="I510" s="254"/>
      <c r="J510" s="254"/>
      <c r="K510" s="254"/>
      <c r="L510" s="254"/>
      <c r="M510" s="254"/>
      <c r="N510" s="254"/>
      <c r="O510" s="254"/>
      <c r="P510" s="312"/>
      <c r="Q510" s="313"/>
      <c r="R510" s="312"/>
      <c r="S510" s="313"/>
      <c r="T510" s="314"/>
      <c r="U510" s="314"/>
      <c r="V510" s="312"/>
      <c r="W510" s="254"/>
    </row>
    <row r="511" spans="1:23" hidden="1">
      <c r="A511" s="254"/>
      <c r="B511" s="254"/>
      <c r="C511" s="309"/>
      <c r="D511" s="254"/>
      <c r="E511" s="310"/>
      <c r="F511" s="311"/>
      <c r="G511" s="254"/>
      <c r="H511" s="254"/>
      <c r="I511" s="254"/>
      <c r="J511" s="254"/>
      <c r="K511" s="254"/>
      <c r="L511" s="254"/>
      <c r="M511" s="254"/>
      <c r="N511" s="254"/>
      <c r="O511" s="254"/>
      <c r="P511" s="312"/>
      <c r="Q511" s="313"/>
      <c r="R511" s="312"/>
      <c r="S511" s="313"/>
      <c r="T511" s="314"/>
      <c r="U511" s="314"/>
      <c r="V511" s="312"/>
      <c r="W511" s="254"/>
    </row>
    <row r="512" spans="1:23" hidden="1">
      <c r="A512" s="254"/>
      <c r="B512" s="254"/>
      <c r="C512" s="309"/>
      <c r="D512" s="254"/>
      <c r="E512" s="310"/>
      <c r="F512" s="311"/>
      <c r="G512" s="254"/>
      <c r="H512" s="254"/>
      <c r="I512" s="254"/>
      <c r="J512" s="254"/>
      <c r="K512" s="254"/>
      <c r="L512" s="254"/>
      <c r="M512" s="254"/>
      <c r="N512" s="254"/>
      <c r="O512" s="254"/>
      <c r="P512" s="312"/>
      <c r="Q512" s="313"/>
      <c r="R512" s="312"/>
      <c r="S512" s="313"/>
      <c r="T512" s="314"/>
      <c r="U512" s="314"/>
      <c r="V512" s="312"/>
      <c r="W512" s="254"/>
    </row>
    <row r="513" spans="1:23" hidden="1">
      <c r="A513" s="254"/>
      <c r="B513" s="254"/>
      <c r="C513" s="309"/>
      <c r="D513" s="254"/>
      <c r="E513" s="310"/>
      <c r="F513" s="311"/>
      <c r="G513" s="254"/>
      <c r="H513" s="254"/>
      <c r="I513" s="254"/>
      <c r="J513" s="254"/>
      <c r="K513" s="254"/>
      <c r="L513" s="254"/>
      <c r="M513" s="254"/>
      <c r="N513" s="254"/>
      <c r="O513" s="254"/>
      <c r="P513" s="312"/>
      <c r="Q513" s="313"/>
      <c r="R513" s="312"/>
      <c r="S513" s="313"/>
      <c r="T513" s="314"/>
      <c r="U513" s="314"/>
      <c r="V513" s="312"/>
      <c r="W513" s="254"/>
    </row>
    <row r="514" spans="1:23" hidden="1">
      <c r="A514" s="254"/>
      <c r="B514" s="254"/>
      <c r="C514" s="309"/>
      <c r="D514" s="254"/>
      <c r="E514" s="310"/>
      <c r="F514" s="311"/>
      <c r="G514" s="254"/>
      <c r="H514" s="254"/>
      <c r="I514" s="254"/>
      <c r="J514" s="254"/>
      <c r="K514" s="254"/>
      <c r="L514" s="254"/>
      <c r="M514" s="254"/>
      <c r="N514" s="254"/>
      <c r="O514" s="254"/>
      <c r="P514" s="312"/>
      <c r="Q514" s="313"/>
      <c r="R514" s="312"/>
      <c r="S514" s="313"/>
      <c r="T514" s="314"/>
      <c r="U514" s="314"/>
      <c r="V514" s="312"/>
      <c r="W514" s="254"/>
    </row>
    <row r="515" spans="1:23" hidden="1">
      <c r="A515" s="254"/>
      <c r="B515" s="254"/>
      <c r="C515" s="309"/>
      <c r="D515" s="254"/>
      <c r="E515" s="310"/>
      <c r="F515" s="311"/>
      <c r="G515" s="254"/>
      <c r="H515" s="254"/>
      <c r="I515" s="254"/>
      <c r="J515" s="254"/>
      <c r="K515" s="254"/>
      <c r="L515" s="254"/>
      <c r="M515" s="254"/>
      <c r="N515" s="254"/>
      <c r="O515" s="254"/>
      <c r="P515" s="312"/>
      <c r="Q515" s="313"/>
      <c r="R515" s="312"/>
      <c r="S515" s="313"/>
      <c r="T515" s="314"/>
      <c r="U515" s="314"/>
      <c r="V515" s="312"/>
      <c r="W515" s="254"/>
    </row>
    <row r="516" spans="1:23" hidden="1">
      <c r="A516" s="254"/>
      <c r="B516" s="254"/>
      <c r="C516" s="309"/>
      <c r="D516" s="254"/>
      <c r="E516" s="310"/>
      <c r="F516" s="311"/>
      <c r="G516" s="254"/>
      <c r="H516" s="254"/>
      <c r="I516" s="254"/>
      <c r="J516" s="254"/>
      <c r="K516" s="254"/>
      <c r="L516" s="254"/>
      <c r="M516" s="254"/>
      <c r="N516" s="254"/>
      <c r="O516" s="254"/>
      <c r="P516" s="312"/>
      <c r="Q516" s="313"/>
      <c r="R516" s="312"/>
      <c r="S516" s="313"/>
      <c r="T516" s="314"/>
      <c r="U516" s="314"/>
      <c r="V516" s="312"/>
      <c r="W516" s="254"/>
    </row>
    <row r="517" spans="1:23" hidden="1">
      <c r="A517" s="254"/>
      <c r="B517" s="254"/>
      <c r="C517" s="309"/>
      <c r="D517" s="254"/>
      <c r="E517" s="310"/>
      <c r="F517" s="311"/>
      <c r="G517" s="254"/>
      <c r="H517" s="254"/>
      <c r="I517" s="254"/>
      <c r="J517" s="254"/>
      <c r="K517" s="254"/>
      <c r="L517" s="254"/>
      <c r="M517" s="254"/>
      <c r="N517" s="254"/>
      <c r="O517" s="254"/>
      <c r="P517" s="312"/>
      <c r="Q517" s="313"/>
      <c r="R517" s="312"/>
      <c r="S517" s="313"/>
      <c r="T517" s="314"/>
      <c r="U517" s="314"/>
      <c r="V517" s="312"/>
      <c r="W517" s="254"/>
    </row>
    <row r="518" spans="1:23" hidden="1">
      <c r="A518" s="254"/>
      <c r="B518" s="254"/>
      <c r="C518" s="309"/>
      <c r="D518" s="254"/>
      <c r="E518" s="310"/>
      <c r="F518" s="311"/>
      <c r="G518" s="254"/>
      <c r="H518" s="254"/>
      <c r="I518" s="254"/>
      <c r="J518" s="254"/>
      <c r="K518" s="254"/>
      <c r="L518" s="254"/>
      <c r="M518" s="254"/>
      <c r="N518" s="254"/>
      <c r="O518" s="254"/>
      <c r="P518" s="312"/>
      <c r="Q518" s="313"/>
      <c r="R518" s="312"/>
      <c r="S518" s="313"/>
      <c r="T518" s="314"/>
      <c r="U518" s="314"/>
      <c r="V518" s="312"/>
      <c r="W518" s="254"/>
    </row>
    <row r="519" spans="1:23" hidden="1">
      <c r="A519" s="254"/>
      <c r="B519" s="254"/>
      <c r="C519" s="309"/>
      <c r="D519" s="254"/>
      <c r="E519" s="310"/>
      <c r="F519" s="311"/>
      <c r="G519" s="254"/>
      <c r="H519" s="254"/>
      <c r="I519" s="254"/>
      <c r="J519" s="254"/>
      <c r="K519" s="254"/>
      <c r="L519" s="254"/>
      <c r="M519" s="254"/>
      <c r="N519" s="254"/>
      <c r="O519" s="254"/>
      <c r="P519" s="312"/>
      <c r="Q519" s="313"/>
      <c r="R519" s="312"/>
      <c r="S519" s="313"/>
      <c r="T519" s="314"/>
      <c r="U519" s="314"/>
      <c r="V519" s="312"/>
      <c r="W519" s="254"/>
    </row>
    <row r="520" spans="1:23" hidden="1">
      <c r="A520" s="254"/>
      <c r="B520" s="254"/>
      <c r="C520" s="309"/>
      <c r="D520" s="254"/>
      <c r="E520" s="310"/>
      <c r="F520" s="311"/>
      <c r="G520" s="254"/>
      <c r="H520" s="254"/>
      <c r="I520" s="254"/>
      <c r="J520" s="254"/>
      <c r="K520" s="254"/>
      <c r="L520" s="254"/>
      <c r="M520" s="254"/>
      <c r="N520" s="254"/>
      <c r="O520" s="254"/>
      <c r="P520" s="312"/>
      <c r="Q520" s="313"/>
      <c r="R520" s="312"/>
      <c r="S520" s="313"/>
      <c r="T520" s="314"/>
      <c r="U520" s="314"/>
      <c r="V520" s="312"/>
      <c r="W520" s="254"/>
    </row>
    <row r="521" spans="1:23" hidden="1">
      <c r="A521" s="254"/>
      <c r="B521" s="254"/>
      <c r="C521" s="309"/>
      <c r="D521" s="254"/>
      <c r="E521" s="310"/>
      <c r="F521" s="311"/>
      <c r="G521" s="254"/>
      <c r="H521" s="254"/>
      <c r="I521" s="254"/>
      <c r="J521" s="254"/>
      <c r="K521" s="254"/>
      <c r="L521" s="254"/>
      <c r="M521" s="254"/>
      <c r="N521" s="254"/>
      <c r="O521" s="254"/>
      <c r="P521" s="312"/>
      <c r="Q521" s="313"/>
      <c r="R521" s="312"/>
      <c r="S521" s="313"/>
      <c r="T521" s="314"/>
      <c r="U521" s="314"/>
      <c r="V521" s="312"/>
      <c r="W521" s="254"/>
    </row>
    <row r="522" spans="1:23" hidden="1">
      <c r="A522" s="254"/>
      <c r="B522" s="254"/>
      <c r="C522" s="309"/>
      <c r="D522" s="254"/>
      <c r="E522" s="310"/>
      <c r="F522" s="311"/>
      <c r="G522" s="254"/>
      <c r="H522" s="254"/>
      <c r="I522" s="254"/>
      <c r="J522" s="254"/>
      <c r="K522" s="254"/>
      <c r="L522" s="254"/>
      <c r="M522" s="254"/>
      <c r="N522" s="254"/>
      <c r="O522" s="254"/>
      <c r="P522" s="312"/>
      <c r="Q522" s="313"/>
      <c r="R522" s="312"/>
      <c r="S522" s="313"/>
      <c r="T522" s="314"/>
      <c r="U522" s="314"/>
      <c r="V522" s="312"/>
      <c r="W522" s="254"/>
    </row>
    <row r="523" spans="1:23" hidden="1">
      <c r="A523" s="254"/>
      <c r="B523" s="254"/>
      <c r="C523" s="309"/>
      <c r="D523" s="254"/>
      <c r="E523" s="310"/>
      <c r="F523" s="311"/>
      <c r="G523" s="254"/>
      <c r="H523" s="254"/>
      <c r="I523" s="254"/>
      <c r="J523" s="254"/>
      <c r="K523" s="254"/>
      <c r="L523" s="254"/>
      <c r="M523" s="254"/>
      <c r="N523" s="254"/>
      <c r="O523" s="254"/>
      <c r="P523" s="312"/>
      <c r="Q523" s="313"/>
      <c r="R523" s="312"/>
      <c r="S523" s="313"/>
      <c r="T523" s="314"/>
      <c r="U523" s="314"/>
      <c r="V523" s="312"/>
      <c r="W523" s="254"/>
    </row>
    <row r="524" spans="1:23" hidden="1">
      <c r="A524" s="254"/>
      <c r="B524" s="254"/>
      <c r="C524" s="309"/>
      <c r="D524" s="254"/>
      <c r="E524" s="310"/>
      <c r="F524" s="311"/>
      <c r="G524" s="254"/>
      <c r="H524" s="254"/>
      <c r="I524" s="254"/>
      <c r="J524" s="254"/>
      <c r="K524" s="254"/>
      <c r="L524" s="254"/>
      <c r="M524" s="254"/>
      <c r="N524" s="254"/>
      <c r="O524" s="254"/>
      <c r="P524" s="312"/>
      <c r="Q524" s="313"/>
      <c r="R524" s="312"/>
      <c r="S524" s="313"/>
      <c r="T524" s="314"/>
      <c r="U524" s="314"/>
      <c r="V524" s="312"/>
      <c r="W524" s="254"/>
    </row>
    <row r="525" spans="1:23" hidden="1">
      <c r="A525" s="254"/>
      <c r="B525" s="254"/>
      <c r="C525" s="309"/>
      <c r="D525" s="254"/>
      <c r="E525" s="310"/>
      <c r="F525" s="311"/>
      <c r="G525" s="254"/>
      <c r="H525" s="254"/>
      <c r="I525" s="254"/>
      <c r="J525" s="254"/>
      <c r="K525" s="254"/>
      <c r="L525" s="254"/>
      <c r="M525" s="254"/>
      <c r="N525" s="254"/>
      <c r="O525" s="254"/>
      <c r="P525" s="312"/>
      <c r="Q525" s="313"/>
      <c r="R525" s="312"/>
      <c r="S525" s="313"/>
      <c r="T525" s="314"/>
      <c r="U525" s="314"/>
      <c r="V525" s="312"/>
      <c r="W525" s="254"/>
    </row>
    <row r="526" spans="1:23" hidden="1">
      <c r="A526" s="254"/>
      <c r="B526" s="254"/>
      <c r="C526" s="309"/>
      <c r="D526" s="254"/>
      <c r="E526" s="310"/>
      <c r="F526" s="311"/>
      <c r="G526" s="254"/>
      <c r="H526" s="254"/>
      <c r="I526" s="254"/>
      <c r="J526" s="254"/>
      <c r="K526" s="254"/>
      <c r="L526" s="254"/>
      <c r="M526" s="254"/>
      <c r="N526" s="254"/>
      <c r="O526" s="254"/>
      <c r="P526" s="312"/>
      <c r="Q526" s="313"/>
      <c r="R526" s="312"/>
      <c r="S526" s="313"/>
      <c r="T526" s="314"/>
      <c r="U526" s="314"/>
      <c r="V526" s="312"/>
      <c r="W526" s="254"/>
    </row>
    <row r="527" spans="1:23" hidden="1">
      <c r="A527" s="254"/>
      <c r="B527" s="254"/>
      <c r="C527" s="309"/>
      <c r="D527" s="254"/>
      <c r="E527" s="310"/>
      <c r="F527" s="311"/>
      <c r="G527" s="254"/>
      <c r="H527" s="254"/>
      <c r="I527" s="254"/>
      <c r="J527" s="254"/>
      <c r="K527" s="254"/>
      <c r="L527" s="254"/>
      <c r="M527" s="254"/>
      <c r="N527" s="254"/>
      <c r="O527" s="254"/>
      <c r="P527" s="312"/>
      <c r="Q527" s="313"/>
      <c r="R527" s="312"/>
      <c r="S527" s="313"/>
      <c r="T527" s="314"/>
      <c r="U527" s="314"/>
      <c r="V527" s="312"/>
      <c r="W527" s="254"/>
    </row>
    <row r="528" spans="1:23" hidden="1">
      <c r="A528" s="254"/>
      <c r="B528" s="254"/>
      <c r="C528" s="309"/>
      <c r="D528" s="254"/>
      <c r="E528" s="310"/>
      <c r="F528" s="311"/>
      <c r="G528" s="254"/>
      <c r="H528" s="254"/>
      <c r="I528" s="254"/>
      <c r="J528" s="254"/>
      <c r="K528" s="254"/>
      <c r="L528" s="254"/>
      <c r="M528" s="254"/>
      <c r="N528" s="254"/>
      <c r="O528" s="254"/>
      <c r="P528" s="312"/>
      <c r="Q528" s="313"/>
      <c r="R528" s="312"/>
      <c r="S528" s="313"/>
      <c r="T528" s="314"/>
      <c r="U528" s="314"/>
      <c r="V528" s="312"/>
      <c r="W528" s="254"/>
    </row>
    <row r="529" spans="1:23" hidden="1">
      <c r="A529" s="254"/>
      <c r="B529" s="254"/>
      <c r="C529" s="309"/>
      <c r="D529" s="254"/>
      <c r="E529" s="310"/>
      <c r="F529" s="311"/>
      <c r="G529" s="254"/>
      <c r="H529" s="254"/>
      <c r="I529" s="254"/>
      <c r="J529" s="254"/>
      <c r="K529" s="254"/>
      <c r="L529" s="254"/>
      <c r="M529" s="254"/>
      <c r="N529" s="254"/>
      <c r="O529" s="254"/>
      <c r="P529" s="312"/>
      <c r="Q529" s="313"/>
      <c r="R529" s="312"/>
      <c r="S529" s="313"/>
      <c r="T529" s="314"/>
      <c r="U529" s="314"/>
      <c r="V529" s="312"/>
      <c r="W529" s="254"/>
    </row>
    <row r="530" spans="1:23" hidden="1">
      <c r="A530" s="254"/>
      <c r="B530" s="254"/>
      <c r="C530" s="309"/>
      <c r="D530" s="254"/>
      <c r="E530" s="310"/>
      <c r="F530" s="311"/>
      <c r="G530" s="254"/>
      <c r="H530" s="254"/>
      <c r="I530" s="254"/>
      <c r="J530" s="254"/>
      <c r="K530" s="254"/>
      <c r="L530" s="254"/>
      <c r="M530" s="254"/>
      <c r="N530" s="254"/>
      <c r="O530" s="254"/>
      <c r="P530" s="312"/>
      <c r="Q530" s="313"/>
      <c r="R530" s="312"/>
      <c r="S530" s="313"/>
      <c r="T530" s="314"/>
      <c r="U530" s="314"/>
      <c r="V530" s="312"/>
      <c r="W530" s="254"/>
    </row>
    <row r="531" spans="1:23" hidden="1">
      <c r="A531" s="254"/>
      <c r="B531" s="254"/>
      <c r="C531" s="309"/>
      <c r="D531" s="254"/>
      <c r="E531" s="310"/>
      <c r="F531" s="311"/>
      <c r="G531" s="254"/>
      <c r="H531" s="254"/>
      <c r="I531" s="254"/>
      <c r="J531" s="254"/>
      <c r="K531" s="254"/>
      <c r="L531" s="254"/>
      <c r="M531" s="254"/>
      <c r="N531" s="254"/>
      <c r="O531" s="254"/>
      <c r="P531" s="312"/>
      <c r="Q531" s="313"/>
      <c r="R531" s="312"/>
      <c r="S531" s="313"/>
      <c r="T531" s="314"/>
      <c r="U531" s="314"/>
      <c r="V531" s="312"/>
      <c r="W531" s="254"/>
    </row>
    <row r="532" spans="1:23" hidden="1">
      <c r="A532" s="254"/>
      <c r="B532" s="254"/>
      <c r="C532" s="309"/>
      <c r="D532" s="254"/>
      <c r="E532" s="310"/>
      <c r="F532" s="311"/>
      <c r="G532" s="254"/>
      <c r="H532" s="254"/>
      <c r="I532" s="254"/>
      <c r="J532" s="254"/>
      <c r="K532" s="254"/>
      <c r="L532" s="254"/>
      <c r="M532" s="254"/>
      <c r="N532" s="254"/>
      <c r="O532" s="254"/>
      <c r="P532" s="312"/>
      <c r="Q532" s="313"/>
      <c r="R532" s="312"/>
      <c r="S532" s="313"/>
      <c r="T532" s="314"/>
      <c r="U532" s="314"/>
      <c r="V532" s="312"/>
      <c r="W532" s="254"/>
    </row>
    <row r="533" spans="1:23" hidden="1">
      <c r="A533" s="254"/>
      <c r="B533" s="254"/>
      <c r="C533" s="309"/>
      <c r="D533" s="254"/>
      <c r="E533" s="310"/>
      <c r="F533" s="311"/>
      <c r="G533" s="254"/>
      <c r="H533" s="254"/>
      <c r="I533" s="254"/>
      <c r="J533" s="254"/>
      <c r="K533" s="254"/>
      <c r="L533" s="254"/>
      <c r="M533" s="254"/>
      <c r="N533" s="254"/>
      <c r="O533" s="254"/>
      <c r="P533" s="312"/>
      <c r="Q533" s="313"/>
      <c r="R533" s="312"/>
      <c r="S533" s="313"/>
      <c r="T533" s="314"/>
      <c r="U533" s="314"/>
      <c r="V533" s="312"/>
      <c r="W533" s="254"/>
    </row>
    <row r="534" spans="1:23" hidden="1">
      <c r="A534" s="254"/>
      <c r="B534" s="254"/>
      <c r="C534" s="309"/>
      <c r="D534" s="254"/>
      <c r="E534" s="310"/>
      <c r="F534" s="311"/>
      <c r="G534" s="254"/>
      <c r="H534" s="254"/>
      <c r="I534" s="254"/>
      <c r="J534" s="254"/>
      <c r="K534" s="254"/>
      <c r="L534" s="254"/>
      <c r="M534" s="254"/>
      <c r="N534" s="254"/>
      <c r="O534" s="254"/>
      <c r="P534" s="312"/>
      <c r="Q534" s="313"/>
      <c r="R534" s="312"/>
      <c r="S534" s="313"/>
      <c r="T534" s="314"/>
      <c r="U534" s="314"/>
      <c r="V534" s="312"/>
      <c r="W534" s="254"/>
    </row>
    <row r="535" spans="1:23" hidden="1">
      <c r="A535" s="254"/>
      <c r="B535" s="254"/>
      <c r="C535" s="309"/>
      <c r="D535" s="254"/>
      <c r="E535" s="310"/>
      <c r="F535" s="311"/>
      <c r="G535" s="254"/>
      <c r="H535" s="254"/>
      <c r="I535" s="254"/>
      <c r="J535" s="254"/>
      <c r="K535" s="254"/>
      <c r="L535" s="254"/>
      <c r="M535" s="254"/>
      <c r="N535" s="254"/>
      <c r="O535" s="254"/>
      <c r="P535" s="312"/>
      <c r="Q535" s="313"/>
      <c r="R535" s="312"/>
      <c r="S535" s="313"/>
      <c r="T535" s="314"/>
      <c r="U535" s="314"/>
      <c r="V535" s="312"/>
      <c r="W535" s="254"/>
    </row>
    <row r="536" spans="1:23" hidden="1">
      <c r="A536" s="254"/>
      <c r="B536" s="254"/>
      <c r="C536" s="309"/>
      <c r="D536" s="254"/>
      <c r="E536" s="310"/>
      <c r="F536" s="311"/>
      <c r="G536" s="254"/>
      <c r="H536" s="254"/>
      <c r="I536" s="254"/>
      <c r="J536" s="254"/>
      <c r="K536" s="254"/>
      <c r="L536" s="254"/>
      <c r="M536" s="254"/>
      <c r="N536" s="254"/>
      <c r="O536" s="254"/>
      <c r="P536" s="312"/>
      <c r="Q536" s="313"/>
      <c r="R536" s="312"/>
      <c r="S536" s="313"/>
      <c r="T536" s="314"/>
      <c r="U536" s="314"/>
      <c r="V536" s="312"/>
      <c r="W536" s="254"/>
    </row>
    <row r="537" spans="1:23" hidden="1">
      <c r="A537" s="254"/>
      <c r="B537" s="254"/>
      <c r="C537" s="309"/>
      <c r="D537" s="254"/>
      <c r="E537" s="310"/>
      <c r="F537" s="311"/>
      <c r="G537" s="254"/>
      <c r="H537" s="254"/>
      <c r="I537" s="254"/>
      <c r="J537" s="254"/>
      <c r="K537" s="254"/>
      <c r="L537" s="254"/>
      <c r="M537" s="254"/>
      <c r="N537" s="254"/>
      <c r="O537" s="254"/>
      <c r="P537" s="312"/>
      <c r="Q537" s="313"/>
      <c r="R537" s="312"/>
      <c r="S537" s="313"/>
      <c r="T537" s="314"/>
      <c r="U537" s="314"/>
      <c r="V537" s="312"/>
      <c r="W537" s="254"/>
    </row>
    <row r="538" spans="1:23" hidden="1">
      <c r="A538" s="254"/>
      <c r="B538" s="254"/>
      <c r="C538" s="309"/>
      <c r="D538" s="254"/>
      <c r="E538" s="310"/>
      <c r="F538" s="311"/>
      <c r="G538" s="254"/>
      <c r="H538" s="254"/>
      <c r="I538" s="254"/>
      <c r="J538" s="254"/>
      <c r="K538" s="254"/>
      <c r="L538" s="254"/>
      <c r="M538" s="254"/>
      <c r="N538" s="254"/>
      <c r="O538" s="254"/>
      <c r="P538" s="312"/>
      <c r="Q538" s="313"/>
      <c r="R538" s="312"/>
      <c r="S538" s="313"/>
      <c r="T538" s="314"/>
      <c r="U538" s="314"/>
      <c r="V538" s="312"/>
      <c r="W538" s="254"/>
    </row>
    <row r="539" spans="1:23" hidden="1">
      <c r="A539" s="254"/>
      <c r="B539" s="254"/>
      <c r="C539" s="309"/>
      <c r="D539" s="254"/>
      <c r="E539" s="310"/>
      <c r="F539" s="311"/>
      <c r="G539" s="254"/>
      <c r="H539" s="254"/>
      <c r="I539" s="254"/>
      <c r="J539" s="254"/>
      <c r="K539" s="254"/>
      <c r="L539" s="254"/>
      <c r="M539" s="254"/>
      <c r="N539" s="254"/>
      <c r="O539" s="254"/>
      <c r="P539" s="312"/>
      <c r="Q539" s="313"/>
      <c r="R539" s="312"/>
      <c r="S539" s="313"/>
      <c r="T539" s="314"/>
      <c r="U539" s="314"/>
      <c r="V539" s="312"/>
      <c r="W539" s="254"/>
    </row>
    <row r="540" spans="1:23" hidden="1">
      <c r="A540" s="254"/>
      <c r="B540" s="254"/>
      <c r="C540" s="309"/>
      <c r="D540" s="254"/>
      <c r="E540" s="310"/>
      <c r="F540" s="311"/>
      <c r="G540" s="254"/>
      <c r="H540" s="254"/>
      <c r="I540" s="254"/>
      <c r="J540" s="254"/>
      <c r="K540" s="254"/>
      <c r="L540" s="254"/>
      <c r="M540" s="254"/>
      <c r="N540" s="254"/>
      <c r="O540" s="254"/>
      <c r="P540" s="312"/>
      <c r="Q540" s="313"/>
      <c r="R540" s="312"/>
      <c r="S540" s="313"/>
      <c r="T540" s="314"/>
      <c r="U540" s="314"/>
      <c r="V540" s="312"/>
      <c r="W540" s="254"/>
    </row>
    <row r="541" spans="1:23" hidden="1">
      <c r="A541" s="254"/>
      <c r="B541" s="254"/>
      <c r="C541" s="309"/>
      <c r="D541" s="254"/>
      <c r="E541" s="310"/>
      <c r="F541" s="311"/>
      <c r="G541" s="254"/>
      <c r="H541" s="254"/>
      <c r="I541" s="254"/>
      <c r="J541" s="254"/>
      <c r="K541" s="254"/>
      <c r="L541" s="254"/>
      <c r="M541" s="254"/>
      <c r="N541" s="254"/>
      <c r="O541" s="254"/>
      <c r="P541" s="312"/>
      <c r="Q541" s="313"/>
      <c r="R541" s="312"/>
      <c r="S541" s="313"/>
      <c r="T541" s="314"/>
      <c r="U541" s="314"/>
      <c r="V541" s="312"/>
      <c r="W541" s="254"/>
    </row>
    <row r="542" spans="1:23" hidden="1">
      <c r="A542" s="254"/>
      <c r="B542" s="254"/>
      <c r="C542" s="309"/>
      <c r="D542" s="254"/>
      <c r="E542" s="310"/>
      <c r="F542" s="311"/>
      <c r="G542" s="254"/>
      <c r="H542" s="254"/>
      <c r="I542" s="254"/>
      <c r="J542" s="254"/>
      <c r="K542" s="254"/>
      <c r="L542" s="254"/>
      <c r="M542" s="254"/>
      <c r="N542" s="254"/>
      <c r="O542" s="254"/>
      <c r="P542" s="312"/>
      <c r="Q542" s="313"/>
      <c r="R542" s="312"/>
      <c r="S542" s="313"/>
      <c r="T542" s="314"/>
      <c r="U542" s="314"/>
      <c r="V542" s="312"/>
      <c r="W542" s="254"/>
    </row>
    <row r="543" spans="1:23" hidden="1">
      <c r="A543" s="254"/>
      <c r="B543" s="254"/>
      <c r="C543" s="309"/>
      <c r="D543" s="254"/>
      <c r="E543" s="310"/>
      <c r="F543" s="311"/>
      <c r="G543" s="254"/>
      <c r="H543" s="254"/>
      <c r="I543" s="254"/>
      <c r="J543" s="254"/>
      <c r="K543" s="254"/>
      <c r="L543" s="254"/>
      <c r="M543" s="254"/>
      <c r="N543" s="254"/>
      <c r="O543" s="254"/>
      <c r="P543" s="312"/>
      <c r="Q543" s="313"/>
      <c r="R543" s="312"/>
      <c r="S543" s="313"/>
      <c r="T543" s="314"/>
      <c r="U543" s="314"/>
      <c r="V543" s="312"/>
      <c r="W543" s="254"/>
    </row>
    <row r="544" spans="1:23" hidden="1">
      <c r="A544" s="254"/>
      <c r="B544" s="254"/>
      <c r="C544" s="309"/>
      <c r="D544" s="254"/>
      <c r="E544" s="310"/>
      <c r="F544" s="311"/>
      <c r="G544" s="254"/>
      <c r="H544" s="254"/>
      <c r="I544" s="254"/>
      <c r="J544" s="254"/>
      <c r="K544" s="254"/>
      <c r="L544" s="254"/>
      <c r="M544" s="254"/>
      <c r="N544" s="254"/>
      <c r="O544" s="254"/>
      <c r="P544" s="312"/>
      <c r="Q544" s="313"/>
      <c r="R544" s="312"/>
      <c r="S544" s="313"/>
      <c r="T544" s="314"/>
      <c r="U544" s="314"/>
      <c r="V544" s="312"/>
      <c r="W544" s="254"/>
    </row>
    <row r="545" spans="1:23" hidden="1">
      <c r="A545" s="254"/>
      <c r="B545" s="254"/>
      <c r="C545" s="309"/>
      <c r="D545" s="254"/>
      <c r="E545" s="310"/>
      <c r="F545" s="311"/>
      <c r="G545" s="254"/>
      <c r="H545" s="254"/>
      <c r="I545" s="254"/>
      <c r="J545" s="254"/>
      <c r="K545" s="254"/>
      <c r="L545" s="254"/>
      <c r="M545" s="254"/>
      <c r="N545" s="254"/>
      <c r="O545" s="254"/>
      <c r="P545" s="312"/>
      <c r="Q545" s="313"/>
      <c r="R545" s="312"/>
      <c r="S545" s="313"/>
      <c r="T545" s="314"/>
      <c r="U545" s="314"/>
      <c r="V545" s="312"/>
      <c r="W545" s="254"/>
    </row>
    <row r="546" spans="1:23" hidden="1">
      <c r="A546" s="254"/>
      <c r="B546" s="254"/>
      <c r="C546" s="309"/>
      <c r="D546" s="254"/>
      <c r="E546" s="310"/>
      <c r="F546" s="311"/>
      <c r="G546" s="254"/>
      <c r="H546" s="254"/>
      <c r="I546" s="254"/>
      <c r="J546" s="254"/>
      <c r="K546" s="254"/>
      <c r="L546" s="254"/>
      <c r="M546" s="254"/>
      <c r="N546" s="254"/>
      <c r="O546" s="254"/>
      <c r="P546" s="312"/>
      <c r="Q546" s="313"/>
      <c r="R546" s="312"/>
      <c r="S546" s="313"/>
      <c r="T546" s="314"/>
      <c r="U546" s="314"/>
      <c r="V546" s="312"/>
      <c r="W546" s="254"/>
    </row>
    <row r="547" spans="1:23" hidden="1">
      <c r="A547" s="254"/>
      <c r="B547" s="254"/>
      <c r="C547" s="309"/>
      <c r="D547" s="254"/>
      <c r="E547" s="310"/>
      <c r="F547" s="311"/>
      <c r="G547" s="254"/>
      <c r="H547" s="254"/>
      <c r="I547" s="254"/>
      <c r="J547" s="254"/>
      <c r="K547" s="254"/>
      <c r="L547" s="254"/>
      <c r="M547" s="254"/>
      <c r="N547" s="254"/>
      <c r="O547" s="254"/>
      <c r="P547" s="312"/>
      <c r="Q547" s="313"/>
      <c r="R547" s="312"/>
      <c r="S547" s="313"/>
      <c r="T547" s="314"/>
      <c r="U547" s="314"/>
      <c r="V547" s="312"/>
      <c r="W547" s="254"/>
    </row>
    <row r="548" spans="1:23" hidden="1">
      <c r="A548" s="254"/>
      <c r="B548" s="254"/>
      <c r="C548" s="309"/>
      <c r="D548" s="254"/>
      <c r="E548" s="310"/>
      <c r="F548" s="311"/>
      <c r="G548" s="254"/>
      <c r="H548" s="254"/>
      <c r="I548" s="254"/>
      <c r="J548" s="254"/>
      <c r="K548" s="254"/>
      <c r="L548" s="254"/>
      <c r="M548" s="254"/>
      <c r="N548" s="254"/>
      <c r="O548" s="254"/>
      <c r="P548" s="312"/>
      <c r="Q548" s="313"/>
      <c r="R548" s="312"/>
      <c r="S548" s="313"/>
      <c r="T548" s="314"/>
      <c r="U548" s="314"/>
      <c r="V548" s="312"/>
      <c r="W548" s="254"/>
    </row>
    <row r="549" spans="1:23" hidden="1">
      <c r="A549" s="254"/>
      <c r="B549" s="254"/>
      <c r="C549" s="309"/>
      <c r="D549" s="254"/>
      <c r="E549" s="310"/>
      <c r="F549" s="311"/>
      <c r="G549" s="254"/>
      <c r="H549" s="254"/>
      <c r="I549" s="254"/>
      <c r="J549" s="254"/>
      <c r="K549" s="254"/>
      <c r="L549" s="254"/>
      <c r="M549" s="254"/>
      <c r="N549" s="254"/>
      <c r="O549" s="254"/>
      <c r="P549" s="312"/>
      <c r="Q549" s="313"/>
      <c r="R549" s="312"/>
      <c r="S549" s="313"/>
      <c r="T549" s="314"/>
      <c r="U549" s="314"/>
      <c r="V549" s="312"/>
      <c r="W549" s="254"/>
    </row>
    <row r="550" spans="1:23" hidden="1">
      <c r="A550" s="254"/>
      <c r="B550" s="254"/>
      <c r="C550" s="309"/>
      <c r="D550" s="254"/>
      <c r="E550" s="310"/>
      <c r="F550" s="311"/>
      <c r="G550" s="254"/>
      <c r="H550" s="254"/>
      <c r="I550" s="254"/>
      <c r="J550" s="254"/>
      <c r="K550" s="254"/>
      <c r="L550" s="254"/>
      <c r="M550" s="254"/>
      <c r="N550" s="254"/>
      <c r="O550" s="254"/>
      <c r="P550" s="312"/>
      <c r="Q550" s="313"/>
      <c r="R550" s="312"/>
      <c r="S550" s="313"/>
      <c r="T550" s="314"/>
      <c r="U550" s="314"/>
      <c r="V550" s="312"/>
      <c r="W550" s="254"/>
    </row>
    <row r="551" spans="1:23" hidden="1">
      <c r="A551" s="254"/>
      <c r="B551" s="254"/>
      <c r="C551" s="309"/>
      <c r="D551" s="254"/>
      <c r="E551" s="310"/>
      <c r="F551" s="311"/>
      <c r="G551" s="254"/>
      <c r="H551" s="254"/>
      <c r="I551" s="254"/>
      <c r="J551" s="254"/>
      <c r="K551" s="254"/>
      <c r="L551" s="254"/>
      <c r="M551" s="254"/>
      <c r="N551" s="254"/>
      <c r="O551" s="254"/>
      <c r="P551" s="312"/>
      <c r="Q551" s="313"/>
      <c r="R551" s="312"/>
      <c r="S551" s="313"/>
      <c r="T551" s="314"/>
      <c r="U551" s="314"/>
      <c r="V551" s="312"/>
      <c r="W551" s="254"/>
    </row>
    <row r="552" spans="1:23" hidden="1">
      <c r="A552" s="254"/>
      <c r="B552" s="254"/>
      <c r="C552" s="309"/>
      <c r="D552" s="254"/>
      <c r="E552" s="310"/>
      <c r="F552" s="311"/>
      <c r="G552" s="254"/>
      <c r="H552" s="254"/>
      <c r="I552" s="254"/>
      <c r="J552" s="254"/>
      <c r="K552" s="254"/>
      <c r="L552" s="254"/>
      <c r="M552" s="254"/>
      <c r="N552" s="254"/>
      <c r="O552" s="254"/>
      <c r="P552" s="312"/>
      <c r="Q552" s="313"/>
      <c r="R552" s="312"/>
      <c r="S552" s="313"/>
      <c r="T552" s="314"/>
      <c r="U552" s="314"/>
      <c r="V552" s="312"/>
      <c r="W552" s="254"/>
    </row>
    <row r="553" spans="1:23" hidden="1">
      <c r="A553" s="254"/>
      <c r="B553" s="254"/>
      <c r="C553" s="309"/>
      <c r="D553" s="254"/>
      <c r="E553" s="310"/>
      <c r="F553" s="311"/>
      <c r="G553" s="254"/>
      <c r="H553" s="254"/>
      <c r="I553" s="254"/>
      <c r="J553" s="254"/>
      <c r="K553" s="254"/>
      <c r="L553" s="254"/>
      <c r="M553" s="254"/>
      <c r="N553" s="254"/>
      <c r="O553" s="254"/>
      <c r="P553" s="312"/>
      <c r="Q553" s="313"/>
      <c r="R553" s="312"/>
      <c r="S553" s="313"/>
      <c r="T553" s="314"/>
      <c r="U553" s="314"/>
      <c r="V553" s="312"/>
      <c r="W553" s="254"/>
    </row>
    <row r="554" spans="1:23" hidden="1">
      <c r="A554" s="254"/>
      <c r="B554" s="254"/>
      <c r="C554" s="309"/>
      <c r="D554" s="254"/>
      <c r="E554" s="310"/>
      <c r="F554" s="311"/>
      <c r="G554" s="254"/>
      <c r="H554" s="254"/>
      <c r="I554" s="254"/>
      <c r="J554" s="254"/>
      <c r="K554" s="254"/>
      <c r="L554" s="254"/>
      <c r="M554" s="254"/>
      <c r="N554" s="254"/>
      <c r="O554" s="254"/>
      <c r="P554" s="312"/>
      <c r="Q554" s="313"/>
      <c r="R554" s="312"/>
      <c r="S554" s="313"/>
      <c r="T554" s="314"/>
      <c r="U554" s="314"/>
      <c r="V554" s="312"/>
      <c r="W554" s="254"/>
    </row>
    <row r="555" spans="1:23" hidden="1">
      <c r="A555" s="254"/>
      <c r="B555" s="254"/>
      <c r="C555" s="309"/>
      <c r="D555" s="254"/>
      <c r="E555" s="310"/>
      <c r="F555" s="311"/>
      <c r="G555" s="254"/>
      <c r="H555" s="254"/>
      <c r="I555" s="254"/>
      <c r="J555" s="254"/>
      <c r="K555" s="254"/>
      <c r="L555" s="254"/>
      <c r="M555" s="254"/>
      <c r="N555" s="254"/>
      <c r="O555" s="254"/>
      <c r="P555" s="312"/>
      <c r="Q555" s="313"/>
      <c r="R555" s="312"/>
      <c r="S555" s="313"/>
      <c r="T555" s="314"/>
      <c r="U555" s="314"/>
      <c r="V555" s="312"/>
      <c r="W555" s="254"/>
    </row>
    <row r="556" spans="1:23" hidden="1">
      <c r="A556" s="254"/>
      <c r="B556" s="254"/>
      <c r="C556" s="309"/>
      <c r="D556" s="254"/>
      <c r="E556" s="310"/>
      <c r="F556" s="311"/>
      <c r="G556" s="254"/>
      <c r="H556" s="254"/>
      <c r="I556" s="254"/>
      <c r="J556" s="254"/>
      <c r="K556" s="254"/>
      <c r="L556" s="254"/>
      <c r="M556" s="254"/>
      <c r="N556" s="254"/>
      <c r="O556" s="254"/>
      <c r="P556" s="312"/>
      <c r="Q556" s="313"/>
      <c r="R556" s="312"/>
      <c r="S556" s="313"/>
      <c r="T556" s="314"/>
      <c r="U556" s="314"/>
      <c r="V556" s="312"/>
      <c r="W556" s="254"/>
    </row>
    <row r="557" spans="1:23" hidden="1">
      <c r="A557" s="254"/>
      <c r="B557" s="254"/>
      <c r="C557" s="309"/>
      <c r="D557" s="254"/>
      <c r="E557" s="310"/>
      <c r="F557" s="311"/>
      <c r="G557" s="254"/>
      <c r="H557" s="254"/>
      <c r="I557" s="254"/>
      <c r="J557" s="254"/>
      <c r="K557" s="254"/>
      <c r="L557" s="254"/>
      <c r="M557" s="254"/>
      <c r="N557" s="254"/>
      <c r="O557" s="254"/>
      <c r="P557" s="312"/>
      <c r="Q557" s="313"/>
      <c r="R557" s="312"/>
      <c r="S557" s="313"/>
      <c r="T557" s="314"/>
      <c r="U557" s="314"/>
      <c r="V557" s="312"/>
      <c r="W557" s="254"/>
    </row>
    <row r="558" spans="1:23" hidden="1">
      <c r="A558" s="254"/>
      <c r="B558" s="254"/>
      <c r="C558" s="309"/>
      <c r="D558" s="254"/>
      <c r="E558" s="310"/>
      <c r="F558" s="311"/>
      <c r="G558" s="254"/>
      <c r="H558" s="254"/>
      <c r="I558" s="254"/>
      <c r="J558" s="254"/>
      <c r="K558" s="254"/>
      <c r="L558" s="254"/>
      <c r="M558" s="254"/>
      <c r="N558" s="254"/>
      <c r="O558" s="254"/>
      <c r="P558" s="312"/>
      <c r="Q558" s="313"/>
      <c r="R558" s="312"/>
      <c r="S558" s="313"/>
      <c r="T558" s="314"/>
      <c r="U558" s="314"/>
      <c r="V558" s="312"/>
      <c r="W558" s="254"/>
    </row>
    <row r="559" spans="1:23" hidden="1">
      <c r="A559" s="254"/>
      <c r="B559" s="254"/>
      <c r="C559" s="309"/>
      <c r="D559" s="254"/>
      <c r="E559" s="310"/>
      <c r="F559" s="311"/>
      <c r="G559" s="254"/>
      <c r="H559" s="254"/>
      <c r="I559" s="254"/>
      <c r="J559" s="254"/>
      <c r="K559" s="254"/>
      <c r="L559" s="254"/>
      <c r="M559" s="254"/>
      <c r="N559" s="254"/>
      <c r="O559" s="254"/>
      <c r="P559" s="312"/>
      <c r="Q559" s="313"/>
      <c r="R559" s="312"/>
      <c r="S559" s="313"/>
      <c r="T559" s="314"/>
      <c r="U559" s="314"/>
      <c r="V559" s="312"/>
      <c r="W559" s="254"/>
    </row>
    <row r="560" spans="1:23" hidden="1">
      <c r="A560" s="254"/>
      <c r="B560" s="254"/>
      <c r="C560" s="309"/>
      <c r="D560" s="254"/>
      <c r="E560" s="310"/>
      <c r="F560" s="311"/>
      <c r="G560" s="254"/>
      <c r="H560" s="254"/>
      <c r="I560" s="254"/>
      <c r="J560" s="254"/>
      <c r="K560" s="254"/>
      <c r="L560" s="254"/>
      <c r="M560" s="254"/>
      <c r="N560" s="254"/>
      <c r="O560" s="254"/>
      <c r="P560" s="312"/>
      <c r="Q560" s="313"/>
      <c r="R560" s="312"/>
      <c r="S560" s="313"/>
      <c r="T560" s="314"/>
      <c r="U560" s="314"/>
      <c r="V560" s="312"/>
      <c r="W560" s="254"/>
    </row>
    <row r="561" spans="1:23" hidden="1">
      <c r="A561" s="254"/>
      <c r="B561" s="254"/>
      <c r="C561" s="309"/>
      <c r="D561" s="254"/>
      <c r="E561" s="310"/>
      <c r="F561" s="311"/>
      <c r="G561" s="254"/>
      <c r="H561" s="254"/>
      <c r="I561" s="254"/>
      <c r="J561" s="254"/>
      <c r="K561" s="254"/>
      <c r="L561" s="254"/>
      <c r="M561" s="254"/>
      <c r="N561" s="254"/>
      <c r="O561" s="254"/>
      <c r="P561" s="312"/>
      <c r="Q561" s="313"/>
      <c r="R561" s="312"/>
      <c r="S561" s="313"/>
      <c r="T561" s="314"/>
      <c r="U561" s="314"/>
      <c r="V561" s="312"/>
      <c r="W561" s="254"/>
    </row>
    <row r="562" spans="1:23" hidden="1">
      <c r="A562" s="254"/>
      <c r="B562" s="254"/>
      <c r="C562" s="309"/>
      <c r="D562" s="254"/>
      <c r="E562" s="310"/>
      <c r="F562" s="311"/>
      <c r="G562" s="254"/>
      <c r="H562" s="254"/>
      <c r="I562" s="254"/>
      <c r="J562" s="254"/>
      <c r="K562" s="254"/>
      <c r="L562" s="254"/>
      <c r="M562" s="254"/>
      <c r="N562" s="254"/>
      <c r="O562" s="254"/>
      <c r="P562" s="312"/>
      <c r="Q562" s="313"/>
      <c r="R562" s="312"/>
      <c r="S562" s="313"/>
      <c r="T562" s="314"/>
      <c r="U562" s="314"/>
      <c r="V562" s="312"/>
      <c r="W562" s="254"/>
    </row>
    <row r="563" spans="1:23" hidden="1">
      <c r="A563" s="254"/>
      <c r="B563" s="254"/>
      <c r="C563" s="309"/>
      <c r="D563" s="254"/>
      <c r="E563" s="310"/>
      <c r="F563" s="311"/>
      <c r="G563" s="254"/>
      <c r="H563" s="254"/>
      <c r="I563" s="254"/>
      <c r="J563" s="254"/>
      <c r="K563" s="254"/>
      <c r="L563" s="254"/>
      <c r="M563" s="254"/>
      <c r="N563" s="254"/>
      <c r="O563" s="254"/>
      <c r="P563" s="312"/>
      <c r="Q563" s="313"/>
      <c r="R563" s="312"/>
      <c r="S563" s="313"/>
      <c r="T563" s="314"/>
      <c r="U563" s="314"/>
      <c r="V563" s="312"/>
      <c r="W563" s="254"/>
    </row>
    <row r="564" spans="1:23" hidden="1">
      <c r="A564" s="254"/>
      <c r="B564" s="254"/>
      <c r="C564" s="309"/>
      <c r="D564" s="254"/>
      <c r="E564" s="310"/>
      <c r="F564" s="311"/>
      <c r="G564" s="254"/>
      <c r="H564" s="254"/>
      <c r="I564" s="254"/>
      <c r="J564" s="254"/>
      <c r="K564" s="254"/>
      <c r="L564" s="254"/>
      <c r="M564" s="254"/>
      <c r="N564" s="254"/>
      <c r="O564" s="254"/>
      <c r="P564" s="312"/>
      <c r="Q564" s="313"/>
      <c r="R564" s="312"/>
      <c r="S564" s="313"/>
      <c r="T564" s="314"/>
      <c r="U564" s="314"/>
      <c r="V564" s="312"/>
      <c r="W564" s="254"/>
    </row>
    <row r="565" spans="1:23" hidden="1">
      <c r="A565" s="254"/>
      <c r="B565" s="254"/>
      <c r="C565" s="309"/>
      <c r="D565" s="254"/>
      <c r="E565" s="310"/>
      <c r="F565" s="311"/>
      <c r="G565" s="254"/>
      <c r="H565" s="254"/>
      <c r="I565" s="254"/>
      <c r="J565" s="254"/>
      <c r="K565" s="254"/>
      <c r="L565" s="254"/>
      <c r="M565" s="254"/>
      <c r="N565" s="254"/>
      <c r="O565" s="254"/>
      <c r="P565" s="312"/>
      <c r="Q565" s="313"/>
      <c r="R565" s="312"/>
      <c r="S565" s="313"/>
      <c r="T565" s="314"/>
      <c r="U565" s="314"/>
      <c r="V565" s="312"/>
      <c r="W565" s="254"/>
    </row>
    <row r="566" spans="1:23" hidden="1">
      <c r="A566" s="254"/>
      <c r="B566" s="254"/>
      <c r="C566" s="309"/>
      <c r="D566" s="254"/>
      <c r="E566" s="310"/>
      <c r="F566" s="311"/>
      <c r="G566" s="254"/>
      <c r="H566" s="254"/>
      <c r="I566" s="254"/>
      <c r="J566" s="254"/>
      <c r="K566" s="254"/>
      <c r="L566" s="254"/>
      <c r="M566" s="254"/>
      <c r="N566" s="254"/>
      <c r="O566" s="254"/>
      <c r="P566" s="312"/>
      <c r="Q566" s="313"/>
      <c r="R566" s="312"/>
      <c r="S566" s="313"/>
      <c r="T566" s="314"/>
      <c r="U566" s="314"/>
      <c r="V566" s="312"/>
      <c r="W566" s="254"/>
    </row>
    <row r="567" spans="1:23" hidden="1">
      <c r="A567" s="254"/>
      <c r="B567" s="254"/>
      <c r="C567" s="309"/>
      <c r="D567" s="254"/>
      <c r="E567" s="310"/>
      <c r="F567" s="311"/>
      <c r="G567" s="254"/>
      <c r="H567" s="254"/>
      <c r="I567" s="254"/>
      <c r="J567" s="254"/>
      <c r="K567" s="254"/>
      <c r="L567" s="254"/>
      <c r="M567" s="254"/>
      <c r="N567" s="254"/>
      <c r="O567" s="254"/>
      <c r="P567" s="312"/>
      <c r="Q567" s="313"/>
      <c r="R567" s="312"/>
      <c r="S567" s="313"/>
      <c r="T567" s="314"/>
      <c r="U567" s="314"/>
      <c r="V567" s="312"/>
      <c r="W567" s="254"/>
    </row>
    <row r="568" spans="1:23" hidden="1">
      <c r="A568" s="254"/>
      <c r="B568" s="254"/>
      <c r="C568" s="309"/>
      <c r="D568" s="254"/>
      <c r="E568" s="310"/>
      <c r="F568" s="311"/>
      <c r="G568" s="254"/>
      <c r="H568" s="254"/>
      <c r="I568" s="254"/>
      <c r="J568" s="254"/>
      <c r="K568" s="254"/>
      <c r="L568" s="254"/>
      <c r="M568" s="254"/>
      <c r="N568" s="254"/>
      <c r="O568" s="254"/>
      <c r="P568" s="312"/>
      <c r="Q568" s="313"/>
      <c r="R568" s="312"/>
      <c r="S568" s="313"/>
      <c r="T568" s="314"/>
      <c r="U568" s="314"/>
      <c r="V568" s="312"/>
      <c r="W568" s="254"/>
    </row>
    <row r="569" spans="1:23" hidden="1">
      <c r="A569" s="254"/>
      <c r="B569" s="254"/>
      <c r="C569" s="309"/>
      <c r="D569" s="254"/>
      <c r="E569" s="310"/>
      <c r="F569" s="311"/>
      <c r="G569" s="254"/>
      <c r="H569" s="254"/>
      <c r="I569" s="254"/>
      <c r="J569" s="254"/>
      <c r="K569" s="254"/>
      <c r="L569" s="254"/>
      <c r="M569" s="254"/>
      <c r="N569" s="254"/>
      <c r="O569" s="254"/>
      <c r="P569" s="312"/>
      <c r="Q569" s="313"/>
      <c r="R569" s="312"/>
      <c r="S569" s="313"/>
      <c r="T569" s="314"/>
      <c r="U569" s="314"/>
      <c r="V569" s="312"/>
      <c r="W569" s="254"/>
    </row>
    <row r="570" spans="1:23" hidden="1">
      <c r="A570" s="254"/>
      <c r="B570" s="254"/>
      <c r="C570" s="309"/>
      <c r="D570" s="254"/>
      <c r="E570" s="310"/>
      <c r="F570" s="311"/>
      <c r="G570" s="254"/>
      <c r="H570" s="254"/>
      <c r="I570" s="254"/>
      <c r="J570" s="254"/>
      <c r="K570" s="254"/>
      <c r="L570" s="254"/>
      <c r="M570" s="254"/>
      <c r="N570" s="254"/>
      <c r="O570" s="254"/>
      <c r="P570" s="312"/>
      <c r="Q570" s="313"/>
      <c r="R570" s="312"/>
      <c r="S570" s="313"/>
      <c r="T570" s="314"/>
      <c r="U570" s="314"/>
      <c r="V570" s="312"/>
      <c r="W570" s="254"/>
    </row>
    <row r="571" spans="1:23" hidden="1">
      <c r="A571" s="254"/>
      <c r="B571" s="254"/>
      <c r="C571" s="309"/>
      <c r="D571" s="254"/>
      <c r="E571" s="310"/>
      <c r="F571" s="311"/>
      <c r="G571" s="254"/>
      <c r="H571" s="254"/>
      <c r="I571" s="254"/>
      <c r="J571" s="254"/>
      <c r="K571" s="254"/>
      <c r="L571" s="254"/>
      <c r="M571" s="254"/>
      <c r="N571" s="254"/>
      <c r="O571" s="254"/>
      <c r="P571" s="312"/>
      <c r="Q571" s="313"/>
      <c r="R571" s="312"/>
      <c r="S571" s="313"/>
      <c r="T571" s="314"/>
      <c r="U571" s="314"/>
      <c r="V571" s="312"/>
      <c r="W571" s="254"/>
    </row>
    <row r="572" spans="1:23" hidden="1">
      <c r="A572" s="254"/>
      <c r="B572" s="254"/>
      <c r="C572" s="309"/>
      <c r="D572" s="254"/>
      <c r="E572" s="310"/>
      <c r="F572" s="311"/>
      <c r="G572" s="254"/>
      <c r="H572" s="254"/>
      <c r="I572" s="254"/>
      <c r="J572" s="254"/>
      <c r="K572" s="254"/>
      <c r="L572" s="254"/>
      <c r="M572" s="254"/>
      <c r="N572" s="254"/>
      <c r="O572" s="254"/>
      <c r="P572" s="312"/>
      <c r="Q572" s="313"/>
      <c r="R572" s="312"/>
      <c r="S572" s="313"/>
      <c r="T572" s="314"/>
      <c r="U572" s="314"/>
      <c r="V572" s="312"/>
      <c r="W572" s="254"/>
    </row>
    <row r="573" spans="1:23" hidden="1">
      <c r="A573" s="254"/>
      <c r="B573" s="254"/>
      <c r="C573" s="309"/>
      <c r="D573" s="254"/>
      <c r="E573" s="310"/>
      <c r="F573" s="311"/>
      <c r="G573" s="254"/>
      <c r="H573" s="254"/>
      <c r="I573" s="254"/>
      <c r="J573" s="254"/>
      <c r="K573" s="254"/>
      <c r="L573" s="254"/>
      <c r="M573" s="254"/>
      <c r="N573" s="254"/>
      <c r="O573" s="254"/>
      <c r="P573" s="312"/>
      <c r="Q573" s="313"/>
      <c r="R573" s="312"/>
      <c r="S573" s="313"/>
      <c r="T573" s="314"/>
      <c r="U573" s="314"/>
      <c r="V573" s="312"/>
      <c r="W573" s="254"/>
    </row>
    <row r="574" spans="1:23" hidden="1">
      <c r="A574" s="254"/>
      <c r="B574" s="254"/>
      <c r="C574" s="309"/>
      <c r="D574" s="254"/>
      <c r="E574" s="310"/>
      <c r="F574" s="311"/>
      <c r="G574" s="254"/>
      <c r="H574" s="254"/>
      <c r="I574" s="254"/>
      <c r="J574" s="254"/>
      <c r="K574" s="254"/>
      <c r="L574" s="254"/>
      <c r="M574" s="254"/>
      <c r="N574" s="254"/>
      <c r="O574" s="254"/>
      <c r="P574" s="312"/>
      <c r="Q574" s="313"/>
      <c r="R574" s="312"/>
      <c r="S574" s="313"/>
      <c r="T574" s="314"/>
      <c r="U574" s="314"/>
      <c r="V574" s="312"/>
      <c r="W574" s="254"/>
    </row>
    <row r="575" spans="1:23" hidden="1">
      <c r="A575" s="254"/>
      <c r="B575" s="254"/>
      <c r="C575" s="309"/>
      <c r="D575" s="254"/>
      <c r="E575" s="310"/>
      <c r="F575" s="311"/>
      <c r="G575" s="254"/>
      <c r="H575" s="254"/>
      <c r="I575" s="254"/>
      <c r="J575" s="254"/>
      <c r="K575" s="254"/>
      <c r="L575" s="254"/>
      <c r="M575" s="254"/>
      <c r="N575" s="254"/>
      <c r="O575" s="254"/>
      <c r="P575" s="312"/>
      <c r="Q575" s="313"/>
      <c r="R575" s="312"/>
      <c r="S575" s="313"/>
      <c r="T575" s="314"/>
      <c r="U575" s="314"/>
      <c r="V575" s="312"/>
      <c r="W575" s="254"/>
    </row>
    <row r="576" spans="1:23" hidden="1">
      <c r="A576" s="254"/>
      <c r="B576" s="254"/>
      <c r="C576" s="309"/>
      <c r="D576" s="254"/>
      <c r="E576" s="310"/>
      <c r="F576" s="311"/>
      <c r="G576" s="254"/>
      <c r="H576" s="254"/>
      <c r="I576" s="254"/>
      <c r="J576" s="254"/>
      <c r="K576" s="254"/>
      <c r="L576" s="254"/>
      <c r="M576" s="254"/>
      <c r="N576" s="254"/>
      <c r="O576" s="254"/>
      <c r="P576" s="312"/>
      <c r="Q576" s="313"/>
      <c r="R576" s="312"/>
      <c r="S576" s="313"/>
      <c r="T576" s="314"/>
      <c r="U576" s="314"/>
      <c r="V576" s="312"/>
      <c r="W576" s="254"/>
    </row>
    <row r="577" spans="1:23" hidden="1">
      <c r="A577" s="254"/>
      <c r="B577" s="254"/>
      <c r="C577" s="309"/>
      <c r="D577" s="254"/>
      <c r="E577" s="310"/>
      <c r="F577" s="311"/>
      <c r="G577" s="254"/>
      <c r="H577" s="254"/>
      <c r="I577" s="254"/>
      <c r="J577" s="254"/>
      <c r="K577" s="254"/>
      <c r="L577" s="254"/>
      <c r="M577" s="254"/>
      <c r="N577" s="254"/>
      <c r="O577" s="254"/>
      <c r="P577" s="312"/>
      <c r="Q577" s="313"/>
      <c r="R577" s="312"/>
      <c r="S577" s="313"/>
      <c r="T577" s="314"/>
      <c r="U577" s="314"/>
      <c r="V577" s="312"/>
      <c r="W577" s="254"/>
    </row>
    <row r="578" spans="1:23" hidden="1">
      <c r="A578" s="254"/>
      <c r="B578" s="254"/>
      <c r="C578" s="309"/>
      <c r="D578" s="254"/>
      <c r="E578" s="310"/>
      <c r="F578" s="311"/>
      <c r="G578" s="254"/>
      <c r="H578" s="254"/>
      <c r="I578" s="254"/>
      <c r="J578" s="254"/>
      <c r="K578" s="254"/>
      <c r="L578" s="254"/>
      <c r="M578" s="254"/>
      <c r="N578" s="254"/>
      <c r="O578" s="254"/>
      <c r="P578" s="312"/>
      <c r="Q578" s="313"/>
      <c r="R578" s="312"/>
      <c r="S578" s="313"/>
      <c r="T578" s="314"/>
      <c r="U578" s="314"/>
      <c r="V578" s="312"/>
      <c r="W578" s="254"/>
    </row>
    <row r="579" spans="1:23" hidden="1">
      <c r="A579" s="254"/>
      <c r="B579" s="254"/>
      <c r="C579" s="309"/>
      <c r="D579" s="254"/>
      <c r="E579" s="310"/>
      <c r="F579" s="311"/>
      <c r="G579" s="254"/>
      <c r="H579" s="254"/>
      <c r="I579" s="254"/>
      <c r="J579" s="254"/>
      <c r="K579" s="254"/>
      <c r="L579" s="254"/>
      <c r="M579" s="254"/>
      <c r="N579" s="254"/>
      <c r="O579" s="254"/>
      <c r="P579" s="312"/>
      <c r="Q579" s="313"/>
      <c r="R579" s="312"/>
      <c r="S579" s="313"/>
      <c r="T579" s="314"/>
      <c r="U579" s="314"/>
      <c r="V579" s="312"/>
      <c r="W579" s="254"/>
    </row>
    <row r="580" spans="1:23" hidden="1">
      <c r="A580" s="254"/>
      <c r="B580" s="254"/>
      <c r="C580" s="309"/>
      <c r="D580" s="254"/>
      <c r="E580" s="310"/>
      <c r="F580" s="311"/>
      <c r="G580" s="254"/>
      <c r="H580" s="254"/>
      <c r="I580" s="254"/>
      <c r="J580" s="254"/>
      <c r="K580" s="254"/>
      <c r="L580" s="254"/>
      <c r="M580" s="254"/>
      <c r="N580" s="254"/>
      <c r="O580" s="254"/>
      <c r="P580" s="312"/>
      <c r="Q580" s="313"/>
      <c r="R580" s="312"/>
      <c r="S580" s="313"/>
      <c r="T580" s="314"/>
      <c r="U580" s="314"/>
      <c r="V580" s="312"/>
      <c r="W580" s="254"/>
    </row>
    <row r="581" spans="1:23" hidden="1">
      <c r="A581" s="254"/>
      <c r="B581" s="254"/>
      <c r="C581" s="309"/>
      <c r="D581" s="254"/>
      <c r="E581" s="310"/>
      <c r="F581" s="311"/>
      <c r="G581" s="254"/>
      <c r="H581" s="254"/>
      <c r="I581" s="254"/>
      <c r="J581" s="254"/>
      <c r="K581" s="254"/>
      <c r="L581" s="254"/>
      <c r="M581" s="254"/>
      <c r="N581" s="254"/>
      <c r="O581" s="254"/>
      <c r="P581" s="312"/>
      <c r="Q581" s="313"/>
      <c r="R581" s="312"/>
      <c r="S581" s="313"/>
      <c r="T581" s="314"/>
      <c r="U581" s="314"/>
      <c r="V581" s="312"/>
      <c r="W581" s="254"/>
    </row>
    <row r="582" spans="1:23" hidden="1">
      <c r="A582" s="254"/>
      <c r="B582" s="254"/>
      <c r="C582" s="309"/>
      <c r="D582" s="254"/>
      <c r="E582" s="310"/>
      <c r="F582" s="311"/>
      <c r="G582" s="254"/>
      <c r="H582" s="254"/>
      <c r="I582" s="254"/>
      <c r="J582" s="254"/>
      <c r="K582" s="254"/>
      <c r="L582" s="254"/>
      <c r="M582" s="254"/>
      <c r="N582" s="254"/>
      <c r="O582" s="254"/>
      <c r="P582" s="312"/>
      <c r="Q582" s="313"/>
      <c r="R582" s="312"/>
      <c r="S582" s="313"/>
      <c r="T582" s="314"/>
      <c r="U582" s="314"/>
      <c r="V582" s="312"/>
      <c r="W582" s="254"/>
    </row>
    <row r="583" spans="1:23" hidden="1">
      <c r="A583" s="254"/>
      <c r="B583" s="254"/>
      <c r="C583" s="309"/>
      <c r="D583" s="254"/>
      <c r="E583" s="310"/>
      <c r="F583" s="311"/>
      <c r="G583" s="254"/>
      <c r="H583" s="254"/>
      <c r="I583" s="254"/>
      <c r="J583" s="254"/>
      <c r="K583" s="254"/>
      <c r="L583" s="254"/>
      <c r="M583" s="254"/>
      <c r="N583" s="254"/>
      <c r="O583" s="254"/>
      <c r="P583" s="312"/>
      <c r="Q583" s="313"/>
      <c r="R583" s="312"/>
      <c r="S583" s="313"/>
      <c r="T583" s="314"/>
      <c r="U583" s="314"/>
      <c r="V583" s="312"/>
      <c r="W583" s="254"/>
    </row>
    <row r="584" spans="1:23" hidden="1">
      <c r="A584" s="254"/>
      <c r="B584" s="254"/>
      <c r="C584" s="309"/>
      <c r="D584" s="254"/>
      <c r="E584" s="310"/>
      <c r="F584" s="311"/>
      <c r="G584" s="254"/>
      <c r="H584" s="254"/>
      <c r="I584" s="254"/>
      <c r="J584" s="254"/>
      <c r="K584" s="254"/>
      <c r="L584" s="254"/>
      <c r="M584" s="254"/>
      <c r="N584" s="254"/>
      <c r="O584" s="254"/>
      <c r="P584" s="312"/>
      <c r="Q584" s="313"/>
      <c r="R584" s="312"/>
      <c r="S584" s="313"/>
      <c r="T584" s="314"/>
      <c r="U584" s="314"/>
      <c r="V584" s="312"/>
      <c r="W584" s="254"/>
    </row>
    <row r="585" spans="1:23" hidden="1">
      <c r="A585" s="254"/>
      <c r="B585" s="254"/>
      <c r="C585" s="309"/>
      <c r="D585" s="254"/>
      <c r="E585" s="310"/>
      <c r="F585" s="311"/>
      <c r="G585" s="254"/>
      <c r="H585" s="254"/>
      <c r="I585" s="254"/>
      <c r="J585" s="254"/>
      <c r="K585" s="254"/>
      <c r="L585" s="254"/>
      <c r="M585" s="254"/>
      <c r="N585" s="254"/>
      <c r="O585" s="254"/>
      <c r="P585" s="312"/>
      <c r="Q585" s="313"/>
      <c r="R585" s="312"/>
      <c r="S585" s="313"/>
      <c r="T585" s="314"/>
      <c r="U585" s="314"/>
      <c r="V585" s="312"/>
      <c r="W585" s="254"/>
    </row>
    <row r="586" spans="1:23" hidden="1">
      <c r="A586" s="254"/>
      <c r="B586" s="254"/>
      <c r="C586" s="309"/>
      <c r="D586" s="254"/>
      <c r="E586" s="310"/>
      <c r="F586" s="311"/>
      <c r="G586" s="254"/>
      <c r="H586" s="254"/>
      <c r="I586" s="254"/>
      <c r="J586" s="254"/>
      <c r="K586" s="254"/>
      <c r="L586" s="254"/>
      <c r="M586" s="254"/>
      <c r="N586" s="254"/>
      <c r="O586" s="254"/>
      <c r="P586" s="312"/>
      <c r="Q586" s="313"/>
      <c r="R586" s="312"/>
      <c r="S586" s="313"/>
      <c r="T586" s="314"/>
      <c r="U586" s="314"/>
      <c r="V586" s="312"/>
      <c r="W586" s="254"/>
    </row>
    <row r="587" spans="1:23" hidden="1">
      <c r="A587" s="254"/>
      <c r="B587" s="254"/>
      <c r="C587" s="309"/>
      <c r="D587" s="254"/>
      <c r="E587" s="310"/>
      <c r="F587" s="311"/>
      <c r="G587" s="254"/>
      <c r="H587" s="254"/>
      <c r="I587" s="254"/>
      <c r="J587" s="254"/>
      <c r="K587" s="254"/>
      <c r="L587" s="254"/>
      <c r="M587" s="254"/>
      <c r="N587" s="254"/>
      <c r="O587" s="254"/>
      <c r="P587" s="312"/>
      <c r="Q587" s="313"/>
      <c r="R587" s="312"/>
      <c r="S587" s="313"/>
      <c r="T587" s="314"/>
      <c r="U587" s="314"/>
      <c r="V587" s="312"/>
      <c r="W587" s="254"/>
    </row>
    <row r="588" spans="1:23" hidden="1">
      <c r="A588" s="254"/>
      <c r="B588" s="254"/>
      <c r="C588" s="309"/>
      <c r="D588" s="254"/>
      <c r="E588" s="310"/>
      <c r="F588" s="311"/>
      <c r="G588" s="254"/>
      <c r="H588" s="254"/>
      <c r="I588" s="254"/>
      <c r="J588" s="254"/>
      <c r="K588" s="254"/>
      <c r="L588" s="254"/>
      <c r="M588" s="254"/>
      <c r="N588" s="254"/>
      <c r="O588" s="254"/>
      <c r="P588" s="312"/>
      <c r="Q588" s="313"/>
      <c r="R588" s="312"/>
      <c r="S588" s="313"/>
      <c r="T588" s="314"/>
      <c r="U588" s="314"/>
      <c r="V588" s="312"/>
      <c r="W588" s="254"/>
    </row>
    <row r="589" spans="1:23" hidden="1">
      <c r="A589" s="254"/>
      <c r="B589" s="254"/>
      <c r="C589" s="309"/>
      <c r="D589" s="254"/>
      <c r="E589" s="310"/>
      <c r="F589" s="311"/>
      <c r="G589" s="254"/>
      <c r="H589" s="254"/>
      <c r="I589" s="254"/>
      <c r="J589" s="254"/>
      <c r="K589" s="254"/>
      <c r="L589" s="254"/>
      <c r="M589" s="254"/>
      <c r="N589" s="254"/>
      <c r="O589" s="254"/>
      <c r="P589" s="312"/>
      <c r="Q589" s="313"/>
      <c r="R589" s="312"/>
      <c r="S589" s="313"/>
      <c r="T589" s="314"/>
      <c r="U589" s="314"/>
      <c r="V589" s="312"/>
      <c r="W589" s="254"/>
    </row>
    <row r="590" spans="1:23" hidden="1">
      <c r="A590" s="254"/>
      <c r="B590" s="254"/>
      <c r="C590" s="309"/>
      <c r="D590" s="254"/>
      <c r="E590" s="310"/>
      <c r="F590" s="311"/>
      <c r="G590" s="254"/>
      <c r="H590" s="254"/>
      <c r="I590" s="254"/>
      <c r="J590" s="254"/>
      <c r="K590" s="254"/>
      <c r="L590" s="254"/>
      <c r="M590" s="254"/>
      <c r="N590" s="254"/>
      <c r="O590" s="254"/>
      <c r="P590" s="312"/>
      <c r="Q590" s="313"/>
      <c r="R590" s="312"/>
      <c r="S590" s="313"/>
      <c r="T590" s="314"/>
      <c r="U590" s="314"/>
      <c r="V590" s="312"/>
      <c r="W590" s="254"/>
    </row>
    <row r="591" spans="1:23" hidden="1">
      <c r="A591" s="254"/>
      <c r="B591" s="254"/>
      <c r="C591" s="309"/>
      <c r="D591" s="254"/>
      <c r="E591" s="310"/>
      <c r="F591" s="311"/>
      <c r="G591" s="254"/>
      <c r="H591" s="254"/>
      <c r="I591" s="254"/>
      <c r="J591" s="254"/>
      <c r="K591" s="254"/>
      <c r="L591" s="254"/>
      <c r="M591" s="254"/>
      <c r="N591" s="254"/>
      <c r="O591" s="254"/>
      <c r="P591" s="312"/>
      <c r="Q591" s="313"/>
      <c r="R591" s="312"/>
      <c r="S591" s="313"/>
      <c r="T591" s="314"/>
      <c r="U591" s="314"/>
      <c r="V591" s="312"/>
      <c r="W591" s="254"/>
    </row>
    <row r="592" spans="1:23" hidden="1">
      <c r="A592" s="254"/>
      <c r="B592" s="254"/>
      <c r="C592" s="309"/>
      <c r="D592" s="254"/>
      <c r="E592" s="310"/>
      <c r="F592" s="311"/>
      <c r="G592" s="254"/>
      <c r="H592" s="254"/>
      <c r="I592" s="254"/>
      <c r="J592" s="254"/>
      <c r="K592" s="254"/>
      <c r="L592" s="254"/>
      <c r="M592" s="254"/>
      <c r="N592" s="254"/>
      <c r="O592" s="254"/>
      <c r="P592" s="312"/>
      <c r="Q592" s="313"/>
      <c r="R592" s="312"/>
      <c r="S592" s="313"/>
      <c r="T592" s="314"/>
      <c r="U592" s="314"/>
      <c r="V592" s="312"/>
      <c r="W592" s="254"/>
    </row>
    <row r="593" spans="1:23" hidden="1">
      <c r="A593" s="254"/>
      <c r="B593" s="254"/>
      <c r="C593" s="309"/>
      <c r="D593" s="254"/>
      <c r="E593" s="310"/>
      <c r="F593" s="311"/>
      <c r="G593" s="254"/>
      <c r="H593" s="254"/>
      <c r="I593" s="254"/>
      <c r="J593" s="254"/>
      <c r="K593" s="254"/>
      <c r="L593" s="254"/>
      <c r="M593" s="254"/>
      <c r="N593" s="254"/>
      <c r="O593" s="254"/>
      <c r="P593" s="312"/>
      <c r="Q593" s="313"/>
      <c r="R593" s="312"/>
      <c r="S593" s="313"/>
      <c r="T593" s="314"/>
      <c r="U593" s="314"/>
      <c r="V593" s="312"/>
      <c r="W593" s="254"/>
    </row>
    <row r="594" spans="1:23" hidden="1">
      <c r="A594" s="254"/>
      <c r="B594" s="254"/>
      <c r="C594" s="309"/>
      <c r="D594" s="254"/>
      <c r="E594" s="310"/>
      <c r="F594" s="311"/>
      <c r="G594" s="254"/>
      <c r="H594" s="254"/>
      <c r="I594" s="254"/>
      <c r="J594" s="254"/>
      <c r="K594" s="254"/>
      <c r="L594" s="254"/>
      <c r="M594" s="254"/>
      <c r="N594" s="254"/>
      <c r="O594" s="254"/>
      <c r="P594" s="312"/>
      <c r="Q594" s="313"/>
      <c r="R594" s="312"/>
      <c r="S594" s="313"/>
      <c r="T594" s="314"/>
      <c r="U594" s="314"/>
      <c r="V594" s="312"/>
      <c r="W594" s="254"/>
    </row>
    <row r="595" spans="1:23" hidden="1">
      <c r="A595" s="254"/>
      <c r="B595" s="254"/>
      <c r="C595" s="309"/>
      <c r="D595" s="254"/>
      <c r="E595" s="310"/>
      <c r="F595" s="311"/>
      <c r="G595" s="254"/>
      <c r="H595" s="254"/>
      <c r="I595" s="254"/>
      <c r="J595" s="254"/>
      <c r="K595" s="254"/>
      <c r="L595" s="254"/>
      <c r="M595" s="254"/>
      <c r="N595" s="254"/>
      <c r="O595" s="254"/>
      <c r="P595" s="312"/>
      <c r="Q595" s="313"/>
      <c r="R595" s="312"/>
      <c r="S595" s="313"/>
      <c r="T595" s="314"/>
      <c r="U595" s="314"/>
      <c r="V595" s="312"/>
      <c r="W595" s="254"/>
    </row>
    <row r="596" spans="1:23" hidden="1">
      <c r="A596" s="254"/>
      <c r="B596" s="254"/>
      <c r="C596" s="309"/>
      <c r="D596" s="254"/>
      <c r="E596" s="310"/>
      <c r="F596" s="311"/>
      <c r="G596" s="254"/>
      <c r="H596" s="254"/>
      <c r="I596" s="254"/>
      <c r="J596" s="254"/>
      <c r="K596" s="254"/>
      <c r="L596" s="254"/>
      <c r="M596" s="254"/>
      <c r="N596" s="254"/>
      <c r="O596" s="254"/>
      <c r="P596" s="312"/>
      <c r="Q596" s="313"/>
      <c r="R596" s="312"/>
      <c r="S596" s="313"/>
      <c r="T596" s="314"/>
      <c r="U596" s="314"/>
      <c r="V596" s="312"/>
      <c r="W596" s="254"/>
    </row>
    <row r="597" spans="1:23" hidden="1">
      <c r="A597" s="254"/>
      <c r="B597" s="254"/>
      <c r="C597" s="309"/>
      <c r="D597" s="254"/>
      <c r="E597" s="310"/>
      <c r="F597" s="311"/>
      <c r="G597" s="254"/>
      <c r="H597" s="254"/>
      <c r="I597" s="254"/>
      <c r="J597" s="254"/>
      <c r="K597" s="254"/>
      <c r="L597" s="254"/>
      <c r="M597" s="254"/>
      <c r="N597" s="254"/>
      <c r="O597" s="254"/>
      <c r="P597" s="312"/>
      <c r="Q597" s="313"/>
      <c r="R597" s="312"/>
      <c r="S597" s="313"/>
      <c r="T597" s="314"/>
      <c r="U597" s="314"/>
      <c r="V597" s="312"/>
      <c r="W597" s="254"/>
    </row>
    <row r="598" spans="1:23" hidden="1">
      <c r="A598" s="254"/>
      <c r="B598" s="254"/>
      <c r="C598" s="309"/>
      <c r="D598" s="254"/>
      <c r="E598" s="310"/>
      <c r="F598" s="311"/>
      <c r="G598" s="254"/>
      <c r="H598" s="254"/>
      <c r="I598" s="254"/>
      <c r="J598" s="254"/>
      <c r="K598" s="254"/>
      <c r="L598" s="254"/>
      <c r="M598" s="254"/>
      <c r="N598" s="254"/>
      <c r="O598" s="254"/>
      <c r="P598" s="312"/>
      <c r="Q598" s="313"/>
      <c r="R598" s="312"/>
      <c r="S598" s="313"/>
      <c r="T598" s="314"/>
      <c r="U598" s="314"/>
      <c r="V598" s="312"/>
      <c r="W598" s="254"/>
    </row>
    <row r="599" spans="1:23" hidden="1">
      <c r="A599" s="254"/>
      <c r="B599" s="254"/>
      <c r="C599" s="309"/>
      <c r="D599" s="254"/>
      <c r="E599" s="310"/>
      <c r="F599" s="311"/>
      <c r="G599" s="254"/>
      <c r="H599" s="254"/>
      <c r="I599" s="254"/>
      <c r="J599" s="254"/>
      <c r="K599" s="254"/>
      <c r="L599" s="254"/>
      <c r="M599" s="254"/>
      <c r="N599" s="254"/>
      <c r="O599" s="254"/>
      <c r="P599" s="312"/>
      <c r="Q599" s="313"/>
      <c r="R599" s="312"/>
      <c r="S599" s="313"/>
      <c r="T599" s="314"/>
      <c r="U599" s="314"/>
      <c r="V599" s="312"/>
      <c r="W599" s="254"/>
    </row>
    <row r="600" spans="1:23" hidden="1">
      <c r="A600" s="254"/>
      <c r="B600" s="254"/>
      <c r="C600" s="309"/>
      <c r="D600" s="254"/>
      <c r="E600" s="310"/>
      <c r="F600" s="311"/>
      <c r="G600" s="254"/>
      <c r="H600" s="254"/>
      <c r="I600" s="254"/>
      <c r="J600" s="254"/>
      <c r="K600" s="254"/>
      <c r="L600" s="254"/>
      <c r="M600" s="254"/>
      <c r="N600" s="254"/>
      <c r="O600" s="254"/>
      <c r="P600" s="312"/>
      <c r="Q600" s="313"/>
      <c r="R600" s="312"/>
      <c r="S600" s="313"/>
      <c r="T600" s="314"/>
      <c r="U600" s="314"/>
      <c r="V600" s="312"/>
      <c r="W600" s="254"/>
    </row>
    <row r="601" spans="1:23" hidden="1">
      <c r="A601" s="254"/>
      <c r="B601" s="254"/>
      <c r="C601" s="309"/>
      <c r="D601" s="254"/>
      <c r="E601" s="310"/>
      <c r="F601" s="311"/>
      <c r="G601" s="254"/>
      <c r="H601" s="254"/>
      <c r="I601" s="254"/>
      <c r="J601" s="254"/>
      <c r="K601" s="254"/>
      <c r="L601" s="254"/>
      <c r="M601" s="254"/>
      <c r="N601" s="254"/>
      <c r="O601" s="254"/>
      <c r="P601" s="312"/>
      <c r="Q601" s="313"/>
      <c r="R601" s="312"/>
      <c r="S601" s="313"/>
      <c r="T601" s="314"/>
      <c r="U601" s="314"/>
      <c r="V601" s="312"/>
      <c r="W601" s="254"/>
    </row>
    <row r="602" spans="1:23" hidden="1">
      <c r="A602" s="254"/>
      <c r="B602" s="254"/>
      <c r="C602" s="309"/>
      <c r="D602" s="254"/>
      <c r="E602" s="310"/>
      <c r="F602" s="311"/>
      <c r="G602" s="254"/>
      <c r="H602" s="254"/>
      <c r="I602" s="254"/>
      <c r="J602" s="254"/>
      <c r="K602" s="254"/>
      <c r="L602" s="254"/>
      <c r="M602" s="254"/>
      <c r="N602" s="254"/>
      <c r="O602" s="254"/>
      <c r="P602" s="312"/>
      <c r="Q602" s="313"/>
      <c r="R602" s="312"/>
      <c r="S602" s="313"/>
      <c r="T602" s="314"/>
      <c r="U602" s="314"/>
      <c r="V602" s="312"/>
      <c r="W602" s="254"/>
    </row>
    <row r="603" spans="1:23" hidden="1">
      <c r="A603" s="254"/>
      <c r="B603" s="254"/>
      <c r="C603" s="309"/>
      <c r="D603" s="254"/>
      <c r="E603" s="310"/>
      <c r="F603" s="311"/>
      <c r="G603" s="254"/>
      <c r="H603" s="254"/>
      <c r="I603" s="254"/>
      <c r="J603" s="254"/>
      <c r="K603" s="254"/>
      <c r="L603" s="254"/>
      <c r="M603" s="254"/>
      <c r="N603" s="254"/>
      <c r="O603" s="254"/>
      <c r="P603" s="312"/>
      <c r="Q603" s="313"/>
      <c r="R603" s="312"/>
      <c r="S603" s="313"/>
      <c r="T603" s="314"/>
      <c r="U603" s="314"/>
      <c r="V603" s="312"/>
      <c r="W603" s="254"/>
    </row>
    <row r="604" spans="1:23" hidden="1">
      <c r="A604" s="254"/>
      <c r="B604" s="254"/>
      <c r="C604" s="309"/>
      <c r="D604" s="254"/>
      <c r="E604" s="310"/>
      <c r="F604" s="311"/>
      <c r="G604" s="254"/>
      <c r="H604" s="254"/>
      <c r="I604" s="254"/>
      <c r="J604" s="254"/>
      <c r="K604" s="254"/>
      <c r="L604" s="254"/>
      <c r="M604" s="254"/>
      <c r="N604" s="254"/>
      <c r="O604" s="254"/>
      <c r="P604" s="312"/>
      <c r="Q604" s="313"/>
      <c r="R604" s="312"/>
      <c r="S604" s="313"/>
      <c r="T604" s="314"/>
      <c r="U604" s="314"/>
      <c r="V604" s="312"/>
      <c r="W604" s="254"/>
    </row>
    <row r="605" spans="1:23" hidden="1">
      <c r="A605" s="254"/>
      <c r="B605" s="254"/>
      <c r="C605" s="309"/>
      <c r="D605" s="254"/>
      <c r="E605" s="310"/>
      <c r="F605" s="311"/>
      <c r="G605" s="254"/>
      <c r="H605" s="254"/>
      <c r="I605" s="254"/>
      <c r="J605" s="254"/>
      <c r="K605" s="254"/>
      <c r="L605" s="254"/>
      <c r="M605" s="254"/>
      <c r="N605" s="254"/>
      <c r="O605" s="254"/>
      <c r="P605" s="312"/>
      <c r="Q605" s="313"/>
      <c r="R605" s="312"/>
      <c r="S605" s="313"/>
      <c r="T605" s="314"/>
      <c r="U605" s="314"/>
      <c r="V605" s="312"/>
      <c r="W605" s="254"/>
    </row>
    <row r="606" spans="1:23" hidden="1">
      <c r="A606" s="254"/>
      <c r="B606" s="254"/>
      <c r="C606" s="309"/>
      <c r="D606" s="254"/>
      <c r="E606" s="310"/>
      <c r="F606" s="311"/>
      <c r="G606" s="254"/>
      <c r="H606" s="254"/>
      <c r="I606" s="254"/>
      <c r="J606" s="254"/>
      <c r="K606" s="254"/>
      <c r="L606" s="254"/>
      <c r="M606" s="254"/>
      <c r="N606" s="254"/>
      <c r="O606" s="254"/>
      <c r="P606" s="312"/>
      <c r="Q606" s="313"/>
      <c r="R606" s="312"/>
      <c r="S606" s="313"/>
      <c r="T606" s="314"/>
      <c r="U606" s="314"/>
      <c r="V606" s="312"/>
      <c r="W606" s="254"/>
    </row>
    <row r="607" spans="1:23" hidden="1">
      <c r="A607" s="254"/>
      <c r="B607" s="254"/>
      <c r="C607" s="309"/>
      <c r="D607" s="254"/>
      <c r="E607" s="310"/>
      <c r="F607" s="311"/>
      <c r="G607" s="254"/>
      <c r="H607" s="254"/>
      <c r="I607" s="254"/>
      <c r="J607" s="254"/>
      <c r="K607" s="254"/>
      <c r="L607" s="254"/>
      <c r="M607" s="254"/>
      <c r="N607" s="254"/>
      <c r="O607" s="254"/>
      <c r="P607" s="312"/>
      <c r="Q607" s="313"/>
      <c r="R607" s="312"/>
      <c r="S607" s="313"/>
      <c r="T607" s="314"/>
      <c r="U607" s="314"/>
      <c r="V607" s="312"/>
      <c r="W607" s="254"/>
    </row>
    <row r="608" spans="1:23" hidden="1">
      <c r="A608" s="254"/>
      <c r="B608" s="254"/>
      <c r="C608" s="309"/>
      <c r="D608" s="254"/>
      <c r="E608" s="310"/>
      <c r="F608" s="311"/>
      <c r="G608" s="254"/>
      <c r="H608" s="254"/>
      <c r="I608" s="254"/>
      <c r="J608" s="254"/>
      <c r="K608" s="254"/>
      <c r="L608" s="254"/>
      <c r="M608" s="254"/>
      <c r="N608" s="254"/>
      <c r="O608" s="254"/>
      <c r="P608" s="312"/>
      <c r="Q608" s="313"/>
      <c r="R608" s="312"/>
      <c r="S608" s="313"/>
      <c r="T608" s="314"/>
      <c r="U608" s="314"/>
      <c r="V608" s="312"/>
      <c r="W608" s="254"/>
    </row>
    <row r="609" spans="1:23" hidden="1">
      <c r="A609" s="254"/>
      <c r="B609" s="254"/>
      <c r="C609" s="309"/>
      <c r="D609" s="254"/>
      <c r="E609" s="310"/>
      <c r="F609" s="311"/>
      <c r="G609" s="254"/>
      <c r="H609" s="254"/>
      <c r="I609" s="254"/>
      <c r="J609" s="254"/>
      <c r="K609" s="254"/>
      <c r="L609" s="254"/>
      <c r="M609" s="254"/>
      <c r="N609" s="254"/>
      <c r="O609" s="254"/>
      <c r="P609" s="312"/>
      <c r="Q609" s="313"/>
      <c r="R609" s="312"/>
      <c r="S609" s="313"/>
      <c r="T609" s="314"/>
      <c r="U609" s="314"/>
      <c r="V609" s="312"/>
      <c r="W609" s="254"/>
    </row>
    <row r="610" spans="1:23" hidden="1">
      <c r="A610" s="254"/>
      <c r="B610" s="254"/>
      <c r="C610" s="309"/>
      <c r="D610" s="254"/>
      <c r="E610" s="310"/>
      <c r="F610" s="311"/>
      <c r="G610" s="254"/>
      <c r="H610" s="254"/>
      <c r="I610" s="254"/>
      <c r="J610" s="254"/>
      <c r="K610" s="254"/>
      <c r="L610" s="254"/>
      <c r="M610" s="254"/>
      <c r="N610" s="254"/>
      <c r="O610" s="254"/>
      <c r="P610" s="312"/>
      <c r="Q610" s="313"/>
      <c r="R610" s="312"/>
      <c r="S610" s="313"/>
      <c r="T610" s="314"/>
      <c r="U610" s="314"/>
      <c r="V610" s="312"/>
      <c r="W610" s="254"/>
    </row>
    <row r="611" spans="1:23" hidden="1">
      <c r="A611" s="254"/>
      <c r="B611" s="254"/>
      <c r="C611" s="309"/>
      <c r="D611" s="254"/>
      <c r="E611" s="310"/>
      <c r="F611" s="311"/>
      <c r="G611" s="254"/>
      <c r="H611" s="254"/>
      <c r="I611" s="254"/>
      <c r="J611" s="254"/>
      <c r="K611" s="254"/>
      <c r="L611" s="254"/>
      <c r="M611" s="254"/>
      <c r="N611" s="254"/>
      <c r="O611" s="254"/>
      <c r="P611" s="312"/>
      <c r="Q611" s="313"/>
      <c r="R611" s="312"/>
      <c r="S611" s="313"/>
      <c r="T611" s="314"/>
      <c r="U611" s="314"/>
      <c r="V611" s="312"/>
      <c r="W611" s="254"/>
    </row>
    <row r="612" spans="1:23" hidden="1">
      <c r="A612" s="254"/>
      <c r="B612" s="254"/>
      <c r="C612" s="309"/>
      <c r="D612" s="254"/>
      <c r="E612" s="310"/>
      <c r="F612" s="311"/>
      <c r="G612" s="254"/>
      <c r="H612" s="254"/>
      <c r="I612" s="254"/>
      <c r="J612" s="254"/>
      <c r="K612" s="254"/>
      <c r="L612" s="254"/>
      <c r="M612" s="254"/>
      <c r="N612" s="254"/>
      <c r="O612" s="254"/>
      <c r="P612" s="312"/>
      <c r="Q612" s="313"/>
      <c r="R612" s="312"/>
      <c r="S612" s="313"/>
      <c r="T612" s="314"/>
      <c r="U612" s="314"/>
      <c r="V612" s="312"/>
      <c r="W612" s="254"/>
    </row>
    <row r="613" spans="1:23" hidden="1">
      <c r="A613" s="254"/>
      <c r="B613" s="254"/>
      <c r="C613" s="309"/>
      <c r="D613" s="254"/>
      <c r="E613" s="310"/>
      <c r="F613" s="311"/>
      <c r="G613" s="254"/>
      <c r="H613" s="254"/>
      <c r="I613" s="254"/>
      <c r="J613" s="254"/>
      <c r="K613" s="254"/>
      <c r="L613" s="254"/>
      <c r="M613" s="254"/>
      <c r="N613" s="254"/>
      <c r="O613" s="254"/>
      <c r="P613" s="312"/>
      <c r="Q613" s="313"/>
      <c r="R613" s="312"/>
      <c r="S613" s="313"/>
      <c r="T613" s="314"/>
      <c r="U613" s="314"/>
      <c r="V613" s="312"/>
      <c r="W613" s="254"/>
    </row>
    <row r="614" spans="1:23" hidden="1">
      <c r="A614" s="254"/>
      <c r="B614" s="254"/>
      <c r="C614" s="309"/>
      <c r="D614" s="254"/>
      <c r="E614" s="310"/>
      <c r="F614" s="311"/>
      <c r="G614" s="254"/>
      <c r="H614" s="254"/>
      <c r="I614" s="254"/>
      <c r="J614" s="254"/>
      <c r="K614" s="254"/>
      <c r="L614" s="254"/>
      <c r="M614" s="254"/>
      <c r="N614" s="254"/>
      <c r="O614" s="254"/>
      <c r="P614" s="312"/>
      <c r="Q614" s="313"/>
      <c r="R614" s="312"/>
      <c r="S614" s="313"/>
      <c r="T614" s="314"/>
      <c r="U614" s="314"/>
      <c r="V614" s="312"/>
      <c r="W614" s="254"/>
    </row>
    <row r="615" spans="1:23" hidden="1">
      <c r="A615" s="254"/>
      <c r="B615" s="254"/>
      <c r="C615" s="309"/>
      <c r="D615" s="254"/>
      <c r="E615" s="310"/>
      <c r="F615" s="311"/>
      <c r="G615" s="254"/>
      <c r="H615" s="254"/>
      <c r="I615" s="254"/>
      <c r="J615" s="254"/>
      <c r="K615" s="254"/>
      <c r="L615" s="254"/>
      <c r="M615" s="254"/>
      <c r="N615" s="254"/>
      <c r="O615" s="254"/>
      <c r="P615" s="312"/>
      <c r="Q615" s="313"/>
      <c r="R615" s="312"/>
      <c r="S615" s="313"/>
      <c r="T615" s="314"/>
      <c r="U615" s="314"/>
      <c r="V615" s="312"/>
      <c r="W615" s="254"/>
    </row>
    <row r="616" spans="1:23" hidden="1">
      <c r="A616" s="254"/>
      <c r="B616" s="254"/>
      <c r="C616" s="309"/>
      <c r="D616" s="254"/>
      <c r="E616" s="310"/>
      <c r="F616" s="311"/>
      <c r="G616" s="254"/>
      <c r="H616" s="254"/>
      <c r="I616" s="254"/>
      <c r="J616" s="254"/>
      <c r="K616" s="254"/>
      <c r="L616" s="254"/>
      <c r="M616" s="254"/>
      <c r="N616" s="254"/>
      <c r="O616" s="254"/>
      <c r="P616" s="312"/>
      <c r="Q616" s="313"/>
      <c r="R616" s="312"/>
      <c r="S616" s="313"/>
      <c r="T616" s="314"/>
      <c r="U616" s="314"/>
      <c r="V616" s="312"/>
      <c r="W616" s="254"/>
    </row>
    <row r="617" spans="1:23" hidden="1">
      <c r="A617" s="254"/>
      <c r="B617" s="254"/>
      <c r="C617" s="309"/>
      <c r="D617" s="254"/>
      <c r="E617" s="310"/>
      <c r="F617" s="311"/>
      <c r="G617" s="254"/>
      <c r="H617" s="254"/>
      <c r="I617" s="254"/>
      <c r="J617" s="254"/>
      <c r="K617" s="254"/>
      <c r="L617" s="254"/>
      <c r="M617" s="254"/>
      <c r="N617" s="254"/>
      <c r="O617" s="254"/>
      <c r="P617" s="312"/>
      <c r="Q617" s="313"/>
      <c r="R617" s="312"/>
      <c r="S617" s="313"/>
      <c r="T617" s="314"/>
      <c r="U617" s="314"/>
      <c r="V617" s="312"/>
      <c r="W617" s="254"/>
    </row>
    <row r="618" spans="1:23" hidden="1">
      <c r="A618" s="254"/>
      <c r="B618" s="254"/>
      <c r="C618" s="309"/>
      <c r="D618" s="254"/>
      <c r="E618" s="310"/>
      <c r="F618" s="311"/>
      <c r="G618" s="254"/>
      <c r="H618" s="254"/>
      <c r="I618" s="254"/>
      <c r="J618" s="254"/>
      <c r="K618" s="254"/>
      <c r="L618" s="254"/>
      <c r="M618" s="254"/>
      <c r="N618" s="254"/>
      <c r="O618" s="254"/>
      <c r="P618" s="312"/>
      <c r="Q618" s="313"/>
      <c r="R618" s="312"/>
      <c r="S618" s="313"/>
      <c r="T618" s="314"/>
      <c r="U618" s="314"/>
      <c r="V618" s="312"/>
      <c r="W618" s="254"/>
    </row>
    <row r="619" spans="1:23" hidden="1">
      <c r="A619" s="254"/>
      <c r="B619" s="254"/>
      <c r="C619" s="309"/>
      <c r="D619" s="254"/>
      <c r="E619" s="310"/>
      <c r="F619" s="311"/>
      <c r="G619" s="254"/>
      <c r="H619" s="254"/>
      <c r="I619" s="254"/>
      <c r="J619" s="254"/>
      <c r="K619" s="254"/>
      <c r="L619" s="254"/>
      <c r="M619" s="254"/>
      <c r="N619" s="254"/>
      <c r="O619" s="254"/>
      <c r="P619" s="312"/>
      <c r="Q619" s="313"/>
      <c r="R619" s="312"/>
      <c r="S619" s="313"/>
      <c r="T619" s="314"/>
      <c r="U619" s="314"/>
      <c r="V619" s="312"/>
      <c r="W619" s="254"/>
    </row>
    <row r="620" spans="1:23" hidden="1">
      <c r="A620" s="254"/>
      <c r="B620" s="254"/>
      <c r="C620" s="309"/>
      <c r="D620" s="254"/>
      <c r="E620" s="310"/>
      <c r="F620" s="311"/>
      <c r="G620" s="254"/>
      <c r="H620" s="254"/>
      <c r="I620" s="254"/>
      <c r="J620" s="254"/>
      <c r="K620" s="254"/>
      <c r="L620" s="254"/>
      <c r="M620" s="254"/>
      <c r="N620" s="254"/>
      <c r="O620" s="254"/>
      <c r="P620" s="312"/>
      <c r="Q620" s="313"/>
      <c r="R620" s="312"/>
      <c r="S620" s="313"/>
      <c r="T620" s="314"/>
      <c r="U620" s="314"/>
      <c r="V620" s="312"/>
      <c r="W620" s="254"/>
    </row>
    <row r="621" spans="1:23" hidden="1">
      <c r="A621" s="254"/>
      <c r="B621" s="254"/>
      <c r="C621" s="309"/>
      <c r="D621" s="254"/>
      <c r="E621" s="310"/>
      <c r="F621" s="311"/>
      <c r="G621" s="254"/>
      <c r="H621" s="254"/>
      <c r="I621" s="254"/>
      <c r="J621" s="254"/>
      <c r="K621" s="254"/>
      <c r="L621" s="254"/>
      <c r="M621" s="254"/>
      <c r="N621" s="254"/>
      <c r="O621" s="254"/>
      <c r="P621" s="312"/>
      <c r="Q621" s="313"/>
      <c r="R621" s="312"/>
      <c r="S621" s="313"/>
      <c r="T621" s="314"/>
      <c r="U621" s="314"/>
      <c r="V621" s="312"/>
      <c r="W621" s="254"/>
    </row>
    <row r="622" spans="1:23" hidden="1">
      <c r="A622" s="254"/>
      <c r="B622" s="254"/>
      <c r="C622" s="309"/>
      <c r="D622" s="254"/>
      <c r="E622" s="310"/>
      <c r="F622" s="311"/>
      <c r="G622" s="254"/>
      <c r="H622" s="254"/>
      <c r="I622" s="254"/>
      <c r="J622" s="254"/>
      <c r="K622" s="254"/>
      <c r="L622" s="254"/>
      <c r="M622" s="254"/>
      <c r="N622" s="254"/>
      <c r="O622" s="254"/>
      <c r="P622" s="312"/>
      <c r="Q622" s="313"/>
      <c r="R622" s="312"/>
      <c r="S622" s="313"/>
      <c r="T622" s="314"/>
      <c r="U622" s="314"/>
      <c r="V622" s="312"/>
      <c r="W622" s="254"/>
    </row>
    <row r="623" spans="1:23" hidden="1">
      <c r="A623" s="254"/>
      <c r="B623" s="254"/>
      <c r="C623" s="309"/>
      <c r="D623" s="254"/>
      <c r="E623" s="310"/>
      <c r="F623" s="311"/>
      <c r="G623" s="254"/>
      <c r="H623" s="254"/>
      <c r="I623" s="254"/>
      <c r="J623" s="254"/>
      <c r="K623" s="254"/>
      <c r="L623" s="254"/>
      <c r="M623" s="254"/>
      <c r="N623" s="254"/>
      <c r="O623" s="254"/>
      <c r="P623" s="312"/>
      <c r="Q623" s="313"/>
      <c r="R623" s="312"/>
      <c r="S623" s="313"/>
      <c r="T623" s="314"/>
      <c r="U623" s="314"/>
      <c r="V623" s="312"/>
      <c r="W623" s="254"/>
    </row>
    <row r="624" spans="1:23" hidden="1">
      <c r="A624" s="254"/>
      <c r="B624" s="254"/>
      <c r="C624" s="309"/>
      <c r="D624" s="254"/>
      <c r="E624" s="310"/>
      <c r="F624" s="311"/>
      <c r="G624" s="254"/>
      <c r="H624" s="254"/>
      <c r="I624" s="254"/>
      <c r="J624" s="254"/>
      <c r="K624" s="254"/>
      <c r="L624" s="254"/>
      <c r="M624" s="254"/>
      <c r="N624" s="254"/>
      <c r="O624" s="254"/>
      <c r="P624" s="312"/>
      <c r="Q624" s="313"/>
      <c r="R624" s="312"/>
      <c r="S624" s="313"/>
      <c r="T624" s="314"/>
      <c r="U624" s="314"/>
      <c r="V624" s="312"/>
      <c r="W624" s="254"/>
    </row>
    <row r="625" spans="1:23" hidden="1">
      <c r="A625" s="254"/>
      <c r="B625" s="254"/>
      <c r="C625" s="309"/>
      <c r="D625" s="254"/>
      <c r="E625" s="310"/>
      <c r="F625" s="311"/>
      <c r="G625" s="254"/>
      <c r="H625" s="254"/>
      <c r="I625" s="254"/>
      <c r="J625" s="254"/>
      <c r="K625" s="254"/>
      <c r="L625" s="254"/>
      <c r="M625" s="254"/>
      <c r="N625" s="254"/>
      <c r="O625" s="254"/>
      <c r="P625" s="312"/>
      <c r="Q625" s="313"/>
      <c r="R625" s="312"/>
      <c r="S625" s="313"/>
      <c r="T625" s="314"/>
      <c r="U625" s="314"/>
      <c r="V625" s="312"/>
      <c r="W625" s="254"/>
    </row>
    <row r="626" spans="1:23" hidden="1">
      <c r="A626" s="254"/>
      <c r="B626" s="254"/>
      <c r="C626" s="309"/>
      <c r="D626" s="254"/>
      <c r="E626" s="310"/>
      <c r="F626" s="311"/>
      <c r="G626" s="254"/>
      <c r="H626" s="254"/>
      <c r="I626" s="254"/>
      <c r="J626" s="254"/>
      <c r="K626" s="254"/>
      <c r="L626" s="254"/>
      <c r="M626" s="254"/>
      <c r="N626" s="254"/>
      <c r="O626" s="254"/>
      <c r="P626" s="312"/>
      <c r="Q626" s="313"/>
      <c r="R626" s="312"/>
      <c r="S626" s="313"/>
      <c r="T626" s="314"/>
      <c r="U626" s="314"/>
      <c r="V626" s="312"/>
      <c r="W626" s="254"/>
    </row>
    <row r="627" spans="1:23" hidden="1">
      <c r="A627" s="254"/>
      <c r="B627" s="254"/>
      <c r="C627" s="309"/>
      <c r="D627" s="254"/>
      <c r="E627" s="310"/>
      <c r="F627" s="311"/>
      <c r="G627" s="254"/>
      <c r="H627" s="254"/>
      <c r="I627" s="254"/>
      <c r="J627" s="254"/>
      <c r="K627" s="254"/>
      <c r="L627" s="254"/>
      <c r="M627" s="254"/>
      <c r="N627" s="254"/>
      <c r="O627" s="254"/>
      <c r="P627" s="312"/>
      <c r="Q627" s="313"/>
      <c r="R627" s="312"/>
      <c r="S627" s="313"/>
      <c r="T627" s="314"/>
      <c r="U627" s="314"/>
      <c r="V627" s="312"/>
      <c r="W627" s="254"/>
    </row>
    <row r="628" spans="1:23" hidden="1">
      <c r="A628" s="254"/>
      <c r="B628" s="254"/>
      <c r="C628" s="309"/>
      <c r="D628" s="254"/>
      <c r="E628" s="310"/>
      <c r="F628" s="311"/>
      <c r="G628" s="254"/>
      <c r="H628" s="254"/>
      <c r="I628" s="254"/>
      <c r="J628" s="254"/>
      <c r="K628" s="254"/>
      <c r="L628" s="254"/>
      <c r="M628" s="254"/>
      <c r="N628" s="254"/>
      <c r="O628" s="254"/>
      <c r="P628" s="312"/>
      <c r="Q628" s="313"/>
      <c r="R628" s="312"/>
      <c r="S628" s="313"/>
      <c r="T628" s="314"/>
      <c r="U628" s="314"/>
      <c r="V628" s="312"/>
      <c r="W628" s="254"/>
    </row>
    <row r="629" spans="1:23" hidden="1">
      <c r="A629" s="254"/>
      <c r="B629" s="254"/>
      <c r="C629" s="309"/>
      <c r="D629" s="254"/>
      <c r="E629" s="310"/>
      <c r="F629" s="311"/>
      <c r="G629" s="254"/>
      <c r="H629" s="254"/>
      <c r="I629" s="254"/>
      <c r="J629" s="254"/>
      <c r="K629" s="254"/>
      <c r="L629" s="254"/>
      <c r="M629" s="254"/>
      <c r="N629" s="254"/>
      <c r="O629" s="254"/>
      <c r="P629" s="312"/>
      <c r="Q629" s="313"/>
      <c r="R629" s="312"/>
      <c r="S629" s="313"/>
      <c r="T629" s="314"/>
      <c r="U629" s="314"/>
      <c r="V629" s="312"/>
      <c r="W629" s="254"/>
    </row>
    <row r="630" spans="1:23" hidden="1">
      <c r="A630" s="254"/>
      <c r="B630" s="254"/>
      <c r="C630" s="309"/>
      <c r="D630" s="254"/>
      <c r="E630" s="310"/>
      <c r="F630" s="311"/>
      <c r="G630" s="254"/>
      <c r="H630" s="254"/>
      <c r="I630" s="254"/>
      <c r="J630" s="254"/>
      <c r="K630" s="254"/>
      <c r="L630" s="254"/>
      <c r="M630" s="254"/>
      <c r="N630" s="254"/>
      <c r="O630" s="254"/>
      <c r="P630" s="312"/>
      <c r="Q630" s="313"/>
      <c r="R630" s="312"/>
      <c r="S630" s="313"/>
      <c r="T630" s="314"/>
      <c r="U630" s="314"/>
      <c r="V630" s="312"/>
      <c r="W630" s="254"/>
    </row>
    <row r="631" spans="1:23" hidden="1">
      <c r="A631" s="254"/>
      <c r="B631" s="254"/>
      <c r="C631" s="309"/>
      <c r="D631" s="254"/>
      <c r="E631" s="310"/>
      <c r="F631" s="311"/>
      <c r="G631" s="254"/>
      <c r="H631" s="254"/>
      <c r="I631" s="254"/>
      <c r="J631" s="254"/>
      <c r="K631" s="254"/>
      <c r="L631" s="254"/>
      <c r="M631" s="254"/>
      <c r="N631" s="254"/>
      <c r="O631" s="254"/>
      <c r="P631" s="312"/>
      <c r="Q631" s="313"/>
      <c r="R631" s="312"/>
      <c r="S631" s="313"/>
      <c r="T631" s="314"/>
      <c r="U631" s="314"/>
      <c r="V631" s="312"/>
      <c r="W631" s="254"/>
    </row>
    <row r="632" spans="1:23" hidden="1">
      <c r="A632" s="254"/>
      <c r="B632" s="254"/>
      <c r="C632" s="309"/>
      <c r="D632" s="254"/>
      <c r="E632" s="310"/>
      <c r="F632" s="311"/>
      <c r="G632" s="254"/>
      <c r="H632" s="254"/>
      <c r="I632" s="254"/>
      <c r="J632" s="254"/>
      <c r="K632" s="254"/>
      <c r="L632" s="254"/>
      <c r="M632" s="254"/>
      <c r="N632" s="254"/>
      <c r="O632" s="254"/>
      <c r="P632" s="312"/>
      <c r="Q632" s="313"/>
      <c r="R632" s="312"/>
      <c r="S632" s="313"/>
      <c r="T632" s="314"/>
      <c r="U632" s="314"/>
      <c r="V632" s="312"/>
      <c r="W632" s="254"/>
    </row>
    <row r="633" spans="1:23" hidden="1">
      <c r="A633" s="254"/>
      <c r="B633" s="254"/>
      <c r="C633" s="309"/>
      <c r="D633" s="254"/>
      <c r="E633" s="310"/>
      <c r="F633" s="311"/>
      <c r="G633" s="254"/>
      <c r="H633" s="254"/>
      <c r="I633" s="254"/>
      <c r="J633" s="254"/>
      <c r="K633" s="254"/>
      <c r="L633" s="254"/>
      <c r="M633" s="254"/>
      <c r="N633" s="254"/>
      <c r="O633" s="254"/>
      <c r="P633" s="312"/>
      <c r="Q633" s="313"/>
      <c r="R633" s="312"/>
      <c r="S633" s="313"/>
      <c r="T633" s="314"/>
      <c r="U633" s="314"/>
      <c r="V633" s="312"/>
      <c r="W633" s="254"/>
    </row>
    <row r="634" spans="1:23" hidden="1">
      <c r="A634" s="254"/>
      <c r="B634" s="254"/>
      <c r="C634" s="309"/>
      <c r="D634" s="254"/>
      <c r="E634" s="310"/>
      <c r="F634" s="311"/>
      <c r="G634" s="254"/>
      <c r="H634" s="254"/>
      <c r="I634" s="254"/>
      <c r="J634" s="254"/>
      <c r="K634" s="254"/>
      <c r="L634" s="254"/>
      <c r="M634" s="254"/>
      <c r="N634" s="254"/>
      <c r="O634" s="254"/>
      <c r="P634" s="312"/>
      <c r="Q634" s="313"/>
      <c r="R634" s="312"/>
      <c r="S634" s="313"/>
      <c r="T634" s="314"/>
      <c r="U634" s="314"/>
      <c r="V634" s="312"/>
      <c r="W634" s="254"/>
    </row>
    <row r="635" spans="1:23" hidden="1">
      <c r="A635" s="254"/>
      <c r="B635" s="254"/>
      <c r="C635" s="309"/>
      <c r="D635" s="254"/>
      <c r="E635" s="310"/>
      <c r="F635" s="311"/>
      <c r="G635" s="254"/>
      <c r="H635" s="254"/>
      <c r="I635" s="254"/>
      <c r="J635" s="254"/>
      <c r="K635" s="254"/>
      <c r="L635" s="254"/>
      <c r="M635" s="254"/>
      <c r="N635" s="254"/>
      <c r="O635" s="254"/>
      <c r="P635" s="312"/>
      <c r="Q635" s="313"/>
      <c r="R635" s="312"/>
      <c r="S635" s="313"/>
      <c r="T635" s="314"/>
      <c r="U635" s="314"/>
      <c r="V635" s="312"/>
      <c r="W635" s="254"/>
    </row>
    <row r="636" spans="1:23" hidden="1">
      <c r="A636" s="254"/>
      <c r="B636" s="254"/>
      <c r="C636" s="309"/>
      <c r="D636" s="254"/>
      <c r="E636" s="310"/>
      <c r="F636" s="311"/>
      <c r="G636" s="254"/>
      <c r="H636" s="254"/>
      <c r="I636" s="254"/>
      <c r="J636" s="254"/>
      <c r="K636" s="254"/>
      <c r="L636" s="254"/>
      <c r="M636" s="254"/>
      <c r="N636" s="254"/>
      <c r="O636" s="254"/>
      <c r="P636" s="312"/>
      <c r="Q636" s="313"/>
      <c r="R636" s="312"/>
      <c r="S636" s="313"/>
      <c r="T636" s="314"/>
      <c r="U636" s="314"/>
      <c r="V636" s="312"/>
      <c r="W636" s="254"/>
    </row>
    <row r="637" spans="1:23" hidden="1">
      <c r="A637" s="254"/>
      <c r="B637" s="254"/>
      <c r="C637" s="309"/>
      <c r="D637" s="254"/>
      <c r="E637" s="310"/>
      <c r="F637" s="311"/>
      <c r="G637" s="254"/>
      <c r="H637" s="254"/>
      <c r="I637" s="254"/>
      <c r="J637" s="254"/>
      <c r="K637" s="254"/>
      <c r="L637" s="254"/>
      <c r="M637" s="254"/>
      <c r="N637" s="254"/>
      <c r="O637" s="254"/>
      <c r="P637" s="312"/>
      <c r="Q637" s="313"/>
      <c r="R637" s="312"/>
      <c r="S637" s="313"/>
      <c r="T637" s="314"/>
      <c r="U637" s="314"/>
      <c r="V637" s="312"/>
      <c r="W637" s="254"/>
    </row>
    <row r="638" spans="1:23" hidden="1">
      <c r="A638" s="254"/>
      <c r="B638" s="254"/>
      <c r="C638" s="309"/>
      <c r="D638" s="254"/>
      <c r="E638" s="310"/>
      <c r="F638" s="311"/>
      <c r="G638" s="254"/>
      <c r="H638" s="254"/>
      <c r="I638" s="254"/>
      <c r="J638" s="254"/>
      <c r="K638" s="254"/>
      <c r="L638" s="254"/>
      <c r="M638" s="254"/>
      <c r="N638" s="254"/>
      <c r="O638" s="254"/>
      <c r="P638" s="312"/>
      <c r="Q638" s="313"/>
      <c r="R638" s="312"/>
      <c r="S638" s="313"/>
      <c r="T638" s="314"/>
      <c r="U638" s="314"/>
      <c r="V638" s="312"/>
      <c r="W638" s="254"/>
    </row>
    <row r="639" spans="1:23" hidden="1">
      <c r="A639" s="254"/>
      <c r="B639" s="254"/>
      <c r="C639" s="309"/>
      <c r="D639" s="254"/>
      <c r="E639" s="310"/>
      <c r="F639" s="311"/>
      <c r="G639" s="254"/>
      <c r="H639" s="254"/>
      <c r="I639" s="254"/>
      <c r="J639" s="254"/>
      <c r="K639" s="254"/>
      <c r="L639" s="254"/>
      <c r="M639" s="254"/>
      <c r="N639" s="254"/>
      <c r="O639" s="254"/>
      <c r="P639" s="312"/>
      <c r="Q639" s="313"/>
      <c r="R639" s="312"/>
      <c r="S639" s="313"/>
      <c r="T639" s="314"/>
      <c r="U639" s="314"/>
      <c r="V639" s="312"/>
      <c r="W639" s="254"/>
    </row>
    <row r="640" spans="1:23" hidden="1">
      <c r="A640" s="254"/>
      <c r="B640" s="254"/>
      <c r="C640" s="309"/>
      <c r="D640" s="254"/>
      <c r="E640" s="310"/>
      <c r="F640" s="311"/>
      <c r="G640" s="254"/>
      <c r="H640" s="254"/>
      <c r="I640" s="254"/>
      <c r="J640" s="254"/>
      <c r="K640" s="254"/>
      <c r="L640" s="254"/>
      <c r="M640" s="254"/>
      <c r="N640" s="254"/>
      <c r="O640" s="254"/>
      <c r="P640" s="312"/>
      <c r="Q640" s="313"/>
      <c r="R640" s="312"/>
      <c r="S640" s="313"/>
      <c r="T640" s="314"/>
      <c r="U640" s="314"/>
      <c r="V640" s="312"/>
      <c r="W640" s="254"/>
    </row>
    <row r="641" spans="1:23" hidden="1">
      <c r="A641" s="254"/>
      <c r="B641" s="254"/>
      <c r="C641" s="309"/>
      <c r="D641" s="254"/>
      <c r="E641" s="310"/>
      <c r="F641" s="311"/>
      <c r="G641" s="254"/>
      <c r="H641" s="254"/>
      <c r="I641" s="254"/>
      <c r="J641" s="254"/>
      <c r="K641" s="254"/>
      <c r="L641" s="254"/>
      <c r="M641" s="254"/>
      <c r="N641" s="254"/>
      <c r="O641" s="254"/>
      <c r="P641" s="312"/>
      <c r="Q641" s="313"/>
      <c r="R641" s="312"/>
      <c r="S641" s="313"/>
      <c r="T641" s="314"/>
      <c r="U641" s="314"/>
      <c r="V641" s="312"/>
      <c r="W641" s="254"/>
    </row>
    <row r="642" spans="1:23" hidden="1">
      <c r="A642" s="254"/>
      <c r="B642" s="254"/>
      <c r="C642" s="309"/>
      <c r="D642" s="254"/>
      <c r="E642" s="310"/>
      <c r="F642" s="311"/>
      <c r="G642" s="254"/>
      <c r="H642" s="254"/>
      <c r="I642" s="254"/>
      <c r="J642" s="254"/>
      <c r="K642" s="254"/>
      <c r="L642" s="254"/>
      <c r="M642" s="254"/>
      <c r="N642" s="254"/>
      <c r="O642" s="254"/>
      <c r="P642" s="312"/>
      <c r="Q642" s="313"/>
      <c r="R642" s="312"/>
      <c r="S642" s="313"/>
      <c r="T642" s="314"/>
      <c r="U642" s="314"/>
      <c r="V642" s="312"/>
      <c r="W642" s="254"/>
    </row>
    <row r="643" spans="1:23" hidden="1">
      <c r="A643" s="254"/>
      <c r="B643" s="254"/>
      <c r="C643" s="309"/>
      <c r="D643" s="254"/>
      <c r="E643" s="310"/>
      <c r="F643" s="311"/>
      <c r="G643" s="254"/>
      <c r="H643" s="254"/>
      <c r="I643" s="254"/>
      <c r="J643" s="254"/>
      <c r="K643" s="254"/>
      <c r="L643" s="254"/>
      <c r="M643" s="254"/>
      <c r="N643" s="254"/>
      <c r="O643" s="254"/>
      <c r="P643" s="312"/>
      <c r="Q643" s="313"/>
      <c r="R643" s="312"/>
      <c r="S643" s="313"/>
      <c r="T643" s="314"/>
      <c r="U643" s="314"/>
      <c r="V643" s="312"/>
      <c r="W643" s="254"/>
    </row>
    <row r="644" spans="1:23" hidden="1">
      <c r="A644" s="254"/>
      <c r="B644" s="254"/>
      <c r="C644" s="309"/>
      <c r="D644" s="254"/>
      <c r="E644" s="310"/>
      <c r="F644" s="311"/>
      <c r="G644" s="254"/>
      <c r="H644" s="254"/>
      <c r="I644" s="254"/>
      <c r="J644" s="254"/>
      <c r="K644" s="254"/>
      <c r="L644" s="254"/>
      <c r="M644" s="254"/>
      <c r="N644" s="254"/>
      <c r="O644" s="254"/>
      <c r="P644" s="312"/>
      <c r="Q644" s="313"/>
      <c r="R644" s="312"/>
      <c r="S644" s="313"/>
      <c r="T644" s="314"/>
      <c r="U644" s="314"/>
      <c r="V644" s="312"/>
      <c r="W644" s="254"/>
    </row>
    <row r="645" spans="1:23" hidden="1">
      <c r="A645" s="254"/>
      <c r="B645" s="254"/>
      <c r="C645" s="309"/>
      <c r="D645" s="254"/>
      <c r="E645" s="310"/>
      <c r="F645" s="311"/>
      <c r="G645" s="254"/>
      <c r="H645" s="254"/>
      <c r="I645" s="254"/>
      <c r="J645" s="254"/>
      <c r="K645" s="254"/>
      <c r="L645" s="254"/>
      <c r="M645" s="254"/>
      <c r="N645" s="254"/>
      <c r="O645" s="254"/>
      <c r="P645" s="312"/>
      <c r="Q645" s="313"/>
      <c r="R645" s="312"/>
      <c r="S645" s="313"/>
      <c r="T645" s="314"/>
      <c r="U645" s="314"/>
      <c r="V645" s="312"/>
      <c r="W645" s="254"/>
    </row>
    <row r="646" spans="1:23" hidden="1">
      <c r="A646" s="254"/>
      <c r="B646" s="254"/>
      <c r="C646" s="309"/>
      <c r="D646" s="254"/>
      <c r="E646" s="310"/>
      <c r="F646" s="311"/>
      <c r="G646" s="254"/>
      <c r="H646" s="254"/>
      <c r="I646" s="254"/>
      <c r="J646" s="254"/>
      <c r="K646" s="254"/>
      <c r="L646" s="254"/>
      <c r="M646" s="254"/>
      <c r="N646" s="254"/>
      <c r="O646" s="254"/>
      <c r="P646" s="312"/>
      <c r="Q646" s="313"/>
      <c r="R646" s="312"/>
      <c r="S646" s="313"/>
      <c r="T646" s="314"/>
      <c r="U646" s="314"/>
      <c r="V646" s="312"/>
      <c r="W646" s="254"/>
    </row>
    <row r="647" spans="1:23" hidden="1">
      <c r="A647" s="254"/>
      <c r="B647" s="254"/>
      <c r="C647" s="309"/>
      <c r="D647" s="254"/>
      <c r="E647" s="310"/>
      <c r="F647" s="311"/>
      <c r="G647" s="254"/>
      <c r="H647" s="254"/>
      <c r="I647" s="254"/>
      <c r="J647" s="254"/>
      <c r="K647" s="254"/>
      <c r="L647" s="254"/>
      <c r="M647" s="254"/>
      <c r="N647" s="254"/>
      <c r="O647" s="254"/>
      <c r="P647" s="312"/>
      <c r="Q647" s="313"/>
      <c r="R647" s="312"/>
      <c r="S647" s="313"/>
      <c r="T647" s="314"/>
      <c r="U647" s="314"/>
      <c r="V647" s="312"/>
      <c r="W647" s="254"/>
    </row>
    <row r="648" spans="1:23" hidden="1">
      <c r="A648" s="254"/>
      <c r="B648" s="254"/>
      <c r="C648" s="309"/>
      <c r="D648" s="254"/>
      <c r="E648" s="310"/>
      <c r="F648" s="311"/>
      <c r="G648" s="254"/>
      <c r="H648" s="254"/>
      <c r="I648" s="254"/>
      <c r="J648" s="254"/>
      <c r="K648" s="254"/>
      <c r="L648" s="254"/>
      <c r="M648" s="254"/>
      <c r="N648" s="254"/>
      <c r="O648" s="254"/>
      <c r="P648" s="312"/>
      <c r="Q648" s="313"/>
      <c r="R648" s="312"/>
      <c r="S648" s="313"/>
      <c r="T648" s="314"/>
      <c r="U648" s="314"/>
      <c r="V648" s="312"/>
      <c r="W648" s="254"/>
    </row>
    <row r="649" spans="1:23" hidden="1">
      <c r="A649" s="254"/>
      <c r="B649" s="254"/>
      <c r="C649" s="309"/>
      <c r="D649" s="254"/>
      <c r="E649" s="310"/>
      <c r="F649" s="311"/>
      <c r="G649" s="254"/>
      <c r="H649" s="254"/>
      <c r="I649" s="254"/>
      <c r="J649" s="254"/>
      <c r="K649" s="254"/>
      <c r="L649" s="254"/>
      <c r="M649" s="254"/>
      <c r="N649" s="254"/>
      <c r="O649" s="254"/>
      <c r="P649" s="312"/>
      <c r="Q649" s="313"/>
      <c r="R649" s="312"/>
      <c r="S649" s="313"/>
      <c r="T649" s="314"/>
      <c r="U649" s="314"/>
      <c r="V649" s="312"/>
      <c r="W649" s="254"/>
    </row>
    <row r="650" spans="1:23" hidden="1">
      <c r="A650" s="254"/>
      <c r="B650" s="254"/>
      <c r="C650" s="309"/>
      <c r="D650" s="254"/>
      <c r="E650" s="310"/>
      <c r="F650" s="311"/>
      <c r="G650" s="254"/>
      <c r="H650" s="254"/>
      <c r="I650" s="254"/>
      <c r="J650" s="254"/>
      <c r="K650" s="254"/>
      <c r="L650" s="254"/>
      <c r="M650" s="254"/>
      <c r="N650" s="254"/>
      <c r="O650" s="254"/>
      <c r="P650" s="312"/>
      <c r="Q650" s="313"/>
      <c r="R650" s="312"/>
      <c r="S650" s="313"/>
      <c r="T650" s="314"/>
      <c r="U650" s="314"/>
      <c r="V650" s="312"/>
      <c r="W650" s="254"/>
    </row>
    <row r="651" spans="1:23" hidden="1">
      <c r="A651" s="254"/>
      <c r="B651" s="254"/>
      <c r="C651" s="309"/>
      <c r="D651" s="254"/>
      <c r="E651" s="310"/>
      <c r="F651" s="311"/>
      <c r="G651" s="254"/>
      <c r="H651" s="254"/>
      <c r="I651" s="254"/>
      <c r="J651" s="254"/>
      <c r="K651" s="254"/>
      <c r="L651" s="254"/>
      <c r="M651" s="254"/>
      <c r="N651" s="254"/>
      <c r="O651" s="254"/>
      <c r="P651" s="312"/>
      <c r="Q651" s="313"/>
      <c r="R651" s="312"/>
      <c r="S651" s="313"/>
      <c r="T651" s="314"/>
      <c r="U651" s="314"/>
      <c r="V651" s="312"/>
      <c r="W651" s="254"/>
    </row>
    <row r="652" spans="1:23" hidden="1">
      <c r="A652" s="254"/>
      <c r="B652" s="254"/>
      <c r="C652" s="309"/>
      <c r="D652" s="254"/>
      <c r="E652" s="310"/>
      <c r="F652" s="311"/>
      <c r="G652" s="254"/>
      <c r="H652" s="254"/>
      <c r="I652" s="254"/>
      <c r="J652" s="254"/>
      <c r="K652" s="254"/>
      <c r="L652" s="254"/>
      <c r="M652" s="254"/>
      <c r="N652" s="254"/>
      <c r="O652" s="254"/>
      <c r="P652" s="312"/>
      <c r="Q652" s="313"/>
      <c r="R652" s="312"/>
      <c r="S652" s="313"/>
      <c r="T652" s="314"/>
      <c r="U652" s="314"/>
      <c r="V652" s="312"/>
      <c r="W652" s="254"/>
    </row>
    <row r="653" spans="1:23" hidden="1">
      <c r="A653" s="254"/>
      <c r="B653" s="254"/>
      <c r="C653" s="309"/>
      <c r="D653" s="254"/>
      <c r="E653" s="310"/>
      <c r="F653" s="311"/>
      <c r="G653" s="254"/>
      <c r="H653" s="254"/>
      <c r="I653" s="254"/>
      <c r="J653" s="254"/>
      <c r="K653" s="254"/>
      <c r="L653" s="254"/>
      <c r="M653" s="254"/>
      <c r="N653" s="254"/>
      <c r="O653" s="254"/>
      <c r="P653" s="312"/>
      <c r="Q653" s="313"/>
      <c r="R653" s="312"/>
      <c r="S653" s="313"/>
      <c r="T653" s="314"/>
      <c r="U653" s="314"/>
      <c r="V653" s="312"/>
      <c r="W653" s="254"/>
    </row>
    <row r="654" spans="1:23" hidden="1">
      <c r="A654" s="254"/>
      <c r="B654" s="254"/>
      <c r="C654" s="309"/>
      <c r="D654" s="254"/>
      <c r="E654" s="310"/>
      <c r="F654" s="311"/>
      <c r="G654" s="254"/>
      <c r="H654" s="254"/>
      <c r="I654" s="254"/>
      <c r="J654" s="254"/>
      <c r="K654" s="254"/>
      <c r="L654" s="254"/>
      <c r="M654" s="254"/>
      <c r="N654" s="254"/>
      <c r="O654" s="254"/>
      <c r="P654" s="312"/>
      <c r="Q654" s="313"/>
      <c r="R654" s="312"/>
      <c r="S654" s="313"/>
      <c r="T654" s="314"/>
      <c r="U654" s="314"/>
      <c r="V654" s="312"/>
      <c r="W654" s="254"/>
    </row>
    <row r="655" spans="1:23" hidden="1">
      <c r="A655" s="254"/>
      <c r="B655" s="254"/>
      <c r="C655" s="309"/>
      <c r="D655" s="254"/>
      <c r="E655" s="310"/>
      <c r="F655" s="311"/>
      <c r="G655" s="254"/>
      <c r="H655" s="254"/>
      <c r="I655" s="254"/>
      <c r="J655" s="254"/>
      <c r="K655" s="254"/>
      <c r="L655" s="254"/>
      <c r="M655" s="254"/>
      <c r="N655" s="254"/>
      <c r="O655" s="254"/>
      <c r="P655" s="312"/>
      <c r="Q655" s="313"/>
      <c r="R655" s="312"/>
      <c r="S655" s="313"/>
      <c r="T655" s="314"/>
      <c r="U655" s="314"/>
      <c r="V655" s="312"/>
      <c r="W655" s="254"/>
    </row>
    <row r="656" spans="1:23" hidden="1">
      <c r="A656" s="254"/>
      <c r="B656" s="254"/>
      <c r="C656" s="309"/>
      <c r="D656" s="254"/>
      <c r="E656" s="310"/>
      <c r="F656" s="311"/>
      <c r="G656" s="254"/>
      <c r="H656" s="254"/>
      <c r="I656" s="254"/>
      <c r="J656" s="254"/>
      <c r="K656" s="254"/>
      <c r="L656" s="254"/>
      <c r="M656" s="254"/>
      <c r="N656" s="254"/>
      <c r="O656" s="254"/>
      <c r="P656" s="312"/>
      <c r="Q656" s="313"/>
      <c r="R656" s="312"/>
      <c r="S656" s="313"/>
      <c r="T656" s="314"/>
      <c r="U656" s="314"/>
      <c r="V656" s="312"/>
      <c r="W656" s="254"/>
    </row>
    <row r="657" spans="1:23" hidden="1">
      <c r="A657" s="254"/>
      <c r="B657" s="254"/>
      <c r="C657" s="309"/>
      <c r="D657" s="254"/>
      <c r="E657" s="310"/>
      <c r="F657" s="311"/>
      <c r="G657" s="254"/>
      <c r="H657" s="254"/>
      <c r="I657" s="254"/>
      <c r="J657" s="254"/>
      <c r="K657" s="254"/>
      <c r="L657" s="254"/>
      <c r="M657" s="254"/>
      <c r="N657" s="254"/>
      <c r="O657" s="254"/>
      <c r="P657" s="312"/>
      <c r="Q657" s="313"/>
      <c r="R657" s="312"/>
      <c r="S657" s="313"/>
      <c r="T657" s="314"/>
      <c r="U657" s="314"/>
      <c r="V657" s="312"/>
      <c r="W657" s="254"/>
    </row>
    <row r="658" spans="1:23" hidden="1">
      <c r="A658" s="254"/>
      <c r="B658" s="254"/>
      <c r="C658" s="309"/>
      <c r="D658" s="254"/>
      <c r="E658" s="310"/>
      <c r="F658" s="311"/>
      <c r="G658" s="254"/>
      <c r="H658" s="254"/>
      <c r="I658" s="254"/>
      <c r="J658" s="254"/>
      <c r="K658" s="254"/>
      <c r="L658" s="254"/>
      <c r="M658" s="254"/>
      <c r="N658" s="254"/>
      <c r="O658" s="254"/>
      <c r="P658" s="312"/>
      <c r="Q658" s="313"/>
      <c r="R658" s="312"/>
      <c r="S658" s="313"/>
      <c r="T658" s="314"/>
      <c r="U658" s="314"/>
      <c r="V658" s="312"/>
      <c r="W658" s="254"/>
    </row>
    <row r="659" spans="1:23" hidden="1">
      <c r="A659" s="254"/>
      <c r="B659" s="254"/>
      <c r="C659" s="309"/>
      <c r="D659" s="254"/>
      <c r="E659" s="310"/>
      <c r="F659" s="311"/>
      <c r="G659" s="254"/>
      <c r="H659" s="254"/>
      <c r="I659" s="254"/>
      <c r="J659" s="254"/>
      <c r="K659" s="254"/>
      <c r="L659" s="254"/>
      <c r="M659" s="254"/>
      <c r="N659" s="254"/>
      <c r="O659" s="254"/>
      <c r="P659" s="312"/>
      <c r="Q659" s="313"/>
      <c r="R659" s="312"/>
      <c r="S659" s="313"/>
      <c r="T659" s="314"/>
      <c r="U659" s="314"/>
      <c r="V659" s="312"/>
      <c r="W659" s="254"/>
    </row>
    <row r="660" spans="1:23" hidden="1">
      <c r="A660" s="254"/>
      <c r="B660" s="254"/>
      <c r="C660" s="309"/>
      <c r="D660" s="254"/>
      <c r="E660" s="310"/>
      <c r="F660" s="311"/>
      <c r="G660" s="254"/>
      <c r="H660" s="254"/>
      <c r="I660" s="254"/>
      <c r="J660" s="254"/>
      <c r="K660" s="254"/>
      <c r="L660" s="254"/>
      <c r="M660" s="254"/>
      <c r="N660" s="254"/>
      <c r="O660" s="254"/>
      <c r="P660" s="312"/>
      <c r="Q660" s="313"/>
      <c r="R660" s="312"/>
      <c r="S660" s="313"/>
      <c r="T660" s="314"/>
      <c r="U660" s="314"/>
      <c r="V660" s="312"/>
      <c r="W660" s="254"/>
    </row>
    <row r="661" spans="1:23" hidden="1">
      <c r="A661" s="254"/>
      <c r="B661" s="254"/>
      <c r="C661" s="309"/>
      <c r="D661" s="254"/>
      <c r="E661" s="310"/>
      <c r="F661" s="311"/>
      <c r="G661" s="254"/>
      <c r="H661" s="254"/>
      <c r="I661" s="254"/>
      <c r="J661" s="254"/>
      <c r="K661" s="254"/>
      <c r="L661" s="254"/>
      <c r="M661" s="254"/>
      <c r="N661" s="254"/>
      <c r="O661" s="254"/>
      <c r="P661" s="312"/>
      <c r="Q661" s="313"/>
      <c r="R661" s="312"/>
      <c r="S661" s="313"/>
      <c r="T661" s="314"/>
      <c r="U661" s="314"/>
      <c r="V661" s="312"/>
      <c r="W661" s="254"/>
    </row>
    <row r="662" spans="1:23" hidden="1">
      <c r="A662" s="254"/>
      <c r="B662" s="254"/>
      <c r="C662" s="309"/>
      <c r="D662" s="254"/>
      <c r="E662" s="310"/>
      <c r="F662" s="311"/>
      <c r="G662" s="254"/>
      <c r="H662" s="254"/>
      <c r="I662" s="254"/>
      <c r="J662" s="254"/>
      <c r="K662" s="254"/>
      <c r="L662" s="254"/>
      <c r="M662" s="254"/>
      <c r="N662" s="254"/>
      <c r="O662" s="254"/>
      <c r="P662" s="312"/>
      <c r="Q662" s="313"/>
      <c r="R662" s="312"/>
      <c r="S662" s="313"/>
      <c r="T662" s="314"/>
      <c r="U662" s="314"/>
      <c r="V662" s="312"/>
      <c r="W662" s="254"/>
    </row>
    <row r="663" spans="1:23" hidden="1">
      <c r="A663" s="254"/>
      <c r="B663" s="254"/>
      <c r="C663" s="309"/>
      <c r="D663" s="254"/>
      <c r="E663" s="310"/>
      <c r="F663" s="311"/>
      <c r="G663" s="254"/>
      <c r="H663" s="254"/>
      <c r="I663" s="254"/>
      <c r="J663" s="254"/>
      <c r="K663" s="254"/>
      <c r="L663" s="254"/>
      <c r="M663" s="254"/>
      <c r="N663" s="254"/>
      <c r="O663" s="254"/>
      <c r="P663" s="312"/>
      <c r="Q663" s="313"/>
      <c r="R663" s="312"/>
      <c r="S663" s="313"/>
      <c r="T663" s="314"/>
      <c r="U663" s="314"/>
      <c r="V663" s="312"/>
      <c r="W663" s="254"/>
    </row>
    <row r="664" spans="1:23" hidden="1">
      <c r="A664" s="254"/>
      <c r="B664" s="254"/>
      <c r="C664" s="309"/>
      <c r="D664" s="254"/>
      <c r="E664" s="310"/>
      <c r="F664" s="311"/>
      <c r="G664" s="254"/>
      <c r="H664" s="254"/>
      <c r="I664" s="254"/>
      <c r="J664" s="254"/>
      <c r="K664" s="254"/>
      <c r="L664" s="254"/>
      <c r="M664" s="254"/>
      <c r="N664" s="254"/>
      <c r="O664" s="254"/>
      <c r="P664" s="312"/>
      <c r="Q664" s="313"/>
      <c r="R664" s="312"/>
      <c r="S664" s="313"/>
      <c r="T664" s="314"/>
      <c r="U664" s="314"/>
      <c r="V664" s="312"/>
      <c r="W664" s="254"/>
    </row>
    <row r="665" spans="1:23" hidden="1">
      <c r="A665" s="254"/>
      <c r="B665" s="254"/>
      <c r="C665" s="309"/>
      <c r="D665" s="254"/>
      <c r="E665" s="310"/>
      <c r="F665" s="311"/>
      <c r="G665" s="254"/>
      <c r="H665" s="254"/>
      <c r="I665" s="254"/>
      <c r="J665" s="254"/>
      <c r="K665" s="254"/>
      <c r="L665" s="254"/>
      <c r="M665" s="254"/>
      <c r="N665" s="254"/>
      <c r="O665" s="254"/>
      <c r="P665" s="312"/>
      <c r="Q665" s="313"/>
      <c r="R665" s="312"/>
      <c r="S665" s="313"/>
      <c r="T665" s="314"/>
      <c r="U665" s="314"/>
      <c r="V665" s="312"/>
      <c r="W665" s="254"/>
    </row>
    <row r="666" spans="1:23" hidden="1">
      <c r="A666" s="254"/>
      <c r="B666" s="254"/>
      <c r="C666" s="309"/>
      <c r="D666" s="254"/>
      <c r="E666" s="310"/>
      <c r="F666" s="311"/>
      <c r="G666" s="254"/>
      <c r="H666" s="254"/>
      <c r="I666" s="254"/>
      <c r="J666" s="254"/>
      <c r="K666" s="254"/>
      <c r="L666" s="254"/>
      <c r="M666" s="254"/>
      <c r="N666" s="254"/>
      <c r="O666" s="254"/>
      <c r="P666" s="312"/>
      <c r="Q666" s="313"/>
      <c r="R666" s="312"/>
      <c r="S666" s="313"/>
      <c r="T666" s="314"/>
      <c r="U666" s="314"/>
      <c r="V666" s="312"/>
      <c r="W666" s="254"/>
    </row>
    <row r="667" spans="1:23" hidden="1">
      <c r="A667" s="254"/>
      <c r="B667" s="254"/>
      <c r="C667" s="309"/>
      <c r="D667" s="254"/>
      <c r="E667" s="310"/>
      <c r="F667" s="311"/>
      <c r="G667" s="254"/>
      <c r="H667" s="254"/>
      <c r="I667" s="254"/>
      <c r="J667" s="254"/>
      <c r="K667" s="254"/>
      <c r="L667" s="254"/>
      <c r="M667" s="254"/>
      <c r="N667" s="254"/>
      <c r="O667" s="254"/>
      <c r="P667" s="312"/>
      <c r="Q667" s="313"/>
      <c r="R667" s="312"/>
      <c r="S667" s="313"/>
      <c r="T667" s="314"/>
      <c r="U667" s="314"/>
      <c r="V667" s="312"/>
      <c r="W667" s="254"/>
    </row>
    <row r="668" spans="1:23" hidden="1">
      <c r="A668" s="254"/>
      <c r="B668" s="254"/>
      <c r="C668" s="309"/>
      <c r="D668" s="254"/>
      <c r="E668" s="310"/>
      <c r="F668" s="311"/>
      <c r="G668" s="254"/>
      <c r="H668" s="254"/>
      <c r="I668" s="254"/>
      <c r="J668" s="254"/>
      <c r="K668" s="254"/>
      <c r="L668" s="254"/>
      <c r="M668" s="254"/>
      <c r="N668" s="254"/>
      <c r="O668" s="254"/>
      <c r="P668" s="312"/>
      <c r="Q668" s="313"/>
      <c r="R668" s="312"/>
      <c r="S668" s="313"/>
      <c r="T668" s="314"/>
      <c r="U668" s="314"/>
      <c r="V668" s="312"/>
      <c r="W668" s="254"/>
    </row>
    <row r="669" spans="1:23" hidden="1">
      <c r="A669" s="254"/>
      <c r="B669" s="254"/>
      <c r="C669" s="309"/>
      <c r="D669" s="254"/>
      <c r="E669" s="310"/>
      <c r="F669" s="311"/>
      <c r="G669" s="254"/>
      <c r="H669" s="254"/>
      <c r="I669" s="254"/>
      <c r="J669" s="254"/>
      <c r="K669" s="254"/>
      <c r="L669" s="254"/>
      <c r="M669" s="254"/>
      <c r="N669" s="254"/>
      <c r="O669" s="254"/>
      <c r="P669" s="312"/>
      <c r="Q669" s="313"/>
      <c r="R669" s="312"/>
      <c r="S669" s="313"/>
      <c r="T669" s="314"/>
      <c r="U669" s="314"/>
      <c r="V669" s="312"/>
      <c r="W669" s="254"/>
    </row>
    <row r="670" spans="1:23" hidden="1">
      <c r="A670" s="254"/>
      <c r="B670" s="254"/>
      <c r="C670" s="309"/>
      <c r="D670" s="254"/>
      <c r="E670" s="310"/>
      <c r="F670" s="311"/>
      <c r="G670" s="254"/>
      <c r="H670" s="254"/>
      <c r="I670" s="254"/>
      <c r="J670" s="254"/>
      <c r="K670" s="254"/>
      <c r="L670" s="254"/>
      <c r="M670" s="254"/>
      <c r="N670" s="254"/>
      <c r="O670" s="254"/>
      <c r="P670" s="312"/>
      <c r="Q670" s="313"/>
      <c r="R670" s="312"/>
      <c r="S670" s="313"/>
      <c r="T670" s="314"/>
      <c r="U670" s="314"/>
      <c r="V670" s="312"/>
      <c r="W670" s="254"/>
    </row>
    <row r="671" spans="1:23" hidden="1">
      <c r="A671" s="254"/>
      <c r="B671" s="254"/>
      <c r="C671" s="309"/>
      <c r="D671" s="254"/>
      <c r="E671" s="310"/>
      <c r="F671" s="311"/>
      <c r="G671" s="254"/>
      <c r="H671" s="254"/>
      <c r="I671" s="254"/>
      <c r="J671" s="254"/>
      <c r="K671" s="254"/>
      <c r="L671" s="254"/>
      <c r="M671" s="254"/>
      <c r="N671" s="254"/>
      <c r="O671" s="254"/>
      <c r="P671" s="312"/>
      <c r="Q671" s="313"/>
      <c r="R671" s="312"/>
      <c r="S671" s="313"/>
      <c r="T671" s="314"/>
      <c r="U671" s="314"/>
      <c r="V671" s="312"/>
      <c r="W671" s="254"/>
    </row>
    <row r="672" spans="1:23" hidden="1">
      <c r="A672" s="254"/>
      <c r="B672" s="254"/>
      <c r="C672" s="309"/>
      <c r="D672" s="254"/>
      <c r="E672" s="310"/>
      <c r="F672" s="311"/>
      <c r="G672" s="254"/>
      <c r="H672" s="254"/>
      <c r="I672" s="254"/>
      <c r="J672" s="254"/>
      <c r="K672" s="254"/>
      <c r="L672" s="254"/>
      <c r="M672" s="254"/>
      <c r="N672" s="254"/>
      <c r="O672" s="254"/>
      <c r="P672" s="312"/>
      <c r="Q672" s="313"/>
      <c r="R672" s="312"/>
      <c r="S672" s="313"/>
      <c r="T672" s="314"/>
      <c r="U672" s="314"/>
      <c r="V672" s="312"/>
      <c r="W672" s="254"/>
    </row>
    <row r="673" spans="1:23" hidden="1">
      <c r="A673" s="254"/>
      <c r="B673" s="254"/>
      <c r="C673" s="309"/>
      <c r="D673" s="254"/>
      <c r="E673" s="310"/>
      <c r="F673" s="311"/>
      <c r="G673" s="254"/>
      <c r="H673" s="254"/>
      <c r="I673" s="254"/>
      <c r="J673" s="254"/>
      <c r="K673" s="254"/>
      <c r="L673" s="254"/>
      <c r="M673" s="254"/>
      <c r="N673" s="254"/>
      <c r="O673" s="254"/>
      <c r="P673" s="312"/>
      <c r="Q673" s="313"/>
      <c r="R673" s="312"/>
      <c r="S673" s="313"/>
      <c r="T673" s="314"/>
      <c r="U673" s="314"/>
      <c r="V673" s="312"/>
      <c r="W673" s="254"/>
    </row>
    <row r="674" spans="1:23" hidden="1">
      <c r="A674" s="254"/>
      <c r="B674" s="254"/>
      <c r="C674" s="309"/>
      <c r="D674" s="254"/>
      <c r="E674" s="310"/>
      <c r="F674" s="311"/>
      <c r="G674" s="254"/>
      <c r="H674" s="254"/>
      <c r="I674" s="254"/>
      <c r="J674" s="254"/>
      <c r="K674" s="254"/>
      <c r="L674" s="254"/>
      <c r="M674" s="254"/>
      <c r="N674" s="254"/>
      <c r="O674" s="254"/>
      <c r="P674" s="312"/>
      <c r="Q674" s="313"/>
      <c r="R674" s="312"/>
      <c r="S674" s="313"/>
      <c r="T674" s="314"/>
      <c r="U674" s="314"/>
      <c r="V674" s="312"/>
      <c r="W674" s="254"/>
    </row>
    <row r="675" spans="1:23" hidden="1">
      <c r="A675" s="254"/>
      <c r="B675" s="254"/>
      <c r="C675" s="309"/>
      <c r="D675" s="254"/>
      <c r="E675" s="310"/>
      <c r="F675" s="311"/>
      <c r="G675" s="254"/>
      <c r="H675" s="254"/>
      <c r="I675" s="254"/>
      <c r="J675" s="254"/>
      <c r="K675" s="254"/>
      <c r="L675" s="254"/>
      <c r="M675" s="254"/>
      <c r="N675" s="254"/>
      <c r="O675" s="254"/>
      <c r="P675" s="312"/>
      <c r="Q675" s="313"/>
      <c r="R675" s="312"/>
      <c r="S675" s="313"/>
      <c r="T675" s="314"/>
      <c r="U675" s="314"/>
      <c r="V675" s="312"/>
      <c r="W675" s="254"/>
    </row>
    <row r="676" spans="1:23" hidden="1">
      <c r="A676" s="254"/>
      <c r="B676" s="254"/>
      <c r="C676" s="309"/>
      <c r="D676" s="254"/>
      <c r="E676" s="310"/>
      <c r="F676" s="311"/>
      <c r="G676" s="254"/>
      <c r="H676" s="254"/>
      <c r="I676" s="254"/>
      <c r="J676" s="254"/>
      <c r="K676" s="254"/>
      <c r="L676" s="254"/>
      <c r="M676" s="254"/>
      <c r="N676" s="254"/>
      <c r="O676" s="254"/>
      <c r="P676" s="312"/>
      <c r="Q676" s="313"/>
      <c r="R676" s="312"/>
      <c r="S676" s="313"/>
      <c r="T676" s="314"/>
      <c r="U676" s="314"/>
      <c r="V676" s="312"/>
      <c r="W676" s="254"/>
    </row>
    <row r="677" spans="1:23" hidden="1">
      <c r="A677" s="254"/>
      <c r="B677" s="254"/>
      <c r="C677" s="309"/>
      <c r="D677" s="254"/>
      <c r="E677" s="310"/>
      <c r="F677" s="311"/>
      <c r="G677" s="254"/>
      <c r="H677" s="254"/>
      <c r="I677" s="254"/>
      <c r="J677" s="254"/>
      <c r="K677" s="254"/>
      <c r="L677" s="254"/>
      <c r="M677" s="254"/>
      <c r="N677" s="254"/>
      <c r="O677" s="254"/>
      <c r="P677" s="312"/>
      <c r="Q677" s="313"/>
      <c r="R677" s="312"/>
      <c r="S677" s="313"/>
      <c r="T677" s="314"/>
      <c r="U677" s="314"/>
      <c r="V677" s="312"/>
      <c r="W677" s="254"/>
    </row>
    <row r="678" spans="1:23" hidden="1">
      <c r="A678" s="254"/>
      <c r="B678" s="254"/>
      <c r="C678" s="309"/>
      <c r="D678" s="254"/>
      <c r="E678" s="310"/>
      <c r="F678" s="311"/>
      <c r="G678" s="254"/>
      <c r="H678" s="254"/>
      <c r="I678" s="254"/>
      <c r="J678" s="254"/>
      <c r="K678" s="254"/>
      <c r="L678" s="254"/>
      <c r="M678" s="254"/>
      <c r="N678" s="254"/>
      <c r="O678" s="254"/>
      <c r="P678" s="312"/>
      <c r="Q678" s="313"/>
      <c r="R678" s="312"/>
      <c r="S678" s="313"/>
      <c r="T678" s="314"/>
      <c r="U678" s="314"/>
      <c r="V678" s="312"/>
      <c r="W678" s="254"/>
    </row>
    <row r="679" spans="1:23" hidden="1">
      <c r="A679" s="254"/>
      <c r="B679" s="254"/>
      <c r="C679" s="309"/>
      <c r="D679" s="254"/>
      <c r="E679" s="310"/>
      <c r="F679" s="311"/>
      <c r="G679" s="254"/>
      <c r="H679" s="254"/>
      <c r="I679" s="254"/>
      <c r="J679" s="254"/>
      <c r="K679" s="254"/>
      <c r="L679" s="254"/>
      <c r="M679" s="254"/>
      <c r="N679" s="254"/>
      <c r="O679" s="254"/>
      <c r="P679" s="312"/>
      <c r="Q679" s="313"/>
      <c r="R679" s="312"/>
      <c r="S679" s="313"/>
      <c r="T679" s="314"/>
      <c r="U679" s="314"/>
      <c r="V679" s="312"/>
      <c r="W679" s="254"/>
    </row>
    <row r="680" spans="1:23" hidden="1">
      <c r="A680" s="254"/>
      <c r="B680" s="254"/>
      <c r="C680" s="309"/>
      <c r="D680" s="254"/>
      <c r="E680" s="310"/>
      <c r="F680" s="311"/>
      <c r="G680" s="254"/>
      <c r="H680" s="254"/>
      <c r="I680" s="254"/>
      <c r="J680" s="254"/>
      <c r="K680" s="254"/>
      <c r="L680" s="254"/>
      <c r="M680" s="254"/>
      <c r="N680" s="254"/>
      <c r="O680" s="254"/>
      <c r="P680" s="312"/>
      <c r="Q680" s="313"/>
      <c r="R680" s="312"/>
      <c r="S680" s="313"/>
      <c r="T680" s="314"/>
      <c r="U680" s="314"/>
      <c r="V680" s="312"/>
      <c r="W680" s="254"/>
    </row>
    <row r="681" spans="1:23" hidden="1">
      <c r="A681" s="254"/>
      <c r="B681" s="254"/>
      <c r="C681" s="309"/>
      <c r="D681" s="254"/>
      <c r="E681" s="310"/>
      <c r="F681" s="311"/>
      <c r="G681" s="254"/>
      <c r="H681" s="254"/>
      <c r="I681" s="254"/>
      <c r="J681" s="254"/>
      <c r="K681" s="254"/>
      <c r="L681" s="254"/>
      <c r="M681" s="254"/>
      <c r="N681" s="254"/>
      <c r="O681" s="254"/>
      <c r="P681" s="312"/>
      <c r="Q681" s="313"/>
      <c r="R681" s="312"/>
      <c r="S681" s="313"/>
      <c r="T681" s="314"/>
      <c r="U681" s="314"/>
      <c r="V681" s="312"/>
      <c r="W681" s="254"/>
    </row>
    <row r="682" spans="1:23" hidden="1">
      <c r="A682" s="254"/>
      <c r="B682" s="254"/>
      <c r="C682" s="309"/>
      <c r="D682" s="254"/>
      <c r="E682" s="310"/>
      <c r="F682" s="311"/>
      <c r="G682" s="254"/>
      <c r="H682" s="254"/>
      <c r="I682" s="254"/>
      <c r="J682" s="254"/>
      <c r="K682" s="254"/>
      <c r="L682" s="254"/>
      <c r="M682" s="254"/>
      <c r="N682" s="254"/>
      <c r="O682" s="254"/>
      <c r="P682" s="312"/>
      <c r="Q682" s="313"/>
      <c r="R682" s="312"/>
      <c r="S682" s="313"/>
      <c r="T682" s="314"/>
      <c r="U682" s="314"/>
      <c r="V682" s="312"/>
      <c r="W682" s="254"/>
    </row>
    <row r="683" spans="1:23" hidden="1">
      <c r="A683" s="254"/>
      <c r="B683" s="254"/>
      <c r="C683" s="309"/>
      <c r="D683" s="254"/>
      <c r="E683" s="310"/>
      <c r="F683" s="311"/>
      <c r="G683" s="254"/>
      <c r="H683" s="254"/>
      <c r="I683" s="254"/>
      <c r="J683" s="254"/>
      <c r="K683" s="254"/>
      <c r="L683" s="254"/>
      <c r="M683" s="254"/>
      <c r="N683" s="254"/>
      <c r="O683" s="254"/>
      <c r="P683" s="312"/>
      <c r="Q683" s="313"/>
      <c r="R683" s="312"/>
      <c r="S683" s="313"/>
      <c r="T683" s="314"/>
      <c r="U683" s="314"/>
      <c r="V683" s="312"/>
      <c r="W683" s="254"/>
    </row>
    <row r="684" spans="1:23" hidden="1">
      <c r="A684" s="254"/>
      <c r="B684" s="254"/>
      <c r="C684" s="309"/>
      <c r="D684" s="254"/>
      <c r="E684" s="310"/>
      <c r="F684" s="311"/>
      <c r="G684" s="254"/>
      <c r="H684" s="254"/>
      <c r="I684" s="254"/>
      <c r="J684" s="254"/>
      <c r="K684" s="254"/>
      <c r="L684" s="254"/>
      <c r="M684" s="254"/>
      <c r="N684" s="254"/>
      <c r="O684" s="254"/>
      <c r="P684" s="312"/>
      <c r="Q684" s="313"/>
      <c r="R684" s="312"/>
      <c r="S684" s="313"/>
      <c r="T684" s="314"/>
      <c r="U684" s="314"/>
      <c r="V684" s="312"/>
      <c r="W684" s="254"/>
    </row>
    <row r="685" spans="1:23" hidden="1">
      <c r="A685" s="254"/>
      <c r="B685" s="254"/>
      <c r="C685" s="309"/>
      <c r="D685" s="254"/>
      <c r="E685" s="310"/>
      <c r="F685" s="311"/>
      <c r="G685" s="254"/>
      <c r="H685" s="254"/>
      <c r="I685" s="254"/>
      <c r="J685" s="254"/>
      <c r="K685" s="254"/>
      <c r="L685" s="254"/>
      <c r="M685" s="254"/>
      <c r="N685" s="254"/>
      <c r="O685" s="254"/>
      <c r="P685" s="312"/>
      <c r="Q685" s="313"/>
      <c r="R685" s="312"/>
      <c r="S685" s="313"/>
      <c r="T685" s="314"/>
      <c r="U685" s="314"/>
      <c r="V685" s="312"/>
      <c r="W685" s="254"/>
    </row>
    <row r="686" spans="1:23" hidden="1">
      <c r="A686" s="254"/>
      <c r="B686" s="254"/>
      <c r="C686" s="309"/>
      <c r="D686" s="254"/>
      <c r="E686" s="310"/>
      <c r="F686" s="311"/>
      <c r="G686" s="254"/>
      <c r="H686" s="254"/>
      <c r="I686" s="254"/>
      <c r="J686" s="254"/>
      <c r="K686" s="254"/>
      <c r="L686" s="254"/>
      <c r="M686" s="254"/>
      <c r="N686" s="254"/>
      <c r="O686" s="254"/>
      <c r="P686" s="312"/>
      <c r="Q686" s="313"/>
      <c r="R686" s="312"/>
      <c r="S686" s="313"/>
      <c r="T686" s="314"/>
      <c r="U686" s="314"/>
      <c r="V686" s="312"/>
      <c r="W686" s="254"/>
    </row>
    <row r="687" spans="1:23" hidden="1">
      <c r="A687" s="254"/>
      <c r="B687" s="254"/>
      <c r="C687" s="309"/>
      <c r="D687" s="254"/>
      <c r="E687" s="310"/>
      <c r="F687" s="311"/>
      <c r="G687" s="254"/>
      <c r="H687" s="254"/>
      <c r="I687" s="254"/>
      <c r="J687" s="254"/>
      <c r="K687" s="254"/>
      <c r="L687" s="254"/>
      <c r="M687" s="254"/>
      <c r="N687" s="254"/>
      <c r="O687" s="254"/>
      <c r="P687" s="312"/>
      <c r="Q687" s="313"/>
      <c r="R687" s="312"/>
      <c r="S687" s="313"/>
      <c r="T687" s="314"/>
      <c r="U687" s="314"/>
      <c r="V687" s="312"/>
      <c r="W687" s="254"/>
    </row>
    <row r="688" spans="1:23" hidden="1">
      <c r="A688" s="254"/>
      <c r="B688" s="254"/>
      <c r="C688" s="309"/>
      <c r="D688" s="254"/>
      <c r="E688" s="310"/>
      <c r="F688" s="311"/>
      <c r="G688" s="254"/>
      <c r="H688" s="254"/>
      <c r="I688" s="254"/>
      <c r="J688" s="254"/>
      <c r="K688" s="254"/>
      <c r="L688" s="254"/>
      <c r="M688" s="254"/>
      <c r="N688" s="254"/>
      <c r="O688" s="254"/>
      <c r="P688" s="312"/>
      <c r="Q688" s="313"/>
      <c r="R688" s="312"/>
      <c r="S688" s="313"/>
      <c r="T688" s="314"/>
      <c r="U688" s="314"/>
      <c r="V688" s="312"/>
      <c r="W688" s="254"/>
    </row>
    <row r="689" spans="1:23" hidden="1">
      <c r="A689" s="254"/>
      <c r="B689" s="254"/>
      <c r="C689" s="309"/>
      <c r="D689" s="254"/>
      <c r="E689" s="310"/>
      <c r="F689" s="311"/>
      <c r="G689" s="254"/>
      <c r="H689" s="254"/>
      <c r="I689" s="254"/>
      <c r="J689" s="254"/>
      <c r="K689" s="254"/>
      <c r="L689" s="254"/>
      <c r="M689" s="254"/>
      <c r="N689" s="254"/>
      <c r="O689" s="254"/>
      <c r="P689" s="312"/>
      <c r="Q689" s="313"/>
      <c r="R689" s="312"/>
      <c r="S689" s="313"/>
      <c r="T689" s="314"/>
      <c r="U689" s="314"/>
      <c r="V689" s="312"/>
      <c r="W689" s="254"/>
    </row>
    <row r="690" spans="1:23" hidden="1">
      <c r="A690" s="254"/>
      <c r="B690" s="254"/>
      <c r="C690" s="309"/>
      <c r="D690" s="254"/>
      <c r="E690" s="310"/>
      <c r="F690" s="311"/>
      <c r="G690" s="254"/>
      <c r="H690" s="254"/>
      <c r="I690" s="254"/>
      <c r="J690" s="254"/>
      <c r="K690" s="254"/>
      <c r="L690" s="254"/>
      <c r="M690" s="254"/>
      <c r="N690" s="254"/>
      <c r="O690" s="254"/>
      <c r="P690" s="312"/>
      <c r="Q690" s="313"/>
      <c r="R690" s="312"/>
      <c r="S690" s="313"/>
      <c r="T690" s="314"/>
      <c r="U690" s="314"/>
      <c r="V690" s="312"/>
      <c r="W690" s="254"/>
    </row>
    <row r="691" spans="1:23" hidden="1">
      <c r="A691" s="254"/>
      <c r="B691" s="254"/>
      <c r="C691" s="309"/>
      <c r="D691" s="254"/>
      <c r="E691" s="310"/>
      <c r="F691" s="311"/>
      <c r="G691" s="254"/>
      <c r="H691" s="254"/>
      <c r="I691" s="254"/>
      <c r="J691" s="254"/>
      <c r="K691" s="254"/>
      <c r="L691" s="254"/>
      <c r="M691" s="254"/>
      <c r="N691" s="254"/>
      <c r="O691" s="254"/>
      <c r="P691" s="312"/>
      <c r="Q691" s="313"/>
      <c r="R691" s="312"/>
      <c r="S691" s="313"/>
      <c r="T691" s="314"/>
      <c r="U691" s="314"/>
      <c r="V691" s="312"/>
      <c r="W691" s="254"/>
    </row>
    <row r="692" spans="1:23" hidden="1">
      <c r="A692" s="254"/>
      <c r="B692" s="254"/>
      <c r="C692" s="309"/>
      <c r="D692" s="254"/>
      <c r="E692" s="310"/>
      <c r="F692" s="311"/>
      <c r="G692" s="254"/>
      <c r="H692" s="254"/>
      <c r="I692" s="254"/>
      <c r="J692" s="254"/>
      <c r="K692" s="254"/>
      <c r="L692" s="254"/>
      <c r="M692" s="254"/>
      <c r="N692" s="254"/>
      <c r="O692" s="254"/>
      <c r="P692" s="312"/>
      <c r="Q692" s="313"/>
      <c r="R692" s="312"/>
      <c r="S692" s="313"/>
      <c r="T692" s="314"/>
      <c r="U692" s="314"/>
      <c r="V692" s="312"/>
      <c r="W692" s="254"/>
    </row>
    <row r="693" spans="1:23" hidden="1">
      <c r="A693" s="254"/>
      <c r="B693" s="254"/>
      <c r="C693" s="309"/>
      <c r="D693" s="254"/>
      <c r="E693" s="310"/>
      <c r="F693" s="311"/>
      <c r="G693" s="254"/>
      <c r="H693" s="254"/>
      <c r="I693" s="254"/>
      <c r="J693" s="254"/>
      <c r="K693" s="254"/>
      <c r="L693" s="254"/>
      <c r="M693" s="254"/>
      <c r="N693" s="254"/>
      <c r="O693" s="254"/>
      <c r="P693" s="312"/>
      <c r="Q693" s="313"/>
      <c r="R693" s="312"/>
      <c r="S693" s="313"/>
      <c r="T693" s="314"/>
      <c r="U693" s="314"/>
      <c r="V693" s="312"/>
      <c r="W693" s="254"/>
    </row>
    <row r="694" spans="1:23" hidden="1">
      <c r="A694" s="254"/>
      <c r="B694" s="254"/>
      <c r="C694" s="309"/>
      <c r="D694" s="254"/>
      <c r="E694" s="310"/>
      <c r="F694" s="311"/>
      <c r="G694" s="254"/>
      <c r="H694" s="254"/>
      <c r="I694" s="254"/>
      <c r="J694" s="254"/>
      <c r="K694" s="254"/>
      <c r="L694" s="254"/>
      <c r="M694" s="254"/>
      <c r="N694" s="254"/>
      <c r="O694" s="254"/>
      <c r="P694" s="312"/>
      <c r="Q694" s="313"/>
      <c r="R694" s="312"/>
      <c r="S694" s="313"/>
      <c r="T694" s="314"/>
      <c r="U694" s="314"/>
      <c r="V694" s="312"/>
      <c r="W694" s="254"/>
    </row>
    <row r="695" spans="1:23" hidden="1">
      <c r="A695" s="254"/>
      <c r="B695" s="254"/>
      <c r="C695" s="309"/>
      <c r="D695" s="254"/>
      <c r="E695" s="310"/>
      <c r="F695" s="311"/>
      <c r="G695" s="254"/>
      <c r="H695" s="254"/>
      <c r="I695" s="254"/>
      <c r="J695" s="254"/>
      <c r="K695" s="254"/>
      <c r="L695" s="254"/>
      <c r="M695" s="254"/>
      <c r="N695" s="254"/>
      <c r="O695" s="254"/>
      <c r="P695" s="312"/>
      <c r="Q695" s="313"/>
      <c r="R695" s="312"/>
      <c r="S695" s="313"/>
      <c r="T695" s="314"/>
      <c r="U695" s="314"/>
      <c r="V695" s="312"/>
      <c r="W695" s="254"/>
    </row>
    <row r="696" spans="1:23" hidden="1">
      <c r="A696" s="254"/>
      <c r="B696" s="254"/>
      <c r="C696" s="309"/>
      <c r="D696" s="254"/>
      <c r="E696" s="310"/>
      <c r="F696" s="311"/>
      <c r="G696" s="254"/>
      <c r="H696" s="254"/>
      <c r="I696" s="254"/>
      <c r="J696" s="254"/>
      <c r="K696" s="254"/>
      <c r="L696" s="254"/>
      <c r="M696" s="254"/>
      <c r="N696" s="254"/>
      <c r="O696" s="254"/>
      <c r="P696" s="312"/>
      <c r="Q696" s="313"/>
      <c r="R696" s="312"/>
      <c r="S696" s="313"/>
      <c r="T696" s="314"/>
      <c r="U696" s="314"/>
      <c r="V696" s="312"/>
      <c r="W696" s="254"/>
    </row>
    <row r="697" spans="1:23" hidden="1">
      <c r="A697" s="254"/>
      <c r="B697" s="254"/>
      <c r="C697" s="309"/>
      <c r="D697" s="254"/>
      <c r="E697" s="310"/>
      <c r="F697" s="311"/>
      <c r="G697" s="254"/>
      <c r="H697" s="254"/>
      <c r="I697" s="254"/>
      <c r="J697" s="254"/>
      <c r="K697" s="254"/>
      <c r="L697" s="254"/>
      <c r="M697" s="254"/>
      <c r="N697" s="254"/>
      <c r="O697" s="254"/>
      <c r="P697" s="312"/>
      <c r="Q697" s="313"/>
      <c r="R697" s="312"/>
      <c r="S697" s="313"/>
      <c r="T697" s="314"/>
      <c r="U697" s="314"/>
      <c r="V697" s="312"/>
      <c r="W697" s="254"/>
    </row>
    <row r="698" spans="1:23" hidden="1">
      <c r="A698" s="254"/>
      <c r="B698" s="254"/>
      <c r="C698" s="309"/>
      <c r="D698" s="254"/>
      <c r="E698" s="310"/>
      <c r="F698" s="311"/>
      <c r="G698" s="254"/>
      <c r="H698" s="254"/>
      <c r="I698" s="254"/>
      <c r="J698" s="254"/>
      <c r="K698" s="254"/>
      <c r="L698" s="254"/>
      <c r="M698" s="254"/>
      <c r="N698" s="254"/>
      <c r="O698" s="254"/>
      <c r="P698" s="312"/>
      <c r="Q698" s="313"/>
      <c r="R698" s="312"/>
      <c r="S698" s="313"/>
      <c r="T698" s="314"/>
      <c r="U698" s="314"/>
      <c r="V698" s="312"/>
      <c r="W698" s="254"/>
    </row>
    <row r="699" spans="1:23" hidden="1">
      <c r="A699" s="254"/>
      <c r="B699" s="254"/>
      <c r="C699" s="309"/>
      <c r="D699" s="254"/>
      <c r="E699" s="310"/>
      <c r="F699" s="311"/>
      <c r="G699" s="254"/>
      <c r="H699" s="254"/>
      <c r="I699" s="254"/>
      <c r="J699" s="254"/>
      <c r="K699" s="254"/>
      <c r="L699" s="254"/>
      <c r="M699" s="254"/>
      <c r="N699" s="254"/>
      <c r="O699" s="254"/>
      <c r="P699" s="312"/>
      <c r="Q699" s="313"/>
      <c r="R699" s="312"/>
      <c r="S699" s="313"/>
      <c r="T699" s="314"/>
      <c r="U699" s="314"/>
      <c r="V699" s="312"/>
      <c r="W699" s="254"/>
    </row>
    <row r="700" spans="1:23" hidden="1">
      <c r="A700" s="254"/>
      <c r="B700" s="254"/>
      <c r="C700" s="309"/>
      <c r="D700" s="254"/>
      <c r="E700" s="310"/>
      <c r="F700" s="311"/>
      <c r="G700" s="254"/>
      <c r="H700" s="254"/>
      <c r="I700" s="254"/>
      <c r="J700" s="254"/>
      <c r="K700" s="254"/>
      <c r="L700" s="254"/>
      <c r="M700" s="254"/>
      <c r="N700" s="254"/>
      <c r="O700" s="254"/>
      <c r="P700" s="312"/>
      <c r="Q700" s="313"/>
      <c r="R700" s="312"/>
      <c r="S700" s="313"/>
      <c r="T700" s="314"/>
      <c r="U700" s="314"/>
      <c r="V700" s="312"/>
      <c r="W700" s="254"/>
    </row>
    <row r="701" spans="1:23" hidden="1">
      <c r="A701" s="254"/>
      <c r="B701" s="254"/>
      <c r="C701" s="309"/>
      <c r="D701" s="254"/>
      <c r="E701" s="310"/>
      <c r="F701" s="311"/>
      <c r="G701" s="254"/>
      <c r="H701" s="254"/>
      <c r="I701" s="254"/>
      <c r="J701" s="254"/>
      <c r="K701" s="254"/>
      <c r="L701" s="254"/>
      <c r="M701" s="254"/>
      <c r="N701" s="254"/>
      <c r="O701" s="254"/>
      <c r="P701" s="312"/>
      <c r="Q701" s="313"/>
      <c r="R701" s="312"/>
      <c r="S701" s="313"/>
      <c r="T701" s="314"/>
      <c r="U701" s="314"/>
      <c r="V701" s="312"/>
      <c r="W701" s="254"/>
    </row>
    <row r="702" spans="1:23" hidden="1">
      <c r="A702" s="254"/>
      <c r="B702" s="254"/>
      <c r="C702" s="309"/>
      <c r="D702" s="254"/>
      <c r="E702" s="310"/>
      <c r="F702" s="311"/>
      <c r="G702" s="254"/>
      <c r="H702" s="254"/>
      <c r="I702" s="254"/>
      <c r="J702" s="254"/>
      <c r="K702" s="254"/>
      <c r="L702" s="254"/>
      <c r="M702" s="254"/>
      <c r="N702" s="254"/>
      <c r="O702" s="254"/>
      <c r="P702" s="312"/>
      <c r="Q702" s="313"/>
      <c r="R702" s="312"/>
      <c r="S702" s="313"/>
      <c r="T702" s="314"/>
      <c r="U702" s="314"/>
      <c r="V702" s="312"/>
      <c r="W702" s="254"/>
    </row>
    <row r="703" spans="1:23" hidden="1">
      <c r="A703" s="254"/>
      <c r="B703" s="254"/>
      <c r="C703" s="309"/>
      <c r="D703" s="254"/>
      <c r="E703" s="310"/>
      <c r="F703" s="311"/>
      <c r="G703" s="254"/>
      <c r="H703" s="254"/>
      <c r="I703" s="254"/>
      <c r="J703" s="254"/>
      <c r="K703" s="254"/>
      <c r="L703" s="254"/>
      <c r="M703" s="254"/>
      <c r="N703" s="254"/>
      <c r="O703" s="254"/>
      <c r="P703" s="312"/>
      <c r="Q703" s="313"/>
      <c r="R703" s="312"/>
      <c r="S703" s="313"/>
      <c r="T703" s="314"/>
      <c r="U703" s="314"/>
      <c r="V703" s="312"/>
      <c r="W703" s="254"/>
    </row>
    <row r="704" spans="1:23" hidden="1">
      <c r="A704" s="254"/>
      <c r="B704" s="254"/>
      <c r="C704" s="309"/>
      <c r="D704" s="254"/>
      <c r="E704" s="310"/>
      <c r="F704" s="311"/>
      <c r="G704" s="254"/>
      <c r="H704" s="254"/>
      <c r="I704" s="254"/>
      <c r="J704" s="254"/>
      <c r="K704" s="254"/>
      <c r="L704" s="254"/>
      <c r="M704" s="254"/>
      <c r="N704" s="254"/>
      <c r="O704" s="254"/>
      <c r="P704" s="312"/>
      <c r="Q704" s="313"/>
      <c r="R704" s="312"/>
      <c r="S704" s="313"/>
      <c r="T704" s="314"/>
      <c r="U704" s="314"/>
      <c r="V704" s="312"/>
      <c r="W704" s="254"/>
    </row>
    <row r="705" spans="1:23" hidden="1">
      <c r="A705" s="254"/>
      <c r="B705" s="254"/>
      <c r="C705" s="309"/>
      <c r="D705" s="254"/>
      <c r="E705" s="310"/>
      <c r="F705" s="311"/>
      <c r="G705" s="254"/>
      <c r="H705" s="254"/>
      <c r="I705" s="254"/>
      <c r="J705" s="254"/>
      <c r="K705" s="254"/>
      <c r="L705" s="254"/>
      <c r="M705" s="254"/>
      <c r="N705" s="254"/>
      <c r="O705" s="254"/>
      <c r="P705" s="312"/>
      <c r="Q705" s="313"/>
      <c r="R705" s="312"/>
      <c r="S705" s="313"/>
      <c r="T705" s="314"/>
      <c r="U705" s="314"/>
      <c r="V705" s="312"/>
      <c r="W705" s="254"/>
    </row>
    <row r="706" spans="1:23" hidden="1">
      <c r="A706" s="254"/>
      <c r="B706" s="254"/>
      <c r="C706" s="309"/>
      <c r="D706" s="254"/>
      <c r="E706" s="310"/>
      <c r="F706" s="311"/>
      <c r="G706" s="254"/>
      <c r="H706" s="254"/>
      <c r="I706" s="254"/>
      <c r="J706" s="254"/>
      <c r="K706" s="254"/>
      <c r="L706" s="254"/>
      <c r="M706" s="254"/>
      <c r="N706" s="254"/>
      <c r="O706" s="254"/>
      <c r="P706" s="312"/>
      <c r="Q706" s="313"/>
      <c r="R706" s="312"/>
      <c r="S706" s="313"/>
      <c r="T706" s="314"/>
      <c r="U706" s="314"/>
      <c r="V706" s="312"/>
      <c r="W706" s="254"/>
    </row>
    <row r="707" spans="1:23" hidden="1">
      <c r="A707" s="254"/>
      <c r="B707" s="254"/>
      <c r="C707" s="309"/>
      <c r="D707" s="254"/>
      <c r="E707" s="310"/>
      <c r="F707" s="311"/>
      <c r="G707" s="254"/>
      <c r="H707" s="254"/>
      <c r="I707" s="254"/>
      <c r="J707" s="254"/>
      <c r="K707" s="254"/>
      <c r="L707" s="254"/>
      <c r="M707" s="254"/>
      <c r="N707" s="254"/>
      <c r="O707" s="254"/>
      <c r="P707" s="312"/>
      <c r="Q707" s="313"/>
      <c r="R707" s="312"/>
      <c r="S707" s="313"/>
      <c r="T707" s="314"/>
      <c r="U707" s="314"/>
      <c r="V707" s="312"/>
      <c r="W707" s="254"/>
    </row>
    <row r="708" spans="1:23" hidden="1">
      <c r="A708" s="254"/>
      <c r="B708" s="254"/>
      <c r="C708" s="309"/>
      <c r="D708" s="254"/>
      <c r="E708" s="310"/>
      <c r="F708" s="311"/>
      <c r="G708" s="254"/>
      <c r="H708" s="254"/>
      <c r="I708" s="254"/>
      <c r="J708" s="254"/>
      <c r="K708" s="254"/>
      <c r="L708" s="254"/>
      <c r="M708" s="254"/>
      <c r="N708" s="254"/>
      <c r="O708" s="254"/>
      <c r="P708" s="312"/>
      <c r="Q708" s="313"/>
      <c r="R708" s="312"/>
      <c r="S708" s="313"/>
      <c r="T708" s="314"/>
      <c r="U708" s="314"/>
      <c r="V708" s="312"/>
      <c r="W708" s="254"/>
    </row>
    <row r="709" spans="1:23" hidden="1">
      <c r="A709" s="254"/>
      <c r="B709" s="254"/>
      <c r="C709" s="309"/>
      <c r="D709" s="254"/>
      <c r="E709" s="310"/>
      <c r="F709" s="311"/>
      <c r="G709" s="254"/>
      <c r="H709" s="254"/>
      <c r="I709" s="254"/>
      <c r="J709" s="254"/>
      <c r="K709" s="254"/>
      <c r="L709" s="254"/>
      <c r="M709" s="254"/>
      <c r="N709" s="254"/>
      <c r="O709" s="254"/>
      <c r="P709" s="312"/>
      <c r="Q709" s="313"/>
      <c r="R709" s="312"/>
      <c r="S709" s="313"/>
      <c r="T709" s="314"/>
      <c r="U709" s="314"/>
      <c r="V709" s="312"/>
      <c r="W709" s="254"/>
    </row>
    <row r="710" spans="1:23" hidden="1">
      <c r="A710" s="254"/>
      <c r="B710" s="254"/>
      <c r="C710" s="309"/>
      <c r="D710" s="254"/>
      <c r="E710" s="310"/>
      <c r="F710" s="311"/>
      <c r="G710" s="254"/>
      <c r="H710" s="254"/>
      <c r="I710" s="254"/>
      <c r="J710" s="254"/>
      <c r="K710" s="254"/>
      <c r="L710" s="254"/>
      <c r="M710" s="254"/>
      <c r="N710" s="254"/>
      <c r="O710" s="254"/>
      <c r="P710" s="312"/>
      <c r="Q710" s="313"/>
      <c r="R710" s="312"/>
      <c r="S710" s="313"/>
      <c r="T710" s="314"/>
      <c r="U710" s="314"/>
      <c r="V710" s="312"/>
      <c r="W710" s="254"/>
    </row>
    <row r="711" spans="1:23" hidden="1">
      <c r="A711" s="254"/>
      <c r="B711" s="254"/>
      <c r="C711" s="309"/>
      <c r="D711" s="254"/>
      <c r="E711" s="310"/>
      <c r="F711" s="311"/>
      <c r="G711" s="254"/>
      <c r="H711" s="254"/>
      <c r="I711" s="254"/>
      <c r="J711" s="254"/>
      <c r="K711" s="254"/>
      <c r="L711" s="254"/>
      <c r="M711" s="254"/>
      <c r="N711" s="254"/>
      <c r="O711" s="254"/>
      <c r="P711" s="312"/>
      <c r="Q711" s="313"/>
      <c r="R711" s="312"/>
      <c r="S711" s="313"/>
      <c r="T711" s="314"/>
      <c r="U711" s="314"/>
      <c r="V711" s="312"/>
      <c r="W711" s="254"/>
    </row>
    <row r="712" spans="1:23" hidden="1">
      <c r="A712" s="254"/>
      <c r="B712" s="254"/>
      <c r="C712" s="309"/>
      <c r="D712" s="254"/>
      <c r="E712" s="310"/>
      <c r="F712" s="311"/>
      <c r="G712" s="254"/>
      <c r="H712" s="254"/>
      <c r="I712" s="254"/>
      <c r="J712" s="254"/>
      <c r="K712" s="254"/>
      <c r="L712" s="254"/>
      <c r="M712" s="254"/>
      <c r="N712" s="254"/>
      <c r="O712" s="254"/>
      <c r="P712" s="312"/>
      <c r="Q712" s="313"/>
      <c r="R712" s="312"/>
      <c r="S712" s="313"/>
      <c r="T712" s="314"/>
      <c r="U712" s="314"/>
      <c r="V712" s="312"/>
      <c r="W712" s="254"/>
    </row>
    <row r="713" spans="1:23" hidden="1">
      <c r="A713" s="254"/>
      <c r="B713" s="254"/>
      <c r="C713" s="309"/>
      <c r="D713" s="254"/>
      <c r="E713" s="310"/>
      <c r="F713" s="311"/>
      <c r="G713" s="254"/>
      <c r="H713" s="254"/>
      <c r="I713" s="254"/>
      <c r="J713" s="254"/>
      <c r="K713" s="254"/>
      <c r="L713" s="254"/>
      <c r="M713" s="254"/>
      <c r="N713" s="254"/>
      <c r="O713" s="254"/>
      <c r="P713" s="312"/>
      <c r="Q713" s="313"/>
      <c r="R713" s="312"/>
      <c r="S713" s="313"/>
      <c r="T713" s="314"/>
      <c r="U713" s="314"/>
      <c r="V713" s="312"/>
      <c r="W713" s="254"/>
    </row>
    <row r="714" spans="1:23" hidden="1">
      <c r="A714" s="254"/>
      <c r="B714" s="254"/>
      <c r="C714" s="309"/>
      <c r="D714" s="254"/>
      <c r="E714" s="310"/>
      <c r="F714" s="311"/>
      <c r="G714" s="254"/>
      <c r="H714" s="254"/>
      <c r="I714" s="254"/>
      <c r="J714" s="254"/>
      <c r="K714" s="254"/>
      <c r="L714" s="254"/>
      <c r="M714" s="254"/>
      <c r="N714" s="254"/>
      <c r="O714" s="254"/>
      <c r="P714" s="312"/>
      <c r="Q714" s="313"/>
      <c r="R714" s="312"/>
      <c r="S714" s="313"/>
      <c r="T714" s="314"/>
      <c r="U714" s="314"/>
      <c r="V714" s="312"/>
      <c r="W714" s="254"/>
    </row>
    <row r="715" spans="1:23" hidden="1">
      <c r="A715" s="254"/>
      <c r="B715" s="254"/>
      <c r="C715" s="309"/>
      <c r="D715" s="254"/>
      <c r="E715" s="310"/>
      <c r="F715" s="311"/>
      <c r="G715" s="254"/>
      <c r="H715" s="254"/>
      <c r="I715" s="254"/>
      <c r="J715" s="254"/>
      <c r="K715" s="254"/>
      <c r="L715" s="254"/>
      <c r="M715" s="254"/>
      <c r="N715" s="254"/>
      <c r="O715" s="254"/>
      <c r="P715" s="312"/>
      <c r="Q715" s="313"/>
      <c r="R715" s="312"/>
      <c r="S715" s="313"/>
      <c r="T715" s="314"/>
      <c r="U715" s="314"/>
      <c r="V715" s="312"/>
      <c r="W715" s="254"/>
    </row>
    <row r="716" spans="1:23" hidden="1">
      <c r="A716" s="254"/>
      <c r="B716" s="254"/>
      <c r="C716" s="309"/>
      <c r="D716" s="254"/>
      <c r="E716" s="310"/>
      <c r="F716" s="311"/>
      <c r="G716" s="254"/>
      <c r="H716" s="254"/>
      <c r="I716" s="254"/>
      <c r="J716" s="254"/>
      <c r="K716" s="254"/>
      <c r="L716" s="254"/>
      <c r="M716" s="254"/>
      <c r="N716" s="254"/>
      <c r="O716" s="254"/>
      <c r="P716" s="312"/>
      <c r="Q716" s="313"/>
      <c r="R716" s="312"/>
      <c r="S716" s="313"/>
      <c r="T716" s="314"/>
      <c r="U716" s="314"/>
      <c r="V716" s="312"/>
      <c r="W716" s="254"/>
    </row>
    <row r="717" spans="1:23" hidden="1">
      <c r="A717" s="254"/>
      <c r="B717" s="254"/>
      <c r="C717" s="309"/>
      <c r="D717" s="254"/>
      <c r="E717" s="310"/>
      <c r="F717" s="311"/>
      <c r="G717" s="254"/>
      <c r="H717" s="254"/>
      <c r="I717" s="254"/>
      <c r="J717" s="254"/>
      <c r="K717" s="254"/>
      <c r="L717" s="254"/>
      <c r="M717" s="254"/>
      <c r="N717" s="254"/>
      <c r="O717" s="254"/>
      <c r="P717" s="312"/>
      <c r="Q717" s="313"/>
      <c r="R717" s="312"/>
      <c r="S717" s="313"/>
      <c r="T717" s="314"/>
      <c r="U717" s="314"/>
      <c r="V717" s="312"/>
      <c r="W717" s="254"/>
    </row>
    <row r="718" spans="1:23" hidden="1">
      <c r="A718" s="254"/>
      <c r="B718" s="254"/>
      <c r="C718" s="309"/>
      <c r="D718" s="254"/>
      <c r="E718" s="310"/>
      <c r="F718" s="311"/>
      <c r="G718" s="254"/>
      <c r="H718" s="254"/>
      <c r="I718" s="254"/>
      <c r="J718" s="254"/>
      <c r="K718" s="254"/>
      <c r="L718" s="254"/>
      <c r="M718" s="254"/>
      <c r="N718" s="254"/>
      <c r="O718" s="254"/>
      <c r="P718" s="312"/>
      <c r="Q718" s="313"/>
      <c r="R718" s="312"/>
      <c r="S718" s="313"/>
      <c r="T718" s="314"/>
      <c r="U718" s="314"/>
      <c r="V718" s="312"/>
      <c r="W718" s="254"/>
    </row>
    <row r="719" spans="1:23" hidden="1">
      <c r="A719" s="254"/>
      <c r="B719" s="254"/>
      <c r="C719" s="309"/>
      <c r="D719" s="254"/>
      <c r="E719" s="310"/>
      <c r="F719" s="311"/>
      <c r="G719" s="254"/>
      <c r="H719" s="254"/>
      <c r="I719" s="254"/>
      <c r="J719" s="254"/>
      <c r="K719" s="254"/>
      <c r="L719" s="254"/>
      <c r="M719" s="254"/>
      <c r="N719" s="254"/>
      <c r="O719" s="254"/>
      <c r="P719" s="312"/>
      <c r="Q719" s="313"/>
      <c r="R719" s="312"/>
      <c r="S719" s="313"/>
      <c r="T719" s="314"/>
      <c r="U719" s="314"/>
      <c r="V719" s="312"/>
      <c r="W719" s="254"/>
    </row>
    <row r="720" spans="1:23" hidden="1">
      <c r="A720" s="254"/>
      <c r="B720" s="254"/>
      <c r="C720" s="309"/>
      <c r="D720" s="254"/>
      <c r="E720" s="310"/>
      <c r="F720" s="311"/>
      <c r="G720" s="254"/>
      <c r="H720" s="254"/>
      <c r="I720" s="254"/>
      <c r="J720" s="254"/>
      <c r="K720" s="254"/>
      <c r="L720" s="254"/>
      <c r="M720" s="254"/>
      <c r="N720" s="254"/>
      <c r="O720" s="254"/>
      <c r="P720" s="312"/>
      <c r="Q720" s="313"/>
      <c r="R720" s="312"/>
      <c r="S720" s="313"/>
      <c r="T720" s="314"/>
      <c r="U720" s="314"/>
      <c r="V720" s="312"/>
      <c r="W720" s="254"/>
    </row>
    <row r="721" spans="1:23" hidden="1">
      <c r="A721" s="254"/>
      <c r="B721" s="254"/>
      <c r="C721" s="309"/>
      <c r="D721" s="254"/>
      <c r="E721" s="310"/>
      <c r="F721" s="311"/>
      <c r="G721" s="254"/>
      <c r="H721" s="254"/>
      <c r="I721" s="254"/>
      <c r="J721" s="254"/>
      <c r="K721" s="254"/>
      <c r="L721" s="254"/>
      <c r="M721" s="254"/>
      <c r="N721" s="254"/>
      <c r="O721" s="254"/>
      <c r="P721" s="312"/>
      <c r="Q721" s="313"/>
      <c r="R721" s="312"/>
      <c r="S721" s="313"/>
      <c r="T721" s="314"/>
      <c r="U721" s="314"/>
      <c r="V721" s="312"/>
      <c r="W721" s="254"/>
    </row>
    <row r="722" spans="1:23" hidden="1">
      <c r="A722" s="254"/>
      <c r="B722" s="254"/>
      <c r="C722" s="309"/>
      <c r="D722" s="254"/>
      <c r="E722" s="310"/>
      <c r="F722" s="311"/>
      <c r="G722" s="254"/>
      <c r="H722" s="254"/>
      <c r="I722" s="254"/>
      <c r="J722" s="254"/>
      <c r="K722" s="254"/>
      <c r="L722" s="254"/>
      <c r="M722" s="254"/>
      <c r="N722" s="254"/>
      <c r="O722" s="254"/>
      <c r="P722" s="312"/>
      <c r="Q722" s="313"/>
      <c r="R722" s="312"/>
      <c r="S722" s="313"/>
      <c r="T722" s="314"/>
      <c r="U722" s="314"/>
      <c r="V722" s="312"/>
      <c r="W722" s="254"/>
    </row>
    <row r="723" spans="1:23" hidden="1">
      <c r="A723" s="254"/>
      <c r="B723" s="254"/>
      <c r="C723" s="309"/>
      <c r="D723" s="254"/>
      <c r="E723" s="310"/>
      <c r="F723" s="311"/>
      <c r="G723" s="254"/>
      <c r="H723" s="254"/>
      <c r="I723" s="254"/>
      <c r="J723" s="254"/>
      <c r="K723" s="254"/>
      <c r="L723" s="254"/>
      <c r="M723" s="254"/>
      <c r="N723" s="254"/>
      <c r="O723" s="254"/>
      <c r="P723" s="312"/>
      <c r="Q723" s="313"/>
      <c r="R723" s="312"/>
      <c r="S723" s="313"/>
      <c r="T723" s="314"/>
      <c r="U723" s="314"/>
      <c r="V723" s="312"/>
      <c r="W723" s="254"/>
    </row>
    <row r="724" spans="1:23" hidden="1">
      <c r="A724" s="254"/>
      <c r="B724" s="254"/>
      <c r="C724" s="309"/>
      <c r="D724" s="254"/>
      <c r="E724" s="310"/>
      <c r="F724" s="311"/>
      <c r="G724" s="254"/>
      <c r="H724" s="254"/>
      <c r="I724" s="254"/>
      <c r="J724" s="254"/>
      <c r="K724" s="254"/>
      <c r="L724" s="254"/>
      <c r="M724" s="254"/>
      <c r="N724" s="254"/>
      <c r="O724" s="254"/>
      <c r="P724" s="312"/>
      <c r="Q724" s="313"/>
      <c r="R724" s="312"/>
      <c r="S724" s="313"/>
      <c r="T724" s="314"/>
      <c r="U724" s="314"/>
      <c r="V724" s="312"/>
      <c r="W724" s="254"/>
    </row>
    <row r="725" spans="1:23" hidden="1">
      <c r="A725" s="254"/>
      <c r="B725" s="254"/>
      <c r="C725" s="309"/>
      <c r="D725" s="254"/>
      <c r="E725" s="310"/>
      <c r="F725" s="311"/>
      <c r="G725" s="254"/>
      <c r="H725" s="254"/>
      <c r="I725" s="254"/>
      <c r="J725" s="254"/>
      <c r="K725" s="254"/>
      <c r="L725" s="254"/>
      <c r="M725" s="254"/>
      <c r="N725" s="254"/>
      <c r="O725" s="254"/>
      <c r="P725" s="312"/>
      <c r="Q725" s="313"/>
      <c r="R725" s="312"/>
      <c r="S725" s="313"/>
      <c r="T725" s="314"/>
      <c r="U725" s="314"/>
      <c r="V725" s="312"/>
      <c r="W725" s="254"/>
    </row>
    <row r="726" spans="1:23" hidden="1">
      <c r="A726" s="254"/>
      <c r="B726" s="254"/>
      <c r="C726" s="309"/>
      <c r="D726" s="254"/>
      <c r="E726" s="310"/>
      <c r="F726" s="311"/>
      <c r="G726" s="254"/>
      <c r="H726" s="254"/>
      <c r="I726" s="254"/>
      <c r="J726" s="254"/>
      <c r="K726" s="254"/>
      <c r="L726" s="254"/>
      <c r="M726" s="254"/>
      <c r="N726" s="254"/>
      <c r="O726" s="254"/>
      <c r="P726" s="312"/>
      <c r="Q726" s="313"/>
      <c r="R726" s="312"/>
      <c r="S726" s="313"/>
      <c r="T726" s="314"/>
      <c r="U726" s="314"/>
      <c r="V726" s="312"/>
      <c r="W726" s="254"/>
    </row>
    <row r="727" spans="1:23" hidden="1">
      <c r="A727" s="254"/>
      <c r="B727" s="254"/>
      <c r="C727" s="309"/>
      <c r="D727" s="254"/>
      <c r="E727" s="310"/>
      <c r="F727" s="311"/>
      <c r="G727" s="254"/>
      <c r="H727" s="254"/>
      <c r="I727" s="254"/>
      <c r="J727" s="254"/>
      <c r="K727" s="254"/>
      <c r="L727" s="254"/>
      <c r="M727" s="254"/>
      <c r="N727" s="254"/>
      <c r="O727" s="254"/>
      <c r="P727" s="312"/>
      <c r="Q727" s="313"/>
      <c r="R727" s="312"/>
      <c r="S727" s="313"/>
      <c r="T727" s="314"/>
      <c r="U727" s="314"/>
      <c r="V727" s="312"/>
      <c r="W727" s="254"/>
    </row>
    <row r="728" spans="1:23" hidden="1">
      <c r="A728" s="254"/>
      <c r="B728" s="254"/>
      <c r="C728" s="309"/>
      <c r="D728" s="254"/>
      <c r="E728" s="310"/>
      <c r="F728" s="311"/>
      <c r="G728" s="254"/>
      <c r="H728" s="254"/>
      <c r="I728" s="254"/>
      <c r="J728" s="254"/>
      <c r="K728" s="254"/>
      <c r="L728" s="254"/>
      <c r="M728" s="254"/>
      <c r="N728" s="254"/>
      <c r="O728" s="254"/>
      <c r="P728" s="312"/>
      <c r="Q728" s="313"/>
      <c r="R728" s="312"/>
      <c r="S728" s="313"/>
      <c r="T728" s="314"/>
      <c r="U728" s="314"/>
      <c r="V728" s="312"/>
      <c r="W728" s="254"/>
    </row>
    <row r="729" spans="1:23" hidden="1">
      <c r="A729" s="254"/>
      <c r="B729" s="254"/>
      <c r="C729" s="309"/>
      <c r="D729" s="254"/>
      <c r="E729" s="310"/>
      <c r="F729" s="311"/>
      <c r="G729" s="254"/>
      <c r="H729" s="254"/>
      <c r="I729" s="254"/>
      <c r="J729" s="254"/>
      <c r="K729" s="254"/>
      <c r="L729" s="254"/>
      <c r="M729" s="254"/>
      <c r="N729" s="254"/>
      <c r="O729" s="254"/>
      <c r="P729" s="312"/>
      <c r="Q729" s="313"/>
      <c r="R729" s="312"/>
      <c r="S729" s="313"/>
      <c r="T729" s="314"/>
      <c r="U729" s="314"/>
      <c r="V729" s="312"/>
      <c r="W729" s="254"/>
    </row>
    <row r="730" spans="1:23" hidden="1">
      <c r="A730" s="254"/>
      <c r="B730" s="254"/>
      <c r="C730" s="309"/>
      <c r="D730" s="254"/>
      <c r="E730" s="310"/>
      <c r="F730" s="311"/>
      <c r="G730" s="254"/>
      <c r="H730" s="254"/>
      <c r="I730" s="254"/>
      <c r="J730" s="254"/>
      <c r="K730" s="254"/>
      <c r="L730" s="254"/>
      <c r="M730" s="254"/>
      <c r="N730" s="254"/>
      <c r="O730" s="254"/>
      <c r="P730" s="312"/>
      <c r="Q730" s="313"/>
      <c r="R730" s="312"/>
      <c r="S730" s="313"/>
      <c r="T730" s="314"/>
      <c r="U730" s="314"/>
      <c r="V730" s="312"/>
      <c r="W730" s="254"/>
    </row>
    <row r="731" spans="1:23" hidden="1">
      <c r="A731" s="254"/>
      <c r="B731" s="254"/>
      <c r="C731" s="309"/>
      <c r="D731" s="254"/>
      <c r="E731" s="310"/>
      <c r="F731" s="311"/>
      <c r="G731" s="254"/>
      <c r="H731" s="254"/>
      <c r="I731" s="254"/>
      <c r="J731" s="254"/>
      <c r="K731" s="254"/>
      <c r="L731" s="254"/>
      <c r="M731" s="254"/>
      <c r="N731" s="254"/>
      <c r="O731" s="254"/>
      <c r="P731" s="312"/>
      <c r="Q731" s="313"/>
      <c r="R731" s="312"/>
      <c r="S731" s="313"/>
      <c r="T731" s="314"/>
      <c r="U731" s="314"/>
      <c r="V731" s="312"/>
      <c r="W731" s="254"/>
    </row>
    <row r="732" spans="1:23" hidden="1">
      <c r="A732" s="254"/>
      <c r="B732" s="254"/>
      <c r="C732" s="309"/>
      <c r="D732" s="254"/>
      <c r="E732" s="310"/>
      <c r="F732" s="311"/>
      <c r="G732" s="254"/>
      <c r="H732" s="254"/>
      <c r="I732" s="254"/>
      <c r="J732" s="254"/>
      <c r="K732" s="254"/>
      <c r="L732" s="254"/>
      <c r="M732" s="254"/>
      <c r="N732" s="254"/>
      <c r="O732" s="254"/>
      <c r="P732" s="312"/>
      <c r="Q732" s="313"/>
      <c r="R732" s="312"/>
      <c r="S732" s="313"/>
      <c r="T732" s="314"/>
      <c r="U732" s="314"/>
      <c r="V732" s="312"/>
      <c r="W732" s="254"/>
    </row>
    <row r="733" spans="1:23" hidden="1">
      <c r="A733" s="254"/>
      <c r="B733" s="254"/>
      <c r="C733" s="309"/>
      <c r="D733" s="254"/>
      <c r="E733" s="310"/>
      <c r="F733" s="311"/>
      <c r="G733" s="254"/>
      <c r="H733" s="254"/>
      <c r="I733" s="254"/>
      <c r="J733" s="254"/>
      <c r="K733" s="254"/>
      <c r="L733" s="254"/>
      <c r="M733" s="254"/>
      <c r="N733" s="254"/>
      <c r="O733" s="254"/>
      <c r="P733" s="312"/>
      <c r="Q733" s="313"/>
      <c r="R733" s="312"/>
      <c r="S733" s="313"/>
      <c r="T733" s="314"/>
      <c r="U733" s="314"/>
      <c r="V733" s="312"/>
      <c r="W733" s="254"/>
    </row>
    <row r="734" spans="1:23" hidden="1">
      <c r="A734" s="254"/>
      <c r="B734" s="254"/>
      <c r="C734" s="309"/>
      <c r="D734" s="254"/>
      <c r="E734" s="310"/>
      <c r="F734" s="311"/>
      <c r="G734" s="254"/>
      <c r="H734" s="254"/>
      <c r="I734" s="254"/>
      <c r="J734" s="254"/>
      <c r="K734" s="254"/>
      <c r="L734" s="254"/>
      <c r="M734" s="254"/>
      <c r="N734" s="254"/>
      <c r="O734" s="254"/>
      <c r="P734" s="312"/>
      <c r="Q734" s="313"/>
      <c r="R734" s="312"/>
      <c r="S734" s="313"/>
      <c r="T734" s="314"/>
      <c r="U734" s="314"/>
      <c r="V734" s="312"/>
      <c r="W734" s="254"/>
    </row>
    <row r="735" spans="1:23" hidden="1">
      <c r="A735" s="254"/>
      <c r="B735" s="254"/>
      <c r="C735" s="309"/>
      <c r="D735" s="254"/>
      <c r="E735" s="310"/>
      <c r="F735" s="311"/>
      <c r="G735" s="254"/>
      <c r="H735" s="254"/>
      <c r="I735" s="254"/>
      <c r="J735" s="254"/>
      <c r="K735" s="254"/>
      <c r="L735" s="254"/>
      <c r="M735" s="254"/>
      <c r="N735" s="254"/>
      <c r="O735" s="254"/>
      <c r="P735" s="312"/>
      <c r="Q735" s="313"/>
      <c r="R735" s="312"/>
      <c r="S735" s="313"/>
      <c r="T735" s="314"/>
      <c r="U735" s="314"/>
      <c r="V735" s="312"/>
      <c r="W735" s="254"/>
    </row>
    <row r="736" spans="1:23" hidden="1">
      <c r="A736" s="254"/>
      <c r="B736" s="254"/>
      <c r="C736" s="309"/>
      <c r="D736" s="254"/>
      <c r="E736" s="310"/>
      <c r="F736" s="311"/>
      <c r="G736" s="254"/>
      <c r="H736" s="254"/>
      <c r="I736" s="254"/>
      <c r="J736" s="254"/>
      <c r="K736" s="254"/>
      <c r="L736" s="254"/>
      <c r="M736" s="254"/>
      <c r="N736" s="254"/>
      <c r="O736" s="254"/>
      <c r="P736" s="312"/>
      <c r="Q736" s="313"/>
      <c r="R736" s="312"/>
      <c r="S736" s="313"/>
      <c r="T736" s="314"/>
      <c r="U736" s="314"/>
      <c r="V736" s="312"/>
      <c r="W736" s="254"/>
    </row>
    <row r="737" spans="1:23" hidden="1">
      <c r="A737" s="254"/>
      <c r="B737" s="254"/>
      <c r="C737" s="309"/>
      <c r="D737" s="254"/>
      <c r="E737" s="310"/>
      <c r="F737" s="311"/>
      <c r="G737" s="254"/>
      <c r="H737" s="254"/>
      <c r="I737" s="254"/>
      <c r="J737" s="254"/>
      <c r="K737" s="254"/>
      <c r="L737" s="254"/>
      <c r="M737" s="254"/>
      <c r="N737" s="254"/>
      <c r="O737" s="254"/>
      <c r="P737" s="312"/>
      <c r="Q737" s="313"/>
      <c r="R737" s="312"/>
      <c r="S737" s="313"/>
      <c r="T737" s="314"/>
      <c r="U737" s="314"/>
      <c r="V737" s="312"/>
      <c r="W737" s="254"/>
    </row>
    <row r="738" spans="1:23" hidden="1">
      <c r="A738" s="254"/>
      <c r="B738" s="254"/>
      <c r="C738" s="309"/>
      <c r="D738" s="254"/>
      <c r="E738" s="310"/>
      <c r="F738" s="311"/>
      <c r="G738" s="254"/>
      <c r="H738" s="254"/>
      <c r="I738" s="254"/>
      <c r="J738" s="254"/>
      <c r="K738" s="254"/>
      <c r="L738" s="254"/>
      <c r="M738" s="254"/>
      <c r="N738" s="254"/>
      <c r="O738" s="254"/>
      <c r="P738" s="312"/>
      <c r="Q738" s="313"/>
      <c r="R738" s="312"/>
      <c r="S738" s="313"/>
      <c r="T738" s="314"/>
      <c r="U738" s="314"/>
      <c r="V738" s="312"/>
      <c r="W738" s="254"/>
    </row>
    <row r="739" spans="1:23" hidden="1">
      <c r="A739" s="254"/>
      <c r="B739" s="254"/>
      <c r="C739" s="309"/>
      <c r="D739" s="254"/>
      <c r="E739" s="310"/>
      <c r="F739" s="311"/>
      <c r="G739" s="254"/>
      <c r="H739" s="254"/>
      <c r="I739" s="254"/>
      <c r="J739" s="254"/>
      <c r="K739" s="254"/>
      <c r="L739" s="254"/>
      <c r="M739" s="254"/>
      <c r="N739" s="254"/>
      <c r="O739" s="254"/>
      <c r="P739" s="312"/>
      <c r="Q739" s="313"/>
      <c r="R739" s="312"/>
      <c r="S739" s="313"/>
      <c r="T739" s="314"/>
      <c r="U739" s="314"/>
      <c r="V739" s="312"/>
      <c r="W739" s="254"/>
    </row>
    <row r="740" spans="1:23" hidden="1">
      <c r="A740" s="254"/>
      <c r="B740" s="254"/>
      <c r="C740" s="309"/>
      <c r="D740" s="254"/>
      <c r="E740" s="310"/>
      <c r="F740" s="311"/>
      <c r="G740" s="254"/>
      <c r="H740" s="254"/>
      <c r="I740" s="254"/>
      <c r="J740" s="254"/>
      <c r="K740" s="254"/>
      <c r="L740" s="254"/>
      <c r="M740" s="254"/>
      <c r="N740" s="254"/>
      <c r="O740" s="254"/>
      <c r="P740" s="312"/>
      <c r="Q740" s="313"/>
      <c r="R740" s="312"/>
      <c r="S740" s="313"/>
      <c r="T740" s="314"/>
      <c r="U740" s="314"/>
      <c r="V740" s="312"/>
      <c r="W740" s="254"/>
    </row>
    <row r="741" spans="1:23" hidden="1">
      <c r="A741" s="254"/>
      <c r="B741" s="254"/>
      <c r="C741" s="309"/>
      <c r="D741" s="254"/>
      <c r="E741" s="310"/>
      <c r="F741" s="311"/>
      <c r="G741" s="254"/>
      <c r="H741" s="254"/>
      <c r="I741" s="254"/>
      <c r="J741" s="254"/>
      <c r="K741" s="254"/>
      <c r="L741" s="254"/>
      <c r="M741" s="254"/>
      <c r="N741" s="254"/>
      <c r="O741" s="254"/>
      <c r="P741" s="312"/>
      <c r="Q741" s="313"/>
      <c r="R741" s="312"/>
      <c r="S741" s="313"/>
      <c r="T741" s="314"/>
      <c r="U741" s="314"/>
      <c r="V741" s="312"/>
      <c r="W741" s="254"/>
    </row>
    <row r="742" spans="1:23" hidden="1">
      <c r="A742" s="254"/>
      <c r="B742" s="254"/>
      <c r="C742" s="309"/>
      <c r="D742" s="254"/>
      <c r="E742" s="310"/>
      <c r="F742" s="311"/>
      <c r="G742" s="254"/>
      <c r="H742" s="254"/>
      <c r="I742" s="254"/>
      <c r="J742" s="254"/>
      <c r="K742" s="254"/>
      <c r="L742" s="254"/>
      <c r="M742" s="254"/>
      <c r="N742" s="254"/>
      <c r="O742" s="254"/>
      <c r="P742" s="312"/>
      <c r="Q742" s="313"/>
      <c r="R742" s="312"/>
      <c r="S742" s="313"/>
      <c r="T742" s="314"/>
      <c r="U742" s="314"/>
      <c r="V742" s="312"/>
      <c r="W742" s="254"/>
    </row>
    <row r="743" spans="1:23" hidden="1">
      <c r="A743" s="254"/>
      <c r="B743" s="254"/>
      <c r="C743" s="309"/>
      <c r="D743" s="254"/>
      <c r="E743" s="310"/>
      <c r="F743" s="311"/>
      <c r="G743" s="254"/>
      <c r="H743" s="254"/>
      <c r="I743" s="254"/>
      <c r="J743" s="254"/>
      <c r="K743" s="254"/>
      <c r="L743" s="254"/>
      <c r="M743" s="254"/>
      <c r="N743" s="254"/>
      <c r="O743" s="254"/>
      <c r="P743" s="312"/>
      <c r="Q743" s="313"/>
      <c r="R743" s="312"/>
      <c r="S743" s="313"/>
      <c r="T743" s="314"/>
      <c r="U743" s="314"/>
      <c r="V743" s="312"/>
      <c r="W743" s="254"/>
    </row>
    <row r="744" spans="1:23" hidden="1">
      <c r="A744" s="254"/>
      <c r="B744" s="254"/>
      <c r="C744" s="309"/>
      <c r="D744" s="254"/>
      <c r="E744" s="310"/>
      <c r="F744" s="311"/>
      <c r="G744" s="254"/>
      <c r="H744" s="254"/>
      <c r="I744" s="254"/>
      <c r="J744" s="254"/>
      <c r="K744" s="254"/>
      <c r="L744" s="254"/>
      <c r="M744" s="254"/>
      <c r="N744" s="254"/>
      <c r="O744" s="254"/>
      <c r="P744" s="312"/>
      <c r="Q744" s="313"/>
      <c r="R744" s="312"/>
      <c r="S744" s="313"/>
      <c r="T744" s="314"/>
      <c r="U744" s="314"/>
      <c r="V744" s="312"/>
      <c r="W744" s="254"/>
    </row>
    <row r="745" spans="1:23" hidden="1">
      <c r="A745" s="254"/>
      <c r="B745" s="254"/>
      <c r="C745" s="309"/>
      <c r="D745" s="254"/>
      <c r="E745" s="310"/>
      <c r="F745" s="311"/>
      <c r="G745" s="254"/>
      <c r="H745" s="254"/>
      <c r="I745" s="254"/>
      <c r="J745" s="254"/>
      <c r="K745" s="254"/>
      <c r="L745" s="254"/>
      <c r="M745" s="254"/>
      <c r="N745" s="254"/>
      <c r="O745" s="254"/>
      <c r="P745" s="312"/>
      <c r="Q745" s="313"/>
      <c r="R745" s="312"/>
      <c r="S745" s="313"/>
      <c r="T745" s="314"/>
      <c r="U745" s="314"/>
      <c r="V745" s="312"/>
      <c r="W745" s="254"/>
    </row>
    <row r="746" spans="1:23" hidden="1">
      <c r="A746" s="254"/>
      <c r="B746" s="254"/>
      <c r="C746" s="309"/>
      <c r="D746" s="254"/>
      <c r="E746" s="310"/>
      <c r="F746" s="311"/>
      <c r="G746" s="254"/>
      <c r="H746" s="254"/>
      <c r="I746" s="254"/>
      <c r="J746" s="254"/>
      <c r="K746" s="254"/>
      <c r="L746" s="254"/>
      <c r="M746" s="254"/>
      <c r="N746" s="254"/>
      <c r="O746" s="254"/>
      <c r="P746" s="312"/>
      <c r="Q746" s="313"/>
      <c r="R746" s="312"/>
      <c r="S746" s="313"/>
      <c r="T746" s="314"/>
      <c r="U746" s="314"/>
      <c r="V746" s="312"/>
      <c r="W746" s="254"/>
    </row>
    <row r="747" spans="1:23" hidden="1">
      <c r="A747" s="254"/>
      <c r="B747" s="254"/>
      <c r="C747" s="309"/>
      <c r="D747" s="254"/>
      <c r="E747" s="310"/>
      <c r="F747" s="311"/>
      <c r="G747" s="254"/>
      <c r="H747" s="254"/>
      <c r="I747" s="254"/>
      <c r="J747" s="254"/>
      <c r="K747" s="254"/>
      <c r="L747" s="254"/>
      <c r="M747" s="254"/>
      <c r="N747" s="254"/>
      <c r="O747" s="254"/>
      <c r="P747" s="312"/>
      <c r="Q747" s="313"/>
      <c r="R747" s="312"/>
      <c r="S747" s="313"/>
      <c r="T747" s="314"/>
      <c r="U747" s="314"/>
      <c r="V747" s="312"/>
      <c r="W747" s="254"/>
    </row>
    <row r="748" spans="1:23" hidden="1">
      <c r="A748" s="254"/>
      <c r="B748" s="254"/>
      <c r="C748" s="309"/>
      <c r="D748" s="254"/>
      <c r="E748" s="310"/>
      <c r="F748" s="311"/>
      <c r="G748" s="254"/>
      <c r="H748" s="254"/>
      <c r="I748" s="254"/>
      <c r="J748" s="254"/>
      <c r="K748" s="254"/>
      <c r="L748" s="254"/>
      <c r="M748" s="254"/>
      <c r="N748" s="254"/>
      <c r="O748" s="254"/>
      <c r="P748" s="312"/>
      <c r="Q748" s="313"/>
      <c r="R748" s="312"/>
      <c r="S748" s="313"/>
      <c r="T748" s="314"/>
      <c r="U748" s="314"/>
      <c r="V748" s="312"/>
      <c r="W748" s="254"/>
    </row>
    <row r="749" spans="1:23" hidden="1">
      <c r="A749" s="254"/>
      <c r="B749" s="254"/>
      <c r="C749" s="309"/>
      <c r="D749" s="254"/>
      <c r="E749" s="310"/>
      <c r="F749" s="311"/>
      <c r="G749" s="254"/>
      <c r="H749" s="254"/>
      <c r="I749" s="254"/>
      <c r="J749" s="254"/>
      <c r="K749" s="254"/>
      <c r="L749" s="254"/>
      <c r="M749" s="254"/>
      <c r="N749" s="254"/>
      <c r="O749" s="254"/>
      <c r="P749" s="312"/>
      <c r="Q749" s="313"/>
      <c r="R749" s="312"/>
      <c r="S749" s="313"/>
      <c r="T749" s="314"/>
      <c r="U749" s="314"/>
      <c r="V749" s="312"/>
      <c r="W749" s="254"/>
    </row>
    <row r="750" spans="1:23" hidden="1">
      <c r="A750" s="254"/>
      <c r="B750" s="254"/>
      <c r="C750" s="309"/>
      <c r="D750" s="254"/>
      <c r="E750" s="310"/>
      <c r="F750" s="311"/>
      <c r="G750" s="254"/>
      <c r="H750" s="254"/>
      <c r="I750" s="254"/>
      <c r="J750" s="254"/>
      <c r="K750" s="254"/>
      <c r="L750" s="254"/>
      <c r="M750" s="254"/>
      <c r="N750" s="254"/>
      <c r="O750" s="254"/>
      <c r="P750" s="312"/>
      <c r="Q750" s="313"/>
      <c r="R750" s="312"/>
      <c r="S750" s="313"/>
      <c r="T750" s="314"/>
      <c r="U750" s="314"/>
      <c r="V750" s="312"/>
      <c r="W750" s="254"/>
    </row>
    <row r="751" spans="1:23" hidden="1">
      <c r="A751" s="254"/>
      <c r="B751" s="254"/>
      <c r="C751" s="309"/>
      <c r="D751" s="254"/>
      <c r="E751" s="310"/>
      <c r="F751" s="311"/>
      <c r="G751" s="254"/>
      <c r="H751" s="254"/>
      <c r="I751" s="254"/>
      <c r="J751" s="254"/>
      <c r="K751" s="254"/>
      <c r="L751" s="254"/>
      <c r="M751" s="254"/>
      <c r="N751" s="254"/>
      <c r="O751" s="254"/>
      <c r="P751" s="312"/>
      <c r="Q751" s="313"/>
      <c r="R751" s="312"/>
      <c r="S751" s="313"/>
      <c r="T751" s="314"/>
      <c r="U751" s="314"/>
      <c r="V751" s="312"/>
      <c r="W751" s="254"/>
    </row>
    <row r="752" spans="1:23" hidden="1">
      <c r="A752" s="254"/>
      <c r="B752" s="254"/>
      <c r="C752" s="309"/>
      <c r="D752" s="254"/>
      <c r="E752" s="310"/>
      <c r="F752" s="311"/>
      <c r="G752" s="254"/>
      <c r="H752" s="254"/>
      <c r="I752" s="254"/>
      <c r="J752" s="254"/>
      <c r="K752" s="254"/>
      <c r="L752" s="254"/>
      <c r="M752" s="254"/>
      <c r="N752" s="254"/>
      <c r="O752" s="254"/>
      <c r="P752" s="312"/>
      <c r="Q752" s="313"/>
      <c r="R752" s="312"/>
      <c r="S752" s="313"/>
      <c r="T752" s="314"/>
      <c r="U752" s="314"/>
      <c r="V752" s="312"/>
      <c r="W752" s="254"/>
    </row>
    <row r="753" spans="1:23" hidden="1">
      <c r="A753" s="254"/>
      <c r="B753" s="254"/>
      <c r="C753" s="309"/>
      <c r="D753" s="254"/>
      <c r="E753" s="310"/>
      <c r="F753" s="311"/>
      <c r="G753" s="254"/>
      <c r="H753" s="254"/>
      <c r="I753" s="254"/>
      <c r="J753" s="254"/>
      <c r="K753" s="254"/>
      <c r="L753" s="254"/>
      <c r="M753" s="254"/>
      <c r="N753" s="254"/>
      <c r="O753" s="254"/>
      <c r="P753" s="312"/>
      <c r="Q753" s="313"/>
      <c r="R753" s="312"/>
      <c r="S753" s="313"/>
      <c r="T753" s="314"/>
      <c r="U753" s="314"/>
      <c r="V753" s="312"/>
      <c r="W753" s="254"/>
    </row>
    <row r="754" spans="1:23" hidden="1">
      <c r="A754" s="254"/>
      <c r="B754" s="254"/>
      <c r="C754" s="309"/>
      <c r="D754" s="254"/>
      <c r="E754" s="310"/>
      <c r="F754" s="311"/>
      <c r="G754" s="254"/>
      <c r="H754" s="254"/>
      <c r="I754" s="254"/>
      <c r="J754" s="254"/>
      <c r="K754" s="254"/>
      <c r="L754" s="254"/>
      <c r="M754" s="254"/>
      <c r="N754" s="254"/>
      <c r="O754" s="254"/>
      <c r="P754" s="312"/>
      <c r="Q754" s="313"/>
      <c r="R754" s="312"/>
      <c r="S754" s="313"/>
      <c r="T754" s="314"/>
      <c r="U754" s="314"/>
      <c r="V754" s="312"/>
      <c r="W754" s="254"/>
    </row>
    <row r="755" spans="1:23" hidden="1">
      <c r="A755" s="254"/>
      <c r="B755" s="254"/>
      <c r="C755" s="309"/>
      <c r="D755" s="254"/>
      <c r="E755" s="310"/>
      <c r="F755" s="311"/>
      <c r="G755" s="254"/>
      <c r="H755" s="254"/>
      <c r="I755" s="254"/>
      <c r="J755" s="254"/>
      <c r="K755" s="254"/>
      <c r="L755" s="254"/>
      <c r="M755" s="254"/>
      <c r="N755" s="254"/>
      <c r="O755" s="254"/>
      <c r="P755" s="312"/>
      <c r="Q755" s="313"/>
      <c r="R755" s="312"/>
      <c r="S755" s="313"/>
      <c r="T755" s="314"/>
      <c r="U755" s="314"/>
      <c r="V755" s="312"/>
      <c r="W755" s="254"/>
    </row>
    <row r="756" spans="1:23" hidden="1">
      <c r="A756" s="254"/>
      <c r="B756" s="254"/>
      <c r="C756" s="309"/>
      <c r="D756" s="254"/>
      <c r="E756" s="310"/>
      <c r="F756" s="311"/>
      <c r="G756" s="254"/>
      <c r="H756" s="254"/>
      <c r="I756" s="254"/>
      <c r="J756" s="254"/>
      <c r="K756" s="254"/>
      <c r="L756" s="254"/>
      <c r="M756" s="254"/>
      <c r="N756" s="254"/>
      <c r="O756" s="254"/>
      <c r="P756" s="312"/>
      <c r="Q756" s="313"/>
      <c r="R756" s="312"/>
      <c r="S756" s="313"/>
      <c r="T756" s="314"/>
      <c r="U756" s="314"/>
      <c r="V756" s="312"/>
      <c r="W756" s="254"/>
    </row>
    <row r="757" spans="1:23" hidden="1">
      <c r="A757" s="254"/>
      <c r="B757" s="254"/>
      <c r="C757" s="309"/>
      <c r="D757" s="254"/>
      <c r="E757" s="310"/>
      <c r="F757" s="311"/>
      <c r="G757" s="254"/>
      <c r="H757" s="254"/>
      <c r="I757" s="254"/>
      <c r="J757" s="254"/>
      <c r="K757" s="254"/>
      <c r="L757" s="254"/>
      <c r="M757" s="254"/>
      <c r="N757" s="254"/>
      <c r="O757" s="254"/>
      <c r="P757" s="312"/>
      <c r="Q757" s="313"/>
      <c r="R757" s="312"/>
      <c r="S757" s="313"/>
      <c r="T757" s="314"/>
      <c r="U757" s="314"/>
      <c r="V757" s="312"/>
      <c r="W757" s="254"/>
    </row>
    <row r="758" spans="1:23" hidden="1">
      <c r="A758" s="254"/>
      <c r="B758" s="254"/>
      <c r="C758" s="309"/>
      <c r="D758" s="254"/>
      <c r="E758" s="310"/>
      <c r="F758" s="311"/>
      <c r="G758" s="254"/>
      <c r="H758" s="254"/>
      <c r="I758" s="254"/>
      <c r="J758" s="254"/>
      <c r="K758" s="254"/>
      <c r="L758" s="254"/>
      <c r="M758" s="254"/>
      <c r="N758" s="254"/>
      <c r="O758" s="254"/>
      <c r="P758" s="312"/>
      <c r="Q758" s="313"/>
      <c r="R758" s="312"/>
      <c r="S758" s="313"/>
      <c r="T758" s="314"/>
      <c r="U758" s="314"/>
      <c r="V758" s="312"/>
      <c r="W758" s="254"/>
    </row>
    <row r="759" spans="1:23" hidden="1">
      <c r="A759" s="254"/>
      <c r="B759" s="254"/>
      <c r="C759" s="309"/>
      <c r="D759" s="254"/>
      <c r="E759" s="310"/>
      <c r="F759" s="311"/>
      <c r="G759" s="254"/>
      <c r="H759" s="254"/>
      <c r="I759" s="254"/>
      <c r="J759" s="254"/>
      <c r="K759" s="254"/>
      <c r="L759" s="254"/>
      <c r="M759" s="254"/>
      <c r="N759" s="254"/>
      <c r="O759" s="254"/>
      <c r="P759" s="312"/>
      <c r="Q759" s="313"/>
      <c r="R759" s="312"/>
      <c r="S759" s="313"/>
      <c r="T759" s="314"/>
      <c r="U759" s="314"/>
      <c r="V759" s="312"/>
      <c r="W759" s="254"/>
    </row>
    <row r="760" spans="1:23" hidden="1">
      <c r="A760" s="254"/>
      <c r="B760" s="254"/>
      <c r="C760" s="309"/>
      <c r="D760" s="254"/>
      <c r="E760" s="310"/>
      <c r="F760" s="311"/>
      <c r="G760" s="254"/>
      <c r="H760" s="254"/>
      <c r="I760" s="254"/>
      <c r="J760" s="254"/>
      <c r="K760" s="254"/>
      <c r="L760" s="254"/>
      <c r="M760" s="254"/>
      <c r="N760" s="254"/>
      <c r="O760" s="254"/>
      <c r="P760" s="312"/>
      <c r="Q760" s="313"/>
      <c r="R760" s="312"/>
      <c r="S760" s="313"/>
      <c r="T760" s="314"/>
      <c r="U760" s="314"/>
      <c r="V760" s="312"/>
      <c r="W760" s="254"/>
    </row>
    <row r="761" spans="1:23" hidden="1">
      <c r="A761" s="254"/>
      <c r="B761" s="254"/>
      <c r="C761" s="309"/>
      <c r="D761" s="254"/>
      <c r="E761" s="310"/>
      <c r="F761" s="311"/>
      <c r="G761" s="254"/>
      <c r="H761" s="254"/>
      <c r="I761" s="254"/>
      <c r="J761" s="254"/>
      <c r="K761" s="254"/>
      <c r="L761" s="254"/>
      <c r="M761" s="254"/>
      <c r="N761" s="254"/>
      <c r="O761" s="254"/>
      <c r="P761" s="312"/>
      <c r="Q761" s="313"/>
      <c r="R761" s="312"/>
      <c r="S761" s="313"/>
      <c r="T761" s="314"/>
      <c r="U761" s="314"/>
      <c r="V761" s="312"/>
      <c r="W761" s="254"/>
    </row>
    <row r="762" spans="1:23" hidden="1">
      <c r="A762" s="254"/>
      <c r="B762" s="254"/>
      <c r="C762" s="309"/>
      <c r="D762" s="254"/>
      <c r="E762" s="310"/>
      <c r="F762" s="311"/>
      <c r="G762" s="254"/>
      <c r="H762" s="254"/>
      <c r="I762" s="254"/>
      <c r="J762" s="254"/>
      <c r="K762" s="254"/>
      <c r="L762" s="254"/>
      <c r="M762" s="254"/>
      <c r="N762" s="254"/>
      <c r="O762" s="254"/>
      <c r="P762" s="312"/>
      <c r="Q762" s="313"/>
      <c r="R762" s="312"/>
      <c r="S762" s="313"/>
      <c r="T762" s="314"/>
      <c r="U762" s="314"/>
      <c r="V762" s="312"/>
      <c r="W762" s="254"/>
    </row>
    <row r="763" spans="1:23" hidden="1">
      <c r="A763" s="254"/>
      <c r="B763" s="254"/>
      <c r="C763" s="309"/>
      <c r="D763" s="254"/>
      <c r="E763" s="310"/>
      <c r="F763" s="311"/>
      <c r="G763" s="254"/>
      <c r="H763" s="254"/>
      <c r="I763" s="254"/>
      <c r="J763" s="254"/>
      <c r="K763" s="254"/>
      <c r="L763" s="254"/>
      <c r="M763" s="254"/>
      <c r="N763" s="254"/>
      <c r="O763" s="254"/>
      <c r="P763" s="312"/>
      <c r="Q763" s="313"/>
      <c r="R763" s="312"/>
      <c r="S763" s="313"/>
      <c r="T763" s="314"/>
      <c r="U763" s="314"/>
      <c r="V763" s="312"/>
      <c r="W763" s="254"/>
    </row>
    <row r="764" spans="1:23" hidden="1">
      <c r="A764" s="254"/>
      <c r="B764" s="254"/>
      <c r="C764" s="309"/>
      <c r="D764" s="254"/>
      <c r="E764" s="310"/>
      <c r="F764" s="311"/>
      <c r="G764" s="254"/>
      <c r="H764" s="254"/>
      <c r="I764" s="254"/>
      <c r="J764" s="254"/>
      <c r="K764" s="254"/>
      <c r="L764" s="254"/>
      <c r="M764" s="254"/>
      <c r="N764" s="254"/>
      <c r="O764" s="254"/>
      <c r="P764" s="312"/>
      <c r="Q764" s="313"/>
      <c r="R764" s="312"/>
      <c r="S764" s="313"/>
      <c r="T764" s="314"/>
      <c r="U764" s="314"/>
      <c r="V764" s="312"/>
      <c r="W764" s="254"/>
    </row>
    <row r="765" spans="1:23" hidden="1">
      <c r="A765" s="254"/>
      <c r="B765" s="254"/>
      <c r="C765" s="309"/>
      <c r="D765" s="254"/>
      <c r="E765" s="310"/>
      <c r="F765" s="311"/>
      <c r="G765" s="254"/>
      <c r="H765" s="254"/>
      <c r="I765" s="254"/>
      <c r="J765" s="254"/>
      <c r="K765" s="254"/>
      <c r="L765" s="254"/>
      <c r="M765" s="254"/>
      <c r="N765" s="254"/>
      <c r="O765" s="254"/>
      <c r="P765" s="312"/>
      <c r="Q765" s="313"/>
      <c r="R765" s="312"/>
      <c r="S765" s="313"/>
      <c r="T765" s="314"/>
      <c r="U765" s="314"/>
      <c r="V765" s="312"/>
      <c r="W765" s="254"/>
    </row>
    <row r="766" spans="1:23" hidden="1">
      <c r="A766" s="254"/>
      <c r="B766" s="254"/>
      <c r="C766" s="309"/>
      <c r="D766" s="254"/>
      <c r="E766" s="310"/>
      <c r="F766" s="311"/>
      <c r="G766" s="254"/>
      <c r="H766" s="254"/>
      <c r="I766" s="254"/>
      <c r="J766" s="254"/>
      <c r="K766" s="254"/>
      <c r="L766" s="254"/>
      <c r="M766" s="254"/>
      <c r="N766" s="254"/>
      <c r="O766" s="254"/>
      <c r="P766" s="312"/>
      <c r="Q766" s="313"/>
      <c r="R766" s="312"/>
      <c r="S766" s="313"/>
      <c r="T766" s="314"/>
      <c r="U766" s="314"/>
      <c r="V766" s="312"/>
      <c r="W766" s="254"/>
    </row>
    <row r="767" spans="1:23" hidden="1">
      <c r="A767" s="254"/>
      <c r="B767" s="254"/>
      <c r="C767" s="309"/>
      <c r="D767" s="254"/>
      <c r="E767" s="310"/>
      <c r="F767" s="311"/>
      <c r="G767" s="254"/>
      <c r="H767" s="254"/>
      <c r="I767" s="254"/>
      <c r="J767" s="254"/>
      <c r="K767" s="254"/>
      <c r="L767" s="254"/>
      <c r="M767" s="254"/>
      <c r="N767" s="254"/>
      <c r="O767" s="254"/>
      <c r="P767" s="312"/>
      <c r="Q767" s="313"/>
      <c r="R767" s="312"/>
      <c r="S767" s="313"/>
      <c r="T767" s="314"/>
      <c r="U767" s="314"/>
      <c r="V767" s="312"/>
      <c r="W767" s="254"/>
    </row>
    <row r="768" spans="1:23" hidden="1">
      <c r="A768" s="254"/>
      <c r="B768" s="254"/>
      <c r="C768" s="309"/>
      <c r="D768" s="254"/>
      <c r="E768" s="310"/>
      <c r="F768" s="311"/>
      <c r="G768" s="254"/>
      <c r="H768" s="254"/>
      <c r="I768" s="254"/>
      <c r="J768" s="254"/>
      <c r="K768" s="254"/>
      <c r="L768" s="254"/>
      <c r="M768" s="254"/>
      <c r="N768" s="254"/>
      <c r="O768" s="254"/>
      <c r="P768" s="312"/>
      <c r="Q768" s="313"/>
      <c r="R768" s="312"/>
      <c r="S768" s="313"/>
      <c r="T768" s="314"/>
      <c r="U768" s="314"/>
      <c r="V768" s="312"/>
      <c r="W768" s="254"/>
    </row>
    <row r="769" spans="1:23" hidden="1">
      <c r="A769" s="254"/>
      <c r="B769" s="254"/>
      <c r="C769" s="309"/>
      <c r="D769" s="254"/>
      <c r="E769" s="310"/>
      <c r="F769" s="311"/>
      <c r="G769" s="254"/>
      <c r="H769" s="254"/>
      <c r="I769" s="254"/>
      <c r="J769" s="254"/>
      <c r="K769" s="254"/>
      <c r="L769" s="254"/>
      <c r="M769" s="254"/>
      <c r="N769" s="254"/>
      <c r="O769" s="254"/>
      <c r="P769" s="312"/>
      <c r="Q769" s="313"/>
      <c r="R769" s="312"/>
      <c r="S769" s="313"/>
      <c r="T769" s="314"/>
      <c r="U769" s="314"/>
      <c r="V769" s="312"/>
      <c r="W769" s="254"/>
    </row>
    <row r="770" spans="1:23" hidden="1">
      <c r="A770" s="254"/>
      <c r="B770" s="254"/>
      <c r="C770" s="309"/>
      <c r="D770" s="254"/>
      <c r="E770" s="310"/>
      <c r="F770" s="311"/>
      <c r="G770" s="254"/>
      <c r="H770" s="254"/>
      <c r="I770" s="254"/>
      <c r="J770" s="254"/>
      <c r="K770" s="254"/>
      <c r="L770" s="254"/>
      <c r="M770" s="254"/>
      <c r="N770" s="254"/>
      <c r="O770" s="254"/>
      <c r="P770" s="312"/>
      <c r="Q770" s="313"/>
      <c r="R770" s="312"/>
      <c r="S770" s="313"/>
      <c r="T770" s="314"/>
      <c r="U770" s="314"/>
      <c r="V770" s="312"/>
      <c r="W770" s="254"/>
    </row>
    <row r="771" spans="1:23" hidden="1">
      <c r="A771" s="254"/>
      <c r="B771" s="254"/>
      <c r="C771" s="309"/>
      <c r="D771" s="254"/>
      <c r="E771" s="310"/>
      <c r="F771" s="311"/>
      <c r="G771" s="254"/>
      <c r="H771" s="254"/>
      <c r="I771" s="254"/>
      <c r="J771" s="254"/>
      <c r="K771" s="254"/>
      <c r="L771" s="254"/>
      <c r="M771" s="254"/>
      <c r="N771" s="254"/>
      <c r="O771" s="254"/>
      <c r="P771" s="312"/>
      <c r="Q771" s="313"/>
      <c r="R771" s="312"/>
      <c r="S771" s="313"/>
      <c r="T771" s="314"/>
      <c r="U771" s="314"/>
      <c r="V771" s="312"/>
      <c r="W771" s="254"/>
    </row>
    <row r="772" spans="1:23" hidden="1">
      <c r="A772" s="254"/>
      <c r="B772" s="254"/>
      <c r="C772" s="309"/>
      <c r="D772" s="254"/>
      <c r="E772" s="310"/>
      <c r="F772" s="311"/>
      <c r="G772" s="254"/>
      <c r="H772" s="254"/>
      <c r="I772" s="254"/>
      <c r="J772" s="254"/>
      <c r="K772" s="254"/>
      <c r="L772" s="254"/>
      <c r="M772" s="254"/>
      <c r="N772" s="254"/>
      <c r="O772" s="254"/>
      <c r="P772" s="312"/>
      <c r="Q772" s="313"/>
      <c r="R772" s="312"/>
      <c r="S772" s="313"/>
      <c r="T772" s="314"/>
      <c r="U772" s="314"/>
      <c r="V772" s="312"/>
      <c r="W772" s="254"/>
    </row>
    <row r="773" spans="1:23" hidden="1">
      <c r="A773" s="254"/>
      <c r="B773" s="254"/>
      <c r="C773" s="309"/>
      <c r="D773" s="254"/>
      <c r="E773" s="310"/>
      <c r="F773" s="311"/>
      <c r="G773" s="254"/>
      <c r="H773" s="254"/>
      <c r="I773" s="254"/>
      <c r="J773" s="254"/>
      <c r="K773" s="254"/>
      <c r="L773" s="254"/>
      <c r="M773" s="254"/>
      <c r="N773" s="254"/>
      <c r="O773" s="254"/>
      <c r="P773" s="312"/>
      <c r="Q773" s="313"/>
      <c r="R773" s="312"/>
      <c r="S773" s="313"/>
      <c r="T773" s="314"/>
      <c r="U773" s="314"/>
      <c r="V773" s="312"/>
      <c r="W773" s="254"/>
    </row>
    <row r="774" spans="1:23" hidden="1">
      <c r="A774" s="254"/>
      <c r="B774" s="254"/>
      <c r="C774" s="309"/>
      <c r="D774" s="254"/>
      <c r="E774" s="310"/>
      <c r="F774" s="311"/>
      <c r="G774" s="254"/>
      <c r="H774" s="254"/>
      <c r="I774" s="254"/>
      <c r="J774" s="254"/>
      <c r="K774" s="254"/>
      <c r="L774" s="254"/>
      <c r="M774" s="254"/>
      <c r="N774" s="254"/>
      <c r="O774" s="254"/>
      <c r="P774" s="312"/>
      <c r="Q774" s="313"/>
      <c r="R774" s="312"/>
      <c r="S774" s="313"/>
      <c r="T774" s="314"/>
      <c r="U774" s="314"/>
      <c r="V774" s="312"/>
      <c r="W774" s="254"/>
    </row>
    <row r="775" spans="1:23" hidden="1">
      <c r="A775" s="254"/>
      <c r="B775" s="254"/>
      <c r="C775" s="309"/>
      <c r="D775" s="254"/>
      <c r="E775" s="310"/>
      <c r="F775" s="311"/>
      <c r="G775" s="254"/>
      <c r="H775" s="254"/>
      <c r="I775" s="254"/>
      <c r="J775" s="254"/>
      <c r="K775" s="254"/>
      <c r="L775" s="254"/>
      <c r="M775" s="254"/>
      <c r="N775" s="254"/>
      <c r="O775" s="254"/>
      <c r="P775" s="312"/>
      <c r="Q775" s="313"/>
      <c r="R775" s="312"/>
      <c r="S775" s="313"/>
      <c r="T775" s="314"/>
      <c r="U775" s="314"/>
      <c r="V775" s="312"/>
      <c r="W775" s="254"/>
    </row>
    <row r="776" spans="1:23" hidden="1">
      <c r="A776" s="254"/>
      <c r="B776" s="254"/>
      <c r="C776" s="309"/>
      <c r="D776" s="254"/>
      <c r="E776" s="310"/>
      <c r="F776" s="311"/>
      <c r="G776" s="254"/>
      <c r="H776" s="254"/>
      <c r="I776" s="254"/>
      <c r="J776" s="254"/>
      <c r="K776" s="254"/>
      <c r="L776" s="254"/>
      <c r="M776" s="254"/>
      <c r="N776" s="254"/>
      <c r="O776" s="254"/>
      <c r="P776" s="312"/>
      <c r="Q776" s="313"/>
      <c r="R776" s="312"/>
      <c r="S776" s="313"/>
      <c r="T776" s="314"/>
      <c r="U776" s="314"/>
      <c r="V776" s="312"/>
      <c r="W776" s="254"/>
    </row>
    <row r="777" spans="1:23" hidden="1">
      <c r="A777" s="254"/>
      <c r="B777" s="254"/>
      <c r="C777" s="309"/>
      <c r="D777" s="254"/>
      <c r="E777" s="310"/>
      <c r="F777" s="311"/>
      <c r="G777" s="254"/>
      <c r="H777" s="254"/>
      <c r="I777" s="254"/>
      <c r="J777" s="254"/>
      <c r="K777" s="254"/>
      <c r="L777" s="254"/>
      <c r="M777" s="254"/>
      <c r="N777" s="254"/>
      <c r="O777" s="254"/>
      <c r="P777" s="312"/>
      <c r="Q777" s="313"/>
      <c r="R777" s="312"/>
      <c r="S777" s="313"/>
      <c r="T777" s="314"/>
      <c r="U777" s="314"/>
      <c r="V777" s="312"/>
      <c r="W777" s="254"/>
    </row>
    <row r="778" spans="1:23" hidden="1">
      <c r="A778" s="254"/>
      <c r="B778" s="254"/>
      <c r="C778" s="309"/>
      <c r="D778" s="254"/>
      <c r="E778" s="310"/>
      <c r="F778" s="311"/>
      <c r="G778" s="254"/>
      <c r="H778" s="254"/>
      <c r="I778" s="254"/>
      <c r="J778" s="254"/>
      <c r="K778" s="254"/>
      <c r="L778" s="254"/>
      <c r="M778" s="254"/>
      <c r="N778" s="254"/>
      <c r="O778" s="254"/>
      <c r="P778" s="312"/>
      <c r="Q778" s="313"/>
      <c r="R778" s="312"/>
      <c r="S778" s="313"/>
      <c r="T778" s="314"/>
      <c r="U778" s="314"/>
      <c r="V778" s="312"/>
      <c r="W778" s="254"/>
    </row>
    <row r="779" spans="1:23" hidden="1">
      <c r="A779" s="254"/>
      <c r="B779" s="254"/>
      <c r="C779" s="309"/>
      <c r="D779" s="254"/>
      <c r="E779" s="310"/>
      <c r="F779" s="311"/>
      <c r="G779" s="254"/>
      <c r="H779" s="254"/>
      <c r="I779" s="254"/>
      <c r="J779" s="254"/>
      <c r="K779" s="254"/>
      <c r="L779" s="254"/>
      <c r="M779" s="254"/>
      <c r="N779" s="254"/>
      <c r="O779" s="254"/>
      <c r="P779" s="312"/>
      <c r="Q779" s="313"/>
      <c r="R779" s="312"/>
      <c r="S779" s="313"/>
      <c r="T779" s="314"/>
      <c r="U779" s="314"/>
      <c r="V779" s="312"/>
      <c r="W779" s="254"/>
    </row>
    <row r="780" spans="1:23" hidden="1">
      <c r="A780" s="254"/>
      <c r="B780" s="254"/>
      <c r="C780" s="309"/>
      <c r="D780" s="254"/>
      <c r="E780" s="310"/>
      <c r="F780" s="311"/>
      <c r="G780" s="254"/>
      <c r="H780" s="254"/>
      <c r="I780" s="254"/>
      <c r="J780" s="254"/>
      <c r="K780" s="254"/>
      <c r="L780" s="254"/>
      <c r="M780" s="254"/>
      <c r="N780" s="254"/>
      <c r="O780" s="254"/>
      <c r="P780" s="312"/>
      <c r="Q780" s="313"/>
      <c r="R780" s="312"/>
      <c r="S780" s="313"/>
      <c r="T780" s="314"/>
      <c r="U780" s="314"/>
      <c r="V780" s="312"/>
      <c r="W780" s="254"/>
    </row>
    <row r="781" spans="1:23" hidden="1">
      <c r="A781" s="254"/>
      <c r="B781" s="254"/>
      <c r="C781" s="309"/>
      <c r="D781" s="254"/>
      <c r="E781" s="310"/>
      <c r="F781" s="311"/>
      <c r="G781" s="254"/>
      <c r="H781" s="254"/>
      <c r="I781" s="254"/>
      <c r="J781" s="254"/>
      <c r="K781" s="254"/>
      <c r="L781" s="254"/>
      <c r="M781" s="254"/>
      <c r="N781" s="254"/>
      <c r="O781" s="254"/>
      <c r="P781" s="312"/>
      <c r="Q781" s="313"/>
      <c r="R781" s="312"/>
      <c r="S781" s="313"/>
      <c r="T781" s="314"/>
      <c r="U781" s="314"/>
      <c r="V781" s="312"/>
      <c r="W781" s="254"/>
    </row>
    <row r="782" spans="1:23" hidden="1">
      <c r="A782" s="254"/>
      <c r="B782" s="254"/>
      <c r="C782" s="309"/>
      <c r="D782" s="254"/>
      <c r="E782" s="310"/>
      <c r="F782" s="311"/>
      <c r="G782" s="254"/>
      <c r="H782" s="254"/>
      <c r="I782" s="254"/>
      <c r="J782" s="254"/>
      <c r="K782" s="254"/>
      <c r="L782" s="254"/>
      <c r="M782" s="254"/>
      <c r="N782" s="254"/>
      <c r="O782" s="254"/>
      <c r="P782" s="312"/>
      <c r="Q782" s="313"/>
      <c r="R782" s="312"/>
      <c r="S782" s="313"/>
      <c r="T782" s="314"/>
      <c r="U782" s="314"/>
      <c r="V782" s="312"/>
      <c r="W782" s="254"/>
    </row>
    <row r="783" spans="1:23" hidden="1">
      <c r="A783" s="254"/>
      <c r="B783" s="254"/>
      <c r="C783" s="309"/>
      <c r="D783" s="254"/>
      <c r="E783" s="310"/>
      <c r="F783" s="311"/>
      <c r="G783" s="254"/>
      <c r="H783" s="254"/>
      <c r="I783" s="254"/>
      <c r="J783" s="254"/>
      <c r="K783" s="254"/>
      <c r="L783" s="254"/>
      <c r="M783" s="254"/>
      <c r="N783" s="254"/>
      <c r="O783" s="254"/>
      <c r="P783" s="312"/>
      <c r="Q783" s="313"/>
      <c r="R783" s="312"/>
      <c r="S783" s="313"/>
      <c r="T783" s="314"/>
      <c r="U783" s="314"/>
      <c r="V783" s="312"/>
      <c r="W783" s="254"/>
    </row>
    <row r="784" spans="1:23" hidden="1">
      <c r="A784" s="254"/>
      <c r="B784" s="254"/>
      <c r="C784" s="309"/>
      <c r="D784" s="254"/>
      <c r="E784" s="310"/>
      <c r="F784" s="311"/>
      <c r="G784" s="254"/>
      <c r="H784" s="254"/>
      <c r="I784" s="254"/>
      <c r="J784" s="254"/>
      <c r="K784" s="254"/>
      <c r="L784" s="254"/>
      <c r="M784" s="254"/>
      <c r="N784" s="254"/>
      <c r="O784" s="254"/>
      <c r="P784" s="312"/>
      <c r="Q784" s="313"/>
      <c r="R784" s="312"/>
      <c r="S784" s="313"/>
      <c r="T784" s="314"/>
      <c r="U784" s="314"/>
      <c r="V784" s="312"/>
      <c r="W784" s="254"/>
    </row>
    <row r="785" spans="1:23" hidden="1">
      <c r="A785" s="254"/>
      <c r="B785" s="254"/>
      <c r="C785" s="309"/>
      <c r="D785" s="254"/>
      <c r="E785" s="310"/>
      <c r="F785" s="311"/>
      <c r="G785" s="254"/>
      <c r="H785" s="254"/>
      <c r="I785" s="254"/>
      <c r="J785" s="254"/>
      <c r="K785" s="254"/>
      <c r="L785" s="254"/>
      <c r="M785" s="254"/>
      <c r="N785" s="254"/>
      <c r="O785" s="254"/>
      <c r="P785" s="312"/>
      <c r="Q785" s="313"/>
      <c r="R785" s="312"/>
      <c r="S785" s="313"/>
      <c r="T785" s="314"/>
      <c r="U785" s="314"/>
      <c r="V785" s="312"/>
      <c r="W785" s="254"/>
    </row>
    <row r="786" spans="1:23" hidden="1">
      <c r="A786" s="254"/>
      <c r="B786" s="254"/>
      <c r="C786" s="309"/>
      <c r="D786" s="254"/>
      <c r="E786" s="310"/>
      <c r="F786" s="311"/>
      <c r="G786" s="254"/>
      <c r="H786" s="254"/>
      <c r="I786" s="254"/>
      <c r="J786" s="254"/>
      <c r="K786" s="254"/>
      <c r="L786" s="254"/>
      <c r="M786" s="254"/>
      <c r="N786" s="254"/>
      <c r="O786" s="254"/>
      <c r="P786" s="312"/>
      <c r="Q786" s="313"/>
      <c r="R786" s="312"/>
      <c r="S786" s="313"/>
      <c r="T786" s="314"/>
      <c r="U786" s="314"/>
      <c r="V786" s="312"/>
      <c r="W786" s="254"/>
    </row>
    <row r="787" spans="1:23" hidden="1">
      <c r="A787" s="254"/>
      <c r="B787" s="254"/>
      <c r="C787" s="309"/>
      <c r="D787" s="254"/>
      <c r="E787" s="310"/>
      <c r="F787" s="311"/>
      <c r="G787" s="254"/>
      <c r="H787" s="254"/>
      <c r="I787" s="254"/>
      <c r="J787" s="254"/>
      <c r="K787" s="254"/>
      <c r="L787" s="254"/>
      <c r="M787" s="254"/>
      <c r="N787" s="254"/>
      <c r="O787" s="254"/>
      <c r="P787" s="312"/>
      <c r="Q787" s="313"/>
      <c r="R787" s="312"/>
      <c r="S787" s="313"/>
      <c r="T787" s="314"/>
      <c r="U787" s="314"/>
      <c r="V787" s="312"/>
      <c r="W787" s="254"/>
    </row>
    <row r="788" spans="1:23" hidden="1">
      <c r="A788" s="254"/>
      <c r="B788" s="254"/>
      <c r="C788" s="309"/>
      <c r="D788" s="254"/>
      <c r="E788" s="310"/>
      <c r="F788" s="311"/>
      <c r="G788" s="254"/>
      <c r="H788" s="254"/>
      <c r="I788" s="254"/>
      <c r="J788" s="254"/>
      <c r="K788" s="254"/>
      <c r="L788" s="254"/>
      <c r="M788" s="254"/>
      <c r="N788" s="254"/>
      <c r="O788" s="254"/>
      <c r="P788" s="312"/>
      <c r="Q788" s="313"/>
      <c r="R788" s="312"/>
      <c r="S788" s="313"/>
      <c r="T788" s="314"/>
      <c r="U788" s="314"/>
      <c r="V788" s="312"/>
      <c r="W788" s="254"/>
    </row>
    <row r="789" spans="1:23" hidden="1">
      <c r="A789" s="254"/>
      <c r="B789" s="254"/>
      <c r="C789" s="309"/>
      <c r="D789" s="254"/>
      <c r="E789" s="310"/>
      <c r="F789" s="311"/>
      <c r="G789" s="254"/>
      <c r="H789" s="254"/>
      <c r="I789" s="254"/>
      <c r="J789" s="254"/>
      <c r="K789" s="254"/>
      <c r="L789" s="254"/>
      <c r="M789" s="254"/>
      <c r="N789" s="254"/>
      <c r="O789" s="254"/>
      <c r="P789" s="312"/>
      <c r="Q789" s="313"/>
      <c r="R789" s="312"/>
      <c r="S789" s="313"/>
      <c r="T789" s="314"/>
      <c r="U789" s="314"/>
      <c r="V789" s="312"/>
      <c r="W789" s="254"/>
    </row>
    <row r="790" spans="1:23" hidden="1">
      <c r="A790" s="254"/>
      <c r="B790" s="254"/>
      <c r="C790" s="309"/>
      <c r="D790" s="254"/>
      <c r="E790" s="310"/>
      <c r="F790" s="311"/>
      <c r="G790" s="254"/>
      <c r="H790" s="254"/>
      <c r="I790" s="254"/>
      <c r="J790" s="254"/>
      <c r="K790" s="254"/>
      <c r="L790" s="254"/>
      <c r="M790" s="254"/>
      <c r="N790" s="254"/>
      <c r="O790" s="254"/>
      <c r="P790" s="312"/>
      <c r="Q790" s="313"/>
      <c r="R790" s="312"/>
      <c r="S790" s="313"/>
      <c r="T790" s="314"/>
      <c r="U790" s="314"/>
      <c r="V790" s="312"/>
      <c r="W790" s="254"/>
    </row>
    <row r="791" spans="1:23" hidden="1">
      <c r="A791" s="254"/>
      <c r="B791" s="254"/>
      <c r="C791" s="309"/>
      <c r="D791" s="254"/>
      <c r="E791" s="310"/>
      <c r="F791" s="311"/>
      <c r="G791" s="254"/>
      <c r="H791" s="254"/>
      <c r="I791" s="254"/>
      <c r="J791" s="254"/>
      <c r="K791" s="254"/>
      <c r="L791" s="254"/>
      <c r="M791" s="254"/>
      <c r="N791" s="254"/>
      <c r="O791" s="254"/>
      <c r="P791" s="312"/>
      <c r="Q791" s="313"/>
      <c r="R791" s="312"/>
      <c r="S791" s="313"/>
      <c r="T791" s="314"/>
      <c r="U791" s="314"/>
      <c r="V791" s="312"/>
      <c r="W791" s="254"/>
    </row>
    <row r="792" spans="1:23" hidden="1">
      <c r="A792" s="254"/>
      <c r="B792" s="254"/>
      <c r="C792" s="309"/>
      <c r="D792" s="254"/>
      <c r="E792" s="310"/>
      <c r="F792" s="311"/>
      <c r="G792" s="254"/>
      <c r="H792" s="254"/>
      <c r="I792" s="254"/>
      <c r="J792" s="254"/>
      <c r="K792" s="254"/>
      <c r="L792" s="254"/>
      <c r="M792" s="254"/>
      <c r="N792" s="254"/>
      <c r="O792" s="254"/>
      <c r="P792" s="312"/>
      <c r="Q792" s="313"/>
      <c r="R792" s="312"/>
      <c r="S792" s="313"/>
      <c r="T792" s="314"/>
      <c r="U792" s="314"/>
      <c r="V792" s="312"/>
      <c r="W792" s="254"/>
    </row>
    <row r="793" spans="1:23" hidden="1">
      <c r="A793" s="254"/>
      <c r="B793" s="254"/>
      <c r="C793" s="309"/>
      <c r="D793" s="254"/>
      <c r="E793" s="310"/>
      <c r="F793" s="311"/>
      <c r="G793" s="254"/>
      <c r="H793" s="254"/>
      <c r="I793" s="254"/>
      <c r="J793" s="254"/>
      <c r="K793" s="254"/>
      <c r="L793" s="254"/>
      <c r="M793" s="254"/>
      <c r="N793" s="254"/>
      <c r="O793" s="254"/>
      <c r="P793" s="312"/>
      <c r="Q793" s="313"/>
      <c r="R793" s="312"/>
      <c r="S793" s="313"/>
      <c r="T793" s="314"/>
      <c r="U793" s="314"/>
      <c r="V793" s="312"/>
      <c r="W793" s="254"/>
    </row>
    <row r="794" spans="1:23" hidden="1">
      <c r="A794" s="254"/>
      <c r="B794" s="254"/>
      <c r="C794" s="309"/>
      <c r="D794" s="254"/>
      <c r="E794" s="310"/>
      <c r="F794" s="311"/>
      <c r="G794" s="254"/>
      <c r="H794" s="254"/>
      <c r="I794" s="254"/>
      <c r="J794" s="254"/>
      <c r="K794" s="254"/>
      <c r="L794" s="254"/>
      <c r="M794" s="254"/>
      <c r="N794" s="254"/>
      <c r="O794" s="254"/>
      <c r="P794" s="312"/>
      <c r="Q794" s="313"/>
      <c r="R794" s="312"/>
      <c r="S794" s="313"/>
      <c r="T794" s="314"/>
      <c r="U794" s="314"/>
      <c r="V794" s="312"/>
      <c r="W794" s="254"/>
    </row>
    <row r="795" spans="1:23" hidden="1">
      <c r="A795" s="254"/>
      <c r="B795" s="254"/>
      <c r="C795" s="309"/>
      <c r="D795" s="254"/>
      <c r="E795" s="310"/>
      <c r="F795" s="311"/>
      <c r="G795" s="254"/>
      <c r="H795" s="254"/>
      <c r="I795" s="254"/>
      <c r="J795" s="254"/>
      <c r="K795" s="254"/>
      <c r="L795" s="254"/>
      <c r="M795" s="254"/>
      <c r="N795" s="254"/>
      <c r="O795" s="254"/>
      <c r="P795" s="312"/>
      <c r="Q795" s="313"/>
      <c r="R795" s="312"/>
      <c r="S795" s="313"/>
      <c r="T795" s="314"/>
      <c r="U795" s="314"/>
      <c r="V795" s="312"/>
      <c r="W795" s="254"/>
    </row>
    <row r="796" spans="1:23" hidden="1">
      <c r="A796" s="254"/>
      <c r="B796" s="254"/>
      <c r="C796" s="309"/>
      <c r="D796" s="254"/>
      <c r="E796" s="310"/>
      <c r="F796" s="311"/>
      <c r="G796" s="254"/>
      <c r="H796" s="254"/>
      <c r="I796" s="254"/>
      <c r="J796" s="254"/>
      <c r="K796" s="254"/>
      <c r="L796" s="254"/>
      <c r="M796" s="254"/>
      <c r="N796" s="254"/>
      <c r="O796" s="254"/>
      <c r="P796" s="312"/>
      <c r="Q796" s="313"/>
      <c r="R796" s="312"/>
      <c r="S796" s="313"/>
      <c r="T796" s="314"/>
      <c r="U796" s="314"/>
      <c r="V796" s="312"/>
      <c r="W796" s="254"/>
    </row>
    <row r="797" spans="1:23" hidden="1">
      <c r="A797" s="254"/>
      <c r="B797" s="254"/>
      <c r="C797" s="309"/>
      <c r="D797" s="254"/>
      <c r="E797" s="310"/>
      <c r="F797" s="311"/>
      <c r="G797" s="254"/>
      <c r="H797" s="254"/>
      <c r="I797" s="254"/>
      <c r="J797" s="254"/>
      <c r="K797" s="254"/>
      <c r="L797" s="254"/>
      <c r="M797" s="254"/>
      <c r="N797" s="254"/>
      <c r="O797" s="254"/>
      <c r="P797" s="312"/>
      <c r="Q797" s="313"/>
      <c r="R797" s="312"/>
      <c r="S797" s="313"/>
      <c r="T797" s="314"/>
      <c r="U797" s="314"/>
      <c r="V797" s="312"/>
      <c r="W797" s="254"/>
    </row>
    <row r="798" spans="1:23" hidden="1">
      <c r="A798" s="254"/>
      <c r="B798" s="254"/>
      <c r="C798" s="309"/>
      <c r="D798" s="254"/>
      <c r="E798" s="310"/>
      <c r="F798" s="311"/>
      <c r="G798" s="254"/>
      <c r="H798" s="254"/>
      <c r="I798" s="254"/>
      <c r="J798" s="254"/>
      <c r="K798" s="254"/>
      <c r="L798" s="254"/>
      <c r="M798" s="254"/>
      <c r="N798" s="254"/>
      <c r="O798" s="254"/>
      <c r="P798" s="312"/>
      <c r="Q798" s="313"/>
      <c r="R798" s="312"/>
      <c r="S798" s="313"/>
      <c r="T798" s="314"/>
      <c r="U798" s="314"/>
      <c r="V798" s="312"/>
      <c r="W798" s="254"/>
    </row>
    <row r="799" spans="1:23" hidden="1">
      <c r="A799" s="254"/>
      <c r="B799" s="254"/>
      <c r="C799" s="309"/>
      <c r="D799" s="254"/>
      <c r="E799" s="310"/>
      <c r="F799" s="311"/>
      <c r="G799" s="254"/>
      <c r="H799" s="254"/>
      <c r="I799" s="254"/>
      <c r="J799" s="254"/>
      <c r="K799" s="254"/>
      <c r="L799" s="254"/>
      <c r="M799" s="254"/>
      <c r="N799" s="254"/>
      <c r="O799" s="254"/>
      <c r="P799" s="312"/>
      <c r="Q799" s="313"/>
      <c r="R799" s="312"/>
      <c r="S799" s="313"/>
      <c r="T799" s="314"/>
      <c r="U799" s="314"/>
      <c r="V799" s="312"/>
      <c r="W799" s="254"/>
    </row>
    <row r="800" spans="1:23" hidden="1">
      <c r="A800" s="254"/>
      <c r="B800" s="254"/>
      <c r="C800" s="309"/>
      <c r="D800" s="254"/>
      <c r="E800" s="310"/>
      <c r="F800" s="311"/>
      <c r="G800" s="254"/>
      <c r="H800" s="254"/>
      <c r="I800" s="254"/>
      <c r="J800" s="254"/>
      <c r="K800" s="254"/>
      <c r="L800" s="254"/>
      <c r="M800" s="254"/>
      <c r="N800" s="254"/>
      <c r="O800" s="254"/>
      <c r="P800" s="312"/>
      <c r="Q800" s="313"/>
      <c r="R800" s="312"/>
      <c r="S800" s="313"/>
      <c r="T800" s="314"/>
      <c r="U800" s="314"/>
      <c r="V800" s="312"/>
      <c r="W800" s="254"/>
    </row>
    <row r="801" spans="1:23" hidden="1">
      <c r="A801" s="254"/>
      <c r="B801" s="254"/>
      <c r="C801" s="309"/>
      <c r="D801" s="254"/>
      <c r="E801" s="310"/>
      <c r="F801" s="311"/>
      <c r="G801" s="254"/>
      <c r="H801" s="254"/>
      <c r="I801" s="254"/>
      <c r="J801" s="254"/>
      <c r="K801" s="254"/>
      <c r="L801" s="254"/>
      <c r="M801" s="254"/>
      <c r="N801" s="254"/>
      <c r="O801" s="254"/>
      <c r="P801" s="312"/>
      <c r="Q801" s="313"/>
      <c r="R801" s="312"/>
      <c r="S801" s="313"/>
      <c r="T801" s="314"/>
      <c r="U801" s="314"/>
      <c r="V801" s="312"/>
      <c r="W801" s="254"/>
    </row>
    <row r="802" spans="1:23" hidden="1">
      <c r="A802" s="254"/>
      <c r="B802" s="254"/>
      <c r="C802" s="309"/>
      <c r="D802" s="254"/>
      <c r="E802" s="310"/>
      <c r="F802" s="311"/>
      <c r="G802" s="254"/>
      <c r="H802" s="254"/>
      <c r="I802" s="254"/>
      <c r="J802" s="254"/>
      <c r="K802" s="254"/>
      <c r="L802" s="254"/>
      <c r="M802" s="254"/>
      <c r="N802" s="254"/>
      <c r="O802" s="254"/>
      <c r="P802" s="312"/>
      <c r="Q802" s="313"/>
      <c r="R802" s="312"/>
      <c r="S802" s="313"/>
      <c r="T802" s="314"/>
      <c r="U802" s="314"/>
      <c r="V802" s="312"/>
      <c r="W802" s="254"/>
    </row>
    <row r="803" spans="1:23" hidden="1">
      <c r="A803" s="254"/>
      <c r="B803" s="254"/>
      <c r="C803" s="309"/>
      <c r="D803" s="254"/>
      <c r="E803" s="310"/>
      <c r="F803" s="311"/>
      <c r="G803" s="254"/>
      <c r="H803" s="254"/>
      <c r="I803" s="254"/>
      <c r="J803" s="254"/>
      <c r="K803" s="254"/>
      <c r="L803" s="254"/>
      <c r="M803" s="254"/>
      <c r="N803" s="254"/>
      <c r="O803" s="254"/>
      <c r="P803" s="312"/>
      <c r="Q803" s="313"/>
      <c r="R803" s="312"/>
      <c r="S803" s="313"/>
      <c r="T803" s="314"/>
      <c r="U803" s="314"/>
      <c r="V803" s="312"/>
      <c r="W803" s="254"/>
    </row>
    <row r="804" spans="1:23" hidden="1">
      <c r="A804" s="254"/>
      <c r="B804" s="254"/>
      <c r="C804" s="309"/>
      <c r="D804" s="254"/>
      <c r="E804" s="310"/>
      <c r="F804" s="311"/>
      <c r="G804" s="254"/>
      <c r="H804" s="254"/>
      <c r="I804" s="254"/>
      <c r="J804" s="254"/>
      <c r="K804" s="254"/>
      <c r="L804" s="254"/>
      <c r="M804" s="254"/>
      <c r="N804" s="254"/>
      <c r="O804" s="254"/>
      <c r="P804" s="312"/>
      <c r="Q804" s="313"/>
      <c r="R804" s="312"/>
      <c r="S804" s="313"/>
      <c r="T804" s="314"/>
      <c r="U804" s="314"/>
      <c r="V804" s="312"/>
      <c r="W804" s="254"/>
    </row>
    <row r="805" spans="1:23" hidden="1">
      <c r="A805" s="254"/>
      <c r="B805" s="254"/>
      <c r="C805" s="309"/>
      <c r="D805" s="254"/>
      <c r="E805" s="310"/>
      <c r="F805" s="311"/>
      <c r="G805" s="254"/>
      <c r="H805" s="254"/>
      <c r="I805" s="254"/>
      <c r="J805" s="254"/>
      <c r="K805" s="254"/>
      <c r="L805" s="254"/>
      <c r="M805" s="254"/>
      <c r="N805" s="254"/>
      <c r="O805" s="254"/>
      <c r="P805" s="312"/>
      <c r="Q805" s="313"/>
      <c r="R805" s="312"/>
      <c r="S805" s="313"/>
      <c r="T805" s="314"/>
      <c r="U805" s="314"/>
      <c r="V805" s="312"/>
      <c r="W805" s="254"/>
    </row>
    <row r="806" spans="1:23" hidden="1">
      <c r="A806" s="254"/>
      <c r="B806" s="254"/>
      <c r="C806" s="309"/>
      <c r="D806" s="254"/>
      <c r="E806" s="310"/>
      <c r="F806" s="311"/>
      <c r="G806" s="254"/>
      <c r="H806" s="254"/>
      <c r="I806" s="254"/>
      <c r="J806" s="254"/>
      <c r="K806" s="254"/>
      <c r="L806" s="254"/>
      <c r="M806" s="254"/>
      <c r="N806" s="254"/>
      <c r="O806" s="254"/>
      <c r="P806" s="312"/>
      <c r="Q806" s="313"/>
      <c r="R806" s="312"/>
      <c r="S806" s="313"/>
      <c r="T806" s="314"/>
      <c r="U806" s="314"/>
      <c r="V806" s="312"/>
      <c r="W806" s="254"/>
    </row>
    <row r="807" spans="1:23" hidden="1">
      <c r="A807" s="254"/>
      <c r="B807" s="254"/>
      <c r="C807" s="309"/>
      <c r="D807" s="254"/>
      <c r="E807" s="310"/>
      <c r="F807" s="311"/>
      <c r="G807" s="254"/>
      <c r="H807" s="254"/>
      <c r="I807" s="254"/>
      <c r="J807" s="254"/>
      <c r="K807" s="254"/>
      <c r="L807" s="254"/>
      <c r="M807" s="254"/>
      <c r="N807" s="254"/>
      <c r="O807" s="254"/>
      <c r="P807" s="312"/>
      <c r="Q807" s="313"/>
      <c r="R807" s="312"/>
      <c r="S807" s="313"/>
      <c r="T807" s="314"/>
      <c r="U807" s="314"/>
      <c r="V807" s="312"/>
      <c r="W807" s="254"/>
    </row>
    <row r="808" spans="1:23" hidden="1">
      <c r="A808" s="254"/>
      <c r="B808" s="254"/>
      <c r="C808" s="309"/>
      <c r="D808" s="254"/>
      <c r="E808" s="310"/>
      <c r="F808" s="311"/>
      <c r="G808" s="254"/>
      <c r="H808" s="254"/>
      <c r="I808" s="254"/>
      <c r="J808" s="254"/>
      <c r="K808" s="254"/>
      <c r="L808" s="254"/>
      <c r="M808" s="254"/>
      <c r="N808" s="254"/>
      <c r="O808" s="254"/>
      <c r="P808" s="312"/>
      <c r="Q808" s="313"/>
      <c r="R808" s="312"/>
      <c r="S808" s="313"/>
      <c r="T808" s="314"/>
      <c r="U808" s="314"/>
      <c r="V808" s="312"/>
      <c r="W808" s="254"/>
    </row>
    <row r="809" spans="1:23" hidden="1">
      <c r="A809" s="254"/>
      <c r="B809" s="254"/>
      <c r="C809" s="309"/>
      <c r="D809" s="254"/>
      <c r="E809" s="310"/>
      <c r="F809" s="311"/>
      <c r="G809" s="254"/>
      <c r="H809" s="254"/>
      <c r="I809" s="254"/>
      <c r="J809" s="254"/>
      <c r="K809" s="254"/>
      <c r="L809" s="254"/>
      <c r="M809" s="254"/>
      <c r="N809" s="254"/>
      <c r="O809" s="254"/>
      <c r="P809" s="312"/>
      <c r="Q809" s="313"/>
      <c r="R809" s="312"/>
      <c r="S809" s="313"/>
      <c r="T809" s="314"/>
      <c r="U809" s="314"/>
      <c r="V809" s="312"/>
      <c r="W809" s="254"/>
    </row>
    <row r="810" spans="1:23" hidden="1">
      <c r="A810" s="254"/>
      <c r="B810" s="254"/>
      <c r="C810" s="309"/>
      <c r="D810" s="254"/>
      <c r="E810" s="310"/>
      <c r="F810" s="311"/>
      <c r="G810" s="254"/>
      <c r="H810" s="254"/>
      <c r="I810" s="254"/>
      <c r="J810" s="254"/>
      <c r="K810" s="254"/>
      <c r="L810" s="254"/>
      <c r="M810" s="254"/>
      <c r="N810" s="254"/>
      <c r="O810" s="254"/>
      <c r="P810" s="312"/>
      <c r="Q810" s="313"/>
      <c r="R810" s="312"/>
      <c r="S810" s="313"/>
      <c r="T810" s="314"/>
      <c r="U810" s="314"/>
      <c r="V810" s="312"/>
      <c r="W810" s="254"/>
    </row>
    <row r="811" spans="1:23" hidden="1">
      <c r="A811" s="254"/>
      <c r="B811" s="254"/>
      <c r="C811" s="309"/>
      <c r="D811" s="254"/>
      <c r="E811" s="310"/>
      <c r="F811" s="311"/>
      <c r="G811" s="254"/>
      <c r="H811" s="254"/>
      <c r="I811" s="254"/>
      <c r="J811" s="254"/>
      <c r="K811" s="254"/>
      <c r="L811" s="254"/>
      <c r="M811" s="254"/>
      <c r="N811" s="254"/>
      <c r="O811" s="254"/>
      <c r="P811" s="312"/>
      <c r="Q811" s="313"/>
      <c r="R811" s="312"/>
      <c r="S811" s="313"/>
      <c r="T811" s="314"/>
      <c r="U811" s="314"/>
      <c r="V811" s="312"/>
      <c r="W811" s="254"/>
    </row>
    <row r="812" spans="1:23" hidden="1">
      <c r="A812" s="254"/>
      <c r="B812" s="254"/>
      <c r="C812" s="309"/>
      <c r="D812" s="254"/>
      <c r="E812" s="310"/>
      <c r="F812" s="311"/>
      <c r="G812" s="254"/>
      <c r="H812" s="254"/>
      <c r="I812" s="254"/>
      <c r="J812" s="254"/>
      <c r="K812" s="254"/>
      <c r="L812" s="254"/>
      <c r="M812" s="254"/>
      <c r="N812" s="254"/>
      <c r="O812" s="254"/>
      <c r="P812" s="312"/>
      <c r="Q812" s="313"/>
      <c r="R812" s="312"/>
      <c r="S812" s="313"/>
      <c r="T812" s="314"/>
      <c r="U812" s="314"/>
      <c r="V812" s="312"/>
      <c r="W812" s="254"/>
    </row>
    <row r="813" spans="1:23" hidden="1">
      <c r="A813" s="254"/>
      <c r="B813" s="254"/>
      <c r="C813" s="309"/>
      <c r="D813" s="254"/>
      <c r="E813" s="310"/>
      <c r="F813" s="311"/>
      <c r="G813" s="254"/>
      <c r="H813" s="254"/>
      <c r="I813" s="254"/>
      <c r="J813" s="254"/>
      <c r="K813" s="254"/>
      <c r="L813" s="254"/>
      <c r="M813" s="254"/>
      <c r="N813" s="254"/>
      <c r="O813" s="254"/>
      <c r="P813" s="312"/>
      <c r="Q813" s="313"/>
      <c r="R813" s="312"/>
      <c r="S813" s="313"/>
      <c r="T813" s="314"/>
      <c r="U813" s="314"/>
      <c r="V813" s="312"/>
      <c r="W813" s="254"/>
    </row>
    <row r="814" spans="1:23" hidden="1">
      <c r="A814" s="254"/>
      <c r="B814" s="254"/>
      <c r="C814" s="309"/>
      <c r="D814" s="254"/>
      <c r="E814" s="310"/>
      <c r="F814" s="311"/>
      <c r="G814" s="254"/>
      <c r="H814" s="254"/>
      <c r="I814" s="254"/>
      <c r="J814" s="254"/>
      <c r="K814" s="254"/>
      <c r="L814" s="254"/>
      <c r="M814" s="254"/>
      <c r="N814" s="254"/>
      <c r="O814" s="254"/>
      <c r="P814" s="312"/>
      <c r="Q814" s="313"/>
      <c r="R814" s="312"/>
      <c r="S814" s="313"/>
      <c r="T814" s="314"/>
      <c r="U814" s="314"/>
      <c r="V814" s="312"/>
      <c r="W814" s="254"/>
    </row>
    <row r="815" spans="1:23" hidden="1">
      <c r="A815" s="254"/>
      <c r="B815" s="254"/>
      <c r="C815" s="309"/>
      <c r="D815" s="254"/>
      <c r="E815" s="310"/>
      <c r="F815" s="311"/>
      <c r="G815" s="254"/>
      <c r="H815" s="254"/>
      <c r="I815" s="254"/>
      <c r="J815" s="254"/>
      <c r="K815" s="254"/>
      <c r="L815" s="254"/>
      <c r="M815" s="254"/>
      <c r="N815" s="254"/>
      <c r="O815" s="254"/>
      <c r="P815" s="312"/>
      <c r="Q815" s="313"/>
      <c r="R815" s="312"/>
      <c r="S815" s="313"/>
      <c r="T815" s="314"/>
      <c r="U815" s="314"/>
      <c r="V815" s="312"/>
      <c r="W815" s="254"/>
    </row>
    <row r="816" spans="1:23" hidden="1">
      <c r="A816" s="254"/>
      <c r="B816" s="254"/>
      <c r="C816" s="309"/>
      <c r="D816" s="254"/>
      <c r="E816" s="310"/>
      <c r="F816" s="311"/>
      <c r="G816" s="254"/>
      <c r="H816" s="254"/>
      <c r="I816" s="254"/>
      <c r="J816" s="254"/>
      <c r="K816" s="254"/>
      <c r="L816" s="254"/>
      <c r="M816" s="254"/>
      <c r="N816" s="254"/>
      <c r="O816" s="254"/>
      <c r="P816" s="312"/>
      <c r="Q816" s="313"/>
      <c r="R816" s="312"/>
      <c r="S816" s="313"/>
      <c r="T816" s="314"/>
      <c r="U816" s="314"/>
      <c r="V816" s="312"/>
      <c r="W816" s="254"/>
    </row>
    <row r="817" spans="1:23" hidden="1">
      <c r="A817" s="254"/>
      <c r="B817" s="254"/>
      <c r="C817" s="309"/>
      <c r="D817" s="254"/>
      <c r="E817" s="310"/>
      <c r="F817" s="311"/>
      <c r="G817" s="254"/>
      <c r="H817" s="254"/>
      <c r="I817" s="254"/>
      <c r="J817" s="254"/>
      <c r="K817" s="254"/>
      <c r="L817" s="254"/>
      <c r="M817" s="254"/>
      <c r="N817" s="254"/>
      <c r="O817" s="254"/>
      <c r="P817" s="312"/>
      <c r="Q817" s="313"/>
      <c r="R817" s="312"/>
      <c r="S817" s="313"/>
      <c r="T817" s="314"/>
      <c r="U817" s="314"/>
      <c r="V817" s="312"/>
      <c r="W817" s="254"/>
    </row>
    <row r="818" spans="1:23" hidden="1">
      <c r="A818" s="254"/>
      <c r="B818" s="254"/>
      <c r="C818" s="309"/>
      <c r="D818" s="254"/>
      <c r="E818" s="310"/>
      <c r="F818" s="311"/>
      <c r="G818" s="254"/>
      <c r="H818" s="254"/>
      <c r="I818" s="254"/>
      <c r="J818" s="254"/>
      <c r="K818" s="254"/>
      <c r="L818" s="254"/>
      <c r="M818" s="254"/>
      <c r="N818" s="254"/>
      <c r="O818" s="254"/>
      <c r="P818" s="312"/>
      <c r="Q818" s="313"/>
      <c r="R818" s="312"/>
      <c r="S818" s="313"/>
      <c r="T818" s="314"/>
      <c r="U818" s="314"/>
      <c r="V818" s="312"/>
      <c r="W818" s="254"/>
    </row>
    <row r="819" spans="1:23" hidden="1">
      <c r="A819" s="254"/>
      <c r="B819" s="254"/>
      <c r="C819" s="309"/>
      <c r="D819" s="254"/>
      <c r="E819" s="310"/>
      <c r="F819" s="311"/>
      <c r="G819" s="254"/>
      <c r="H819" s="254"/>
      <c r="I819" s="254"/>
      <c r="J819" s="254"/>
      <c r="K819" s="254"/>
      <c r="L819" s="254"/>
      <c r="M819" s="254"/>
      <c r="N819" s="254"/>
      <c r="O819" s="254"/>
      <c r="P819" s="312"/>
      <c r="Q819" s="313"/>
      <c r="R819" s="312"/>
      <c r="S819" s="313"/>
      <c r="T819" s="314"/>
      <c r="U819" s="314"/>
      <c r="V819" s="312"/>
      <c r="W819" s="254"/>
    </row>
    <row r="820" spans="1:23" hidden="1">
      <c r="A820" s="254"/>
      <c r="B820" s="254"/>
      <c r="C820" s="309"/>
      <c r="D820" s="254"/>
      <c r="E820" s="310"/>
      <c r="F820" s="311"/>
      <c r="G820" s="254"/>
      <c r="H820" s="254"/>
      <c r="I820" s="254"/>
      <c r="J820" s="254"/>
      <c r="K820" s="254"/>
      <c r="L820" s="254"/>
      <c r="M820" s="254"/>
      <c r="N820" s="254"/>
      <c r="O820" s="254"/>
      <c r="P820" s="312"/>
      <c r="Q820" s="313"/>
      <c r="R820" s="312"/>
      <c r="S820" s="313"/>
      <c r="T820" s="314"/>
      <c r="U820" s="314"/>
      <c r="V820" s="312"/>
      <c r="W820" s="254"/>
    </row>
    <row r="821" spans="1:23" hidden="1">
      <c r="A821" s="254"/>
      <c r="B821" s="254"/>
      <c r="C821" s="309"/>
      <c r="D821" s="254"/>
      <c r="E821" s="310"/>
      <c r="F821" s="311"/>
      <c r="G821" s="254"/>
      <c r="H821" s="254"/>
      <c r="I821" s="254"/>
      <c r="J821" s="254"/>
      <c r="K821" s="254"/>
      <c r="L821" s="254"/>
      <c r="M821" s="254"/>
      <c r="N821" s="254"/>
      <c r="O821" s="254"/>
      <c r="P821" s="312"/>
      <c r="Q821" s="313"/>
      <c r="R821" s="312"/>
      <c r="S821" s="313"/>
      <c r="T821" s="314"/>
      <c r="U821" s="314"/>
      <c r="V821" s="312"/>
      <c r="W821" s="254"/>
    </row>
    <row r="822" spans="1:23" hidden="1">
      <c r="A822" s="254"/>
      <c r="B822" s="254"/>
      <c r="C822" s="309"/>
      <c r="D822" s="254"/>
      <c r="E822" s="310"/>
      <c r="F822" s="311"/>
      <c r="G822" s="254"/>
      <c r="H822" s="254"/>
      <c r="I822" s="254"/>
      <c r="J822" s="254"/>
      <c r="K822" s="254"/>
      <c r="L822" s="254"/>
      <c r="M822" s="254"/>
      <c r="N822" s="254"/>
      <c r="O822" s="254"/>
      <c r="P822" s="312"/>
      <c r="Q822" s="313"/>
      <c r="R822" s="312"/>
      <c r="S822" s="313"/>
      <c r="T822" s="314"/>
      <c r="U822" s="314"/>
      <c r="V822" s="312"/>
      <c r="W822" s="254"/>
    </row>
    <row r="823" spans="1:23" hidden="1">
      <c r="A823" s="254"/>
      <c r="B823" s="254"/>
      <c r="C823" s="309"/>
      <c r="D823" s="254"/>
      <c r="E823" s="310"/>
      <c r="F823" s="311"/>
      <c r="G823" s="254"/>
      <c r="H823" s="254"/>
      <c r="I823" s="254"/>
      <c r="J823" s="254"/>
      <c r="K823" s="254"/>
      <c r="L823" s="254"/>
      <c r="M823" s="254"/>
      <c r="N823" s="254"/>
      <c r="O823" s="254"/>
      <c r="P823" s="312"/>
      <c r="Q823" s="313"/>
      <c r="R823" s="312"/>
      <c r="S823" s="313"/>
      <c r="T823" s="314"/>
      <c r="U823" s="314"/>
      <c r="V823" s="312"/>
      <c r="W823" s="254"/>
    </row>
    <row r="824" spans="1:23" hidden="1">
      <c r="A824" s="254"/>
      <c r="B824" s="254"/>
      <c r="C824" s="309"/>
      <c r="D824" s="254"/>
      <c r="E824" s="310"/>
      <c r="F824" s="311"/>
      <c r="G824" s="254"/>
      <c r="H824" s="254"/>
      <c r="I824" s="254"/>
      <c r="J824" s="254"/>
      <c r="K824" s="254"/>
      <c r="L824" s="254"/>
      <c r="M824" s="254"/>
      <c r="N824" s="254"/>
      <c r="O824" s="254"/>
      <c r="P824" s="312"/>
      <c r="Q824" s="313"/>
      <c r="R824" s="312"/>
      <c r="S824" s="313"/>
      <c r="T824" s="314"/>
      <c r="U824" s="314"/>
      <c r="V824" s="312"/>
      <c r="W824" s="254"/>
    </row>
    <row r="825" spans="1:23" hidden="1">
      <c r="A825" s="254"/>
      <c r="B825" s="254"/>
      <c r="C825" s="309"/>
      <c r="D825" s="254"/>
      <c r="E825" s="310"/>
      <c r="F825" s="311"/>
      <c r="G825" s="254"/>
      <c r="H825" s="254"/>
      <c r="I825" s="254"/>
      <c r="J825" s="254"/>
      <c r="K825" s="254"/>
      <c r="L825" s="254"/>
      <c r="M825" s="254"/>
      <c r="N825" s="254"/>
      <c r="O825" s="254"/>
      <c r="P825" s="312"/>
      <c r="Q825" s="313"/>
      <c r="R825" s="312"/>
      <c r="S825" s="313"/>
      <c r="T825" s="314"/>
      <c r="U825" s="314"/>
      <c r="V825" s="312"/>
      <c r="W825" s="254"/>
    </row>
    <row r="826" spans="1:23" hidden="1">
      <c r="A826" s="254"/>
      <c r="B826" s="254"/>
      <c r="C826" s="309"/>
      <c r="D826" s="254"/>
      <c r="E826" s="310"/>
      <c r="F826" s="311"/>
      <c r="G826" s="254"/>
      <c r="H826" s="254"/>
      <c r="I826" s="254"/>
      <c r="J826" s="254"/>
      <c r="K826" s="254"/>
      <c r="L826" s="254"/>
      <c r="M826" s="254"/>
      <c r="N826" s="254"/>
      <c r="O826" s="254"/>
      <c r="P826" s="312"/>
      <c r="Q826" s="313"/>
      <c r="R826" s="312"/>
      <c r="S826" s="313"/>
      <c r="T826" s="314"/>
      <c r="U826" s="314"/>
      <c r="V826" s="312"/>
      <c r="W826" s="254"/>
    </row>
    <row r="827" spans="1:23" hidden="1">
      <c r="A827" s="254"/>
      <c r="B827" s="254"/>
      <c r="C827" s="309"/>
      <c r="D827" s="254"/>
      <c r="E827" s="310"/>
      <c r="F827" s="311"/>
      <c r="G827" s="254"/>
      <c r="H827" s="254"/>
      <c r="I827" s="254"/>
      <c r="J827" s="254"/>
      <c r="K827" s="254"/>
      <c r="L827" s="254"/>
      <c r="M827" s="254"/>
      <c r="N827" s="254"/>
      <c r="O827" s="254"/>
      <c r="P827" s="312"/>
      <c r="Q827" s="313"/>
      <c r="R827" s="312"/>
      <c r="S827" s="313"/>
      <c r="T827" s="314"/>
      <c r="U827" s="314"/>
      <c r="V827" s="312"/>
      <c r="W827" s="254"/>
    </row>
    <row r="828" spans="1:23" hidden="1">
      <c r="A828" s="254"/>
      <c r="B828" s="254"/>
      <c r="C828" s="309"/>
      <c r="D828" s="254"/>
      <c r="E828" s="310"/>
      <c r="F828" s="311"/>
      <c r="G828" s="254"/>
      <c r="H828" s="254"/>
      <c r="I828" s="254"/>
      <c r="J828" s="254"/>
      <c r="K828" s="254"/>
      <c r="L828" s="254"/>
      <c r="M828" s="254"/>
      <c r="N828" s="254"/>
      <c r="O828" s="254"/>
      <c r="P828" s="312"/>
      <c r="Q828" s="313"/>
      <c r="R828" s="312"/>
      <c r="S828" s="313"/>
      <c r="T828" s="314"/>
      <c r="U828" s="314"/>
      <c r="V828" s="312"/>
      <c r="W828" s="254"/>
    </row>
    <row r="829" spans="1:23" hidden="1">
      <c r="A829" s="254"/>
      <c r="B829" s="254"/>
      <c r="C829" s="309"/>
      <c r="D829" s="254"/>
      <c r="E829" s="310"/>
      <c r="F829" s="311"/>
      <c r="G829" s="254"/>
      <c r="H829" s="254"/>
      <c r="I829" s="254"/>
      <c r="J829" s="254"/>
      <c r="K829" s="254"/>
      <c r="L829" s="254"/>
      <c r="M829" s="254"/>
      <c r="N829" s="254"/>
      <c r="O829" s="254"/>
      <c r="P829" s="312"/>
      <c r="Q829" s="313"/>
      <c r="R829" s="312"/>
      <c r="S829" s="313"/>
      <c r="T829" s="314"/>
      <c r="U829" s="314"/>
      <c r="V829" s="312"/>
      <c r="W829" s="254"/>
    </row>
    <row r="830" spans="1:23" hidden="1">
      <c r="A830" s="254"/>
      <c r="B830" s="254"/>
      <c r="C830" s="309"/>
      <c r="D830" s="254"/>
      <c r="E830" s="310"/>
      <c r="F830" s="311"/>
      <c r="G830" s="254"/>
      <c r="H830" s="254"/>
      <c r="I830" s="254"/>
      <c r="J830" s="254"/>
      <c r="K830" s="254"/>
      <c r="L830" s="254"/>
      <c r="M830" s="254"/>
      <c r="N830" s="254"/>
      <c r="O830" s="254"/>
      <c r="P830" s="312"/>
      <c r="Q830" s="313"/>
      <c r="R830" s="312"/>
      <c r="S830" s="313"/>
      <c r="T830" s="314"/>
      <c r="U830" s="314"/>
      <c r="V830" s="312"/>
      <c r="W830" s="254"/>
    </row>
    <row r="831" spans="1:23" hidden="1">
      <c r="A831" s="254"/>
      <c r="B831" s="254"/>
      <c r="C831" s="309"/>
      <c r="D831" s="254"/>
      <c r="E831" s="310"/>
      <c r="F831" s="311"/>
      <c r="G831" s="254"/>
      <c r="H831" s="254"/>
      <c r="I831" s="254"/>
      <c r="J831" s="254"/>
      <c r="K831" s="254"/>
      <c r="L831" s="254"/>
      <c r="M831" s="254"/>
      <c r="N831" s="254"/>
      <c r="O831" s="254"/>
      <c r="P831" s="312"/>
      <c r="Q831" s="313"/>
      <c r="R831" s="312"/>
      <c r="S831" s="313"/>
      <c r="T831" s="314"/>
      <c r="U831" s="314"/>
      <c r="V831" s="312"/>
      <c r="W831" s="254"/>
    </row>
    <row r="832" spans="1:23" hidden="1">
      <c r="A832" s="254"/>
      <c r="B832" s="254"/>
      <c r="C832" s="309"/>
      <c r="D832" s="254"/>
      <c r="E832" s="310"/>
      <c r="F832" s="311"/>
      <c r="G832" s="254"/>
      <c r="H832" s="254"/>
      <c r="I832" s="254"/>
      <c r="J832" s="254"/>
      <c r="K832" s="254"/>
      <c r="L832" s="254"/>
      <c r="M832" s="254"/>
      <c r="N832" s="254"/>
      <c r="O832" s="254"/>
      <c r="P832" s="312"/>
      <c r="Q832" s="313"/>
      <c r="R832" s="312"/>
      <c r="S832" s="313"/>
      <c r="T832" s="314"/>
      <c r="U832" s="314"/>
      <c r="V832" s="312"/>
      <c r="W832" s="254"/>
    </row>
    <row r="833" spans="1:23" hidden="1">
      <c r="A833" s="254"/>
      <c r="B833" s="254"/>
      <c r="C833" s="309"/>
      <c r="D833" s="254"/>
      <c r="E833" s="310"/>
      <c r="F833" s="311"/>
      <c r="G833" s="254"/>
      <c r="H833" s="254"/>
      <c r="I833" s="254"/>
      <c r="J833" s="254"/>
      <c r="K833" s="254"/>
      <c r="L833" s="254"/>
      <c r="M833" s="254"/>
      <c r="N833" s="254"/>
      <c r="O833" s="254"/>
      <c r="P833" s="312"/>
      <c r="Q833" s="313"/>
      <c r="R833" s="312"/>
      <c r="S833" s="313"/>
      <c r="T833" s="314"/>
      <c r="U833" s="314"/>
      <c r="V833" s="312"/>
      <c r="W833" s="254"/>
    </row>
    <row r="834" spans="1:23" hidden="1">
      <c r="A834" s="254"/>
      <c r="B834" s="254"/>
      <c r="C834" s="309"/>
      <c r="D834" s="254"/>
      <c r="E834" s="310"/>
      <c r="F834" s="311"/>
      <c r="G834" s="254"/>
      <c r="H834" s="254"/>
      <c r="I834" s="254"/>
      <c r="J834" s="254"/>
      <c r="K834" s="254"/>
      <c r="L834" s="254"/>
      <c r="M834" s="254"/>
      <c r="N834" s="254"/>
      <c r="O834" s="254"/>
      <c r="P834" s="312"/>
      <c r="Q834" s="313"/>
      <c r="R834" s="312"/>
      <c r="S834" s="313"/>
      <c r="T834" s="314"/>
      <c r="U834" s="314"/>
      <c r="V834" s="312"/>
      <c r="W834" s="254"/>
    </row>
    <row r="835" spans="1:23" hidden="1">
      <c r="A835" s="254"/>
      <c r="B835" s="254"/>
      <c r="C835" s="309"/>
      <c r="D835" s="254"/>
      <c r="E835" s="310"/>
      <c r="F835" s="311"/>
      <c r="G835" s="254"/>
      <c r="H835" s="254"/>
      <c r="I835" s="254"/>
      <c r="J835" s="254"/>
      <c r="K835" s="254"/>
      <c r="L835" s="254"/>
      <c r="M835" s="254"/>
      <c r="N835" s="254"/>
      <c r="O835" s="254"/>
      <c r="P835" s="312"/>
      <c r="Q835" s="313"/>
      <c r="R835" s="312"/>
      <c r="S835" s="313"/>
      <c r="T835" s="314"/>
      <c r="U835" s="314"/>
      <c r="V835" s="312"/>
      <c r="W835" s="254"/>
    </row>
    <row r="836" spans="1:23" hidden="1">
      <c r="A836" s="254"/>
      <c r="B836" s="254"/>
      <c r="C836" s="309"/>
      <c r="D836" s="254"/>
      <c r="E836" s="310"/>
      <c r="F836" s="311"/>
      <c r="G836" s="254"/>
      <c r="H836" s="254"/>
      <c r="I836" s="254"/>
      <c r="J836" s="254"/>
      <c r="K836" s="254"/>
      <c r="L836" s="254"/>
      <c r="M836" s="254"/>
      <c r="N836" s="254"/>
      <c r="O836" s="254"/>
      <c r="P836" s="312"/>
      <c r="Q836" s="313"/>
      <c r="R836" s="312"/>
      <c r="S836" s="313"/>
      <c r="T836" s="314"/>
      <c r="U836" s="314"/>
      <c r="V836" s="312"/>
      <c r="W836" s="254"/>
    </row>
    <row r="837" spans="1:23" hidden="1">
      <c r="A837" s="254"/>
      <c r="B837" s="254"/>
      <c r="C837" s="309"/>
      <c r="D837" s="254"/>
      <c r="E837" s="310"/>
      <c r="F837" s="311"/>
      <c r="G837" s="254"/>
      <c r="H837" s="254"/>
      <c r="I837" s="254"/>
      <c r="J837" s="254"/>
      <c r="K837" s="254"/>
      <c r="L837" s="254"/>
      <c r="M837" s="254"/>
      <c r="N837" s="254"/>
      <c r="O837" s="254"/>
      <c r="P837" s="312"/>
      <c r="Q837" s="313"/>
      <c r="R837" s="312"/>
      <c r="S837" s="313"/>
      <c r="T837" s="314"/>
      <c r="U837" s="314"/>
      <c r="V837" s="312"/>
      <c r="W837" s="254"/>
    </row>
    <row r="838" spans="1:23" hidden="1">
      <c r="A838" s="254"/>
      <c r="B838" s="254"/>
      <c r="C838" s="309"/>
      <c r="D838" s="254"/>
      <c r="E838" s="310"/>
      <c r="F838" s="311"/>
      <c r="G838" s="254"/>
      <c r="H838" s="254"/>
      <c r="I838" s="254"/>
      <c r="J838" s="254"/>
      <c r="K838" s="254"/>
      <c r="L838" s="254"/>
      <c r="M838" s="254"/>
      <c r="N838" s="254"/>
      <c r="O838" s="254"/>
      <c r="P838" s="312"/>
      <c r="Q838" s="313"/>
      <c r="R838" s="312"/>
      <c r="S838" s="313"/>
      <c r="T838" s="314"/>
      <c r="U838" s="314"/>
      <c r="V838" s="312"/>
      <c r="W838" s="254"/>
    </row>
    <row r="839" spans="1:23" hidden="1">
      <c r="A839" s="254"/>
      <c r="B839" s="254"/>
      <c r="C839" s="309"/>
      <c r="D839" s="254"/>
      <c r="E839" s="310"/>
      <c r="F839" s="311"/>
      <c r="G839" s="254"/>
      <c r="H839" s="254"/>
      <c r="I839" s="254"/>
      <c r="J839" s="254"/>
      <c r="K839" s="254"/>
      <c r="L839" s="254"/>
      <c r="M839" s="254"/>
      <c r="N839" s="254"/>
      <c r="O839" s="254"/>
      <c r="P839" s="312"/>
      <c r="Q839" s="313"/>
      <c r="R839" s="312"/>
      <c r="S839" s="313"/>
      <c r="T839" s="314"/>
      <c r="U839" s="314"/>
      <c r="V839" s="312"/>
      <c r="W839" s="254"/>
    </row>
    <row r="840" spans="1:23" hidden="1">
      <c r="A840" s="254"/>
      <c r="B840" s="254"/>
      <c r="C840" s="309"/>
      <c r="D840" s="254"/>
      <c r="E840" s="310"/>
      <c r="F840" s="311"/>
      <c r="G840" s="254"/>
      <c r="H840" s="254"/>
      <c r="I840" s="254"/>
      <c r="J840" s="254"/>
      <c r="K840" s="254"/>
      <c r="L840" s="254"/>
      <c r="M840" s="254"/>
      <c r="N840" s="254"/>
      <c r="O840" s="254"/>
      <c r="P840" s="312"/>
      <c r="Q840" s="313"/>
      <c r="R840" s="312"/>
      <c r="S840" s="313"/>
      <c r="T840" s="314"/>
      <c r="U840" s="314"/>
      <c r="V840" s="312"/>
      <c r="W840" s="254"/>
    </row>
    <row r="841" spans="1:23" hidden="1">
      <c r="A841" s="254"/>
      <c r="B841" s="254"/>
      <c r="C841" s="309"/>
      <c r="D841" s="254"/>
      <c r="E841" s="310"/>
      <c r="F841" s="311"/>
      <c r="G841" s="254"/>
      <c r="H841" s="254"/>
      <c r="I841" s="254"/>
      <c r="J841" s="254"/>
      <c r="K841" s="254"/>
      <c r="L841" s="254"/>
      <c r="M841" s="254"/>
      <c r="N841" s="254"/>
      <c r="O841" s="254"/>
      <c r="P841" s="312"/>
      <c r="Q841" s="313"/>
      <c r="R841" s="312"/>
      <c r="S841" s="313"/>
      <c r="T841" s="314"/>
      <c r="U841" s="314"/>
      <c r="V841" s="312"/>
      <c r="W841" s="254"/>
    </row>
    <row r="842" spans="1:23" hidden="1">
      <c r="A842" s="254"/>
      <c r="B842" s="254"/>
      <c r="C842" s="309"/>
      <c r="D842" s="254"/>
      <c r="E842" s="310"/>
      <c r="F842" s="311"/>
      <c r="G842" s="254"/>
      <c r="H842" s="254"/>
      <c r="I842" s="254"/>
      <c r="J842" s="254"/>
      <c r="K842" s="254"/>
      <c r="L842" s="254"/>
      <c r="M842" s="254"/>
      <c r="N842" s="254"/>
      <c r="O842" s="254"/>
      <c r="P842" s="312"/>
      <c r="Q842" s="313"/>
      <c r="R842" s="312"/>
      <c r="S842" s="313"/>
      <c r="T842" s="314"/>
      <c r="U842" s="314"/>
      <c r="V842" s="312"/>
      <c r="W842" s="254"/>
    </row>
    <row r="843" spans="1:23" hidden="1">
      <c r="A843" s="254"/>
      <c r="B843" s="254"/>
      <c r="C843" s="309"/>
      <c r="D843" s="254"/>
      <c r="E843" s="310"/>
      <c r="F843" s="311"/>
      <c r="G843" s="254"/>
      <c r="H843" s="254"/>
      <c r="I843" s="254"/>
      <c r="J843" s="254"/>
      <c r="K843" s="254"/>
      <c r="L843" s="254"/>
      <c r="M843" s="254"/>
      <c r="N843" s="254"/>
      <c r="O843" s="254"/>
      <c r="P843" s="312"/>
      <c r="Q843" s="313"/>
      <c r="R843" s="312"/>
      <c r="S843" s="313"/>
      <c r="T843" s="314"/>
      <c r="U843" s="314"/>
      <c r="V843" s="312"/>
      <c r="W843" s="254"/>
    </row>
    <row r="844" spans="1:23" hidden="1">
      <c r="A844" s="254"/>
      <c r="B844" s="254"/>
      <c r="C844" s="309"/>
      <c r="D844" s="254"/>
      <c r="E844" s="310"/>
      <c r="F844" s="311"/>
      <c r="G844" s="254"/>
      <c r="H844" s="254"/>
      <c r="I844" s="254"/>
      <c r="J844" s="254"/>
      <c r="K844" s="254"/>
      <c r="L844" s="254"/>
      <c r="M844" s="254"/>
      <c r="N844" s="254"/>
      <c r="O844" s="254"/>
      <c r="P844" s="312"/>
      <c r="Q844" s="313"/>
      <c r="R844" s="312"/>
      <c r="S844" s="313"/>
      <c r="T844" s="314"/>
      <c r="U844" s="314"/>
      <c r="V844" s="312"/>
      <c r="W844" s="254"/>
    </row>
    <row r="845" spans="1:23" hidden="1">
      <c r="A845" s="254"/>
      <c r="B845" s="254"/>
      <c r="C845" s="309"/>
      <c r="D845" s="254"/>
      <c r="E845" s="310"/>
      <c r="F845" s="311"/>
      <c r="G845" s="254"/>
      <c r="H845" s="254"/>
      <c r="I845" s="254"/>
      <c r="J845" s="254"/>
      <c r="K845" s="254"/>
      <c r="L845" s="254"/>
      <c r="M845" s="254"/>
      <c r="N845" s="254"/>
      <c r="O845" s="254"/>
      <c r="P845" s="312"/>
      <c r="Q845" s="313"/>
      <c r="R845" s="312"/>
      <c r="S845" s="313"/>
      <c r="T845" s="314"/>
      <c r="U845" s="314"/>
      <c r="V845" s="312"/>
      <c r="W845" s="254"/>
    </row>
    <row r="846" spans="1:23" hidden="1">
      <c r="A846" s="254"/>
      <c r="B846" s="254"/>
      <c r="C846" s="309"/>
      <c r="D846" s="254"/>
      <c r="E846" s="310"/>
      <c r="F846" s="311"/>
      <c r="G846" s="254"/>
      <c r="H846" s="254"/>
      <c r="I846" s="254"/>
      <c r="J846" s="254"/>
      <c r="K846" s="254"/>
      <c r="L846" s="254"/>
      <c r="M846" s="254"/>
      <c r="N846" s="254"/>
      <c r="O846" s="254"/>
      <c r="P846" s="312"/>
      <c r="Q846" s="313"/>
      <c r="R846" s="312"/>
      <c r="S846" s="313"/>
      <c r="T846" s="314"/>
      <c r="U846" s="314"/>
      <c r="V846" s="312"/>
      <c r="W846" s="254"/>
    </row>
    <row r="847" spans="1:23" hidden="1">
      <c r="A847" s="254"/>
      <c r="B847" s="254"/>
      <c r="C847" s="309"/>
      <c r="D847" s="254"/>
      <c r="E847" s="310"/>
      <c r="F847" s="311"/>
      <c r="G847" s="254"/>
      <c r="H847" s="254"/>
      <c r="I847" s="254"/>
      <c r="J847" s="254"/>
      <c r="K847" s="254"/>
      <c r="L847" s="254"/>
      <c r="M847" s="254"/>
      <c r="N847" s="254"/>
      <c r="O847" s="254"/>
      <c r="P847" s="312"/>
      <c r="Q847" s="313"/>
      <c r="R847" s="312"/>
      <c r="S847" s="313"/>
      <c r="T847" s="314"/>
      <c r="U847" s="314"/>
      <c r="V847" s="312"/>
      <c r="W847" s="254"/>
    </row>
    <row r="848" spans="1:23" hidden="1">
      <c r="A848" s="254"/>
      <c r="B848" s="254"/>
      <c r="C848" s="309"/>
      <c r="D848" s="254"/>
      <c r="E848" s="310"/>
      <c r="F848" s="311"/>
      <c r="G848" s="254"/>
      <c r="H848" s="254"/>
      <c r="I848" s="254"/>
      <c r="J848" s="254"/>
      <c r="K848" s="254"/>
      <c r="L848" s="254"/>
      <c r="M848" s="254"/>
      <c r="N848" s="254"/>
      <c r="O848" s="254"/>
      <c r="P848" s="312"/>
      <c r="Q848" s="313"/>
      <c r="R848" s="312"/>
      <c r="S848" s="313"/>
      <c r="T848" s="314"/>
      <c r="U848" s="314"/>
      <c r="V848" s="312"/>
      <c r="W848" s="254"/>
    </row>
    <row r="849" spans="1:23" hidden="1">
      <c r="A849" s="254"/>
      <c r="B849" s="254"/>
      <c r="C849" s="309"/>
      <c r="D849" s="254"/>
      <c r="E849" s="310"/>
      <c r="F849" s="311"/>
      <c r="G849" s="254"/>
      <c r="H849" s="254"/>
      <c r="I849" s="254"/>
      <c r="J849" s="254"/>
      <c r="K849" s="254"/>
      <c r="L849" s="254"/>
      <c r="M849" s="254"/>
      <c r="N849" s="254"/>
      <c r="O849" s="254"/>
      <c r="P849" s="312"/>
      <c r="Q849" s="313"/>
      <c r="R849" s="312"/>
      <c r="S849" s="313"/>
      <c r="T849" s="314"/>
      <c r="U849" s="314"/>
      <c r="V849" s="312"/>
      <c r="W849" s="254"/>
    </row>
    <row r="850" spans="1:23" hidden="1">
      <c r="A850" s="254"/>
      <c r="B850" s="254"/>
      <c r="C850" s="309"/>
      <c r="D850" s="254"/>
      <c r="E850" s="310"/>
      <c r="F850" s="311"/>
      <c r="G850" s="254"/>
      <c r="H850" s="254"/>
      <c r="I850" s="254"/>
      <c r="J850" s="254"/>
      <c r="K850" s="254"/>
      <c r="L850" s="254"/>
      <c r="M850" s="254"/>
      <c r="N850" s="254"/>
      <c r="O850" s="254"/>
      <c r="P850" s="312"/>
      <c r="Q850" s="313"/>
      <c r="R850" s="312"/>
      <c r="S850" s="313"/>
      <c r="T850" s="314"/>
      <c r="U850" s="314"/>
      <c r="V850" s="312"/>
      <c r="W850" s="254"/>
    </row>
    <row r="851" spans="1:23" hidden="1">
      <c r="A851" s="254"/>
      <c r="B851" s="254"/>
      <c r="C851" s="309"/>
      <c r="D851" s="254"/>
      <c r="E851" s="310"/>
      <c r="F851" s="311"/>
      <c r="G851" s="254"/>
      <c r="H851" s="254"/>
      <c r="I851" s="254"/>
      <c r="J851" s="254"/>
      <c r="K851" s="254"/>
      <c r="L851" s="254"/>
      <c r="M851" s="254"/>
      <c r="N851" s="254"/>
      <c r="O851" s="254"/>
      <c r="P851" s="312"/>
      <c r="Q851" s="313"/>
      <c r="R851" s="312"/>
      <c r="S851" s="313"/>
      <c r="T851" s="314"/>
      <c r="U851" s="314"/>
      <c r="V851" s="312"/>
      <c r="W851" s="254"/>
    </row>
    <row r="852" spans="1:23" hidden="1">
      <c r="A852" s="254"/>
      <c r="B852" s="254"/>
      <c r="C852" s="309"/>
      <c r="D852" s="254"/>
      <c r="E852" s="310"/>
      <c r="F852" s="311"/>
      <c r="G852" s="254"/>
      <c r="H852" s="254"/>
      <c r="I852" s="254"/>
      <c r="J852" s="254"/>
      <c r="K852" s="254"/>
      <c r="L852" s="254"/>
      <c r="M852" s="254"/>
      <c r="N852" s="254"/>
      <c r="O852" s="254"/>
      <c r="P852" s="312"/>
      <c r="Q852" s="313"/>
      <c r="R852" s="312"/>
      <c r="S852" s="313"/>
      <c r="T852" s="314"/>
      <c r="U852" s="314"/>
      <c r="V852" s="312"/>
      <c r="W852" s="254"/>
    </row>
    <row r="853" spans="1:23" hidden="1">
      <c r="A853" s="254"/>
      <c r="B853" s="254"/>
      <c r="C853" s="309"/>
      <c r="D853" s="254"/>
      <c r="E853" s="310"/>
      <c r="F853" s="311"/>
      <c r="G853" s="254"/>
      <c r="H853" s="254"/>
      <c r="I853" s="254"/>
      <c r="J853" s="254"/>
      <c r="K853" s="254"/>
      <c r="L853" s="254"/>
      <c r="M853" s="254"/>
      <c r="N853" s="254"/>
      <c r="O853" s="254"/>
      <c r="P853" s="312"/>
      <c r="Q853" s="313"/>
      <c r="R853" s="312"/>
      <c r="S853" s="313"/>
      <c r="T853" s="314"/>
      <c r="U853" s="314"/>
      <c r="V853" s="312"/>
      <c r="W853" s="254"/>
    </row>
    <row r="854" spans="1:23" hidden="1">
      <c r="A854" s="254"/>
      <c r="B854" s="254"/>
      <c r="C854" s="309"/>
      <c r="D854" s="254"/>
      <c r="E854" s="310"/>
      <c r="F854" s="311"/>
      <c r="G854" s="254"/>
      <c r="H854" s="254"/>
      <c r="I854" s="254"/>
      <c r="J854" s="254"/>
      <c r="K854" s="254"/>
      <c r="L854" s="254"/>
      <c r="M854" s="254"/>
      <c r="N854" s="254"/>
      <c r="O854" s="254"/>
      <c r="P854" s="312"/>
      <c r="Q854" s="313"/>
      <c r="R854" s="312"/>
      <c r="S854" s="313"/>
      <c r="T854" s="314"/>
      <c r="U854" s="314"/>
      <c r="V854" s="312"/>
      <c r="W854" s="254"/>
    </row>
    <row r="855" spans="1:23" hidden="1">
      <c r="A855" s="254"/>
      <c r="B855" s="254"/>
      <c r="C855" s="309"/>
      <c r="D855" s="254"/>
      <c r="E855" s="310"/>
      <c r="F855" s="311"/>
      <c r="G855" s="254"/>
      <c r="H855" s="254"/>
      <c r="I855" s="254"/>
      <c r="J855" s="254"/>
      <c r="K855" s="254"/>
      <c r="L855" s="254"/>
      <c r="M855" s="254"/>
      <c r="N855" s="254"/>
      <c r="O855" s="254"/>
      <c r="P855" s="312"/>
      <c r="Q855" s="313"/>
      <c r="R855" s="312"/>
      <c r="S855" s="313"/>
      <c r="T855" s="314"/>
      <c r="U855" s="314"/>
      <c r="V855" s="312"/>
      <c r="W855" s="254"/>
    </row>
    <row r="856" spans="1:23" hidden="1">
      <c r="A856" s="254"/>
      <c r="B856" s="254"/>
      <c r="C856" s="309"/>
      <c r="D856" s="254"/>
      <c r="E856" s="310"/>
      <c r="F856" s="311"/>
      <c r="G856" s="254"/>
      <c r="H856" s="254"/>
      <c r="I856" s="254"/>
      <c r="J856" s="254"/>
      <c r="K856" s="254"/>
      <c r="L856" s="254"/>
      <c r="M856" s="254"/>
      <c r="N856" s="254"/>
      <c r="O856" s="254"/>
      <c r="P856" s="312"/>
      <c r="Q856" s="313"/>
      <c r="R856" s="312"/>
      <c r="S856" s="313"/>
      <c r="T856" s="314"/>
      <c r="U856" s="314"/>
      <c r="V856" s="312"/>
      <c r="W856" s="254"/>
    </row>
    <row r="857" spans="1:23" hidden="1">
      <c r="A857" s="254"/>
      <c r="B857" s="254"/>
      <c r="C857" s="309"/>
      <c r="D857" s="254"/>
      <c r="E857" s="310"/>
      <c r="F857" s="311"/>
      <c r="G857" s="254"/>
      <c r="H857" s="254"/>
      <c r="I857" s="254"/>
      <c r="J857" s="254"/>
      <c r="K857" s="254"/>
      <c r="L857" s="254"/>
      <c r="M857" s="254"/>
      <c r="N857" s="254"/>
      <c r="O857" s="254"/>
      <c r="P857" s="312"/>
      <c r="Q857" s="313"/>
      <c r="R857" s="312"/>
      <c r="S857" s="313"/>
      <c r="T857" s="314"/>
      <c r="U857" s="314"/>
      <c r="V857" s="312"/>
      <c r="W857" s="254"/>
    </row>
    <row r="858" spans="1:23" hidden="1">
      <c r="A858" s="254"/>
      <c r="B858" s="254"/>
      <c r="C858" s="309"/>
      <c r="D858" s="254"/>
      <c r="E858" s="310"/>
      <c r="F858" s="311"/>
      <c r="G858" s="254"/>
      <c r="H858" s="254"/>
      <c r="I858" s="254"/>
      <c r="J858" s="254"/>
      <c r="K858" s="254"/>
      <c r="L858" s="254"/>
      <c r="M858" s="254"/>
      <c r="N858" s="254"/>
      <c r="O858" s="254"/>
      <c r="P858" s="312"/>
      <c r="Q858" s="313"/>
      <c r="R858" s="312"/>
      <c r="S858" s="313"/>
      <c r="T858" s="314"/>
      <c r="U858" s="314"/>
      <c r="V858" s="312"/>
      <c r="W858" s="254"/>
    </row>
    <row r="859" spans="1:23" hidden="1">
      <c r="A859" s="254"/>
      <c r="B859" s="254"/>
      <c r="C859" s="309"/>
      <c r="D859" s="254"/>
      <c r="E859" s="310"/>
      <c r="F859" s="311"/>
      <c r="G859" s="254"/>
      <c r="H859" s="254"/>
      <c r="I859" s="254"/>
      <c r="J859" s="254"/>
      <c r="K859" s="254"/>
      <c r="L859" s="254"/>
      <c r="M859" s="254"/>
      <c r="N859" s="254"/>
      <c r="O859" s="254"/>
      <c r="P859" s="312"/>
      <c r="Q859" s="313"/>
      <c r="R859" s="312"/>
      <c r="S859" s="313"/>
      <c r="T859" s="314"/>
      <c r="U859" s="314"/>
      <c r="V859" s="312"/>
      <c r="W859" s="254"/>
    </row>
    <row r="860" spans="1:23" hidden="1">
      <c r="A860" s="254"/>
      <c r="B860" s="254"/>
      <c r="C860" s="309"/>
      <c r="D860" s="254"/>
      <c r="E860" s="310"/>
      <c r="F860" s="311"/>
      <c r="G860" s="254"/>
      <c r="H860" s="254"/>
      <c r="I860" s="254"/>
      <c r="J860" s="254"/>
      <c r="K860" s="254"/>
      <c r="L860" s="254"/>
      <c r="M860" s="254"/>
      <c r="N860" s="254"/>
      <c r="O860" s="254"/>
      <c r="P860" s="312"/>
      <c r="Q860" s="313"/>
      <c r="R860" s="312"/>
      <c r="S860" s="313"/>
      <c r="T860" s="314"/>
      <c r="U860" s="314"/>
      <c r="V860" s="312"/>
      <c r="W860" s="254"/>
    </row>
    <row r="861" spans="1:23" hidden="1">
      <c r="A861" s="254"/>
      <c r="B861" s="254"/>
      <c r="C861" s="309"/>
      <c r="D861" s="254"/>
      <c r="E861" s="310"/>
      <c r="F861" s="311"/>
      <c r="G861" s="254"/>
      <c r="H861" s="254"/>
      <c r="I861" s="254"/>
      <c r="J861" s="254"/>
      <c r="K861" s="254"/>
      <c r="L861" s="254"/>
      <c r="M861" s="254"/>
      <c r="N861" s="254"/>
      <c r="O861" s="254"/>
      <c r="P861" s="312"/>
      <c r="Q861" s="313"/>
      <c r="R861" s="312"/>
      <c r="S861" s="313"/>
      <c r="T861" s="314"/>
      <c r="U861" s="314"/>
      <c r="V861" s="312"/>
      <c r="W861" s="254"/>
    </row>
    <row r="862" spans="1:23" hidden="1">
      <c r="A862" s="254"/>
      <c r="B862" s="254"/>
      <c r="C862" s="309"/>
      <c r="D862" s="254"/>
      <c r="E862" s="310"/>
      <c r="F862" s="311"/>
      <c r="G862" s="254"/>
      <c r="H862" s="254"/>
      <c r="I862" s="254"/>
      <c r="J862" s="254"/>
      <c r="K862" s="254"/>
      <c r="L862" s="254"/>
      <c r="M862" s="254"/>
      <c r="N862" s="254"/>
      <c r="O862" s="254"/>
      <c r="P862" s="312"/>
      <c r="Q862" s="313"/>
      <c r="R862" s="312"/>
      <c r="S862" s="313"/>
      <c r="T862" s="314"/>
      <c r="U862" s="314"/>
      <c r="V862" s="312"/>
      <c r="W862" s="254"/>
    </row>
    <row r="863" spans="1:23" hidden="1">
      <c r="A863" s="254"/>
      <c r="B863" s="254"/>
      <c r="C863" s="309"/>
      <c r="D863" s="254"/>
      <c r="E863" s="310"/>
      <c r="F863" s="311"/>
      <c r="G863" s="254"/>
      <c r="H863" s="254"/>
      <c r="I863" s="254"/>
      <c r="J863" s="254"/>
      <c r="K863" s="254"/>
      <c r="L863" s="254"/>
      <c r="M863" s="254"/>
      <c r="N863" s="254"/>
      <c r="O863" s="254"/>
      <c r="P863" s="312"/>
      <c r="Q863" s="313"/>
      <c r="R863" s="312"/>
      <c r="S863" s="313"/>
      <c r="T863" s="314"/>
      <c r="U863" s="314"/>
      <c r="V863" s="312"/>
      <c r="W863" s="254"/>
    </row>
    <row r="864" spans="1:23" hidden="1">
      <c r="A864" s="254"/>
      <c r="B864" s="254"/>
      <c r="C864" s="309"/>
      <c r="D864" s="254"/>
      <c r="E864" s="310"/>
      <c r="F864" s="311"/>
      <c r="G864" s="254"/>
      <c r="H864" s="254"/>
      <c r="I864" s="254"/>
      <c r="J864" s="254"/>
      <c r="K864" s="254"/>
      <c r="L864" s="254"/>
      <c r="M864" s="254"/>
      <c r="N864" s="254"/>
      <c r="O864" s="254"/>
      <c r="P864" s="312"/>
      <c r="Q864" s="313"/>
      <c r="R864" s="312"/>
      <c r="S864" s="313"/>
      <c r="T864" s="314"/>
      <c r="U864" s="314"/>
      <c r="V864" s="312"/>
      <c r="W864" s="254"/>
    </row>
    <row r="865" spans="1:23" hidden="1">
      <c r="A865" s="254"/>
      <c r="B865" s="254"/>
      <c r="C865" s="309"/>
      <c r="D865" s="254"/>
      <c r="E865" s="310"/>
      <c r="F865" s="311"/>
      <c r="G865" s="254"/>
      <c r="H865" s="254"/>
      <c r="I865" s="254"/>
      <c r="J865" s="254"/>
      <c r="K865" s="254"/>
      <c r="L865" s="254"/>
      <c r="M865" s="254"/>
      <c r="N865" s="254"/>
      <c r="O865" s="254"/>
      <c r="P865" s="312"/>
      <c r="Q865" s="313"/>
      <c r="R865" s="312"/>
      <c r="S865" s="313"/>
      <c r="T865" s="314"/>
      <c r="U865" s="314"/>
      <c r="V865" s="312"/>
      <c r="W865" s="254"/>
    </row>
    <row r="866" spans="1:23" hidden="1">
      <c r="A866" s="254"/>
      <c r="B866" s="254"/>
      <c r="C866" s="309"/>
      <c r="D866" s="254"/>
      <c r="E866" s="310"/>
      <c r="F866" s="311"/>
      <c r="G866" s="254"/>
      <c r="H866" s="254"/>
      <c r="I866" s="254"/>
      <c r="J866" s="254"/>
      <c r="K866" s="254"/>
      <c r="L866" s="254"/>
      <c r="M866" s="254"/>
      <c r="N866" s="254"/>
      <c r="O866" s="254"/>
      <c r="P866" s="312"/>
      <c r="Q866" s="313"/>
      <c r="R866" s="312"/>
      <c r="S866" s="313"/>
      <c r="T866" s="314"/>
      <c r="U866" s="314"/>
      <c r="V866" s="312"/>
      <c r="W866" s="254"/>
    </row>
    <row r="867" spans="1:23" hidden="1">
      <c r="A867" s="254"/>
      <c r="B867" s="254"/>
      <c r="C867" s="309"/>
      <c r="D867" s="254"/>
      <c r="E867" s="310"/>
      <c r="F867" s="311"/>
      <c r="G867" s="254"/>
      <c r="H867" s="254"/>
      <c r="I867" s="254"/>
      <c r="J867" s="254"/>
      <c r="K867" s="254"/>
      <c r="L867" s="254"/>
      <c r="M867" s="254"/>
      <c r="N867" s="254"/>
      <c r="O867" s="254"/>
      <c r="P867" s="312"/>
      <c r="Q867" s="313"/>
      <c r="R867" s="312"/>
      <c r="S867" s="313"/>
      <c r="T867" s="314"/>
      <c r="U867" s="314"/>
      <c r="V867" s="312"/>
      <c r="W867" s="254"/>
    </row>
    <row r="868" spans="1:23" hidden="1">
      <c r="A868" s="254"/>
      <c r="B868" s="254"/>
      <c r="C868" s="309"/>
      <c r="D868" s="254"/>
      <c r="E868" s="310"/>
      <c r="F868" s="311"/>
      <c r="G868" s="254"/>
      <c r="H868" s="254"/>
      <c r="I868" s="254"/>
      <c r="J868" s="254"/>
      <c r="K868" s="254"/>
      <c r="L868" s="254"/>
      <c r="M868" s="254"/>
      <c r="N868" s="254"/>
      <c r="O868" s="254"/>
      <c r="P868" s="312"/>
      <c r="Q868" s="313"/>
      <c r="R868" s="312"/>
      <c r="S868" s="313"/>
      <c r="T868" s="314"/>
      <c r="U868" s="314"/>
      <c r="V868" s="312"/>
      <c r="W868" s="254"/>
    </row>
    <row r="869" spans="1:23" hidden="1">
      <c r="A869" s="254"/>
      <c r="B869" s="254"/>
      <c r="C869" s="309"/>
      <c r="D869" s="254"/>
      <c r="E869" s="310"/>
      <c r="F869" s="311"/>
      <c r="G869" s="254"/>
      <c r="H869" s="254"/>
      <c r="I869" s="254"/>
      <c r="J869" s="254"/>
      <c r="K869" s="254"/>
      <c r="L869" s="254"/>
      <c r="M869" s="254"/>
      <c r="N869" s="254"/>
      <c r="O869" s="254"/>
      <c r="P869" s="312"/>
      <c r="Q869" s="313"/>
      <c r="R869" s="312"/>
      <c r="S869" s="313"/>
      <c r="T869" s="314"/>
      <c r="U869" s="314"/>
      <c r="V869" s="312"/>
      <c r="W869" s="254"/>
    </row>
    <row r="870" spans="1:23" hidden="1">
      <c r="A870" s="254"/>
      <c r="B870" s="254"/>
      <c r="C870" s="309"/>
      <c r="D870" s="254"/>
      <c r="E870" s="310"/>
      <c r="F870" s="311"/>
      <c r="G870" s="254"/>
      <c r="H870" s="254"/>
      <c r="I870" s="254"/>
      <c r="J870" s="254"/>
      <c r="K870" s="254"/>
      <c r="L870" s="254"/>
      <c r="M870" s="254"/>
      <c r="N870" s="254"/>
      <c r="O870" s="254"/>
      <c r="P870" s="312"/>
      <c r="Q870" s="313"/>
      <c r="R870" s="312"/>
      <c r="S870" s="313"/>
      <c r="T870" s="314"/>
      <c r="U870" s="314"/>
      <c r="V870" s="312"/>
      <c r="W870" s="254"/>
    </row>
    <row r="871" spans="1:23" hidden="1">
      <c r="A871" s="254"/>
      <c r="B871" s="254"/>
      <c r="C871" s="309"/>
      <c r="D871" s="254"/>
      <c r="E871" s="310"/>
      <c r="F871" s="311"/>
      <c r="G871" s="254"/>
      <c r="H871" s="254"/>
      <c r="I871" s="254"/>
      <c r="J871" s="254"/>
      <c r="K871" s="254"/>
      <c r="L871" s="254"/>
      <c r="M871" s="254"/>
      <c r="N871" s="254"/>
      <c r="O871" s="254"/>
      <c r="P871" s="312"/>
      <c r="Q871" s="313"/>
      <c r="R871" s="312"/>
      <c r="S871" s="313"/>
      <c r="T871" s="314"/>
      <c r="U871" s="314"/>
      <c r="V871" s="312"/>
      <c r="W871" s="254"/>
    </row>
    <row r="872" spans="1:23" hidden="1">
      <c r="A872" s="254"/>
      <c r="B872" s="254"/>
      <c r="C872" s="309"/>
      <c r="D872" s="254"/>
      <c r="E872" s="310"/>
      <c r="F872" s="311"/>
      <c r="G872" s="254"/>
      <c r="H872" s="254"/>
      <c r="I872" s="254"/>
      <c r="J872" s="254"/>
      <c r="K872" s="254"/>
      <c r="L872" s="254"/>
      <c r="M872" s="254"/>
      <c r="N872" s="254"/>
      <c r="O872" s="254"/>
      <c r="P872" s="312"/>
      <c r="Q872" s="313"/>
      <c r="R872" s="312"/>
      <c r="S872" s="313"/>
      <c r="T872" s="314"/>
      <c r="U872" s="314"/>
      <c r="V872" s="312"/>
      <c r="W872" s="254"/>
    </row>
    <row r="873" spans="1:23" hidden="1">
      <c r="A873" s="254"/>
      <c r="B873" s="254"/>
      <c r="C873" s="309"/>
      <c r="D873" s="254"/>
      <c r="E873" s="310"/>
      <c r="F873" s="311"/>
      <c r="G873" s="254"/>
      <c r="H873" s="254"/>
      <c r="I873" s="254"/>
      <c r="J873" s="254"/>
      <c r="K873" s="254"/>
      <c r="L873" s="254"/>
      <c r="M873" s="254"/>
      <c r="N873" s="254"/>
      <c r="O873" s="254"/>
      <c r="P873" s="312"/>
      <c r="Q873" s="313"/>
      <c r="R873" s="312"/>
      <c r="S873" s="313"/>
      <c r="T873" s="314"/>
      <c r="U873" s="314"/>
      <c r="V873" s="312"/>
      <c r="W873" s="254"/>
    </row>
    <row r="874" spans="1:23" hidden="1">
      <c r="A874" s="254"/>
      <c r="B874" s="254"/>
      <c r="C874" s="309"/>
      <c r="D874" s="254"/>
      <c r="E874" s="310"/>
      <c r="F874" s="311"/>
      <c r="G874" s="254"/>
      <c r="H874" s="254"/>
      <c r="I874" s="254"/>
      <c r="J874" s="254"/>
      <c r="K874" s="254"/>
      <c r="L874" s="254"/>
      <c r="M874" s="254"/>
      <c r="N874" s="254"/>
      <c r="O874" s="254"/>
      <c r="P874" s="312"/>
      <c r="Q874" s="313"/>
      <c r="R874" s="312"/>
      <c r="S874" s="313"/>
      <c r="T874" s="314"/>
      <c r="U874" s="314"/>
      <c r="V874" s="312"/>
      <c r="W874" s="254"/>
    </row>
    <row r="875" spans="1:23" hidden="1">
      <c r="A875" s="254"/>
      <c r="B875" s="254"/>
      <c r="C875" s="309"/>
      <c r="D875" s="254"/>
      <c r="E875" s="310"/>
      <c r="F875" s="311"/>
      <c r="G875" s="254"/>
      <c r="H875" s="254"/>
      <c r="I875" s="254"/>
      <c r="J875" s="254"/>
      <c r="K875" s="254"/>
      <c r="L875" s="254"/>
      <c r="M875" s="254"/>
      <c r="N875" s="254"/>
      <c r="O875" s="254"/>
      <c r="P875" s="312"/>
      <c r="Q875" s="313"/>
      <c r="R875" s="312"/>
      <c r="S875" s="313"/>
      <c r="T875" s="314"/>
      <c r="U875" s="314"/>
      <c r="V875" s="312"/>
      <c r="W875" s="254"/>
    </row>
    <row r="876" spans="1:23" hidden="1">
      <c r="A876" s="254"/>
      <c r="B876" s="254"/>
      <c r="C876" s="309"/>
      <c r="D876" s="254"/>
      <c r="E876" s="310"/>
      <c r="F876" s="311"/>
      <c r="G876" s="254"/>
      <c r="H876" s="254"/>
      <c r="I876" s="254"/>
      <c r="J876" s="254"/>
      <c r="K876" s="254"/>
      <c r="L876" s="254"/>
      <c r="M876" s="254"/>
      <c r="N876" s="254"/>
      <c r="O876" s="254"/>
      <c r="P876" s="312"/>
      <c r="Q876" s="313"/>
      <c r="R876" s="312"/>
      <c r="S876" s="313"/>
      <c r="T876" s="314"/>
      <c r="U876" s="314"/>
      <c r="V876" s="312"/>
      <c r="W876" s="254"/>
    </row>
    <row r="877" spans="1:23" hidden="1">
      <c r="A877" s="254"/>
      <c r="B877" s="254"/>
      <c r="C877" s="309"/>
      <c r="D877" s="254"/>
      <c r="E877" s="310"/>
      <c r="F877" s="311"/>
      <c r="G877" s="254"/>
      <c r="H877" s="254"/>
      <c r="I877" s="254"/>
      <c r="J877" s="254"/>
      <c r="K877" s="254"/>
      <c r="L877" s="254"/>
      <c r="M877" s="254"/>
      <c r="N877" s="254"/>
      <c r="O877" s="254"/>
      <c r="P877" s="312"/>
      <c r="Q877" s="313"/>
      <c r="R877" s="312"/>
      <c r="S877" s="313"/>
      <c r="T877" s="314"/>
      <c r="U877" s="314"/>
      <c r="V877" s="312"/>
      <c r="W877" s="254"/>
    </row>
    <row r="878" spans="1:23" hidden="1">
      <c r="A878" s="254"/>
      <c r="B878" s="254"/>
      <c r="C878" s="309"/>
      <c r="D878" s="254"/>
      <c r="E878" s="310"/>
      <c r="F878" s="311"/>
      <c r="G878" s="254"/>
      <c r="H878" s="254"/>
      <c r="I878" s="254"/>
      <c r="J878" s="254"/>
      <c r="K878" s="254"/>
      <c r="L878" s="254"/>
      <c r="M878" s="254"/>
      <c r="N878" s="254"/>
      <c r="O878" s="254"/>
      <c r="P878" s="312"/>
      <c r="Q878" s="313"/>
      <c r="R878" s="312"/>
      <c r="S878" s="313"/>
      <c r="T878" s="314"/>
      <c r="U878" s="314"/>
      <c r="V878" s="312"/>
      <c r="W878" s="254"/>
    </row>
    <row r="879" spans="1:23" hidden="1">
      <c r="A879" s="254"/>
      <c r="B879" s="254"/>
      <c r="C879" s="309"/>
      <c r="D879" s="254"/>
      <c r="E879" s="310"/>
      <c r="F879" s="311"/>
      <c r="G879" s="254"/>
      <c r="H879" s="254"/>
      <c r="I879" s="254"/>
      <c r="J879" s="254"/>
      <c r="K879" s="254"/>
      <c r="L879" s="254"/>
      <c r="M879" s="254"/>
      <c r="N879" s="254"/>
      <c r="O879" s="254"/>
      <c r="P879" s="312"/>
      <c r="Q879" s="313"/>
      <c r="R879" s="312"/>
      <c r="S879" s="313"/>
      <c r="T879" s="314"/>
      <c r="U879" s="314"/>
      <c r="V879" s="312"/>
      <c r="W879" s="254"/>
    </row>
    <row r="880" spans="1:23" hidden="1">
      <c r="A880" s="254"/>
      <c r="B880" s="254"/>
      <c r="C880" s="309"/>
      <c r="D880" s="254"/>
      <c r="E880" s="310"/>
      <c r="F880" s="311"/>
      <c r="G880" s="254"/>
      <c r="H880" s="254"/>
      <c r="I880" s="254"/>
      <c r="J880" s="254"/>
      <c r="K880" s="254"/>
      <c r="L880" s="254"/>
      <c r="M880" s="254"/>
      <c r="N880" s="254"/>
      <c r="O880" s="254"/>
      <c r="P880" s="312"/>
      <c r="Q880" s="313"/>
      <c r="R880" s="312"/>
      <c r="S880" s="313"/>
      <c r="T880" s="314"/>
      <c r="U880" s="314"/>
      <c r="V880" s="312"/>
      <c r="W880" s="254"/>
    </row>
    <row r="881" spans="1:23" hidden="1">
      <c r="A881" s="254"/>
      <c r="B881" s="254"/>
      <c r="C881" s="309"/>
      <c r="D881" s="254"/>
      <c r="E881" s="310"/>
      <c r="F881" s="311"/>
      <c r="G881" s="254"/>
      <c r="H881" s="254"/>
      <c r="I881" s="254"/>
      <c r="J881" s="254"/>
      <c r="K881" s="254"/>
      <c r="L881" s="254"/>
      <c r="M881" s="254"/>
      <c r="N881" s="254"/>
      <c r="O881" s="254"/>
      <c r="P881" s="312"/>
      <c r="Q881" s="313"/>
      <c r="R881" s="312"/>
      <c r="S881" s="313"/>
      <c r="T881" s="314"/>
      <c r="U881" s="314"/>
      <c r="V881" s="312"/>
      <c r="W881" s="254"/>
    </row>
    <row r="882" spans="1:23" hidden="1">
      <c r="A882" s="254"/>
      <c r="B882" s="254"/>
      <c r="C882" s="309"/>
      <c r="D882" s="254"/>
      <c r="E882" s="310"/>
      <c r="F882" s="311"/>
      <c r="G882" s="254"/>
      <c r="H882" s="254"/>
      <c r="I882" s="254"/>
      <c r="J882" s="254"/>
      <c r="K882" s="254"/>
      <c r="L882" s="254"/>
      <c r="M882" s="254"/>
      <c r="N882" s="254"/>
      <c r="O882" s="254"/>
      <c r="P882" s="312"/>
      <c r="Q882" s="313"/>
      <c r="R882" s="312"/>
      <c r="S882" s="313"/>
      <c r="T882" s="314"/>
      <c r="U882" s="314"/>
      <c r="V882" s="312"/>
      <c r="W882" s="254"/>
    </row>
    <row r="883" spans="1:23" hidden="1">
      <c r="A883" s="254"/>
      <c r="B883" s="254"/>
      <c r="C883" s="309"/>
      <c r="D883" s="254"/>
      <c r="E883" s="310"/>
      <c r="F883" s="311"/>
      <c r="G883" s="254"/>
      <c r="H883" s="254"/>
      <c r="I883" s="254"/>
      <c r="J883" s="254"/>
      <c r="K883" s="254"/>
      <c r="L883" s="254"/>
      <c r="M883" s="254"/>
      <c r="N883" s="254"/>
      <c r="O883" s="254"/>
      <c r="P883" s="312"/>
      <c r="Q883" s="313"/>
      <c r="R883" s="312"/>
      <c r="S883" s="313"/>
      <c r="T883" s="314"/>
      <c r="U883" s="314"/>
      <c r="V883" s="312"/>
      <c r="W883" s="254"/>
    </row>
    <row r="884" spans="1:23" hidden="1">
      <c r="A884" s="254"/>
      <c r="B884" s="254"/>
      <c r="C884" s="309"/>
      <c r="D884" s="254"/>
      <c r="E884" s="310"/>
      <c r="F884" s="311"/>
      <c r="G884" s="254"/>
      <c r="H884" s="254"/>
      <c r="I884" s="254"/>
      <c r="J884" s="254"/>
      <c r="K884" s="254"/>
      <c r="L884" s="254"/>
      <c r="M884" s="254"/>
      <c r="N884" s="254"/>
      <c r="O884" s="254"/>
      <c r="P884" s="312"/>
      <c r="Q884" s="313"/>
      <c r="R884" s="312"/>
      <c r="S884" s="313"/>
      <c r="T884" s="314"/>
      <c r="U884" s="314"/>
      <c r="V884" s="312"/>
      <c r="W884" s="254"/>
    </row>
    <row r="885" spans="1:23" hidden="1">
      <c r="A885" s="254"/>
      <c r="B885" s="254"/>
      <c r="C885" s="309"/>
      <c r="D885" s="254"/>
      <c r="E885" s="310"/>
      <c r="F885" s="311"/>
      <c r="G885" s="254"/>
      <c r="H885" s="254"/>
      <c r="I885" s="254"/>
      <c r="J885" s="254"/>
      <c r="K885" s="254"/>
      <c r="L885" s="254"/>
      <c r="M885" s="254"/>
      <c r="N885" s="254"/>
      <c r="O885" s="254"/>
      <c r="P885" s="312"/>
      <c r="Q885" s="313"/>
      <c r="R885" s="312"/>
      <c r="S885" s="313"/>
      <c r="T885" s="314"/>
      <c r="U885" s="314"/>
      <c r="V885" s="312"/>
      <c r="W885" s="254"/>
    </row>
    <row r="886" spans="1:23" hidden="1">
      <c r="A886" s="254"/>
      <c r="B886" s="254"/>
      <c r="C886" s="309"/>
      <c r="D886" s="254"/>
      <c r="E886" s="310"/>
      <c r="F886" s="311"/>
      <c r="G886" s="254"/>
      <c r="H886" s="254"/>
      <c r="I886" s="254"/>
      <c r="J886" s="254"/>
      <c r="K886" s="254"/>
      <c r="L886" s="254"/>
      <c r="M886" s="254"/>
      <c r="N886" s="254"/>
      <c r="O886" s="254"/>
      <c r="P886" s="312"/>
      <c r="Q886" s="313"/>
      <c r="R886" s="312"/>
      <c r="S886" s="313"/>
      <c r="T886" s="314"/>
      <c r="U886" s="314"/>
      <c r="V886" s="312"/>
      <c r="W886" s="254"/>
    </row>
    <row r="887" spans="1:23" hidden="1">
      <c r="A887" s="254"/>
      <c r="B887" s="254"/>
      <c r="C887" s="309"/>
      <c r="D887" s="254"/>
      <c r="E887" s="310"/>
      <c r="F887" s="311"/>
      <c r="G887" s="254"/>
      <c r="H887" s="254"/>
      <c r="I887" s="254"/>
      <c r="J887" s="254"/>
      <c r="K887" s="254"/>
      <c r="L887" s="254"/>
      <c r="M887" s="254"/>
      <c r="N887" s="254"/>
      <c r="O887" s="254"/>
      <c r="P887" s="312"/>
      <c r="Q887" s="313"/>
      <c r="R887" s="312"/>
      <c r="S887" s="313"/>
      <c r="T887" s="314"/>
      <c r="U887" s="314"/>
      <c r="V887" s="312"/>
      <c r="W887" s="254"/>
    </row>
    <row r="888" spans="1:23" hidden="1">
      <c r="A888" s="254"/>
      <c r="B888" s="254"/>
      <c r="C888" s="309"/>
      <c r="D888" s="254"/>
      <c r="E888" s="310"/>
      <c r="F888" s="311"/>
      <c r="G888" s="254"/>
      <c r="H888" s="254"/>
      <c r="I888" s="254"/>
      <c r="J888" s="254"/>
      <c r="K888" s="254"/>
      <c r="L888" s="254"/>
      <c r="M888" s="254"/>
      <c r="N888" s="254"/>
      <c r="O888" s="254"/>
      <c r="P888" s="312"/>
      <c r="Q888" s="313"/>
      <c r="R888" s="312"/>
      <c r="S888" s="313"/>
      <c r="T888" s="314"/>
      <c r="U888" s="314"/>
      <c r="V888" s="312"/>
      <c r="W888" s="254"/>
    </row>
    <row r="889" spans="1:23" hidden="1">
      <c r="A889" s="254"/>
      <c r="B889" s="254"/>
      <c r="C889" s="309"/>
      <c r="D889" s="254"/>
      <c r="E889" s="310"/>
      <c r="F889" s="311"/>
      <c r="G889" s="254"/>
      <c r="H889" s="254"/>
      <c r="I889" s="254"/>
      <c r="J889" s="254"/>
      <c r="K889" s="254"/>
      <c r="L889" s="254"/>
      <c r="M889" s="254"/>
      <c r="N889" s="254"/>
      <c r="O889" s="254"/>
      <c r="P889" s="312"/>
      <c r="Q889" s="313"/>
      <c r="R889" s="312"/>
      <c r="S889" s="313"/>
      <c r="T889" s="314"/>
      <c r="U889" s="314"/>
      <c r="V889" s="312"/>
      <c r="W889" s="254"/>
    </row>
    <row r="890" spans="1:23" hidden="1">
      <c r="A890" s="254"/>
      <c r="B890" s="254"/>
      <c r="C890" s="309"/>
      <c r="D890" s="254"/>
      <c r="E890" s="310"/>
      <c r="F890" s="311"/>
      <c r="G890" s="254"/>
      <c r="H890" s="254"/>
      <c r="I890" s="254"/>
      <c r="J890" s="254"/>
      <c r="K890" s="254"/>
      <c r="L890" s="254"/>
      <c r="M890" s="254"/>
      <c r="N890" s="254"/>
      <c r="O890" s="254"/>
      <c r="P890" s="312"/>
      <c r="Q890" s="313"/>
      <c r="R890" s="312"/>
      <c r="S890" s="313"/>
      <c r="T890" s="314"/>
      <c r="U890" s="314"/>
      <c r="V890" s="312"/>
      <c r="W890" s="254"/>
    </row>
    <row r="891" spans="1:23" hidden="1">
      <c r="A891" s="254"/>
      <c r="B891" s="254"/>
      <c r="C891" s="309"/>
      <c r="D891" s="254"/>
      <c r="E891" s="310"/>
      <c r="F891" s="311"/>
      <c r="G891" s="254"/>
      <c r="H891" s="254"/>
      <c r="I891" s="254"/>
      <c r="J891" s="254"/>
      <c r="K891" s="254"/>
      <c r="L891" s="254"/>
      <c r="M891" s="254"/>
      <c r="N891" s="254"/>
      <c r="O891" s="254"/>
      <c r="P891" s="312"/>
      <c r="Q891" s="313"/>
      <c r="R891" s="312"/>
      <c r="S891" s="313"/>
      <c r="T891" s="314"/>
      <c r="U891" s="314"/>
      <c r="V891" s="312"/>
      <c r="W891" s="254"/>
    </row>
    <row r="892" spans="1:23" hidden="1">
      <c r="A892" s="254"/>
      <c r="B892" s="254"/>
      <c r="C892" s="309"/>
      <c r="D892" s="254"/>
      <c r="E892" s="310"/>
      <c r="F892" s="311"/>
      <c r="G892" s="254"/>
      <c r="H892" s="254"/>
      <c r="I892" s="254"/>
      <c r="J892" s="254"/>
      <c r="K892" s="254"/>
      <c r="L892" s="254"/>
      <c r="M892" s="254"/>
      <c r="N892" s="254"/>
      <c r="O892" s="254"/>
      <c r="P892" s="312"/>
      <c r="Q892" s="313"/>
      <c r="R892" s="312"/>
      <c r="S892" s="313"/>
      <c r="T892" s="314"/>
      <c r="U892" s="314"/>
      <c r="V892" s="312"/>
      <c r="W892" s="254"/>
    </row>
    <row r="893" spans="1:23" hidden="1">
      <c r="A893" s="254"/>
      <c r="B893" s="254"/>
      <c r="C893" s="309"/>
      <c r="D893" s="254"/>
      <c r="E893" s="310"/>
      <c r="F893" s="311"/>
      <c r="G893" s="254"/>
      <c r="H893" s="254"/>
      <c r="I893" s="254"/>
      <c r="J893" s="254"/>
      <c r="K893" s="254"/>
      <c r="L893" s="254"/>
      <c r="M893" s="254"/>
      <c r="N893" s="254"/>
      <c r="O893" s="254"/>
      <c r="P893" s="312"/>
      <c r="Q893" s="313"/>
      <c r="R893" s="312"/>
      <c r="S893" s="313"/>
      <c r="T893" s="314"/>
      <c r="U893" s="314"/>
      <c r="V893" s="312"/>
      <c r="W893" s="254"/>
    </row>
    <row r="894" spans="1:23" hidden="1">
      <c r="A894" s="254"/>
      <c r="B894" s="254"/>
      <c r="C894" s="309"/>
      <c r="D894" s="254"/>
      <c r="E894" s="310"/>
      <c r="F894" s="311"/>
      <c r="G894" s="254"/>
      <c r="H894" s="254"/>
      <c r="I894" s="254"/>
      <c r="J894" s="254"/>
      <c r="K894" s="254"/>
      <c r="L894" s="254"/>
      <c r="M894" s="254"/>
      <c r="N894" s="254"/>
      <c r="O894" s="254"/>
      <c r="P894" s="312"/>
      <c r="Q894" s="313"/>
      <c r="R894" s="312"/>
      <c r="S894" s="313"/>
      <c r="T894" s="314"/>
      <c r="U894" s="314"/>
      <c r="V894" s="312"/>
      <c r="W894" s="254"/>
    </row>
    <row r="895" spans="1:23" hidden="1">
      <c r="A895" s="254"/>
      <c r="B895" s="254"/>
      <c r="C895" s="309"/>
      <c r="D895" s="254"/>
      <c r="E895" s="310"/>
      <c r="F895" s="311"/>
      <c r="G895" s="254"/>
      <c r="H895" s="254"/>
      <c r="I895" s="254"/>
      <c r="J895" s="254"/>
      <c r="K895" s="254"/>
      <c r="L895" s="254"/>
      <c r="M895" s="254"/>
      <c r="N895" s="254"/>
      <c r="O895" s="254"/>
      <c r="P895" s="312"/>
      <c r="Q895" s="313"/>
      <c r="R895" s="312"/>
      <c r="S895" s="313"/>
      <c r="T895" s="314"/>
      <c r="U895" s="314"/>
      <c r="V895" s="312"/>
      <c r="W895" s="254"/>
    </row>
    <row r="896" spans="1:23" hidden="1">
      <c r="A896" s="254"/>
      <c r="B896" s="254"/>
      <c r="C896" s="309"/>
      <c r="D896" s="254"/>
      <c r="E896" s="310"/>
      <c r="F896" s="311"/>
      <c r="G896" s="254"/>
      <c r="H896" s="254"/>
      <c r="I896" s="254"/>
      <c r="J896" s="254"/>
      <c r="K896" s="254"/>
      <c r="L896" s="254"/>
      <c r="M896" s="254"/>
      <c r="N896" s="254"/>
      <c r="O896" s="254"/>
      <c r="P896" s="312"/>
      <c r="Q896" s="313"/>
      <c r="R896" s="312"/>
      <c r="S896" s="313"/>
      <c r="T896" s="314"/>
      <c r="U896" s="314"/>
      <c r="V896" s="312"/>
      <c r="W896" s="254"/>
    </row>
    <row r="897" spans="1:23" hidden="1">
      <c r="A897" s="254"/>
      <c r="B897" s="254"/>
      <c r="C897" s="309"/>
      <c r="D897" s="254"/>
      <c r="E897" s="310"/>
      <c r="F897" s="311"/>
      <c r="G897" s="254"/>
      <c r="H897" s="254"/>
      <c r="I897" s="254"/>
      <c r="J897" s="254"/>
      <c r="K897" s="254"/>
      <c r="L897" s="254"/>
      <c r="M897" s="254"/>
      <c r="N897" s="254"/>
      <c r="O897" s="254"/>
      <c r="P897" s="312"/>
      <c r="Q897" s="313"/>
      <c r="R897" s="312"/>
      <c r="S897" s="313"/>
      <c r="T897" s="314"/>
      <c r="U897" s="314"/>
      <c r="V897" s="312"/>
      <c r="W897" s="254"/>
    </row>
    <row r="898" spans="1:23" hidden="1">
      <c r="A898" s="254"/>
      <c r="B898" s="254"/>
      <c r="C898" s="309"/>
      <c r="D898" s="254"/>
      <c r="E898" s="310"/>
      <c r="F898" s="311"/>
      <c r="G898" s="254"/>
      <c r="H898" s="254"/>
      <c r="I898" s="254"/>
      <c r="J898" s="254"/>
      <c r="K898" s="254"/>
      <c r="L898" s="254"/>
      <c r="M898" s="254"/>
      <c r="N898" s="254"/>
      <c r="O898" s="254"/>
      <c r="P898" s="312"/>
      <c r="Q898" s="313"/>
      <c r="R898" s="312"/>
      <c r="S898" s="313"/>
      <c r="T898" s="314"/>
      <c r="U898" s="314"/>
      <c r="V898" s="312"/>
      <c r="W898" s="254"/>
    </row>
    <row r="899" spans="1:23" hidden="1">
      <c r="A899" s="254"/>
      <c r="B899" s="254"/>
      <c r="C899" s="309"/>
      <c r="D899" s="254"/>
      <c r="E899" s="310"/>
      <c r="F899" s="311"/>
      <c r="G899" s="254"/>
      <c r="H899" s="254"/>
      <c r="I899" s="254"/>
      <c r="J899" s="254"/>
      <c r="K899" s="254"/>
      <c r="L899" s="254"/>
      <c r="M899" s="254"/>
      <c r="N899" s="254"/>
      <c r="O899" s="254"/>
      <c r="P899" s="312"/>
      <c r="Q899" s="313"/>
      <c r="R899" s="312"/>
      <c r="S899" s="313"/>
      <c r="T899" s="314"/>
      <c r="U899" s="314"/>
      <c r="V899" s="312"/>
      <c r="W899" s="254"/>
    </row>
    <row r="900" spans="1:23" hidden="1">
      <c r="A900" s="254"/>
      <c r="B900" s="254"/>
      <c r="C900" s="309"/>
      <c r="D900" s="254"/>
      <c r="E900" s="310"/>
      <c r="F900" s="311"/>
      <c r="G900" s="254"/>
      <c r="H900" s="254"/>
      <c r="I900" s="254"/>
      <c r="J900" s="254"/>
      <c r="K900" s="254"/>
      <c r="L900" s="254"/>
      <c r="M900" s="254"/>
      <c r="N900" s="254"/>
      <c r="O900" s="254"/>
      <c r="P900" s="312"/>
      <c r="Q900" s="313"/>
      <c r="R900" s="312"/>
      <c r="S900" s="313"/>
      <c r="T900" s="314"/>
      <c r="U900" s="314"/>
      <c r="V900" s="312"/>
      <c r="W900" s="254"/>
    </row>
    <row r="901" spans="1:23" hidden="1">
      <c r="A901" s="254"/>
      <c r="B901" s="254"/>
      <c r="C901" s="309"/>
      <c r="D901" s="254"/>
      <c r="E901" s="310"/>
      <c r="F901" s="311"/>
      <c r="G901" s="254"/>
      <c r="H901" s="254"/>
      <c r="I901" s="254"/>
      <c r="J901" s="254"/>
      <c r="K901" s="254"/>
      <c r="L901" s="254"/>
      <c r="M901" s="254"/>
      <c r="N901" s="254"/>
      <c r="O901" s="254"/>
      <c r="P901" s="312"/>
      <c r="Q901" s="313"/>
      <c r="R901" s="312"/>
      <c r="S901" s="313"/>
      <c r="T901" s="314"/>
      <c r="U901" s="314"/>
      <c r="V901" s="312"/>
      <c r="W901" s="254"/>
    </row>
    <row r="902" spans="1:23" hidden="1">
      <c r="A902" s="254"/>
      <c r="B902" s="254"/>
      <c r="C902" s="309"/>
      <c r="D902" s="254"/>
      <c r="E902" s="310"/>
      <c r="F902" s="311"/>
      <c r="G902" s="254"/>
      <c r="H902" s="254"/>
      <c r="I902" s="254"/>
      <c r="J902" s="254"/>
      <c r="K902" s="254"/>
      <c r="L902" s="254"/>
      <c r="M902" s="254"/>
      <c r="N902" s="254"/>
      <c r="O902" s="254"/>
      <c r="P902" s="312"/>
      <c r="Q902" s="313"/>
      <c r="R902" s="312"/>
      <c r="S902" s="313"/>
      <c r="T902" s="314"/>
      <c r="U902" s="314"/>
      <c r="V902" s="312"/>
      <c r="W902" s="254"/>
    </row>
    <row r="903" spans="1:23" hidden="1">
      <c r="A903" s="254"/>
      <c r="B903" s="254"/>
      <c r="C903" s="309"/>
      <c r="D903" s="254"/>
      <c r="E903" s="310"/>
      <c r="F903" s="311"/>
      <c r="G903" s="254"/>
      <c r="H903" s="254"/>
      <c r="I903" s="254"/>
      <c r="J903" s="254"/>
      <c r="K903" s="254"/>
      <c r="L903" s="254"/>
      <c r="M903" s="254"/>
      <c r="N903" s="254"/>
      <c r="O903" s="254"/>
      <c r="P903" s="312"/>
      <c r="Q903" s="313"/>
      <c r="R903" s="312"/>
      <c r="S903" s="313"/>
      <c r="T903" s="314"/>
      <c r="U903" s="314"/>
      <c r="V903" s="312"/>
      <c r="W903" s="254"/>
    </row>
    <row r="904" spans="1:23" hidden="1">
      <c r="A904" s="254"/>
      <c r="B904" s="254"/>
      <c r="C904" s="309"/>
      <c r="D904" s="254"/>
      <c r="E904" s="310"/>
      <c r="F904" s="311"/>
      <c r="G904" s="254"/>
      <c r="H904" s="254"/>
      <c r="I904" s="254"/>
      <c r="J904" s="254"/>
      <c r="K904" s="254"/>
      <c r="L904" s="254"/>
      <c r="M904" s="254"/>
      <c r="N904" s="254"/>
      <c r="O904" s="254"/>
      <c r="P904" s="312"/>
      <c r="Q904" s="313"/>
      <c r="R904" s="312"/>
      <c r="S904" s="313"/>
      <c r="T904" s="314"/>
      <c r="U904" s="314"/>
      <c r="V904" s="312"/>
      <c r="W904" s="254"/>
    </row>
    <row r="905" spans="1:23" hidden="1">
      <c r="A905" s="254"/>
      <c r="B905" s="254"/>
      <c r="C905" s="309"/>
      <c r="D905" s="254"/>
      <c r="E905" s="310"/>
      <c r="F905" s="311"/>
      <c r="G905" s="254"/>
      <c r="H905" s="254"/>
      <c r="I905" s="254"/>
      <c r="J905" s="254"/>
      <c r="K905" s="254"/>
      <c r="L905" s="254"/>
      <c r="M905" s="254"/>
      <c r="N905" s="254"/>
      <c r="O905" s="254"/>
      <c r="P905" s="312"/>
      <c r="Q905" s="313"/>
      <c r="R905" s="312"/>
      <c r="S905" s="313"/>
      <c r="T905" s="314"/>
      <c r="U905" s="314"/>
      <c r="V905" s="312"/>
      <c r="W905" s="254"/>
    </row>
    <row r="906" spans="1:23" hidden="1">
      <c r="A906" s="254"/>
      <c r="B906" s="254"/>
      <c r="C906" s="309"/>
      <c r="D906" s="254"/>
      <c r="E906" s="310"/>
      <c r="F906" s="311"/>
      <c r="G906" s="254"/>
      <c r="H906" s="254"/>
      <c r="I906" s="254"/>
      <c r="J906" s="254"/>
      <c r="K906" s="254"/>
      <c r="L906" s="254"/>
      <c r="M906" s="254"/>
      <c r="N906" s="254"/>
      <c r="O906" s="254"/>
      <c r="P906" s="312"/>
      <c r="Q906" s="313"/>
      <c r="R906" s="312"/>
      <c r="S906" s="313"/>
      <c r="T906" s="314"/>
      <c r="U906" s="314"/>
      <c r="V906" s="312"/>
      <c r="W906" s="254"/>
    </row>
    <row r="907" spans="1:23" hidden="1">
      <c r="A907" s="254"/>
      <c r="B907" s="254"/>
      <c r="C907" s="309"/>
      <c r="D907" s="254"/>
      <c r="E907" s="310"/>
      <c r="F907" s="311"/>
      <c r="G907" s="254"/>
      <c r="H907" s="254"/>
      <c r="I907" s="254"/>
      <c r="J907" s="254"/>
      <c r="K907" s="254"/>
      <c r="L907" s="254"/>
      <c r="M907" s="254"/>
      <c r="N907" s="254"/>
      <c r="O907" s="254"/>
      <c r="P907" s="312"/>
      <c r="Q907" s="313"/>
      <c r="R907" s="312"/>
      <c r="S907" s="313"/>
      <c r="T907" s="314"/>
      <c r="U907" s="314"/>
      <c r="V907" s="312"/>
      <c r="W907" s="254"/>
    </row>
    <row r="908" spans="1:23" hidden="1">
      <c r="A908" s="254"/>
      <c r="B908" s="254"/>
      <c r="C908" s="309"/>
      <c r="D908" s="254"/>
      <c r="E908" s="310"/>
      <c r="F908" s="311"/>
      <c r="G908" s="254"/>
      <c r="H908" s="254"/>
      <c r="I908" s="254"/>
      <c r="J908" s="254"/>
      <c r="K908" s="254"/>
      <c r="L908" s="254"/>
      <c r="M908" s="254"/>
      <c r="N908" s="254"/>
      <c r="O908" s="254"/>
      <c r="P908" s="312"/>
      <c r="Q908" s="313"/>
      <c r="R908" s="312"/>
      <c r="S908" s="313"/>
      <c r="T908" s="314"/>
      <c r="U908" s="314"/>
      <c r="V908" s="312"/>
      <c r="W908" s="254"/>
    </row>
    <row r="909" spans="1:23" hidden="1">
      <c r="A909" s="254"/>
      <c r="B909" s="254"/>
      <c r="C909" s="309"/>
      <c r="D909" s="254"/>
      <c r="E909" s="310"/>
      <c r="F909" s="311"/>
      <c r="G909" s="254"/>
      <c r="H909" s="254"/>
      <c r="I909" s="254"/>
      <c r="J909" s="254"/>
      <c r="K909" s="254"/>
      <c r="L909" s="254"/>
      <c r="M909" s="254"/>
      <c r="N909" s="254"/>
      <c r="O909" s="254"/>
      <c r="P909" s="312"/>
      <c r="Q909" s="313"/>
      <c r="R909" s="312"/>
      <c r="S909" s="313"/>
      <c r="T909" s="314"/>
      <c r="U909" s="314"/>
      <c r="V909" s="312"/>
      <c r="W909" s="254"/>
    </row>
    <row r="910" spans="1:23" hidden="1">
      <c r="A910" s="254"/>
      <c r="B910" s="254"/>
      <c r="C910" s="309"/>
      <c r="D910" s="254"/>
      <c r="E910" s="310"/>
      <c r="F910" s="311"/>
      <c r="G910" s="254"/>
      <c r="H910" s="254"/>
      <c r="I910" s="254"/>
      <c r="J910" s="254"/>
      <c r="K910" s="254"/>
      <c r="L910" s="254"/>
      <c r="M910" s="254"/>
      <c r="N910" s="254"/>
      <c r="O910" s="254"/>
      <c r="P910" s="312"/>
      <c r="Q910" s="313"/>
      <c r="R910" s="312"/>
      <c r="S910" s="313"/>
      <c r="T910" s="314"/>
      <c r="U910" s="314"/>
      <c r="V910" s="312"/>
      <c r="W910" s="254"/>
    </row>
    <row r="911" spans="1:23" hidden="1">
      <c r="A911" s="254"/>
      <c r="B911" s="254"/>
      <c r="C911" s="309"/>
      <c r="D911" s="254"/>
      <c r="E911" s="310"/>
      <c r="F911" s="311"/>
      <c r="G911" s="254"/>
      <c r="H911" s="254"/>
      <c r="I911" s="254"/>
      <c r="J911" s="254"/>
      <c r="K911" s="254"/>
      <c r="L911" s="254"/>
      <c r="M911" s="254"/>
      <c r="N911" s="254"/>
      <c r="O911" s="254"/>
      <c r="P911" s="312"/>
      <c r="Q911" s="313"/>
      <c r="R911" s="312"/>
      <c r="S911" s="313"/>
      <c r="T911" s="314"/>
      <c r="U911" s="314"/>
      <c r="V911" s="312"/>
      <c r="W911" s="254"/>
    </row>
    <row r="912" spans="1:23" hidden="1">
      <c r="A912" s="254"/>
      <c r="B912" s="254"/>
      <c r="C912" s="309"/>
      <c r="D912" s="254"/>
      <c r="E912" s="310"/>
      <c r="F912" s="311"/>
      <c r="G912" s="254"/>
      <c r="H912" s="254"/>
      <c r="I912" s="254"/>
      <c r="J912" s="254"/>
      <c r="K912" s="254"/>
      <c r="L912" s="254"/>
      <c r="M912" s="254"/>
      <c r="N912" s="254"/>
      <c r="O912" s="254"/>
      <c r="P912" s="312"/>
      <c r="Q912" s="313"/>
      <c r="R912" s="312"/>
      <c r="S912" s="313"/>
      <c r="T912" s="314"/>
      <c r="U912" s="314"/>
      <c r="V912" s="312"/>
      <c r="W912" s="254"/>
    </row>
    <row r="913" spans="1:23" hidden="1">
      <c r="A913" s="254"/>
      <c r="B913" s="254"/>
      <c r="C913" s="309"/>
      <c r="D913" s="254"/>
      <c r="E913" s="310"/>
      <c r="F913" s="311"/>
      <c r="G913" s="254"/>
      <c r="H913" s="254"/>
      <c r="I913" s="254"/>
      <c r="J913" s="254"/>
      <c r="K913" s="254"/>
      <c r="L913" s="254"/>
      <c r="M913" s="254"/>
      <c r="N913" s="254"/>
      <c r="O913" s="254"/>
      <c r="P913" s="312"/>
      <c r="Q913" s="313"/>
      <c r="R913" s="312"/>
      <c r="S913" s="313"/>
      <c r="T913" s="314"/>
      <c r="U913" s="314"/>
      <c r="V913" s="312"/>
      <c r="W913" s="254"/>
    </row>
    <row r="914" spans="1:23" hidden="1">
      <c r="A914" s="254"/>
      <c r="B914" s="254"/>
      <c r="C914" s="309"/>
      <c r="D914" s="254"/>
      <c r="E914" s="310"/>
      <c r="F914" s="311"/>
      <c r="G914" s="254"/>
      <c r="H914" s="254"/>
      <c r="I914" s="254"/>
      <c r="J914" s="254"/>
      <c r="K914" s="254"/>
      <c r="L914" s="254"/>
      <c r="M914" s="254"/>
      <c r="N914" s="254"/>
      <c r="O914" s="254"/>
      <c r="P914" s="312"/>
      <c r="Q914" s="313"/>
      <c r="R914" s="312"/>
      <c r="S914" s="313"/>
      <c r="T914" s="314"/>
      <c r="U914" s="314"/>
      <c r="V914" s="312"/>
      <c r="W914" s="254"/>
    </row>
    <row r="915" spans="1:23" hidden="1">
      <c r="A915" s="254"/>
      <c r="B915" s="254"/>
      <c r="C915" s="309"/>
      <c r="D915" s="254"/>
      <c r="E915" s="310"/>
      <c r="F915" s="311"/>
      <c r="G915" s="254"/>
      <c r="H915" s="254"/>
      <c r="I915" s="254"/>
      <c r="J915" s="254"/>
      <c r="K915" s="254"/>
      <c r="L915" s="254"/>
      <c r="M915" s="254"/>
      <c r="N915" s="254"/>
      <c r="O915" s="254"/>
      <c r="P915" s="312"/>
      <c r="Q915" s="313"/>
      <c r="R915" s="312"/>
      <c r="S915" s="313"/>
      <c r="T915" s="314"/>
      <c r="U915" s="314"/>
      <c r="V915" s="312"/>
      <c r="W915" s="254"/>
    </row>
    <row r="916" spans="1:23" hidden="1">
      <c r="A916" s="254"/>
      <c r="B916" s="254"/>
      <c r="C916" s="309"/>
      <c r="D916" s="254"/>
      <c r="E916" s="310"/>
      <c r="F916" s="311"/>
      <c r="G916" s="254"/>
      <c r="H916" s="254"/>
      <c r="I916" s="254"/>
      <c r="J916" s="254"/>
      <c r="K916" s="254"/>
      <c r="L916" s="254"/>
      <c r="M916" s="254"/>
      <c r="N916" s="254"/>
      <c r="O916" s="254"/>
      <c r="P916" s="312"/>
      <c r="Q916" s="313"/>
      <c r="R916" s="312"/>
      <c r="S916" s="313"/>
      <c r="T916" s="314"/>
      <c r="U916" s="314"/>
      <c r="V916" s="312"/>
      <c r="W916" s="254"/>
    </row>
    <row r="917" spans="1:23" hidden="1">
      <c r="A917" s="254"/>
      <c r="B917" s="254"/>
      <c r="C917" s="309"/>
      <c r="D917" s="254"/>
      <c r="E917" s="310"/>
      <c r="F917" s="311"/>
      <c r="G917" s="254"/>
      <c r="H917" s="254"/>
      <c r="I917" s="254"/>
      <c r="J917" s="254"/>
      <c r="K917" s="254"/>
      <c r="L917" s="254"/>
      <c r="M917" s="254"/>
      <c r="N917" s="254"/>
      <c r="O917" s="254"/>
      <c r="P917" s="312"/>
      <c r="Q917" s="313"/>
      <c r="R917" s="312"/>
      <c r="S917" s="313"/>
      <c r="T917" s="314"/>
      <c r="U917" s="314"/>
      <c r="V917" s="312"/>
      <c r="W917" s="254"/>
    </row>
    <row r="918" spans="1:23" hidden="1">
      <c r="A918" s="254"/>
      <c r="B918" s="254"/>
      <c r="C918" s="309"/>
      <c r="D918" s="254"/>
      <c r="E918" s="310"/>
      <c r="F918" s="311"/>
      <c r="G918" s="254"/>
      <c r="H918" s="254"/>
      <c r="I918" s="254"/>
      <c r="J918" s="254"/>
      <c r="K918" s="254"/>
      <c r="L918" s="254"/>
      <c r="M918" s="254"/>
      <c r="N918" s="254"/>
      <c r="O918" s="254"/>
      <c r="P918" s="312"/>
      <c r="Q918" s="313"/>
      <c r="R918" s="312"/>
      <c r="S918" s="313"/>
      <c r="T918" s="314"/>
      <c r="U918" s="314"/>
      <c r="V918" s="312"/>
      <c r="W918" s="254"/>
    </row>
    <row r="919" spans="1:23" hidden="1">
      <c r="A919" s="254"/>
      <c r="B919" s="254"/>
      <c r="C919" s="309"/>
      <c r="D919" s="254"/>
      <c r="E919" s="310"/>
      <c r="F919" s="311"/>
      <c r="G919" s="254"/>
      <c r="H919" s="254"/>
      <c r="I919" s="254"/>
      <c r="J919" s="254"/>
      <c r="K919" s="254"/>
      <c r="L919" s="254"/>
      <c r="M919" s="254"/>
      <c r="N919" s="254"/>
      <c r="O919" s="254"/>
      <c r="P919" s="312"/>
      <c r="Q919" s="313"/>
      <c r="R919" s="312"/>
      <c r="S919" s="313"/>
      <c r="T919" s="314"/>
      <c r="U919" s="314"/>
      <c r="V919" s="312"/>
      <c r="W919" s="254"/>
    </row>
    <row r="920" spans="1:23" hidden="1">
      <c r="A920" s="254"/>
      <c r="B920" s="254"/>
      <c r="C920" s="309"/>
      <c r="D920" s="254"/>
      <c r="E920" s="310"/>
      <c r="F920" s="311"/>
      <c r="G920" s="254"/>
      <c r="H920" s="254"/>
      <c r="I920" s="254"/>
      <c r="J920" s="254"/>
      <c r="K920" s="254"/>
      <c r="L920" s="254"/>
      <c r="M920" s="254"/>
      <c r="N920" s="254"/>
      <c r="O920" s="254"/>
      <c r="P920" s="312"/>
      <c r="Q920" s="313"/>
      <c r="R920" s="312"/>
      <c r="S920" s="313"/>
      <c r="T920" s="314"/>
      <c r="U920" s="314"/>
      <c r="V920" s="312"/>
      <c r="W920" s="254"/>
    </row>
    <row r="921" spans="1:23" hidden="1">
      <c r="A921" s="254"/>
      <c r="B921" s="254"/>
      <c r="C921" s="309"/>
      <c r="D921" s="254"/>
      <c r="E921" s="310"/>
      <c r="F921" s="311"/>
      <c r="G921" s="254"/>
      <c r="H921" s="254"/>
      <c r="I921" s="254"/>
      <c r="J921" s="254"/>
      <c r="K921" s="254"/>
      <c r="L921" s="254"/>
      <c r="M921" s="254"/>
      <c r="N921" s="254"/>
      <c r="O921" s="254"/>
      <c r="P921" s="312"/>
      <c r="Q921" s="313"/>
      <c r="R921" s="312"/>
      <c r="S921" s="313"/>
      <c r="T921" s="314"/>
      <c r="U921" s="314"/>
      <c r="V921" s="312"/>
      <c r="W921" s="254"/>
    </row>
    <row r="922" spans="1:23" hidden="1">
      <c r="A922" s="254"/>
      <c r="B922" s="254"/>
      <c r="C922" s="309"/>
      <c r="D922" s="254"/>
      <c r="E922" s="310"/>
      <c r="F922" s="311"/>
      <c r="G922" s="254"/>
      <c r="H922" s="254"/>
      <c r="I922" s="254"/>
      <c r="J922" s="254"/>
      <c r="K922" s="254"/>
      <c r="L922" s="254"/>
      <c r="M922" s="254"/>
      <c r="N922" s="254"/>
      <c r="O922" s="254"/>
      <c r="P922" s="312"/>
      <c r="Q922" s="313"/>
      <c r="R922" s="312"/>
      <c r="S922" s="313"/>
      <c r="T922" s="314"/>
      <c r="U922" s="314"/>
      <c r="V922" s="312"/>
      <c r="W922" s="254"/>
    </row>
    <row r="923" spans="1:23" hidden="1">
      <c r="A923" s="254"/>
      <c r="B923" s="254"/>
      <c r="C923" s="309"/>
      <c r="D923" s="254"/>
      <c r="E923" s="310"/>
      <c r="F923" s="311"/>
      <c r="G923" s="254"/>
      <c r="H923" s="254"/>
      <c r="I923" s="254"/>
      <c r="J923" s="254"/>
      <c r="K923" s="254"/>
      <c r="L923" s="254"/>
      <c r="M923" s="254"/>
      <c r="N923" s="254"/>
      <c r="O923" s="254"/>
      <c r="P923" s="312"/>
      <c r="Q923" s="313"/>
      <c r="R923" s="312"/>
      <c r="S923" s="313"/>
      <c r="T923" s="314"/>
      <c r="U923" s="314"/>
      <c r="V923" s="312"/>
      <c r="W923" s="254"/>
    </row>
    <row r="924" spans="1:23" hidden="1">
      <c r="A924" s="254"/>
      <c r="B924" s="254"/>
      <c r="C924" s="309"/>
      <c r="D924" s="254"/>
      <c r="E924" s="310"/>
      <c r="F924" s="311"/>
      <c r="G924" s="254"/>
      <c r="H924" s="254"/>
      <c r="I924" s="254"/>
      <c r="J924" s="254"/>
      <c r="K924" s="254"/>
      <c r="L924" s="254"/>
      <c r="M924" s="254"/>
      <c r="N924" s="254"/>
      <c r="O924" s="254"/>
      <c r="P924" s="312"/>
      <c r="Q924" s="313"/>
      <c r="R924" s="312"/>
      <c r="S924" s="313"/>
      <c r="T924" s="314"/>
      <c r="U924" s="314"/>
      <c r="V924" s="312"/>
      <c r="W924" s="254"/>
    </row>
    <row r="925" spans="1:23" hidden="1">
      <c r="A925" s="254"/>
      <c r="B925" s="254"/>
      <c r="C925" s="309"/>
      <c r="D925" s="254"/>
      <c r="E925" s="310"/>
      <c r="F925" s="311"/>
      <c r="G925" s="254"/>
      <c r="H925" s="254"/>
      <c r="I925" s="254"/>
      <c r="J925" s="254"/>
      <c r="K925" s="254"/>
      <c r="L925" s="254"/>
      <c r="M925" s="254"/>
      <c r="N925" s="254"/>
      <c r="O925" s="254"/>
      <c r="P925" s="312"/>
      <c r="Q925" s="313"/>
      <c r="R925" s="312"/>
      <c r="S925" s="313"/>
      <c r="T925" s="314"/>
      <c r="U925" s="314"/>
      <c r="V925" s="312"/>
      <c r="W925" s="254"/>
    </row>
    <row r="926" spans="1:23" hidden="1">
      <c r="A926" s="254"/>
      <c r="B926" s="254"/>
      <c r="C926" s="309"/>
      <c r="D926" s="254"/>
      <c r="E926" s="310"/>
      <c r="F926" s="311"/>
      <c r="G926" s="254"/>
      <c r="H926" s="254"/>
      <c r="I926" s="254"/>
      <c r="J926" s="254"/>
      <c r="K926" s="254"/>
      <c r="L926" s="254"/>
      <c r="M926" s="254"/>
      <c r="N926" s="254"/>
      <c r="O926" s="254"/>
      <c r="P926" s="312"/>
      <c r="Q926" s="313"/>
      <c r="R926" s="312"/>
      <c r="S926" s="313"/>
      <c r="T926" s="314"/>
      <c r="U926" s="314"/>
      <c r="V926" s="312"/>
      <c r="W926" s="254"/>
    </row>
    <row r="927" spans="1:23" hidden="1">
      <c r="A927" s="254"/>
      <c r="B927" s="254"/>
      <c r="C927" s="309"/>
      <c r="D927" s="254"/>
      <c r="E927" s="310"/>
      <c r="F927" s="311"/>
      <c r="G927" s="254"/>
      <c r="H927" s="254"/>
      <c r="I927" s="254"/>
      <c r="J927" s="254"/>
      <c r="K927" s="254"/>
      <c r="L927" s="254"/>
      <c r="M927" s="254"/>
      <c r="N927" s="254"/>
      <c r="O927" s="254"/>
      <c r="P927" s="312"/>
      <c r="Q927" s="313"/>
      <c r="R927" s="312"/>
      <c r="S927" s="313"/>
      <c r="T927" s="314"/>
      <c r="U927" s="314"/>
      <c r="V927" s="312"/>
      <c r="W927" s="254"/>
    </row>
    <row r="928" spans="1:23" hidden="1">
      <c r="A928" s="254"/>
      <c r="B928" s="254"/>
      <c r="C928" s="309"/>
      <c r="D928" s="254"/>
      <c r="E928" s="310"/>
      <c r="F928" s="311"/>
      <c r="G928" s="254"/>
      <c r="H928" s="254"/>
      <c r="I928" s="254"/>
      <c r="J928" s="254"/>
      <c r="K928" s="254"/>
      <c r="L928" s="254"/>
      <c r="M928" s="254"/>
      <c r="N928" s="254"/>
      <c r="O928" s="254"/>
      <c r="P928" s="312"/>
      <c r="Q928" s="313"/>
      <c r="R928" s="312"/>
      <c r="S928" s="313"/>
      <c r="T928" s="314"/>
      <c r="U928" s="314"/>
      <c r="V928" s="312"/>
      <c r="W928" s="254"/>
    </row>
    <row r="929" spans="1:23" hidden="1">
      <c r="A929" s="254"/>
      <c r="B929" s="254"/>
      <c r="C929" s="309"/>
      <c r="D929" s="254"/>
      <c r="E929" s="310"/>
      <c r="F929" s="311"/>
      <c r="G929" s="254"/>
      <c r="H929" s="254"/>
      <c r="I929" s="254"/>
      <c r="J929" s="254"/>
      <c r="K929" s="254"/>
      <c r="L929" s="254"/>
      <c r="M929" s="254"/>
      <c r="N929" s="254"/>
      <c r="O929" s="254"/>
      <c r="P929" s="312"/>
      <c r="Q929" s="313"/>
      <c r="R929" s="312"/>
      <c r="S929" s="313"/>
      <c r="T929" s="314"/>
      <c r="U929" s="314"/>
      <c r="V929" s="312"/>
      <c r="W929" s="254"/>
    </row>
    <row r="930" spans="1:23" hidden="1">
      <c r="A930" s="254"/>
      <c r="B930" s="254"/>
      <c r="C930" s="309"/>
      <c r="D930" s="254"/>
      <c r="E930" s="310"/>
      <c r="F930" s="311"/>
      <c r="G930" s="254"/>
      <c r="H930" s="254"/>
      <c r="I930" s="254"/>
      <c r="J930" s="254"/>
      <c r="K930" s="254"/>
      <c r="L930" s="254"/>
      <c r="M930" s="254"/>
      <c r="N930" s="254"/>
      <c r="O930" s="254"/>
      <c r="P930" s="312"/>
      <c r="Q930" s="313"/>
      <c r="R930" s="312"/>
      <c r="S930" s="313"/>
      <c r="T930" s="314"/>
      <c r="U930" s="314"/>
      <c r="V930" s="312"/>
      <c r="W930" s="254"/>
    </row>
    <row r="931" spans="1:23" hidden="1">
      <c r="A931" s="254"/>
      <c r="B931" s="254"/>
      <c r="C931" s="309"/>
      <c r="D931" s="254"/>
      <c r="E931" s="310"/>
      <c r="F931" s="311"/>
      <c r="G931" s="254"/>
      <c r="H931" s="254"/>
      <c r="I931" s="254"/>
      <c r="J931" s="254"/>
      <c r="K931" s="254"/>
      <c r="L931" s="254"/>
      <c r="M931" s="254"/>
      <c r="N931" s="254"/>
      <c r="O931" s="254"/>
      <c r="P931" s="312"/>
      <c r="Q931" s="313"/>
      <c r="R931" s="312"/>
      <c r="S931" s="313"/>
      <c r="T931" s="314"/>
      <c r="U931" s="314"/>
      <c r="V931" s="312"/>
      <c r="W931" s="254"/>
    </row>
    <row r="932" spans="1:23" hidden="1">
      <c r="A932" s="254"/>
      <c r="B932" s="254"/>
      <c r="C932" s="309"/>
      <c r="D932" s="254"/>
      <c r="E932" s="310"/>
      <c r="F932" s="311"/>
      <c r="G932" s="254"/>
      <c r="H932" s="254"/>
      <c r="I932" s="254"/>
      <c r="J932" s="254"/>
      <c r="K932" s="254"/>
      <c r="L932" s="254"/>
      <c r="M932" s="254"/>
      <c r="N932" s="254"/>
      <c r="O932" s="254"/>
      <c r="P932" s="312"/>
      <c r="Q932" s="313"/>
      <c r="R932" s="312"/>
      <c r="S932" s="313"/>
      <c r="T932" s="314"/>
      <c r="U932" s="314"/>
      <c r="V932" s="312"/>
      <c r="W932" s="254"/>
    </row>
    <row r="933" spans="1:23" hidden="1">
      <c r="A933" s="254"/>
      <c r="B933" s="254"/>
      <c r="C933" s="309"/>
      <c r="D933" s="254"/>
      <c r="E933" s="310"/>
      <c r="F933" s="311"/>
      <c r="G933" s="254"/>
      <c r="H933" s="254"/>
      <c r="I933" s="254"/>
      <c r="J933" s="254"/>
      <c r="K933" s="254"/>
      <c r="L933" s="254"/>
      <c r="M933" s="254"/>
      <c r="N933" s="254"/>
      <c r="O933" s="254"/>
      <c r="P933" s="312"/>
      <c r="Q933" s="313"/>
      <c r="R933" s="312"/>
      <c r="S933" s="313"/>
      <c r="T933" s="314"/>
      <c r="U933" s="314"/>
      <c r="V933" s="312"/>
      <c r="W933" s="254"/>
    </row>
    <row r="934" spans="1:23" hidden="1">
      <c r="A934" s="254"/>
      <c r="B934" s="254"/>
      <c r="C934" s="309"/>
      <c r="D934" s="254"/>
      <c r="E934" s="310"/>
      <c r="F934" s="311"/>
      <c r="G934" s="254"/>
      <c r="H934" s="254"/>
      <c r="I934" s="254"/>
      <c r="J934" s="254"/>
      <c r="K934" s="254"/>
      <c r="L934" s="254"/>
      <c r="M934" s="254"/>
      <c r="N934" s="254"/>
      <c r="O934" s="254"/>
      <c r="P934" s="312"/>
      <c r="Q934" s="313"/>
      <c r="R934" s="312"/>
      <c r="S934" s="313"/>
      <c r="T934" s="314"/>
      <c r="U934" s="314"/>
      <c r="V934" s="312"/>
      <c r="W934" s="254"/>
    </row>
    <row r="935" spans="1:23" hidden="1">
      <c r="A935" s="254"/>
      <c r="B935" s="254"/>
      <c r="C935" s="309"/>
      <c r="D935" s="254"/>
      <c r="E935" s="310"/>
      <c r="F935" s="311"/>
      <c r="G935" s="254"/>
      <c r="H935" s="254"/>
      <c r="I935" s="254"/>
      <c r="J935" s="254"/>
      <c r="K935" s="254"/>
      <c r="L935" s="254"/>
      <c r="M935" s="254"/>
      <c r="N935" s="254"/>
      <c r="O935" s="254"/>
      <c r="P935" s="312"/>
      <c r="Q935" s="313"/>
      <c r="R935" s="312"/>
      <c r="S935" s="313"/>
      <c r="T935" s="314"/>
      <c r="U935" s="314"/>
      <c r="V935" s="312"/>
      <c r="W935" s="254"/>
    </row>
    <row r="936" spans="1:23" hidden="1">
      <c r="A936" s="254"/>
      <c r="B936" s="254"/>
      <c r="C936" s="309"/>
      <c r="D936" s="254"/>
      <c r="E936" s="310"/>
      <c r="F936" s="311"/>
      <c r="G936" s="254"/>
      <c r="H936" s="254"/>
      <c r="I936" s="254"/>
      <c r="J936" s="254"/>
      <c r="K936" s="254"/>
      <c r="L936" s="254"/>
      <c r="M936" s="254"/>
      <c r="N936" s="254"/>
      <c r="O936" s="254"/>
      <c r="P936" s="312"/>
      <c r="Q936" s="313"/>
      <c r="R936" s="312"/>
      <c r="S936" s="313"/>
      <c r="T936" s="314"/>
      <c r="U936" s="314"/>
      <c r="V936" s="312"/>
      <c r="W936" s="254"/>
    </row>
    <row r="937" spans="1:23" hidden="1">
      <c r="A937" s="254"/>
      <c r="B937" s="254"/>
      <c r="C937" s="309"/>
      <c r="D937" s="254"/>
      <c r="E937" s="310"/>
      <c r="F937" s="311"/>
      <c r="G937" s="254"/>
      <c r="H937" s="254"/>
      <c r="I937" s="254"/>
      <c r="J937" s="254"/>
      <c r="K937" s="254"/>
      <c r="L937" s="254"/>
      <c r="M937" s="254"/>
      <c r="N937" s="254"/>
      <c r="O937" s="254"/>
      <c r="P937" s="312"/>
      <c r="Q937" s="313"/>
      <c r="R937" s="312"/>
      <c r="S937" s="313"/>
      <c r="T937" s="314"/>
      <c r="U937" s="314"/>
      <c r="V937" s="312"/>
      <c r="W937" s="254"/>
    </row>
    <row r="938" spans="1:23" hidden="1">
      <c r="A938" s="254"/>
      <c r="B938" s="254"/>
      <c r="C938" s="309"/>
      <c r="D938" s="254"/>
      <c r="E938" s="310"/>
      <c r="F938" s="311"/>
      <c r="G938" s="254"/>
      <c r="H938" s="254"/>
      <c r="I938" s="254"/>
      <c r="J938" s="254"/>
      <c r="K938" s="254"/>
      <c r="L938" s="254"/>
      <c r="M938" s="254"/>
      <c r="N938" s="254"/>
      <c r="O938" s="254"/>
      <c r="P938" s="312"/>
      <c r="Q938" s="313"/>
      <c r="R938" s="312"/>
      <c r="S938" s="313"/>
      <c r="T938" s="314"/>
      <c r="U938" s="314"/>
      <c r="V938" s="312"/>
      <c r="W938" s="254"/>
    </row>
    <row r="939" spans="1:23" hidden="1">
      <c r="A939" s="254"/>
      <c r="B939" s="254"/>
      <c r="C939" s="309"/>
      <c r="D939" s="254"/>
      <c r="E939" s="310"/>
      <c r="F939" s="311"/>
      <c r="G939" s="254"/>
      <c r="H939" s="254"/>
      <c r="I939" s="254"/>
      <c r="J939" s="254"/>
      <c r="K939" s="254"/>
      <c r="L939" s="254"/>
      <c r="M939" s="254"/>
      <c r="N939" s="254"/>
      <c r="O939" s="254"/>
      <c r="P939" s="312"/>
      <c r="Q939" s="313"/>
      <c r="R939" s="312"/>
      <c r="S939" s="313"/>
      <c r="T939" s="314"/>
      <c r="U939" s="314"/>
      <c r="V939" s="312"/>
      <c r="W939" s="254"/>
    </row>
    <row r="940" spans="1:23" hidden="1">
      <c r="A940" s="254"/>
      <c r="B940" s="254"/>
      <c r="C940" s="309"/>
      <c r="D940" s="254"/>
      <c r="E940" s="310"/>
      <c r="F940" s="311"/>
      <c r="G940" s="254"/>
      <c r="H940" s="254"/>
      <c r="I940" s="254"/>
      <c r="J940" s="254"/>
      <c r="K940" s="254"/>
      <c r="L940" s="254"/>
      <c r="M940" s="254"/>
      <c r="N940" s="254"/>
      <c r="O940" s="254"/>
      <c r="P940" s="312"/>
      <c r="Q940" s="313"/>
      <c r="R940" s="312"/>
      <c r="S940" s="313"/>
      <c r="T940" s="314"/>
      <c r="U940" s="314"/>
      <c r="V940" s="312"/>
      <c r="W940" s="254"/>
    </row>
    <row r="941" spans="1:23" hidden="1">
      <c r="A941" s="254"/>
      <c r="B941" s="254"/>
      <c r="C941" s="309"/>
      <c r="D941" s="254"/>
      <c r="E941" s="310"/>
      <c r="F941" s="311"/>
      <c r="G941" s="254"/>
      <c r="H941" s="254"/>
      <c r="I941" s="254"/>
      <c r="J941" s="254"/>
      <c r="K941" s="254"/>
      <c r="L941" s="254"/>
      <c r="M941" s="254"/>
      <c r="N941" s="254"/>
      <c r="O941" s="254"/>
      <c r="P941" s="312"/>
      <c r="Q941" s="313"/>
      <c r="R941" s="312"/>
      <c r="S941" s="313"/>
      <c r="T941" s="314"/>
      <c r="U941" s="314"/>
      <c r="V941" s="312"/>
      <c r="W941" s="254"/>
    </row>
    <row r="942" spans="1:23" hidden="1">
      <c r="A942" s="254"/>
      <c r="B942" s="254"/>
      <c r="C942" s="309"/>
      <c r="D942" s="254"/>
      <c r="E942" s="310"/>
      <c r="F942" s="311"/>
      <c r="G942" s="254"/>
      <c r="H942" s="254"/>
      <c r="I942" s="254"/>
      <c r="J942" s="254"/>
      <c r="K942" s="254"/>
      <c r="L942" s="254"/>
      <c r="M942" s="254"/>
      <c r="N942" s="254"/>
      <c r="O942" s="254"/>
      <c r="P942" s="312"/>
      <c r="Q942" s="313"/>
      <c r="R942" s="312"/>
      <c r="S942" s="313"/>
      <c r="T942" s="314"/>
      <c r="U942" s="314"/>
      <c r="V942" s="312"/>
      <c r="W942" s="254"/>
    </row>
    <row r="943" spans="1:23" hidden="1">
      <c r="A943" s="254"/>
      <c r="B943" s="254"/>
      <c r="C943" s="309"/>
      <c r="D943" s="254"/>
      <c r="E943" s="310"/>
      <c r="F943" s="311"/>
      <c r="G943" s="254"/>
      <c r="H943" s="254"/>
      <c r="I943" s="254"/>
      <c r="J943" s="254"/>
      <c r="K943" s="254"/>
      <c r="L943" s="254"/>
      <c r="M943" s="254"/>
      <c r="N943" s="254"/>
      <c r="O943" s="254"/>
      <c r="P943" s="312"/>
      <c r="Q943" s="313"/>
      <c r="R943" s="312"/>
      <c r="S943" s="313"/>
      <c r="T943" s="314"/>
      <c r="U943" s="314"/>
      <c r="V943" s="312"/>
      <c r="W943" s="254"/>
    </row>
    <row r="944" spans="1:23" hidden="1">
      <c r="A944" s="254"/>
      <c r="B944" s="254"/>
      <c r="C944" s="309"/>
      <c r="D944" s="254"/>
      <c r="E944" s="310"/>
      <c r="F944" s="311"/>
      <c r="G944" s="254"/>
      <c r="H944" s="254"/>
      <c r="I944" s="254"/>
      <c r="J944" s="254"/>
      <c r="K944" s="254"/>
      <c r="L944" s="254"/>
      <c r="M944" s="254"/>
      <c r="N944" s="254"/>
      <c r="O944" s="254"/>
      <c r="P944" s="312"/>
      <c r="Q944" s="313"/>
      <c r="R944" s="312"/>
      <c r="S944" s="313"/>
      <c r="T944" s="314"/>
      <c r="U944" s="314"/>
      <c r="V944" s="312"/>
      <c r="W944" s="254"/>
    </row>
    <row r="945" spans="1:23" hidden="1">
      <c r="A945" s="254"/>
      <c r="B945" s="254"/>
      <c r="C945" s="309"/>
      <c r="D945" s="254"/>
      <c r="E945" s="310"/>
      <c r="F945" s="311"/>
      <c r="G945" s="254"/>
      <c r="H945" s="254"/>
      <c r="I945" s="254"/>
      <c r="J945" s="254"/>
      <c r="K945" s="254"/>
      <c r="L945" s="254"/>
      <c r="M945" s="254"/>
      <c r="N945" s="254"/>
      <c r="O945" s="254"/>
      <c r="P945" s="312"/>
      <c r="Q945" s="313"/>
      <c r="R945" s="312"/>
      <c r="S945" s="313"/>
      <c r="T945" s="314"/>
      <c r="U945" s="314"/>
      <c r="V945" s="312"/>
      <c r="W945" s="254"/>
    </row>
    <row r="946" spans="1:23" hidden="1">
      <c r="A946" s="254"/>
      <c r="B946" s="254"/>
      <c r="C946" s="309"/>
      <c r="D946" s="254"/>
      <c r="E946" s="310"/>
      <c r="F946" s="311"/>
      <c r="G946" s="254"/>
      <c r="H946" s="254"/>
      <c r="I946" s="254"/>
      <c r="J946" s="254"/>
      <c r="K946" s="254"/>
      <c r="L946" s="254"/>
      <c r="M946" s="254"/>
      <c r="N946" s="254"/>
      <c r="O946" s="254"/>
      <c r="P946" s="312"/>
      <c r="Q946" s="313"/>
      <c r="R946" s="312"/>
      <c r="S946" s="313"/>
      <c r="T946" s="314"/>
      <c r="U946" s="314"/>
      <c r="V946" s="312"/>
      <c r="W946" s="254"/>
    </row>
    <row r="947" spans="1:23" hidden="1">
      <c r="A947" s="254"/>
      <c r="B947" s="254"/>
      <c r="C947" s="309"/>
      <c r="D947" s="254"/>
      <c r="E947" s="310"/>
      <c r="F947" s="311"/>
      <c r="G947" s="254"/>
      <c r="H947" s="254"/>
      <c r="I947" s="254"/>
      <c r="J947" s="254"/>
      <c r="K947" s="254"/>
      <c r="L947" s="254"/>
      <c r="M947" s="254"/>
      <c r="N947" s="254"/>
      <c r="O947" s="254"/>
      <c r="P947" s="312"/>
      <c r="Q947" s="313"/>
      <c r="R947" s="312"/>
      <c r="S947" s="313"/>
      <c r="T947" s="314"/>
      <c r="U947" s="314"/>
      <c r="V947" s="312"/>
      <c r="W947" s="254"/>
    </row>
    <row r="948" spans="1:23" hidden="1">
      <c r="A948" s="254"/>
      <c r="B948" s="254"/>
      <c r="C948" s="309"/>
      <c r="D948" s="254"/>
      <c r="E948" s="310"/>
      <c r="F948" s="311"/>
      <c r="G948" s="254"/>
      <c r="H948" s="254"/>
      <c r="I948" s="254"/>
      <c r="J948" s="254"/>
      <c r="K948" s="254"/>
      <c r="L948" s="254"/>
      <c r="M948" s="254"/>
      <c r="N948" s="254"/>
      <c r="O948" s="254"/>
      <c r="P948" s="312"/>
      <c r="Q948" s="313"/>
      <c r="R948" s="312"/>
      <c r="S948" s="313"/>
      <c r="T948" s="314"/>
      <c r="U948" s="314"/>
      <c r="V948" s="312"/>
      <c r="W948" s="254"/>
    </row>
    <row r="949" spans="1:23" hidden="1">
      <c r="A949" s="254"/>
      <c r="B949" s="254"/>
      <c r="C949" s="309"/>
      <c r="D949" s="254"/>
      <c r="E949" s="310"/>
      <c r="F949" s="311"/>
      <c r="G949" s="254"/>
      <c r="H949" s="254"/>
      <c r="I949" s="254"/>
      <c r="J949" s="254"/>
      <c r="K949" s="254"/>
      <c r="L949" s="254"/>
      <c r="M949" s="254"/>
      <c r="N949" s="254"/>
      <c r="O949" s="254"/>
      <c r="P949" s="312"/>
      <c r="Q949" s="313"/>
      <c r="R949" s="312"/>
      <c r="S949" s="313"/>
      <c r="T949" s="314"/>
      <c r="U949" s="314"/>
      <c r="V949" s="312"/>
      <c r="W949" s="254"/>
    </row>
    <row r="950" spans="1:23" hidden="1">
      <c r="A950" s="254"/>
      <c r="B950" s="254"/>
      <c r="C950" s="309"/>
      <c r="D950" s="254"/>
      <c r="E950" s="310"/>
      <c r="F950" s="311"/>
      <c r="G950" s="254"/>
      <c r="H950" s="254"/>
      <c r="I950" s="254"/>
      <c r="J950" s="254"/>
      <c r="K950" s="254"/>
      <c r="L950" s="254"/>
      <c r="M950" s="254"/>
      <c r="N950" s="254"/>
      <c r="O950" s="254"/>
      <c r="P950" s="312"/>
      <c r="Q950" s="313"/>
      <c r="R950" s="312"/>
      <c r="S950" s="313"/>
      <c r="T950" s="314"/>
      <c r="U950" s="314"/>
      <c r="V950" s="312"/>
      <c r="W950" s="254"/>
    </row>
    <row r="951" spans="1:23" hidden="1">
      <c r="A951" s="254"/>
      <c r="B951" s="254"/>
      <c r="C951" s="309"/>
      <c r="D951" s="254"/>
      <c r="E951" s="310"/>
      <c r="F951" s="311"/>
      <c r="G951" s="254"/>
      <c r="H951" s="254"/>
      <c r="I951" s="254"/>
      <c r="J951" s="254"/>
      <c r="K951" s="254"/>
      <c r="L951" s="254"/>
      <c r="M951" s="254"/>
      <c r="N951" s="254"/>
      <c r="O951" s="254"/>
      <c r="P951" s="312"/>
      <c r="Q951" s="313"/>
      <c r="R951" s="312"/>
      <c r="S951" s="313"/>
      <c r="T951" s="314"/>
      <c r="U951" s="314"/>
      <c r="V951" s="312"/>
      <c r="W951" s="254"/>
    </row>
    <row r="952" spans="1:23" hidden="1">
      <c r="A952" s="254"/>
      <c r="B952" s="254"/>
      <c r="C952" s="309"/>
      <c r="D952" s="254"/>
      <c r="E952" s="310"/>
      <c r="F952" s="311"/>
      <c r="G952" s="254"/>
      <c r="H952" s="254"/>
      <c r="I952" s="254"/>
      <c r="J952" s="254"/>
      <c r="K952" s="254"/>
      <c r="L952" s="254"/>
      <c r="M952" s="254"/>
      <c r="N952" s="254"/>
      <c r="O952" s="254"/>
      <c r="P952" s="312"/>
      <c r="Q952" s="313"/>
      <c r="R952" s="312"/>
      <c r="S952" s="313"/>
      <c r="T952" s="314"/>
      <c r="U952" s="314"/>
      <c r="V952" s="312"/>
      <c r="W952" s="254"/>
    </row>
    <row r="953" spans="1:23" hidden="1">
      <c r="A953" s="254"/>
      <c r="B953" s="254"/>
      <c r="C953" s="309"/>
      <c r="D953" s="254"/>
      <c r="E953" s="310"/>
      <c r="F953" s="311"/>
      <c r="G953" s="254"/>
      <c r="H953" s="254"/>
      <c r="I953" s="254"/>
      <c r="J953" s="254"/>
      <c r="K953" s="254"/>
      <c r="L953" s="254"/>
      <c r="M953" s="254"/>
      <c r="N953" s="254"/>
      <c r="O953" s="254"/>
      <c r="P953" s="312"/>
      <c r="Q953" s="313"/>
      <c r="R953" s="312"/>
      <c r="S953" s="313"/>
      <c r="T953" s="314"/>
      <c r="U953" s="314"/>
      <c r="V953" s="312"/>
      <c r="W953" s="254"/>
    </row>
    <row r="954" spans="1:23" hidden="1">
      <c r="A954" s="254"/>
      <c r="B954" s="254"/>
      <c r="C954" s="309"/>
      <c r="D954" s="254"/>
      <c r="E954" s="310"/>
      <c r="F954" s="311"/>
      <c r="G954" s="254"/>
      <c r="H954" s="254"/>
      <c r="I954" s="254"/>
      <c r="J954" s="254"/>
      <c r="K954" s="254"/>
      <c r="L954" s="254"/>
      <c r="M954" s="254"/>
      <c r="N954" s="254"/>
      <c r="O954" s="254"/>
      <c r="P954" s="312"/>
      <c r="Q954" s="313"/>
      <c r="R954" s="312"/>
      <c r="S954" s="313"/>
      <c r="T954" s="314"/>
      <c r="U954" s="314"/>
      <c r="V954" s="312"/>
      <c r="W954" s="254"/>
    </row>
    <row r="955" spans="1:23" hidden="1">
      <c r="A955" s="254"/>
      <c r="B955" s="254"/>
      <c r="C955" s="309"/>
      <c r="D955" s="254"/>
      <c r="E955" s="310"/>
      <c r="F955" s="311"/>
      <c r="G955" s="254"/>
      <c r="H955" s="254"/>
      <c r="I955" s="254"/>
      <c r="J955" s="254"/>
      <c r="K955" s="254"/>
      <c r="L955" s="254"/>
      <c r="M955" s="254"/>
      <c r="N955" s="254"/>
      <c r="O955" s="254"/>
      <c r="P955" s="312"/>
      <c r="Q955" s="313"/>
      <c r="R955" s="312"/>
      <c r="S955" s="313"/>
      <c r="T955" s="314"/>
      <c r="U955" s="314"/>
      <c r="V955" s="312"/>
      <c r="W955" s="254"/>
    </row>
    <row r="956" spans="1:23" hidden="1">
      <c r="A956" s="254"/>
      <c r="B956" s="254"/>
      <c r="C956" s="309"/>
      <c r="D956" s="254"/>
      <c r="E956" s="310"/>
      <c r="F956" s="311"/>
      <c r="G956" s="254"/>
      <c r="H956" s="254"/>
      <c r="I956" s="254"/>
      <c r="J956" s="254"/>
      <c r="K956" s="254"/>
      <c r="L956" s="254"/>
      <c r="M956" s="254"/>
      <c r="N956" s="254"/>
      <c r="O956" s="254"/>
      <c r="P956" s="312"/>
      <c r="Q956" s="313"/>
      <c r="R956" s="312"/>
      <c r="S956" s="313"/>
      <c r="T956" s="314"/>
      <c r="U956" s="314"/>
      <c r="V956" s="312"/>
      <c r="W956" s="254"/>
    </row>
    <row r="957" spans="1:23" hidden="1">
      <c r="A957" s="254"/>
      <c r="B957" s="254"/>
      <c r="C957" s="309"/>
      <c r="D957" s="254"/>
      <c r="E957" s="310"/>
      <c r="F957" s="311"/>
      <c r="G957" s="254"/>
      <c r="H957" s="254"/>
      <c r="I957" s="254"/>
      <c r="J957" s="254"/>
      <c r="K957" s="254"/>
      <c r="L957" s="254"/>
      <c r="M957" s="254"/>
      <c r="N957" s="254"/>
      <c r="O957" s="254"/>
      <c r="P957" s="312"/>
      <c r="Q957" s="313"/>
      <c r="R957" s="312"/>
      <c r="S957" s="313"/>
      <c r="T957" s="314"/>
      <c r="U957" s="314"/>
      <c r="V957" s="312"/>
      <c r="W957" s="254"/>
    </row>
    <row r="958" spans="1:23" hidden="1">
      <c r="A958" s="254"/>
      <c r="B958" s="254"/>
      <c r="C958" s="309"/>
      <c r="D958" s="254"/>
      <c r="E958" s="310"/>
      <c r="F958" s="311"/>
      <c r="G958" s="254"/>
      <c r="H958" s="254"/>
      <c r="I958" s="254"/>
      <c r="J958" s="254"/>
      <c r="K958" s="254"/>
      <c r="L958" s="254"/>
      <c r="M958" s="254"/>
      <c r="N958" s="254"/>
      <c r="O958" s="254"/>
      <c r="P958" s="312"/>
      <c r="Q958" s="313"/>
      <c r="R958" s="312"/>
      <c r="S958" s="313"/>
      <c r="T958" s="314"/>
      <c r="U958" s="314"/>
      <c r="V958" s="312"/>
      <c r="W958" s="254"/>
    </row>
    <row r="959" spans="1:23" hidden="1">
      <c r="A959" s="254"/>
      <c r="B959" s="254"/>
      <c r="C959" s="309"/>
      <c r="D959" s="254"/>
      <c r="E959" s="310"/>
      <c r="F959" s="311"/>
      <c r="G959" s="254"/>
      <c r="H959" s="254"/>
      <c r="I959" s="254"/>
      <c r="J959" s="254"/>
      <c r="K959" s="254"/>
      <c r="L959" s="254"/>
      <c r="M959" s="254"/>
      <c r="N959" s="254"/>
      <c r="O959" s="254"/>
      <c r="P959" s="312"/>
      <c r="Q959" s="313"/>
      <c r="R959" s="312"/>
      <c r="S959" s="313"/>
      <c r="T959" s="314"/>
      <c r="U959" s="314"/>
      <c r="V959" s="312"/>
      <c r="W959" s="254"/>
    </row>
    <row r="960" spans="1:23" hidden="1">
      <c r="A960" s="254"/>
      <c r="B960" s="254"/>
      <c r="C960" s="309"/>
      <c r="D960" s="254"/>
      <c r="E960" s="310"/>
      <c r="F960" s="311"/>
      <c r="G960" s="254"/>
      <c r="H960" s="254"/>
      <c r="I960" s="254"/>
      <c r="J960" s="254"/>
      <c r="K960" s="254"/>
      <c r="L960" s="254"/>
      <c r="M960" s="254"/>
      <c r="N960" s="254"/>
      <c r="O960" s="254"/>
      <c r="P960" s="312"/>
      <c r="Q960" s="313"/>
      <c r="R960" s="312"/>
      <c r="S960" s="313"/>
      <c r="T960" s="314"/>
      <c r="U960" s="314"/>
      <c r="V960" s="312"/>
      <c r="W960" s="254"/>
    </row>
    <row r="961" spans="1:23" hidden="1">
      <c r="A961" s="254"/>
      <c r="B961" s="254"/>
      <c r="C961" s="309"/>
      <c r="D961" s="254"/>
      <c r="E961" s="310"/>
      <c r="F961" s="311"/>
      <c r="G961" s="254"/>
      <c r="H961" s="254"/>
      <c r="I961" s="254"/>
      <c r="J961" s="254"/>
      <c r="K961" s="254"/>
      <c r="L961" s="254"/>
      <c r="M961" s="254"/>
      <c r="N961" s="254"/>
      <c r="O961" s="254"/>
      <c r="P961" s="312"/>
      <c r="Q961" s="313"/>
      <c r="R961" s="312"/>
      <c r="S961" s="313"/>
      <c r="T961" s="314"/>
      <c r="U961" s="314"/>
      <c r="V961" s="312"/>
      <c r="W961" s="254"/>
    </row>
    <row r="962" spans="1:23" hidden="1">
      <c r="A962" s="254"/>
      <c r="B962" s="254"/>
      <c r="C962" s="309"/>
      <c r="D962" s="254"/>
      <c r="E962" s="310"/>
      <c r="F962" s="311"/>
      <c r="G962" s="254"/>
      <c r="H962" s="254"/>
      <c r="I962" s="254"/>
      <c r="J962" s="254"/>
      <c r="K962" s="254"/>
      <c r="L962" s="254"/>
      <c r="M962" s="254"/>
      <c r="N962" s="254"/>
      <c r="O962" s="254"/>
      <c r="P962" s="312"/>
      <c r="Q962" s="313"/>
      <c r="R962" s="312"/>
      <c r="S962" s="313"/>
      <c r="T962" s="314"/>
      <c r="U962" s="314"/>
      <c r="V962" s="312"/>
      <c r="W962" s="254"/>
    </row>
    <row r="963" spans="1:23" hidden="1">
      <c r="A963" s="254"/>
      <c r="B963" s="254"/>
      <c r="C963" s="309"/>
      <c r="D963" s="254"/>
      <c r="E963" s="310"/>
      <c r="F963" s="311"/>
      <c r="G963" s="254"/>
      <c r="H963" s="254"/>
      <c r="I963" s="254"/>
      <c r="J963" s="254"/>
      <c r="K963" s="254"/>
      <c r="L963" s="254"/>
      <c r="M963" s="254"/>
      <c r="N963" s="254"/>
      <c r="O963" s="254"/>
      <c r="P963" s="312"/>
      <c r="Q963" s="313"/>
      <c r="R963" s="312"/>
      <c r="S963" s="313"/>
      <c r="T963" s="314"/>
      <c r="U963" s="314"/>
      <c r="V963" s="312"/>
      <c r="W963" s="254"/>
    </row>
    <row r="964" spans="1:23" hidden="1">
      <c r="A964" s="254"/>
      <c r="B964" s="254"/>
      <c r="C964" s="309"/>
      <c r="D964" s="254"/>
      <c r="E964" s="310"/>
      <c r="F964" s="311"/>
      <c r="G964" s="254"/>
      <c r="H964" s="254"/>
      <c r="I964" s="254"/>
      <c r="J964" s="254"/>
      <c r="K964" s="254"/>
      <c r="L964" s="254"/>
      <c r="M964" s="254"/>
      <c r="N964" s="254"/>
      <c r="O964" s="254"/>
      <c r="P964" s="312"/>
      <c r="Q964" s="313"/>
      <c r="R964" s="312"/>
      <c r="S964" s="313"/>
      <c r="T964" s="314"/>
      <c r="U964" s="314"/>
      <c r="V964" s="312"/>
      <c r="W964" s="254"/>
    </row>
    <row r="965" spans="1:23" hidden="1">
      <c r="A965" s="254"/>
      <c r="B965" s="254"/>
      <c r="C965" s="309"/>
      <c r="D965" s="254"/>
      <c r="E965" s="310"/>
      <c r="F965" s="311"/>
      <c r="G965" s="254"/>
      <c r="H965" s="254"/>
      <c r="I965" s="254"/>
      <c r="J965" s="254"/>
      <c r="K965" s="254"/>
      <c r="L965" s="254"/>
      <c r="M965" s="254"/>
      <c r="N965" s="254"/>
      <c r="O965" s="254"/>
      <c r="P965" s="312"/>
      <c r="Q965" s="313"/>
      <c r="R965" s="312"/>
      <c r="S965" s="313"/>
      <c r="T965" s="314"/>
      <c r="U965" s="314"/>
      <c r="V965" s="312"/>
      <c r="W965" s="254"/>
    </row>
    <row r="966" spans="1:23" hidden="1">
      <c r="A966" s="254"/>
      <c r="B966" s="254"/>
      <c r="C966" s="309"/>
      <c r="D966" s="254"/>
      <c r="E966" s="310"/>
      <c r="F966" s="311"/>
      <c r="G966" s="254"/>
      <c r="H966" s="254"/>
      <c r="I966" s="254"/>
      <c r="J966" s="254"/>
      <c r="K966" s="254"/>
      <c r="L966" s="254"/>
      <c r="M966" s="254"/>
      <c r="N966" s="254"/>
      <c r="O966" s="254"/>
      <c r="P966" s="312"/>
      <c r="Q966" s="313"/>
      <c r="R966" s="312"/>
      <c r="S966" s="313"/>
      <c r="T966" s="314"/>
      <c r="U966" s="314"/>
      <c r="V966" s="312"/>
      <c r="W966" s="254"/>
    </row>
    <row r="967" spans="1:23" hidden="1">
      <c r="A967" s="254"/>
      <c r="B967" s="254"/>
      <c r="C967" s="309"/>
      <c r="D967" s="254"/>
      <c r="E967" s="310"/>
      <c r="F967" s="311"/>
      <c r="G967" s="254"/>
      <c r="H967" s="254"/>
      <c r="I967" s="254"/>
      <c r="J967" s="254"/>
      <c r="K967" s="254"/>
      <c r="L967" s="254"/>
      <c r="M967" s="254"/>
      <c r="N967" s="254"/>
      <c r="O967" s="254"/>
      <c r="P967" s="312"/>
      <c r="Q967" s="313"/>
      <c r="R967" s="312"/>
      <c r="S967" s="313"/>
      <c r="T967" s="314"/>
      <c r="U967" s="314"/>
      <c r="V967" s="312"/>
      <c r="W967" s="254"/>
    </row>
    <row r="968" spans="1:23" hidden="1">
      <c r="A968" s="254"/>
      <c r="B968" s="254"/>
      <c r="C968" s="309"/>
      <c r="D968" s="254"/>
      <c r="E968" s="310"/>
      <c r="F968" s="311"/>
      <c r="G968" s="254"/>
      <c r="H968" s="254"/>
      <c r="I968" s="254"/>
      <c r="J968" s="254"/>
      <c r="K968" s="254"/>
      <c r="L968" s="254"/>
      <c r="M968" s="254"/>
      <c r="N968" s="254"/>
      <c r="O968" s="254"/>
      <c r="P968" s="312"/>
      <c r="Q968" s="313"/>
      <c r="R968" s="312"/>
      <c r="S968" s="313"/>
      <c r="T968" s="314"/>
      <c r="U968" s="314"/>
      <c r="V968" s="312"/>
      <c r="W968" s="254"/>
    </row>
    <row r="969" spans="1:23" hidden="1">
      <c r="A969" s="254"/>
      <c r="B969" s="254"/>
      <c r="C969" s="309"/>
      <c r="D969" s="254"/>
      <c r="E969" s="310"/>
      <c r="F969" s="311"/>
      <c r="G969" s="254"/>
      <c r="H969" s="254"/>
      <c r="I969" s="254"/>
      <c r="J969" s="254"/>
      <c r="K969" s="254"/>
      <c r="L969" s="254"/>
      <c r="M969" s="254"/>
      <c r="N969" s="254"/>
      <c r="O969" s="254"/>
      <c r="P969" s="312"/>
      <c r="Q969" s="313"/>
      <c r="R969" s="312"/>
      <c r="S969" s="313"/>
      <c r="T969" s="314"/>
      <c r="U969" s="314"/>
      <c r="V969" s="312"/>
      <c r="W969" s="254"/>
    </row>
    <row r="970" spans="1:23" hidden="1">
      <c r="A970" s="254"/>
      <c r="B970" s="254"/>
      <c r="C970" s="309"/>
      <c r="D970" s="254"/>
      <c r="E970" s="310"/>
      <c r="F970" s="311"/>
      <c r="G970" s="254"/>
      <c r="H970" s="254"/>
      <c r="I970" s="254"/>
      <c r="J970" s="254"/>
      <c r="K970" s="254"/>
      <c r="L970" s="254"/>
      <c r="M970" s="254"/>
      <c r="N970" s="254"/>
      <c r="O970" s="254"/>
      <c r="P970" s="312"/>
      <c r="Q970" s="313"/>
      <c r="R970" s="312"/>
      <c r="S970" s="313"/>
      <c r="T970" s="314"/>
      <c r="U970" s="314"/>
      <c r="V970" s="312"/>
      <c r="W970" s="254"/>
    </row>
    <row r="971" spans="1:23" hidden="1">
      <c r="A971" s="254"/>
      <c r="B971" s="254"/>
      <c r="C971" s="309"/>
      <c r="D971" s="254"/>
      <c r="E971" s="310"/>
      <c r="F971" s="311"/>
      <c r="G971" s="254"/>
      <c r="H971" s="254"/>
      <c r="I971" s="254"/>
      <c r="J971" s="254"/>
      <c r="K971" s="254"/>
      <c r="L971" s="254"/>
      <c r="M971" s="254"/>
      <c r="N971" s="254"/>
      <c r="O971" s="254"/>
      <c r="P971" s="312"/>
      <c r="Q971" s="313"/>
      <c r="R971" s="312"/>
      <c r="S971" s="313"/>
      <c r="T971" s="314"/>
      <c r="U971" s="314"/>
      <c r="V971" s="312"/>
      <c r="W971" s="254"/>
    </row>
    <row r="972" spans="1:23" hidden="1">
      <c r="A972" s="254"/>
      <c r="B972" s="254"/>
      <c r="C972" s="309"/>
      <c r="D972" s="254"/>
      <c r="E972" s="310"/>
      <c r="F972" s="311"/>
      <c r="G972" s="254"/>
      <c r="H972" s="254"/>
      <c r="I972" s="254"/>
      <c r="J972" s="254"/>
      <c r="K972" s="254"/>
      <c r="L972" s="254"/>
      <c r="M972" s="254"/>
      <c r="N972" s="254"/>
      <c r="O972" s="254"/>
      <c r="P972" s="312"/>
      <c r="Q972" s="313"/>
      <c r="R972" s="312"/>
      <c r="S972" s="313"/>
      <c r="T972" s="314"/>
      <c r="U972" s="314"/>
      <c r="V972" s="312"/>
      <c r="W972" s="254"/>
    </row>
    <row r="973" spans="1:23" hidden="1">
      <c r="A973" s="254"/>
      <c r="B973" s="254"/>
      <c r="C973" s="309"/>
      <c r="D973" s="254"/>
      <c r="E973" s="310"/>
      <c r="F973" s="311"/>
      <c r="G973" s="254"/>
      <c r="H973" s="254"/>
      <c r="I973" s="254"/>
      <c r="J973" s="254"/>
      <c r="K973" s="254"/>
      <c r="L973" s="254"/>
      <c r="M973" s="254"/>
      <c r="N973" s="254"/>
      <c r="O973" s="254"/>
      <c r="P973" s="312"/>
      <c r="Q973" s="313"/>
      <c r="R973" s="312"/>
      <c r="S973" s="313"/>
      <c r="T973" s="314"/>
      <c r="U973" s="314"/>
      <c r="V973" s="312"/>
      <c r="W973" s="254"/>
    </row>
    <row r="974" spans="1:23" hidden="1">
      <c r="A974" s="254"/>
      <c r="B974" s="254"/>
      <c r="C974" s="309"/>
      <c r="D974" s="254"/>
      <c r="E974" s="310"/>
      <c r="F974" s="311"/>
      <c r="G974" s="254"/>
      <c r="H974" s="254"/>
      <c r="I974" s="254"/>
      <c r="J974" s="254"/>
      <c r="K974" s="254"/>
      <c r="L974" s="254"/>
      <c r="M974" s="254"/>
      <c r="N974" s="254"/>
      <c r="O974" s="254"/>
      <c r="P974" s="312"/>
      <c r="Q974" s="313"/>
      <c r="R974" s="312"/>
      <c r="S974" s="313"/>
      <c r="T974" s="314"/>
      <c r="U974" s="314"/>
      <c r="V974" s="312"/>
      <c r="W974" s="254"/>
    </row>
    <row r="975" spans="1:23" hidden="1">
      <c r="A975" s="254"/>
      <c r="B975" s="254"/>
      <c r="C975" s="309"/>
      <c r="D975" s="254"/>
      <c r="E975" s="310"/>
      <c r="F975" s="311"/>
      <c r="G975" s="254"/>
      <c r="H975" s="254"/>
      <c r="I975" s="254"/>
      <c r="J975" s="254"/>
      <c r="K975" s="254"/>
      <c r="L975" s="254"/>
      <c r="M975" s="254"/>
      <c r="N975" s="254"/>
      <c r="O975" s="254"/>
      <c r="P975" s="312"/>
      <c r="Q975" s="313"/>
      <c r="R975" s="312"/>
      <c r="S975" s="313"/>
      <c r="T975" s="314"/>
      <c r="U975" s="314"/>
      <c r="V975" s="312"/>
      <c r="W975" s="254"/>
    </row>
    <row r="976" spans="1:23" hidden="1">
      <c r="A976" s="254"/>
      <c r="B976" s="254"/>
      <c r="C976" s="309"/>
      <c r="D976" s="254"/>
      <c r="E976" s="310"/>
      <c r="F976" s="311"/>
      <c r="G976" s="254"/>
      <c r="H976" s="254"/>
      <c r="I976" s="254"/>
      <c r="J976" s="254"/>
      <c r="K976" s="254"/>
      <c r="L976" s="254"/>
      <c r="M976" s="254"/>
      <c r="N976" s="254"/>
      <c r="O976" s="254"/>
      <c r="P976" s="312"/>
      <c r="Q976" s="313"/>
      <c r="R976" s="312"/>
      <c r="S976" s="313"/>
      <c r="T976" s="314"/>
      <c r="U976" s="314"/>
      <c r="V976" s="312"/>
      <c r="W976" s="254"/>
    </row>
    <row r="977" spans="1:23" hidden="1">
      <c r="A977" s="254"/>
      <c r="B977" s="254"/>
      <c r="C977" s="309"/>
      <c r="D977" s="254"/>
      <c r="E977" s="310"/>
      <c r="F977" s="311"/>
      <c r="G977" s="254"/>
      <c r="H977" s="254"/>
      <c r="I977" s="254"/>
      <c r="J977" s="254"/>
      <c r="K977" s="254"/>
      <c r="L977" s="254"/>
      <c r="M977" s="254"/>
      <c r="N977" s="254"/>
      <c r="O977" s="254"/>
      <c r="P977" s="312"/>
      <c r="Q977" s="313"/>
      <c r="R977" s="312"/>
      <c r="S977" s="313"/>
      <c r="T977" s="314"/>
      <c r="U977" s="314"/>
      <c r="V977" s="312"/>
      <c r="W977" s="254"/>
    </row>
    <row r="978" spans="1:23" hidden="1">
      <c r="A978" s="254"/>
      <c r="B978" s="254"/>
      <c r="C978" s="309"/>
      <c r="D978" s="254"/>
      <c r="E978" s="310"/>
      <c r="F978" s="311"/>
      <c r="G978" s="254"/>
      <c r="H978" s="254"/>
      <c r="I978" s="254"/>
      <c r="J978" s="254"/>
      <c r="K978" s="254"/>
      <c r="L978" s="254"/>
      <c r="M978" s="254"/>
      <c r="N978" s="254"/>
      <c r="O978" s="254"/>
      <c r="P978" s="312"/>
      <c r="Q978" s="313"/>
      <c r="R978" s="312"/>
      <c r="S978" s="313"/>
      <c r="T978" s="314"/>
      <c r="U978" s="314"/>
      <c r="V978" s="312"/>
      <c r="W978" s="254"/>
    </row>
    <row r="979" spans="1:23" hidden="1">
      <c r="A979" s="254"/>
      <c r="B979" s="254"/>
      <c r="C979" s="309"/>
      <c r="D979" s="254"/>
      <c r="E979" s="310"/>
      <c r="F979" s="311"/>
      <c r="G979" s="254"/>
      <c r="H979" s="254"/>
      <c r="I979" s="254"/>
      <c r="J979" s="254"/>
      <c r="K979" s="254"/>
      <c r="L979" s="254"/>
      <c r="M979" s="254"/>
      <c r="N979" s="254"/>
      <c r="O979" s="254"/>
      <c r="P979" s="312"/>
      <c r="Q979" s="313"/>
      <c r="R979" s="312"/>
      <c r="S979" s="313"/>
      <c r="T979" s="314"/>
      <c r="U979" s="314"/>
      <c r="V979" s="312"/>
      <c r="W979" s="254"/>
    </row>
    <row r="980" spans="1:23" hidden="1">
      <c r="A980" s="254"/>
      <c r="B980" s="254"/>
      <c r="C980" s="309"/>
      <c r="D980" s="254"/>
      <c r="E980" s="310"/>
      <c r="F980" s="311"/>
      <c r="G980" s="254"/>
      <c r="H980" s="254"/>
      <c r="I980" s="254"/>
      <c r="J980" s="254"/>
      <c r="K980" s="254"/>
      <c r="L980" s="254"/>
      <c r="M980" s="254"/>
      <c r="N980" s="254"/>
      <c r="O980" s="254"/>
      <c r="P980" s="312"/>
      <c r="Q980" s="313"/>
      <c r="R980" s="312"/>
      <c r="S980" s="313"/>
      <c r="T980" s="314"/>
      <c r="U980" s="314"/>
      <c r="V980" s="312"/>
      <c r="W980" s="254"/>
    </row>
    <row r="981" spans="1:23" hidden="1">
      <c r="A981" s="254"/>
      <c r="B981" s="254"/>
      <c r="C981" s="309"/>
      <c r="D981" s="254"/>
      <c r="E981" s="310"/>
      <c r="F981" s="311"/>
      <c r="G981" s="254"/>
      <c r="H981" s="254"/>
      <c r="I981" s="254"/>
      <c r="J981" s="254"/>
      <c r="K981" s="254"/>
      <c r="L981" s="254"/>
      <c r="M981" s="254"/>
      <c r="N981" s="254"/>
      <c r="O981" s="254"/>
      <c r="P981" s="312"/>
      <c r="Q981" s="313"/>
      <c r="R981" s="312"/>
      <c r="S981" s="313"/>
      <c r="T981" s="314"/>
      <c r="U981" s="314"/>
      <c r="V981" s="312"/>
      <c r="W981" s="254"/>
    </row>
    <row r="982" spans="1:23" hidden="1">
      <c r="A982" s="254"/>
      <c r="B982" s="254"/>
      <c r="C982" s="309"/>
      <c r="D982" s="254"/>
      <c r="E982" s="310"/>
      <c r="F982" s="311"/>
      <c r="G982" s="254"/>
      <c r="H982" s="254"/>
      <c r="I982" s="254"/>
      <c r="J982" s="254"/>
      <c r="K982" s="254"/>
      <c r="L982" s="254"/>
      <c r="M982" s="254"/>
      <c r="N982" s="254"/>
      <c r="O982" s="254"/>
      <c r="P982" s="312"/>
      <c r="Q982" s="313"/>
      <c r="R982" s="312"/>
      <c r="S982" s="313"/>
      <c r="T982" s="314"/>
      <c r="U982" s="314"/>
      <c r="V982" s="312"/>
      <c r="W982" s="254"/>
    </row>
    <row r="983" spans="1:23" hidden="1">
      <c r="A983" s="254"/>
      <c r="B983" s="254"/>
      <c r="C983" s="309"/>
      <c r="D983" s="254"/>
      <c r="E983" s="310"/>
      <c r="F983" s="311"/>
      <c r="G983" s="254"/>
      <c r="H983" s="254"/>
      <c r="I983" s="254"/>
      <c r="J983" s="254"/>
      <c r="K983" s="254"/>
      <c r="L983" s="254"/>
      <c r="M983" s="254"/>
      <c r="N983" s="254"/>
      <c r="O983" s="254"/>
      <c r="P983" s="312"/>
      <c r="Q983" s="313"/>
      <c r="R983" s="312"/>
      <c r="S983" s="313"/>
      <c r="T983" s="314"/>
      <c r="U983" s="314"/>
      <c r="V983" s="312"/>
      <c r="W983" s="254"/>
    </row>
    <row r="984" spans="1:23" hidden="1">
      <c r="A984" s="254"/>
      <c r="B984" s="254"/>
      <c r="C984" s="309"/>
      <c r="D984" s="254"/>
      <c r="E984" s="310"/>
      <c r="F984" s="311"/>
      <c r="G984" s="254"/>
      <c r="H984" s="254"/>
      <c r="I984" s="254"/>
      <c r="J984" s="254"/>
      <c r="K984" s="254"/>
      <c r="L984" s="254"/>
      <c r="M984" s="254"/>
      <c r="N984" s="254"/>
      <c r="O984" s="254"/>
      <c r="P984" s="312"/>
      <c r="Q984" s="313"/>
      <c r="R984" s="312"/>
      <c r="S984" s="313"/>
      <c r="T984" s="314"/>
      <c r="U984" s="314"/>
      <c r="V984" s="312"/>
      <c r="W984" s="254"/>
    </row>
    <row r="985" spans="1:23" hidden="1">
      <c r="A985" s="254"/>
      <c r="B985" s="254"/>
      <c r="C985" s="309"/>
      <c r="D985" s="254"/>
      <c r="E985" s="310"/>
      <c r="F985" s="311"/>
      <c r="G985" s="254"/>
      <c r="H985" s="254"/>
      <c r="I985" s="254"/>
      <c r="J985" s="254"/>
      <c r="K985" s="254"/>
      <c r="L985" s="254"/>
      <c r="M985" s="254"/>
      <c r="N985" s="254"/>
      <c r="O985" s="254"/>
      <c r="P985" s="312"/>
      <c r="Q985" s="313"/>
      <c r="R985" s="312"/>
      <c r="S985" s="313"/>
      <c r="T985" s="314"/>
      <c r="U985" s="314"/>
      <c r="V985" s="312"/>
      <c r="W985" s="254"/>
    </row>
    <row r="986" spans="1:23" hidden="1">
      <c r="A986" s="254"/>
      <c r="B986" s="254"/>
      <c r="C986" s="309"/>
      <c r="D986" s="254"/>
      <c r="E986" s="310"/>
      <c r="F986" s="311"/>
      <c r="G986" s="254"/>
      <c r="H986" s="254"/>
      <c r="I986" s="254"/>
      <c r="J986" s="254"/>
      <c r="K986" s="254"/>
      <c r="L986" s="254"/>
      <c r="M986" s="254"/>
      <c r="N986" s="254"/>
      <c r="O986" s="254"/>
      <c r="P986" s="312"/>
      <c r="Q986" s="313"/>
      <c r="R986" s="312"/>
      <c r="S986" s="313"/>
      <c r="T986" s="314"/>
      <c r="U986" s="314"/>
      <c r="V986" s="312"/>
      <c r="W986" s="254"/>
    </row>
    <row r="987" spans="1:23" hidden="1">
      <c r="A987" s="254"/>
      <c r="B987" s="254"/>
      <c r="C987" s="309"/>
      <c r="D987" s="254"/>
      <c r="E987" s="310"/>
      <c r="F987" s="311"/>
      <c r="G987" s="254"/>
      <c r="H987" s="254"/>
      <c r="I987" s="254"/>
      <c r="J987" s="254"/>
      <c r="K987" s="254"/>
      <c r="L987" s="254"/>
      <c r="M987" s="254"/>
      <c r="N987" s="254"/>
      <c r="O987" s="254"/>
      <c r="P987" s="312"/>
      <c r="Q987" s="313"/>
      <c r="R987" s="312"/>
      <c r="S987" s="313"/>
      <c r="T987" s="314"/>
      <c r="U987" s="314"/>
      <c r="V987" s="312"/>
      <c r="W987" s="254"/>
    </row>
    <row r="988" spans="1:23" hidden="1">
      <c r="A988" s="254"/>
      <c r="B988" s="254"/>
      <c r="C988" s="309"/>
      <c r="D988" s="254"/>
      <c r="E988" s="310"/>
      <c r="F988" s="311"/>
      <c r="G988" s="254"/>
      <c r="H988" s="254"/>
      <c r="I988" s="254"/>
      <c r="J988" s="254"/>
      <c r="K988" s="254"/>
      <c r="L988" s="254"/>
      <c r="M988" s="254"/>
      <c r="N988" s="254"/>
      <c r="O988" s="254"/>
      <c r="P988" s="312"/>
      <c r="Q988" s="313"/>
      <c r="R988" s="312"/>
      <c r="S988" s="313"/>
      <c r="T988" s="314"/>
      <c r="U988" s="314"/>
      <c r="V988" s="312"/>
      <c r="W988" s="254"/>
    </row>
    <row r="989" spans="1:23" hidden="1">
      <c r="A989" s="254"/>
      <c r="B989" s="254"/>
      <c r="C989" s="309"/>
      <c r="D989" s="254"/>
      <c r="E989" s="310"/>
      <c r="F989" s="311"/>
      <c r="G989" s="254"/>
      <c r="H989" s="254"/>
      <c r="I989" s="254"/>
      <c r="J989" s="254"/>
      <c r="K989" s="254"/>
      <c r="L989" s="254"/>
      <c r="M989" s="254"/>
      <c r="N989" s="254"/>
      <c r="O989" s="254"/>
      <c r="P989" s="312"/>
      <c r="Q989" s="313"/>
      <c r="R989" s="312"/>
      <c r="S989" s="313"/>
      <c r="T989" s="314"/>
      <c r="U989" s="314"/>
      <c r="V989" s="312"/>
      <c r="W989" s="254"/>
    </row>
    <row r="990" spans="1:23" hidden="1">
      <c r="A990" s="254"/>
      <c r="B990" s="254"/>
      <c r="C990" s="309"/>
      <c r="D990" s="254"/>
      <c r="E990" s="310"/>
      <c r="F990" s="311"/>
      <c r="G990" s="254"/>
      <c r="H990" s="254"/>
      <c r="I990" s="254"/>
      <c r="J990" s="254"/>
      <c r="K990" s="254"/>
      <c r="L990" s="254"/>
      <c r="M990" s="254"/>
      <c r="N990" s="254"/>
      <c r="O990" s="254"/>
      <c r="P990" s="312"/>
      <c r="Q990" s="313"/>
      <c r="R990" s="312"/>
      <c r="S990" s="313"/>
      <c r="T990" s="314"/>
      <c r="U990" s="314"/>
      <c r="V990" s="312"/>
      <c r="W990" s="254"/>
    </row>
    <row r="991" spans="1:23" hidden="1">
      <c r="A991" s="254"/>
      <c r="B991" s="254"/>
      <c r="C991" s="309"/>
      <c r="D991" s="254"/>
      <c r="E991" s="310"/>
      <c r="F991" s="311"/>
      <c r="G991" s="254"/>
      <c r="H991" s="254"/>
      <c r="I991" s="254"/>
      <c r="J991" s="254"/>
      <c r="K991" s="254"/>
      <c r="L991" s="254"/>
      <c r="M991" s="254"/>
      <c r="N991" s="254"/>
      <c r="O991" s="254"/>
      <c r="P991" s="312"/>
      <c r="Q991" s="313"/>
      <c r="R991" s="312"/>
      <c r="S991" s="313"/>
      <c r="T991" s="314"/>
      <c r="U991" s="314"/>
      <c r="V991" s="312"/>
      <c r="W991" s="254"/>
    </row>
    <row r="992" spans="1:23" hidden="1">
      <c r="A992" s="254"/>
      <c r="B992" s="254"/>
      <c r="C992" s="309"/>
      <c r="D992" s="254"/>
      <c r="E992" s="310"/>
      <c r="F992" s="311"/>
      <c r="G992" s="254"/>
      <c r="H992" s="254"/>
      <c r="I992" s="254"/>
      <c r="J992" s="254"/>
      <c r="K992" s="254"/>
      <c r="L992" s="254"/>
      <c r="M992" s="254"/>
      <c r="N992" s="254"/>
      <c r="O992" s="254"/>
      <c r="P992" s="312"/>
      <c r="Q992" s="313"/>
      <c r="R992" s="312"/>
      <c r="S992" s="313"/>
      <c r="T992" s="314"/>
      <c r="U992" s="314"/>
      <c r="V992" s="312"/>
      <c r="W992" s="254"/>
    </row>
    <row r="993" spans="1:23" hidden="1">
      <c r="A993" s="254"/>
      <c r="B993" s="254"/>
      <c r="C993" s="309"/>
      <c r="D993" s="254"/>
      <c r="E993" s="310"/>
      <c r="F993" s="311"/>
      <c r="G993" s="254"/>
      <c r="H993" s="254"/>
      <c r="I993" s="254"/>
      <c r="J993" s="254"/>
      <c r="K993" s="254"/>
      <c r="L993" s="254"/>
      <c r="M993" s="254"/>
      <c r="N993" s="254"/>
      <c r="O993" s="254"/>
      <c r="P993" s="312"/>
      <c r="Q993" s="313"/>
      <c r="R993" s="312"/>
      <c r="S993" s="313"/>
      <c r="T993" s="314"/>
      <c r="U993" s="314"/>
      <c r="V993" s="312"/>
      <c r="W993" s="254"/>
    </row>
    <row r="994" spans="1:23" hidden="1">
      <c r="A994" s="254"/>
      <c r="B994" s="254"/>
      <c r="C994" s="309"/>
      <c r="D994" s="254"/>
      <c r="E994" s="310"/>
      <c r="F994" s="311"/>
      <c r="G994" s="254"/>
      <c r="H994" s="254"/>
      <c r="I994" s="254"/>
      <c r="J994" s="254"/>
      <c r="K994" s="254"/>
      <c r="L994" s="254"/>
      <c r="M994" s="254"/>
      <c r="N994" s="254"/>
      <c r="O994" s="254"/>
      <c r="P994" s="312"/>
      <c r="Q994" s="313"/>
      <c r="R994" s="312"/>
      <c r="S994" s="313"/>
      <c r="T994" s="314"/>
      <c r="U994" s="314"/>
      <c r="V994" s="312"/>
      <c r="W994" s="254"/>
    </row>
    <row r="995" spans="1:23" hidden="1">
      <c r="A995" s="254"/>
      <c r="B995" s="254"/>
      <c r="C995" s="309"/>
      <c r="D995" s="254"/>
      <c r="E995" s="310"/>
      <c r="F995" s="311"/>
      <c r="G995" s="254"/>
      <c r="H995" s="254"/>
      <c r="I995" s="254"/>
      <c r="J995" s="254"/>
      <c r="K995" s="254"/>
      <c r="L995" s="254"/>
      <c r="M995" s="254"/>
      <c r="N995" s="254"/>
      <c r="O995" s="254"/>
      <c r="P995" s="312"/>
      <c r="Q995" s="313"/>
      <c r="R995" s="312"/>
      <c r="S995" s="313"/>
      <c r="T995" s="314"/>
      <c r="U995" s="314"/>
      <c r="V995" s="312"/>
      <c r="W995" s="254"/>
    </row>
    <row r="996" spans="1:23" hidden="1">
      <c r="A996" s="254"/>
      <c r="B996" s="254"/>
      <c r="C996" s="309"/>
      <c r="D996" s="254"/>
      <c r="E996" s="310"/>
      <c r="F996" s="311"/>
      <c r="G996" s="254"/>
      <c r="H996" s="254"/>
      <c r="I996" s="254"/>
      <c r="J996" s="254"/>
      <c r="K996" s="254"/>
      <c r="L996" s="254"/>
      <c r="M996" s="254"/>
      <c r="N996" s="254"/>
      <c r="O996" s="254"/>
      <c r="P996" s="312"/>
      <c r="Q996" s="313"/>
      <c r="R996" s="312"/>
      <c r="S996" s="313"/>
      <c r="T996" s="314"/>
      <c r="U996" s="314"/>
      <c r="V996" s="312"/>
      <c r="W996" s="254"/>
    </row>
    <row r="997" spans="1:23" hidden="1">
      <c r="A997" s="254"/>
      <c r="B997" s="254"/>
      <c r="C997" s="309"/>
      <c r="D997" s="254"/>
      <c r="E997" s="310"/>
      <c r="F997" s="311"/>
      <c r="G997" s="254"/>
      <c r="H997" s="254"/>
      <c r="I997" s="254"/>
      <c r="J997" s="254"/>
      <c r="K997" s="254"/>
      <c r="L997" s="254"/>
      <c r="M997" s="254"/>
      <c r="N997" s="254"/>
      <c r="O997" s="254"/>
      <c r="P997" s="312"/>
      <c r="Q997" s="313"/>
      <c r="R997" s="312"/>
      <c r="S997" s="313"/>
      <c r="T997" s="314"/>
      <c r="U997" s="314"/>
      <c r="V997" s="312"/>
      <c r="W997" s="254"/>
    </row>
    <row r="998" spans="1:23" hidden="1">
      <c r="A998" s="254"/>
      <c r="B998" s="254"/>
      <c r="C998" s="309"/>
      <c r="D998" s="254"/>
      <c r="E998" s="310"/>
      <c r="F998" s="311"/>
      <c r="G998" s="254"/>
      <c r="H998" s="254"/>
      <c r="I998" s="254"/>
      <c r="J998" s="254"/>
      <c r="K998" s="254"/>
      <c r="L998" s="254"/>
      <c r="M998" s="254"/>
      <c r="N998" s="254"/>
      <c r="O998" s="254"/>
      <c r="P998" s="312"/>
      <c r="Q998" s="313"/>
      <c r="R998" s="312"/>
      <c r="S998" s="313"/>
      <c r="T998" s="314"/>
      <c r="U998" s="314"/>
      <c r="V998" s="312"/>
      <c r="W998" s="254"/>
    </row>
    <row r="999" spans="1:23" hidden="1">
      <c r="A999" s="254"/>
      <c r="B999" s="254"/>
      <c r="C999" s="309"/>
      <c r="D999" s="254"/>
      <c r="E999" s="310"/>
      <c r="F999" s="311"/>
      <c r="G999" s="254"/>
      <c r="H999" s="254"/>
      <c r="I999" s="254"/>
      <c r="J999" s="254"/>
      <c r="K999" s="254"/>
      <c r="L999" s="254"/>
      <c r="M999" s="254"/>
      <c r="N999" s="254"/>
      <c r="O999" s="254"/>
      <c r="P999" s="312"/>
      <c r="Q999" s="313"/>
      <c r="R999" s="312"/>
      <c r="S999" s="313"/>
      <c r="T999" s="314"/>
      <c r="U999" s="314"/>
      <c r="V999" s="312"/>
      <c r="W999" s="254"/>
    </row>
    <row r="1000" spans="1:23" hidden="1">
      <c r="A1000" s="254"/>
      <c r="B1000" s="254"/>
      <c r="C1000" s="309"/>
      <c r="D1000" s="254"/>
      <c r="E1000" s="310"/>
      <c r="F1000" s="311"/>
      <c r="G1000" s="254"/>
      <c r="H1000" s="254"/>
      <c r="I1000" s="254"/>
      <c r="J1000" s="254"/>
      <c r="K1000" s="254"/>
      <c r="L1000" s="254"/>
      <c r="M1000" s="254"/>
      <c r="N1000" s="254"/>
      <c r="O1000" s="254"/>
      <c r="P1000" s="312"/>
      <c r="Q1000" s="313"/>
      <c r="R1000" s="312"/>
      <c r="S1000" s="313"/>
      <c r="T1000" s="314"/>
      <c r="U1000" s="314"/>
      <c r="V1000" s="312"/>
      <c r="W1000" s="254"/>
    </row>
    <row r="1001" spans="1:23" hidden="1">
      <c r="A1001" s="254"/>
      <c r="B1001" s="254"/>
      <c r="C1001" s="309"/>
      <c r="D1001" s="254"/>
      <c r="E1001" s="310"/>
      <c r="F1001" s="311"/>
      <c r="G1001" s="254"/>
      <c r="H1001" s="254"/>
      <c r="I1001" s="254"/>
      <c r="J1001" s="254"/>
      <c r="K1001" s="254"/>
      <c r="L1001" s="254"/>
      <c r="M1001" s="254"/>
      <c r="N1001" s="254"/>
      <c r="O1001" s="254"/>
      <c r="P1001" s="312"/>
      <c r="Q1001" s="313"/>
      <c r="R1001" s="312"/>
      <c r="S1001" s="313"/>
      <c r="T1001" s="314"/>
      <c r="U1001" s="314"/>
      <c r="V1001" s="312"/>
      <c r="W1001" s="254"/>
    </row>
    <row r="1002" spans="1:23" hidden="1">
      <c r="A1002" s="254"/>
      <c r="B1002" s="254"/>
      <c r="C1002" s="309"/>
      <c r="D1002" s="254"/>
      <c r="E1002" s="310"/>
      <c r="F1002" s="311"/>
      <c r="G1002" s="254"/>
      <c r="H1002" s="254"/>
      <c r="I1002" s="254"/>
      <c r="J1002" s="254"/>
      <c r="K1002" s="254"/>
      <c r="L1002" s="254"/>
      <c r="M1002" s="254"/>
      <c r="N1002" s="254"/>
      <c r="O1002" s="254"/>
      <c r="P1002" s="312"/>
      <c r="Q1002" s="313"/>
      <c r="R1002" s="312"/>
      <c r="S1002" s="313"/>
      <c r="T1002" s="314"/>
      <c r="U1002" s="314"/>
      <c r="V1002" s="312"/>
      <c r="W1002" s="254"/>
    </row>
    <row r="1003" spans="1:23" hidden="1">
      <c r="A1003" s="254"/>
      <c r="B1003" s="254"/>
      <c r="C1003" s="309"/>
      <c r="D1003" s="254"/>
      <c r="E1003" s="310"/>
      <c r="F1003" s="311"/>
      <c r="G1003" s="254"/>
      <c r="H1003" s="254"/>
      <c r="I1003" s="254"/>
      <c r="J1003" s="254"/>
      <c r="K1003" s="254"/>
      <c r="L1003" s="254"/>
      <c r="M1003" s="254"/>
      <c r="N1003" s="254"/>
      <c r="O1003" s="254"/>
      <c r="P1003" s="312"/>
      <c r="Q1003" s="313"/>
      <c r="R1003" s="312"/>
      <c r="S1003" s="313"/>
      <c r="T1003" s="314"/>
      <c r="U1003" s="314"/>
      <c r="V1003" s="312"/>
      <c r="W1003" s="254"/>
    </row>
    <row r="1004" spans="1:23" hidden="1">
      <c r="A1004" s="254"/>
      <c r="B1004" s="254"/>
      <c r="C1004" s="309"/>
      <c r="D1004" s="254"/>
      <c r="E1004" s="310"/>
      <c r="F1004" s="311"/>
      <c r="G1004" s="254"/>
      <c r="H1004" s="254"/>
      <c r="I1004" s="254"/>
      <c r="J1004" s="254"/>
      <c r="K1004" s="254"/>
      <c r="L1004" s="254"/>
      <c r="M1004" s="254"/>
      <c r="N1004" s="254"/>
      <c r="O1004" s="254"/>
      <c r="P1004" s="312"/>
      <c r="Q1004" s="313"/>
      <c r="R1004" s="312"/>
      <c r="S1004" s="313"/>
      <c r="T1004" s="314"/>
      <c r="U1004" s="314"/>
      <c r="V1004" s="312"/>
      <c r="W1004" s="254"/>
    </row>
    <row r="1005" spans="1:23" hidden="1">
      <c r="A1005" s="254"/>
      <c r="B1005" s="254"/>
      <c r="C1005" s="309"/>
      <c r="D1005" s="254"/>
      <c r="E1005" s="310"/>
      <c r="F1005" s="311"/>
      <c r="G1005" s="254"/>
      <c r="H1005" s="254"/>
      <c r="I1005" s="254"/>
      <c r="J1005" s="254"/>
      <c r="K1005" s="254"/>
      <c r="L1005" s="254"/>
      <c r="M1005" s="254"/>
      <c r="N1005" s="254"/>
      <c r="O1005" s="254"/>
      <c r="P1005" s="312"/>
      <c r="Q1005" s="313"/>
      <c r="R1005" s="312"/>
      <c r="S1005" s="313"/>
      <c r="T1005" s="314"/>
      <c r="U1005" s="314"/>
      <c r="V1005" s="312"/>
      <c r="W1005" s="254"/>
    </row>
    <row r="1006" spans="1:23" hidden="1">
      <c r="A1006" s="254"/>
      <c r="B1006" s="254"/>
      <c r="C1006" s="309"/>
      <c r="D1006" s="254"/>
      <c r="E1006" s="310"/>
      <c r="F1006" s="311"/>
      <c r="G1006" s="254"/>
      <c r="H1006" s="254"/>
      <c r="I1006" s="254"/>
      <c r="J1006" s="254"/>
      <c r="K1006" s="254"/>
      <c r="L1006" s="254"/>
      <c r="M1006" s="254"/>
      <c r="N1006" s="254"/>
      <c r="O1006" s="254"/>
      <c r="P1006" s="312"/>
      <c r="Q1006" s="313"/>
      <c r="R1006" s="312"/>
      <c r="S1006" s="313"/>
      <c r="T1006" s="314"/>
      <c r="U1006" s="314"/>
      <c r="V1006" s="312"/>
      <c r="W1006" s="254"/>
    </row>
    <row r="1007" spans="1:23" hidden="1">
      <c r="A1007" s="254"/>
      <c r="B1007" s="254"/>
      <c r="C1007" s="309"/>
      <c r="D1007" s="254"/>
      <c r="E1007" s="310"/>
      <c r="F1007" s="311"/>
      <c r="G1007" s="254"/>
      <c r="H1007" s="254"/>
      <c r="I1007" s="254"/>
      <c r="J1007" s="254"/>
      <c r="K1007" s="254"/>
      <c r="L1007" s="254"/>
      <c r="M1007" s="254"/>
      <c r="N1007" s="254"/>
      <c r="O1007" s="254"/>
      <c r="P1007" s="312"/>
      <c r="Q1007" s="313"/>
      <c r="R1007" s="312"/>
      <c r="S1007" s="313"/>
      <c r="T1007" s="314"/>
      <c r="U1007" s="314"/>
      <c r="V1007" s="312"/>
      <c r="W1007" s="254"/>
    </row>
    <row r="1008" spans="1:23" hidden="1">
      <c r="A1008" s="254"/>
      <c r="B1008" s="254"/>
      <c r="C1008" s="309"/>
      <c r="D1008" s="254"/>
      <c r="E1008" s="310"/>
      <c r="F1008" s="311"/>
      <c r="G1008" s="254"/>
      <c r="H1008" s="254"/>
      <c r="I1008" s="254"/>
      <c r="J1008" s="254"/>
      <c r="K1008" s="254"/>
      <c r="L1008" s="254"/>
      <c r="M1008" s="254"/>
      <c r="N1008" s="254"/>
      <c r="O1008" s="254"/>
      <c r="P1008" s="312"/>
      <c r="Q1008" s="313"/>
      <c r="R1008" s="312"/>
      <c r="S1008" s="313"/>
      <c r="T1008" s="314"/>
      <c r="U1008" s="314"/>
      <c r="V1008" s="312"/>
      <c r="W1008" s="254"/>
    </row>
    <row r="1009" spans="1:23" hidden="1">
      <c r="A1009" s="254"/>
      <c r="B1009" s="254"/>
      <c r="C1009" s="309"/>
      <c r="D1009" s="254"/>
      <c r="E1009" s="310"/>
      <c r="F1009" s="311"/>
      <c r="G1009" s="254"/>
      <c r="H1009" s="254"/>
      <c r="I1009" s="254"/>
      <c r="J1009" s="254"/>
      <c r="K1009" s="254"/>
      <c r="L1009" s="254"/>
      <c r="M1009" s="254"/>
      <c r="N1009" s="254"/>
      <c r="O1009" s="254"/>
      <c r="P1009" s="312"/>
      <c r="Q1009" s="313"/>
      <c r="R1009" s="312"/>
      <c r="S1009" s="313"/>
      <c r="T1009" s="314"/>
      <c r="U1009" s="314"/>
      <c r="V1009" s="312"/>
      <c r="W1009" s="254"/>
    </row>
    <row r="1010" spans="1:23" hidden="1">
      <c r="A1010" s="254"/>
      <c r="B1010" s="254"/>
      <c r="C1010" s="309"/>
      <c r="D1010" s="254"/>
      <c r="E1010" s="310"/>
      <c r="F1010" s="311"/>
      <c r="G1010" s="254"/>
      <c r="H1010" s="254"/>
      <c r="I1010" s="254"/>
      <c r="J1010" s="254"/>
      <c r="K1010" s="254"/>
      <c r="L1010" s="254"/>
      <c r="M1010" s="254"/>
      <c r="N1010" s="254"/>
      <c r="O1010" s="254"/>
      <c r="P1010" s="312"/>
      <c r="Q1010" s="313"/>
      <c r="R1010" s="312"/>
      <c r="S1010" s="313"/>
      <c r="T1010" s="314"/>
      <c r="U1010" s="314"/>
      <c r="V1010" s="312"/>
      <c r="W1010" s="254"/>
    </row>
    <row r="1011" spans="1:23" hidden="1">
      <c r="A1011" s="254"/>
      <c r="B1011" s="254"/>
      <c r="C1011" s="309"/>
      <c r="D1011" s="254"/>
      <c r="E1011" s="310"/>
      <c r="F1011" s="311"/>
      <c r="G1011" s="254"/>
      <c r="H1011" s="254"/>
      <c r="I1011" s="254"/>
      <c r="J1011" s="254"/>
      <c r="K1011" s="254"/>
      <c r="L1011" s="254"/>
      <c r="M1011" s="254"/>
      <c r="N1011" s="254"/>
      <c r="O1011" s="254"/>
      <c r="P1011" s="312"/>
      <c r="Q1011" s="313"/>
      <c r="R1011" s="312"/>
      <c r="S1011" s="313"/>
      <c r="T1011" s="314"/>
      <c r="U1011" s="314"/>
      <c r="V1011" s="312"/>
      <c r="W1011" s="254"/>
    </row>
    <row r="1012" spans="1:23" hidden="1">
      <c r="A1012" s="254"/>
      <c r="B1012" s="254"/>
      <c r="C1012" s="309"/>
      <c r="D1012" s="254"/>
      <c r="E1012" s="310"/>
      <c r="F1012" s="311"/>
      <c r="G1012" s="254"/>
      <c r="H1012" s="254"/>
      <c r="I1012" s="254"/>
      <c r="J1012" s="254"/>
      <c r="K1012" s="254"/>
      <c r="L1012" s="254"/>
      <c r="M1012" s="254"/>
      <c r="N1012" s="254"/>
      <c r="O1012" s="254"/>
      <c r="P1012" s="312"/>
      <c r="Q1012" s="313"/>
      <c r="R1012" s="312"/>
      <c r="S1012" s="313"/>
      <c r="T1012" s="314"/>
      <c r="U1012" s="314"/>
      <c r="V1012" s="312"/>
      <c r="W1012" s="254"/>
    </row>
    <row r="1013" spans="1:23" hidden="1">
      <c r="A1013" s="254"/>
      <c r="B1013" s="254"/>
      <c r="C1013" s="309"/>
      <c r="D1013" s="254"/>
      <c r="E1013" s="310"/>
      <c r="F1013" s="311"/>
      <c r="G1013" s="254"/>
      <c r="H1013" s="254"/>
      <c r="I1013" s="254"/>
      <c r="J1013" s="254"/>
      <c r="K1013" s="254"/>
      <c r="L1013" s="254"/>
      <c r="M1013" s="254"/>
      <c r="N1013" s="254"/>
      <c r="O1013" s="254"/>
      <c r="P1013" s="312"/>
      <c r="Q1013" s="313"/>
      <c r="R1013" s="312"/>
      <c r="S1013" s="313"/>
      <c r="T1013" s="314"/>
      <c r="U1013" s="314"/>
      <c r="V1013" s="312"/>
      <c r="W1013" s="254"/>
    </row>
    <row r="1014" spans="1:23" hidden="1">
      <c r="A1014" s="254"/>
      <c r="B1014" s="254"/>
      <c r="C1014" s="309"/>
      <c r="D1014" s="254"/>
      <c r="E1014" s="310"/>
      <c r="F1014" s="311"/>
      <c r="G1014" s="254"/>
      <c r="H1014" s="254"/>
      <c r="I1014" s="254"/>
      <c r="J1014" s="254"/>
      <c r="K1014" s="254"/>
      <c r="L1014" s="254"/>
      <c r="M1014" s="254"/>
      <c r="N1014" s="254"/>
      <c r="O1014" s="254"/>
      <c r="P1014" s="312"/>
      <c r="Q1014" s="313"/>
      <c r="R1014" s="312"/>
      <c r="S1014" s="313"/>
      <c r="T1014" s="314"/>
      <c r="U1014" s="314"/>
      <c r="V1014" s="312"/>
      <c r="W1014" s="254"/>
    </row>
    <row r="1015" spans="1:23" hidden="1">
      <c r="A1015" s="254"/>
      <c r="B1015" s="254"/>
      <c r="C1015" s="309"/>
      <c r="D1015" s="254"/>
      <c r="E1015" s="310"/>
      <c r="F1015" s="311"/>
      <c r="G1015" s="254"/>
      <c r="H1015" s="254"/>
      <c r="I1015" s="254"/>
      <c r="J1015" s="254"/>
      <c r="K1015" s="254"/>
      <c r="L1015" s="254"/>
      <c r="M1015" s="254"/>
      <c r="N1015" s="254"/>
      <c r="O1015" s="254"/>
      <c r="P1015" s="312"/>
      <c r="Q1015" s="313"/>
      <c r="R1015" s="312"/>
      <c r="S1015" s="313"/>
      <c r="T1015" s="314"/>
      <c r="U1015" s="314"/>
      <c r="V1015" s="312"/>
      <c r="W1015" s="254"/>
    </row>
    <row r="1016" spans="1:23" hidden="1">
      <c r="A1016" s="254"/>
      <c r="B1016" s="254"/>
      <c r="C1016" s="309"/>
      <c r="D1016" s="254"/>
      <c r="E1016" s="310"/>
      <c r="F1016" s="311"/>
      <c r="G1016" s="254"/>
      <c r="H1016" s="254"/>
      <c r="I1016" s="254"/>
      <c r="J1016" s="254"/>
      <c r="K1016" s="254"/>
      <c r="L1016" s="254"/>
      <c r="M1016" s="254"/>
      <c r="N1016" s="254"/>
      <c r="O1016" s="254"/>
      <c r="P1016" s="312"/>
      <c r="Q1016" s="313"/>
      <c r="R1016" s="312"/>
      <c r="S1016" s="313"/>
      <c r="T1016" s="314"/>
      <c r="U1016" s="314"/>
      <c r="V1016" s="312"/>
      <c r="W1016" s="254"/>
    </row>
    <row r="1017" spans="1:23" hidden="1">
      <c r="A1017" s="254"/>
      <c r="B1017" s="254"/>
      <c r="C1017" s="309"/>
      <c r="D1017" s="254"/>
      <c r="E1017" s="310"/>
      <c r="F1017" s="311"/>
      <c r="G1017" s="254"/>
      <c r="H1017" s="254"/>
      <c r="I1017" s="254"/>
      <c r="J1017" s="254"/>
      <c r="K1017" s="254"/>
      <c r="L1017" s="254"/>
      <c r="M1017" s="254"/>
      <c r="N1017" s="254"/>
      <c r="O1017" s="254"/>
      <c r="P1017" s="312"/>
      <c r="Q1017" s="313"/>
      <c r="R1017" s="312"/>
      <c r="S1017" s="313"/>
      <c r="T1017" s="314"/>
      <c r="U1017" s="314"/>
      <c r="V1017" s="312"/>
      <c r="W1017" s="254"/>
    </row>
    <row r="1018" spans="1:23" hidden="1">
      <c r="A1018" s="254"/>
      <c r="B1018" s="254"/>
      <c r="C1018" s="309"/>
      <c r="D1018" s="254"/>
      <c r="E1018" s="310"/>
      <c r="F1018" s="311"/>
      <c r="G1018" s="254"/>
      <c r="H1018" s="254"/>
      <c r="I1018" s="254"/>
      <c r="J1018" s="254"/>
      <c r="K1018" s="254"/>
      <c r="L1018" s="254"/>
      <c r="M1018" s="254"/>
      <c r="N1018" s="254"/>
      <c r="O1018" s="254"/>
      <c r="P1018" s="312"/>
      <c r="Q1018" s="313"/>
      <c r="R1018" s="312"/>
      <c r="S1018" s="313"/>
      <c r="T1018" s="314"/>
      <c r="U1018" s="314"/>
      <c r="V1018" s="312"/>
      <c r="W1018" s="254"/>
    </row>
    <row r="1019" spans="1:23" hidden="1">
      <c r="A1019" s="254"/>
      <c r="B1019" s="254"/>
      <c r="C1019" s="309"/>
      <c r="D1019" s="254"/>
      <c r="E1019" s="310"/>
      <c r="F1019" s="311"/>
      <c r="G1019" s="254"/>
      <c r="H1019" s="254"/>
      <c r="I1019" s="254"/>
      <c r="J1019" s="254"/>
      <c r="K1019" s="254"/>
      <c r="L1019" s="254"/>
      <c r="M1019" s="254"/>
      <c r="N1019" s="254"/>
      <c r="O1019" s="254"/>
      <c r="P1019" s="312"/>
      <c r="Q1019" s="313"/>
      <c r="R1019" s="312"/>
      <c r="S1019" s="313"/>
      <c r="T1019" s="314"/>
      <c r="U1019" s="314"/>
      <c r="V1019" s="312"/>
      <c r="W1019" s="254"/>
    </row>
    <row r="1020" spans="1:23" hidden="1">
      <c r="A1020" s="254"/>
      <c r="B1020" s="254"/>
      <c r="C1020" s="309"/>
      <c r="D1020" s="254"/>
      <c r="E1020" s="310"/>
      <c r="F1020" s="311"/>
      <c r="G1020" s="254"/>
      <c r="H1020" s="254"/>
      <c r="I1020" s="254"/>
      <c r="J1020" s="254"/>
      <c r="K1020" s="254"/>
      <c r="L1020" s="254"/>
      <c r="M1020" s="254"/>
      <c r="N1020" s="254"/>
      <c r="O1020" s="254"/>
      <c r="P1020" s="312"/>
      <c r="Q1020" s="313"/>
      <c r="R1020" s="312"/>
      <c r="S1020" s="313"/>
      <c r="T1020" s="314"/>
      <c r="U1020" s="314"/>
      <c r="V1020" s="312"/>
      <c r="W1020" s="254"/>
    </row>
    <row r="1021" spans="1:23" hidden="1">
      <c r="A1021" s="254"/>
      <c r="B1021" s="254"/>
      <c r="C1021" s="309"/>
      <c r="D1021" s="254"/>
      <c r="E1021" s="310"/>
      <c r="F1021" s="311"/>
      <c r="G1021" s="254"/>
      <c r="H1021" s="254"/>
      <c r="I1021" s="254"/>
      <c r="J1021" s="254"/>
      <c r="K1021" s="254"/>
      <c r="L1021" s="254"/>
      <c r="M1021" s="254"/>
      <c r="N1021" s="254"/>
      <c r="O1021" s="254"/>
      <c r="P1021" s="312"/>
      <c r="Q1021" s="313"/>
      <c r="R1021" s="312"/>
      <c r="S1021" s="313"/>
      <c r="T1021" s="314"/>
      <c r="U1021" s="314"/>
      <c r="V1021" s="312"/>
      <c r="W1021" s="254"/>
    </row>
    <row r="1022" spans="1:23" hidden="1">
      <c r="A1022" s="254"/>
      <c r="B1022" s="254"/>
      <c r="C1022" s="309"/>
      <c r="D1022" s="254"/>
      <c r="E1022" s="310"/>
      <c r="F1022" s="311"/>
      <c r="G1022" s="254"/>
      <c r="H1022" s="254"/>
      <c r="I1022" s="254"/>
      <c r="J1022" s="254"/>
      <c r="K1022" s="254"/>
      <c r="L1022" s="254"/>
      <c r="M1022" s="254"/>
      <c r="N1022" s="254"/>
      <c r="O1022" s="254"/>
      <c r="P1022" s="312"/>
      <c r="Q1022" s="313"/>
      <c r="R1022" s="312"/>
      <c r="S1022" s="313"/>
      <c r="T1022" s="314"/>
      <c r="U1022" s="314"/>
      <c r="V1022" s="312"/>
      <c r="W1022" s="254"/>
    </row>
    <row r="1023" spans="1:23" hidden="1">
      <c r="A1023" s="254"/>
      <c r="B1023" s="254"/>
      <c r="C1023" s="309"/>
      <c r="D1023" s="254"/>
      <c r="E1023" s="310"/>
      <c r="F1023" s="311"/>
      <c r="G1023" s="254"/>
      <c r="H1023" s="254"/>
      <c r="I1023" s="254"/>
      <c r="J1023" s="254"/>
      <c r="K1023" s="254"/>
      <c r="L1023" s="254"/>
      <c r="M1023" s="254"/>
      <c r="N1023" s="254"/>
      <c r="O1023" s="254"/>
      <c r="P1023" s="312"/>
      <c r="Q1023" s="313"/>
      <c r="R1023" s="312"/>
      <c r="S1023" s="313"/>
      <c r="T1023" s="314"/>
      <c r="U1023" s="314"/>
      <c r="V1023" s="312"/>
      <c r="W1023" s="254"/>
    </row>
    <row r="1024" spans="1:23" hidden="1">
      <c r="A1024" s="254"/>
      <c r="B1024" s="254"/>
      <c r="C1024" s="309"/>
      <c r="D1024" s="254"/>
      <c r="E1024" s="310"/>
      <c r="F1024" s="311"/>
      <c r="G1024" s="254"/>
      <c r="H1024" s="254"/>
      <c r="I1024" s="254"/>
      <c r="J1024" s="254"/>
      <c r="K1024" s="254"/>
      <c r="L1024" s="254"/>
      <c r="M1024" s="254"/>
      <c r="N1024" s="254"/>
      <c r="O1024" s="254"/>
      <c r="P1024" s="312"/>
      <c r="Q1024" s="313"/>
      <c r="R1024" s="312"/>
      <c r="S1024" s="313"/>
      <c r="T1024" s="314"/>
      <c r="U1024" s="314"/>
      <c r="V1024" s="312"/>
      <c r="W1024" s="254"/>
    </row>
    <row r="1025" spans="1:23" hidden="1">
      <c r="A1025" s="254"/>
      <c r="B1025" s="254"/>
      <c r="C1025" s="309"/>
      <c r="D1025" s="254"/>
      <c r="E1025" s="310"/>
      <c r="F1025" s="311"/>
      <c r="G1025" s="254"/>
      <c r="H1025" s="254"/>
      <c r="I1025" s="254"/>
      <c r="J1025" s="254"/>
      <c r="K1025" s="254"/>
      <c r="L1025" s="254"/>
      <c r="M1025" s="254"/>
      <c r="N1025" s="254"/>
      <c r="O1025" s="254"/>
      <c r="P1025" s="312"/>
      <c r="Q1025" s="313"/>
      <c r="R1025" s="312"/>
      <c r="S1025" s="313"/>
      <c r="T1025" s="314"/>
      <c r="U1025" s="314"/>
      <c r="V1025" s="312"/>
      <c r="W1025" s="254"/>
    </row>
    <row r="1026" spans="1:23" hidden="1">
      <c r="A1026" s="254"/>
      <c r="B1026" s="254"/>
      <c r="C1026" s="309"/>
      <c r="D1026" s="254"/>
      <c r="E1026" s="310"/>
      <c r="F1026" s="311"/>
      <c r="G1026" s="254"/>
      <c r="H1026" s="254"/>
      <c r="I1026" s="254"/>
      <c r="J1026" s="254"/>
      <c r="K1026" s="254"/>
      <c r="L1026" s="254"/>
      <c r="M1026" s="254"/>
      <c r="N1026" s="254"/>
      <c r="O1026" s="254"/>
      <c r="P1026" s="312"/>
      <c r="Q1026" s="313"/>
      <c r="R1026" s="312"/>
      <c r="S1026" s="313"/>
      <c r="T1026" s="314"/>
      <c r="U1026" s="314"/>
      <c r="V1026" s="312"/>
      <c r="W1026" s="254"/>
    </row>
    <row r="1027" spans="1:23" hidden="1">
      <c r="A1027" s="254"/>
      <c r="B1027" s="254"/>
      <c r="C1027" s="309"/>
      <c r="D1027" s="254"/>
      <c r="E1027" s="310"/>
      <c r="F1027" s="311"/>
      <c r="G1027" s="254"/>
      <c r="H1027" s="254"/>
      <c r="I1027" s="254"/>
      <c r="J1027" s="254"/>
      <c r="K1027" s="254"/>
      <c r="L1027" s="254"/>
      <c r="M1027" s="254"/>
      <c r="N1027" s="254"/>
      <c r="O1027" s="254"/>
      <c r="P1027" s="312"/>
      <c r="Q1027" s="313"/>
      <c r="R1027" s="312"/>
      <c r="S1027" s="313"/>
      <c r="T1027" s="314"/>
      <c r="U1027" s="314"/>
      <c r="V1027" s="312"/>
      <c r="W1027" s="254"/>
    </row>
    <row r="1028" spans="1:23" hidden="1">
      <c r="A1028" s="254"/>
      <c r="B1028" s="254"/>
      <c r="C1028" s="309"/>
      <c r="D1028" s="254"/>
      <c r="E1028" s="310"/>
      <c r="F1028" s="311"/>
      <c r="G1028" s="254"/>
      <c r="H1028" s="254"/>
      <c r="I1028" s="254"/>
      <c r="J1028" s="254"/>
      <c r="K1028" s="254"/>
      <c r="L1028" s="254"/>
      <c r="M1028" s="254"/>
      <c r="N1028" s="254"/>
      <c r="O1028" s="254"/>
      <c r="P1028" s="312"/>
      <c r="Q1028" s="313"/>
      <c r="R1028" s="312"/>
      <c r="S1028" s="313"/>
      <c r="T1028" s="314"/>
      <c r="U1028" s="314"/>
      <c r="V1028" s="312"/>
      <c r="W1028" s="254"/>
    </row>
    <row r="1029" spans="1:23" hidden="1">
      <c r="A1029" s="254"/>
      <c r="B1029" s="254"/>
      <c r="C1029" s="309"/>
      <c r="D1029" s="254"/>
      <c r="E1029" s="310"/>
      <c r="F1029" s="311"/>
      <c r="G1029" s="254"/>
      <c r="H1029" s="254"/>
      <c r="I1029" s="254"/>
      <c r="J1029" s="254"/>
      <c r="K1029" s="254"/>
      <c r="L1029" s="254"/>
      <c r="M1029" s="254"/>
      <c r="N1029" s="254"/>
      <c r="O1029" s="254"/>
      <c r="P1029" s="312"/>
      <c r="Q1029" s="313"/>
      <c r="R1029" s="312"/>
      <c r="S1029" s="313"/>
      <c r="T1029" s="314"/>
      <c r="U1029" s="314"/>
      <c r="V1029" s="312"/>
      <c r="W1029" s="254"/>
    </row>
    <row r="1030" spans="1:23" hidden="1">
      <c r="A1030" s="254"/>
      <c r="B1030" s="254"/>
      <c r="C1030" s="309"/>
      <c r="D1030" s="254"/>
      <c r="E1030" s="310"/>
      <c r="F1030" s="311"/>
      <c r="G1030" s="254"/>
      <c r="H1030" s="254"/>
      <c r="I1030" s="254"/>
      <c r="J1030" s="254"/>
      <c r="K1030" s="254"/>
      <c r="L1030" s="254"/>
      <c r="M1030" s="254"/>
      <c r="N1030" s="254"/>
      <c r="O1030" s="254"/>
      <c r="P1030" s="312"/>
      <c r="Q1030" s="313"/>
      <c r="R1030" s="312"/>
      <c r="S1030" s="313"/>
      <c r="T1030" s="314"/>
      <c r="U1030" s="314"/>
      <c r="V1030" s="312"/>
      <c r="W1030" s="254"/>
    </row>
    <row r="1031" spans="1:23" hidden="1">
      <c r="A1031" s="254"/>
      <c r="B1031" s="254"/>
      <c r="C1031" s="309"/>
      <c r="D1031" s="254"/>
      <c r="E1031" s="310"/>
      <c r="F1031" s="311"/>
      <c r="G1031" s="254"/>
      <c r="H1031" s="254"/>
      <c r="I1031" s="254"/>
      <c r="J1031" s="254"/>
      <c r="K1031" s="254"/>
      <c r="L1031" s="254"/>
      <c r="M1031" s="254"/>
      <c r="N1031" s="254"/>
      <c r="O1031" s="254"/>
      <c r="P1031" s="312"/>
      <c r="Q1031" s="313"/>
      <c r="R1031" s="312"/>
      <c r="S1031" s="313"/>
      <c r="T1031" s="314"/>
      <c r="U1031" s="314"/>
      <c r="V1031" s="312"/>
      <c r="W1031" s="254"/>
    </row>
    <row r="1032" spans="1:23" hidden="1">
      <c r="A1032" s="254"/>
      <c r="B1032" s="254"/>
      <c r="C1032" s="309"/>
      <c r="D1032" s="254"/>
      <c r="E1032" s="310"/>
      <c r="F1032" s="311"/>
      <c r="G1032" s="254"/>
      <c r="H1032" s="254"/>
      <c r="I1032" s="254"/>
      <c r="J1032" s="254"/>
      <c r="K1032" s="254"/>
      <c r="L1032" s="254"/>
      <c r="M1032" s="254"/>
      <c r="N1032" s="254"/>
      <c r="O1032" s="254"/>
      <c r="P1032" s="312"/>
      <c r="Q1032" s="313"/>
      <c r="R1032" s="312"/>
      <c r="S1032" s="313"/>
      <c r="T1032" s="314"/>
      <c r="U1032" s="314"/>
      <c r="V1032" s="312"/>
      <c r="W1032" s="254"/>
    </row>
    <row r="1033" spans="1:23" hidden="1">
      <c r="A1033" s="254"/>
      <c r="B1033" s="254"/>
      <c r="C1033" s="309"/>
      <c r="D1033" s="254"/>
      <c r="E1033" s="310"/>
      <c r="F1033" s="311"/>
      <c r="G1033" s="254"/>
      <c r="H1033" s="254"/>
      <c r="I1033" s="254"/>
      <c r="J1033" s="254"/>
      <c r="K1033" s="254"/>
      <c r="L1033" s="254"/>
      <c r="M1033" s="254"/>
      <c r="N1033" s="254"/>
      <c r="O1033" s="254"/>
      <c r="P1033" s="312"/>
      <c r="Q1033" s="313"/>
      <c r="R1033" s="312"/>
      <c r="S1033" s="313"/>
      <c r="T1033" s="314"/>
      <c r="U1033" s="314"/>
      <c r="V1033" s="312"/>
      <c r="W1033" s="254"/>
    </row>
    <row r="1034" spans="1:23" hidden="1">
      <c r="A1034" s="254"/>
      <c r="B1034" s="254"/>
      <c r="C1034" s="309"/>
      <c r="D1034" s="254"/>
      <c r="E1034" s="310"/>
      <c r="F1034" s="311"/>
      <c r="G1034" s="254"/>
      <c r="H1034" s="254"/>
      <c r="I1034" s="254"/>
      <c r="J1034" s="254"/>
      <c r="K1034" s="254"/>
      <c r="L1034" s="254"/>
      <c r="M1034" s="254"/>
      <c r="N1034" s="254"/>
      <c r="O1034" s="254"/>
      <c r="P1034" s="312"/>
      <c r="Q1034" s="313"/>
      <c r="R1034" s="312"/>
      <c r="S1034" s="313"/>
      <c r="T1034" s="314"/>
      <c r="U1034" s="314"/>
      <c r="V1034" s="312"/>
      <c r="W1034" s="254"/>
    </row>
    <row r="1035" spans="1:23" hidden="1">
      <c r="A1035" s="254"/>
      <c r="B1035" s="254"/>
      <c r="C1035" s="309"/>
      <c r="D1035" s="254"/>
      <c r="E1035" s="310"/>
      <c r="F1035" s="311"/>
      <c r="G1035" s="254"/>
      <c r="H1035" s="254"/>
      <c r="I1035" s="254"/>
      <c r="J1035" s="254"/>
      <c r="K1035" s="254"/>
      <c r="L1035" s="254"/>
      <c r="M1035" s="254"/>
      <c r="N1035" s="254"/>
      <c r="O1035" s="254"/>
      <c r="P1035" s="312"/>
      <c r="Q1035" s="313"/>
      <c r="R1035" s="312"/>
      <c r="S1035" s="313"/>
      <c r="T1035" s="314"/>
      <c r="U1035" s="314"/>
      <c r="V1035" s="312"/>
      <c r="W1035" s="254"/>
    </row>
    <row r="1036" spans="1:23" hidden="1">
      <c r="A1036" s="254"/>
      <c r="B1036" s="254"/>
      <c r="C1036" s="309"/>
      <c r="D1036" s="254"/>
      <c r="E1036" s="310"/>
      <c r="F1036" s="311"/>
      <c r="G1036" s="254"/>
      <c r="H1036" s="254"/>
      <c r="I1036" s="254"/>
      <c r="J1036" s="254"/>
      <c r="K1036" s="254"/>
      <c r="L1036" s="254"/>
      <c r="M1036" s="254"/>
      <c r="N1036" s="254"/>
      <c r="O1036" s="254"/>
      <c r="P1036" s="312"/>
      <c r="Q1036" s="313"/>
      <c r="R1036" s="312"/>
      <c r="S1036" s="313"/>
      <c r="T1036" s="314"/>
      <c r="U1036" s="314"/>
      <c r="V1036" s="312"/>
      <c r="W1036" s="254"/>
    </row>
    <row r="1037" spans="1:23" hidden="1">
      <c r="A1037" s="254"/>
      <c r="B1037" s="254"/>
      <c r="C1037" s="309"/>
      <c r="D1037" s="254"/>
      <c r="E1037" s="310"/>
      <c r="F1037" s="311"/>
      <c r="G1037" s="254"/>
      <c r="H1037" s="254"/>
      <c r="I1037" s="254"/>
      <c r="J1037" s="254"/>
      <c r="K1037" s="254"/>
      <c r="L1037" s="254"/>
      <c r="M1037" s="254"/>
      <c r="N1037" s="254"/>
      <c r="O1037" s="254"/>
      <c r="P1037" s="312"/>
      <c r="Q1037" s="313"/>
      <c r="R1037" s="312"/>
      <c r="S1037" s="313"/>
      <c r="T1037" s="314"/>
      <c r="U1037" s="314"/>
      <c r="V1037" s="312"/>
      <c r="W1037" s="254"/>
    </row>
    <row r="1038" spans="1:23" hidden="1">
      <c r="A1038" s="254"/>
      <c r="B1038" s="254"/>
      <c r="C1038" s="309"/>
      <c r="D1038" s="254"/>
      <c r="E1038" s="310"/>
      <c r="F1038" s="311"/>
      <c r="G1038" s="254"/>
      <c r="H1038" s="254"/>
      <c r="I1038" s="254"/>
      <c r="J1038" s="254"/>
      <c r="K1038" s="254"/>
      <c r="L1038" s="254"/>
      <c r="M1038" s="254"/>
      <c r="N1038" s="254"/>
      <c r="O1038" s="254"/>
      <c r="P1038" s="312"/>
      <c r="Q1038" s="313"/>
      <c r="R1038" s="312"/>
      <c r="S1038" s="313"/>
      <c r="T1038" s="314"/>
      <c r="U1038" s="314"/>
      <c r="V1038" s="312"/>
      <c r="W1038" s="254"/>
    </row>
    <row r="1039" spans="1:23" hidden="1">
      <c r="A1039" s="254"/>
      <c r="B1039" s="254"/>
      <c r="C1039" s="309"/>
      <c r="D1039" s="254"/>
      <c r="E1039" s="310"/>
      <c r="F1039" s="311"/>
      <c r="G1039" s="254"/>
      <c r="H1039" s="254"/>
      <c r="I1039" s="254"/>
      <c r="J1039" s="254"/>
      <c r="K1039" s="254"/>
      <c r="L1039" s="254"/>
      <c r="M1039" s="254"/>
      <c r="N1039" s="254"/>
      <c r="O1039" s="254"/>
      <c r="P1039" s="312"/>
      <c r="Q1039" s="313"/>
      <c r="R1039" s="312"/>
      <c r="S1039" s="313"/>
      <c r="T1039" s="314"/>
      <c r="U1039" s="314"/>
      <c r="V1039" s="312"/>
      <c r="W1039" s="254"/>
    </row>
    <row r="1040" spans="1:23" hidden="1">
      <c r="A1040" s="254"/>
      <c r="B1040" s="254"/>
      <c r="C1040" s="309"/>
      <c r="D1040" s="254"/>
      <c r="E1040" s="310"/>
      <c r="F1040" s="311"/>
      <c r="G1040" s="254"/>
      <c r="H1040" s="254"/>
      <c r="I1040" s="254"/>
      <c r="J1040" s="254"/>
      <c r="K1040" s="254"/>
      <c r="L1040" s="254"/>
      <c r="M1040" s="254"/>
      <c r="N1040" s="254"/>
      <c r="O1040" s="254"/>
      <c r="P1040" s="312"/>
      <c r="Q1040" s="313"/>
      <c r="R1040" s="312"/>
      <c r="S1040" s="313"/>
      <c r="T1040" s="314"/>
      <c r="U1040" s="314"/>
      <c r="V1040" s="312"/>
      <c r="W1040" s="254"/>
    </row>
    <row r="1041" spans="1:23" hidden="1">
      <c r="A1041" s="254"/>
      <c r="B1041" s="254"/>
      <c r="C1041" s="309"/>
      <c r="D1041" s="254"/>
      <c r="E1041" s="310"/>
      <c r="F1041" s="311"/>
      <c r="G1041" s="254"/>
      <c r="H1041" s="254"/>
      <c r="I1041" s="254"/>
      <c r="J1041" s="254"/>
      <c r="K1041" s="254"/>
      <c r="L1041" s="254"/>
      <c r="M1041" s="254"/>
      <c r="N1041" s="254"/>
      <c r="O1041" s="254"/>
      <c r="P1041" s="312"/>
      <c r="Q1041" s="313"/>
      <c r="R1041" s="312"/>
      <c r="S1041" s="313"/>
      <c r="T1041" s="314"/>
      <c r="U1041" s="314"/>
      <c r="V1041" s="312"/>
      <c r="W1041" s="254"/>
    </row>
    <row r="1042" spans="1:23" hidden="1">
      <c r="A1042" s="254"/>
      <c r="B1042" s="254"/>
      <c r="C1042" s="309"/>
      <c r="D1042" s="254"/>
      <c r="E1042" s="310"/>
      <c r="F1042" s="311"/>
      <c r="G1042" s="254"/>
      <c r="H1042" s="254"/>
      <c r="I1042" s="254"/>
      <c r="J1042" s="254"/>
      <c r="K1042" s="254"/>
      <c r="L1042" s="254"/>
      <c r="M1042" s="254"/>
      <c r="N1042" s="254"/>
      <c r="O1042" s="254"/>
      <c r="P1042" s="312"/>
      <c r="Q1042" s="313"/>
      <c r="R1042" s="312"/>
      <c r="S1042" s="313"/>
      <c r="T1042" s="314"/>
      <c r="U1042" s="314"/>
      <c r="V1042" s="312"/>
      <c r="W1042" s="254"/>
    </row>
    <row r="1043" spans="1:23" hidden="1">
      <c r="A1043" s="254"/>
      <c r="B1043" s="254"/>
      <c r="C1043" s="309"/>
      <c r="D1043" s="254"/>
      <c r="E1043" s="310"/>
      <c r="F1043" s="311"/>
      <c r="G1043" s="254"/>
      <c r="H1043" s="254"/>
      <c r="I1043" s="254"/>
      <c r="J1043" s="254"/>
      <c r="K1043" s="254"/>
      <c r="L1043" s="254"/>
      <c r="M1043" s="254"/>
      <c r="N1043" s="254"/>
      <c r="O1043" s="254"/>
      <c r="P1043" s="312"/>
      <c r="Q1043" s="313"/>
      <c r="R1043" s="312"/>
      <c r="S1043" s="313"/>
      <c r="T1043" s="314"/>
      <c r="U1043" s="314"/>
      <c r="V1043" s="312"/>
      <c r="W1043" s="254"/>
    </row>
    <row r="1044" spans="1:23" hidden="1">
      <c r="A1044" s="254"/>
      <c r="B1044" s="254"/>
      <c r="C1044" s="309"/>
      <c r="D1044" s="254"/>
      <c r="E1044" s="310"/>
      <c r="F1044" s="311"/>
      <c r="G1044" s="254"/>
      <c r="H1044" s="254"/>
      <c r="I1044" s="254"/>
      <c r="J1044" s="254"/>
      <c r="K1044" s="254"/>
      <c r="L1044" s="254"/>
      <c r="M1044" s="254"/>
      <c r="N1044" s="254"/>
      <c r="O1044" s="254"/>
      <c r="P1044" s="312"/>
      <c r="Q1044" s="313"/>
      <c r="R1044" s="312"/>
      <c r="S1044" s="313"/>
      <c r="T1044" s="314"/>
      <c r="U1044" s="314"/>
      <c r="V1044" s="312"/>
      <c r="W1044" s="254"/>
    </row>
    <row r="1045" spans="1:23" hidden="1">
      <c r="A1045" s="254"/>
      <c r="B1045" s="254"/>
      <c r="C1045" s="309"/>
      <c r="D1045" s="254"/>
      <c r="E1045" s="310"/>
      <c r="F1045" s="311"/>
      <c r="G1045" s="254"/>
      <c r="H1045" s="254"/>
      <c r="I1045" s="254"/>
      <c r="J1045" s="254"/>
      <c r="K1045" s="254"/>
      <c r="L1045" s="254"/>
      <c r="M1045" s="254"/>
      <c r="N1045" s="254"/>
      <c r="O1045" s="254"/>
      <c r="P1045" s="312"/>
      <c r="Q1045" s="313"/>
      <c r="R1045" s="312"/>
      <c r="S1045" s="313"/>
      <c r="T1045" s="314"/>
      <c r="U1045" s="314"/>
      <c r="V1045" s="312"/>
      <c r="W1045" s="254"/>
    </row>
    <row r="1046" spans="1:23" hidden="1">
      <c r="A1046" s="254"/>
      <c r="B1046" s="254"/>
      <c r="C1046" s="309"/>
      <c r="D1046" s="254"/>
      <c r="E1046" s="310"/>
      <c r="F1046" s="311"/>
      <c r="G1046" s="254"/>
      <c r="H1046" s="254"/>
      <c r="I1046" s="254"/>
      <c r="J1046" s="254"/>
      <c r="K1046" s="254"/>
      <c r="L1046" s="254"/>
      <c r="M1046" s="254"/>
      <c r="N1046" s="254"/>
      <c r="O1046" s="254"/>
      <c r="P1046" s="312"/>
      <c r="Q1046" s="313"/>
      <c r="R1046" s="312"/>
      <c r="S1046" s="313"/>
      <c r="T1046" s="314"/>
      <c r="U1046" s="314"/>
      <c r="V1046" s="312"/>
      <c r="W1046" s="254"/>
    </row>
    <row r="1047" spans="1:23" hidden="1">
      <c r="A1047" s="254"/>
      <c r="B1047" s="254"/>
      <c r="C1047" s="309"/>
      <c r="D1047" s="254"/>
      <c r="E1047" s="310"/>
      <c r="F1047" s="311"/>
      <c r="G1047" s="254"/>
      <c r="H1047" s="254"/>
      <c r="I1047" s="254"/>
      <c r="J1047" s="254"/>
      <c r="K1047" s="254"/>
      <c r="L1047" s="254"/>
      <c r="M1047" s="254"/>
      <c r="N1047" s="254"/>
      <c r="O1047" s="254"/>
      <c r="P1047" s="312"/>
      <c r="Q1047" s="313"/>
      <c r="R1047" s="312"/>
      <c r="S1047" s="313"/>
      <c r="T1047" s="314"/>
      <c r="U1047" s="314"/>
      <c r="V1047" s="312"/>
      <c r="W1047" s="254"/>
    </row>
    <row r="1048" spans="1:23" hidden="1">
      <c r="A1048" s="254"/>
      <c r="B1048" s="254"/>
      <c r="C1048" s="309"/>
      <c r="D1048" s="254"/>
      <c r="E1048" s="310"/>
      <c r="F1048" s="311"/>
      <c r="G1048" s="254"/>
      <c r="H1048" s="254"/>
      <c r="I1048" s="254"/>
      <c r="J1048" s="254"/>
      <c r="K1048" s="254"/>
      <c r="L1048" s="254"/>
      <c r="M1048" s="254"/>
      <c r="N1048" s="254"/>
      <c r="O1048" s="254"/>
      <c r="P1048" s="312"/>
      <c r="Q1048" s="313"/>
      <c r="R1048" s="312"/>
      <c r="S1048" s="313"/>
      <c r="T1048" s="314"/>
      <c r="U1048" s="314"/>
      <c r="V1048" s="312"/>
      <c r="W1048" s="254"/>
    </row>
    <row r="1049" spans="1:23" hidden="1">
      <c r="A1049" s="254"/>
      <c r="B1049" s="254"/>
      <c r="C1049" s="309"/>
      <c r="D1049" s="254"/>
      <c r="E1049" s="310"/>
      <c r="F1049" s="311"/>
      <c r="G1049" s="254"/>
      <c r="H1049" s="254"/>
      <c r="I1049" s="254"/>
      <c r="J1049" s="254"/>
      <c r="K1049" s="254"/>
      <c r="L1049" s="254"/>
      <c r="M1049" s="254"/>
      <c r="N1049" s="254"/>
      <c r="O1049" s="254"/>
      <c r="P1049" s="312"/>
      <c r="Q1049" s="313"/>
      <c r="R1049" s="312"/>
      <c r="S1049" s="313"/>
      <c r="T1049" s="314"/>
      <c r="U1049" s="314"/>
      <c r="V1049" s="312"/>
      <c r="W1049" s="254"/>
    </row>
    <row r="1050" spans="1:23" hidden="1">
      <c r="A1050" s="254"/>
      <c r="B1050" s="254"/>
      <c r="C1050" s="309"/>
      <c r="D1050" s="254"/>
      <c r="E1050" s="310"/>
      <c r="F1050" s="311"/>
      <c r="G1050" s="254"/>
      <c r="H1050" s="254"/>
      <c r="I1050" s="254"/>
      <c r="J1050" s="254"/>
      <c r="K1050" s="254"/>
      <c r="L1050" s="254"/>
      <c r="M1050" s="254"/>
      <c r="N1050" s="254"/>
      <c r="O1050" s="254"/>
      <c r="P1050" s="312"/>
      <c r="Q1050" s="313"/>
      <c r="R1050" s="312"/>
      <c r="S1050" s="313"/>
      <c r="T1050" s="314"/>
      <c r="U1050" s="314"/>
      <c r="V1050" s="312"/>
      <c r="W1050" s="254"/>
    </row>
    <row r="1051" spans="1:23" hidden="1">
      <c r="A1051" s="254"/>
      <c r="B1051" s="254"/>
      <c r="C1051" s="309"/>
      <c r="D1051" s="254"/>
      <c r="E1051" s="310"/>
      <c r="F1051" s="311"/>
      <c r="G1051" s="254"/>
      <c r="H1051" s="254"/>
      <c r="I1051" s="254"/>
      <c r="J1051" s="254"/>
      <c r="K1051" s="254"/>
      <c r="L1051" s="254"/>
      <c r="M1051" s="254"/>
      <c r="N1051" s="254"/>
      <c r="O1051" s="254"/>
      <c r="P1051" s="312"/>
      <c r="Q1051" s="313"/>
      <c r="R1051" s="312"/>
      <c r="S1051" s="313"/>
      <c r="T1051" s="314"/>
      <c r="U1051" s="314"/>
      <c r="V1051" s="312"/>
      <c r="W1051" s="254"/>
    </row>
    <row r="1052" spans="1:23" hidden="1">
      <c r="A1052" s="254"/>
      <c r="B1052" s="254"/>
      <c r="C1052" s="309"/>
      <c r="D1052" s="254"/>
      <c r="E1052" s="310"/>
      <c r="F1052" s="311"/>
      <c r="G1052" s="254"/>
      <c r="H1052" s="254"/>
      <c r="I1052" s="254"/>
      <c r="J1052" s="254"/>
      <c r="K1052" s="254"/>
      <c r="L1052" s="254"/>
      <c r="M1052" s="254"/>
      <c r="N1052" s="254"/>
      <c r="O1052" s="254"/>
      <c r="P1052" s="312"/>
      <c r="Q1052" s="313"/>
      <c r="R1052" s="312"/>
      <c r="S1052" s="313"/>
      <c r="T1052" s="314"/>
      <c r="U1052" s="314"/>
      <c r="V1052" s="312"/>
      <c r="W1052" s="254"/>
    </row>
    <row r="1053" spans="1:23" hidden="1">
      <c r="A1053" s="254"/>
      <c r="B1053" s="254"/>
      <c r="C1053" s="309"/>
      <c r="D1053" s="254"/>
      <c r="E1053" s="310"/>
      <c r="F1053" s="311"/>
      <c r="G1053" s="254"/>
      <c r="H1053" s="254"/>
      <c r="I1053" s="254"/>
      <c r="J1053" s="254"/>
      <c r="K1053" s="254"/>
      <c r="L1053" s="254"/>
      <c r="M1053" s="254"/>
      <c r="N1053" s="254"/>
      <c r="O1053" s="254"/>
      <c r="P1053" s="312"/>
      <c r="Q1053" s="313"/>
      <c r="R1053" s="312"/>
      <c r="S1053" s="313"/>
      <c r="T1053" s="314"/>
      <c r="U1053" s="314"/>
      <c r="V1053" s="312"/>
      <c r="W1053" s="254"/>
    </row>
    <row r="1054" spans="1:23" hidden="1">
      <c r="A1054" s="254"/>
      <c r="B1054" s="254"/>
      <c r="C1054" s="309"/>
      <c r="D1054" s="254"/>
      <c r="E1054" s="310"/>
      <c r="F1054" s="311"/>
      <c r="G1054" s="254"/>
      <c r="H1054" s="254"/>
      <c r="I1054" s="254"/>
      <c r="J1054" s="254"/>
      <c r="K1054" s="254"/>
      <c r="L1054" s="254"/>
      <c r="M1054" s="254"/>
      <c r="N1054" s="254"/>
      <c r="O1054" s="254"/>
      <c r="P1054" s="312"/>
      <c r="Q1054" s="313"/>
      <c r="R1054" s="312"/>
      <c r="S1054" s="313"/>
      <c r="T1054" s="314"/>
      <c r="U1054" s="314"/>
      <c r="V1054" s="312"/>
      <c r="W1054" s="254"/>
    </row>
    <row r="1055" spans="1:23" hidden="1">
      <c r="A1055" s="254"/>
      <c r="B1055" s="254"/>
      <c r="C1055" s="309"/>
      <c r="D1055" s="254"/>
      <c r="E1055" s="310"/>
      <c r="F1055" s="311"/>
      <c r="G1055" s="254"/>
      <c r="H1055" s="254"/>
      <c r="I1055" s="254"/>
      <c r="J1055" s="254"/>
      <c r="K1055" s="254"/>
      <c r="L1055" s="254"/>
      <c r="M1055" s="254"/>
      <c r="N1055" s="254"/>
      <c r="O1055" s="254"/>
      <c r="P1055" s="312"/>
      <c r="Q1055" s="313"/>
      <c r="R1055" s="312"/>
      <c r="S1055" s="313"/>
      <c r="T1055" s="314"/>
      <c r="U1055" s="314"/>
      <c r="V1055" s="312"/>
      <c r="W1055" s="254"/>
    </row>
    <row r="1056" spans="1:23" hidden="1">
      <c r="A1056" s="254"/>
      <c r="B1056" s="254"/>
      <c r="C1056" s="309"/>
      <c r="D1056" s="254"/>
      <c r="E1056" s="310"/>
      <c r="F1056" s="311"/>
      <c r="G1056" s="254"/>
      <c r="H1056" s="254"/>
      <c r="I1056" s="254"/>
      <c r="J1056" s="254"/>
      <c r="K1056" s="254"/>
      <c r="L1056" s="254"/>
      <c r="M1056" s="254"/>
      <c r="N1056" s="254"/>
      <c r="O1056" s="254"/>
      <c r="P1056" s="312"/>
      <c r="Q1056" s="313"/>
      <c r="R1056" s="312"/>
      <c r="S1056" s="313"/>
      <c r="T1056" s="314"/>
      <c r="U1056" s="314"/>
      <c r="V1056" s="312"/>
      <c r="W1056" s="254"/>
    </row>
    <row r="1057" spans="1:23" hidden="1">
      <c r="A1057" s="254"/>
      <c r="B1057" s="254"/>
      <c r="C1057" s="309"/>
      <c r="D1057" s="254"/>
      <c r="E1057" s="310"/>
      <c r="F1057" s="311"/>
      <c r="G1057" s="254"/>
      <c r="H1057" s="254"/>
      <c r="I1057" s="254"/>
      <c r="J1057" s="254"/>
      <c r="K1057" s="254"/>
      <c r="L1057" s="254"/>
      <c r="M1057" s="254"/>
      <c r="N1057" s="254"/>
      <c r="O1057" s="254"/>
      <c r="P1057" s="312"/>
      <c r="Q1057" s="313"/>
      <c r="R1057" s="312"/>
      <c r="S1057" s="313"/>
      <c r="T1057" s="314"/>
      <c r="U1057" s="314"/>
      <c r="V1057" s="312"/>
      <c r="W1057" s="254"/>
    </row>
    <row r="1058" spans="1:23" hidden="1">
      <c r="A1058" s="254"/>
      <c r="B1058" s="254"/>
      <c r="C1058" s="309"/>
      <c r="D1058" s="254"/>
      <c r="E1058" s="310"/>
      <c r="F1058" s="311"/>
      <c r="G1058" s="254"/>
      <c r="H1058" s="254"/>
      <c r="I1058" s="254"/>
      <c r="J1058" s="254"/>
      <c r="K1058" s="254"/>
      <c r="L1058" s="254"/>
      <c r="M1058" s="254"/>
      <c r="N1058" s="254"/>
      <c r="O1058" s="254"/>
      <c r="P1058" s="312"/>
      <c r="Q1058" s="313"/>
      <c r="R1058" s="312"/>
      <c r="S1058" s="313"/>
      <c r="T1058" s="314"/>
      <c r="U1058" s="314"/>
      <c r="V1058" s="312"/>
      <c r="W1058" s="254"/>
    </row>
    <row r="1059" spans="1:23" hidden="1">
      <c r="A1059" s="254"/>
      <c r="B1059" s="254"/>
      <c r="C1059" s="309"/>
      <c r="D1059" s="254"/>
      <c r="E1059" s="310"/>
      <c r="F1059" s="311"/>
      <c r="G1059" s="254"/>
      <c r="H1059" s="254"/>
      <c r="I1059" s="254"/>
      <c r="J1059" s="254"/>
      <c r="K1059" s="254"/>
      <c r="L1059" s="254"/>
      <c r="M1059" s="254"/>
      <c r="N1059" s="254"/>
      <c r="O1059" s="254"/>
      <c r="P1059" s="312"/>
      <c r="Q1059" s="313"/>
      <c r="R1059" s="312"/>
      <c r="S1059" s="313"/>
      <c r="T1059" s="314"/>
      <c r="U1059" s="314"/>
      <c r="V1059" s="312"/>
      <c r="W1059" s="254"/>
    </row>
    <row r="1060" spans="1:23" hidden="1">
      <c r="A1060" s="254"/>
      <c r="B1060" s="254"/>
      <c r="C1060" s="309"/>
      <c r="D1060" s="254"/>
      <c r="E1060" s="310"/>
      <c r="F1060" s="311"/>
      <c r="G1060" s="254"/>
      <c r="H1060" s="254"/>
      <c r="I1060" s="254"/>
      <c r="J1060" s="254"/>
      <c r="K1060" s="254"/>
      <c r="L1060" s="254"/>
      <c r="M1060" s="254"/>
      <c r="N1060" s="254"/>
      <c r="O1060" s="254"/>
      <c r="P1060" s="312"/>
      <c r="Q1060" s="313"/>
      <c r="R1060" s="312"/>
      <c r="S1060" s="313"/>
      <c r="T1060" s="314"/>
      <c r="U1060" s="314"/>
      <c r="V1060" s="312"/>
      <c r="W1060" s="254"/>
    </row>
    <row r="1061" spans="1:23" hidden="1">
      <c r="A1061" s="254"/>
      <c r="B1061" s="254"/>
      <c r="C1061" s="309"/>
      <c r="D1061" s="254"/>
      <c r="E1061" s="310"/>
      <c r="F1061" s="311"/>
      <c r="G1061" s="254"/>
      <c r="H1061" s="254"/>
      <c r="I1061" s="254"/>
      <c r="J1061" s="254"/>
      <c r="K1061" s="254"/>
      <c r="L1061" s="254"/>
      <c r="M1061" s="254"/>
      <c r="N1061" s="254"/>
      <c r="O1061" s="254"/>
      <c r="P1061" s="312"/>
      <c r="Q1061" s="313"/>
      <c r="R1061" s="312"/>
      <c r="S1061" s="313"/>
      <c r="T1061" s="314"/>
      <c r="U1061" s="314"/>
      <c r="V1061" s="312"/>
      <c r="W1061" s="254"/>
    </row>
    <row r="1062" spans="1:23" hidden="1">
      <c r="A1062" s="254"/>
      <c r="B1062" s="254"/>
      <c r="C1062" s="309"/>
      <c r="D1062" s="254"/>
      <c r="E1062" s="310"/>
      <c r="F1062" s="311"/>
      <c r="G1062" s="254"/>
      <c r="H1062" s="254"/>
      <c r="I1062" s="254"/>
      <c r="J1062" s="254"/>
      <c r="K1062" s="254"/>
      <c r="L1062" s="254"/>
      <c r="M1062" s="254"/>
      <c r="N1062" s="254"/>
      <c r="O1062" s="254"/>
      <c r="P1062" s="312"/>
      <c r="Q1062" s="313"/>
      <c r="R1062" s="312"/>
      <c r="S1062" s="313"/>
      <c r="T1062" s="314"/>
      <c r="U1062" s="314"/>
      <c r="V1062" s="312"/>
      <c r="W1062" s="254"/>
    </row>
    <row r="1063" spans="1:23" hidden="1">
      <c r="A1063" s="254"/>
      <c r="B1063" s="254"/>
      <c r="C1063" s="309"/>
      <c r="D1063" s="254"/>
      <c r="E1063" s="310"/>
      <c r="F1063" s="311"/>
      <c r="G1063" s="254"/>
      <c r="H1063" s="254"/>
      <c r="I1063" s="254"/>
      <c r="J1063" s="254"/>
      <c r="K1063" s="254"/>
      <c r="L1063" s="254"/>
      <c r="M1063" s="254"/>
      <c r="N1063" s="254"/>
      <c r="O1063" s="254"/>
      <c r="P1063" s="312"/>
      <c r="Q1063" s="313"/>
      <c r="R1063" s="312"/>
      <c r="S1063" s="313"/>
      <c r="T1063" s="314"/>
      <c r="U1063" s="314"/>
      <c r="V1063" s="312"/>
      <c r="W1063" s="254"/>
    </row>
    <row r="1064" spans="1:23" hidden="1">
      <c r="A1064" s="254"/>
      <c r="B1064" s="254"/>
      <c r="C1064" s="309"/>
      <c r="D1064" s="254"/>
      <c r="E1064" s="310"/>
      <c r="F1064" s="311"/>
      <c r="G1064" s="254"/>
      <c r="H1064" s="254"/>
      <c r="I1064" s="254"/>
      <c r="J1064" s="254"/>
      <c r="K1064" s="254"/>
      <c r="L1064" s="254"/>
      <c r="M1064" s="254"/>
      <c r="N1064" s="254"/>
      <c r="O1064" s="254"/>
      <c r="P1064" s="312"/>
      <c r="Q1064" s="313"/>
      <c r="R1064" s="312"/>
      <c r="S1064" s="313"/>
      <c r="T1064" s="314"/>
      <c r="U1064" s="314"/>
      <c r="V1064" s="312"/>
      <c r="W1064" s="254"/>
    </row>
    <row r="1065" spans="1:23" hidden="1">
      <c r="A1065" s="254"/>
      <c r="B1065" s="254"/>
      <c r="C1065" s="309"/>
      <c r="D1065" s="254"/>
      <c r="E1065" s="310"/>
      <c r="F1065" s="311"/>
      <c r="G1065" s="254"/>
      <c r="H1065" s="254"/>
      <c r="I1065" s="254"/>
      <c r="J1065" s="254"/>
      <c r="K1065" s="254"/>
      <c r="L1065" s="254"/>
      <c r="M1065" s="254"/>
      <c r="N1065" s="254"/>
      <c r="O1065" s="254"/>
      <c r="P1065" s="312"/>
      <c r="Q1065" s="313"/>
      <c r="R1065" s="312"/>
      <c r="S1065" s="313"/>
      <c r="T1065" s="314"/>
      <c r="U1065" s="314"/>
      <c r="V1065" s="312"/>
      <c r="W1065" s="254"/>
    </row>
    <row r="1066" spans="1:23" hidden="1">
      <c r="A1066" s="254"/>
      <c r="B1066" s="254"/>
      <c r="C1066" s="309"/>
      <c r="D1066" s="254"/>
      <c r="E1066" s="310"/>
      <c r="F1066" s="311"/>
      <c r="G1066" s="254"/>
      <c r="H1066" s="254"/>
      <c r="I1066" s="254"/>
      <c r="J1066" s="254"/>
      <c r="K1066" s="254"/>
      <c r="L1066" s="254"/>
      <c r="M1066" s="254"/>
      <c r="N1066" s="254"/>
      <c r="O1066" s="254"/>
      <c r="P1066" s="312"/>
      <c r="Q1066" s="313"/>
      <c r="R1066" s="312"/>
      <c r="S1066" s="313"/>
      <c r="T1066" s="314"/>
      <c r="U1066" s="314"/>
      <c r="V1066" s="312"/>
      <c r="W1066" s="254"/>
    </row>
    <row r="1067" spans="1:23" hidden="1">
      <c r="A1067" s="254"/>
      <c r="B1067" s="254"/>
      <c r="C1067" s="309"/>
      <c r="D1067" s="254"/>
      <c r="E1067" s="310"/>
      <c r="F1067" s="311"/>
      <c r="G1067" s="254"/>
      <c r="H1067" s="254"/>
      <c r="I1067" s="254"/>
      <c r="J1067" s="254"/>
      <c r="K1067" s="254"/>
      <c r="L1067" s="254"/>
      <c r="M1067" s="254"/>
      <c r="N1067" s="254"/>
      <c r="O1067" s="254"/>
      <c r="P1067" s="312"/>
      <c r="Q1067" s="313"/>
      <c r="R1067" s="312"/>
      <c r="S1067" s="313"/>
      <c r="T1067" s="314"/>
      <c r="U1067" s="314"/>
      <c r="V1067" s="312"/>
      <c r="W1067" s="254"/>
    </row>
    <row r="1068" spans="1:23" hidden="1">
      <c r="A1068" s="254"/>
      <c r="B1068" s="254"/>
      <c r="C1068" s="309"/>
      <c r="D1068" s="254"/>
      <c r="E1068" s="310"/>
      <c r="F1068" s="311"/>
      <c r="G1068" s="254"/>
      <c r="H1068" s="254"/>
      <c r="I1068" s="254"/>
      <c r="J1068" s="254"/>
      <c r="K1068" s="254"/>
      <c r="L1068" s="254"/>
      <c r="M1068" s="254"/>
      <c r="N1068" s="254"/>
      <c r="O1068" s="254"/>
      <c r="P1068" s="312"/>
      <c r="Q1068" s="313"/>
      <c r="R1068" s="312"/>
      <c r="S1068" s="313"/>
      <c r="T1068" s="314"/>
      <c r="U1068" s="314"/>
      <c r="V1068" s="312"/>
      <c r="W1068" s="254"/>
    </row>
    <row r="1069" spans="1:23" hidden="1">
      <c r="A1069" s="254"/>
      <c r="B1069" s="254"/>
      <c r="C1069" s="309"/>
      <c r="D1069" s="254"/>
      <c r="E1069" s="310"/>
      <c r="F1069" s="311"/>
      <c r="G1069" s="254"/>
      <c r="H1069" s="254"/>
      <c r="I1069" s="254"/>
      <c r="J1069" s="254"/>
      <c r="K1069" s="254"/>
      <c r="L1069" s="254"/>
      <c r="M1069" s="254"/>
      <c r="N1069" s="254"/>
      <c r="O1069" s="254"/>
      <c r="P1069" s="312"/>
      <c r="Q1069" s="313"/>
      <c r="R1069" s="312"/>
      <c r="S1069" s="313"/>
      <c r="T1069" s="314"/>
      <c r="U1069" s="314"/>
      <c r="V1069" s="312"/>
      <c r="W1069" s="254"/>
    </row>
    <row r="1070" spans="1:23" hidden="1">
      <c r="A1070" s="254"/>
      <c r="B1070" s="254"/>
      <c r="C1070" s="309"/>
      <c r="D1070" s="254"/>
      <c r="E1070" s="310"/>
      <c r="F1070" s="311"/>
      <c r="G1070" s="254"/>
      <c r="H1070" s="254"/>
      <c r="I1070" s="254"/>
      <c r="J1070" s="254"/>
      <c r="K1070" s="254"/>
      <c r="L1070" s="254"/>
      <c r="M1070" s="254"/>
      <c r="N1070" s="254"/>
      <c r="O1070" s="254"/>
      <c r="P1070" s="312"/>
      <c r="Q1070" s="313"/>
      <c r="R1070" s="312"/>
      <c r="S1070" s="313"/>
      <c r="T1070" s="314"/>
      <c r="U1070" s="314"/>
      <c r="V1070" s="312"/>
      <c r="W1070" s="254"/>
    </row>
    <row r="1071" spans="1:23" hidden="1">
      <c r="A1071" s="254"/>
      <c r="B1071" s="254"/>
      <c r="C1071" s="309"/>
      <c r="D1071" s="254"/>
      <c r="E1071" s="310"/>
      <c r="F1071" s="311"/>
      <c r="G1071" s="254"/>
      <c r="H1071" s="254"/>
      <c r="I1071" s="254"/>
      <c r="J1071" s="254"/>
      <c r="K1071" s="254"/>
      <c r="L1071" s="254"/>
      <c r="M1071" s="254"/>
      <c r="N1071" s="254"/>
      <c r="O1071" s="254"/>
      <c r="P1071" s="312"/>
      <c r="Q1071" s="313"/>
      <c r="R1071" s="312"/>
      <c r="S1071" s="313"/>
      <c r="T1071" s="314"/>
      <c r="U1071" s="314"/>
      <c r="V1071" s="312"/>
      <c r="W1071" s="254"/>
    </row>
    <row r="1072" spans="1:23" hidden="1">
      <c r="A1072" s="254"/>
      <c r="B1072" s="254"/>
      <c r="C1072" s="309"/>
      <c r="D1072" s="254"/>
      <c r="E1072" s="310"/>
      <c r="F1072" s="311"/>
      <c r="G1072" s="254"/>
      <c r="H1072" s="254"/>
      <c r="I1072" s="254"/>
      <c r="J1072" s="254"/>
      <c r="K1072" s="254"/>
      <c r="L1072" s="254"/>
      <c r="M1072" s="254"/>
      <c r="N1072" s="254"/>
      <c r="O1072" s="254"/>
      <c r="P1072" s="312"/>
      <c r="Q1072" s="313"/>
      <c r="R1072" s="312"/>
      <c r="S1072" s="313"/>
      <c r="T1072" s="314"/>
      <c r="U1072" s="314"/>
      <c r="V1072" s="312"/>
      <c r="W1072" s="254"/>
    </row>
    <row r="1073" spans="1:23" hidden="1">
      <c r="A1073" s="254"/>
      <c r="B1073" s="254"/>
      <c r="C1073" s="309"/>
      <c r="D1073" s="254"/>
      <c r="E1073" s="310"/>
      <c r="F1073" s="311"/>
      <c r="G1073" s="254"/>
      <c r="H1073" s="254"/>
      <c r="I1073" s="254"/>
      <c r="J1073" s="254"/>
      <c r="K1073" s="254"/>
      <c r="L1073" s="254"/>
      <c r="M1073" s="254"/>
      <c r="N1073" s="254"/>
      <c r="O1073" s="254"/>
      <c r="P1073" s="312"/>
      <c r="Q1073" s="313"/>
      <c r="R1073" s="312"/>
      <c r="S1073" s="313"/>
      <c r="T1073" s="314"/>
      <c r="U1073" s="314"/>
      <c r="V1073" s="312"/>
      <c r="W1073" s="254"/>
    </row>
    <row r="1074" spans="1:23" hidden="1">
      <c r="A1074" s="254"/>
      <c r="B1074" s="254"/>
      <c r="C1074" s="309"/>
      <c r="D1074" s="254"/>
      <c r="E1074" s="310"/>
      <c r="F1074" s="311"/>
      <c r="G1074" s="254"/>
      <c r="H1074" s="254"/>
      <c r="I1074" s="254"/>
      <c r="J1074" s="254"/>
      <c r="K1074" s="254"/>
      <c r="L1074" s="254"/>
      <c r="M1074" s="254"/>
      <c r="N1074" s="254"/>
      <c r="O1074" s="254"/>
      <c r="P1074" s="312"/>
      <c r="Q1074" s="313"/>
      <c r="R1074" s="312"/>
      <c r="S1074" s="313"/>
      <c r="T1074" s="314"/>
      <c r="U1074" s="314"/>
      <c r="V1074" s="312"/>
      <c r="W1074" s="254"/>
    </row>
    <row r="1075" spans="1:23" hidden="1">
      <c r="A1075" s="254"/>
      <c r="B1075" s="254"/>
      <c r="C1075" s="309"/>
      <c r="D1075" s="254"/>
      <c r="E1075" s="310"/>
      <c r="F1075" s="311"/>
      <c r="G1075" s="254"/>
      <c r="H1075" s="254"/>
      <c r="I1075" s="254"/>
      <c r="J1075" s="254"/>
      <c r="K1075" s="254"/>
      <c r="L1075" s="254"/>
      <c r="M1075" s="254"/>
      <c r="N1075" s="254"/>
      <c r="O1075" s="254"/>
      <c r="P1075" s="312"/>
      <c r="Q1075" s="313"/>
      <c r="R1075" s="312"/>
      <c r="S1075" s="313"/>
      <c r="T1075" s="314"/>
      <c r="U1075" s="314"/>
      <c r="V1075" s="312"/>
      <c r="W1075" s="254"/>
    </row>
    <row r="1076" spans="1:23" hidden="1">
      <c r="A1076" s="254"/>
      <c r="B1076" s="254"/>
      <c r="C1076" s="309"/>
      <c r="D1076" s="254"/>
      <c r="E1076" s="310"/>
      <c r="F1076" s="311"/>
      <c r="G1076" s="254"/>
      <c r="H1076" s="254"/>
      <c r="I1076" s="254"/>
      <c r="J1076" s="254"/>
      <c r="K1076" s="254"/>
      <c r="L1076" s="254"/>
      <c r="M1076" s="254"/>
      <c r="N1076" s="254"/>
      <c r="O1076" s="254"/>
      <c r="P1076" s="312"/>
      <c r="Q1076" s="313"/>
      <c r="R1076" s="312"/>
      <c r="S1076" s="313"/>
      <c r="T1076" s="314"/>
      <c r="U1076" s="314"/>
      <c r="V1076" s="312"/>
      <c r="W1076" s="254"/>
    </row>
    <row r="1077" spans="1:23" hidden="1">
      <c r="A1077" s="254"/>
      <c r="B1077" s="254"/>
      <c r="C1077" s="309"/>
      <c r="D1077" s="254"/>
      <c r="E1077" s="310"/>
      <c r="F1077" s="311"/>
      <c r="G1077" s="254"/>
      <c r="H1077" s="254"/>
      <c r="I1077" s="254"/>
      <c r="J1077" s="254"/>
      <c r="K1077" s="254"/>
      <c r="L1077" s="254"/>
      <c r="M1077" s="254"/>
      <c r="N1077" s="254"/>
      <c r="O1077" s="254"/>
      <c r="P1077" s="312"/>
      <c r="Q1077" s="313"/>
      <c r="R1077" s="312"/>
      <c r="S1077" s="313"/>
      <c r="T1077" s="314"/>
      <c r="U1077" s="314"/>
      <c r="V1077" s="312"/>
      <c r="W1077" s="254"/>
    </row>
    <row r="1078" spans="1:23" hidden="1">
      <c r="A1078" s="254"/>
      <c r="B1078" s="254"/>
      <c r="C1078" s="309"/>
      <c r="D1078" s="254"/>
      <c r="E1078" s="310"/>
      <c r="F1078" s="311"/>
      <c r="G1078" s="254"/>
      <c r="H1078" s="254"/>
      <c r="I1078" s="254"/>
      <c r="J1078" s="254"/>
      <c r="K1078" s="254"/>
      <c r="L1078" s="254"/>
      <c r="M1078" s="254"/>
      <c r="N1078" s="254"/>
      <c r="O1078" s="254"/>
      <c r="P1078" s="312"/>
      <c r="Q1078" s="313"/>
      <c r="R1078" s="312"/>
      <c r="S1078" s="313"/>
      <c r="T1078" s="314"/>
      <c r="U1078" s="314"/>
      <c r="V1078" s="312"/>
      <c r="W1078" s="254"/>
    </row>
    <row r="1079" spans="1:23" hidden="1">
      <c r="A1079" s="254"/>
      <c r="B1079" s="254"/>
      <c r="C1079" s="309"/>
      <c r="D1079" s="254"/>
      <c r="E1079" s="310"/>
      <c r="F1079" s="311"/>
      <c r="G1079" s="254"/>
      <c r="H1079" s="254"/>
      <c r="I1079" s="254"/>
      <c r="J1079" s="254"/>
      <c r="K1079" s="254"/>
      <c r="L1079" s="254"/>
      <c r="M1079" s="254"/>
      <c r="N1079" s="254"/>
      <c r="O1079" s="254"/>
      <c r="P1079" s="312"/>
      <c r="Q1079" s="313"/>
      <c r="R1079" s="312"/>
      <c r="S1079" s="313"/>
      <c r="T1079" s="314"/>
      <c r="U1079" s="314"/>
      <c r="V1079" s="312"/>
      <c r="W1079" s="254"/>
    </row>
    <row r="1080" spans="1:23" hidden="1">
      <c r="A1080" s="254"/>
      <c r="B1080" s="254"/>
      <c r="C1080" s="309"/>
      <c r="D1080" s="254"/>
      <c r="E1080" s="310"/>
      <c r="F1080" s="311"/>
      <c r="G1080" s="254"/>
      <c r="H1080" s="254"/>
      <c r="I1080" s="254"/>
      <c r="J1080" s="254"/>
      <c r="K1080" s="254"/>
      <c r="L1080" s="254"/>
      <c r="M1080" s="254"/>
      <c r="N1080" s="254"/>
      <c r="O1080" s="254"/>
      <c r="P1080" s="312"/>
      <c r="Q1080" s="313"/>
      <c r="R1080" s="312"/>
      <c r="S1080" s="313"/>
      <c r="T1080" s="314"/>
      <c r="U1080" s="314"/>
      <c r="V1080" s="312"/>
      <c r="W1080" s="254"/>
    </row>
    <row r="1081" spans="1:23" hidden="1">
      <c r="A1081" s="254"/>
      <c r="B1081" s="254"/>
      <c r="C1081" s="309"/>
      <c r="D1081" s="254"/>
      <c r="E1081" s="310"/>
      <c r="F1081" s="311"/>
      <c r="G1081" s="254"/>
      <c r="H1081" s="254"/>
      <c r="I1081" s="254"/>
      <c r="J1081" s="254"/>
      <c r="K1081" s="254"/>
      <c r="L1081" s="254"/>
      <c r="M1081" s="254"/>
      <c r="N1081" s="254"/>
      <c r="O1081" s="254"/>
      <c r="P1081" s="312"/>
      <c r="Q1081" s="313"/>
      <c r="R1081" s="312"/>
      <c r="S1081" s="313"/>
      <c r="T1081" s="314"/>
      <c r="U1081" s="314"/>
      <c r="V1081" s="312"/>
      <c r="W1081" s="254"/>
    </row>
    <row r="1082" spans="1:23" hidden="1">
      <c r="A1082" s="254"/>
      <c r="B1082" s="254"/>
      <c r="C1082" s="309"/>
      <c r="D1082" s="254"/>
      <c r="E1082" s="310"/>
      <c r="F1082" s="311"/>
      <c r="G1082" s="254"/>
      <c r="H1082" s="254"/>
      <c r="I1082" s="254"/>
      <c r="J1082" s="254"/>
      <c r="K1082" s="254"/>
      <c r="L1082" s="254"/>
      <c r="M1082" s="254"/>
      <c r="N1082" s="254"/>
      <c r="O1082" s="254"/>
      <c r="P1082" s="312"/>
      <c r="Q1082" s="313"/>
      <c r="R1082" s="312"/>
      <c r="S1082" s="313"/>
      <c r="T1082" s="314"/>
      <c r="U1082" s="314"/>
      <c r="V1082" s="312"/>
      <c r="W1082" s="254"/>
    </row>
    <row r="1083" spans="1:23" hidden="1">
      <c r="A1083" s="254"/>
      <c r="B1083" s="254"/>
      <c r="C1083" s="309"/>
      <c r="D1083" s="254"/>
      <c r="E1083" s="310"/>
      <c r="F1083" s="311"/>
      <c r="G1083" s="254"/>
      <c r="H1083" s="254"/>
      <c r="I1083" s="254"/>
      <c r="J1083" s="254"/>
      <c r="K1083" s="254"/>
      <c r="L1083" s="254"/>
      <c r="M1083" s="254"/>
      <c r="N1083" s="254"/>
      <c r="O1083" s="254"/>
      <c r="P1083" s="312"/>
      <c r="Q1083" s="313"/>
      <c r="R1083" s="312"/>
      <c r="S1083" s="313"/>
      <c r="T1083" s="314"/>
      <c r="U1083" s="314"/>
      <c r="V1083" s="312"/>
      <c r="W1083" s="254"/>
    </row>
    <row r="1084" spans="1:23" hidden="1">
      <c r="A1084" s="254"/>
      <c r="B1084" s="254"/>
      <c r="C1084" s="309"/>
      <c r="D1084" s="254"/>
      <c r="E1084" s="310"/>
      <c r="F1084" s="311"/>
      <c r="G1084" s="254"/>
      <c r="H1084" s="254"/>
      <c r="I1084" s="254"/>
      <c r="J1084" s="254"/>
      <c r="K1084" s="254"/>
      <c r="L1084" s="254"/>
      <c r="M1084" s="254"/>
      <c r="N1084" s="254"/>
      <c r="O1084" s="254"/>
      <c r="P1084" s="312"/>
      <c r="Q1084" s="313"/>
      <c r="R1084" s="312"/>
      <c r="S1084" s="313"/>
      <c r="T1084" s="314"/>
      <c r="U1084" s="314"/>
      <c r="V1084" s="312"/>
      <c r="W1084" s="254"/>
    </row>
    <row r="1085" spans="1:23" hidden="1">
      <c r="A1085" s="254"/>
      <c r="B1085" s="254"/>
      <c r="C1085" s="309"/>
      <c r="D1085" s="254"/>
      <c r="E1085" s="310"/>
      <c r="F1085" s="311"/>
      <c r="G1085" s="254"/>
      <c r="H1085" s="254"/>
      <c r="I1085" s="254"/>
      <c r="J1085" s="254"/>
      <c r="K1085" s="254"/>
      <c r="L1085" s="254"/>
      <c r="M1085" s="254"/>
      <c r="N1085" s="254"/>
      <c r="O1085" s="254"/>
      <c r="P1085" s="312"/>
      <c r="Q1085" s="313"/>
      <c r="R1085" s="312"/>
      <c r="S1085" s="313"/>
      <c r="T1085" s="314"/>
      <c r="U1085" s="314"/>
      <c r="V1085" s="312"/>
      <c r="W1085" s="254"/>
    </row>
    <row r="1086" spans="1:23" hidden="1">
      <c r="A1086" s="254"/>
      <c r="B1086" s="254"/>
      <c r="C1086" s="309"/>
      <c r="D1086" s="254"/>
      <c r="E1086" s="310"/>
      <c r="F1086" s="311"/>
      <c r="G1086" s="254"/>
      <c r="H1086" s="254"/>
      <c r="I1086" s="254"/>
      <c r="J1086" s="254"/>
      <c r="K1086" s="254"/>
      <c r="L1086" s="254"/>
      <c r="M1086" s="254"/>
      <c r="N1086" s="254"/>
      <c r="O1086" s="254"/>
      <c r="P1086" s="312"/>
      <c r="Q1086" s="313"/>
      <c r="R1086" s="312"/>
      <c r="S1086" s="313"/>
      <c r="T1086" s="314"/>
      <c r="U1086" s="314"/>
      <c r="V1086" s="312"/>
      <c r="W1086" s="254"/>
    </row>
    <row r="1087" spans="1:23" hidden="1">
      <c r="A1087" s="254"/>
      <c r="B1087" s="254"/>
      <c r="C1087" s="309"/>
      <c r="D1087" s="254"/>
      <c r="E1087" s="310"/>
      <c r="F1087" s="311"/>
      <c r="G1087" s="254"/>
      <c r="H1087" s="254"/>
      <c r="I1087" s="254"/>
      <c r="J1087" s="254"/>
      <c r="K1087" s="254"/>
      <c r="L1087" s="254"/>
      <c r="M1087" s="254"/>
      <c r="N1087" s="254"/>
      <c r="O1087" s="254"/>
      <c r="P1087" s="312"/>
      <c r="Q1087" s="313"/>
      <c r="R1087" s="312"/>
      <c r="S1087" s="313"/>
      <c r="T1087" s="314"/>
      <c r="U1087" s="314"/>
      <c r="V1087" s="312"/>
      <c r="W1087" s="254"/>
    </row>
    <row r="1088" spans="1:23" hidden="1">
      <c r="A1088" s="254"/>
      <c r="B1088" s="254"/>
      <c r="C1088" s="309"/>
      <c r="D1088" s="254"/>
      <c r="E1088" s="310"/>
      <c r="F1088" s="311"/>
      <c r="G1088" s="254"/>
      <c r="H1088" s="254"/>
      <c r="I1088" s="254"/>
      <c r="J1088" s="254"/>
      <c r="K1088" s="254"/>
      <c r="L1088" s="254"/>
      <c r="M1088" s="254"/>
      <c r="N1088" s="254"/>
      <c r="O1088" s="254"/>
      <c r="P1088" s="312"/>
      <c r="Q1088" s="313"/>
      <c r="R1088" s="312"/>
      <c r="S1088" s="313"/>
      <c r="T1088" s="314"/>
      <c r="U1088" s="314"/>
      <c r="V1088" s="312"/>
      <c r="W1088" s="254"/>
    </row>
    <row r="1089" spans="1:23" hidden="1">
      <c r="A1089" s="254"/>
      <c r="B1089" s="254"/>
      <c r="C1089" s="309"/>
      <c r="D1089" s="254"/>
      <c r="E1089" s="310"/>
      <c r="F1089" s="311"/>
      <c r="G1089" s="254"/>
      <c r="H1089" s="254"/>
      <c r="I1089" s="254"/>
      <c r="J1089" s="254"/>
      <c r="K1089" s="254"/>
      <c r="L1089" s="254"/>
      <c r="M1089" s="254"/>
      <c r="N1089" s="254"/>
      <c r="O1089" s="254"/>
      <c r="P1089" s="312"/>
      <c r="Q1089" s="313"/>
      <c r="R1089" s="312"/>
      <c r="S1089" s="313"/>
      <c r="T1089" s="314"/>
      <c r="U1089" s="314"/>
      <c r="V1089" s="312"/>
      <c r="W1089" s="254"/>
    </row>
    <row r="1090" spans="1:23" hidden="1">
      <c r="A1090" s="254"/>
      <c r="B1090" s="254"/>
      <c r="C1090" s="309"/>
      <c r="D1090" s="254"/>
      <c r="E1090" s="310"/>
      <c r="F1090" s="311"/>
      <c r="G1090" s="254"/>
      <c r="H1090" s="254"/>
      <c r="I1090" s="254"/>
      <c r="J1090" s="254"/>
      <c r="K1090" s="254"/>
      <c r="L1090" s="254"/>
      <c r="M1090" s="254"/>
      <c r="N1090" s="254"/>
      <c r="O1090" s="254"/>
      <c r="P1090" s="312"/>
      <c r="Q1090" s="313"/>
      <c r="R1090" s="312"/>
      <c r="S1090" s="313"/>
      <c r="T1090" s="314"/>
      <c r="U1090" s="314"/>
      <c r="V1090" s="312"/>
      <c r="W1090" s="254"/>
    </row>
    <row r="1091" spans="1:23" hidden="1">
      <c r="A1091" s="254"/>
      <c r="B1091" s="254"/>
      <c r="C1091" s="309"/>
      <c r="D1091" s="254"/>
      <c r="E1091" s="310"/>
      <c r="F1091" s="311"/>
      <c r="G1091" s="254"/>
      <c r="H1091" s="254"/>
      <c r="I1091" s="254"/>
      <c r="J1091" s="254"/>
      <c r="K1091" s="254"/>
      <c r="L1091" s="254"/>
      <c r="M1091" s="254"/>
      <c r="N1091" s="254"/>
      <c r="O1091" s="254"/>
      <c r="P1091" s="312"/>
      <c r="Q1091" s="313"/>
      <c r="R1091" s="312"/>
      <c r="S1091" s="313"/>
      <c r="T1091" s="314"/>
      <c r="U1091" s="314"/>
      <c r="V1091" s="312"/>
      <c r="W1091" s="254"/>
    </row>
    <row r="1092" spans="1:23" hidden="1">
      <c r="A1092" s="254"/>
      <c r="B1092" s="254"/>
      <c r="C1092" s="309"/>
      <c r="D1092" s="254"/>
      <c r="E1092" s="310"/>
      <c r="F1092" s="311"/>
      <c r="G1092" s="254"/>
      <c r="H1092" s="254"/>
      <c r="I1092" s="254"/>
      <c r="J1092" s="254"/>
      <c r="K1092" s="254"/>
      <c r="L1092" s="254"/>
      <c r="M1092" s="254"/>
      <c r="N1092" s="254"/>
      <c r="O1092" s="254"/>
      <c r="P1092" s="312"/>
      <c r="Q1092" s="313"/>
      <c r="R1092" s="312"/>
      <c r="S1092" s="313"/>
      <c r="T1092" s="314"/>
      <c r="U1092" s="314"/>
      <c r="V1092" s="312"/>
      <c r="W1092" s="254"/>
    </row>
    <row r="1093" spans="1:23" hidden="1">
      <c r="A1093" s="254"/>
      <c r="B1093" s="254"/>
      <c r="C1093" s="309"/>
      <c r="D1093" s="254"/>
      <c r="E1093" s="310"/>
      <c r="F1093" s="311"/>
      <c r="G1093" s="254"/>
      <c r="H1093" s="254"/>
      <c r="I1093" s="254"/>
      <c r="J1093" s="254"/>
      <c r="K1093" s="254"/>
      <c r="L1093" s="254"/>
      <c r="M1093" s="254"/>
      <c r="N1093" s="254"/>
      <c r="O1093" s="254"/>
      <c r="P1093" s="312"/>
      <c r="Q1093" s="313"/>
      <c r="R1093" s="312"/>
      <c r="S1093" s="313"/>
      <c r="T1093" s="314"/>
      <c r="U1093" s="314"/>
      <c r="V1093" s="312"/>
      <c r="W1093" s="254"/>
    </row>
    <row r="1094" spans="1:23" hidden="1">
      <c r="A1094" s="254"/>
      <c r="B1094" s="254"/>
      <c r="C1094" s="309"/>
      <c r="D1094" s="254"/>
      <c r="E1094" s="310"/>
      <c r="F1094" s="311"/>
      <c r="G1094" s="254"/>
      <c r="H1094" s="254"/>
      <c r="I1094" s="254"/>
      <c r="J1094" s="254"/>
      <c r="K1094" s="254"/>
      <c r="L1094" s="254"/>
      <c r="M1094" s="254"/>
      <c r="N1094" s="254"/>
      <c r="O1094" s="254"/>
      <c r="P1094" s="312"/>
      <c r="Q1094" s="313"/>
      <c r="R1094" s="312"/>
      <c r="S1094" s="313"/>
      <c r="T1094" s="314"/>
      <c r="U1094" s="314"/>
      <c r="V1094" s="312"/>
      <c r="W1094" s="254"/>
    </row>
    <row r="1095" spans="1:23" hidden="1">
      <c r="A1095" s="254"/>
      <c r="B1095" s="254"/>
      <c r="C1095" s="309"/>
      <c r="D1095" s="254"/>
      <c r="E1095" s="310"/>
      <c r="F1095" s="311"/>
      <c r="G1095" s="254"/>
      <c r="H1095" s="254"/>
      <c r="I1095" s="254"/>
      <c r="J1095" s="254"/>
      <c r="K1095" s="254"/>
      <c r="L1095" s="254"/>
      <c r="M1095" s="254"/>
      <c r="N1095" s="254"/>
      <c r="O1095" s="254"/>
      <c r="P1095" s="312"/>
      <c r="Q1095" s="313"/>
      <c r="R1095" s="312"/>
      <c r="S1095" s="313"/>
      <c r="T1095" s="314"/>
      <c r="U1095" s="314"/>
      <c r="V1095" s="312"/>
      <c r="W1095" s="254"/>
    </row>
    <row r="1096" spans="1:23" hidden="1">
      <c r="A1096" s="254"/>
      <c r="B1096" s="254"/>
      <c r="C1096" s="309"/>
      <c r="D1096" s="254"/>
      <c r="E1096" s="310"/>
      <c r="F1096" s="311"/>
      <c r="G1096" s="254"/>
      <c r="H1096" s="254"/>
      <c r="I1096" s="254"/>
      <c r="J1096" s="254"/>
      <c r="K1096" s="254"/>
      <c r="L1096" s="254"/>
      <c r="M1096" s="254"/>
      <c r="N1096" s="254"/>
      <c r="O1096" s="254"/>
      <c r="P1096" s="312"/>
      <c r="Q1096" s="313"/>
      <c r="R1096" s="312"/>
      <c r="S1096" s="313"/>
      <c r="T1096" s="314"/>
      <c r="U1096" s="314"/>
      <c r="V1096" s="312"/>
      <c r="W1096" s="254"/>
    </row>
    <row r="1097" spans="1:23" hidden="1">
      <c r="A1097" s="254"/>
      <c r="B1097" s="254"/>
      <c r="C1097" s="309"/>
      <c r="D1097" s="254"/>
      <c r="E1097" s="310"/>
      <c r="F1097" s="311"/>
      <c r="G1097" s="254"/>
      <c r="H1097" s="254"/>
      <c r="I1097" s="254"/>
      <c r="J1097" s="254"/>
      <c r="K1097" s="254"/>
      <c r="L1097" s="254"/>
      <c r="M1097" s="254"/>
      <c r="N1097" s="254"/>
      <c r="O1097" s="254"/>
      <c r="P1097" s="312"/>
      <c r="Q1097" s="313"/>
      <c r="R1097" s="312"/>
      <c r="S1097" s="313"/>
      <c r="T1097" s="314"/>
      <c r="U1097" s="314"/>
      <c r="V1097" s="312"/>
      <c r="W1097" s="254"/>
    </row>
    <row r="1098" spans="1:23" hidden="1">
      <c r="A1098" s="254"/>
      <c r="B1098" s="254"/>
      <c r="C1098" s="309"/>
      <c r="D1098" s="254"/>
      <c r="E1098" s="310"/>
      <c r="F1098" s="311"/>
      <c r="G1098" s="254"/>
      <c r="H1098" s="254"/>
      <c r="I1098" s="254"/>
      <c r="J1098" s="254"/>
      <c r="K1098" s="254"/>
      <c r="L1098" s="254"/>
      <c r="M1098" s="254"/>
      <c r="N1098" s="254"/>
      <c r="O1098" s="254"/>
      <c r="P1098" s="312"/>
      <c r="Q1098" s="313"/>
      <c r="R1098" s="312"/>
      <c r="S1098" s="313"/>
      <c r="T1098" s="314"/>
      <c r="U1098" s="314"/>
      <c r="V1098" s="312"/>
      <c r="W1098" s="254"/>
    </row>
    <row r="1099" spans="1:23" hidden="1">
      <c r="A1099" s="254"/>
      <c r="B1099" s="254"/>
      <c r="C1099" s="309"/>
      <c r="D1099" s="254"/>
      <c r="E1099" s="310"/>
      <c r="F1099" s="311"/>
      <c r="G1099" s="254"/>
      <c r="H1099" s="254"/>
      <c r="I1099" s="254"/>
      <c r="J1099" s="254"/>
      <c r="K1099" s="254"/>
      <c r="L1099" s="254"/>
      <c r="M1099" s="254"/>
      <c r="N1099" s="254"/>
      <c r="O1099" s="254"/>
      <c r="P1099" s="312"/>
      <c r="Q1099" s="313"/>
      <c r="R1099" s="312"/>
      <c r="S1099" s="313"/>
      <c r="T1099" s="314"/>
      <c r="U1099" s="314"/>
      <c r="V1099" s="312"/>
      <c r="W1099" s="254"/>
    </row>
    <row r="1100" spans="1:23" hidden="1">
      <c r="A1100" s="254"/>
      <c r="B1100" s="254"/>
      <c r="C1100" s="309"/>
      <c r="D1100" s="254"/>
      <c r="E1100" s="310"/>
      <c r="F1100" s="311"/>
      <c r="G1100" s="254"/>
      <c r="H1100" s="254"/>
      <c r="I1100" s="254"/>
      <c r="J1100" s="254"/>
      <c r="K1100" s="254"/>
      <c r="L1100" s="254"/>
      <c r="M1100" s="254"/>
      <c r="N1100" s="254"/>
      <c r="O1100" s="254"/>
      <c r="P1100" s="312"/>
      <c r="Q1100" s="313"/>
      <c r="R1100" s="312"/>
      <c r="S1100" s="313"/>
      <c r="T1100" s="314"/>
      <c r="U1100" s="314"/>
      <c r="V1100" s="312"/>
      <c r="W1100" s="254"/>
    </row>
    <row r="1101" spans="1:23" hidden="1">
      <c r="A1101" s="254"/>
      <c r="B1101" s="254"/>
      <c r="C1101" s="309"/>
      <c r="D1101" s="254"/>
      <c r="E1101" s="310"/>
      <c r="F1101" s="311"/>
      <c r="G1101" s="254"/>
      <c r="H1101" s="254"/>
      <c r="I1101" s="254"/>
      <c r="J1101" s="254"/>
      <c r="K1101" s="254"/>
      <c r="L1101" s="254"/>
      <c r="M1101" s="254"/>
      <c r="N1101" s="254"/>
      <c r="O1101" s="254"/>
      <c r="P1101" s="312"/>
      <c r="Q1101" s="313"/>
      <c r="R1101" s="312"/>
      <c r="S1101" s="313"/>
      <c r="T1101" s="314"/>
      <c r="U1101" s="314"/>
      <c r="V1101" s="312"/>
      <c r="W1101" s="254"/>
    </row>
    <row r="1102" spans="1:23" hidden="1">
      <c r="A1102" s="254"/>
      <c r="B1102" s="254"/>
      <c r="C1102" s="309"/>
      <c r="D1102" s="254"/>
      <c r="E1102" s="310"/>
      <c r="F1102" s="311"/>
      <c r="G1102" s="254"/>
      <c r="H1102" s="254"/>
      <c r="I1102" s="254"/>
      <c r="J1102" s="254"/>
      <c r="K1102" s="254"/>
      <c r="L1102" s="254"/>
      <c r="M1102" s="254"/>
      <c r="N1102" s="254"/>
      <c r="O1102" s="254"/>
      <c r="P1102" s="312"/>
      <c r="Q1102" s="313"/>
      <c r="R1102" s="312"/>
      <c r="S1102" s="313"/>
      <c r="T1102" s="314"/>
      <c r="U1102" s="314"/>
      <c r="V1102" s="312"/>
      <c r="W1102" s="254"/>
    </row>
    <row r="1103" spans="1:23" hidden="1">
      <c r="A1103" s="254"/>
      <c r="B1103" s="254"/>
      <c r="C1103" s="309"/>
      <c r="D1103" s="254"/>
      <c r="E1103" s="310"/>
      <c r="F1103" s="311"/>
      <c r="G1103" s="254"/>
      <c r="H1103" s="254"/>
      <c r="I1103" s="254"/>
      <c r="J1103" s="254"/>
      <c r="K1103" s="254"/>
      <c r="L1103" s="254"/>
      <c r="M1103" s="254"/>
      <c r="N1103" s="254"/>
      <c r="O1103" s="254"/>
      <c r="P1103" s="312"/>
      <c r="Q1103" s="313"/>
      <c r="R1103" s="312"/>
      <c r="S1103" s="313"/>
      <c r="T1103" s="314"/>
      <c r="U1103" s="314"/>
      <c r="V1103" s="312"/>
      <c r="W1103" s="254"/>
    </row>
    <row r="1104" spans="1:23" hidden="1">
      <c r="A1104" s="254"/>
      <c r="B1104" s="254"/>
      <c r="C1104" s="309"/>
      <c r="D1104" s="254"/>
      <c r="E1104" s="310"/>
      <c r="F1104" s="311"/>
      <c r="G1104" s="254"/>
      <c r="H1104" s="254"/>
      <c r="I1104" s="254"/>
      <c r="J1104" s="254"/>
      <c r="K1104" s="254"/>
      <c r="L1104" s="254"/>
      <c r="M1104" s="254"/>
      <c r="N1104" s="254"/>
      <c r="O1104" s="254"/>
      <c r="P1104" s="312"/>
      <c r="Q1104" s="313"/>
      <c r="R1104" s="312"/>
      <c r="S1104" s="313"/>
      <c r="T1104" s="314"/>
      <c r="U1104" s="314"/>
      <c r="V1104" s="312"/>
      <c r="W1104" s="254"/>
    </row>
    <row r="1105" spans="1:23" hidden="1">
      <c r="A1105" s="254"/>
      <c r="B1105" s="254"/>
      <c r="C1105" s="309"/>
      <c r="D1105" s="254"/>
      <c r="E1105" s="310"/>
      <c r="F1105" s="311"/>
      <c r="G1105" s="254"/>
      <c r="H1105" s="254"/>
      <c r="I1105" s="254"/>
      <c r="J1105" s="254"/>
      <c r="K1105" s="254"/>
      <c r="L1105" s="254"/>
      <c r="M1105" s="254"/>
      <c r="N1105" s="254"/>
      <c r="O1105" s="254"/>
      <c r="P1105" s="312"/>
      <c r="Q1105" s="313"/>
      <c r="R1105" s="312"/>
      <c r="S1105" s="313"/>
      <c r="T1105" s="314"/>
      <c r="U1105" s="314"/>
      <c r="V1105" s="312"/>
      <c r="W1105" s="254"/>
    </row>
    <row r="1106" spans="1:23" hidden="1">
      <c r="A1106" s="254"/>
      <c r="B1106" s="254"/>
      <c r="C1106" s="309"/>
      <c r="D1106" s="254"/>
      <c r="E1106" s="310"/>
      <c r="F1106" s="311"/>
      <c r="G1106" s="254"/>
      <c r="H1106" s="254"/>
      <c r="I1106" s="254"/>
      <c r="J1106" s="254"/>
      <c r="K1106" s="254"/>
      <c r="L1106" s="254"/>
      <c r="M1106" s="254"/>
      <c r="N1106" s="254"/>
      <c r="O1106" s="254"/>
      <c r="P1106" s="312"/>
      <c r="Q1106" s="313"/>
      <c r="R1106" s="312"/>
      <c r="S1106" s="313"/>
      <c r="T1106" s="314"/>
      <c r="U1106" s="314"/>
      <c r="V1106" s="312"/>
      <c r="W1106" s="254"/>
    </row>
    <row r="1107" spans="1:23" hidden="1">
      <c r="A1107" s="254"/>
      <c r="B1107" s="254"/>
      <c r="C1107" s="309"/>
      <c r="D1107" s="254"/>
      <c r="E1107" s="310"/>
      <c r="F1107" s="311"/>
      <c r="G1107" s="254"/>
      <c r="H1107" s="254"/>
      <c r="I1107" s="254"/>
      <c r="J1107" s="254"/>
      <c r="K1107" s="254"/>
      <c r="L1107" s="254"/>
      <c r="M1107" s="254"/>
      <c r="N1107" s="254"/>
      <c r="O1107" s="254"/>
      <c r="P1107" s="312"/>
      <c r="Q1107" s="313"/>
      <c r="R1107" s="312"/>
      <c r="S1107" s="313"/>
      <c r="T1107" s="314"/>
      <c r="U1107" s="314"/>
      <c r="V1107" s="312"/>
      <c r="W1107" s="254"/>
    </row>
    <row r="1108" spans="1:23" hidden="1">
      <c r="A1108" s="254"/>
      <c r="B1108" s="254"/>
      <c r="C1108" s="309"/>
      <c r="D1108" s="254"/>
      <c r="E1108" s="310"/>
      <c r="F1108" s="311"/>
      <c r="G1108" s="254"/>
      <c r="H1108" s="254"/>
      <c r="I1108" s="254"/>
      <c r="J1108" s="254"/>
      <c r="K1108" s="254"/>
      <c r="L1108" s="254"/>
      <c r="M1108" s="254"/>
      <c r="N1108" s="254"/>
      <c r="O1108" s="254"/>
      <c r="P1108" s="312"/>
      <c r="Q1108" s="313"/>
      <c r="R1108" s="312"/>
      <c r="S1108" s="313"/>
      <c r="T1108" s="314"/>
      <c r="U1108" s="314"/>
      <c r="V1108" s="312"/>
      <c r="W1108" s="254"/>
    </row>
    <row r="1109" spans="1:23" hidden="1">
      <c r="A1109" s="254"/>
      <c r="B1109" s="254"/>
      <c r="C1109" s="309"/>
      <c r="D1109" s="254"/>
      <c r="E1109" s="310"/>
      <c r="F1109" s="311"/>
      <c r="G1109" s="254"/>
      <c r="H1109" s="254"/>
      <c r="I1109" s="254"/>
      <c r="J1109" s="254"/>
      <c r="K1109" s="254"/>
      <c r="L1109" s="254"/>
      <c r="M1109" s="254"/>
      <c r="N1109" s="254"/>
      <c r="O1109" s="254"/>
      <c r="P1109" s="312"/>
      <c r="Q1109" s="313"/>
      <c r="R1109" s="312"/>
      <c r="S1109" s="313"/>
      <c r="T1109" s="314"/>
      <c r="U1109" s="314"/>
      <c r="V1109" s="312"/>
      <c r="W1109" s="254"/>
    </row>
    <row r="1110" spans="1:23" hidden="1">
      <c r="A1110" s="254"/>
      <c r="B1110" s="254"/>
      <c r="C1110" s="309"/>
      <c r="D1110" s="254"/>
      <c r="E1110" s="310"/>
      <c r="F1110" s="311"/>
      <c r="G1110" s="254"/>
      <c r="H1110" s="254"/>
      <c r="I1110" s="254"/>
      <c r="J1110" s="254"/>
      <c r="K1110" s="254"/>
      <c r="L1110" s="254"/>
      <c r="M1110" s="254"/>
      <c r="N1110" s="254"/>
      <c r="O1110" s="254"/>
      <c r="P1110" s="312"/>
      <c r="Q1110" s="313"/>
      <c r="R1110" s="312"/>
      <c r="S1110" s="313"/>
      <c r="T1110" s="314"/>
      <c r="U1110" s="314"/>
      <c r="V1110" s="312"/>
      <c r="W1110" s="254"/>
    </row>
    <row r="1111" spans="1:23" hidden="1">
      <c r="A1111" s="254"/>
      <c r="B1111" s="254"/>
      <c r="C1111" s="309"/>
      <c r="D1111" s="254"/>
      <c r="E1111" s="310"/>
      <c r="F1111" s="311"/>
      <c r="G1111" s="254"/>
      <c r="H1111" s="254"/>
      <c r="I1111" s="254"/>
      <c r="J1111" s="254"/>
      <c r="K1111" s="254"/>
      <c r="L1111" s="254"/>
      <c r="M1111" s="254"/>
      <c r="N1111" s="254"/>
      <c r="O1111" s="254"/>
      <c r="P1111" s="312"/>
      <c r="Q1111" s="313"/>
      <c r="R1111" s="312"/>
      <c r="S1111" s="313"/>
      <c r="T1111" s="314"/>
      <c r="U1111" s="314"/>
      <c r="V1111" s="312"/>
      <c r="W1111" s="254"/>
    </row>
    <row r="1112" spans="1:23" hidden="1">
      <c r="A1112" s="254"/>
      <c r="B1112" s="254"/>
      <c r="C1112" s="309"/>
      <c r="D1112" s="254"/>
      <c r="E1112" s="310"/>
      <c r="F1112" s="311"/>
      <c r="G1112" s="254"/>
      <c r="H1112" s="254"/>
      <c r="I1112" s="254"/>
      <c r="J1112" s="254"/>
      <c r="K1112" s="254"/>
      <c r="L1112" s="254"/>
      <c r="M1112" s="254"/>
      <c r="N1112" s="254"/>
      <c r="O1112" s="254"/>
      <c r="P1112" s="312"/>
      <c r="Q1112" s="313"/>
      <c r="R1112" s="312"/>
      <c r="S1112" s="313"/>
      <c r="T1112" s="314"/>
      <c r="U1112" s="314"/>
      <c r="V1112" s="312"/>
      <c r="W1112" s="254"/>
    </row>
    <row r="1113" spans="1:23" hidden="1">
      <c r="A1113" s="254"/>
      <c r="B1113" s="254"/>
      <c r="C1113" s="309"/>
      <c r="D1113" s="254"/>
      <c r="E1113" s="310"/>
      <c r="F1113" s="311"/>
      <c r="G1113" s="254"/>
      <c r="H1113" s="254"/>
      <c r="I1113" s="254"/>
      <c r="J1113" s="254"/>
      <c r="K1113" s="254"/>
      <c r="L1113" s="254"/>
      <c r="M1113" s="254"/>
      <c r="N1113" s="254"/>
      <c r="O1113" s="254"/>
      <c r="P1113" s="312"/>
      <c r="Q1113" s="313"/>
      <c r="R1113" s="312"/>
      <c r="S1113" s="313"/>
      <c r="T1113" s="314"/>
      <c r="U1113" s="314"/>
      <c r="V1113" s="312"/>
      <c r="W1113" s="254"/>
    </row>
    <row r="1114" spans="1:23" hidden="1">
      <c r="A1114" s="254"/>
      <c r="B1114" s="254"/>
      <c r="C1114" s="309"/>
      <c r="D1114" s="254"/>
      <c r="E1114" s="310"/>
      <c r="F1114" s="311"/>
      <c r="G1114" s="254"/>
      <c r="H1114" s="254"/>
      <c r="I1114" s="254"/>
      <c r="J1114" s="254"/>
      <c r="K1114" s="254"/>
      <c r="L1114" s="254"/>
      <c r="M1114" s="254"/>
      <c r="N1114" s="254"/>
      <c r="O1114" s="254"/>
      <c r="P1114" s="312"/>
      <c r="Q1114" s="313"/>
      <c r="R1114" s="312"/>
      <c r="S1114" s="313"/>
      <c r="T1114" s="314"/>
      <c r="U1114" s="314"/>
      <c r="V1114" s="312"/>
      <c r="W1114" s="254"/>
    </row>
    <row r="1115" spans="1:23" hidden="1">
      <c r="A1115" s="254"/>
      <c r="B1115" s="254"/>
      <c r="C1115" s="309"/>
      <c r="D1115" s="254"/>
      <c r="E1115" s="310"/>
      <c r="F1115" s="311"/>
      <c r="G1115" s="254"/>
      <c r="H1115" s="254"/>
      <c r="I1115" s="254"/>
      <c r="J1115" s="254"/>
      <c r="K1115" s="254"/>
      <c r="L1115" s="254"/>
      <c r="M1115" s="254"/>
      <c r="N1115" s="254"/>
      <c r="O1115" s="254"/>
      <c r="P1115" s="312"/>
      <c r="Q1115" s="313"/>
      <c r="R1115" s="312"/>
      <c r="S1115" s="313"/>
      <c r="T1115" s="314"/>
      <c r="U1115" s="314"/>
      <c r="V1115" s="312"/>
      <c r="W1115" s="254"/>
    </row>
    <row r="1116" spans="1:23" hidden="1">
      <c r="A1116" s="254"/>
      <c r="B1116" s="254"/>
      <c r="C1116" s="309"/>
      <c r="D1116" s="254"/>
      <c r="E1116" s="310"/>
      <c r="F1116" s="311"/>
      <c r="G1116" s="254"/>
      <c r="H1116" s="254"/>
      <c r="I1116" s="254"/>
      <c r="J1116" s="254"/>
      <c r="K1116" s="254"/>
      <c r="L1116" s="254"/>
      <c r="M1116" s="254"/>
      <c r="N1116" s="254"/>
      <c r="O1116" s="254"/>
      <c r="P1116" s="312"/>
      <c r="Q1116" s="313"/>
      <c r="R1116" s="312"/>
      <c r="S1116" s="313"/>
      <c r="T1116" s="314"/>
      <c r="U1116" s="314"/>
      <c r="V1116" s="312"/>
      <c r="W1116" s="254"/>
    </row>
    <row r="1117" spans="1:23" hidden="1">
      <c r="A1117" s="254"/>
      <c r="B1117" s="254"/>
      <c r="C1117" s="309"/>
      <c r="D1117" s="254"/>
      <c r="E1117" s="310"/>
      <c r="F1117" s="311"/>
      <c r="G1117" s="254"/>
      <c r="H1117" s="254"/>
      <c r="I1117" s="254"/>
      <c r="J1117" s="254"/>
      <c r="K1117" s="254"/>
      <c r="L1117" s="254"/>
      <c r="M1117" s="254"/>
      <c r="N1117" s="254"/>
      <c r="O1117" s="254"/>
      <c r="P1117" s="312"/>
      <c r="Q1117" s="313"/>
      <c r="R1117" s="312"/>
      <c r="S1117" s="313"/>
      <c r="T1117" s="314"/>
      <c r="U1117" s="314"/>
      <c r="V1117" s="312"/>
      <c r="W1117" s="254"/>
    </row>
    <row r="1118" spans="1:23" hidden="1">
      <c r="A1118" s="254"/>
      <c r="B1118" s="254"/>
      <c r="C1118" s="309"/>
      <c r="D1118" s="254"/>
      <c r="E1118" s="310"/>
      <c r="F1118" s="311"/>
      <c r="G1118" s="254"/>
      <c r="H1118" s="254"/>
      <c r="I1118" s="254"/>
      <c r="J1118" s="254"/>
      <c r="K1118" s="254"/>
      <c r="L1118" s="254"/>
      <c r="M1118" s="254"/>
      <c r="N1118" s="254"/>
      <c r="O1118" s="254"/>
      <c r="P1118" s="312"/>
      <c r="Q1118" s="313"/>
      <c r="R1118" s="312"/>
      <c r="S1118" s="313"/>
      <c r="T1118" s="314"/>
      <c r="U1118" s="314"/>
      <c r="V1118" s="312"/>
      <c r="W1118" s="254"/>
    </row>
    <row r="1119" spans="1:23" hidden="1">
      <c r="A1119" s="254"/>
      <c r="B1119" s="254"/>
      <c r="C1119" s="309"/>
      <c r="D1119" s="254"/>
      <c r="E1119" s="310"/>
      <c r="F1119" s="311"/>
      <c r="G1119" s="254"/>
      <c r="H1119" s="254"/>
      <c r="I1119" s="254"/>
      <c r="J1119" s="254"/>
      <c r="K1119" s="254"/>
      <c r="L1119" s="254"/>
      <c r="M1119" s="254"/>
      <c r="N1119" s="254"/>
      <c r="O1119" s="254"/>
      <c r="P1119" s="312"/>
      <c r="Q1119" s="313"/>
      <c r="R1119" s="312"/>
      <c r="S1119" s="313"/>
      <c r="T1119" s="314"/>
      <c r="U1119" s="314"/>
      <c r="V1119" s="312"/>
      <c r="W1119" s="254"/>
    </row>
    <row r="1120" spans="1:23" hidden="1">
      <c r="A1120" s="254"/>
      <c r="B1120" s="254"/>
      <c r="C1120" s="309"/>
      <c r="D1120" s="254"/>
      <c r="E1120" s="310"/>
      <c r="F1120" s="311"/>
      <c r="G1120" s="254"/>
      <c r="H1120" s="254"/>
      <c r="I1120" s="254"/>
      <c r="J1120" s="254"/>
      <c r="K1120" s="254"/>
      <c r="L1120" s="254"/>
      <c r="M1120" s="254"/>
      <c r="N1120" s="254"/>
      <c r="O1120" s="254"/>
      <c r="P1120" s="312"/>
      <c r="Q1120" s="313"/>
      <c r="R1120" s="312"/>
      <c r="S1120" s="313"/>
      <c r="T1120" s="314"/>
      <c r="U1120" s="314"/>
      <c r="V1120" s="312"/>
      <c r="W1120" s="254"/>
    </row>
    <row r="1121" spans="1:23" hidden="1">
      <c r="A1121" s="254"/>
      <c r="B1121" s="254"/>
      <c r="C1121" s="309"/>
      <c r="D1121" s="254"/>
      <c r="E1121" s="310"/>
      <c r="F1121" s="311"/>
      <c r="G1121" s="254"/>
      <c r="H1121" s="254"/>
      <c r="I1121" s="254"/>
      <c r="J1121" s="254"/>
      <c r="K1121" s="254"/>
      <c r="L1121" s="254"/>
      <c r="M1121" s="254"/>
      <c r="N1121" s="254"/>
      <c r="O1121" s="254"/>
      <c r="P1121" s="312"/>
      <c r="Q1121" s="313"/>
      <c r="R1121" s="312"/>
      <c r="S1121" s="313"/>
      <c r="T1121" s="314"/>
      <c r="U1121" s="314"/>
      <c r="V1121" s="312"/>
      <c r="W1121" s="254"/>
    </row>
    <row r="1122" spans="1:23" hidden="1">
      <c r="A1122" s="254"/>
      <c r="B1122" s="254"/>
      <c r="C1122" s="309"/>
      <c r="D1122" s="254"/>
      <c r="E1122" s="310"/>
      <c r="F1122" s="311"/>
      <c r="G1122" s="254"/>
      <c r="H1122" s="254"/>
      <c r="I1122" s="254"/>
      <c r="J1122" s="254"/>
      <c r="K1122" s="254"/>
      <c r="L1122" s="254"/>
      <c r="M1122" s="254"/>
      <c r="N1122" s="254"/>
      <c r="O1122" s="254"/>
      <c r="P1122" s="312"/>
      <c r="Q1122" s="313"/>
      <c r="R1122" s="312"/>
      <c r="S1122" s="313"/>
      <c r="T1122" s="314"/>
      <c r="U1122" s="314"/>
      <c r="V1122" s="312"/>
      <c r="W1122" s="254"/>
    </row>
    <row r="1123" spans="1:23" hidden="1">
      <c r="A1123" s="254"/>
      <c r="B1123" s="254"/>
      <c r="C1123" s="309"/>
      <c r="D1123" s="254"/>
      <c r="E1123" s="310"/>
      <c r="F1123" s="311"/>
      <c r="G1123" s="254"/>
      <c r="H1123" s="254"/>
      <c r="I1123" s="254"/>
      <c r="J1123" s="254"/>
      <c r="K1123" s="254"/>
      <c r="L1123" s="254"/>
      <c r="M1123" s="254"/>
      <c r="N1123" s="254"/>
      <c r="O1123" s="254"/>
      <c r="P1123" s="312"/>
      <c r="Q1123" s="313"/>
      <c r="R1123" s="312"/>
      <c r="S1123" s="313"/>
      <c r="T1123" s="314"/>
      <c r="U1123" s="314"/>
      <c r="V1123" s="312"/>
      <c r="W1123" s="254"/>
    </row>
    <row r="1124" spans="1:23" hidden="1">
      <c r="A1124" s="254"/>
      <c r="B1124" s="254"/>
      <c r="C1124" s="309"/>
      <c r="D1124" s="254"/>
      <c r="E1124" s="310"/>
      <c r="F1124" s="311"/>
      <c r="G1124" s="254"/>
      <c r="H1124" s="254"/>
      <c r="I1124" s="254"/>
      <c r="J1124" s="254"/>
      <c r="K1124" s="254"/>
      <c r="L1124" s="254"/>
      <c r="M1124" s="254"/>
      <c r="N1124" s="254"/>
      <c r="O1124" s="254"/>
      <c r="P1124" s="312"/>
      <c r="Q1124" s="313"/>
      <c r="R1124" s="312"/>
      <c r="S1124" s="313"/>
      <c r="T1124" s="314"/>
      <c r="U1124" s="314"/>
      <c r="V1124" s="312"/>
      <c r="W1124" s="254"/>
    </row>
    <row r="1125" spans="1:23" hidden="1">
      <c r="A1125" s="254"/>
      <c r="B1125" s="254"/>
      <c r="C1125" s="309"/>
      <c r="D1125" s="254"/>
      <c r="E1125" s="310"/>
      <c r="F1125" s="311"/>
      <c r="G1125" s="254"/>
      <c r="H1125" s="254"/>
      <c r="I1125" s="254"/>
      <c r="J1125" s="254"/>
      <c r="K1125" s="254"/>
      <c r="L1125" s="254"/>
      <c r="M1125" s="254"/>
      <c r="N1125" s="254"/>
      <c r="O1125" s="254"/>
      <c r="P1125" s="312"/>
      <c r="Q1125" s="313"/>
      <c r="R1125" s="312"/>
      <c r="S1125" s="313"/>
      <c r="T1125" s="314"/>
      <c r="U1125" s="314"/>
      <c r="V1125" s="312"/>
      <c r="W1125" s="254"/>
    </row>
    <row r="1126" spans="1:23" hidden="1">
      <c r="A1126" s="254"/>
      <c r="B1126" s="254"/>
      <c r="C1126" s="309"/>
      <c r="D1126" s="254"/>
      <c r="E1126" s="310"/>
      <c r="F1126" s="311"/>
      <c r="G1126" s="254"/>
      <c r="H1126" s="254"/>
      <c r="I1126" s="254"/>
      <c r="J1126" s="254"/>
      <c r="K1126" s="254"/>
      <c r="L1126" s="254"/>
      <c r="M1126" s="254"/>
      <c r="N1126" s="254"/>
      <c r="O1126" s="254"/>
      <c r="P1126" s="312"/>
      <c r="Q1126" s="313"/>
      <c r="R1126" s="312"/>
      <c r="S1126" s="313"/>
      <c r="T1126" s="314"/>
      <c r="U1126" s="314"/>
      <c r="V1126" s="312"/>
      <c r="W1126" s="254"/>
    </row>
    <row r="1127" spans="1:23" hidden="1">
      <c r="A1127" s="254"/>
      <c r="B1127" s="254"/>
      <c r="C1127" s="309"/>
      <c r="D1127" s="254"/>
      <c r="E1127" s="310"/>
      <c r="F1127" s="311"/>
      <c r="G1127" s="254"/>
      <c r="H1127" s="254"/>
      <c r="I1127" s="254"/>
      <c r="J1127" s="254"/>
      <c r="K1127" s="254"/>
      <c r="L1127" s="254"/>
      <c r="M1127" s="254"/>
      <c r="N1127" s="254"/>
      <c r="O1127" s="254"/>
      <c r="P1127" s="312"/>
      <c r="Q1127" s="313"/>
      <c r="R1127" s="312"/>
      <c r="S1127" s="313"/>
      <c r="T1127" s="314"/>
      <c r="U1127" s="314"/>
      <c r="V1127" s="312"/>
      <c r="W1127" s="254"/>
    </row>
    <row r="1128" spans="1:23" hidden="1">
      <c r="A1128" s="254"/>
      <c r="B1128" s="254"/>
      <c r="C1128" s="309"/>
      <c r="D1128" s="254"/>
      <c r="E1128" s="310"/>
      <c r="F1128" s="311"/>
      <c r="G1128" s="254"/>
      <c r="H1128" s="254"/>
      <c r="I1128" s="254"/>
      <c r="J1128" s="254"/>
      <c r="K1128" s="254"/>
      <c r="L1128" s="254"/>
      <c r="M1128" s="254"/>
      <c r="N1128" s="254"/>
      <c r="O1128" s="254"/>
      <c r="P1128" s="312"/>
      <c r="Q1128" s="313"/>
      <c r="R1128" s="312"/>
      <c r="S1128" s="313"/>
      <c r="T1128" s="314"/>
      <c r="U1128" s="314"/>
      <c r="V1128" s="312"/>
      <c r="W1128" s="254"/>
    </row>
    <row r="1129" spans="1:23" hidden="1">
      <c r="A1129" s="254"/>
      <c r="B1129" s="254"/>
      <c r="C1129" s="309"/>
      <c r="D1129" s="254"/>
      <c r="E1129" s="310"/>
      <c r="F1129" s="311"/>
      <c r="G1129" s="254"/>
      <c r="H1129" s="254"/>
      <c r="I1129" s="254"/>
      <c r="J1129" s="254"/>
      <c r="K1129" s="254"/>
      <c r="L1129" s="254"/>
      <c r="M1129" s="254"/>
      <c r="N1129" s="254"/>
      <c r="O1129" s="254"/>
      <c r="P1129" s="312"/>
      <c r="Q1129" s="313"/>
      <c r="R1129" s="312"/>
      <c r="S1129" s="313"/>
      <c r="T1129" s="314"/>
      <c r="U1129" s="314"/>
      <c r="V1129" s="312"/>
      <c r="W1129" s="254"/>
    </row>
    <row r="1130" spans="1:23" hidden="1">
      <c r="A1130" s="254"/>
      <c r="B1130" s="254"/>
      <c r="C1130" s="309"/>
      <c r="D1130" s="254"/>
      <c r="E1130" s="310"/>
      <c r="F1130" s="311"/>
      <c r="G1130" s="254"/>
      <c r="H1130" s="254"/>
      <c r="I1130" s="254"/>
      <c r="J1130" s="254"/>
      <c r="K1130" s="254"/>
      <c r="L1130" s="254"/>
      <c r="M1130" s="254"/>
      <c r="N1130" s="254"/>
      <c r="O1130" s="254"/>
      <c r="P1130" s="312"/>
      <c r="Q1130" s="313"/>
      <c r="R1130" s="312"/>
      <c r="S1130" s="313"/>
      <c r="T1130" s="314"/>
      <c r="U1130" s="314"/>
      <c r="V1130" s="312"/>
      <c r="W1130" s="254"/>
    </row>
    <row r="1131" spans="1:23" hidden="1">
      <c r="A1131" s="254"/>
      <c r="B1131" s="254"/>
      <c r="C1131" s="309"/>
      <c r="D1131" s="254"/>
      <c r="E1131" s="310"/>
      <c r="F1131" s="311"/>
      <c r="G1131" s="254"/>
      <c r="H1131" s="254"/>
      <c r="I1131" s="254"/>
      <c r="J1131" s="254"/>
      <c r="K1131" s="254"/>
      <c r="L1131" s="254"/>
      <c r="M1131" s="254"/>
      <c r="N1131" s="254"/>
      <c r="O1131" s="254"/>
      <c r="P1131" s="312"/>
      <c r="Q1131" s="313"/>
      <c r="R1131" s="312"/>
      <c r="S1131" s="313"/>
      <c r="T1131" s="314"/>
      <c r="U1131" s="314"/>
      <c r="V1131" s="312"/>
      <c r="W1131" s="254"/>
    </row>
    <row r="1132" spans="1:23" hidden="1">
      <c r="A1132" s="254"/>
      <c r="B1132" s="254"/>
      <c r="C1132" s="309"/>
      <c r="D1132" s="254"/>
      <c r="E1132" s="310"/>
      <c r="F1132" s="311"/>
      <c r="G1132" s="254"/>
      <c r="H1132" s="254"/>
      <c r="I1132" s="254"/>
      <c r="J1132" s="254"/>
      <c r="K1132" s="254"/>
      <c r="L1132" s="254"/>
      <c r="M1132" s="254"/>
      <c r="N1132" s="254"/>
      <c r="O1132" s="254"/>
      <c r="P1132" s="312"/>
      <c r="Q1132" s="313"/>
      <c r="R1132" s="312"/>
      <c r="S1132" s="313"/>
      <c r="T1132" s="314"/>
      <c r="U1132" s="314"/>
      <c r="V1132" s="312"/>
      <c r="W1132" s="254"/>
    </row>
    <row r="1133" spans="1:23" hidden="1">
      <c r="A1133" s="254"/>
      <c r="B1133" s="254"/>
      <c r="C1133" s="309"/>
      <c r="D1133" s="254"/>
      <c r="E1133" s="310"/>
      <c r="F1133" s="311"/>
      <c r="G1133" s="254"/>
      <c r="H1133" s="254"/>
      <c r="I1133" s="254"/>
      <c r="J1133" s="254"/>
      <c r="K1133" s="254"/>
      <c r="L1133" s="254"/>
      <c r="M1133" s="254"/>
      <c r="N1133" s="254"/>
      <c r="O1133" s="254"/>
      <c r="P1133" s="312"/>
      <c r="Q1133" s="313"/>
      <c r="R1133" s="312"/>
      <c r="S1133" s="313"/>
      <c r="T1133" s="314"/>
      <c r="U1133" s="314"/>
      <c r="V1133" s="312"/>
      <c r="W1133" s="254"/>
    </row>
    <row r="1134" spans="1:23" hidden="1">
      <c r="A1134" s="254"/>
      <c r="B1134" s="254"/>
      <c r="C1134" s="309"/>
      <c r="D1134" s="254"/>
      <c r="E1134" s="310"/>
      <c r="F1134" s="311"/>
      <c r="G1134" s="254"/>
      <c r="H1134" s="254"/>
      <c r="I1134" s="254"/>
      <c r="J1134" s="254"/>
      <c r="K1134" s="254"/>
      <c r="L1134" s="254"/>
      <c r="M1134" s="254"/>
      <c r="N1134" s="254"/>
      <c r="O1134" s="254"/>
      <c r="P1134" s="312"/>
      <c r="Q1134" s="313"/>
      <c r="R1134" s="312"/>
      <c r="S1134" s="313"/>
      <c r="T1134" s="314"/>
      <c r="U1134" s="314"/>
      <c r="V1134" s="312"/>
      <c r="W1134" s="254"/>
    </row>
    <row r="1135" spans="1:23" hidden="1">
      <c r="A1135" s="254"/>
      <c r="B1135" s="254"/>
      <c r="C1135" s="309"/>
      <c r="D1135" s="254"/>
      <c r="E1135" s="310"/>
      <c r="F1135" s="311"/>
      <c r="G1135" s="254"/>
      <c r="H1135" s="254"/>
      <c r="I1135" s="254"/>
      <c r="J1135" s="254"/>
      <c r="K1135" s="254"/>
      <c r="L1135" s="254"/>
      <c r="M1135" s="254"/>
      <c r="N1135" s="254"/>
      <c r="O1135" s="254"/>
      <c r="P1135" s="312"/>
      <c r="Q1135" s="313"/>
      <c r="R1135" s="312"/>
      <c r="S1135" s="313"/>
      <c r="T1135" s="314"/>
      <c r="U1135" s="314"/>
      <c r="V1135" s="312"/>
      <c r="W1135" s="254"/>
    </row>
    <row r="1136" spans="1:23" hidden="1">
      <c r="A1136" s="254"/>
      <c r="B1136" s="254"/>
      <c r="C1136" s="309"/>
      <c r="D1136" s="254"/>
      <c r="E1136" s="310"/>
      <c r="F1136" s="311"/>
      <c r="G1136" s="254"/>
      <c r="H1136" s="254"/>
      <c r="I1136" s="254"/>
      <c r="J1136" s="254"/>
      <c r="K1136" s="254"/>
      <c r="L1136" s="254"/>
      <c r="M1136" s="254"/>
      <c r="N1136" s="254"/>
      <c r="O1136" s="254"/>
      <c r="P1136" s="312"/>
      <c r="Q1136" s="313"/>
      <c r="R1136" s="312"/>
      <c r="S1136" s="313"/>
      <c r="T1136" s="314"/>
      <c r="U1136" s="314"/>
      <c r="V1136" s="312"/>
      <c r="W1136" s="254"/>
    </row>
    <row r="1137" spans="1:23" hidden="1">
      <c r="A1137" s="254"/>
      <c r="B1137" s="254"/>
      <c r="C1137" s="309"/>
      <c r="D1137" s="254"/>
      <c r="E1137" s="310"/>
      <c r="F1137" s="311"/>
      <c r="G1137" s="254"/>
      <c r="H1137" s="254"/>
      <c r="I1137" s="254"/>
      <c r="J1137" s="254"/>
      <c r="K1137" s="254"/>
      <c r="L1137" s="254"/>
      <c r="M1137" s="254"/>
      <c r="N1137" s="254"/>
      <c r="O1137" s="254"/>
      <c r="P1137" s="312"/>
      <c r="Q1137" s="313"/>
      <c r="R1137" s="312"/>
      <c r="S1137" s="313"/>
      <c r="T1137" s="314"/>
      <c r="U1137" s="314"/>
      <c r="V1137" s="312"/>
      <c r="W1137" s="254"/>
    </row>
    <row r="1138" spans="1:23" hidden="1">
      <c r="A1138" s="254"/>
      <c r="B1138" s="254"/>
      <c r="C1138" s="309"/>
      <c r="D1138" s="254"/>
      <c r="E1138" s="310"/>
      <c r="F1138" s="311"/>
      <c r="G1138" s="254"/>
      <c r="H1138" s="254"/>
      <c r="I1138" s="254"/>
      <c r="J1138" s="254"/>
      <c r="K1138" s="254"/>
      <c r="L1138" s="254"/>
      <c r="M1138" s="254"/>
      <c r="N1138" s="254"/>
      <c r="O1138" s="254"/>
      <c r="P1138" s="312"/>
      <c r="Q1138" s="313"/>
      <c r="R1138" s="312"/>
      <c r="S1138" s="313"/>
      <c r="T1138" s="314"/>
      <c r="U1138" s="314"/>
      <c r="V1138" s="312"/>
      <c r="W1138" s="254"/>
    </row>
    <row r="1139" spans="1:23" hidden="1">
      <c r="A1139" s="254"/>
      <c r="B1139" s="254"/>
      <c r="C1139" s="309"/>
      <c r="D1139" s="254"/>
      <c r="E1139" s="310"/>
      <c r="F1139" s="311"/>
      <c r="G1139" s="254"/>
      <c r="H1139" s="254"/>
      <c r="I1139" s="254"/>
      <c r="J1139" s="254"/>
      <c r="K1139" s="254"/>
      <c r="L1139" s="254"/>
      <c r="M1139" s="254"/>
      <c r="N1139" s="254"/>
      <c r="O1139" s="254"/>
      <c r="P1139" s="312"/>
      <c r="Q1139" s="313"/>
      <c r="R1139" s="312"/>
      <c r="S1139" s="313"/>
      <c r="T1139" s="314"/>
      <c r="U1139" s="314"/>
      <c r="V1139" s="312"/>
      <c r="W1139" s="254"/>
    </row>
    <row r="1140" spans="1:23" hidden="1">
      <c r="A1140" s="254"/>
      <c r="B1140" s="254"/>
      <c r="C1140" s="309"/>
      <c r="D1140" s="254"/>
      <c r="E1140" s="310"/>
      <c r="F1140" s="311"/>
      <c r="G1140" s="254"/>
      <c r="H1140" s="254"/>
      <c r="I1140" s="254"/>
      <c r="J1140" s="254"/>
      <c r="K1140" s="254"/>
      <c r="L1140" s="254"/>
      <c r="M1140" s="254"/>
      <c r="N1140" s="254"/>
      <c r="O1140" s="254"/>
      <c r="P1140" s="312"/>
      <c r="Q1140" s="313"/>
      <c r="R1140" s="312"/>
      <c r="S1140" s="313"/>
      <c r="T1140" s="314"/>
      <c r="U1140" s="314"/>
      <c r="V1140" s="312"/>
      <c r="W1140" s="254"/>
    </row>
    <row r="1141" spans="1:23" hidden="1">
      <c r="A1141" s="254"/>
      <c r="B1141" s="254"/>
      <c r="C1141" s="309"/>
      <c r="D1141" s="254"/>
      <c r="E1141" s="310"/>
      <c r="F1141" s="311"/>
      <c r="G1141" s="254"/>
      <c r="H1141" s="254"/>
      <c r="I1141" s="254"/>
      <c r="J1141" s="254"/>
      <c r="K1141" s="254"/>
      <c r="L1141" s="254"/>
      <c r="M1141" s="254"/>
      <c r="N1141" s="254"/>
      <c r="O1141" s="254"/>
      <c r="P1141" s="312"/>
      <c r="Q1141" s="313"/>
      <c r="R1141" s="312"/>
      <c r="S1141" s="313"/>
      <c r="T1141" s="314"/>
      <c r="U1141" s="314"/>
      <c r="V1141" s="312"/>
      <c r="W1141" s="254"/>
    </row>
    <row r="1142" spans="1:23" hidden="1">
      <c r="A1142" s="254"/>
      <c r="B1142" s="254"/>
      <c r="C1142" s="309"/>
      <c r="D1142" s="254"/>
      <c r="E1142" s="310"/>
      <c r="F1142" s="311"/>
      <c r="G1142" s="254"/>
      <c r="H1142" s="254"/>
      <c r="I1142" s="254"/>
      <c r="J1142" s="254"/>
      <c r="K1142" s="254"/>
      <c r="L1142" s="254"/>
      <c r="M1142" s="254"/>
      <c r="N1142" s="254"/>
      <c r="O1142" s="254"/>
      <c r="P1142" s="312"/>
      <c r="Q1142" s="313"/>
      <c r="R1142" s="312"/>
      <c r="S1142" s="313"/>
      <c r="T1142" s="314"/>
      <c r="U1142" s="314"/>
      <c r="V1142" s="312"/>
      <c r="W1142" s="254"/>
    </row>
    <row r="1143" spans="1:23" hidden="1">
      <c r="A1143" s="254"/>
      <c r="B1143" s="254"/>
      <c r="C1143" s="309"/>
      <c r="D1143" s="254"/>
      <c r="E1143" s="310"/>
      <c r="F1143" s="311"/>
      <c r="G1143" s="254"/>
      <c r="H1143" s="254"/>
      <c r="I1143" s="254"/>
      <c r="J1143" s="254"/>
      <c r="K1143" s="254"/>
      <c r="L1143" s="254"/>
      <c r="M1143" s="254"/>
      <c r="N1143" s="254"/>
      <c r="O1143" s="254"/>
      <c r="P1143" s="312"/>
      <c r="Q1143" s="313"/>
      <c r="R1143" s="312"/>
      <c r="S1143" s="313"/>
      <c r="T1143" s="314"/>
      <c r="U1143" s="314"/>
      <c r="V1143" s="312"/>
      <c r="W1143" s="254"/>
    </row>
    <row r="1144" spans="1:23" hidden="1">
      <c r="A1144" s="254"/>
      <c r="B1144" s="254"/>
      <c r="C1144" s="309"/>
      <c r="D1144" s="254"/>
      <c r="E1144" s="310"/>
      <c r="F1144" s="311"/>
      <c r="G1144" s="254"/>
      <c r="H1144" s="254"/>
      <c r="I1144" s="254"/>
      <c r="J1144" s="254"/>
      <c r="K1144" s="254"/>
      <c r="L1144" s="254"/>
      <c r="M1144" s="254"/>
      <c r="N1144" s="254"/>
      <c r="O1144" s="254"/>
      <c r="P1144" s="312"/>
      <c r="Q1144" s="313"/>
      <c r="R1144" s="312"/>
      <c r="S1144" s="313"/>
      <c r="T1144" s="314"/>
      <c r="U1144" s="314"/>
      <c r="V1144" s="312"/>
      <c r="W1144" s="254"/>
    </row>
    <row r="1145" spans="1:23" hidden="1">
      <c r="A1145" s="254"/>
      <c r="B1145" s="254"/>
      <c r="C1145" s="309"/>
      <c r="D1145" s="254"/>
      <c r="E1145" s="310"/>
      <c r="F1145" s="311"/>
      <c r="G1145" s="254"/>
      <c r="H1145" s="254"/>
      <c r="I1145" s="254"/>
      <c r="J1145" s="254"/>
      <c r="K1145" s="254"/>
      <c r="L1145" s="254"/>
      <c r="M1145" s="254"/>
      <c r="N1145" s="254"/>
      <c r="O1145" s="254"/>
      <c r="P1145" s="312"/>
      <c r="Q1145" s="313"/>
      <c r="R1145" s="312"/>
      <c r="S1145" s="313"/>
      <c r="T1145" s="314"/>
      <c r="U1145" s="314"/>
      <c r="V1145" s="312"/>
      <c r="W1145" s="254"/>
    </row>
    <row r="1146" spans="1:23" hidden="1">
      <c r="A1146" s="254"/>
      <c r="B1146" s="254"/>
      <c r="C1146" s="309"/>
      <c r="D1146" s="254"/>
      <c r="E1146" s="310"/>
      <c r="F1146" s="311"/>
      <c r="G1146" s="254"/>
      <c r="H1146" s="254"/>
      <c r="I1146" s="254"/>
      <c r="J1146" s="254"/>
      <c r="K1146" s="254"/>
      <c r="L1146" s="254"/>
      <c r="M1146" s="254"/>
      <c r="N1146" s="254"/>
      <c r="O1146" s="254"/>
      <c r="P1146" s="312"/>
      <c r="Q1146" s="313"/>
      <c r="R1146" s="312"/>
      <c r="S1146" s="313"/>
      <c r="T1146" s="314"/>
      <c r="U1146" s="314"/>
      <c r="V1146" s="312"/>
      <c r="W1146" s="254"/>
    </row>
    <row r="1147" spans="1:23" hidden="1">
      <c r="A1147" s="254"/>
      <c r="B1147" s="254"/>
      <c r="C1147" s="309"/>
      <c r="D1147" s="254"/>
      <c r="E1147" s="310"/>
      <c r="F1147" s="311"/>
      <c r="G1147" s="254"/>
      <c r="H1147" s="254"/>
      <c r="I1147" s="254"/>
      <c r="J1147" s="254"/>
      <c r="K1147" s="254"/>
      <c r="L1147" s="254"/>
      <c r="M1147" s="254"/>
      <c r="N1147" s="254"/>
      <c r="O1147" s="254"/>
      <c r="P1147" s="312"/>
      <c r="Q1147" s="313"/>
      <c r="R1147" s="312"/>
      <c r="S1147" s="313"/>
      <c r="T1147" s="314"/>
      <c r="U1147" s="314"/>
      <c r="V1147" s="312"/>
      <c r="W1147" s="254"/>
    </row>
    <row r="1148" spans="1:23" hidden="1">
      <c r="A1148" s="254"/>
      <c r="B1148" s="254"/>
      <c r="C1148" s="309"/>
      <c r="D1148" s="254"/>
      <c r="E1148" s="310"/>
      <c r="F1148" s="311"/>
      <c r="G1148" s="254"/>
      <c r="H1148" s="254"/>
      <c r="I1148" s="254"/>
      <c r="J1148" s="254"/>
      <c r="K1148" s="254"/>
      <c r="L1148" s="254"/>
      <c r="M1148" s="254"/>
      <c r="N1148" s="254"/>
      <c r="O1148" s="254"/>
      <c r="P1148" s="312"/>
      <c r="Q1148" s="313"/>
      <c r="R1148" s="312"/>
      <c r="S1148" s="313"/>
      <c r="T1148" s="314"/>
      <c r="U1148" s="314"/>
      <c r="V1148" s="312"/>
      <c r="W1148" s="254"/>
    </row>
    <row r="1149" spans="1:23" hidden="1">
      <c r="A1149" s="254"/>
      <c r="B1149" s="254"/>
      <c r="C1149" s="309"/>
      <c r="D1149" s="254"/>
      <c r="E1149" s="310"/>
      <c r="F1149" s="311"/>
      <c r="G1149" s="254"/>
      <c r="H1149" s="254"/>
      <c r="I1149" s="254"/>
      <c r="J1149" s="254"/>
      <c r="K1149" s="254"/>
      <c r="L1149" s="254"/>
      <c r="M1149" s="254"/>
      <c r="N1149" s="254"/>
      <c r="O1149" s="254"/>
      <c r="P1149" s="312"/>
      <c r="Q1149" s="313"/>
      <c r="R1149" s="312"/>
      <c r="S1149" s="313"/>
      <c r="T1149" s="314"/>
      <c r="U1149" s="314"/>
      <c r="V1149" s="312"/>
      <c r="W1149" s="254"/>
    </row>
    <row r="1150" spans="1:23" hidden="1">
      <c r="A1150" s="254"/>
      <c r="B1150" s="254"/>
      <c r="C1150" s="309"/>
      <c r="D1150" s="254"/>
      <c r="E1150" s="310"/>
      <c r="F1150" s="311"/>
      <c r="G1150" s="254"/>
      <c r="H1150" s="254"/>
      <c r="I1150" s="254"/>
      <c r="J1150" s="254"/>
      <c r="K1150" s="254"/>
      <c r="L1150" s="254"/>
      <c r="M1150" s="254"/>
      <c r="N1150" s="254"/>
      <c r="O1150" s="254"/>
      <c r="P1150" s="312"/>
      <c r="Q1150" s="313"/>
      <c r="R1150" s="312"/>
      <c r="S1150" s="313"/>
      <c r="T1150" s="314"/>
      <c r="U1150" s="314"/>
      <c r="V1150" s="312"/>
      <c r="W1150" s="254"/>
    </row>
    <row r="1151" spans="1:23" hidden="1">
      <c r="A1151" s="254"/>
      <c r="B1151" s="254"/>
      <c r="C1151" s="309"/>
      <c r="D1151" s="254"/>
      <c r="E1151" s="310"/>
      <c r="F1151" s="311"/>
      <c r="G1151" s="254"/>
      <c r="H1151" s="254"/>
      <c r="I1151" s="254"/>
      <c r="J1151" s="254"/>
      <c r="K1151" s="254"/>
      <c r="L1151" s="254"/>
      <c r="M1151" s="254"/>
      <c r="N1151" s="254"/>
      <c r="O1151" s="254"/>
      <c r="P1151" s="312"/>
      <c r="Q1151" s="313"/>
      <c r="R1151" s="312"/>
      <c r="S1151" s="313"/>
      <c r="T1151" s="314"/>
      <c r="U1151" s="314"/>
      <c r="V1151" s="312"/>
      <c r="W1151" s="254"/>
    </row>
    <row r="1152" spans="1:23" hidden="1">
      <c r="A1152" s="254"/>
      <c r="B1152" s="254"/>
      <c r="C1152" s="309"/>
      <c r="D1152" s="254"/>
      <c r="E1152" s="310"/>
      <c r="F1152" s="311"/>
      <c r="G1152" s="254"/>
      <c r="H1152" s="254"/>
      <c r="I1152" s="254"/>
      <c r="J1152" s="254"/>
      <c r="K1152" s="254"/>
      <c r="L1152" s="254"/>
      <c r="M1152" s="254"/>
      <c r="N1152" s="254"/>
      <c r="O1152" s="254"/>
      <c r="P1152" s="312"/>
      <c r="Q1152" s="313"/>
      <c r="R1152" s="312"/>
      <c r="S1152" s="313"/>
      <c r="T1152" s="314"/>
      <c r="U1152" s="314"/>
      <c r="V1152" s="312"/>
      <c r="W1152" s="254"/>
    </row>
    <row r="1153" spans="1:23" hidden="1">
      <c r="A1153" s="254"/>
      <c r="B1153" s="254"/>
      <c r="C1153" s="309"/>
      <c r="D1153" s="254"/>
      <c r="E1153" s="310"/>
      <c r="F1153" s="311"/>
      <c r="G1153" s="254"/>
      <c r="H1153" s="254"/>
      <c r="I1153" s="254"/>
      <c r="J1153" s="254"/>
      <c r="K1153" s="254"/>
      <c r="L1153" s="254"/>
      <c r="M1153" s="254"/>
      <c r="N1153" s="254"/>
      <c r="O1153" s="254"/>
      <c r="P1153" s="312"/>
      <c r="Q1153" s="313"/>
      <c r="R1153" s="312"/>
      <c r="S1153" s="313"/>
      <c r="T1153" s="314"/>
      <c r="U1153" s="314"/>
      <c r="V1153" s="312"/>
      <c r="W1153" s="254"/>
    </row>
    <row r="1154" spans="1:23" hidden="1">
      <c r="A1154" s="254"/>
      <c r="B1154" s="254"/>
      <c r="C1154" s="309"/>
      <c r="D1154" s="254"/>
      <c r="E1154" s="310"/>
      <c r="F1154" s="311"/>
      <c r="G1154" s="254"/>
      <c r="H1154" s="254"/>
      <c r="I1154" s="254"/>
      <c r="J1154" s="254"/>
      <c r="K1154" s="254"/>
      <c r="L1154" s="254"/>
      <c r="M1154" s="254"/>
      <c r="N1154" s="254"/>
      <c r="O1154" s="254"/>
      <c r="P1154" s="312"/>
      <c r="Q1154" s="313"/>
      <c r="R1154" s="312"/>
      <c r="S1154" s="313"/>
      <c r="T1154" s="314"/>
      <c r="U1154" s="314"/>
      <c r="V1154" s="312"/>
      <c r="W1154" s="254"/>
    </row>
    <row r="1155" spans="1:23" hidden="1">
      <c r="A1155" s="254"/>
      <c r="B1155" s="254"/>
      <c r="C1155" s="309"/>
      <c r="D1155" s="254"/>
      <c r="E1155" s="310"/>
      <c r="F1155" s="311"/>
      <c r="G1155" s="254"/>
      <c r="H1155" s="254"/>
      <c r="I1155" s="254"/>
      <c r="J1155" s="254"/>
      <c r="K1155" s="254"/>
      <c r="L1155" s="254"/>
      <c r="M1155" s="254"/>
      <c r="N1155" s="254"/>
      <c r="O1155" s="254"/>
      <c r="P1155" s="312"/>
      <c r="Q1155" s="313"/>
      <c r="R1155" s="312"/>
      <c r="S1155" s="313"/>
      <c r="T1155" s="314"/>
      <c r="U1155" s="314"/>
      <c r="V1155" s="312"/>
      <c r="W1155" s="254"/>
    </row>
    <row r="1156" spans="1:23" hidden="1">
      <c r="A1156" s="254"/>
      <c r="B1156" s="254"/>
      <c r="C1156" s="309"/>
      <c r="D1156" s="254"/>
      <c r="E1156" s="310"/>
      <c r="F1156" s="311"/>
      <c r="G1156" s="254"/>
      <c r="H1156" s="254"/>
      <c r="I1156" s="254"/>
      <c r="J1156" s="254"/>
      <c r="K1156" s="254"/>
      <c r="L1156" s="254"/>
      <c r="M1156" s="254"/>
      <c r="N1156" s="254"/>
      <c r="O1156" s="254"/>
      <c r="P1156" s="312"/>
      <c r="Q1156" s="313"/>
      <c r="R1156" s="312"/>
      <c r="S1156" s="313"/>
      <c r="T1156" s="314"/>
      <c r="U1156" s="314"/>
      <c r="V1156" s="312"/>
      <c r="W1156" s="254"/>
    </row>
    <row r="1157" spans="1:23" hidden="1">
      <c r="A1157" s="254"/>
      <c r="B1157" s="254"/>
      <c r="C1157" s="309"/>
      <c r="D1157" s="254"/>
      <c r="E1157" s="310"/>
      <c r="F1157" s="311"/>
      <c r="G1157" s="254"/>
      <c r="H1157" s="254"/>
      <c r="I1157" s="254"/>
      <c r="J1157" s="254"/>
      <c r="K1157" s="254"/>
      <c r="L1157" s="254"/>
      <c r="M1157" s="254"/>
      <c r="N1157" s="254"/>
      <c r="O1157" s="254"/>
      <c r="P1157" s="312"/>
      <c r="Q1157" s="313"/>
      <c r="R1157" s="312"/>
      <c r="S1157" s="313"/>
      <c r="T1157" s="314"/>
      <c r="U1157" s="314"/>
      <c r="V1157" s="312"/>
      <c r="W1157" s="254"/>
    </row>
    <row r="1158" spans="1:23" hidden="1">
      <c r="A1158" s="254"/>
      <c r="B1158" s="254"/>
      <c r="C1158" s="309"/>
      <c r="D1158" s="254"/>
      <c r="E1158" s="310"/>
      <c r="F1158" s="311"/>
      <c r="G1158" s="254"/>
      <c r="H1158" s="254"/>
      <c r="I1158" s="254"/>
      <c r="J1158" s="254"/>
      <c r="K1158" s="254"/>
      <c r="L1158" s="254"/>
      <c r="M1158" s="254"/>
      <c r="N1158" s="254"/>
      <c r="O1158" s="254"/>
      <c r="P1158" s="312"/>
      <c r="Q1158" s="313"/>
      <c r="R1158" s="312"/>
      <c r="S1158" s="313"/>
      <c r="T1158" s="314"/>
      <c r="U1158" s="314"/>
      <c r="V1158" s="312"/>
      <c r="W1158" s="254"/>
    </row>
    <row r="1159" spans="1:23" hidden="1">
      <c r="A1159" s="254"/>
      <c r="B1159" s="254"/>
      <c r="C1159" s="309"/>
      <c r="D1159" s="254"/>
      <c r="E1159" s="310"/>
      <c r="F1159" s="311"/>
      <c r="G1159" s="254"/>
      <c r="H1159" s="254"/>
      <c r="I1159" s="254"/>
      <c r="J1159" s="254"/>
      <c r="K1159" s="254"/>
      <c r="L1159" s="254"/>
      <c r="M1159" s="254"/>
      <c r="N1159" s="254"/>
      <c r="O1159" s="254"/>
      <c r="P1159" s="312"/>
      <c r="Q1159" s="313"/>
      <c r="R1159" s="312"/>
      <c r="S1159" s="313"/>
      <c r="T1159" s="314"/>
      <c r="U1159" s="314"/>
      <c r="V1159" s="312"/>
      <c r="W1159" s="254"/>
    </row>
    <row r="1160" spans="1:23" hidden="1">
      <c r="A1160" s="254"/>
      <c r="B1160" s="254"/>
      <c r="C1160" s="309"/>
      <c r="D1160" s="254"/>
      <c r="E1160" s="310"/>
      <c r="F1160" s="311"/>
      <c r="G1160" s="254"/>
      <c r="H1160" s="254"/>
      <c r="I1160" s="254"/>
      <c r="J1160" s="254"/>
      <c r="K1160" s="254"/>
      <c r="L1160" s="254"/>
      <c r="M1160" s="254"/>
      <c r="N1160" s="254"/>
      <c r="O1160" s="254"/>
      <c r="P1160" s="312"/>
      <c r="Q1160" s="313"/>
      <c r="R1160" s="312"/>
      <c r="S1160" s="313"/>
      <c r="T1160" s="314"/>
      <c r="U1160" s="314"/>
      <c r="V1160" s="312"/>
      <c r="W1160" s="254"/>
    </row>
    <row r="1161" spans="1:23" hidden="1">
      <c r="A1161" s="254"/>
      <c r="B1161" s="254"/>
      <c r="C1161" s="309"/>
      <c r="D1161" s="254"/>
      <c r="E1161" s="310"/>
      <c r="F1161" s="311"/>
      <c r="G1161" s="254"/>
      <c r="H1161" s="254"/>
      <c r="I1161" s="254"/>
      <c r="J1161" s="254"/>
      <c r="K1161" s="254"/>
      <c r="L1161" s="254"/>
      <c r="M1161" s="254"/>
      <c r="N1161" s="254"/>
      <c r="O1161" s="254"/>
      <c r="P1161" s="312"/>
      <c r="Q1161" s="313"/>
      <c r="R1161" s="312"/>
      <c r="S1161" s="313"/>
      <c r="T1161" s="314"/>
      <c r="U1161" s="314"/>
      <c r="V1161" s="312"/>
      <c r="W1161" s="254"/>
    </row>
    <row r="1162" spans="1:23" hidden="1">
      <c r="A1162" s="254"/>
      <c r="B1162" s="254"/>
      <c r="C1162" s="309"/>
      <c r="D1162" s="254"/>
      <c r="E1162" s="310"/>
      <c r="F1162" s="311"/>
      <c r="G1162" s="254"/>
      <c r="H1162" s="254"/>
      <c r="I1162" s="254"/>
      <c r="J1162" s="254"/>
      <c r="K1162" s="254"/>
      <c r="L1162" s="254"/>
      <c r="M1162" s="254"/>
      <c r="N1162" s="254"/>
      <c r="O1162" s="254"/>
      <c r="P1162" s="312"/>
      <c r="Q1162" s="313"/>
      <c r="R1162" s="312"/>
      <c r="S1162" s="313"/>
      <c r="T1162" s="314"/>
      <c r="U1162" s="314"/>
      <c r="V1162" s="312"/>
      <c r="W1162" s="254"/>
    </row>
    <row r="1163" spans="1:23" hidden="1">
      <c r="A1163" s="254"/>
      <c r="B1163" s="254"/>
      <c r="C1163" s="309"/>
      <c r="D1163" s="254"/>
      <c r="E1163" s="310"/>
      <c r="F1163" s="311"/>
      <c r="G1163" s="254"/>
      <c r="H1163" s="254"/>
      <c r="I1163" s="254"/>
      <c r="J1163" s="254"/>
      <c r="K1163" s="254"/>
      <c r="L1163" s="254"/>
      <c r="M1163" s="254"/>
      <c r="N1163" s="254"/>
      <c r="O1163" s="254"/>
      <c r="P1163" s="312"/>
      <c r="Q1163" s="313"/>
      <c r="R1163" s="312"/>
      <c r="S1163" s="313"/>
      <c r="T1163" s="314"/>
      <c r="U1163" s="314"/>
      <c r="V1163" s="312"/>
      <c r="W1163" s="254"/>
    </row>
    <row r="1164" spans="1:23" hidden="1">
      <c r="A1164" s="254"/>
      <c r="B1164" s="254"/>
      <c r="C1164" s="309"/>
      <c r="D1164" s="254"/>
      <c r="E1164" s="310"/>
      <c r="F1164" s="311"/>
      <c r="G1164" s="254"/>
      <c r="H1164" s="254"/>
      <c r="I1164" s="254"/>
      <c r="J1164" s="254"/>
      <c r="K1164" s="254"/>
      <c r="L1164" s="254"/>
      <c r="M1164" s="254"/>
      <c r="N1164" s="254"/>
      <c r="O1164" s="254"/>
      <c r="P1164" s="312"/>
      <c r="Q1164" s="313"/>
      <c r="R1164" s="312"/>
      <c r="S1164" s="313"/>
      <c r="T1164" s="314"/>
      <c r="U1164" s="314"/>
      <c r="V1164" s="312"/>
      <c r="W1164" s="254"/>
    </row>
    <row r="1165" spans="1:23" hidden="1">
      <c r="A1165" s="254"/>
      <c r="B1165" s="254"/>
      <c r="C1165" s="309"/>
      <c r="D1165" s="254"/>
      <c r="E1165" s="310"/>
      <c r="F1165" s="311"/>
      <c r="G1165" s="254"/>
      <c r="H1165" s="254"/>
      <c r="I1165" s="254"/>
      <c r="J1165" s="254"/>
      <c r="K1165" s="254"/>
      <c r="L1165" s="254"/>
      <c r="M1165" s="254"/>
      <c r="N1165" s="254"/>
      <c r="O1165" s="254"/>
      <c r="P1165" s="312"/>
      <c r="Q1165" s="313"/>
      <c r="R1165" s="312"/>
      <c r="S1165" s="313"/>
      <c r="T1165" s="314"/>
      <c r="U1165" s="314"/>
      <c r="V1165" s="312"/>
      <c r="W1165" s="254"/>
    </row>
    <row r="1166" spans="1:23" hidden="1">
      <c r="A1166" s="254"/>
      <c r="B1166" s="254"/>
      <c r="C1166" s="309"/>
      <c r="D1166" s="254"/>
      <c r="E1166" s="310"/>
      <c r="F1166" s="311"/>
      <c r="G1166" s="254"/>
      <c r="H1166" s="254"/>
      <c r="I1166" s="254"/>
      <c r="J1166" s="254"/>
      <c r="K1166" s="254"/>
      <c r="L1166" s="254"/>
      <c r="M1166" s="254"/>
      <c r="N1166" s="254"/>
      <c r="O1166" s="254"/>
      <c r="P1166" s="312"/>
      <c r="Q1166" s="313"/>
      <c r="R1166" s="312"/>
      <c r="S1166" s="313"/>
      <c r="T1166" s="314"/>
      <c r="U1166" s="314"/>
      <c r="V1166" s="312"/>
      <c r="W1166" s="254"/>
    </row>
    <row r="1167" spans="1:23" hidden="1">
      <c r="A1167" s="254"/>
      <c r="B1167" s="254"/>
      <c r="C1167" s="309"/>
      <c r="D1167" s="254"/>
      <c r="E1167" s="310"/>
      <c r="F1167" s="311"/>
      <c r="G1167" s="254"/>
      <c r="H1167" s="254"/>
      <c r="I1167" s="254"/>
      <c r="J1167" s="254"/>
      <c r="K1167" s="254"/>
      <c r="L1167" s="254"/>
      <c r="M1167" s="254"/>
      <c r="N1167" s="254"/>
      <c r="O1167" s="254"/>
      <c r="P1167" s="312"/>
      <c r="Q1167" s="313"/>
      <c r="R1167" s="312"/>
      <c r="S1167" s="313"/>
      <c r="T1167" s="314"/>
      <c r="U1167" s="314"/>
      <c r="V1167" s="312"/>
      <c r="W1167" s="254"/>
    </row>
    <row r="1168" spans="1:23" hidden="1">
      <c r="A1168" s="254"/>
      <c r="B1168" s="254"/>
      <c r="C1168" s="309"/>
      <c r="D1168" s="254"/>
      <c r="E1168" s="310"/>
      <c r="F1168" s="311"/>
      <c r="G1168" s="254"/>
      <c r="H1168" s="254"/>
      <c r="I1168" s="254"/>
      <c r="J1168" s="254"/>
      <c r="K1168" s="254"/>
      <c r="L1168" s="254"/>
      <c r="M1168" s="254"/>
      <c r="N1168" s="254"/>
      <c r="O1168" s="254"/>
      <c r="P1168" s="312"/>
      <c r="Q1168" s="313"/>
      <c r="R1168" s="312"/>
      <c r="S1168" s="313"/>
      <c r="T1168" s="314"/>
      <c r="U1168" s="314"/>
      <c r="V1168" s="312"/>
      <c r="W1168" s="254"/>
    </row>
    <row r="1169" spans="1:23" hidden="1">
      <c r="A1169" s="254"/>
      <c r="B1169" s="254"/>
      <c r="C1169" s="309"/>
      <c r="D1169" s="254"/>
      <c r="E1169" s="310"/>
      <c r="F1169" s="311"/>
      <c r="G1169" s="254"/>
      <c r="H1169" s="254"/>
      <c r="I1169" s="254"/>
      <c r="J1169" s="254"/>
      <c r="K1169" s="254"/>
      <c r="L1169" s="254"/>
      <c r="M1169" s="254"/>
      <c r="N1169" s="254"/>
      <c r="O1169" s="254"/>
      <c r="P1169" s="312"/>
      <c r="Q1169" s="313"/>
      <c r="R1169" s="312"/>
      <c r="S1169" s="313"/>
      <c r="T1169" s="314"/>
      <c r="U1169" s="314"/>
      <c r="V1169" s="312"/>
      <c r="W1169" s="254"/>
    </row>
    <row r="1170" spans="1:23" hidden="1">
      <c r="A1170" s="254"/>
      <c r="B1170" s="254"/>
      <c r="C1170" s="309"/>
      <c r="D1170" s="254"/>
      <c r="E1170" s="310"/>
      <c r="F1170" s="311"/>
      <c r="G1170" s="254"/>
      <c r="H1170" s="254"/>
      <c r="I1170" s="254"/>
      <c r="J1170" s="254"/>
      <c r="K1170" s="254"/>
      <c r="L1170" s="254"/>
      <c r="M1170" s="254"/>
      <c r="N1170" s="254"/>
      <c r="O1170" s="254"/>
      <c r="P1170" s="312"/>
      <c r="Q1170" s="313"/>
      <c r="R1170" s="312"/>
      <c r="S1170" s="313"/>
      <c r="T1170" s="314"/>
      <c r="U1170" s="314"/>
      <c r="V1170" s="312"/>
      <c r="W1170" s="254"/>
    </row>
    <row r="1171" spans="1:23" hidden="1">
      <c r="A1171" s="254"/>
      <c r="B1171" s="254"/>
      <c r="C1171" s="309"/>
      <c r="D1171" s="254"/>
      <c r="E1171" s="310"/>
      <c r="F1171" s="311"/>
      <c r="G1171" s="254"/>
      <c r="H1171" s="254"/>
      <c r="I1171" s="254"/>
      <c r="J1171" s="254"/>
      <c r="K1171" s="254"/>
      <c r="L1171" s="254"/>
      <c r="M1171" s="254"/>
      <c r="N1171" s="254"/>
      <c r="O1171" s="254"/>
      <c r="P1171" s="312"/>
      <c r="Q1171" s="313"/>
      <c r="R1171" s="312"/>
      <c r="S1171" s="313"/>
      <c r="T1171" s="314"/>
      <c r="U1171" s="314"/>
      <c r="V1171" s="312"/>
      <c r="W1171" s="254"/>
    </row>
    <row r="1172" spans="1:23" hidden="1">
      <c r="A1172" s="254"/>
      <c r="B1172" s="254"/>
      <c r="C1172" s="309"/>
      <c r="D1172" s="254"/>
      <c r="E1172" s="310"/>
      <c r="F1172" s="311"/>
      <c r="G1172" s="254"/>
      <c r="H1172" s="254"/>
      <c r="I1172" s="254"/>
      <c r="J1172" s="254"/>
      <c r="K1172" s="254"/>
      <c r="L1172" s="254"/>
      <c r="M1172" s="254"/>
      <c r="N1172" s="254"/>
      <c r="O1172" s="254"/>
      <c r="P1172" s="312"/>
      <c r="Q1172" s="313"/>
      <c r="R1172" s="312"/>
      <c r="S1172" s="313"/>
      <c r="T1172" s="314"/>
      <c r="U1172" s="314"/>
      <c r="V1172" s="312"/>
      <c r="W1172" s="254"/>
    </row>
    <row r="1173" spans="1:23" hidden="1">
      <c r="A1173" s="254"/>
      <c r="B1173" s="254"/>
      <c r="C1173" s="309"/>
      <c r="D1173" s="254"/>
      <c r="E1173" s="310"/>
      <c r="F1173" s="311"/>
      <c r="G1173" s="254"/>
      <c r="H1173" s="254"/>
      <c r="I1173" s="254"/>
      <c r="J1173" s="254"/>
      <c r="K1173" s="254"/>
      <c r="L1173" s="254"/>
      <c r="M1173" s="254"/>
      <c r="N1173" s="254"/>
      <c r="O1173" s="254"/>
      <c r="P1173" s="312"/>
      <c r="Q1173" s="313"/>
      <c r="R1173" s="312"/>
      <c r="S1173" s="313"/>
      <c r="T1173" s="314"/>
      <c r="U1173" s="314"/>
      <c r="V1173" s="312"/>
      <c r="W1173" s="254"/>
    </row>
    <row r="1174" spans="1:23" hidden="1">
      <c r="A1174" s="254"/>
      <c r="B1174" s="254"/>
      <c r="C1174" s="309"/>
      <c r="D1174" s="254"/>
      <c r="E1174" s="310"/>
      <c r="F1174" s="311"/>
      <c r="G1174" s="254"/>
      <c r="H1174" s="254"/>
      <c r="I1174" s="254"/>
      <c r="J1174" s="254"/>
      <c r="K1174" s="254"/>
      <c r="L1174" s="254"/>
      <c r="M1174" s="254"/>
      <c r="N1174" s="254"/>
      <c r="O1174" s="254"/>
      <c r="P1174" s="312"/>
      <c r="Q1174" s="313"/>
      <c r="R1174" s="312"/>
      <c r="S1174" s="313"/>
      <c r="T1174" s="314"/>
      <c r="U1174" s="314"/>
      <c r="V1174" s="312"/>
      <c r="W1174" s="254"/>
    </row>
    <row r="1175" spans="1:23" hidden="1">
      <c r="A1175" s="254"/>
      <c r="B1175" s="254"/>
      <c r="C1175" s="309"/>
      <c r="D1175" s="254"/>
      <c r="E1175" s="310"/>
      <c r="F1175" s="311"/>
      <c r="G1175" s="254"/>
      <c r="H1175" s="254"/>
      <c r="I1175" s="254"/>
      <c r="J1175" s="254"/>
      <c r="K1175" s="254"/>
      <c r="L1175" s="254"/>
      <c r="M1175" s="254"/>
      <c r="N1175" s="254"/>
      <c r="O1175" s="254"/>
      <c r="P1175" s="312"/>
      <c r="Q1175" s="313"/>
      <c r="R1175" s="312"/>
      <c r="S1175" s="313"/>
      <c r="T1175" s="314"/>
      <c r="U1175" s="314"/>
      <c r="V1175" s="312"/>
      <c r="W1175" s="254"/>
    </row>
    <row r="1176" spans="1:23" hidden="1">
      <c r="A1176" s="254"/>
      <c r="B1176" s="254"/>
      <c r="C1176" s="309"/>
      <c r="D1176" s="254"/>
      <c r="E1176" s="310"/>
      <c r="F1176" s="311"/>
      <c r="G1176" s="254"/>
      <c r="H1176" s="254"/>
      <c r="I1176" s="254"/>
      <c r="J1176" s="254"/>
      <c r="K1176" s="254"/>
      <c r="L1176" s="254"/>
      <c r="M1176" s="254"/>
      <c r="N1176" s="254"/>
      <c r="O1176" s="254"/>
      <c r="P1176" s="312"/>
      <c r="Q1176" s="313"/>
      <c r="R1176" s="312"/>
      <c r="S1176" s="313"/>
      <c r="T1176" s="314"/>
      <c r="U1176" s="314"/>
      <c r="V1176" s="312"/>
      <c r="W1176" s="254"/>
    </row>
    <row r="1177" spans="1:23" hidden="1">
      <c r="A1177" s="254"/>
      <c r="B1177" s="254"/>
      <c r="C1177" s="309"/>
      <c r="D1177" s="254"/>
      <c r="E1177" s="310"/>
      <c r="F1177" s="311"/>
      <c r="G1177" s="254"/>
      <c r="H1177" s="254"/>
      <c r="I1177" s="254"/>
      <c r="J1177" s="254"/>
      <c r="K1177" s="254"/>
      <c r="L1177" s="254"/>
      <c r="M1177" s="254"/>
      <c r="N1177" s="254"/>
      <c r="O1177" s="254"/>
      <c r="P1177" s="312"/>
      <c r="Q1177" s="313"/>
      <c r="R1177" s="312"/>
      <c r="S1177" s="313"/>
      <c r="T1177" s="314"/>
      <c r="U1177" s="314"/>
      <c r="V1177" s="312"/>
      <c r="W1177" s="254"/>
    </row>
    <row r="1178" spans="1:23" hidden="1">
      <c r="A1178" s="254"/>
      <c r="B1178" s="254"/>
      <c r="C1178" s="309"/>
      <c r="D1178" s="254"/>
      <c r="E1178" s="310"/>
      <c r="F1178" s="311"/>
      <c r="G1178" s="254"/>
      <c r="H1178" s="254"/>
      <c r="I1178" s="254"/>
      <c r="J1178" s="254"/>
      <c r="K1178" s="254"/>
      <c r="L1178" s="254"/>
      <c r="M1178" s="254"/>
      <c r="N1178" s="254"/>
      <c r="O1178" s="254"/>
      <c r="P1178" s="312"/>
      <c r="Q1178" s="313"/>
      <c r="R1178" s="312"/>
      <c r="S1178" s="313"/>
      <c r="T1178" s="314"/>
      <c r="U1178" s="314"/>
      <c r="V1178" s="312"/>
      <c r="W1178" s="254"/>
    </row>
    <row r="1179" spans="1:23" hidden="1">
      <c r="A1179" s="254"/>
      <c r="B1179" s="254"/>
      <c r="C1179" s="309"/>
      <c r="D1179" s="254"/>
      <c r="E1179" s="310"/>
      <c r="F1179" s="311"/>
      <c r="G1179" s="254"/>
      <c r="H1179" s="254"/>
      <c r="I1179" s="254"/>
      <c r="J1179" s="254"/>
      <c r="K1179" s="254"/>
      <c r="L1179" s="254"/>
      <c r="M1179" s="254"/>
      <c r="N1179" s="254"/>
      <c r="O1179" s="254"/>
      <c r="P1179" s="312"/>
      <c r="Q1179" s="313"/>
      <c r="R1179" s="312"/>
      <c r="S1179" s="313"/>
      <c r="T1179" s="314"/>
      <c r="U1179" s="314"/>
      <c r="V1179" s="312"/>
      <c r="W1179" s="254"/>
    </row>
    <row r="1180" spans="1:23" hidden="1">
      <c r="A1180" s="254"/>
      <c r="B1180" s="254"/>
      <c r="C1180" s="309"/>
      <c r="D1180" s="254"/>
      <c r="E1180" s="310"/>
      <c r="F1180" s="311"/>
      <c r="G1180" s="254"/>
      <c r="H1180" s="254"/>
      <c r="I1180" s="254"/>
      <c r="J1180" s="254"/>
      <c r="K1180" s="254"/>
      <c r="L1180" s="254"/>
      <c r="M1180" s="254"/>
      <c r="N1180" s="254"/>
      <c r="O1180" s="254"/>
      <c r="P1180" s="312"/>
      <c r="Q1180" s="313"/>
      <c r="R1180" s="312"/>
      <c r="S1180" s="313"/>
      <c r="T1180" s="314"/>
      <c r="U1180" s="314"/>
      <c r="V1180" s="312"/>
      <c r="W1180" s="254"/>
    </row>
    <row r="1181" spans="1:23" hidden="1">
      <c r="A1181" s="254"/>
      <c r="B1181" s="254"/>
      <c r="C1181" s="309"/>
      <c r="D1181" s="254"/>
      <c r="E1181" s="310"/>
      <c r="F1181" s="311"/>
      <c r="G1181" s="254"/>
      <c r="H1181" s="254"/>
      <c r="I1181" s="254"/>
      <c r="J1181" s="254"/>
      <c r="K1181" s="254"/>
      <c r="L1181" s="254"/>
      <c r="M1181" s="254"/>
      <c r="N1181" s="254"/>
      <c r="O1181" s="254"/>
      <c r="P1181" s="312"/>
      <c r="Q1181" s="313"/>
      <c r="R1181" s="312"/>
      <c r="S1181" s="313"/>
      <c r="T1181" s="314"/>
      <c r="U1181" s="314"/>
      <c r="V1181" s="312"/>
      <c r="W1181" s="254"/>
    </row>
    <row r="1182" spans="1:23" hidden="1">
      <c r="A1182" s="254"/>
      <c r="B1182" s="254"/>
      <c r="C1182" s="309"/>
      <c r="D1182" s="254"/>
      <c r="E1182" s="310"/>
      <c r="F1182" s="311"/>
      <c r="G1182" s="254"/>
      <c r="H1182" s="254"/>
      <c r="I1182" s="254"/>
      <c r="J1182" s="254"/>
      <c r="K1182" s="254"/>
      <c r="L1182" s="254"/>
      <c r="M1182" s="254"/>
      <c r="N1182" s="254"/>
      <c r="O1182" s="254"/>
      <c r="P1182" s="312"/>
      <c r="Q1182" s="313"/>
      <c r="R1182" s="312"/>
      <c r="S1182" s="313"/>
      <c r="T1182" s="314"/>
      <c r="U1182" s="314"/>
      <c r="V1182" s="312"/>
      <c r="W1182" s="254"/>
    </row>
    <row r="1183" spans="1:23" hidden="1">
      <c r="A1183" s="254"/>
      <c r="B1183" s="254"/>
      <c r="C1183" s="309"/>
      <c r="D1183" s="254"/>
      <c r="E1183" s="310"/>
      <c r="F1183" s="311"/>
      <c r="G1183" s="254"/>
      <c r="H1183" s="254"/>
      <c r="I1183" s="254"/>
      <c r="J1183" s="254"/>
      <c r="K1183" s="254"/>
      <c r="L1183" s="254"/>
      <c r="M1183" s="254"/>
      <c r="N1183" s="254"/>
      <c r="O1183" s="254"/>
      <c r="P1183" s="312"/>
      <c r="Q1183" s="313"/>
      <c r="R1183" s="312"/>
      <c r="S1183" s="313"/>
      <c r="T1183" s="314"/>
      <c r="U1183" s="314"/>
      <c r="V1183" s="312"/>
      <c r="W1183" s="254"/>
    </row>
    <row r="1184" spans="1:23" hidden="1">
      <c r="A1184" s="254"/>
      <c r="B1184" s="254"/>
      <c r="C1184" s="309"/>
      <c r="D1184" s="254"/>
      <c r="E1184" s="310"/>
      <c r="F1184" s="311"/>
      <c r="G1184" s="254"/>
      <c r="H1184" s="254"/>
      <c r="I1184" s="254"/>
      <c r="J1184" s="254"/>
      <c r="K1184" s="254"/>
      <c r="L1184" s="254"/>
      <c r="M1184" s="254"/>
      <c r="N1184" s="254"/>
      <c r="O1184" s="254"/>
      <c r="P1184" s="312"/>
      <c r="Q1184" s="313"/>
      <c r="R1184" s="312"/>
      <c r="S1184" s="313"/>
      <c r="T1184" s="314"/>
      <c r="U1184" s="314"/>
      <c r="V1184" s="312"/>
      <c r="W1184" s="254"/>
    </row>
    <row r="1185" spans="1:23" hidden="1">
      <c r="A1185" s="254"/>
      <c r="B1185" s="254"/>
      <c r="C1185" s="309"/>
      <c r="D1185" s="254"/>
      <c r="E1185" s="310"/>
      <c r="F1185" s="311"/>
      <c r="G1185" s="254"/>
      <c r="H1185" s="254"/>
      <c r="I1185" s="254"/>
      <c r="J1185" s="254"/>
      <c r="K1185" s="254"/>
      <c r="L1185" s="254"/>
      <c r="M1185" s="254"/>
      <c r="N1185" s="254"/>
      <c r="O1185" s="254"/>
      <c r="P1185" s="312"/>
      <c r="Q1185" s="313"/>
      <c r="R1185" s="312"/>
      <c r="S1185" s="313"/>
      <c r="T1185" s="314"/>
      <c r="U1185" s="314"/>
      <c r="V1185" s="312"/>
      <c r="W1185" s="254"/>
    </row>
    <row r="1186" spans="1:23" hidden="1">
      <c r="A1186" s="254"/>
      <c r="B1186" s="254"/>
      <c r="C1186" s="309"/>
      <c r="D1186" s="254"/>
      <c r="E1186" s="310"/>
      <c r="F1186" s="311"/>
      <c r="G1186" s="254"/>
      <c r="H1186" s="254"/>
      <c r="I1186" s="254"/>
      <c r="J1186" s="254"/>
      <c r="K1186" s="254"/>
      <c r="L1186" s="254"/>
      <c r="M1186" s="254"/>
      <c r="N1186" s="254"/>
      <c r="O1186" s="254"/>
      <c r="P1186" s="312"/>
      <c r="Q1186" s="313"/>
      <c r="R1186" s="312"/>
      <c r="S1186" s="313"/>
      <c r="T1186" s="314"/>
      <c r="U1186" s="314"/>
      <c r="V1186" s="312"/>
      <c r="W1186" s="254"/>
    </row>
    <row r="1187" spans="1:23" hidden="1">
      <c r="A1187" s="254"/>
      <c r="B1187" s="254"/>
      <c r="C1187" s="309"/>
      <c r="D1187" s="254"/>
      <c r="E1187" s="310"/>
      <c r="F1187" s="311"/>
      <c r="G1187" s="254"/>
      <c r="H1187" s="254"/>
      <c r="I1187" s="254"/>
      <c r="J1187" s="254"/>
      <c r="K1187" s="254"/>
      <c r="L1187" s="254"/>
      <c r="M1187" s="254"/>
      <c r="N1187" s="254"/>
      <c r="O1187" s="254"/>
      <c r="P1187" s="312"/>
      <c r="Q1187" s="313"/>
      <c r="R1187" s="312"/>
      <c r="S1187" s="313"/>
      <c r="T1187" s="314"/>
      <c r="U1187" s="314"/>
      <c r="V1187" s="312"/>
      <c r="W1187" s="254"/>
    </row>
    <row r="1188" spans="1:23" hidden="1">
      <c r="A1188" s="254"/>
      <c r="B1188" s="254"/>
      <c r="C1188" s="309"/>
      <c r="D1188" s="254"/>
      <c r="E1188" s="310"/>
      <c r="F1188" s="311"/>
      <c r="G1188" s="254"/>
      <c r="H1188" s="254"/>
      <c r="I1188" s="254"/>
      <c r="J1188" s="254"/>
      <c r="K1188" s="254"/>
      <c r="L1188" s="254"/>
      <c r="M1188" s="254"/>
      <c r="N1188" s="254"/>
      <c r="O1188" s="254"/>
      <c r="P1188" s="312"/>
      <c r="Q1188" s="313"/>
      <c r="R1188" s="312"/>
      <c r="S1188" s="313"/>
      <c r="T1188" s="314"/>
      <c r="U1188" s="314"/>
      <c r="V1188" s="312"/>
      <c r="W1188" s="254"/>
    </row>
    <row r="1189" spans="1:23" hidden="1">
      <c r="A1189" s="254"/>
      <c r="B1189" s="254"/>
      <c r="C1189" s="309"/>
      <c r="D1189" s="254"/>
      <c r="E1189" s="310"/>
      <c r="F1189" s="311"/>
      <c r="G1189" s="254"/>
      <c r="H1189" s="254"/>
      <c r="I1189" s="254"/>
      <c r="J1189" s="254"/>
      <c r="K1189" s="254"/>
      <c r="L1189" s="254"/>
      <c r="M1189" s="254"/>
      <c r="N1189" s="254"/>
      <c r="O1189" s="254"/>
      <c r="P1189" s="312"/>
      <c r="Q1189" s="313"/>
      <c r="R1189" s="312"/>
      <c r="S1189" s="313"/>
      <c r="T1189" s="314"/>
      <c r="U1189" s="314"/>
      <c r="V1189" s="312"/>
      <c r="W1189" s="254"/>
    </row>
    <row r="1190" spans="1:23" hidden="1">
      <c r="A1190" s="254"/>
      <c r="B1190" s="254"/>
      <c r="C1190" s="309"/>
      <c r="D1190" s="254"/>
      <c r="E1190" s="310"/>
      <c r="F1190" s="311"/>
      <c r="G1190" s="254"/>
      <c r="H1190" s="254"/>
      <c r="I1190" s="254"/>
      <c r="J1190" s="254"/>
      <c r="K1190" s="254"/>
      <c r="L1190" s="254"/>
      <c r="M1190" s="254"/>
      <c r="N1190" s="254"/>
      <c r="O1190" s="254"/>
      <c r="P1190" s="312"/>
      <c r="Q1190" s="313"/>
      <c r="R1190" s="312"/>
      <c r="S1190" s="313"/>
      <c r="T1190" s="314"/>
      <c r="U1190" s="314"/>
      <c r="V1190" s="312"/>
      <c r="W1190" s="254"/>
    </row>
    <row r="1191" spans="1:23" hidden="1">
      <c r="A1191" s="254"/>
      <c r="B1191" s="254"/>
      <c r="C1191" s="309"/>
      <c r="D1191" s="254"/>
      <c r="E1191" s="310"/>
      <c r="F1191" s="311"/>
      <c r="G1191" s="254"/>
      <c r="H1191" s="254"/>
      <c r="I1191" s="254"/>
      <c r="J1191" s="254"/>
      <c r="K1191" s="254"/>
      <c r="L1191" s="254"/>
      <c r="M1191" s="254"/>
      <c r="N1191" s="254"/>
      <c r="O1191" s="254"/>
      <c r="P1191" s="312"/>
      <c r="Q1191" s="313"/>
      <c r="R1191" s="312"/>
      <c r="S1191" s="313"/>
      <c r="T1191" s="314"/>
      <c r="U1191" s="314"/>
      <c r="V1191" s="312"/>
      <c r="W1191" s="254"/>
    </row>
    <row r="1192" spans="1:23" hidden="1">
      <c r="A1192" s="254"/>
      <c r="B1192" s="254"/>
      <c r="C1192" s="309"/>
      <c r="D1192" s="254"/>
      <c r="E1192" s="310"/>
      <c r="F1192" s="311"/>
      <c r="G1192" s="254"/>
      <c r="H1192" s="254"/>
      <c r="I1192" s="254"/>
      <c r="J1192" s="254"/>
      <c r="K1192" s="254"/>
      <c r="L1192" s="254"/>
      <c r="M1192" s="254"/>
      <c r="N1192" s="254"/>
      <c r="O1192" s="254"/>
      <c r="P1192" s="312"/>
      <c r="Q1192" s="313"/>
      <c r="R1192" s="312"/>
      <c r="S1192" s="313"/>
      <c r="T1192" s="314"/>
      <c r="U1192" s="314"/>
      <c r="V1192" s="312"/>
      <c r="W1192" s="254"/>
    </row>
    <row r="1193" spans="1:23" hidden="1">
      <c r="A1193" s="254"/>
      <c r="B1193" s="254"/>
      <c r="C1193" s="309"/>
      <c r="D1193" s="254"/>
      <c r="E1193" s="310"/>
      <c r="F1193" s="311"/>
      <c r="G1193" s="254"/>
      <c r="H1193" s="254"/>
      <c r="I1193" s="254"/>
      <c r="J1193" s="254"/>
      <c r="K1193" s="254"/>
      <c r="L1193" s="254"/>
      <c r="M1193" s="254"/>
      <c r="N1193" s="254"/>
      <c r="O1193" s="254"/>
      <c r="P1193" s="312"/>
      <c r="Q1193" s="313"/>
      <c r="R1193" s="312"/>
      <c r="S1193" s="313"/>
      <c r="T1193" s="314"/>
      <c r="U1193" s="314"/>
      <c r="V1193" s="312"/>
      <c r="W1193" s="254"/>
    </row>
    <row r="1194" spans="1:23" hidden="1">
      <c r="A1194" s="254"/>
      <c r="B1194" s="254"/>
      <c r="C1194" s="309"/>
      <c r="D1194" s="254"/>
      <c r="E1194" s="310"/>
      <c r="F1194" s="311"/>
      <c r="G1194" s="254"/>
      <c r="H1194" s="254"/>
      <c r="I1194" s="254"/>
      <c r="J1194" s="254"/>
      <c r="K1194" s="254"/>
      <c r="L1194" s="254"/>
      <c r="M1194" s="254"/>
      <c r="N1194" s="254"/>
      <c r="O1194" s="254"/>
      <c r="P1194" s="312"/>
      <c r="Q1194" s="313"/>
      <c r="R1194" s="312"/>
      <c r="S1194" s="313"/>
      <c r="T1194" s="314"/>
      <c r="U1194" s="314"/>
      <c r="V1194" s="312"/>
      <c r="W1194" s="254"/>
    </row>
    <row r="1195" spans="1:23" hidden="1">
      <c r="A1195" s="254"/>
      <c r="B1195" s="254"/>
      <c r="C1195" s="309"/>
      <c r="D1195" s="254"/>
      <c r="E1195" s="310"/>
      <c r="F1195" s="311"/>
      <c r="G1195" s="254"/>
      <c r="H1195" s="254"/>
      <c r="I1195" s="254"/>
      <c r="J1195" s="254"/>
      <c r="K1195" s="254"/>
      <c r="L1195" s="254"/>
      <c r="M1195" s="254"/>
      <c r="N1195" s="254"/>
      <c r="O1195" s="254"/>
      <c r="P1195" s="312"/>
      <c r="Q1195" s="313"/>
      <c r="R1195" s="312"/>
      <c r="S1195" s="313"/>
      <c r="T1195" s="314"/>
      <c r="U1195" s="314"/>
      <c r="V1195" s="312"/>
      <c r="W1195" s="254"/>
    </row>
    <row r="1196" spans="1:23" hidden="1">
      <c r="A1196" s="254"/>
      <c r="B1196" s="254"/>
      <c r="C1196" s="309"/>
      <c r="D1196" s="254"/>
      <c r="E1196" s="310"/>
      <c r="F1196" s="311"/>
      <c r="G1196" s="254"/>
      <c r="H1196" s="254"/>
      <c r="I1196" s="254"/>
      <c r="J1196" s="254"/>
      <c r="K1196" s="254"/>
      <c r="L1196" s="254"/>
      <c r="M1196" s="254"/>
      <c r="N1196" s="254"/>
      <c r="O1196" s="254"/>
      <c r="P1196" s="312"/>
      <c r="Q1196" s="313"/>
      <c r="R1196" s="312"/>
      <c r="S1196" s="313"/>
      <c r="T1196" s="314"/>
      <c r="U1196" s="314"/>
      <c r="V1196" s="312"/>
      <c r="W1196" s="254"/>
    </row>
    <row r="1197" spans="1:23" hidden="1">
      <c r="A1197" s="254"/>
      <c r="B1197" s="254"/>
      <c r="C1197" s="309"/>
      <c r="D1197" s="254"/>
      <c r="E1197" s="310"/>
      <c r="F1197" s="311"/>
      <c r="G1197" s="254"/>
      <c r="H1197" s="254"/>
      <c r="I1197" s="254"/>
      <c r="J1197" s="254"/>
      <c r="K1197" s="254"/>
      <c r="L1197" s="254"/>
      <c r="M1197" s="254"/>
      <c r="N1197" s="254"/>
      <c r="O1197" s="254"/>
      <c r="P1197" s="312"/>
      <c r="Q1197" s="313"/>
      <c r="R1197" s="312"/>
      <c r="S1197" s="313"/>
      <c r="T1197" s="314"/>
      <c r="U1197" s="314"/>
      <c r="V1197" s="312"/>
      <c r="W1197" s="254"/>
    </row>
    <row r="1198" spans="1:23" hidden="1">
      <c r="A1198" s="254"/>
      <c r="B1198" s="254"/>
      <c r="C1198" s="309"/>
      <c r="D1198" s="254"/>
      <c r="E1198" s="310"/>
      <c r="F1198" s="311"/>
      <c r="G1198" s="254"/>
      <c r="H1198" s="254"/>
      <c r="I1198" s="254"/>
      <c r="J1198" s="254"/>
      <c r="K1198" s="254"/>
      <c r="L1198" s="254"/>
      <c r="M1198" s="254"/>
      <c r="N1198" s="254"/>
      <c r="O1198" s="254"/>
      <c r="P1198" s="312"/>
      <c r="Q1198" s="313"/>
      <c r="R1198" s="312"/>
      <c r="S1198" s="313"/>
      <c r="T1198" s="314"/>
      <c r="U1198" s="314"/>
      <c r="V1198" s="312"/>
      <c r="W1198" s="254"/>
    </row>
    <row r="1199" spans="1:23" hidden="1">
      <c r="A1199" s="254"/>
      <c r="B1199" s="254"/>
      <c r="C1199" s="309"/>
      <c r="D1199" s="254"/>
      <c r="E1199" s="310"/>
      <c r="F1199" s="311"/>
      <c r="G1199" s="254"/>
      <c r="H1199" s="254"/>
      <c r="I1199" s="254"/>
      <c r="J1199" s="254"/>
      <c r="K1199" s="254"/>
      <c r="L1199" s="254"/>
      <c r="M1199" s="254"/>
      <c r="N1199" s="254"/>
      <c r="O1199" s="254"/>
      <c r="P1199" s="312"/>
      <c r="Q1199" s="313"/>
      <c r="R1199" s="312"/>
      <c r="S1199" s="313"/>
      <c r="T1199" s="314"/>
      <c r="U1199" s="314"/>
      <c r="V1199" s="312"/>
      <c r="W1199" s="254"/>
    </row>
    <row r="1200" spans="1:23" hidden="1">
      <c r="A1200" s="254"/>
      <c r="B1200" s="254"/>
      <c r="C1200" s="309"/>
      <c r="D1200" s="254"/>
      <c r="E1200" s="310"/>
      <c r="F1200" s="311"/>
      <c r="G1200" s="254"/>
      <c r="H1200" s="254"/>
      <c r="I1200" s="254"/>
      <c r="J1200" s="254"/>
      <c r="K1200" s="254"/>
      <c r="L1200" s="254"/>
      <c r="M1200" s="254"/>
      <c r="N1200" s="254"/>
      <c r="O1200" s="254"/>
      <c r="P1200" s="312"/>
      <c r="Q1200" s="313"/>
      <c r="R1200" s="312"/>
      <c r="S1200" s="313"/>
      <c r="T1200" s="314"/>
      <c r="U1200" s="314"/>
      <c r="V1200" s="312"/>
      <c r="W1200" s="254"/>
    </row>
    <row r="1201" spans="1:23" hidden="1">
      <c r="A1201" s="254"/>
      <c r="B1201" s="254"/>
      <c r="C1201" s="309"/>
      <c r="D1201" s="254"/>
      <c r="E1201" s="310"/>
      <c r="F1201" s="311"/>
      <c r="G1201" s="254"/>
      <c r="H1201" s="254"/>
      <c r="I1201" s="254"/>
      <c r="J1201" s="254"/>
      <c r="K1201" s="254"/>
      <c r="L1201" s="254"/>
      <c r="M1201" s="254"/>
      <c r="N1201" s="254"/>
      <c r="O1201" s="254"/>
      <c r="P1201" s="312"/>
      <c r="Q1201" s="313"/>
      <c r="R1201" s="312"/>
      <c r="S1201" s="313"/>
      <c r="T1201" s="314"/>
      <c r="U1201" s="314"/>
      <c r="V1201" s="312"/>
      <c r="W1201" s="254"/>
    </row>
    <row r="1202" spans="1:23" hidden="1">
      <c r="A1202" s="254"/>
      <c r="B1202" s="254"/>
      <c r="C1202" s="309"/>
      <c r="D1202" s="254"/>
      <c r="E1202" s="310"/>
      <c r="F1202" s="311"/>
      <c r="G1202" s="254"/>
      <c r="H1202" s="254"/>
      <c r="I1202" s="254"/>
      <c r="J1202" s="254"/>
      <c r="K1202" s="254"/>
      <c r="L1202" s="254"/>
      <c r="M1202" s="254"/>
      <c r="N1202" s="254"/>
      <c r="O1202" s="254"/>
      <c r="P1202" s="312"/>
      <c r="Q1202" s="313"/>
      <c r="R1202" s="312"/>
      <c r="S1202" s="313"/>
      <c r="T1202" s="314"/>
      <c r="U1202" s="314"/>
      <c r="V1202" s="312"/>
      <c r="W1202" s="254"/>
    </row>
    <row r="1203" spans="1:23" hidden="1">
      <c r="A1203" s="254"/>
      <c r="B1203" s="254"/>
      <c r="C1203" s="309"/>
      <c r="D1203" s="254"/>
      <c r="E1203" s="310"/>
      <c r="F1203" s="311"/>
      <c r="G1203" s="254"/>
      <c r="H1203" s="254"/>
      <c r="I1203" s="254"/>
      <c r="J1203" s="254"/>
      <c r="K1203" s="254"/>
      <c r="L1203" s="254"/>
      <c r="M1203" s="254"/>
      <c r="N1203" s="254"/>
      <c r="O1203" s="254"/>
      <c r="P1203" s="312"/>
      <c r="Q1203" s="313"/>
      <c r="R1203" s="312"/>
      <c r="S1203" s="313"/>
      <c r="T1203" s="314"/>
      <c r="U1203" s="314"/>
      <c r="V1203" s="312"/>
      <c r="W1203" s="254"/>
    </row>
    <row r="1204" spans="1:23" hidden="1">
      <c r="A1204" s="254"/>
      <c r="B1204" s="254"/>
      <c r="C1204" s="309"/>
      <c r="D1204" s="254"/>
      <c r="E1204" s="310"/>
      <c r="F1204" s="311"/>
      <c r="G1204" s="254"/>
      <c r="H1204" s="254"/>
      <c r="I1204" s="254"/>
      <c r="J1204" s="254"/>
      <c r="K1204" s="254"/>
      <c r="L1204" s="254"/>
      <c r="M1204" s="254"/>
      <c r="N1204" s="254"/>
      <c r="O1204" s="254"/>
      <c r="P1204" s="312"/>
      <c r="Q1204" s="313"/>
      <c r="R1204" s="312"/>
      <c r="S1204" s="313"/>
      <c r="T1204" s="314"/>
      <c r="U1204" s="314"/>
      <c r="V1204" s="312"/>
      <c r="W1204" s="254"/>
    </row>
    <row r="1205" spans="1:23" hidden="1">
      <c r="A1205" s="254"/>
      <c r="B1205" s="254"/>
      <c r="C1205" s="309"/>
      <c r="D1205" s="254"/>
      <c r="E1205" s="310"/>
      <c r="F1205" s="311"/>
      <c r="G1205" s="254"/>
      <c r="H1205" s="254"/>
      <c r="I1205" s="254"/>
      <c r="J1205" s="254"/>
      <c r="K1205" s="254"/>
      <c r="L1205" s="254"/>
      <c r="M1205" s="254"/>
      <c r="N1205" s="254"/>
      <c r="O1205" s="254"/>
      <c r="P1205" s="312"/>
      <c r="Q1205" s="313"/>
      <c r="R1205" s="312"/>
      <c r="S1205" s="313"/>
      <c r="T1205" s="314"/>
      <c r="U1205" s="314"/>
      <c r="V1205" s="312"/>
      <c r="W1205" s="254"/>
    </row>
    <row r="1206" spans="1:23" hidden="1">
      <c r="A1206" s="254"/>
      <c r="B1206" s="254"/>
      <c r="C1206" s="309"/>
      <c r="D1206" s="254"/>
      <c r="E1206" s="310"/>
      <c r="F1206" s="311"/>
      <c r="G1206" s="254"/>
      <c r="H1206" s="254"/>
      <c r="I1206" s="254"/>
      <c r="J1206" s="254"/>
      <c r="K1206" s="254"/>
      <c r="L1206" s="254"/>
      <c r="M1206" s="254"/>
      <c r="N1206" s="254"/>
      <c r="O1206" s="254"/>
      <c r="P1206" s="312"/>
      <c r="Q1206" s="313"/>
      <c r="R1206" s="312"/>
      <c r="S1206" s="313"/>
      <c r="T1206" s="314"/>
      <c r="U1206" s="314"/>
      <c r="V1206" s="312"/>
      <c r="W1206" s="254"/>
    </row>
    <row r="1207" spans="1:23" hidden="1">
      <c r="A1207" s="254"/>
      <c r="B1207" s="254"/>
      <c r="C1207" s="309"/>
      <c r="D1207" s="254"/>
      <c r="E1207" s="310"/>
      <c r="F1207" s="311"/>
      <c r="G1207" s="254"/>
      <c r="H1207" s="254"/>
      <c r="I1207" s="254"/>
      <c r="J1207" s="254"/>
      <c r="K1207" s="254"/>
      <c r="L1207" s="254"/>
      <c r="M1207" s="254"/>
      <c r="N1207" s="254"/>
      <c r="O1207" s="254"/>
      <c r="P1207" s="312"/>
      <c r="Q1207" s="313"/>
      <c r="R1207" s="312"/>
      <c r="S1207" s="313"/>
      <c r="T1207" s="314"/>
      <c r="U1207" s="314"/>
      <c r="V1207" s="312"/>
      <c r="W1207" s="254"/>
    </row>
    <row r="1208" spans="1:23" hidden="1">
      <c r="A1208" s="254"/>
      <c r="B1208" s="254"/>
      <c r="C1208" s="309"/>
      <c r="D1208" s="254"/>
      <c r="E1208" s="310"/>
      <c r="F1208" s="311"/>
      <c r="G1208" s="254"/>
      <c r="H1208" s="254"/>
      <c r="I1208" s="254"/>
      <c r="J1208" s="254"/>
      <c r="K1208" s="254"/>
      <c r="L1208" s="254"/>
      <c r="M1208" s="254"/>
      <c r="N1208" s="254"/>
      <c r="O1208" s="254"/>
      <c r="P1208" s="312"/>
      <c r="Q1208" s="313"/>
      <c r="R1208" s="312"/>
      <c r="S1208" s="313"/>
      <c r="T1208" s="314"/>
      <c r="U1208" s="314"/>
      <c r="V1208" s="312"/>
      <c r="W1208" s="254"/>
    </row>
    <row r="1209" spans="1:23" hidden="1">
      <c r="A1209" s="254"/>
      <c r="B1209" s="254"/>
      <c r="C1209" s="309"/>
      <c r="D1209" s="254"/>
      <c r="E1209" s="310"/>
      <c r="F1209" s="311"/>
      <c r="G1209" s="254"/>
      <c r="H1209" s="254"/>
      <c r="I1209" s="254"/>
      <c r="J1209" s="254"/>
      <c r="K1209" s="254"/>
      <c r="L1209" s="254"/>
      <c r="M1209" s="254"/>
      <c r="N1209" s="254"/>
      <c r="O1209" s="254"/>
      <c r="P1209" s="312"/>
      <c r="Q1209" s="313"/>
      <c r="R1209" s="312"/>
      <c r="S1209" s="313"/>
      <c r="T1209" s="314"/>
      <c r="U1209" s="314"/>
      <c r="V1209" s="312"/>
      <c r="W1209" s="254"/>
    </row>
    <row r="1210" spans="1:23" hidden="1">
      <c r="A1210" s="254"/>
      <c r="B1210" s="254"/>
      <c r="C1210" s="309"/>
      <c r="D1210" s="254"/>
      <c r="E1210" s="310"/>
      <c r="F1210" s="311"/>
      <c r="G1210" s="254"/>
      <c r="H1210" s="254"/>
      <c r="I1210" s="254"/>
      <c r="J1210" s="254"/>
      <c r="K1210" s="254"/>
      <c r="L1210" s="254"/>
      <c r="M1210" s="254"/>
      <c r="N1210" s="254"/>
      <c r="O1210" s="254"/>
      <c r="P1210" s="312"/>
      <c r="Q1210" s="313"/>
      <c r="R1210" s="312"/>
      <c r="S1210" s="313"/>
      <c r="T1210" s="314"/>
      <c r="U1210" s="314"/>
      <c r="V1210" s="312"/>
      <c r="W1210" s="254"/>
    </row>
    <row r="1211" spans="1:23" hidden="1">
      <c r="A1211" s="254"/>
      <c r="B1211" s="254"/>
      <c r="C1211" s="309"/>
      <c r="D1211" s="254"/>
      <c r="E1211" s="310"/>
      <c r="F1211" s="311"/>
      <c r="G1211" s="254"/>
      <c r="H1211" s="254"/>
      <c r="I1211" s="254"/>
      <c r="J1211" s="254"/>
      <c r="K1211" s="254"/>
      <c r="L1211" s="254"/>
      <c r="M1211" s="254"/>
      <c r="N1211" s="254"/>
      <c r="O1211" s="254"/>
      <c r="P1211" s="312"/>
      <c r="Q1211" s="313"/>
      <c r="R1211" s="312"/>
      <c r="S1211" s="313"/>
      <c r="T1211" s="314"/>
      <c r="U1211" s="314"/>
      <c r="V1211" s="312"/>
      <c r="W1211" s="254"/>
    </row>
    <row r="1212" spans="1:23" hidden="1">
      <c r="A1212" s="254"/>
      <c r="B1212" s="254"/>
      <c r="C1212" s="309"/>
      <c r="D1212" s="254"/>
      <c r="E1212" s="310"/>
      <c r="F1212" s="311"/>
      <c r="G1212" s="254"/>
      <c r="H1212" s="254"/>
      <c r="I1212" s="254"/>
      <c r="J1212" s="254"/>
      <c r="K1212" s="254"/>
      <c r="L1212" s="254"/>
      <c r="M1212" s="254"/>
      <c r="N1212" s="254"/>
      <c r="O1212" s="254"/>
      <c r="P1212" s="312"/>
      <c r="Q1212" s="313"/>
      <c r="R1212" s="312"/>
      <c r="S1212" s="313"/>
      <c r="T1212" s="314"/>
      <c r="U1212" s="314"/>
      <c r="V1212" s="312"/>
      <c r="W1212" s="254"/>
    </row>
    <row r="1213" spans="1:23" hidden="1">
      <c r="A1213" s="254"/>
      <c r="B1213" s="254"/>
      <c r="C1213" s="309"/>
      <c r="D1213" s="254"/>
      <c r="E1213" s="310"/>
      <c r="F1213" s="311"/>
      <c r="G1213" s="254"/>
      <c r="H1213" s="254"/>
      <c r="I1213" s="254"/>
      <c r="J1213" s="254"/>
      <c r="K1213" s="254"/>
      <c r="L1213" s="254"/>
      <c r="M1213" s="254"/>
      <c r="N1213" s="254"/>
      <c r="O1213" s="254"/>
      <c r="P1213" s="312"/>
      <c r="Q1213" s="313"/>
      <c r="R1213" s="312"/>
      <c r="S1213" s="313"/>
      <c r="T1213" s="314"/>
      <c r="U1213" s="314"/>
      <c r="V1213" s="312"/>
      <c r="W1213" s="254"/>
    </row>
    <row r="1214" spans="1:23" hidden="1">
      <c r="A1214" s="254"/>
      <c r="B1214" s="254"/>
      <c r="C1214" s="309"/>
      <c r="D1214" s="254"/>
      <c r="E1214" s="310"/>
      <c r="F1214" s="311"/>
      <c r="G1214" s="254"/>
      <c r="H1214" s="254"/>
      <c r="I1214" s="254"/>
      <c r="J1214" s="254"/>
      <c r="K1214" s="254"/>
      <c r="L1214" s="254"/>
      <c r="M1214" s="254"/>
      <c r="N1214" s="254"/>
      <c r="O1214" s="254"/>
      <c r="P1214" s="312"/>
      <c r="Q1214" s="313"/>
      <c r="R1214" s="312"/>
      <c r="S1214" s="313"/>
      <c r="T1214" s="314"/>
      <c r="U1214" s="314"/>
      <c r="V1214" s="312"/>
      <c r="W1214" s="254"/>
    </row>
    <row r="1215" spans="1:23" hidden="1">
      <c r="A1215" s="254"/>
      <c r="B1215" s="254"/>
      <c r="C1215" s="309"/>
      <c r="D1215" s="254"/>
      <c r="E1215" s="310"/>
      <c r="F1215" s="311"/>
      <c r="G1215" s="254"/>
      <c r="H1215" s="254"/>
      <c r="I1215" s="254"/>
      <c r="J1215" s="254"/>
      <c r="K1215" s="254"/>
      <c r="L1215" s="254"/>
      <c r="M1215" s="254"/>
      <c r="N1215" s="254"/>
      <c r="O1215" s="254"/>
      <c r="P1215" s="312"/>
      <c r="Q1215" s="313"/>
      <c r="R1215" s="312"/>
      <c r="S1215" s="313"/>
      <c r="T1215" s="314"/>
      <c r="U1215" s="314"/>
      <c r="V1215" s="312"/>
      <c r="W1215" s="254"/>
    </row>
    <row r="1216" spans="1:23" hidden="1">
      <c r="A1216" s="254"/>
      <c r="B1216" s="254"/>
      <c r="C1216" s="309"/>
      <c r="D1216" s="254"/>
      <c r="E1216" s="310"/>
      <c r="F1216" s="311"/>
      <c r="G1216" s="254"/>
      <c r="H1216" s="254"/>
      <c r="I1216" s="254"/>
      <c r="J1216" s="254"/>
      <c r="K1216" s="254"/>
      <c r="L1216" s="254"/>
      <c r="M1216" s="254"/>
      <c r="N1216" s="254"/>
      <c r="O1216" s="254"/>
      <c r="P1216" s="312"/>
      <c r="Q1216" s="313"/>
      <c r="R1216" s="312"/>
      <c r="S1216" s="313"/>
      <c r="T1216" s="314"/>
      <c r="U1216" s="314"/>
      <c r="V1216" s="312"/>
      <c r="W1216" s="254"/>
    </row>
    <row r="1217" spans="1:23" hidden="1">
      <c r="A1217" s="254"/>
      <c r="B1217" s="254"/>
      <c r="C1217" s="309"/>
      <c r="D1217" s="254"/>
      <c r="E1217" s="310"/>
      <c r="F1217" s="311"/>
      <c r="G1217" s="254"/>
      <c r="H1217" s="254"/>
      <c r="I1217" s="254"/>
      <c r="J1217" s="254"/>
      <c r="K1217" s="254"/>
      <c r="L1217" s="254"/>
      <c r="M1217" s="254"/>
      <c r="N1217" s="254"/>
      <c r="O1217" s="254"/>
      <c r="P1217" s="312"/>
      <c r="Q1217" s="313"/>
      <c r="R1217" s="312"/>
      <c r="S1217" s="313"/>
      <c r="T1217" s="314"/>
      <c r="U1217" s="314"/>
      <c r="V1217" s="312"/>
      <c r="W1217" s="254"/>
    </row>
    <row r="1218" spans="1:23" hidden="1">
      <c r="A1218" s="254"/>
      <c r="B1218" s="254"/>
      <c r="C1218" s="309"/>
      <c r="D1218" s="254"/>
      <c r="E1218" s="310"/>
      <c r="F1218" s="311"/>
      <c r="G1218" s="254"/>
      <c r="H1218" s="254"/>
      <c r="I1218" s="254"/>
      <c r="J1218" s="254"/>
      <c r="K1218" s="254"/>
      <c r="L1218" s="254"/>
      <c r="M1218" s="254"/>
      <c r="N1218" s="254"/>
      <c r="O1218" s="254"/>
      <c r="P1218" s="312"/>
      <c r="Q1218" s="313"/>
      <c r="R1218" s="312"/>
      <c r="S1218" s="313"/>
      <c r="T1218" s="314"/>
      <c r="U1218" s="314"/>
      <c r="V1218" s="312"/>
      <c r="W1218" s="254"/>
    </row>
    <row r="1219" spans="1:23" hidden="1">
      <c r="A1219" s="254"/>
      <c r="B1219" s="254"/>
      <c r="C1219" s="309"/>
      <c r="D1219" s="254"/>
      <c r="E1219" s="310"/>
      <c r="F1219" s="311"/>
      <c r="G1219" s="254"/>
      <c r="H1219" s="254"/>
      <c r="I1219" s="254"/>
      <c r="J1219" s="254"/>
      <c r="K1219" s="254"/>
      <c r="L1219" s="254"/>
      <c r="M1219" s="254"/>
      <c r="N1219" s="254"/>
      <c r="O1219" s="254"/>
      <c r="P1219" s="312"/>
      <c r="Q1219" s="313"/>
      <c r="R1219" s="312"/>
      <c r="S1219" s="313"/>
      <c r="T1219" s="314"/>
      <c r="U1219" s="314"/>
      <c r="V1219" s="312"/>
      <c r="W1219" s="254"/>
    </row>
    <row r="1220" spans="1:23" hidden="1">
      <c r="A1220" s="254"/>
      <c r="B1220" s="254"/>
      <c r="C1220" s="309"/>
      <c r="D1220" s="254"/>
      <c r="E1220" s="310"/>
      <c r="F1220" s="311"/>
      <c r="G1220" s="254"/>
      <c r="H1220" s="254"/>
      <c r="I1220" s="254"/>
      <c r="J1220" s="254"/>
      <c r="K1220" s="254"/>
      <c r="L1220" s="254"/>
      <c r="M1220" s="254"/>
      <c r="N1220" s="254"/>
      <c r="O1220" s="254"/>
      <c r="P1220" s="312"/>
      <c r="Q1220" s="313"/>
      <c r="R1220" s="312"/>
      <c r="S1220" s="313"/>
      <c r="T1220" s="314"/>
      <c r="U1220" s="314"/>
      <c r="V1220" s="312"/>
      <c r="W1220" s="254"/>
    </row>
    <row r="1221" spans="1:23" hidden="1">
      <c r="A1221" s="254"/>
      <c r="B1221" s="254"/>
      <c r="C1221" s="309"/>
      <c r="D1221" s="254"/>
      <c r="E1221" s="310"/>
      <c r="F1221" s="311"/>
      <c r="G1221" s="254"/>
      <c r="H1221" s="254"/>
      <c r="I1221" s="254"/>
      <c r="J1221" s="254"/>
      <c r="K1221" s="254"/>
      <c r="L1221" s="254"/>
      <c r="M1221" s="254"/>
      <c r="N1221" s="254"/>
      <c r="O1221" s="254"/>
      <c r="P1221" s="312"/>
      <c r="Q1221" s="313"/>
      <c r="R1221" s="312"/>
      <c r="S1221" s="313"/>
      <c r="T1221" s="314"/>
      <c r="U1221" s="314"/>
      <c r="V1221" s="312"/>
      <c r="W1221" s="254"/>
    </row>
    <row r="1222" spans="1:23" hidden="1">
      <c r="A1222" s="254"/>
      <c r="B1222" s="254"/>
      <c r="C1222" s="309"/>
      <c r="D1222" s="254"/>
      <c r="E1222" s="310"/>
      <c r="F1222" s="311"/>
      <c r="G1222" s="254"/>
      <c r="H1222" s="254"/>
      <c r="I1222" s="254"/>
      <c r="J1222" s="254"/>
      <c r="K1222" s="254"/>
      <c r="L1222" s="254"/>
      <c r="M1222" s="254"/>
      <c r="N1222" s="254"/>
      <c r="O1222" s="254"/>
      <c r="P1222" s="312"/>
      <c r="Q1222" s="313"/>
      <c r="R1222" s="312"/>
      <c r="S1222" s="313"/>
      <c r="T1222" s="314"/>
      <c r="U1222" s="314"/>
      <c r="V1222" s="312"/>
      <c r="W1222" s="254"/>
    </row>
    <row r="1223" spans="1:23" hidden="1">
      <c r="A1223" s="254"/>
      <c r="B1223" s="254"/>
      <c r="C1223" s="309"/>
      <c r="D1223" s="254"/>
      <c r="E1223" s="310"/>
      <c r="F1223" s="311"/>
      <c r="G1223" s="254"/>
      <c r="H1223" s="254"/>
      <c r="I1223" s="254"/>
      <c r="J1223" s="254"/>
      <c r="K1223" s="254"/>
      <c r="L1223" s="254"/>
      <c r="M1223" s="254"/>
      <c r="N1223" s="254"/>
      <c r="O1223" s="254"/>
      <c r="P1223" s="312"/>
      <c r="Q1223" s="313"/>
      <c r="R1223" s="312"/>
      <c r="S1223" s="313"/>
      <c r="T1223" s="314"/>
      <c r="U1223" s="314"/>
      <c r="V1223" s="312"/>
      <c r="W1223" s="254"/>
    </row>
    <row r="1224" spans="1:23" hidden="1">
      <c r="A1224" s="254"/>
      <c r="B1224" s="254"/>
      <c r="C1224" s="309"/>
      <c r="D1224" s="254"/>
      <c r="E1224" s="310"/>
      <c r="F1224" s="311"/>
      <c r="G1224" s="254"/>
      <c r="H1224" s="254"/>
      <c r="I1224" s="254"/>
      <c r="J1224" s="254"/>
      <c r="K1224" s="254"/>
      <c r="L1224" s="254"/>
      <c r="M1224" s="254"/>
      <c r="N1224" s="254"/>
      <c r="O1224" s="254"/>
      <c r="P1224" s="312"/>
      <c r="Q1224" s="313"/>
      <c r="R1224" s="312"/>
      <c r="S1224" s="313"/>
      <c r="T1224" s="314"/>
      <c r="U1224" s="314"/>
      <c r="V1224" s="312"/>
      <c r="W1224" s="254"/>
    </row>
    <row r="1225" spans="1:23" hidden="1">
      <c r="A1225" s="254"/>
      <c r="B1225" s="254"/>
      <c r="C1225" s="309"/>
      <c r="D1225" s="254"/>
      <c r="E1225" s="310"/>
      <c r="F1225" s="311"/>
      <c r="G1225" s="254"/>
      <c r="H1225" s="254"/>
      <c r="I1225" s="254"/>
      <c r="J1225" s="254"/>
      <c r="K1225" s="254"/>
      <c r="L1225" s="254"/>
      <c r="M1225" s="254"/>
      <c r="N1225" s="254"/>
      <c r="O1225" s="254"/>
      <c r="P1225" s="312"/>
      <c r="Q1225" s="313"/>
      <c r="R1225" s="312"/>
      <c r="S1225" s="313"/>
      <c r="T1225" s="314"/>
      <c r="U1225" s="314"/>
      <c r="V1225" s="312"/>
      <c r="W1225" s="254"/>
    </row>
    <row r="1226" spans="1:23" hidden="1">
      <c r="A1226" s="254"/>
      <c r="B1226" s="254"/>
      <c r="C1226" s="309"/>
      <c r="D1226" s="254"/>
      <c r="E1226" s="310"/>
      <c r="F1226" s="311"/>
      <c r="G1226" s="254"/>
      <c r="H1226" s="254"/>
      <c r="I1226" s="254"/>
      <c r="J1226" s="254"/>
      <c r="K1226" s="254"/>
      <c r="L1226" s="254"/>
      <c r="M1226" s="254"/>
      <c r="N1226" s="254"/>
      <c r="O1226" s="254"/>
      <c r="P1226" s="312"/>
      <c r="Q1226" s="313"/>
      <c r="R1226" s="312"/>
      <c r="S1226" s="313"/>
      <c r="T1226" s="314"/>
      <c r="U1226" s="314"/>
      <c r="V1226" s="312"/>
      <c r="W1226" s="254"/>
    </row>
    <row r="1227" spans="1:23" hidden="1">
      <c r="A1227" s="254"/>
      <c r="B1227" s="254"/>
      <c r="C1227" s="309"/>
      <c r="D1227" s="254"/>
      <c r="E1227" s="310"/>
      <c r="F1227" s="311"/>
      <c r="G1227" s="254"/>
      <c r="H1227" s="254"/>
      <c r="I1227" s="254"/>
      <c r="J1227" s="254"/>
      <c r="K1227" s="254"/>
      <c r="L1227" s="254"/>
      <c r="M1227" s="254"/>
      <c r="N1227" s="254"/>
      <c r="O1227" s="254"/>
      <c r="P1227" s="312"/>
      <c r="Q1227" s="313"/>
      <c r="R1227" s="312"/>
      <c r="S1227" s="313"/>
      <c r="T1227" s="314"/>
      <c r="U1227" s="314"/>
      <c r="V1227" s="312"/>
      <c r="W1227" s="254"/>
    </row>
    <row r="1228" spans="1:23" hidden="1">
      <c r="A1228" s="254"/>
      <c r="B1228" s="254"/>
      <c r="C1228" s="309"/>
      <c r="D1228" s="254"/>
      <c r="E1228" s="310"/>
      <c r="F1228" s="311"/>
      <c r="G1228" s="254"/>
      <c r="H1228" s="254"/>
      <c r="I1228" s="254"/>
      <c r="J1228" s="254"/>
      <c r="K1228" s="254"/>
      <c r="L1228" s="254"/>
      <c r="M1228" s="254"/>
      <c r="N1228" s="254"/>
      <c r="O1228" s="254"/>
      <c r="P1228" s="312"/>
      <c r="Q1228" s="313"/>
      <c r="R1228" s="312"/>
      <c r="S1228" s="313"/>
      <c r="T1228" s="314"/>
      <c r="U1228" s="314"/>
      <c r="V1228" s="312"/>
      <c r="W1228" s="254"/>
    </row>
    <row r="1229" spans="1:23" hidden="1">
      <c r="A1229" s="254"/>
      <c r="B1229" s="254"/>
      <c r="C1229" s="309"/>
      <c r="D1229" s="254"/>
      <c r="E1229" s="310"/>
      <c r="F1229" s="311"/>
      <c r="G1229" s="254"/>
      <c r="H1229" s="254"/>
      <c r="I1229" s="254"/>
      <c r="J1229" s="254"/>
      <c r="K1229" s="254"/>
      <c r="L1229" s="254"/>
      <c r="M1229" s="254"/>
      <c r="N1229" s="254"/>
      <c r="O1229" s="254"/>
      <c r="P1229" s="312"/>
      <c r="Q1229" s="313"/>
      <c r="R1229" s="312"/>
      <c r="S1229" s="313"/>
      <c r="T1229" s="314"/>
      <c r="U1229" s="314"/>
      <c r="V1229" s="312"/>
      <c r="W1229" s="254"/>
    </row>
    <row r="1230" spans="1:23" hidden="1">
      <c r="A1230" s="254"/>
      <c r="B1230" s="254"/>
      <c r="C1230" s="309"/>
      <c r="D1230" s="254"/>
      <c r="E1230" s="310"/>
      <c r="F1230" s="311"/>
      <c r="G1230" s="254"/>
      <c r="H1230" s="254"/>
      <c r="I1230" s="254"/>
      <c r="J1230" s="254"/>
      <c r="K1230" s="254"/>
      <c r="L1230" s="254"/>
      <c r="M1230" s="254"/>
      <c r="N1230" s="254"/>
      <c r="O1230" s="254"/>
      <c r="P1230" s="312"/>
      <c r="Q1230" s="313"/>
      <c r="R1230" s="312"/>
      <c r="S1230" s="313"/>
      <c r="T1230" s="314"/>
      <c r="U1230" s="314"/>
      <c r="V1230" s="312"/>
      <c r="W1230" s="254"/>
    </row>
    <row r="1231" spans="1:23" hidden="1">
      <c r="A1231" s="254"/>
      <c r="B1231" s="254"/>
      <c r="C1231" s="309"/>
      <c r="D1231" s="254"/>
      <c r="E1231" s="310"/>
      <c r="F1231" s="311"/>
      <c r="G1231" s="254"/>
      <c r="H1231" s="254"/>
      <c r="I1231" s="254"/>
      <c r="J1231" s="254"/>
      <c r="K1231" s="254"/>
      <c r="L1231" s="254"/>
      <c r="M1231" s="254"/>
      <c r="N1231" s="254"/>
      <c r="O1231" s="254"/>
      <c r="P1231" s="312"/>
      <c r="Q1231" s="313"/>
      <c r="R1231" s="312"/>
      <c r="S1231" s="313"/>
      <c r="T1231" s="314"/>
      <c r="U1231" s="314"/>
      <c r="V1231" s="312"/>
      <c r="W1231" s="254"/>
    </row>
    <row r="1232" spans="1:23" hidden="1">
      <c r="A1232" s="254"/>
      <c r="B1232" s="254"/>
      <c r="C1232" s="309"/>
      <c r="D1232" s="254"/>
      <c r="E1232" s="310"/>
      <c r="F1232" s="311"/>
      <c r="G1232" s="254"/>
      <c r="H1232" s="254"/>
      <c r="I1232" s="254"/>
      <c r="J1232" s="254"/>
      <c r="K1232" s="254"/>
      <c r="L1232" s="254"/>
      <c r="M1232" s="254"/>
      <c r="N1232" s="254"/>
      <c r="O1232" s="254"/>
      <c r="P1232" s="312"/>
      <c r="Q1232" s="313"/>
      <c r="R1232" s="312"/>
      <c r="S1232" s="313"/>
      <c r="T1232" s="314"/>
      <c r="U1232" s="314"/>
      <c r="V1232" s="312"/>
      <c r="W1232" s="254"/>
    </row>
    <row r="1233" spans="1:23" hidden="1">
      <c r="A1233" s="254"/>
      <c r="B1233" s="254"/>
      <c r="C1233" s="309"/>
      <c r="D1233" s="254"/>
      <c r="E1233" s="310"/>
      <c r="F1233" s="311"/>
      <c r="G1233" s="254"/>
      <c r="H1233" s="254"/>
      <c r="I1233" s="254"/>
      <c r="J1233" s="254"/>
      <c r="K1233" s="254"/>
      <c r="L1233" s="254"/>
      <c r="M1233" s="254"/>
      <c r="N1233" s="254"/>
      <c r="O1233" s="254"/>
      <c r="P1233" s="312"/>
      <c r="Q1233" s="313"/>
      <c r="R1233" s="312"/>
      <c r="S1233" s="313"/>
      <c r="T1233" s="314"/>
      <c r="U1233" s="314"/>
      <c r="V1233" s="312"/>
      <c r="W1233" s="254"/>
    </row>
    <row r="1234" spans="1:23" hidden="1">
      <c r="A1234" s="254"/>
      <c r="B1234" s="254"/>
      <c r="C1234" s="309"/>
      <c r="D1234" s="254"/>
      <c r="E1234" s="310"/>
      <c r="F1234" s="311"/>
      <c r="G1234" s="254"/>
      <c r="H1234" s="254"/>
      <c r="I1234" s="254"/>
      <c r="J1234" s="254"/>
      <c r="K1234" s="254"/>
      <c r="L1234" s="254"/>
      <c r="M1234" s="254"/>
      <c r="N1234" s="254"/>
      <c r="O1234" s="254"/>
      <c r="P1234" s="312"/>
      <c r="Q1234" s="313"/>
      <c r="R1234" s="312"/>
      <c r="S1234" s="313"/>
      <c r="T1234" s="314"/>
      <c r="U1234" s="314"/>
      <c r="V1234" s="312"/>
      <c r="W1234" s="254"/>
    </row>
    <row r="1235" spans="1:23" hidden="1">
      <c r="A1235" s="254"/>
      <c r="B1235" s="254"/>
      <c r="C1235" s="309"/>
      <c r="D1235" s="254"/>
      <c r="E1235" s="310"/>
      <c r="F1235" s="311"/>
      <c r="G1235" s="254"/>
      <c r="H1235" s="254"/>
      <c r="I1235" s="254"/>
      <c r="J1235" s="254"/>
      <c r="K1235" s="254"/>
      <c r="L1235" s="254"/>
      <c r="M1235" s="254"/>
      <c r="N1235" s="254"/>
      <c r="O1235" s="254"/>
      <c r="P1235" s="312"/>
      <c r="Q1235" s="313"/>
      <c r="R1235" s="312"/>
      <c r="S1235" s="313"/>
      <c r="T1235" s="314"/>
      <c r="U1235" s="314"/>
      <c r="V1235" s="312"/>
      <c r="W1235" s="254"/>
    </row>
    <row r="1236" spans="1:23" hidden="1">
      <c r="A1236" s="254"/>
      <c r="B1236" s="254"/>
      <c r="C1236" s="309"/>
      <c r="D1236" s="254"/>
      <c r="E1236" s="310"/>
      <c r="F1236" s="311"/>
      <c r="G1236" s="254"/>
      <c r="H1236" s="254"/>
      <c r="I1236" s="254"/>
      <c r="J1236" s="254"/>
      <c r="K1236" s="254"/>
      <c r="L1236" s="254"/>
      <c r="M1236" s="254"/>
      <c r="N1236" s="254"/>
      <c r="O1236" s="254"/>
      <c r="P1236" s="312"/>
      <c r="Q1236" s="313"/>
      <c r="R1236" s="312"/>
      <c r="S1236" s="313"/>
      <c r="T1236" s="314"/>
      <c r="U1236" s="314"/>
      <c r="V1236" s="312"/>
      <c r="W1236" s="254"/>
    </row>
    <row r="1237" spans="1:23" hidden="1">
      <c r="A1237" s="254"/>
      <c r="B1237" s="254"/>
      <c r="C1237" s="309"/>
      <c r="D1237" s="254"/>
      <c r="E1237" s="310"/>
      <c r="F1237" s="311"/>
      <c r="G1237" s="254"/>
      <c r="H1237" s="254"/>
      <c r="I1237" s="254"/>
      <c r="J1237" s="254"/>
      <c r="K1237" s="254"/>
      <c r="L1237" s="254"/>
      <c r="M1237" s="254"/>
      <c r="N1237" s="254"/>
      <c r="O1237" s="254"/>
      <c r="P1237" s="312"/>
      <c r="Q1237" s="313"/>
      <c r="R1237" s="312"/>
      <c r="S1237" s="313"/>
      <c r="T1237" s="314"/>
      <c r="U1237" s="314"/>
      <c r="V1237" s="312"/>
      <c r="W1237" s="254"/>
    </row>
    <row r="1238" spans="1:23" hidden="1">
      <c r="A1238" s="254"/>
      <c r="B1238" s="254"/>
      <c r="C1238" s="309"/>
      <c r="D1238" s="254"/>
      <c r="E1238" s="310"/>
      <c r="F1238" s="311"/>
      <c r="G1238" s="254"/>
      <c r="H1238" s="254"/>
      <c r="I1238" s="254"/>
      <c r="J1238" s="254"/>
      <c r="K1238" s="254"/>
      <c r="L1238" s="254"/>
      <c r="M1238" s="254"/>
      <c r="N1238" s="254"/>
      <c r="O1238" s="254"/>
      <c r="P1238" s="312"/>
      <c r="Q1238" s="313"/>
      <c r="R1238" s="312"/>
      <c r="S1238" s="313"/>
      <c r="T1238" s="314"/>
      <c r="U1238" s="314"/>
      <c r="V1238" s="312"/>
      <c r="W1238" s="254"/>
    </row>
    <row r="1239" spans="1:23" hidden="1">
      <c r="A1239" s="254"/>
      <c r="B1239" s="254"/>
      <c r="C1239" s="309"/>
      <c r="D1239" s="254"/>
      <c r="E1239" s="310"/>
      <c r="F1239" s="311"/>
      <c r="G1239" s="254"/>
      <c r="H1239" s="254"/>
      <c r="I1239" s="254"/>
      <c r="J1239" s="254"/>
      <c r="K1239" s="254"/>
      <c r="L1239" s="254"/>
      <c r="M1239" s="254"/>
      <c r="N1239" s="254"/>
      <c r="O1239" s="254"/>
      <c r="P1239" s="312"/>
      <c r="Q1239" s="313"/>
      <c r="R1239" s="312"/>
      <c r="S1239" s="313"/>
      <c r="T1239" s="314"/>
      <c r="U1239" s="314"/>
      <c r="V1239" s="312"/>
      <c r="W1239" s="254"/>
    </row>
    <row r="1240" spans="1:23" hidden="1">
      <c r="A1240" s="254"/>
      <c r="B1240" s="254"/>
      <c r="C1240" s="309"/>
      <c r="D1240" s="254"/>
      <c r="E1240" s="310"/>
      <c r="F1240" s="311"/>
      <c r="G1240" s="254"/>
      <c r="H1240" s="254"/>
      <c r="I1240" s="254"/>
      <c r="J1240" s="254"/>
      <c r="K1240" s="254"/>
      <c r="L1240" s="254"/>
      <c r="M1240" s="254"/>
      <c r="N1240" s="254"/>
      <c r="O1240" s="254"/>
      <c r="P1240" s="312"/>
      <c r="Q1240" s="313"/>
      <c r="R1240" s="312"/>
      <c r="S1240" s="313"/>
      <c r="T1240" s="314"/>
      <c r="U1240" s="314"/>
      <c r="V1240" s="312"/>
      <c r="W1240" s="254"/>
    </row>
    <row r="1241" spans="1:23" hidden="1">
      <c r="A1241" s="254"/>
      <c r="B1241" s="254"/>
      <c r="C1241" s="309"/>
      <c r="D1241" s="254"/>
      <c r="E1241" s="310"/>
      <c r="F1241" s="311"/>
      <c r="G1241" s="254"/>
      <c r="H1241" s="254"/>
      <c r="I1241" s="254"/>
      <c r="J1241" s="254"/>
      <c r="K1241" s="254"/>
      <c r="L1241" s="254"/>
      <c r="M1241" s="254"/>
      <c r="N1241" s="254"/>
      <c r="O1241" s="254"/>
      <c r="P1241" s="312"/>
      <c r="Q1241" s="313"/>
      <c r="R1241" s="312"/>
      <c r="S1241" s="313"/>
      <c r="T1241" s="314"/>
      <c r="U1241" s="314"/>
      <c r="V1241" s="312"/>
      <c r="W1241" s="254"/>
    </row>
    <row r="1242" spans="1:23" hidden="1">
      <c r="A1242" s="254"/>
      <c r="B1242" s="254"/>
      <c r="C1242" s="309"/>
      <c r="D1242" s="254"/>
      <c r="E1242" s="310"/>
      <c r="F1242" s="311"/>
      <c r="G1242" s="254"/>
      <c r="H1242" s="254"/>
      <c r="I1242" s="254"/>
      <c r="J1242" s="254"/>
      <c r="K1242" s="254"/>
      <c r="L1242" s="254"/>
      <c r="M1242" s="254"/>
      <c r="N1242" s="254"/>
      <c r="O1242" s="254"/>
      <c r="P1242" s="312"/>
      <c r="Q1242" s="313"/>
      <c r="R1242" s="312"/>
      <c r="S1242" s="313"/>
      <c r="T1242" s="314"/>
      <c r="U1242" s="314"/>
      <c r="V1242" s="312"/>
      <c r="W1242" s="254"/>
    </row>
    <row r="1243" spans="1:23" hidden="1">
      <c r="A1243" s="254"/>
      <c r="B1243" s="254"/>
      <c r="C1243" s="309"/>
      <c r="D1243" s="254"/>
      <c r="E1243" s="310"/>
      <c r="F1243" s="311"/>
      <c r="G1243" s="254"/>
      <c r="H1243" s="254"/>
      <c r="I1243" s="254"/>
      <c r="J1243" s="254"/>
      <c r="K1243" s="254"/>
      <c r="L1243" s="254"/>
      <c r="M1243" s="254"/>
      <c r="N1243" s="254"/>
      <c r="O1243" s="254"/>
      <c r="P1243" s="312"/>
      <c r="Q1243" s="313"/>
      <c r="R1243" s="312"/>
      <c r="S1243" s="313"/>
      <c r="T1243" s="314"/>
      <c r="U1243" s="314"/>
      <c r="V1243" s="312"/>
      <c r="W1243" s="254"/>
    </row>
    <row r="1244" spans="1:23" hidden="1">
      <c r="A1244" s="254"/>
      <c r="B1244" s="254"/>
      <c r="C1244" s="309"/>
      <c r="D1244" s="254"/>
      <c r="E1244" s="310"/>
      <c r="F1244" s="311"/>
      <c r="G1244" s="254"/>
      <c r="H1244" s="254"/>
      <c r="I1244" s="254"/>
      <c r="J1244" s="254"/>
      <c r="K1244" s="254"/>
      <c r="L1244" s="254"/>
      <c r="M1244" s="254"/>
      <c r="N1244" s="254"/>
      <c r="O1244" s="254"/>
      <c r="P1244" s="312"/>
      <c r="Q1244" s="313"/>
      <c r="R1244" s="312"/>
      <c r="S1244" s="313"/>
      <c r="T1244" s="314"/>
      <c r="U1244" s="314"/>
      <c r="V1244" s="312"/>
      <c r="W1244" s="254"/>
    </row>
    <row r="1245" spans="1:23" hidden="1">
      <c r="A1245" s="254"/>
      <c r="B1245" s="254"/>
      <c r="C1245" s="309"/>
      <c r="D1245" s="254"/>
      <c r="E1245" s="310"/>
      <c r="F1245" s="311"/>
      <c r="G1245" s="254"/>
      <c r="H1245" s="254"/>
      <c r="I1245" s="254"/>
      <c r="J1245" s="254"/>
      <c r="K1245" s="254"/>
      <c r="L1245" s="254"/>
      <c r="M1245" s="254"/>
      <c r="N1245" s="254"/>
      <c r="O1245" s="254"/>
      <c r="P1245" s="312"/>
      <c r="Q1245" s="313"/>
      <c r="R1245" s="312"/>
      <c r="S1245" s="313"/>
      <c r="T1245" s="314"/>
      <c r="U1245" s="314"/>
      <c r="V1245" s="312"/>
      <c r="W1245" s="254"/>
    </row>
    <row r="1246" spans="1:23" hidden="1">
      <c r="A1246" s="254"/>
      <c r="B1246" s="254"/>
      <c r="C1246" s="309"/>
      <c r="D1246" s="254"/>
      <c r="E1246" s="310"/>
      <c r="F1246" s="311"/>
      <c r="G1246" s="254"/>
      <c r="H1246" s="254"/>
      <c r="I1246" s="254"/>
      <c r="J1246" s="254"/>
      <c r="K1246" s="254"/>
      <c r="L1246" s="254"/>
      <c r="M1246" s="254"/>
      <c r="N1246" s="254"/>
      <c r="O1246" s="254"/>
      <c r="P1246" s="312"/>
      <c r="Q1246" s="313"/>
      <c r="R1246" s="312"/>
      <c r="S1246" s="313"/>
      <c r="T1246" s="314"/>
      <c r="U1246" s="314"/>
      <c r="V1246" s="312"/>
      <c r="W1246" s="254"/>
    </row>
    <row r="1247" spans="1:23" hidden="1">
      <c r="A1247" s="254"/>
      <c r="B1247" s="254"/>
      <c r="C1247" s="309"/>
      <c r="D1247" s="254"/>
      <c r="E1247" s="310"/>
      <c r="F1247" s="311"/>
      <c r="G1247" s="254"/>
      <c r="H1247" s="254"/>
      <c r="I1247" s="254"/>
      <c r="J1247" s="254"/>
      <c r="K1247" s="254"/>
      <c r="L1247" s="254"/>
      <c r="M1247" s="254"/>
      <c r="N1247" s="254"/>
      <c r="O1247" s="254"/>
      <c r="P1247" s="312"/>
      <c r="Q1247" s="313"/>
      <c r="R1247" s="312"/>
      <c r="S1247" s="313"/>
      <c r="T1247" s="314"/>
      <c r="U1247" s="314"/>
      <c r="V1247" s="312"/>
      <c r="W1247" s="254"/>
    </row>
    <row r="1248" spans="1:23" hidden="1">
      <c r="A1248" s="254"/>
      <c r="B1248" s="254"/>
      <c r="C1248" s="309"/>
      <c r="D1248" s="254"/>
      <c r="E1248" s="310"/>
      <c r="F1248" s="311"/>
      <c r="G1248" s="254"/>
      <c r="H1248" s="254"/>
      <c r="I1248" s="254"/>
      <c r="J1248" s="254"/>
      <c r="K1248" s="254"/>
      <c r="L1248" s="254"/>
      <c r="M1248" s="254"/>
      <c r="N1248" s="254"/>
      <c r="O1248" s="254"/>
      <c r="P1248" s="312"/>
      <c r="Q1248" s="313"/>
      <c r="R1248" s="312"/>
      <c r="S1248" s="313"/>
      <c r="T1248" s="314"/>
      <c r="U1248" s="314"/>
      <c r="V1248" s="312"/>
      <c r="W1248" s="254"/>
    </row>
    <row r="1249" spans="1:23" hidden="1">
      <c r="A1249" s="254"/>
      <c r="B1249" s="254"/>
      <c r="C1249" s="309"/>
      <c r="D1249" s="254"/>
      <c r="E1249" s="310"/>
      <c r="F1249" s="311"/>
      <c r="G1249" s="254"/>
      <c r="H1249" s="254"/>
      <c r="I1249" s="254"/>
      <c r="J1249" s="254"/>
      <c r="K1249" s="254"/>
      <c r="L1249" s="254"/>
      <c r="M1249" s="254"/>
      <c r="N1249" s="254"/>
      <c r="O1249" s="254"/>
      <c r="P1249" s="312"/>
      <c r="Q1249" s="313"/>
      <c r="R1249" s="312"/>
      <c r="S1249" s="313"/>
      <c r="T1249" s="314"/>
      <c r="U1249" s="314"/>
      <c r="V1249" s="312"/>
      <c r="W1249" s="254"/>
    </row>
    <row r="1250" spans="1:23" hidden="1">
      <c r="A1250" s="254"/>
      <c r="B1250" s="254"/>
      <c r="C1250" s="309"/>
      <c r="D1250" s="254"/>
      <c r="E1250" s="310"/>
      <c r="F1250" s="311"/>
      <c r="G1250" s="254"/>
      <c r="H1250" s="254"/>
      <c r="I1250" s="254"/>
      <c r="J1250" s="254"/>
      <c r="K1250" s="254"/>
      <c r="L1250" s="254"/>
      <c r="M1250" s="254"/>
      <c r="N1250" s="254"/>
      <c r="O1250" s="254"/>
      <c r="P1250" s="312"/>
      <c r="Q1250" s="313"/>
      <c r="R1250" s="312"/>
      <c r="S1250" s="313"/>
      <c r="T1250" s="314"/>
      <c r="U1250" s="314"/>
      <c r="V1250" s="312"/>
      <c r="W1250" s="254"/>
    </row>
    <row r="1251" spans="1:23" hidden="1">
      <c r="A1251" s="254"/>
      <c r="B1251" s="254"/>
      <c r="C1251" s="309"/>
      <c r="D1251" s="254"/>
      <c r="E1251" s="310"/>
      <c r="F1251" s="311"/>
      <c r="G1251" s="254"/>
      <c r="H1251" s="254"/>
      <c r="I1251" s="254"/>
      <c r="J1251" s="254"/>
      <c r="K1251" s="254"/>
      <c r="L1251" s="254"/>
      <c r="M1251" s="254"/>
      <c r="N1251" s="254"/>
      <c r="O1251" s="254"/>
      <c r="P1251" s="312"/>
      <c r="Q1251" s="313"/>
      <c r="R1251" s="312"/>
      <c r="S1251" s="313"/>
      <c r="T1251" s="314"/>
      <c r="U1251" s="314"/>
      <c r="V1251" s="312"/>
      <c r="W1251" s="254"/>
    </row>
    <row r="1252" spans="1:23" hidden="1">
      <c r="A1252" s="254"/>
      <c r="B1252" s="254"/>
      <c r="C1252" s="309"/>
      <c r="D1252" s="254"/>
      <c r="E1252" s="310"/>
      <c r="F1252" s="311"/>
      <c r="G1252" s="254"/>
      <c r="H1252" s="254"/>
      <c r="I1252" s="254"/>
      <c r="J1252" s="254"/>
      <c r="K1252" s="254"/>
      <c r="L1252" s="254"/>
      <c r="M1252" s="254"/>
      <c r="N1252" s="254"/>
      <c r="O1252" s="254"/>
      <c r="P1252" s="312"/>
      <c r="Q1252" s="313"/>
      <c r="R1252" s="312"/>
      <c r="S1252" s="313"/>
      <c r="T1252" s="314"/>
      <c r="U1252" s="314"/>
      <c r="V1252" s="312"/>
      <c r="W1252" s="254"/>
    </row>
    <row r="1253" spans="1:23" hidden="1">
      <c r="A1253" s="254"/>
      <c r="B1253" s="254"/>
      <c r="C1253" s="309"/>
      <c r="D1253" s="254"/>
      <c r="E1253" s="310"/>
      <c r="F1253" s="311"/>
      <c r="G1253" s="254"/>
      <c r="H1253" s="254"/>
      <c r="I1253" s="254"/>
      <c r="J1253" s="254"/>
      <c r="K1253" s="254"/>
      <c r="L1253" s="254"/>
      <c r="M1253" s="254"/>
      <c r="N1253" s="254"/>
      <c r="O1253" s="254"/>
      <c r="P1253" s="312"/>
      <c r="Q1253" s="313"/>
      <c r="R1253" s="312"/>
      <c r="S1253" s="313"/>
      <c r="T1253" s="314"/>
      <c r="U1253" s="314"/>
      <c r="V1253" s="312"/>
      <c r="W1253" s="254"/>
    </row>
    <row r="1254" spans="1:23" hidden="1">
      <c r="A1254" s="254"/>
      <c r="B1254" s="254"/>
      <c r="C1254" s="309"/>
      <c r="D1254" s="254"/>
      <c r="E1254" s="310"/>
      <c r="F1254" s="311"/>
      <c r="G1254" s="254"/>
      <c r="H1254" s="254"/>
      <c r="I1254" s="254"/>
      <c r="J1254" s="254"/>
      <c r="K1254" s="254"/>
      <c r="L1254" s="254"/>
      <c r="M1254" s="254"/>
      <c r="N1254" s="254"/>
      <c r="O1254" s="254"/>
      <c r="P1254" s="312"/>
      <c r="Q1254" s="313"/>
      <c r="R1254" s="312"/>
      <c r="S1254" s="313"/>
      <c r="T1254" s="314"/>
      <c r="U1254" s="314"/>
      <c r="V1254" s="312"/>
      <c r="W1254" s="254"/>
    </row>
    <row r="1255" spans="1:23" hidden="1">
      <c r="A1255" s="254"/>
      <c r="B1255" s="254"/>
      <c r="C1255" s="309"/>
      <c r="D1255" s="254"/>
      <c r="E1255" s="310"/>
      <c r="F1255" s="311"/>
      <c r="G1255" s="254"/>
      <c r="H1255" s="254"/>
      <c r="I1255" s="254"/>
      <c r="J1255" s="254"/>
      <c r="K1255" s="254"/>
      <c r="L1255" s="254"/>
      <c r="M1255" s="254"/>
      <c r="N1255" s="254"/>
      <c r="O1255" s="254"/>
      <c r="P1255" s="312"/>
      <c r="Q1255" s="313"/>
      <c r="R1255" s="312"/>
      <c r="S1255" s="313"/>
      <c r="T1255" s="314"/>
      <c r="U1255" s="314"/>
      <c r="V1255" s="312"/>
      <c r="W1255" s="254"/>
    </row>
    <row r="1256" spans="1:23" hidden="1">
      <c r="A1256" s="254"/>
      <c r="B1256" s="254"/>
      <c r="C1256" s="309"/>
      <c r="D1256" s="254"/>
      <c r="E1256" s="310"/>
      <c r="F1256" s="311"/>
      <c r="G1256" s="254"/>
      <c r="H1256" s="254"/>
      <c r="I1256" s="254"/>
      <c r="J1256" s="254"/>
      <c r="K1256" s="254"/>
      <c r="L1256" s="254"/>
      <c r="M1256" s="254"/>
      <c r="N1256" s="254"/>
      <c r="O1256" s="254"/>
      <c r="P1256" s="312"/>
      <c r="Q1256" s="313"/>
      <c r="R1256" s="312"/>
      <c r="S1256" s="313"/>
      <c r="T1256" s="314"/>
      <c r="U1256" s="314"/>
      <c r="V1256" s="312"/>
      <c r="W1256" s="254"/>
    </row>
    <row r="1257" spans="1:23" hidden="1">
      <c r="A1257" s="254"/>
      <c r="B1257" s="254"/>
      <c r="C1257" s="309"/>
      <c r="D1257" s="254"/>
      <c r="E1257" s="310"/>
      <c r="F1257" s="311"/>
      <c r="G1257" s="254"/>
      <c r="H1257" s="254"/>
      <c r="I1257" s="254"/>
      <c r="J1257" s="254"/>
      <c r="K1257" s="254"/>
      <c r="L1257" s="254"/>
      <c r="M1257" s="254"/>
      <c r="N1257" s="254"/>
      <c r="O1257" s="254"/>
      <c r="P1257" s="312"/>
      <c r="Q1257" s="313"/>
      <c r="R1257" s="312"/>
      <c r="S1257" s="313"/>
      <c r="T1257" s="314"/>
      <c r="U1257" s="314"/>
      <c r="V1257" s="312"/>
      <c r="W1257" s="254"/>
    </row>
    <row r="1258" spans="1:23" hidden="1">
      <c r="A1258" s="254"/>
      <c r="B1258" s="254"/>
      <c r="C1258" s="309"/>
      <c r="D1258" s="254"/>
      <c r="E1258" s="310"/>
      <c r="F1258" s="311"/>
      <c r="G1258" s="254"/>
      <c r="H1258" s="254"/>
      <c r="I1258" s="254"/>
      <c r="J1258" s="254"/>
      <c r="K1258" s="254"/>
      <c r="L1258" s="254"/>
      <c r="M1258" s="254"/>
      <c r="N1258" s="254"/>
      <c r="O1258" s="254"/>
      <c r="P1258" s="312"/>
      <c r="Q1258" s="313"/>
      <c r="R1258" s="312"/>
      <c r="S1258" s="313"/>
      <c r="T1258" s="314"/>
      <c r="U1258" s="314"/>
      <c r="V1258" s="312"/>
      <c r="W1258" s="254"/>
    </row>
    <row r="1259" spans="1:23" hidden="1">
      <c r="A1259" s="254"/>
      <c r="B1259" s="254"/>
      <c r="C1259" s="309"/>
      <c r="D1259" s="254"/>
      <c r="E1259" s="310"/>
      <c r="F1259" s="311"/>
      <c r="G1259" s="254"/>
      <c r="H1259" s="254"/>
      <c r="I1259" s="254"/>
      <c r="J1259" s="254"/>
      <c r="K1259" s="254"/>
      <c r="L1259" s="254"/>
      <c r="M1259" s="254"/>
      <c r="N1259" s="254"/>
      <c r="O1259" s="254"/>
      <c r="P1259" s="312"/>
      <c r="Q1259" s="313"/>
      <c r="R1259" s="312"/>
      <c r="S1259" s="313"/>
      <c r="T1259" s="314"/>
      <c r="U1259" s="314"/>
      <c r="V1259" s="312"/>
      <c r="W1259" s="254"/>
    </row>
    <row r="1260" spans="1:23" hidden="1">
      <c r="A1260" s="254"/>
      <c r="B1260" s="254"/>
      <c r="C1260" s="309"/>
      <c r="D1260" s="254"/>
      <c r="E1260" s="310"/>
      <c r="F1260" s="311"/>
      <c r="G1260" s="254"/>
      <c r="H1260" s="254"/>
      <c r="I1260" s="254"/>
      <c r="J1260" s="254"/>
      <c r="K1260" s="254"/>
      <c r="L1260" s="254"/>
      <c r="M1260" s="254"/>
      <c r="N1260" s="254"/>
      <c r="O1260" s="254"/>
      <c r="P1260" s="312"/>
      <c r="Q1260" s="313"/>
      <c r="R1260" s="312"/>
      <c r="S1260" s="313"/>
      <c r="T1260" s="314"/>
      <c r="U1260" s="314"/>
      <c r="V1260" s="312"/>
      <c r="W1260" s="254"/>
    </row>
    <row r="1261" spans="1:23" hidden="1">
      <c r="A1261" s="254"/>
      <c r="B1261" s="254"/>
      <c r="C1261" s="309"/>
      <c r="D1261" s="254"/>
      <c r="E1261" s="310"/>
      <c r="F1261" s="311"/>
      <c r="G1261" s="254"/>
      <c r="H1261" s="254"/>
      <c r="I1261" s="254"/>
      <c r="J1261" s="254"/>
      <c r="K1261" s="254"/>
      <c r="L1261" s="254"/>
      <c r="M1261" s="254"/>
      <c r="N1261" s="254"/>
      <c r="O1261" s="254"/>
      <c r="P1261" s="312"/>
      <c r="Q1261" s="313"/>
      <c r="R1261" s="312"/>
      <c r="S1261" s="313"/>
      <c r="T1261" s="314"/>
      <c r="U1261" s="314"/>
      <c r="V1261" s="312"/>
      <c r="W1261" s="254"/>
    </row>
    <row r="1262" spans="1:23" hidden="1">
      <c r="A1262" s="254"/>
      <c r="B1262" s="254"/>
      <c r="C1262" s="309"/>
      <c r="D1262" s="254"/>
      <c r="E1262" s="310"/>
      <c r="F1262" s="311"/>
      <c r="G1262" s="254"/>
      <c r="H1262" s="254"/>
      <c r="I1262" s="254"/>
      <c r="J1262" s="254"/>
      <c r="K1262" s="254"/>
      <c r="L1262" s="254"/>
      <c r="M1262" s="254"/>
      <c r="N1262" s="254"/>
      <c r="O1262" s="254"/>
      <c r="P1262" s="312"/>
      <c r="Q1262" s="313"/>
      <c r="R1262" s="312"/>
      <c r="S1262" s="313"/>
      <c r="T1262" s="314"/>
      <c r="U1262" s="314"/>
      <c r="V1262" s="312"/>
      <c r="W1262" s="254"/>
    </row>
    <row r="1263" spans="1:23" hidden="1">
      <c r="A1263" s="254"/>
      <c r="B1263" s="254"/>
      <c r="C1263" s="309"/>
      <c r="D1263" s="254"/>
      <c r="E1263" s="310"/>
      <c r="F1263" s="311"/>
      <c r="G1263" s="254"/>
      <c r="H1263" s="254"/>
      <c r="I1263" s="254"/>
      <c r="J1263" s="254"/>
      <c r="K1263" s="254"/>
      <c r="L1263" s="254"/>
      <c r="M1263" s="254"/>
      <c r="N1263" s="254"/>
      <c r="O1263" s="254"/>
      <c r="P1263" s="312"/>
      <c r="Q1263" s="313"/>
      <c r="R1263" s="312"/>
      <c r="S1263" s="313"/>
      <c r="T1263" s="314"/>
      <c r="U1263" s="314"/>
      <c r="V1263" s="312"/>
      <c r="W1263" s="254"/>
    </row>
    <row r="1264" spans="1:23" hidden="1">
      <c r="A1264" s="254"/>
      <c r="B1264" s="254"/>
      <c r="C1264" s="309"/>
      <c r="D1264" s="254"/>
      <c r="E1264" s="310"/>
      <c r="F1264" s="311"/>
      <c r="G1264" s="254"/>
      <c r="H1264" s="254"/>
      <c r="I1264" s="254"/>
      <c r="J1264" s="254"/>
      <c r="K1264" s="254"/>
      <c r="L1264" s="254"/>
      <c r="M1264" s="254"/>
      <c r="N1264" s="254"/>
      <c r="O1264" s="254"/>
      <c r="P1264" s="312"/>
      <c r="Q1264" s="313"/>
      <c r="R1264" s="312"/>
      <c r="S1264" s="313"/>
      <c r="T1264" s="314"/>
      <c r="U1264" s="314"/>
      <c r="V1264" s="312"/>
      <c r="W1264" s="254"/>
    </row>
    <row r="1265" spans="1:23" hidden="1">
      <c r="A1265" s="254"/>
      <c r="B1265" s="254"/>
      <c r="C1265" s="309"/>
      <c r="D1265" s="254"/>
      <c r="E1265" s="310"/>
      <c r="F1265" s="311"/>
      <c r="G1265" s="254"/>
      <c r="H1265" s="254"/>
      <c r="I1265" s="254"/>
      <c r="J1265" s="254"/>
      <c r="K1265" s="254"/>
      <c r="L1265" s="254"/>
      <c r="M1265" s="254"/>
      <c r="N1265" s="254"/>
      <c r="O1265" s="254"/>
      <c r="P1265" s="312"/>
      <c r="Q1265" s="313"/>
      <c r="R1265" s="312"/>
      <c r="S1265" s="313"/>
      <c r="T1265" s="314"/>
      <c r="U1265" s="314"/>
      <c r="V1265" s="312"/>
      <c r="W1265" s="254"/>
    </row>
    <row r="1266" spans="1:23" hidden="1">
      <c r="A1266" s="254"/>
      <c r="B1266" s="254"/>
      <c r="C1266" s="309"/>
      <c r="D1266" s="254"/>
      <c r="E1266" s="310"/>
      <c r="F1266" s="311"/>
      <c r="G1266" s="254"/>
      <c r="H1266" s="254"/>
      <c r="I1266" s="254"/>
      <c r="J1266" s="254"/>
      <c r="K1266" s="254"/>
      <c r="L1266" s="254"/>
      <c r="M1266" s="254"/>
      <c r="N1266" s="254"/>
      <c r="O1266" s="254"/>
      <c r="P1266" s="312"/>
      <c r="Q1266" s="313"/>
      <c r="R1266" s="312"/>
      <c r="S1266" s="313"/>
      <c r="T1266" s="314"/>
      <c r="U1266" s="314"/>
      <c r="V1266" s="312"/>
      <c r="W1266" s="254"/>
    </row>
    <row r="1267" spans="1:23" hidden="1">
      <c r="A1267" s="254"/>
      <c r="B1267" s="254"/>
      <c r="C1267" s="309"/>
      <c r="D1267" s="254"/>
      <c r="E1267" s="310"/>
      <c r="F1267" s="311"/>
      <c r="G1267" s="254"/>
      <c r="H1267" s="254"/>
      <c r="I1267" s="254"/>
      <c r="J1267" s="254"/>
      <c r="K1267" s="254"/>
      <c r="L1267" s="254"/>
      <c r="M1267" s="254"/>
      <c r="N1267" s="254"/>
      <c r="O1267" s="254"/>
      <c r="P1267" s="312"/>
      <c r="Q1267" s="313"/>
      <c r="R1267" s="312"/>
      <c r="S1267" s="313"/>
      <c r="T1267" s="314"/>
      <c r="U1267" s="314"/>
      <c r="V1267" s="312"/>
      <c r="W1267" s="254"/>
    </row>
    <row r="1268" spans="1:23" hidden="1">
      <c r="A1268" s="254"/>
      <c r="B1268" s="254"/>
      <c r="C1268" s="309"/>
      <c r="D1268" s="254"/>
      <c r="E1268" s="310"/>
      <c r="F1268" s="311"/>
      <c r="G1268" s="254"/>
      <c r="H1268" s="254"/>
      <c r="I1268" s="254"/>
      <c r="J1268" s="254"/>
      <c r="K1268" s="254"/>
      <c r="L1268" s="254"/>
      <c r="M1268" s="254"/>
      <c r="N1268" s="254"/>
      <c r="O1268" s="254"/>
      <c r="P1268" s="312"/>
      <c r="Q1268" s="313"/>
      <c r="R1268" s="312"/>
      <c r="S1268" s="313"/>
      <c r="T1268" s="314"/>
      <c r="U1268" s="314"/>
      <c r="V1268" s="312"/>
      <c r="W1268" s="254"/>
    </row>
    <row r="1269" spans="1:23" hidden="1">
      <c r="A1269" s="254"/>
      <c r="B1269" s="254"/>
      <c r="C1269" s="309"/>
      <c r="D1269" s="254"/>
      <c r="E1269" s="310"/>
      <c r="F1269" s="311"/>
      <c r="G1269" s="254"/>
      <c r="H1269" s="254"/>
      <c r="I1269" s="254"/>
      <c r="J1269" s="254"/>
      <c r="K1269" s="254"/>
      <c r="L1269" s="254"/>
      <c r="M1269" s="254"/>
      <c r="N1269" s="254"/>
      <c r="O1269" s="254"/>
      <c r="P1269" s="312"/>
      <c r="Q1269" s="313"/>
      <c r="R1269" s="312"/>
      <c r="S1269" s="313"/>
      <c r="T1269" s="314"/>
      <c r="U1269" s="314"/>
      <c r="V1269" s="312"/>
      <c r="W1269" s="254"/>
    </row>
    <row r="1270" spans="1:23" hidden="1">
      <c r="A1270" s="254"/>
      <c r="B1270" s="254"/>
      <c r="C1270" s="309"/>
      <c r="D1270" s="254"/>
      <c r="E1270" s="310"/>
      <c r="F1270" s="311"/>
      <c r="G1270" s="254"/>
      <c r="H1270" s="254"/>
      <c r="I1270" s="254"/>
      <c r="J1270" s="254"/>
      <c r="K1270" s="254"/>
      <c r="L1270" s="254"/>
      <c r="M1270" s="254"/>
      <c r="N1270" s="254"/>
      <c r="O1270" s="254"/>
      <c r="P1270" s="312"/>
      <c r="Q1270" s="313"/>
      <c r="R1270" s="312"/>
      <c r="S1270" s="313"/>
      <c r="T1270" s="314"/>
      <c r="U1270" s="314"/>
      <c r="V1270" s="312"/>
      <c r="W1270" s="254"/>
    </row>
    <row r="1271" spans="1:23" hidden="1">
      <c r="A1271" s="254"/>
      <c r="B1271" s="254"/>
      <c r="C1271" s="309"/>
      <c r="D1271" s="254"/>
      <c r="E1271" s="310"/>
      <c r="F1271" s="311"/>
      <c r="G1271" s="254"/>
      <c r="H1271" s="254"/>
      <c r="I1271" s="254"/>
      <c r="J1271" s="254"/>
      <c r="K1271" s="254"/>
      <c r="L1271" s="254"/>
      <c r="M1271" s="254"/>
      <c r="N1271" s="254"/>
      <c r="O1271" s="254"/>
      <c r="P1271" s="312"/>
      <c r="Q1271" s="313"/>
      <c r="R1271" s="312"/>
      <c r="S1271" s="313"/>
      <c r="T1271" s="314"/>
      <c r="U1271" s="314"/>
      <c r="V1271" s="312"/>
      <c r="W1271" s="254"/>
    </row>
    <row r="1272" spans="1:23" hidden="1">
      <c r="A1272" s="254"/>
      <c r="B1272" s="254"/>
      <c r="C1272" s="309"/>
      <c r="D1272" s="254"/>
      <c r="E1272" s="310"/>
      <c r="F1272" s="311"/>
      <c r="G1272" s="254"/>
      <c r="H1272" s="254"/>
      <c r="I1272" s="254"/>
      <c r="J1272" s="254"/>
      <c r="K1272" s="254"/>
      <c r="L1272" s="254"/>
      <c r="M1272" s="254"/>
      <c r="N1272" s="254"/>
      <c r="O1272" s="254"/>
      <c r="P1272" s="312"/>
      <c r="Q1272" s="313"/>
      <c r="R1272" s="312"/>
      <c r="S1272" s="313"/>
      <c r="T1272" s="314"/>
      <c r="U1272" s="314"/>
      <c r="V1272" s="312"/>
      <c r="W1272" s="254"/>
    </row>
    <row r="1273" spans="1:23" hidden="1">
      <c r="A1273" s="254"/>
      <c r="B1273" s="254"/>
      <c r="C1273" s="309"/>
      <c r="D1273" s="254"/>
      <c r="E1273" s="310"/>
      <c r="F1273" s="311"/>
      <c r="G1273" s="254"/>
      <c r="H1273" s="254"/>
      <c r="I1273" s="254"/>
      <c r="J1273" s="254"/>
      <c r="K1273" s="254"/>
      <c r="L1273" s="254"/>
      <c r="M1273" s="254"/>
      <c r="N1273" s="254"/>
      <c r="O1273" s="254"/>
      <c r="P1273" s="312"/>
      <c r="Q1273" s="313"/>
      <c r="R1273" s="312"/>
      <c r="S1273" s="313"/>
      <c r="T1273" s="314"/>
      <c r="U1273" s="314"/>
      <c r="V1273" s="312"/>
      <c r="W1273" s="254"/>
    </row>
    <row r="1274" spans="1:23" hidden="1">
      <c r="A1274" s="254"/>
      <c r="B1274" s="254"/>
      <c r="C1274" s="309"/>
      <c r="D1274" s="254"/>
      <c r="E1274" s="310"/>
      <c r="F1274" s="311"/>
      <c r="G1274" s="254"/>
      <c r="H1274" s="254"/>
      <c r="I1274" s="254"/>
      <c r="J1274" s="254"/>
      <c r="K1274" s="254"/>
      <c r="L1274" s="254"/>
      <c r="M1274" s="254"/>
      <c r="N1274" s="254"/>
      <c r="O1274" s="254"/>
      <c r="P1274" s="312"/>
      <c r="Q1274" s="313"/>
      <c r="R1274" s="312"/>
      <c r="S1274" s="313"/>
      <c r="T1274" s="314"/>
      <c r="U1274" s="314"/>
      <c r="V1274" s="312"/>
      <c r="W1274" s="254"/>
    </row>
    <row r="1275" spans="1:23" hidden="1">
      <c r="A1275" s="254"/>
      <c r="B1275" s="254"/>
      <c r="C1275" s="309"/>
      <c r="D1275" s="254"/>
      <c r="E1275" s="310"/>
      <c r="F1275" s="311"/>
      <c r="G1275" s="254"/>
      <c r="H1275" s="254"/>
      <c r="I1275" s="254"/>
      <c r="J1275" s="254"/>
      <c r="K1275" s="254"/>
      <c r="L1275" s="254"/>
      <c r="M1275" s="254"/>
      <c r="N1275" s="254"/>
      <c r="O1275" s="254"/>
      <c r="P1275" s="312"/>
      <c r="Q1275" s="313"/>
      <c r="R1275" s="312"/>
      <c r="S1275" s="313"/>
      <c r="T1275" s="314"/>
      <c r="U1275" s="314"/>
      <c r="V1275" s="312"/>
      <c r="W1275" s="254"/>
    </row>
    <row r="1276" spans="1:23" hidden="1">
      <c r="A1276" s="254"/>
      <c r="B1276" s="254"/>
      <c r="C1276" s="309"/>
      <c r="D1276" s="254"/>
      <c r="E1276" s="310"/>
      <c r="F1276" s="311"/>
      <c r="G1276" s="254"/>
      <c r="H1276" s="254"/>
      <c r="I1276" s="254"/>
      <c r="J1276" s="254"/>
      <c r="K1276" s="254"/>
      <c r="L1276" s="254"/>
      <c r="M1276" s="254"/>
      <c r="N1276" s="254"/>
      <c r="O1276" s="254"/>
      <c r="P1276" s="312"/>
      <c r="Q1276" s="313"/>
      <c r="R1276" s="312"/>
      <c r="S1276" s="313"/>
      <c r="T1276" s="314"/>
      <c r="U1276" s="314"/>
      <c r="V1276" s="312"/>
      <c r="W1276" s="254"/>
    </row>
    <row r="1277" spans="1:23" hidden="1">
      <c r="A1277" s="254"/>
      <c r="B1277" s="254"/>
      <c r="C1277" s="309"/>
      <c r="D1277" s="254"/>
      <c r="E1277" s="310"/>
      <c r="F1277" s="311"/>
      <c r="G1277" s="254"/>
      <c r="H1277" s="254"/>
      <c r="I1277" s="254"/>
      <c r="J1277" s="254"/>
      <c r="K1277" s="254"/>
      <c r="L1277" s="254"/>
      <c r="M1277" s="254"/>
      <c r="N1277" s="254"/>
      <c r="O1277" s="254"/>
      <c r="P1277" s="312"/>
      <c r="Q1277" s="313"/>
      <c r="R1277" s="312"/>
      <c r="S1277" s="313"/>
      <c r="T1277" s="314"/>
      <c r="U1277" s="314"/>
      <c r="V1277" s="312"/>
      <c r="W1277" s="254"/>
    </row>
    <row r="1278" spans="1:23" hidden="1">
      <c r="A1278" s="254"/>
      <c r="B1278" s="254"/>
      <c r="C1278" s="309"/>
      <c r="D1278" s="254"/>
      <c r="E1278" s="310"/>
      <c r="F1278" s="311"/>
      <c r="G1278" s="254"/>
      <c r="H1278" s="254"/>
      <c r="I1278" s="254"/>
      <c r="J1278" s="254"/>
      <c r="K1278" s="254"/>
      <c r="L1278" s="254"/>
      <c r="M1278" s="254"/>
      <c r="N1278" s="254"/>
      <c r="O1278" s="254"/>
      <c r="P1278" s="312"/>
      <c r="Q1278" s="313"/>
      <c r="R1278" s="312"/>
      <c r="S1278" s="313"/>
      <c r="T1278" s="314"/>
      <c r="U1278" s="314"/>
      <c r="V1278" s="312"/>
      <c r="W1278" s="254"/>
    </row>
    <row r="1279" spans="1:23" hidden="1">
      <c r="A1279" s="254"/>
      <c r="B1279" s="254"/>
      <c r="C1279" s="309"/>
      <c r="D1279" s="254"/>
      <c r="E1279" s="310"/>
      <c r="F1279" s="311"/>
      <c r="G1279" s="254"/>
      <c r="H1279" s="254"/>
      <c r="I1279" s="254"/>
      <c r="J1279" s="254"/>
      <c r="K1279" s="254"/>
      <c r="L1279" s="254"/>
      <c r="M1279" s="254"/>
      <c r="N1279" s="254"/>
      <c r="O1279" s="254"/>
      <c r="P1279" s="312"/>
      <c r="Q1279" s="313"/>
      <c r="R1279" s="312"/>
      <c r="S1279" s="313"/>
      <c r="T1279" s="314"/>
      <c r="U1279" s="314"/>
      <c r="V1279" s="312"/>
      <c r="W1279" s="254"/>
    </row>
    <row r="1280" spans="1:23" hidden="1">
      <c r="A1280" s="254"/>
      <c r="B1280" s="254"/>
      <c r="C1280" s="309"/>
      <c r="D1280" s="254"/>
      <c r="E1280" s="310"/>
      <c r="F1280" s="311"/>
      <c r="G1280" s="254"/>
      <c r="H1280" s="254"/>
      <c r="I1280" s="254"/>
      <c r="J1280" s="254"/>
      <c r="K1280" s="254"/>
      <c r="L1280" s="254"/>
      <c r="M1280" s="254"/>
      <c r="N1280" s="254"/>
      <c r="O1280" s="254"/>
      <c r="P1280" s="312"/>
      <c r="Q1280" s="313"/>
      <c r="R1280" s="312"/>
      <c r="S1280" s="313"/>
      <c r="T1280" s="314"/>
      <c r="U1280" s="314"/>
      <c r="V1280" s="312"/>
      <c r="W1280" s="254"/>
    </row>
    <row r="1281" spans="1:23" hidden="1">
      <c r="A1281" s="254"/>
      <c r="B1281" s="254"/>
      <c r="C1281" s="309"/>
      <c r="D1281" s="254"/>
      <c r="E1281" s="310"/>
      <c r="F1281" s="311"/>
      <c r="G1281" s="254"/>
      <c r="H1281" s="254"/>
      <c r="I1281" s="254"/>
      <c r="J1281" s="254"/>
      <c r="K1281" s="254"/>
      <c r="L1281" s="254"/>
      <c r="M1281" s="254"/>
      <c r="N1281" s="254"/>
      <c r="O1281" s="254"/>
      <c r="P1281" s="312"/>
      <c r="Q1281" s="313"/>
      <c r="R1281" s="312"/>
      <c r="S1281" s="313"/>
      <c r="T1281" s="314"/>
      <c r="U1281" s="314"/>
      <c r="V1281" s="312"/>
      <c r="W1281" s="254"/>
    </row>
    <row r="1282" spans="1:23" hidden="1">
      <c r="A1282" s="254"/>
      <c r="B1282" s="254"/>
      <c r="C1282" s="309"/>
      <c r="D1282" s="254"/>
      <c r="E1282" s="310"/>
      <c r="F1282" s="311"/>
      <c r="G1282" s="254"/>
      <c r="H1282" s="254"/>
      <c r="I1282" s="254"/>
      <c r="J1282" s="254"/>
      <c r="K1282" s="254"/>
      <c r="L1282" s="254"/>
      <c r="M1282" s="254"/>
      <c r="N1282" s="254"/>
      <c r="O1282" s="254"/>
      <c r="P1282" s="312"/>
      <c r="Q1282" s="313"/>
      <c r="R1282" s="312"/>
      <c r="S1282" s="313"/>
      <c r="T1282" s="314"/>
      <c r="U1282" s="314"/>
      <c r="V1282" s="312"/>
      <c r="W1282" s="254"/>
    </row>
    <row r="1283" spans="1:23" hidden="1">
      <c r="A1283" s="254"/>
      <c r="B1283" s="254"/>
      <c r="C1283" s="309"/>
      <c r="D1283" s="254"/>
      <c r="E1283" s="310"/>
      <c r="F1283" s="311"/>
      <c r="G1283" s="254"/>
      <c r="H1283" s="254"/>
      <c r="I1283" s="254"/>
      <c r="J1283" s="254"/>
      <c r="K1283" s="254"/>
      <c r="L1283" s="254"/>
      <c r="M1283" s="254"/>
      <c r="N1283" s="254"/>
      <c r="O1283" s="254"/>
      <c r="P1283" s="312"/>
      <c r="Q1283" s="313"/>
      <c r="R1283" s="312"/>
      <c r="S1283" s="313"/>
      <c r="T1283" s="314"/>
      <c r="U1283" s="314"/>
      <c r="V1283" s="312"/>
      <c r="W1283" s="254"/>
    </row>
    <row r="1284" spans="1:23" hidden="1">
      <c r="A1284" s="254"/>
      <c r="B1284" s="254"/>
      <c r="C1284" s="309"/>
      <c r="D1284" s="254"/>
      <c r="E1284" s="310"/>
      <c r="F1284" s="311"/>
      <c r="G1284" s="254"/>
      <c r="H1284" s="254"/>
      <c r="I1284" s="254"/>
      <c r="J1284" s="254"/>
      <c r="K1284" s="254"/>
      <c r="L1284" s="254"/>
      <c r="M1284" s="254"/>
      <c r="N1284" s="254"/>
      <c r="O1284" s="254"/>
      <c r="P1284" s="312"/>
      <c r="Q1284" s="313"/>
      <c r="R1284" s="312"/>
      <c r="S1284" s="313"/>
      <c r="T1284" s="314"/>
      <c r="U1284" s="314"/>
      <c r="V1284" s="312"/>
      <c r="W1284" s="254"/>
    </row>
    <row r="1285" spans="1:23" hidden="1">
      <c r="A1285" s="254"/>
      <c r="B1285" s="254"/>
      <c r="C1285" s="309"/>
      <c r="D1285" s="254"/>
      <c r="E1285" s="310"/>
      <c r="F1285" s="311"/>
      <c r="G1285" s="254"/>
      <c r="H1285" s="254"/>
      <c r="I1285" s="254"/>
      <c r="J1285" s="254"/>
      <c r="K1285" s="254"/>
      <c r="L1285" s="254"/>
      <c r="M1285" s="254"/>
      <c r="N1285" s="254"/>
      <c r="O1285" s="254"/>
      <c r="P1285" s="312"/>
      <c r="Q1285" s="313"/>
      <c r="R1285" s="312"/>
      <c r="S1285" s="313"/>
      <c r="T1285" s="314"/>
      <c r="U1285" s="314"/>
      <c r="V1285" s="312"/>
      <c r="W1285" s="254"/>
    </row>
    <row r="1286" spans="1:23" hidden="1">
      <c r="A1286" s="254"/>
      <c r="B1286" s="254"/>
      <c r="C1286" s="309"/>
      <c r="D1286" s="254"/>
      <c r="E1286" s="310"/>
      <c r="F1286" s="311"/>
      <c r="G1286" s="254"/>
      <c r="H1286" s="254"/>
      <c r="I1286" s="254"/>
      <c r="J1286" s="254"/>
      <c r="K1286" s="254"/>
      <c r="L1286" s="254"/>
      <c r="M1286" s="254"/>
      <c r="N1286" s="254"/>
      <c r="O1286" s="254"/>
      <c r="P1286" s="312"/>
      <c r="Q1286" s="313"/>
      <c r="R1286" s="312"/>
      <c r="S1286" s="313"/>
      <c r="T1286" s="314"/>
      <c r="U1286" s="314"/>
      <c r="V1286" s="312"/>
      <c r="W1286" s="254"/>
    </row>
    <row r="1287" spans="1:23" hidden="1">
      <c r="A1287" s="254"/>
      <c r="B1287" s="254"/>
      <c r="C1287" s="309"/>
      <c r="D1287" s="254"/>
      <c r="E1287" s="310"/>
      <c r="F1287" s="311"/>
      <c r="G1287" s="254"/>
      <c r="H1287" s="254"/>
      <c r="I1287" s="254"/>
      <c r="J1287" s="254"/>
      <c r="K1287" s="254"/>
      <c r="L1287" s="254"/>
      <c r="M1287" s="254"/>
      <c r="N1287" s="254"/>
      <c r="O1287" s="254"/>
      <c r="P1287" s="312"/>
      <c r="Q1287" s="313"/>
      <c r="R1287" s="312"/>
      <c r="S1287" s="313"/>
      <c r="T1287" s="314"/>
      <c r="U1287" s="314"/>
      <c r="V1287" s="312"/>
      <c r="W1287" s="254"/>
    </row>
    <row r="1288" spans="1:23" hidden="1">
      <c r="A1288" s="254"/>
      <c r="B1288" s="254"/>
      <c r="C1288" s="309"/>
      <c r="D1288" s="254"/>
      <c r="E1288" s="310"/>
      <c r="F1288" s="311"/>
      <c r="G1288" s="254"/>
      <c r="H1288" s="254"/>
      <c r="I1288" s="254"/>
      <c r="J1288" s="254"/>
      <c r="K1288" s="254"/>
      <c r="L1288" s="254"/>
      <c r="M1288" s="254"/>
      <c r="N1288" s="254"/>
      <c r="O1288" s="254"/>
      <c r="P1288" s="312"/>
      <c r="Q1288" s="313"/>
      <c r="R1288" s="312"/>
      <c r="S1288" s="313"/>
      <c r="T1288" s="314"/>
      <c r="U1288" s="314"/>
      <c r="V1288" s="312"/>
      <c r="W1288" s="254"/>
    </row>
    <row r="1289" spans="1:23" hidden="1">
      <c r="A1289" s="254"/>
      <c r="B1289" s="254"/>
      <c r="C1289" s="309"/>
      <c r="D1289" s="254"/>
      <c r="E1289" s="310"/>
      <c r="F1289" s="311"/>
      <c r="G1289" s="254"/>
      <c r="H1289" s="254"/>
      <c r="I1289" s="254"/>
      <c r="J1289" s="254"/>
      <c r="K1289" s="254"/>
      <c r="L1289" s="254"/>
      <c r="M1289" s="254"/>
      <c r="N1289" s="254"/>
      <c r="O1289" s="254"/>
      <c r="P1289" s="312"/>
      <c r="Q1289" s="313"/>
      <c r="R1289" s="312"/>
      <c r="S1289" s="313"/>
      <c r="T1289" s="314"/>
      <c r="U1289" s="314"/>
      <c r="V1289" s="312"/>
      <c r="W1289" s="254"/>
    </row>
    <row r="1290" spans="1:23" hidden="1">
      <c r="A1290" s="254"/>
      <c r="B1290" s="254"/>
      <c r="C1290" s="309"/>
      <c r="D1290" s="254"/>
      <c r="E1290" s="310"/>
      <c r="F1290" s="311"/>
      <c r="G1290" s="254"/>
      <c r="H1290" s="254"/>
      <c r="I1290" s="254"/>
      <c r="J1290" s="254"/>
      <c r="K1290" s="254"/>
      <c r="L1290" s="254"/>
      <c r="M1290" s="254"/>
      <c r="N1290" s="254"/>
      <c r="O1290" s="254"/>
      <c r="P1290" s="312"/>
      <c r="Q1290" s="313"/>
      <c r="R1290" s="312"/>
      <c r="S1290" s="313"/>
      <c r="T1290" s="314"/>
      <c r="U1290" s="314"/>
      <c r="V1290" s="312"/>
      <c r="W1290" s="254"/>
    </row>
    <row r="1291" spans="1:23" hidden="1">
      <c r="A1291" s="254"/>
      <c r="B1291" s="254"/>
      <c r="C1291" s="309"/>
      <c r="D1291" s="254"/>
      <c r="E1291" s="310"/>
      <c r="F1291" s="311"/>
      <c r="G1291" s="254"/>
      <c r="H1291" s="254"/>
      <c r="I1291" s="254"/>
      <c r="J1291" s="254"/>
      <c r="K1291" s="254"/>
      <c r="L1291" s="254"/>
      <c r="M1291" s="254"/>
      <c r="N1291" s="254"/>
      <c r="O1291" s="254"/>
      <c r="P1291" s="312"/>
      <c r="Q1291" s="313"/>
      <c r="R1291" s="312"/>
      <c r="S1291" s="313"/>
      <c r="T1291" s="314"/>
      <c r="U1291" s="314"/>
      <c r="V1291" s="312"/>
      <c r="W1291" s="254"/>
    </row>
    <row r="1292" spans="1:23" hidden="1">
      <c r="A1292" s="254"/>
      <c r="B1292" s="254"/>
      <c r="C1292" s="309"/>
      <c r="D1292" s="254"/>
      <c r="E1292" s="310"/>
      <c r="F1292" s="311"/>
      <c r="G1292" s="254"/>
      <c r="H1292" s="254"/>
      <c r="I1292" s="254"/>
      <c r="J1292" s="254"/>
      <c r="K1292" s="254"/>
      <c r="L1292" s="254"/>
      <c r="M1292" s="254"/>
      <c r="N1292" s="254"/>
      <c r="O1292" s="254"/>
      <c r="P1292" s="312"/>
      <c r="Q1292" s="313"/>
      <c r="R1292" s="312"/>
      <c r="S1292" s="313"/>
      <c r="T1292" s="314"/>
      <c r="U1292" s="314"/>
      <c r="V1292" s="312"/>
      <c r="W1292" s="254"/>
    </row>
    <row r="1293" spans="1:23" hidden="1">
      <c r="A1293" s="254"/>
      <c r="B1293" s="254"/>
      <c r="C1293" s="309"/>
      <c r="D1293" s="254"/>
      <c r="E1293" s="310"/>
      <c r="F1293" s="311"/>
      <c r="G1293" s="254"/>
      <c r="H1293" s="254"/>
      <c r="I1293" s="254"/>
      <c r="J1293" s="254"/>
      <c r="K1293" s="254"/>
      <c r="L1293" s="254"/>
      <c r="M1293" s="254"/>
      <c r="N1293" s="254"/>
      <c r="O1293" s="254"/>
      <c r="P1293" s="312"/>
      <c r="Q1293" s="313"/>
      <c r="R1293" s="312"/>
      <c r="S1293" s="313"/>
      <c r="T1293" s="314"/>
      <c r="U1293" s="314"/>
      <c r="V1293" s="312"/>
      <c r="W1293" s="254"/>
    </row>
    <row r="1294" spans="1:23" hidden="1">
      <c r="A1294" s="254"/>
      <c r="B1294" s="254"/>
      <c r="C1294" s="309"/>
      <c r="D1294" s="254"/>
      <c r="E1294" s="310"/>
      <c r="F1294" s="311"/>
      <c r="G1294" s="254"/>
      <c r="H1294" s="254"/>
      <c r="I1294" s="254"/>
      <c r="J1294" s="254"/>
      <c r="K1294" s="254"/>
      <c r="L1294" s="254"/>
      <c r="M1294" s="254"/>
      <c r="N1294" s="254"/>
      <c r="O1294" s="254"/>
      <c r="P1294" s="312"/>
      <c r="Q1294" s="313"/>
      <c r="R1294" s="312"/>
      <c r="S1294" s="313"/>
      <c r="T1294" s="314"/>
      <c r="U1294" s="314"/>
      <c r="V1294" s="312"/>
      <c r="W1294" s="254"/>
    </row>
    <row r="1295" spans="1:23" hidden="1">
      <c r="A1295" s="254"/>
      <c r="B1295" s="254"/>
      <c r="C1295" s="309"/>
      <c r="D1295" s="254"/>
      <c r="E1295" s="310"/>
      <c r="F1295" s="311"/>
      <c r="G1295" s="254"/>
      <c r="H1295" s="254"/>
      <c r="I1295" s="254"/>
      <c r="J1295" s="254"/>
      <c r="K1295" s="254"/>
      <c r="L1295" s="254"/>
      <c r="M1295" s="254"/>
      <c r="N1295" s="254"/>
      <c r="O1295" s="254"/>
      <c r="P1295" s="312"/>
      <c r="Q1295" s="313"/>
      <c r="R1295" s="312"/>
      <c r="S1295" s="313"/>
      <c r="T1295" s="314"/>
      <c r="U1295" s="314"/>
      <c r="V1295" s="312"/>
      <c r="W1295" s="254"/>
    </row>
    <row r="1296" spans="1:23" hidden="1">
      <c r="A1296" s="254"/>
      <c r="B1296" s="254"/>
      <c r="C1296" s="309"/>
      <c r="D1296" s="254"/>
      <c r="E1296" s="310"/>
      <c r="F1296" s="311"/>
      <c r="G1296" s="254"/>
      <c r="H1296" s="254"/>
      <c r="I1296" s="254"/>
      <c r="J1296" s="254"/>
      <c r="K1296" s="254"/>
      <c r="L1296" s="254"/>
      <c r="M1296" s="254"/>
      <c r="N1296" s="254"/>
      <c r="O1296" s="254"/>
      <c r="P1296" s="312"/>
      <c r="Q1296" s="313"/>
      <c r="R1296" s="312"/>
      <c r="S1296" s="313"/>
      <c r="T1296" s="314"/>
      <c r="U1296" s="314"/>
      <c r="V1296" s="312"/>
      <c r="W1296" s="254"/>
    </row>
    <row r="1297" spans="1:23" hidden="1">
      <c r="A1297" s="254"/>
      <c r="B1297" s="254"/>
      <c r="C1297" s="309"/>
      <c r="D1297" s="254"/>
      <c r="E1297" s="310"/>
      <c r="F1297" s="311"/>
      <c r="G1297" s="254"/>
      <c r="H1297" s="254"/>
      <c r="I1297" s="254"/>
      <c r="J1297" s="254"/>
      <c r="K1297" s="254"/>
      <c r="L1297" s="254"/>
      <c r="M1297" s="254"/>
      <c r="N1297" s="254"/>
      <c r="O1297" s="254"/>
      <c r="P1297" s="312"/>
      <c r="Q1297" s="313"/>
      <c r="R1297" s="312"/>
      <c r="S1297" s="313"/>
      <c r="T1297" s="314"/>
      <c r="U1297" s="314"/>
      <c r="V1297" s="312"/>
      <c r="W1297" s="254"/>
    </row>
    <row r="1298" spans="1:23" hidden="1">
      <c r="A1298" s="254"/>
      <c r="B1298" s="254"/>
      <c r="C1298" s="309"/>
      <c r="D1298" s="254"/>
      <c r="E1298" s="310"/>
      <c r="F1298" s="311"/>
      <c r="G1298" s="254"/>
      <c r="H1298" s="254"/>
      <c r="I1298" s="254"/>
      <c r="J1298" s="254"/>
      <c r="K1298" s="254"/>
      <c r="L1298" s="254"/>
      <c r="M1298" s="254"/>
      <c r="N1298" s="254"/>
      <c r="O1298" s="254"/>
      <c r="P1298" s="312"/>
      <c r="Q1298" s="313"/>
      <c r="R1298" s="312"/>
      <c r="S1298" s="313"/>
      <c r="T1298" s="314"/>
      <c r="U1298" s="314"/>
      <c r="V1298" s="312"/>
      <c r="W1298" s="254"/>
    </row>
    <row r="1299" spans="1:23" hidden="1">
      <c r="A1299" s="254"/>
      <c r="B1299" s="254"/>
      <c r="C1299" s="309"/>
      <c r="D1299" s="254"/>
      <c r="E1299" s="310"/>
      <c r="F1299" s="311"/>
      <c r="G1299" s="254"/>
      <c r="H1299" s="254"/>
      <c r="I1299" s="254"/>
      <c r="J1299" s="254"/>
      <c r="K1299" s="254"/>
      <c r="L1299" s="254"/>
      <c r="M1299" s="254"/>
      <c r="N1299" s="254"/>
      <c r="O1299" s="254"/>
      <c r="P1299" s="312"/>
      <c r="Q1299" s="313"/>
      <c r="R1299" s="312"/>
      <c r="S1299" s="313"/>
      <c r="T1299" s="314"/>
      <c r="U1299" s="314"/>
      <c r="V1299" s="312"/>
      <c r="W1299" s="254"/>
    </row>
    <row r="1300" spans="1:23" hidden="1">
      <c r="A1300" s="254"/>
      <c r="B1300" s="254"/>
      <c r="C1300" s="309"/>
      <c r="D1300" s="254"/>
      <c r="E1300" s="310"/>
      <c r="F1300" s="311"/>
      <c r="G1300" s="254"/>
      <c r="H1300" s="254"/>
      <c r="I1300" s="254"/>
      <c r="J1300" s="254"/>
      <c r="K1300" s="254"/>
      <c r="L1300" s="254"/>
      <c r="M1300" s="254"/>
      <c r="N1300" s="254"/>
      <c r="O1300" s="254"/>
      <c r="P1300" s="312"/>
      <c r="Q1300" s="313"/>
      <c r="R1300" s="312"/>
      <c r="S1300" s="313"/>
      <c r="T1300" s="314"/>
      <c r="U1300" s="314"/>
      <c r="V1300" s="312"/>
      <c r="W1300" s="254"/>
    </row>
    <row r="1301" spans="1:23" hidden="1">
      <c r="A1301" s="254"/>
      <c r="B1301" s="254"/>
      <c r="C1301" s="309"/>
      <c r="D1301" s="254"/>
      <c r="E1301" s="310"/>
      <c r="F1301" s="311"/>
      <c r="G1301" s="254"/>
      <c r="H1301" s="254"/>
      <c r="I1301" s="254"/>
      <c r="J1301" s="254"/>
      <c r="K1301" s="254"/>
      <c r="L1301" s="254"/>
      <c r="M1301" s="254"/>
      <c r="N1301" s="254"/>
      <c r="O1301" s="254"/>
      <c r="P1301" s="312"/>
      <c r="Q1301" s="313"/>
      <c r="R1301" s="312"/>
      <c r="S1301" s="313"/>
      <c r="T1301" s="314"/>
      <c r="U1301" s="314"/>
      <c r="V1301" s="312"/>
      <c r="W1301" s="254"/>
    </row>
    <row r="1302" spans="1:23" hidden="1">
      <c r="A1302" s="254"/>
      <c r="B1302" s="254"/>
      <c r="C1302" s="309"/>
      <c r="D1302" s="254"/>
      <c r="E1302" s="310"/>
      <c r="F1302" s="311"/>
      <c r="G1302" s="254"/>
      <c r="H1302" s="254"/>
      <c r="I1302" s="254"/>
      <c r="J1302" s="254"/>
      <c r="K1302" s="254"/>
      <c r="L1302" s="254"/>
      <c r="M1302" s="254"/>
      <c r="N1302" s="254"/>
      <c r="O1302" s="254"/>
      <c r="P1302" s="312"/>
      <c r="Q1302" s="313"/>
      <c r="R1302" s="312"/>
      <c r="S1302" s="313"/>
      <c r="T1302" s="314"/>
      <c r="U1302" s="314"/>
      <c r="V1302" s="312"/>
      <c r="W1302" s="254"/>
    </row>
    <row r="1303" spans="1:23" hidden="1">
      <c r="A1303" s="254"/>
      <c r="B1303" s="254"/>
      <c r="C1303" s="309"/>
      <c r="D1303" s="254"/>
      <c r="E1303" s="310"/>
      <c r="F1303" s="311"/>
      <c r="G1303" s="254"/>
      <c r="H1303" s="254"/>
      <c r="I1303" s="254"/>
      <c r="J1303" s="254"/>
      <c r="K1303" s="254"/>
      <c r="L1303" s="254"/>
      <c r="M1303" s="254"/>
      <c r="N1303" s="254"/>
      <c r="O1303" s="254"/>
      <c r="P1303" s="312"/>
      <c r="Q1303" s="313"/>
      <c r="R1303" s="312"/>
      <c r="S1303" s="313"/>
      <c r="T1303" s="314"/>
      <c r="U1303" s="314"/>
      <c r="V1303" s="312"/>
      <c r="W1303" s="254"/>
    </row>
    <row r="1304" spans="1:23" hidden="1">
      <c r="A1304" s="254"/>
      <c r="B1304" s="254"/>
      <c r="C1304" s="309"/>
      <c r="D1304" s="254"/>
      <c r="E1304" s="310"/>
      <c r="F1304" s="311"/>
      <c r="G1304" s="254"/>
      <c r="H1304" s="254"/>
      <c r="I1304" s="254"/>
      <c r="J1304" s="254"/>
      <c r="K1304" s="254"/>
      <c r="L1304" s="254"/>
      <c r="M1304" s="254"/>
      <c r="N1304" s="254"/>
      <c r="O1304" s="254"/>
      <c r="P1304" s="312"/>
      <c r="Q1304" s="313"/>
      <c r="R1304" s="312"/>
      <c r="S1304" s="313"/>
      <c r="T1304" s="314"/>
      <c r="U1304" s="314"/>
      <c r="V1304" s="312"/>
      <c r="W1304" s="254"/>
    </row>
    <row r="1305" spans="1:23" hidden="1">
      <c r="A1305" s="254"/>
      <c r="B1305" s="254"/>
      <c r="C1305" s="309"/>
      <c r="D1305" s="254"/>
      <c r="E1305" s="310"/>
      <c r="F1305" s="311"/>
      <c r="G1305" s="254"/>
      <c r="H1305" s="254"/>
      <c r="I1305" s="254"/>
      <c r="J1305" s="254"/>
      <c r="K1305" s="254"/>
      <c r="L1305" s="254"/>
      <c r="M1305" s="254"/>
      <c r="N1305" s="254"/>
      <c r="O1305" s="254"/>
      <c r="P1305" s="312"/>
      <c r="Q1305" s="313"/>
      <c r="R1305" s="312"/>
      <c r="S1305" s="313"/>
      <c r="T1305" s="314"/>
      <c r="U1305" s="314"/>
      <c r="V1305" s="312"/>
      <c r="W1305" s="254"/>
    </row>
    <row r="1306" spans="1:23" hidden="1">
      <c r="A1306" s="254"/>
      <c r="B1306" s="254"/>
      <c r="C1306" s="309"/>
      <c r="D1306" s="254"/>
      <c r="E1306" s="310"/>
      <c r="F1306" s="311"/>
      <c r="G1306" s="254"/>
      <c r="H1306" s="254"/>
      <c r="I1306" s="254"/>
      <c r="J1306" s="254"/>
      <c r="K1306" s="254"/>
      <c r="L1306" s="254"/>
      <c r="M1306" s="254"/>
      <c r="N1306" s="254"/>
      <c r="O1306" s="254"/>
      <c r="P1306" s="312"/>
      <c r="Q1306" s="313"/>
      <c r="R1306" s="312"/>
      <c r="S1306" s="313"/>
      <c r="T1306" s="314"/>
      <c r="U1306" s="314"/>
      <c r="V1306" s="312"/>
      <c r="W1306" s="254"/>
    </row>
    <row r="1307" spans="1:23" hidden="1">
      <c r="A1307" s="254"/>
      <c r="B1307" s="254"/>
      <c r="C1307" s="309"/>
      <c r="D1307" s="254"/>
      <c r="E1307" s="310"/>
      <c r="F1307" s="311"/>
      <c r="G1307" s="254"/>
      <c r="H1307" s="254"/>
      <c r="I1307" s="254"/>
      <c r="J1307" s="254"/>
      <c r="K1307" s="254"/>
      <c r="L1307" s="254"/>
      <c r="M1307" s="254"/>
      <c r="N1307" s="254"/>
      <c r="O1307" s="254"/>
      <c r="P1307" s="312"/>
      <c r="Q1307" s="313"/>
      <c r="R1307" s="312"/>
      <c r="S1307" s="313"/>
      <c r="T1307" s="314"/>
      <c r="U1307" s="314"/>
      <c r="V1307" s="312"/>
      <c r="W1307" s="254"/>
    </row>
    <row r="1308" spans="1:23" hidden="1">
      <c r="A1308" s="254"/>
      <c r="B1308" s="254"/>
      <c r="C1308" s="309"/>
      <c r="D1308" s="254"/>
      <c r="E1308" s="310"/>
      <c r="F1308" s="311"/>
      <c r="G1308" s="254"/>
      <c r="H1308" s="254"/>
      <c r="I1308" s="254"/>
      <c r="J1308" s="254"/>
      <c r="K1308" s="254"/>
      <c r="L1308" s="254"/>
      <c r="M1308" s="254"/>
      <c r="N1308" s="254"/>
      <c r="O1308" s="254"/>
      <c r="P1308" s="312"/>
      <c r="Q1308" s="313"/>
      <c r="R1308" s="312"/>
      <c r="S1308" s="313"/>
      <c r="T1308" s="314"/>
      <c r="U1308" s="314"/>
      <c r="V1308" s="312"/>
      <c r="W1308" s="254"/>
    </row>
    <row r="1309" spans="1:23" hidden="1">
      <c r="A1309" s="254"/>
      <c r="B1309" s="254"/>
      <c r="C1309" s="309"/>
      <c r="D1309" s="254"/>
      <c r="E1309" s="310"/>
      <c r="F1309" s="311"/>
      <c r="G1309" s="254"/>
      <c r="H1309" s="254"/>
      <c r="I1309" s="254"/>
      <c r="J1309" s="254"/>
      <c r="K1309" s="254"/>
      <c r="L1309" s="254"/>
      <c r="M1309" s="254"/>
      <c r="N1309" s="254"/>
      <c r="O1309" s="254"/>
      <c r="P1309" s="312"/>
      <c r="Q1309" s="313"/>
      <c r="R1309" s="312"/>
      <c r="S1309" s="313"/>
      <c r="T1309" s="314"/>
      <c r="U1309" s="314"/>
      <c r="V1309" s="312"/>
      <c r="W1309" s="254"/>
    </row>
    <row r="1310" spans="1:23" hidden="1">
      <c r="A1310" s="254"/>
      <c r="B1310" s="254"/>
      <c r="C1310" s="309"/>
      <c r="D1310" s="254"/>
      <c r="E1310" s="310"/>
      <c r="F1310" s="311"/>
      <c r="G1310" s="254"/>
      <c r="H1310" s="254"/>
      <c r="I1310" s="254"/>
      <c r="J1310" s="254"/>
      <c r="K1310" s="254"/>
      <c r="L1310" s="254"/>
      <c r="M1310" s="254"/>
      <c r="N1310" s="254"/>
      <c r="O1310" s="254"/>
      <c r="P1310" s="312"/>
      <c r="Q1310" s="313"/>
      <c r="R1310" s="312"/>
      <c r="S1310" s="313"/>
      <c r="T1310" s="314"/>
      <c r="U1310" s="314"/>
      <c r="V1310" s="312"/>
      <c r="W1310" s="254"/>
    </row>
    <row r="1311" spans="1:23" hidden="1">
      <c r="A1311" s="254"/>
      <c r="B1311" s="254"/>
      <c r="C1311" s="309"/>
      <c r="D1311" s="254"/>
      <c r="E1311" s="310"/>
      <c r="F1311" s="311"/>
      <c r="G1311" s="254"/>
      <c r="H1311" s="254"/>
      <c r="I1311" s="254"/>
      <c r="J1311" s="254"/>
      <c r="K1311" s="254"/>
      <c r="L1311" s="254"/>
      <c r="M1311" s="254"/>
      <c r="N1311" s="254"/>
      <c r="O1311" s="254"/>
      <c r="P1311" s="312"/>
      <c r="Q1311" s="313"/>
      <c r="R1311" s="312"/>
      <c r="S1311" s="313"/>
      <c r="T1311" s="314"/>
      <c r="U1311" s="314"/>
      <c r="V1311" s="312"/>
      <c r="W1311" s="254"/>
    </row>
    <row r="1312" spans="1:23" hidden="1">
      <c r="A1312" s="254"/>
      <c r="B1312" s="254"/>
      <c r="C1312" s="309"/>
      <c r="D1312" s="254"/>
      <c r="E1312" s="310"/>
      <c r="F1312" s="311"/>
      <c r="G1312" s="254"/>
      <c r="H1312" s="254"/>
      <c r="I1312" s="254"/>
      <c r="J1312" s="254"/>
      <c r="K1312" s="254"/>
      <c r="L1312" s="254"/>
      <c r="M1312" s="254"/>
      <c r="N1312" s="254"/>
      <c r="O1312" s="254"/>
      <c r="P1312" s="312"/>
      <c r="Q1312" s="313"/>
      <c r="R1312" s="312"/>
      <c r="S1312" s="313"/>
      <c r="T1312" s="314"/>
      <c r="U1312" s="314"/>
      <c r="V1312" s="312"/>
      <c r="W1312" s="254"/>
    </row>
    <row r="1313" spans="1:23" hidden="1">
      <c r="A1313" s="254"/>
      <c r="B1313" s="254"/>
      <c r="C1313" s="309"/>
      <c r="D1313" s="254"/>
      <c r="E1313" s="310"/>
      <c r="F1313" s="311"/>
      <c r="G1313" s="254"/>
      <c r="H1313" s="254"/>
      <c r="I1313" s="254"/>
      <c r="J1313" s="254"/>
      <c r="K1313" s="254"/>
      <c r="L1313" s="254"/>
      <c r="M1313" s="254"/>
      <c r="N1313" s="254"/>
      <c r="O1313" s="254"/>
      <c r="P1313" s="312"/>
      <c r="Q1313" s="313"/>
      <c r="R1313" s="312"/>
      <c r="S1313" s="313"/>
      <c r="T1313" s="314"/>
      <c r="U1313" s="314"/>
      <c r="V1313" s="312"/>
      <c r="W1313" s="254"/>
    </row>
    <row r="1314" spans="1:23" hidden="1">
      <c r="A1314" s="254"/>
      <c r="B1314" s="254"/>
      <c r="C1314" s="309"/>
      <c r="D1314" s="254"/>
      <c r="E1314" s="310"/>
      <c r="F1314" s="311"/>
      <c r="G1314" s="254"/>
      <c r="H1314" s="254"/>
      <c r="I1314" s="254"/>
      <c r="J1314" s="254"/>
      <c r="K1314" s="254"/>
      <c r="L1314" s="254"/>
      <c r="M1314" s="254"/>
      <c r="N1314" s="254"/>
      <c r="O1314" s="254"/>
      <c r="P1314" s="312"/>
      <c r="Q1314" s="313"/>
      <c r="R1314" s="312"/>
      <c r="S1314" s="313"/>
      <c r="T1314" s="314"/>
      <c r="U1314" s="314"/>
      <c r="V1314" s="312"/>
      <c r="W1314" s="254"/>
    </row>
    <row r="1315" spans="1:23" hidden="1">
      <c r="A1315" s="254"/>
      <c r="B1315" s="254"/>
      <c r="C1315" s="309"/>
      <c r="D1315" s="254"/>
      <c r="E1315" s="310"/>
      <c r="F1315" s="311"/>
      <c r="G1315" s="254"/>
      <c r="H1315" s="254"/>
      <c r="I1315" s="254"/>
      <c r="J1315" s="254"/>
      <c r="K1315" s="254"/>
      <c r="L1315" s="254"/>
      <c r="M1315" s="254"/>
      <c r="N1315" s="254"/>
      <c r="O1315" s="254"/>
      <c r="P1315" s="312"/>
      <c r="Q1315" s="313"/>
      <c r="R1315" s="312"/>
      <c r="S1315" s="313"/>
      <c r="T1315" s="314"/>
      <c r="U1315" s="314"/>
      <c r="V1315" s="312"/>
      <c r="W1315" s="254"/>
    </row>
    <row r="1316" spans="1:23" hidden="1">
      <c r="A1316" s="254"/>
      <c r="B1316" s="254"/>
      <c r="C1316" s="309"/>
      <c r="D1316" s="254"/>
      <c r="E1316" s="310"/>
      <c r="F1316" s="311"/>
      <c r="G1316" s="254"/>
      <c r="H1316" s="254"/>
      <c r="I1316" s="254"/>
      <c r="J1316" s="254"/>
      <c r="K1316" s="254"/>
      <c r="L1316" s="254"/>
      <c r="M1316" s="254"/>
      <c r="N1316" s="254"/>
      <c r="O1316" s="254"/>
      <c r="P1316" s="312"/>
      <c r="Q1316" s="313"/>
      <c r="R1316" s="312"/>
      <c r="S1316" s="313"/>
      <c r="T1316" s="314"/>
      <c r="U1316" s="314"/>
      <c r="V1316" s="312"/>
      <c r="W1316" s="254"/>
    </row>
    <row r="1317" spans="1:23" hidden="1">
      <c r="A1317" s="254"/>
      <c r="B1317" s="254"/>
      <c r="C1317" s="309"/>
      <c r="D1317" s="254"/>
      <c r="E1317" s="310"/>
      <c r="F1317" s="311"/>
      <c r="G1317" s="254"/>
      <c r="H1317" s="254"/>
      <c r="I1317" s="254"/>
      <c r="J1317" s="254"/>
      <c r="K1317" s="254"/>
      <c r="L1317" s="254"/>
      <c r="M1317" s="254"/>
      <c r="N1317" s="254"/>
      <c r="O1317" s="254"/>
      <c r="P1317" s="312"/>
      <c r="Q1317" s="313"/>
      <c r="R1317" s="312"/>
      <c r="S1317" s="313"/>
      <c r="T1317" s="314"/>
      <c r="U1317" s="314"/>
      <c r="V1317" s="312"/>
      <c r="W1317" s="254"/>
    </row>
    <row r="1318" spans="1:23" hidden="1">
      <c r="A1318" s="254"/>
      <c r="B1318" s="254"/>
      <c r="C1318" s="309"/>
      <c r="D1318" s="254"/>
      <c r="E1318" s="310"/>
      <c r="F1318" s="311"/>
      <c r="G1318" s="254"/>
      <c r="H1318" s="254"/>
      <c r="I1318" s="254"/>
      <c r="J1318" s="254"/>
      <c r="K1318" s="254"/>
      <c r="L1318" s="254"/>
      <c r="M1318" s="254"/>
      <c r="N1318" s="254"/>
      <c r="O1318" s="254"/>
      <c r="P1318" s="312"/>
      <c r="Q1318" s="313"/>
      <c r="R1318" s="312"/>
      <c r="S1318" s="313"/>
      <c r="T1318" s="314"/>
      <c r="U1318" s="314"/>
      <c r="V1318" s="312"/>
      <c r="W1318" s="254"/>
    </row>
    <row r="1319" spans="1:23" hidden="1">
      <c r="A1319" s="254"/>
      <c r="B1319" s="254"/>
      <c r="C1319" s="309"/>
      <c r="D1319" s="254"/>
      <c r="E1319" s="310"/>
      <c r="F1319" s="311"/>
      <c r="G1319" s="254"/>
      <c r="H1319" s="254"/>
      <c r="I1319" s="254"/>
      <c r="J1319" s="254"/>
      <c r="K1319" s="254"/>
      <c r="L1319" s="254"/>
      <c r="M1319" s="254"/>
      <c r="N1319" s="254"/>
      <c r="O1319" s="254"/>
      <c r="P1319" s="312"/>
      <c r="Q1319" s="313"/>
      <c r="R1319" s="312"/>
      <c r="S1319" s="313"/>
      <c r="T1319" s="314"/>
      <c r="U1319" s="314"/>
      <c r="V1319" s="312"/>
      <c r="W1319" s="254"/>
    </row>
    <row r="1320" spans="1:23" hidden="1">
      <c r="A1320" s="254"/>
      <c r="B1320" s="254"/>
      <c r="C1320" s="309"/>
      <c r="D1320" s="254"/>
      <c r="E1320" s="310"/>
      <c r="F1320" s="311"/>
      <c r="G1320" s="254"/>
      <c r="H1320" s="254"/>
      <c r="I1320" s="254"/>
      <c r="J1320" s="254"/>
      <c r="K1320" s="254"/>
      <c r="L1320" s="254"/>
      <c r="M1320" s="254"/>
      <c r="N1320" s="254"/>
      <c r="O1320" s="254"/>
      <c r="P1320" s="312"/>
      <c r="Q1320" s="313"/>
      <c r="R1320" s="312"/>
      <c r="S1320" s="313"/>
      <c r="T1320" s="314"/>
      <c r="U1320" s="314"/>
      <c r="V1320" s="312"/>
      <c r="W1320" s="254"/>
    </row>
    <row r="1321" spans="1:23" hidden="1">
      <c r="A1321" s="254"/>
      <c r="B1321" s="254"/>
      <c r="C1321" s="309"/>
      <c r="D1321" s="254"/>
      <c r="E1321" s="310"/>
      <c r="F1321" s="311"/>
      <c r="G1321" s="254"/>
      <c r="H1321" s="254"/>
      <c r="I1321" s="254"/>
      <c r="J1321" s="254"/>
      <c r="K1321" s="254"/>
      <c r="L1321" s="254"/>
      <c r="M1321" s="254"/>
      <c r="N1321" s="254"/>
      <c r="O1321" s="254"/>
      <c r="P1321" s="312"/>
      <c r="Q1321" s="313"/>
      <c r="R1321" s="312"/>
      <c r="S1321" s="313"/>
      <c r="T1321" s="314"/>
      <c r="U1321" s="314"/>
      <c r="V1321" s="312"/>
      <c r="W1321" s="254"/>
    </row>
    <row r="1322" spans="1:23" hidden="1">
      <c r="A1322" s="254"/>
      <c r="B1322" s="254"/>
      <c r="C1322" s="309"/>
      <c r="D1322" s="254"/>
      <c r="E1322" s="310"/>
      <c r="F1322" s="311"/>
      <c r="G1322" s="254"/>
      <c r="H1322" s="254"/>
      <c r="I1322" s="254"/>
      <c r="J1322" s="254"/>
      <c r="K1322" s="254"/>
      <c r="L1322" s="254"/>
      <c r="M1322" s="254"/>
      <c r="N1322" s="254"/>
      <c r="O1322" s="254"/>
      <c r="P1322" s="312"/>
      <c r="Q1322" s="313"/>
      <c r="R1322" s="312"/>
      <c r="S1322" s="313"/>
      <c r="T1322" s="314"/>
      <c r="U1322" s="314"/>
      <c r="V1322" s="312"/>
      <c r="W1322" s="254"/>
    </row>
    <row r="1323" spans="1:23" hidden="1">
      <c r="A1323" s="254"/>
      <c r="B1323" s="254"/>
      <c r="C1323" s="309"/>
      <c r="D1323" s="254"/>
      <c r="E1323" s="310"/>
      <c r="F1323" s="311"/>
      <c r="G1323" s="254"/>
      <c r="H1323" s="254"/>
      <c r="I1323" s="254"/>
      <c r="J1323" s="254"/>
      <c r="K1323" s="254"/>
      <c r="L1323" s="254"/>
      <c r="M1323" s="254"/>
      <c r="N1323" s="254"/>
      <c r="O1323" s="254"/>
      <c r="P1323" s="312"/>
      <c r="Q1323" s="313"/>
      <c r="R1323" s="312"/>
      <c r="S1323" s="313"/>
      <c r="T1323" s="314"/>
      <c r="U1323" s="314"/>
      <c r="V1323" s="312"/>
      <c r="W1323" s="254"/>
    </row>
    <row r="1324" spans="1:23" hidden="1">
      <c r="A1324" s="254"/>
      <c r="B1324" s="254"/>
      <c r="C1324" s="309"/>
      <c r="D1324" s="254"/>
      <c r="E1324" s="310"/>
      <c r="F1324" s="311"/>
      <c r="G1324" s="254"/>
      <c r="H1324" s="254"/>
      <c r="I1324" s="254"/>
      <c r="J1324" s="254"/>
      <c r="K1324" s="254"/>
      <c r="L1324" s="254"/>
      <c r="M1324" s="254"/>
      <c r="N1324" s="254"/>
      <c r="O1324" s="254"/>
      <c r="P1324" s="312"/>
      <c r="Q1324" s="313"/>
      <c r="R1324" s="312"/>
      <c r="S1324" s="313"/>
      <c r="T1324" s="314"/>
      <c r="U1324" s="314"/>
      <c r="V1324" s="312"/>
      <c r="W1324" s="254"/>
    </row>
    <row r="1325" spans="1:23" hidden="1">
      <c r="A1325" s="254"/>
      <c r="B1325" s="254"/>
      <c r="C1325" s="309"/>
      <c r="D1325" s="254"/>
      <c r="E1325" s="310"/>
      <c r="F1325" s="311"/>
      <c r="G1325" s="254"/>
      <c r="H1325" s="254"/>
      <c r="I1325" s="254"/>
      <c r="J1325" s="254"/>
      <c r="K1325" s="254"/>
      <c r="L1325" s="254"/>
      <c r="M1325" s="254"/>
      <c r="N1325" s="254"/>
      <c r="O1325" s="254"/>
      <c r="P1325" s="312"/>
      <c r="Q1325" s="313"/>
      <c r="R1325" s="312"/>
      <c r="S1325" s="313"/>
      <c r="T1325" s="314"/>
      <c r="U1325" s="314"/>
      <c r="V1325" s="312"/>
      <c r="W1325" s="254"/>
    </row>
    <row r="1326" spans="1:23" hidden="1">
      <c r="A1326" s="254"/>
      <c r="B1326" s="254"/>
      <c r="C1326" s="309"/>
      <c r="D1326" s="254"/>
      <c r="E1326" s="310"/>
      <c r="F1326" s="311"/>
      <c r="G1326" s="254"/>
      <c r="H1326" s="254"/>
      <c r="I1326" s="254"/>
      <c r="J1326" s="254"/>
      <c r="K1326" s="254"/>
      <c r="L1326" s="254"/>
      <c r="M1326" s="254"/>
      <c r="N1326" s="254"/>
      <c r="O1326" s="254"/>
      <c r="P1326" s="312"/>
      <c r="Q1326" s="313"/>
      <c r="R1326" s="312"/>
      <c r="S1326" s="313"/>
      <c r="T1326" s="314"/>
      <c r="U1326" s="314"/>
      <c r="V1326" s="312"/>
      <c r="W1326" s="254"/>
    </row>
    <row r="1327" spans="1:23" hidden="1">
      <c r="A1327" s="254"/>
      <c r="B1327" s="254"/>
      <c r="C1327" s="309"/>
      <c r="D1327" s="254"/>
      <c r="E1327" s="310"/>
      <c r="F1327" s="311"/>
      <c r="G1327" s="254"/>
      <c r="H1327" s="254"/>
      <c r="I1327" s="254"/>
      <c r="J1327" s="254"/>
      <c r="K1327" s="254"/>
      <c r="L1327" s="254"/>
      <c r="M1327" s="254"/>
      <c r="N1327" s="254"/>
      <c r="O1327" s="254"/>
      <c r="P1327" s="312"/>
      <c r="Q1327" s="313"/>
      <c r="R1327" s="312"/>
      <c r="S1327" s="313"/>
      <c r="T1327" s="314"/>
      <c r="U1327" s="314"/>
      <c r="V1327" s="312"/>
      <c r="W1327" s="254"/>
    </row>
    <row r="1328" spans="1:23" hidden="1">
      <c r="A1328" s="254"/>
      <c r="B1328" s="254"/>
      <c r="C1328" s="309"/>
      <c r="D1328" s="254"/>
      <c r="E1328" s="310"/>
      <c r="F1328" s="311"/>
      <c r="G1328" s="254"/>
      <c r="H1328" s="254"/>
      <c r="I1328" s="254"/>
      <c r="J1328" s="254"/>
      <c r="K1328" s="254"/>
      <c r="L1328" s="254"/>
      <c r="M1328" s="254"/>
      <c r="N1328" s="254"/>
      <c r="O1328" s="254"/>
      <c r="P1328" s="312"/>
      <c r="Q1328" s="313"/>
      <c r="R1328" s="312"/>
      <c r="S1328" s="313"/>
      <c r="T1328" s="314"/>
      <c r="U1328" s="314"/>
      <c r="V1328" s="312"/>
      <c r="W1328" s="254"/>
    </row>
    <row r="1329" spans="1:23" hidden="1">
      <c r="A1329" s="254"/>
      <c r="B1329" s="254"/>
      <c r="C1329" s="309"/>
      <c r="D1329" s="254"/>
      <c r="E1329" s="310"/>
      <c r="F1329" s="311"/>
      <c r="G1329" s="254"/>
      <c r="H1329" s="254"/>
      <c r="I1329" s="254"/>
      <c r="J1329" s="254"/>
      <c r="K1329" s="254"/>
      <c r="L1329" s="254"/>
      <c r="M1329" s="254"/>
      <c r="N1329" s="254"/>
      <c r="O1329" s="254"/>
      <c r="P1329" s="312"/>
      <c r="Q1329" s="313"/>
      <c r="R1329" s="312"/>
      <c r="S1329" s="313"/>
      <c r="T1329" s="314"/>
      <c r="U1329" s="314"/>
      <c r="V1329" s="312"/>
      <c r="W1329" s="254"/>
    </row>
    <row r="1330" spans="1:23" hidden="1">
      <c r="A1330" s="254"/>
      <c r="B1330" s="254"/>
      <c r="C1330" s="309"/>
      <c r="D1330" s="254"/>
      <c r="E1330" s="310"/>
      <c r="F1330" s="311"/>
      <c r="G1330" s="254"/>
      <c r="H1330" s="254"/>
      <c r="I1330" s="254"/>
      <c r="J1330" s="254"/>
      <c r="K1330" s="254"/>
      <c r="L1330" s="254"/>
      <c r="M1330" s="254"/>
      <c r="N1330" s="254"/>
      <c r="O1330" s="254"/>
      <c r="P1330" s="312"/>
      <c r="Q1330" s="313"/>
      <c r="R1330" s="312"/>
      <c r="S1330" s="313"/>
      <c r="T1330" s="314"/>
      <c r="U1330" s="314"/>
      <c r="V1330" s="312"/>
      <c r="W1330" s="254"/>
    </row>
    <row r="1331" spans="1:23" hidden="1">
      <c r="A1331" s="254"/>
      <c r="B1331" s="254"/>
      <c r="C1331" s="309"/>
      <c r="D1331" s="254"/>
      <c r="E1331" s="310"/>
      <c r="F1331" s="311"/>
      <c r="G1331" s="254"/>
      <c r="H1331" s="254"/>
      <c r="I1331" s="254"/>
      <c r="J1331" s="254"/>
      <c r="K1331" s="254"/>
      <c r="L1331" s="254"/>
      <c r="M1331" s="254"/>
      <c r="N1331" s="254"/>
      <c r="O1331" s="254"/>
      <c r="P1331" s="312"/>
      <c r="Q1331" s="313"/>
      <c r="R1331" s="312"/>
      <c r="S1331" s="313"/>
      <c r="T1331" s="314"/>
      <c r="U1331" s="314"/>
      <c r="V1331" s="312"/>
      <c r="W1331" s="254"/>
    </row>
    <row r="1332" spans="1:23" hidden="1">
      <c r="A1332" s="254"/>
      <c r="B1332" s="254"/>
      <c r="C1332" s="309"/>
      <c r="D1332" s="254"/>
      <c r="E1332" s="310"/>
      <c r="F1332" s="311"/>
      <c r="G1332" s="254"/>
      <c r="H1332" s="254"/>
      <c r="I1332" s="254"/>
      <c r="J1332" s="254"/>
      <c r="K1332" s="254"/>
      <c r="L1332" s="254"/>
      <c r="M1332" s="254"/>
      <c r="N1332" s="254"/>
      <c r="O1332" s="254"/>
      <c r="P1332" s="312"/>
      <c r="Q1332" s="313"/>
      <c r="R1332" s="312"/>
      <c r="S1332" s="313"/>
      <c r="T1332" s="314"/>
      <c r="U1332" s="314"/>
      <c r="V1332" s="312"/>
      <c r="W1332" s="254"/>
    </row>
    <row r="1333" spans="1:23" hidden="1">
      <c r="A1333" s="254"/>
      <c r="B1333" s="254"/>
      <c r="C1333" s="309"/>
      <c r="D1333" s="254"/>
      <c r="E1333" s="310"/>
      <c r="F1333" s="311"/>
      <c r="G1333" s="254"/>
      <c r="H1333" s="254"/>
      <c r="I1333" s="254"/>
      <c r="J1333" s="254"/>
      <c r="K1333" s="254"/>
      <c r="L1333" s="254"/>
      <c r="M1333" s="254"/>
      <c r="N1333" s="254"/>
      <c r="O1333" s="254"/>
      <c r="P1333" s="312"/>
      <c r="Q1333" s="313"/>
      <c r="R1333" s="312"/>
      <c r="S1333" s="313"/>
      <c r="T1333" s="314"/>
      <c r="U1333" s="314"/>
      <c r="V1333" s="312"/>
      <c r="W1333" s="254"/>
    </row>
    <row r="1334" spans="1:23" hidden="1">
      <c r="A1334" s="254"/>
      <c r="B1334" s="254"/>
      <c r="C1334" s="309"/>
      <c r="D1334" s="254"/>
      <c r="E1334" s="310"/>
      <c r="F1334" s="311"/>
      <c r="G1334" s="254"/>
      <c r="H1334" s="254"/>
      <c r="I1334" s="254"/>
      <c r="J1334" s="254"/>
      <c r="K1334" s="254"/>
      <c r="L1334" s="254"/>
      <c r="M1334" s="254"/>
      <c r="N1334" s="254"/>
      <c r="O1334" s="254"/>
      <c r="P1334" s="312"/>
      <c r="Q1334" s="313"/>
      <c r="R1334" s="312"/>
      <c r="S1334" s="313"/>
      <c r="T1334" s="314"/>
      <c r="U1334" s="314"/>
      <c r="V1334" s="312"/>
      <c r="W1334" s="254"/>
    </row>
    <row r="1335" spans="1:23" hidden="1">
      <c r="A1335" s="254"/>
      <c r="B1335" s="254"/>
      <c r="C1335" s="309"/>
      <c r="D1335" s="254"/>
      <c r="E1335" s="310"/>
      <c r="F1335" s="311"/>
      <c r="G1335" s="254"/>
      <c r="H1335" s="254"/>
      <c r="I1335" s="254"/>
      <c r="J1335" s="254"/>
      <c r="K1335" s="254"/>
      <c r="L1335" s="254"/>
      <c r="M1335" s="254"/>
      <c r="N1335" s="254"/>
      <c r="O1335" s="254"/>
      <c r="P1335" s="312"/>
      <c r="Q1335" s="313"/>
      <c r="R1335" s="312"/>
      <c r="S1335" s="313"/>
      <c r="T1335" s="314"/>
      <c r="U1335" s="314"/>
      <c r="V1335" s="312"/>
      <c r="W1335" s="254"/>
    </row>
    <row r="1336" spans="1:23" hidden="1">
      <c r="A1336" s="254"/>
      <c r="B1336" s="254"/>
      <c r="C1336" s="309"/>
      <c r="D1336" s="254"/>
      <c r="E1336" s="310"/>
      <c r="F1336" s="311"/>
      <c r="G1336" s="254"/>
      <c r="H1336" s="254"/>
      <c r="I1336" s="254"/>
      <c r="J1336" s="254"/>
      <c r="K1336" s="254"/>
      <c r="L1336" s="254"/>
      <c r="M1336" s="254"/>
      <c r="N1336" s="254"/>
      <c r="O1336" s="254"/>
      <c r="P1336" s="312"/>
      <c r="Q1336" s="313"/>
      <c r="R1336" s="312"/>
      <c r="S1336" s="313"/>
      <c r="T1336" s="314"/>
      <c r="U1336" s="314"/>
      <c r="V1336" s="312"/>
      <c r="W1336" s="254"/>
    </row>
    <row r="1337" spans="1:23" hidden="1">
      <c r="A1337" s="254"/>
      <c r="B1337" s="254"/>
      <c r="C1337" s="309"/>
      <c r="D1337" s="254"/>
      <c r="E1337" s="310"/>
      <c r="F1337" s="311"/>
      <c r="G1337" s="254"/>
      <c r="H1337" s="254"/>
      <c r="I1337" s="254"/>
      <c r="J1337" s="254"/>
      <c r="K1337" s="254"/>
      <c r="L1337" s="254"/>
      <c r="M1337" s="254"/>
      <c r="N1337" s="254"/>
      <c r="O1337" s="254"/>
      <c r="P1337" s="312"/>
      <c r="Q1337" s="313"/>
      <c r="R1337" s="312"/>
      <c r="S1337" s="313"/>
      <c r="T1337" s="314"/>
      <c r="U1337" s="314"/>
      <c r="V1337" s="312"/>
      <c r="W1337" s="254"/>
    </row>
    <row r="1338" spans="1:23" hidden="1">
      <c r="A1338" s="254"/>
      <c r="B1338" s="254"/>
      <c r="C1338" s="309"/>
      <c r="D1338" s="254"/>
      <c r="E1338" s="310"/>
      <c r="F1338" s="311"/>
      <c r="G1338" s="254"/>
      <c r="H1338" s="254"/>
      <c r="I1338" s="254"/>
      <c r="J1338" s="254"/>
      <c r="K1338" s="254"/>
      <c r="L1338" s="254"/>
      <c r="M1338" s="254"/>
      <c r="N1338" s="254"/>
      <c r="O1338" s="254"/>
      <c r="P1338" s="312"/>
      <c r="Q1338" s="313"/>
      <c r="R1338" s="312"/>
      <c r="S1338" s="313"/>
      <c r="T1338" s="314"/>
      <c r="U1338" s="314"/>
      <c r="V1338" s="312"/>
      <c r="W1338" s="254"/>
    </row>
    <row r="1339" spans="1:23" hidden="1">
      <c r="A1339" s="254"/>
      <c r="B1339" s="254"/>
      <c r="C1339" s="309"/>
      <c r="D1339" s="254"/>
      <c r="E1339" s="310"/>
      <c r="F1339" s="311"/>
      <c r="G1339" s="254"/>
      <c r="H1339" s="254"/>
      <c r="I1339" s="254"/>
      <c r="J1339" s="254"/>
      <c r="K1339" s="254"/>
      <c r="L1339" s="254"/>
      <c r="M1339" s="254"/>
      <c r="N1339" s="254"/>
      <c r="O1339" s="254"/>
      <c r="P1339" s="312"/>
      <c r="Q1339" s="313"/>
      <c r="R1339" s="312"/>
      <c r="S1339" s="313"/>
      <c r="T1339" s="314"/>
      <c r="U1339" s="314"/>
      <c r="V1339" s="312"/>
      <c r="W1339" s="254"/>
    </row>
    <row r="1340" spans="1:23" hidden="1">
      <c r="A1340" s="254"/>
      <c r="B1340" s="254"/>
      <c r="C1340" s="309"/>
      <c r="D1340" s="254"/>
      <c r="E1340" s="310"/>
      <c r="F1340" s="311"/>
      <c r="G1340" s="254"/>
      <c r="H1340" s="254"/>
      <c r="I1340" s="254"/>
      <c r="J1340" s="254"/>
      <c r="K1340" s="254"/>
      <c r="L1340" s="254"/>
      <c r="M1340" s="254"/>
      <c r="N1340" s="254"/>
      <c r="O1340" s="254"/>
      <c r="P1340" s="312"/>
      <c r="Q1340" s="313"/>
      <c r="R1340" s="312"/>
      <c r="S1340" s="313"/>
      <c r="T1340" s="314"/>
      <c r="U1340" s="314"/>
      <c r="V1340" s="312"/>
      <c r="W1340" s="254"/>
    </row>
    <row r="1341" spans="1:23" hidden="1">
      <c r="A1341" s="254"/>
      <c r="B1341" s="254"/>
      <c r="C1341" s="309"/>
      <c r="D1341" s="254"/>
      <c r="E1341" s="310"/>
      <c r="F1341" s="311"/>
      <c r="G1341" s="254"/>
      <c r="H1341" s="254"/>
      <c r="I1341" s="254"/>
      <c r="J1341" s="254"/>
      <c r="K1341" s="254"/>
      <c r="L1341" s="254"/>
      <c r="M1341" s="254"/>
      <c r="N1341" s="254"/>
      <c r="O1341" s="254"/>
      <c r="P1341" s="312"/>
      <c r="Q1341" s="313"/>
      <c r="R1341" s="312"/>
      <c r="S1341" s="313"/>
      <c r="T1341" s="314"/>
      <c r="U1341" s="314"/>
      <c r="V1341" s="312"/>
      <c r="W1341" s="254"/>
    </row>
    <row r="1342" spans="1:23" hidden="1">
      <c r="A1342" s="254"/>
      <c r="B1342" s="254"/>
      <c r="C1342" s="309"/>
      <c r="D1342" s="254"/>
      <c r="E1342" s="310"/>
      <c r="F1342" s="311"/>
      <c r="G1342" s="254"/>
      <c r="H1342" s="254"/>
      <c r="I1342" s="254"/>
      <c r="J1342" s="254"/>
      <c r="K1342" s="254"/>
      <c r="L1342" s="254"/>
      <c r="M1342" s="254"/>
      <c r="N1342" s="254"/>
      <c r="O1342" s="254"/>
      <c r="P1342" s="312"/>
      <c r="Q1342" s="313"/>
      <c r="R1342" s="312"/>
      <c r="S1342" s="313"/>
      <c r="T1342" s="314"/>
      <c r="U1342" s="314"/>
      <c r="V1342" s="312"/>
      <c r="W1342" s="254"/>
    </row>
    <row r="1343" spans="1:23" hidden="1">
      <c r="A1343" s="254"/>
      <c r="B1343" s="254"/>
      <c r="C1343" s="309"/>
      <c r="D1343" s="254"/>
      <c r="E1343" s="310"/>
      <c r="F1343" s="311"/>
      <c r="G1343" s="254"/>
      <c r="H1343" s="254"/>
      <c r="I1343" s="254"/>
      <c r="J1343" s="254"/>
      <c r="K1343" s="254"/>
      <c r="L1343" s="254"/>
      <c r="M1343" s="254"/>
      <c r="N1343" s="254"/>
      <c r="O1343" s="254"/>
      <c r="P1343" s="312"/>
      <c r="Q1343" s="313"/>
      <c r="R1343" s="312"/>
      <c r="S1343" s="313"/>
      <c r="T1343" s="314"/>
      <c r="U1343" s="314"/>
      <c r="V1343" s="312"/>
      <c r="W1343" s="254"/>
    </row>
    <row r="1344" spans="1:23" hidden="1">
      <c r="A1344" s="254"/>
      <c r="B1344" s="254"/>
      <c r="C1344" s="309"/>
      <c r="D1344" s="254"/>
      <c r="E1344" s="310"/>
      <c r="F1344" s="311"/>
      <c r="G1344" s="254"/>
      <c r="H1344" s="254"/>
      <c r="I1344" s="254"/>
      <c r="J1344" s="254"/>
      <c r="K1344" s="254"/>
      <c r="L1344" s="254"/>
      <c r="M1344" s="254"/>
      <c r="N1344" s="254"/>
      <c r="O1344" s="254"/>
      <c r="P1344" s="312"/>
      <c r="Q1344" s="313"/>
      <c r="R1344" s="312"/>
      <c r="S1344" s="313"/>
      <c r="T1344" s="314"/>
      <c r="U1344" s="314"/>
      <c r="V1344" s="312"/>
      <c r="W1344" s="254"/>
    </row>
    <row r="1345" spans="1:23" hidden="1">
      <c r="A1345" s="254"/>
      <c r="B1345" s="254"/>
      <c r="C1345" s="309"/>
      <c r="D1345" s="254"/>
      <c r="E1345" s="310"/>
      <c r="F1345" s="311"/>
      <c r="G1345" s="254"/>
      <c r="H1345" s="254"/>
      <c r="I1345" s="254"/>
      <c r="J1345" s="254"/>
      <c r="K1345" s="254"/>
      <c r="L1345" s="254"/>
      <c r="M1345" s="254"/>
      <c r="N1345" s="254"/>
      <c r="O1345" s="254"/>
      <c r="P1345" s="312"/>
      <c r="Q1345" s="313"/>
      <c r="R1345" s="312"/>
      <c r="S1345" s="313"/>
      <c r="T1345" s="314"/>
      <c r="U1345" s="314"/>
      <c r="V1345" s="312"/>
      <c r="W1345" s="254"/>
    </row>
    <row r="1346" spans="1:23" hidden="1">
      <c r="A1346" s="254"/>
      <c r="B1346" s="254"/>
      <c r="C1346" s="309"/>
      <c r="D1346" s="254"/>
      <c r="E1346" s="310"/>
      <c r="F1346" s="311"/>
      <c r="G1346" s="254"/>
      <c r="H1346" s="254"/>
      <c r="I1346" s="254"/>
      <c r="J1346" s="254"/>
      <c r="K1346" s="254"/>
      <c r="L1346" s="254"/>
      <c r="M1346" s="254"/>
      <c r="N1346" s="254"/>
      <c r="O1346" s="254"/>
      <c r="P1346" s="312"/>
      <c r="Q1346" s="313"/>
      <c r="R1346" s="312"/>
      <c r="S1346" s="313"/>
      <c r="T1346" s="314"/>
      <c r="U1346" s="314"/>
      <c r="V1346" s="312"/>
      <c r="W1346" s="254"/>
    </row>
    <row r="1347" spans="1:23" hidden="1">
      <c r="A1347" s="254"/>
      <c r="B1347" s="254"/>
      <c r="C1347" s="309"/>
      <c r="D1347" s="254"/>
      <c r="E1347" s="310"/>
      <c r="F1347" s="311"/>
      <c r="G1347" s="254"/>
      <c r="H1347" s="254"/>
      <c r="I1347" s="254"/>
      <c r="J1347" s="254"/>
      <c r="K1347" s="254"/>
      <c r="L1347" s="254"/>
      <c r="M1347" s="254"/>
      <c r="N1347" s="254"/>
      <c r="O1347" s="254"/>
      <c r="P1347" s="312"/>
      <c r="Q1347" s="313"/>
      <c r="R1347" s="312"/>
      <c r="S1347" s="313"/>
      <c r="T1347" s="314"/>
      <c r="U1347" s="314"/>
      <c r="V1347" s="312"/>
      <c r="W1347" s="254"/>
    </row>
    <row r="1348" spans="1:23" hidden="1">
      <c r="A1348" s="254"/>
      <c r="B1348" s="254"/>
      <c r="C1348" s="309"/>
      <c r="D1348" s="254"/>
      <c r="E1348" s="310"/>
      <c r="F1348" s="311"/>
      <c r="G1348" s="254"/>
      <c r="H1348" s="254"/>
      <c r="I1348" s="254"/>
      <c r="J1348" s="254"/>
      <c r="K1348" s="254"/>
      <c r="L1348" s="254"/>
      <c r="M1348" s="254"/>
      <c r="N1348" s="254"/>
      <c r="O1348" s="254"/>
      <c r="P1348" s="312"/>
      <c r="Q1348" s="313"/>
      <c r="R1348" s="312"/>
      <c r="S1348" s="313"/>
      <c r="T1348" s="314"/>
      <c r="U1348" s="314"/>
      <c r="V1348" s="312"/>
      <c r="W1348" s="254"/>
    </row>
    <row r="1349" spans="1:23" hidden="1">
      <c r="A1349" s="254"/>
      <c r="B1349" s="254"/>
      <c r="C1349" s="309"/>
      <c r="D1349" s="254"/>
      <c r="E1349" s="310"/>
      <c r="F1349" s="311"/>
      <c r="G1349" s="254"/>
      <c r="H1349" s="254"/>
      <c r="I1349" s="254"/>
      <c r="J1349" s="254"/>
      <c r="K1349" s="254"/>
      <c r="L1349" s="254"/>
      <c r="M1349" s="254"/>
      <c r="N1349" s="254"/>
      <c r="O1349" s="254"/>
      <c r="P1349" s="312"/>
      <c r="Q1349" s="313"/>
      <c r="R1349" s="312"/>
      <c r="S1349" s="313"/>
      <c r="T1349" s="314"/>
      <c r="U1349" s="314"/>
      <c r="V1349" s="312"/>
      <c r="W1349" s="254"/>
    </row>
    <row r="1350" spans="1:23" hidden="1">
      <c r="A1350" s="254"/>
      <c r="B1350" s="254"/>
      <c r="C1350" s="309"/>
      <c r="D1350" s="254"/>
      <c r="E1350" s="310"/>
      <c r="F1350" s="311"/>
      <c r="G1350" s="254"/>
      <c r="H1350" s="254"/>
      <c r="I1350" s="254"/>
      <c r="J1350" s="254"/>
      <c r="K1350" s="254"/>
      <c r="L1350" s="254"/>
      <c r="M1350" s="254"/>
      <c r="N1350" s="254"/>
      <c r="O1350" s="254"/>
      <c r="P1350" s="312"/>
      <c r="Q1350" s="313"/>
      <c r="R1350" s="312"/>
      <c r="S1350" s="313"/>
      <c r="T1350" s="314"/>
      <c r="U1350" s="314"/>
      <c r="V1350" s="312"/>
      <c r="W1350" s="254"/>
    </row>
    <row r="1351" spans="1:23" hidden="1">
      <c r="A1351" s="254"/>
      <c r="B1351" s="254"/>
      <c r="C1351" s="309"/>
      <c r="D1351" s="254"/>
      <c r="E1351" s="310"/>
      <c r="F1351" s="311"/>
      <c r="G1351" s="254"/>
      <c r="H1351" s="254"/>
      <c r="I1351" s="254"/>
      <c r="J1351" s="254"/>
      <c r="K1351" s="254"/>
      <c r="L1351" s="254"/>
      <c r="M1351" s="254"/>
      <c r="N1351" s="254"/>
      <c r="O1351" s="254"/>
      <c r="P1351" s="312"/>
      <c r="Q1351" s="313"/>
      <c r="R1351" s="312"/>
      <c r="S1351" s="313"/>
      <c r="T1351" s="314"/>
      <c r="U1351" s="314"/>
      <c r="V1351" s="312"/>
      <c r="W1351" s="254"/>
    </row>
    <row r="1352" spans="1:23" hidden="1">
      <c r="A1352" s="254"/>
      <c r="B1352" s="254"/>
      <c r="C1352" s="309"/>
      <c r="D1352" s="254"/>
      <c r="E1352" s="310"/>
      <c r="F1352" s="311"/>
      <c r="G1352" s="254"/>
      <c r="H1352" s="254"/>
      <c r="I1352" s="254"/>
      <c r="J1352" s="254"/>
      <c r="K1352" s="254"/>
      <c r="L1352" s="254"/>
      <c r="M1352" s="254"/>
      <c r="N1352" s="254"/>
      <c r="O1352" s="254"/>
      <c r="P1352" s="312"/>
      <c r="Q1352" s="313"/>
      <c r="R1352" s="312"/>
      <c r="S1352" s="313"/>
      <c r="T1352" s="314"/>
      <c r="U1352" s="314"/>
      <c r="V1352" s="312"/>
      <c r="W1352" s="254"/>
    </row>
    <row r="1353" spans="1:23" hidden="1">
      <c r="A1353" s="254"/>
      <c r="B1353" s="254"/>
      <c r="C1353" s="309"/>
      <c r="D1353" s="254"/>
      <c r="E1353" s="310"/>
      <c r="F1353" s="311"/>
      <c r="G1353" s="254"/>
      <c r="H1353" s="254"/>
      <c r="I1353" s="254"/>
      <c r="J1353" s="254"/>
      <c r="K1353" s="254"/>
      <c r="L1353" s="254"/>
      <c r="M1353" s="254"/>
      <c r="N1353" s="254"/>
      <c r="O1353" s="254"/>
      <c r="P1353" s="312"/>
      <c r="Q1353" s="313"/>
      <c r="R1353" s="312"/>
      <c r="S1353" s="313"/>
      <c r="T1353" s="314"/>
      <c r="U1353" s="314"/>
      <c r="V1353" s="312"/>
      <c r="W1353" s="254"/>
    </row>
    <row r="1354" spans="1:23" hidden="1">
      <c r="A1354" s="254"/>
      <c r="B1354" s="254"/>
      <c r="C1354" s="309"/>
      <c r="D1354" s="254"/>
      <c r="E1354" s="310"/>
      <c r="F1354" s="311"/>
      <c r="G1354" s="254"/>
      <c r="H1354" s="254"/>
      <c r="I1354" s="254"/>
      <c r="J1354" s="254"/>
      <c r="K1354" s="254"/>
      <c r="L1354" s="254"/>
      <c r="M1354" s="254"/>
      <c r="N1354" s="254"/>
      <c r="O1354" s="254"/>
      <c r="P1354" s="312"/>
      <c r="Q1354" s="313"/>
      <c r="R1354" s="312"/>
      <c r="S1354" s="313"/>
      <c r="T1354" s="314"/>
      <c r="U1354" s="314"/>
      <c r="V1354" s="312"/>
      <c r="W1354" s="254"/>
    </row>
    <row r="1355" spans="1:23" hidden="1">
      <c r="A1355" s="254"/>
      <c r="B1355" s="254"/>
      <c r="C1355" s="309"/>
      <c r="D1355" s="254"/>
      <c r="E1355" s="310"/>
      <c r="F1355" s="311"/>
      <c r="G1355" s="254"/>
      <c r="H1355" s="254"/>
      <c r="I1355" s="254"/>
      <c r="J1355" s="254"/>
      <c r="K1355" s="254"/>
      <c r="L1355" s="254"/>
      <c r="M1355" s="254"/>
      <c r="N1355" s="254"/>
      <c r="O1355" s="254"/>
      <c r="P1355" s="312"/>
      <c r="Q1355" s="313"/>
      <c r="R1355" s="312"/>
      <c r="S1355" s="313"/>
      <c r="T1355" s="314"/>
      <c r="U1355" s="314"/>
      <c r="V1355" s="312"/>
      <c r="W1355" s="254"/>
    </row>
    <row r="1356" spans="1:23" hidden="1">
      <c r="A1356" s="254"/>
      <c r="B1356" s="254"/>
      <c r="C1356" s="309"/>
      <c r="D1356" s="254"/>
      <c r="E1356" s="310"/>
      <c r="F1356" s="311"/>
      <c r="G1356" s="254"/>
      <c r="H1356" s="254"/>
      <c r="I1356" s="254"/>
      <c r="J1356" s="254"/>
      <c r="K1356" s="254"/>
      <c r="L1356" s="254"/>
      <c r="M1356" s="254"/>
      <c r="N1356" s="254"/>
      <c r="O1356" s="254"/>
      <c r="P1356" s="312"/>
      <c r="Q1356" s="313"/>
      <c r="R1356" s="312"/>
      <c r="S1356" s="313"/>
      <c r="T1356" s="314"/>
      <c r="U1356" s="314"/>
      <c r="V1356" s="312"/>
      <c r="W1356" s="254"/>
    </row>
    <row r="1357" spans="1:23" hidden="1">
      <c r="A1357" s="254"/>
      <c r="B1357" s="254"/>
      <c r="C1357" s="309"/>
      <c r="D1357" s="254"/>
      <c r="E1357" s="310"/>
      <c r="F1357" s="311"/>
      <c r="G1357" s="254"/>
      <c r="H1357" s="254"/>
      <c r="I1357" s="254"/>
      <c r="J1357" s="254"/>
      <c r="K1357" s="254"/>
      <c r="L1357" s="254"/>
      <c r="M1357" s="254"/>
      <c r="N1357" s="254"/>
      <c r="O1357" s="254"/>
      <c r="P1357" s="312"/>
      <c r="Q1357" s="313"/>
      <c r="R1357" s="312"/>
      <c r="S1357" s="313"/>
      <c r="T1357" s="314"/>
      <c r="U1357" s="314"/>
      <c r="V1357" s="312"/>
      <c r="W1357" s="254"/>
    </row>
    <row r="1358" spans="1:23" hidden="1">
      <c r="A1358" s="254"/>
      <c r="B1358" s="254"/>
      <c r="C1358" s="309"/>
      <c r="D1358" s="254"/>
      <c r="E1358" s="310"/>
      <c r="F1358" s="311"/>
      <c r="G1358" s="254"/>
      <c r="H1358" s="254"/>
      <c r="I1358" s="254"/>
      <c r="J1358" s="254"/>
      <c r="K1358" s="254"/>
      <c r="L1358" s="254"/>
      <c r="M1358" s="254"/>
      <c r="N1358" s="254"/>
      <c r="O1358" s="254"/>
      <c r="P1358" s="312"/>
      <c r="Q1358" s="313"/>
      <c r="R1358" s="312"/>
      <c r="S1358" s="313"/>
      <c r="T1358" s="314"/>
      <c r="U1358" s="314"/>
      <c r="V1358" s="312"/>
      <c r="W1358" s="254"/>
    </row>
    <row r="1359" spans="1:23" hidden="1">
      <c r="A1359" s="254"/>
      <c r="B1359" s="254"/>
      <c r="C1359" s="309"/>
      <c r="D1359" s="254"/>
      <c r="E1359" s="310"/>
      <c r="F1359" s="311"/>
      <c r="G1359" s="254"/>
      <c r="H1359" s="254"/>
      <c r="I1359" s="254"/>
      <c r="J1359" s="254"/>
      <c r="K1359" s="254"/>
      <c r="L1359" s="254"/>
      <c r="M1359" s="254"/>
      <c r="N1359" s="254"/>
      <c r="O1359" s="254"/>
      <c r="P1359" s="312"/>
      <c r="Q1359" s="313"/>
      <c r="R1359" s="312"/>
      <c r="S1359" s="313"/>
      <c r="T1359" s="314"/>
      <c r="U1359" s="314"/>
      <c r="V1359" s="312"/>
      <c r="W1359" s="254"/>
    </row>
    <row r="1360" spans="1:23" hidden="1">
      <c r="A1360" s="254"/>
      <c r="B1360" s="254"/>
      <c r="C1360" s="309"/>
      <c r="D1360" s="254"/>
      <c r="E1360" s="310"/>
      <c r="F1360" s="311"/>
      <c r="G1360" s="254"/>
      <c r="H1360" s="254"/>
      <c r="I1360" s="254"/>
      <c r="J1360" s="254"/>
      <c r="K1360" s="254"/>
      <c r="L1360" s="254"/>
      <c r="M1360" s="254"/>
      <c r="N1360" s="254"/>
      <c r="O1360" s="254"/>
      <c r="P1360" s="312"/>
      <c r="Q1360" s="313"/>
      <c r="R1360" s="312"/>
      <c r="S1360" s="313"/>
      <c r="T1360" s="314"/>
      <c r="U1360" s="314"/>
      <c r="V1360" s="312"/>
      <c r="W1360" s="254"/>
    </row>
    <row r="1361" spans="1:23" hidden="1">
      <c r="A1361" s="254"/>
      <c r="B1361" s="254"/>
      <c r="C1361" s="309"/>
      <c r="D1361" s="254"/>
      <c r="E1361" s="310"/>
      <c r="F1361" s="311"/>
      <c r="G1361" s="254"/>
      <c r="H1361" s="254"/>
      <c r="I1361" s="254"/>
      <c r="J1361" s="254"/>
      <c r="K1361" s="254"/>
      <c r="L1361" s="254"/>
      <c r="M1361" s="254"/>
      <c r="N1361" s="254"/>
      <c r="O1361" s="254"/>
      <c r="P1361" s="312"/>
      <c r="Q1361" s="313"/>
      <c r="R1361" s="312"/>
      <c r="S1361" s="313"/>
      <c r="T1361" s="314"/>
      <c r="U1361" s="314"/>
      <c r="V1361" s="312"/>
      <c r="W1361" s="254"/>
    </row>
    <row r="1362" spans="1:23" hidden="1">
      <c r="A1362" s="254"/>
      <c r="B1362" s="254"/>
      <c r="C1362" s="309"/>
      <c r="D1362" s="254"/>
      <c r="E1362" s="310"/>
      <c r="F1362" s="311"/>
      <c r="G1362" s="254"/>
      <c r="H1362" s="254"/>
      <c r="I1362" s="254"/>
      <c r="J1362" s="254"/>
      <c r="K1362" s="254"/>
      <c r="L1362" s="254"/>
      <c r="M1362" s="254"/>
      <c r="N1362" s="254"/>
      <c r="O1362" s="254"/>
      <c r="P1362" s="312"/>
      <c r="Q1362" s="313"/>
      <c r="R1362" s="312"/>
      <c r="S1362" s="313"/>
      <c r="T1362" s="314"/>
      <c r="U1362" s="314"/>
      <c r="V1362" s="312"/>
      <c r="W1362" s="254"/>
    </row>
    <row r="1363" spans="1:23" hidden="1">
      <c r="A1363" s="254"/>
      <c r="B1363" s="254"/>
      <c r="C1363" s="309"/>
      <c r="D1363" s="254"/>
      <c r="E1363" s="310"/>
      <c r="F1363" s="311"/>
      <c r="G1363" s="254"/>
      <c r="H1363" s="254"/>
      <c r="I1363" s="254"/>
      <c r="J1363" s="254"/>
      <c r="K1363" s="254"/>
      <c r="L1363" s="254"/>
      <c r="M1363" s="254"/>
      <c r="N1363" s="254"/>
      <c r="O1363" s="254"/>
      <c r="P1363" s="312"/>
      <c r="Q1363" s="313"/>
      <c r="R1363" s="312"/>
      <c r="S1363" s="313"/>
      <c r="T1363" s="314"/>
      <c r="U1363" s="314"/>
      <c r="V1363" s="312"/>
      <c r="W1363" s="254"/>
    </row>
    <row r="1364" spans="1:23" hidden="1">
      <c r="A1364" s="254"/>
      <c r="B1364" s="254"/>
      <c r="C1364" s="309"/>
      <c r="D1364" s="254"/>
      <c r="E1364" s="310"/>
      <c r="F1364" s="311"/>
      <c r="G1364" s="254"/>
      <c r="H1364" s="254"/>
      <c r="I1364" s="254"/>
      <c r="J1364" s="254"/>
      <c r="K1364" s="254"/>
      <c r="L1364" s="254"/>
      <c r="M1364" s="254"/>
      <c r="N1364" s="254"/>
      <c r="O1364" s="254"/>
      <c r="P1364" s="312"/>
      <c r="Q1364" s="313"/>
      <c r="R1364" s="312"/>
      <c r="S1364" s="313"/>
      <c r="T1364" s="314"/>
      <c r="U1364" s="314"/>
      <c r="V1364" s="312"/>
      <c r="W1364" s="254"/>
    </row>
    <row r="1365" spans="1:23" hidden="1">
      <c r="A1365" s="254"/>
      <c r="B1365" s="254"/>
      <c r="C1365" s="309"/>
      <c r="D1365" s="254"/>
      <c r="E1365" s="310"/>
      <c r="F1365" s="311"/>
      <c r="G1365" s="254"/>
      <c r="H1365" s="254"/>
      <c r="I1365" s="254"/>
      <c r="J1365" s="254"/>
      <c r="K1365" s="254"/>
      <c r="L1365" s="254"/>
      <c r="M1365" s="254"/>
      <c r="N1365" s="254"/>
      <c r="O1365" s="254"/>
      <c r="P1365" s="312"/>
      <c r="Q1365" s="313"/>
      <c r="R1365" s="312"/>
      <c r="S1365" s="313"/>
      <c r="T1365" s="314"/>
      <c r="U1365" s="314"/>
      <c r="V1365" s="312"/>
      <c r="W1365" s="254"/>
    </row>
    <row r="1366" spans="1:23" hidden="1">
      <c r="A1366" s="254"/>
      <c r="B1366" s="254"/>
      <c r="C1366" s="309"/>
      <c r="D1366" s="254"/>
      <c r="E1366" s="310"/>
      <c r="F1366" s="311"/>
      <c r="G1366" s="254"/>
      <c r="H1366" s="254"/>
      <c r="I1366" s="254"/>
      <c r="J1366" s="254"/>
      <c r="K1366" s="254"/>
      <c r="L1366" s="254"/>
      <c r="M1366" s="254"/>
      <c r="N1366" s="254"/>
      <c r="O1366" s="254"/>
      <c r="P1366" s="312"/>
      <c r="Q1366" s="313"/>
      <c r="R1366" s="312"/>
      <c r="S1366" s="313"/>
      <c r="T1366" s="314"/>
      <c r="U1366" s="314"/>
      <c r="V1366" s="312"/>
      <c r="W1366" s="254"/>
    </row>
    <row r="1367" spans="1:23" hidden="1">
      <c r="A1367" s="254"/>
      <c r="B1367" s="254"/>
      <c r="C1367" s="309"/>
      <c r="D1367" s="254"/>
      <c r="E1367" s="310"/>
      <c r="F1367" s="311"/>
      <c r="G1367" s="254"/>
      <c r="H1367" s="254"/>
      <c r="I1367" s="254"/>
      <c r="J1367" s="254"/>
      <c r="K1367" s="254"/>
      <c r="L1367" s="254"/>
      <c r="M1367" s="254"/>
      <c r="N1367" s="254"/>
      <c r="O1367" s="254"/>
      <c r="P1367" s="312"/>
      <c r="Q1367" s="313"/>
      <c r="R1367" s="312"/>
      <c r="S1367" s="313"/>
      <c r="T1367" s="314"/>
      <c r="U1367" s="314"/>
      <c r="V1367" s="312"/>
      <c r="W1367" s="254"/>
    </row>
    <row r="1368" spans="1:23" hidden="1">
      <c r="A1368" s="254"/>
      <c r="B1368" s="254"/>
      <c r="C1368" s="309"/>
      <c r="D1368" s="254"/>
      <c r="E1368" s="310"/>
      <c r="F1368" s="311"/>
      <c r="G1368" s="254"/>
      <c r="H1368" s="254"/>
      <c r="I1368" s="254"/>
      <c r="J1368" s="254"/>
      <c r="K1368" s="254"/>
      <c r="L1368" s="254"/>
      <c r="M1368" s="254"/>
      <c r="N1368" s="254"/>
      <c r="O1368" s="254"/>
      <c r="P1368" s="312"/>
      <c r="Q1368" s="313"/>
      <c r="R1368" s="312"/>
      <c r="S1368" s="313"/>
      <c r="T1368" s="314"/>
      <c r="U1368" s="314"/>
      <c r="V1368" s="312"/>
      <c r="W1368" s="254"/>
    </row>
    <row r="1369" spans="1:23" hidden="1">
      <c r="A1369" s="254"/>
      <c r="B1369" s="254"/>
      <c r="C1369" s="309"/>
      <c r="D1369" s="254"/>
      <c r="E1369" s="310"/>
      <c r="F1369" s="311"/>
      <c r="G1369" s="254"/>
      <c r="H1369" s="254"/>
      <c r="I1369" s="254"/>
      <c r="J1369" s="254"/>
      <c r="K1369" s="254"/>
      <c r="L1369" s="254"/>
      <c r="M1369" s="254"/>
      <c r="N1369" s="254"/>
      <c r="O1369" s="254"/>
      <c r="P1369" s="312"/>
      <c r="Q1369" s="313"/>
      <c r="R1369" s="312"/>
      <c r="S1369" s="313"/>
      <c r="T1369" s="314"/>
      <c r="U1369" s="314"/>
      <c r="V1369" s="312"/>
      <c r="W1369" s="254"/>
    </row>
    <row r="1370" spans="1:23" hidden="1">
      <c r="A1370" s="254"/>
      <c r="B1370" s="254"/>
      <c r="C1370" s="309"/>
      <c r="D1370" s="254"/>
      <c r="E1370" s="310"/>
      <c r="F1370" s="311"/>
      <c r="G1370" s="254"/>
      <c r="H1370" s="254"/>
      <c r="I1370" s="254"/>
      <c r="J1370" s="254"/>
      <c r="K1370" s="254"/>
      <c r="L1370" s="254"/>
      <c r="M1370" s="254"/>
      <c r="N1370" s="254"/>
      <c r="O1370" s="254"/>
      <c r="P1370" s="312"/>
      <c r="Q1370" s="313"/>
      <c r="R1370" s="312"/>
      <c r="S1370" s="313"/>
      <c r="T1370" s="314"/>
      <c r="U1370" s="314"/>
      <c r="V1370" s="312"/>
      <c r="W1370" s="254"/>
    </row>
    <row r="1371" spans="1:23" hidden="1">
      <c r="A1371" s="254"/>
      <c r="B1371" s="254"/>
      <c r="C1371" s="309"/>
      <c r="D1371" s="254"/>
      <c r="E1371" s="310"/>
      <c r="F1371" s="311"/>
      <c r="G1371" s="254"/>
      <c r="H1371" s="254"/>
      <c r="I1371" s="254"/>
      <c r="J1371" s="254"/>
      <c r="K1371" s="254"/>
      <c r="L1371" s="254"/>
      <c r="M1371" s="254"/>
      <c r="N1371" s="254"/>
      <c r="O1371" s="254"/>
      <c r="P1371" s="312"/>
      <c r="Q1371" s="313"/>
      <c r="R1371" s="312"/>
      <c r="S1371" s="313"/>
      <c r="T1371" s="314"/>
      <c r="U1371" s="314"/>
      <c r="V1371" s="312"/>
      <c r="W1371" s="254"/>
    </row>
    <row r="1372" spans="1:23" hidden="1">
      <c r="A1372" s="254"/>
      <c r="B1372" s="254"/>
      <c r="C1372" s="309"/>
      <c r="D1372" s="254"/>
      <c r="E1372" s="310"/>
      <c r="F1372" s="311"/>
      <c r="G1372" s="254"/>
      <c r="H1372" s="254"/>
      <c r="I1372" s="254"/>
      <c r="J1372" s="254"/>
      <c r="K1372" s="254"/>
      <c r="L1372" s="254"/>
      <c r="M1372" s="254"/>
      <c r="N1372" s="254"/>
      <c r="O1372" s="254"/>
      <c r="P1372" s="312"/>
      <c r="Q1372" s="313"/>
      <c r="R1372" s="312"/>
      <c r="S1372" s="313"/>
      <c r="T1372" s="314"/>
      <c r="U1372" s="314"/>
      <c r="V1372" s="312"/>
      <c r="W1372" s="254"/>
    </row>
    <row r="1373" spans="1:23" hidden="1">
      <c r="A1373" s="254"/>
      <c r="B1373" s="254"/>
      <c r="C1373" s="309"/>
      <c r="D1373" s="254"/>
      <c r="E1373" s="310"/>
      <c r="F1373" s="311"/>
      <c r="G1373" s="254"/>
      <c r="H1373" s="254"/>
      <c r="I1373" s="254"/>
      <c r="J1373" s="254"/>
      <c r="K1373" s="254"/>
      <c r="L1373" s="254"/>
      <c r="M1373" s="254"/>
      <c r="N1373" s="254"/>
      <c r="O1373" s="254"/>
      <c r="P1373" s="312"/>
      <c r="Q1373" s="313"/>
      <c r="R1373" s="312"/>
      <c r="S1373" s="313"/>
      <c r="T1373" s="314"/>
      <c r="U1373" s="314"/>
      <c r="V1373" s="312"/>
      <c r="W1373" s="254"/>
    </row>
    <row r="1374" spans="1:23" hidden="1">
      <c r="A1374" s="254"/>
      <c r="B1374" s="254"/>
      <c r="C1374" s="309"/>
      <c r="D1374" s="254"/>
      <c r="E1374" s="310"/>
      <c r="F1374" s="311"/>
      <c r="G1374" s="254"/>
      <c r="H1374" s="254"/>
      <c r="I1374" s="254"/>
      <c r="J1374" s="254"/>
      <c r="K1374" s="254"/>
      <c r="L1374" s="254"/>
      <c r="M1374" s="254"/>
      <c r="N1374" s="254"/>
      <c r="O1374" s="254"/>
      <c r="P1374" s="312"/>
      <c r="Q1374" s="313"/>
      <c r="R1374" s="312"/>
      <c r="S1374" s="313"/>
      <c r="T1374" s="314"/>
      <c r="U1374" s="314"/>
      <c r="V1374" s="312"/>
      <c r="W1374" s="254"/>
    </row>
    <row r="1375" spans="1:23" hidden="1">
      <c r="A1375" s="254"/>
      <c r="B1375" s="254"/>
      <c r="C1375" s="309"/>
      <c r="D1375" s="254"/>
      <c r="E1375" s="310"/>
      <c r="F1375" s="311"/>
      <c r="G1375" s="254"/>
      <c r="H1375" s="254"/>
      <c r="I1375" s="254"/>
      <c r="J1375" s="254"/>
      <c r="K1375" s="254"/>
      <c r="L1375" s="254"/>
      <c r="M1375" s="254"/>
      <c r="N1375" s="254"/>
      <c r="O1375" s="254"/>
      <c r="P1375" s="312"/>
      <c r="Q1375" s="313"/>
      <c r="R1375" s="312"/>
      <c r="S1375" s="313"/>
      <c r="T1375" s="314"/>
      <c r="U1375" s="314"/>
      <c r="V1375" s="312"/>
      <c r="W1375" s="254"/>
    </row>
    <row r="1376" spans="1:23" hidden="1">
      <c r="A1376" s="254"/>
      <c r="B1376" s="254"/>
      <c r="C1376" s="309"/>
      <c r="D1376" s="254"/>
      <c r="E1376" s="310"/>
      <c r="F1376" s="311"/>
      <c r="G1376" s="254"/>
      <c r="H1376" s="254"/>
      <c r="I1376" s="254"/>
      <c r="J1376" s="254"/>
      <c r="K1376" s="254"/>
      <c r="L1376" s="254"/>
      <c r="M1376" s="254"/>
      <c r="N1376" s="254"/>
      <c r="O1376" s="254"/>
      <c r="P1376" s="312"/>
      <c r="Q1376" s="313"/>
      <c r="R1376" s="312"/>
      <c r="S1376" s="313"/>
      <c r="T1376" s="314"/>
      <c r="U1376" s="314"/>
      <c r="V1376" s="312"/>
      <c r="W1376" s="254"/>
    </row>
    <row r="1377" spans="1:23" hidden="1">
      <c r="A1377" s="254"/>
      <c r="B1377" s="254"/>
      <c r="C1377" s="309"/>
      <c r="D1377" s="254"/>
      <c r="E1377" s="310"/>
      <c r="F1377" s="311"/>
      <c r="G1377" s="254"/>
      <c r="H1377" s="254"/>
      <c r="I1377" s="254"/>
      <c r="J1377" s="254"/>
      <c r="K1377" s="254"/>
      <c r="L1377" s="254"/>
      <c r="M1377" s="254"/>
      <c r="N1377" s="254"/>
      <c r="O1377" s="254"/>
      <c r="P1377" s="312"/>
      <c r="Q1377" s="313"/>
      <c r="R1377" s="312"/>
      <c r="S1377" s="313"/>
      <c r="T1377" s="314"/>
      <c r="U1377" s="314"/>
      <c r="V1377" s="312"/>
      <c r="W1377" s="254"/>
    </row>
    <row r="1378" spans="1:23" hidden="1">
      <c r="A1378" s="254"/>
      <c r="B1378" s="254"/>
      <c r="C1378" s="309"/>
      <c r="D1378" s="254"/>
      <c r="E1378" s="310"/>
      <c r="F1378" s="311"/>
      <c r="G1378" s="254"/>
      <c r="H1378" s="254"/>
      <c r="I1378" s="254"/>
      <c r="J1378" s="254"/>
      <c r="K1378" s="254"/>
      <c r="L1378" s="254"/>
      <c r="M1378" s="254"/>
      <c r="N1378" s="254"/>
      <c r="O1378" s="254"/>
      <c r="P1378" s="312"/>
      <c r="Q1378" s="313"/>
      <c r="R1378" s="312"/>
      <c r="S1378" s="313"/>
      <c r="T1378" s="314"/>
      <c r="U1378" s="314"/>
      <c r="V1378" s="312"/>
      <c r="W1378" s="254"/>
    </row>
    <row r="1379" spans="1:23" hidden="1">
      <c r="A1379" s="254"/>
      <c r="B1379" s="254"/>
      <c r="C1379" s="309"/>
      <c r="D1379" s="254"/>
      <c r="E1379" s="310"/>
      <c r="F1379" s="311"/>
      <c r="G1379" s="254"/>
      <c r="H1379" s="254"/>
      <c r="I1379" s="254"/>
      <c r="J1379" s="254"/>
      <c r="K1379" s="254"/>
      <c r="L1379" s="254"/>
      <c r="M1379" s="254"/>
      <c r="N1379" s="254"/>
      <c r="O1379" s="254"/>
      <c r="P1379" s="312"/>
      <c r="Q1379" s="313"/>
      <c r="R1379" s="312"/>
      <c r="S1379" s="313"/>
      <c r="T1379" s="314"/>
      <c r="U1379" s="314"/>
      <c r="V1379" s="312"/>
      <c r="W1379" s="254"/>
    </row>
    <row r="1380" spans="1:23" hidden="1">
      <c r="A1380" s="254"/>
      <c r="B1380" s="254"/>
      <c r="C1380" s="309"/>
      <c r="D1380" s="254"/>
      <c r="E1380" s="310"/>
      <c r="F1380" s="311"/>
      <c r="G1380" s="254"/>
      <c r="H1380" s="254"/>
      <c r="I1380" s="254"/>
      <c r="J1380" s="254"/>
      <c r="K1380" s="254"/>
      <c r="L1380" s="254"/>
      <c r="M1380" s="254"/>
      <c r="N1380" s="254"/>
      <c r="O1380" s="254"/>
      <c r="P1380" s="312"/>
      <c r="Q1380" s="313"/>
      <c r="R1380" s="312"/>
      <c r="S1380" s="313"/>
      <c r="T1380" s="314"/>
      <c r="U1380" s="314"/>
      <c r="V1380" s="312"/>
      <c r="W1380" s="254"/>
    </row>
    <row r="1381" spans="1:23" hidden="1">
      <c r="A1381" s="254"/>
      <c r="B1381" s="254"/>
      <c r="C1381" s="309"/>
      <c r="D1381" s="254"/>
      <c r="E1381" s="310"/>
      <c r="F1381" s="311"/>
      <c r="G1381" s="254"/>
      <c r="H1381" s="254"/>
      <c r="I1381" s="254"/>
      <c r="J1381" s="254"/>
      <c r="K1381" s="254"/>
      <c r="L1381" s="254"/>
      <c r="M1381" s="254"/>
      <c r="N1381" s="254"/>
      <c r="O1381" s="254"/>
      <c r="P1381" s="312"/>
      <c r="Q1381" s="313"/>
      <c r="R1381" s="312"/>
      <c r="S1381" s="313"/>
      <c r="T1381" s="314"/>
      <c r="U1381" s="314"/>
      <c r="V1381" s="312"/>
      <c r="W1381" s="254"/>
    </row>
    <row r="1382" spans="1:23" hidden="1">
      <c r="A1382" s="254"/>
      <c r="B1382" s="254"/>
      <c r="C1382" s="309"/>
      <c r="D1382" s="254"/>
      <c r="E1382" s="310"/>
      <c r="F1382" s="311"/>
      <c r="G1382" s="254"/>
      <c r="H1382" s="254"/>
      <c r="I1382" s="254"/>
      <c r="J1382" s="254"/>
      <c r="K1382" s="254"/>
      <c r="L1382" s="254"/>
      <c r="M1382" s="254"/>
      <c r="N1382" s="254"/>
      <c r="O1382" s="254"/>
      <c r="P1382" s="312"/>
      <c r="Q1382" s="313"/>
      <c r="R1382" s="312"/>
      <c r="S1382" s="313"/>
      <c r="T1382" s="314"/>
      <c r="U1382" s="314"/>
      <c r="V1382" s="312"/>
      <c r="W1382" s="254"/>
    </row>
    <row r="1383" spans="1:23" hidden="1">
      <c r="A1383" s="254"/>
      <c r="B1383" s="254"/>
      <c r="C1383" s="309"/>
      <c r="D1383" s="254"/>
      <c r="E1383" s="310"/>
      <c r="F1383" s="311"/>
      <c r="G1383" s="254"/>
      <c r="H1383" s="254"/>
      <c r="I1383" s="254"/>
      <c r="J1383" s="254"/>
      <c r="K1383" s="254"/>
      <c r="L1383" s="254"/>
      <c r="M1383" s="254"/>
      <c r="N1383" s="254"/>
      <c r="O1383" s="254"/>
      <c r="P1383" s="312"/>
      <c r="Q1383" s="313"/>
      <c r="R1383" s="312"/>
      <c r="S1383" s="313"/>
      <c r="T1383" s="314"/>
      <c r="U1383" s="314"/>
      <c r="V1383" s="312"/>
      <c r="W1383" s="254"/>
    </row>
    <row r="1384" spans="1:23" hidden="1">
      <c r="A1384" s="254"/>
      <c r="B1384" s="254"/>
      <c r="C1384" s="309"/>
      <c r="D1384" s="254"/>
      <c r="E1384" s="310"/>
      <c r="F1384" s="311"/>
      <c r="G1384" s="254"/>
      <c r="H1384" s="254"/>
      <c r="I1384" s="254"/>
      <c r="J1384" s="254"/>
      <c r="K1384" s="254"/>
      <c r="L1384" s="254"/>
      <c r="M1384" s="254"/>
      <c r="N1384" s="254"/>
      <c r="O1384" s="254"/>
      <c r="P1384" s="312"/>
      <c r="Q1384" s="313"/>
      <c r="R1384" s="312"/>
      <c r="S1384" s="313"/>
      <c r="T1384" s="314"/>
      <c r="U1384" s="314"/>
      <c r="V1384" s="312"/>
      <c r="W1384" s="254"/>
    </row>
    <row r="1385" spans="1:23" hidden="1">
      <c r="A1385" s="254"/>
      <c r="B1385" s="254"/>
      <c r="C1385" s="309"/>
      <c r="D1385" s="254"/>
      <c r="E1385" s="310"/>
      <c r="F1385" s="311"/>
      <c r="G1385" s="254"/>
      <c r="H1385" s="254"/>
      <c r="I1385" s="254"/>
      <c r="J1385" s="254"/>
      <c r="K1385" s="254"/>
      <c r="L1385" s="254"/>
      <c r="M1385" s="254"/>
      <c r="N1385" s="254"/>
      <c r="O1385" s="254"/>
      <c r="P1385" s="312"/>
      <c r="Q1385" s="313"/>
      <c r="R1385" s="312"/>
      <c r="S1385" s="313"/>
      <c r="T1385" s="314"/>
      <c r="U1385" s="314"/>
      <c r="V1385" s="312"/>
      <c r="W1385" s="254"/>
    </row>
    <row r="1386" spans="1:23" hidden="1">
      <c r="A1386" s="254"/>
      <c r="B1386" s="254"/>
      <c r="C1386" s="309"/>
      <c r="D1386" s="254"/>
      <c r="E1386" s="310"/>
      <c r="F1386" s="311"/>
      <c r="G1386" s="254"/>
      <c r="H1386" s="254"/>
      <c r="I1386" s="254"/>
      <c r="J1386" s="254"/>
      <c r="K1386" s="254"/>
      <c r="L1386" s="254"/>
      <c r="M1386" s="254"/>
      <c r="N1386" s="254"/>
      <c r="O1386" s="254"/>
      <c r="P1386" s="312"/>
      <c r="Q1386" s="313"/>
      <c r="R1386" s="312"/>
      <c r="S1386" s="313"/>
      <c r="T1386" s="314"/>
      <c r="U1386" s="314"/>
      <c r="V1386" s="312"/>
      <c r="W1386" s="254"/>
    </row>
    <row r="1387" spans="1:23" hidden="1">
      <c r="A1387" s="254"/>
      <c r="B1387" s="254"/>
      <c r="C1387" s="309"/>
      <c r="D1387" s="254"/>
      <c r="E1387" s="310"/>
      <c r="F1387" s="311"/>
      <c r="G1387" s="254"/>
      <c r="H1387" s="254"/>
      <c r="I1387" s="254"/>
      <c r="J1387" s="254"/>
      <c r="K1387" s="254"/>
      <c r="L1387" s="254"/>
      <c r="M1387" s="254"/>
      <c r="N1387" s="254"/>
      <c r="O1387" s="254"/>
      <c r="P1387" s="312"/>
      <c r="Q1387" s="313"/>
      <c r="R1387" s="312"/>
      <c r="S1387" s="313"/>
      <c r="T1387" s="314"/>
      <c r="U1387" s="314"/>
      <c r="V1387" s="312"/>
      <c r="W1387" s="254"/>
    </row>
    <row r="1388" spans="1:23" hidden="1">
      <c r="A1388" s="254"/>
      <c r="B1388" s="254"/>
      <c r="C1388" s="309"/>
      <c r="D1388" s="254"/>
      <c r="E1388" s="310"/>
      <c r="F1388" s="311"/>
      <c r="G1388" s="254"/>
      <c r="H1388" s="254"/>
      <c r="I1388" s="254"/>
      <c r="J1388" s="254"/>
      <c r="K1388" s="254"/>
      <c r="L1388" s="254"/>
      <c r="M1388" s="254"/>
      <c r="N1388" s="254"/>
      <c r="O1388" s="254"/>
      <c r="P1388" s="312"/>
      <c r="Q1388" s="313"/>
      <c r="R1388" s="312"/>
      <c r="S1388" s="313"/>
      <c r="T1388" s="314"/>
      <c r="U1388" s="314"/>
      <c r="V1388" s="312"/>
      <c r="W1388" s="254"/>
    </row>
    <row r="1389" spans="1:23" hidden="1">
      <c r="A1389" s="254"/>
      <c r="B1389" s="254"/>
      <c r="C1389" s="309"/>
      <c r="D1389" s="254"/>
      <c r="E1389" s="310"/>
      <c r="F1389" s="311"/>
      <c r="G1389" s="254"/>
      <c r="H1389" s="254"/>
      <c r="I1389" s="254"/>
      <c r="J1389" s="254"/>
      <c r="K1389" s="254"/>
      <c r="L1389" s="254"/>
      <c r="M1389" s="254"/>
      <c r="N1389" s="254"/>
      <c r="O1389" s="254"/>
      <c r="P1389" s="312"/>
      <c r="Q1389" s="313"/>
      <c r="R1389" s="312"/>
      <c r="S1389" s="313"/>
      <c r="T1389" s="314"/>
      <c r="U1389" s="314"/>
      <c r="V1389" s="312"/>
      <c r="W1389" s="254"/>
    </row>
    <row r="1390" spans="1:23" hidden="1">
      <c r="A1390" s="254"/>
      <c r="B1390" s="254"/>
      <c r="C1390" s="309"/>
      <c r="D1390" s="254"/>
      <c r="E1390" s="310"/>
      <c r="F1390" s="311"/>
      <c r="G1390" s="254"/>
      <c r="H1390" s="254"/>
      <c r="I1390" s="254"/>
      <c r="J1390" s="254"/>
      <c r="K1390" s="254"/>
      <c r="L1390" s="254"/>
      <c r="M1390" s="254"/>
      <c r="N1390" s="254"/>
      <c r="O1390" s="254"/>
      <c r="P1390" s="312"/>
      <c r="Q1390" s="313"/>
      <c r="R1390" s="312"/>
      <c r="S1390" s="313"/>
      <c r="T1390" s="314"/>
      <c r="U1390" s="314"/>
      <c r="V1390" s="312"/>
      <c r="W1390" s="254"/>
    </row>
    <row r="1391" spans="1:23" hidden="1">
      <c r="A1391" s="254"/>
      <c r="B1391" s="254"/>
      <c r="C1391" s="309"/>
      <c r="D1391" s="254"/>
      <c r="E1391" s="310"/>
      <c r="F1391" s="311"/>
      <c r="G1391" s="254"/>
      <c r="H1391" s="254"/>
      <c r="I1391" s="254"/>
      <c r="J1391" s="254"/>
      <c r="K1391" s="254"/>
      <c r="L1391" s="254"/>
      <c r="M1391" s="254"/>
      <c r="N1391" s="254"/>
      <c r="O1391" s="254"/>
      <c r="P1391" s="312"/>
      <c r="Q1391" s="313"/>
      <c r="R1391" s="312"/>
      <c r="S1391" s="313"/>
      <c r="T1391" s="314"/>
      <c r="U1391" s="314"/>
      <c r="V1391" s="312"/>
      <c r="W1391" s="254"/>
    </row>
    <row r="1392" spans="1:23" hidden="1">
      <c r="A1392" s="254"/>
      <c r="B1392" s="254"/>
      <c r="C1392" s="309"/>
      <c r="D1392" s="254"/>
      <c r="E1392" s="310"/>
      <c r="F1392" s="311"/>
      <c r="G1392" s="254"/>
      <c r="H1392" s="254"/>
      <c r="I1392" s="254"/>
      <c r="J1392" s="254"/>
      <c r="K1392" s="254"/>
      <c r="L1392" s="254"/>
      <c r="M1392" s="254"/>
      <c r="N1392" s="254"/>
      <c r="O1392" s="254"/>
      <c r="P1392" s="312"/>
      <c r="Q1392" s="313"/>
      <c r="R1392" s="312"/>
      <c r="S1392" s="313"/>
      <c r="T1392" s="314"/>
      <c r="U1392" s="314"/>
      <c r="V1392" s="312"/>
      <c r="W1392" s="254"/>
    </row>
    <row r="1393" spans="1:23" hidden="1">
      <c r="A1393" s="254"/>
      <c r="B1393" s="254"/>
      <c r="C1393" s="309"/>
      <c r="D1393" s="254"/>
      <c r="E1393" s="310"/>
      <c r="F1393" s="311"/>
      <c r="G1393" s="254"/>
      <c r="H1393" s="254"/>
      <c r="I1393" s="254"/>
      <c r="J1393" s="254"/>
      <c r="K1393" s="254"/>
      <c r="L1393" s="254"/>
      <c r="M1393" s="254"/>
      <c r="N1393" s="254"/>
      <c r="O1393" s="254"/>
      <c r="P1393" s="312"/>
      <c r="Q1393" s="313"/>
      <c r="R1393" s="312"/>
      <c r="S1393" s="313"/>
      <c r="T1393" s="314"/>
      <c r="U1393" s="314"/>
      <c r="V1393" s="312"/>
      <c r="W1393" s="254"/>
    </row>
    <row r="1394" spans="1:23" hidden="1">
      <c r="A1394" s="254"/>
      <c r="B1394" s="254"/>
      <c r="C1394" s="309"/>
      <c r="D1394" s="254"/>
      <c r="E1394" s="310"/>
      <c r="F1394" s="311"/>
      <c r="G1394" s="254"/>
      <c r="H1394" s="254"/>
      <c r="I1394" s="254"/>
      <c r="J1394" s="254"/>
      <c r="K1394" s="254"/>
      <c r="L1394" s="254"/>
      <c r="M1394" s="254"/>
      <c r="N1394" s="254"/>
      <c r="O1394" s="254"/>
      <c r="P1394" s="312"/>
      <c r="Q1394" s="313"/>
      <c r="R1394" s="312"/>
      <c r="S1394" s="313"/>
      <c r="T1394" s="314"/>
      <c r="U1394" s="314"/>
      <c r="V1394" s="312"/>
      <c r="W1394" s="254"/>
    </row>
    <row r="1395" spans="1:23" hidden="1">
      <c r="A1395" s="254"/>
      <c r="B1395" s="254"/>
      <c r="C1395" s="309"/>
      <c r="D1395" s="254"/>
      <c r="E1395" s="310"/>
      <c r="F1395" s="311"/>
      <c r="G1395" s="254"/>
      <c r="H1395" s="254"/>
      <c r="I1395" s="254"/>
      <c r="J1395" s="254"/>
      <c r="K1395" s="254"/>
      <c r="L1395" s="254"/>
      <c r="M1395" s="254"/>
      <c r="N1395" s="254"/>
      <c r="O1395" s="254"/>
      <c r="P1395" s="312"/>
      <c r="Q1395" s="313"/>
      <c r="R1395" s="312"/>
      <c r="S1395" s="313"/>
      <c r="T1395" s="314"/>
      <c r="U1395" s="314"/>
      <c r="V1395" s="312"/>
      <c r="W1395" s="254"/>
    </row>
    <row r="1396" spans="1:23" hidden="1">
      <c r="A1396" s="254"/>
      <c r="B1396" s="254"/>
      <c r="C1396" s="309"/>
      <c r="D1396" s="254"/>
      <c r="E1396" s="310"/>
      <c r="F1396" s="311"/>
      <c r="G1396" s="254"/>
      <c r="H1396" s="254"/>
      <c r="I1396" s="254"/>
      <c r="J1396" s="254"/>
      <c r="K1396" s="254"/>
      <c r="L1396" s="254"/>
      <c r="M1396" s="254"/>
      <c r="N1396" s="254"/>
      <c r="O1396" s="254"/>
      <c r="P1396" s="312"/>
      <c r="Q1396" s="313"/>
      <c r="R1396" s="312"/>
      <c r="S1396" s="313"/>
      <c r="T1396" s="314"/>
      <c r="U1396" s="314"/>
      <c r="V1396" s="312"/>
      <c r="W1396" s="254"/>
    </row>
    <row r="1397" spans="1:23" hidden="1">
      <c r="A1397" s="254"/>
      <c r="B1397" s="254"/>
      <c r="C1397" s="309"/>
      <c r="D1397" s="254"/>
      <c r="E1397" s="310"/>
      <c r="F1397" s="311"/>
      <c r="G1397" s="254"/>
      <c r="H1397" s="254"/>
      <c r="I1397" s="254"/>
      <c r="J1397" s="254"/>
      <c r="K1397" s="254"/>
      <c r="L1397" s="254"/>
      <c r="M1397" s="254"/>
      <c r="N1397" s="254"/>
      <c r="O1397" s="254"/>
      <c r="P1397" s="312"/>
      <c r="Q1397" s="313"/>
      <c r="R1397" s="312"/>
      <c r="S1397" s="313"/>
      <c r="T1397" s="314"/>
      <c r="U1397" s="314"/>
      <c r="V1397" s="312"/>
      <c r="W1397" s="254"/>
    </row>
    <row r="1398" spans="1:23" hidden="1">
      <c r="A1398" s="254"/>
      <c r="B1398" s="254"/>
      <c r="C1398" s="309"/>
      <c r="D1398" s="254"/>
      <c r="E1398" s="310"/>
      <c r="F1398" s="311"/>
      <c r="G1398" s="254"/>
      <c r="H1398" s="254"/>
      <c r="I1398" s="254"/>
      <c r="J1398" s="254"/>
      <c r="K1398" s="254"/>
      <c r="L1398" s="254"/>
      <c r="M1398" s="254"/>
      <c r="N1398" s="254"/>
      <c r="O1398" s="254"/>
      <c r="P1398" s="312"/>
      <c r="Q1398" s="313"/>
      <c r="R1398" s="312"/>
      <c r="S1398" s="313"/>
      <c r="T1398" s="314"/>
      <c r="U1398" s="314"/>
      <c r="V1398" s="312"/>
      <c r="W1398" s="254"/>
    </row>
    <row r="1399" spans="1:23" hidden="1">
      <c r="A1399" s="254"/>
      <c r="B1399" s="254"/>
      <c r="C1399" s="309"/>
      <c r="D1399" s="254"/>
      <c r="E1399" s="310"/>
      <c r="F1399" s="311"/>
      <c r="G1399" s="254"/>
      <c r="H1399" s="254"/>
      <c r="I1399" s="254"/>
      <c r="J1399" s="254"/>
      <c r="K1399" s="254"/>
      <c r="L1399" s="254"/>
      <c r="M1399" s="254"/>
      <c r="N1399" s="254"/>
      <c r="O1399" s="254"/>
      <c r="P1399" s="312"/>
      <c r="Q1399" s="313"/>
      <c r="R1399" s="312"/>
      <c r="S1399" s="313"/>
      <c r="T1399" s="314"/>
      <c r="U1399" s="314"/>
      <c r="V1399" s="312"/>
      <c r="W1399" s="254"/>
    </row>
    <row r="1400" spans="1:23" hidden="1">
      <c r="A1400" s="254"/>
      <c r="B1400" s="254"/>
      <c r="C1400" s="309"/>
      <c r="D1400" s="254"/>
      <c r="E1400" s="310"/>
      <c r="F1400" s="311"/>
      <c r="G1400" s="254"/>
      <c r="H1400" s="254"/>
      <c r="I1400" s="254"/>
      <c r="J1400" s="254"/>
      <c r="K1400" s="254"/>
      <c r="L1400" s="254"/>
      <c r="M1400" s="254"/>
      <c r="N1400" s="254"/>
      <c r="O1400" s="254"/>
      <c r="P1400" s="312"/>
      <c r="Q1400" s="313"/>
      <c r="R1400" s="312"/>
      <c r="S1400" s="313"/>
      <c r="T1400" s="314"/>
      <c r="U1400" s="314"/>
      <c r="V1400" s="312"/>
      <c r="W1400" s="254"/>
    </row>
    <row r="1401" spans="1:23" hidden="1">
      <c r="A1401" s="254"/>
      <c r="B1401" s="254"/>
      <c r="C1401" s="309"/>
      <c r="D1401" s="254"/>
      <c r="E1401" s="310"/>
      <c r="F1401" s="311"/>
      <c r="G1401" s="254"/>
      <c r="H1401" s="254"/>
      <c r="I1401" s="254"/>
      <c r="J1401" s="254"/>
      <c r="K1401" s="254"/>
      <c r="L1401" s="254"/>
      <c r="M1401" s="254"/>
      <c r="N1401" s="254"/>
      <c r="O1401" s="254"/>
      <c r="P1401" s="312"/>
      <c r="Q1401" s="313"/>
      <c r="R1401" s="312"/>
      <c r="S1401" s="313"/>
      <c r="T1401" s="314"/>
      <c r="U1401" s="314"/>
      <c r="V1401" s="312"/>
      <c r="W1401" s="254"/>
    </row>
    <row r="1402" spans="1:23" hidden="1">
      <c r="A1402" s="254"/>
      <c r="B1402" s="254"/>
      <c r="C1402" s="309"/>
      <c r="D1402" s="254"/>
      <c r="E1402" s="310"/>
      <c r="F1402" s="311"/>
      <c r="G1402" s="254"/>
      <c r="H1402" s="254"/>
      <c r="I1402" s="254"/>
      <c r="J1402" s="254"/>
      <c r="K1402" s="254"/>
      <c r="L1402" s="254"/>
      <c r="M1402" s="254"/>
      <c r="N1402" s="254"/>
      <c r="O1402" s="254"/>
      <c r="P1402" s="312"/>
      <c r="Q1402" s="313"/>
      <c r="R1402" s="312"/>
      <c r="S1402" s="313"/>
      <c r="T1402" s="314"/>
      <c r="U1402" s="314"/>
      <c r="V1402" s="312"/>
      <c r="W1402" s="254"/>
    </row>
    <row r="1403" spans="1:23" hidden="1">
      <c r="A1403" s="254"/>
      <c r="B1403" s="254"/>
      <c r="C1403" s="309"/>
      <c r="D1403" s="254"/>
      <c r="E1403" s="310"/>
      <c r="F1403" s="311"/>
      <c r="G1403" s="254"/>
      <c r="H1403" s="254"/>
      <c r="I1403" s="254"/>
      <c r="J1403" s="254"/>
      <c r="K1403" s="254"/>
      <c r="L1403" s="254"/>
      <c r="M1403" s="254"/>
      <c r="N1403" s="254"/>
      <c r="O1403" s="254"/>
      <c r="P1403" s="312"/>
      <c r="Q1403" s="313"/>
      <c r="R1403" s="312"/>
      <c r="S1403" s="313"/>
      <c r="T1403" s="314"/>
      <c r="U1403" s="314"/>
      <c r="V1403" s="312"/>
      <c r="W1403" s="254"/>
    </row>
    <row r="1404" spans="1:23" hidden="1">
      <c r="A1404" s="254"/>
      <c r="B1404" s="254"/>
      <c r="C1404" s="309"/>
      <c r="D1404" s="254"/>
      <c r="E1404" s="310"/>
      <c r="F1404" s="311"/>
      <c r="G1404" s="254"/>
      <c r="H1404" s="254"/>
      <c r="I1404" s="254"/>
      <c r="J1404" s="254"/>
      <c r="K1404" s="254"/>
      <c r="L1404" s="254"/>
      <c r="M1404" s="254"/>
      <c r="N1404" s="254"/>
      <c r="O1404" s="254"/>
      <c r="P1404" s="312"/>
      <c r="Q1404" s="313"/>
      <c r="R1404" s="312"/>
      <c r="S1404" s="313"/>
      <c r="T1404" s="314"/>
      <c r="U1404" s="314"/>
      <c r="V1404" s="312"/>
      <c r="W1404" s="254"/>
    </row>
    <row r="1405" spans="1:23" hidden="1">
      <c r="A1405" s="254"/>
      <c r="B1405" s="254"/>
      <c r="C1405" s="309"/>
      <c r="D1405" s="254"/>
      <c r="E1405" s="310"/>
      <c r="F1405" s="311"/>
      <c r="G1405" s="254"/>
      <c r="H1405" s="254"/>
      <c r="I1405" s="254"/>
      <c r="J1405" s="254"/>
      <c r="K1405" s="254"/>
      <c r="L1405" s="254"/>
      <c r="M1405" s="254"/>
      <c r="N1405" s="254"/>
      <c r="O1405" s="254"/>
      <c r="P1405" s="312"/>
      <c r="Q1405" s="313"/>
      <c r="R1405" s="312"/>
      <c r="S1405" s="313"/>
      <c r="T1405" s="314"/>
      <c r="U1405" s="314"/>
      <c r="V1405" s="312"/>
      <c r="W1405" s="254"/>
    </row>
    <row r="1406" spans="1:23" hidden="1">
      <c r="A1406" s="254"/>
      <c r="B1406" s="254"/>
      <c r="C1406" s="309"/>
      <c r="D1406" s="254"/>
      <c r="E1406" s="310"/>
      <c r="F1406" s="311"/>
      <c r="G1406" s="254"/>
      <c r="H1406" s="254"/>
      <c r="I1406" s="254"/>
      <c r="J1406" s="254"/>
      <c r="K1406" s="254"/>
      <c r="L1406" s="254"/>
      <c r="M1406" s="254"/>
      <c r="N1406" s="254"/>
      <c r="O1406" s="254"/>
      <c r="P1406" s="312"/>
      <c r="Q1406" s="313"/>
      <c r="R1406" s="312"/>
      <c r="S1406" s="313"/>
      <c r="T1406" s="314"/>
      <c r="U1406" s="314"/>
      <c r="V1406" s="312"/>
      <c r="W1406" s="254"/>
    </row>
    <row r="1407" spans="1:23" hidden="1">
      <c r="A1407" s="254"/>
      <c r="B1407" s="254"/>
      <c r="C1407" s="309"/>
      <c r="D1407" s="254"/>
      <c r="E1407" s="310"/>
      <c r="F1407" s="311"/>
      <c r="G1407" s="254"/>
      <c r="H1407" s="254"/>
      <c r="I1407" s="254"/>
      <c r="J1407" s="254"/>
      <c r="K1407" s="254"/>
      <c r="L1407" s="254"/>
      <c r="M1407" s="254"/>
      <c r="N1407" s="254"/>
      <c r="O1407" s="254"/>
      <c r="P1407" s="312"/>
      <c r="Q1407" s="313"/>
      <c r="R1407" s="312"/>
      <c r="S1407" s="313"/>
      <c r="T1407" s="314"/>
      <c r="U1407" s="314"/>
      <c r="V1407" s="312"/>
      <c r="W1407" s="254"/>
    </row>
    <row r="1408" spans="1:23" hidden="1">
      <c r="A1408" s="254"/>
      <c r="B1408" s="254"/>
      <c r="C1408" s="309"/>
      <c r="D1408" s="254"/>
      <c r="E1408" s="310"/>
      <c r="F1408" s="311"/>
      <c r="G1408" s="254"/>
      <c r="H1408" s="254"/>
      <c r="I1408" s="254"/>
      <c r="J1408" s="254"/>
      <c r="K1408" s="254"/>
      <c r="L1408" s="254"/>
      <c r="M1408" s="254"/>
      <c r="N1408" s="254"/>
      <c r="O1408" s="254"/>
      <c r="P1408" s="312"/>
      <c r="Q1408" s="313"/>
      <c r="R1408" s="312"/>
      <c r="S1408" s="313"/>
      <c r="T1408" s="314"/>
      <c r="U1408" s="314"/>
      <c r="V1408" s="312"/>
      <c r="W1408" s="254"/>
    </row>
    <row r="1409" spans="1:23" hidden="1">
      <c r="A1409" s="254"/>
      <c r="B1409" s="254"/>
      <c r="C1409" s="309"/>
      <c r="D1409" s="254"/>
      <c r="E1409" s="310"/>
      <c r="F1409" s="311"/>
      <c r="G1409" s="254"/>
      <c r="H1409" s="254"/>
      <c r="I1409" s="254"/>
      <c r="J1409" s="254"/>
      <c r="K1409" s="254"/>
      <c r="L1409" s="254"/>
      <c r="M1409" s="254"/>
      <c r="N1409" s="254"/>
      <c r="O1409" s="254"/>
      <c r="P1409" s="312"/>
      <c r="Q1409" s="313"/>
      <c r="R1409" s="312"/>
      <c r="S1409" s="313"/>
      <c r="T1409" s="314"/>
      <c r="U1409" s="314"/>
      <c r="V1409" s="312"/>
      <c r="W1409" s="254"/>
    </row>
    <row r="1410" spans="1:23" hidden="1">
      <c r="A1410" s="254"/>
      <c r="B1410" s="254"/>
      <c r="C1410" s="309"/>
      <c r="D1410" s="254"/>
      <c r="E1410" s="310"/>
      <c r="F1410" s="311"/>
      <c r="G1410" s="254"/>
      <c r="H1410" s="254"/>
      <c r="I1410" s="254"/>
      <c r="J1410" s="254"/>
      <c r="K1410" s="254"/>
      <c r="L1410" s="254"/>
      <c r="M1410" s="254"/>
      <c r="N1410" s="254"/>
      <c r="O1410" s="254"/>
      <c r="P1410" s="312"/>
      <c r="Q1410" s="313"/>
      <c r="R1410" s="312"/>
      <c r="S1410" s="313"/>
      <c r="T1410" s="314"/>
      <c r="U1410" s="314"/>
      <c r="V1410" s="312"/>
      <c r="W1410" s="254"/>
    </row>
    <row r="1411" spans="1:23" hidden="1">
      <c r="A1411" s="254"/>
      <c r="B1411" s="254"/>
      <c r="C1411" s="309"/>
      <c r="D1411" s="254"/>
      <c r="E1411" s="310"/>
      <c r="F1411" s="311"/>
      <c r="G1411" s="254"/>
      <c r="H1411" s="254"/>
      <c r="I1411" s="254"/>
      <c r="J1411" s="254"/>
      <c r="K1411" s="254"/>
      <c r="L1411" s="254"/>
      <c r="M1411" s="254"/>
      <c r="N1411" s="254"/>
      <c r="O1411" s="254"/>
      <c r="P1411" s="312"/>
      <c r="Q1411" s="313"/>
      <c r="R1411" s="312"/>
      <c r="S1411" s="313"/>
      <c r="T1411" s="314"/>
      <c r="U1411" s="314"/>
      <c r="V1411" s="312"/>
      <c r="W1411" s="254"/>
    </row>
    <row r="1412" spans="1:23" hidden="1">
      <c r="A1412" s="254"/>
      <c r="B1412" s="254"/>
      <c r="C1412" s="309"/>
      <c r="D1412" s="254"/>
      <c r="E1412" s="310"/>
      <c r="F1412" s="311"/>
      <c r="G1412" s="254"/>
      <c r="H1412" s="254"/>
      <c r="I1412" s="254"/>
      <c r="J1412" s="254"/>
      <c r="K1412" s="254"/>
      <c r="L1412" s="254"/>
      <c r="M1412" s="254"/>
      <c r="N1412" s="254"/>
      <c r="O1412" s="254"/>
      <c r="P1412" s="312"/>
      <c r="Q1412" s="313"/>
      <c r="R1412" s="312"/>
      <c r="S1412" s="313"/>
      <c r="T1412" s="314"/>
      <c r="U1412" s="314"/>
      <c r="V1412" s="312"/>
      <c r="W1412" s="254"/>
    </row>
    <row r="1413" spans="1:23" hidden="1">
      <c r="A1413" s="254"/>
      <c r="B1413" s="254"/>
      <c r="C1413" s="309"/>
      <c r="D1413" s="254"/>
      <c r="E1413" s="310"/>
      <c r="F1413" s="311"/>
      <c r="G1413" s="254"/>
      <c r="H1413" s="254"/>
      <c r="I1413" s="254"/>
      <c r="J1413" s="254"/>
      <c r="K1413" s="254"/>
      <c r="L1413" s="254"/>
      <c r="M1413" s="254"/>
      <c r="N1413" s="254"/>
      <c r="O1413" s="254"/>
      <c r="P1413" s="312"/>
      <c r="Q1413" s="313"/>
      <c r="R1413" s="312"/>
      <c r="S1413" s="313"/>
      <c r="T1413" s="314"/>
      <c r="U1413" s="314"/>
      <c r="V1413" s="312"/>
      <c r="W1413" s="254"/>
    </row>
    <row r="1414" spans="1:23" hidden="1">
      <c r="A1414" s="254"/>
      <c r="B1414" s="254"/>
      <c r="C1414" s="309"/>
      <c r="D1414" s="254"/>
      <c r="E1414" s="310"/>
      <c r="F1414" s="311"/>
      <c r="G1414" s="254"/>
      <c r="H1414" s="254"/>
      <c r="I1414" s="254"/>
      <c r="J1414" s="254"/>
      <c r="K1414" s="254"/>
      <c r="L1414" s="254"/>
      <c r="M1414" s="254"/>
      <c r="N1414" s="254"/>
      <c r="O1414" s="254"/>
      <c r="P1414" s="312"/>
      <c r="Q1414" s="313"/>
      <c r="R1414" s="312"/>
      <c r="S1414" s="313"/>
      <c r="T1414" s="314"/>
      <c r="U1414" s="314"/>
      <c r="V1414" s="312"/>
      <c r="W1414" s="254"/>
    </row>
    <row r="1415" spans="1:23" hidden="1">
      <c r="A1415" s="254"/>
      <c r="B1415" s="254"/>
      <c r="C1415" s="309"/>
      <c r="D1415" s="254"/>
      <c r="E1415" s="310"/>
      <c r="F1415" s="311"/>
      <c r="G1415" s="254"/>
      <c r="H1415" s="254"/>
      <c r="I1415" s="254"/>
      <c r="J1415" s="254"/>
      <c r="K1415" s="254"/>
      <c r="L1415" s="254"/>
      <c r="M1415" s="254"/>
      <c r="N1415" s="254"/>
      <c r="O1415" s="254"/>
      <c r="P1415" s="312"/>
      <c r="Q1415" s="313"/>
      <c r="R1415" s="312"/>
      <c r="S1415" s="313"/>
      <c r="T1415" s="314"/>
      <c r="U1415" s="314"/>
      <c r="V1415" s="312"/>
      <c r="W1415" s="254"/>
    </row>
    <row r="1416" spans="1:23" hidden="1">
      <c r="A1416" s="254"/>
      <c r="B1416" s="254"/>
      <c r="C1416" s="309"/>
      <c r="D1416" s="254"/>
      <c r="E1416" s="310"/>
      <c r="F1416" s="311"/>
      <c r="G1416" s="254"/>
      <c r="H1416" s="254"/>
      <c r="I1416" s="254"/>
      <c r="J1416" s="254"/>
      <c r="K1416" s="254"/>
      <c r="L1416" s="254"/>
      <c r="M1416" s="254"/>
      <c r="N1416" s="254"/>
      <c r="O1416" s="254"/>
      <c r="P1416" s="312"/>
      <c r="Q1416" s="313"/>
      <c r="R1416" s="312"/>
      <c r="S1416" s="313"/>
      <c r="T1416" s="314"/>
      <c r="U1416" s="314"/>
      <c r="V1416" s="312"/>
      <c r="W1416" s="254"/>
    </row>
    <row r="1417" spans="1:23" hidden="1">
      <c r="A1417" s="254"/>
      <c r="B1417" s="254"/>
      <c r="C1417" s="309"/>
      <c r="D1417" s="254"/>
      <c r="E1417" s="310"/>
      <c r="F1417" s="311"/>
      <c r="G1417" s="254"/>
      <c r="H1417" s="254"/>
      <c r="I1417" s="254"/>
      <c r="J1417" s="254"/>
      <c r="K1417" s="254"/>
      <c r="L1417" s="254"/>
      <c r="M1417" s="254"/>
      <c r="N1417" s="254"/>
      <c r="O1417" s="254"/>
      <c r="P1417" s="312"/>
      <c r="Q1417" s="313"/>
      <c r="R1417" s="312"/>
      <c r="S1417" s="313"/>
      <c r="T1417" s="314"/>
      <c r="U1417" s="314"/>
      <c r="V1417" s="312"/>
      <c r="W1417" s="254"/>
    </row>
    <row r="1418" spans="1:23" hidden="1">
      <c r="A1418" s="254"/>
      <c r="B1418" s="254"/>
      <c r="C1418" s="309"/>
      <c r="D1418" s="254"/>
      <c r="E1418" s="310"/>
      <c r="F1418" s="311"/>
      <c r="G1418" s="254"/>
      <c r="H1418" s="254"/>
      <c r="I1418" s="254"/>
      <c r="J1418" s="254"/>
      <c r="K1418" s="254"/>
      <c r="L1418" s="254"/>
      <c r="M1418" s="254"/>
      <c r="N1418" s="254"/>
      <c r="O1418" s="254"/>
      <c r="P1418" s="312"/>
      <c r="Q1418" s="313"/>
      <c r="R1418" s="312"/>
      <c r="S1418" s="313"/>
      <c r="T1418" s="314"/>
      <c r="U1418" s="314"/>
      <c r="V1418" s="312"/>
      <c r="W1418" s="254"/>
    </row>
    <row r="1419" spans="1:23" hidden="1">
      <c r="A1419" s="254"/>
      <c r="B1419" s="254"/>
      <c r="C1419" s="309"/>
      <c r="D1419" s="254"/>
      <c r="E1419" s="310"/>
      <c r="F1419" s="311"/>
      <c r="G1419" s="254"/>
      <c r="H1419" s="254"/>
      <c r="I1419" s="254"/>
      <c r="J1419" s="254"/>
      <c r="K1419" s="254"/>
      <c r="L1419" s="254"/>
      <c r="M1419" s="254"/>
      <c r="N1419" s="254"/>
      <c r="O1419" s="254"/>
      <c r="P1419" s="312"/>
      <c r="Q1419" s="313"/>
      <c r="R1419" s="312"/>
      <c r="S1419" s="313"/>
      <c r="T1419" s="314"/>
      <c r="U1419" s="314"/>
      <c r="V1419" s="312"/>
      <c r="W1419" s="254"/>
    </row>
    <row r="1420" spans="1:23" hidden="1">
      <c r="A1420" s="254"/>
      <c r="B1420" s="254"/>
      <c r="C1420" s="309"/>
      <c r="D1420" s="254"/>
      <c r="E1420" s="310"/>
      <c r="F1420" s="311"/>
      <c r="G1420" s="254"/>
      <c r="H1420" s="254"/>
      <c r="I1420" s="254"/>
      <c r="J1420" s="254"/>
      <c r="K1420" s="254"/>
      <c r="L1420" s="254"/>
      <c r="M1420" s="254"/>
      <c r="N1420" s="254"/>
      <c r="O1420" s="254"/>
      <c r="P1420" s="312"/>
      <c r="Q1420" s="313"/>
      <c r="R1420" s="312"/>
      <c r="S1420" s="313"/>
      <c r="T1420" s="314"/>
      <c r="U1420" s="314"/>
      <c r="V1420" s="312"/>
      <c r="W1420" s="254"/>
    </row>
    <row r="1421" spans="1:23" hidden="1">
      <c r="A1421" s="254"/>
      <c r="B1421" s="254"/>
      <c r="C1421" s="309"/>
      <c r="D1421" s="254"/>
      <c r="E1421" s="310"/>
      <c r="F1421" s="311"/>
      <c r="G1421" s="254"/>
      <c r="H1421" s="254"/>
      <c r="I1421" s="254"/>
      <c r="J1421" s="254"/>
      <c r="K1421" s="254"/>
      <c r="L1421" s="254"/>
      <c r="M1421" s="254"/>
      <c r="N1421" s="254"/>
      <c r="O1421" s="254"/>
      <c r="P1421" s="312"/>
      <c r="Q1421" s="313"/>
      <c r="R1421" s="312"/>
      <c r="S1421" s="313"/>
      <c r="T1421" s="314"/>
      <c r="U1421" s="314"/>
      <c r="V1421" s="312"/>
      <c r="W1421" s="254"/>
    </row>
    <row r="1422" spans="1:23" hidden="1">
      <c r="A1422" s="254"/>
      <c r="B1422" s="254"/>
      <c r="C1422" s="309"/>
      <c r="D1422" s="254"/>
      <c r="E1422" s="310"/>
      <c r="F1422" s="311"/>
      <c r="G1422" s="254"/>
      <c r="H1422" s="254"/>
      <c r="I1422" s="254"/>
      <c r="J1422" s="254"/>
      <c r="K1422" s="254"/>
      <c r="L1422" s="254"/>
      <c r="M1422" s="254"/>
      <c r="N1422" s="254"/>
      <c r="O1422" s="254"/>
      <c r="P1422" s="312"/>
      <c r="Q1422" s="313"/>
      <c r="R1422" s="312"/>
      <c r="S1422" s="313"/>
      <c r="T1422" s="314"/>
      <c r="U1422" s="314"/>
      <c r="V1422" s="312"/>
      <c r="W1422" s="254"/>
    </row>
    <row r="1423" spans="1:23" hidden="1">
      <c r="A1423" s="254"/>
      <c r="B1423" s="254"/>
      <c r="C1423" s="309"/>
      <c r="D1423" s="254"/>
      <c r="E1423" s="310"/>
      <c r="F1423" s="311"/>
      <c r="G1423" s="254"/>
      <c r="H1423" s="254"/>
      <c r="I1423" s="254"/>
      <c r="J1423" s="254"/>
      <c r="K1423" s="254"/>
      <c r="L1423" s="254"/>
      <c r="M1423" s="254"/>
      <c r="N1423" s="254"/>
      <c r="O1423" s="254"/>
      <c r="P1423" s="312"/>
      <c r="Q1423" s="313"/>
      <c r="R1423" s="312"/>
      <c r="S1423" s="313"/>
      <c r="T1423" s="314"/>
      <c r="U1423" s="314"/>
      <c r="V1423" s="312"/>
      <c r="W1423" s="254"/>
    </row>
    <row r="1424" spans="1:23" hidden="1">
      <c r="A1424" s="254"/>
      <c r="B1424" s="254"/>
      <c r="C1424" s="309"/>
      <c r="D1424" s="254"/>
      <c r="E1424" s="310"/>
      <c r="F1424" s="311"/>
      <c r="G1424" s="254"/>
      <c r="H1424" s="254"/>
      <c r="I1424" s="254"/>
      <c r="J1424" s="254"/>
      <c r="K1424" s="254"/>
      <c r="L1424" s="254"/>
      <c r="M1424" s="254"/>
      <c r="N1424" s="254"/>
      <c r="O1424" s="254"/>
      <c r="P1424" s="312"/>
      <c r="Q1424" s="313"/>
      <c r="R1424" s="312"/>
      <c r="S1424" s="313"/>
      <c r="T1424" s="314"/>
      <c r="U1424" s="314"/>
      <c r="V1424" s="312"/>
      <c r="W1424" s="254"/>
    </row>
    <row r="1425" spans="1:23" hidden="1">
      <c r="A1425" s="254"/>
      <c r="B1425" s="254"/>
      <c r="C1425" s="309"/>
      <c r="D1425" s="254"/>
      <c r="E1425" s="310"/>
      <c r="F1425" s="311"/>
      <c r="G1425" s="254"/>
      <c r="H1425" s="254"/>
      <c r="I1425" s="254"/>
      <c r="J1425" s="254"/>
      <c r="K1425" s="254"/>
      <c r="L1425" s="254"/>
      <c r="M1425" s="254"/>
      <c r="N1425" s="254"/>
      <c r="O1425" s="254"/>
      <c r="P1425" s="312"/>
      <c r="Q1425" s="313"/>
      <c r="R1425" s="312"/>
      <c r="S1425" s="313"/>
      <c r="T1425" s="314"/>
      <c r="U1425" s="314"/>
      <c r="V1425" s="312"/>
      <c r="W1425" s="254"/>
    </row>
    <row r="1426" spans="1:23" hidden="1">
      <c r="A1426" s="254"/>
      <c r="B1426" s="254"/>
      <c r="C1426" s="309"/>
      <c r="D1426" s="254"/>
      <c r="E1426" s="310"/>
      <c r="F1426" s="311"/>
      <c r="G1426" s="254"/>
      <c r="H1426" s="254"/>
      <c r="I1426" s="254"/>
      <c r="J1426" s="254"/>
      <c r="K1426" s="254"/>
      <c r="L1426" s="254"/>
      <c r="M1426" s="254"/>
      <c r="N1426" s="254"/>
      <c r="O1426" s="254"/>
      <c r="P1426" s="312"/>
      <c r="Q1426" s="313"/>
      <c r="R1426" s="312"/>
      <c r="S1426" s="313"/>
      <c r="T1426" s="314"/>
      <c r="U1426" s="314"/>
      <c r="V1426" s="312"/>
      <c r="W1426" s="254"/>
    </row>
    <row r="1427" spans="1:23" hidden="1">
      <c r="A1427" s="254"/>
      <c r="B1427" s="254"/>
      <c r="C1427" s="309"/>
      <c r="D1427" s="254"/>
      <c r="E1427" s="310"/>
      <c r="F1427" s="311"/>
      <c r="G1427" s="254"/>
      <c r="H1427" s="254"/>
      <c r="I1427" s="254"/>
      <c r="J1427" s="254"/>
      <c r="K1427" s="254"/>
      <c r="L1427" s="254"/>
      <c r="M1427" s="254"/>
      <c r="N1427" s="254"/>
      <c r="O1427" s="254"/>
      <c r="P1427" s="312"/>
      <c r="Q1427" s="313"/>
      <c r="R1427" s="312"/>
      <c r="S1427" s="313"/>
      <c r="T1427" s="314"/>
      <c r="U1427" s="314"/>
      <c r="V1427" s="312"/>
      <c r="W1427" s="254"/>
    </row>
    <row r="1428" spans="1:23" hidden="1">
      <c r="A1428" s="254"/>
      <c r="B1428" s="254"/>
      <c r="C1428" s="309"/>
      <c r="D1428" s="254"/>
      <c r="E1428" s="310"/>
      <c r="F1428" s="311"/>
      <c r="G1428" s="254"/>
      <c r="H1428" s="254"/>
      <c r="I1428" s="254"/>
      <c r="J1428" s="254"/>
      <c r="K1428" s="254"/>
      <c r="L1428" s="254"/>
      <c r="M1428" s="254"/>
      <c r="N1428" s="254"/>
      <c r="O1428" s="254"/>
      <c r="P1428" s="312"/>
      <c r="Q1428" s="313"/>
      <c r="R1428" s="312"/>
      <c r="S1428" s="313"/>
      <c r="T1428" s="314"/>
      <c r="U1428" s="314"/>
      <c r="V1428" s="312"/>
      <c r="W1428" s="254"/>
    </row>
    <row r="1429" spans="1:23" hidden="1">
      <c r="A1429" s="254"/>
      <c r="B1429" s="254"/>
      <c r="C1429" s="309"/>
      <c r="D1429" s="254"/>
      <c r="E1429" s="310"/>
      <c r="F1429" s="311"/>
      <c r="G1429" s="254"/>
      <c r="H1429" s="254"/>
      <c r="I1429" s="254"/>
      <c r="J1429" s="254"/>
      <c r="K1429" s="254"/>
      <c r="L1429" s="254"/>
      <c r="M1429" s="254"/>
      <c r="N1429" s="254"/>
      <c r="O1429" s="254"/>
      <c r="P1429" s="312"/>
      <c r="Q1429" s="313"/>
      <c r="R1429" s="312"/>
      <c r="S1429" s="313"/>
      <c r="T1429" s="314"/>
      <c r="U1429" s="314"/>
      <c r="V1429" s="312"/>
      <c r="W1429" s="254"/>
    </row>
    <row r="1430" spans="1:23" hidden="1">
      <c r="A1430" s="254"/>
      <c r="B1430" s="254"/>
      <c r="C1430" s="309"/>
      <c r="D1430" s="254"/>
      <c r="E1430" s="310"/>
      <c r="F1430" s="311"/>
      <c r="G1430" s="254"/>
      <c r="H1430" s="254"/>
      <c r="I1430" s="254"/>
      <c r="J1430" s="254"/>
      <c r="K1430" s="254"/>
      <c r="L1430" s="254"/>
      <c r="M1430" s="254"/>
      <c r="N1430" s="254"/>
      <c r="O1430" s="254"/>
      <c r="P1430" s="312"/>
      <c r="Q1430" s="313"/>
      <c r="R1430" s="312"/>
      <c r="S1430" s="313"/>
      <c r="T1430" s="314"/>
      <c r="U1430" s="314"/>
      <c r="V1430" s="312"/>
      <c r="W1430" s="254"/>
    </row>
    <row r="1431" spans="1:23" hidden="1">
      <c r="A1431" s="254"/>
      <c r="B1431" s="254"/>
      <c r="C1431" s="309"/>
      <c r="D1431" s="254"/>
      <c r="E1431" s="310"/>
      <c r="F1431" s="311"/>
      <c r="G1431" s="254"/>
      <c r="H1431" s="254"/>
      <c r="I1431" s="254"/>
      <c r="J1431" s="254"/>
      <c r="K1431" s="254"/>
      <c r="L1431" s="254"/>
      <c r="M1431" s="254"/>
      <c r="N1431" s="254"/>
      <c r="O1431" s="254"/>
      <c r="P1431" s="312"/>
      <c r="Q1431" s="313"/>
      <c r="R1431" s="312"/>
      <c r="S1431" s="313"/>
      <c r="T1431" s="314"/>
      <c r="U1431" s="314"/>
      <c r="V1431" s="312"/>
      <c r="W1431" s="254"/>
    </row>
    <row r="1432" spans="1:23" hidden="1">
      <c r="A1432" s="254"/>
      <c r="B1432" s="254"/>
      <c r="C1432" s="309"/>
      <c r="D1432" s="254"/>
      <c r="E1432" s="310"/>
      <c r="F1432" s="311"/>
      <c r="G1432" s="254"/>
      <c r="H1432" s="254"/>
      <c r="I1432" s="254"/>
      <c r="J1432" s="254"/>
      <c r="K1432" s="254"/>
      <c r="L1432" s="254"/>
      <c r="M1432" s="254"/>
      <c r="N1432" s="254"/>
      <c r="O1432" s="254"/>
      <c r="P1432" s="312"/>
      <c r="Q1432" s="313"/>
      <c r="R1432" s="312"/>
      <c r="S1432" s="313"/>
      <c r="T1432" s="314"/>
      <c r="U1432" s="314"/>
      <c r="V1432" s="312"/>
      <c r="W1432" s="254"/>
    </row>
    <row r="1433" spans="1:23" hidden="1">
      <c r="A1433" s="254"/>
      <c r="B1433" s="254"/>
      <c r="C1433" s="309"/>
      <c r="D1433" s="254"/>
      <c r="E1433" s="310"/>
      <c r="F1433" s="311"/>
      <c r="G1433" s="254"/>
      <c r="H1433" s="254"/>
      <c r="I1433" s="254"/>
      <c r="J1433" s="254"/>
      <c r="K1433" s="254"/>
      <c r="L1433" s="254"/>
      <c r="M1433" s="254"/>
      <c r="N1433" s="254"/>
      <c r="O1433" s="254"/>
      <c r="P1433" s="312"/>
      <c r="Q1433" s="313"/>
      <c r="R1433" s="312"/>
      <c r="S1433" s="313"/>
      <c r="T1433" s="314"/>
      <c r="U1433" s="314"/>
      <c r="V1433" s="312"/>
      <c r="W1433" s="254"/>
    </row>
    <row r="1434" spans="1:23" hidden="1">
      <c r="A1434" s="254"/>
      <c r="B1434" s="254"/>
      <c r="C1434" s="309"/>
      <c r="D1434" s="254"/>
      <c r="E1434" s="310"/>
      <c r="F1434" s="311"/>
      <c r="G1434" s="254"/>
      <c r="H1434" s="254"/>
      <c r="I1434" s="254"/>
      <c r="J1434" s="254"/>
      <c r="K1434" s="254"/>
      <c r="L1434" s="254"/>
      <c r="M1434" s="254"/>
      <c r="N1434" s="254"/>
      <c r="O1434" s="254"/>
      <c r="P1434" s="312"/>
      <c r="Q1434" s="313"/>
      <c r="R1434" s="312"/>
      <c r="S1434" s="313"/>
      <c r="T1434" s="314"/>
      <c r="U1434" s="314"/>
      <c r="V1434" s="312"/>
      <c r="W1434" s="254"/>
    </row>
    <row r="1435" spans="1:23" hidden="1">
      <c r="A1435" s="254"/>
      <c r="B1435" s="254"/>
      <c r="C1435" s="309"/>
      <c r="D1435" s="254"/>
      <c r="E1435" s="310"/>
      <c r="F1435" s="311"/>
      <c r="G1435" s="254"/>
      <c r="H1435" s="254"/>
      <c r="I1435" s="254"/>
      <c r="J1435" s="254"/>
      <c r="K1435" s="254"/>
      <c r="L1435" s="254"/>
      <c r="M1435" s="254"/>
      <c r="N1435" s="254"/>
      <c r="O1435" s="254"/>
      <c r="P1435" s="312"/>
      <c r="Q1435" s="313"/>
      <c r="R1435" s="312"/>
      <c r="S1435" s="313"/>
      <c r="T1435" s="314"/>
      <c r="U1435" s="314"/>
      <c r="V1435" s="312"/>
      <c r="W1435" s="254"/>
    </row>
    <row r="1436" spans="1:23" hidden="1">
      <c r="A1436" s="254"/>
      <c r="B1436" s="254"/>
      <c r="C1436" s="309"/>
      <c r="D1436" s="254"/>
      <c r="E1436" s="310"/>
      <c r="F1436" s="311"/>
      <c r="G1436" s="254"/>
      <c r="H1436" s="254"/>
      <c r="I1436" s="254"/>
      <c r="J1436" s="254"/>
      <c r="K1436" s="254"/>
      <c r="L1436" s="254"/>
      <c r="M1436" s="254"/>
      <c r="N1436" s="254"/>
      <c r="O1436" s="254"/>
      <c r="P1436" s="312"/>
      <c r="Q1436" s="313"/>
      <c r="R1436" s="312"/>
      <c r="S1436" s="313"/>
      <c r="T1436" s="314"/>
      <c r="U1436" s="314"/>
      <c r="V1436" s="312"/>
      <c r="W1436" s="254"/>
    </row>
    <row r="1437" spans="1:23" hidden="1">
      <c r="A1437" s="254"/>
      <c r="B1437" s="254"/>
      <c r="C1437" s="309"/>
      <c r="D1437" s="254"/>
      <c r="E1437" s="310"/>
      <c r="F1437" s="311"/>
      <c r="G1437" s="254"/>
      <c r="H1437" s="254"/>
      <c r="I1437" s="254"/>
      <c r="J1437" s="254"/>
      <c r="K1437" s="254"/>
      <c r="L1437" s="254"/>
      <c r="M1437" s="254"/>
      <c r="N1437" s="254"/>
      <c r="O1437" s="254"/>
      <c r="P1437" s="312"/>
      <c r="Q1437" s="313"/>
      <c r="R1437" s="312"/>
      <c r="S1437" s="313"/>
      <c r="T1437" s="314"/>
      <c r="U1437" s="314"/>
      <c r="V1437" s="312"/>
      <c r="W1437" s="254"/>
    </row>
    <row r="1438" spans="1:23" hidden="1">
      <c r="A1438" s="254"/>
      <c r="B1438" s="254"/>
      <c r="C1438" s="309"/>
      <c r="D1438" s="254"/>
      <c r="E1438" s="310"/>
      <c r="F1438" s="311"/>
      <c r="G1438" s="254"/>
      <c r="H1438" s="254"/>
      <c r="I1438" s="254"/>
      <c r="J1438" s="254"/>
      <c r="K1438" s="254"/>
      <c r="L1438" s="254"/>
      <c r="M1438" s="254"/>
      <c r="N1438" s="254"/>
      <c r="O1438" s="254"/>
      <c r="P1438" s="312"/>
      <c r="Q1438" s="313"/>
      <c r="R1438" s="312"/>
      <c r="S1438" s="313"/>
      <c r="T1438" s="314"/>
      <c r="U1438" s="314"/>
      <c r="V1438" s="312"/>
      <c r="W1438" s="254"/>
    </row>
    <row r="1439" spans="1:23" hidden="1">
      <c r="A1439" s="254"/>
      <c r="B1439" s="254"/>
      <c r="C1439" s="309"/>
      <c r="D1439" s="254"/>
      <c r="E1439" s="310"/>
      <c r="F1439" s="311"/>
      <c r="G1439" s="254"/>
      <c r="H1439" s="254"/>
      <c r="I1439" s="254"/>
      <c r="J1439" s="254"/>
      <c r="K1439" s="254"/>
      <c r="L1439" s="254"/>
      <c r="M1439" s="254"/>
      <c r="N1439" s="254"/>
      <c r="O1439" s="254"/>
      <c r="P1439" s="312"/>
      <c r="Q1439" s="313"/>
      <c r="R1439" s="312"/>
      <c r="S1439" s="313"/>
      <c r="T1439" s="314"/>
      <c r="U1439" s="314"/>
      <c r="V1439" s="312"/>
      <c r="W1439" s="254"/>
    </row>
    <row r="1440" spans="1:23" hidden="1">
      <c r="A1440" s="254"/>
      <c r="B1440" s="254"/>
      <c r="C1440" s="309"/>
      <c r="D1440" s="254"/>
      <c r="E1440" s="310"/>
      <c r="F1440" s="311"/>
      <c r="G1440" s="254"/>
      <c r="H1440" s="254"/>
      <c r="I1440" s="254"/>
      <c r="J1440" s="254"/>
      <c r="K1440" s="254"/>
      <c r="L1440" s="254"/>
      <c r="M1440" s="254"/>
      <c r="N1440" s="254"/>
      <c r="O1440" s="254"/>
      <c r="P1440" s="312"/>
      <c r="Q1440" s="313"/>
      <c r="R1440" s="312"/>
      <c r="S1440" s="313"/>
      <c r="T1440" s="314"/>
      <c r="U1440" s="314"/>
      <c r="V1440" s="312"/>
      <c r="W1440" s="254"/>
    </row>
    <row r="1441" spans="1:23" hidden="1">
      <c r="A1441" s="254"/>
      <c r="B1441" s="254"/>
      <c r="C1441" s="309"/>
      <c r="D1441" s="254"/>
      <c r="E1441" s="310"/>
      <c r="F1441" s="311"/>
      <c r="G1441" s="254"/>
      <c r="H1441" s="254"/>
      <c r="I1441" s="254"/>
      <c r="J1441" s="254"/>
      <c r="K1441" s="254"/>
      <c r="L1441" s="254"/>
      <c r="M1441" s="254"/>
      <c r="N1441" s="254"/>
      <c r="O1441" s="254"/>
      <c r="P1441" s="312"/>
      <c r="Q1441" s="313"/>
      <c r="R1441" s="312"/>
      <c r="S1441" s="313"/>
      <c r="T1441" s="314"/>
      <c r="U1441" s="314"/>
      <c r="V1441" s="312"/>
      <c r="W1441" s="254"/>
    </row>
    <row r="1442" spans="1:23" hidden="1">
      <c r="A1442" s="254"/>
      <c r="B1442" s="254"/>
      <c r="C1442" s="309"/>
      <c r="D1442" s="254"/>
      <c r="E1442" s="310"/>
      <c r="F1442" s="311"/>
      <c r="G1442" s="254"/>
      <c r="H1442" s="254"/>
      <c r="I1442" s="254"/>
      <c r="J1442" s="254"/>
      <c r="K1442" s="254"/>
      <c r="L1442" s="254"/>
      <c r="M1442" s="254"/>
      <c r="N1442" s="254"/>
      <c r="O1442" s="254"/>
      <c r="P1442" s="312"/>
      <c r="Q1442" s="313"/>
      <c r="R1442" s="312"/>
      <c r="S1442" s="313"/>
      <c r="T1442" s="314"/>
      <c r="U1442" s="314"/>
      <c r="V1442" s="312"/>
      <c r="W1442" s="254"/>
    </row>
    <row r="1443" spans="1:23" hidden="1">
      <c r="A1443" s="254"/>
      <c r="B1443" s="254"/>
      <c r="C1443" s="309"/>
      <c r="D1443" s="254"/>
      <c r="E1443" s="310"/>
      <c r="F1443" s="311"/>
      <c r="G1443" s="254"/>
      <c r="H1443" s="254"/>
      <c r="I1443" s="254"/>
      <c r="J1443" s="254"/>
      <c r="K1443" s="254"/>
      <c r="L1443" s="254"/>
      <c r="M1443" s="254"/>
      <c r="N1443" s="254"/>
      <c r="O1443" s="254"/>
      <c r="P1443" s="312"/>
      <c r="Q1443" s="313"/>
      <c r="R1443" s="312"/>
      <c r="S1443" s="313"/>
      <c r="T1443" s="314"/>
      <c r="U1443" s="314"/>
      <c r="V1443" s="312"/>
      <c r="W1443" s="254"/>
    </row>
    <row r="1444" spans="1:23" hidden="1">
      <c r="A1444" s="254"/>
      <c r="B1444" s="254"/>
      <c r="C1444" s="309"/>
      <c r="D1444" s="254"/>
      <c r="E1444" s="310"/>
      <c r="F1444" s="311"/>
      <c r="G1444" s="254"/>
      <c r="H1444" s="254"/>
      <c r="I1444" s="254"/>
      <c r="J1444" s="254"/>
      <c r="K1444" s="254"/>
      <c r="L1444" s="254"/>
      <c r="M1444" s="254"/>
      <c r="N1444" s="254"/>
      <c r="O1444" s="254"/>
      <c r="P1444" s="312"/>
      <c r="Q1444" s="313"/>
      <c r="R1444" s="312"/>
      <c r="S1444" s="313"/>
      <c r="T1444" s="314"/>
      <c r="U1444" s="314"/>
      <c r="V1444" s="312"/>
      <c r="W1444" s="254"/>
    </row>
    <row r="1445" spans="1:23" hidden="1">
      <c r="A1445" s="254"/>
      <c r="B1445" s="254"/>
      <c r="C1445" s="309"/>
      <c r="D1445" s="254"/>
      <c r="E1445" s="310"/>
      <c r="F1445" s="311"/>
      <c r="G1445" s="254"/>
      <c r="H1445" s="254"/>
      <c r="I1445" s="254"/>
      <c r="J1445" s="254"/>
      <c r="K1445" s="254"/>
      <c r="L1445" s="254"/>
      <c r="M1445" s="254"/>
      <c r="N1445" s="254"/>
      <c r="O1445" s="254"/>
      <c r="P1445" s="312"/>
      <c r="Q1445" s="313"/>
      <c r="R1445" s="312"/>
      <c r="S1445" s="313"/>
      <c r="T1445" s="314"/>
      <c r="U1445" s="314"/>
      <c r="V1445" s="312"/>
      <c r="W1445" s="254"/>
    </row>
    <row r="1446" spans="1:23" hidden="1">
      <c r="A1446" s="254"/>
      <c r="B1446" s="254"/>
      <c r="C1446" s="309"/>
      <c r="D1446" s="254"/>
      <c r="E1446" s="310"/>
      <c r="F1446" s="311"/>
      <c r="G1446" s="254"/>
      <c r="H1446" s="254"/>
      <c r="I1446" s="254"/>
      <c r="J1446" s="254"/>
      <c r="K1446" s="254"/>
      <c r="L1446" s="254"/>
      <c r="M1446" s="254"/>
      <c r="N1446" s="254"/>
      <c r="O1446" s="254"/>
      <c r="P1446" s="312"/>
      <c r="Q1446" s="313"/>
      <c r="R1446" s="312"/>
      <c r="S1446" s="313"/>
      <c r="T1446" s="314"/>
      <c r="U1446" s="314"/>
      <c r="V1446" s="312"/>
      <c r="W1446" s="254"/>
    </row>
    <row r="1447" spans="1:23" hidden="1">
      <c r="A1447" s="254"/>
      <c r="B1447" s="254"/>
      <c r="C1447" s="309"/>
      <c r="D1447" s="254"/>
      <c r="E1447" s="310"/>
      <c r="F1447" s="311"/>
      <c r="G1447" s="254"/>
      <c r="H1447" s="254"/>
      <c r="I1447" s="254"/>
      <c r="J1447" s="254"/>
      <c r="K1447" s="254"/>
      <c r="L1447" s="254"/>
      <c r="M1447" s="254"/>
      <c r="N1447" s="254"/>
      <c r="O1447" s="254"/>
      <c r="P1447" s="312"/>
      <c r="Q1447" s="313"/>
      <c r="R1447" s="312"/>
      <c r="S1447" s="313"/>
      <c r="T1447" s="314"/>
      <c r="U1447" s="314"/>
      <c r="V1447" s="312"/>
      <c r="W1447" s="254"/>
    </row>
    <row r="1448" spans="1:23" hidden="1">
      <c r="A1448" s="254"/>
      <c r="B1448" s="254"/>
      <c r="C1448" s="309"/>
      <c r="D1448" s="254"/>
      <c r="E1448" s="310"/>
      <c r="F1448" s="311"/>
      <c r="G1448" s="254"/>
      <c r="H1448" s="254"/>
      <c r="I1448" s="254"/>
      <c r="J1448" s="254"/>
      <c r="K1448" s="254"/>
      <c r="L1448" s="254"/>
      <c r="M1448" s="254"/>
      <c r="N1448" s="254"/>
      <c r="O1448" s="254"/>
      <c r="P1448" s="312"/>
      <c r="Q1448" s="313"/>
      <c r="R1448" s="312"/>
      <c r="S1448" s="313"/>
      <c r="T1448" s="314"/>
      <c r="U1448" s="314"/>
      <c r="V1448" s="312"/>
      <c r="W1448" s="254"/>
    </row>
    <row r="1449" spans="1:23" hidden="1">
      <c r="A1449" s="254"/>
      <c r="B1449" s="254"/>
      <c r="C1449" s="309"/>
      <c r="D1449" s="254"/>
      <c r="E1449" s="310"/>
      <c r="F1449" s="311"/>
      <c r="G1449" s="254"/>
      <c r="H1449" s="254"/>
      <c r="I1449" s="254"/>
      <c r="J1449" s="254"/>
      <c r="K1449" s="254"/>
      <c r="L1449" s="254"/>
      <c r="M1449" s="254"/>
      <c r="N1449" s="254"/>
      <c r="O1449" s="254"/>
      <c r="P1449" s="312"/>
      <c r="Q1449" s="313"/>
      <c r="R1449" s="312"/>
      <c r="S1449" s="313"/>
      <c r="T1449" s="314"/>
      <c r="U1449" s="314"/>
      <c r="V1449" s="312"/>
      <c r="W1449" s="254"/>
    </row>
    <row r="1450" spans="1:23" hidden="1">
      <c r="A1450" s="254"/>
      <c r="B1450" s="254"/>
      <c r="C1450" s="309"/>
      <c r="D1450" s="254"/>
      <c r="E1450" s="310"/>
      <c r="F1450" s="311"/>
      <c r="G1450" s="254"/>
      <c r="H1450" s="254"/>
      <c r="I1450" s="254"/>
      <c r="J1450" s="254"/>
      <c r="K1450" s="254"/>
      <c r="L1450" s="254"/>
      <c r="M1450" s="254"/>
      <c r="N1450" s="254"/>
      <c r="O1450" s="254"/>
      <c r="P1450" s="312"/>
      <c r="Q1450" s="313"/>
      <c r="R1450" s="312"/>
      <c r="S1450" s="313"/>
      <c r="T1450" s="314"/>
      <c r="U1450" s="314"/>
      <c r="V1450" s="312"/>
      <c r="W1450" s="254"/>
    </row>
    <row r="1451" spans="1:23" hidden="1">
      <c r="A1451" s="254"/>
      <c r="B1451" s="254"/>
      <c r="C1451" s="309"/>
      <c r="D1451" s="254"/>
      <c r="E1451" s="310"/>
      <c r="F1451" s="311"/>
      <c r="G1451" s="254"/>
      <c r="H1451" s="254"/>
      <c r="I1451" s="254"/>
      <c r="J1451" s="254"/>
      <c r="K1451" s="254"/>
      <c r="L1451" s="254"/>
      <c r="M1451" s="254"/>
      <c r="N1451" s="254"/>
      <c r="O1451" s="254"/>
      <c r="P1451" s="312"/>
      <c r="Q1451" s="313"/>
      <c r="R1451" s="312"/>
      <c r="S1451" s="313"/>
      <c r="T1451" s="314"/>
      <c r="U1451" s="314"/>
      <c r="V1451" s="312"/>
      <c r="W1451" s="254"/>
    </row>
    <row r="1452" spans="1:23" hidden="1">
      <c r="A1452" s="254"/>
      <c r="B1452" s="254"/>
      <c r="C1452" s="309"/>
      <c r="D1452" s="254"/>
      <c r="E1452" s="310"/>
      <c r="F1452" s="311"/>
      <c r="G1452" s="254"/>
      <c r="H1452" s="254"/>
      <c r="I1452" s="254"/>
      <c r="J1452" s="254"/>
      <c r="K1452" s="254"/>
      <c r="L1452" s="254"/>
      <c r="M1452" s="254"/>
      <c r="N1452" s="254"/>
      <c r="O1452" s="254"/>
      <c r="P1452" s="312"/>
      <c r="Q1452" s="313"/>
      <c r="R1452" s="312"/>
      <c r="S1452" s="313"/>
      <c r="T1452" s="314"/>
      <c r="U1452" s="314"/>
      <c r="V1452" s="312"/>
      <c r="W1452" s="254"/>
    </row>
    <row r="1453" spans="1:23" hidden="1">
      <c r="A1453" s="254"/>
      <c r="B1453" s="254"/>
      <c r="C1453" s="309"/>
      <c r="D1453" s="254"/>
      <c r="E1453" s="310"/>
      <c r="F1453" s="311"/>
      <c r="G1453" s="254"/>
      <c r="H1453" s="254"/>
      <c r="I1453" s="254"/>
      <c r="J1453" s="254"/>
      <c r="K1453" s="254"/>
      <c r="L1453" s="254"/>
      <c r="M1453" s="254"/>
      <c r="N1453" s="254"/>
      <c r="O1453" s="254"/>
      <c r="P1453" s="312"/>
      <c r="Q1453" s="313"/>
      <c r="R1453" s="312"/>
      <c r="S1453" s="313"/>
      <c r="T1453" s="314"/>
      <c r="U1453" s="314"/>
      <c r="V1453" s="312"/>
      <c r="W1453" s="254"/>
    </row>
    <row r="1454" spans="1:23" hidden="1">
      <c r="A1454" s="254"/>
      <c r="B1454" s="254"/>
      <c r="C1454" s="309"/>
      <c r="D1454" s="254"/>
      <c r="E1454" s="310"/>
      <c r="F1454" s="311"/>
      <c r="G1454" s="254"/>
      <c r="H1454" s="254"/>
      <c r="I1454" s="254"/>
      <c r="J1454" s="254"/>
      <c r="K1454" s="254"/>
      <c r="L1454" s="254"/>
      <c r="M1454" s="254"/>
      <c r="N1454" s="254"/>
      <c r="O1454" s="254"/>
      <c r="P1454" s="312"/>
      <c r="Q1454" s="313"/>
      <c r="R1454" s="312"/>
      <c r="S1454" s="313"/>
      <c r="T1454" s="314"/>
      <c r="U1454" s="314"/>
      <c r="V1454" s="312"/>
      <c r="W1454" s="254"/>
    </row>
    <row r="1455" spans="1:23" hidden="1">
      <c r="A1455" s="254"/>
      <c r="B1455" s="254"/>
      <c r="C1455" s="309"/>
      <c r="D1455" s="254"/>
      <c r="E1455" s="310"/>
      <c r="F1455" s="311"/>
      <c r="G1455" s="254"/>
      <c r="H1455" s="254"/>
      <c r="I1455" s="254"/>
      <c r="J1455" s="254"/>
      <c r="K1455" s="254"/>
      <c r="L1455" s="254"/>
      <c r="M1455" s="254"/>
      <c r="N1455" s="254"/>
      <c r="O1455" s="254"/>
      <c r="P1455" s="312"/>
      <c r="Q1455" s="313"/>
      <c r="R1455" s="312"/>
      <c r="S1455" s="313"/>
      <c r="T1455" s="314"/>
      <c r="U1455" s="314"/>
      <c r="V1455" s="312"/>
      <c r="W1455" s="254"/>
    </row>
    <row r="1456" spans="1:23" hidden="1">
      <c r="A1456" s="254"/>
      <c r="B1456" s="254"/>
      <c r="C1456" s="309"/>
      <c r="D1456" s="254"/>
      <c r="E1456" s="310"/>
      <c r="F1456" s="311"/>
      <c r="G1456" s="254"/>
      <c r="H1456" s="254"/>
      <c r="I1456" s="254"/>
      <c r="J1456" s="254"/>
      <c r="K1456" s="254"/>
      <c r="L1456" s="254"/>
      <c r="M1456" s="254"/>
      <c r="N1456" s="254"/>
      <c r="O1456" s="254"/>
      <c r="P1456" s="312"/>
      <c r="Q1456" s="313"/>
      <c r="R1456" s="312"/>
      <c r="S1456" s="313"/>
      <c r="T1456" s="314"/>
      <c r="U1456" s="314"/>
      <c r="V1456" s="312"/>
      <c r="W1456" s="254"/>
    </row>
    <row r="1457" spans="1:23" hidden="1">
      <c r="A1457" s="254"/>
      <c r="B1457" s="254"/>
      <c r="C1457" s="309"/>
      <c r="D1457" s="254"/>
      <c r="E1457" s="310"/>
      <c r="F1457" s="311"/>
      <c r="G1457" s="254"/>
      <c r="H1457" s="254"/>
      <c r="I1457" s="254"/>
      <c r="J1457" s="254"/>
      <c r="K1457" s="254"/>
      <c r="L1457" s="254"/>
      <c r="M1457" s="254"/>
      <c r="N1457" s="254"/>
      <c r="O1457" s="254"/>
      <c r="P1457" s="312"/>
      <c r="Q1457" s="313"/>
      <c r="R1457" s="312"/>
      <c r="S1457" s="313"/>
      <c r="T1457" s="314"/>
      <c r="U1457" s="314"/>
      <c r="V1457" s="312"/>
      <c r="W1457" s="254"/>
    </row>
    <row r="1458" spans="1:23" hidden="1">
      <c r="A1458" s="254"/>
      <c r="B1458" s="254"/>
      <c r="C1458" s="309"/>
      <c r="D1458" s="254"/>
      <c r="E1458" s="310"/>
      <c r="F1458" s="311"/>
      <c r="G1458" s="254"/>
      <c r="H1458" s="254"/>
      <c r="I1458" s="254"/>
      <c r="J1458" s="254"/>
      <c r="K1458" s="254"/>
      <c r="L1458" s="254"/>
      <c r="M1458" s="254"/>
      <c r="N1458" s="254"/>
      <c r="O1458" s="254"/>
      <c r="P1458" s="312"/>
      <c r="Q1458" s="313"/>
      <c r="R1458" s="312"/>
      <c r="S1458" s="313"/>
      <c r="T1458" s="314"/>
      <c r="U1458" s="314"/>
      <c r="V1458" s="312"/>
      <c r="W1458" s="254"/>
    </row>
    <row r="1459" spans="1:23" hidden="1">
      <c r="A1459" s="254"/>
      <c r="B1459" s="254"/>
      <c r="C1459" s="309"/>
      <c r="D1459" s="254"/>
      <c r="E1459" s="310"/>
      <c r="F1459" s="311"/>
      <c r="G1459" s="254"/>
      <c r="H1459" s="254"/>
      <c r="I1459" s="254"/>
      <c r="J1459" s="254"/>
      <c r="K1459" s="254"/>
      <c r="L1459" s="254"/>
      <c r="M1459" s="254"/>
      <c r="N1459" s="254"/>
      <c r="O1459" s="254"/>
      <c r="P1459" s="312"/>
      <c r="Q1459" s="313"/>
      <c r="R1459" s="312"/>
      <c r="S1459" s="313"/>
      <c r="T1459" s="314"/>
      <c r="U1459" s="314"/>
      <c r="V1459" s="312"/>
      <c r="W1459" s="254"/>
    </row>
    <row r="1460" spans="1:23" hidden="1">
      <c r="A1460" s="254"/>
      <c r="B1460" s="254"/>
      <c r="C1460" s="309"/>
      <c r="D1460" s="254"/>
      <c r="E1460" s="310"/>
      <c r="F1460" s="311"/>
      <c r="G1460" s="254"/>
      <c r="H1460" s="254"/>
      <c r="I1460" s="254"/>
      <c r="J1460" s="254"/>
      <c r="K1460" s="254"/>
      <c r="L1460" s="254"/>
      <c r="M1460" s="254"/>
      <c r="N1460" s="254"/>
      <c r="O1460" s="254"/>
      <c r="P1460" s="312"/>
      <c r="Q1460" s="313"/>
      <c r="R1460" s="312"/>
      <c r="S1460" s="313"/>
      <c r="T1460" s="314"/>
      <c r="U1460" s="314"/>
      <c r="V1460" s="312"/>
      <c r="W1460" s="254"/>
    </row>
    <row r="1461" spans="1:23" hidden="1">
      <c r="A1461" s="254"/>
      <c r="B1461" s="254"/>
      <c r="C1461" s="309"/>
      <c r="D1461" s="254"/>
      <c r="E1461" s="310"/>
      <c r="F1461" s="311"/>
      <c r="G1461" s="254"/>
      <c r="H1461" s="254"/>
      <c r="I1461" s="254"/>
      <c r="J1461" s="254"/>
      <c r="K1461" s="254"/>
      <c r="L1461" s="254"/>
      <c r="M1461" s="254"/>
      <c r="N1461" s="254"/>
      <c r="O1461" s="254"/>
      <c r="P1461" s="312"/>
      <c r="Q1461" s="313"/>
      <c r="R1461" s="312"/>
      <c r="S1461" s="313"/>
      <c r="T1461" s="314"/>
      <c r="U1461" s="314"/>
      <c r="V1461" s="312"/>
      <c r="W1461" s="254"/>
    </row>
    <row r="1462" spans="1:23" hidden="1">
      <c r="A1462" s="254"/>
      <c r="B1462" s="254"/>
      <c r="C1462" s="309"/>
      <c r="D1462" s="254"/>
      <c r="E1462" s="310"/>
      <c r="F1462" s="311"/>
      <c r="G1462" s="254"/>
      <c r="H1462" s="254"/>
      <c r="I1462" s="254"/>
      <c r="J1462" s="254"/>
      <c r="K1462" s="254"/>
      <c r="L1462" s="254"/>
      <c r="M1462" s="254"/>
      <c r="N1462" s="254"/>
      <c r="O1462" s="254"/>
      <c r="P1462" s="312"/>
      <c r="Q1462" s="313"/>
      <c r="R1462" s="312"/>
      <c r="S1462" s="313"/>
      <c r="T1462" s="314"/>
      <c r="U1462" s="314"/>
      <c r="V1462" s="312"/>
      <c r="W1462" s="254"/>
    </row>
    <row r="1463" spans="1:23" hidden="1">
      <c r="A1463" s="254"/>
      <c r="B1463" s="254"/>
      <c r="C1463" s="309"/>
      <c r="D1463" s="254"/>
      <c r="E1463" s="310"/>
      <c r="F1463" s="311"/>
      <c r="G1463" s="254"/>
      <c r="H1463" s="254"/>
      <c r="I1463" s="254"/>
      <c r="J1463" s="254"/>
      <c r="K1463" s="254"/>
      <c r="L1463" s="254"/>
      <c r="M1463" s="254"/>
      <c r="N1463" s="254"/>
      <c r="O1463" s="254"/>
      <c r="P1463" s="312"/>
      <c r="Q1463" s="313"/>
      <c r="R1463" s="312"/>
      <c r="S1463" s="313"/>
      <c r="T1463" s="314"/>
      <c r="U1463" s="314"/>
      <c r="V1463" s="312"/>
      <c r="W1463" s="254"/>
    </row>
    <row r="1464" spans="1:23" hidden="1">
      <c r="A1464" s="254"/>
      <c r="B1464" s="254"/>
      <c r="C1464" s="309"/>
      <c r="D1464" s="254"/>
      <c r="E1464" s="310"/>
      <c r="F1464" s="311"/>
      <c r="G1464" s="254"/>
      <c r="H1464" s="254"/>
      <c r="I1464" s="254"/>
      <c r="J1464" s="254"/>
      <c r="K1464" s="254"/>
      <c r="L1464" s="254"/>
      <c r="M1464" s="254"/>
      <c r="N1464" s="254"/>
      <c r="O1464" s="254"/>
      <c r="P1464" s="312"/>
      <c r="Q1464" s="313"/>
      <c r="R1464" s="312"/>
      <c r="S1464" s="313"/>
      <c r="T1464" s="314"/>
      <c r="U1464" s="314"/>
      <c r="V1464" s="312"/>
      <c r="W1464" s="254"/>
    </row>
    <row r="1465" spans="1:23" hidden="1">
      <c r="A1465" s="254"/>
      <c r="B1465" s="254"/>
      <c r="C1465" s="309"/>
      <c r="D1465" s="254"/>
      <c r="E1465" s="310"/>
      <c r="F1465" s="311"/>
      <c r="G1465" s="254"/>
      <c r="H1465" s="254"/>
      <c r="I1465" s="254"/>
      <c r="J1465" s="254"/>
      <c r="K1465" s="254"/>
      <c r="L1465" s="254"/>
      <c r="M1465" s="254"/>
      <c r="N1465" s="254"/>
      <c r="O1465" s="254"/>
      <c r="P1465" s="312"/>
      <c r="Q1465" s="313"/>
      <c r="R1465" s="312"/>
      <c r="S1465" s="313"/>
      <c r="T1465" s="314"/>
      <c r="U1465" s="314"/>
      <c r="V1465" s="312"/>
      <c r="W1465" s="254"/>
    </row>
    <row r="1466" spans="1:23" hidden="1">
      <c r="A1466" s="254"/>
      <c r="B1466" s="254"/>
      <c r="C1466" s="309"/>
      <c r="D1466" s="254"/>
      <c r="E1466" s="310"/>
      <c r="F1466" s="311"/>
      <c r="G1466" s="254"/>
      <c r="H1466" s="254"/>
      <c r="I1466" s="254"/>
      <c r="J1466" s="254"/>
      <c r="K1466" s="254"/>
      <c r="L1466" s="254"/>
      <c r="M1466" s="254"/>
      <c r="N1466" s="254"/>
      <c r="O1466" s="254"/>
      <c r="P1466" s="312"/>
      <c r="Q1466" s="313"/>
      <c r="R1466" s="312"/>
      <c r="S1466" s="313"/>
      <c r="T1466" s="314"/>
      <c r="U1466" s="314"/>
      <c r="V1466" s="312"/>
      <c r="W1466" s="254"/>
    </row>
    <row r="1467" spans="1:23" hidden="1">
      <c r="A1467" s="254"/>
      <c r="B1467" s="254"/>
      <c r="C1467" s="309"/>
      <c r="D1467" s="254"/>
      <c r="E1467" s="310"/>
      <c r="F1467" s="311"/>
      <c r="G1467" s="254"/>
      <c r="H1467" s="254"/>
      <c r="I1467" s="254"/>
      <c r="J1467" s="254"/>
      <c r="K1467" s="254"/>
      <c r="L1467" s="254"/>
      <c r="M1467" s="254"/>
      <c r="N1467" s="254"/>
      <c r="O1467" s="254"/>
      <c r="P1467" s="312"/>
      <c r="Q1467" s="313"/>
      <c r="R1467" s="312"/>
      <c r="S1467" s="313"/>
      <c r="T1467" s="314"/>
      <c r="U1467" s="314"/>
      <c r="V1467" s="312"/>
      <c r="W1467" s="254"/>
    </row>
    <row r="1468" spans="1:23" hidden="1">
      <c r="A1468" s="254"/>
      <c r="B1468" s="254"/>
      <c r="C1468" s="309"/>
      <c r="D1468" s="254"/>
      <c r="E1468" s="310"/>
      <c r="F1468" s="311"/>
      <c r="G1468" s="254"/>
      <c r="H1468" s="254"/>
      <c r="I1468" s="254"/>
      <c r="J1468" s="254"/>
      <c r="K1468" s="254"/>
      <c r="L1468" s="254"/>
      <c r="M1468" s="254"/>
      <c r="N1468" s="254"/>
      <c r="O1468" s="254"/>
      <c r="P1468" s="312"/>
      <c r="Q1468" s="313"/>
      <c r="R1468" s="312"/>
      <c r="S1468" s="313"/>
      <c r="T1468" s="314"/>
      <c r="U1468" s="314"/>
      <c r="V1468" s="312"/>
      <c r="W1468" s="254"/>
    </row>
    <row r="1469" spans="1:23" hidden="1">
      <c r="A1469" s="254"/>
      <c r="B1469" s="254"/>
      <c r="C1469" s="309"/>
      <c r="D1469" s="254"/>
      <c r="E1469" s="310"/>
      <c r="F1469" s="311"/>
      <c r="G1469" s="254"/>
      <c r="H1469" s="254"/>
      <c r="I1469" s="254"/>
      <c r="J1469" s="254"/>
      <c r="K1469" s="254"/>
      <c r="L1469" s="254"/>
      <c r="M1469" s="254"/>
      <c r="N1469" s="254"/>
      <c r="O1469" s="254"/>
      <c r="P1469" s="312"/>
      <c r="Q1469" s="313"/>
      <c r="R1469" s="312"/>
      <c r="S1469" s="313"/>
      <c r="T1469" s="314"/>
      <c r="U1469" s="314"/>
      <c r="V1469" s="312"/>
      <c r="W1469" s="254"/>
    </row>
    <row r="1470" spans="1:23" hidden="1">
      <c r="A1470" s="254"/>
      <c r="B1470" s="254"/>
      <c r="C1470" s="309"/>
      <c r="D1470" s="254"/>
      <c r="E1470" s="310"/>
      <c r="F1470" s="311"/>
      <c r="G1470" s="254"/>
      <c r="H1470" s="254"/>
      <c r="I1470" s="254"/>
      <c r="J1470" s="254"/>
      <c r="K1470" s="254"/>
      <c r="L1470" s="254"/>
      <c r="M1470" s="254"/>
      <c r="N1470" s="254"/>
      <c r="O1470" s="254"/>
      <c r="P1470" s="312"/>
      <c r="Q1470" s="313"/>
      <c r="R1470" s="312"/>
      <c r="S1470" s="313"/>
      <c r="T1470" s="314"/>
      <c r="U1470" s="314"/>
      <c r="V1470" s="312"/>
      <c r="W1470" s="254"/>
    </row>
    <row r="1471" spans="1:23" hidden="1">
      <c r="A1471" s="254"/>
      <c r="B1471" s="254"/>
      <c r="C1471" s="309"/>
      <c r="D1471" s="254"/>
      <c r="E1471" s="310"/>
      <c r="F1471" s="311"/>
      <c r="G1471" s="254"/>
      <c r="H1471" s="254"/>
      <c r="I1471" s="254"/>
      <c r="J1471" s="254"/>
      <c r="K1471" s="254"/>
      <c r="L1471" s="254"/>
      <c r="M1471" s="254"/>
      <c r="N1471" s="254"/>
      <c r="O1471" s="254"/>
      <c r="P1471" s="312"/>
      <c r="Q1471" s="313"/>
      <c r="R1471" s="312"/>
      <c r="S1471" s="313"/>
      <c r="T1471" s="314"/>
      <c r="U1471" s="314"/>
      <c r="V1471" s="312"/>
      <c r="W1471" s="254"/>
    </row>
    <row r="1472" spans="1:23" hidden="1">
      <c r="A1472" s="254"/>
      <c r="B1472" s="254"/>
      <c r="C1472" s="309"/>
      <c r="D1472" s="254"/>
      <c r="E1472" s="310"/>
      <c r="F1472" s="311"/>
      <c r="G1472" s="254"/>
      <c r="H1472" s="254"/>
      <c r="I1472" s="254"/>
      <c r="J1472" s="254"/>
      <c r="K1472" s="254"/>
      <c r="L1472" s="254"/>
      <c r="M1472" s="254"/>
      <c r="N1472" s="254"/>
      <c r="O1472" s="254"/>
      <c r="P1472" s="312"/>
      <c r="Q1472" s="313"/>
      <c r="R1472" s="312"/>
      <c r="S1472" s="313"/>
      <c r="T1472" s="314"/>
      <c r="U1472" s="314"/>
      <c r="V1472" s="312"/>
      <c r="W1472" s="254"/>
    </row>
    <row r="1473" spans="1:23" hidden="1">
      <c r="A1473" s="254"/>
      <c r="B1473" s="254"/>
      <c r="C1473" s="309"/>
      <c r="D1473" s="254"/>
      <c r="E1473" s="310"/>
      <c r="F1473" s="311"/>
      <c r="G1473" s="254"/>
      <c r="H1473" s="254"/>
      <c r="I1473" s="254"/>
      <c r="J1473" s="254"/>
      <c r="K1473" s="254"/>
      <c r="L1473" s="254"/>
      <c r="M1473" s="254"/>
      <c r="N1473" s="254"/>
      <c r="O1473" s="254"/>
      <c r="P1473" s="312"/>
      <c r="Q1473" s="313"/>
      <c r="R1473" s="312"/>
      <c r="S1473" s="313"/>
      <c r="T1473" s="314"/>
      <c r="U1473" s="314"/>
      <c r="V1473" s="312"/>
      <c r="W1473" s="254"/>
    </row>
    <row r="1474" spans="1:23" hidden="1">
      <c r="A1474" s="254"/>
      <c r="B1474" s="254"/>
      <c r="C1474" s="309"/>
      <c r="D1474" s="254"/>
      <c r="E1474" s="310"/>
      <c r="F1474" s="311"/>
      <c r="G1474" s="254"/>
      <c r="H1474" s="254"/>
      <c r="I1474" s="254"/>
      <c r="J1474" s="254"/>
      <c r="K1474" s="254"/>
      <c r="L1474" s="254"/>
      <c r="M1474" s="254"/>
      <c r="N1474" s="254"/>
      <c r="O1474" s="254"/>
      <c r="P1474" s="312"/>
      <c r="Q1474" s="313"/>
      <c r="R1474" s="312"/>
      <c r="S1474" s="313"/>
      <c r="T1474" s="314"/>
      <c r="U1474" s="314"/>
      <c r="V1474" s="312"/>
      <c r="W1474" s="254"/>
    </row>
    <row r="1475" spans="1:23" hidden="1">
      <c r="A1475" s="254"/>
      <c r="B1475" s="254"/>
      <c r="C1475" s="309"/>
      <c r="D1475" s="254"/>
      <c r="E1475" s="310"/>
      <c r="F1475" s="311"/>
      <c r="G1475" s="254"/>
      <c r="H1475" s="254"/>
      <c r="I1475" s="254"/>
      <c r="J1475" s="254"/>
      <c r="K1475" s="254"/>
      <c r="L1475" s="254"/>
      <c r="M1475" s="254"/>
      <c r="N1475" s="254"/>
      <c r="O1475" s="254"/>
      <c r="P1475" s="312"/>
      <c r="Q1475" s="313"/>
      <c r="R1475" s="312"/>
      <c r="S1475" s="313"/>
      <c r="T1475" s="314"/>
      <c r="U1475" s="314"/>
      <c r="V1475" s="312"/>
      <c r="W1475" s="254"/>
    </row>
    <row r="1476" spans="1:23" hidden="1">
      <c r="A1476" s="254"/>
      <c r="B1476" s="254"/>
      <c r="C1476" s="309"/>
      <c r="D1476" s="254"/>
      <c r="E1476" s="310"/>
      <c r="F1476" s="311"/>
      <c r="G1476" s="254"/>
      <c r="H1476" s="254"/>
      <c r="I1476" s="254"/>
      <c r="J1476" s="254"/>
      <c r="K1476" s="254"/>
      <c r="L1476" s="254"/>
      <c r="M1476" s="254"/>
      <c r="N1476" s="254"/>
      <c r="O1476" s="254"/>
      <c r="P1476" s="312"/>
      <c r="Q1476" s="313"/>
      <c r="R1476" s="312"/>
      <c r="S1476" s="313"/>
      <c r="T1476" s="314"/>
      <c r="U1476" s="314"/>
      <c r="V1476" s="312"/>
      <c r="W1476" s="254"/>
    </row>
    <row r="1477" spans="1:23" hidden="1">
      <c r="A1477" s="254"/>
      <c r="B1477" s="254"/>
      <c r="C1477" s="309"/>
      <c r="D1477" s="254"/>
      <c r="E1477" s="310"/>
      <c r="F1477" s="311"/>
      <c r="G1477" s="254"/>
      <c r="H1477" s="254"/>
      <c r="I1477" s="254"/>
      <c r="J1477" s="254"/>
      <c r="K1477" s="254"/>
      <c r="L1477" s="254"/>
      <c r="M1477" s="254"/>
      <c r="N1477" s="254"/>
      <c r="O1477" s="254"/>
      <c r="P1477" s="312"/>
      <c r="Q1477" s="313"/>
      <c r="R1477" s="312"/>
      <c r="S1477" s="313"/>
      <c r="T1477" s="314"/>
      <c r="U1477" s="314"/>
      <c r="V1477" s="312"/>
      <c r="W1477" s="254"/>
    </row>
    <row r="1478" spans="1:23" hidden="1">
      <c r="A1478" s="254"/>
      <c r="B1478" s="254"/>
      <c r="C1478" s="309"/>
      <c r="D1478" s="254"/>
      <c r="E1478" s="310"/>
      <c r="F1478" s="311"/>
      <c r="G1478" s="254"/>
      <c r="H1478" s="254"/>
      <c r="I1478" s="254"/>
      <c r="J1478" s="254"/>
      <c r="K1478" s="254"/>
      <c r="L1478" s="254"/>
      <c r="M1478" s="254"/>
      <c r="N1478" s="254"/>
      <c r="O1478" s="254"/>
      <c r="P1478" s="312"/>
      <c r="Q1478" s="313"/>
      <c r="R1478" s="312"/>
      <c r="S1478" s="313"/>
      <c r="T1478" s="314"/>
      <c r="U1478" s="314"/>
      <c r="V1478" s="312"/>
      <c r="W1478" s="254"/>
    </row>
    <row r="1479" spans="1:23" hidden="1">
      <c r="A1479" s="254"/>
      <c r="B1479" s="254"/>
      <c r="C1479" s="309"/>
      <c r="D1479" s="254"/>
      <c r="E1479" s="310"/>
      <c r="F1479" s="311"/>
      <c r="G1479" s="254"/>
      <c r="H1479" s="254"/>
      <c r="I1479" s="254"/>
      <c r="J1479" s="254"/>
      <c r="K1479" s="254"/>
      <c r="L1479" s="254"/>
      <c r="M1479" s="254"/>
      <c r="N1479" s="254"/>
      <c r="O1479" s="254"/>
      <c r="P1479" s="312"/>
      <c r="Q1479" s="313"/>
      <c r="R1479" s="312"/>
      <c r="S1479" s="313"/>
      <c r="T1479" s="314"/>
      <c r="U1479" s="314"/>
      <c r="V1479" s="312"/>
      <c r="W1479" s="254"/>
    </row>
    <row r="1480" spans="1:23" hidden="1">
      <c r="A1480" s="254"/>
      <c r="B1480" s="254"/>
      <c r="C1480" s="309"/>
      <c r="D1480" s="254"/>
      <c r="E1480" s="310"/>
      <c r="F1480" s="311"/>
      <c r="G1480" s="254"/>
      <c r="H1480" s="254"/>
      <c r="I1480" s="254"/>
      <c r="J1480" s="254"/>
      <c r="K1480" s="254"/>
      <c r="L1480" s="254"/>
      <c r="M1480" s="254"/>
      <c r="N1480" s="254"/>
      <c r="O1480" s="254"/>
      <c r="P1480" s="312"/>
      <c r="Q1480" s="313"/>
      <c r="R1480" s="312"/>
      <c r="S1480" s="313"/>
      <c r="T1480" s="314"/>
      <c r="U1480" s="314"/>
      <c r="V1480" s="312"/>
      <c r="W1480" s="254"/>
    </row>
    <row r="1481" spans="1:23" hidden="1">
      <c r="A1481" s="254"/>
      <c r="B1481" s="254"/>
      <c r="C1481" s="309"/>
      <c r="D1481" s="254"/>
      <c r="E1481" s="310"/>
      <c r="F1481" s="311"/>
      <c r="G1481" s="254"/>
      <c r="H1481" s="254"/>
      <c r="I1481" s="254"/>
      <c r="J1481" s="254"/>
      <c r="K1481" s="254"/>
      <c r="L1481" s="254"/>
      <c r="M1481" s="254"/>
      <c r="N1481" s="254"/>
      <c r="O1481" s="254"/>
      <c r="P1481" s="312"/>
      <c r="Q1481" s="313"/>
      <c r="R1481" s="312"/>
      <c r="S1481" s="313"/>
      <c r="T1481" s="314"/>
      <c r="U1481" s="314"/>
      <c r="V1481" s="312"/>
      <c r="W1481" s="254"/>
    </row>
    <row r="1482" spans="1:23" hidden="1">
      <c r="A1482" s="254"/>
      <c r="B1482" s="254"/>
      <c r="C1482" s="309"/>
      <c r="D1482" s="254"/>
      <c r="E1482" s="310"/>
      <c r="F1482" s="311"/>
      <c r="G1482" s="254"/>
      <c r="H1482" s="254"/>
      <c r="I1482" s="254"/>
      <c r="J1482" s="254"/>
      <c r="K1482" s="254"/>
      <c r="L1482" s="254"/>
      <c r="M1482" s="254"/>
      <c r="N1482" s="254"/>
      <c r="O1482" s="254"/>
      <c r="P1482" s="312"/>
      <c r="Q1482" s="313"/>
      <c r="R1482" s="312"/>
      <c r="S1482" s="313"/>
      <c r="T1482" s="314"/>
      <c r="U1482" s="314"/>
      <c r="V1482" s="312"/>
      <c r="W1482" s="254"/>
    </row>
    <row r="1483" spans="1:23" hidden="1">
      <c r="A1483" s="254"/>
      <c r="B1483" s="254"/>
      <c r="C1483" s="309"/>
      <c r="D1483" s="254"/>
      <c r="E1483" s="310"/>
      <c r="F1483" s="311"/>
      <c r="G1483" s="254"/>
      <c r="H1483" s="254"/>
      <c r="I1483" s="254"/>
      <c r="J1483" s="254"/>
      <c r="K1483" s="254"/>
      <c r="L1483" s="254"/>
      <c r="M1483" s="254"/>
      <c r="N1483" s="254"/>
      <c r="O1483" s="254"/>
      <c r="P1483" s="312"/>
      <c r="Q1483" s="313"/>
      <c r="R1483" s="312"/>
      <c r="S1483" s="313"/>
      <c r="T1483" s="314"/>
      <c r="U1483" s="314"/>
      <c r="V1483" s="312"/>
      <c r="W1483" s="254"/>
    </row>
    <row r="1484" spans="1:23" hidden="1">
      <c r="A1484" s="254"/>
      <c r="B1484" s="254"/>
      <c r="C1484" s="309"/>
      <c r="D1484" s="254"/>
      <c r="E1484" s="310"/>
      <c r="F1484" s="311"/>
      <c r="G1484" s="254"/>
      <c r="H1484" s="254"/>
      <c r="I1484" s="254"/>
      <c r="J1484" s="254"/>
      <c r="K1484" s="254"/>
      <c r="L1484" s="254"/>
      <c r="M1484" s="254"/>
      <c r="N1484" s="254"/>
      <c r="O1484" s="254"/>
      <c r="P1484" s="312"/>
      <c r="Q1484" s="313"/>
      <c r="R1484" s="312"/>
      <c r="S1484" s="313"/>
      <c r="T1484" s="314"/>
      <c r="U1484" s="314"/>
      <c r="V1484" s="312"/>
      <c r="W1484" s="254"/>
    </row>
    <row r="1485" spans="1:23" hidden="1">
      <c r="A1485" s="254"/>
      <c r="B1485" s="254"/>
      <c r="C1485" s="309"/>
      <c r="D1485" s="254"/>
      <c r="E1485" s="310"/>
      <c r="F1485" s="311"/>
      <c r="G1485" s="254"/>
      <c r="H1485" s="254"/>
      <c r="I1485" s="254"/>
      <c r="J1485" s="254"/>
      <c r="K1485" s="254"/>
      <c r="L1485" s="254"/>
      <c r="M1485" s="254"/>
      <c r="N1485" s="254"/>
      <c r="O1485" s="254"/>
      <c r="P1485" s="312"/>
      <c r="Q1485" s="313"/>
      <c r="R1485" s="312"/>
      <c r="S1485" s="313"/>
      <c r="T1485" s="314"/>
      <c r="U1485" s="314"/>
      <c r="V1485" s="312"/>
      <c r="W1485" s="254"/>
    </row>
    <row r="1486" spans="1:23" hidden="1">
      <c r="A1486" s="254"/>
      <c r="B1486" s="254"/>
      <c r="C1486" s="309"/>
      <c r="D1486" s="254"/>
      <c r="E1486" s="310"/>
      <c r="F1486" s="311"/>
      <c r="G1486" s="254"/>
      <c r="H1486" s="254"/>
      <c r="I1486" s="254"/>
      <c r="J1486" s="254"/>
      <c r="K1486" s="254"/>
      <c r="L1486" s="254"/>
      <c r="M1486" s="254"/>
      <c r="N1486" s="254"/>
      <c r="O1486" s="254"/>
      <c r="P1486" s="312"/>
      <c r="Q1486" s="313"/>
      <c r="R1486" s="312"/>
      <c r="S1486" s="313"/>
      <c r="T1486" s="314"/>
      <c r="U1486" s="314"/>
      <c r="V1486" s="312"/>
      <c r="W1486" s="254"/>
    </row>
    <row r="1487" spans="1:23" hidden="1">
      <c r="A1487" s="254"/>
      <c r="B1487" s="254"/>
      <c r="C1487" s="309"/>
      <c r="D1487" s="254"/>
      <c r="E1487" s="310"/>
      <c r="F1487" s="311"/>
      <c r="G1487" s="254"/>
      <c r="H1487" s="254"/>
      <c r="I1487" s="254"/>
      <c r="J1487" s="254"/>
      <c r="K1487" s="254"/>
      <c r="L1487" s="254"/>
      <c r="M1487" s="254"/>
      <c r="N1487" s="254"/>
      <c r="O1487" s="254"/>
      <c r="P1487" s="312"/>
      <c r="Q1487" s="313"/>
      <c r="R1487" s="312"/>
      <c r="S1487" s="313"/>
      <c r="T1487" s="314"/>
      <c r="U1487" s="314"/>
      <c r="V1487" s="312"/>
      <c r="W1487" s="254"/>
    </row>
    <row r="1488" spans="1:23" hidden="1">
      <c r="A1488" s="254"/>
      <c r="B1488" s="254"/>
      <c r="C1488" s="309"/>
      <c r="D1488" s="254"/>
      <c r="E1488" s="310"/>
      <c r="F1488" s="311"/>
      <c r="G1488" s="254"/>
      <c r="H1488" s="254"/>
      <c r="I1488" s="254"/>
      <c r="J1488" s="254"/>
      <c r="K1488" s="254"/>
      <c r="L1488" s="254"/>
      <c r="M1488" s="254"/>
      <c r="N1488" s="254"/>
      <c r="O1488" s="254"/>
      <c r="P1488" s="312"/>
      <c r="Q1488" s="313"/>
      <c r="R1488" s="312"/>
      <c r="S1488" s="313"/>
      <c r="T1488" s="314"/>
      <c r="U1488" s="314"/>
      <c r="V1488" s="312"/>
      <c r="W1488" s="254"/>
    </row>
    <row r="1489" spans="1:23" hidden="1">
      <c r="A1489" s="254"/>
      <c r="B1489" s="254"/>
      <c r="C1489" s="309"/>
      <c r="D1489" s="254"/>
      <c r="E1489" s="310"/>
      <c r="F1489" s="311"/>
      <c r="G1489" s="254"/>
      <c r="H1489" s="254"/>
      <c r="I1489" s="254"/>
      <c r="J1489" s="254"/>
      <c r="K1489" s="254"/>
      <c r="L1489" s="254"/>
      <c r="M1489" s="254"/>
      <c r="N1489" s="254"/>
      <c r="O1489" s="254"/>
      <c r="P1489" s="312"/>
      <c r="Q1489" s="313"/>
      <c r="R1489" s="312"/>
      <c r="S1489" s="313"/>
      <c r="T1489" s="314"/>
      <c r="U1489" s="314"/>
      <c r="V1489" s="312"/>
      <c r="W1489" s="254"/>
    </row>
    <row r="1490" spans="1:23" hidden="1">
      <c r="A1490" s="254"/>
      <c r="B1490" s="254"/>
      <c r="C1490" s="309"/>
      <c r="D1490" s="254"/>
      <c r="E1490" s="310"/>
      <c r="F1490" s="311"/>
      <c r="G1490" s="254"/>
      <c r="H1490" s="254"/>
      <c r="I1490" s="254"/>
      <c r="J1490" s="254"/>
      <c r="K1490" s="254"/>
      <c r="L1490" s="254"/>
      <c r="M1490" s="254"/>
      <c r="N1490" s="254"/>
      <c r="O1490" s="254"/>
      <c r="P1490" s="312"/>
      <c r="Q1490" s="313"/>
      <c r="R1490" s="312"/>
      <c r="S1490" s="313"/>
      <c r="T1490" s="314"/>
      <c r="U1490" s="314"/>
      <c r="V1490" s="312"/>
      <c r="W1490" s="254"/>
    </row>
    <row r="1491" spans="1:23" hidden="1">
      <c r="A1491" s="254"/>
      <c r="B1491" s="254"/>
      <c r="C1491" s="309"/>
      <c r="D1491" s="254"/>
      <c r="E1491" s="310"/>
      <c r="F1491" s="311"/>
      <c r="G1491" s="254"/>
      <c r="H1491" s="254"/>
      <c r="I1491" s="254"/>
      <c r="J1491" s="254"/>
      <c r="K1491" s="254"/>
      <c r="L1491" s="254"/>
      <c r="M1491" s="254"/>
      <c r="N1491" s="254"/>
      <c r="O1491" s="254"/>
      <c r="P1491" s="312"/>
      <c r="Q1491" s="313"/>
      <c r="R1491" s="312"/>
      <c r="S1491" s="313"/>
      <c r="T1491" s="314"/>
      <c r="U1491" s="314"/>
      <c r="V1491" s="312"/>
      <c r="W1491" s="254"/>
    </row>
    <row r="1492" spans="1:23" hidden="1">
      <c r="A1492" s="254"/>
      <c r="B1492" s="254"/>
      <c r="C1492" s="309"/>
      <c r="D1492" s="254"/>
      <c r="E1492" s="310"/>
      <c r="F1492" s="311"/>
      <c r="G1492" s="254"/>
      <c r="H1492" s="254"/>
      <c r="I1492" s="254"/>
      <c r="J1492" s="254"/>
      <c r="K1492" s="254"/>
      <c r="L1492" s="254"/>
      <c r="M1492" s="254"/>
      <c r="N1492" s="254"/>
      <c r="O1492" s="254"/>
      <c r="P1492" s="312"/>
      <c r="Q1492" s="313"/>
      <c r="R1492" s="312"/>
      <c r="S1492" s="313"/>
      <c r="T1492" s="314"/>
      <c r="U1492" s="314"/>
      <c r="V1492" s="312"/>
      <c r="W1492" s="254"/>
    </row>
    <row r="1493" spans="1:23" hidden="1">
      <c r="A1493" s="254"/>
      <c r="B1493" s="254"/>
      <c r="C1493" s="309"/>
      <c r="D1493" s="254"/>
      <c r="E1493" s="310"/>
      <c r="F1493" s="311"/>
      <c r="G1493" s="254"/>
      <c r="H1493" s="254"/>
      <c r="I1493" s="254"/>
      <c r="J1493" s="254"/>
      <c r="K1493" s="254"/>
      <c r="L1493" s="254"/>
      <c r="M1493" s="254"/>
      <c r="N1493" s="254"/>
      <c r="O1493" s="254"/>
      <c r="P1493" s="312"/>
      <c r="Q1493" s="313"/>
      <c r="R1493" s="312"/>
      <c r="S1493" s="313"/>
      <c r="T1493" s="314"/>
      <c r="U1493" s="314"/>
      <c r="V1493" s="312"/>
      <c r="W1493" s="254"/>
    </row>
    <row r="1494" spans="1:23" hidden="1">
      <c r="A1494" s="254"/>
      <c r="B1494" s="254"/>
      <c r="C1494" s="309"/>
      <c r="D1494" s="254"/>
      <c r="E1494" s="310"/>
      <c r="F1494" s="311"/>
      <c r="G1494" s="254"/>
      <c r="H1494" s="254"/>
      <c r="I1494" s="254"/>
      <c r="J1494" s="254"/>
      <c r="K1494" s="254"/>
      <c r="L1494" s="254"/>
      <c r="M1494" s="254"/>
      <c r="N1494" s="254"/>
      <c r="O1494" s="254"/>
      <c r="P1494" s="312"/>
      <c r="Q1494" s="313"/>
      <c r="R1494" s="312"/>
      <c r="S1494" s="313"/>
      <c r="T1494" s="314"/>
      <c r="U1494" s="314"/>
      <c r="V1494" s="312"/>
      <c r="W1494" s="254"/>
    </row>
    <row r="1495" spans="1:23" hidden="1">
      <c r="A1495" s="254"/>
      <c r="B1495" s="254"/>
      <c r="C1495" s="309"/>
      <c r="D1495" s="254"/>
      <c r="E1495" s="310"/>
      <c r="F1495" s="311"/>
      <c r="G1495" s="254"/>
      <c r="H1495" s="254"/>
      <c r="I1495" s="254"/>
      <c r="J1495" s="254"/>
      <c r="K1495" s="254"/>
      <c r="L1495" s="254"/>
      <c r="M1495" s="254"/>
      <c r="N1495" s="254"/>
      <c r="O1495" s="254"/>
      <c r="P1495" s="312"/>
      <c r="Q1495" s="313"/>
      <c r="R1495" s="312"/>
      <c r="S1495" s="313"/>
      <c r="T1495" s="314"/>
      <c r="U1495" s="314"/>
      <c r="V1495" s="312"/>
      <c r="W1495" s="254"/>
    </row>
    <row r="1496" spans="1:23" hidden="1">
      <c r="A1496" s="254"/>
      <c r="B1496" s="254"/>
      <c r="C1496" s="309"/>
      <c r="D1496" s="254"/>
      <c r="E1496" s="310"/>
      <c r="F1496" s="311"/>
      <c r="G1496" s="254"/>
      <c r="H1496" s="254"/>
      <c r="I1496" s="254"/>
      <c r="J1496" s="254"/>
      <c r="K1496" s="254"/>
      <c r="L1496" s="254"/>
      <c r="M1496" s="254"/>
      <c r="N1496" s="254"/>
      <c r="O1496" s="254"/>
      <c r="P1496" s="312"/>
      <c r="Q1496" s="313"/>
      <c r="R1496" s="312"/>
      <c r="S1496" s="313"/>
      <c r="T1496" s="314"/>
      <c r="U1496" s="314"/>
      <c r="V1496" s="312"/>
      <c r="W1496" s="254"/>
    </row>
    <row r="1497" spans="1:23" hidden="1">
      <c r="A1497" s="254"/>
      <c r="B1497" s="254"/>
      <c r="C1497" s="309"/>
      <c r="D1497" s="254"/>
      <c r="E1497" s="310"/>
      <c r="F1497" s="311"/>
      <c r="G1497" s="254"/>
      <c r="H1497" s="254"/>
      <c r="I1497" s="254"/>
      <c r="J1497" s="254"/>
      <c r="K1497" s="254"/>
      <c r="L1497" s="254"/>
      <c r="M1497" s="254"/>
      <c r="N1497" s="254"/>
      <c r="O1497" s="254"/>
      <c r="P1497" s="312"/>
      <c r="Q1497" s="313"/>
      <c r="R1497" s="312"/>
      <c r="S1497" s="313"/>
      <c r="T1497" s="314"/>
      <c r="U1497" s="314"/>
      <c r="V1497" s="312"/>
      <c r="W1497" s="254"/>
    </row>
    <row r="1498" spans="1:23" hidden="1">
      <c r="A1498" s="254"/>
      <c r="B1498" s="254"/>
      <c r="C1498" s="309"/>
      <c r="D1498" s="254"/>
      <c r="E1498" s="310"/>
      <c r="F1498" s="311"/>
      <c r="G1498" s="254"/>
      <c r="H1498" s="254"/>
      <c r="I1498" s="254"/>
      <c r="J1498" s="254"/>
      <c r="K1498" s="254"/>
      <c r="L1498" s="254"/>
      <c r="M1498" s="254"/>
      <c r="N1498" s="254"/>
      <c r="O1498" s="254"/>
      <c r="P1498" s="312"/>
      <c r="Q1498" s="313"/>
      <c r="R1498" s="312"/>
      <c r="S1498" s="313"/>
      <c r="T1498" s="314"/>
      <c r="U1498" s="314"/>
      <c r="V1498" s="312"/>
      <c r="W1498" s="254"/>
    </row>
    <row r="1499" spans="1:23" hidden="1">
      <c r="A1499" s="254"/>
      <c r="B1499" s="254"/>
      <c r="C1499" s="309"/>
      <c r="D1499" s="254"/>
      <c r="E1499" s="310"/>
      <c r="F1499" s="311"/>
      <c r="G1499" s="254"/>
      <c r="H1499" s="254"/>
      <c r="I1499" s="254"/>
      <c r="J1499" s="254"/>
      <c r="K1499" s="254"/>
      <c r="L1499" s="254"/>
      <c r="M1499" s="254"/>
      <c r="N1499" s="254"/>
      <c r="O1499" s="254"/>
      <c r="P1499" s="312"/>
      <c r="Q1499" s="313"/>
      <c r="R1499" s="312"/>
      <c r="S1499" s="313"/>
      <c r="T1499" s="314"/>
      <c r="U1499" s="314"/>
      <c r="V1499" s="312"/>
      <c r="W1499" s="254"/>
    </row>
    <row r="1500" spans="1:23" hidden="1">
      <c r="A1500" s="254"/>
      <c r="B1500" s="254"/>
      <c r="C1500" s="309"/>
      <c r="D1500" s="254"/>
      <c r="E1500" s="310"/>
      <c r="F1500" s="311"/>
      <c r="G1500" s="254"/>
      <c r="H1500" s="254"/>
      <c r="I1500" s="254"/>
      <c r="J1500" s="254"/>
      <c r="K1500" s="254"/>
      <c r="L1500" s="254"/>
      <c r="M1500" s="254"/>
      <c r="N1500" s="254"/>
      <c r="O1500" s="254"/>
      <c r="P1500" s="312"/>
      <c r="Q1500" s="313"/>
      <c r="R1500" s="312"/>
      <c r="S1500" s="313"/>
      <c r="T1500" s="314"/>
      <c r="U1500" s="314"/>
      <c r="V1500" s="312"/>
      <c r="W1500" s="254"/>
    </row>
    <row r="1501" spans="1:23" hidden="1">
      <c r="A1501" s="254"/>
      <c r="B1501" s="254"/>
      <c r="C1501" s="309"/>
      <c r="D1501" s="254"/>
      <c r="E1501" s="310"/>
      <c r="F1501" s="311"/>
      <c r="G1501" s="254"/>
      <c r="H1501" s="254"/>
      <c r="I1501" s="254"/>
      <c r="J1501" s="254"/>
      <c r="K1501" s="254"/>
      <c r="L1501" s="254"/>
      <c r="M1501" s="254"/>
      <c r="N1501" s="254"/>
      <c r="O1501" s="254"/>
      <c r="P1501" s="312"/>
      <c r="Q1501" s="313"/>
      <c r="R1501" s="312"/>
      <c r="S1501" s="313"/>
      <c r="T1501" s="314"/>
      <c r="U1501" s="314"/>
      <c r="V1501" s="312"/>
      <c r="W1501" s="254"/>
    </row>
    <row r="1502" spans="1:23" hidden="1">
      <c r="A1502" s="254"/>
      <c r="B1502" s="254"/>
      <c r="C1502" s="309"/>
      <c r="D1502" s="254"/>
      <c r="E1502" s="310"/>
      <c r="F1502" s="311"/>
      <c r="G1502" s="254"/>
      <c r="H1502" s="254"/>
      <c r="I1502" s="254"/>
      <c r="J1502" s="254"/>
      <c r="K1502" s="254"/>
      <c r="L1502" s="254"/>
      <c r="M1502" s="254"/>
      <c r="N1502" s="254"/>
      <c r="O1502" s="254"/>
      <c r="P1502" s="312"/>
      <c r="Q1502" s="313"/>
      <c r="R1502" s="312"/>
      <c r="S1502" s="313"/>
      <c r="T1502" s="314"/>
      <c r="U1502" s="314"/>
      <c r="V1502" s="312"/>
      <c r="W1502" s="254"/>
    </row>
    <row r="1503" spans="1:23" hidden="1">
      <c r="A1503" s="254"/>
      <c r="B1503" s="254"/>
      <c r="C1503" s="309"/>
      <c r="D1503" s="254"/>
      <c r="E1503" s="310"/>
      <c r="F1503" s="311"/>
      <c r="G1503" s="254"/>
      <c r="H1503" s="254"/>
      <c r="I1503" s="254"/>
      <c r="J1503" s="254"/>
      <c r="K1503" s="254"/>
      <c r="L1503" s="254"/>
      <c r="M1503" s="254"/>
      <c r="N1503" s="254"/>
      <c r="O1503" s="254"/>
      <c r="P1503" s="312"/>
      <c r="Q1503" s="313"/>
      <c r="R1503" s="312"/>
      <c r="S1503" s="313"/>
      <c r="T1503" s="314"/>
      <c r="U1503" s="314"/>
      <c r="V1503" s="312"/>
      <c r="W1503" s="254"/>
    </row>
    <row r="1504" spans="1:23" hidden="1">
      <c r="A1504" s="254"/>
      <c r="B1504" s="254"/>
      <c r="C1504" s="309"/>
      <c r="D1504" s="254"/>
      <c r="E1504" s="310"/>
      <c r="F1504" s="311"/>
      <c r="G1504" s="254"/>
      <c r="H1504" s="254"/>
      <c r="I1504" s="254"/>
      <c r="J1504" s="254"/>
      <c r="K1504" s="254"/>
      <c r="L1504" s="254"/>
      <c r="M1504" s="254"/>
      <c r="N1504" s="254"/>
      <c r="O1504" s="254"/>
      <c r="P1504" s="312"/>
      <c r="Q1504" s="313"/>
      <c r="R1504" s="312"/>
      <c r="S1504" s="313"/>
      <c r="T1504" s="314"/>
      <c r="U1504" s="314"/>
      <c r="V1504" s="312"/>
      <c r="W1504" s="254"/>
    </row>
    <row r="1505" spans="1:23" hidden="1">
      <c r="A1505" s="254"/>
      <c r="B1505" s="254"/>
      <c r="C1505" s="309"/>
      <c r="D1505" s="254"/>
      <c r="E1505" s="310"/>
      <c r="F1505" s="311"/>
      <c r="G1505" s="254"/>
      <c r="H1505" s="254"/>
      <c r="I1505" s="254"/>
      <c r="J1505" s="254"/>
      <c r="K1505" s="254"/>
      <c r="L1505" s="254"/>
      <c r="M1505" s="254"/>
      <c r="N1505" s="254"/>
      <c r="O1505" s="254"/>
      <c r="P1505" s="312"/>
      <c r="Q1505" s="313"/>
      <c r="R1505" s="312"/>
      <c r="S1505" s="313"/>
      <c r="T1505" s="314"/>
      <c r="U1505" s="314"/>
      <c r="V1505" s="312"/>
      <c r="W1505" s="254"/>
    </row>
    <row r="1506" spans="1:23" hidden="1">
      <c r="A1506" s="254"/>
      <c r="B1506" s="254"/>
      <c r="C1506" s="309"/>
      <c r="D1506" s="254"/>
      <c r="E1506" s="310"/>
      <c r="F1506" s="311"/>
      <c r="G1506" s="254"/>
      <c r="H1506" s="254"/>
      <c r="I1506" s="254"/>
      <c r="J1506" s="254"/>
      <c r="K1506" s="254"/>
      <c r="L1506" s="254"/>
      <c r="M1506" s="254"/>
      <c r="N1506" s="254"/>
      <c r="O1506" s="254"/>
      <c r="P1506" s="312"/>
      <c r="Q1506" s="313"/>
      <c r="R1506" s="312"/>
      <c r="S1506" s="313"/>
      <c r="T1506" s="314"/>
      <c r="U1506" s="314"/>
      <c r="V1506" s="312"/>
      <c r="W1506" s="254"/>
    </row>
    <row r="1507" spans="1:23" hidden="1">
      <c r="A1507" s="254"/>
      <c r="B1507" s="254"/>
      <c r="C1507" s="309"/>
      <c r="D1507" s="254"/>
      <c r="E1507" s="310"/>
      <c r="F1507" s="311"/>
      <c r="G1507" s="254"/>
      <c r="H1507" s="254"/>
      <c r="I1507" s="254"/>
      <c r="J1507" s="254"/>
      <c r="K1507" s="254"/>
      <c r="L1507" s="254"/>
      <c r="M1507" s="254"/>
      <c r="N1507" s="254"/>
      <c r="O1507" s="254"/>
      <c r="P1507" s="312"/>
      <c r="Q1507" s="313"/>
      <c r="R1507" s="312"/>
      <c r="S1507" s="313"/>
      <c r="T1507" s="314"/>
      <c r="U1507" s="314"/>
      <c r="V1507" s="312"/>
      <c r="W1507" s="254"/>
    </row>
    <row r="1508" spans="1:23" hidden="1">
      <c r="A1508" s="254"/>
      <c r="B1508" s="254"/>
      <c r="C1508" s="309"/>
      <c r="D1508" s="254"/>
      <c r="E1508" s="310"/>
      <c r="F1508" s="311"/>
      <c r="G1508" s="254"/>
      <c r="H1508" s="254"/>
      <c r="I1508" s="254"/>
      <c r="J1508" s="254"/>
      <c r="K1508" s="254"/>
      <c r="L1508" s="254"/>
      <c r="M1508" s="254"/>
      <c r="N1508" s="254"/>
      <c r="O1508" s="254"/>
      <c r="P1508" s="312"/>
      <c r="Q1508" s="313"/>
      <c r="R1508" s="312"/>
      <c r="S1508" s="313"/>
      <c r="T1508" s="314"/>
      <c r="U1508" s="314"/>
      <c r="V1508" s="312"/>
      <c r="W1508" s="254"/>
    </row>
    <row r="1509" spans="1:23" hidden="1">
      <c r="A1509" s="254"/>
      <c r="B1509" s="254"/>
      <c r="C1509" s="309"/>
      <c r="D1509" s="254"/>
      <c r="E1509" s="310"/>
      <c r="F1509" s="311"/>
      <c r="G1509" s="254"/>
      <c r="H1509" s="254"/>
      <c r="I1509" s="254"/>
      <c r="J1509" s="254"/>
      <c r="K1509" s="254"/>
      <c r="L1509" s="254"/>
      <c r="M1509" s="254"/>
      <c r="N1509" s="254"/>
      <c r="O1509" s="254"/>
      <c r="P1509" s="312"/>
      <c r="Q1509" s="313"/>
      <c r="R1509" s="312"/>
      <c r="S1509" s="313"/>
      <c r="T1509" s="314"/>
      <c r="U1509" s="314"/>
      <c r="V1509" s="312"/>
      <c r="W1509" s="254"/>
    </row>
    <row r="1510" spans="1:23" hidden="1">
      <c r="A1510" s="254"/>
      <c r="B1510" s="254"/>
      <c r="C1510" s="309"/>
      <c r="D1510" s="254"/>
      <c r="E1510" s="310"/>
      <c r="F1510" s="311"/>
      <c r="G1510" s="254"/>
      <c r="H1510" s="254"/>
      <c r="I1510" s="254"/>
      <c r="J1510" s="254"/>
      <c r="K1510" s="254"/>
      <c r="L1510" s="254"/>
      <c r="M1510" s="254"/>
      <c r="N1510" s="254"/>
      <c r="O1510" s="254"/>
      <c r="P1510" s="312"/>
      <c r="Q1510" s="313"/>
      <c r="R1510" s="312"/>
      <c r="S1510" s="313"/>
      <c r="T1510" s="314"/>
      <c r="U1510" s="314"/>
      <c r="V1510" s="312"/>
      <c r="W1510" s="254"/>
    </row>
    <row r="1511" spans="1:23" hidden="1">
      <c r="A1511" s="254"/>
      <c r="B1511" s="254"/>
      <c r="C1511" s="309"/>
      <c r="D1511" s="254"/>
      <c r="E1511" s="310"/>
      <c r="F1511" s="311"/>
      <c r="G1511" s="254"/>
      <c r="H1511" s="254"/>
      <c r="I1511" s="254"/>
      <c r="J1511" s="254"/>
      <c r="K1511" s="254"/>
      <c r="L1511" s="254"/>
      <c r="M1511" s="254"/>
      <c r="N1511" s="254"/>
      <c r="O1511" s="254"/>
      <c r="P1511" s="312"/>
      <c r="Q1511" s="313"/>
      <c r="R1511" s="312"/>
      <c r="S1511" s="313"/>
      <c r="T1511" s="314"/>
      <c r="U1511" s="314"/>
      <c r="V1511" s="312"/>
      <c r="W1511" s="254"/>
    </row>
    <row r="1512" spans="1:23" hidden="1">
      <c r="A1512" s="254"/>
      <c r="B1512" s="254"/>
      <c r="C1512" s="309"/>
      <c r="D1512" s="254"/>
      <c r="E1512" s="310"/>
      <c r="F1512" s="311"/>
      <c r="G1512" s="254"/>
      <c r="H1512" s="254"/>
      <c r="I1512" s="254"/>
      <c r="J1512" s="254"/>
      <c r="K1512" s="254"/>
      <c r="L1512" s="254"/>
      <c r="M1512" s="254"/>
      <c r="N1512" s="254"/>
      <c r="O1512" s="254"/>
      <c r="P1512" s="312"/>
      <c r="Q1512" s="313"/>
      <c r="R1512" s="312"/>
      <c r="S1512" s="313"/>
      <c r="T1512" s="314"/>
      <c r="U1512" s="314"/>
      <c r="V1512" s="312"/>
      <c r="W1512" s="254"/>
    </row>
    <row r="1513" spans="1:23" hidden="1">
      <c r="A1513" s="254"/>
      <c r="B1513" s="254"/>
      <c r="C1513" s="309"/>
      <c r="D1513" s="254"/>
      <c r="E1513" s="310"/>
      <c r="F1513" s="311"/>
      <c r="G1513" s="254"/>
      <c r="H1513" s="254"/>
      <c r="I1513" s="254"/>
      <c r="J1513" s="254"/>
      <c r="K1513" s="254"/>
      <c r="L1513" s="254"/>
      <c r="M1513" s="254"/>
      <c r="N1513" s="254"/>
      <c r="O1513" s="254"/>
      <c r="P1513" s="312"/>
      <c r="Q1513" s="313"/>
      <c r="R1513" s="312"/>
      <c r="S1513" s="313"/>
      <c r="T1513" s="314"/>
      <c r="U1513" s="314"/>
      <c r="V1513" s="312"/>
      <c r="W1513" s="254"/>
    </row>
    <row r="1514" spans="1:23" hidden="1">
      <c r="A1514" s="254"/>
      <c r="B1514" s="254"/>
      <c r="C1514" s="309"/>
      <c r="D1514" s="254"/>
      <c r="E1514" s="310"/>
      <c r="F1514" s="311"/>
      <c r="G1514" s="254"/>
      <c r="H1514" s="254"/>
      <c r="I1514" s="254"/>
      <c r="J1514" s="254"/>
      <c r="K1514" s="254"/>
      <c r="L1514" s="254"/>
      <c r="M1514" s="254"/>
      <c r="N1514" s="254"/>
      <c r="O1514" s="254"/>
      <c r="P1514" s="312"/>
      <c r="Q1514" s="313"/>
      <c r="R1514" s="312"/>
      <c r="S1514" s="313"/>
      <c r="T1514" s="314"/>
      <c r="U1514" s="314"/>
      <c r="V1514" s="312"/>
      <c r="W1514" s="254"/>
    </row>
    <row r="1515" spans="1:23" hidden="1">
      <c r="A1515" s="254"/>
      <c r="B1515" s="254"/>
      <c r="C1515" s="309"/>
      <c r="D1515" s="254"/>
      <c r="E1515" s="310"/>
      <c r="F1515" s="311"/>
      <c r="G1515" s="254"/>
      <c r="H1515" s="254"/>
      <c r="I1515" s="254"/>
      <c r="J1515" s="254"/>
      <c r="K1515" s="254"/>
      <c r="L1515" s="254"/>
      <c r="M1515" s="254"/>
      <c r="N1515" s="254"/>
      <c r="O1515" s="254"/>
      <c r="P1515" s="312"/>
      <c r="Q1515" s="313"/>
      <c r="R1515" s="312"/>
      <c r="S1515" s="313"/>
      <c r="T1515" s="314"/>
      <c r="U1515" s="314"/>
      <c r="V1515" s="312"/>
      <c r="W1515" s="254"/>
    </row>
    <row r="1516" spans="1:23" hidden="1">
      <c r="A1516" s="254"/>
      <c r="B1516" s="254"/>
      <c r="C1516" s="309"/>
      <c r="D1516" s="254"/>
      <c r="E1516" s="310"/>
      <c r="F1516" s="311"/>
      <c r="G1516" s="254"/>
      <c r="H1516" s="254"/>
      <c r="I1516" s="254"/>
      <c r="J1516" s="254"/>
      <c r="K1516" s="254"/>
      <c r="L1516" s="254"/>
      <c r="M1516" s="254"/>
      <c r="N1516" s="254"/>
      <c r="O1516" s="254"/>
      <c r="P1516" s="312"/>
      <c r="Q1516" s="313"/>
      <c r="R1516" s="312"/>
      <c r="S1516" s="313"/>
      <c r="T1516" s="314"/>
      <c r="U1516" s="314"/>
      <c r="V1516" s="312"/>
      <c r="W1516" s="254"/>
    </row>
    <row r="1517" spans="1:23" hidden="1">
      <c r="A1517" s="254"/>
      <c r="B1517" s="254"/>
      <c r="C1517" s="309"/>
      <c r="D1517" s="254"/>
      <c r="E1517" s="310"/>
      <c r="F1517" s="311"/>
      <c r="G1517" s="254"/>
      <c r="H1517" s="254"/>
      <c r="I1517" s="254"/>
      <c r="J1517" s="254"/>
      <c r="K1517" s="254"/>
      <c r="L1517" s="254"/>
      <c r="M1517" s="254"/>
      <c r="N1517" s="254"/>
      <c r="O1517" s="254"/>
      <c r="P1517" s="312"/>
      <c r="Q1517" s="313"/>
      <c r="R1517" s="312"/>
      <c r="S1517" s="313"/>
      <c r="T1517" s="314"/>
      <c r="U1517" s="314"/>
      <c r="V1517" s="312"/>
      <c r="W1517" s="254"/>
    </row>
    <row r="1518" spans="1:23" hidden="1">
      <c r="A1518" s="254"/>
      <c r="B1518" s="254"/>
      <c r="C1518" s="309"/>
      <c r="D1518" s="254"/>
      <c r="E1518" s="310"/>
      <c r="F1518" s="311"/>
      <c r="G1518" s="254"/>
      <c r="H1518" s="254"/>
      <c r="I1518" s="254"/>
      <c r="J1518" s="254"/>
      <c r="K1518" s="254"/>
      <c r="L1518" s="254"/>
      <c r="M1518" s="254"/>
      <c r="N1518" s="254"/>
      <c r="O1518" s="254"/>
      <c r="P1518" s="312"/>
      <c r="Q1518" s="313"/>
      <c r="R1518" s="312"/>
      <c r="S1518" s="313"/>
      <c r="T1518" s="314"/>
      <c r="U1518" s="314"/>
      <c r="V1518" s="312"/>
      <c r="W1518" s="254"/>
    </row>
    <row r="1519" spans="1:23" hidden="1">
      <c r="A1519" s="254"/>
      <c r="B1519" s="254"/>
      <c r="C1519" s="309"/>
      <c r="D1519" s="254"/>
      <c r="E1519" s="310"/>
      <c r="F1519" s="311"/>
      <c r="G1519" s="254"/>
      <c r="H1519" s="254"/>
      <c r="I1519" s="254"/>
      <c r="J1519" s="254"/>
      <c r="K1519" s="254"/>
      <c r="L1519" s="254"/>
      <c r="M1519" s="254"/>
      <c r="N1519" s="254"/>
      <c r="O1519" s="254"/>
      <c r="P1519" s="312"/>
      <c r="Q1519" s="313"/>
      <c r="R1519" s="312"/>
      <c r="S1519" s="313"/>
      <c r="T1519" s="314"/>
      <c r="U1519" s="314"/>
      <c r="V1519" s="312"/>
      <c r="W1519" s="254"/>
    </row>
    <row r="1520" spans="1:23" hidden="1">
      <c r="A1520" s="254"/>
      <c r="B1520" s="254"/>
      <c r="C1520" s="309"/>
      <c r="D1520" s="254"/>
      <c r="E1520" s="310"/>
      <c r="F1520" s="311"/>
      <c r="G1520" s="254"/>
      <c r="H1520" s="254"/>
      <c r="I1520" s="254"/>
      <c r="J1520" s="254"/>
      <c r="K1520" s="254"/>
      <c r="L1520" s="254"/>
      <c r="M1520" s="254"/>
      <c r="N1520" s="254"/>
      <c r="O1520" s="254"/>
      <c r="P1520" s="312"/>
      <c r="Q1520" s="313"/>
      <c r="R1520" s="312"/>
      <c r="S1520" s="313"/>
      <c r="T1520" s="314"/>
      <c r="U1520" s="314"/>
      <c r="V1520" s="312"/>
      <c r="W1520" s="254"/>
    </row>
    <row r="1521" spans="1:23" hidden="1">
      <c r="A1521" s="254"/>
      <c r="B1521" s="254"/>
      <c r="C1521" s="309"/>
      <c r="D1521" s="254"/>
      <c r="E1521" s="310"/>
      <c r="F1521" s="311"/>
      <c r="G1521" s="254"/>
      <c r="H1521" s="254"/>
      <c r="I1521" s="254"/>
      <c r="J1521" s="254"/>
      <c r="K1521" s="254"/>
      <c r="L1521" s="254"/>
      <c r="M1521" s="254"/>
      <c r="N1521" s="254"/>
      <c r="O1521" s="254"/>
      <c r="P1521" s="312"/>
      <c r="Q1521" s="313"/>
      <c r="R1521" s="312"/>
      <c r="S1521" s="313"/>
      <c r="T1521" s="314"/>
      <c r="U1521" s="314"/>
      <c r="V1521" s="312"/>
      <c r="W1521" s="254"/>
    </row>
    <row r="1522" spans="1:23" hidden="1">
      <c r="A1522" s="254"/>
      <c r="B1522" s="254"/>
      <c r="C1522" s="309"/>
      <c r="D1522" s="254"/>
      <c r="E1522" s="310"/>
      <c r="F1522" s="311"/>
      <c r="G1522" s="254"/>
      <c r="H1522" s="254"/>
      <c r="I1522" s="254"/>
      <c r="J1522" s="254"/>
      <c r="K1522" s="254"/>
      <c r="L1522" s="254"/>
      <c r="M1522" s="254"/>
      <c r="N1522" s="254"/>
      <c r="O1522" s="254"/>
      <c r="P1522" s="312"/>
      <c r="Q1522" s="313"/>
      <c r="R1522" s="312"/>
      <c r="S1522" s="313"/>
      <c r="T1522" s="314"/>
      <c r="U1522" s="314"/>
      <c r="V1522" s="312"/>
      <c r="W1522" s="254"/>
    </row>
    <row r="1523" spans="1:23" hidden="1">
      <c r="A1523" s="254"/>
      <c r="B1523" s="254"/>
      <c r="C1523" s="309"/>
      <c r="D1523" s="254"/>
      <c r="E1523" s="310"/>
      <c r="F1523" s="311"/>
      <c r="G1523" s="254"/>
      <c r="H1523" s="254"/>
      <c r="I1523" s="254"/>
      <c r="J1523" s="254"/>
      <c r="K1523" s="254"/>
      <c r="L1523" s="254"/>
      <c r="M1523" s="254"/>
      <c r="N1523" s="254"/>
      <c r="O1523" s="254"/>
      <c r="P1523" s="312"/>
      <c r="Q1523" s="313"/>
      <c r="R1523" s="312"/>
      <c r="S1523" s="313"/>
      <c r="T1523" s="314"/>
      <c r="U1523" s="314"/>
      <c r="V1523" s="312"/>
      <c r="W1523" s="254"/>
    </row>
    <row r="1524" spans="1:23" hidden="1">
      <c r="A1524" s="254"/>
      <c r="B1524" s="254"/>
      <c r="C1524" s="309"/>
      <c r="D1524" s="254"/>
      <c r="E1524" s="310"/>
      <c r="F1524" s="311"/>
      <c r="G1524" s="254"/>
      <c r="H1524" s="254"/>
      <c r="I1524" s="254"/>
      <c r="J1524" s="254"/>
      <c r="K1524" s="254"/>
      <c r="L1524" s="254"/>
      <c r="M1524" s="254"/>
      <c r="N1524" s="254"/>
      <c r="O1524" s="254"/>
      <c r="P1524" s="312"/>
      <c r="Q1524" s="313"/>
      <c r="R1524" s="312"/>
      <c r="S1524" s="313"/>
      <c r="T1524" s="314"/>
      <c r="U1524" s="314"/>
      <c r="V1524" s="312"/>
      <c r="W1524" s="254"/>
    </row>
    <row r="1525" spans="1:23" hidden="1">
      <c r="A1525" s="254"/>
      <c r="B1525" s="254"/>
      <c r="C1525" s="309"/>
      <c r="D1525" s="254"/>
      <c r="E1525" s="310"/>
      <c r="F1525" s="311"/>
      <c r="G1525" s="254"/>
      <c r="H1525" s="254"/>
      <c r="I1525" s="254"/>
      <c r="J1525" s="254"/>
      <c r="K1525" s="254"/>
      <c r="L1525" s="254"/>
      <c r="M1525" s="254"/>
      <c r="N1525" s="254"/>
      <c r="O1525" s="254"/>
      <c r="P1525" s="312"/>
      <c r="Q1525" s="313"/>
      <c r="R1525" s="312"/>
      <c r="S1525" s="313"/>
      <c r="T1525" s="314"/>
      <c r="U1525" s="314"/>
      <c r="V1525" s="312"/>
      <c r="W1525" s="254"/>
    </row>
    <row r="1526" spans="1:23" hidden="1">
      <c r="A1526" s="254"/>
      <c r="B1526" s="254"/>
      <c r="C1526" s="309"/>
      <c r="D1526" s="254"/>
      <c r="E1526" s="310"/>
      <c r="F1526" s="311"/>
      <c r="G1526" s="254"/>
      <c r="H1526" s="254"/>
      <c r="I1526" s="254"/>
      <c r="J1526" s="254"/>
      <c r="K1526" s="254"/>
      <c r="L1526" s="254"/>
      <c r="M1526" s="254"/>
      <c r="N1526" s="254"/>
      <c r="O1526" s="254"/>
      <c r="P1526" s="312"/>
      <c r="Q1526" s="313"/>
      <c r="R1526" s="312"/>
      <c r="S1526" s="313"/>
      <c r="T1526" s="314"/>
      <c r="U1526" s="314"/>
      <c r="V1526" s="312"/>
      <c r="W1526" s="254"/>
    </row>
    <row r="1527" spans="1:23" hidden="1">
      <c r="A1527" s="254"/>
      <c r="B1527" s="254"/>
      <c r="C1527" s="309"/>
      <c r="D1527" s="254"/>
      <c r="E1527" s="310"/>
      <c r="F1527" s="311"/>
      <c r="G1527" s="254"/>
      <c r="H1527" s="254"/>
      <c r="I1527" s="254"/>
      <c r="J1527" s="254"/>
      <c r="K1527" s="254"/>
      <c r="L1527" s="254"/>
      <c r="M1527" s="254"/>
      <c r="N1527" s="254"/>
      <c r="O1527" s="254"/>
      <c r="P1527" s="312"/>
      <c r="Q1527" s="313"/>
      <c r="R1527" s="312"/>
      <c r="S1527" s="313"/>
      <c r="T1527" s="314"/>
      <c r="U1527" s="314"/>
      <c r="V1527" s="312"/>
      <c r="W1527" s="254"/>
    </row>
    <row r="1528" spans="1:23" hidden="1">
      <c r="A1528" s="254"/>
      <c r="B1528" s="254"/>
      <c r="C1528" s="309"/>
      <c r="D1528" s="254"/>
      <c r="E1528" s="310"/>
      <c r="F1528" s="311"/>
      <c r="G1528" s="254"/>
      <c r="H1528" s="254"/>
      <c r="I1528" s="254"/>
      <c r="J1528" s="254"/>
      <c r="K1528" s="254"/>
      <c r="L1528" s="254"/>
      <c r="M1528" s="254"/>
      <c r="N1528" s="254"/>
      <c r="O1528" s="254"/>
      <c r="P1528" s="312"/>
      <c r="Q1528" s="313"/>
      <c r="R1528" s="312"/>
      <c r="S1528" s="313"/>
      <c r="T1528" s="314"/>
      <c r="U1528" s="314"/>
      <c r="V1528" s="312"/>
      <c r="W1528" s="254"/>
    </row>
    <row r="1529" spans="1:23" hidden="1">
      <c r="A1529" s="254"/>
      <c r="B1529" s="254"/>
      <c r="C1529" s="309"/>
      <c r="D1529" s="254"/>
      <c r="E1529" s="310"/>
      <c r="F1529" s="311"/>
      <c r="G1529" s="254"/>
      <c r="H1529" s="254"/>
      <c r="I1529" s="254"/>
      <c r="J1529" s="254"/>
      <c r="K1529" s="254"/>
      <c r="L1529" s="254"/>
      <c r="M1529" s="254"/>
      <c r="N1529" s="254"/>
      <c r="O1529" s="254"/>
      <c r="P1529" s="312"/>
      <c r="Q1529" s="313"/>
      <c r="R1529" s="312"/>
      <c r="S1529" s="313"/>
      <c r="T1529" s="314"/>
      <c r="U1529" s="314"/>
      <c r="V1529" s="312"/>
      <c r="W1529" s="254"/>
    </row>
    <row r="1530" spans="1:23" hidden="1">
      <c r="A1530" s="254"/>
      <c r="B1530" s="254"/>
      <c r="C1530" s="309"/>
      <c r="D1530" s="254"/>
      <c r="E1530" s="310"/>
      <c r="F1530" s="311"/>
      <c r="G1530" s="254"/>
      <c r="H1530" s="254"/>
      <c r="I1530" s="254"/>
      <c r="J1530" s="254"/>
      <c r="K1530" s="254"/>
      <c r="L1530" s="254"/>
      <c r="M1530" s="254"/>
      <c r="N1530" s="254"/>
      <c r="O1530" s="254"/>
      <c r="P1530" s="312"/>
      <c r="Q1530" s="313"/>
      <c r="R1530" s="312"/>
      <c r="S1530" s="313"/>
      <c r="T1530" s="314"/>
      <c r="U1530" s="314"/>
      <c r="V1530" s="312"/>
      <c r="W1530" s="254"/>
    </row>
    <row r="1531" spans="1:23" hidden="1">
      <c r="A1531" s="254"/>
      <c r="B1531" s="254"/>
      <c r="C1531" s="309"/>
      <c r="D1531" s="254"/>
      <c r="E1531" s="310"/>
      <c r="F1531" s="311"/>
      <c r="G1531" s="254"/>
      <c r="H1531" s="254"/>
      <c r="I1531" s="254"/>
      <c r="J1531" s="254"/>
      <c r="K1531" s="254"/>
      <c r="L1531" s="254"/>
      <c r="M1531" s="254"/>
      <c r="N1531" s="254"/>
      <c r="O1531" s="254"/>
      <c r="P1531" s="312"/>
      <c r="Q1531" s="313"/>
      <c r="R1531" s="312"/>
      <c r="S1531" s="313"/>
      <c r="T1531" s="314"/>
      <c r="U1531" s="314"/>
      <c r="V1531" s="312"/>
      <c r="W1531" s="254"/>
    </row>
    <row r="1532" spans="1:23" hidden="1">
      <c r="A1532" s="254"/>
      <c r="B1532" s="254"/>
      <c r="C1532" s="309"/>
      <c r="D1532" s="254"/>
      <c r="E1532" s="310"/>
      <c r="F1532" s="311"/>
      <c r="G1532" s="254"/>
      <c r="H1532" s="254"/>
      <c r="I1532" s="254"/>
      <c r="J1532" s="254"/>
      <c r="K1532" s="254"/>
      <c r="L1532" s="254"/>
      <c r="M1532" s="254"/>
      <c r="N1532" s="254"/>
      <c r="O1532" s="254"/>
      <c r="P1532" s="312"/>
      <c r="Q1532" s="313"/>
      <c r="R1532" s="312"/>
      <c r="S1532" s="313"/>
      <c r="T1532" s="314"/>
      <c r="U1532" s="314"/>
      <c r="V1532" s="312"/>
      <c r="W1532" s="254"/>
    </row>
    <row r="1533" spans="1:23" hidden="1">
      <c r="A1533" s="254"/>
      <c r="B1533" s="254"/>
      <c r="C1533" s="309"/>
      <c r="D1533" s="254"/>
      <c r="E1533" s="310"/>
      <c r="F1533" s="311"/>
      <c r="G1533" s="254"/>
      <c r="H1533" s="254"/>
      <c r="I1533" s="254"/>
      <c r="J1533" s="254"/>
      <c r="K1533" s="254"/>
      <c r="L1533" s="254"/>
      <c r="M1533" s="254"/>
      <c r="N1533" s="254"/>
      <c r="O1533" s="254"/>
      <c r="P1533" s="312"/>
      <c r="Q1533" s="313"/>
      <c r="R1533" s="312"/>
      <c r="S1533" s="313"/>
      <c r="T1533" s="314"/>
      <c r="U1533" s="314"/>
      <c r="V1533" s="312"/>
      <c r="W1533" s="254"/>
    </row>
    <row r="1534" spans="1:23" hidden="1">
      <c r="A1534" s="254"/>
      <c r="B1534" s="254"/>
      <c r="C1534" s="309"/>
      <c r="D1534" s="254"/>
      <c r="E1534" s="310"/>
      <c r="F1534" s="311"/>
      <c r="G1534" s="254"/>
      <c r="H1534" s="254"/>
      <c r="I1534" s="254"/>
      <c r="J1534" s="254"/>
      <c r="K1534" s="254"/>
      <c r="L1534" s="254"/>
      <c r="M1534" s="254"/>
      <c r="N1534" s="254"/>
      <c r="O1534" s="254"/>
      <c r="P1534" s="312"/>
      <c r="Q1534" s="313"/>
      <c r="R1534" s="312"/>
      <c r="S1534" s="313"/>
      <c r="T1534" s="314"/>
      <c r="U1534" s="314"/>
      <c r="V1534" s="312"/>
      <c r="W1534" s="254"/>
    </row>
    <row r="1535" spans="1:23" hidden="1">
      <c r="A1535" s="254"/>
      <c r="B1535" s="254"/>
      <c r="C1535" s="309"/>
      <c r="D1535" s="254"/>
      <c r="E1535" s="310"/>
      <c r="F1535" s="311"/>
      <c r="G1535" s="254"/>
      <c r="H1535" s="254"/>
      <c r="I1535" s="254"/>
      <c r="J1535" s="254"/>
      <c r="K1535" s="254"/>
      <c r="L1535" s="254"/>
      <c r="M1535" s="254"/>
      <c r="N1535" s="254"/>
      <c r="O1535" s="254"/>
      <c r="P1535" s="312"/>
      <c r="Q1535" s="313"/>
      <c r="R1535" s="312"/>
      <c r="S1535" s="313"/>
      <c r="T1535" s="314"/>
      <c r="U1535" s="314"/>
      <c r="V1535" s="312"/>
      <c r="W1535" s="254"/>
    </row>
    <row r="1536" spans="1:23" hidden="1">
      <c r="A1536" s="254"/>
      <c r="B1536" s="254"/>
      <c r="C1536" s="309"/>
      <c r="D1536" s="254"/>
      <c r="E1536" s="310"/>
      <c r="F1536" s="311"/>
      <c r="G1536" s="254"/>
      <c r="H1536" s="254"/>
      <c r="I1536" s="254"/>
      <c r="J1536" s="254"/>
      <c r="K1536" s="254"/>
      <c r="L1536" s="254"/>
      <c r="M1536" s="254"/>
      <c r="N1536" s="254"/>
      <c r="O1536" s="254"/>
      <c r="P1536" s="312"/>
      <c r="Q1536" s="313"/>
      <c r="R1536" s="312"/>
      <c r="S1536" s="313"/>
      <c r="T1536" s="314"/>
      <c r="U1536" s="314"/>
      <c r="V1536" s="312"/>
      <c r="W1536" s="254"/>
    </row>
    <row r="1537" spans="1:23" hidden="1">
      <c r="A1537" s="254"/>
      <c r="B1537" s="254"/>
      <c r="C1537" s="309"/>
      <c r="D1537" s="254"/>
      <c r="E1537" s="310"/>
      <c r="F1537" s="311"/>
      <c r="G1537" s="254"/>
      <c r="H1537" s="254"/>
      <c r="I1537" s="254"/>
      <c r="J1537" s="254"/>
      <c r="K1537" s="254"/>
      <c r="L1537" s="254"/>
      <c r="M1537" s="254"/>
      <c r="N1537" s="254"/>
      <c r="O1537" s="254"/>
      <c r="P1537" s="312"/>
      <c r="Q1537" s="313"/>
      <c r="R1537" s="312"/>
      <c r="S1537" s="313"/>
      <c r="T1537" s="314"/>
      <c r="U1537" s="314"/>
      <c r="V1537" s="312"/>
      <c r="W1537" s="254"/>
    </row>
    <row r="1538" spans="1:23" hidden="1">
      <c r="A1538" s="254"/>
      <c r="B1538" s="254"/>
      <c r="C1538" s="309"/>
      <c r="D1538" s="254"/>
      <c r="E1538" s="310"/>
      <c r="F1538" s="311"/>
      <c r="G1538" s="254"/>
      <c r="H1538" s="254"/>
      <c r="I1538" s="254"/>
      <c r="J1538" s="254"/>
      <c r="K1538" s="254"/>
      <c r="L1538" s="254"/>
      <c r="M1538" s="254"/>
      <c r="N1538" s="254"/>
      <c r="O1538" s="254"/>
      <c r="P1538" s="312"/>
      <c r="Q1538" s="313"/>
      <c r="R1538" s="312"/>
      <c r="S1538" s="313"/>
      <c r="T1538" s="314"/>
      <c r="U1538" s="314"/>
      <c r="V1538" s="312"/>
      <c r="W1538" s="254"/>
    </row>
    <row r="1539" spans="1:23" hidden="1">
      <c r="A1539" s="254"/>
      <c r="B1539" s="254"/>
      <c r="C1539" s="309"/>
      <c r="D1539" s="254"/>
      <c r="E1539" s="310"/>
      <c r="F1539" s="311"/>
      <c r="G1539" s="254"/>
      <c r="H1539" s="254"/>
      <c r="I1539" s="254"/>
      <c r="J1539" s="254"/>
      <c r="K1539" s="254"/>
      <c r="L1539" s="254"/>
      <c r="M1539" s="254"/>
      <c r="N1539" s="254"/>
      <c r="O1539" s="254"/>
      <c r="P1539" s="312"/>
      <c r="Q1539" s="313"/>
      <c r="R1539" s="312"/>
      <c r="S1539" s="313"/>
      <c r="T1539" s="314"/>
      <c r="U1539" s="314"/>
      <c r="V1539" s="312"/>
      <c r="W1539" s="254"/>
    </row>
    <row r="1540" spans="1:23" hidden="1">
      <c r="A1540" s="254"/>
      <c r="B1540" s="254"/>
      <c r="C1540" s="309"/>
      <c r="D1540" s="254"/>
      <c r="E1540" s="310"/>
      <c r="F1540" s="311"/>
      <c r="G1540" s="254"/>
      <c r="H1540" s="254"/>
      <c r="I1540" s="254"/>
      <c r="J1540" s="254"/>
      <c r="K1540" s="254"/>
      <c r="L1540" s="254"/>
      <c r="M1540" s="254"/>
      <c r="N1540" s="254"/>
      <c r="O1540" s="254"/>
      <c r="P1540" s="312"/>
      <c r="Q1540" s="313"/>
      <c r="R1540" s="312"/>
      <c r="S1540" s="313"/>
      <c r="T1540" s="314"/>
      <c r="U1540" s="314"/>
      <c r="V1540" s="312"/>
      <c r="W1540" s="254"/>
    </row>
    <row r="1541" spans="1:23" hidden="1">
      <c r="A1541" s="254"/>
      <c r="B1541" s="254"/>
      <c r="C1541" s="309"/>
      <c r="D1541" s="254"/>
      <c r="E1541" s="310"/>
      <c r="F1541" s="311"/>
      <c r="G1541" s="254"/>
      <c r="H1541" s="254"/>
      <c r="I1541" s="254"/>
      <c r="J1541" s="254"/>
      <c r="K1541" s="254"/>
      <c r="L1541" s="254"/>
      <c r="M1541" s="254"/>
      <c r="N1541" s="254"/>
      <c r="O1541" s="254"/>
      <c r="P1541" s="312"/>
      <c r="Q1541" s="313"/>
      <c r="R1541" s="312"/>
      <c r="S1541" s="313"/>
      <c r="T1541" s="314"/>
      <c r="U1541" s="314"/>
      <c r="V1541" s="312"/>
      <c r="W1541" s="254"/>
    </row>
    <row r="1542" spans="1:23" hidden="1">
      <c r="A1542" s="254"/>
      <c r="B1542" s="254"/>
      <c r="C1542" s="309"/>
      <c r="D1542" s="254"/>
      <c r="E1542" s="310"/>
      <c r="F1542" s="311"/>
      <c r="G1542" s="254"/>
      <c r="H1542" s="254"/>
      <c r="I1542" s="254"/>
      <c r="J1542" s="254"/>
      <c r="K1542" s="254"/>
      <c r="L1542" s="254"/>
      <c r="M1542" s="254"/>
      <c r="N1542" s="254"/>
      <c r="O1542" s="254"/>
      <c r="P1542" s="312"/>
      <c r="Q1542" s="313"/>
      <c r="R1542" s="312"/>
      <c r="S1542" s="313"/>
      <c r="T1542" s="314"/>
      <c r="U1542" s="314"/>
      <c r="V1542" s="312"/>
      <c r="W1542" s="254"/>
    </row>
    <row r="1543" spans="1:23" hidden="1">
      <c r="A1543" s="254"/>
      <c r="B1543" s="254"/>
      <c r="C1543" s="309"/>
      <c r="D1543" s="254"/>
      <c r="E1543" s="310"/>
      <c r="F1543" s="311"/>
      <c r="G1543" s="254"/>
      <c r="H1543" s="254"/>
      <c r="I1543" s="254"/>
      <c r="J1543" s="254"/>
      <c r="K1543" s="254"/>
      <c r="L1543" s="254"/>
      <c r="M1543" s="254"/>
      <c r="N1543" s="254"/>
      <c r="O1543" s="254"/>
      <c r="P1543" s="312"/>
      <c r="Q1543" s="313"/>
      <c r="R1543" s="312"/>
      <c r="S1543" s="313"/>
      <c r="T1543" s="314"/>
      <c r="U1543" s="314"/>
      <c r="V1543" s="312"/>
      <c r="W1543" s="254"/>
    </row>
    <row r="1544" spans="1:23" hidden="1">
      <c r="A1544" s="254"/>
      <c r="B1544" s="254"/>
      <c r="C1544" s="309"/>
      <c r="D1544" s="254"/>
      <c r="E1544" s="310"/>
      <c r="F1544" s="311"/>
      <c r="G1544" s="254"/>
      <c r="H1544" s="254"/>
      <c r="I1544" s="254"/>
      <c r="J1544" s="254"/>
      <c r="K1544" s="254"/>
      <c r="L1544" s="254"/>
      <c r="M1544" s="254"/>
      <c r="N1544" s="254"/>
      <c r="O1544" s="254"/>
      <c r="P1544" s="312"/>
      <c r="Q1544" s="313"/>
      <c r="R1544" s="312"/>
      <c r="S1544" s="313"/>
      <c r="T1544" s="314"/>
      <c r="U1544" s="314"/>
      <c r="V1544" s="312"/>
      <c r="W1544" s="254"/>
    </row>
    <row r="1545" spans="1:23" hidden="1">
      <c r="A1545" s="254"/>
      <c r="B1545" s="254"/>
      <c r="C1545" s="309"/>
      <c r="D1545" s="254"/>
      <c r="E1545" s="310"/>
      <c r="F1545" s="311"/>
      <c r="G1545" s="254"/>
      <c r="H1545" s="254"/>
      <c r="I1545" s="254"/>
      <c r="J1545" s="254"/>
      <c r="K1545" s="254"/>
      <c r="L1545" s="254"/>
      <c r="M1545" s="254"/>
      <c r="N1545" s="254"/>
      <c r="O1545" s="254"/>
      <c r="P1545" s="312"/>
      <c r="Q1545" s="313"/>
      <c r="R1545" s="312"/>
      <c r="S1545" s="313"/>
      <c r="T1545" s="314"/>
      <c r="U1545" s="314"/>
      <c r="V1545" s="312"/>
      <c r="W1545" s="254"/>
    </row>
    <row r="1546" spans="1:23" hidden="1">
      <c r="A1546" s="254"/>
      <c r="B1546" s="254"/>
      <c r="C1546" s="309"/>
      <c r="D1546" s="254"/>
      <c r="E1546" s="310"/>
      <c r="F1546" s="311"/>
      <c r="G1546" s="254"/>
      <c r="H1546" s="254"/>
      <c r="I1546" s="254"/>
      <c r="J1546" s="254"/>
      <c r="K1546" s="254"/>
      <c r="L1546" s="254"/>
      <c r="M1546" s="254"/>
      <c r="N1546" s="254"/>
      <c r="O1546" s="254"/>
      <c r="P1546" s="312"/>
      <c r="Q1546" s="313"/>
      <c r="R1546" s="312"/>
      <c r="S1546" s="313"/>
      <c r="T1546" s="314"/>
      <c r="U1546" s="314"/>
      <c r="V1546" s="312"/>
      <c r="W1546" s="254"/>
    </row>
    <row r="1547" spans="1:23" hidden="1">
      <c r="A1547" s="254"/>
      <c r="B1547" s="254"/>
      <c r="C1547" s="309"/>
      <c r="D1547" s="254"/>
      <c r="E1547" s="310"/>
      <c r="F1547" s="311"/>
      <c r="G1547" s="254"/>
      <c r="H1547" s="254"/>
      <c r="I1547" s="254"/>
      <c r="J1547" s="254"/>
      <c r="K1547" s="254"/>
      <c r="L1547" s="254"/>
      <c r="M1547" s="254"/>
      <c r="N1547" s="254"/>
      <c r="O1547" s="254"/>
      <c r="P1547" s="312"/>
      <c r="Q1547" s="313"/>
      <c r="R1547" s="312"/>
      <c r="S1547" s="313"/>
      <c r="T1547" s="314"/>
      <c r="U1547" s="314"/>
      <c r="V1547" s="312"/>
      <c r="W1547" s="254"/>
    </row>
    <row r="1548" spans="1:23" hidden="1">
      <c r="A1548" s="254"/>
      <c r="B1548" s="254"/>
      <c r="C1548" s="309"/>
      <c r="D1548" s="254"/>
      <c r="E1548" s="310"/>
      <c r="F1548" s="311"/>
      <c r="G1548" s="254"/>
      <c r="H1548" s="254"/>
      <c r="I1548" s="254"/>
      <c r="J1548" s="254"/>
      <c r="K1548" s="254"/>
      <c r="L1548" s="254"/>
      <c r="M1548" s="254"/>
      <c r="N1548" s="254"/>
      <c r="O1548" s="254"/>
      <c r="P1548" s="312"/>
      <c r="Q1548" s="313"/>
      <c r="R1548" s="312"/>
      <c r="S1548" s="313"/>
      <c r="T1548" s="314"/>
      <c r="U1548" s="314"/>
      <c r="V1548" s="312"/>
      <c r="W1548" s="254"/>
    </row>
    <row r="1549" spans="1:23" hidden="1">
      <c r="A1549" s="254"/>
      <c r="B1549" s="254"/>
      <c r="C1549" s="309"/>
      <c r="D1549" s="254"/>
      <c r="E1549" s="310"/>
      <c r="F1549" s="311"/>
      <c r="G1549" s="254"/>
      <c r="H1549" s="254"/>
      <c r="I1549" s="254"/>
      <c r="J1549" s="254"/>
      <c r="K1549" s="254"/>
      <c r="L1549" s="254"/>
      <c r="M1549" s="254"/>
      <c r="N1549" s="254"/>
      <c r="O1549" s="254"/>
      <c r="P1549" s="312"/>
      <c r="Q1549" s="313"/>
      <c r="R1549" s="312"/>
      <c r="S1549" s="313"/>
      <c r="T1549" s="314"/>
      <c r="U1549" s="314"/>
      <c r="V1549" s="312"/>
      <c r="W1549" s="254"/>
    </row>
    <row r="1550" spans="1:23" hidden="1">
      <c r="A1550" s="254"/>
      <c r="B1550" s="254"/>
      <c r="C1550" s="309"/>
      <c r="D1550" s="254"/>
      <c r="E1550" s="310"/>
      <c r="F1550" s="311"/>
      <c r="G1550" s="254"/>
      <c r="H1550" s="254"/>
      <c r="I1550" s="254"/>
      <c r="J1550" s="254"/>
      <c r="K1550" s="254"/>
      <c r="L1550" s="254"/>
      <c r="M1550" s="254"/>
      <c r="N1550" s="254"/>
      <c r="O1550" s="254"/>
      <c r="P1550" s="312"/>
      <c r="Q1550" s="313"/>
      <c r="R1550" s="312"/>
      <c r="S1550" s="313"/>
      <c r="T1550" s="314"/>
      <c r="U1550" s="314"/>
      <c r="V1550" s="312"/>
      <c r="W1550" s="254"/>
    </row>
    <row r="1551" spans="1:23" hidden="1">
      <c r="A1551" s="254"/>
      <c r="B1551" s="254"/>
      <c r="C1551" s="309"/>
      <c r="D1551" s="254"/>
      <c r="E1551" s="310"/>
      <c r="F1551" s="311"/>
      <c r="G1551" s="254"/>
      <c r="H1551" s="254"/>
      <c r="I1551" s="254"/>
      <c r="J1551" s="254"/>
      <c r="K1551" s="254"/>
      <c r="L1551" s="254"/>
      <c r="M1551" s="254"/>
      <c r="N1551" s="254"/>
      <c r="O1551" s="254"/>
      <c r="P1551" s="312"/>
      <c r="Q1551" s="313"/>
      <c r="R1551" s="312"/>
      <c r="S1551" s="313"/>
      <c r="T1551" s="314"/>
      <c r="U1551" s="314"/>
      <c r="V1551" s="312"/>
      <c r="W1551" s="254"/>
    </row>
    <row r="1552" spans="1:23" hidden="1">
      <c r="A1552" s="254"/>
      <c r="B1552" s="254"/>
      <c r="C1552" s="309"/>
      <c r="D1552" s="254"/>
      <c r="E1552" s="310"/>
      <c r="F1552" s="311"/>
      <c r="G1552" s="254"/>
      <c r="H1552" s="254"/>
      <c r="I1552" s="254"/>
      <c r="J1552" s="254"/>
      <c r="K1552" s="254"/>
      <c r="L1552" s="254"/>
      <c r="M1552" s="254"/>
      <c r="N1552" s="254"/>
      <c r="O1552" s="254"/>
      <c r="P1552" s="312"/>
      <c r="Q1552" s="313"/>
      <c r="R1552" s="312"/>
      <c r="S1552" s="313"/>
      <c r="T1552" s="314"/>
      <c r="U1552" s="314"/>
      <c r="V1552" s="312"/>
      <c r="W1552" s="254"/>
    </row>
    <row r="1553" spans="1:23" hidden="1">
      <c r="A1553" s="254"/>
      <c r="B1553" s="254"/>
      <c r="C1553" s="309"/>
      <c r="D1553" s="254"/>
      <c r="E1553" s="310"/>
      <c r="F1553" s="311"/>
      <c r="G1553" s="254"/>
      <c r="H1553" s="254"/>
      <c r="I1553" s="254"/>
      <c r="J1553" s="254"/>
      <c r="K1553" s="254"/>
      <c r="L1553" s="254"/>
      <c r="M1553" s="254"/>
      <c r="N1553" s="254"/>
      <c r="O1553" s="254"/>
      <c r="P1553" s="312"/>
      <c r="Q1553" s="313"/>
      <c r="R1553" s="312"/>
      <c r="S1553" s="313"/>
      <c r="T1553" s="314"/>
      <c r="U1553" s="314"/>
      <c r="V1553" s="312"/>
      <c r="W1553" s="254"/>
    </row>
    <row r="1554" spans="1:23" hidden="1">
      <c r="A1554" s="254"/>
      <c r="B1554" s="254"/>
      <c r="C1554" s="309"/>
      <c r="D1554" s="254"/>
      <c r="E1554" s="310"/>
      <c r="F1554" s="311"/>
      <c r="G1554" s="254"/>
      <c r="H1554" s="254"/>
      <c r="I1554" s="254"/>
      <c r="J1554" s="254"/>
      <c r="K1554" s="254"/>
      <c r="L1554" s="254"/>
      <c r="M1554" s="254"/>
      <c r="N1554" s="254"/>
      <c r="O1554" s="254"/>
      <c r="P1554" s="312"/>
      <c r="Q1554" s="313"/>
      <c r="R1554" s="312"/>
      <c r="S1554" s="313"/>
      <c r="T1554" s="314"/>
      <c r="U1554" s="314"/>
      <c r="V1554" s="312"/>
      <c r="W1554" s="254"/>
    </row>
    <row r="1555" spans="1:23" hidden="1">
      <c r="A1555" s="254"/>
      <c r="B1555" s="254"/>
      <c r="C1555" s="309"/>
      <c r="D1555" s="254"/>
      <c r="E1555" s="310"/>
      <c r="F1555" s="311"/>
      <c r="G1555" s="254"/>
      <c r="H1555" s="254"/>
      <c r="I1555" s="254"/>
      <c r="J1555" s="254"/>
      <c r="K1555" s="254"/>
      <c r="L1555" s="254"/>
      <c r="M1555" s="254"/>
      <c r="N1555" s="254"/>
      <c r="O1555" s="254"/>
      <c r="P1555" s="312"/>
      <c r="Q1555" s="313"/>
      <c r="R1555" s="312"/>
      <c r="S1555" s="313"/>
      <c r="T1555" s="314"/>
      <c r="U1555" s="314"/>
      <c r="V1555" s="312"/>
      <c r="W1555" s="254"/>
    </row>
    <row r="1556" spans="1:23" hidden="1">
      <c r="A1556" s="254"/>
      <c r="B1556" s="254"/>
      <c r="C1556" s="309"/>
      <c r="D1556" s="254"/>
      <c r="E1556" s="310"/>
      <c r="F1556" s="311"/>
      <c r="G1556" s="254"/>
      <c r="H1556" s="254"/>
      <c r="I1556" s="254"/>
      <c r="J1556" s="254"/>
      <c r="K1556" s="254"/>
      <c r="L1556" s="254"/>
      <c r="M1556" s="254"/>
      <c r="N1556" s="254"/>
      <c r="O1556" s="254"/>
      <c r="P1556" s="312"/>
      <c r="Q1556" s="313"/>
      <c r="R1556" s="312"/>
      <c r="S1556" s="313"/>
      <c r="T1556" s="314"/>
      <c r="U1556" s="314"/>
      <c r="V1556" s="312"/>
      <c r="W1556" s="254"/>
    </row>
    <row r="1557" spans="1:23" hidden="1">
      <c r="A1557" s="254"/>
      <c r="B1557" s="254"/>
      <c r="C1557" s="309"/>
      <c r="D1557" s="254"/>
      <c r="E1557" s="310"/>
      <c r="F1557" s="311"/>
      <c r="G1557" s="254"/>
      <c r="H1557" s="254"/>
      <c r="I1557" s="254"/>
      <c r="J1557" s="254"/>
      <c r="K1557" s="254"/>
      <c r="L1557" s="254"/>
      <c r="M1557" s="254"/>
      <c r="N1557" s="254"/>
      <c r="O1557" s="254"/>
      <c r="P1557" s="312"/>
      <c r="Q1557" s="313"/>
      <c r="R1557" s="312"/>
      <c r="S1557" s="313"/>
      <c r="T1557" s="314"/>
      <c r="U1557" s="314"/>
      <c r="V1557" s="312"/>
      <c r="W1557" s="254"/>
    </row>
    <row r="1558" spans="1:23" hidden="1">
      <c r="A1558" s="254"/>
      <c r="B1558" s="254"/>
      <c r="C1558" s="309"/>
      <c r="D1558" s="254"/>
      <c r="E1558" s="310"/>
      <c r="F1558" s="311"/>
      <c r="G1558" s="254"/>
      <c r="H1558" s="254"/>
      <c r="I1558" s="254"/>
      <c r="J1558" s="254"/>
      <c r="K1558" s="254"/>
      <c r="L1558" s="254"/>
      <c r="M1558" s="254"/>
      <c r="N1558" s="254"/>
      <c r="O1558" s="254"/>
      <c r="P1558" s="312"/>
      <c r="Q1558" s="313"/>
      <c r="R1558" s="312"/>
      <c r="S1558" s="313"/>
      <c r="T1558" s="314"/>
      <c r="U1558" s="314"/>
      <c r="V1558" s="312"/>
      <c r="W1558" s="254"/>
    </row>
    <row r="1559" spans="1:23" hidden="1">
      <c r="A1559" s="254"/>
      <c r="B1559" s="254"/>
      <c r="C1559" s="309"/>
      <c r="D1559" s="254"/>
      <c r="E1559" s="310"/>
      <c r="F1559" s="311"/>
      <c r="G1559" s="254"/>
      <c r="H1559" s="254"/>
      <c r="I1559" s="254"/>
      <c r="J1559" s="254"/>
      <c r="K1559" s="254"/>
      <c r="L1559" s="254"/>
      <c r="M1559" s="254"/>
      <c r="N1559" s="254"/>
      <c r="O1559" s="254"/>
      <c r="P1559" s="312"/>
      <c r="Q1559" s="313"/>
      <c r="R1559" s="312"/>
      <c r="S1559" s="313"/>
      <c r="T1559" s="314"/>
      <c r="U1559" s="314"/>
      <c r="V1559" s="312"/>
      <c r="W1559" s="254"/>
    </row>
    <row r="1560" spans="1:23" hidden="1">
      <c r="A1560" s="254"/>
      <c r="B1560" s="254"/>
      <c r="C1560" s="309"/>
      <c r="D1560" s="254"/>
      <c r="E1560" s="310"/>
      <c r="F1560" s="311"/>
      <c r="G1560" s="254"/>
      <c r="H1560" s="254"/>
      <c r="I1560" s="254"/>
      <c r="J1560" s="254"/>
      <c r="K1560" s="254"/>
      <c r="L1560" s="254"/>
      <c r="M1560" s="254"/>
      <c r="N1560" s="254"/>
      <c r="O1560" s="254"/>
      <c r="P1560" s="312"/>
      <c r="Q1560" s="313"/>
      <c r="R1560" s="312"/>
      <c r="S1560" s="313"/>
      <c r="T1560" s="314"/>
      <c r="U1560" s="314"/>
      <c r="V1560" s="312"/>
      <c r="W1560" s="254"/>
    </row>
    <row r="1561" spans="1:23" hidden="1">
      <c r="A1561" s="254"/>
      <c r="B1561" s="254"/>
      <c r="C1561" s="309"/>
      <c r="D1561" s="254"/>
      <c r="E1561" s="310"/>
      <c r="F1561" s="311"/>
      <c r="G1561" s="254"/>
      <c r="H1561" s="254"/>
      <c r="I1561" s="254"/>
      <c r="J1561" s="254"/>
      <c r="K1561" s="254"/>
      <c r="L1561" s="254"/>
      <c r="M1561" s="254"/>
      <c r="N1561" s="254"/>
      <c r="O1561" s="254"/>
      <c r="P1561" s="312"/>
      <c r="Q1561" s="313"/>
      <c r="R1561" s="312"/>
      <c r="S1561" s="313"/>
      <c r="T1561" s="314"/>
      <c r="U1561" s="314"/>
      <c r="V1561" s="312"/>
      <c r="W1561" s="254"/>
    </row>
    <row r="1562" spans="1:23" hidden="1">
      <c r="A1562" s="254"/>
      <c r="B1562" s="254"/>
      <c r="C1562" s="309"/>
      <c r="D1562" s="254"/>
      <c r="E1562" s="310"/>
      <c r="F1562" s="311"/>
      <c r="G1562" s="254"/>
      <c r="H1562" s="254"/>
      <c r="I1562" s="254"/>
      <c r="J1562" s="254"/>
      <c r="K1562" s="254"/>
      <c r="L1562" s="254"/>
      <c r="M1562" s="254"/>
      <c r="N1562" s="254"/>
      <c r="O1562" s="254"/>
      <c r="P1562" s="312"/>
      <c r="Q1562" s="313"/>
      <c r="R1562" s="312"/>
      <c r="S1562" s="313"/>
      <c r="T1562" s="314"/>
      <c r="U1562" s="314"/>
      <c r="V1562" s="312"/>
      <c r="W1562" s="254"/>
    </row>
    <row r="1563" spans="1:23" hidden="1">
      <c r="A1563" s="254"/>
      <c r="B1563" s="254"/>
      <c r="C1563" s="309"/>
      <c r="D1563" s="254"/>
      <c r="E1563" s="310"/>
      <c r="F1563" s="311"/>
      <c r="G1563" s="254"/>
      <c r="H1563" s="254"/>
      <c r="I1563" s="254"/>
      <c r="J1563" s="254"/>
      <c r="K1563" s="254"/>
      <c r="L1563" s="254"/>
      <c r="M1563" s="254"/>
      <c r="N1563" s="254"/>
      <c r="O1563" s="254"/>
      <c r="P1563" s="312"/>
      <c r="Q1563" s="313"/>
      <c r="R1563" s="312"/>
      <c r="S1563" s="313"/>
      <c r="T1563" s="314"/>
      <c r="U1563" s="314"/>
      <c r="V1563" s="312"/>
      <c r="W1563" s="254"/>
    </row>
    <row r="1564" spans="1:23" hidden="1">
      <c r="A1564" s="254"/>
      <c r="B1564" s="254"/>
      <c r="C1564" s="309"/>
      <c r="D1564" s="254"/>
      <c r="E1564" s="310"/>
      <c r="F1564" s="311"/>
      <c r="G1564" s="254"/>
      <c r="H1564" s="254"/>
      <c r="I1564" s="254"/>
      <c r="J1564" s="254"/>
      <c r="K1564" s="254"/>
      <c r="L1564" s="254"/>
      <c r="M1564" s="254"/>
      <c r="N1564" s="254"/>
      <c r="O1564" s="254"/>
      <c r="P1564" s="312"/>
      <c r="Q1564" s="313"/>
      <c r="R1564" s="312"/>
      <c r="S1564" s="313"/>
      <c r="T1564" s="314"/>
      <c r="U1564" s="314"/>
      <c r="V1564" s="312"/>
      <c r="W1564" s="254"/>
    </row>
    <row r="1565" spans="1:23" hidden="1">
      <c r="A1565" s="254"/>
      <c r="B1565" s="254"/>
      <c r="C1565" s="309"/>
      <c r="D1565" s="254"/>
      <c r="E1565" s="310"/>
      <c r="F1565" s="311"/>
      <c r="G1565" s="254"/>
      <c r="H1565" s="254"/>
      <c r="I1565" s="254"/>
      <c r="J1565" s="254"/>
      <c r="K1565" s="254"/>
      <c r="L1565" s="254"/>
      <c r="M1565" s="254"/>
      <c r="N1565" s="254"/>
      <c r="O1565" s="254"/>
      <c r="P1565" s="312"/>
      <c r="Q1565" s="313"/>
      <c r="R1565" s="312"/>
      <c r="S1565" s="313"/>
      <c r="T1565" s="314"/>
      <c r="U1565" s="314"/>
      <c r="V1565" s="312"/>
      <c r="W1565" s="254"/>
    </row>
    <row r="1566" spans="1:23" hidden="1">
      <c r="A1566" s="254"/>
      <c r="B1566" s="254"/>
      <c r="C1566" s="309"/>
      <c r="D1566" s="254"/>
      <c r="E1566" s="310"/>
      <c r="F1566" s="311"/>
      <c r="G1566" s="254"/>
      <c r="H1566" s="254"/>
      <c r="I1566" s="254"/>
      <c r="J1566" s="254"/>
      <c r="K1566" s="254"/>
      <c r="L1566" s="254"/>
      <c r="M1566" s="254"/>
      <c r="N1566" s="254"/>
      <c r="O1566" s="254"/>
      <c r="P1566" s="312"/>
      <c r="Q1566" s="313"/>
      <c r="R1566" s="312"/>
      <c r="S1566" s="313"/>
      <c r="T1566" s="314"/>
      <c r="U1566" s="314"/>
      <c r="V1566" s="312"/>
      <c r="W1566" s="254"/>
    </row>
    <row r="1567" spans="1:23" hidden="1">
      <c r="A1567" s="254"/>
      <c r="B1567" s="254"/>
      <c r="C1567" s="309"/>
      <c r="D1567" s="254"/>
      <c r="E1567" s="310"/>
      <c r="F1567" s="311"/>
      <c r="G1567" s="254"/>
      <c r="H1567" s="254"/>
      <c r="I1567" s="254"/>
      <c r="J1567" s="254"/>
      <c r="K1567" s="254"/>
      <c r="L1567" s="254"/>
      <c r="M1567" s="254"/>
      <c r="N1567" s="254"/>
      <c r="O1567" s="254"/>
      <c r="P1567" s="312"/>
      <c r="Q1567" s="313"/>
      <c r="R1567" s="312"/>
      <c r="S1567" s="313"/>
      <c r="T1567" s="314"/>
      <c r="U1567" s="314"/>
      <c r="V1567" s="312"/>
      <c r="W1567" s="254"/>
    </row>
    <row r="1568" spans="1:23" hidden="1">
      <c r="A1568" s="254"/>
      <c r="B1568" s="254"/>
      <c r="C1568" s="309"/>
      <c r="D1568" s="254"/>
      <c r="E1568" s="310"/>
      <c r="F1568" s="311"/>
      <c r="G1568" s="254"/>
      <c r="H1568" s="254"/>
      <c r="I1568" s="254"/>
      <c r="J1568" s="254"/>
      <c r="K1568" s="254"/>
      <c r="L1568" s="254"/>
      <c r="M1568" s="254"/>
      <c r="N1568" s="254"/>
      <c r="O1568" s="254"/>
      <c r="P1568" s="312"/>
      <c r="Q1568" s="313"/>
      <c r="R1568" s="312"/>
      <c r="S1568" s="313"/>
      <c r="T1568" s="314"/>
      <c r="U1568" s="314"/>
      <c r="V1568" s="312"/>
      <c r="W1568" s="254"/>
    </row>
    <row r="1569" spans="1:23" hidden="1">
      <c r="A1569" s="254"/>
      <c r="B1569" s="254"/>
      <c r="C1569" s="309"/>
      <c r="D1569" s="254"/>
      <c r="E1569" s="310"/>
      <c r="F1569" s="311"/>
      <c r="G1569" s="254"/>
      <c r="H1569" s="254"/>
      <c r="I1569" s="254"/>
      <c r="J1569" s="254"/>
      <c r="K1569" s="254"/>
      <c r="L1569" s="254"/>
      <c r="M1569" s="254"/>
      <c r="N1569" s="254"/>
      <c r="O1569" s="254"/>
      <c r="P1569" s="312"/>
      <c r="Q1569" s="313"/>
      <c r="R1569" s="312"/>
      <c r="S1569" s="313"/>
      <c r="T1569" s="314"/>
      <c r="U1569" s="314"/>
      <c r="V1569" s="312"/>
      <c r="W1569" s="254"/>
    </row>
    <row r="1570" spans="1:23" hidden="1">
      <c r="A1570" s="254"/>
      <c r="B1570" s="254"/>
      <c r="C1570" s="309"/>
      <c r="D1570" s="254"/>
      <c r="E1570" s="310"/>
      <c r="F1570" s="311"/>
      <c r="G1570" s="254"/>
      <c r="H1570" s="254"/>
      <c r="I1570" s="254"/>
      <c r="J1570" s="254"/>
      <c r="K1570" s="254"/>
      <c r="L1570" s="254"/>
      <c r="M1570" s="254"/>
      <c r="N1570" s="254"/>
      <c r="O1570" s="254"/>
      <c r="P1570" s="312"/>
      <c r="Q1570" s="313"/>
      <c r="R1570" s="312"/>
      <c r="S1570" s="313"/>
      <c r="T1570" s="314"/>
      <c r="U1570" s="314"/>
      <c r="V1570" s="312"/>
      <c r="W1570" s="254"/>
    </row>
    <row r="1571" spans="1:23" hidden="1">
      <c r="A1571" s="254"/>
      <c r="B1571" s="254"/>
      <c r="C1571" s="309"/>
      <c r="D1571" s="254"/>
      <c r="E1571" s="310"/>
      <c r="F1571" s="311"/>
      <c r="G1571" s="254"/>
      <c r="H1571" s="254"/>
      <c r="I1571" s="254"/>
      <c r="J1571" s="254"/>
      <c r="K1571" s="254"/>
      <c r="L1571" s="254"/>
      <c r="M1571" s="254"/>
      <c r="N1571" s="254"/>
      <c r="O1571" s="254"/>
      <c r="P1571" s="312"/>
      <c r="Q1571" s="313"/>
      <c r="R1571" s="312"/>
      <c r="S1571" s="313"/>
      <c r="T1571" s="314"/>
      <c r="U1571" s="314"/>
      <c r="V1571" s="312"/>
      <c r="W1571" s="254"/>
    </row>
    <row r="1572" spans="1:23" hidden="1">
      <c r="A1572" s="254"/>
      <c r="B1572" s="254"/>
      <c r="C1572" s="309"/>
      <c r="D1572" s="254"/>
      <c r="E1572" s="310"/>
      <c r="F1572" s="311"/>
      <c r="G1572" s="254"/>
      <c r="H1572" s="254"/>
      <c r="I1572" s="254"/>
      <c r="J1572" s="254"/>
      <c r="K1572" s="254"/>
      <c r="L1572" s="254"/>
      <c r="M1572" s="254"/>
      <c r="N1572" s="254"/>
      <c r="O1572" s="254"/>
      <c r="P1572" s="312"/>
      <c r="Q1572" s="313"/>
      <c r="R1572" s="312"/>
      <c r="S1572" s="313"/>
      <c r="T1572" s="314"/>
      <c r="U1572" s="314"/>
      <c r="V1572" s="312"/>
      <c r="W1572" s="254"/>
    </row>
    <row r="1573" spans="1:23" hidden="1">
      <c r="A1573" s="254"/>
      <c r="B1573" s="254"/>
      <c r="C1573" s="309"/>
      <c r="D1573" s="254"/>
      <c r="E1573" s="310"/>
      <c r="F1573" s="311"/>
      <c r="G1573" s="254"/>
      <c r="H1573" s="254"/>
      <c r="I1573" s="254"/>
      <c r="J1573" s="254"/>
      <c r="K1573" s="254"/>
      <c r="L1573" s="254"/>
      <c r="M1573" s="254"/>
      <c r="N1573" s="254"/>
      <c r="O1573" s="254"/>
      <c r="P1573" s="312"/>
      <c r="Q1573" s="313"/>
      <c r="R1573" s="312"/>
      <c r="S1573" s="313"/>
      <c r="T1573" s="314"/>
      <c r="U1573" s="314"/>
      <c r="V1573" s="312"/>
      <c r="W1573" s="254"/>
    </row>
    <row r="1574" spans="1:23" hidden="1">
      <c r="A1574" s="254"/>
      <c r="B1574" s="254"/>
      <c r="C1574" s="309"/>
      <c r="D1574" s="254"/>
      <c r="E1574" s="310"/>
      <c r="F1574" s="311"/>
      <c r="G1574" s="254"/>
      <c r="H1574" s="254"/>
      <c r="I1574" s="254"/>
      <c r="J1574" s="254"/>
      <c r="K1574" s="254"/>
      <c r="L1574" s="254"/>
      <c r="M1574" s="254"/>
      <c r="N1574" s="254"/>
      <c r="O1574" s="254"/>
      <c r="P1574" s="312"/>
      <c r="Q1574" s="313"/>
      <c r="R1574" s="312"/>
      <c r="S1574" s="313"/>
      <c r="T1574" s="314"/>
      <c r="U1574" s="314"/>
      <c r="V1574" s="312"/>
      <c r="W1574" s="254"/>
    </row>
    <row r="1575" spans="1:23" hidden="1">
      <c r="A1575" s="254"/>
      <c r="B1575" s="254"/>
      <c r="C1575" s="309"/>
      <c r="D1575" s="254"/>
      <c r="E1575" s="310"/>
      <c r="F1575" s="311"/>
      <c r="G1575" s="254"/>
      <c r="H1575" s="254"/>
      <c r="I1575" s="254"/>
      <c r="J1575" s="254"/>
      <c r="K1575" s="254"/>
      <c r="L1575" s="254"/>
      <c r="M1575" s="254"/>
      <c r="N1575" s="254"/>
      <c r="O1575" s="254"/>
      <c r="P1575" s="312"/>
      <c r="Q1575" s="313"/>
      <c r="R1575" s="312"/>
      <c r="S1575" s="313"/>
      <c r="T1575" s="314"/>
      <c r="U1575" s="314"/>
      <c r="V1575" s="312"/>
      <c r="W1575" s="254"/>
    </row>
    <row r="1576" spans="1:23" hidden="1">
      <c r="A1576" s="254"/>
      <c r="B1576" s="254"/>
      <c r="C1576" s="309"/>
      <c r="D1576" s="254"/>
      <c r="E1576" s="310"/>
      <c r="F1576" s="311"/>
      <c r="G1576" s="254"/>
      <c r="H1576" s="254"/>
      <c r="I1576" s="254"/>
      <c r="J1576" s="254"/>
      <c r="K1576" s="254"/>
      <c r="L1576" s="254"/>
      <c r="M1576" s="254"/>
      <c r="N1576" s="254"/>
      <c r="O1576" s="254"/>
      <c r="P1576" s="312"/>
      <c r="Q1576" s="313"/>
      <c r="R1576" s="312"/>
      <c r="S1576" s="313"/>
      <c r="T1576" s="314"/>
      <c r="U1576" s="314"/>
      <c r="V1576" s="312"/>
      <c r="W1576" s="254"/>
    </row>
    <row r="1577" spans="1:23" hidden="1">
      <c r="A1577" s="254"/>
      <c r="B1577" s="254"/>
      <c r="C1577" s="309"/>
      <c r="D1577" s="254"/>
      <c r="E1577" s="310"/>
      <c r="F1577" s="311"/>
      <c r="G1577" s="254"/>
      <c r="H1577" s="254"/>
      <c r="I1577" s="254"/>
      <c r="J1577" s="254"/>
      <c r="K1577" s="254"/>
      <c r="L1577" s="254"/>
      <c r="M1577" s="254"/>
      <c r="N1577" s="254"/>
      <c r="O1577" s="254"/>
      <c r="P1577" s="312"/>
      <c r="Q1577" s="313"/>
      <c r="R1577" s="312"/>
      <c r="S1577" s="313"/>
      <c r="T1577" s="314"/>
      <c r="U1577" s="314"/>
      <c r="V1577" s="312"/>
      <c r="W1577" s="254"/>
    </row>
    <row r="1578" spans="1:23" hidden="1">
      <c r="A1578" s="254"/>
      <c r="B1578" s="254"/>
      <c r="C1578" s="309"/>
      <c r="D1578" s="254"/>
      <c r="E1578" s="310"/>
      <c r="F1578" s="311"/>
      <c r="G1578" s="254"/>
      <c r="H1578" s="254"/>
      <c r="I1578" s="254"/>
      <c r="J1578" s="254"/>
      <c r="K1578" s="254"/>
      <c r="L1578" s="254"/>
      <c r="M1578" s="254"/>
      <c r="N1578" s="254"/>
      <c r="O1578" s="254"/>
      <c r="P1578" s="312"/>
      <c r="Q1578" s="313"/>
      <c r="R1578" s="312"/>
      <c r="S1578" s="313"/>
      <c r="T1578" s="314"/>
      <c r="U1578" s="314"/>
      <c r="V1578" s="312"/>
      <c r="W1578" s="254"/>
    </row>
    <row r="1579" spans="1:23" hidden="1">
      <c r="A1579" s="254"/>
      <c r="B1579" s="254"/>
      <c r="C1579" s="309"/>
      <c r="D1579" s="254"/>
      <c r="E1579" s="310"/>
      <c r="F1579" s="311"/>
      <c r="G1579" s="254"/>
      <c r="H1579" s="254"/>
      <c r="I1579" s="254"/>
      <c r="J1579" s="254"/>
      <c r="K1579" s="254"/>
      <c r="L1579" s="254"/>
      <c r="M1579" s="254"/>
      <c r="N1579" s="254"/>
      <c r="O1579" s="254"/>
      <c r="P1579" s="312"/>
      <c r="Q1579" s="313"/>
      <c r="R1579" s="312"/>
      <c r="S1579" s="313"/>
      <c r="T1579" s="314"/>
      <c r="U1579" s="314"/>
      <c r="V1579" s="312"/>
      <c r="W1579" s="254"/>
    </row>
    <row r="1580" spans="1:23" hidden="1">
      <c r="A1580" s="254"/>
      <c r="B1580" s="254"/>
      <c r="C1580" s="309"/>
      <c r="D1580" s="254"/>
      <c r="E1580" s="310"/>
      <c r="F1580" s="311"/>
      <c r="G1580" s="254"/>
      <c r="H1580" s="254"/>
      <c r="I1580" s="254"/>
      <c r="J1580" s="254"/>
      <c r="K1580" s="254"/>
      <c r="L1580" s="254"/>
      <c r="M1580" s="254"/>
      <c r="N1580" s="254"/>
      <c r="O1580" s="254"/>
      <c r="P1580" s="312"/>
      <c r="Q1580" s="313"/>
      <c r="R1580" s="312"/>
      <c r="S1580" s="313"/>
      <c r="T1580" s="314"/>
      <c r="U1580" s="314"/>
      <c r="V1580" s="312"/>
      <c r="W1580" s="254"/>
    </row>
    <row r="1581" spans="1:23" hidden="1">
      <c r="A1581" s="254"/>
      <c r="B1581" s="254"/>
      <c r="C1581" s="309"/>
      <c r="D1581" s="254"/>
      <c r="E1581" s="310"/>
      <c r="F1581" s="311"/>
      <c r="G1581" s="254"/>
      <c r="H1581" s="254"/>
      <c r="I1581" s="254"/>
      <c r="J1581" s="254"/>
      <c r="K1581" s="254"/>
      <c r="L1581" s="254"/>
      <c r="M1581" s="254"/>
      <c r="N1581" s="254"/>
      <c r="O1581" s="254"/>
      <c r="P1581" s="312"/>
      <c r="Q1581" s="313"/>
      <c r="R1581" s="312"/>
      <c r="S1581" s="313"/>
      <c r="T1581" s="314"/>
      <c r="U1581" s="314"/>
      <c r="V1581" s="312"/>
      <c r="W1581" s="254"/>
    </row>
    <row r="1582" spans="1:23" hidden="1">
      <c r="A1582" s="254"/>
      <c r="B1582" s="254"/>
      <c r="C1582" s="309"/>
      <c r="D1582" s="254"/>
      <c r="E1582" s="310"/>
      <c r="F1582" s="311"/>
      <c r="G1582" s="254"/>
      <c r="H1582" s="254"/>
      <c r="I1582" s="254"/>
      <c r="J1582" s="254"/>
      <c r="K1582" s="254"/>
      <c r="L1582" s="254"/>
      <c r="M1582" s="254"/>
      <c r="N1582" s="254"/>
      <c r="O1582" s="254"/>
      <c r="P1582" s="312"/>
      <c r="Q1582" s="313"/>
      <c r="R1582" s="312"/>
      <c r="S1582" s="313"/>
      <c r="T1582" s="314"/>
      <c r="U1582" s="314"/>
      <c r="V1582" s="312"/>
      <c r="W1582" s="254"/>
    </row>
    <row r="1583" spans="1:23" hidden="1">
      <c r="A1583" s="254"/>
      <c r="B1583" s="254"/>
      <c r="C1583" s="309"/>
      <c r="D1583" s="254"/>
      <c r="E1583" s="310"/>
      <c r="F1583" s="311"/>
      <c r="G1583" s="254"/>
      <c r="H1583" s="254"/>
      <c r="I1583" s="254"/>
      <c r="J1583" s="254"/>
      <c r="K1583" s="254"/>
      <c r="L1583" s="254"/>
      <c r="M1583" s="254"/>
      <c r="N1583" s="254"/>
      <c r="O1583" s="254"/>
      <c r="P1583" s="312"/>
      <c r="Q1583" s="313"/>
      <c r="R1583" s="312"/>
      <c r="S1583" s="313"/>
      <c r="T1583" s="314"/>
      <c r="U1583" s="314"/>
      <c r="V1583" s="312"/>
      <c r="W1583" s="254"/>
    </row>
    <row r="1584" spans="1:23" hidden="1">
      <c r="A1584" s="254"/>
      <c r="B1584" s="254"/>
      <c r="C1584" s="309"/>
      <c r="D1584" s="254"/>
      <c r="E1584" s="310"/>
      <c r="F1584" s="311"/>
      <c r="G1584" s="254"/>
      <c r="H1584" s="254"/>
      <c r="I1584" s="254"/>
      <c r="J1584" s="254"/>
      <c r="K1584" s="254"/>
      <c r="L1584" s="254"/>
      <c r="M1584" s="254"/>
      <c r="N1584" s="254"/>
      <c r="O1584" s="254"/>
      <c r="P1584" s="312"/>
      <c r="Q1584" s="313"/>
      <c r="R1584" s="312"/>
      <c r="S1584" s="313"/>
      <c r="T1584" s="314"/>
      <c r="U1584" s="314"/>
      <c r="V1584" s="312"/>
      <c r="W1584" s="254"/>
    </row>
    <row r="1585" spans="1:23" hidden="1">
      <c r="A1585" s="254"/>
      <c r="B1585" s="254"/>
      <c r="C1585" s="309"/>
      <c r="D1585" s="254"/>
      <c r="E1585" s="310"/>
      <c r="F1585" s="311"/>
      <c r="G1585" s="254"/>
      <c r="H1585" s="254"/>
      <c r="I1585" s="254"/>
      <c r="J1585" s="254"/>
      <c r="K1585" s="254"/>
      <c r="L1585" s="254"/>
      <c r="M1585" s="254"/>
      <c r="N1585" s="254"/>
      <c r="O1585" s="254"/>
      <c r="P1585" s="312"/>
      <c r="Q1585" s="313"/>
      <c r="R1585" s="312"/>
      <c r="S1585" s="313"/>
      <c r="T1585" s="314"/>
      <c r="U1585" s="314"/>
      <c r="V1585" s="312"/>
      <c r="W1585" s="254"/>
    </row>
    <row r="1586" spans="1:23" hidden="1">
      <c r="A1586" s="254"/>
      <c r="B1586" s="254"/>
      <c r="C1586" s="309"/>
      <c r="D1586" s="254"/>
      <c r="E1586" s="310"/>
      <c r="F1586" s="311"/>
      <c r="G1586" s="254"/>
      <c r="H1586" s="254"/>
      <c r="I1586" s="254"/>
      <c r="J1586" s="254"/>
      <c r="K1586" s="254"/>
      <c r="L1586" s="254"/>
      <c r="M1586" s="254"/>
      <c r="N1586" s="254"/>
      <c r="O1586" s="254"/>
      <c r="P1586" s="312"/>
      <c r="Q1586" s="313"/>
      <c r="R1586" s="312"/>
      <c r="S1586" s="313"/>
      <c r="T1586" s="314"/>
      <c r="U1586" s="314"/>
      <c r="V1586" s="312"/>
      <c r="W1586" s="254"/>
    </row>
    <row r="1587" spans="1:23" hidden="1">
      <c r="A1587" s="254"/>
      <c r="B1587" s="254"/>
      <c r="C1587" s="309"/>
      <c r="D1587" s="254"/>
      <c r="E1587" s="310"/>
      <c r="F1587" s="311"/>
      <c r="G1587" s="254"/>
      <c r="H1587" s="254"/>
      <c r="I1587" s="254"/>
      <c r="J1587" s="254"/>
      <c r="K1587" s="254"/>
      <c r="L1587" s="254"/>
      <c r="M1587" s="254"/>
      <c r="N1587" s="254"/>
      <c r="O1587" s="254"/>
      <c r="P1587" s="312"/>
      <c r="Q1587" s="313"/>
      <c r="R1587" s="312"/>
      <c r="S1587" s="313"/>
      <c r="T1587" s="314"/>
      <c r="U1587" s="314"/>
      <c r="V1587" s="312"/>
      <c r="W1587" s="254"/>
    </row>
    <row r="1588" spans="1:23" hidden="1">
      <c r="A1588" s="254"/>
      <c r="B1588" s="254"/>
      <c r="C1588" s="309"/>
      <c r="D1588" s="254"/>
      <c r="E1588" s="310"/>
      <c r="F1588" s="311"/>
      <c r="G1588" s="254"/>
      <c r="H1588" s="254"/>
      <c r="I1588" s="254"/>
      <c r="J1588" s="254"/>
      <c r="K1588" s="254"/>
      <c r="L1588" s="254"/>
      <c r="M1588" s="254"/>
      <c r="N1588" s="254"/>
      <c r="O1588" s="254"/>
      <c r="P1588" s="312"/>
      <c r="Q1588" s="313"/>
      <c r="R1588" s="312"/>
      <c r="S1588" s="313"/>
      <c r="T1588" s="314"/>
      <c r="U1588" s="314"/>
      <c r="V1588" s="312"/>
      <c r="W1588" s="254"/>
    </row>
    <row r="1589" spans="1:23" hidden="1">
      <c r="A1589" s="254"/>
      <c r="B1589" s="254"/>
      <c r="C1589" s="309"/>
      <c r="D1589" s="254"/>
      <c r="E1589" s="310"/>
      <c r="F1589" s="311"/>
      <c r="G1589" s="254"/>
      <c r="H1589" s="254"/>
      <c r="I1589" s="254"/>
      <c r="J1589" s="254"/>
      <c r="K1589" s="254"/>
      <c r="L1589" s="254"/>
      <c r="M1589" s="254"/>
      <c r="N1589" s="254"/>
      <c r="O1589" s="254"/>
      <c r="P1589" s="312"/>
      <c r="Q1589" s="313"/>
      <c r="R1589" s="312"/>
      <c r="S1589" s="313"/>
      <c r="T1589" s="314"/>
      <c r="U1589" s="314"/>
      <c r="V1589" s="312"/>
      <c r="W1589" s="254"/>
    </row>
    <row r="1590" spans="1:23" hidden="1">
      <c r="A1590" s="254"/>
      <c r="B1590" s="254"/>
      <c r="C1590" s="309"/>
      <c r="D1590" s="254"/>
      <c r="E1590" s="310"/>
      <c r="F1590" s="311"/>
      <c r="G1590" s="254"/>
      <c r="H1590" s="254"/>
      <c r="I1590" s="254"/>
      <c r="J1590" s="254"/>
      <c r="K1590" s="254"/>
      <c r="L1590" s="254"/>
      <c r="M1590" s="254"/>
      <c r="N1590" s="254"/>
      <c r="O1590" s="254"/>
      <c r="P1590" s="312"/>
      <c r="Q1590" s="313"/>
      <c r="R1590" s="312"/>
      <c r="S1590" s="313"/>
      <c r="T1590" s="314"/>
      <c r="U1590" s="314"/>
      <c r="V1590" s="312"/>
      <c r="W1590" s="254"/>
    </row>
    <row r="1591" spans="1:23" hidden="1">
      <c r="A1591" s="254"/>
      <c r="B1591" s="254"/>
      <c r="C1591" s="309"/>
      <c r="D1591" s="254"/>
      <c r="E1591" s="310"/>
      <c r="F1591" s="311"/>
      <c r="G1591" s="254"/>
      <c r="H1591" s="254"/>
      <c r="I1591" s="254"/>
      <c r="J1591" s="254"/>
      <c r="K1591" s="254"/>
      <c r="L1591" s="254"/>
      <c r="M1591" s="254"/>
      <c r="N1591" s="254"/>
      <c r="O1591" s="254"/>
      <c r="P1591" s="312"/>
      <c r="Q1591" s="313"/>
      <c r="R1591" s="312"/>
      <c r="S1591" s="313"/>
      <c r="T1591" s="314"/>
      <c r="U1591" s="314"/>
      <c r="V1591" s="312"/>
      <c r="W1591" s="254"/>
    </row>
    <row r="1592" spans="1:23" hidden="1">
      <c r="A1592" s="254"/>
      <c r="B1592" s="254"/>
      <c r="C1592" s="309"/>
      <c r="D1592" s="254"/>
      <c r="E1592" s="310"/>
      <c r="F1592" s="311"/>
      <c r="G1592" s="254"/>
      <c r="H1592" s="254"/>
      <c r="I1592" s="254"/>
      <c r="J1592" s="254"/>
      <c r="K1592" s="254"/>
      <c r="L1592" s="254"/>
      <c r="M1592" s="254"/>
      <c r="N1592" s="254"/>
      <c r="O1592" s="254"/>
      <c r="P1592" s="312"/>
      <c r="Q1592" s="313"/>
      <c r="R1592" s="312"/>
      <c r="S1592" s="313"/>
      <c r="T1592" s="314"/>
      <c r="U1592" s="314"/>
      <c r="V1592" s="312"/>
      <c r="W1592" s="254"/>
    </row>
    <row r="1593" spans="1:23" hidden="1">
      <c r="A1593" s="254"/>
      <c r="B1593" s="254"/>
      <c r="C1593" s="309"/>
      <c r="D1593" s="254"/>
      <c r="E1593" s="310"/>
      <c r="F1593" s="311"/>
      <c r="G1593" s="254"/>
      <c r="H1593" s="254"/>
      <c r="I1593" s="254"/>
      <c r="J1593" s="254"/>
      <c r="K1593" s="254"/>
      <c r="L1593" s="254"/>
      <c r="M1593" s="254"/>
      <c r="N1593" s="254"/>
      <c r="O1593" s="254"/>
      <c r="P1593" s="312"/>
      <c r="Q1593" s="313"/>
      <c r="R1593" s="312"/>
      <c r="S1593" s="313"/>
      <c r="T1593" s="314"/>
      <c r="U1593" s="314"/>
      <c r="V1593" s="312"/>
      <c r="W1593" s="254"/>
    </row>
    <row r="1594" spans="1:23" hidden="1">
      <c r="A1594" s="254"/>
      <c r="B1594" s="254"/>
      <c r="C1594" s="309"/>
      <c r="D1594" s="254"/>
      <c r="E1594" s="310"/>
      <c r="F1594" s="311"/>
      <c r="G1594" s="254"/>
      <c r="H1594" s="254"/>
      <c r="I1594" s="254"/>
      <c r="J1594" s="254"/>
      <c r="K1594" s="254"/>
      <c r="L1594" s="254"/>
      <c r="M1594" s="254"/>
      <c r="N1594" s="254"/>
      <c r="O1594" s="254"/>
      <c r="P1594" s="312"/>
      <c r="Q1594" s="313"/>
      <c r="R1594" s="312"/>
      <c r="S1594" s="313"/>
      <c r="T1594" s="314"/>
      <c r="U1594" s="314"/>
      <c r="V1594" s="312"/>
      <c r="W1594" s="254"/>
    </row>
    <row r="1595" spans="1:23" hidden="1">
      <c r="A1595" s="254"/>
      <c r="B1595" s="254"/>
      <c r="C1595" s="309"/>
      <c r="D1595" s="254"/>
      <c r="E1595" s="310"/>
      <c r="F1595" s="311"/>
      <c r="G1595" s="254"/>
      <c r="H1595" s="254"/>
      <c r="I1595" s="254"/>
      <c r="J1595" s="254"/>
      <c r="K1595" s="254"/>
      <c r="L1595" s="254"/>
      <c r="M1595" s="254"/>
      <c r="N1595" s="254"/>
      <c r="O1595" s="254"/>
      <c r="P1595" s="312"/>
      <c r="Q1595" s="313"/>
      <c r="R1595" s="312"/>
      <c r="S1595" s="313"/>
      <c r="T1595" s="314"/>
      <c r="U1595" s="314"/>
      <c r="V1595" s="312"/>
      <c r="W1595" s="254"/>
    </row>
    <row r="1596" spans="1:23" hidden="1">
      <c r="A1596" s="254"/>
      <c r="B1596" s="254"/>
      <c r="C1596" s="309"/>
      <c r="D1596" s="254"/>
      <c r="E1596" s="310"/>
      <c r="F1596" s="311"/>
      <c r="G1596" s="254"/>
      <c r="H1596" s="254"/>
      <c r="I1596" s="254"/>
      <c r="J1596" s="254"/>
      <c r="K1596" s="254"/>
      <c r="L1596" s="254"/>
      <c r="M1596" s="254"/>
      <c r="N1596" s="254"/>
      <c r="O1596" s="254"/>
      <c r="P1596" s="312"/>
      <c r="Q1596" s="313"/>
      <c r="R1596" s="312"/>
      <c r="S1596" s="313"/>
      <c r="T1596" s="314"/>
      <c r="U1596" s="314"/>
      <c r="V1596" s="312"/>
      <c r="W1596" s="254"/>
    </row>
    <row r="1597" spans="1:23" hidden="1">
      <c r="A1597" s="254"/>
      <c r="B1597" s="254"/>
      <c r="C1597" s="309"/>
      <c r="D1597" s="254"/>
      <c r="E1597" s="310"/>
      <c r="F1597" s="311"/>
      <c r="G1597" s="254"/>
      <c r="H1597" s="254"/>
      <c r="I1597" s="254"/>
      <c r="J1597" s="254"/>
      <c r="K1597" s="254"/>
      <c r="L1597" s="254"/>
      <c r="M1597" s="254"/>
      <c r="N1597" s="254"/>
      <c r="O1597" s="254"/>
      <c r="P1597" s="312"/>
      <c r="Q1597" s="313"/>
      <c r="R1597" s="312"/>
      <c r="S1597" s="313"/>
      <c r="T1597" s="314"/>
      <c r="U1597" s="314"/>
      <c r="V1597" s="312"/>
      <c r="W1597" s="254"/>
    </row>
    <row r="1598" spans="1:23" hidden="1">
      <c r="A1598" s="254"/>
      <c r="B1598" s="254"/>
      <c r="C1598" s="309"/>
      <c r="D1598" s="254"/>
      <c r="E1598" s="310"/>
      <c r="F1598" s="311"/>
      <c r="G1598" s="254"/>
      <c r="H1598" s="254"/>
      <c r="I1598" s="254"/>
      <c r="J1598" s="254"/>
      <c r="K1598" s="254"/>
      <c r="L1598" s="254"/>
      <c r="M1598" s="254"/>
      <c r="N1598" s="254"/>
      <c r="O1598" s="254"/>
      <c r="P1598" s="312"/>
      <c r="Q1598" s="313"/>
      <c r="R1598" s="312"/>
      <c r="S1598" s="313"/>
      <c r="T1598" s="314"/>
      <c r="U1598" s="314"/>
      <c r="V1598" s="312"/>
      <c r="W1598" s="254"/>
    </row>
    <row r="1599" spans="1:23" hidden="1">
      <c r="A1599" s="254"/>
      <c r="B1599" s="254"/>
      <c r="C1599" s="309"/>
      <c r="D1599" s="254"/>
      <c r="E1599" s="310"/>
      <c r="F1599" s="311"/>
      <c r="G1599" s="254"/>
      <c r="H1599" s="254"/>
      <c r="I1599" s="254"/>
      <c r="J1599" s="254"/>
      <c r="K1599" s="254"/>
      <c r="L1599" s="254"/>
      <c r="M1599" s="254"/>
      <c r="N1599" s="254"/>
      <c r="O1599" s="254"/>
      <c r="P1599" s="312"/>
      <c r="Q1599" s="313"/>
      <c r="R1599" s="312"/>
      <c r="S1599" s="313"/>
      <c r="T1599" s="314"/>
      <c r="U1599" s="314"/>
      <c r="V1599" s="312"/>
      <c r="W1599" s="254"/>
    </row>
    <row r="1600" spans="1:23" hidden="1">
      <c r="A1600" s="254"/>
      <c r="B1600" s="254"/>
      <c r="C1600" s="309"/>
      <c r="D1600" s="254"/>
      <c r="E1600" s="310"/>
      <c r="F1600" s="311"/>
      <c r="G1600" s="254"/>
      <c r="H1600" s="254"/>
      <c r="I1600" s="254"/>
      <c r="J1600" s="254"/>
      <c r="K1600" s="254"/>
      <c r="L1600" s="254"/>
      <c r="M1600" s="254"/>
      <c r="N1600" s="254"/>
      <c r="O1600" s="254"/>
      <c r="P1600" s="312"/>
      <c r="Q1600" s="313"/>
      <c r="R1600" s="312"/>
      <c r="S1600" s="313"/>
      <c r="T1600" s="314"/>
      <c r="U1600" s="314"/>
      <c r="V1600" s="312"/>
      <c r="W1600" s="254"/>
    </row>
    <row r="1601" spans="1:23" hidden="1">
      <c r="A1601" s="254"/>
      <c r="B1601" s="254"/>
      <c r="C1601" s="309"/>
      <c r="D1601" s="254"/>
      <c r="E1601" s="310"/>
      <c r="F1601" s="311"/>
      <c r="G1601" s="254"/>
      <c r="H1601" s="254"/>
      <c r="I1601" s="254"/>
      <c r="J1601" s="254"/>
      <c r="K1601" s="254"/>
      <c r="L1601" s="254"/>
      <c r="M1601" s="254"/>
      <c r="N1601" s="254"/>
      <c r="O1601" s="254"/>
      <c r="P1601" s="312"/>
      <c r="Q1601" s="313"/>
      <c r="R1601" s="312"/>
      <c r="S1601" s="313"/>
      <c r="T1601" s="314"/>
      <c r="U1601" s="314"/>
      <c r="V1601" s="312"/>
      <c r="W1601" s="254"/>
    </row>
    <row r="1602" spans="1:23" hidden="1">
      <c r="A1602" s="254"/>
      <c r="B1602" s="254"/>
      <c r="C1602" s="309"/>
      <c r="D1602" s="254"/>
      <c r="E1602" s="310"/>
      <c r="F1602" s="311"/>
      <c r="G1602" s="254"/>
      <c r="H1602" s="254"/>
      <c r="I1602" s="254"/>
      <c r="J1602" s="254"/>
      <c r="K1602" s="254"/>
      <c r="L1602" s="254"/>
      <c r="M1602" s="254"/>
      <c r="N1602" s="254"/>
      <c r="O1602" s="254"/>
      <c r="P1602" s="312"/>
      <c r="Q1602" s="313"/>
      <c r="R1602" s="312"/>
      <c r="S1602" s="313"/>
      <c r="T1602" s="314"/>
      <c r="U1602" s="314"/>
      <c r="V1602" s="312"/>
      <c r="W1602" s="254"/>
    </row>
    <row r="1603" spans="1:23" hidden="1">
      <c r="A1603" s="254"/>
      <c r="B1603" s="254"/>
      <c r="C1603" s="309"/>
      <c r="D1603" s="254"/>
      <c r="E1603" s="310"/>
      <c r="F1603" s="311"/>
      <c r="G1603" s="254"/>
      <c r="H1603" s="254"/>
      <c r="I1603" s="254"/>
      <c r="J1603" s="254"/>
      <c r="K1603" s="254"/>
      <c r="L1603" s="254"/>
      <c r="M1603" s="254"/>
      <c r="N1603" s="254"/>
      <c r="O1603" s="254"/>
      <c r="P1603" s="312"/>
      <c r="Q1603" s="313"/>
      <c r="R1603" s="312"/>
      <c r="S1603" s="313"/>
      <c r="T1603" s="314"/>
      <c r="U1603" s="314"/>
      <c r="V1603" s="312"/>
      <c r="W1603" s="254"/>
    </row>
    <row r="1604" spans="1:23" hidden="1">
      <c r="A1604" s="254"/>
      <c r="B1604" s="254"/>
      <c r="C1604" s="309"/>
      <c r="D1604" s="254"/>
      <c r="E1604" s="310"/>
      <c r="F1604" s="311"/>
      <c r="G1604" s="254"/>
      <c r="H1604" s="254"/>
      <c r="I1604" s="254"/>
      <c r="J1604" s="254"/>
      <c r="K1604" s="254"/>
      <c r="L1604" s="254"/>
      <c r="M1604" s="254"/>
      <c r="N1604" s="254"/>
      <c r="O1604" s="254"/>
      <c r="P1604" s="312"/>
      <c r="Q1604" s="313"/>
      <c r="R1604" s="312"/>
      <c r="S1604" s="313"/>
      <c r="T1604" s="314"/>
      <c r="U1604" s="314"/>
      <c r="V1604" s="312"/>
      <c r="W1604" s="254"/>
    </row>
    <row r="1605" spans="1:23" hidden="1">
      <c r="A1605" s="254"/>
      <c r="B1605" s="254"/>
      <c r="C1605" s="309"/>
      <c r="D1605" s="254"/>
      <c r="E1605" s="310"/>
      <c r="F1605" s="311"/>
      <c r="G1605" s="254"/>
      <c r="H1605" s="254"/>
      <c r="I1605" s="254"/>
      <c r="J1605" s="254"/>
      <c r="K1605" s="254"/>
      <c r="L1605" s="254"/>
      <c r="M1605" s="254"/>
      <c r="N1605" s="254"/>
      <c r="O1605" s="254"/>
      <c r="P1605" s="312"/>
      <c r="Q1605" s="313"/>
      <c r="R1605" s="312"/>
      <c r="S1605" s="313"/>
      <c r="T1605" s="314"/>
      <c r="U1605" s="314"/>
      <c r="V1605" s="312"/>
      <c r="W1605" s="254"/>
    </row>
    <row r="1606" spans="1:23" hidden="1">
      <c r="A1606" s="254"/>
      <c r="B1606" s="254"/>
      <c r="C1606" s="309"/>
      <c r="D1606" s="254"/>
      <c r="E1606" s="310"/>
      <c r="F1606" s="311"/>
      <c r="G1606" s="254"/>
      <c r="H1606" s="254"/>
      <c r="I1606" s="254"/>
      <c r="J1606" s="254"/>
      <c r="K1606" s="254"/>
      <c r="L1606" s="254"/>
      <c r="M1606" s="254"/>
      <c r="N1606" s="254"/>
      <c r="O1606" s="254"/>
      <c r="P1606" s="312"/>
      <c r="Q1606" s="313"/>
      <c r="R1606" s="312"/>
      <c r="S1606" s="313"/>
      <c r="T1606" s="314"/>
      <c r="U1606" s="314"/>
      <c r="V1606" s="312"/>
      <c r="W1606" s="254"/>
    </row>
    <row r="1607" spans="1:23" hidden="1">
      <c r="A1607" s="254"/>
      <c r="B1607" s="254"/>
      <c r="C1607" s="309"/>
      <c r="D1607" s="254"/>
      <c r="E1607" s="310"/>
      <c r="F1607" s="311"/>
      <c r="G1607" s="254"/>
      <c r="H1607" s="254"/>
      <c r="I1607" s="254"/>
      <c r="J1607" s="254"/>
      <c r="K1607" s="254"/>
      <c r="L1607" s="254"/>
      <c r="M1607" s="254"/>
      <c r="N1607" s="254"/>
      <c r="O1607" s="254"/>
      <c r="P1607" s="312"/>
      <c r="Q1607" s="313"/>
      <c r="R1607" s="312"/>
      <c r="S1607" s="313"/>
      <c r="T1607" s="314"/>
      <c r="U1607" s="314"/>
      <c r="V1607" s="312"/>
      <c r="W1607" s="254"/>
    </row>
    <row r="1608" spans="1:23" hidden="1">
      <c r="A1608" s="254"/>
      <c r="B1608" s="254"/>
      <c r="C1608" s="309"/>
      <c r="D1608" s="254"/>
      <c r="E1608" s="310"/>
      <c r="F1608" s="311"/>
      <c r="G1608" s="254"/>
      <c r="H1608" s="254"/>
      <c r="I1608" s="254"/>
      <c r="J1608" s="254"/>
      <c r="K1608" s="254"/>
      <c r="L1608" s="254"/>
      <c r="M1608" s="254"/>
      <c r="N1608" s="254"/>
      <c r="O1608" s="254"/>
      <c r="P1608" s="312"/>
      <c r="Q1608" s="313"/>
      <c r="R1608" s="312"/>
      <c r="S1608" s="313"/>
      <c r="T1608" s="314"/>
      <c r="U1608" s="314"/>
      <c r="V1608" s="312"/>
      <c r="W1608" s="254"/>
    </row>
    <row r="1609" spans="1:23" hidden="1">
      <c r="A1609" s="254"/>
      <c r="B1609" s="254"/>
      <c r="C1609" s="309"/>
      <c r="D1609" s="254"/>
      <c r="E1609" s="310"/>
      <c r="F1609" s="311"/>
      <c r="G1609" s="254"/>
      <c r="H1609" s="254"/>
      <c r="I1609" s="254"/>
      <c r="J1609" s="254"/>
      <c r="K1609" s="254"/>
      <c r="L1609" s="254"/>
      <c r="M1609" s="254"/>
      <c r="N1609" s="254"/>
      <c r="O1609" s="254"/>
      <c r="P1609" s="312"/>
      <c r="Q1609" s="313"/>
      <c r="R1609" s="312"/>
      <c r="S1609" s="313"/>
      <c r="T1609" s="314"/>
      <c r="U1609" s="314"/>
      <c r="V1609" s="312"/>
      <c r="W1609" s="254"/>
    </row>
    <row r="1610" spans="1:23" hidden="1">
      <c r="A1610" s="254"/>
      <c r="B1610" s="254"/>
      <c r="C1610" s="309"/>
      <c r="D1610" s="254"/>
      <c r="E1610" s="310"/>
      <c r="F1610" s="311"/>
      <c r="G1610" s="254"/>
      <c r="H1610" s="254"/>
      <c r="I1610" s="254"/>
      <c r="J1610" s="254"/>
      <c r="K1610" s="254"/>
      <c r="L1610" s="254"/>
      <c r="M1610" s="254"/>
      <c r="N1610" s="254"/>
      <c r="O1610" s="254"/>
      <c r="P1610" s="312"/>
      <c r="Q1610" s="313"/>
      <c r="R1610" s="312"/>
      <c r="S1610" s="313"/>
      <c r="T1610" s="314"/>
      <c r="U1610" s="314"/>
      <c r="V1610" s="312"/>
      <c r="W1610" s="254"/>
    </row>
    <row r="1611" spans="1:23" hidden="1">
      <c r="A1611" s="254"/>
      <c r="B1611" s="254"/>
      <c r="C1611" s="309"/>
      <c r="D1611" s="254"/>
      <c r="E1611" s="310"/>
      <c r="F1611" s="311"/>
      <c r="G1611" s="254"/>
      <c r="H1611" s="254"/>
      <c r="I1611" s="254"/>
      <c r="J1611" s="254"/>
      <c r="K1611" s="254"/>
      <c r="L1611" s="254"/>
      <c r="M1611" s="254"/>
      <c r="N1611" s="254"/>
      <c r="O1611" s="254"/>
      <c r="P1611" s="312"/>
      <c r="Q1611" s="313"/>
      <c r="R1611" s="312"/>
      <c r="S1611" s="313"/>
      <c r="T1611" s="314"/>
      <c r="U1611" s="314"/>
      <c r="V1611" s="312"/>
      <c r="W1611" s="254"/>
    </row>
    <row r="1612" spans="1:23" hidden="1">
      <c r="A1612" s="254"/>
      <c r="B1612" s="254"/>
      <c r="C1612" s="309"/>
      <c r="D1612" s="254"/>
      <c r="E1612" s="310"/>
      <c r="F1612" s="311"/>
      <c r="G1612" s="254"/>
      <c r="H1612" s="254"/>
      <c r="I1612" s="254"/>
      <c r="J1612" s="254"/>
      <c r="K1612" s="254"/>
      <c r="L1612" s="254"/>
      <c r="M1612" s="254"/>
      <c r="N1612" s="254"/>
      <c r="O1612" s="254"/>
      <c r="P1612" s="312"/>
      <c r="Q1612" s="313"/>
      <c r="R1612" s="312"/>
      <c r="S1612" s="313"/>
      <c r="T1612" s="314"/>
      <c r="U1612" s="314"/>
      <c r="V1612" s="312"/>
      <c r="W1612" s="254"/>
    </row>
    <row r="1613" spans="1:23" hidden="1">
      <c r="A1613" s="254"/>
      <c r="B1613" s="254"/>
      <c r="C1613" s="309"/>
      <c r="D1613" s="254"/>
      <c r="E1613" s="310"/>
      <c r="F1613" s="311"/>
      <c r="G1613" s="254"/>
      <c r="H1613" s="254"/>
      <c r="I1613" s="254"/>
      <c r="J1613" s="254"/>
      <c r="K1613" s="254"/>
      <c r="L1613" s="254"/>
      <c r="M1613" s="254"/>
      <c r="N1613" s="254"/>
      <c r="O1613" s="254"/>
      <c r="P1613" s="312"/>
      <c r="Q1613" s="313"/>
      <c r="R1613" s="312"/>
      <c r="S1613" s="313"/>
      <c r="T1613" s="314"/>
      <c r="U1613" s="314"/>
      <c r="V1613" s="312"/>
      <c r="W1613" s="254"/>
    </row>
    <row r="1614" spans="1:23" hidden="1">
      <c r="A1614" s="254"/>
      <c r="B1614" s="254"/>
      <c r="C1614" s="309"/>
      <c r="D1614" s="254"/>
      <c r="E1614" s="310"/>
      <c r="F1614" s="311"/>
      <c r="G1614" s="254"/>
      <c r="H1614" s="254"/>
      <c r="I1614" s="254"/>
      <c r="J1614" s="254"/>
      <c r="K1614" s="254"/>
      <c r="L1614" s="254"/>
      <c r="M1614" s="254"/>
      <c r="N1614" s="254"/>
      <c r="O1614" s="254"/>
      <c r="P1614" s="312"/>
      <c r="Q1614" s="313"/>
      <c r="R1614" s="312"/>
      <c r="S1614" s="313"/>
      <c r="T1614" s="314"/>
      <c r="U1614" s="314"/>
      <c r="V1614" s="312"/>
      <c r="W1614" s="254"/>
    </row>
    <row r="1615" spans="1:23" hidden="1">
      <c r="A1615" s="254"/>
      <c r="B1615" s="254"/>
      <c r="C1615" s="309"/>
      <c r="D1615" s="254"/>
      <c r="E1615" s="310"/>
      <c r="F1615" s="311"/>
      <c r="G1615" s="254"/>
      <c r="H1615" s="254"/>
      <c r="I1615" s="254"/>
      <c r="J1615" s="254"/>
      <c r="K1615" s="254"/>
      <c r="L1615" s="254"/>
      <c r="M1615" s="254"/>
      <c r="N1615" s="254"/>
      <c r="O1615" s="254"/>
      <c r="P1615" s="312"/>
      <c r="Q1615" s="313"/>
      <c r="R1615" s="312"/>
      <c r="S1615" s="313"/>
      <c r="T1615" s="314"/>
      <c r="U1615" s="314"/>
      <c r="V1615" s="312"/>
      <c r="W1615" s="254"/>
    </row>
    <row r="1616" spans="1:23" hidden="1">
      <c r="A1616" s="254"/>
      <c r="B1616" s="254"/>
      <c r="C1616" s="309"/>
      <c r="D1616" s="254"/>
      <c r="E1616" s="310"/>
      <c r="F1616" s="311"/>
      <c r="G1616" s="254"/>
      <c r="H1616" s="254"/>
      <c r="I1616" s="254"/>
      <c r="J1616" s="254"/>
      <c r="K1616" s="254"/>
      <c r="L1616" s="254"/>
      <c r="M1616" s="254"/>
      <c r="N1616" s="254"/>
      <c r="O1616" s="254"/>
      <c r="P1616" s="312"/>
      <c r="Q1616" s="313"/>
      <c r="R1616" s="312"/>
      <c r="S1616" s="313"/>
      <c r="T1616" s="314"/>
      <c r="U1616" s="314"/>
      <c r="V1616" s="312"/>
      <c r="W1616" s="254"/>
    </row>
    <row r="1617" spans="1:23" hidden="1">
      <c r="A1617" s="254"/>
      <c r="B1617" s="254"/>
      <c r="C1617" s="309"/>
      <c r="D1617" s="254"/>
      <c r="E1617" s="310"/>
      <c r="F1617" s="311"/>
      <c r="G1617" s="254"/>
      <c r="H1617" s="254"/>
      <c r="I1617" s="254"/>
      <c r="J1617" s="254"/>
      <c r="K1617" s="254"/>
      <c r="L1617" s="254"/>
      <c r="M1617" s="254"/>
      <c r="N1617" s="254"/>
      <c r="O1617" s="254"/>
      <c r="P1617" s="312"/>
      <c r="Q1617" s="313"/>
      <c r="R1617" s="312"/>
      <c r="S1617" s="313"/>
      <c r="T1617" s="314"/>
      <c r="U1617" s="314"/>
      <c r="V1617" s="312"/>
      <c r="W1617" s="254"/>
    </row>
    <row r="1618" spans="1:23" hidden="1">
      <c r="A1618" s="254"/>
      <c r="B1618" s="254"/>
      <c r="C1618" s="309"/>
      <c r="D1618" s="254"/>
      <c r="E1618" s="310"/>
      <c r="F1618" s="311"/>
      <c r="G1618" s="254"/>
      <c r="H1618" s="254"/>
      <c r="I1618" s="254"/>
      <c r="J1618" s="254"/>
      <c r="K1618" s="254"/>
      <c r="L1618" s="254"/>
      <c r="M1618" s="254"/>
      <c r="N1618" s="254"/>
      <c r="O1618" s="254"/>
      <c r="P1618" s="312"/>
      <c r="Q1618" s="313"/>
      <c r="R1618" s="312"/>
      <c r="S1618" s="313"/>
      <c r="T1618" s="314"/>
      <c r="U1618" s="314"/>
      <c r="V1618" s="312"/>
      <c r="W1618" s="254"/>
    </row>
    <row r="1619" spans="1:23" hidden="1">
      <c r="A1619" s="254"/>
      <c r="B1619" s="254"/>
      <c r="C1619" s="309"/>
      <c r="D1619" s="254"/>
      <c r="E1619" s="310"/>
      <c r="F1619" s="311"/>
      <c r="G1619" s="254"/>
      <c r="H1619" s="254"/>
      <c r="I1619" s="254"/>
      <c r="J1619" s="254"/>
      <c r="K1619" s="254"/>
      <c r="L1619" s="254"/>
      <c r="M1619" s="254"/>
      <c r="N1619" s="254"/>
      <c r="O1619" s="254"/>
      <c r="P1619" s="312"/>
      <c r="Q1619" s="313"/>
      <c r="R1619" s="312"/>
      <c r="S1619" s="313"/>
      <c r="T1619" s="314"/>
      <c r="U1619" s="314"/>
      <c r="V1619" s="312"/>
      <c r="W1619" s="254"/>
    </row>
    <row r="1620" spans="1:23" hidden="1">
      <c r="A1620" s="254"/>
      <c r="B1620" s="254"/>
      <c r="C1620" s="309"/>
      <c r="D1620" s="254"/>
      <c r="E1620" s="310"/>
      <c r="F1620" s="311"/>
      <c r="G1620" s="254"/>
      <c r="H1620" s="254"/>
      <c r="I1620" s="254"/>
      <c r="J1620" s="254"/>
      <c r="K1620" s="254"/>
      <c r="L1620" s="254"/>
      <c r="M1620" s="254"/>
      <c r="N1620" s="254"/>
      <c r="O1620" s="254"/>
      <c r="P1620" s="312"/>
      <c r="Q1620" s="313"/>
      <c r="R1620" s="312"/>
      <c r="S1620" s="313"/>
      <c r="T1620" s="314"/>
      <c r="U1620" s="314"/>
      <c r="V1620" s="312"/>
      <c r="W1620" s="254"/>
    </row>
    <row r="1621" spans="1:23" hidden="1">
      <c r="A1621" s="254"/>
      <c r="B1621" s="254"/>
      <c r="C1621" s="309"/>
      <c r="D1621" s="254"/>
      <c r="E1621" s="310"/>
      <c r="F1621" s="311"/>
      <c r="G1621" s="254"/>
      <c r="H1621" s="254"/>
      <c r="I1621" s="254"/>
      <c r="J1621" s="254"/>
      <c r="K1621" s="254"/>
      <c r="L1621" s="254"/>
      <c r="M1621" s="254"/>
      <c r="N1621" s="254"/>
      <c r="O1621" s="254"/>
      <c r="P1621" s="312"/>
      <c r="Q1621" s="313"/>
      <c r="R1621" s="312"/>
      <c r="S1621" s="313"/>
      <c r="T1621" s="314"/>
      <c r="U1621" s="314"/>
      <c r="V1621" s="312"/>
      <c r="W1621" s="254"/>
    </row>
    <row r="1622" spans="1:23" hidden="1">
      <c r="A1622" s="254"/>
      <c r="B1622" s="254"/>
      <c r="C1622" s="309"/>
      <c r="D1622" s="254"/>
      <c r="E1622" s="310"/>
      <c r="F1622" s="311"/>
      <c r="G1622" s="254"/>
      <c r="H1622" s="254"/>
      <c r="I1622" s="254"/>
      <c r="J1622" s="254"/>
      <c r="K1622" s="254"/>
      <c r="L1622" s="254"/>
      <c r="M1622" s="254"/>
      <c r="N1622" s="254"/>
      <c r="O1622" s="254"/>
      <c r="P1622" s="312"/>
      <c r="Q1622" s="313"/>
      <c r="R1622" s="312"/>
      <c r="S1622" s="313"/>
      <c r="T1622" s="314"/>
      <c r="U1622" s="314"/>
      <c r="V1622" s="312"/>
      <c r="W1622" s="254"/>
    </row>
    <row r="1623" spans="1:23" hidden="1">
      <c r="A1623" s="254"/>
      <c r="B1623" s="254"/>
      <c r="C1623" s="309"/>
      <c r="D1623" s="254"/>
      <c r="E1623" s="310"/>
      <c r="F1623" s="311"/>
      <c r="G1623" s="254"/>
      <c r="H1623" s="254"/>
      <c r="I1623" s="254"/>
      <c r="J1623" s="254"/>
      <c r="K1623" s="254"/>
      <c r="L1623" s="254"/>
      <c r="M1623" s="254"/>
      <c r="N1623" s="254"/>
      <c r="O1623" s="254"/>
      <c r="P1623" s="312"/>
      <c r="Q1623" s="313"/>
      <c r="R1623" s="312"/>
      <c r="S1623" s="313"/>
      <c r="T1623" s="314"/>
      <c r="U1623" s="314"/>
      <c r="V1623" s="312"/>
      <c r="W1623" s="254"/>
    </row>
    <row r="1624" spans="1:23" hidden="1">
      <c r="A1624" s="254"/>
      <c r="B1624" s="254"/>
      <c r="C1624" s="309"/>
      <c r="D1624" s="254"/>
      <c r="E1624" s="310"/>
      <c r="F1624" s="311"/>
      <c r="G1624" s="254"/>
      <c r="H1624" s="254"/>
      <c r="I1624" s="254"/>
      <c r="J1624" s="254"/>
      <c r="K1624" s="254"/>
      <c r="L1624" s="254"/>
      <c r="M1624" s="254"/>
      <c r="N1624" s="254"/>
      <c r="O1624" s="254"/>
      <c r="P1624" s="312"/>
      <c r="Q1624" s="313"/>
      <c r="R1624" s="312"/>
      <c r="S1624" s="313"/>
      <c r="T1624" s="314"/>
      <c r="U1624" s="314"/>
      <c r="V1624" s="312"/>
      <c r="W1624" s="254"/>
    </row>
    <row r="1625" spans="1:23" hidden="1">
      <c r="A1625" s="254"/>
      <c r="B1625" s="254"/>
      <c r="C1625" s="309"/>
      <c r="D1625" s="254"/>
      <c r="E1625" s="310"/>
      <c r="F1625" s="311"/>
      <c r="G1625" s="254"/>
      <c r="H1625" s="254"/>
      <c r="I1625" s="254"/>
      <c r="J1625" s="254"/>
      <c r="K1625" s="254"/>
      <c r="L1625" s="254"/>
      <c r="M1625" s="254"/>
      <c r="N1625" s="254"/>
      <c r="O1625" s="254"/>
      <c r="P1625" s="312"/>
      <c r="Q1625" s="313"/>
      <c r="R1625" s="312"/>
      <c r="S1625" s="313"/>
      <c r="T1625" s="314"/>
      <c r="U1625" s="314"/>
      <c r="V1625" s="312"/>
      <c r="W1625" s="254"/>
    </row>
    <row r="1626" spans="1:23" hidden="1">
      <c r="A1626" s="254"/>
      <c r="B1626" s="254"/>
      <c r="C1626" s="309"/>
      <c r="D1626" s="254"/>
      <c r="E1626" s="310"/>
      <c r="F1626" s="311"/>
      <c r="G1626" s="254"/>
      <c r="H1626" s="254"/>
      <c r="I1626" s="254"/>
      <c r="J1626" s="254"/>
      <c r="K1626" s="254"/>
      <c r="L1626" s="254"/>
      <c r="M1626" s="254"/>
      <c r="N1626" s="254"/>
      <c r="O1626" s="254"/>
      <c r="P1626" s="312"/>
      <c r="Q1626" s="313"/>
      <c r="R1626" s="312"/>
      <c r="S1626" s="313"/>
      <c r="T1626" s="314"/>
      <c r="U1626" s="314"/>
      <c r="V1626" s="312"/>
      <c r="W1626" s="254"/>
    </row>
    <row r="1627" spans="1:23" hidden="1">
      <c r="A1627" s="254"/>
      <c r="B1627" s="254"/>
      <c r="C1627" s="309"/>
      <c r="D1627" s="254"/>
      <c r="E1627" s="310"/>
      <c r="F1627" s="311"/>
      <c r="G1627" s="254"/>
      <c r="H1627" s="254"/>
      <c r="I1627" s="254"/>
      <c r="J1627" s="254"/>
      <c r="K1627" s="254"/>
      <c r="L1627" s="254"/>
      <c r="M1627" s="254"/>
      <c r="N1627" s="254"/>
      <c r="O1627" s="254"/>
      <c r="P1627" s="312"/>
      <c r="Q1627" s="313"/>
      <c r="R1627" s="312"/>
      <c r="S1627" s="313"/>
      <c r="T1627" s="314"/>
      <c r="U1627" s="314"/>
      <c r="V1627" s="312"/>
      <c r="W1627" s="254"/>
    </row>
    <row r="1628" spans="1:23" hidden="1">
      <c r="A1628" s="254"/>
      <c r="B1628" s="254"/>
      <c r="C1628" s="309"/>
      <c r="D1628" s="254"/>
      <c r="E1628" s="310"/>
      <c r="F1628" s="311"/>
      <c r="G1628" s="254"/>
      <c r="H1628" s="254"/>
      <c r="I1628" s="254"/>
      <c r="J1628" s="254"/>
      <c r="K1628" s="254"/>
      <c r="L1628" s="254"/>
      <c r="M1628" s="254"/>
      <c r="N1628" s="254"/>
      <c r="O1628" s="254"/>
      <c r="P1628" s="312"/>
      <c r="Q1628" s="313"/>
      <c r="R1628" s="312"/>
      <c r="S1628" s="313"/>
      <c r="T1628" s="314"/>
      <c r="U1628" s="314"/>
      <c r="V1628" s="312"/>
      <c r="W1628" s="254"/>
    </row>
    <row r="1629" spans="1:23" hidden="1">
      <c r="A1629" s="254"/>
      <c r="B1629" s="254"/>
      <c r="C1629" s="309"/>
      <c r="D1629" s="254"/>
      <c r="E1629" s="310"/>
      <c r="F1629" s="311"/>
      <c r="G1629" s="254"/>
      <c r="H1629" s="254"/>
      <c r="I1629" s="254"/>
      <c r="J1629" s="254"/>
      <c r="K1629" s="254"/>
      <c r="L1629" s="254"/>
      <c r="M1629" s="254"/>
      <c r="N1629" s="254"/>
      <c r="O1629" s="254"/>
      <c r="P1629" s="312"/>
      <c r="Q1629" s="313"/>
      <c r="R1629" s="312"/>
      <c r="S1629" s="313"/>
      <c r="T1629" s="314"/>
      <c r="U1629" s="314"/>
      <c r="V1629" s="312"/>
      <c r="W1629" s="254"/>
    </row>
    <row r="1630" spans="1:23" hidden="1">
      <c r="A1630" s="254"/>
      <c r="B1630" s="254"/>
      <c r="C1630" s="309"/>
      <c r="D1630" s="254"/>
      <c r="E1630" s="310"/>
      <c r="F1630" s="311"/>
      <c r="G1630" s="254"/>
      <c r="H1630" s="254"/>
      <c r="I1630" s="254"/>
      <c r="J1630" s="254"/>
      <c r="K1630" s="254"/>
      <c r="L1630" s="254"/>
      <c r="M1630" s="254"/>
      <c r="N1630" s="254"/>
      <c r="O1630" s="254"/>
      <c r="P1630" s="312"/>
      <c r="Q1630" s="313"/>
      <c r="R1630" s="312"/>
      <c r="S1630" s="313"/>
      <c r="T1630" s="314"/>
      <c r="U1630" s="314"/>
      <c r="V1630" s="312"/>
      <c r="W1630" s="254"/>
    </row>
    <row r="1631" spans="1:23" hidden="1">
      <c r="A1631" s="254"/>
      <c r="B1631" s="254"/>
      <c r="C1631" s="309"/>
      <c r="D1631" s="254"/>
      <c r="E1631" s="310"/>
      <c r="F1631" s="311"/>
      <c r="G1631" s="254"/>
      <c r="H1631" s="254"/>
      <c r="I1631" s="254"/>
      <c r="J1631" s="254"/>
      <c r="K1631" s="254"/>
      <c r="L1631" s="254"/>
      <c r="M1631" s="254"/>
      <c r="N1631" s="254"/>
      <c r="O1631" s="254"/>
      <c r="P1631" s="312"/>
      <c r="Q1631" s="313"/>
      <c r="R1631" s="312"/>
      <c r="S1631" s="313"/>
      <c r="T1631" s="314"/>
      <c r="U1631" s="314"/>
      <c r="V1631" s="312"/>
      <c r="W1631" s="254"/>
    </row>
    <row r="1632" spans="1:23" hidden="1">
      <c r="A1632" s="254"/>
      <c r="B1632" s="254"/>
      <c r="C1632" s="309"/>
      <c r="D1632" s="254"/>
      <c r="E1632" s="310"/>
      <c r="F1632" s="311"/>
      <c r="G1632" s="254"/>
      <c r="H1632" s="254"/>
      <c r="I1632" s="254"/>
      <c r="J1632" s="254"/>
      <c r="K1632" s="254"/>
      <c r="L1632" s="254"/>
      <c r="M1632" s="254"/>
      <c r="N1632" s="254"/>
      <c r="O1632" s="254"/>
      <c r="P1632" s="312"/>
      <c r="Q1632" s="313"/>
      <c r="R1632" s="312"/>
      <c r="S1632" s="313"/>
      <c r="T1632" s="314"/>
      <c r="U1632" s="314"/>
      <c r="V1632" s="312"/>
      <c r="W1632" s="254"/>
    </row>
    <row r="1633" spans="1:23" hidden="1">
      <c r="A1633" s="254"/>
      <c r="B1633" s="254"/>
      <c r="C1633" s="309"/>
      <c r="D1633" s="254"/>
      <c r="E1633" s="310"/>
      <c r="F1633" s="311"/>
      <c r="G1633" s="254"/>
      <c r="H1633" s="254"/>
      <c r="I1633" s="254"/>
      <c r="J1633" s="254"/>
      <c r="K1633" s="254"/>
      <c r="L1633" s="254"/>
      <c r="M1633" s="254"/>
      <c r="N1633" s="254"/>
      <c r="O1633" s="254"/>
      <c r="P1633" s="312"/>
      <c r="Q1633" s="313"/>
      <c r="R1633" s="312"/>
      <c r="S1633" s="313"/>
      <c r="T1633" s="314"/>
      <c r="U1633" s="314"/>
      <c r="V1633" s="312"/>
      <c r="W1633" s="254"/>
    </row>
    <row r="1634" spans="1:23" hidden="1">
      <c r="A1634" s="254"/>
      <c r="B1634" s="254"/>
      <c r="C1634" s="309"/>
      <c r="D1634" s="254"/>
      <c r="E1634" s="310"/>
      <c r="F1634" s="311"/>
      <c r="G1634" s="254"/>
      <c r="H1634" s="254"/>
      <c r="I1634" s="254"/>
      <c r="J1634" s="254"/>
      <c r="K1634" s="254"/>
      <c r="L1634" s="254"/>
      <c r="M1634" s="254"/>
      <c r="N1634" s="254"/>
      <c r="O1634" s="254"/>
      <c r="P1634" s="312"/>
      <c r="Q1634" s="313"/>
      <c r="R1634" s="312"/>
      <c r="S1634" s="313"/>
      <c r="T1634" s="314"/>
      <c r="U1634" s="314"/>
      <c r="V1634" s="312"/>
      <c r="W1634" s="254"/>
    </row>
    <row r="1635" spans="1:23" hidden="1">
      <c r="A1635" s="254"/>
      <c r="B1635" s="254"/>
      <c r="C1635" s="309"/>
      <c r="D1635" s="254"/>
      <c r="E1635" s="310"/>
      <c r="F1635" s="311"/>
      <c r="G1635" s="254"/>
      <c r="H1635" s="254"/>
      <c r="I1635" s="254"/>
      <c r="J1635" s="254"/>
      <c r="K1635" s="254"/>
      <c r="L1635" s="254"/>
      <c r="M1635" s="254"/>
      <c r="N1635" s="254"/>
      <c r="O1635" s="254"/>
      <c r="P1635" s="312"/>
      <c r="Q1635" s="313"/>
      <c r="R1635" s="312"/>
      <c r="S1635" s="313"/>
      <c r="T1635" s="314"/>
      <c r="U1635" s="314"/>
      <c r="V1635" s="312"/>
      <c r="W1635" s="254"/>
    </row>
    <row r="1636" spans="1:23" hidden="1">
      <c r="A1636" s="254"/>
      <c r="B1636" s="254"/>
      <c r="C1636" s="309"/>
      <c r="D1636" s="254"/>
      <c r="E1636" s="310"/>
      <c r="F1636" s="311"/>
      <c r="G1636" s="254"/>
      <c r="H1636" s="254"/>
      <c r="I1636" s="254"/>
      <c r="J1636" s="254"/>
      <c r="K1636" s="254"/>
      <c r="L1636" s="254"/>
      <c r="M1636" s="254"/>
      <c r="N1636" s="254"/>
      <c r="O1636" s="254"/>
      <c r="P1636" s="312"/>
      <c r="Q1636" s="313"/>
      <c r="R1636" s="312"/>
      <c r="S1636" s="313"/>
      <c r="T1636" s="314"/>
      <c r="U1636" s="314"/>
      <c r="V1636" s="312"/>
      <c r="W1636" s="254"/>
    </row>
    <row r="1637" spans="1:23" hidden="1">
      <c r="A1637" s="254"/>
      <c r="B1637" s="254"/>
      <c r="C1637" s="309"/>
      <c r="D1637" s="254"/>
      <c r="E1637" s="310"/>
      <c r="F1637" s="311"/>
      <c r="G1637" s="254"/>
      <c r="H1637" s="254"/>
      <c r="I1637" s="254"/>
      <c r="J1637" s="254"/>
      <c r="K1637" s="254"/>
      <c r="L1637" s="254"/>
      <c r="M1637" s="254"/>
      <c r="N1637" s="254"/>
      <c r="O1637" s="254"/>
      <c r="P1637" s="312"/>
      <c r="Q1637" s="313"/>
      <c r="R1637" s="312"/>
      <c r="S1637" s="313"/>
      <c r="T1637" s="314"/>
      <c r="U1637" s="314"/>
      <c r="V1637" s="312"/>
      <c r="W1637" s="254"/>
    </row>
    <row r="1638" spans="1:23" hidden="1">
      <c r="A1638" s="254"/>
      <c r="B1638" s="254"/>
      <c r="C1638" s="309"/>
      <c r="D1638" s="254"/>
      <c r="E1638" s="310"/>
      <c r="F1638" s="311"/>
      <c r="G1638" s="254"/>
      <c r="H1638" s="254"/>
      <c r="I1638" s="254"/>
      <c r="J1638" s="254"/>
      <c r="K1638" s="254"/>
      <c r="L1638" s="254"/>
      <c r="M1638" s="254"/>
      <c r="N1638" s="254"/>
      <c r="O1638" s="254"/>
      <c r="P1638" s="312"/>
      <c r="Q1638" s="313"/>
      <c r="R1638" s="312"/>
      <c r="S1638" s="313"/>
      <c r="T1638" s="314"/>
      <c r="U1638" s="314"/>
      <c r="V1638" s="312"/>
      <c r="W1638" s="254"/>
    </row>
    <row r="1639" spans="1:23" hidden="1">
      <c r="A1639" s="254"/>
      <c r="B1639" s="254"/>
      <c r="C1639" s="309"/>
      <c r="D1639" s="254"/>
      <c r="E1639" s="310"/>
      <c r="F1639" s="311"/>
      <c r="G1639" s="254"/>
      <c r="H1639" s="254"/>
      <c r="I1639" s="254"/>
      <c r="J1639" s="254"/>
      <c r="K1639" s="254"/>
      <c r="L1639" s="254"/>
      <c r="M1639" s="254"/>
      <c r="N1639" s="254"/>
      <c r="O1639" s="254"/>
      <c r="P1639" s="312"/>
      <c r="Q1639" s="313"/>
      <c r="R1639" s="312"/>
      <c r="S1639" s="313"/>
      <c r="T1639" s="314"/>
      <c r="U1639" s="314"/>
      <c r="V1639" s="312"/>
      <c r="W1639" s="254"/>
    </row>
    <row r="1640" spans="1:23" hidden="1">
      <c r="A1640" s="254"/>
      <c r="B1640" s="254"/>
      <c r="C1640" s="309"/>
      <c r="D1640" s="254"/>
      <c r="E1640" s="310"/>
      <c r="F1640" s="311"/>
      <c r="G1640" s="254"/>
      <c r="H1640" s="254"/>
      <c r="I1640" s="254"/>
      <c r="J1640" s="254"/>
      <c r="K1640" s="254"/>
      <c r="L1640" s="254"/>
      <c r="M1640" s="254"/>
      <c r="N1640" s="254"/>
      <c r="O1640" s="254"/>
      <c r="P1640" s="312"/>
      <c r="Q1640" s="313"/>
      <c r="R1640" s="312"/>
      <c r="S1640" s="313"/>
      <c r="T1640" s="314"/>
      <c r="U1640" s="314"/>
      <c r="V1640" s="312"/>
      <c r="W1640" s="254"/>
    </row>
    <row r="1641" spans="1:23" hidden="1">
      <c r="A1641" s="254"/>
      <c r="B1641" s="254"/>
      <c r="C1641" s="309"/>
      <c r="D1641" s="254"/>
      <c r="E1641" s="310"/>
      <c r="F1641" s="311"/>
      <c r="G1641" s="254"/>
      <c r="H1641" s="254"/>
      <c r="I1641" s="254"/>
      <c r="J1641" s="254"/>
      <c r="K1641" s="254"/>
      <c r="L1641" s="254"/>
      <c r="M1641" s="254"/>
      <c r="N1641" s="254"/>
      <c r="O1641" s="254"/>
      <c r="P1641" s="312"/>
      <c r="Q1641" s="313"/>
      <c r="R1641" s="312"/>
      <c r="S1641" s="313"/>
      <c r="T1641" s="314"/>
      <c r="U1641" s="314"/>
      <c r="V1641" s="312"/>
      <c r="W1641" s="254"/>
    </row>
    <row r="1642" spans="1:23" hidden="1">
      <c r="A1642" s="254"/>
      <c r="B1642" s="254"/>
      <c r="C1642" s="309"/>
      <c r="D1642" s="254"/>
      <c r="E1642" s="310"/>
      <c r="F1642" s="311"/>
      <c r="G1642" s="254"/>
      <c r="H1642" s="254"/>
      <c r="I1642" s="254"/>
      <c r="J1642" s="254"/>
      <c r="K1642" s="254"/>
      <c r="L1642" s="254"/>
      <c r="M1642" s="254"/>
      <c r="N1642" s="254"/>
      <c r="O1642" s="254"/>
      <c r="P1642" s="312"/>
      <c r="Q1642" s="313"/>
      <c r="R1642" s="312"/>
      <c r="S1642" s="313"/>
      <c r="T1642" s="314"/>
      <c r="U1642" s="314"/>
      <c r="V1642" s="312"/>
      <c r="W1642" s="254"/>
    </row>
    <row r="1643" spans="1:23" hidden="1">
      <c r="A1643" s="254"/>
      <c r="B1643" s="254"/>
      <c r="C1643" s="309"/>
      <c r="D1643" s="254"/>
      <c r="E1643" s="310"/>
      <c r="F1643" s="311"/>
      <c r="G1643" s="254"/>
      <c r="H1643" s="254"/>
      <c r="I1643" s="254"/>
      <c r="J1643" s="254"/>
      <c r="K1643" s="254"/>
      <c r="L1643" s="254"/>
      <c r="M1643" s="254"/>
      <c r="N1643" s="254"/>
      <c r="O1643" s="254"/>
      <c r="P1643" s="312"/>
      <c r="Q1643" s="313"/>
      <c r="R1643" s="312"/>
      <c r="S1643" s="313"/>
      <c r="T1643" s="314"/>
      <c r="U1643" s="314"/>
      <c r="V1643" s="312"/>
      <c r="W1643" s="254"/>
    </row>
    <row r="1644" spans="1:23" hidden="1">
      <c r="A1644" s="254"/>
      <c r="B1644" s="254"/>
      <c r="C1644" s="309"/>
      <c r="D1644" s="254"/>
      <c r="E1644" s="310"/>
      <c r="F1644" s="311"/>
      <c r="G1644" s="254"/>
      <c r="H1644" s="254"/>
      <c r="I1644" s="254"/>
      <c r="J1644" s="254"/>
      <c r="K1644" s="254"/>
      <c r="L1644" s="254"/>
      <c r="M1644" s="254"/>
      <c r="N1644" s="254"/>
      <c r="O1644" s="254"/>
      <c r="P1644" s="312"/>
      <c r="Q1644" s="313"/>
      <c r="R1644" s="312"/>
      <c r="S1644" s="313"/>
      <c r="T1644" s="314"/>
      <c r="U1644" s="314"/>
      <c r="V1644" s="312"/>
      <c r="W1644" s="254"/>
    </row>
    <row r="1645" spans="1:23" hidden="1">
      <c r="A1645" s="254"/>
      <c r="B1645" s="254"/>
      <c r="C1645" s="309"/>
      <c r="D1645" s="254"/>
      <c r="E1645" s="310"/>
      <c r="F1645" s="311"/>
      <c r="G1645" s="254"/>
      <c r="H1645" s="254"/>
      <c r="I1645" s="254"/>
      <c r="J1645" s="254"/>
      <c r="K1645" s="254"/>
      <c r="L1645" s="254"/>
      <c r="M1645" s="254"/>
      <c r="N1645" s="254"/>
      <c r="O1645" s="254"/>
      <c r="P1645" s="312"/>
      <c r="Q1645" s="313"/>
      <c r="R1645" s="312"/>
      <c r="S1645" s="313"/>
      <c r="T1645" s="314"/>
      <c r="U1645" s="314"/>
      <c r="V1645" s="312"/>
      <c r="W1645" s="254"/>
    </row>
    <row r="1646" spans="1:23" hidden="1">
      <c r="A1646" s="254"/>
      <c r="B1646" s="254"/>
      <c r="C1646" s="309"/>
      <c r="D1646" s="254"/>
      <c r="E1646" s="310"/>
      <c r="F1646" s="311"/>
      <c r="G1646" s="254"/>
      <c r="H1646" s="254"/>
      <c r="I1646" s="254"/>
      <c r="J1646" s="254"/>
      <c r="K1646" s="254"/>
      <c r="L1646" s="254"/>
      <c r="M1646" s="254"/>
      <c r="N1646" s="254"/>
      <c r="O1646" s="254"/>
      <c r="P1646" s="312"/>
      <c r="Q1646" s="313"/>
      <c r="R1646" s="312"/>
      <c r="S1646" s="313"/>
      <c r="T1646" s="314"/>
      <c r="U1646" s="314"/>
      <c r="V1646" s="312"/>
      <c r="W1646" s="254"/>
    </row>
    <row r="1647" spans="1:23" hidden="1">
      <c r="A1647" s="254"/>
      <c r="B1647" s="254"/>
      <c r="C1647" s="309"/>
      <c r="D1647" s="254"/>
      <c r="E1647" s="310"/>
      <c r="F1647" s="311"/>
      <c r="G1647" s="254"/>
      <c r="H1647" s="254"/>
      <c r="I1647" s="254"/>
      <c r="J1647" s="254"/>
      <c r="K1647" s="254"/>
      <c r="L1647" s="254"/>
      <c r="M1647" s="254"/>
      <c r="N1647" s="254"/>
      <c r="O1647" s="254"/>
      <c r="P1647" s="312"/>
      <c r="Q1647" s="313"/>
      <c r="R1647" s="312"/>
      <c r="S1647" s="313"/>
      <c r="T1647" s="314"/>
      <c r="U1647" s="314"/>
      <c r="V1647" s="312"/>
      <c r="W1647" s="254"/>
    </row>
    <row r="1648" spans="1:23" hidden="1">
      <c r="A1648" s="254"/>
      <c r="B1648" s="254"/>
      <c r="C1648" s="309"/>
      <c r="D1648" s="254"/>
      <c r="E1648" s="310"/>
      <c r="F1648" s="311"/>
      <c r="G1648" s="254"/>
      <c r="H1648" s="254"/>
      <c r="I1648" s="254"/>
      <c r="J1648" s="254"/>
      <c r="K1648" s="254"/>
      <c r="L1648" s="254"/>
      <c r="M1648" s="254"/>
      <c r="N1648" s="254"/>
      <c r="O1648" s="254"/>
      <c r="P1648" s="312"/>
      <c r="Q1648" s="313"/>
      <c r="R1648" s="312"/>
      <c r="S1648" s="313"/>
      <c r="T1648" s="314"/>
      <c r="U1648" s="314"/>
      <c r="V1648" s="312"/>
      <c r="W1648" s="254"/>
    </row>
    <row r="1649" spans="1:23" hidden="1">
      <c r="A1649" s="254"/>
      <c r="B1649" s="254"/>
      <c r="C1649" s="309"/>
      <c r="D1649" s="254"/>
      <c r="E1649" s="310"/>
      <c r="F1649" s="311"/>
      <c r="G1649" s="254"/>
      <c r="H1649" s="254"/>
      <c r="I1649" s="254"/>
      <c r="J1649" s="254"/>
      <c r="K1649" s="254"/>
      <c r="L1649" s="254"/>
      <c r="M1649" s="254"/>
      <c r="N1649" s="254"/>
      <c r="O1649" s="254"/>
      <c r="P1649" s="312"/>
      <c r="Q1649" s="313"/>
      <c r="R1649" s="312"/>
      <c r="S1649" s="313"/>
      <c r="T1649" s="314"/>
      <c r="U1649" s="314"/>
      <c r="V1649" s="312"/>
      <c r="W1649" s="254"/>
    </row>
    <row r="1650" spans="1:23" hidden="1">
      <c r="A1650" s="254"/>
      <c r="B1650" s="254"/>
      <c r="C1650" s="309"/>
      <c r="D1650" s="254"/>
      <c r="E1650" s="310"/>
      <c r="F1650" s="311"/>
      <c r="G1650" s="254"/>
      <c r="H1650" s="254"/>
      <c r="I1650" s="254"/>
      <c r="J1650" s="254"/>
      <c r="K1650" s="254"/>
      <c r="L1650" s="254"/>
      <c r="M1650" s="254"/>
      <c r="N1650" s="254"/>
      <c r="O1650" s="254"/>
      <c r="P1650" s="312"/>
      <c r="Q1650" s="313"/>
      <c r="R1650" s="312"/>
      <c r="S1650" s="313"/>
      <c r="T1650" s="314"/>
      <c r="U1650" s="314"/>
      <c r="V1650" s="312"/>
      <c r="W1650" s="254"/>
    </row>
    <row r="1651" spans="1:23" hidden="1">
      <c r="A1651" s="254"/>
      <c r="B1651" s="254"/>
      <c r="C1651" s="309"/>
      <c r="D1651" s="254"/>
      <c r="E1651" s="310"/>
      <c r="F1651" s="311"/>
      <c r="G1651" s="254"/>
      <c r="H1651" s="254"/>
      <c r="I1651" s="254"/>
      <c r="J1651" s="254"/>
      <c r="K1651" s="254"/>
      <c r="L1651" s="254"/>
      <c r="M1651" s="254"/>
      <c r="N1651" s="254"/>
      <c r="O1651" s="254"/>
      <c r="P1651" s="312"/>
      <c r="Q1651" s="313"/>
      <c r="R1651" s="312"/>
      <c r="S1651" s="313"/>
      <c r="T1651" s="314"/>
      <c r="U1651" s="314"/>
      <c r="V1651" s="312"/>
      <c r="W1651" s="254"/>
    </row>
    <row r="1652" spans="1:23" hidden="1">
      <c r="A1652" s="254"/>
      <c r="B1652" s="254"/>
      <c r="C1652" s="309"/>
      <c r="D1652" s="254"/>
      <c r="E1652" s="310"/>
      <c r="F1652" s="311"/>
      <c r="G1652" s="254"/>
      <c r="H1652" s="254"/>
      <c r="I1652" s="254"/>
      <c r="J1652" s="254"/>
      <c r="K1652" s="254"/>
      <c r="L1652" s="254"/>
      <c r="M1652" s="254"/>
      <c r="N1652" s="254"/>
      <c r="O1652" s="254"/>
      <c r="P1652" s="312"/>
      <c r="Q1652" s="313"/>
      <c r="R1652" s="312"/>
      <c r="S1652" s="313"/>
      <c r="T1652" s="314"/>
      <c r="U1652" s="314"/>
      <c r="V1652" s="312"/>
      <c r="W1652" s="254"/>
    </row>
    <row r="1653" spans="1:23" hidden="1">
      <c r="A1653" s="254"/>
      <c r="B1653" s="254"/>
      <c r="C1653" s="309"/>
      <c r="D1653" s="254"/>
      <c r="E1653" s="310"/>
      <c r="F1653" s="311"/>
      <c r="G1653" s="254"/>
      <c r="H1653" s="254"/>
      <c r="I1653" s="254"/>
      <c r="J1653" s="254"/>
      <c r="K1653" s="254"/>
      <c r="L1653" s="254"/>
      <c r="M1653" s="254"/>
      <c r="N1653" s="254"/>
      <c r="O1653" s="254"/>
      <c r="P1653" s="312"/>
      <c r="Q1653" s="313"/>
      <c r="R1653" s="312"/>
      <c r="S1653" s="313"/>
      <c r="T1653" s="314"/>
      <c r="U1653" s="314"/>
      <c r="V1653" s="312"/>
      <c r="W1653" s="254"/>
    </row>
    <row r="1654" spans="1:23" hidden="1">
      <c r="A1654" s="254"/>
      <c r="B1654" s="254"/>
      <c r="C1654" s="309"/>
      <c r="D1654" s="254"/>
      <c r="E1654" s="310"/>
      <c r="F1654" s="311"/>
      <c r="G1654" s="254"/>
      <c r="H1654" s="254"/>
      <c r="I1654" s="254"/>
      <c r="J1654" s="254"/>
      <c r="K1654" s="254"/>
      <c r="L1654" s="254"/>
      <c r="M1654" s="254"/>
      <c r="N1654" s="254"/>
      <c r="O1654" s="254"/>
      <c r="P1654" s="312"/>
      <c r="Q1654" s="313"/>
      <c r="R1654" s="312"/>
      <c r="S1654" s="313"/>
      <c r="T1654" s="314"/>
      <c r="U1654" s="314"/>
      <c r="V1654" s="312"/>
      <c r="W1654" s="254"/>
    </row>
    <row r="1655" spans="1:23" hidden="1">
      <c r="A1655" s="254"/>
      <c r="B1655" s="254"/>
      <c r="C1655" s="309"/>
      <c r="D1655" s="254"/>
      <c r="E1655" s="310"/>
      <c r="F1655" s="311"/>
      <c r="G1655" s="254"/>
      <c r="H1655" s="254"/>
      <c r="I1655" s="254"/>
      <c r="J1655" s="254"/>
      <c r="K1655" s="254"/>
      <c r="L1655" s="254"/>
      <c r="M1655" s="254"/>
      <c r="N1655" s="254"/>
      <c r="O1655" s="254"/>
      <c r="P1655" s="312"/>
      <c r="Q1655" s="313"/>
      <c r="R1655" s="312"/>
      <c r="S1655" s="313"/>
      <c r="T1655" s="314"/>
      <c r="U1655" s="314"/>
      <c r="V1655" s="312"/>
      <c r="W1655" s="254"/>
    </row>
    <row r="1656" spans="1:23" hidden="1">
      <c r="A1656" s="254"/>
      <c r="B1656" s="254"/>
      <c r="C1656" s="309"/>
      <c r="D1656" s="254"/>
      <c r="E1656" s="310"/>
      <c r="F1656" s="311"/>
      <c r="G1656" s="254"/>
      <c r="H1656" s="254"/>
      <c r="I1656" s="254"/>
      <c r="J1656" s="254"/>
      <c r="K1656" s="254"/>
      <c r="L1656" s="254"/>
      <c r="M1656" s="254"/>
      <c r="N1656" s="254"/>
      <c r="O1656" s="254"/>
      <c r="P1656" s="312"/>
      <c r="Q1656" s="313"/>
      <c r="R1656" s="312"/>
      <c r="S1656" s="313"/>
      <c r="T1656" s="314"/>
      <c r="U1656" s="314"/>
      <c r="V1656" s="312"/>
      <c r="W1656" s="254"/>
    </row>
    <row r="1657" spans="1:23" hidden="1">
      <c r="A1657" s="254"/>
      <c r="B1657" s="254"/>
      <c r="C1657" s="309"/>
      <c r="D1657" s="254"/>
      <c r="E1657" s="310"/>
      <c r="F1657" s="311"/>
      <c r="G1657" s="254"/>
      <c r="H1657" s="254"/>
      <c r="I1657" s="254"/>
      <c r="J1657" s="254"/>
      <c r="K1657" s="254"/>
      <c r="L1657" s="254"/>
      <c r="M1657" s="254"/>
      <c r="N1657" s="254"/>
      <c r="O1657" s="254"/>
      <c r="P1657" s="312"/>
      <c r="Q1657" s="313"/>
      <c r="R1657" s="312"/>
      <c r="S1657" s="313"/>
      <c r="T1657" s="314"/>
      <c r="U1657" s="314"/>
      <c r="V1657" s="312"/>
      <c r="W1657" s="254"/>
    </row>
    <row r="1658" spans="1:23" hidden="1">
      <c r="A1658" s="254"/>
      <c r="B1658" s="254"/>
      <c r="C1658" s="309"/>
      <c r="D1658" s="254"/>
      <c r="E1658" s="310"/>
      <c r="F1658" s="311"/>
      <c r="G1658" s="254"/>
      <c r="H1658" s="254"/>
      <c r="I1658" s="254"/>
      <c r="J1658" s="254"/>
      <c r="K1658" s="254"/>
      <c r="L1658" s="254"/>
      <c r="M1658" s="254"/>
      <c r="N1658" s="254"/>
      <c r="O1658" s="254"/>
      <c r="P1658" s="312"/>
      <c r="Q1658" s="313"/>
      <c r="R1658" s="312"/>
      <c r="S1658" s="313"/>
      <c r="T1658" s="314"/>
      <c r="U1658" s="314"/>
      <c r="V1658" s="312"/>
      <c r="W1658" s="254"/>
    </row>
    <row r="1659" spans="1:23" hidden="1">
      <c r="A1659" s="254"/>
      <c r="B1659" s="254"/>
      <c r="C1659" s="309"/>
      <c r="D1659" s="254"/>
      <c r="E1659" s="310"/>
      <c r="F1659" s="311"/>
      <c r="G1659" s="254"/>
      <c r="H1659" s="254"/>
      <c r="I1659" s="254"/>
      <c r="J1659" s="254"/>
      <c r="K1659" s="254"/>
      <c r="L1659" s="254"/>
      <c r="M1659" s="254"/>
      <c r="N1659" s="254"/>
      <c r="O1659" s="254"/>
      <c r="P1659" s="312"/>
      <c r="Q1659" s="313"/>
      <c r="R1659" s="312"/>
      <c r="S1659" s="313"/>
      <c r="T1659" s="314"/>
      <c r="U1659" s="314"/>
      <c r="V1659" s="312"/>
      <c r="W1659" s="254"/>
    </row>
    <row r="1660" spans="1:23" hidden="1">
      <c r="A1660" s="254"/>
      <c r="B1660" s="254"/>
      <c r="C1660" s="309"/>
      <c r="D1660" s="254"/>
      <c r="E1660" s="310"/>
      <c r="F1660" s="311"/>
      <c r="G1660" s="254"/>
      <c r="H1660" s="254"/>
      <c r="I1660" s="254"/>
      <c r="J1660" s="254"/>
      <c r="K1660" s="254"/>
      <c r="L1660" s="254"/>
      <c r="M1660" s="254"/>
      <c r="N1660" s="254"/>
      <c r="O1660" s="254"/>
      <c r="P1660" s="312"/>
      <c r="Q1660" s="313"/>
      <c r="R1660" s="312"/>
      <c r="S1660" s="313"/>
      <c r="T1660" s="314"/>
      <c r="U1660" s="314"/>
      <c r="V1660" s="312"/>
      <c r="W1660" s="254"/>
    </row>
    <row r="1661" spans="1:23" hidden="1">
      <c r="A1661" s="254"/>
      <c r="B1661" s="254"/>
      <c r="C1661" s="309"/>
      <c r="D1661" s="254"/>
      <c r="E1661" s="310"/>
      <c r="F1661" s="311"/>
      <c r="G1661" s="254"/>
      <c r="H1661" s="254"/>
      <c r="I1661" s="254"/>
      <c r="J1661" s="254"/>
      <c r="K1661" s="254"/>
      <c r="L1661" s="254"/>
      <c r="M1661" s="254"/>
      <c r="N1661" s="254"/>
      <c r="O1661" s="254"/>
      <c r="P1661" s="312"/>
      <c r="Q1661" s="313"/>
      <c r="R1661" s="312"/>
      <c r="S1661" s="313"/>
      <c r="T1661" s="314"/>
      <c r="U1661" s="314"/>
      <c r="V1661" s="312"/>
      <c r="W1661" s="254"/>
    </row>
    <row r="1662" spans="1:23" hidden="1">
      <c r="A1662" s="254"/>
      <c r="B1662" s="254"/>
      <c r="C1662" s="309"/>
      <c r="D1662" s="254"/>
      <c r="E1662" s="310"/>
      <c r="F1662" s="311"/>
      <c r="G1662" s="254"/>
      <c r="H1662" s="254"/>
      <c r="I1662" s="254"/>
      <c r="J1662" s="254"/>
      <c r="K1662" s="254"/>
      <c r="L1662" s="254"/>
      <c r="M1662" s="254"/>
      <c r="N1662" s="254"/>
      <c r="O1662" s="254"/>
      <c r="P1662" s="312"/>
      <c r="Q1662" s="313"/>
      <c r="R1662" s="312"/>
      <c r="S1662" s="313"/>
      <c r="T1662" s="314"/>
      <c r="U1662" s="314"/>
      <c r="V1662" s="312"/>
      <c r="W1662" s="254"/>
    </row>
    <row r="1663" spans="1:23" hidden="1">
      <c r="A1663" s="254"/>
      <c r="B1663" s="254"/>
      <c r="C1663" s="309"/>
      <c r="D1663" s="254"/>
      <c r="E1663" s="310"/>
      <c r="F1663" s="311"/>
      <c r="G1663" s="254"/>
      <c r="H1663" s="254"/>
      <c r="I1663" s="254"/>
      <c r="J1663" s="254"/>
      <c r="K1663" s="254"/>
      <c r="L1663" s="254"/>
      <c r="M1663" s="254"/>
      <c r="N1663" s="254"/>
      <c r="O1663" s="254"/>
      <c r="P1663" s="312"/>
      <c r="Q1663" s="313"/>
      <c r="R1663" s="312"/>
      <c r="S1663" s="313"/>
      <c r="T1663" s="314"/>
      <c r="U1663" s="314"/>
      <c r="V1663" s="312"/>
      <c r="W1663" s="254"/>
    </row>
    <row r="1664" spans="1:23" hidden="1">
      <c r="A1664" s="254"/>
      <c r="B1664" s="254"/>
      <c r="C1664" s="309"/>
      <c r="D1664" s="254"/>
      <c r="E1664" s="310"/>
      <c r="F1664" s="311"/>
      <c r="G1664" s="254"/>
      <c r="H1664" s="254"/>
      <c r="I1664" s="254"/>
      <c r="J1664" s="254"/>
      <c r="K1664" s="254"/>
      <c r="L1664" s="254"/>
      <c r="M1664" s="254"/>
      <c r="N1664" s="254"/>
      <c r="O1664" s="254"/>
      <c r="P1664" s="312"/>
      <c r="Q1664" s="313"/>
      <c r="R1664" s="312"/>
      <c r="S1664" s="313"/>
      <c r="T1664" s="314"/>
      <c r="U1664" s="314"/>
      <c r="V1664" s="312"/>
      <c r="W1664" s="254"/>
    </row>
    <row r="1665" spans="1:23" hidden="1">
      <c r="A1665" s="254"/>
      <c r="B1665" s="254"/>
      <c r="C1665" s="309"/>
      <c r="D1665" s="254"/>
      <c r="E1665" s="310"/>
      <c r="F1665" s="311"/>
      <c r="G1665" s="254"/>
      <c r="H1665" s="254"/>
      <c r="I1665" s="254"/>
      <c r="J1665" s="254"/>
      <c r="K1665" s="254"/>
      <c r="L1665" s="254"/>
      <c r="M1665" s="254"/>
      <c r="N1665" s="254"/>
      <c r="O1665" s="254"/>
      <c r="P1665" s="312"/>
      <c r="Q1665" s="313"/>
      <c r="R1665" s="312"/>
      <c r="S1665" s="313"/>
      <c r="T1665" s="314"/>
      <c r="U1665" s="314"/>
      <c r="V1665" s="312"/>
      <c r="W1665" s="254"/>
    </row>
    <row r="1666" spans="1:23" hidden="1">
      <c r="A1666" s="254"/>
      <c r="B1666" s="254"/>
      <c r="C1666" s="309"/>
      <c r="D1666" s="254"/>
      <c r="E1666" s="310"/>
      <c r="F1666" s="311"/>
      <c r="G1666" s="254"/>
      <c r="H1666" s="254"/>
      <c r="I1666" s="254"/>
      <c r="J1666" s="254"/>
      <c r="K1666" s="254"/>
      <c r="L1666" s="254"/>
      <c r="M1666" s="254"/>
      <c r="N1666" s="254"/>
      <c r="O1666" s="254"/>
      <c r="P1666" s="312"/>
      <c r="Q1666" s="313"/>
      <c r="R1666" s="312"/>
      <c r="S1666" s="313"/>
      <c r="T1666" s="314"/>
      <c r="U1666" s="314"/>
      <c r="V1666" s="312"/>
      <c r="W1666" s="254"/>
    </row>
    <row r="1667" spans="1:23" hidden="1">
      <c r="A1667" s="254"/>
      <c r="B1667" s="254"/>
      <c r="C1667" s="309"/>
      <c r="D1667" s="254"/>
      <c r="E1667" s="310"/>
      <c r="F1667" s="311"/>
      <c r="G1667" s="254"/>
      <c r="H1667" s="254"/>
      <c r="I1667" s="254"/>
      <c r="J1667" s="254"/>
      <c r="K1667" s="254"/>
      <c r="L1667" s="254"/>
      <c r="M1667" s="254"/>
      <c r="N1667" s="254"/>
      <c r="O1667" s="254"/>
      <c r="P1667" s="312"/>
      <c r="Q1667" s="313"/>
      <c r="R1667" s="312"/>
      <c r="S1667" s="313"/>
      <c r="T1667" s="314"/>
      <c r="U1667" s="314"/>
      <c r="V1667" s="312"/>
      <c r="W1667" s="254"/>
    </row>
    <row r="1668" spans="1:23" hidden="1">
      <c r="A1668" s="254"/>
      <c r="B1668" s="254"/>
      <c r="C1668" s="309"/>
      <c r="D1668" s="254"/>
      <c r="E1668" s="310"/>
      <c r="F1668" s="311"/>
      <c r="G1668" s="254"/>
      <c r="H1668" s="254"/>
      <c r="I1668" s="254"/>
      <c r="J1668" s="254"/>
      <c r="K1668" s="254"/>
      <c r="L1668" s="254"/>
      <c r="M1668" s="254"/>
      <c r="N1668" s="254"/>
      <c r="O1668" s="254"/>
      <c r="P1668" s="312"/>
      <c r="Q1668" s="313"/>
      <c r="R1668" s="312"/>
      <c r="S1668" s="313"/>
      <c r="T1668" s="314"/>
      <c r="U1668" s="314"/>
      <c r="V1668" s="312"/>
      <c r="W1668" s="254"/>
    </row>
    <row r="1669" spans="1:23" hidden="1">
      <c r="A1669" s="254"/>
      <c r="B1669" s="254"/>
      <c r="C1669" s="309"/>
      <c r="D1669" s="254"/>
      <c r="E1669" s="310"/>
      <c r="F1669" s="311"/>
      <c r="G1669" s="254"/>
      <c r="H1669" s="254"/>
      <c r="I1669" s="254"/>
      <c r="J1669" s="254"/>
      <c r="K1669" s="254"/>
      <c r="L1669" s="254"/>
      <c r="M1669" s="254"/>
      <c r="N1669" s="254"/>
      <c r="O1669" s="254"/>
      <c r="P1669" s="312"/>
      <c r="Q1669" s="313"/>
      <c r="R1669" s="312"/>
      <c r="S1669" s="313"/>
      <c r="T1669" s="314"/>
      <c r="U1669" s="314"/>
      <c r="V1669" s="312"/>
      <c r="W1669" s="254"/>
    </row>
    <row r="1670" spans="1:23" hidden="1">
      <c r="A1670" s="254"/>
      <c r="B1670" s="254"/>
      <c r="C1670" s="309"/>
      <c r="D1670" s="254"/>
      <c r="E1670" s="310"/>
      <c r="F1670" s="311"/>
      <c r="G1670" s="254"/>
      <c r="H1670" s="254"/>
      <c r="I1670" s="254"/>
      <c r="J1670" s="254"/>
      <c r="K1670" s="254"/>
      <c r="L1670" s="254"/>
      <c r="M1670" s="254"/>
      <c r="N1670" s="254"/>
      <c r="O1670" s="254"/>
      <c r="P1670" s="312"/>
      <c r="Q1670" s="313"/>
      <c r="R1670" s="312"/>
      <c r="S1670" s="313"/>
      <c r="T1670" s="314"/>
      <c r="U1670" s="314"/>
      <c r="V1670" s="312"/>
      <c r="W1670" s="254"/>
    </row>
    <row r="1671" spans="1:23" hidden="1">
      <c r="A1671" s="254"/>
      <c r="B1671" s="254"/>
      <c r="C1671" s="309"/>
      <c r="D1671" s="254"/>
      <c r="E1671" s="310"/>
      <c r="F1671" s="311"/>
      <c r="G1671" s="254"/>
      <c r="H1671" s="254"/>
      <c r="I1671" s="254"/>
      <c r="J1671" s="254"/>
      <c r="K1671" s="254"/>
      <c r="L1671" s="254"/>
      <c r="M1671" s="254"/>
      <c r="N1671" s="254"/>
      <c r="O1671" s="254"/>
      <c r="P1671" s="312"/>
      <c r="Q1671" s="313"/>
      <c r="R1671" s="312"/>
      <c r="S1671" s="313"/>
      <c r="T1671" s="314"/>
      <c r="U1671" s="314"/>
      <c r="V1671" s="312"/>
      <c r="W1671" s="254"/>
    </row>
    <row r="1672" spans="1:23" hidden="1">
      <c r="A1672" s="254"/>
      <c r="B1672" s="254"/>
      <c r="C1672" s="309"/>
      <c r="D1672" s="254"/>
      <c r="E1672" s="310"/>
      <c r="F1672" s="311"/>
      <c r="G1672" s="254"/>
      <c r="H1672" s="254"/>
      <c r="I1672" s="254"/>
      <c r="J1672" s="254"/>
      <c r="K1672" s="254"/>
      <c r="L1672" s="254"/>
      <c r="M1672" s="254"/>
      <c r="N1672" s="254"/>
      <c r="O1672" s="254"/>
      <c r="P1672" s="312"/>
      <c r="Q1672" s="313"/>
      <c r="R1672" s="312"/>
      <c r="S1672" s="313"/>
      <c r="T1672" s="314"/>
      <c r="U1672" s="314"/>
      <c r="V1672" s="312"/>
      <c r="W1672" s="254"/>
    </row>
    <row r="1673" spans="1:23" hidden="1">
      <c r="A1673" s="254"/>
      <c r="B1673" s="254"/>
      <c r="C1673" s="309"/>
      <c r="D1673" s="254"/>
      <c r="E1673" s="310"/>
      <c r="F1673" s="311"/>
      <c r="G1673" s="254"/>
      <c r="H1673" s="254"/>
      <c r="I1673" s="254"/>
      <c r="J1673" s="254"/>
      <c r="K1673" s="254"/>
      <c r="L1673" s="254"/>
      <c r="M1673" s="254"/>
      <c r="N1673" s="254"/>
      <c r="O1673" s="254"/>
      <c r="P1673" s="312"/>
      <c r="Q1673" s="313"/>
      <c r="R1673" s="312"/>
      <c r="S1673" s="313"/>
      <c r="T1673" s="314"/>
      <c r="U1673" s="314"/>
      <c r="V1673" s="312"/>
      <c r="W1673" s="254"/>
    </row>
    <row r="1674" spans="1:23" hidden="1">
      <c r="A1674" s="254"/>
      <c r="B1674" s="254"/>
      <c r="C1674" s="309"/>
      <c r="D1674" s="254"/>
      <c r="E1674" s="310"/>
      <c r="F1674" s="311"/>
      <c r="G1674" s="254"/>
      <c r="H1674" s="254"/>
      <c r="I1674" s="254"/>
      <c r="J1674" s="254"/>
      <c r="K1674" s="254"/>
      <c r="L1674" s="254"/>
      <c r="M1674" s="254"/>
      <c r="N1674" s="254"/>
      <c r="O1674" s="254"/>
      <c r="P1674" s="312"/>
      <c r="Q1674" s="313"/>
      <c r="R1674" s="312"/>
      <c r="S1674" s="313"/>
      <c r="T1674" s="314"/>
      <c r="U1674" s="314"/>
      <c r="V1674" s="312"/>
      <c r="W1674" s="254"/>
    </row>
    <row r="1675" spans="1:23" hidden="1">
      <c r="A1675" s="254"/>
      <c r="B1675" s="254"/>
      <c r="C1675" s="309"/>
      <c r="D1675" s="254"/>
      <c r="E1675" s="310"/>
      <c r="F1675" s="311"/>
      <c r="G1675" s="254"/>
      <c r="H1675" s="254"/>
      <c r="I1675" s="254"/>
      <c r="J1675" s="254"/>
      <c r="K1675" s="254"/>
      <c r="L1675" s="254"/>
      <c r="M1675" s="254"/>
      <c r="N1675" s="254"/>
      <c r="O1675" s="254"/>
      <c r="P1675" s="312"/>
      <c r="Q1675" s="313"/>
      <c r="R1675" s="312"/>
      <c r="S1675" s="313"/>
      <c r="T1675" s="314"/>
      <c r="U1675" s="314"/>
      <c r="V1675" s="312"/>
      <c r="W1675" s="254"/>
    </row>
    <row r="1676" spans="1:23" hidden="1">
      <c r="A1676" s="254"/>
      <c r="B1676" s="254"/>
      <c r="C1676" s="309"/>
      <c r="D1676" s="254"/>
      <c r="E1676" s="310"/>
      <c r="F1676" s="311"/>
      <c r="G1676" s="254"/>
      <c r="H1676" s="254"/>
      <c r="I1676" s="254"/>
      <c r="J1676" s="254"/>
      <c r="K1676" s="254"/>
      <c r="L1676" s="254"/>
      <c r="M1676" s="254"/>
      <c r="N1676" s="254"/>
      <c r="O1676" s="254"/>
      <c r="P1676" s="312"/>
      <c r="Q1676" s="313"/>
      <c r="R1676" s="312"/>
      <c r="S1676" s="313"/>
      <c r="T1676" s="314"/>
      <c r="U1676" s="314"/>
      <c r="V1676" s="312"/>
      <c r="W1676" s="254"/>
    </row>
    <row r="1677" spans="1:23" hidden="1">
      <c r="A1677" s="254"/>
      <c r="B1677" s="254"/>
      <c r="C1677" s="309"/>
      <c r="D1677" s="254"/>
      <c r="E1677" s="310"/>
      <c r="F1677" s="311"/>
      <c r="G1677" s="254"/>
      <c r="H1677" s="254"/>
      <c r="I1677" s="254"/>
      <c r="J1677" s="254"/>
      <c r="K1677" s="254"/>
      <c r="L1677" s="254"/>
      <c r="M1677" s="254"/>
      <c r="N1677" s="254"/>
      <c r="O1677" s="254"/>
      <c r="P1677" s="312"/>
      <c r="Q1677" s="313"/>
      <c r="R1677" s="312"/>
      <c r="S1677" s="313"/>
      <c r="T1677" s="314"/>
      <c r="U1677" s="314"/>
      <c r="V1677" s="312"/>
      <c r="W1677" s="254"/>
    </row>
    <row r="1678" spans="1:23" hidden="1">
      <c r="A1678" s="254"/>
      <c r="B1678" s="254"/>
      <c r="C1678" s="309"/>
      <c r="D1678" s="254"/>
      <c r="E1678" s="310"/>
      <c r="F1678" s="311"/>
      <c r="G1678" s="254"/>
      <c r="H1678" s="254"/>
      <c r="I1678" s="254"/>
      <c r="J1678" s="254"/>
      <c r="K1678" s="254"/>
      <c r="L1678" s="254"/>
      <c r="M1678" s="254"/>
      <c r="N1678" s="254"/>
      <c r="O1678" s="254"/>
      <c r="P1678" s="312"/>
      <c r="Q1678" s="313"/>
      <c r="R1678" s="312"/>
      <c r="S1678" s="313"/>
      <c r="T1678" s="314"/>
      <c r="U1678" s="314"/>
      <c r="V1678" s="312"/>
      <c r="W1678" s="254"/>
    </row>
    <row r="1679" spans="1:23" hidden="1">
      <c r="A1679" s="254"/>
      <c r="B1679" s="254"/>
      <c r="C1679" s="309"/>
      <c r="D1679" s="254"/>
      <c r="E1679" s="310"/>
      <c r="F1679" s="311"/>
      <c r="G1679" s="254"/>
      <c r="H1679" s="254"/>
      <c r="I1679" s="254"/>
      <c r="J1679" s="254"/>
      <c r="K1679" s="254"/>
      <c r="L1679" s="254"/>
      <c r="M1679" s="254"/>
      <c r="N1679" s="254"/>
      <c r="O1679" s="254"/>
      <c r="P1679" s="312"/>
      <c r="Q1679" s="313"/>
      <c r="R1679" s="312"/>
      <c r="S1679" s="313"/>
      <c r="T1679" s="314"/>
      <c r="U1679" s="314"/>
      <c r="V1679" s="312"/>
      <c r="W1679" s="254"/>
    </row>
    <row r="1680" spans="1:23" hidden="1">
      <c r="A1680" s="254"/>
      <c r="B1680" s="254"/>
      <c r="C1680" s="309"/>
      <c r="D1680" s="254"/>
      <c r="E1680" s="310"/>
      <c r="F1680" s="311"/>
      <c r="G1680" s="254"/>
      <c r="H1680" s="254"/>
      <c r="I1680" s="254"/>
      <c r="J1680" s="254"/>
      <c r="K1680" s="254"/>
      <c r="L1680" s="254"/>
      <c r="M1680" s="254"/>
      <c r="N1680" s="254"/>
      <c r="O1680" s="254"/>
      <c r="P1680" s="312"/>
      <c r="Q1680" s="313"/>
      <c r="R1680" s="312"/>
      <c r="S1680" s="313"/>
      <c r="T1680" s="314"/>
      <c r="U1680" s="314"/>
      <c r="V1680" s="312"/>
      <c r="W1680" s="254"/>
    </row>
    <row r="1681" spans="1:23" hidden="1">
      <c r="A1681" s="254"/>
      <c r="B1681" s="254"/>
      <c r="C1681" s="309"/>
      <c r="D1681" s="254"/>
      <c r="E1681" s="310"/>
      <c r="F1681" s="311"/>
      <c r="G1681" s="254"/>
      <c r="H1681" s="254"/>
      <c r="I1681" s="254"/>
      <c r="J1681" s="254"/>
      <c r="K1681" s="254"/>
      <c r="L1681" s="254"/>
      <c r="M1681" s="254"/>
      <c r="N1681" s="254"/>
      <c r="O1681" s="254"/>
      <c r="P1681" s="312"/>
      <c r="Q1681" s="313"/>
      <c r="R1681" s="312"/>
      <c r="S1681" s="313"/>
      <c r="T1681" s="314"/>
      <c r="U1681" s="314"/>
      <c r="V1681" s="312"/>
      <c r="W1681" s="254"/>
    </row>
    <row r="1682" spans="1:23" hidden="1">
      <c r="A1682" s="254"/>
      <c r="B1682" s="254"/>
      <c r="C1682" s="309"/>
      <c r="D1682" s="254"/>
      <c r="E1682" s="310"/>
      <c r="F1682" s="311"/>
      <c r="G1682" s="254"/>
      <c r="H1682" s="254"/>
      <c r="I1682" s="254"/>
      <c r="J1682" s="254"/>
      <c r="K1682" s="254"/>
      <c r="L1682" s="254"/>
      <c r="M1682" s="254"/>
      <c r="N1682" s="254"/>
      <c r="O1682" s="254"/>
      <c r="P1682" s="312"/>
      <c r="Q1682" s="313"/>
      <c r="R1682" s="312"/>
      <c r="S1682" s="313"/>
      <c r="T1682" s="314"/>
      <c r="U1682" s="314"/>
      <c r="V1682" s="312"/>
      <c r="W1682" s="254"/>
    </row>
    <row r="1683" spans="1:23" hidden="1">
      <c r="A1683" s="254"/>
      <c r="B1683" s="254"/>
      <c r="C1683" s="309"/>
      <c r="D1683" s="254"/>
      <c r="E1683" s="310"/>
      <c r="F1683" s="311"/>
      <c r="G1683" s="254"/>
      <c r="H1683" s="254"/>
      <c r="I1683" s="254"/>
      <c r="J1683" s="254"/>
      <c r="K1683" s="254"/>
      <c r="L1683" s="254"/>
      <c r="M1683" s="254"/>
      <c r="N1683" s="254"/>
      <c r="O1683" s="254"/>
      <c r="P1683" s="312"/>
      <c r="Q1683" s="313"/>
      <c r="R1683" s="312"/>
      <c r="S1683" s="313"/>
      <c r="T1683" s="314"/>
      <c r="U1683" s="314"/>
      <c r="V1683" s="312"/>
      <c r="W1683" s="254"/>
    </row>
    <row r="1684" spans="1:23" hidden="1">
      <c r="A1684" s="254"/>
      <c r="B1684" s="254"/>
      <c r="C1684" s="309"/>
      <c r="D1684" s="254"/>
      <c r="E1684" s="310"/>
      <c r="F1684" s="311"/>
      <c r="G1684" s="254"/>
      <c r="H1684" s="254"/>
      <c r="I1684" s="254"/>
      <c r="J1684" s="254"/>
      <c r="K1684" s="254"/>
      <c r="L1684" s="254"/>
      <c r="M1684" s="254"/>
      <c r="N1684" s="254"/>
      <c r="O1684" s="254"/>
      <c r="P1684" s="312"/>
      <c r="Q1684" s="313"/>
      <c r="R1684" s="312"/>
      <c r="S1684" s="313"/>
      <c r="T1684" s="314"/>
      <c r="U1684" s="314"/>
      <c r="V1684" s="312"/>
      <c r="W1684" s="254"/>
    </row>
    <row r="1685" spans="1:23" hidden="1">
      <c r="A1685" s="254"/>
      <c r="B1685" s="254"/>
      <c r="C1685" s="309"/>
      <c r="D1685" s="254"/>
      <c r="E1685" s="310"/>
      <c r="F1685" s="311"/>
      <c r="G1685" s="254"/>
      <c r="H1685" s="254"/>
      <c r="I1685" s="254"/>
      <c r="J1685" s="254"/>
      <c r="K1685" s="254"/>
      <c r="L1685" s="254"/>
      <c r="M1685" s="254"/>
      <c r="N1685" s="254"/>
      <c r="O1685" s="254"/>
      <c r="P1685" s="312"/>
      <c r="Q1685" s="313"/>
      <c r="R1685" s="312"/>
      <c r="S1685" s="313"/>
      <c r="T1685" s="314"/>
      <c r="U1685" s="314"/>
      <c r="V1685" s="312"/>
      <c r="W1685" s="254"/>
    </row>
    <row r="1686" spans="1:23" hidden="1">
      <c r="A1686" s="254"/>
      <c r="B1686" s="254"/>
      <c r="C1686" s="309"/>
      <c r="D1686" s="254"/>
      <c r="E1686" s="310"/>
      <c r="F1686" s="311"/>
      <c r="G1686" s="254"/>
      <c r="H1686" s="254"/>
      <c r="I1686" s="254"/>
      <c r="J1686" s="254"/>
      <c r="K1686" s="254"/>
      <c r="L1686" s="254"/>
      <c r="M1686" s="254"/>
      <c r="N1686" s="254"/>
      <c r="O1686" s="254"/>
      <c r="P1686" s="312"/>
      <c r="Q1686" s="313"/>
      <c r="R1686" s="312"/>
      <c r="S1686" s="313"/>
      <c r="T1686" s="314"/>
      <c r="U1686" s="314"/>
      <c r="V1686" s="312"/>
      <c r="W1686" s="254"/>
    </row>
    <row r="1687" spans="1:23" hidden="1">
      <c r="A1687" s="254"/>
      <c r="B1687" s="254"/>
      <c r="C1687" s="309"/>
      <c r="D1687" s="254"/>
      <c r="E1687" s="310"/>
      <c r="F1687" s="311"/>
      <c r="G1687" s="254"/>
      <c r="H1687" s="254"/>
      <c r="I1687" s="254"/>
      <c r="J1687" s="254"/>
      <c r="K1687" s="254"/>
      <c r="L1687" s="254"/>
      <c r="M1687" s="254"/>
      <c r="N1687" s="254"/>
      <c r="O1687" s="254"/>
      <c r="P1687" s="312"/>
      <c r="Q1687" s="313"/>
      <c r="R1687" s="312"/>
      <c r="S1687" s="313"/>
      <c r="T1687" s="314"/>
      <c r="U1687" s="314"/>
      <c r="V1687" s="312"/>
      <c r="W1687" s="254"/>
    </row>
    <row r="1688" spans="1:23" hidden="1">
      <c r="A1688" s="254"/>
      <c r="B1688" s="254"/>
      <c r="C1688" s="309"/>
      <c r="D1688" s="254"/>
      <c r="E1688" s="310"/>
      <c r="F1688" s="311"/>
      <c r="G1688" s="254"/>
      <c r="H1688" s="254"/>
      <c r="I1688" s="254"/>
      <c r="J1688" s="254"/>
      <c r="K1688" s="254"/>
      <c r="L1688" s="254"/>
      <c r="M1688" s="254"/>
      <c r="N1688" s="254"/>
      <c r="O1688" s="254"/>
      <c r="P1688" s="312"/>
      <c r="Q1688" s="313"/>
      <c r="R1688" s="312"/>
      <c r="S1688" s="313"/>
      <c r="T1688" s="314"/>
      <c r="U1688" s="314"/>
      <c r="V1688" s="312"/>
      <c r="W1688" s="254"/>
    </row>
    <row r="1689" spans="1:23" hidden="1">
      <c r="A1689" s="254"/>
      <c r="B1689" s="254"/>
      <c r="C1689" s="309"/>
      <c r="D1689" s="254"/>
      <c r="E1689" s="310"/>
      <c r="F1689" s="311"/>
      <c r="G1689" s="254"/>
      <c r="H1689" s="254"/>
      <c r="I1689" s="254"/>
      <c r="J1689" s="254"/>
      <c r="K1689" s="254"/>
      <c r="L1689" s="254"/>
      <c r="M1689" s="254"/>
      <c r="N1689" s="254"/>
      <c r="O1689" s="254"/>
      <c r="P1689" s="312"/>
      <c r="Q1689" s="313"/>
      <c r="R1689" s="312"/>
      <c r="S1689" s="313"/>
      <c r="T1689" s="314"/>
      <c r="U1689" s="314"/>
      <c r="V1689" s="312"/>
      <c r="W1689" s="254"/>
    </row>
    <row r="1690" spans="1:23" hidden="1">
      <c r="A1690" s="254"/>
      <c r="B1690" s="254"/>
      <c r="C1690" s="309"/>
      <c r="D1690" s="254"/>
      <c r="E1690" s="310"/>
      <c r="F1690" s="311"/>
      <c r="G1690" s="254"/>
      <c r="H1690" s="254"/>
      <c r="I1690" s="254"/>
      <c r="J1690" s="254"/>
      <c r="K1690" s="254"/>
      <c r="L1690" s="254"/>
      <c r="M1690" s="254"/>
      <c r="N1690" s="254"/>
      <c r="O1690" s="254"/>
      <c r="P1690" s="312"/>
      <c r="Q1690" s="313"/>
      <c r="R1690" s="312"/>
      <c r="S1690" s="313"/>
      <c r="T1690" s="314"/>
      <c r="U1690" s="314"/>
      <c r="V1690" s="312"/>
      <c r="W1690" s="254"/>
    </row>
    <row r="1691" spans="1:23" hidden="1">
      <c r="A1691" s="254"/>
      <c r="B1691" s="254"/>
      <c r="C1691" s="309"/>
      <c r="D1691" s="254"/>
      <c r="E1691" s="310"/>
      <c r="F1691" s="311"/>
      <c r="G1691" s="254"/>
      <c r="H1691" s="254"/>
      <c r="I1691" s="254"/>
      <c r="J1691" s="254"/>
      <c r="K1691" s="254"/>
      <c r="L1691" s="254"/>
      <c r="M1691" s="254"/>
      <c r="N1691" s="254"/>
      <c r="O1691" s="254"/>
      <c r="P1691" s="312"/>
      <c r="Q1691" s="313"/>
      <c r="R1691" s="312"/>
      <c r="S1691" s="313"/>
      <c r="T1691" s="314"/>
      <c r="U1691" s="314"/>
      <c r="V1691" s="312"/>
      <c r="W1691" s="254"/>
    </row>
    <row r="1692" spans="1:23" hidden="1">
      <c r="A1692" s="254"/>
      <c r="B1692" s="254"/>
      <c r="C1692" s="309"/>
      <c r="D1692" s="254"/>
      <c r="E1692" s="310"/>
      <c r="F1692" s="311"/>
      <c r="G1692" s="254"/>
      <c r="H1692" s="254"/>
      <c r="I1692" s="254"/>
      <c r="J1692" s="254"/>
      <c r="K1692" s="254"/>
      <c r="L1692" s="254"/>
      <c r="M1692" s="254"/>
      <c r="N1692" s="254"/>
      <c r="O1692" s="254"/>
      <c r="P1692" s="312"/>
      <c r="Q1692" s="313"/>
      <c r="R1692" s="312"/>
      <c r="S1692" s="313"/>
      <c r="T1692" s="314"/>
      <c r="U1692" s="314"/>
      <c r="V1692" s="312"/>
      <c r="W1692" s="254"/>
    </row>
    <row r="1693" spans="1:23" hidden="1">
      <c r="A1693" s="254"/>
      <c r="B1693" s="254"/>
      <c r="C1693" s="309"/>
      <c r="D1693" s="254"/>
      <c r="E1693" s="310"/>
      <c r="F1693" s="311"/>
      <c r="G1693" s="254"/>
      <c r="H1693" s="254"/>
      <c r="I1693" s="254"/>
      <c r="J1693" s="254"/>
      <c r="K1693" s="254"/>
      <c r="L1693" s="254"/>
      <c r="M1693" s="254"/>
      <c r="N1693" s="254"/>
      <c r="O1693" s="254"/>
      <c r="P1693" s="312"/>
      <c r="Q1693" s="313"/>
      <c r="R1693" s="312"/>
      <c r="S1693" s="313"/>
      <c r="T1693" s="314"/>
      <c r="U1693" s="314"/>
      <c r="V1693" s="312"/>
      <c r="W1693" s="254"/>
    </row>
    <row r="1694" spans="1:23" hidden="1">
      <c r="A1694" s="254"/>
      <c r="B1694" s="254"/>
      <c r="C1694" s="309"/>
      <c r="D1694" s="254"/>
      <c r="E1694" s="310"/>
      <c r="F1694" s="311"/>
      <c r="G1694" s="254"/>
      <c r="H1694" s="254"/>
      <c r="I1694" s="254"/>
      <c r="J1694" s="254"/>
      <c r="K1694" s="254"/>
      <c r="L1694" s="254"/>
      <c r="M1694" s="254"/>
      <c r="N1694" s="254"/>
      <c r="O1694" s="254"/>
      <c r="P1694" s="312"/>
      <c r="Q1694" s="313"/>
      <c r="R1694" s="312"/>
      <c r="S1694" s="313"/>
      <c r="T1694" s="314"/>
      <c r="U1694" s="314"/>
      <c r="V1694" s="312"/>
      <c r="W1694" s="254"/>
    </row>
    <row r="1695" spans="1:23" hidden="1">
      <c r="A1695" s="254"/>
      <c r="B1695" s="254"/>
      <c r="C1695" s="309"/>
      <c r="D1695" s="254"/>
      <c r="E1695" s="310"/>
      <c r="F1695" s="311"/>
      <c r="G1695" s="254"/>
      <c r="H1695" s="254"/>
      <c r="I1695" s="254"/>
      <c r="J1695" s="254"/>
      <c r="K1695" s="254"/>
      <c r="L1695" s="254"/>
      <c r="M1695" s="254"/>
      <c r="N1695" s="254"/>
      <c r="O1695" s="254"/>
      <c r="P1695" s="312"/>
      <c r="Q1695" s="313"/>
      <c r="R1695" s="312"/>
      <c r="S1695" s="313"/>
      <c r="T1695" s="314"/>
      <c r="U1695" s="314"/>
      <c r="V1695" s="312"/>
      <c r="W1695" s="254"/>
    </row>
    <row r="1696" spans="1:23" hidden="1">
      <c r="A1696" s="254"/>
      <c r="B1696" s="254"/>
      <c r="C1696" s="309"/>
      <c r="D1696" s="254"/>
      <c r="E1696" s="310"/>
      <c r="F1696" s="311"/>
      <c r="G1696" s="254"/>
      <c r="H1696" s="254"/>
      <c r="I1696" s="254"/>
      <c r="J1696" s="254"/>
      <c r="K1696" s="254"/>
      <c r="L1696" s="254"/>
      <c r="M1696" s="254"/>
      <c r="N1696" s="254"/>
      <c r="O1696" s="254"/>
      <c r="P1696" s="312"/>
      <c r="Q1696" s="313"/>
      <c r="R1696" s="312"/>
      <c r="S1696" s="313"/>
      <c r="T1696" s="314"/>
      <c r="U1696" s="314"/>
      <c r="V1696" s="312"/>
      <c r="W1696" s="254"/>
    </row>
    <row r="1697" spans="1:23" hidden="1">
      <c r="A1697" s="254"/>
      <c r="B1697" s="254"/>
      <c r="C1697" s="309"/>
      <c r="D1697" s="254"/>
      <c r="E1697" s="310"/>
      <c r="F1697" s="311"/>
      <c r="G1697" s="254"/>
      <c r="H1697" s="254"/>
      <c r="I1697" s="254"/>
      <c r="J1697" s="254"/>
      <c r="K1697" s="254"/>
      <c r="L1697" s="254"/>
      <c r="M1697" s="254"/>
      <c r="N1697" s="254"/>
      <c r="O1697" s="254"/>
      <c r="P1697" s="312"/>
      <c r="Q1697" s="313"/>
      <c r="R1697" s="312"/>
      <c r="S1697" s="313"/>
      <c r="T1697" s="314"/>
      <c r="U1697" s="314"/>
      <c r="V1697" s="312"/>
      <c r="W1697" s="254"/>
    </row>
    <row r="1698" spans="1:23" hidden="1">
      <c r="A1698" s="254"/>
      <c r="B1698" s="254"/>
      <c r="C1698" s="309"/>
      <c r="D1698" s="254"/>
      <c r="E1698" s="310"/>
      <c r="F1698" s="311"/>
      <c r="G1698" s="254"/>
      <c r="H1698" s="254"/>
      <c r="I1698" s="254"/>
      <c r="J1698" s="254"/>
      <c r="K1698" s="254"/>
      <c r="L1698" s="254"/>
      <c r="M1698" s="254"/>
      <c r="N1698" s="254"/>
      <c r="O1698" s="254"/>
      <c r="P1698" s="312"/>
      <c r="Q1698" s="313"/>
      <c r="R1698" s="312"/>
      <c r="S1698" s="313"/>
      <c r="T1698" s="314"/>
      <c r="U1698" s="314"/>
      <c r="V1698" s="312"/>
      <c r="W1698" s="254"/>
    </row>
    <row r="1699" spans="1:23" hidden="1">
      <c r="A1699" s="254"/>
      <c r="B1699" s="254"/>
      <c r="C1699" s="309"/>
      <c r="D1699" s="254"/>
      <c r="E1699" s="310"/>
      <c r="F1699" s="311"/>
      <c r="G1699" s="254"/>
      <c r="H1699" s="254"/>
      <c r="I1699" s="254"/>
      <c r="J1699" s="254"/>
      <c r="K1699" s="254"/>
      <c r="L1699" s="254"/>
      <c r="M1699" s="254"/>
      <c r="N1699" s="254"/>
      <c r="O1699" s="254"/>
      <c r="P1699" s="312"/>
      <c r="Q1699" s="313"/>
      <c r="R1699" s="312"/>
      <c r="S1699" s="313"/>
      <c r="T1699" s="314"/>
      <c r="U1699" s="314"/>
      <c r="V1699" s="312"/>
      <c r="W1699" s="254"/>
    </row>
    <row r="1700" spans="1:23" hidden="1">
      <c r="A1700" s="254"/>
      <c r="B1700" s="254"/>
      <c r="C1700" s="309"/>
      <c r="D1700" s="254"/>
      <c r="E1700" s="310"/>
      <c r="F1700" s="311"/>
      <c r="G1700" s="254"/>
      <c r="H1700" s="254"/>
      <c r="I1700" s="254"/>
      <c r="J1700" s="254"/>
      <c r="K1700" s="254"/>
      <c r="L1700" s="254"/>
      <c r="M1700" s="254"/>
      <c r="N1700" s="254"/>
      <c r="O1700" s="254"/>
      <c r="P1700" s="312"/>
      <c r="Q1700" s="313"/>
      <c r="R1700" s="312"/>
      <c r="S1700" s="313"/>
      <c r="T1700" s="314"/>
      <c r="U1700" s="314"/>
      <c r="V1700" s="312"/>
      <c r="W1700" s="254"/>
    </row>
    <row r="1701" spans="1:23" hidden="1">
      <c r="A1701" s="254"/>
      <c r="B1701" s="254"/>
      <c r="C1701" s="309"/>
      <c r="D1701" s="254"/>
      <c r="E1701" s="310"/>
      <c r="F1701" s="311"/>
      <c r="G1701" s="254"/>
      <c r="H1701" s="254"/>
      <c r="I1701" s="254"/>
      <c r="J1701" s="254"/>
      <c r="K1701" s="254"/>
      <c r="L1701" s="254"/>
      <c r="M1701" s="254"/>
      <c r="N1701" s="254"/>
      <c r="O1701" s="254"/>
      <c r="P1701" s="312"/>
      <c r="Q1701" s="313"/>
      <c r="R1701" s="312"/>
      <c r="S1701" s="313"/>
      <c r="T1701" s="314"/>
      <c r="U1701" s="314"/>
      <c r="V1701" s="312"/>
      <c r="W1701" s="254"/>
    </row>
    <row r="1702" spans="1:23" hidden="1">
      <c r="A1702" s="254"/>
      <c r="B1702" s="254"/>
      <c r="C1702" s="309"/>
      <c r="D1702" s="254"/>
      <c r="E1702" s="310"/>
      <c r="F1702" s="311"/>
      <c r="G1702" s="254"/>
      <c r="H1702" s="254"/>
      <c r="I1702" s="254"/>
      <c r="J1702" s="254"/>
      <c r="K1702" s="254"/>
      <c r="L1702" s="254"/>
      <c r="M1702" s="254"/>
      <c r="N1702" s="254"/>
      <c r="O1702" s="254"/>
      <c r="P1702" s="312"/>
      <c r="Q1702" s="313"/>
      <c r="R1702" s="312"/>
      <c r="S1702" s="313"/>
      <c r="T1702" s="314"/>
      <c r="U1702" s="314"/>
      <c r="V1702" s="312"/>
      <c r="W1702" s="254"/>
    </row>
    <row r="1703" spans="1:23" hidden="1">
      <c r="A1703" s="254"/>
      <c r="B1703" s="254"/>
      <c r="C1703" s="309"/>
      <c r="D1703" s="254"/>
      <c r="E1703" s="310"/>
      <c r="F1703" s="311"/>
      <c r="G1703" s="254"/>
      <c r="H1703" s="254"/>
      <c r="I1703" s="254"/>
      <c r="J1703" s="254"/>
      <c r="K1703" s="254"/>
      <c r="L1703" s="254"/>
      <c r="M1703" s="254"/>
      <c r="N1703" s="254"/>
      <c r="O1703" s="254"/>
      <c r="P1703" s="312"/>
      <c r="Q1703" s="313"/>
      <c r="R1703" s="312"/>
      <c r="S1703" s="313"/>
      <c r="T1703" s="314"/>
      <c r="U1703" s="314"/>
      <c r="V1703" s="312"/>
      <c r="W1703" s="254"/>
    </row>
    <row r="1704" spans="1:23" hidden="1">
      <c r="A1704" s="254"/>
      <c r="B1704" s="254"/>
      <c r="C1704" s="309"/>
      <c r="D1704" s="254"/>
      <c r="E1704" s="310"/>
      <c r="F1704" s="311"/>
      <c r="G1704" s="254"/>
      <c r="H1704" s="254"/>
      <c r="I1704" s="254"/>
      <c r="J1704" s="254"/>
      <c r="K1704" s="254"/>
      <c r="L1704" s="254"/>
      <c r="M1704" s="254"/>
      <c r="N1704" s="254"/>
      <c r="O1704" s="254"/>
      <c r="P1704" s="312"/>
      <c r="Q1704" s="313"/>
      <c r="R1704" s="312"/>
      <c r="S1704" s="313"/>
      <c r="T1704" s="314"/>
      <c r="U1704" s="314"/>
      <c r="V1704" s="312"/>
      <c r="W1704" s="254"/>
    </row>
    <row r="1705" spans="1:23" hidden="1">
      <c r="A1705" s="254"/>
      <c r="B1705" s="254"/>
      <c r="C1705" s="309"/>
      <c r="D1705" s="254"/>
      <c r="E1705" s="310"/>
      <c r="F1705" s="311"/>
      <c r="G1705" s="254"/>
      <c r="H1705" s="254"/>
      <c r="I1705" s="254"/>
      <c r="J1705" s="254"/>
      <c r="K1705" s="254"/>
      <c r="L1705" s="254"/>
      <c r="M1705" s="254"/>
      <c r="N1705" s="254"/>
      <c r="O1705" s="254"/>
      <c r="P1705" s="312"/>
      <c r="Q1705" s="313"/>
      <c r="R1705" s="312"/>
      <c r="S1705" s="313"/>
      <c r="T1705" s="314"/>
      <c r="U1705" s="314"/>
      <c r="V1705" s="312"/>
      <c r="W1705" s="254"/>
    </row>
    <row r="1706" spans="1:23" hidden="1">
      <c r="A1706" s="254"/>
      <c r="B1706" s="254"/>
      <c r="C1706" s="309"/>
      <c r="D1706" s="254"/>
      <c r="E1706" s="310"/>
      <c r="F1706" s="311"/>
      <c r="G1706" s="254"/>
      <c r="H1706" s="254"/>
      <c r="I1706" s="254"/>
      <c r="J1706" s="254"/>
      <c r="K1706" s="254"/>
      <c r="L1706" s="254"/>
      <c r="M1706" s="254"/>
      <c r="N1706" s="254"/>
      <c r="O1706" s="254"/>
      <c r="P1706" s="312"/>
      <c r="Q1706" s="313"/>
      <c r="R1706" s="312"/>
      <c r="S1706" s="313"/>
      <c r="T1706" s="314"/>
      <c r="U1706" s="314"/>
      <c r="V1706" s="312"/>
      <c r="W1706" s="254"/>
    </row>
    <row r="1707" spans="1:23" hidden="1">
      <c r="A1707" s="254"/>
      <c r="B1707" s="254"/>
      <c r="C1707" s="309"/>
      <c r="D1707" s="254"/>
      <c r="E1707" s="310"/>
      <c r="F1707" s="311"/>
      <c r="G1707" s="254"/>
      <c r="H1707" s="254"/>
      <c r="I1707" s="254"/>
      <c r="J1707" s="254"/>
      <c r="K1707" s="254"/>
      <c r="L1707" s="254"/>
      <c r="M1707" s="254"/>
      <c r="N1707" s="254"/>
      <c r="O1707" s="254"/>
      <c r="P1707" s="312"/>
      <c r="Q1707" s="313"/>
      <c r="R1707" s="312"/>
      <c r="S1707" s="313"/>
      <c r="T1707" s="314"/>
      <c r="U1707" s="314"/>
      <c r="V1707" s="312"/>
      <c r="W1707" s="254"/>
    </row>
    <row r="1708" spans="1:23" hidden="1">
      <c r="A1708" s="254"/>
      <c r="B1708" s="254"/>
      <c r="C1708" s="309"/>
      <c r="D1708" s="254"/>
      <c r="E1708" s="310"/>
      <c r="F1708" s="311"/>
      <c r="G1708" s="254"/>
      <c r="H1708" s="254"/>
      <c r="I1708" s="254"/>
      <c r="J1708" s="254"/>
      <c r="K1708" s="254"/>
      <c r="L1708" s="254"/>
      <c r="M1708" s="254"/>
      <c r="N1708" s="254"/>
      <c r="O1708" s="254"/>
      <c r="P1708" s="312"/>
      <c r="Q1708" s="313"/>
      <c r="R1708" s="312"/>
      <c r="S1708" s="313"/>
      <c r="T1708" s="314"/>
      <c r="U1708" s="314"/>
      <c r="V1708" s="312"/>
      <c r="W1708" s="254"/>
    </row>
    <row r="1709" spans="1:23" hidden="1">
      <c r="A1709" s="254"/>
      <c r="B1709" s="254"/>
      <c r="C1709" s="309"/>
      <c r="D1709" s="254"/>
      <c r="E1709" s="310"/>
      <c r="F1709" s="311"/>
      <c r="G1709" s="254"/>
      <c r="H1709" s="254"/>
      <c r="I1709" s="254"/>
      <c r="J1709" s="254"/>
      <c r="K1709" s="254"/>
      <c r="L1709" s="254"/>
      <c r="M1709" s="254"/>
      <c r="N1709" s="254"/>
      <c r="O1709" s="254"/>
      <c r="P1709" s="312"/>
      <c r="Q1709" s="313"/>
      <c r="R1709" s="312"/>
      <c r="S1709" s="313"/>
      <c r="T1709" s="314"/>
      <c r="U1709" s="314"/>
      <c r="V1709" s="312"/>
      <c r="W1709" s="254"/>
    </row>
    <row r="1710" spans="1:23" hidden="1">
      <c r="A1710" s="254"/>
      <c r="B1710" s="254"/>
      <c r="C1710" s="309"/>
      <c r="D1710" s="254"/>
      <c r="E1710" s="310"/>
      <c r="F1710" s="311"/>
      <c r="G1710" s="254"/>
      <c r="H1710" s="254"/>
      <c r="I1710" s="254"/>
      <c r="J1710" s="254"/>
      <c r="K1710" s="254"/>
      <c r="L1710" s="254"/>
      <c r="M1710" s="254"/>
      <c r="N1710" s="254"/>
      <c r="O1710" s="254"/>
      <c r="P1710" s="312"/>
      <c r="Q1710" s="313"/>
      <c r="R1710" s="312"/>
      <c r="S1710" s="313"/>
      <c r="T1710" s="314"/>
      <c r="U1710" s="314"/>
      <c r="V1710" s="312"/>
      <c r="W1710" s="254"/>
    </row>
    <row r="1711" spans="1:23" hidden="1">
      <c r="A1711" s="254"/>
      <c r="B1711" s="254"/>
      <c r="C1711" s="309"/>
      <c r="D1711" s="254"/>
      <c r="E1711" s="310"/>
      <c r="F1711" s="311"/>
      <c r="G1711" s="254"/>
      <c r="H1711" s="254"/>
      <c r="I1711" s="254"/>
      <c r="J1711" s="254"/>
      <c r="K1711" s="254"/>
      <c r="L1711" s="254"/>
      <c r="M1711" s="254"/>
      <c r="N1711" s="254"/>
      <c r="O1711" s="254"/>
      <c r="P1711" s="312"/>
      <c r="Q1711" s="313"/>
      <c r="R1711" s="312"/>
      <c r="S1711" s="313"/>
      <c r="T1711" s="314"/>
      <c r="U1711" s="314"/>
      <c r="V1711" s="312"/>
      <c r="W1711" s="254"/>
    </row>
    <row r="1712" spans="1:23" hidden="1">
      <c r="A1712" s="254"/>
      <c r="B1712" s="254"/>
      <c r="C1712" s="309"/>
      <c r="D1712" s="254"/>
      <c r="E1712" s="310"/>
      <c r="F1712" s="311"/>
      <c r="G1712" s="254"/>
      <c r="H1712" s="254"/>
      <c r="I1712" s="254"/>
      <c r="J1712" s="254"/>
      <c r="K1712" s="254"/>
      <c r="L1712" s="254"/>
      <c r="M1712" s="254"/>
      <c r="N1712" s="254"/>
      <c r="O1712" s="254"/>
      <c r="P1712" s="312"/>
      <c r="Q1712" s="313"/>
      <c r="R1712" s="312"/>
      <c r="S1712" s="313"/>
      <c r="T1712" s="314"/>
      <c r="U1712" s="314"/>
      <c r="V1712" s="312"/>
      <c r="W1712" s="254"/>
    </row>
    <row r="1713" spans="1:23" hidden="1">
      <c r="A1713" s="254"/>
      <c r="B1713" s="254"/>
      <c r="C1713" s="309"/>
      <c r="D1713" s="254"/>
      <c r="E1713" s="310"/>
      <c r="F1713" s="311"/>
      <c r="G1713" s="254"/>
      <c r="H1713" s="254"/>
      <c r="I1713" s="254"/>
      <c r="J1713" s="254"/>
      <c r="K1713" s="254"/>
      <c r="L1713" s="254"/>
      <c r="M1713" s="254"/>
      <c r="N1713" s="254"/>
      <c r="O1713" s="254"/>
      <c r="P1713" s="312"/>
      <c r="Q1713" s="313"/>
      <c r="R1713" s="312"/>
      <c r="S1713" s="313"/>
      <c r="T1713" s="314"/>
      <c r="U1713" s="314"/>
      <c r="V1713" s="312"/>
      <c r="W1713" s="254"/>
    </row>
    <row r="1714" spans="1:23" hidden="1">
      <c r="A1714" s="254"/>
      <c r="B1714" s="254"/>
      <c r="C1714" s="309"/>
      <c r="D1714" s="254"/>
      <c r="E1714" s="310"/>
      <c r="F1714" s="311"/>
      <c r="G1714" s="254"/>
      <c r="H1714" s="254"/>
      <c r="I1714" s="254"/>
      <c r="J1714" s="254"/>
      <c r="K1714" s="254"/>
      <c r="L1714" s="254"/>
      <c r="M1714" s="254"/>
      <c r="N1714" s="254"/>
      <c r="O1714" s="254"/>
      <c r="P1714" s="312"/>
      <c r="Q1714" s="313"/>
      <c r="R1714" s="312"/>
      <c r="S1714" s="313"/>
      <c r="T1714" s="314"/>
      <c r="U1714" s="314"/>
      <c r="V1714" s="312"/>
      <c r="W1714" s="254"/>
    </row>
    <row r="1715" spans="1:23" hidden="1">
      <c r="A1715" s="254"/>
      <c r="B1715" s="254"/>
      <c r="C1715" s="309"/>
      <c r="D1715" s="254"/>
      <c r="E1715" s="310"/>
      <c r="F1715" s="311"/>
      <c r="G1715" s="254"/>
      <c r="H1715" s="254"/>
      <c r="I1715" s="254"/>
      <c r="J1715" s="254"/>
      <c r="K1715" s="254"/>
      <c r="L1715" s="254"/>
      <c r="M1715" s="254"/>
      <c r="N1715" s="254"/>
      <c r="O1715" s="254"/>
      <c r="P1715" s="312"/>
      <c r="Q1715" s="313"/>
      <c r="R1715" s="312"/>
      <c r="S1715" s="313"/>
      <c r="T1715" s="314"/>
      <c r="U1715" s="314"/>
      <c r="V1715" s="312"/>
      <c r="W1715" s="254"/>
    </row>
    <row r="1716" spans="1:23" hidden="1">
      <c r="A1716" s="254"/>
      <c r="B1716" s="254"/>
      <c r="C1716" s="309"/>
      <c r="D1716" s="254"/>
      <c r="E1716" s="310"/>
      <c r="F1716" s="311"/>
      <c r="G1716" s="254"/>
      <c r="H1716" s="254"/>
      <c r="I1716" s="254"/>
      <c r="J1716" s="254"/>
      <c r="K1716" s="254"/>
      <c r="L1716" s="254"/>
      <c r="M1716" s="254"/>
      <c r="N1716" s="254"/>
      <c r="O1716" s="254"/>
      <c r="P1716" s="312"/>
      <c r="Q1716" s="313"/>
      <c r="R1716" s="312"/>
      <c r="S1716" s="313"/>
      <c r="T1716" s="314"/>
      <c r="U1716" s="314"/>
      <c r="V1716" s="312"/>
      <c r="W1716" s="254"/>
    </row>
    <row r="1717" spans="1:23" hidden="1">
      <c r="A1717" s="254"/>
      <c r="B1717" s="254"/>
      <c r="C1717" s="309"/>
      <c r="D1717" s="254"/>
      <c r="E1717" s="310"/>
      <c r="F1717" s="311"/>
      <c r="G1717" s="254"/>
      <c r="H1717" s="254"/>
      <c r="I1717" s="254"/>
      <c r="J1717" s="254"/>
      <c r="K1717" s="254"/>
      <c r="L1717" s="254"/>
      <c r="M1717" s="254"/>
      <c r="N1717" s="254"/>
      <c r="O1717" s="254"/>
      <c r="P1717" s="312"/>
      <c r="Q1717" s="313"/>
      <c r="R1717" s="312"/>
      <c r="S1717" s="313"/>
      <c r="T1717" s="314"/>
      <c r="U1717" s="314"/>
      <c r="V1717" s="312"/>
      <c r="W1717" s="254"/>
    </row>
    <row r="1718" spans="1:23" hidden="1">
      <c r="A1718" s="254"/>
      <c r="B1718" s="254"/>
      <c r="C1718" s="309"/>
      <c r="D1718" s="254"/>
      <c r="E1718" s="310"/>
      <c r="F1718" s="311"/>
      <c r="G1718" s="254"/>
      <c r="H1718" s="254"/>
      <c r="I1718" s="254"/>
      <c r="J1718" s="254"/>
      <c r="K1718" s="254"/>
      <c r="L1718" s="254"/>
      <c r="M1718" s="254"/>
      <c r="N1718" s="254"/>
      <c r="O1718" s="254"/>
      <c r="P1718" s="312"/>
      <c r="Q1718" s="313"/>
      <c r="R1718" s="312"/>
      <c r="S1718" s="313"/>
      <c r="T1718" s="314"/>
      <c r="U1718" s="314"/>
      <c r="V1718" s="312"/>
      <c r="W1718" s="254"/>
    </row>
    <row r="1719" spans="1:23" hidden="1">
      <c r="A1719" s="254"/>
      <c r="B1719" s="254"/>
      <c r="C1719" s="309"/>
      <c r="D1719" s="254"/>
      <c r="E1719" s="310"/>
      <c r="F1719" s="311"/>
      <c r="G1719" s="254"/>
      <c r="H1719" s="254"/>
      <c r="I1719" s="254"/>
      <c r="J1719" s="254"/>
      <c r="K1719" s="254"/>
      <c r="L1719" s="254"/>
      <c r="M1719" s="254"/>
      <c r="N1719" s="254"/>
      <c r="O1719" s="254"/>
      <c r="P1719" s="312"/>
      <c r="Q1719" s="313"/>
      <c r="R1719" s="312"/>
      <c r="S1719" s="313"/>
      <c r="T1719" s="314"/>
      <c r="U1719" s="314"/>
      <c r="V1719" s="312"/>
      <c r="W1719" s="254"/>
    </row>
    <row r="1720" spans="1:23" hidden="1">
      <c r="A1720" s="254"/>
      <c r="B1720" s="254"/>
      <c r="C1720" s="309"/>
      <c r="D1720" s="254"/>
      <c r="E1720" s="310"/>
      <c r="F1720" s="311"/>
      <c r="G1720" s="254"/>
      <c r="H1720" s="254"/>
      <c r="I1720" s="254"/>
      <c r="J1720" s="254"/>
      <c r="K1720" s="254"/>
      <c r="L1720" s="254"/>
      <c r="M1720" s="254"/>
      <c r="N1720" s="254"/>
      <c r="O1720" s="254"/>
      <c r="P1720" s="312"/>
      <c r="Q1720" s="313"/>
      <c r="R1720" s="312"/>
      <c r="S1720" s="313"/>
      <c r="T1720" s="314"/>
      <c r="U1720" s="314"/>
      <c r="V1720" s="312"/>
      <c r="W1720" s="254"/>
    </row>
    <row r="1721" spans="1:23" hidden="1">
      <c r="A1721" s="254"/>
      <c r="B1721" s="254"/>
      <c r="C1721" s="309"/>
      <c r="D1721" s="254"/>
      <c r="E1721" s="310"/>
      <c r="F1721" s="311"/>
      <c r="G1721" s="254"/>
      <c r="H1721" s="254"/>
      <c r="I1721" s="254"/>
      <c r="J1721" s="254"/>
      <c r="K1721" s="254"/>
      <c r="L1721" s="254"/>
      <c r="M1721" s="254"/>
      <c r="N1721" s="254"/>
      <c r="O1721" s="254"/>
      <c r="P1721" s="312"/>
      <c r="Q1721" s="313"/>
      <c r="R1721" s="312"/>
      <c r="S1721" s="313"/>
      <c r="T1721" s="314"/>
      <c r="U1721" s="314"/>
      <c r="V1721" s="312"/>
      <c r="W1721" s="254"/>
    </row>
    <row r="1722" spans="1:23" hidden="1">
      <c r="A1722" s="254"/>
      <c r="B1722" s="254"/>
      <c r="C1722" s="309"/>
      <c r="D1722" s="254"/>
      <c r="E1722" s="310"/>
      <c r="F1722" s="311"/>
      <c r="G1722" s="254"/>
      <c r="H1722" s="254"/>
      <c r="I1722" s="254"/>
      <c r="J1722" s="254"/>
      <c r="K1722" s="254"/>
      <c r="L1722" s="254"/>
      <c r="M1722" s="254"/>
      <c r="N1722" s="254"/>
      <c r="O1722" s="254"/>
      <c r="P1722" s="312"/>
      <c r="Q1722" s="313"/>
      <c r="R1722" s="312"/>
      <c r="S1722" s="313"/>
      <c r="T1722" s="314"/>
      <c r="U1722" s="314"/>
      <c r="V1722" s="312"/>
      <c r="W1722" s="254"/>
    </row>
    <row r="1723" spans="1:23" hidden="1">
      <c r="A1723" s="254"/>
      <c r="B1723" s="254"/>
      <c r="C1723" s="309"/>
      <c r="D1723" s="254"/>
      <c r="E1723" s="310"/>
      <c r="F1723" s="311"/>
      <c r="G1723" s="254"/>
      <c r="H1723" s="254"/>
      <c r="I1723" s="254"/>
      <c r="J1723" s="254"/>
      <c r="K1723" s="254"/>
      <c r="L1723" s="254"/>
      <c r="M1723" s="254"/>
      <c r="N1723" s="254"/>
      <c r="O1723" s="254"/>
      <c r="P1723" s="312"/>
      <c r="Q1723" s="313"/>
      <c r="R1723" s="312"/>
      <c r="S1723" s="313"/>
      <c r="T1723" s="314"/>
      <c r="U1723" s="314"/>
      <c r="V1723" s="312"/>
      <c r="W1723" s="254"/>
    </row>
    <row r="1724" spans="1:23" hidden="1">
      <c r="A1724" s="254"/>
      <c r="B1724" s="254"/>
      <c r="C1724" s="309"/>
      <c r="D1724" s="254"/>
      <c r="E1724" s="310"/>
      <c r="F1724" s="311"/>
      <c r="G1724" s="254"/>
      <c r="H1724" s="254"/>
      <c r="I1724" s="254"/>
      <c r="J1724" s="254"/>
      <c r="K1724" s="254"/>
      <c r="L1724" s="254"/>
      <c r="M1724" s="254"/>
      <c r="N1724" s="254"/>
      <c r="O1724" s="254"/>
      <c r="P1724" s="312"/>
      <c r="Q1724" s="313"/>
      <c r="R1724" s="312"/>
      <c r="S1724" s="313"/>
      <c r="T1724" s="314"/>
      <c r="U1724" s="314"/>
      <c r="V1724" s="312"/>
      <c r="W1724" s="254"/>
    </row>
    <row r="1725" spans="1:23" hidden="1">
      <c r="A1725" s="254"/>
      <c r="B1725" s="254"/>
      <c r="C1725" s="309"/>
      <c r="D1725" s="254"/>
      <c r="E1725" s="310"/>
      <c r="F1725" s="311"/>
      <c r="G1725" s="254"/>
      <c r="H1725" s="254"/>
      <c r="I1725" s="254"/>
      <c r="J1725" s="254"/>
      <c r="K1725" s="254"/>
      <c r="L1725" s="254"/>
      <c r="M1725" s="254"/>
      <c r="N1725" s="254"/>
      <c r="O1725" s="254"/>
      <c r="P1725" s="312"/>
      <c r="Q1725" s="313"/>
      <c r="R1725" s="312"/>
      <c r="S1725" s="313"/>
      <c r="T1725" s="314"/>
      <c r="U1725" s="314"/>
      <c r="V1725" s="312"/>
      <c r="W1725" s="254"/>
    </row>
    <row r="1726" spans="1:23" hidden="1">
      <c r="A1726" s="254"/>
      <c r="B1726" s="254"/>
      <c r="C1726" s="309"/>
      <c r="D1726" s="254"/>
      <c r="E1726" s="310"/>
      <c r="F1726" s="311"/>
      <c r="G1726" s="254"/>
      <c r="H1726" s="254"/>
      <c r="I1726" s="254"/>
      <c r="J1726" s="254"/>
      <c r="K1726" s="254"/>
      <c r="L1726" s="254"/>
      <c r="M1726" s="254"/>
      <c r="N1726" s="254"/>
      <c r="O1726" s="254"/>
      <c r="P1726" s="312"/>
      <c r="Q1726" s="313"/>
      <c r="R1726" s="312"/>
      <c r="S1726" s="313"/>
      <c r="T1726" s="314"/>
      <c r="U1726" s="314"/>
      <c r="V1726" s="312"/>
      <c r="W1726" s="254"/>
    </row>
    <row r="1727" spans="1:23" hidden="1">
      <c r="A1727" s="254"/>
      <c r="B1727" s="254"/>
      <c r="C1727" s="309"/>
      <c r="D1727" s="254"/>
      <c r="E1727" s="310"/>
      <c r="F1727" s="311"/>
      <c r="G1727" s="254"/>
      <c r="H1727" s="254"/>
      <c r="I1727" s="254"/>
      <c r="J1727" s="254"/>
      <c r="K1727" s="254"/>
      <c r="L1727" s="254"/>
      <c r="M1727" s="254"/>
      <c r="N1727" s="254"/>
      <c r="O1727" s="254"/>
      <c r="P1727" s="312"/>
      <c r="Q1727" s="313"/>
      <c r="R1727" s="312"/>
      <c r="S1727" s="313"/>
      <c r="T1727" s="314"/>
      <c r="U1727" s="314"/>
      <c r="V1727" s="312"/>
      <c r="W1727" s="254"/>
    </row>
    <row r="1728" spans="1:23" hidden="1">
      <c r="A1728" s="254"/>
      <c r="B1728" s="254"/>
      <c r="C1728" s="309"/>
      <c r="D1728" s="254"/>
      <c r="E1728" s="310"/>
      <c r="F1728" s="311"/>
      <c r="G1728" s="254"/>
      <c r="H1728" s="254"/>
      <c r="I1728" s="254"/>
      <c r="J1728" s="254"/>
      <c r="K1728" s="254"/>
      <c r="L1728" s="254"/>
      <c r="M1728" s="254"/>
      <c r="N1728" s="254"/>
      <c r="O1728" s="254"/>
      <c r="P1728" s="312"/>
      <c r="Q1728" s="313"/>
      <c r="R1728" s="312"/>
      <c r="S1728" s="313"/>
      <c r="T1728" s="314"/>
      <c r="U1728" s="314"/>
      <c r="V1728" s="312"/>
      <c r="W1728" s="254"/>
    </row>
    <row r="1729" spans="1:23" hidden="1">
      <c r="A1729" s="254"/>
      <c r="B1729" s="254"/>
      <c r="C1729" s="309"/>
      <c r="D1729" s="254"/>
      <c r="E1729" s="310"/>
      <c r="F1729" s="311"/>
      <c r="G1729" s="254"/>
      <c r="H1729" s="254"/>
      <c r="I1729" s="254"/>
      <c r="J1729" s="254"/>
      <c r="K1729" s="254"/>
      <c r="L1729" s="254"/>
      <c r="M1729" s="254"/>
      <c r="N1729" s="254"/>
      <c r="O1729" s="254"/>
      <c r="P1729" s="312"/>
      <c r="Q1729" s="313"/>
      <c r="R1729" s="312"/>
      <c r="S1729" s="313"/>
      <c r="T1729" s="314"/>
      <c r="U1729" s="314"/>
      <c r="V1729" s="312"/>
      <c r="W1729" s="254"/>
    </row>
    <row r="1730" spans="1:23" hidden="1">
      <c r="A1730" s="254"/>
      <c r="B1730" s="254"/>
      <c r="C1730" s="309"/>
      <c r="D1730" s="254"/>
      <c r="E1730" s="310"/>
      <c r="F1730" s="311"/>
      <c r="G1730" s="254"/>
      <c r="H1730" s="254"/>
      <c r="I1730" s="254"/>
      <c r="J1730" s="254"/>
      <c r="K1730" s="254"/>
      <c r="L1730" s="254"/>
      <c r="M1730" s="254"/>
      <c r="N1730" s="254"/>
      <c r="O1730" s="254"/>
      <c r="P1730" s="312"/>
      <c r="Q1730" s="313"/>
      <c r="R1730" s="312"/>
      <c r="S1730" s="313"/>
      <c r="T1730" s="314"/>
      <c r="U1730" s="314"/>
      <c r="V1730" s="312"/>
      <c r="W1730" s="254"/>
    </row>
    <row r="1731" spans="1:23" hidden="1">
      <c r="A1731" s="254"/>
      <c r="B1731" s="254"/>
      <c r="C1731" s="309"/>
      <c r="D1731" s="254"/>
      <c r="E1731" s="310"/>
      <c r="F1731" s="311"/>
      <c r="G1731" s="254"/>
      <c r="H1731" s="254"/>
      <c r="I1731" s="254"/>
      <c r="J1731" s="254"/>
      <c r="K1731" s="254"/>
      <c r="L1731" s="254"/>
      <c r="M1731" s="254"/>
      <c r="N1731" s="254"/>
      <c r="O1731" s="254"/>
      <c r="P1731" s="312"/>
      <c r="Q1731" s="313"/>
      <c r="R1731" s="312"/>
      <c r="S1731" s="313"/>
      <c r="T1731" s="314"/>
      <c r="U1731" s="314"/>
      <c r="V1731" s="312"/>
      <c r="W1731" s="254"/>
    </row>
    <row r="1732" spans="1:23" hidden="1">
      <c r="A1732" s="254"/>
      <c r="B1732" s="254"/>
      <c r="C1732" s="309"/>
      <c r="D1732" s="254"/>
      <c r="E1732" s="310"/>
      <c r="F1732" s="311"/>
      <c r="G1732" s="254"/>
      <c r="H1732" s="254"/>
      <c r="I1732" s="254"/>
      <c r="J1732" s="254"/>
      <c r="K1732" s="254"/>
      <c r="L1732" s="254"/>
      <c r="M1732" s="254"/>
      <c r="N1732" s="254"/>
      <c r="O1732" s="254"/>
      <c r="P1732" s="312"/>
      <c r="Q1732" s="313"/>
      <c r="R1732" s="312"/>
      <c r="S1732" s="313"/>
      <c r="T1732" s="314"/>
      <c r="U1732" s="314"/>
      <c r="V1732" s="312"/>
      <c r="W1732" s="254"/>
    </row>
    <row r="1733" spans="1:23" hidden="1">
      <c r="A1733" s="254"/>
      <c r="B1733" s="254"/>
      <c r="C1733" s="309"/>
      <c r="D1733" s="254"/>
      <c r="E1733" s="310"/>
      <c r="F1733" s="311"/>
      <c r="G1733" s="254"/>
      <c r="H1733" s="254"/>
      <c r="I1733" s="254"/>
      <c r="J1733" s="254"/>
      <c r="K1733" s="254"/>
      <c r="L1733" s="254"/>
      <c r="M1733" s="254"/>
      <c r="N1733" s="254"/>
      <c r="O1733" s="254"/>
      <c r="P1733" s="312"/>
      <c r="Q1733" s="313"/>
      <c r="R1733" s="312"/>
      <c r="S1733" s="313"/>
      <c r="T1733" s="314"/>
      <c r="U1733" s="314"/>
      <c r="V1733" s="312"/>
      <c r="W1733" s="254"/>
    </row>
    <row r="1734" spans="1:23" hidden="1">
      <c r="A1734" s="254"/>
      <c r="B1734" s="254"/>
      <c r="C1734" s="309"/>
      <c r="D1734" s="254"/>
      <c r="E1734" s="310"/>
      <c r="F1734" s="311"/>
      <c r="G1734" s="254"/>
      <c r="H1734" s="254"/>
      <c r="I1734" s="254"/>
      <c r="J1734" s="254"/>
      <c r="K1734" s="254"/>
      <c r="L1734" s="254"/>
      <c r="M1734" s="254"/>
      <c r="N1734" s="254"/>
      <c r="O1734" s="254"/>
      <c r="P1734" s="312"/>
      <c r="Q1734" s="313"/>
      <c r="R1734" s="312"/>
      <c r="S1734" s="313"/>
      <c r="T1734" s="314"/>
      <c r="U1734" s="314"/>
      <c r="V1734" s="312"/>
      <c r="W1734" s="254"/>
    </row>
    <row r="1735" spans="1:23" hidden="1">
      <c r="A1735" s="254"/>
      <c r="B1735" s="254"/>
      <c r="C1735" s="309"/>
      <c r="D1735" s="254"/>
      <c r="E1735" s="310"/>
      <c r="F1735" s="311"/>
      <c r="G1735" s="254"/>
      <c r="H1735" s="254"/>
      <c r="I1735" s="254"/>
      <c r="J1735" s="254"/>
      <c r="K1735" s="254"/>
      <c r="L1735" s="254"/>
      <c r="M1735" s="254"/>
      <c r="N1735" s="254"/>
      <c r="O1735" s="254"/>
      <c r="P1735" s="312"/>
      <c r="Q1735" s="313"/>
      <c r="R1735" s="312"/>
      <c r="S1735" s="313"/>
      <c r="T1735" s="314"/>
      <c r="U1735" s="314"/>
      <c r="V1735" s="312"/>
      <c r="W1735" s="254"/>
    </row>
    <row r="1736" spans="1:23" hidden="1">
      <c r="A1736" s="254"/>
      <c r="B1736" s="254"/>
      <c r="C1736" s="309"/>
      <c r="D1736" s="254"/>
      <c r="E1736" s="310"/>
      <c r="F1736" s="311"/>
      <c r="G1736" s="254"/>
      <c r="H1736" s="254"/>
      <c r="I1736" s="254"/>
      <c r="J1736" s="254"/>
      <c r="K1736" s="254"/>
      <c r="L1736" s="254"/>
      <c r="M1736" s="254"/>
      <c r="N1736" s="254"/>
      <c r="O1736" s="254"/>
      <c r="P1736" s="312"/>
      <c r="Q1736" s="313"/>
      <c r="R1736" s="312"/>
      <c r="S1736" s="313"/>
      <c r="T1736" s="314"/>
      <c r="U1736" s="314"/>
      <c r="V1736" s="312"/>
      <c r="W1736" s="254"/>
    </row>
    <row r="1737" spans="1:23" hidden="1">
      <c r="A1737" s="254"/>
      <c r="B1737" s="254"/>
      <c r="C1737" s="309"/>
      <c r="D1737" s="254"/>
      <c r="E1737" s="310"/>
      <c r="F1737" s="311"/>
      <c r="G1737" s="254"/>
      <c r="H1737" s="254"/>
      <c r="I1737" s="254"/>
      <c r="J1737" s="254"/>
      <c r="K1737" s="254"/>
      <c r="L1737" s="254"/>
      <c r="M1737" s="254"/>
      <c r="N1737" s="254"/>
      <c r="O1737" s="254"/>
      <c r="P1737" s="312"/>
      <c r="Q1737" s="313"/>
      <c r="R1737" s="312"/>
      <c r="S1737" s="313"/>
      <c r="T1737" s="314"/>
      <c r="U1737" s="314"/>
      <c r="V1737" s="312"/>
      <c r="W1737" s="254"/>
    </row>
    <row r="1738" spans="1:23" hidden="1">
      <c r="A1738" s="254"/>
      <c r="B1738" s="254"/>
      <c r="C1738" s="309"/>
      <c r="D1738" s="254"/>
      <c r="E1738" s="310"/>
      <c r="F1738" s="311"/>
      <c r="G1738" s="254"/>
      <c r="H1738" s="254"/>
      <c r="I1738" s="254"/>
      <c r="J1738" s="254"/>
      <c r="K1738" s="254"/>
      <c r="L1738" s="254"/>
      <c r="M1738" s="254"/>
      <c r="N1738" s="254"/>
      <c r="O1738" s="254"/>
      <c r="P1738" s="312"/>
      <c r="Q1738" s="313"/>
      <c r="R1738" s="312"/>
      <c r="S1738" s="313"/>
      <c r="T1738" s="314"/>
      <c r="U1738" s="314"/>
      <c r="V1738" s="312"/>
      <c r="W1738" s="254"/>
    </row>
    <row r="1739" spans="1:23" hidden="1">
      <c r="A1739" s="254"/>
      <c r="B1739" s="254"/>
      <c r="C1739" s="309"/>
      <c r="D1739" s="254"/>
      <c r="E1739" s="310"/>
      <c r="F1739" s="311"/>
      <c r="G1739" s="254"/>
      <c r="H1739" s="254"/>
      <c r="I1739" s="254"/>
      <c r="J1739" s="254"/>
      <c r="K1739" s="254"/>
      <c r="L1739" s="254"/>
      <c r="M1739" s="254"/>
      <c r="N1739" s="254"/>
      <c r="O1739" s="254"/>
      <c r="P1739" s="312"/>
      <c r="Q1739" s="313"/>
      <c r="R1739" s="312"/>
      <c r="S1739" s="313"/>
      <c r="T1739" s="314"/>
      <c r="U1739" s="314"/>
      <c r="V1739" s="312"/>
      <c r="W1739" s="254"/>
    </row>
    <row r="1740" spans="1:23" hidden="1">
      <c r="A1740" s="254"/>
      <c r="B1740" s="254"/>
      <c r="C1740" s="309"/>
      <c r="D1740" s="254"/>
      <c r="E1740" s="310"/>
      <c r="F1740" s="311"/>
      <c r="G1740" s="254"/>
      <c r="H1740" s="254"/>
      <c r="I1740" s="254"/>
      <c r="J1740" s="254"/>
      <c r="K1740" s="254"/>
      <c r="L1740" s="254"/>
      <c r="M1740" s="254"/>
      <c r="N1740" s="254"/>
      <c r="O1740" s="254"/>
      <c r="P1740" s="312"/>
      <c r="Q1740" s="313"/>
      <c r="R1740" s="312"/>
      <c r="S1740" s="313"/>
      <c r="T1740" s="314"/>
      <c r="U1740" s="314"/>
      <c r="V1740" s="312"/>
      <c r="W1740" s="254"/>
    </row>
    <row r="1741" spans="1:23" hidden="1">
      <c r="A1741" s="254"/>
      <c r="B1741" s="254"/>
      <c r="C1741" s="309"/>
      <c r="D1741" s="254"/>
      <c r="E1741" s="310"/>
      <c r="F1741" s="311"/>
      <c r="G1741" s="254"/>
      <c r="H1741" s="254"/>
      <c r="I1741" s="254"/>
      <c r="J1741" s="254"/>
      <c r="K1741" s="254"/>
      <c r="L1741" s="254"/>
      <c r="M1741" s="254"/>
      <c r="N1741" s="254"/>
      <c r="O1741" s="254"/>
      <c r="P1741" s="312"/>
      <c r="Q1741" s="313"/>
      <c r="R1741" s="312"/>
      <c r="S1741" s="313"/>
      <c r="T1741" s="314"/>
      <c r="U1741" s="314"/>
      <c r="V1741" s="312"/>
      <c r="W1741" s="254"/>
    </row>
    <row r="1742" spans="1:23" hidden="1">
      <c r="A1742" s="254"/>
      <c r="B1742" s="254"/>
      <c r="C1742" s="309"/>
      <c r="D1742" s="254"/>
      <c r="E1742" s="310"/>
      <c r="F1742" s="311"/>
      <c r="G1742" s="254"/>
      <c r="H1742" s="254"/>
      <c r="I1742" s="254"/>
      <c r="J1742" s="254"/>
      <c r="K1742" s="254"/>
      <c r="L1742" s="254"/>
      <c r="M1742" s="254"/>
      <c r="N1742" s="254"/>
      <c r="O1742" s="254"/>
      <c r="P1742" s="312"/>
      <c r="Q1742" s="313"/>
      <c r="R1742" s="312"/>
      <c r="S1742" s="313"/>
      <c r="T1742" s="314"/>
      <c r="U1742" s="314"/>
      <c r="V1742" s="312"/>
      <c r="W1742" s="254"/>
    </row>
    <row r="1743" spans="1:23" hidden="1">
      <c r="A1743" s="254"/>
      <c r="B1743" s="254"/>
      <c r="C1743" s="309"/>
      <c r="D1743" s="254"/>
      <c r="E1743" s="310"/>
      <c r="F1743" s="311"/>
      <c r="G1743" s="254"/>
      <c r="H1743" s="254"/>
      <c r="I1743" s="254"/>
      <c r="J1743" s="254"/>
      <c r="K1743" s="254"/>
      <c r="L1743" s="254"/>
      <c r="M1743" s="254"/>
      <c r="N1743" s="254"/>
      <c r="O1743" s="254"/>
      <c r="P1743" s="312"/>
      <c r="Q1743" s="313"/>
      <c r="R1743" s="312"/>
      <c r="S1743" s="313"/>
      <c r="T1743" s="314"/>
      <c r="U1743" s="314"/>
      <c r="V1743" s="312"/>
      <c r="W1743" s="254"/>
    </row>
    <row r="1744" spans="1:23" hidden="1">
      <c r="A1744" s="254"/>
      <c r="B1744" s="254"/>
      <c r="C1744" s="309"/>
      <c r="D1744" s="254"/>
      <c r="E1744" s="310"/>
      <c r="F1744" s="311"/>
      <c r="G1744" s="254"/>
      <c r="H1744" s="254"/>
      <c r="I1744" s="254"/>
      <c r="J1744" s="254"/>
      <c r="K1744" s="254"/>
      <c r="L1744" s="254"/>
      <c r="M1744" s="254"/>
      <c r="N1744" s="254"/>
      <c r="O1744" s="254"/>
      <c r="P1744" s="312"/>
      <c r="Q1744" s="313"/>
      <c r="R1744" s="312"/>
      <c r="S1744" s="313"/>
      <c r="T1744" s="314"/>
      <c r="U1744" s="314"/>
      <c r="V1744" s="312"/>
      <c r="W1744" s="254"/>
    </row>
    <row r="1745" spans="1:23" hidden="1">
      <c r="A1745" s="254"/>
      <c r="B1745" s="254"/>
      <c r="C1745" s="309"/>
      <c r="D1745" s="254"/>
      <c r="E1745" s="310"/>
      <c r="F1745" s="311"/>
      <c r="G1745" s="254"/>
      <c r="H1745" s="254"/>
      <c r="I1745" s="254"/>
      <c r="J1745" s="254"/>
      <c r="K1745" s="254"/>
      <c r="L1745" s="254"/>
      <c r="M1745" s="254"/>
      <c r="N1745" s="254"/>
      <c r="O1745" s="254"/>
      <c r="P1745" s="312"/>
      <c r="Q1745" s="313"/>
      <c r="R1745" s="312"/>
      <c r="S1745" s="313"/>
      <c r="T1745" s="314"/>
      <c r="U1745" s="314"/>
      <c r="V1745" s="312"/>
      <c r="W1745" s="254"/>
    </row>
    <row r="1746" spans="1:23" hidden="1">
      <c r="A1746" s="254"/>
      <c r="B1746" s="254"/>
      <c r="C1746" s="309"/>
      <c r="D1746" s="254"/>
      <c r="E1746" s="310"/>
      <c r="F1746" s="311"/>
      <c r="G1746" s="254"/>
      <c r="H1746" s="254"/>
      <c r="I1746" s="254"/>
      <c r="J1746" s="254"/>
      <c r="K1746" s="254"/>
      <c r="L1746" s="254"/>
      <c r="M1746" s="254"/>
      <c r="N1746" s="254"/>
      <c r="O1746" s="254"/>
      <c r="P1746" s="312"/>
      <c r="Q1746" s="313"/>
      <c r="R1746" s="312"/>
      <c r="S1746" s="313"/>
      <c r="T1746" s="314"/>
      <c r="U1746" s="314"/>
      <c r="V1746" s="312"/>
      <c r="W1746" s="254"/>
    </row>
    <row r="1747" spans="1:23" hidden="1">
      <c r="A1747" s="254"/>
      <c r="B1747" s="254"/>
      <c r="C1747" s="309"/>
      <c r="D1747" s="254"/>
      <c r="E1747" s="310"/>
      <c r="F1747" s="311"/>
      <c r="G1747" s="254"/>
      <c r="H1747" s="254"/>
      <c r="I1747" s="254"/>
      <c r="J1747" s="254"/>
      <c r="K1747" s="254"/>
      <c r="L1747" s="254"/>
      <c r="M1747" s="254"/>
      <c r="N1747" s="254"/>
      <c r="O1747" s="254"/>
      <c r="P1747" s="312"/>
      <c r="Q1747" s="313"/>
      <c r="R1747" s="312"/>
      <c r="S1747" s="313"/>
      <c r="T1747" s="314"/>
      <c r="U1747" s="314"/>
      <c r="V1747" s="312"/>
      <c r="W1747" s="254"/>
    </row>
    <row r="1748" spans="1:23" hidden="1">
      <c r="A1748" s="254"/>
      <c r="B1748" s="254"/>
      <c r="C1748" s="309"/>
      <c r="D1748" s="254"/>
      <c r="E1748" s="310"/>
      <c r="F1748" s="311"/>
      <c r="G1748" s="254"/>
      <c r="H1748" s="254"/>
      <c r="I1748" s="254"/>
      <c r="J1748" s="254"/>
      <c r="K1748" s="254"/>
      <c r="L1748" s="254"/>
      <c r="M1748" s="254"/>
      <c r="N1748" s="254"/>
      <c r="O1748" s="254"/>
      <c r="P1748" s="312"/>
      <c r="Q1748" s="313"/>
      <c r="R1748" s="312"/>
      <c r="S1748" s="313"/>
      <c r="T1748" s="314"/>
      <c r="U1748" s="314"/>
      <c r="V1748" s="312"/>
      <c r="W1748" s="254"/>
    </row>
    <row r="1749" spans="1:23" hidden="1">
      <c r="A1749" s="254"/>
      <c r="B1749" s="254"/>
      <c r="C1749" s="309"/>
      <c r="D1749" s="254"/>
      <c r="E1749" s="310"/>
      <c r="F1749" s="311"/>
      <c r="G1749" s="254"/>
      <c r="H1749" s="254"/>
      <c r="I1749" s="254"/>
      <c r="J1749" s="254"/>
      <c r="K1749" s="254"/>
      <c r="L1749" s="254"/>
      <c r="M1749" s="254"/>
      <c r="N1749" s="254"/>
      <c r="O1749" s="254"/>
      <c r="P1749" s="312"/>
      <c r="Q1749" s="313"/>
      <c r="R1749" s="312"/>
      <c r="S1749" s="313"/>
      <c r="T1749" s="314"/>
      <c r="U1749" s="314"/>
      <c r="V1749" s="312"/>
      <c r="W1749" s="254"/>
    </row>
    <row r="1750" spans="1:23" hidden="1">
      <c r="A1750" s="254"/>
      <c r="B1750" s="254"/>
      <c r="C1750" s="309"/>
      <c r="D1750" s="254"/>
      <c r="E1750" s="310"/>
      <c r="F1750" s="311"/>
      <c r="G1750" s="254"/>
      <c r="H1750" s="254"/>
      <c r="I1750" s="254"/>
      <c r="J1750" s="254"/>
      <c r="K1750" s="254"/>
      <c r="L1750" s="254"/>
      <c r="M1750" s="254"/>
      <c r="N1750" s="254"/>
      <c r="O1750" s="254"/>
      <c r="P1750" s="312"/>
      <c r="Q1750" s="313"/>
      <c r="R1750" s="312"/>
      <c r="S1750" s="313"/>
      <c r="T1750" s="314"/>
      <c r="U1750" s="314"/>
      <c r="V1750" s="312"/>
      <c r="W1750" s="254"/>
    </row>
    <row r="1751" spans="1:23" hidden="1">
      <c r="A1751" s="254"/>
      <c r="B1751" s="254"/>
      <c r="C1751" s="309"/>
      <c r="D1751" s="254"/>
      <c r="E1751" s="310"/>
      <c r="F1751" s="311"/>
      <c r="G1751" s="254"/>
      <c r="H1751" s="254"/>
      <c r="I1751" s="254"/>
      <c r="J1751" s="254"/>
      <c r="K1751" s="254"/>
      <c r="L1751" s="254"/>
      <c r="M1751" s="254"/>
      <c r="N1751" s="254"/>
      <c r="O1751" s="254"/>
      <c r="P1751" s="312"/>
      <c r="Q1751" s="313"/>
      <c r="R1751" s="312"/>
      <c r="S1751" s="313"/>
      <c r="T1751" s="314"/>
      <c r="U1751" s="314"/>
      <c r="V1751" s="312"/>
      <c r="W1751" s="254"/>
    </row>
    <row r="1752" spans="1:23" hidden="1">
      <c r="A1752" s="254"/>
      <c r="B1752" s="254"/>
      <c r="C1752" s="309"/>
      <c r="D1752" s="254"/>
      <c r="E1752" s="310"/>
      <c r="F1752" s="311"/>
      <c r="G1752" s="254"/>
      <c r="H1752" s="254"/>
      <c r="I1752" s="254"/>
      <c r="J1752" s="254"/>
      <c r="K1752" s="254"/>
      <c r="L1752" s="254"/>
      <c r="M1752" s="254"/>
      <c r="N1752" s="254"/>
      <c r="O1752" s="254"/>
      <c r="P1752" s="312"/>
      <c r="Q1752" s="313"/>
      <c r="R1752" s="312"/>
      <c r="S1752" s="313"/>
      <c r="T1752" s="314"/>
      <c r="U1752" s="314"/>
      <c r="V1752" s="312"/>
      <c r="W1752" s="254"/>
    </row>
    <row r="1753" spans="1:23" hidden="1">
      <c r="A1753" s="254"/>
      <c r="B1753" s="254"/>
      <c r="C1753" s="309"/>
      <c r="D1753" s="254"/>
      <c r="E1753" s="310"/>
      <c r="F1753" s="311"/>
      <c r="G1753" s="254"/>
      <c r="H1753" s="254"/>
      <c r="I1753" s="254"/>
      <c r="J1753" s="254"/>
      <c r="K1753" s="254"/>
      <c r="L1753" s="254"/>
      <c r="M1753" s="254"/>
      <c r="N1753" s="254"/>
      <c r="O1753" s="254"/>
      <c r="P1753" s="312"/>
      <c r="Q1753" s="313"/>
      <c r="R1753" s="312"/>
      <c r="S1753" s="313"/>
      <c r="T1753" s="314"/>
      <c r="U1753" s="314"/>
      <c r="V1753" s="312"/>
      <c r="W1753" s="254"/>
    </row>
    <row r="1754" spans="1:23" hidden="1">
      <c r="A1754" s="254"/>
      <c r="B1754" s="254"/>
      <c r="C1754" s="309"/>
      <c r="D1754" s="254"/>
      <c r="E1754" s="310"/>
      <c r="F1754" s="311"/>
      <c r="G1754" s="254"/>
      <c r="H1754" s="254"/>
      <c r="I1754" s="254"/>
      <c r="J1754" s="254"/>
      <c r="K1754" s="254"/>
      <c r="L1754" s="254"/>
      <c r="M1754" s="254"/>
      <c r="N1754" s="254"/>
      <c r="O1754" s="254"/>
      <c r="P1754" s="312"/>
      <c r="Q1754" s="313"/>
      <c r="R1754" s="312"/>
      <c r="S1754" s="313"/>
      <c r="T1754" s="314"/>
      <c r="U1754" s="314"/>
      <c r="V1754" s="312"/>
      <c r="W1754" s="254"/>
    </row>
    <row r="1755" spans="1:23" hidden="1">
      <c r="A1755" s="254"/>
      <c r="B1755" s="254"/>
      <c r="C1755" s="309"/>
      <c r="D1755" s="254"/>
      <c r="E1755" s="310"/>
      <c r="F1755" s="311"/>
      <c r="G1755" s="254"/>
      <c r="H1755" s="254"/>
      <c r="I1755" s="254"/>
      <c r="J1755" s="254"/>
      <c r="K1755" s="254"/>
      <c r="L1755" s="254"/>
      <c r="M1755" s="254"/>
      <c r="N1755" s="254"/>
      <c r="O1755" s="254"/>
      <c r="P1755" s="312"/>
      <c r="Q1755" s="313"/>
      <c r="R1755" s="312"/>
      <c r="S1755" s="313"/>
      <c r="T1755" s="314"/>
      <c r="U1755" s="314"/>
      <c r="V1755" s="312"/>
      <c r="W1755" s="254"/>
    </row>
    <row r="1756" spans="1:23" hidden="1">
      <c r="A1756" s="254"/>
      <c r="B1756" s="254"/>
      <c r="C1756" s="309"/>
      <c r="D1756" s="254"/>
      <c r="E1756" s="310"/>
      <c r="F1756" s="311"/>
      <c r="G1756" s="254"/>
      <c r="H1756" s="254"/>
      <c r="I1756" s="254"/>
      <c r="J1756" s="254"/>
      <c r="K1756" s="254"/>
      <c r="L1756" s="254"/>
      <c r="M1756" s="254"/>
      <c r="N1756" s="254"/>
      <c r="O1756" s="254"/>
      <c r="P1756" s="312"/>
      <c r="Q1756" s="313"/>
      <c r="R1756" s="312"/>
      <c r="S1756" s="313"/>
      <c r="T1756" s="314"/>
      <c r="U1756" s="314"/>
      <c r="V1756" s="312"/>
      <c r="W1756" s="254"/>
    </row>
    <row r="1757" spans="1:23" hidden="1">
      <c r="A1757" s="254"/>
      <c r="B1757" s="254"/>
      <c r="C1757" s="309"/>
      <c r="D1757" s="254"/>
      <c r="E1757" s="310"/>
      <c r="F1757" s="311"/>
      <c r="G1757" s="254"/>
      <c r="H1757" s="254"/>
      <c r="I1757" s="254"/>
      <c r="J1757" s="254"/>
      <c r="K1757" s="254"/>
      <c r="L1757" s="254"/>
      <c r="M1757" s="254"/>
      <c r="N1757" s="254"/>
      <c r="O1757" s="254"/>
      <c r="P1757" s="312"/>
      <c r="Q1757" s="313"/>
      <c r="R1757" s="312"/>
      <c r="S1757" s="313"/>
      <c r="T1757" s="314"/>
      <c r="U1757" s="314"/>
      <c r="V1757" s="312"/>
      <c r="W1757" s="254"/>
    </row>
    <row r="1758" spans="1:23" hidden="1">
      <c r="A1758" s="254"/>
      <c r="B1758" s="254"/>
      <c r="C1758" s="309"/>
      <c r="D1758" s="254"/>
      <c r="E1758" s="310"/>
      <c r="F1758" s="311"/>
      <c r="G1758" s="254"/>
      <c r="H1758" s="254"/>
      <c r="I1758" s="254"/>
      <c r="J1758" s="254"/>
      <c r="K1758" s="254"/>
      <c r="L1758" s="254"/>
      <c r="M1758" s="254"/>
      <c r="N1758" s="254"/>
      <c r="O1758" s="254"/>
      <c r="P1758" s="312"/>
      <c r="Q1758" s="313"/>
      <c r="R1758" s="312"/>
      <c r="S1758" s="313"/>
      <c r="T1758" s="314"/>
      <c r="U1758" s="314"/>
      <c r="V1758" s="312"/>
      <c r="W1758" s="254"/>
    </row>
    <row r="1759" spans="1:23" hidden="1">
      <c r="A1759" s="254"/>
      <c r="B1759" s="254"/>
      <c r="C1759" s="309"/>
      <c r="D1759" s="254"/>
      <c r="E1759" s="310"/>
      <c r="F1759" s="311"/>
      <c r="G1759" s="254"/>
      <c r="H1759" s="254"/>
      <c r="I1759" s="254"/>
      <c r="J1759" s="254"/>
      <c r="K1759" s="254"/>
      <c r="L1759" s="254"/>
      <c r="M1759" s="254"/>
      <c r="N1759" s="254"/>
      <c r="O1759" s="254"/>
      <c r="P1759" s="312"/>
      <c r="Q1759" s="313"/>
      <c r="R1759" s="312"/>
      <c r="S1759" s="313"/>
      <c r="T1759" s="314"/>
      <c r="U1759" s="314"/>
      <c r="V1759" s="312"/>
      <c r="W1759" s="254"/>
    </row>
    <row r="1760" spans="1:23" hidden="1">
      <c r="A1760" s="254"/>
      <c r="B1760" s="254"/>
      <c r="C1760" s="309"/>
      <c r="D1760" s="254"/>
      <c r="E1760" s="310"/>
      <c r="F1760" s="311"/>
      <c r="G1760" s="254"/>
      <c r="H1760" s="254"/>
      <c r="I1760" s="254"/>
      <c r="J1760" s="254"/>
      <c r="K1760" s="254"/>
      <c r="L1760" s="254"/>
      <c r="M1760" s="254"/>
      <c r="N1760" s="254"/>
      <c r="O1760" s="254"/>
      <c r="P1760" s="312"/>
      <c r="Q1760" s="313"/>
      <c r="R1760" s="312"/>
      <c r="S1760" s="313"/>
      <c r="T1760" s="314"/>
      <c r="U1760" s="314"/>
      <c r="V1760" s="312"/>
      <c r="W1760" s="254"/>
    </row>
    <row r="1761" spans="1:23" hidden="1">
      <c r="A1761" s="254"/>
      <c r="B1761" s="254"/>
      <c r="C1761" s="309"/>
      <c r="D1761" s="254"/>
      <c r="E1761" s="310"/>
      <c r="F1761" s="311"/>
      <c r="G1761" s="254"/>
      <c r="H1761" s="254"/>
      <c r="I1761" s="254"/>
      <c r="J1761" s="254"/>
      <c r="K1761" s="254"/>
      <c r="L1761" s="254"/>
      <c r="M1761" s="254"/>
      <c r="N1761" s="254"/>
      <c r="O1761" s="254"/>
      <c r="P1761" s="312"/>
      <c r="Q1761" s="313"/>
      <c r="R1761" s="312"/>
      <c r="S1761" s="313"/>
      <c r="T1761" s="314"/>
      <c r="U1761" s="314"/>
      <c r="V1761" s="312"/>
      <c r="W1761" s="254"/>
    </row>
    <row r="1762" spans="1:23" hidden="1">
      <c r="A1762" s="254"/>
      <c r="B1762" s="254"/>
      <c r="C1762" s="309"/>
      <c r="D1762" s="254"/>
      <c r="E1762" s="310"/>
      <c r="F1762" s="311"/>
      <c r="G1762" s="254"/>
      <c r="H1762" s="254"/>
      <c r="I1762" s="254"/>
      <c r="J1762" s="254"/>
      <c r="K1762" s="254"/>
      <c r="L1762" s="254"/>
      <c r="M1762" s="254"/>
      <c r="N1762" s="254"/>
      <c r="O1762" s="254"/>
      <c r="P1762" s="312"/>
      <c r="Q1762" s="313"/>
      <c r="R1762" s="312"/>
      <c r="S1762" s="313"/>
      <c r="T1762" s="314"/>
      <c r="U1762" s="314"/>
      <c r="V1762" s="312"/>
      <c r="W1762" s="254"/>
    </row>
    <row r="1763" spans="1:23" hidden="1">
      <c r="A1763" s="254"/>
      <c r="B1763" s="254"/>
      <c r="C1763" s="309"/>
      <c r="D1763" s="254"/>
      <c r="E1763" s="310"/>
      <c r="F1763" s="311"/>
      <c r="G1763" s="254"/>
      <c r="H1763" s="254"/>
      <c r="I1763" s="254"/>
      <c r="J1763" s="254"/>
      <c r="K1763" s="254"/>
      <c r="L1763" s="254"/>
      <c r="M1763" s="254"/>
      <c r="N1763" s="254"/>
      <c r="O1763" s="254"/>
      <c r="P1763" s="312"/>
      <c r="Q1763" s="313"/>
      <c r="R1763" s="312"/>
      <c r="S1763" s="313"/>
      <c r="T1763" s="314"/>
      <c r="U1763" s="314"/>
      <c r="V1763" s="312"/>
      <c r="W1763" s="254"/>
    </row>
    <row r="1764" spans="1:23" hidden="1">
      <c r="A1764" s="254"/>
      <c r="B1764" s="254"/>
      <c r="C1764" s="309"/>
      <c r="D1764" s="254"/>
      <c r="E1764" s="310"/>
      <c r="F1764" s="311"/>
      <c r="G1764" s="254"/>
      <c r="H1764" s="254"/>
      <c r="I1764" s="254"/>
      <c r="J1764" s="254"/>
      <c r="K1764" s="254"/>
      <c r="L1764" s="254"/>
      <c r="M1764" s="254"/>
      <c r="N1764" s="254"/>
      <c r="O1764" s="254"/>
      <c r="P1764" s="312"/>
      <c r="Q1764" s="313"/>
      <c r="R1764" s="312"/>
      <c r="S1764" s="313"/>
      <c r="T1764" s="314"/>
      <c r="U1764" s="314"/>
      <c r="V1764" s="312"/>
      <c r="W1764" s="254"/>
    </row>
    <row r="1765" spans="1:23" hidden="1">
      <c r="A1765" s="254"/>
      <c r="B1765" s="254"/>
      <c r="C1765" s="309"/>
      <c r="D1765" s="254"/>
      <c r="E1765" s="310"/>
      <c r="F1765" s="311"/>
      <c r="G1765" s="254"/>
      <c r="H1765" s="254"/>
      <c r="I1765" s="254"/>
      <c r="J1765" s="254"/>
      <c r="K1765" s="254"/>
      <c r="L1765" s="254"/>
      <c r="M1765" s="254"/>
      <c r="N1765" s="254"/>
      <c r="O1765" s="254"/>
      <c r="P1765" s="312"/>
      <c r="Q1765" s="313"/>
      <c r="R1765" s="312"/>
      <c r="S1765" s="313"/>
      <c r="T1765" s="314"/>
      <c r="U1765" s="314"/>
      <c r="V1765" s="312"/>
      <c r="W1765" s="254"/>
    </row>
    <row r="1766" spans="1:23" hidden="1">
      <c r="A1766" s="254"/>
      <c r="B1766" s="254"/>
      <c r="C1766" s="309"/>
      <c r="D1766" s="254"/>
      <c r="E1766" s="310"/>
      <c r="F1766" s="311"/>
      <c r="G1766" s="254"/>
      <c r="H1766" s="254"/>
      <c r="I1766" s="254"/>
      <c r="J1766" s="254"/>
      <c r="K1766" s="254"/>
      <c r="L1766" s="254"/>
      <c r="M1766" s="254"/>
      <c r="N1766" s="254"/>
      <c r="O1766" s="254"/>
      <c r="P1766" s="312"/>
      <c r="Q1766" s="313"/>
      <c r="R1766" s="312"/>
      <c r="S1766" s="313"/>
      <c r="T1766" s="314"/>
      <c r="U1766" s="314"/>
      <c r="V1766" s="312"/>
      <c r="W1766" s="254"/>
    </row>
    <row r="1767" spans="1:23" hidden="1">
      <c r="A1767" s="254"/>
      <c r="B1767" s="254"/>
      <c r="C1767" s="309"/>
      <c r="D1767" s="254"/>
      <c r="E1767" s="310"/>
      <c r="F1767" s="311"/>
      <c r="G1767" s="254"/>
      <c r="H1767" s="254"/>
      <c r="I1767" s="254"/>
      <c r="J1767" s="254"/>
      <c r="K1767" s="254"/>
      <c r="L1767" s="254"/>
      <c r="M1767" s="254"/>
      <c r="N1767" s="254"/>
      <c r="O1767" s="254"/>
      <c r="P1767" s="312"/>
      <c r="Q1767" s="313"/>
      <c r="R1767" s="312"/>
      <c r="S1767" s="313"/>
      <c r="T1767" s="314"/>
      <c r="U1767" s="314"/>
      <c r="V1767" s="312"/>
      <c r="W1767" s="254"/>
    </row>
    <row r="1768" spans="1:23" hidden="1">
      <c r="A1768" s="254"/>
      <c r="B1768" s="254"/>
      <c r="C1768" s="309"/>
      <c r="D1768" s="254"/>
      <c r="E1768" s="310"/>
      <c r="F1768" s="311"/>
      <c r="G1768" s="254"/>
      <c r="H1768" s="254"/>
      <c r="I1768" s="254"/>
      <c r="J1768" s="254"/>
      <c r="K1768" s="254"/>
      <c r="L1768" s="254"/>
      <c r="M1768" s="254"/>
      <c r="N1768" s="254"/>
      <c r="O1768" s="254"/>
      <c r="P1768" s="312"/>
      <c r="Q1768" s="313"/>
      <c r="R1768" s="312"/>
      <c r="S1768" s="313"/>
      <c r="T1768" s="314"/>
      <c r="U1768" s="314"/>
      <c r="V1768" s="312"/>
      <c r="W1768" s="254"/>
    </row>
    <row r="1769" spans="1:23" hidden="1">
      <c r="A1769" s="254"/>
      <c r="B1769" s="254"/>
      <c r="C1769" s="309"/>
      <c r="D1769" s="254"/>
      <c r="E1769" s="310"/>
      <c r="F1769" s="311"/>
      <c r="G1769" s="254"/>
      <c r="H1769" s="254"/>
      <c r="I1769" s="254"/>
      <c r="J1769" s="254"/>
      <c r="K1769" s="254"/>
      <c r="L1769" s="254"/>
      <c r="M1769" s="254"/>
      <c r="N1769" s="254"/>
      <c r="O1769" s="254"/>
      <c r="P1769" s="312"/>
      <c r="Q1769" s="313"/>
      <c r="R1769" s="312"/>
      <c r="S1769" s="313"/>
      <c r="T1769" s="314"/>
      <c r="U1769" s="314"/>
      <c r="V1769" s="312"/>
      <c r="W1769" s="254"/>
    </row>
    <row r="1770" spans="1:23" hidden="1">
      <c r="A1770" s="254"/>
      <c r="B1770" s="254"/>
      <c r="C1770" s="309"/>
      <c r="D1770" s="254"/>
      <c r="E1770" s="310"/>
      <c r="F1770" s="311"/>
      <c r="G1770" s="254"/>
      <c r="H1770" s="254"/>
      <c r="I1770" s="254"/>
      <c r="J1770" s="254"/>
      <c r="K1770" s="254"/>
      <c r="L1770" s="254"/>
      <c r="M1770" s="254"/>
      <c r="N1770" s="254"/>
      <c r="O1770" s="254"/>
      <c r="P1770" s="312"/>
      <c r="Q1770" s="313"/>
      <c r="R1770" s="312"/>
      <c r="S1770" s="313"/>
      <c r="T1770" s="314"/>
      <c r="U1770" s="314"/>
      <c r="V1770" s="312"/>
      <c r="W1770" s="254"/>
    </row>
    <row r="1771" spans="1:23" hidden="1">
      <c r="A1771" s="254"/>
      <c r="B1771" s="254"/>
      <c r="C1771" s="309"/>
      <c r="D1771" s="254"/>
      <c r="E1771" s="310"/>
      <c r="F1771" s="311"/>
      <c r="G1771" s="254"/>
      <c r="H1771" s="254"/>
      <c r="I1771" s="254"/>
      <c r="J1771" s="254"/>
      <c r="K1771" s="254"/>
      <c r="L1771" s="254"/>
      <c r="M1771" s="254"/>
      <c r="N1771" s="254"/>
      <c r="O1771" s="254"/>
      <c r="P1771" s="312"/>
      <c r="Q1771" s="313"/>
      <c r="R1771" s="312"/>
      <c r="S1771" s="313"/>
      <c r="T1771" s="314"/>
      <c r="U1771" s="314"/>
      <c r="V1771" s="312"/>
      <c r="W1771" s="254"/>
    </row>
    <row r="1772" spans="1:23" hidden="1">
      <c r="A1772" s="254"/>
      <c r="B1772" s="254"/>
      <c r="C1772" s="309"/>
      <c r="D1772" s="254"/>
      <c r="E1772" s="310"/>
      <c r="F1772" s="311"/>
      <c r="G1772" s="254"/>
      <c r="H1772" s="254"/>
      <c r="I1772" s="254"/>
      <c r="J1772" s="254"/>
      <c r="K1772" s="254"/>
      <c r="L1772" s="254"/>
      <c r="M1772" s="254"/>
      <c r="N1772" s="254"/>
      <c r="O1772" s="254"/>
      <c r="P1772" s="312"/>
      <c r="Q1772" s="313"/>
      <c r="R1772" s="312"/>
      <c r="S1772" s="313"/>
      <c r="T1772" s="314"/>
      <c r="U1772" s="314"/>
      <c r="V1772" s="312"/>
      <c r="W1772" s="254"/>
    </row>
    <row r="1773" spans="1:23" hidden="1">
      <c r="A1773" s="254"/>
      <c r="B1773" s="254"/>
      <c r="C1773" s="309"/>
      <c r="D1773" s="254"/>
      <c r="E1773" s="310"/>
      <c r="F1773" s="311"/>
      <c r="G1773" s="254"/>
      <c r="H1773" s="254"/>
      <c r="I1773" s="254"/>
      <c r="J1773" s="254"/>
      <c r="K1773" s="254"/>
      <c r="L1773" s="254"/>
      <c r="M1773" s="254"/>
      <c r="N1773" s="254"/>
      <c r="O1773" s="254"/>
      <c r="P1773" s="312"/>
      <c r="Q1773" s="313"/>
      <c r="R1773" s="312"/>
      <c r="S1773" s="313"/>
      <c r="T1773" s="314"/>
      <c r="U1773" s="314"/>
      <c r="V1773" s="312"/>
      <c r="W1773" s="254"/>
    </row>
    <row r="1774" spans="1:23" hidden="1">
      <c r="A1774" s="254"/>
      <c r="B1774" s="254"/>
      <c r="C1774" s="309"/>
      <c r="D1774" s="254"/>
      <c r="E1774" s="310"/>
      <c r="F1774" s="311"/>
      <c r="G1774" s="254"/>
      <c r="H1774" s="254"/>
      <c r="I1774" s="254"/>
      <c r="J1774" s="254"/>
      <c r="K1774" s="254"/>
      <c r="L1774" s="254"/>
      <c r="M1774" s="254"/>
      <c r="N1774" s="254"/>
      <c r="O1774" s="254"/>
      <c r="P1774" s="312"/>
      <c r="Q1774" s="313"/>
      <c r="R1774" s="312"/>
      <c r="S1774" s="313"/>
      <c r="T1774" s="314"/>
      <c r="U1774" s="314"/>
      <c r="V1774" s="312"/>
      <c r="W1774" s="254"/>
    </row>
    <row r="1775" spans="1:23" hidden="1">
      <c r="A1775" s="254"/>
      <c r="B1775" s="254"/>
      <c r="C1775" s="309"/>
      <c r="D1775" s="254"/>
      <c r="E1775" s="310"/>
      <c r="F1775" s="311"/>
      <c r="G1775" s="254"/>
      <c r="H1775" s="254"/>
      <c r="I1775" s="254"/>
      <c r="J1775" s="254"/>
      <c r="K1775" s="254"/>
      <c r="L1775" s="254"/>
      <c r="M1775" s="254"/>
      <c r="N1775" s="254"/>
      <c r="O1775" s="254"/>
      <c r="P1775" s="312"/>
      <c r="Q1775" s="313"/>
      <c r="R1775" s="312"/>
      <c r="S1775" s="313"/>
      <c r="T1775" s="314"/>
      <c r="U1775" s="314"/>
      <c r="V1775" s="312"/>
      <c r="W1775" s="254"/>
    </row>
    <row r="1776" spans="1:23" hidden="1">
      <c r="A1776" s="254"/>
      <c r="B1776" s="254"/>
      <c r="C1776" s="309"/>
      <c r="D1776" s="254"/>
      <c r="E1776" s="310"/>
      <c r="F1776" s="311"/>
      <c r="G1776" s="254"/>
      <c r="H1776" s="254"/>
      <c r="I1776" s="254"/>
      <c r="J1776" s="254"/>
      <c r="K1776" s="254"/>
      <c r="L1776" s="254"/>
      <c r="M1776" s="254"/>
      <c r="N1776" s="254"/>
      <c r="O1776" s="254"/>
      <c r="P1776" s="312"/>
      <c r="Q1776" s="313"/>
      <c r="R1776" s="312"/>
      <c r="S1776" s="313"/>
      <c r="T1776" s="314"/>
      <c r="U1776" s="314"/>
      <c r="V1776" s="312"/>
      <c r="W1776" s="254"/>
    </row>
    <row r="1777" spans="1:23" hidden="1">
      <c r="A1777" s="254"/>
      <c r="B1777" s="254"/>
      <c r="C1777" s="309"/>
      <c r="D1777" s="254"/>
      <c r="E1777" s="310"/>
      <c r="F1777" s="311"/>
      <c r="G1777" s="254"/>
      <c r="H1777" s="254"/>
      <c r="I1777" s="254"/>
      <c r="J1777" s="254"/>
      <c r="K1777" s="254"/>
      <c r="L1777" s="254"/>
      <c r="M1777" s="254"/>
      <c r="N1777" s="254"/>
      <c r="O1777" s="254"/>
      <c r="P1777" s="312"/>
      <c r="Q1777" s="313"/>
      <c r="R1777" s="312"/>
      <c r="S1777" s="313"/>
      <c r="T1777" s="314"/>
      <c r="U1777" s="314"/>
      <c r="V1777" s="312"/>
      <c r="W1777" s="254"/>
    </row>
    <row r="1778" spans="1:23" hidden="1">
      <c r="A1778" s="254"/>
      <c r="B1778" s="254"/>
      <c r="C1778" s="309"/>
      <c r="D1778" s="254"/>
      <c r="E1778" s="310"/>
      <c r="F1778" s="311"/>
      <c r="G1778" s="254"/>
      <c r="H1778" s="254"/>
      <c r="I1778" s="254"/>
      <c r="J1778" s="254"/>
      <c r="K1778" s="254"/>
      <c r="L1778" s="254"/>
      <c r="M1778" s="254"/>
      <c r="N1778" s="254"/>
      <c r="O1778" s="254"/>
      <c r="P1778" s="312"/>
      <c r="Q1778" s="313"/>
      <c r="R1778" s="312"/>
      <c r="S1778" s="313"/>
      <c r="T1778" s="314"/>
      <c r="U1778" s="314"/>
      <c r="V1778" s="312"/>
      <c r="W1778" s="254"/>
    </row>
    <row r="1779" spans="1:23" hidden="1">
      <c r="A1779" s="254"/>
      <c r="B1779" s="254"/>
      <c r="C1779" s="309"/>
      <c r="D1779" s="254"/>
      <c r="E1779" s="310"/>
      <c r="F1779" s="311"/>
      <c r="G1779" s="254"/>
      <c r="H1779" s="254"/>
      <c r="I1779" s="254"/>
      <c r="J1779" s="254"/>
      <c r="K1779" s="254"/>
      <c r="L1779" s="254"/>
      <c r="M1779" s="254"/>
      <c r="N1779" s="254"/>
      <c r="O1779" s="254"/>
      <c r="P1779" s="312"/>
      <c r="Q1779" s="313"/>
      <c r="R1779" s="312"/>
      <c r="S1779" s="313"/>
      <c r="T1779" s="314"/>
      <c r="U1779" s="314"/>
      <c r="V1779" s="312"/>
      <c r="W1779" s="254"/>
    </row>
    <row r="1780" spans="1:23" hidden="1">
      <c r="A1780" s="254"/>
      <c r="B1780" s="254"/>
      <c r="C1780" s="309"/>
      <c r="D1780" s="254"/>
      <c r="E1780" s="310"/>
      <c r="F1780" s="311"/>
      <c r="G1780" s="254"/>
      <c r="H1780" s="254"/>
      <c r="I1780" s="254"/>
      <c r="J1780" s="254"/>
      <c r="K1780" s="254"/>
      <c r="L1780" s="254"/>
      <c r="M1780" s="254"/>
      <c r="N1780" s="254"/>
      <c r="O1780" s="254"/>
      <c r="P1780" s="312"/>
      <c r="Q1780" s="313"/>
      <c r="R1780" s="312"/>
      <c r="S1780" s="313"/>
      <c r="T1780" s="314"/>
      <c r="U1780" s="314"/>
      <c r="V1780" s="312"/>
      <c r="W1780" s="254"/>
    </row>
    <row r="1781" spans="1:23" hidden="1">
      <c r="A1781" s="254"/>
      <c r="B1781" s="254"/>
      <c r="C1781" s="309"/>
      <c r="D1781" s="254"/>
      <c r="E1781" s="310"/>
      <c r="F1781" s="311"/>
      <c r="G1781" s="254"/>
      <c r="H1781" s="254"/>
      <c r="I1781" s="254"/>
      <c r="J1781" s="254"/>
      <c r="K1781" s="254"/>
      <c r="L1781" s="254"/>
      <c r="M1781" s="254"/>
      <c r="N1781" s="254"/>
      <c r="O1781" s="254"/>
      <c r="P1781" s="312"/>
      <c r="Q1781" s="313"/>
      <c r="R1781" s="312"/>
      <c r="S1781" s="313"/>
      <c r="T1781" s="314"/>
      <c r="U1781" s="314"/>
      <c r="V1781" s="312"/>
      <c r="W1781" s="254"/>
    </row>
    <row r="1782" spans="1:23" hidden="1">
      <c r="A1782" s="254"/>
      <c r="B1782" s="254"/>
      <c r="C1782" s="309"/>
      <c r="D1782" s="254"/>
      <c r="E1782" s="310"/>
      <c r="F1782" s="311"/>
      <c r="G1782" s="254"/>
      <c r="H1782" s="254"/>
      <c r="I1782" s="254"/>
      <c r="J1782" s="254"/>
      <c r="K1782" s="254"/>
      <c r="L1782" s="254"/>
      <c r="M1782" s="254"/>
      <c r="N1782" s="254"/>
      <c r="O1782" s="254"/>
      <c r="P1782" s="312"/>
      <c r="Q1782" s="313"/>
      <c r="R1782" s="312"/>
      <c r="S1782" s="313"/>
      <c r="T1782" s="314"/>
      <c r="U1782" s="314"/>
      <c r="V1782" s="312"/>
      <c r="W1782" s="254"/>
    </row>
    <row r="1783" spans="1:23" hidden="1">
      <c r="A1783" s="254"/>
      <c r="B1783" s="254"/>
      <c r="C1783" s="309"/>
      <c r="D1783" s="254"/>
      <c r="E1783" s="310"/>
      <c r="F1783" s="311"/>
      <c r="G1783" s="254"/>
      <c r="H1783" s="254"/>
      <c r="I1783" s="254"/>
      <c r="J1783" s="254"/>
      <c r="K1783" s="254"/>
      <c r="L1783" s="254"/>
      <c r="M1783" s="254"/>
      <c r="N1783" s="254"/>
      <c r="O1783" s="254"/>
      <c r="P1783" s="312"/>
      <c r="Q1783" s="313"/>
      <c r="R1783" s="312"/>
      <c r="S1783" s="313"/>
      <c r="T1783" s="314"/>
      <c r="U1783" s="314"/>
      <c r="V1783" s="312"/>
      <c r="W1783" s="254"/>
    </row>
    <row r="1784" spans="1:23" hidden="1">
      <c r="A1784" s="254"/>
      <c r="B1784" s="254"/>
      <c r="C1784" s="309"/>
      <c r="D1784" s="254"/>
      <c r="E1784" s="310"/>
      <c r="F1784" s="311"/>
      <c r="G1784" s="254"/>
      <c r="H1784" s="254"/>
      <c r="I1784" s="254"/>
      <c r="J1784" s="254"/>
      <c r="K1784" s="254"/>
      <c r="L1784" s="254"/>
      <c r="M1784" s="254"/>
      <c r="N1784" s="254"/>
      <c r="O1784" s="254"/>
      <c r="P1784" s="312"/>
      <c r="Q1784" s="313"/>
      <c r="R1784" s="312"/>
      <c r="S1784" s="313"/>
      <c r="T1784" s="314"/>
      <c r="U1784" s="314"/>
      <c r="V1784" s="312"/>
      <c r="W1784" s="254"/>
    </row>
    <row r="1785" spans="1:23" hidden="1">
      <c r="A1785" s="254"/>
      <c r="B1785" s="254"/>
      <c r="C1785" s="309"/>
      <c r="D1785" s="254"/>
      <c r="E1785" s="310"/>
      <c r="F1785" s="311"/>
      <c r="G1785" s="254"/>
      <c r="H1785" s="254"/>
      <c r="I1785" s="254"/>
      <c r="J1785" s="254"/>
      <c r="K1785" s="254"/>
      <c r="L1785" s="254"/>
      <c r="M1785" s="254"/>
      <c r="N1785" s="254"/>
      <c r="O1785" s="254"/>
      <c r="P1785" s="312"/>
      <c r="Q1785" s="313"/>
      <c r="R1785" s="312"/>
      <c r="S1785" s="313"/>
      <c r="T1785" s="314"/>
      <c r="U1785" s="314"/>
      <c r="V1785" s="312"/>
      <c r="W1785" s="254"/>
    </row>
    <row r="1786" spans="1:23" hidden="1">
      <c r="A1786" s="254"/>
      <c r="B1786" s="254"/>
      <c r="C1786" s="309"/>
      <c r="D1786" s="254"/>
      <c r="E1786" s="310"/>
      <c r="F1786" s="311"/>
      <c r="G1786" s="254"/>
      <c r="H1786" s="254"/>
      <c r="I1786" s="254"/>
      <c r="J1786" s="254"/>
      <c r="K1786" s="254"/>
      <c r="L1786" s="254"/>
      <c r="M1786" s="254"/>
      <c r="N1786" s="254"/>
      <c r="O1786" s="254"/>
      <c r="P1786" s="312"/>
      <c r="Q1786" s="313"/>
      <c r="R1786" s="312"/>
      <c r="S1786" s="313"/>
      <c r="T1786" s="314"/>
      <c r="U1786" s="314"/>
      <c r="V1786" s="312"/>
      <c r="W1786" s="254"/>
    </row>
    <row r="1787" spans="1:23" hidden="1">
      <c r="A1787" s="254"/>
      <c r="B1787" s="254"/>
      <c r="C1787" s="309"/>
      <c r="D1787" s="254"/>
      <c r="E1787" s="310"/>
      <c r="F1787" s="311"/>
      <c r="G1787" s="254"/>
      <c r="H1787" s="254"/>
      <c r="I1787" s="254"/>
      <c r="J1787" s="254"/>
      <c r="K1787" s="254"/>
      <c r="L1787" s="254"/>
      <c r="M1787" s="254"/>
      <c r="N1787" s="254"/>
      <c r="O1787" s="254"/>
      <c r="P1787" s="312"/>
      <c r="Q1787" s="313"/>
      <c r="R1787" s="312"/>
      <c r="S1787" s="313"/>
      <c r="T1787" s="314"/>
      <c r="U1787" s="314"/>
      <c r="V1787" s="312"/>
      <c r="W1787" s="254"/>
    </row>
    <row r="1788" spans="1:23" hidden="1">
      <c r="A1788" s="254"/>
      <c r="B1788" s="254"/>
      <c r="C1788" s="309"/>
      <c r="D1788" s="254"/>
      <c r="E1788" s="310"/>
      <c r="F1788" s="311"/>
      <c r="G1788" s="254"/>
      <c r="H1788" s="254"/>
      <c r="I1788" s="254"/>
      <c r="J1788" s="254"/>
      <c r="K1788" s="254"/>
      <c r="L1788" s="254"/>
      <c r="M1788" s="254"/>
      <c r="N1788" s="254"/>
      <c r="O1788" s="254"/>
      <c r="P1788" s="312"/>
      <c r="Q1788" s="313"/>
      <c r="R1788" s="312"/>
      <c r="S1788" s="313"/>
      <c r="T1788" s="314"/>
      <c r="U1788" s="314"/>
      <c r="V1788" s="312"/>
      <c r="W1788" s="254"/>
    </row>
    <row r="1789" spans="1:23" hidden="1">
      <c r="A1789" s="254"/>
      <c r="B1789" s="254"/>
      <c r="C1789" s="309"/>
      <c r="D1789" s="254"/>
      <c r="E1789" s="310"/>
      <c r="F1789" s="311"/>
      <c r="G1789" s="254"/>
      <c r="H1789" s="254"/>
      <c r="I1789" s="254"/>
      <c r="J1789" s="254"/>
      <c r="K1789" s="254"/>
      <c r="L1789" s="254"/>
      <c r="M1789" s="254"/>
      <c r="N1789" s="254"/>
      <c r="O1789" s="254"/>
      <c r="P1789" s="312"/>
      <c r="Q1789" s="313"/>
      <c r="R1789" s="312"/>
      <c r="S1789" s="313"/>
      <c r="T1789" s="314"/>
      <c r="U1789" s="314"/>
      <c r="V1789" s="312"/>
      <c r="W1789" s="254"/>
    </row>
    <row r="1790" spans="1:23" hidden="1">
      <c r="A1790" s="254"/>
      <c r="B1790" s="254"/>
      <c r="C1790" s="309"/>
      <c r="D1790" s="254"/>
      <c r="E1790" s="310"/>
      <c r="F1790" s="311"/>
      <c r="G1790" s="254"/>
      <c r="H1790" s="254"/>
      <c r="I1790" s="254"/>
      <c r="J1790" s="254"/>
      <c r="K1790" s="254"/>
      <c r="L1790" s="254"/>
      <c r="M1790" s="254"/>
      <c r="N1790" s="254"/>
      <c r="O1790" s="254"/>
      <c r="P1790" s="312"/>
      <c r="Q1790" s="313"/>
      <c r="R1790" s="312"/>
      <c r="S1790" s="313"/>
      <c r="T1790" s="314"/>
      <c r="U1790" s="314"/>
      <c r="V1790" s="312"/>
      <c r="W1790" s="254"/>
    </row>
    <row r="1791" spans="1:23" hidden="1">
      <c r="A1791" s="254"/>
      <c r="B1791" s="254"/>
      <c r="C1791" s="309"/>
      <c r="D1791" s="254"/>
      <c r="E1791" s="310"/>
      <c r="F1791" s="311"/>
      <c r="G1791" s="254"/>
      <c r="H1791" s="254"/>
      <c r="I1791" s="254"/>
      <c r="J1791" s="254"/>
      <c r="K1791" s="254"/>
      <c r="L1791" s="254"/>
      <c r="M1791" s="254"/>
      <c r="N1791" s="254"/>
      <c r="O1791" s="254"/>
      <c r="P1791" s="312"/>
      <c r="Q1791" s="313"/>
      <c r="R1791" s="312"/>
      <c r="S1791" s="313"/>
      <c r="T1791" s="314"/>
      <c r="U1791" s="314"/>
      <c r="V1791" s="312"/>
      <c r="W1791" s="254"/>
    </row>
    <row r="1792" spans="1:23" hidden="1">
      <c r="A1792" s="254"/>
      <c r="B1792" s="254"/>
      <c r="C1792" s="309"/>
      <c r="D1792" s="254"/>
      <c r="E1792" s="310"/>
      <c r="F1792" s="311"/>
      <c r="G1792" s="254"/>
      <c r="H1792" s="254"/>
      <c r="I1792" s="254"/>
      <c r="J1792" s="254"/>
      <c r="K1792" s="254"/>
      <c r="L1792" s="254"/>
      <c r="M1792" s="254"/>
      <c r="N1792" s="254"/>
      <c r="O1792" s="254"/>
      <c r="P1792" s="312"/>
      <c r="Q1792" s="313"/>
      <c r="R1792" s="312"/>
      <c r="S1792" s="313"/>
      <c r="T1792" s="314"/>
      <c r="U1792" s="314"/>
      <c r="V1792" s="312"/>
      <c r="W1792" s="254"/>
    </row>
    <row r="1793" spans="1:23" hidden="1">
      <c r="A1793" s="254"/>
      <c r="B1793" s="254"/>
      <c r="C1793" s="309"/>
      <c r="D1793" s="254"/>
      <c r="E1793" s="310"/>
      <c r="F1793" s="311"/>
      <c r="G1793" s="254"/>
      <c r="H1793" s="254"/>
      <c r="I1793" s="254"/>
      <c r="J1793" s="254"/>
      <c r="K1793" s="254"/>
      <c r="L1793" s="254"/>
      <c r="M1793" s="254"/>
      <c r="N1793" s="254"/>
      <c r="O1793" s="254"/>
      <c r="P1793" s="312"/>
      <c r="Q1793" s="313"/>
      <c r="R1793" s="312"/>
      <c r="S1793" s="313"/>
      <c r="T1793" s="314"/>
      <c r="U1793" s="314"/>
      <c r="V1793" s="312"/>
      <c r="W1793" s="254"/>
    </row>
    <row r="1794" spans="1:23" hidden="1">
      <c r="A1794" s="254"/>
      <c r="B1794" s="254"/>
      <c r="C1794" s="309"/>
      <c r="D1794" s="254"/>
      <c r="E1794" s="310"/>
      <c r="F1794" s="311"/>
      <c r="G1794" s="254"/>
      <c r="H1794" s="254"/>
      <c r="I1794" s="254"/>
      <c r="J1794" s="254"/>
      <c r="K1794" s="254"/>
      <c r="L1794" s="254"/>
      <c r="M1794" s="254"/>
      <c r="N1794" s="254"/>
      <c r="O1794" s="254"/>
      <c r="P1794" s="312"/>
      <c r="Q1794" s="313"/>
      <c r="R1794" s="312"/>
      <c r="S1794" s="313"/>
      <c r="T1794" s="314"/>
      <c r="U1794" s="314"/>
      <c r="V1794" s="312"/>
      <c r="W1794" s="254"/>
    </row>
    <row r="1795" spans="1:23" hidden="1">
      <c r="A1795" s="254"/>
      <c r="B1795" s="254"/>
      <c r="C1795" s="309"/>
      <c r="D1795" s="254"/>
      <c r="E1795" s="310"/>
      <c r="F1795" s="311"/>
      <c r="G1795" s="254"/>
      <c r="H1795" s="254"/>
      <c r="I1795" s="254"/>
      <c r="J1795" s="254"/>
      <c r="K1795" s="254"/>
      <c r="L1795" s="254"/>
      <c r="M1795" s="254"/>
      <c r="N1795" s="254"/>
      <c r="O1795" s="254"/>
      <c r="P1795" s="312"/>
      <c r="Q1795" s="313"/>
      <c r="R1795" s="312"/>
      <c r="S1795" s="313"/>
      <c r="T1795" s="314"/>
      <c r="U1795" s="314"/>
      <c r="V1795" s="312"/>
      <c r="W1795" s="254"/>
    </row>
    <row r="1796" spans="1:23" hidden="1">
      <c r="A1796" s="254"/>
      <c r="B1796" s="254"/>
      <c r="C1796" s="309"/>
      <c r="D1796" s="254"/>
      <c r="E1796" s="310"/>
      <c r="F1796" s="311"/>
      <c r="G1796" s="254"/>
      <c r="H1796" s="254"/>
      <c r="I1796" s="254"/>
      <c r="J1796" s="254"/>
      <c r="K1796" s="254"/>
      <c r="L1796" s="254"/>
      <c r="M1796" s="254"/>
      <c r="N1796" s="254"/>
      <c r="O1796" s="254"/>
      <c r="P1796" s="312"/>
      <c r="Q1796" s="313"/>
      <c r="R1796" s="312"/>
      <c r="S1796" s="313"/>
      <c r="T1796" s="314"/>
      <c r="U1796" s="314"/>
      <c r="V1796" s="312"/>
      <c r="W1796" s="254"/>
    </row>
    <row r="1797" spans="1:23" hidden="1">
      <c r="A1797" s="254"/>
      <c r="B1797" s="254"/>
      <c r="C1797" s="309"/>
      <c r="D1797" s="254"/>
      <c r="E1797" s="310"/>
      <c r="F1797" s="311"/>
      <c r="G1797" s="254"/>
      <c r="H1797" s="254"/>
      <c r="I1797" s="254"/>
      <c r="J1797" s="254"/>
      <c r="K1797" s="254"/>
      <c r="L1797" s="254"/>
      <c r="M1797" s="254"/>
      <c r="N1797" s="254"/>
      <c r="O1797" s="254"/>
      <c r="P1797" s="312"/>
      <c r="Q1797" s="313"/>
      <c r="R1797" s="312"/>
      <c r="S1797" s="313"/>
      <c r="T1797" s="314"/>
      <c r="U1797" s="314"/>
      <c r="V1797" s="312"/>
      <c r="W1797" s="254"/>
    </row>
    <row r="1798" spans="1:23" hidden="1">
      <c r="A1798" s="254"/>
      <c r="B1798" s="254"/>
      <c r="C1798" s="309"/>
      <c r="D1798" s="254"/>
      <c r="E1798" s="310"/>
      <c r="F1798" s="311"/>
      <c r="G1798" s="254"/>
      <c r="H1798" s="254"/>
      <c r="I1798" s="254"/>
      <c r="J1798" s="254"/>
      <c r="K1798" s="254"/>
      <c r="L1798" s="254"/>
      <c r="M1798" s="254"/>
      <c r="N1798" s="254"/>
      <c r="O1798" s="254"/>
      <c r="P1798" s="312"/>
      <c r="Q1798" s="313"/>
      <c r="R1798" s="312"/>
      <c r="S1798" s="313"/>
      <c r="T1798" s="314"/>
      <c r="U1798" s="314"/>
      <c r="V1798" s="312"/>
      <c r="W1798" s="254"/>
    </row>
    <row r="1799" spans="1:23" hidden="1">
      <c r="A1799" s="254"/>
      <c r="B1799" s="254"/>
      <c r="C1799" s="309"/>
      <c r="D1799" s="254"/>
      <c r="E1799" s="310"/>
      <c r="F1799" s="311"/>
      <c r="G1799" s="254"/>
      <c r="H1799" s="254"/>
      <c r="I1799" s="254"/>
      <c r="J1799" s="254"/>
      <c r="K1799" s="254"/>
      <c r="L1799" s="254"/>
      <c r="M1799" s="254"/>
      <c r="N1799" s="254"/>
      <c r="O1799" s="254"/>
      <c r="P1799" s="312"/>
      <c r="Q1799" s="313"/>
      <c r="R1799" s="312"/>
      <c r="S1799" s="313"/>
      <c r="T1799" s="314"/>
      <c r="U1799" s="314"/>
      <c r="V1799" s="312"/>
      <c r="W1799" s="254"/>
    </row>
    <row r="1800" spans="1:23" hidden="1">
      <c r="A1800" s="254"/>
      <c r="B1800" s="254"/>
      <c r="C1800" s="309"/>
      <c r="D1800" s="254"/>
      <c r="E1800" s="310"/>
      <c r="F1800" s="311"/>
      <c r="G1800" s="254"/>
      <c r="H1800" s="254"/>
      <c r="I1800" s="254"/>
      <c r="J1800" s="254"/>
      <c r="K1800" s="254"/>
      <c r="L1800" s="254"/>
      <c r="M1800" s="254"/>
      <c r="N1800" s="254"/>
      <c r="O1800" s="254"/>
      <c r="P1800" s="312"/>
      <c r="Q1800" s="313"/>
      <c r="R1800" s="312"/>
      <c r="S1800" s="313"/>
      <c r="T1800" s="314"/>
      <c r="U1800" s="314"/>
      <c r="V1800" s="312"/>
      <c r="W1800" s="254"/>
    </row>
    <row r="1801" spans="1:23" hidden="1">
      <c r="A1801" s="254"/>
      <c r="B1801" s="254"/>
      <c r="C1801" s="309"/>
      <c r="D1801" s="254"/>
      <c r="E1801" s="310"/>
      <c r="F1801" s="311"/>
      <c r="G1801" s="254"/>
      <c r="H1801" s="254"/>
      <c r="I1801" s="254"/>
      <c r="J1801" s="254"/>
      <c r="K1801" s="254"/>
      <c r="L1801" s="254"/>
      <c r="M1801" s="254"/>
      <c r="N1801" s="254"/>
      <c r="O1801" s="254"/>
      <c r="P1801" s="312"/>
      <c r="Q1801" s="313"/>
      <c r="R1801" s="312"/>
      <c r="S1801" s="313"/>
      <c r="T1801" s="314"/>
      <c r="U1801" s="314"/>
      <c r="V1801" s="312"/>
      <c r="W1801" s="254"/>
    </row>
    <row r="1802" spans="1:23" hidden="1">
      <c r="A1802" s="254"/>
      <c r="B1802" s="254"/>
      <c r="C1802" s="309"/>
      <c r="D1802" s="254"/>
      <c r="E1802" s="310"/>
      <c r="F1802" s="311"/>
      <c r="G1802" s="254"/>
      <c r="H1802" s="254"/>
      <c r="I1802" s="254"/>
      <c r="J1802" s="254"/>
      <c r="K1802" s="254"/>
      <c r="L1802" s="254"/>
      <c r="M1802" s="254"/>
      <c r="N1802" s="254"/>
      <c r="O1802" s="254"/>
      <c r="P1802" s="312"/>
      <c r="Q1802" s="313"/>
      <c r="R1802" s="312"/>
      <c r="S1802" s="313"/>
      <c r="T1802" s="314"/>
      <c r="U1802" s="314"/>
      <c r="V1802" s="312"/>
      <c r="W1802" s="254"/>
    </row>
    <row r="1803" spans="1:23" hidden="1">
      <c r="A1803" s="254"/>
      <c r="B1803" s="254"/>
      <c r="C1803" s="309"/>
      <c r="D1803" s="254"/>
      <c r="E1803" s="310"/>
      <c r="F1803" s="311"/>
      <c r="G1803" s="254"/>
      <c r="H1803" s="254"/>
      <c r="I1803" s="254"/>
      <c r="J1803" s="254"/>
      <c r="K1803" s="254"/>
      <c r="L1803" s="254"/>
      <c r="M1803" s="254"/>
      <c r="N1803" s="254"/>
      <c r="O1803" s="254"/>
      <c r="P1803" s="312"/>
      <c r="Q1803" s="313"/>
      <c r="R1803" s="312"/>
      <c r="S1803" s="313"/>
      <c r="T1803" s="314"/>
      <c r="U1803" s="314"/>
      <c r="V1803" s="312"/>
      <c r="W1803" s="254"/>
    </row>
    <row r="1804" spans="1:23" hidden="1">
      <c r="A1804" s="254"/>
      <c r="B1804" s="254"/>
      <c r="C1804" s="309"/>
      <c r="D1804" s="254"/>
      <c r="E1804" s="310"/>
      <c r="F1804" s="311"/>
      <c r="G1804" s="254"/>
      <c r="H1804" s="254"/>
      <c r="I1804" s="254"/>
      <c r="J1804" s="254"/>
      <c r="K1804" s="254"/>
      <c r="L1804" s="254"/>
      <c r="M1804" s="254"/>
      <c r="N1804" s="254"/>
      <c r="O1804" s="254"/>
      <c r="P1804" s="312"/>
      <c r="Q1804" s="313"/>
      <c r="R1804" s="312"/>
      <c r="S1804" s="313"/>
      <c r="T1804" s="314"/>
      <c r="U1804" s="314"/>
      <c r="V1804" s="312"/>
      <c r="W1804" s="254"/>
    </row>
    <row r="1805" spans="1:23" hidden="1">
      <c r="A1805" s="254"/>
      <c r="B1805" s="254"/>
      <c r="C1805" s="309"/>
      <c r="D1805" s="254"/>
      <c r="E1805" s="310"/>
      <c r="F1805" s="311"/>
      <c r="G1805" s="254"/>
      <c r="H1805" s="254"/>
      <c r="I1805" s="254"/>
      <c r="J1805" s="254"/>
      <c r="K1805" s="254"/>
      <c r="L1805" s="254"/>
      <c r="M1805" s="254"/>
      <c r="N1805" s="254"/>
      <c r="O1805" s="254"/>
      <c r="P1805" s="312"/>
      <c r="Q1805" s="313"/>
      <c r="R1805" s="312"/>
      <c r="S1805" s="313"/>
      <c r="T1805" s="314"/>
      <c r="U1805" s="314"/>
      <c r="V1805" s="312"/>
      <c r="W1805" s="254"/>
    </row>
    <row r="1806" spans="1:23" hidden="1">
      <c r="A1806" s="254"/>
      <c r="B1806" s="254"/>
      <c r="C1806" s="309"/>
      <c r="D1806" s="254"/>
      <c r="E1806" s="310"/>
      <c r="F1806" s="311"/>
      <c r="G1806" s="254"/>
      <c r="H1806" s="254"/>
      <c r="I1806" s="254"/>
      <c r="J1806" s="254"/>
      <c r="K1806" s="254"/>
      <c r="L1806" s="254"/>
      <c r="M1806" s="254"/>
      <c r="N1806" s="254"/>
      <c r="O1806" s="254"/>
      <c r="P1806" s="312"/>
      <c r="Q1806" s="313"/>
      <c r="R1806" s="312"/>
      <c r="S1806" s="313"/>
      <c r="T1806" s="314"/>
      <c r="U1806" s="314"/>
      <c r="V1806" s="312"/>
      <c r="W1806" s="254"/>
    </row>
    <row r="1807" spans="1:23" hidden="1">
      <c r="A1807" s="254"/>
      <c r="B1807" s="254"/>
      <c r="C1807" s="309"/>
      <c r="D1807" s="254"/>
      <c r="E1807" s="310"/>
      <c r="F1807" s="311"/>
      <c r="G1807" s="254"/>
      <c r="H1807" s="254"/>
      <c r="I1807" s="254"/>
      <c r="J1807" s="254"/>
      <c r="K1807" s="254"/>
      <c r="L1807" s="254"/>
      <c r="M1807" s="254"/>
      <c r="N1807" s="254"/>
      <c r="O1807" s="254"/>
      <c r="P1807" s="312"/>
      <c r="Q1807" s="313"/>
      <c r="R1807" s="312"/>
      <c r="S1807" s="313"/>
      <c r="T1807" s="314"/>
      <c r="U1807" s="314"/>
      <c r="V1807" s="312"/>
      <c r="W1807" s="254"/>
    </row>
    <row r="1808" spans="1:23" hidden="1">
      <c r="A1808" s="254"/>
      <c r="B1808" s="254"/>
      <c r="C1808" s="309"/>
      <c r="D1808" s="254"/>
      <c r="E1808" s="310"/>
      <c r="F1808" s="311"/>
      <c r="G1808" s="254"/>
      <c r="H1808" s="254"/>
      <c r="I1808" s="254"/>
      <c r="J1808" s="254"/>
      <c r="K1808" s="254"/>
      <c r="L1808" s="254"/>
      <c r="M1808" s="254"/>
      <c r="N1808" s="254"/>
      <c r="O1808" s="254"/>
      <c r="P1808" s="312"/>
      <c r="Q1808" s="313"/>
      <c r="R1808" s="312"/>
      <c r="S1808" s="313"/>
      <c r="T1808" s="314"/>
      <c r="U1808" s="314"/>
      <c r="V1808" s="312"/>
      <c r="W1808" s="254"/>
    </row>
    <row r="1809" spans="1:23" hidden="1">
      <c r="A1809" s="254"/>
      <c r="B1809" s="254"/>
      <c r="C1809" s="309"/>
      <c r="D1809" s="254"/>
      <c r="E1809" s="310"/>
      <c r="F1809" s="311"/>
      <c r="G1809" s="254"/>
      <c r="H1809" s="254"/>
      <c r="I1809" s="254"/>
      <c r="J1809" s="254"/>
      <c r="K1809" s="254"/>
      <c r="L1809" s="254"/>
      <c r="M1809" s="254"/>
      <c r="N1809" s="254"/>
      <c r="O1809" s="254"/>
      <c r="P1809" s="312"/>
      <c r="Q1809" s="313"/>
      <c r="R1809" s="312"/>
      <c r="S1809" s="313"/>
      <c r="T1809" s="314"/>
      <c r="U1809" s="314"/>
      <c r="V1809" s="312"/>
      <c r="W1809" s="254"/>
    </row>
    <row r="1810" spans="1:23" hidden="1">
      <c r="A1810" s="254"/>
      <c r="B1810" s="254"/>
      <c r="C1810" s="309"/>
      <c r="D1810" s="254"/>
      <c r="E1810" s="310"/>
      <c r="F1810" s="311"/>
      <c r="G1810" s="254"/>
      <c r="H1810" s="254"/>
      <c r="I1810" s="254"/>
      <c r="J1810" s="254"/>
      <c r="K1810" s="254"/>
      <c r="L1810" s="254"/>
      <c r="M1810" s="254"/>
      <c r="N1810" s="254"/>
      <c r="O1810" s="254"/>
      <c r="P1810" s="312"/>
      <c r="Q1810" s="313"/>
      <c r="R1810" s="312"/>
      <c r="S1810" s="313"/>
      <c r="T1810" s="314"/>
      <c r="U1810" s="314"/>
      <c r="V1810" s="312"/>
      <c r="W1810" s="254"/>
    </row>
    <row r="1811" spans="1:23" hidden="1">
      <c r="A1811" s="254"/>
      <c r="B1811" s="254"/>
      <c r="C1811" s="309"/>
      <c r="D1811" s="254"/>
      <c r="E1811" s="310"/>
      <c r="F1811" s="311"/>
      <c r="G1811" s="254"/>
      <c r="H1811" s="254"/>
      <c r="I1811" s="254"/>
      <c r="J1811" s="254"/>
      <c r="K1811" s="254"/>
      <c r="L1811" s="254"/>
      <c r="M1811" s="254"/>
      <c r="N1811" s="254"/>
      <c r="O1811" s="254"/>
      <c r="P1811" s="312"/>
      <c r="Q1811" s="313"/>
      <c r="R1811" s="312"/>
      <c r="S1811" s="313"/>
      <c r="T1811" s="314"/>
      <c r="U1811" s="314"/>
      <c r="V1811" s="312"/>
      <c r="W1811" s="254"/>
    </row>
    <row r="1812" spans="1:23" hidden="1">
      <c r="A1812" s="254"/>
      <c r="B1812" s="254"/>
      <c r="C1812" s="309"/>
      <c r="D1812" s="254"/>
      <c r="E1812" s="310"/>
      <c r="F1812" s="311"/>
      <c r="G1812" s="254"/>
      <c r="H1812" s="254"/>
      <c r="I1812" s="254"/>
      <c r="J1812" s="254"/>
      <c r="K1812" s="254"/>
      <c r="L1812" s="254"/>
      <c r="M1812" s="254"/>
      <c r="N1812" s="254"/>
      <c r="O1812" s="254"/>
      <c r="P1812" s="312"/>
      <c r="Q1812" s="313"/>
      <c r="R1812" s="312"/>
      <c r="S1812" s="313"/>
      <c r="T1812" s="314"/>
      <c r="U1812" s="314"/>
      <c r="V1812" s="312"/>
      <c r="W1812" s="254"/>
    </row>
    <row r="1813" spans="1:23" hidden="1">
      <c r="A1813" s="254"/>
      <c r="B1813" s="254"/>
      <c r="C1813" s="309"/>
      <c r="D1813" s="254"/>
      <c r="E1813" s="310"/>
      <c r="F1813" s="311"/>
      <c r="G1813" s="254"/>
      <c r="H1813" s="254"/>
      <c r="I1813" s="254"/>
      <c r="J1813" s="254"/>
      <c r="K1813" s="254"/>
      <c r="L1813" s="254"/>
      <c r="M1813" s="254"/>
      <c r="N1813" s="254"/>
      <c r="O1813" s="254"/>
      <c r="P1813" s="312"/>
      <c r="Q1813" s="313"/>
      <c r="R1813" s="312"/>
      <c r="S1813" s="313"/>
      <c r="T1813" s="314"/>
      <c r="U1813" s="314"/>
      <c r="V1813" s="312"/>
      <c r="W1813" s="254"/>
    </row>
    <row r="1814" spans="1:23" hidden="1">
      <c r="A1814" s="254"/>
      <c r="B1814" s="254"/>
      <c r="C1814" s="309"/>
      <c r="D1814" s="254"/>
      <c r="E1814" s="310"/>
      <c r="F1814" s="311"/>
      <c r="G1814" s="254"/>
      <c r="H1814" s="254"/>
      <c r="I1814" s="254"/>
      <c r="J1814" s="254"/>
      <c r="K1814" s="254"/>
      <c r="L1814" s="254"/>
      <c r="M1814" s="254"/>
      <c r="N1814" s="254"/>
      <c r="O1814" s="254"/>
      <c r="P1814" s="312"/>
      <c r="Q1814" s="313"/>
      <c r="R1814" s="312"/>
      <c r="S1814" s="313"/>
      <c r="T1814" s="314"/>
      <c r="U1814" s="314"/>
      <c r="V1814" s="312"/>
      <c r="W1814" s="254"/>
    </row>
    <row r="1815" spans="1:23" hidden="1">
      <c r="A1815" s="254"/>
      <c r="B1815" s="254"/>
      <c r="C1815" s="309"/>
      <c r="D1815" s="254"/>
      <c r="E1815" s="310"/>
      <c r="F1815" s="311"/>
      <c r="G1815" s="254"/>
      <c r="H1815" s="254"/>
      <c r="I1815" s="254"/>
      <c r="J1815" s="254"/>
      <c r="K1815" s="254"/>
      <c r="L1815" s="254"/>
      <c r="M1815" s="254"/>
      <c r="N1815" s="254"/>
      <c r="O1815" s="254"/>
      <c r="P1815" s="312"/>
      <c r="Q1815" s="313"/>
      <c r="R1815" s="312"/>
      <c r="S1815" s="313"/>
      <c r="T1815" s="314"/>
      <c r="U1815" s="314"/>
      <c r="V1815" s="312"/>
      <c r="W1815" s="254"/>
    </row>
    <row r="1816" spans="1:23" hidden="1">
      <c r="A1816" s="254"/>
      <c r="B1816" s="254"/>
      <c r="C1816" s="309"/>
      <c r="D1816" s="254"/>
      <c r="E1816" s="310"/>
      <c r="F1816" s="311"/>
      <c r="G1816" s="254"/>
      <c r="H1816" s="254"/>
      <c r="I1816" s="254"/>
      <c r="J1816" s="254"/>
      <c r="K1816" s="254"/>
      <c r="L1816" s="254"/>
      <c r="M1816" s="254"/>
      <c r="N1816" s="254"/>
      <c r="O1816" s="254"/>
      <c r="P1816" s="312"/>
      <c r="Q1816" s="313"/>
      <c r="R1816" s="312"/>
      <c r="S1816" s="313"/>
      <c r="T1816" s="314"/>
      <c r="U1816" s="314"/>
      <c r="V1816" s="312"/>
      <c r="W1816" s="254"/>
    </row>
    <row r="1817" spans="1:23" hidden="1">
      <c r="A1817" s="254"/>
      <c r="B1817" s="254"/>
      <c r="C1817" s="309"/>
      <c r="D1817" s="254"/>
      <c r="E1817" s="310"/>
      <c r="F1817" s="311"/>
      <c r="G1817" s="254"/>
      <c r="H1817" s="254"/>
      <c r="I1817" s="254"/>
      <c r="J1817" s="254"/>
      <c r="K1817" s="254"/>
      <c r="L1817" s="254"/>
      <c r="M1817" s="254"/>
      <c r="N1817" s="254"/>
      <c r="O1817" s="254"/>
      <c r="P1817" s="312"/>
      <c r="Q1817" s="313"/>
      <c r="R1817" s="312"/>
      <c r="S1817" s="313"/>
      <c r="T1817" s="314"/>
      <c r="U1817" s="314"/>
      <c r="V1817" s="312"/>
      <c r="W1817" s="254"/>
    </row>
    <row r="1818" spans="1:23" hidden="1">
      <c r="A1818" s="254"/>
      <c r="B1818" s="254"/>
      <c r="C1818" s="309"/>
      <c r="D1818" s="254"/>
      <c r="E1818" s="310"/>
      <c r="F1818" s="311"/>
      <c r="G1818" s="254"/>
      <c r="H1818" s="254"/>
      <c r="I1818" s="254"/>
      <c r="J1818" s="254"/>
      <c r="K1818" s="254"/>
      <c r="L1818" s="254"/>
      <c r="M1818" s="254"/>
      <c r="N1818" s="254"/>
      <c r="O1818" s="254"/>
      <c r="P1818" s="312"/>
      <c r="Q1818" s="313"/>
      <c r="R1818" s="312"/>
      <c r="S1818" s="313"/>
      <c r="T1818" s="314"/>
      <c r="U1818" s="314"/>
      <c r="V1818" s="312"/>
      <c r="W1818" s="254"/>
    </row>
    <row r="1819" spans="1:23" hidden="1">
      <c r="A1819" s="254"/>
      <c r="B1819" s="254"/>
      <c r="C1819" s="309"/>
      <c r="D1819" s="254"/>
      <c r="E1819" s="310"/>
      <c r="F1819" s="311"/>
      <c r="G1819" s="254"/>
      <c r="H1819" s="254"/>
      <c r="I1819" s="254"/>
      <c r="J1819" s="254"/>
      <c r="K1819" s="254"/>
      <c r="L1819" s="254"/>
      <c r="M1819" s="254"/>
      <c r="N1819" s="254"/>
      <c r="O1819" s="254"/>
      <c r="P1819" s="312"/>
      <c r="Q1819" s="313"/>
      <c r="R1819" s="312"/>
      <c r="S1819" s="313"/>
      <c r="T1819" s="314"/>
      <c r="U1819" s="314"/>
      <c r="V1819" s="312"/>
      <c r="W1819" s="254"/>
    </row>
    <row r="1820" spans="1:23" hidden="1">
      <c r="A1820" s="254"/>
      <c r="B1820" s="254"/>
      <c r="C1820" s="309"/>
      <c r="D1820" s="254"/>
      <c r="E1820" s="310"/>
      <c r="F1820" s="311"/>
      <c r="G1820" s="254"/>
      <c r="H1820" s="254"/>
      <c r="I1820" s="254"/>
      <c r="J1820" s="254"/>
      <c r="K1820" s="254"/>
      <c r="L1820" s="254"/>
      <c r="M1820" s="254"/>
      <c r="N1820" s="254"/>
      <c r="O1820" s="254"/>
      <c r="P1820" s="312"/>
      <c r="Q1820" s="313"/>
      <c r="R1820" s="312"/>
      <c r="S1820" s="313"/>
      <c r="T1820" s="314"/>
      <c r="U1820" s="314"/>
      <c r="V1820" s="312"/>
      <c r="W1820" s="254"/>
    </row>
    <row r="1821" spans="1:23" hidden="1">
      <c r="A1821" s="254"/>
      <c r="B1821" s="254"/>
      <c r="C1821" s="309"/>
      <c r="D1821" s="254"/>
      <c r="E1821" s="310"/>
      <c r="F1821" s="311"/>
      <c r="G1821" s="254"/>
      <c r="H1821" s="254"/>
      <c r="I1821" s="254"/>
      <c r="J1821" s="254"/>
      <c r="K1821" s="254"/>
      <c r="L1821" s="254"/>
      <c r="M1821" s="254"/>
      <c r="N1821" s="254"/>
      <c r="O1821" s="254"/>
      <c r="P1821" s="312"/>
      <c r="Q1821" s="313"/>
      <c r="R1821" s="312"/>
      <c r="S1821" s="313"/>
      <c r="T1821" s="314"/>
      <c r="U1821" s="314"/>
      <c r="V1821" s="312"/>
      <c r="W1821" s="254"/>
    </row>
    <row r="1822" spans="1:23" hidden="1">
      <c r="A1822" s="254"/>
      <c r="B1822" s="254"/>
      <c r="C1822" s="309"/>
      <c r="D1822" s="254"/>
      <c r="E1822" s="310"/>
      <c r="F1822" s="311"/>
      <c r="G1822" s="254"/>
      <c r="H1822" s="254"/>
      <c r="I1822" s="254"/>
      <c r="J1822" s="254"/>
      <c r="K1822" s="254"/>
      <c r="L1822" s="254"/>
      <c r="M1822" s="254"/>
      <c r="N1822" s="254"/>
      <c r="O1822" s="254"/>
      <c r="P1822" s="312"/>
      <c r="Q1822" s="313"/>
      <c r="R1822" s="312"/>
      <c r="S1822" s="313"/>
      <c r="T1822" s="314"/>
      <c r="U1822" s="314"/>
      <c r="V1822" s="312"/>
      <c r="W1822" s="254"/>
    </row>
    <row r="1823" spans="1:23" hidden="1">
      <c r="A1823" s="254"/>
      <c r="B1823" s="254"/>
      <c r="C1823" s="309"/>
      <c r="D1823" s="254"/>
      <c r="E1823" s="310"/>
      <c r="F1823" s="311"/>
      <c r="G1823" s="254"/>
      <c r="H1823" s="254"/>
      <c r="I1823" s="254"/>
      <c r="J1823" s="254"/>
      <c r="K1823" s="254"/>
      <c r="L1823" s="254"/>
      <c r="M1823" s="254"/>
      <c r="N1823" s="254"/>
      <c r="O1823" s="254"/>
      <c r="P1823" s="312"/>
      <c r="Q1823" s="313"/>
      <c r="R1823" s="312"/>
      <c r="S1823" s="313"/>
      <c r="T1823" s="314"/>
      <c r="U1823" s="314"/>
      <c r="V1823" s="312"/>
      <c r="W1823" s="254"/>
    </row>
    <row r="1824" spans="1:23" hidden="1">
      <c r="A1824" s="254"/>
      <c r="B1824" s="254"/>
      <c r="C1824" s="309"/>
      <c r="D1824" s="254"/>
      <c r="E1824" s="310"/>
      <c r="F1824" s="311"/>
      <c r="G1824" s="254"/>
      <c r="H1824" s="254"/>
      <c r="I1824" s="254"/>
      <c r="J1824" s="254"/>
      <c r="K1824" s="254"/>
      <c r="L1824" s="254"/>
      <c r="M1824" s="254"/>
      <c r="N1824" s="254"/>
      <c r="O1824" s="254"/>
      <c r="P1824" s="312"/>
      <c r="Q1824" s="313"/>
      <c r="R1824" s="312"/>
      <c r="S1824" s="313"/>
      <c r="T1824" s="314"/>
      <c r="U1824" s="314"/>
      <c r="V1824" s="312"/>
      <c r="W1824" s="254"/>
    </row>
    <row r="1825" spans="1:23" hidden="1">
      <c r="A1825" s="254"/>
      <c r="B1825" s="254"/>
      <c r="C1825" s="309"/>
      <c r="D1825" s="254"/>
      <c r="E1825" s="310"/>
      <c r="F1825" s="311"/>
      <c r="G1825" s="254"/>
      <c r="H1825" s="254"/>
      <c r="I1825" s="254"/>
      <c r="J1825" s="254"/>
      <c r="K1825" s="254"/>
      <c r="L1825" s="254"/>
      <c r="M1825" s="254"/>
      <c r="N1825" s="254"/>
      <c r="O1825" s="254"/>
      <c r="P1825" s="312"/>
      <c r="Q1825" s="313"/>
      <c r="R1825" s="312"/>
      <c r="S1825" s="313"/>
      <c r="T1825" s="314"/>
      <c r="U1825" s="314"/>
      <c r="V1825" s="312"/>
      <c r="W1825" s="254"/>
    </row>
    <row r="1826" spans="1:23" hidden="1">
      <c r="A1826" s="254"/>
      <c r="B1826" s="254"/>
      <c r="C1826" s="309"/>
      <c r="D1826" s="254"/>
      <c r="E1826" s="310"/>
      <c r="F1826" s="311"/>
      <c r="G1826" s="254"/>
      <c r="H1826" s="254"/>
      <c r="I1826" s="254"/>
      <c r="J1826" s="254"/>
      <c r="K1826" s="254"/>
      <c r="L1826" s="254"/>
      <c r="M1826" s="254"/>
      <c r="N1826" s="254"/>
      <c r="O1826" s="254"/>
      <c r="P1826" s="312"/>
      <c r="Q1826" s="313"/>
      <c r="R1826" s="312"/>
      <c r="S1826" s="313"/>
      <c r="T1826" s="314"/>
      <c r="U1826" s="314"/>
      <c r="V1826" s="312"/>
      <c r="W1826" s="254"/>
    </row>
    <row r="1827" spans="1:23" hidden="1">
      <c r="A1827" s="254"/>
      <c r="B1827" s="254"/>
      <c r="C1827" s="309"/>
      <c r="D1827" s="254"/>
      <c r="E1827" s="310"/>
      <c r="F1827" s="311"/>
      <c r="G1827" s="254"/>
      <c r="H1827" s="254"/>
      <c r="I1827" s="254"/>
      <c r="J1827" s="254"/>
      <c r="K1827" s="254"/>
      <c r="L1827" s="254"/>
      <c r="M1827" s="254"/>
      <c r="N1827" s="254"/>
      <c r="O1827" s="254"/>
      <c r="P1827" s="312"/>
      <c r="Q1827" s="313"/>
      <c r="R1827" s="312"/>
      <c r="S1827" s="313"/>
      <c r="T1827" s="314"/>
      <c r="U1827" s="314"/>
      <c r="V1827" s="312"/>
      <c r="W1827" s="254"/>
    </row>
    <row r="1828" spans="1:23" hidden="1">
      <c r="A1828" s="254"/>
      <c r="B1828" s="254"/>
      <c r="C1828" s="309"/>
      <c r="D1828" s="254"/>
      <c r="E1828" s="310"/>
      <c r="F1828" s="311"/>
      <c r="G1828" s="254"/>
      <c r="H1828" s="254"/>
      <c r="I1828" s="254"/>
      <c r="J1828" s="254"/>
      <c r="K1828" s="254"/>
      <c r="L1828" s="254"/>
      <c r="M1828" s="254"/>
      <c r="N1828" s="254"/>
      <c r="O1828" s="254"/>
      <c r="P1828" s="312"/>
      <c r="Q1828" s="313"/>
      <c r="R1828" s="312"/>
      <c r="S1828" s="313"/>
      <c r="T1828" s="314"/>
      <c r="U1828" s="314"/>
      <c r="V1828" s="312"/>
      <c r="W1828" s="254"/>
    </row>
    <row r="1829" spans="1:23" hidden="1">
      <c r="A1829" s="254"/>
      <c r="B1829" s="254"/>
      <c r="C1829" s="309"/>
      <c r="D1829" s="254"/>
      <c r="E1829" s="310"/>
      <c r="F1829" s="311"/>
      <c r="G1829" s="254"/>
      <c r="H1829" s="254"/>
      <c r="I1829" s="254"/>
      <c r="J1829" s="254"/>
      <c r="K1829" s="254"/>
      <c r="L1829" s="254"/>
      <c r="M1829" s="254"/>
      <c r="N1829" s="254"/>
      <c r="O1829" s="254"/>
      <c r="P1829" s="312"/>
      <c r="Q1829" s="313"/>
      <c r="R1829" s="312"/>
      <c r="S1829" s="313"/>
      <c r="T1829" s="314"/>
      <c r="U1829" s="314"/>
      <c r="V1829" s="312"/>
      <c r="W1829" s="254"/>
    </row>
    <row r="1830" spans="1:23" hidden="1">
      <c r="A1830" s="254"/>
      <c r="B1830" s="254"/>
      <c r="C1830" s="309"/>
      <c r="D1830" s="254"/>
      <c r="E1830" s="310"/>
      <c r="F1830" s="311"/>
      <c r="G1830" s="254"/>
      <c r="H1830" s="254"/>
      <c r="I1830" s="254"/>
      <c r="J1830" s="254"/>
      <c r="K1830" s="254"/>
      <c r="L1830" s="254"/>
      <c r="M1830" s="254"/>
      <c r="N1830" s="254"/>
      <c r="O1830" s="254"/>
      <c r="P1830" s="312"/>
      <c r="Q1830" s="313"/>
      <c r="R1830" s="312"/>
      <c r="S1830" s="313"/>
      <c r="T1830" s="314"/>
      <c r="U1830" s="314"/>
      <c r="V1830" s="312"/>
      <c r="W1830" s="254"/>
    </row>
    <row r="1831" spans="1:23" hidden="1">
      <c r="A1831" s="254"/>
      <c r="B1831" s="254"/>
      <c r="C1831" s="309"/>
      <c r="D1831" s="254"/>
      <c r="E1831" s="310"/>
      <c r="F1831" s="311"/>
      <c r="G1831" s="254"/>
      <c r="H1831" s="254"/>
      <c r="I1831" s="254"/>
      <c r="J1831" s="254"/>
      <c r="K1831" s="254"/>
      <c r="L1831" s="254"/>
      <c r="M1831" s="254"/>
      <c r="N1831" s="254"/>
      <c r="O1831" s="254"/>
      <c r="P1831" s="312"/>
      <c r="Q1831" s="313"/>
      <c r="R1831" s="312"/>
      <c r="S1831" s="313"/>
      <c r="T1831" s="314"/>
      <c r="U1831" s="314"/>
      <c r="V1831" s="312"/>
      <c r="W1831" s="254"/>
    </row>
    <row r="1832" spans="1:23" hidden="1">
      <c r="A1832" s="254"/>
      <c r="B1832" s="254"/>
      <c r="C1832" s="309"/>
      <c r="D1832" s="254"/>
      <c r="E1832" s="310"/>
      <c r="F1832" s="311"/>
      <c r="G1832" s="254"/>
      <c r="H1832" s="254"/>
      <c r="I1832" s="254"/>
      <c r="J1832" s="254"/>
      <c r="K1832" s="254"/>
      <c r="L1832" s="254"/>
      <c r="M1832" s="254"/>
      <c r="N1832" s="254"/>
      <c r="O1832" s="254"/>
      <c r="P1832" s="312"/>
      <c r="Q1832" s="313"/>
      <c r="R1832" s="312"/>
      <c r="S1832" s="313"/>
      <c r="T1832" s="314"/>
      <c r="U1832" s="314"/>
      <c r="V1832" s="312"/>
      <c r="W1832" s="254"/>
    </row>
    <row r="1833" spans="1:23" hidden="1">
      <c r="A1833" s="254"/>
      <c r="B1833" s="254"/>
      <c r="C1833" s="309"/>
      <c r="D1833" s="254"/>
      <c r="E1833" s="310"/>
      <c r="F1833" s="311"/>
      <c r="G1833" s="254"/>
      <c r="H1833" s="254"/>
      <c r="I1833" s="254"/>
      <c r="J1833" s="254"/>
      <c r="K1833" s="254"/>
      <c r="L1833" s="254"/>
      <c r="M1833" s="254"/>
      <c r="N1833" s="254"/>
      <c r="O1833" s="254"/>
      <c r="P1833" s="312"/>
      <c r="Q1833" s="313"/>
      <c r="R1833" s="312"/>
      <c r="S1833" s="313"/>
      <c r="T1833" s="314"/>
      <c r="U1833" s="314"/>
      <c r="V1833" s="312"/>
      <c r="W1833" s="254"/>
    </row>
    <row r="1834" spans="1:23" hidden="1">
      <c r="A1834" s="254"/>
      <c r="B1834" s="254"/>
      <c r="C1834" s="309"/>
      <c r="D1834" s="254"/>
      <c r="E1834" s="310"/>
      <c r="F1834" s="311"/>
      <c r="G1834" s="254"/>
      <c r="H1834" s="254"/>
      <c r="I1834" s="254"/>
      <c r="J1834" s="254"/>
      <c r="K1834" s="254"/>
      <c r="L1834" s="254"/>
      <c r="M1834" s="254"/>
      <c r="N1834" s="254"/>
      <c r="O1834" s="254"/>
      <c r="P1834" s="312"/>
      <c r="Q1834" s="313"/>
      <c r="R1834" s="312"/>
      <c r="S1834" s="313"/>
      <c r="T1834" s="314"/>
      <c r="U1834" s="314"/>
      <c r="V1834" s="312"/>
      <c r="W1834" s="254"/>
    </row>
    <row r="1835" spans="1:23" hidden="1">
      <c r="A1835" s="254"/>
      <c r="B1835" s="254"/>
      <c r="C1835" s="309"/>
      <c r="D1835" s="254"/>
      <c r="E1835" s="310"/>
      <c r="F1835" s="311"/>
      <c r="G1835" s="254"/>
      <c r="H1835" s="254"/>
      <c r="I1835" s="254"/>
      <c r="J1835" s="254"/>
      <c r="K1835" s="254"/>
      <c r="L1835" s="254"/>
      <c r="M1835" s="254"/>
      <c r="N1835" s="254"/>
      <c r="O1835" s="254"/>
      <c r="P1835" s="312"/>
      <c r="Q1835" s="313"/>
      <c r="R1835" s="312"/>
      <c r="S1835" s="313"/>
      <c r="T1835" s="314"/>
      <c r="U1835" s="314"/>
      <c r="V1835" s="312"/>
      <c r="W1835" s="254"/>
    </row>
    <row r="1836" spans="1:23" hidden="1">
      <c r="A1836" s="254"/>
      <c r="B1836" s="254"/>
      <c r="C1836" s="309"/>
      <c r="D1836" s="254"/>
      <c r="E1836" s="310"/>
      <c r="F1836" s="311"/>
      <c r="G1836" s="254"/>
      <c r="H1836" s="254"/>
      <c r="I1836" s="254"/>
      <c r="J1836" s="254"/>
      <c r="K1836" s="254"/>
      <c r="L1836" s="254"/>
      <c r="M1836" s="254"/>
      <c r="N1836" s="254"/>
      <c r="O1836" s="254"/>
      <c r="P1836" s="312"/>
      <c r="Q1836" s="313"/>
      <c r="R1836" s="312"/>
      <c r="S1836" s="313"/>
      <c r="T1836" s="314"/>
      <c r="U1836" s="314"/>
      <c r="V1836" s="312"/>
      <c r="W1836" s="254"/>
    </row>
    <row r="1837" spans="1:23" hidden="1">
      <c r="A1837" s="254"/>
      <c r="B1837" s="254"/>
      <c r="C1837" s="309"/>
      <c r="D1837" s="254"/>
      <c r="E1837" s="310"/>
      <c r="F1837" s="311"/>
      <c r="G1837" s="254"/>
      <c r="H1837" s="254"/>
      <c r="I1837" s="254"/>
      <c r="J1837" s="254"/>
      <c r="K1837" s="254"/>
      <c r="L1837" s="254"/>
      <c r="M1837" s="254"/>
      <c r="N1837" s="254"/>
      <c r="O1837" s="254"/>
      <c r="P1837" s="312"/>
      <c r="Q1837" s="313"/>
      <c r="R1837" s="312"/>
      <c r="S1837" s="313"/>
      <c r="T1837" s="314"/>
      <c r="U1837" s="314"/>
      <c r="V1837" s="312"/>
      <c r="W1837" s="254"/>
    </row>
    <row r="1838" spans="1:23" hidden="1">
      <c r="A1838" s="254"/>
      <c r="B1838" s="254"/>
      <c r="C1838" s="309"/>
      <c r="D1838" s="254"/>
      <c r="E1838" s="310"/>
      <c r="F1838" s="311"/>
      <c r="G1838" s="254"/>
      <c r="H1838" s="254"/>
      <c r="I1838" s="254"/>
      <c r="J1838" s="254"/>
      <c r="K1838" s="254"/>
      <c r="L1838" s="254"/>
      <c r="M1838" s="254"/>
      <c r="N1838" s="254"/>
      <c r="O1838" s="254"/>
      <c r="P1838" s="312"/>
      <c r="Q1838" s="313"/>
      <c r="R1838" s="312"/>
      <c r="S1838" s="313"/>
      <c r="T1838" s="314"/>
      <c r="U1838" s="314"/>
      <c r="V1838" s="312"/>
      <c r="W1838" s="254"/>
    </row>
    <row r="1839" spans="1:23" hidden="1">
      <c r="A1839" s="254"/>
      <c r="B1839" s="254"/>
      <c r="C1839" s="309"/>
      <c r="D1839" s="254"/>
      <c r="E1839" s="310"/>
      <c r="F1839" s="311"/>
      <c r="G1839" s="254"/>
      <c r="H1839" s="254"/>
      <c r="I1839" s="254"/>
      <c r="J1839" s="254"/>
      <c r="K1839" s="254"/>
      <c r="L1839" s="254"/>
      <c r="M1839" s="254"/>
      <c r="N1839" s="254"/>
      <c r="O1839" s="254"/>
      <c r="P1839" s="312"/>
      <c r="Q1839" s="313"/>
      <c r="R1839" s="312"/>
      <c r="S1839" s="313"/>
      <c r="T1839" s="314"/>
      <c r="U1839" s="314"/>
      <c r="V1839" s="312"/>
      <c r="W1839" s="254"/>
    </row>
    <row r="1840" spans="1:23" hidden="1">
      <c r="A1840" s="254"/>
      <c r="B1840" s="254"/>
      <c r="C1840" s="309"/>
      <c r="D1840" s="254"/>
      <c r="E1840" s="310"/>
      <c r="F1840" s="311"/>
      <c r="G1840" s="254"/>
      <c r="H1840" s="254"/>
      <c r="I1840" s="254"/>
      <c r="J1840" s="254"/>
      <c r="K1840" s="254"/>
      <c r="L1840" s="254"/>
      <c r="M1840" s="254"/>
      <c r="N1840" s="254"/>
      <c r="O1840" s="254"/>
      <c r="P1840" s="312"/>
      <c r="Q1840" s="313"/>
      <c r="R1840" s="312"/>
      <c r="S1840" s="313"/>
      <c r="T1840" s="314"/>
      <c r="U1840" s="314"/>
      <c r="V1840" s="312"/>
      <c r="W1840" s="254"/>
    </row>
    <row r="1841" spans="1:23" hidden="1">
      <c r="A1841" s="254"/>
      <c r="B1841" s="254"/>
      <c r="C1841" s="309"/>
      <c r="D1841" s="254"/>
      <c r="E1841" s="310"/>
      <c r="F1841" s="311"/>
      <c r="G1841" s="254"/>
      <c r="H1841" s="254"/>
      <c r="I1841" s="254"/>
      <c r="J1841" s="254"/>
      <c r="K1841" s="254"/>
      <c r="L1841" s="254"/>
      <c r="M1841" s="254"/>
      <c r="N1841" s="254"/>
      <c r="O1841" s="254"/>
      <c r="P1841" s="312"/>
      <c r="Q1841" s="313"/>
      <c r="R1841" s="312"/>
      <c r="S1841" s="313"/>
      <c r="T1841" s="314"/>
      <c r="U1841" s="314"/>
      <c r="V1841" s="312"/>
      <c r="W1841" s="254"/>
    </row>
    <row r="1842" spans="1:23" hidden="1">
      <c r="A1842" s="254"/>
      <c r="B1842" s="254"/>
      <c r="C1842" s="309"/>
      <c r="D1842" s="254"/>
      <c r="E1842" s="310"/>
      <c r="F1842" s="311"/>
      <c r="G1842" s="254"/>
      <c r="H1842" s="254"/>
      <c r="I1842" s="254"/>
      <c r="J1842" s="254"/>
      <c r="K1842" s="254"/>
      <c r="L1842" s="254"/>
      <c r="M1842" s="254"/>
      <c r="N1842" s="254"/>
      <c r="O1842" s="254"/>
      <c r="P1842" s="312"/>
      <c r="Q1842" s="313"/>
      <c r="R1842" s="312"/>
      <c r="S1842" s="313"/>
      <c r="T1842" s="314"/>
      <c r="U1842" s="314"/>
      <c r="V1842" s="312"/>
      <c r="W1842" s="254"/>
    </row>
    <row r="1843" spans="1:23" hidden="1">
      <c r="A1843" s="254"/>
      <c r="B1843" s="254"/>
      <c r="C1843" s="309"/>
      <c r="D1843" s="254"/>
      <c r="E1843" s="310"/>
      <c r="F1843" s="311"/>
      <c r="G1843" s="254"/>
      <c r="H1843" s="254"/>
      <c r="I1843" s="254"/>
      <c r="J1843" s="254"/>
      <c r="K1843" s="254"/>
      <c r="L1843" s="254"/>
      <c r="M1843" s="254"/>
      <c r="N1843" s="254"/>
      <c r="O1843" s="254"/>
      <c r="P1843" s="312"/>
      <c r="Q1843" s="313"/>
      <c r="R1843" s="312"/>
      <c r="S1843" s="313"/>
      <c r="T1843" s="314"/>
      <c r="U1843" s="314"/>
      <c r="V1843" s="312"/>
      <c r="W1843" s="254"/>
    </row>
    <row r="1844" spans="1:23" hidden="1">
      <c r="A1844" s="254"/>
      <c r="B1844" s="254"/>
      <c r="C1844" s="309"/>
      <c r="D1844" s="254"/>
      <c r="E1844" s="310"/>
      <c r="F1844" s="311"/>
      <c r="G1844" s="254"/>
      <c r="H1844" s="254"/>
      <c r="I1844" s="254"/>
      <c r="J1844" s="254"/>
      <c r="K1844" s="254"/>
      <c r="L1844" s="254"/>
      <c r="M1844" s="254"/>
      <c r="N1844" s="254"/>
      <c r="O1844" s="254"/>
      <c r="P1844" s="312"/>
      <c r="Q1844" s="313"/>
      <c r="R1844" s="312"/>
      <c r="S1844" s="313"/>
      <c r="T1844" s="314"/>
      <c r="U1844" s="314"/>
      <c r="V1844" s="312"/>
      <c r="W1844" s="254"/>
    </row>
    <row r="1845" spans="1:23" hidden="1">
      <c r="A1845" s="254"/>
      <c r="B1845" s="254"/>
      <c r="C1845" s="309"/>
      <c r="D1845" s="254"/>
      <c r="E1845" s="310"/>
      <c r="F1845" s="311"/>
      <c r="G1845" s="254"/>
      <c r="H1845" s="254"/>
      <c r="I1845" s="254"/>
      <c r="J1845" s="254"/>
      <c r="K1845" s="254"/>
      <c r="L1845" s="254"/>
      <c r="M1845" s="254"/>
      <c r="N1845" s="254"/>
      <c r="O1845" s="254"/>
      <c r="P1845" s="312"/>
      <c r="Q1845" s="313"/>
      <c r="R1845" s="312"/>
      <c r="S1845" s="313"/>
      <c r="T1845" s="314"/>
      <c r="U1845" s="314"/>
      <c r="V1845" s="312"/>
      <c r="W1845" s="254"/>
    </row>
    <row r="1846" spans="1:23" hidden="1">
      <c r="A1846" s="254"/>
      <c r="B1846" s="254"/>
      <c r="C1846" s="309"/>
      <c r="D1846" s="254"/>
      <c r="E1846" s="310"/>
      <c r="F1846" s="311"/>
      <c r="G1846" s="254"/>
      <c r="H1846" s="254"/>
      <c r="I1846" s="254"/>
      <c r="J1846" s="254"/>
      <c r="K1846" s="254"/>
      <c r="L1846" s="254"/>
      <c r="M1846" s="254"/>
      <c r="N1846" s="254"/>
      <c r="O1846" s="254"/>
      <c r="P1846" s="312"/>
      <c r="Q1846" s="313"/>
      <c r="R1846" s="312"/>
      <c r="S1846" s="313"/>
      <c r="T1846" s="314"/>
      <c r="U1846" s="314"/>
      <c r="V1846" s="312"/>
      <c r="W1846" s="254"/>
    </row>
    <row r="1847" spans="1:23" hidden="1">
      <c r="A1847" s="254"/>
      <c r="B1847" s="254"/>
      <c r="C1847" s="309"/>
      <c r="D1847" s="254"/>
      <c r="E1847" s="310"/>
      <c r="F1847" s="311"/>
      <c r="G1847" s="254"/>
      <c r="H1847" s="254"/>
      <c r="I1847" s="254"/>
      <c r="J1847" s="254"/>
      <c r="K1847" s="254"/>
      <c r="L1847" s="254"/>
      <c r="M1847" s="254"/>
      <c r="N1847" s="254"/>
      <c r="O1847" s="254"/>
      <c r="P1847" s="312"/>
      <c r="Q1847" s="313"/>
      <c r="R1847" s="312"/>
      <c r="S1847" s="313"/>
      <c r="T1847" s="314"/>
      <c r="U1847" s="314"/>
      <c r="V1847" s="312"/>
      <c r="W1847" s="254"/>
    </row>
    <row r="1848" spans="1:23" hidden="1">
      <c r="A1848" s="254"/>
      <c r="B1848" s="254"/>
      <c r="C1848" s="309"/>
      <c r="D1848" s="254"/>
      <c r="E1848" s="310"/>
      <c r="F1848" s="311"/>
      <c r="G1848" s="254"/>
      <c r="H1848" s="254"/>
      <c r="I1848" s="254"/>
      <c r="J1848" s="254"/>
      <c r="K1848" s="254"/>
      <c r="L1848" s="254"/>
      <c r="M1848" s="254"/>
      <c r="N1848" s="254"/>
      <c r="O1848" s="254"/>
      <c r="P1848" s="312"/>
      <c r="Q1848" s="313"/>
      <c r="R1848" s="312"/>
      <c r="S1848" s="313"/>
      <c r="T1848" s="314"/>
      <c r="U1848" s="314"/>
      <c r="V1848" s="312"/>
      <c r="W1848" s="254"/>
    </row>
    <row r="1849" spans="1:23" hidden="1">
      <c r="A1849" s="254"/>
      <c r="B1849" s="254"/>
      <c r="C1849" s="309"/>
      <c r="D1849" s="254"/>
      <c r="E1849" s="310"/>
      <c r="F1849" s="311"/>
      <c r="G1849" s="254"/>
      <c r="H1849" s="254"/>
      <c r="I1849" s="254"/>
      <c r="J1849" s="254"/>
      <c r="K1849" s="254"/>
      <c r="L1849" s="254"/>
      <c r="M1849" s="254"/>
      <c r="N1849" s="254"/>
      <c r="O1849" s="254"/>
      <c r="P1849" s="312"/>
      <c r="Q1849" s="313"/>
      <c r="R1849" s="312"/>
      <c r="S1849" s="313"/>
      <c r="T1849" s="314"/>
      <c r="U1849" s="314"/>
      <c r="V1849" s="312"/>
      <c r="W1849" s="254"/>
    </row>
    <row r="1850" spans="1:23" hidden="1">
      <c r="A1850" s="254"/>
      <c r="B1850" s="254"/>
      <c r="C1850" s="309"/>
      <c r="D1850" s="254"/>
      <c r="E1850" s="310"/>
      <c r="F1850" s="311"/>
      <c r="G1850" s="254"/>
      <c r="H1850" s="254"/>
      <c r="I1850" s="254"/>
      <c r="J1850" s="254"/>
      <c r="K1850" s="254"/>
      <c r="L1850" s="254"/>
      <c r="M1850" s="254"/>
      <c r="N1850" s="254"/>
      <c r="O1850" s="254"/>
      <c r="P1850" s="312"/>
      <c r="Q1850" s="313"/>
      <c r="R1850" s="312"/>
      <c r="S1850" s="313"/>
      <c r="T1850" s="314"/>
      <c r="U1850" s="314"/>
      <c r="V1850" s="312"/>
      <c r="W1850" s="254"/>
    </row>
    <row r="1851" spans="1:23" hidden="1">
      <c r="A1851" s="254"/>
      <c r="B1851" s="254"/>
      <c r="C1851" s="309"/>
      <c r="D1851" s="254"/>
      <c r="E1851" s="310"/>
      <c r="F1851" s="311"/>
      <c r="G1851" s="254"/>
      <c r="H1851" s="254"/>
      <c r="I1851" s="254"/>
      <c r="J1851" s="254"/>
      <c r="K1851" s="254"/>
      <c r="L1851" s="254"/>
      <c r="M1851" s="254"/>
      <c r="N1851" s="254"/>
      <c r="O1851" s="254"/>
      <c r="P1851" s="312"/>
      <c r="Q1851" s="313"/>
      <c r="R1851" s="312"/>
      <c r="S1851" s="313"/>
      <c r="T1851" s="314"/>
      <c r="U1851" s="314"/>
      <c r="V1851" s="312"/>
      <c r="W1851" s="254"/>
    </row>
    <row r="1852" spans="1:23" hidden="1">
      <c r="A1852" s="254"/>
      <c r="B1852" s="254"/>
      <c r="C1852" s="309"/>
      <c r="D1852" s="254"/>
      <c r="E1852" s="310"/>
      <c r="F1852" s="311"/>
      <c r="G1852" s="254"/>
      <c r="H1852" s="254"/>
      <c r="I1852" s="254"/>
      <c r="J1852" s="254"/>
      <c r="K1852" s="254"/>
      <c r="L1852" s="254"/>
      <c r="M1852" s="254"/>
      <c r="N1852" s="254"/>
      <c r="O1852" s="254"/>
      <c r="P1852" s="312"/>
      <c r="Q1852" s="313"/>
      <c r="R1852" s="312"/>
      <c r="S1852" s="313"/>
      <c r="T1852" s="314"/>
      <c r="U1852" s="314"/>
      <c r="V1852" s="312"/>
      <c r="W1852" s="254"/>
    </row>
    <row r="1853" spans="1:23" hidden="1">
      <c r="A1853" s="254"/>
      <c r="B1853" s="254"/>
      <c r="C1853" s="309"/>
      <c r="D1853" s="254"/>
      <c r="E1853" s="310"/>
      <c r="F1853" s="311"/>
      <c r="G1853" s="254"/>
      <c r="H1853" s="254"/>
      <c r="I1853" s="254"/>
      <c r="J1853" s="254"/>
      <c r="K1853" s="254"/>
      <c r="L1853" s="254"/>
      <c r="M1853" s="254"/>
      <c r="N1853" s="254"/>
      <c r="O1853" s="254"/>
      <c r="P1853" s="312"/>
      <c r="Q1853" s="313"/>
      <c r="R1853" s="312"/>
      <c r="S1853" s="313"/>
      <c r="T1853" s="314"/>
      <c r="U1853" s="314"/>
      <c r="V1853" s="312"/>
      <c r="W1853" s="254"/>
    </row>
    <row r="1854" spans="1:23" hidden="1">
      <c r="A1854" s="254"/>
      <c r="B1854" s="254"/>
      <c r="C1854" s="309"/>
      <c r="D1854" s="254"/>
      <c r="E1854" s="310"/>
      <c r="F1854" s="311"/>
      <c r="G1854" s="254"/>
      <c r="H1854" s="254"/>
      <c r="I1854" s="254"/>
      <c r="J1854" s="254"/>
      <c r="K1854" s="254"/>
      <c r="L1854" s="254"/>
      <c r="M1854" s="254"/>
      <c r="N1854" s="254"/>
      <c r="O1854" s="254"/>
      <c r="P1854" s="312"/>
      <c r="Q1854" s="313"/>
      <c r="R1854" s="312"/>
      <c r="S1854" s="313"/>
      <c r="T1854" s="314"/>
      <c r="U1854" s="314"/>
      <c r="V1854" s="312"/>
      <c r="W1854" s="254"/>
    </row>
    <row r="1855" spans="1:23" hidden="1">
      <c r="A1855" s="254"/>
      <c r="B1855" s="254"/>
      <c r="C1855" s="309"/>
      <c r="D1855" s="254"/>
      <c r="E1855" s="310"/>
      <c r="F1855" s="311"/>
      <c r="G1855" s="254"/>
      <c r="H1855" s="254"/>
      <c r="I1855" s="254"/>
      <c r="J1855" s="254"/>
      <c r="K1855" s="254"/>
      <c r="L1855" s="254"/>
      <c r="M1855" s="254"/>
      <c r="N1855" s="254"/>
      <c r="O1855" s="254"/>
      <c r="P1855" s="312"/>
      <c r="Q1855" s="313"/>
      <c r="R1855" s="312"/>
      <c r="S1855" s="313"/>
      <c r="T1855" s="314"/>
      <c r="U1855" s="314"/>
      <c r="V1855" s="312"/>
      <c r="W1855" s="254"/>
    </row>
    <row r="1856" spans="1:23" hidden="1">
      <c r="A1856" s="254"/>
      <c r="B1856" s="254"/>
      <c r="C1856" s="309"/>
      <c r="D1856" s="254"/>
      <c r="E1856" s="310"/>
      <c r="F1856" s="311"/>
      <c r="G1856" s="254"/>
      <c r="H1856" s="254"/>
      <c r="I1856" s="254"/>
      <c r="J1856" s="254"/>
      <c r="K1856" s="254"/>
      <c r="L1856" s="254"/>
      <c r="M1856" s="254"/>
      <c r="N1856" s="254"/>
      <c r="O1856" s="254"/>
      <c r="P1856" s="312"/>
      <c r="Q1856" s="313"/>
      <c r="R1856" s="312"/>
      <c r="S1856" s="313"/>
      <c r="T1856" s="314"/>
      <c r="U1856" s="314"/>
      <c r="V1856" s="312"/>
      <c r="W1856" s="254"/>
    </row>
    <row r="1857" spans="1:23" hidden="1">
      <c r="A1857" s="254"/>
      <c r="B1857" s="254"/>
      <c r="C1857" s="309"/>
      <c r="D1857" s="254"/>
      <c r="E1857" s="310"/>
      <c r="F1857" s="311"/>
      <c r="G1857" s="254"/>
      <c r="H1857" s="254"/>
      <c r="I1857" s="254"/>
      <c r="J1857" s="254"/>
      <c r="K1857" s="254"/>
      <c r="L1857" s="254"/>
      <c r="M1857" s="254"/>
      <c r="N1857" s="254"/>
      <c r="O1857" s="254"/>
      <c r="P1857" s="312"/>
      <c r="Q1857" s="313"/>
      <c r="R1857" s="312"/>
      <c r="S1857" s="313"/>
      <c r="T1857" s="314"/>
      <c r="U1857" s="314"/>
      <c r="V1857" s="312"/>
      <c r="W1857" s="254"/>
    </row>
    <row r="1858" spans="1:23" hidden="1">
      <c r="A1858" s="254"/>
      <c r="B1858" s="254"/>
      <c r="C1858" s="309"/>
      <c r="D1858" s="254"/>
      <c r="E1858" s="310"/>
      <c r="F1858" s="311"/>
      <c r="G1858" s="254"/>
      <c r="H1858" s="254"/>
      <c r="I1858" s="254"/>
      <c r="J1858" s="254"/>
      <c r="K1858" s="254"/>
      <c r="L1858" s="254"/>
      <c r="M1858" s="254"/>
      <c r="N1858" s="254"/>
      <c r="O1858" s="254"/>
      <c r="P1858" s="312"/>
      <c r="Q1858" s="313"/>
      <c r="R1858" s="312"/>
      <c r="S1858" s="313"/>
      <c r="T1858" s="314"/>
      <c r="U1858" s="314"/>
      <c r="V1858" s="312"/>
      <c r="W1858" s="254"/>
    </row>
    <row r="1859" spans="1:23" hidden="1">
      <c r="A1859" s="254"/>
      <c r="B1859" s="254"/>
      <c r="C1859" s="309"/>
      <c r="D1859" s="254"/>
      <c r="E1859" s="310"/>
      <c r="F1859" s="311"/>
      <c r="G1859" s="254"/>
      <c r="H1859" s="254"/>
      <c r="I1859" s="254"/>
      <c r="J1859" s="254"/>
      <c r="K1859" s="254"/>
      <c r="L1859" s="254"/>
      <c r="M1859" s="254"/>
      <c r="N1859" s="254"/>
      <c r="O1859" s="254"/>
      <c r="P1859" s="312"/>
      <c r="Q1859" s="313"/>
      <c r="R1859" s="312"/>
      <c r="S1859" s="313"/>
      <c r="T1859" s="314"/>
      <c r="U1859" s="314"/>
      <c r="V1859" s="312"/>
      <c r="W1859" s="254"/>
    </row>
    <row r="1860" spans="1:23" hidden="1">
      <c r="A1860" s="254"/>
      <c r="B1860" s="254"/>
      <c r="C1860" s="309"/>
      <c r="D1860" s="254"/>
      <c r="E1860" s="310"/>
      <c r="F1860" s="311"/>
      <c r="G1860" s="254"/>
      <c r="H1860" s="254"/>
      <c r="I1860" s="254"/>
      <c r="J1860" s="254"/>
      <c r="K1860" s="254"/>
      <c r="L1860" s="254"/>
      <c r="M1860" s="254"/>
      <c r="N1860" s="254"/>
      <c r="O1860" s="254"/>
      <c r="P1860" s="312"/>
      <c r="Q1860" s="313"/>
      <c r="R1860" s="312"/>
      <c r="S1860" s="313"/>
      <c r="T1860" s="314"/>
      <c r="U1860" s="314"/>
      <c r="V1860" s="312"/>
      <c r="W1860" s="254"/>
    </row>
    <row r="1861" spans="1:23" hidden="1">
      <c r="A1861" s="254"/>
      <c r="B1861" s="254"/>
      <c r="C1861" s="309"/>
      <c r="D1861" s="254"/>
      <c r="E1861" s="310"/>
      <c r="F1861" s="311"/>
      <c r="G1861" s="254"/>
      <c r="H1861" s="254"/>
      <c r="I1861" s="254"/>
      <c r="J1861" s="254"/>
      <c r="K1861" s="254"/>
      <c r="L1861" s="254"/>
      <c r="M1861" s="254"/>
      <c r="N1861" s="254"/>
      <c r="O1861" s="254"/>
      <c r="P1861" s="312"/>
      <c r="Q1861" s="313"/>
      <c r="R1861" s="312"/>
      <c r="S1861" s="313"/>
      <c r="T1861" s="314"/>
      <c r="U1861" s="314"/>
      <c r="V1861" s="312"/>
      <c r="W1861" s="254"/>
    </row>
    <row r="1862" spans="1:23" hidden="1">
      <c r="A1862" s="254"/>
      <c r="B1862" s="254"/>
      <c r="C1862" s="309"/>
      <c r="D1862" s="254"/>
      <c r="E1862" s="310"/>
      <c r="F1862" s="311"/>
      <c r="G1862" s="254"/>
      <c r="H1862" s="254"/>
      <c r="I1862" s="254"/>
      <c r="J1862" s="254"/>
      <c r="K1862" s="254"/>
      <c r="L1862" s="254"/>
      <c r="M1862" s="254"/>
      <c r="N1862" s="254"/>
      <c r="O1862" s="254"/>
      <c r="P1862" s="312"/>
      <c r="Q1862" s="313"/>
      <c r="R1862" s="312"/>
      <c r="S1862" s="313"/>
      <c r="T1862" s="314"/>
      <c r="U1862" s="314"/>
      <c r="V1862" s="312"/>
      <c r="W1862" s="254"/>
    </row>
    <row r="1863" spans="1:23" hidden="1">
      <c r="A1863" s="254"/>
      <c r="B1863" s="254"/>
      <c r="C1863" s="309"/>
      <c r="D1863" s="254"/>
      <c r="E1863" s="310"/>
      <c r="F1863" s="311"/>
      <c r="G1863" s="254"/>
      <c r="H1863" s="254"/>
      <c r="I1863" s="254"/>
      <c r="J1863" s="254"/>
      <c r="K1863" s="254"/>
      <c r="L1863" s="254"/>
      <c r="M1863" s="254"/>
      <c r="N1863" s="254"/>
      <c r="O1863" s="254"/>
      <c r="P1863" s="312"/>
      <c r="Q1863" s="313"/>
      <c r="R1863" s="312"/>
      <c r="S1863" s="313"/>
      <c r="T1863" s="314"/>
      <c r="U1863" s="314"/>
      <c r="V1863" s="312"/>
      <c r="W1863" s="254"/>
    </row>
    <row r="1864" spans="1:23" hidden="1">
      <c r="A1864" s="254"/>
      <c r="B1864" s="254"/>
      <c r="C1864" s="309"/>
      <c r="D1864" s="254"/>
      <c r="E1864" s="310"/>
      <c r="F1864" s="311"/>
      <c r="G1864" s="254"/>
      <c r="H1864" s="254"/>
      <c r="I1864" s="254"/>
      <c r="J1864" s="254"/>
      <c r="K1864" s="254"/>
      <c r="L1864" s="254"/>
      <c r="M1864" s="254"/>
      <c r="N1864" s="254"/>
      <c r="O1864" s="254"/>
      <c r="P1864" s="312"/>
      <c r="Q1864" s="313"/>
      <c r="R1864" s="312"/>
      <c r="S1864" s="313"/>
      <c r="T1864" s="314"/>
      <c r="U1864" s="314"/>
      <c r="V1864" s="312"/>
      <c r="W1864" s="254"/>
    </row>
    <row r="1865" spans="1:23" hidden="1">
      <c r="A1865" s="254"/>
      <c r="B1865" s="254"/>
      <c r="C1865" s="309"/>
      <c r="D1865" s="254"/>
      <c r="E1865" s="310"/>
      <c r="F1865" s="311"/>
      <c r="G1865" s="254"/>
      <c r="H1865" s="254"/>
      <c r="I1865" s="254"/>
      <c r="J1865" s="254"/>
      <c r="K1865" s="254"/>
      <c r="L1865" s="254"/>
      <c r="M1865" s="254"/>
      <c r="N1865" s="254"/>
      <c r="O1865" s="254"/>
      <c r="P1865" s="312"/>
      <c r="Q1865" s="313"/>
      <c r="R1865" s="312"/>
      <c r="S1865" s="313"/>
      <c r="T1865" s="314"/>
      <c r="U1865" s="314"/>
      <c r="V1865" s="312"/>
      <c r="W1865" s="254"/>
    </row>
    <row r="1866" spans="1:23" hidden="1">
      <c r="A1866" s="254"/>
      <c r="B1866" s="254"/>
      <c r="C1866" s="309"/>
      <c r="D1866" s="254"/>
      <c r="E1866" s="310"/>
      <c r="F1866" s="311"/>
      <c r="G1866" s="254"/>
      <c r="H1866" s="254"/>
      <c r="I1866" s="254"/>
      <c r="J1866" s="254"/>
      <c r="K1866" s="254"/>
      <c r="L1866" s="254"/>
      <c r="M1866" s="254"/>
      <c r="N1866" s="254"/>
      <c r="O1866" s="254"/>
      <c r="P1866" s="312"/>
      <c r="Q1866" s="313"/>
      <c r="R1866" s="312"/>
      <c r="S1866" s="313"/>
      <c r="T1866" s="314"/>
      <c r="U1866" s="314"/>
      <c r="V1866" s="312"/>
      <c r="W1866" s="254"/>
    </row>
    <row r="1867" spans="1:23" hidden="1">
      <c r="A1867" s="254"/>
      <c r="B1867" s="254"/>
      <c r="C1867" s="309"/>
      <c r="D1867" s="254"/>
      <c r="E1867" s="310"/>
      <c r="F1867" s="311"/>
      <c r="G1867" s="254"/>
      <c r="H1867" s="254"/>
      <c r="I1867" s="254"/>
      <c r="J1867" s="254"/>
      <c r="K1867" s="254"/>
      <c r="L1867" s="254"/>
      <c r="M1867" s="254"/>
      <c r="N1867" s="254"/>
      <c r="O1867" s="254"/>
      <c r="P1867" s="312"/>
      <c r="Q1867" s="313"/>
      <c r="R1867" s="312"/>
      <c r="S1867" s="313"/>
      <c r="T1867" s="314"/>
      <c r="U1867" s="314"/>
      <c r="V1867" s="312"/>
      <c r="W1867" s="254"/>
    </row>
    <row r="1868" spans="1:23" hidden="1">
      <c r="A1868" s="254"/>
      <c r="B1868" s="254"/>
      <c r="C1868" s="309"/>
      <c r="D1868" s="254"/>
      <c r="E1868" s="310"/>
      <c r="F1868" s="311"/>
      <c r="G1868" s="254"/>
      <c r="H1868" s="254"/>
      <c r="I1868" s="254"/>
      <c r="J1868" s="254"/>
      <c r="K1868" s="254"/>
      <c r="L1868" s="254"/>
      <c r="M1868" s="254"/>
      <c r="N1868" s="254"/>
      <c r="O1868" s="254"/>
      <c r="P1868" s="312"/>
      <c r="Q1868" s="313"/>
      <c r="R1868" s="312"/>
      <c r="S1868" s="313"/>
      <c r="T1868" s="314"/>
      <c r="U1868" s="314"/>
      <c r="V1868" s="312"/>
      <c r="W1868" s="254"/>
    </row>
    <row r="1869" spans="1:23" hidden="1">
      <c r="A1869" s="254"/>
      <c r="B1869" s="254"/>
      <c r="C1869" s="309"/>
      <c r="D1869" s="254"/>
      <c r="E1869" s="310"/>
      <c r="F1869" s="311"/>
      <c r="G1869" s="254"/>
      <c r="H1869" s="254"/>
      <c r="I1869" s="254"/>
      <c r="J1869" s="254"/>
      <c r="K1869" s="254"/>
      <c r="L1869" s="254"/>
      <c r="M1869" s="254"/>
      <c r="N1869" s="254"/>
      <c r="O1869" s="254"/>
      <c r="P1869" s="312"/>
      <c r="Q1869" s="313"/>
      <c r="R1869" s="312"/>
      <c r="S1869" s="313"/>
      <c r="T1869" s="314"/>
      <c r="U1869" s="314"/>
      <c r="V1869" s="312"/>
      <c r="W1869" s="254"/>
    </row>
    <row r="1870" spans="1:23" hidden="1">
      <c r="A1870" s="254"/>
      <c r="B1870" s="254"/>
      <c r="C1870" s="309"/>
      <c r="D1870" s="254"/>
      <c r="E1870" s="310"/>
      <c r="F1870" s="311"/>
      <c r="G1870" s="254"/>
      <c r="H1870" s="254"/>
      <c r="I1870" s="254"/>
      <c r="J1870" s="254"/>
      <c r="K1870" s="254"/>
      <c r="L1870" s="254"/>
      <c r="M1870" s="254"/>
      <c r="N1870" s="254"/>
      <c r="O1870" s="254"/>
      <c r="P1870" s="312"/>
      <c r="Q1870" s="313"/>
      <c r="R1870" s="312"/>
      <c r="S1870" s="313"/>
      <c r="T1870" s="314"/>
      <c r="U1870" s="314"/>
      <c r="V1870" s="312"/>
      <c r="W1870" s="254"/>
    </row>
    <row r="1871" spans="1:23" hidden="1">
      <c r="A1871" s="254"/>
      <c r="B1871" s="254"/>
      <c r="C1871" s="309"/>
      <c r="D1871" s="254"/>
      <c r="E1871" s="310"/>
      <c r="F1871" s="311"/>
      <c r="G1871" s="254"/>
      <c r="H1871" s="254"/>
      <c r="I1871" s="254"/>
      <c r="J1871" s="254"/>
      <c r="K1871" s="254"/>
      <c r="L1871" s="254"/>
      <c r="M1871" s="254"/>
      <c r="N1871" s="254"/>
      <c r="O1871" s="254"/>
      <c r="P1871" s="312"/>
      <c r="Q1871" s="313"/>
      <c r="R1871" s="312"/>
      <c r="S1871" s="313"/>
      <c r="T1871" s="314"/>
      <c r="U1871" s="314"/>
      <c r="V1871" s="312"/>
      <c r="W1871" s="254"/>
    </row>
    <row r="1872" spans="1:23" hidden="1">
      <c r="A1872" s="254"/>
      <c r="B1872" s="254"/>
      <c r="C1872" s="309"/>
      <c r="D1872" s="254"/>
      <c r="E1872" s="310"/>
      <c r="F1872" s="311"/>
      <c r="G1872" s="254"/>
      <c r="H1872" s="254"/>
      <c r="I1872" s="254"/>
      <c r="J1872" s="254"/>
      <c r="K1872" s="254"/>
      <c r="L1872" s="254"/>
      <c r="M1872" s="254"/>
      <c r="N1872" s="254"/>
      <c r="O1872" s="254"/>
      <c r="P1872" s="312"/>
      <c r="Q1872" s="313"/>
      <c r="R1872" s="312"/>
      <c r="S1872" s="313"/>
      <c r="T1872" s="314"/>
      <c r="U1872" s="314"/>
      <c r="V1872" s="312"/>
      <c r="W1872" s="254"/>
    </row>
    <row r="1873" spans="1:23" hidden="1">
      <c r="A1873" s="254"/>
      <c r="B1873" s="254"/>
      <c r="C1873" s="309"/>
      <c r="D1873" s="254"/>
      <c r="E1873" s="310"/>
      <c r="F1873" s="311"/>
      <c r="G1873" s="254"/>
      <c r="H1873" s="254"/>
      <c r="I1873" s="254"/>
      <c r="J1873" s="254"/>
      <c r="K1873" s="254"/>
      <c r="L1873" s="254"/>
      <c r="M1873" s="254"/>
      <c r="N1873" s="254"/>
      <c r="O1873" s="254"/>
      <c r="P1873" s="312"/>
      <c r="Q1873" s="313"/>
      <c r="R1873" s="312"/>
      <c r="S1873" s="313"/>
      <c r="T1873" s="314"/>
      <c r="U1873" s="314"/>
      <c r="V1873" s="312"/>
      <c r="W1873" s="254"/>
    </row>
    <row r="1874" spans="1:23" hidden="1">
      <c r="A1874" s="254"/>
      <c r="B1874" s="254"/>
      <c r="C1874" s="309"/>
      <c r="D1874" s="254"/>
      <c r="E1874" s="310"/>
      <c r="F1874" s="311"/>
      <c r="G1874" s="254"/>
      <c r="H1874" s="254"/>
      <c r="I1874" s="254"/>
      <c r="J1874" s="254"/>
      <c r="K1874" s="254"/>
      <c r="L1874" s="254"/>
      <c r="M1874" s="254"/>
      <c r="N1874" s="254"/>
      <c r="O1874" s="254"/>
      <c r="P1874" s="312"/>
      <c r="Q1874" s="313"/>
      <c r="R1874" s="312"/>
      <c r="S1874" s="313"/>
      <c r="T1874" s="314"/>
      <c r="U1874" s="314"/>
      <c r="V1874" s="312"/>
      <c r="W1874" s="254"/>
    </row>
    <row r="1875" spans="1:23" hidden="1">
      <c r="A1875" s="254"/>
      <c r="B1875" s="254"/>
      <c r="C1875" s="309"/>
      <c r="D1875" s="254"/>
      <c r="E1875" s="310"/>
      <c r="F1875" s="311"/>
      <c r="G1875" s="254"/>
      <c r="H1875" s="254"/>
      <c r="I1875" s="254"/>
      <c r="J1875" s="254"/>
      <c r="K1875" s="254"/>
      <c r="L1875" s="254"/>
      <c r="M1875" s="254"/>
      <c r="N1875" s="254"/>
      <c r="O1875" s="254"/>
      <c r="P1875" s="312"/>
      <c r="Q1875" s="313"/>
      <c r="R1875" s="312"/>
      <c r="S1875" s="313"/>
      <c r="T1875" s="314"/>
      <c r="U1875" s="314"/>
      <c r="V1875" s="312"/>
      <c r="W1875" s="254"/>
    </row>
    <row r="1876" spans="1:23" hidden="1">
      <c r="A1876" s="254"/>
      <c r="B1876" s="254"/>
      <c r="C1876" s="309"/>
      <c r="D1876" s="254"/>
      <c r="E1876" s="310"/>
      <c r="F1876" s="311"/>
      <c r="G1876" s="254"/>
      <c r="H1876" s="254"/>
      <c r="I1876" s="254"/>
      <c r="J1876" s="254"/>
      <c r="K1876" s="254"/>
      <c r="L1876" s="254"/>
      <c r="M1876" s="254"/>
      <c r="N1876" s="254"/>
      <c r="O1876" s="254"/>
      <c r="P1876" s="312"/>
      <c r="Q1876" s="313"/>
      <c r="R1876" s="312"/>
      <c r="S1876" s="313"/>
      <c r="T1876" s="314"/>
      <c r="U1876" s="314"/>
      <c r="V1876" s="312"/>
      <c r="W1876" s="254"/>
    </row>
    <row r="1877" spans="1:23" hidden="1">
      <c r="A1877" s="254"/>
      <c r="B1877" s="254"/>
      <c r="C1877" s="309"/>
      <c r="D1877" s="254"/>
      <c r="E1877" s="310"/>
      <c r="F1877" s="311"/>
      <c r="G1877" s="254"/>
      <c r="H1877" s="254"/>
      <c r="I1877" s="254"/>
      <c r="J1877" s="254"/>
      <c r="K1877" s="254"/>
      <c r="L1877" s="254"/>
      <c r="M1877" s="254"/>
      <c r="N1877" s="254"/>
      <c r="O1877" s="254"/>
      <c r="P1877" s="312"/>
      <c r="Q1877" s="313"/>
      <c r="R1877" s="312"/>
      <c r="S1877" s="313"/>
      <c r="T1877" s="314"/>
      <c r="U1877" s="314"/>
      <c r="V1877" s="312"/>
      <c r="W1877" s="254"/>
    </row>
    <row r="1878" spans="1:23" hidden="1">
      <c r="A1878" s="254"/>
      <c r="B1878" s="254"/>
      <c r="C1878" s="309"/>
      <c r="D1878" s="254"/>
      <c r="E1878" s="310"/>
      <c r="F1878" s="311"/>
      <c r="G1878" s="254"/>
      <c r="H1878" s="254"/>
      <c r="I1878" s="254"/>
      <c r="J1878" s="254"/>
      <c r="K1878" s="254"/>
      <c r="L1878" s="254"/>
      <c r="M1878" s="254"/>
      <c r="N1878" s="254"/>
      <c r="O1878" s="254"/>
      <c r="P1878" s="312"/>
      <c r="Q1878" s="313"/>
      <c r="R1878" s="312"/>
      <c r="S1878" s="313"/>
      <c r="T1878" s="314"/>
      <c r="U1878" s="314"/>
      <c r="V1878" s="312"/>
      <c r="W1878" s="254"/>
    </row>
    <row r="1879" spans="1:23" hidden="1">
      <c r="A1879" s="254"/>
      <c r="B1879" s="254"/>
      <c r="C1879" s="309"/>
      <c r="D1879" s="254"/>
      <c r="E1879" s="310"/>
      <c r="F1879" s="311"/>
      <c r="G1879" s="254"/>
      <c r="H1879" s="254"/>
      <c r="I1879" s="254"/>
      <c r="J1879" s="254"/>
      <c r="K1879" s="254"/>
      <c r="L1879" s="254"/>
      <c r="M1879" s="254"/>
      <c r="N1879" s="254"/>
      <c r="O1879" s="254"/>
      <c r="P1879" s="312"/>
      <c r="Q1879" s="313"/>
      <c r="R1879" s="312"/>
      <c r="S1879" s="313"/>
      <c r="T1879" s="314"/>
      <c r="U1879" s="314"/>
      <c r="V1879" s="312"/>
      <c r="W1879" s="254"/>
    </row>
    <row r="1880" spans="1:23" hidden="1">
      <c r="A1880" s="254"/>
      <c r="B1880" s="254"/>
      <c r="C1880" s="309"/>
      <c r="D1880" s="254"/>
      <c r="E1880" s="310"/>
      <c r="F1880" s="311"/>
      <c r="G1880" s="254"/>
      <c r="H1880" s="254"/>
      <c r="I1880" s="254"/>
      <c r="J1880" s="254"/>
      <c r="K1880" s="254"/>
      <c r="L1880" s="254"/>
      <c r="M1880" s="254"/>
      <c r="N1880" s="254"/>
      <c r="O1880" s="254"/>
      <c r="P1880" s="312"/>
      <c r="Q1880" s="313"/>
      <c r="R1880" s="312"/>
      <c r="S1880" s="313"/>
      <c r="T1880" s="314"/>
      <c r="U1880" s="314"/>
      <c r="V1880" s="312"/>
      <c r="W1880" s="254"/>
    </row>
    <row r="1881" spans="1:23" hidden="1">
      <c r="A1881" s="254"/>
      <c r="B1881" s="254"/>
      <c r="C1881" s="309"/>
      <c r="D1881" s="254"/>
      <c r="E1881" s="310"/>
      <c r="F1881" s="311"/>
      <c r="G1881" s="254"/>
      <c r="H1881" s="254"/>
      <c r="I1881" s="254"/>
      <c r="J1881" s="254"/>
      <c r="K1881" s="254"/>
      <c r="L1881" s="254"/>
      <c r="M1881" s="254"/>
      <c r="N1881" s="254"/>
      <c r="O1881" s="254"/>
      <c r="P1881" s="312"/>
      <c r="Q1881" s="313"/>
      <c r="R1881" s="312"/>
      <c r="S1881" s="313"/>
      <c r="T1881" s="314"/>
      <c r="U1881" s="314"/>
      <c r="V1881" s="312"/>
      <c r="W1881" s="254"/>
    </row>
    <row r="1882" spans="1:23" hidden="1">
      <c r="A1882" s="254"/>
      <c r="B1882" s="254"/>
      <c r="C1882" s="309"/>
      <c r="D1882" s="254"/>
      <c r="E1882" s="310"/>
      <c r="F1882" s="311"/>
      <c r="G1882" s="254"/>
      <c r="H1882" s="254"/>
      <c r="I1882" s="254"/>
      <c r="J1882" s="254"/>
      <c r="K1882" s="254"/>
      <c r="L1882" s="254"/>
      <c r="M1882" s="254"/>
      <c r="N1882" s="254"/>
      <c r="O1882" s="254"/>
      <c r="P1882" s="312"/>
      <c r="Q1882" s="313"/>
      <c r="R1882" s="312"/>
      <c r="S1882" s="313"/>
      <c r="T1882" s="314"/>
      <c r="U1882" s="314"/>
      <c r="V1882" s="312"/>
      <c r="W1882" s="254"/>
    </row>
    <row r="1883" spans="1:23" hidden="1">
      <c r="A1883" s="254"/>
      <c r="B1883" s="254"/>
      <c r="C1883" s="309"/>
      <c r="D1883" s="254"/>
      <c r="E1883" s="310"/>
      <c r="F1883" s="311"/>
      <c r="G1883" s="254"/>
      <c r="H1883" s="254"/>
      <c r="I1883" s="254"/>
      <c r="J1883" s="254"/>
      <c r="K1883" s="254"/>
      <c r="L1883" s="254"/>
      <c r="M1883" s="254"/>
      <c r="N1883" s="254"/>
      <c r="O1883" s="254"/>
      <c r="P1883" s="312"/>
      <c r="Q1883" s="313"/>
      <c r="R1883" s="312"/>
      <c r="S1883" s="313"/>
      <c r="T1883" s="314"/>
      <c r="U1883" s="314"/>
      <c r="V1883" s="312"/>
      <c r="W1883" s="254"/>
    </row>
    <row r="1884" spans="1:23" hidden="1">
      <c r="A1884" s="254"/>
      <c r="B1884" s="254"/>
      <c r="C1884" s="309"/>
      <c r="D1884" s="254"/>
      <c r="E1884" s="310"/>
      <c r="F1884" s="311"/>
      <c r="G1884" s="254"/>
      <c r="H1884" s="254"/>
      <c r="I1884" s="254"/>
      <c r="J1884" s="254"/>
      <c r="K1884" s="254"/>
      <c r="L1884" s="254"/>
      <c r="M1884" s="254"/>
      <c r="N1884" s="254"/>
      <c r="O1884" s="254"/>
      <c r="P1884" s="312"/>
      <c r="Q1884" s="313"/>
      <c r="R1884" s="312"/>
      <c r="S1884" s="313"/>
      <c r="T1884" s="314"/>
      <c r="U1884" s="314"/>
      <c r="V1884" s="312"/>
      <c r="W1884" s="254"/>
    </row>
    <row r="1885" spans="1:23" hidden="1">
      <c r="A1885" s="254"/>
      <c r="B1885" s="254"/>
      <c r="C1885" s="309"/>
      <c r="D1885" s="254"/>
      <c r="E1885" s="310"/>
      <c r="F1885" s="311"/>
      <c r="G1885" s="254"/>
      <c r="H1885" s="254"/>
      <c r="I1885" s="254"/>
      <c r="J1885" s="254"/>
      <c r="K1885" s="254"/>
      <c r="L1885" s="254"/>
      <c r="M1885" s="254"/>
      <c r="N1885" s="254"/>
      <c r="O1885" s="254"/>
      <c r="P1885" s="312"/>
      <c r="Q1885" s="313"/>
      <c r="R1885" s="312"/>
      <c r="S1885" s="313"/>
      <c r="T1885" s="314"/>
      <c r="U1885" s="314"/>
      <c r="V1885" s="312"/>
      <c r="W1885" s="254"/>
    </row>
    <row r="1886" spans="1:23" hidden="1">
      <c r="A1886" s="254"/>
      <c r="B1886" s="254"/>
      <c r="C1886" s="309"/>
      <c r="D1886" s="254"/>
      <c r="E1886" s="310"/>
      <c r="F1886" s="311"/>
      <c r="G1886" s="254"/>
      <c r="H1886" s="254"/>
      <c r="I1886" s="254"/>
      <c r="J1886" s="254"/>
      <c r="K1886" s="254"/>
      <c r="L1886" s="254"/>
      <c r="M1886" s="254"/>
      <c r="N1886" s="254"/>
      <c r="O1886" s="254"/>
      <c r="P1886" s="312"/>
      <c r="Q1886" s="313"/>
      <c r="R1886" s="312"/>
      <c r="S1886" s="313"/>
      <c r="T1886" s="314"/>
      <c r="U1886" s="314"/>
      <c r="V1886" s="312"/>
      <c r="W1886" s="254"/>
    </row>
    <row r="1887" spans="1:23" hidden="1">
      <c r="A1887" s="254"/>
      <c r="B1887" s="254"/>
      <c r="C1887" s="309"/>
      <c r="D1887" s="254"/>
      <c r="E1887" s="310"/>
      <c r="F1887" s="311"/>
      <c r="G1887" s="254"/>
      <c r="H1887" s="254"/>
      <c r="I1887" s="254"/>
      <c r="J1887" s="254"/>
      <c r="K1887" s="254"/>
      <c r="L1887" s="254"/>
      <c r="M1887" s="254"/>
      <c r="N1887" s="254"/>
      <c r="O1887" s="254"/>
      <c r="P1887" s="312"/>
      <c r="Q1887" s="313"/>
      <c r="R1887" s="312"/>
      <c r="S1887" s="313"/>
      <c r="T1887" s="314"/>
      <c r="U1887" s="314"/>
      <c r="V1887" s="312"/>
      <c r="W1887" s="254"/>
    </row>
    <row r="1888" spans="1:23" hidden="1">
      <c r="A1888" s="254"/>
      <c r="B1888" s="254"/>
      <c r="C1888" s="309"/>
      <c r="D1888" s="254"/>
      <c r="E1888" s="310"/>
      <c r="F1888" s="311"/>
      <c r="G1888" s="254"/>
      <c r="H1888" s="254"/>
      <c r="I1888" s="254"/>
      <c r="J1888" s="254"/>
      <c r="K1888" s="254"/>
      <c r="L1888" s="254"/>
      <c r="M1888" s="254"/>
      <c r="N1888" s="254"/>
      <c r="O1888" s="254"/>
      <c r="P1888" s="312"/>
      <c r="Q1888" s="313"/>
      <c r="R1888" s="312"/>
      <c r="S1888" s="313"/>
      <c r="T1888" s="314"/>
      <c r="U1888" s="314"/>
      <c r="V1888" s="312"/>
      <c r="W1888" s="254"/>
    </row>
    <row r="1889" spans="1:23" hidden="1">
      <c r="A1889" s="254"/>
      <c r="B1889" s="254"/>
      <c r="C1889" s="309"/>
      <c r="D1889" s="254"/>
      <c r="E1889" s="310"/>
      <c r="F1889" s="311"/>
      <c r="G1889" s="254"/>
      <c r="H1889" s="254"/>
      <c r="I1889" s="254"/>
      <c r="J1889" s="254"/>
      <c r="K1889" s="254"/>
      <c r="L1889" s="254"/>
      <c r="M1889" s="254"/>
      <c r="N1889" s="254"/>
      <c r="O1889" s="254"/>
      <c r="P1889" s="312"/>
      <c r="Q1889" s="313"/>
      <c r="R1889" s="312"/>
      <c r="S1889" s="313"/>
      <c r="T1889" s="314"/>
      <c r="U1889" s="314"/>
      <c r="V1889" s="312"/>
      <c r="W1889" s="254"/>
    </row>
    <row r="1890" spans="1:23" hidden="1">
      <c r="A1890" s="254"/>
      <c r="B1890" s="254"/>
      <c r="C1890" s="309"/>
      <c r="D1890" s="254"/>
      <c r="E1890" s="310"/>
      <c r="F1890" s="311"/>
      <c r="G1890" s="254"/>
      <c r="H1890" s="254"/>
      <c r="I1890" s="254"/>
      <c r="J1890" s="254"/>
      <c r="K1890" s="254"/>
      <c r="L1890" s="254"/>
      <c r="M1890" s="254"/>
      <c r="N1890" s="254"/>
      <c r="O1890" s="254"/>
      <c r="P1890" s="312"/>
      <c r="Q1890" s="313"/>
      <c r="R1890" s="312"/>
      <c r="S1890" s="313"/>
      <c r="T1890" s="314"/>
      <c r="U1890" s="314"/>
      <c r="V1890" s="312"/>
      <c r="W1890" s="254"/>
    </row>
    <row r="1891" spans="1:23" hidden="1">
      <c r="A1891" s="254"/>
      <c r="B1891" s="254"/>
      <c r="C1891" s="309"/>
      <c r="D1891" s="254"/>
      <c r="E1891" s="310"/>
      <c r="F1891" s="311"/>
      <c r="G1891" s="254"/>
      <c r="H1891" s="254"/>
      <c r="I1891" s="254"/>
      <c r="J1891" s="254"/>
      <c r="K1891" s="254"/>
      <c r="L1891" s="254"/>
      <c r="M1891" s="254"/>
      <c r="N1891" s="254"/>
      <c r="O1891" s="254"/>
      <c r="P1891" s="312"/>
      <c r="Q1891" s="313"/>
      <c r="R1891" s="312"/>
      <c r="S1891" s="313"/>
      <c r="T1891" s="314"/>
      <c r="U1891" s="314"/>
      <c r="V1891" s="312"/>
      <c r="W1891" s="254"/>
    </row>
    <row r="1892" spans="1:23" hidden="1">
      <c r="A1892" s="254"/>
      <c r="B1892" s="254"/>
      <c r="C1892" s="309"/>
      <c r="D1892" s="254"/>
      <c r="E1892" s="310"/>
      <c r="F1892" s="311"/>
      <c r="G1892" s="254"/>
      <c r="H1892" s="254"/>
      <c r="I1892" s="254"/>
      <c r="J1892" s="254"/>
      <c r="K1892" s="254"/>
      <c r="L1892" s="254"/>
      <c r="M1892" s="254"/>
      <c r="N1892" s="254"/>
      <c r="O1892" s="254"/>
      <c r="P1892" s="312"/>
      <c r="Q1892" s="313"/>
      <c r="R1892" s="312"/>
      <c r="S1892" s="313"/>
      <c r="T1892" s="314"/>
      <c r="U1892" s="314"/>
      <c r="V1892" s="312"/>
      <c r="W1892" s="254"/>
    </row>
    <row r="1893" spans="1:23" hidden="1">
      <c r="A1893" s="254"/>
      <c r="B1893" s="254"/>
      <c r="C1893" s="309"/>
      <c r="D1893" s="254"/>
      <c r="E1893" s="310"/>
      <c r="F1893" s="311"/>
      <c r="G1893" s="254"/>
      <c r="H1893" s="254"/>
      <c r="I1893" s="254"/>
      <c r="J1893" s="254"/>
      <c r="K1893" s="254"/>
      <c r="L1893" s="254"/>
      <c r="M1893" s="254"/>
      <c r="N1893" s="254"/>
      <c r="O1893" s="254"/>
      <c r="P1893" s="312"/>
      <c r="Q1893" s="313"/>
      <c r="R1893" s="312"/>
      <c r="S1893" s="313"/>
      <c r="T1893" s="314"/>
      <c r="U1893" s="314"/>
      <c r="V1893" s="312"/>
      <c r="W1893" s="254"/>
    </row>
    <row r="1894" spans="1:23" hidden="1">
      <c r="A1894" s="254"/>
      <c r="B1894" s="254"/>
      <c r="C1894" s="309"/>
      <c r="D1894" s="254"/>
      <c r="E1894" s="310"/>
      <c r="F1894" s="311"/>
      <c r="G1894" s="254"/>
      <c r="H1894" s="254"/>
      <c r="I1894" s="254"/>
      <c r="J1894" s="254"/>
      <c r="K1894" s="254"/>
      <c r="L1894" s="254"/>
      <c r="M1894" s="254"/>
      <c r="N1894" s="254"/>
      <c r="O1894" s="254"/>
      <c r="P1894" s="312"/>
      <c r="Q1894" s="313"/>
      <c r="R1894" s="312"/>
      <c r="S1894" s="313"/>
      <c r="T1894" s="314"/>
      <c r="U1894" s="314"/>
      <c r="V1894" s="312"/>
      <c r="W1894" s="254"/>
    </row>
    <row r="1895" spans="1:23" hidden="1">
      <c r="A1895" s="254"/>
      <c r="B1895" s="254"/>
      <c r="C1895" s="309"/>
      <c r="D1895" s="254"/>
      <c r="E1895" s="310"/>
      <c r="F1895" s="311"/>
      <c r="G1895" s="254"/>
      <c r="H1895" s="254"/>
      <c r="I1895" s="254"/>
      <c r="J1895" s="254"/>
      <c r="K1895" s="254"/>
      <c r="L1895" s="254"/>
      <c r="M1895" s="254"/>
      <c r="N1895" s="254"/>
      <c r="O1895" s="254"/>
      <c r="P1895" s="312"/>
      <c r="Q1895" s="313"/>
      <c r="R1895" s="312"/>
      <c r="S1895" s="313"/>
      <c r="T1895" s="314"/>
      <c r="U1895" s="314"/>
      <c r="V1895" s="312"/>
      <c r="W1895" s="254"/>
    </row>
    <row r="1896" spans="1:23" hidden="1">
      <c r="A1896" s="254"/>
      <c r="B1896" s="254"/>
      <c r="C1896" s="309"/>
      <c r="D1896" s="254"/>
      <c r="E1896" s="310"/>
      <c r="F1896" s="311"/>
      <c r="G1896" s="254"/>
      <c r="H1896" s="254"/>
      <c r="I1896" s="254"/>
      <c r="J1896" s="254"/>
      <c r="K1896" s="254"/>
      <c r="L1896" s="254"/>
      <c r="M1896" s="254"/>
      <c r="N1896" s="254"/>
      <c r="O1896" s="254"/>
      <c r="P1896" s="312"/>
      <c r="Q1896" s="313"/>
      <c r="R1896" s="312"/>
      <c r="S1896" s="313"/>
      <c r="T1896" s="314"/>
      <c r="U1896" s="314"/>
      <c r="V1896" s="312"/>
      <c r="W1896" s="254"/>
    </row>
    <row r="1897" spans="1:23" hidden="1">
      <c r="A1897" s="254"/>
      <c r="B1897" s="254"/>
      <c r="C1897" s="309"/>
      <c r="D1897" s="254"/>
      <c r="E1897" s="310"/>
      <c r="F1897" s="311"/>
      <c r="G1897" s="254"/>
      <c r="H1897" s="254"/>
      <c r="I1897" s="254"/>
      <c r="J1897" s="254"/>
      <c r="K1897" s="254"/>
      <c r="L1897" s="254"/>
      <c r="M1897" s="254"/>
      <c r="N1897" s="254"/>
      <c r="O1897" s="254"/>
      <c r="P1897" s="312"/>
      <c r="Q1897" s="313"/>
      <c r="R1897" s="312"/>
      <c r="S1897" s="313"/>
      <c r="T1897" s="314"/>
      <c r="U1897" s="314"/>
      <c r="V1897" s="312"/>
      <c r="W1897" s="254"/>
    </row>
    <row r="1898" spans="1:23" hidden="1">
      <c r="A1898" s="254"/>
      <c r="B1898" s="254"/>
      <c r="C1898" s="309"/>
      <c r="D1898" s="254"/>
      <c r="E1898" s="310"/>
      <c r="F1898" s="311"/>
      <c r="G1898" s="254"/>
      <c r="H1898" s="254"/>
      <c r="I1898" s="254"/>
      <c r="J1898" s="254"/>
      <c r="K1898" s="254"/>
      <c r="L1898" s="254"/>
      <c r="M1898" s="254"/>
      <c r="N1898" s="254"/>
      <c r="O1898" s="254"/>
      <c r="P1898" s="312"/>
      <c r="Q1898" s="313"/>
      <c r="R1898" s="312"/>
      <c r="S1898" s="313"/>
      <c r="T1898" s="314"/>
      <c r="U1898" s="314"/>
      <c r="V1898" s="312"/>
      <c r="W1898" s="254"/>
    </row>
    <row r="1899" spans="1:23" hidden="1">
      <c r="A1899" s="254"/>
      <c r="B1899" s="254"/>
      <c r="C1899" s="309"/>
      <c r="D1899" s="254"/>
      <c r="E1899" s="310"/>
      <c r="F1899" s="311"/>
      <c r="G1899" s="254"/>
      <c r="H1899" s="254"/>
      <c r="I1899" s="254"/>
      <c r="J1899" s="254"/>
      <c r="K1899" s="254"/>
      <c r="L1899" s="254"/>
      <c r="M1899" s="254"/>
      <c r="N1899" s="254"/>
      <c r="O1899" s="254"/>
      <c r="P1899" s="312"/>
      <c r="Q1899" s="313"/>
      <c r="R1899" s="312"/>
      <c r="S1899" s="313"/>
      <c r="T1899" s="314"/>
      <c r="U1899" s="314"/>
      <c r="V1899" s="312"/>
      <c r="W1899" s="254"/>
    </row>
    <row r="1900" spans="1:23" hidden="1">
      <c r="A1900" s="254"/>
      <c r="B1900" s="254"/>
      <c r="C1900" s="309"/>
      <c r="D1900" s="254"/>
      <c r="E1900" s="310"/>
      <c r="F1900" s="311"/>
      <c r="G1900" s="254"/>
      <c r="H1900" s="254"/>
      <c r="I1900" s="254"/>
      <c r="J1900" s="254"/>
      <c r="K1900" s="254"/>
      <c r="L1900" s="254"/>
      <c r="M1900" s="254"/>
      <c r="N1900" s="254"/>
      <c r="O1900" s="254"/>
      <c r="P1900" s="312"/>
      <c r="Q1900" s="313"/>
      <c r="R1900" s="312"/>
      <c r="S1900" s="313"/>
      <c r="T1900" s="314"/>
      <c r="U1900" s="314"/>
      <c r="V1900" s="312"/>
      <c r="W1900" s="254"/>
    </row>
    <row r="1901" spans="1:23" hidden="1">
      <c r="A1901" s="254"/>
      <c r="B1901" s="254"/>
      <c r="C1901" s="309"/>
      <c r="D1901" s="254"/>
      <c r="E1901" s="310"/>
      <c r="F1901" s="311"/>
      <c r="G1901" s="254"/>
      <c r="H1901" s="254"/>
      <c r="I1901" s="254"/>
      <c r="J1901" s="254"/>
      <c r="K1901" s="254"/>
      <c r="L1901" s="254"/>
      <c r="M1901" s="254"/>
      <c r="N1901" s="254"/>
      <c r="O1901" s="254"/>
      <c r="P1901" s="312"/>
      <c r="Q1901" s="313"/>
      <c r="R1901" s="312"/>
      <c r="S1901" s="313"/>
      <c r="T1901" s="314"/>
      <c r="U1901" s="314"/>
      <c r="V1901" s="312"/>
      <c r="W1901" s="254"/>
    </row>
    <row r="1902" spans="1:23" hidden="1">
      <c r="A1902" s="254"/>
      <c r="B1902" s="254"/>
      <c r="C1902" s="309"/>
      <c r="D1902" s="254"/>
      <c r="E1902" s="310"/>
      <c r="F1902" s="311"/>
      <c r="G1902" s="254"/>
      <c r="H1902" s="254"/>
      <c r="I1902" s="254"/>
      <c r="J1902" s="254"/>
      <c r="K1902" s="254"/>
      <c r="L1902" s="254"/>
      <c r="M1902" s="254"/>
      <c r="N1902" s="254"/>
      <c r="O1902" s="254"/>
      <c r="P1902" s="312"/>
      <c r="Q1902" s="313"/>
      <c r="R1902" s="312"/>
      <c r="S1902" s="313"/>
      <c r="T1902" s="314"/>
      <c r="U1902" s="314"/>
      <c r="V1902" s="312"/>
      <c r="W1902" s="254"/>
    </row>
    <row r="1903" spans="1:23" hidden="1">
      <c r="A1903" s="254"/>
      <c r="B1903" s="254"/>
      <c r="C1903" s="309"/>
      <c r="D1903" s="254"/>
      <c r="E1903" s="310"/>
      <c r="F1903" s="311"/>
      <c r="G1903" s="254"/>
      <c r="H1903" s="254"/>
      <c r="I1903" s="254"/>
      <c r="J1903" s="254"/>
      <c r="K1903" s="254"/>
      <c r="L1903" s="254"/>
      <c r="M1903" s="254"/>
      <c r="N1903" s="254"/>
      <c r="O1903" s="254"/>
      <c r="P1903" s="312"/>
      <c r="Q1903" s="313"/>
      <c r="R1903" s="312"/>
      <c r="S1903" s="313"/>
      <c r="T1903" s="314"/>
      <c r="U1903" s="314"/>
      <c r="V1903" s="312"/>
      <c r="W1903" s="254"/>
    </row>
    <row r="1904" spans="1:23" hidden="1">
      <c r="A1904" s="254"/>
      <c r="B1904" s="254"/>
      <c r="C1904" s="309"/>
      <c r="D1904" s="254"/>
      <c r="E1904" s="310"/>
      <c r="F1904" s="311"/>
      <c r="G1904" s="254"/>
      <c r="H1904" s="254"/>
      <c r="I1904" s="254"/>
      <c r="J1904" s="254"/>
      <c r="K1904" s="254"/>
      <c r="L1904" s="254"/>
      <c r="M1904" s="254"/>
      <c r="N1904" s="254"/>
      <c r="O1904" s="254"/>
      <c r="P1904" s="312"/>
      <c r="Q1904" s="313"/>
      <c r="R1904" s="312"/>
      <c r="S1904" s="313"/>
      <c r="T1904" s="314"/>
      <c r="U1904" s="314"/>
      <c r="V1904" s="312"/>
      <c r="W1904" s="254"/>
    </row>
    <row r="1905" spans="1:23" hidden="1">
      <c r="A1905" s="254"/>
      <c r="B1905" s="254"/>
      <c r="C1905" s="309"/>
      <c r="D1905" s="254"/>
      <c r="E1905" s="310"/>
      <c r="F1905" s="311"/>
      <c r="G1905" s="254"/>
      <c r="H1905" s="254"/>
      <c r="I1905" s="254"/>
      <c r="J1905" s="254"/>
      <c r="K1905" s="254"/>
      <c r="L1905" s="254"/>
      <c r="M1905" s="254"/>
      <c r="N1905" s="254"/>
      <c r="O1905" s="254"/>
      <c r="P1905" s="312"/>
      <c r="Q1905" s="313"/>
      <c r="R1905" s="312"/>
      <c r="S1905" s="313"/>
      <c r="T1905" s="314"/>
      <c r="U1905" s="314"/>
      <c r="V1905" s="312"/>
      <c r="W1905" s="254"/>
    </row>
    <row r="1906" spans="1:23" hidden="1">
      <c r="A1906" s="254"/>
      <c r="B1906" s="254"/>
      <c r="C1906" s="309"/>
      <c r="D1906" s="254"/>
      <c r="E1906" s="310"/>
      <c r="F1906" s="311"/>
      <c r="G1906" s="254"/>
      <c r="H1906" s="254"/>
      <c r="I1906" s="254"/>
      <c r="J1906" s="254"/>
      <c r="K1906" s="254"/>
      <c r="L1906" s="254"/>
      <c r="M1906" s="254"/>
      <c r="N1906" s="254"/>
      <c r="O1906" s="254"/>
      <c r="P1906" s="312"/>
      <c r="Q1906" s="313"/>
      <c r="R1906" s="312"/>
      <c r="S1906" s="313"/>
      <c r="T1906" s="314"/>
      <c r="U1906" s="314"/>
      <c r="V1906" s="312"/>
      <c r="W1906" s="254"/>
    </row>
    <row r="1907" spans="1:23" hidden="1">
      <c r="A1907" s="254"/>
      <c r="B1907" s="254"/>
      <c r="C1907" s="309"/>
      <c r="D1907" s="254"/>
      <c r="E1907" s="310"/>
      <c r="F1907" s="311"/>
      <c r="G1907" s="254"/>
      <c r="H1907" s="254"/>
      <c r="I1907" s="254"/>
      <c r="J1907" s="254"/>
      <c r="K1907" s="254"/>
      <c r="L1907" s="254"/>
      <c r="M1907" s="254"/>
      <c r="N1907" s="254"/>
      <c r="O1907" s="254"/>
      <c r="P1907" s="312"/>
      <c r="Q1907" s="313"/>
      <c r="R1907" s="312"/>
      <c r="S1907" s="313"/>
      <c r="T1907" s="314"/>
      <c r="U1907" s="314"/>
      <c r="V1907" s="312"/>
      <c r="W1907" s="254"/>
    </row>
    <row r="1908" spans="1:23" hidden="1">
      <c r="A1908" s="254"/>
      <c r="B1908" s="254"/>
      <c r="C1908" s="309"/>
      <c r="D1908" s="254"/>
      <c r="E1908" s="310"/>
      <c r="F1908" s="311"/>
      <c r="G1908" s="254"/>
      <c r="H1908" s="254"/>
      <c r="I1908" s="254"/>
      <c r="J1908" s="254"/>
      <c r="K1908" s="254"/>
      <c r="L1908" s="254"/>
      <c r="M1908" s="254"/>
      <c r="N1908" s="254"/>
      <c r="O1908" s="254"/>
      <c r="P1908" s="312"/>
      <c r="Q1908" s="313"/>
      <c r="R1908" s="312"/>
      <c r="S1908" s="313"/>
      <c r="T1908" s="314"/>
      <c r="U1908" s="314"/>
      <c r="V1908" s="312"/>
      <c r="W1908" s="254"/>
    </row>
    <row r="1909" spans="1:23" hidden="1">
      <c r="A1909" s="254"/>
      <c r="B1909" s="254"/>
      <c r="C1909" s="309"/>
      <c r="D1909" s="254"/>
      <c r="E1909" s="310"/>
      <c r="F1909" s="311"/>
      <c r="G1909" s="254"/>
      <c r="H1909" s="254"/>
      <c r="I1909" s="254"/>
      <c r="J1909" s="254"/>
      <c r="K1909" s="254"/>
      <c r="L1909" s="254"/>
      <c r="M1909" s="254"/>
      <c r="N1909" s="254"/>
      <c r="O1909" s="254"/>
      <c r="P1909" s="312"/>
      <c r="Q1909" s="313"/>
      <c r="R1909" s="312"/>
      <c r="S1909" s="313"/>
      <c r="T1909" s="314"/>
      <c r="U1909" s="314"/>
      <c r="V1909" s="312"/>
      <c r="W1909" s="254"/>
    </row>
    <row r="1910" spans="1:23" hidden="1">
      <c r="A1910" s="254"/>
      <c r="B1910" s="254"/>
      <c r="C1910" s="309"/>
      <c r="D1910" s="254"/>
      <c r="E1910" s="310"/>
      <c r="F1910" s="311"/>
      <c r="G1910" s="254"/>
      <c r="H1910" s="254"/>
      <c r="I1910" s="254"/>
      <c r="J1910" s="254"/>
      <c r="K1910" s="254"/>
      <c r="L1910" s="254"/>
      <c r="M1910" s="254"/>
      <c r="N1910" s="254"/>
      <c r="O1910" s="254"/>
      <c r="P1910" s="312"/>
      <c r="Q1910" s="313"/>
      <c r="R1910" s="312"/>
      <c r="S1910" s="313"/>
      <c r="T1910" s="314"/>
      <c r="U1910" s="314"/>
      <c r="V1910" s="312"/>
      <c r="W1910" s="254"/>
    </row>
    <row r="1911" spans="1:23" hidden="1">
      <c r="A1911" s="254"/>
      <c r="B1911" s="254"/>
      <c r="C1911" s="309"/>
      <c r="D1911" s="254"/>
      <c r="E1911" s="310"/>
      <c r="F1911" s="311"/>
      <c r="G1911" s="254"/>
      <c r="H1911" s="254"/>
      <c r="I1911" s="254"/>
      <c r="J1911" s="254"/>
      <c r="K1911" s="254"/>
      <c r="L1911" s="254"/>
      <c r="M1911" s="254"/>
      <c r="N1911" s="254"/>
      <c r="O1911" s="254"/>
      <c r="P1911" s="312"/>
      <c r="Q1911" s="313"/>
      <c r="R1911" s="312"/>
      <c r="S1911" s="313"/>
      <c r="T1911" s="314"/>
      <c r="U1911" s="314"/>
      <c r="V1911" s="312"/>
      <c r="W1911" s="254"/>
    </row>
    <row r="1912" spans="1:23" hidden="1">
      <c r="A1912" s="254"/>
      <c r="B1912" s="254"/>
      <c r="C1912" s="309"/>
      <c r="D1912" s="254"/>
      <c r="E1912" s="310"/>
      <c r="F1912" s="311"/>
      <c r="G1912" s="254"/>
      <c r="H1912" s="254"/>
      <c r="I1912" s="254"/>
      <c r="J1912" s="254"/>
      <c r="K1912" s="254"/>
      <c r="L1912" s="254"/>
      <c r="M1912" s="254"/>
      <c r="N1912" s="254"/>
      <c r="O1912" s="254"/>
      <c r="P1912" s="312"/>
      <c r="Q1912" s="313"/>
      <c r="R1912" s="312"/>
      <c r="S1912" s="313"/>
      <c r="T1912" s="314"/>
      <c r="U1912" s="314"/>
      <c r="V1912" s="312"/>
      <c r="W1912" s="254"/>
    </row>
    <row r="1913" spans="1:23" hidden="1">
      <c r="A1913" s="254"/>
      <c r="B1913" s="254"/>
      <c r="C1913" s="309"/>
      <c r="D1913" s="254"/>
      <c r="E1913" s="310"/>
      <c r="F1913" s="311"/>
      <c r="G1913" s="254"/>
      <c r="H1913" s="254"/>
      <c r="I1913" s="254"/>
      <c r="J1913" s="254"/>
      <c r="K1913" s="254"/>
      <c r="L1913" s="254"/>
      <c r="M1913" s="254"/>
      <c r="N1913" s="254"/>
      <c r="O1913" s="254"/>
      <c r="P1913" s="312"/>
      <c r="Q1913" s="313"/>
      <c r="R1913" s="312"/>
      <c r="S1913" s="313"/>
      <c r="T1913" s="314"/>
      <c r="U1913" s="314"/>
      <c r="V1913" s="312"/>
      <c r="W1913" s="254"/>
    </row>
    <row r="1914" spans="1:23" hidden="1">
      <c r="A1914" s="254"/>
      <c r="B1914" s="254"/>
      <c r="C1914" s="309"/>
      <c r="D1914" s="254"/>
      <c r="E1914" s="310"/>
      <c r="F1914" s="311"/>
      <c r="G1914" s="254"/>
      <c r="H1914" s="254"/>
      <c r="I1914" s="254"/>
      <c r="J1914" s="254"/>
      <c r="K1914" s="254"/>
      <c r="L1914" s="254"/>
      <c r="M1914" s="254"/>
      <c r="N1914" s="254"/>
      <c r="O1914" s="254"/>
      <c r="P1914" s="312"/>
      <c r="Q1914" s="313"/>
      <c r="R1914" s="312"/>
      <c r="S1914" s="313"/>
      <c r="T1914" s="314"/>
      <c r="U1914" s="314"/>
      <c r="V1914" s="312"/>
      <c r="W1914" s="254"/>
    </row>
    <row r="1915" spans="1:23" hidden="1">
      <c r="A1915" s="254"/>
      <c r="B1915" s="254"/>
      <c r="C1915" s="309"/>
      <c r="D1915" s="254"/>
      <c r="E1915" s="310"/>
      <c r="F1915" s="311"/>
      <c r="G1915" s="254"/>
      <c r="H1915" s="254"/>
      <c r="I1915" s="254"/>
      <c r="J1915" s="254"/>
      <c r="K1915" s="254"/>
      <c r="L1915" s="254"/>
      <c r="M1915" s="254"/>
      <c r="N1915" s="254"/>
      <c r="O1915" s="254"/>
      <c r="P1915" s="312"/>
      <c r="Q1915" s="313"/>
      <c r="R1915" s="312"/>
      <c r="S1915" s="313"/>
      <c r="T1915" s="314"/>
      <c r="U1915" s="314"/>
      <c r="V1915" s="312"/>
      <c r="W1915" s="254"/>
    </row>
    <row r="1916" spans="1:23" hidden="1">
      <c r="A1916" s="254"/>
      <c r="B1916" s="254"/>
      <c r="C1916" s="309"/>
      <c r="D1916" s="254"/>
      <c r="E1916" s="310"/>
      <c r="F1916" s="311"/>
      <c r="G1916" s="254"/>
      <c r="H1916" s="254"/>
      <c r="I1916" s="254"/>
      <c r="J1916" s="254"/>
      <c r="K1916" s="254"/>
      <c r="L1916" s="254"/>
      <c r="M1916" s="254"/>
      <c r="N1916" s="254"/>
      <c r="O1916" s="254"/>
      <c r="P1916" s="312"/>
      <c r="Q1916" s="313"/>
      <c r="R1916" s="312"/>
      <c r="S1916" s="313"/>
      <c r="T1916" s="314"/>
      <c r="U1916" s="314"/>
      <c r="V1916" s="312"/>
      <c r="W1916" s="254"/>
    </row>
    <row r="1917" spans="1:23" hidden="1">
      <c r="A1917" s="254"/>
      <c r="B1917" s="254"/>
      <c r="C1917" s="309"/>
      <c r="D1917" s="254"/>
      <c r="E1917" s="310"/>
      <c r="F1917" s="311"/>
      <c r="G1917" s="254"/>
      <c r="H1917" s="254"/>
      <c r="I1917" s="254"/>
      <c r="J1917" s="254"/>
      <c r="K1917" s="254"/>
      <c r="L1917" s="254"/>
      <c r="M1917" s="254"/>
      <c r="N1917" s="254"/>
      <c r="O1917" s="254"/>
      <c r="P1917" s="312"/>
      <c r="Q1917" s="313"/>
      <c r="R1917" s="312"/>
      <c r="S1917" s="313"/>
      <c r="T1917" s="314"/>
      <c r="U1917" s="314"/>
      <c r="V1917" s="312"/>
      <c r="W1917" s="254"/>
    </row>
    <row r="1918" spans="1:23" hidden="1">
      <c r="A1918" s="254"/>
      <c r="B1918" s="254"/>
      <c r="C1918" s="309"/>
      <c r="D1918" s="254"/>
      <c r="E1918" s="310"/>
      <c r="F1918" s="311"/>
      <c r="G1918" s="254"/>
      <c r="H1918" s="254"/>
      <c r="I1918" s="254"/>
      <c r="J1918" s="254"/>
      <c r="K1918" s="254"/>
      <c r="L1918" s="254"/>
      <c r="M1918" s="254"/>
      <c r="N1918" s="254"/>
      <c r="O1918" s="254"/>
      <c r="P1918" s="312"/>
      <c r="Q1918" s="313"/>
      <c r="R1918" s="312"/>
      <c r="S1918" s="313"/>
      <c r="T1918" s="314"/>
      <c r="U1918" s="314"/>
      <c r="V1918" s="312"/>
      <c r="W1918" s="254"/>
    </row>
    <row r="1919" spans="1:23" hidden="1">
      <c r="A1919" s="254"/>
      <c r="B1919" s="254"/>
      <c r="C1919" s="309"/>
      <c r="D1919" s="254"/>
      <c r="E1919" s="310"/>
      <c r="F1919" s="311"/>
      <c r="G1919" s="254"/>
      <c r="H1919" s="254"/>
      <c r="I1919" s="254"/>
      <c r="J1919" s="254"/>
      <c r="K1919" s="254"/>
      <c r="L1919" s="254"/>
      <c r="M1919" s="254"/>
      <c r="N1919" s="254"/>
      <c r="O1919" s="254"/>
      <c r="P1919" s="312"/>
      <c r="Q1919" s="313"/>
      <c r="R1919" s="312"/>
      <c r="S1919" s="313"/>
      <c r="T1919" s="314"/>
      <c r="U1919" s="314"/>
      <c r="V1919" s="312"/>
      <c r="W1919" s="254"/>
    </row>
    <row r="1920" spans="1:23" hidden="1">
      <c r="A1920" s="254"/>
      <c r="B1920" s="254"/>
      <c r="C1920" s="309"/>
      <c r="D1920" s="254"/>
      <c r="E1920" s="310"/>
      <c r="F1920" s="311"/>
      <c r="G1920" s="254"/>
      <c r="H1920" s="254"/>
      <c r="I1920" s="254"/>
      <c r="J1920" s="254"/>
      <c r="K1920" s="254"/>
      <c r="L1920" s="254"/>
      <c r="M1920" s="254"/>
      <c r="N1920" s="254"/>
      <c r="O1920" s="254"/>
      <c r="P1920" s="312"/>
      <c r="Q1920" s="313"/>
      <c r="R1920" s="312"/>
      <c r="S1920" s="313"/>
      <c r="T1920" s="314"/>
      <c r="U1920" s="314"/>
      <c r="V1920" s="312"/>
      <c r="W1920" s="254"/>
    </row>
    <row r="1921" spans="1:23" hidden="1">
      <c r="A1921" s="254"/>
      <c r="B1921" s="254"/>
      <c r="C1921" s="309"/>
      <c r="D1921" s="254"/>
      <c r="E1921" s="310"/>
      <c r="F1921" s="311"/>
      <c r="G1921" s="254"/>
      <c r="H1921" s="254"/>
      <c r="I1921" s="254"/>
      <c r="J1921" s="254"/>
      <c r="K1921" s="254"/>
      <c r="L1921" s="254"/>
      <c r="M1921" s="254"/>
      <c r="N1921" s="254"/>
      <c r="O1921" s="254"/>
      <c r="P1921" s="312"/>
      <c r="Q1921" s="313"/>
      <c r="R1921" s="312"/>
      <c r="S1921" s="313"/>
      <c r="T1921" s="314"/>
      <c r="U1921" s="314"/>
      <c r="V1921" s="312"/>
      <c r="W1921" s="254"/>
    </row>
    <row r="1922" spans="1:23" hidden="1">
      <c r="A1922" s="254"/>
      <c r="B1922" s="254"/>
      <c r="C1922" s="309"/>
      <c r="D1922" s="254"/>
      <c r="E1922" s="310"/>
      <c r="F1922" s="311"/>
      <c r="G1922" s="254"/>
      <c r="H1922" s="254"/>
      <c r="I1922" s="254"/>
      <c r="J1922" s="254"/>
      <c r="K1922" s="254"/>
      <c r="L1922" s="254"/>
      <c r="M1922" s="254"/>
      <c r="N1922" s="254"/>
      <c r="O1922" s="254"/>
      <c r="P1922" s="312"/>
      <c r="Q1922" s="313"/>
      <c r="R1922" s="312"/>
      <c r="S1922" s="313"/>
      <c r="T1922" s="314"/>
      <c r="U1922" s="314"/>
      <c r="V1922" s="312"/>
      <c r="W1922" s="254"/>
    </row>
    <row r="1923" spans="1:23" hidden="1">
      <c r="A1923" s="254"/>
      <c r="B1923" s="254"/>
      <c r="C1923" s="309"/>
      <c r="D1923" s="254"/>
      <c r="E1923" s="310"/>
      <c r="F1923" s="311"/>
      <c r="G1923" s="254"/>
      <c r="H1923" s="254"/>
      <c r="I1923" s="254"/>
      <c r="J1923" s="254"/>
      <c r="K1923" s="254"/>
      <c r="L1923" s="254"/>
      <c r="M1923" s="254"/>
      <c r="N1923" s="254"/>
      <c r="O1923" s="254"/>
      <c r="P1923" s="312"/>
      <c r="Q1923" s="313"/>
      <c r="R1923" s="312"/>
      <c r="S1923" s="313"/>
      <c r="T1923" s="314"/>
      <c r="U1923" s="314"/>
      <c r="V1923" s="312"/>
      <c r="W1923" s="254"/>
    </row>
    <row r="1924" spans="1:23" hidden="1">
      <c r="A1924" s="254"/>
      <c r="B1924" s="254"/>
      <c r="C1924" s="309"/>
      <c r="D1924" s="254"/>
      <c r="E1924" s="310"/>
      <c r="F1924" s="311"/>
      <c r="G1924" s="254"/>
      <c r="H1924" s="254"/>
      <c r="I1924" s="254"/>
      <c r="J1924" s="254"/>
      <c r="K1924" s="254"/>
      <c r="L1924" s="254"/>
      <c r="M1924" s="254"/>
      <c r="N1924" s="254"/>
      <c r="O1924" s="254"/>
      <c r="P1924" s="312"/>
      <c r="Q1924" s="313"/>
      <c r="R1924" s="312"/>
      <c r="S1924" s="313"/>
      <c r="T1924" s="314"/>
      <c r="U1924" s="314"/>
      <c r="V1924" s="312"/>
      <c r="W1924" s="254"/>
    </row>
    <row r="1925" spans="1:23" hidden="1">
      <c r="A1925" s="254"/>
      <c r="B1925" s="254"/>
      <c r="C1925" s="309"/>
      <c r="D1925" s="254"/>
      <c r="E1925" s="310"/>
      <c r="F1925" s="311"/>
      <c r="G1925" s="254"/>
      <c r="H1925" s="254"/>
      <c r="I1925" s="254"/>
      <c r="J1925" s="254"/>
      <c r="K1925" s="254"/>
      <c r="L1925" s="254"/>
      <c r="M1925" s="254"/>
      <c r="N1925" s="254"/>
      <c r="O1925" s="254"/>
      <c r="P1925" s="312"/>
      <c r="Q1925" s="313"/>
      <c r="R1925" s="312"/>
      <c r="S1925" s="313"/>
      <c r="T1925" s="314"/>
      <c r="U1925" s="314"/>
      <c r="V1925" s="312"/>
      <c r="W1925" s="254"/>
    </row>
    <row r="1926" spans="1:23" hidden="1">
      <c r="A1926" s="254"/>
      <c r="B1926" s="254"/>
      <c r="C1926" s="309"/>
      <c r="D1926" s="254"/>
      <c r="E1926" s="310"/>
      <c r="F1926" s="311"/>
      <c r="G1926" s="254"/>
      <c r="H1926" s="254"/>
      <c r="I1926" s="254"/>
      <c r="J1926" s="254"/>
      <c r="K1926" s="254"/>
      <c r="L1926" s="254"/>
      <c r="M1926" s="254"/>
      <c r="N1926" s="254"/>
      <c r="O1926" s="254"/>
      <c r="P1926" s="312"/>
      <c r="Q1926" s="313"/>
      <c r="R1926" s="312"/>
      <c r="S1926" s="313"/>
      <c r="T1926" s="314"/>
      <c r="U1926" s="314"/>
      <c r="V1926" s="312"/>
      <c r="W1926" s="254"/>
    </row>
    <row r="1927" spans="1:23" hidden="1">
      <c r="A1927" s="254"/>
      <c r="B1927" s="254"/>
      <c r="C1927" s="309"/>
      <c r="D1927" s="254"/>
      <c r="E1927" s="310"/>
      <c r="F1927" s="311"/>
      <c r="G1927" s="254"/>
      <c r="H1927" s="254"/>
      <c r="I1927" s="254"/>
      <c r="J1927" s="254"/>
      <c r="K1927" s="254"/>
      <c r="L1927" s="254"/>
      <c r="M1927" s="254"/>
      <c r="N1927" s="254"/>
      <c r="O1927" s="254"/>
      <c r="P1927" s="312"/>
      <c r="Q1927" s="313"/>
      <c r="R1927" s="312"/>
      <c r="S1927" s="313"/>
      <c r="T1927" s="314"/>
      <c r="U1927" s="314"/>
      <c r="V1927" s="312"/>
      <c r="W1927" s="254"/>
    </row>
    <row r="1928" spans="1:23" hidden="1">
      <c r="A1928" s="254"/>
      <c r="B1928" s="254"/>
      <c r="C1928" s="309"/>
      <c r="D1928" s="254"/>
      <c r="E1928" s="310"/>
      <c r="F1928" s="311"/>
      <c r="G1928" s="254"/>
      <c r="H1928" s="254"/>
      <c r="I1928" s="254"/>
      <c r="J1928" s="254"/>
      <c r="K1928" s="254"/>
      <c r="L1928" s="254"/>
      <c r="M1928" s="254"/>
      <c r="N1928" s="254"/>
      <c r="O1928" s="254"/>
      <c r="P1928" s="312"/>
      <c r="Q1928" s="313"/>
      <c r="R1928" s="312"/>
      <c r="S1928" s="313"/>
      <c r="T1928" s="314"/>
      <c r="U1928" s="314"/>
      <c r="V1928" s="312"/>
      <c r="W1928" s="254"/>
    </row>
    <row r="1929" spans="1:23" hidden="1">
      <c r="A1929" s="254"/>
      <c r="B1929" s="254"/>
      <c r="C1929" s="309"/>
      <c r="D1929" s="254"/>
      <c r="E1929" s="310"/>
      <c r="F1929" s="311"/>
      <c r="G1929" s="254"/>
      <c r="H1929" s="254"/>
      <c r="I1929" s="254"/>
      <c r="J1929" s="254"/>
      <c r="K1929" s="254"/>
      <c r="L1929" s="254"/>
      <c r="M1929" s="254"/>
      <c r="N1929" s="254"/>
      <c r="O1929" s="254"/>
      <c r="P1929" s="312"/>
      <c r="Q1929" s="313"/>
      <c r="R1929" s="312"/>
      <c r="S1929" s="313"/>
      <c r="T1929" s="314"/>
      <c r="U1929" s="314"/>
      <c r="V1929" s="312"/>
      <c r="W1929" s="254"/>
    </row>
    <row r="1930" spans="1:23" hidden="1">
      <c r="A1930" s="254"/>
      <c r="B1930" s="254"/>
      <c r="C1930" s="309"/>
      <c r="D1930" s="254"/>
      <c r="E1930" s="310"/>
      <c r="F1930" s="311"/>
      <c r="G1930" s="254"/>
      <c r="H1930" s="254"/>
      <c r="I1930" s="254"/>
      <c r="J1930" s="254"/>
      <c r="K1930" s="254"/>
      <c r="L1930" s="254"/>
      <c r="M1930" s="254"/>
      <c r="N1930" s="254"/>
      <c r="O1930" s="254"/>
      <c r="P1930" s="312"/>
      <c r="Q1930" s="313"/>
      <c r="R1930" s="312"/>
      <c r="S1930" s="313"/>
      <c r="T1930" s="314"/>
      <c r="U1930" s="314"/>
      <c r="V1930" s="312"/>
      <c r="W1930" s="254"/>
    </row>
    <row r="1931" spans="1:23" hidden="1">
      <c r="A1931" s="254"/>
      <c r="B1931" s="254"/>
      <c r="C1931" s="309"/>
      <c r="D1931" s="254"/>
      <c r="E1931" s="310"/>
      <c r="F1931" s="311"/>
      <c r="G1931" s="254"/>
      <c r="H1931" s="254"/>
      <c r="I1931" s="254"/>
      <c r="J1931" s="254"/>
      <c r="K1931" s="254"/>
      <c r="L1931" s="254"/>
      <c r="M1931" s="254"/>
      <c r="N1931" s="254"/>
      <c r="O1931" s="254"/>
      <c r="P1931" s="312"/>
      <c r="Q1931" s="313"/>
      <c r="R1931" s="312"/>
      <c r="S1931" s="313"/>
      <c r="T1931" s="314"/>
      <c r="U1931" s="314"/>
      <c r="V1931" s="312"/>
      <c r="W1931" s="254"/>
    </row>
    <row r="1932" spans="1:23" hidden="1">
      <c r="A1932" s="254"/>
      <c r="B1932" s="254"/>
      <c r="C1932" s="309"/>
      <c r="D1932" s="254"/>
      <c r="E1932" s="310"/>
      <c r="F1932" s="311"/>
      <c r="G1932" s="254"/>
      <c r="H1932" s="254"/>
      <c r="I1932" s="254"/>
      <c r="J1932" s="254"/>
      <c r="K1932" s="254"/>
      <c r="L1932" s="254"/>
      <c r="M1932" s="254"/>
      <c r="N1932" s="254"/>
      <c r="O1932" s="254"/>
      <c r="P1932" s="312"/>
      <c r="Q1932" s="313"/>
      <c r="R1932" s="312"/>
      <c r="S1932" s="313"/>
      <c r="T1932" s="314"/>
      <c r="U1932" s="314"/>
      <c r="V1932" s="312"/>
      <c r="W1932" s="254"/>
    </row>
    <row r="1933" spans="1:23" hidden="1">
      <c r="A1933" s="254"/>
      <c r="B1933" s="254"/>
      <c r="C1933" s="309"/>
      <c r="D1933" s="254"/>
      <c r="E1933" s="310"/>
      <c r="F1933" s="311"/>
      <c r="G1933" s="254"/>
      <c r="H1933" s="254"/>
      <c r="I1933" s="254"/>
      <c r="J1933" s="254"/>
      <c r="K1933" s="254"/>
      <c r="L1933" s="254"/>
      <c r="M1933" s="254"/>
      <c r="N1933" s="254"/>
      <c r="O1933" s="254"/>
      <c r="P1933" s="312"/>
      <c r="Q1933" s="313"/>
      <c r="R1933" s="312"/>
      <c r="S1933" s="313"/>
      <c r="T1933" s="314"/>
      <c r="U1933" s="314"/>
      <c r="V1933" s="312"/>
      <c r="W1933" s="254"/>
    </row>
    <row r="1934" spans="1:23" hidden="1">
      <c r="A1934" s="254"/>
      <c r="B1934" s="254"/>
      <c r="C1934" s="309"/>
      <c r="D1934" s="254"/>
      <c r="E1934" s="310"/>
      <c r="F1934" s="311"/>
      <c r="G1934" s="254"/>
      <c r="H1934" s="254"/>
      <c r="I1934" s="254"/>
      <c r="J1934" s="254"/>
      <c r="K1934" s="254"/>
      <c r="L1934" s="254"/>
      <c r="M1934" s="254"/>
      <c r="N1934" s="254"/>
      <c r="O1934" s="254"/>
      <c r="P1934" s="312"/>
      <c r="Q1934" s="313"/>
      <c r="R1934" s="312"/>
      <c r="S1934" s="313"/>
      <c r="T1934" s="314"/>
      <c r="U1934" s="314"/>
      <c r="V1934" s="312"/>
      <c r="W1934" s="254"/>
    </row>
    <row r="1935" spans="1:23" hidden="1">
      <c r="A1935" s="254"/>
      <c r="B1935" s="254"/>
      <c r="C1935" s="309"/>
      <c r="D1935" s="254"/>
      <c r="E1935" s="310"/>
      <c r="F1935" s="311"/>
      <c r="G1935" s="254"/>
      <c r="H1935" s="254"/>
      <c r="I1935" s="254"/>
      <c r="J1935" s="254"/>
      <c r="K1935" s="254"/>
      <c r="L1935" s="254"/>
      <c r="M1935" s="254"/>
      <c r="N1935" s="254"/>
      <c r="O1935" s="254"/>
      <c r="P1935" s="312"/>
      <c r="Q1935" s="313"/>
      <c r="R1935" s="312"/>
      <c r="S1935" s="313"/>
      <c r="T1935" s="314"/>
      <c r="U1935" s="314"/>
      <c r="V1935" s="312"/>
      <c r="W1935" s="254"/>
    </row>
    <row r="1936" spans="1:23" hidden="1">
      <c r="A1936" s="254"/>
      <c r="B1936" s="254"/>
      <c r="C1936" s="309"/>
      <c r="D1936" s="254"/>
      <c r="E1936" s="310"/>
      <c r="F1936" s="311"/>
      <c r="G1936" s="254"/>
      <c r="H1936" s="254"/>
      <c r="I1936" s="254"/>
      <c r="J1936" s="254"/>
      <c r="K1936" s="254"/>
      <c r="L1936" s="254"/>
      <c r="M1936" s="254"/>
      <c r="N1936" s="254"/>
      <c r="O1936" s="254"/>
      <c r="P1936" s="312"/>
      <c r="Q1936" s="313"/>
      <c r="R1936" s="312"/>
      <c r="S1936" s="313"/>
      <c r="T1936" s="314"/>
      <c r="U1936" s="314"/>
      <c r="V1936" s="312"/>
      <c r="W1936" s="254"/>
    </row>
    <row r="1937" spans="1:23" hidden="1">
      <c r="A1937" s="254"/>
      <c r="B1937" s="254"/>
      <c r="C1937" s="309"/>
      <c r="D1937" s="254"/>
      <c r="E1937" s="310"/>
      <c r="F1937" s="311"/>
      <c r="G1937" s="254"/>
      <c r="H1937" s="254"/>
      <c r="I1937" s="254"/>
      <c r="J1937" s="254"/>
      <c r="K1937" s="254"/>
      <c r="L1937" s="254"/>
      <c r="M1937" s="254"/>
      <c r="N1937" s="254"/>
      <c r="O1937" s="254"/>
      <c r="P1937" s="312"/>
      <c r="Q1937" s="313"/>
      <c r="R1937" s="312"/>
      <c r="S1937" s="313"/>
      <c r="T1937" s="314"/>
      <c r="U1937" s="314"/>
      <c r="V1937" s="312"/>
      <c r="W1937" s="254"/>
    </row>
    <row r="1938" spans="1:23" hidden="1">
      <c r="A1938" s="254"/>
      <c r="B1938" s="254"/>
      <c r="C1938" s="309"/>
      <c r="D1938" s="254"/>
      <c r="E1938" s="310"/>
      <c r="F1938" s="311"/>
      <c r="G1938" s="254"/>
      <c r="H1938" s="254"/>
      <c r="I1938" s="254"/>
      <c r="J1938" s="254"/>
      <c r="K1938" s="254"/>
      <c r="L1938" s="254"/>
      <c r="M1938" s="254"/>
      <c r="N1938" s="254"/>
      <c r="O1938" s="254"/>
      <c r="P1938" s="312"/>
      <c r="Q1938" s="313"/>
      <c r="R1938" s="312"/>
      <c r="S1938" s="313"/>
      <c r="T1938" s="314"/>
      <c r="U1938" s="314"/>
      <c r="V1938" s="312"/>
      <c r="W1938" s="254"/>
    </row>
    <row r="1939" spans="1:23" hidden="1">
      <c r="A1939" s="254"/>
      <c r="B1939" s="254"/>
      <c r="C1939" s="309"/>
      <c r="D1939" s="254"/>
      <c r="E1939" s="310"/>
      <c r="F1939" s="311"/>
      <c r="G1939" s="254"/>
      <c r="H1939" s="254"/>
      <c r="I1939" s="254"/>
      <c r="J1939" s="254"/>
      <c r="K1939" s="254"/>
      <c r="L1939" s="254"/>
      <c r="M1939" s="254"/>
      <c r="N1939" s="254"/>
      <c r="O1939" s="254"/>
      <c r="P1939" s="312"/>
      <c r="Q1939" s="313"/>
      <c r="R1939" s="312"/>
      <c r="S1939" s="313"/>
      <c r="T1939" s="314"/>
      <c r="U1939" s="314"/>
      <c r="V1939" s="312"/>
      <c r="W1939" s="254"/>
    </row>
    <row r="1940" spans="1:23" hidden="1">
      <c r="A1940" s="254"/>
      <c r="B1940" s="254"/>
      <c r="C1940" s="309"/>
      <c r="D1940" s="254"/>
      <c r="E1940" s="310"/>
      <c r="F1940" s="311"/>
      <c r="G1940" s="254"/>
      <c r="H1940" s="254"/>
      <c r="I1940" s="254"/>
      <c r="J1940" s="254"/>
      <c r="K1940" s="254"/>
      <c r="L1940" s="254"/>
      <c r="M1940" s="254"/>
      <c r="N1940" s="254"/>
      <c r="O1940" s="254"/>
      <c r="P1940" s="312"/>
      <c r="Q1940" s="313"/>
      <c r="R1940" s="312"/>
      <c r="S1940" s="313"/>
      <c r="T1940" s="314"/>
      <c r="U1940" s="314"/>
      <c r="V1940" s="312"/>
      <c r="W1940" s="254"/>
    </row>
    <row r="1941" spans="1:23" hidden="1">
      <c r="A1941" s="254"/>
      <c r="B1941" s="254"/>
      <c r="C1941" s="309"/>
      <c r="D1941" s="254"/>
      <c r="E1941" s="310"/>
      <c r="F1941" s="311"/>
      <c r="G1941" s="254"/>
      <c r="H1941" s="254"/>
      <c r="I1941" s="254"/>
      <c r="J1941" s="254"/>
      <c r="K1941" s="254"/>
      <c r="L1941" s="254"/>
      <c r="M1941" s="254"/>
      <c r="N1941" s="254"/>
      <c r="O1941" s="254"/>
      <c r="P1941" s="312"/>
      <c r="Q1941" s="313"/>
      <c r="R1941" s="312"/>
      <c r="S1941" s="313"/>
      <c r="T1941" s="314"/>
      <c r="U1941" s="314"/>
      <c r="V1941" s="312"/>
      <c r="W1941" s="254"/>
    </row>
    <row r="1942" spans="1:23" hidden="1">
      <c r="A1942" s="254"/>
      <c r="B1942" s="254"/>
      <c r="C1942" s="309"/>
      <c r="D1942" s="254"/>
      <c r="E1942" s="310"/>
      <c r="F1942" s="311"/>
      <c r="G1942" s="254"/>
      <c r="H1942" s="254"/>
      <c r="I1942" s="254"/>
      <c r="J1942" s="254"/>
      <c r="K1942" s="254"/>
      <c r="L1942" s="254"/>
      <c r="M1942" s="254"/>
      <c r="N1942" s="254"/>
      <c r="O1942" s="254"/>
      <c r="P1942" s="312"/>
      <c r="Q1942" s="313"/>
      <c r="R1942" s="312"/>
      <c r="S1942" s="313"/>
      <c r="T1942" s="314"/>
      <c r="U1942" s="314"/>
      <c r="V1942" s="312"/>
      <c r="W1942" s="254"/>
    </row>
    <row r="1943" spans="1:23" hidden="1">
      <c r="A1943" s="254"/>
      <c r="B1943" s="254"/>
      <c r="C1943" s="309"/>
      <c r="D1943" s="254"/>
      <c r="E1943" s="310"/>
      <c r="F1943" s="311"/>
      <c r="G1943" s="254"/>
      <c r="H1943" s="254"/>
      <c r="I1943" s="254"/>
      <c r="J1943" s="254"/>
      <c r="K1943" s="254"/>
      <c r="L1943" s="254"/>
      <c r="M1943" s="254"/>
      <c r="N1943" s="254"/>
      <c r="O1943" s="254"/>
      <c r="P1943" s="312"/>
      <c r="Q1943" s="313"/>
      <c r="R1943" s="312"/>
      <c r="S1943" s="313"/>
      <c r="T1943" s="314"/>
      <c r="U1943" s="314"/>
      <c r="V1943" s="312"/>
      <c r="W1943" s="254"/>
    </row>
    <row r="1944" spans="1:23" hidden="1">
      <c r="A1944" s="254"/>
      <c r="B1944" s="254"/>
      <c r="C1944" s="309"/>
      <c r="D1944" s="254"/>
      <c r="E1944" s="310"/>
      <c r="F1944" s="311"/>
      <c r="G1944" s="254"/>
      <c r="H1944" s="254"/>
      <c r="I1944" s="254"/>
      <c r="J1944" s="254"/>
      <c r="K1944" s="254"/>
      <c r="L1944" s="254"/>
      <c r="M1944" s="254"/>
      <c r="N1944" s="254"/>
      <c r="O1944" s="254"/>
      <c r="P1944" s="312"/>
      <c r="Q1944" s="313"/>
      <c r="R1944" s="312"/>
      <c r="S1944" s="313"/>
      <c r="T1944" s="314"/>
      <c r="U1944" s="314"/>
      <c r="V1944" s="312"/>
      <c r="W1944" s="254"/>
    </row>
    <row r="1945" spans="1:23" hidden="1">
      <c r="A1945" s="254"/>
      <c r="B1945" s="254"/>
      <c r="C1945" s="309"/>
      <c r="D1945" s="254"/>
      <c r="E1945" s="310"/>
      <c r="F1945" s="311"/>
      <c r="G1945" s="254"/>
      <c r="H1945" s="254"/>
      <c r="I1945" s="254"/>
      <c r="J1945" s="254"/>
      <c r="K1945" s="254"/>
      <c r="L1945" s="254"/>
      <c r="M1945" s="254"/>
      <c r="N1945" s="254"/>
      <c r="O1945" s="254"/>
      <c r="P1945" s="312"/>
      <c r="Q1945" s="313"/>
      <c r="R1945" s="312"/>
      <c r="S1945" s="313"/>
      <c r="T1945" s="314"/>
      <c r="U1945" s="314"/>
      <c r="V1945" s="312"/>
      <c r="W1945" s="254"/>
    </row>
    <row r="1946" spans="1:23" hidden="1">
      <c r="A1946" s="254"/>
      <c r="B1946" s="254"/>
      <c r="C1946" s="309"/>
      <c r="D1946" s="254"/>
      <c r="E1946" s="310"/>
      <c r="F1946" s="311"/>
      <c r="G1946" s="254"/>
      <c r="H1946" s="254"/>
      <c r="I1946" s="254"/>
      <c r="J1946" s="254"/>
      <c r="K1946" s="254"/>
      <c r="L1946" s="254"/>
      <c r="M1946" s="254"/>
      <c r="N1946" s="254"/>
      <c r="O1946" s="254"/>
      <c r="P1946" s="312"/>
      <c r="Q1946" s="313"/>
      <c r="R1946" s="312"/>
      <c r="S1946" s="313"/>
      <c r="T1946" s="314"/>
      <c r="U1946" s="314"/>
      <c r="V1946" s="312"/>
      <c r="W1946" s="254"/>
    </row>
    <row r="1947" spans="1:23" hidden="1">
      <c r="A1947" s="254"/>
      <c r="B1947" s="254"/>
      <c r="C1947" s="309"/>
      <c r="D1947" s="254"/>
      <c r="E1947" s="310"/>
      <c r="F1947" s="311"/>
      <c r="G1947" s="254"/>
      <c r="H1947" s="254"/>
      <c r="I1947" s="254"/>
      <c r="J1947" s="254"/>
      <c r="K1947" s="254"/>
      <c r="L1947" s="254"/>
      <c r="M1947" s="254"/>
      <c r="N1947" s="254"/>
      <c r="O1947" s="254"/>
      <c r="P1947" s="312"/>
      <c r="Q1947" s="313"/>
      <c r="R1947" s="312"/>
      <c r="S1947" s="313"/>
      <c r="T1947" s="314"/>
      <c r="U1947" s="314"/>
      <c r="V1947" s="312"/>
      <c r="W1947" s="254"/>
    </row>
    <row r="1948" spans="1:23" hidden="1">
      <c r="A1948" s="254"/>
      <c r="B1948" s="254"/>
      <c r="C1948" s="309"/>
      <c r="D1948" s="254"/>
      <c r="E1948" s="310"/>
      <c r="F1948" s="311"/>
      <c r="G1948" s="254"/>
      <c r="H1948" s="254"/>
      <c r="I1948" s="254"/>
      <c r="J1948" s="254"/>
      <c r="K1948" s="254"/>
      <c r="L1948" s="254"/>
      <c r="M1948" s="254"/>
      <c r="N1948" s="254"/>
      <c r="O1948" s="254"/>
      <c r="P1948" s="312"/>
      <c r="Q1948" s="313"/>
      <c r="R1948" s="312"/>
      <c r="S1948" s="313"/>
      <c r="T1948" s="314"/>
      <c r="U1948" s="314"/>
      <c r="V1948" s="312"/>
      <c r="W1948" s="254"/>
    </row>
    <row r="1949" spans="1:23" hidden="1">
      <c r="A1949" s="254"/>
      <c r="B1949" s="254"/>
      <c r="C1949" s="309"/>
      <c r="D1949" s="254"/>
      <c r="E1949" s="310"/>
      <c r="F1949" s="311"/>
      <c r="G1949" s="254"/>
      <c r="H1949" s="254"/>
      <c r="I1949" s="254"/>
      <c r="J1949" s="254"/>
      <c r="K1949" s="254"/>
      <c r="L1949" s="254"/>
      <c r="M1949" s="254"/>
      <c r="N1949" s="254"/>
      <c r="O1949" s="254"/>
      <c r="P1949" s="312"/>
      <c r="Q1949" s="313"/>
      <c r="R1949" s="312"/>
      <c r="S1949" s="313"/>
      <c r="T1949" s="314"/>
      <c r="U1949" s="314"/>
      <c r="V1949" s="312"/>
      <c r="W1949" s="254"/>
    </row>
    <row r="1950" spans="1:23" hidden="1">
      <c r="A1950" s="254"/>
      <c r="B1950" s="254"/>
      <c r="C1950" s="309"/>
      <c r="D1950" s="254"/>
      <c r="E1950" s="310"/>
      <c r="F1950" s="311"/>
      <c r="G1950" s="254"/>
      <c r="H1950" s="254"/>
      <c r="I1950" s="254"/>
      <c r="J1950" s="254"/>
      <c r="K1950" s="254"/>
      <c r="L1950" s="254"/>
      <c r="M1950" s="254"/>
      <c r="N1950" s="254"/>
      <c r="O1950" s="254"/>
      <c r="P1950" s="312"/>
      <c r="Q1950" s="313"/>
      <c r="R1950" s="312"/>
      <c r="S1950" s="313"/>
      <c r="T1950" s="314"/>
      <c r="U1950" s="314"/>
      <c r="V1950" s="312"/>
      <c r="W1950" s="254"/>
    </row>
    <row r="1951" spans="1:23" hidden="1">
      <c r="A1951" s="254"/>
      <c r="B1951" s="254"/>
      <c r="C1951" s="309"/>
      <c r="D1951" s="254"/>
      <c r="E1951" s="310"/>
      <c r="F1951" s="311"/>
      <c r="G1951" s="254"/>
      <c r="H1951" s="254"/>
      <c r="I1951" s="254"/>
      <c r="J1951" s="254"/>
      <c r="K1951" s="254"/>
      <c r="L1951" s="254"/>
      <c r="M1951" s="254"/>
      <c r="N1951" s="254"/>
      <c r="O1951" s="254"/>
      <c r="P1951" s="312"/>
      <c r="Q1951" s="313"/>
      <c r="R1951" s="312"/>
      <c r="S1951" s="313"/>
      <c r="T1951" s="314"/>
      <c r="U1951" s="314"/>
      <c r="V1951" s="312"/>
      <c r="W1951" s="254"/>
    </row>
    <row r="1952" spans="1:23" hidden="1">
      <c r="A1952" s="254"/>
      <c r="B1952" s="254"/>
      <c r="C1952" s="309"/>
      <c r="D1952" s="254"/>
      <c r="E1952" s="310"/>
      <c r="F1952" s="311"/>
      <c r="G1952" s="254"/>
      <c r="H1952" s="254"/>
      <c r="I1952" s="254"/>
      <c r="J1952" s="254"/>
      <c r="K1952" s="254"/>
      <c r="L1952" s="254"/>
      <c r="M1952" s="254"/>
      <c r="N1952" s="254"/>
      <c r="O1952" s="254"/>
      <c r="P1952" s="312"/>
      <c r="Q1952" s="313"/>
      <c r="R1952" s="312"/>
      <c r="S1952" s="313"/>
      <c r="T1952" s="314"/>
      <c r="U1952" s="314"/>
      <c r="V1952" s="312"/>
      <c r="W1952" s="254"/>
    </row>
    <row r="1953" spans="1:23" hidden="1">
      <c r="A1953" s="254"/>
      <c r="B1953" s="254"/>
      <c r="C1953" s="309"/>
      <c r="D1953" s="254"/>
      <c r="E1953" s="310"/>
      <c r="F1953" s="311"/>
      <c r="G1953" s="254"/>
      <c r="H1953" s="254"/>
      <c r="I1953" s="254"/>
      <c r="J1953" s="254"/>
      <c r="K1953" s="254"/>
      <c r="L1953" s="254"/>
      <c r="M1953" s="254"/>
      <c r="N1953" s="254"/>
      <c r="O1953" s="254"/>
      <c r="P1953" s="312"/>
      <c r="Q1953" s="313"/>
      <c r="R1953" s="312"/>
      <c r="S1953" s="313"/>
      <c r="T1953" s="314"/>
      <c r="U1953" s="314"/>
      <c r="V1953" s="312"/>
      <c r="W1953" s="254"/>
    </row>
    <row r="1954" spans="1:23" hidden="1">
      <c r="A1954" s="254"/>
      <c r="B1954" s="254"/>
      <c r="C1954" s="309"/>
      <c r="D1954" s="254"/>
      <c r="E1954" s="310"/>
      <c r="F1954" s="311"/>
      <c r="G1954" s="254"/>
      <c r="H1954" s="254"/>
      <c r="I1954" s="254"/>
      <c r="J1954" s="254"/>
      <c r="K1954" s="254"/>
      <c r="L1954" s="254"/>
      <c r="M1954" s="254"/>
      <c r="N1954" s="254"/>
      <c r="O1954" s="254"/>
      <c r="P1954" s="312"/>
      <c r="Q1954" s="313"/>
      <c r="R1954" s="312"/>
      <c r="S1954" s="313"/>
      <c r="T1954" s="314"/>
      <c r="U1954" s="314"/>
      <c r="V1954" s="312"/>
      <c r="W1954" s="254"/>
    </row>
    <row r="1955" spans="1:23" hidden="1">
      <c r="A1955" s="254"/>
      <c r="B1955" s="254"/>
      <c r="C1955" s="309"/>
      <c r="D1955" s="254"/>
      <c r="E1955" s="310"/>
      <c r="F1955" s="311"/>
      <c r="G1955" s="254"/>
      <c r="H1955" s="254"/>
      <c r="I1955" s="254"/>
      <c r="J1955" s="254"/>
      <c r="K1955" s="254"/>
      <c r="L1955" s="254"/>
      <c r="M1955" s="254"/>
      <c r="N1955" s="254"/>
      <c r="O1955" s="254"/>
      <c r="P1955" s="312"/>
      <c r="Q1955" s="313"/>
      <c r="R1955" s="312"/>
      <c r="S1955" s="313"/>
      <c r="T1955" s="314"/>
      <c r="U1955" s="314"/>
      <c r="V1955" s="312"/>
      <c r="W1955" s="254"/>
    </row>
    <row r="1956" spans="1:23" hidden="1">
      <c r="A1956" s="254"/>
      <c r="B1956" s="254"/>
      <c r="C1956" s="309"/>
      <c r="D1956" s="254"/>
      <c r="E1956" s="310"/>
      <c r="F1956" s="311"/>
      <c r="G1956" s="254"/>
      <c r="H1956" s="254"/>
      <c r="I1956" s="254"/>
      <c r="J1956" s="254"/>
      <c r="K1956" s="254"/>
      <c r="L1956" s="254"/>
      <c r="M1956" s="254"/>
      <c r="N1956" s="254"/>
      <c r="O1956" s="254"/>
      <c r="P1956" s="312"/>
      <c r="Q1956" s="313"/>
      <c r="R1956" s="312"/>
      <c r="S1956" s="313"/>
      <c r="T1956" s="314"/>
      <c r="U1956" s="314"/>
      <c r="V1956" s="312"/>
      <c r="W1956" s="254"/>
    </row>
    <row r="1957" spans="1:23" hidden="1">
      <c r="A1957" s="254"/>
      <c r="B1957" s="254"/>
      <c r="C1957" s="309"/>
      <c r="D1957" s="254"/>
      <c r="E1957" s="310"/>
      <c r="F1957" s="311"/>
      <c r="G1957" s="254"/>
      <c r="H1957" s="254"/>
      <c r="I1957" s="254"/>
      <c r="J1957" s="254"/>
      <c r="K1957" s="254"/>
      <c r="L1957" s="254"/>
      <c r="M1957" s="254"/>
      <c r="N1957" s="254"/>
      <c r="O1957" s="254"/>
      <c r="P1957" s="312"/>
      <c r="Q1957" s="313"/>
      <c r="R1957" s="312"/>
      <c r="S1957" s="313"/>
      <c r="T1957" s="314"/>
      <c r="U1957" s="314"/>
      <c r="V1957" s="312"/>
      <c r="W1957" s="254"/>
    </row>
    <row r="1958" spans="1:23" hidden="1">
      <c r="A1958" s="254"/>
      <c r="B1958" s="254"/>
      <c r="C1958" s="309"/>
      <c r="D1958" s="254"/>
      <c r="E1958" s="310"/>
      <c r="F1958" s="311"/>
      <c r="G1958" s="254"/>
      <c r="H1958" s="254"/>
      <c r="I1958" s="254"/>
      <c r="J1958" s="254"/>
      <c r="K1958" s="254"/>
      <c r="L1958" s="254"/>
      <c r="M1958" s="254"/>
      <c r="N1958" s="254"/>
      <c r="O1958" s="254"/>
      <c r="P1958" s="312"/>
      <c r="Q1958" s="313"/>
      <c r="R1958" s="312"/>
      <c r="S1958" s="313"/>
      <c r="T1958" s="314"/>
      <c r="U1958" s="314"/>
      <c r="V1958" s="312"/>
      <c r="W1958" s="254"/>
    </row>
    <row r="1959" spans="1:23" hidden="1">
      <c r="A1959" s="254"/>
      <c r="B1959" s="254"/>
      <c r="C1959" s="309"/>
      <c r="D1959" s="254"/>
      <c r="E1959" s="310"/>
      <c r="F1959" s="311"/>
      <c r="G1959" s="254"/>
      <c r="H1959" s="254"/>
      <c r="I1959" s="254"/>
      <c r="J1959" s="254"/>
      <c r="K1959" s="254"/>
      <c r="L1959" s="254"/>
      <c r="M1959" s="254"/>
      <c r="N1959" s="254"/>
      <c r="O1959" s="254"/>
      <c r="P1959" s="312"/>
      <c r="Q1959" s="313"/>
      <c r="R1959" s="312"/>
      <c r="S1959" s="313"/>
      <c r="T1959" s="314"/>
      <c r="U1959" s="314"/>
      <c r="V1959" s="312"/>
      <c r="W1959" s="254"/>
    </row>
    <row r="1960" spans="1:23" hidden="1">
      <c r="A1960" s="254"/>
      <c r="B1960" s="254"/>
      <c r="C1960" s="309"/>
      <c r="D1960" s="254"/>
      <c r="E1960" s="310"/>
      <c r="F1960" s="311"/>
      <c r="G1960" s="254"/>
      <c r="H1960" s="254"/>
      <c r="I1960" s="254"/>
      <c r="J1960" s="254"/>
      <c r="K1960" s="254"/>
      <c r="L1960" s="254"/>
      <c r="M1960" s="254"/>
      <c r="N1960" s="254"/>
      <c r="O1960" s="254"/>
      <c r="P1960" s="312"/>
      <c r="Q1960" s="313"/>
      <c r="R1960" s="312"/>
      <c r="S1960" s="313"/>
      <c r="T1960" s="314"/>
      <c r="U1960" s="314"/>
      <c r="V1960" s="312"/>
      <c r="W1960" s="254"/>
    </row>
    <row r="1961" spans="1:23" hidden="1">
      <c r="A1961" s="254"/>
      <c r="B1961" s="254"/>
      <c r="C1961" s="309"/>
      <c r="D1961" s="254"/>
      <c r="E1961" s="310"/>
      <c r="F1961" s="311"/>
      <c r="G1961" s="254"/>
      <c r="H1961" s="254"/>
      <c r="I1961" s="254"/>
      <c r="J1961" s="254"/>
      <c r="K1961" s="254"/>
      <c r="L1961" s="254"/>
      <c r="M1961" s="254"/>
      <c r="N1961" s="254"/>
      <c r="O1961" s="254"/>
      <c r="P1961" s="312"/>
      <c r="Q1961" s="313"/>
      <c r="R1961" s="312"/>
      <c r="S1961" s="313"/>
      <c r="T1961" s="314"/>
      <c r="U1961" s="314"/>
      <c r="V1961" s="312"/>
      <c r="W1961" s="254"/>
    </row>
    <row r="1962" spans="1:23" hidden="1">
      <c r="A1962" s="254"/>
      <c r="B1962" s="254"/>
      <c r="C1962" s="309"/>
      <c r="D1962" s="254"/>
      <c r="E1962" s="310"/>
      <c r="F1962" s="311"/>
      <c r="G1962" s="254"/>
      <c r="H1962" s="254"/>
      <c r="I1962" s="254"/>
      <c r="J1962" s="254"/>
      <c r="K1962" s="254"/>
      <c r="L1962" s="254"/>
      <c r="M1962" s="254"/>
      <c r="N1962" s="254"/>
      <c r="O1962" s="254"/>
      <c r="P1962" s="312"/>
      <c r="Q1962" s="313"/>
      <c r="R1962" s="312"/>
      <c r="S1962" s="313"/>
      <c r="T1962" s="314"/>
      <c r="U1962" s="314"/>
      <c r="V1962" s="312"/>
      <c r="W1962" s="254"/>
    </row>
    <row r="1963" spans="1:23" hidden="1">
      <c r="A1963" s="254"/>
      <c r="B1963" s="254"/>
      <c r="C1963" s="309"/>
      <c r="D1963" s="254"/>
      <c r="E1963" s="310"/>
      <c r="F1963" s="311"/>
      <c r="G1963" s="254"/>
      <c r="H1963" s="254"/>
      <c r="I1963" s="254"/>
      <c r="J1963" s="254"/>
      <c r="K1963" s="254"/>
      <c r="L1963" s="254"/>
      <c r="M1963" s="254"/>
      <c r="N1963" s="254"/>
      <c r="O1963" s="254"/>
      <c r="P1963" s="312"/>
      <c r="Q1963" s="313"/>
      <c r="R1963" s="312"/>
      <c r="S1963" s="313"/>
      <c r="T1963" s="314"/>
      <c r="U1963" s="314"/>
      <c r="V1963" s="312"/>
      <c r="W1963" s="254"/>
    </row>
    <row r="1964" spans="1:23" hidden="1">
      <c r="A1964" s="254"/>
      <c r="B1964" s="254"/>
      <c r="C1964" s="309"/>
      <c r="D1964" s="254"/>
      <c r="E1964" s="310"/>
      <c r="F1964" s="311"/>
      <c r="G1964" s="254"/>
      <c r="H1964" s="254"/>
      <c r="I1964" s="254"/>
      <c r="J1964" s="254"/>
      <c r="K1964" s="254"/>
      <c r="L1964" s="254"/>
      <c r="M1964" s="254"/>
      <c r="N1964" s="254"/>
      <c r="O1964" s="254"/>
      <c r="P1964" s="312"/>
      <c r="Q1964" s="313"/>
      <c r="R1964" s="312"/>
      <c r="S1964" s="313"/>
      <c r="T1964" s="314"/>
      <c r="U1964" s="314"/>
      <c r="V1964" s="312"/>
      <c r="W1964" s="254"/>
    </row>
    <row r="1965" spans="1:23" hidden="1">
      <c r="A1965" s="254"/>
      <c r="B1965" s="254"/>
      <c r="C1965" s="309"/>
      <c r="D1965" s="254"/>
      <c r="E1965" s="310"/>
      <c r="F1965" s="311"/>
      <c r="G1965" s="254"/>
      <c r="H1965" s="254"/>
      <c r="I1965" s="254"/>
      <c r="J1965" s="254"/>
      <c r="K1965" s="254"/>
      <c r="L1965" s="254"/>
      <c r="M1965" s="254"/>
      <c r="N1965" s="254"/>
      <c r="O1965" s="254"/>
      <c r="P1965" s="312"/>
      <c r="Q1965" s="313"/>
      <c r="R1965" s="312"/>
      <c r="S1965" s="313"/>
      <c r="T1965" s="314"/>
      <c r="U1965" s="314"/>
      <c r="V1965" s="312"/>
      <c r="W1965" s="254"/>
    </row>
    <row r="1966" spans="1:23" hidden="1">
      <c r="A1966" s="254"/>
      <c r="B1966" s="254"/>
      <c r="C1966" s="309"/>
      <c r="D1966" s="254"/>
      <c r="E1966" s="310"/>
      <c r="F1966" s="311"/>
      <c r="G1966" s="254"/>
      <c r="H1966" s="254"/>
      <c r="I1966" s="254"/>
      <c r="J1966" s="254"/>
      <c r="K1966" s="254"/>
      <c r="L1966" s="254"/>
      <c r="M1966" s="254"/>
      <c r="N1966" s="254"/>
      <c r="O1966" s="254"/>
      <c r="P1966" s="312"/>
      <c r="Q1966" s="313"/>
      <c r="R1966" s="312"/>
      <c r="S1966" s="313"/>
      <c r="T1966" s="314"/>
      <c r="U1966" s="314"/>
      <c r="V1966" s="312"/>
      <c r="W1966" s="254"/>
    </row>
    <row r="1967" spans="1:23" hidden="1">
      <c r="A1967" s="254"/>
      <c r="B1967" s="254"/>
      <c r="C1967" s="309"/>
      <c r="D1967" s="254"/>
      <c r="E1967" s="310"/>
      <c r="F1967" s="311"/>
      <c r="G1967" s="254"/>
      <c r="H1967" s="254"/>
      <c r="I1967" s="254"/>
      <c r="J1967" s="254"/>
      <c r="K1967" s="254"/>
      <c r="L1967" s="254"/>
      <c r="M1967" s="254"/>
      <c r="N1967" s="254"/>
      <c r="O1967" s="254"/>
      <c r="P1967" s="312"/>
      <c r="Q1967" s="313"/>
      <c r="R1967" s="312"/>
      <c r="S1967" s="313"/>
      <c r="T1967" s="314"/>
      <c r="U1967" s="314"/>
      <c r="V1967" s="312"/>
      <c r="W1967" s="254"/>
    </row>
    <row r="1968" spans="1:23" hidden="1">
      <c r="A1968" s="254"/>
      <c r="B1968" s="254"/>
      <c r="C1968" s="309"/>
      <c r="D1968" s="254"/>
      <c r="E1968" s="310"/>
      <c r="F1968" s="311"/>
      <c r="G1968" s="254"/>
      <c r="H1968" s="254"/>
      <c r="I1968" s="254"/>
      <c r="J1968" s="254"/>
      <c r="K1968" s="254"/>
      <c r="L1968" s="254"/>
      <c r="M1968" s="254"/>
      <c r="N1968" s="254"/>
      <c r="O1968" s="254"/>
      <c r="P1968" s="312"/>
      <c r="Q1968" s="313"/>
      <c r="R1968" s="312"/>
      <c r="S1968" s="313"/>
      <c r="T1968" s="314"/>
      <c r="U1968" s="314"/>
      <c r="V1968" s="312"/>
      <c r="W1968" s="254"/>
    </row>
    <row r="1969" spans="1:23" hidden="1">
      <c r="A1969" s="254"/>
      <c r="B1969" s="254"/>
      <c r="C1969" s="309"/>
      <c r="D1969" s="254"/>
      <c r="E1969" s="310"/>
      <c r="F1969" s="311"/>
      <c r="G1969" s="254"/>
      <c r="H1969" s="254"/>
      <c r="I1969" s="254"/>
      <c r="J1969" s="254"/>
      <c r="K1969" s="254"/>
      <c r="L1969" s="254"/>
      <c r="M1969" s="254"/>
      <c r="N1969" s="254"/>
      <c r="O1969" s="254"/>
      <c r="P1969" s="312"/>
      <c r="Q1969" s="313"/>
      <c r="R1969" s="312"/>
      <c r="S1969" s="313"/>
      <c r="T1969" s="314"/>
      <c r="U1969" s="314"/>
      <c r="V1969" s="312"/>
      <c r="W1969" s="254"/>
    </row>
    <row r="1970" spans="1:23" hidden="1">
      <c r="A1970" s="254"/>
      <c r="B1970" s="254"/>
      <c r="C1970" s="309"/>
      <c r="D1970" s="254"/>
      <c r="E1970" s="310"/>
      <c r="F1970" s="311"/>
      <c r="G1970" s="254"/>
      <c r="H1970" s="254"/>
      <c r="I1970" s="254"/>
      <c r="J1970" s="254"/>
      <c r="K1970" s="254"/>
      <c r="L1970" s="254"/>
      <c r="M1970" s="254"/>
      <c r="N1970" s="254"/>
      <c r="O1970" s="254"/>
      <c r="P1970" s="312"/>
      <c r="Q1970" s="313"/>
      <c r="R1970" s="312"/>
      <c r="S1970" s="313"/>
      <c r="T1970" s="314"/>
      <c r="U1970" s="314"/>
      <c r="V1970" s="312"/>
      <c r="W1970" s="254"/>
    </row>
    <row r="1971" spans="1:23" hidden="1">
      <c r="A1971" s="254"/>
      <c r="B1971" s="254"/>
      <c r="C1971" s="309"/>
      <c r="D1971" s="254"/>
      <c r="E1971" s="310"/>
      <c r="F1971" s="311"/>
      <c r="G1971" s="254"/>
      <c r="H1971" s="254"/>
      <c r="I1971" s="254"/>
      <c r="J1971" s="254"/>
      <c r="K1971" s="254"/>
      <c r="L1971" s="254"/>
      <c r="M1971" s="254"/>
      <c r="N1971" s="254"/>
      <c r="O1971" s="254"/>
      <c r="P1971" s="312"/>
      <c r="Q1971" s="313"/>
      <c r="R1971" s="312"/>
      <c r="S1971" s="313"/>
      <c r="T1971" s="314"/>
      <c r="U1971" s="314"/>
      <c r="V1971" s="312"/>
      <c r="W1971" s="254"/>
    </row>
    <row r="1972" spans="1:23" hidden="1">
      <c r="A1972" s="254"/>
      <c r="B1972" s="254"/>
      <c r="C1972" s="309"/>
      <c r="D1972" s="254"/>
      <c r="E1972" s="310"/>
      <c r="F1972" s="311"/>
      <c r="G1972" s="254"/>
      <c r="H1972" s="254"/>
      <c r="I1972" s="254"/>
      <c r="J1972" s="254"/>
      <c r="K1972" s="254"/>
      <c r="L1972" s="254"/>
      <c r="M1972" s="254"/>
      <c r="N1972" s="254"/>
      <c r="O1972" s="254"/>
      <c r="P1972" s="312"/>
      <c r="Q1972" s="313"/>
      <c r="R1972" s="312"/>
      <c r="S1972" s="313"/>
      <c r="T1972" s="314"/>
      <c r="U1972" s="314"/>
      <c r="V1972" s="312"/>
      <c r="W1972" s="254"/>
    </row>
    <row r="1973" spans="1:23" hidden="1">
      <c r="A1973" s="254"/>
      <c r="B1973" s="254"/>
      <c r="C1973" s="309"/>
      <c r="D1973" s="254"/>
      <c r="E1973" s="310"/>
      <c r="F1973" s="311"/>
      <c r="G1973" s="254"/>
      <c r="H1973" s="254"/>
      <c r="I1973" s="254"/>
      <c r="J1973" s="254"/>
      <c r="K1973" s="254"/>
      <c r="L1973" s="254"/>
      <c r="M1973" s="254"/>
      <c r="N1973" s="254"/>
      <c r="O1973" s="254"/>
      <c r="P1973" s="312"/>
      <c r="Q1973" s="313"/>
      <c r="R1973" s="312"/>
      <c r="S1973" s="313"/>
      <c r="T1973" s="314"/>
      <c r="U1973" s="314"/>
      <c r="V1973" s="312"/>
      <c r="W1973" s="254"/>
    </row>
    <row r="1974" spans="1:23" hidden="1">
      <c r="A1974" s="254"/>
      <c r="B1974" s="254"/>
      <c r="C1974" s="309"/>
      <c r="D1974" s="254"/>
      <c r="E1974" s="310"/>
      <c r="F1974" s="311"/>
      <c r="G1974" s="254"/>
      <c r="H1974" s="254"/>
      <c r="I1974" s="254"/>
      <c r="J1974" s="254"/>
      <c r="K1974" s="254"/>
      <c r="L1974" s="254"/>
      <c r="M1974" s="254"/>
      <c r="N1974" s="254"/>
      <c r="O1974" s="254"/>
      <c r="P1974" s="312"/>
      <c r="Q1974" s="313"/>
      <c r="R1974" s="312"/>
      <c r="S1974" s="313"/>
      <c r="T1974" s="314"/>
      <c r="U1974" s="314"/>
      <c r="V1974" s="312"/>
      <c r="W1974" s="254"/>
    </row>
    <row r="1975" spans="1:23" hidden="1">
      <c r="A1975" s="254"/>
      <c r="B1975" s="254"/>
      <c r="C1975" s="309"/>
      <c r="D1975" s="254"/>
      <c r="E1975" s="310"/>
      <c r="F1975" s="311"/>
      <c r="G1975" s="254"/>
      <c r="H1975" s="254"/>
      <c r="I1975" s="254"/>
      <c r="J1975" s="254"/>
      <c r="K1975" s="254"/>
      <c r="L1975" s="254"/>
      <c r="M1975" s="254"/>
      <c r="N1975" s="254"/>
      <c r="O1975" s="254"/>
      <c r="P1975" s="312"/>
      <c r="Q1975" s="313"/>
      <c r="R1975" s="312"/>
      <c r="S1975" s="313"/>
      <c r="T1975" s="314"/>
      <c r="U1975" s="314"/>
      <c r="V1975" s="312"/>
      <c r="W1975" s="254"/>
    </row>
    <row r="1976" spans="1:23" hidden="1">
      <c r="A1976" s="254"/>
      <c r="B1976" s="254"/>
      <c r="C1976" s="309"/>
      <c r="D1976" s="254"/>
      <c r="E1976" s="310"/>
      <c r="F1976" s="311"/>
      <c r="G1976" s="254"/>
      <c r="H1976" s="254"/>
      <c r="I1976" s="254"/>
      <c r="J1976" s="254"/>
      <c r="K1976" s="254"/>
      <c r="L1976" s="254"/>
      <c r="M1976" s="254"/>
      <c r="N1976" s="254"/>
      <c r="O1976" s="254"/>
      <c r="P1976" s="312"/>
      <c r="Q1976" s="313"/>
      <c r="R1976" s="312"/>
      <c r="S1976" s="313"/>
      <c r="T1976" s="314"/>
      <c r="U1976" s="314"/>
      <c r="V1976" s="312"/>
      <c r="W1976" s="254"/>
    </row>
    <row r="1977" spans="1:23" hidden="1">
      <c r="A1977" s="254"/>
      <c r="B1977" s="254"/>
      <c r="C1977" s="309"/>
      <c r="D1977" s="254"/>
      <c r="E1977" s="310"/>
      <c r="F1977" s="311"/>
      <c r="G1977" s="254"/>
      <c r="H1977" s="254"/>
      <c r="I1977" s="254"/>
      <c r="J1977" s="254"/>
      <c r="K1977" s="254"/>
      <c r="L1977" s="254"/>
      <c r="M1977" s="254"/>
      <c r="N1977" s="254"/>
      <c r="O1977" s="254"/>
      <c r="P1977" s="312"/>
      <c r="Q1977" s="313"/>
      <c r="R1977" s="312"/>
      <c r="S1977" s="313"/>
      <c r="T1977" s="314"/>
      <c r="U1977" s="314"/>
      <c r="V1977" s="312"/>
      <c r="W1977" s="254"/>
    </row>
    <row r="1978" spans="1:23" hidden="1">
      <c r="A1978" s="254"/>
      <c r="B1978" s="254"/>
      <c r="C1978" s="309"/>
      <c r="D1978" s="254"/>
      <c r="E1978" s="310"/>
      <c r="F1978" s="311"/>
      <c r="G1978" s="254"/>
      <c r="H1978" s="254"/>
      <c r="I1978" s="254"/>
      <c r="J1978" s="254"/>
      <c r="K1978" s="254"/>
      <c r="L1978" s="254"/>
      <c r="M1978" s="254"/>
      <c r="N1978" s="254"/>
      <c r="O1978" s="254"/>
      <c r="P1978" s="312"/>
      <c r="Q1978" s="313"/>
      <c r="R1978" s="312"/>
      <c r="S1978" s="313"/>
      <c r="T1978" s="314"/>
      <c r="U1978" s="314"/>
      <c r="V1978" s="312"/>
      <c r="W1978" s="254"/>
    </row>
    <row r="1979" spans="1:23" hidden="1">
      <c r="A1979" s="254"/>
      <c r="B1979" s="254"/>
      <c r="C1979" s="309"/>
      <c r="D1979" s="254"/>
      <c r="E1979" s="310"/>
      <c r="F1979" s="311"/>
      <c r="G1979" s="254"/>
      <c r="H1979" s="254"/>
      <c r="I1979" s="254"/>
      <c r="J1979" s="254"/>
      <c r="K1979" s="254"/>
      <c r="L1979" s="254"/>
      <c r="M1979" s="254"/>
      <c r="N1979" s="254"/>
      <c r="O1979" s="254"/>
      <c r="P1979" s="312"/>
      <c r="Q1979" s="313"/>
      <c r="R1979" s="312"/>
      <c r="S1979" s="313"/>
      <c r="T1979" s="314"/>
      <c r="U1979" s="314"/>
      <c r="V1979" s="312"/>
      <c r="W1979" s="254"/>
    </row>
    <row r="1980" spans="1:23" hidden="1">
      <c r="A1980" s="254"/>
      <c r="B1980" s="254"/>
      <c r="C1980" s="309"/>
      <c r="D1980" s="254"/>
      <c r="E1980" s="310"/>
      <c r="F1980" s="311"/>
      <c r="G1980" s="254"/>
      <c r="H1980" s="254"/>
      <c r="I1980" s="254"/>
      <c r="J1980" s="254"/>
      <c r="K1980" s="254"/>
      <c r="L1980" s="254"/>
      <c r="M1980" s="254"/>
      <c r="N1980" s="254"/>
      <c r="O1980" s="254"/>
      <c r="P1980" s="312"/>
      <c r="Q1980" s="313"/>
      <c r="R1980" s="312"/>
      <c r="S1980" s="313"/>
      <c r="T1980" s="314"/>
      <c r="U1980" s="314"/>
      <c r="V1980" s="312"/>
      <c r="W1980" s="254"/>
    </row>
    <row r="1981" spans="1:23" hidden="1">
      <c r="A1981" s="254"/>
      <c r="B1981" s="254"/>
      <c r="C1981" s="309"/>
      <c r="D1981" s="254"/>
      <c r="E1981" s="310"/>
      <c r="F1981" s="311"/>
      <c r="G1981" s="254"/>
      <c r="H1981" s="254"/>
      <c r="I1981" s="254"/>
      <c r="J1981" s="254"/>
      <c r="K1981" s="254"/>
      <c r="L1981" s="254"/>
      <c r="M1981" s="254"/>
      <c r="N1981" s="254"/>
      <c r="O1981" s="254"/>
      <c r="P1981" s="312"/>
      <c r="Q1981" s="313"/>
      <c r="R1981" s="312"/>
      <c r="S1981" s="313"/>
      <c r="T1981" s="314"/>
      <c r="U1981" s="314"/>
      <c r="V1981" s="312"/>
      <c r="W1981" s="254"/>
    </row>
    <row r="1982" spans="1:23" hidden="1">
      <c r="A1982" s="254"/>
      <c r="B1982" s="254"/>
      <c r="C1982" s="309"/>
      <c r="D1982" s="254"/>
      <c r="E1982" s="310"/>
      <c r="F1982" s="311"/>
      <c r="G1982" s="254"/>
      <c r="H1982" s="254"/>
      <c r="I1982" s="254"/>
      <c r="J1982" s="254"/>
      <c r="K1982" s="254"/>
      <c r="L1982" s="254"/>
      <c r="M1982" s="254"/>
      <c r="N1982" s="254"/>
      <c r="O1982" s="254"/>
      <c r="P1982" s="312"/>
      <c r="Q1982" s="313"/>
      <c r="R1982" s="312"/>
      <c r="S1982" s="313"/>
      <c r="T1982" s="314"/>
      <c r="U1982" s="314"/>
      <c r="V1982" s="312"/>
      <c r="W1982" s="254"/>
    </row>
    <row r="1983" spans="1:23" hidden="1">
      <c r="A1983" s="254"/>
      <c r="B1983" s="254"/>
      <c r="C1983" s="309"/>
      <c r="D1983" s="254"/>
      <c r="E1983" s="310"/>
      <c r="F1983" s="311"/>
      <c r="G1983" s="254"/>
      <c r="H1983" s="254"/>
      <c r="I1983" s="254"/>
      <c r="J1983" s="254"/>
      <c r="K1983" s="254"/>
      <c r="L1983" s="254"/>
      <c r="M1983" s="254"/>
      <c r="N1983" s="254"/>
      <c r="O1983" s="254"/>
      <c r="P1983" s="312"/>
      <c r="Q1983" s="313"/>
      <c r="R1983" s="312"/>
      <c r="S1983" s="313"/>
      <c r="T1983" s="314"/>
      <c r="U1983" s="314"/>
      <c r="V1983" s="312"/>
      <c r="W1983" s="254"/>
    </row>
    <row r="1984" spans="1:23" hidden="1">
      <c r="A1984" s="254"/>
      <c r="B1984" s="254"/>
      <c r="C1984" s="309"/>
      <c r="D1984" s="254"/>
      <c r="E1984" s="310"/>
      <c r="F1984" s="311"/>
      <c r="G1984" s="254"/>
      <c r="H1984" s="254"/>
      <c r="I1984" s="254"/>
      <c r="J1984" s="254"/>
      <c r="K1984" s="254"/>
      <c r="L1984" s="254"/>
      <c r="M1984" s="254"/>
      <c r="N1984" s="254"/>
      <c r="O1984" s="254"/>
      <c r="P1984" s="312"/>
      <c r="Q1984" s="313"/>
      <c r="R1984" s="312"/>
      <c r="S1984" s="313"/>
      <c r="T1984" s="314"/>
      <c r="U1984" s="314"/>
      <c r="V1984" s="312"/>
      <c r="W1984" s="254"/>
    </row>
    <row r="1985" spans="1:23" hidden="1">
      <c r="A1985" s="254"/>
      <c r="B1985" s="254"/>
      <c r="C1985" s="309"/>
      <c r="D1985" s="254"/>
      <c r="E1985" s="310"/>
      <c r="F1985" s="311"/>
      <c r="G1985" s="254"/>
      <c r="H1985" s="254"/>
      <c r="I1985" s="254"/>
      <c r="J1985" s="254"/>
      <c r="K1985" s="254"/>
      <c r="L1985" s="254"/>
      <c r="M1985" s="254"/>
      <c r="N1985" s="254"/>
      <c r="O1985" s="254"/>
      <c r="P1985" s="312"/>
      <c r="Q1985" s="313"/>
      <c r="R1985" s="312"/>
      <c r="S1985" s="313"/>
      <c r="T1985" s="314"/>
      <c r="U1985" s="314"/>
      <c r="V1985" s="312"/>
      <c r="W1985" s="254"/>
    </row>
    <row r="1986" spans="1:23" hidden="1">
      <c r="A1986" s="254"/>
      <c r="B1986" s="254"/>
      <c r="C1986" s="309"/>
      <c r="D1986" s="254"/>
      <c r="E1986" s="310"/>
      <c r="F1986" s="311"/>
      <c r="G1986" s="254"/>
      <c r="H1986" s="254"/>
      <c r="I1986" s="254"/>
      <c r="J1986" s="254"/>
      <c r="K1986" s="254"/>
      <c r="L1986" s="254"/>
      <c r="M1986" s="254"/>
      <c r="N1986" s="254"/>
      <c r="O1986" s="254"/>
      <c r="P1986" s="312"/>
      <c r="Q1986" s="313"/>
      <c r="R1986" s="312"/>
      <c r="S1986" s="313"/>
      <c r="T1986" s="314"/>
      <c r="U1986" s="314"/>
      <c r="V1986" s="312"/>
      <c r="W1986" s="254"/>
    </row>
    <row r="1987" spans="1:23" hidden="1">
      <c r="A1987" s="254"/>
      <c r="B1987" s="254"/>
      <c r="C1987" s="309"/>
      <c r="D1987" s="254"/>
      <c r="E1987" s="310"/>
      <c r="F1987" s="311"/>
      <c r="G1987" s="254"/>
      <c r="H1987" s="254"/>
      <c r="I1987" s="254"/>
      <c r="J1987" s="254"/>
      <c r="K1987" s="254"/>
      <c r="L1987" s="254"/>
      <c r="M1987" s="254"/>
      <c r="N1987" s="254"/>
      <c r="O1987" s="254"/>
      <c r="P1987" s="312"/>
      <c r="Q1987" s="313"/>
      <c r="R1987" s="312"/>
      <c r="S1987" s="313"/>
      <c r="T1987" s="314"/>
      <c r="U1987" s="314"/>
      <c r="V1987" s="312"/>
      <c r="W1987" s="254"/>
    </row>
    <row r="1988" spans="1:23" hidden="1">
      <c r="A1988" s="254"/>
      <c r="B1988" s="254"/>
      <c r="C1988" s="309"/>
      <c r="D1988" s="254"/>
      <c r="E1988" s="310"/>
      <c r="F1988" s="311"/>
      <c r="G1988" s="254"/>
      <c r="H1988" s="254"/>
      <c r="I1988" s="254"/>
      <c r="J1988" s="254"/>
      <c r="K1988" s="254"/>
      <c r="L1988" s="254"/>
      <c r="M1988" s="254"/>
      <c r="N1988" s="254"/>
      <c r="O1988" s="254"/>
      <c r="P1988" s="312"/>
      <c r="Q1988" s="313"/>
      <c r="R1988" s="312"/>
      <c r="S1988" s="313"/>
      <c r="T1988" s="314"/>
      <c r="U1988" s="314"/>
      <c r="V1988" s="312"/>
      <c r="W1988" s="254"/>
    </row>
    <row r="1989" spans="1:23" hidden="1">
      <c r="A1989" s="254"/>
      <c r="B1989" s="254"/>
      <c r="C1989" s="309"/>
      <c r="D1989" s="254"/>
      <c r="E1989" s="310"/>
      <c r="F1989" s="311"/>
      <c r="G1989" s="254"/>
      <c r="H1989" s="254"/>
      <c r="I1989" s="254"/>
      <c r="J1989" s="254"/>
      <c r="K1989" s="254"/>
      <c r="L1989" s="254"/>
      <c r="M1989" s="254"/>
      <c r="N1989" s="254"/>
      <c r="O1989" s="254"/>
      <c r="P1989" s="312"/>
      <c r="Q1989" s="313"/>
      <c r="R1989" s="312"/>
      <c r="S1989" s="313"/>
      <c r="T1989" s="314"/>
      <c r="U1989" s="314"/>
      <c r="V1989" s="312"/>
      <c r="W1989" s="254"/>
    </row>
    <row r="1990" spans="1:23" hidden="1">
      <c r="A1990" s="254"/>
      <c r="B1990" s="254"/>
      <c r="C1990" s="309"/>
      <c r="D1990" s="254"/>
      <c r="E1990" s="310"/>
      <c r="F1990" s="311"/>
      <c r="G1990" s="254"/>
      <c r="H1990" s="254"/>
      <c r="I1990" s="254"/>
      <c r="J1990" s="254"/>
      <c r="K1990" s="254"/>
      <c r="L1990" s="254"/>
      <c r="M1990" s="254"/>
      <c r="N1990" s="254"/>
      <c r="O1990" s="254"/>
      <c r="P1990" s="312"/>
      <c r="Q1990" s="313"/>
      <c r="R1990" s="312"/>
      <c r="S1990" s="313"/>
      <c r="T1990" s="314"/>
      <c r="U1990" s="314"/>
      <c r="V1990" s="312"/>
      <c r="W1990" s="254"/>
    </row>
    <row r="1991" spans="1:23" hidden="1">
      <c r="A1991" s="254"/>
      <c r="B1991" s="254"/>
      <c r="C1991" s="309"/>
      <c r="D1991" s="254"/>
      <c r="E1991" s="310"/>
      <c r="F1991" s="311"/>
      <c r="G1991" s="254"/>
      <c r="H1991" s="254"/>
      <c r="I1991" s="254"/>
      <c r="J1991" s="254"/>
      <c r="K1991" s="254"/>
      <c r="L1991" s="254"/>
      <c r="M1991" s="254"/>
      <c r="N1991" s="254"/>
      <c r="O1991" s="254"/>
      <c r="P1991" s="312"/>
      <c r="Q1991" s="313"/>
      <c r="R1991" s="312"/>
      <c r="S1991" s="313"/>
      <c r="T1991" s="314"/>
      <c r="U1991" s="314"/>
      <c r="V1991" s="312"/>
      <c r="W1991" s="254"/>
    </row>
    <row r="1992" spans="1:23" hidden="1">
      <c r="A1992" s="254"/>
      <c r="B1992" s="254"/>
      <c r="C1992" s="309"/>
      <c r="D1992" s="254"/>
      <c r="E1992" s="310"/>
      <c r="F1992" s="311"/>
      <c r="G1992" s="254"/>
      <c r="H1992" s="254"/>
      <c r="I1992" s="254"/>
      <c r="J1992" s="254"/>
      <c r="K1992" s="254"/>
      <c r="L1992" s="254"/>
      <c r="M1992" s="254"/>
      <c r="N1992" s="254"/>
      <c r="O1992" s="254"/>
      <c r="P1992" s="312"/>
      <c r="Q1992" s="313"/>
      <c r="R1992" s="312"/>
      <c r="S1992" s="313"/>
      <c r="T1992" s="314"/>
      <c r="U1992" s="314"/>
      <c r="V1992" s="312"/>
      <c r="W1992" s="254"/>
    </row>
    <row r="1993" spans="1:23" hidden="1">
      <c r="A1993" s="254"/>
      <c r="B1993" s="254"/>
      <c r="C1993" s="309"/>
      <c r="D1993" s="254"/>
      <c r="E1993" s="310"/>
      <c r="F1993" s="311"/>
      <c r="G1993" s="254"/>
      <c r="H1993" s="254"/>
      <c r="I1993" s="254"/>
      <c r="J1993" s="254"/>
      <c r="K1993" s="254"/>
      <c r="L1993" s="254"/>
      <c r="M1993" s="254"/>
      <c r="N1993" s="254"/>
      <c r="O1993" s="254"/>
      <c r="P1993" s="312"/>
      <c r="Q1993" s="313"/>
      <c r="R1993" s="312"/>
      <c r="S1993" s="313"/>
      <c r="T1993" s="314"/>
      <c r="U1993" s="314"/>
      <c r="V1993" s="312"/>
      <c r="W1993" s="254"/>
    </row>
    <row r="1994" spans="1:23" hidden="1">
      <c r="A1994" s="254"/>
      <c r="B1994" s="254"/>
      <c r="C1994" s="309"/>
      <c r="D1994" s="254"/>
      <c r="E1994" s="310"/>
      <c r="F1994" s="311"/>
      <c r="G1994" s="254"/>
      <c r="H1994" s="254"/>
      <c r="I1994" s="254"/>
      <c r="J1994" s="254"/>
      <c r="K1994" s="254"/>
      <c r="L1994" s="254"/>
      <c r="M1994" s="254"/>
      <c r="N1994" s="254"/>
      <c r="O1994" s="254"/>
      <c r="P1994" s="312"/>
      <c r="Q1994" s="313"/>
      <c r="R1994" s="312"/>
      <c r="S1994" s="313"/>
      <c r="T1994" s="314"/>
      <c r="U1994" s="314"/>
      <c r="V1994" s="312"/>
      <c r="W1994" s="254"/>
    </row>
    <row r="1995" spans="1:23" hidden="1">
      <c r="A1995" s="254"/>
      <c r="B1995" s="254"/>
      <c r="C1995" s="309"/>
      <c r="D1995" s="254"/>
      <c r="E1995" s="310"/>
      <c r="F1995" s="311"/>
      <c r="G1995" s="254"/>
      <c r="H1995" s="254"/>
      <c r="I1995" s="254"/>
      <c r="J1995" s="254"/>
      <c r="K1995" s="254"/>
      <c r="L1995" s="254"/>
      <c r="M1995" s="254"/>
      <c r="N1995" s="254"/>
      <c r="O1995" s="254"/>
      <c r="P1995" s="312"/>
      <c r="Q1995" s="313"/>
      <c r="R1995" s="312"/>
      <c r="S1995" s="313"/>
      <c r="T1995" s="314"/>
      <c r="U1995" s="314"/>
      <c r="V1995" s="312"/>
      <c r="W1995" s="254"/>
    </row>
    <row r="1996" spans="1:23" hidden="1">
      <c r="A1996" s="254"/>
      <c r="B1996" s="254"/>
      <c r="C1996" s="309"/>
      <c r="D1996" s="254"/>
      <c r="E1996" s="310"/>
      <c r="F1996" s="311"/>
      <c r="G1996" s="254"/>
      <c r="H1996" s="254"/>
      <c r="I1996" s="254"/>
      <c r="J1996" s="254"/>
      <c r="K1996" s="254"/>
      <c r="L1996" s="254"/>
      <c r="M1996" s="254"/>
      <c r="N1996" s="254"/>
      <c r="O1996" s="254"/>
      <c r="P1996" s="312"/>
      <c r="Q1996" s="313"/>
      <c r="R1996" s="312"/>
      <c r="S1996" s="313"/>
      <c r="T1996" s="314"/>
      <c r="U1996" s="314"/>
      <c r="V1996" s="312"/>
      <c r="W1996" s="254"/>
    </row>
    <row r="1997" spans="1:23" hidden="1">
      <c r="A1997" s="254"/>
      <c r="B1997" s="254"/>
      <c r="C1997" s="309"/>
      <c r="D1997" s="254"/>
      <c r="E1997" s="310"/>
      <c r="F1997" s="311"/>
      <c r="G1997" s="254"/>
      <c r="H1997" s="254"/>
      <c r="I1997" s="254"/>
      <c r="J1997" s="254"/>
      <c r="K1997" s="254"/>
      <c r="L1997" s="254"/>
      <c r="M1997" s="254"/>
      <c r="N1997" s="254"/>
      <c r="O1997" s="254"/>
      <c r="P1997" s="312"/>
      <c r="Q1997" s="313"/>
      <c r="R1997" s="312"/>
      <c r="S1997" s="313"/>
      <c r="T1997" s="314"/>
      <c r="U1997" s="314"/>
      <c r="V1997" s="312"/>
      <c r="W1997" s="254"/>
    </row>
    <row r="1998" spans="1:23" hidden="1">
      <c r="A1998" s="254"/>
      <c r="B1998" s="254"/>
      <c r="C1998" s="309"/>
      <c r="D1998" s="254"/>
      <c r="E1998" s="310"/>
      <c r="F1998" s="311"/>
      <c r="G1998" s="254"/>
      <c r="H1998" s="254"/>
      <c r="I1998" s="254"/>
      <c r="J1998" s="254"/>
      <c r="K1998" s="254"/>
      <c r="L1998" s="254"/>
      <c r="M1998" s="254"/>
      <c r="N1998" s="254"/>
      <c r="O1998" s="254"/>
      <c r="P1998" s="312"/>
      <c r="Q1998" s="313"/>
      <c r="R1998" s="312"/>
      <c r="S1998" s="313"/>
      <c r="T1998" s="314"/>
      <c r="U1998" s="314"/>
      <c r="V1998" s="312"/>
      <c r="W1998" s="254"/>
    </row>
    <row r="1999" spans="1:23" hidden="1">
      <c r="A1999" s="254"/>
      <c r="B1999" s="254"/>
      <c r="C1999" s="309"/>
      <c r="D1999" s="254"/>
      <c r="E1999" s="310"/>
      <c r="F1999" s="311"/>
      <c r="G1999" s="254"/>
      <c r="H1999" s="254"/>
      <c r="I1999" s="254"/>
      <c r="J1999" s="254"/>
      <c r="K1999" s="254"/>
      <c r="L1999" s="254"/>
      <c r="M1999" s="254"/>
      <c r="N1999" s="254"/>
      <c r="O1999" s="254"/>
      <c r="P1999" s="312"/>
      <c r="Q1999" s="313"/>
      <c r="R1999" s="312"/>
      <c r="S1999" s="313"/>
      <c r="T1999" s="314"/>
      <c r="U1999" s="314"/>
      <c r="V1999" s="312"/>
      <c r="W1999" s="254"/>
    </row>
    <row r="2000" spans="1:23" hidden="1">
      <c r="A2000" s="254"/>
      <c r="B2000" s="254"/>
      <c r="C2000" s="309"/>
      <c r="D2000" s="254"/>
      <c r="E2000" s="310"/>
      <c r="F2000" s="311"/>
      <c r="G2000" s="254"/>
      <c r="H2000" s="254"/>
      <c r="I2000" s="254"/>
      <c r="J2000" s="254"/>
      <c r="K2000" s="254"/>
      <c r="L2000" s="254"/>
      <c r="M2000" s="254"/>
      <c r="N2000" s="254"/>
      <c r="O2000" s="254"/>
      <c r="P2000" s="312"/>
      <c r="Q2000" s="313"/>
      <c r="R2000" s="312"/>
      <c r="S2000" s="313"/>
      <c r="T2000" s="314"/>
      <c r="U2000" s="314"/>
      <c r="V2000" s="312"/>
      <c r="W2000" s="254"/>
    </row>
    <row r="2001" spans="1:23" hidden="1">
      <c r="A2001" s="254"/>
      <c r="B2001" s="254"/>
      <c r="C2001" s="309"/>
      <c r="D2001" s="254"/>
      <c r="E2001" s="310"/>
      <c r="F2001" s="311"/>
      <c r="G2001" s="254"/>
      <c r="H2001" s="254"/>
      <c r="I2001" s="254"/>
      <c r="J2001" s="254"/>
      <c r="K2001" s="254"/>
      <c r="L2001" s="254"/>
      <c r="M2001" s="254"/>
      <c r="N2001" s="254"/>
      <c r="O2001" s="254"/>
      <c r="P2001" s="312"/>
      <c r="Q2001" s="313"/>
      <c r="R2001" s="312"/>
      <c r="S2001" s="313"/>
      <c r="T2001" s="314"/>
      <c r="U2001" s="314"/>
      <c r="V2001" s="312"/>
      <c r="W2001" s="254"/>
    </row>
    <row r="2002" spans="1:23" hidden="1">
      <c r="A2002" s="254"/>
      <c r="B2002" s="254"/>
      <c r="C2002" s="309"/>
      <c r="D2002" s="254"/>
      <c r="E2002" s="310"/>
      <c r="F2002" s="311"/>
      <c r="G2002" s="254"/>
      <c r="H2002" s="254"/>
      <c r="I2002" s="254"/>
      <c r="J2002" s="254"/>
      <c r="K2002" s="254"/>
      <c r="L2002" s="254"/>
      <c r="M2002" s="254"/>
      <c r="N2002" s="254"/>
      <c r="O2002" s="254"/>
      <c r="P2002" s="312"/>
      <c r="Q2002" s="313"/>
      <c r="R2002" s="312"/>
      <c r="S2002" s="313"/>
      <c r="T2002" s="314"/>
      <c r="U2002" s="314"/>
      <c r="V2002" s="312"/>
      <c r="W2002" s="254"/>
    </row>
    <row r="2003" spans="1:23" hidden="1">
      <c r="A2003" s="254"/>
      <c r="B2003" s="254"/>
      <c r="C2003" s="309"/>
      <c r="D2003" s="254"/>
      <c r="E2003" s="310"/>
      <c r="F2003" s="311"/>
      <c r="G2003" s="254"/>
      <c r="H2003" s="254"/>
      <c r="I2003" s="254"/>
      <c r="J2003" s="254"/>
      <c r="K2003" s="254"/>
      <c r="L2003" s="254"/>
      <c r="M2003" s="254"/>
      <c r="N2003" s="254"/>
      <c r="O2003" s="254"/>
      <c r="P2003" s="312"/>
      <c r="Q2003" s="313"/>
      <c r="R2003" s="312"/>
      <c r="S2003" s="313"/>
      <c r="T2003" s="314"/>
      <c r="U2003" s="314"/>
      <c r="V2003" s="312"/>
      <c r="W2003" s="254"/>
    </row>
    <row r="2004" spans="1:23" hidden="1">
      <c r="A2004" s="254"/>
      <c r="B2004" s="254"/>
      <c r="C2004" s="309"/>
      <c r="D2004" s="254"/>
      <c r="E2004" s="310"/>
      <c r="F2004" s="311"/>
      <c r="G2004" s="254"/>
      <c r="H2004" s="254"/>
      <c r="I2004" s="254"/>
      <c r="J2004" s="254"/>
      <c r="K2004" s="254"/>
      <c r="L2004" s="254"/>
      <c r="M2004" s="254"/>
      <c r="N2004" s="254"/>
      <c r="O2004" s="254"/>
      <c r="P2004" s="312"/>
      <c r="Q2004" s="313"/>
      <c r="R2004" s="312"/>
      <c r="S2004" s="313"/>
      <c r="T2004" s="314"/>
      <c r="U2004" s="314"/>
      <c r="V2004" s="312"/>
      <c r="W2004" s="254"/>
    </row>
    <row r="2005" spans="1:23" hidden="1">
      <c r="A2005" s="254"/>
      <c r="B2005" s="254"/>
      <c r="C2005" s="309"/>
      <c r="D2005" s="254"/>
      <c r="E2005" s="310"/>
      <c r="F2005" s="311"/>
      <c r="G2005" s="254"/>
      <c r="H2005" s="254"/>
      <c r="I2005" s="254"/>
      <c r="J2005" s="254"/>
      <c r="K2005" s="254"/>
      <c r="L2005" s="254"/>
      <c r="M2005" s="254"/>
      <c r="N2005" s="254"/>
      <c r="O2005" s="254"/>
      <c r="P2005" s="312"/>
      <c r="Q2005" s="313"/>
      <c r="R2005" s="312"/>
      <c r="S2005" s="313"/>
      <c r="T2005" s="314"/>
      <c r="U2005" s="314"/>
      <c r="V2005" s="312"/>
      <c r="W2005" s="254"/>
    </row>
    <row r="2006" spans="1:23" hidden="1">
      <c r="A2006" s="254"/>
      <c r="B2006" s="254"/>
      <c r="C2006" s="309"/>
      <c r="D2006" s="254"/>
      <c r="E2006" s="310"/>
      <c r="F2006" s="311"/>
      <c r="G2006" s="254"/>
      <c r="H2006" s="254"/>
      <c r="I2006" s="254"/>
      <c r="J2006" s="254"/>
      <c r="K2006" s="254"/>
      <c r="L2006" s="254"/>
      <c r="M2006" s="254"/>
      <c r="N2006" s="254"/>
      <c r="O2006" s="254"/>
      <c r="P2006" s="312"/>
      <c r="Q2006" s="313"/>
      <c r="R2006" s="312"/>
      <c r="S2006" s="313"/>
      <c r="T2006" s="314"/>
      <c r="U2006" s="314"/>
      <c r="V2006" s="312"/>
      <c r="W2006" s="254"/>
    </row>
    <row r="2007" spans="1:23" hidden="1">
      <c r="A2007" s="254"/>
      <c r="B2007" s="254"/>
      <c r="C2007" s="309"/>
      <c r="D2007" s="254"/>
      <c r="E2007" s="310"/>
      <c r="F2007" s="311"/>
      <c r="G2007" s="254"/>
      <c r="H2007" s="254"/>
      <c r="I2007" s="254"/>
      <c r="J2007" s="254"/>
      <c r="K2007" s="254"/>
      <c r="L2007" s="254"/>
      <c r="M2007" s="254"/>
      <c r="N2007" s="254"/>
      <c r="O2007" s="254"/>
      <c r="P2007" s="312"/>
      <c r="Q2007" s="313"/>
      <c r="R2007" s="312"/>
      <c r="S2007" s="313"/>
      <c r="T2007" s="314"/>
      <c r="U2007" s="314"/>
      <c r="V2007" s="312"/>
      <c r="W2007" s="254"/>
    </row>
    <row r="2008" spans="1:23" hidden="1">
      <c r="A2008" s="254"/>
      <c r="B2008" s="254"/>
      <c r="C2008" s="309"/>
      <c r="D2008" s="254"/>
      <c r="E2008" s="310"/>
      <c r="F2008" s="311"/>
      <c r="G2008" s="254"/>
      <c r="H2008" s="254"/>
      <c r="I2008" s="254"/>
      <c r="J2008" s="254"/>
      <c r="K2008" s="254"/>
      <c r="L2008" s="254"/>
      <c r="M2008" s="254"/>
      <c r="N2008" s="254"/>
      <c r="O2008" s="254"/>
      <c r="P2008" s="312"/>
      <c r="Q2008" s="313"/>
      <c r="R2008" s="312"/>
      <c r="S2008" s="313"/>
      <c r="T2008" s="314"/>
      <c r="U2008" s="314"/>
      <c r="V2008" s="312"/>
      <c r="W2008" s="254"/>
    </row>
    <row r="2009" spans="1:23" hidden="1">
      <c r="A2009" s="254"/>
      <c r="B2009" s="254"/>
      <c r="C2009" s="309"/>
      <c r="D2009" s="254"/>
      <c r="E2009" s="310"/>
      <c r="F2009" s="311"/>
      <c r="G2009" s="254"/>
      <c r="H2009" s="254"/>
      <c r="I2009" s="254"/>
      <c r="J2009" s="254"/>
      <c r="K2009" s="254"/>
      <c r="L2009" s="254"/>
      <c r="M2009" s="254"/>
      <c r="N2009" s="254"/>
      <c r="O2009" s="254"/>
      <c r="P2009" s="312"/>
      <c r="Q2009" s="313"/>
      <c r="R2009" s="312"/>
      <c r="S2009" s="313"/>
      <c r="T2009" s="314"/>
      <c r="U2009" s="314"/>
      <c r="V2009" s="312"/>
      <c r="W2009" s="254"/>
    </row>
    <row r="2010" spans="1:23" hidden="1">
      <c r="A2010" s="254"/>
      <c r="B2010" s="254"/>
      <c r="C2010" s="309"/>
      <c r="D2010" s="254"/>
      <c r="E2010" s="310"/>
      <c r="F2010" s="311"/>
      <c r="G2010" s="254"/>
      <c r="H2010" s="254"/>
      <c r="I2010" s="254"/>
      <c r="J2010" s="254"/>
      <c r="K2010" s="254"/>
      <c r="L2010" s="254"/>
      <c r="M2010" s="254"/>
      <c r="N2010" s="254"/>
      <c r="O2010" s="254"/>
      <c r="P2010" s="312"/>
      <c r="Q2010" s="313"/>
      <c r="R2010" s="312"/>
      <c r="S2010" s="313"/>
      <c r="T2010" s="314"/>
      <c r="U2010" s="314"/>
      <c r="V2010" s="312"/>
      <c r="W2010" s="254"/>
    </row>
    <row r="2011" spans="1:23" hidden="1">
      <c r="A2011" s="254"/>
      <c r="B2011" s="254"/>
      <c r="C2011" s="309"/>
      <c r="D2011" s="254"/>
      <c r="E2011" s="310"/>
      <c r="F2011" s="311"/>
      <c r="G2011" s="254"/>
      <c r="H2011" s="254"/>
      <c r="I2011" s="254"/>
      <c r="J2011" s="254"/>
      <c r="K2011" s="254"/>
      <c r="L2011" s="254"/>
      <c r="M2011" s="254"/>
      <c r="N2011" s="254"/>
      <c r="O2011" s="254"/>
      <c r="P2011" s="312"/>
      <c r="Q2011" s="313"/>
      <c r="R2011" s="312"/>
      <c r="S2011" s="313"/>
      <c r="T2011" s="314"/>
      <c r="U2011" s="314"/>
      <c r="V2011" s="312"/>
      <c r="W2011" s="254"/>
    </row>
    <row r="2012" spans="1:23" hidden="1">
      <c r="A2012" s="254"/>
      <c r="B2012" s="254"/>
      <c r="C2012" s="309"/>
      <c r="D2012" s="254"/>
      <c r="E2012" s="310"/>
      <c r="F2012" s="311"/>
      <c r="G2012" s="254"/>
      <c r="H2012" s="254"/>
      <c r="I2012" s="254"/>
      <c r="J2012" s="254"/>
      <c r="K2012" s="254"/>
      <c r="L2012" s="254"/>
      <c r="M2012" s="254"/>
      <c r="N2012" s="254"/>
      <c r="O2012" s="254"/>
      <c r="P2012" s="312"/>
      <c r="Q2012" s="313"/>
      <c r="R2012" s="312"/>
      <c r="S2012" s="313"/>
      <c r="T2012" s="314"/>
      <c r="U2012" s="314"/>
      <c r="V2012" s="312"/>
      <c r="W2012" s="254"/>
    </row>
    <row r="2013" spans="1:23" hidden="1">
      <c r="A2013" s="254"/>
      <c r="B2013" s="254"/>
      <c r="C2013" s="309"/>
      <c r="D2013" s="254"/>
      <c r="E2013" s="310"/>
      <c r="F2013" s="311"/>
      <c r="G2013" s="254"/>
      <c r="H2013" s="254"/>
      <c r="I2013" s="254"/>
      <c r="J2013" s="254"/>
      <c r="K2013" s="254"/>
      <c r="L2013" s="254"/>
      <c r="M2013" s="254"/>
      <c r="N2013" s="254"/>
      <c r="O2013" s="254"/>
      <c r="P2013" s="312"/>
      <c r="Q2013" s="313"/>
      <c r="R2013" s="312"/>
      <c r="S2013" s="313"/>
      <c r="T2013" s="314"/>
      <c r="U2013" s="314"/>
      <c r="V2013" s="312"/>
      <c r="W2013" s="254"/>
    </row>
    <row r="2014" spans="1:23" hidden="1">
      <c r="A2014" s="254"/>
      <c r="B2014" s="254"/>
      <c r="C2014" s="309"/>
      <c r="D2014" s="254"/>
      <c r="E2014" s="310"/>
      <c r="F2014" s="311"/>
      <c r="G2014" s="254"/>
      <c r="H2014" s="254"/>
      <c r="I2014" s="254"/>
      <c r="J2014" s="254"/>
      <c r="K2014" s="254"/>
      <c r="L2014" s="254"/>
      <c r="M2014" s="254"/>
      <c r="N2014" s="254"/>
      <c r="O2014" s="254"/>
      <c r="P2014" s="312"/>
      <c r="Q2014" s="313"/>
      <c r="R2014" s="312"/>
      <c r="S2014" s="313"/>
      <c r="T2014" s="314"/>
      <c r="U2014" s="314"/>
      <c r="V2014" s="312"/>
      <c r="W2014" s="254"/>
    </row>
    <row r="2015" spans="1:23" hidden="1">
      <c r="A2015" s="254"/>
      <c r="B2015" s="254"/>
      <c r="C2015" s="309"/>
      <c r="D2015" s="254"/>
      <c r="E2015" s="310"/>
      <c r="F2015" s="311"/>
      <c r="G2015" s="254"/>
      <c r="H2015" s="254"/>
      <c r="I2015" s="254"/>
      <c r="J2015" s="254"/>
      <c r="K2015" s="254"/>
      <c r="L2015" s="254"/>
      <c r="M2015" s="254"/>
      <c r="N2015" s="254"/>
      <c r="O2015" s="254"/>
      <c r="P2015" s="312"/>
      <c r="Q2015" s="313"/>
      <c r="R2015" s="312"/>
      <c r="S2015" s="313"/>
      <c r="T2015" s="314"/>
      <c r="U2015" s="314"/>
      <c r="V2015" s="312"/>
      <c r="W2015" s="254"/>
    </row>
    <row r="2016" spans="1:23" hidden="1">
      <c r="A2016" s="254"/>
      <c r="B2016" s="254"/>
      <c r="C2016" s="309"/>
      <c r="D2016" s="254"/>
      <c r="E2016" s="310"/>
      <c r="F2016" s="311"/>
      <c r="G2016" s="254"/>
      <c r="H2016" s="254"/>
      <c r="I2016" s="254"/>
      <c r="J2016" s="254"/>
      <c r="K2016" s="254"/>
      <c r="L2016" s="254"/>
      <c r="M2016" s="254"/>
      <c r="N2016" s="254"/>
      <c r="O2016" s="254"/>
      <c r="P2016" s="312"/>
      <c r="Q2016" s="313"/>
      <c r="R2016" s="312"/>
      <c r="S2016" s="313"/>
      <c r="T2016" s="314"/>
      <c r="U2016" s="314"/>
      <c r="V2016" s="312"/>
      <c r="W2016" s="254"/>
    </row>
    <row r="2017" spans="1:23" hidden="1">
      <c r="A2017" s="254"/>
      <c r="B2017" s="254"/>
      <c r="C2017" s="309"/>
      <c r="D2017" s="254"/>
      <c r="E2017" s="310"/>
      <c r="F2017" s="311"/>
      <c r="G2017" s="254"/>
      <c r="H2017" s="254"/>
      <c r="I2017" s="254"/>
      <c r="J2017" s="254"/>
      <c r="K2017" s="254"/>
      <c r="L2017" s="254"/>
      <c r="M2017" s="254"/>
      <c r="N2017" s="254"/>
      <c r="O2017" s="254"/>
      <c r="P2017" s="312"/>
      <c r="Q2017" s="313"/>
      <c r="R2017" s="312"/>
      <c r="S2017" s="313"/>
      <c r="T2017" s="314"/>
      <c r="U2017" s="314"/>
      <c r="V2017" s="312"/>
      <c r="W2017" s="254"/>
    </row>
    <row r="2018" spans="1:23" hidden="1">
      <c r="A2018" s="254"/>
      <c r="B2018" s="254"/>
      <c r="C2018" s="309"/>
      <c r="D2018" s="254"/>
      <c r="E2018" s="310"/>
      <c r="F2018" s="311"/>
      <c r="G2018" s="254"/>
      <c r="H2018" s="254"/>
      <c r="I2018" s="254"/>
      <c r="J2018" s="254"/>
      <c r="K2018" s="254"/>
      <c r="L2018" s="254"/>
      <c r="M2018" s="254"/>
      <c r="N2018" s="254"/>
      <c r="O2018" s="254"/>
      <c r="P2018" s="312"/>
      <c r="Q2018" s="313"/>
      <c r="R2018" s="312"/>
      <c r="S2018" s="313"/>
      <c r="T2018" s="314"/>
      <c r="U2018" s="314"/>
      <c r="V2018" s="312"/>
      <c r="W2018" s="254"/>
    </row>
    <row r="2019" spans="1:23" hidden="1">
      <c r="A2019" s="254"/>
      <c r="B2019" s="254"/>
      <c r="C2019" s="309"/>
      <c r="D2019" s="254"/>
      <c r="E2019" s="310"/>
      <c r="F2019" s="311"/>
      <c r="G2019" s="254"/>
      <c r="H2019" s="254"/>
      <c r="I2019" s="254"/>
      <c r="J2019" s="254"/>
      <c r="K2019" s="254"/>
      <c r="L2019" s="254"/>
      <c r="M2019" s="254"/>
      <c r="N2019" s="254"/>
      <c r="O2019" s="254"/>
      <c r="P2019" s="312"/>
      <c r="Q2019" s="313"/>
      <c r="R2019" s="312"/>
      <c r="S2019" s="313"/>
      <c r="T2019" s="314"/>
      <c r="U2019" s="314"/>
      <c r="V2019" s="312"/>
      <c r="W2019" s="254"/>
    </row>
    <row r="2020" spans="1:23" hidden="1">
      <c r="A2020" s="254"/>
      <c r="B2020" s="254"/>
      <c r="C2020" s="309"/>
      <c r="D2020" s="254"/>
      <c r="E2020" s="310"/>
      <c r="F2020" s="311"/>
      <c r="G2020" s="254"/>
      <c r="H2020" s="254"/>
      <c r="I2020" s="254"/>
      <c r="J2020" s="254"/>
      <c r="K2020" s="254"/>
      <c r="L2020" s="254"/>
      <c r="M2020" s="254"/>
      <c r="N2020" s="254"/>
      <c r="O2020" s="254"/>
      <c r="P2020" s="312"/>
      <c r="Q2020" s="313"/>
      <c r="R2020" s="312"/>
      <c r="S2020" s="313"/>
      <c r="T2020" s="314"/>
      <c r="U2020" s="314"/>
      <c r="V2020" s="312"/>
      <c r="W2020" s="254"/>
    </row>
    <row r="2021" spans="1:23" hidden="1">
      <c r="A2021" s="254"/>
      <c r="B2021" s="254"/>
      <c r="C2021" s="309"/>
      <c r="D2021" s="254"/>
      <c r="E2021" s="310"/>
      <c r="F2021" s="311"/>
      <c r="G2021" s="254"/>
      <c r="H2021" s="254"/>
      <c r="I2021" s="254"/>
      <c r="J2021" s="254"/>
      <c r="K2021" s="254"/>
      <c r="L2021" s="254"/>
      <c r="M2021" s="254"/>
      <c r="N2021" s="254"/>
      <c r="O2021" s="254"/>
      <c r="P2021" s="312"/>
      <c r="Q2021" s="313"/>
      <c r="R2021" s="312"/>
      <c r="S2021" s="313"/>
      <c r="T2021" s="314"/>
      <c r="U2021" s="314"/>
      <c r="V2021" s="312"/>
      <c r="W2021" s="254"/>
    </row>
    <row r="2022" spans="1:23" hidden="1">
      <c r="A2022" s="254"/>
      <c r="B2022" s="254"/>
      <c r="C2022" s="309"/>
      <c r="D2022" s="254"/>
      <c r="E2022" s="310"/>
      <c r="F2022" s="311"/>
      <c r="G2022" s="254"/>
      <c r="H2022" s="254"/>
      <c r="I2022" s="254"/>
      <c r="J2022" s="254"/>
      <c r="K2022" s="254"/>
      <c r="L2022" s="254"/>
      <c r="M2022" s="254"/>
      <c r="N2022" s="254"/>
      <c r="O2022" s="254"/>
      <c r="P2022" s="312"/>
      <c r="Q2022" s="313"/>
      <c r="R2022" s="312"/>
      <c r="S2022" s="313"/>
      <c r="T2022" s="314"/>
      <c r="U2022" s="314"/>
      <c r="V2022" s="312"/>
      <c r="W2022" s="254"/>
    </row>
    <row r="2023" spans="1:23" hidden="1">
      <c r="A2023" s="254"/>
      <c r="B2023" s="254"/>
      <c r="C2023" s="309"/>
      <c r="D2023" s="254"/>
      <c r="E2023" s="310"/>
      <c r="F2023" s="311"/>
      <c r="G2023" s="254"/>
      <c r="H2023" s="254"/>
      <c r="I2023" s="254"/>
      <c r="J2023" s="254"/>
      <c r="K2023" s="254"/>
      <c r="L2023" s="254"/>
      <c r="M2023" s="254"/>
      <c r="N2023" s="254"/>
      <c r="O2023" s="254"/>
      <c r="P2023" s="312"/>
      <c r="Q2023" s="313"/>
      <c r="R2023" s="312"/>
      <c r="S2023" s="313"/>
      <c r="T2023" s="314"/>
      <c r="U2023" s="314"/>
      <c r="V2023" s="312"/>
      <c r="W2023" s="254"/>
    </row>
    <row r="2024" spans="1:23" hidden="1">
      <c r="A2024" s="254"/>
      <c r="B2024" s="254"/>
      <c r="C2024" s="309"/>
      <c r="D2024" s="254"/>
      <c r="E2024" s="310"/>
      <c r="F2024" s="311"/>
      <c r="G2024" s="254"/>
      <c r="H2024" s="254"/>
      <c r="I2024" s="254"/>
      <c r="J2024" s="254"/>
      <c r="K2024" s="254"/>
      <c r="L2024" s="254"/>
      <c r="M2024" s="254"/>
      <c r="N2024" s="254"/>
      <c r="O2024" s="254"/>
      <c r="P2024" s="312"/>
      <c r="Q2024" s="313"/>
      <c r="R2024" s="312"/>
      <c r="S2024" s="313"/>
      <c r="T2024" s="314"/>
      <c r="U2024" s="314"/>
      <c r="V2024" s="312"/>
      <c r="W2024" s="254"/>
    </row>
    <row r="2025" spans="1:23" hidden="1">
      <c r="A2025" s="254"/>
      <c r="B2025" s="254"/>
      <c r="C2025" s="309"/>
      <c r="D2025" s="254"/>
      <c r="E2025" s="310"/>
      <c r="F2025" s="311"/>
      <c r="G2025" s="254"/>
      <c r="H2025" s="254"/>
      <c r="I2025" s="254"/>
      <c r="J2025" s="254"/>
      <c r="K2025" s="254"/>
      <c r="L2025" s="254"/>
      <c r="M2025" s="254"/>
      <c r="N2025" s="254"/>
      <c r="O2025" s="254"/>
      <c r="P2025" s="312"/>
      <c r="Q2025" s="313"/>
      <c r="R2025" s="312"/>
      <c r="S2025" s="313"/>
      <c r="T2025" s="314"/>
      <c r="U2025" s="314"/>
      <c r="V2025" s="312"/>
      <c r="W2025" s="254"/>
    </row>
    <row r="2026" spans="1:23" hidden="1">
      <c r="A2026" s="254"/>
      <c r="B2026" s="254"/>
      <c r="C2026" s="309"/>
      <c r="D2026" s="254"/>
      <c r="E2026" s="310"/>
      <c r="F2026" s="311"/>
      <c r="G2026" s="254"/>
      <c r="H2026" s="254"/>
      <c r="I2026" s="254"/>
      <c r="J2026" s="254"/>
      <c r="K2026" s="254"/>
      <c r="L2026" s="254"/>
      <c r="M2026" s="254"/>
      <c r="N2026" s="254"/>
      <c r="O2026" s="254"/>
      <c r="P2026" s="312"/>
      <c r="Q2026" s="313"/>
      <c r="R2026" s="312"/>
      <c r="S2026" s="313"/>
      <c r="T2026" s="314"/>
      <c r="U2026" s="314"/>
      <c r="V2026" s="312"/>
      <c r="W2026" s="254"/>
    </row>
    <row r="2027" spans="1:23" hidden="1">
      <c r="A2027" s="254"/>
      <c r="B2027" s="254"/>
      <c r="C2027" s="309"/>
      <c r="D2027" s="254"/>
      <c r="E2027" s="310"/>
      <c r="F2027" s="311"/>
      <c r="G2027" s="254"/>
      <c r="H2027" s="254"/>
      <c r="I2027" s="254"/>
      <c r="J2027" s="254"/>
      <c r="K2027" s="254"/>
      <c r="L2027" s="254"/>
      <c r="M2027" s="254"/>
      <c r="N2027" s="254"/>
      <c r="O2027" s="254"/>
      <c r="P2027" s="312"/>
      <c r="Q2027" s="313"/>
      <c r="R2027" s="312"/>
      <c r="S2027" s="313"/>
      <c r="T2027" s="314"/>
      <c r="U2027" s="314"/>
      <c r="V2027" s="312"/>
      <c r="W2027" s="254"/>
    </row>
    <row r="2028" spans="1:23" hidden="1">
      <c r="A2028" s="254"/>
      <c r="B2028" s="254"/>
      <c r="C2028" s="309"/>
      <c r="D2028" s="254"/>
      <c r="E2028" s="310"/>
      <c r="F2028" s="311"/>
      <c r="G2028" s="254"/>
      <c r="H2028" s="254"/>
      <c r="I2028" s="254"/>
      <c r="J2028" s="254"/>
      <c r="K2028" s="254"/>
      <c r="L2028" s="254"/>
      <c r="M2028" s="254"/>
      <c r="N2028" s="254"/>
      <c r="O2028" s="254"/>
      <c r="P2028" s="312"/>
      <c r="Q2028" s="313"/>
      <c r="R2028" s="312"/>
      <c r="S2028" s="313"/>
      <c r="T2028" s="314"/>
      <c r="U2028" s="314"/>
      <c r="V2028" s="312"/>
      <c r="W2028" s="254"/>
    </row>
    <row r="2029" spans="1:23" hidden="1">
      <c r="A2029" s="254"/>
      <c r="B2029" s="254"/>
      <c r="C2029" s="309"/>
      <c r="D2029" s="254"/>
      <c r="E2029" s="310"/>
      <c r="F2029" s="311"/>
      <c r="G2029" s="254"/>
      <c r="H2029" s="254"/>
      <c r="I2029" s="254"/>
      <c r="J2029" s="254"/>
      <c r="K2029" s="254"/>
      <c r="L2029" s="254"/>
      <c r="M2029" s="254"/>
      <c r="N2029" s="254"/>
      <c r="O2029" s="254"/>
      <c r="P2029" s="312"/>
      <c r="Q2029" s="313"/>
      <c r="R2029" s="312"/>
      <c r="S2029" s="313"/>
      <c r="T2029" s="314"/>
      <c r="U2029" s="314"/>
      <c r="V2029" s="312"/>
      <c r="W2029" s="254"/>
    </row>
    <row r="2030" spans="1:23" hidden="1">
      <c r="A2030" s="254"/>
      <c r="B2030" s="254"/>
      <c r="C2030" s="309"/>
      <c r="D2030" s="254"/>
      <c r="E2030" s="310"/>
      <c r="F2030" s="311"/>
      <c r="G2030" s="254"/>
      <c r="H2030" s="254"/>
      <c r="I2030" s="254"/>
      <c r="J2030" s="254"/>
      <c r="K2030" s="254"/>
      <c r="L2030" s="254"/>
      <c r="M2030" s="254"/>
      <c r="N2030" s="254"/>
      <c r="O2030" s="254"/>
      <c r="P2030" s="312"/>
      <c r="Q2030" s="313"/>
      <c r="R2030" s="312"/>
      <c r="S2030" s="313"/>
      <c r="T2030" s="314"/>
      <c r="U2030" s="314"/>
      <c r="V2030" s="312"/>
      <c r="W2030" s="254"/>
    </row>
    <row r="2031" spans="1:23" hidden="1">
      <c r="A2031" s="254"/>
      <c r="B2031" s="254"/>
      <c r="C2031" s="309"/>
      <c r="D2031" s="254"/>
      <c r="E2031" s="310"/>
      <c r="F2031" s="311"/>
      <c r="G2031" s="254"/>
      <c r="H2031" s="254"/>
      <c r="I2031" s="254"/>
      <c r="J2031" s="254"/>
      <c r="K2031" s="254"/>
      <c r="L2031" s="254"/>
      <c r="M2031" s="254"/>
      <c r="N2031" s="254"/>
      <c r="O2031" s="254"/>
      <c r="P2031" s="312"/>
      <c r="Q2031" s="313"/>
      <c r="R2031" s="312"/>
      <c r="S2031" s="313"/>
      <c r="T2031" s="314"/>
      <c r="U2031" s="314"/>
      <c r="V2031" s="312"/>
      <c r="W2031" s="254"/>
    </row>
    <row r="2032" spans="1:23" hidden="1">
      <c r="A2032" s="254"/>
      <c r="B2032" s="254"/>
      <c r="C2032" s="309"/>
      <c r="D2032" s="254"/>
      <c r="E2032" s="310"/>
      <c r="F2032" s="311"/>
      <c r="G2032" s="254"/>
      <c r="H2032" s="254"/>
      <c r="I2032" s="254"/>
      <c r="J2032" s="254"/>
      <c r="K2032" s="254"/>
      <c r="L2032" s="254"/>
      <c r="M2032" s="254"/>
      <c r="N2032" s="254"/>
      <c r="O2032" s="254"/>
      <c r="P2032" s="312"/>
      <c r="Q2032" s="313"/>
      <c r="R2032" s="312"/>
      <c r="S2032" s="313"/>
      <c r="T2032" s="314"/>
      <c r="U2032" s="314"/>
      <c r="V2032" s="312"/>
      <c r="W2032" s="254"/>
    </row>
    <row r="2033" spans="1:23" hidden="1">
      <c r="A2033" s="254"/>
      <c r="B2033" s="254"/>
      <c r="C2033" s="309"/>
      <c r="D2033" s="254"/>
      <c r="E2033" s="310"/>
      <c r="F2033" s="311"/>
      <c r="G2033" s="254"/>
      <c r="H2033" s="254"/>
      <c r="I2033" s="254"/>
      <c r="J2033" s="254"/>
      <c r="K2033" s="254"/>
      <c r="L2033" s="254"/>
      <c r="M2033" s="254"/>
      <c r="N2033" s="254"/>
      <c r="O2033" s="254"/>
      <c r="P2033" s="312"/>
      <c r="Q2033" s="313"/>
      <c r="R2033" s="312"/>
      <c r="S2033" s="313"/>
      <c r="T2033" s="314"/>
      <c r="U2033" s="314"/>
      <c r="V2033" s="312"/>
      <c r="W2033" s="254"/>
    </row>
    <row r="2034" spans="1:23" hidden="1">
      <c r="A2034" s="254"/>
      <c r="B2034" s="254"/>
      <c r="C2034" s="309"/>
      <c r="D2034" s="254"/>
      <c r="E2034" s="310"/>
      <c r="F2034" s="311"/>
      <c r="G2034" s="254"/>
      <c r="H2034" s="254"/>
      <c r="I2034" s="254"/>
      <c r="J2034" s="254"/>
      <c r="K2034" s="254"/>
      <c r="L2034" s="254"/>
      <c r="M2034" s="254"/>
      <c r="N2034" s="254"/>
      <c r="O2034" s="254"/>
      <c r="P2034" s="312"/>
      <c r="Q2034" s="313"/>
      <c r="R2034" s="312"/>
      <c r="S2034" s="313"/>
      <c r="T2034" s="314"/>
      <c r="U2034" s="314"/>
      <c r="V2034" s="312"/>
      <c r="W2034" s="254"/>
    </row>
    <row r="2035" spans="1:23" hidden="1">
      <c r="A2035" s="254"/>
      <c r="B2035" s="254"/>
      <c r="C2035" s="309"/>
      <c r="D2035" s="254"/>
      <c r="E2035" s="310"/>
      <c r="F2035" s="311"/>
      <c r="G2035" s="254"/>
      <c r="H2035" s="254"/>
      <c r="I2035" s="254"/>
      <c r="J2035" s="254"/>
      <c r="K2035" s="254"/>
      <c r="L2035" s="254"/>
      <c r="M2035" s="254"/>
      <c r="N2035" s="254"/>
      <c r="O2035" s="254"/>
      <c r="P2035" s="312"/>
      <c r="Q2035" s="313"/>
      <c r="R2035" s="312"/>
      <c r="S2035" s="313"/>
      <c r="T2035" s="314"/>
      <c r="U2035" s="314"/>
      <c r="V2035" s="312"/>
      <c r="W2035" s="254"/>
    </row>
    <row r="2036" spans="1:23" hidden="1">
      <c r="A2036" s="254"/>
      <c r="B2036" s="254"/>
      <c r="C2036" s="309"/>
      <c r="D2036" s="254"/>
      <c r="E2036" s="310"/>
      <c r="F2036" s="311"/>
      <c r="G2036" s="254"/>
      <c r="H2036" s="254"/>
      <c r="I2036" s="254"/>
      <c r="J2036" s="254"/>
      <c r="K2036" s="254"/>
      <c r="L2036" s="254"/>
      <c r="M2036" s="254"/>
      <c r="N2036" s="254"/>
      <c r="O2036" s="254"/>
      <c r="P2036" s="312"/>
      <c r="Q2036" s="313"/>
      <c r="R2036" s="312"/>
      <c r="S2036" s="313"/>
      <c r="T2036" s="314"/>
      <c r="U2036" s="314"/>
      <c r="V2036" s="312"/>
      <c r="W2036" s="254"/>
    </row>
    <row r="2037" spans="1:23" hidden="1">
      <c r="A2037" s="254"/>
      <c r="B2037" s="254"/>
      <c r="C2037" s="309"/>
      <c r="D2037" s="254"/>
      <c r="E2037" s="310"/>
      <c r="F2037" s="311"/>
      <c r="G2037" s="254"/>
      <c r="H2037" s="254"/>
      <c r="I2037" s="254"/>
      <c r="J2037" s="254"/>
      <c r="K2037" s="254"/>
      <c r="L2037" s="254"/>
      <c r="M2037" s="254"/>
      <c r="N2037" s="254"/>
      <c r="O2037" s="254"/>
      <c r="P2037" s="312"/>
      <c r="Q2037" s="313"/>
      <c r="R2037" s="312"/>
      <c r="S2037" s="313"/>
      <c r="T2037" s="314"/>
      <c r="U2037" s="314"/>
      <c r="V2037" s="312"/>
      <c r="W2037" s="254"/>
    </row>
    <row r="2038" spans="1:23" hidden="1">
      <c r="A2038" s="254"/>
      <c r="B2038" s="254"/>
      <c r="C2038" s="309"/>
      <c r="D2038" s="254"/>
      <c r="E2038" s="310"/>
      <c r="F2038" s="311"/>
      <c r="G2038" s="254"/>
      <c r="H2038" s="254"/>
      <c r="I2038" s="254"/>
      <c r="J2038" s="254"/>
      <c r="K2038" s="254"/>
      <c r="L2038" s="254"/>
      <c r="M2038" s="254"/>
      <c r="N2038" s="254"/>
      <c r="O2038" s="254"/>
      <c r="P2038" s="312"/>
      <c r="Q2038" s="313"/>
      <c r="R2038" s="312"/>
      <c r="S2038" s="313"/>
      <c r="T2038" s="314"/>
      <c r="U2038" s="314"/>
      <c r="V2038" s="312"/>
      <c r="W2038" s="254"/>
    </row>
    <row r="2039" spans="1:23" hidden="1">
      <c r="A2039" s="254"/>
      <c r="B2039" s="254"/>
      <c r="C2039" s="309"/>
      <c r="D2039" s="254"/>
      <c r="E2039" s="310"/>
      <c r="F2039" s="311"/>
      <c r="G2039" s="254"/>
      <c r="H2039" s="254"/>
      <c r="I2039" s="254"/>
      <c r="J2039" s="254"/>
      <c r="K2039" s="254"/>
      <c r="L2039" s="254"/>
      <c r="M2039" s="254"/>
      <c r="N2039" s="254"/>
      <c r="O2039" s="254"/>
      <c r="P2039" s="312"/>
      <c r="Q2039" s="313"/>
      <c r="R2039" s="312"/>
      <c r="S2039" s="313"/>
      <c r="T2039" s="314"/>
      <c r="U2039" s="314"/>
      <c r="V2039" s="312"/>
      <c r="W2039" s="254"/>
    </row>
    <row r="2040" spans="1:23" hidden="1">
      <c r="A2040" s="254"/>
      <c r="B2040" s="254"/>
      <c r="C2040" s="309"/>
      <c r="D2040" s="254"/>
      <c r="E2040" s="310"/>
      <c r="F2040" s="311"/>
      <c r="G2040" s="254"/>
      <c r="H2040" s="254"/>
      <c r="I2040" s="254"/>
      <c r="J2040" s="254"/>
      <c r="K2040" s="254"/>
      <c r="L2040" s="254"/>
      <c r="M2040" s="254"/>
      <c r="N2040" s="254"/>
      <c r="O2040" s="254"/>
      <c r="P2040" s="312"/>
      <c r="Q2040" s="313"/>
      <c r="R2040" s="312"/>
      <c r="S2040" s="313"/>
      <c r="T2040" s="314"/>
      <c r="U2040" s="314"/>
      <c r="V2040" s="312"/>
      <c r="W2040" s="254"/>
    </row>
    <row r="2041" spans="1:23" hidden="1">
      <c r="A2041" s="254"/>
      <c r="B2041" s="254"/>
      <c r="C2041" s="309"/>
      <c r="D2041" s="254"/>
      <c r="E2041" s="310"/>
      <c r="F2041" s="311"/>
      <c r="G2041" s="254"/>
      <c r="H2041" s="254"/>
      <c r="I2041" s="254"/>
      <c r="J2041" s="254"/>
      <c r="K2041" s="254"/>
      <c r="L2041" s="254"/>
      <c r="M2041" s="254"/>
      <c r="N2041" s="254"/>
      <c r="O2041" s="254"/>
      <c r="P2041" s="312"/>
      <c r="Q2041" s="313"/>
      <c r="R2041" s="312"/>
      <c r="S2041" s="313"/>
      <c r="T2041" s="314"/>
      <c r="U2041" s="314"/>
      <c r="V2041" s="312"/>
      <c r="W2041" s="254"/>
    </row>
    <row r="2042" spans="1:23" hidden="1">
      <c r="A2042" s="254"/>
      <c r="B2042" s="254"/>
      <c r="C2042" s="309"/>
      <c r="D2042" s="254"/>
      <c r="E2042" s="310"/>
      <c r="F2042" s="311"/>
      <c r="G2042" s="254"/>
      <c r="H2042" s="254"/>
      <c r="I2042" s="254"/>
      <c r="J2042" s="254"/>
      <c r="K2042" s="254"/>
      <c r="L2042" s="254"/>
      <c r="M2042" s="254"/>
      <c r="N2042" s="254"/>
      <c r="O2042" s="254"/>
      <c r="P2042" s="312"/>
      <c r="Q2042" s="313"/>
      <c r="R2042" s="312"/>
      <c r="S2042" s="313"/>
      <c r="T2042" s="314"/>
      <c r="U2042" s="314"/>
      <c r="V2042" s="312"/>
      <c r="W2042" s="254"/>
    </row>
    <row r="2043" spans="1:23" hidden="1">
      <c r="A2043" s="254"/>
      <c r="B2043" s="254"/>
      <c r="C2043" s="309"/>
      <c r="D2043" s="254"/>
      <c r="E2043" s="310"/>
      <c r="F2043" s="311"/>
      <c r="G2043" s="254"/>
      <c r="H2043" s="254"/>
      <c r="I2043" s="254"/>
      <c r="J2043" s="254"/>
      <c r="K2043" s="254"/>
      <c r="L2043" s="254"/>
      <c r="M2043" s="254"/>
      <c r="N2043" s="254"/>
      <c r="O2043" s="254"/>
      <c r="P2043" s="312"/>
      <c r="Q2043" s="313"/>
      <c r="R2043" s="312"/>
      <c r="S2043" s="313"/>
      <c r="T2043" s="314"/>
      <c r="U2043" s="314"/>
      <c r="V2043" s="312"/>
      <c r="W2043" s="254"/>
    </row>
    <row r="2044" spans="1:23" hidden="1">
      <c r="A2044" s="254"/>
      <c r="B2044" s="254"/>
      <c r="C2044" s="309"/>
      <c r="D2044" s="254"/>
      <c r="E2044" s="310"/>
      <c r="F2044" s="311"/>
      <c r="G2044" s="254"/>
      <c r="H2044" s="254"/>
      <c r="I2044" s="254"/>
      <c r="J2044" s="254"/>
      <c r="K2044" s="254"/>
      <c r="L2044" s="254"/>
      <c r="M2044" s="254"/>
      <c r="N2044" s="254"/>
      <c r="O2044" s="254"/>
      <c r="P2044" s="312"/>
      <c r="Q2044" s="313"/>
      <c r="R2044" s="312"/>
      <c r="S2044" s="313"/>
      <c r="T2044" s="314"/>
      <c r="U2044" s="314"/>
      <c r="V2044" s="312"/>
      <c r="W2044" s="254"/>
    </row>
    <row r="2045" spans="1:23" hidden="1">
      <c r="A2045" s="254"/>
      <c r="B2045" s="254"/>
      <c r="C2045" s="309"/>
      <c r="D2045" s="254"/>
      <c r="E2045" s="310"/>
      <c r="F2045" s="311"/>
      <c r="G2045" s="254"/>
      <c r="H2045" s="254"/>
      <c r="I2045" s="254"/>
      <c r="J2045" s="254"/>
      <c r="K2045" s="254"/>
      <c r="L2045" s="254"/>
      <c r="M2045" s="254"/>
      <c r="N2045" s="254"/>
      <c r="O2045" s="254"/>
      <c r="P2045" s="312"/>
      <c r="Q2045" s="313"/>
      <c r="R2045" s="312"/>
      <c r="S2045" s="313"/>
      <c r="T2045" s="314"/>
      <c r="U2045" s="314"/>
      <c r="V2045" s="312"/>
      <c r="W2045" s="254"/>
    </row>
    <row r="2046" spans="1:23" hidden="1">
      <c r="A2046" s="254"/>
      <c r="B2046" s="254"/>
      <c r="C2046" s="309"/>
      <c r="D2046" s="254"/>
      <c r="E2046" s="310"/>
      <c r="F2046" s="311"/>
      <c r="G2046" s="254"/>
      <c r="H2046" s="254"/>
      <c r="I2046" s="254"/>
      <c r="J2046" s="254"/>
      <c r="K2046" s="254"/>
      <c r="L2046" s="254"/>
      <c r="M2046" s="254"/>
      <c r="N2046" s="254"/>
      <c r="O2046" s="254"/>
      <c r="P2046" s="312"/>
      <c r="Q2046" s="313"/>
      <c r="R2046" s="312"/>
      <c r="S2046" s="313"/>
      <c r="T2046" s="314"/>
      <c r="U2046" s="314"/>
      <c r="V2046" s="312"/>
      <c r="W2046" s="254"/>
    </row>
    <row r="2047" spans="1:23" hidden="1">
      <c r="A2047" s="254"/>
      <c r="B2047" s="254"/>
      <c r="C2047" s="309"/>
      <c r="D2047" s="254"/>
      <c r="E2047" s="310"/>
      <c r="F2047" s="311"/>
      <c r="G2047" s="254"/>
      <c r="H2047" s="254"/>
      <c r="I2047" s="254"/>
      <c r="J2047" s="254"/>
      <c r="K2047" s="254"/>
      <c r="L2047" s="254"/>
      <c r="M2047" s="254"/>
      <c r="N2047" s="254"/>
      <c r="O2047" s="254"/>
      <c r="P2047" s="312"/>
      <c r="Q2047" s="313"/>
      <c r="R2047" s="312"/>
      <c r="S2047" s="313"/>
      <c r="T2047" s="314"/>
      <c r="U2047" s="314"/>
      <c r="V2047" s="312"/>
      <c r="W2047" s="254"/>
    </row>
    <row r="2048" spans="1:23" hidden="1">
      <c r="A2048" s="254"/>
      <c r="B2048" s="254"/>
      <c r="C2048" s="309"/>
      <c r="D2048" s="254"/>
      <c r="E2048" s="310"/>
      <c r="F2048" s="311"/>
      <c r="G2048" s="254"/>
      <c r="H2048" s="254"/>
      <c r="I2048" s="254"/>
      <c r="J2048" s="254"/>
      <c r="K2048" s="254"/>
      <c r="L2048" s="254"/>
      <c r="M2048" s="254"/>
      <c r="N2048" s="254"/>
      <c r="O2048" s="254"/>
      <c r="P2048" s="312"/>
      <c r="Q2048" s="313"/>
      <c r="R2048" s="312"/>
      <c r="S2048" s="313"/>
      <c r="T2048" s="314"/>
      <c r="U2048" s="314"/>
      <c r="V2048" s="312"/>
      <c r="W2048" s="254"/>
    </row>
    <row r="2049" spans="1:23" hidden="1">
      <c r="A2049" s="254"/>
      <c r="B2049" s="254"/>
      <c r="C2049" s="309"/>
      <c r="D2049" s="254"/>
      <c r="E2049" s="310"/>
      <c r="F2049" s="311"/>
      <c r="G2049" s="254"/>
      <c r="H2049" s="254"/>
      <c r="I2049" s="254"/>
      <c r="J2049" s="254"/>
      <c r="K2049" s="254"/>
      <c r="L2049" s="254"/>
      <c r="M2049" s="254"/>
      <c r="N2049" s="254"/>
      <c r="O2049" s="254"/>
      <c r="P2049" s="312"/>
      <c r="Q2049" s="313"/>
      <c r="R2049" s="312"/>
      <c r="S2049" s="313"/>
      <c r="T2049" s="314"/>
      <c r="U2049" s="314"/>
      <c r="V2049" s="312"/>
      <c r="W2049" s="254"/>
    </row>
    <row r="2050" spans="1:23" hidden="1">
      <c r="A2050" s="254"/>
      <c r="B2050" s="254"/>
      <c r="C2050" s="309"/>
      <c r="D2050" s="254"/>
      <c r="E2050" s="310"/>
      <c r="F2050" s="311"/>
      <c r="G2050" s="254"/>
      <c r="H2050" s="254"/>
      <c r="I2050" s="254"/>
      <c r="J2050" s="254"/>
      <c r="K2050" s="254"/>
      <c r="L2050" s="254"/>
      <c r="M2050" s="254"/>
      <c r="N2050" s="254"/>
      <c r="O2050" s="254"/>
      <c r="P2050" s="312"/>
      <c r="Q2050" s="313"/>
      <c r="R2050" s="312"/>
      <c r="S2050" s="313"/>
      <c r="T2050" s="314"/>
      <c r="U2050" s="314"/>
      <c r="V2050" s="312"/>
      <c r="W2050" s="254"/>
    </row>
    <row r="2051" spans="1:23" hidden="1">
      <c r="A2051" s="254"/>
      <c r="B2051" s="254"/>
      <c r="C2051" s="309"/>
      <c r="D2051" s="254"/>
      <c r="E2051" s="310"/>
      <c r="F2051" s="311"/>
      <c r="G2051" s="254"/>
      <c r="H2051" s="254"/>
      <c r="I2051" s="254"/>
      <c r="J2051" s="254"/>
      <c r="K2051" s="254"/>
      <c r="L2051" s="254"/>
      <c r="M2051" s="254"/>
      <c r="N2051" s="254"/>
      <c r="O2051" s="254"/>
      <c r="P2051" s="312"/>
      <c r="Q2051" s="313"/>
      <c r="R2051" s="312"/>
      <c r="S2051" s="313"/>
      <c r="T2051" s="314"/>
      <c r="U2051" s="314"/>
      <c r="V2051" s="312"/>
      <c r="W2051" s="254"/>
    </row>
    <row r="2052" spans="1:23" hidden="1">
      <c r="A2052" s="254"/>
      <c r="B2052" s="254"/>
      <c r="C2052" s="309"/>
      <c r="D2052" s="254"/>
      <c r="E2052" s="310"/>
      <c r="F2052" s="311"/>
      <c r="G2052" s="254"/>
      <c r="H2052" s="254"/>
      <c r="I2052" s="254"/>
      <c r="J2052" s="254"/>
      <c r="K2052" s="254"/>
      <c r="L2052" s="254"/>
      <c r="M2052" s="254"/>
      <c r="N2052" s="254"/>
      <c r="O2052" s="254"/>
      <c r="P2052" s="312"/>
      <c r="Q2052" s="313"/>
      <c r="R2052" s="312"/>
      <c r="S2052" s="313"/>
      <c r="T2052" s="314"/>
      <c r="U2052" s="314"/>
      <c r="V2052" s="312"/>
      <c r="W2052" s="254"/>
    </row>
    <row r="2053" spans="1:23" hidden="1">
      <c r="A2053" s="254"/>
      <c r="B2053" s="254"/>
      <c r="C2053" s="309"/>
      <c r="D2053" s="254"/>
      <c r="E2053" s="310"/>
      <c r="F2053" s="311"/>
      <c r="G2053" s="254"/>
      <c r="H2053" s="254"/>
      <c r="I2053" s="254"/>
      <c r="J2053" s="254"/>
      <c r="K2053" s="254"/>
      <c r="L2053" s="254"/>
      <c r="M2053" s="254"/>
      <c r="N2053" s="254"/>
      <c r="O2053" s="254"/>
      <c r="P2053" s="312"/>
      <c r="Q2053" s="313"/>
      <c r="R2053" s="312"/>
      <c r="S2053" s="313"/>
      <c r="T2053" s="314"/>
      <c r="U2053" s="314"/>
      <c r="V2053" s="312"/>
      <c r="W2053" s="254"/>
    </row>
    <row r="2054" spans="1:23" hidden="1">
      <c r="A2054" s="254"/>
      <c r="B2054" s="254"/>
      <c r="C2054" s="309"/>
      <c r="D2054" s="254"/>
      <c r="E2054" s="310"/>
      <c r="F2054" s="311"/>
      <c r="G2054" s="254"/>
      <c r="H2054" s="254"/>
      <c r="I2054" s="254"/>
      <c r="J2054" s="254"/>
      <c r="K2054" s="254"/>
      <c r="L2054" s="254"/>
      <c r="M2054" s="254"/>
      <c r="N2054" s="254"/>
      <c r="O2054" s="254"/>
      <c r="P2054" s="312"/>
      <c r="Q2054" s="313"/>
      <c r="R2054" s="312"/>
      <c r="S2054" s="313"/>
      <c r="T2054" s="314"/>
      <c r="U2054" s="314"/>
      <c r="V2054" s="312"/>
      <c r="W2054" s="254"/>
    </row>
    <row r="2055" spans="1:23" hidden="1">
      <c r="A2055" s="254"/>
      <c r="B2055" s="254"/>
      <c r="C2055" s="309"/>
      <c r="D2055" s="254"/>
      <c r="E2055" s="310"/>
      <c r="F2055" s="311"/>
      <c r="G2055" s="254"/>
      <c r="H2055" s="254"/>
      <c r="I2055" s="254"/>
      <c r="J2055" s="254"/>
      <c r="K2055" s="254"/>
      <c r="L2055" s="254"/>
      <c r="M2055" s="254"/>
      <c r="N2055" s="254"/>
      <c r="O2055" s="254"/>
      <c r="P2055" s="312"/>
      <c r="Q2055" s="313"/>
      <c r="R2055" s="312"/>
      <c r="S2055" s="313"/>
      <c r="T2055" s="314"/>
      <c r="U2055" s="314"/>
      <c r="V2055" s="312"/>
      <c r="W2055" s="254"/>
    </row>
    <row r="2056" spans="1:23" hidden="1">
      <c r="A2056" s="254"/>
      <c r="B2056" s="254"/>
      <c r="C2056" s="309"/>
      <c r="D2056" s="254"/>
      <c r="E2056" s="310"/>
      <c r="F2056" s="311"/>
      <c r="G2056" s="254"/>
      <c r="H2056" s="254"/>
      <c r="I2056" s="254"/>
      <c r="J2056" s="254"/>
      <c r="K2056" s="254"/>
      <c r="L2056" s="254"/>
      <c r="M2056" s="254"/>
      <c r="N2056" s="254"/>
      <c r="O2056" s="254"/>
      <c r="P2056" s="312"/>
      <c r="Q2056" s="313"/>
      <c r="R2056" s="312"/>
      <c r="S2056" s="313"/>
      <c r="T2056" s="314"/>
      <c r="U2056" s="314"/>
      <c r="V2056" s="312"/>
      <c r="W2056" s="254"/>
    </row>
    <row r="2057" spans="1:23" hidden="1">
      <c r="A2057" s="254"/>
      <c r="B2057" s="254"/>
      <c r="C2057" s="309"/>
      <c r="D2057" s="254"/>
      <c r="E2057" s="310"/>
      <c r="F2057" s="311"/>
      <c r="G2057" s="254"/>
      <c r="H2057" s="254"/>
      <c r="I2057" s="254"/>
      <c r="J2057" s="254"/>
      <c r="K2057" s="254"/>
      <c r="L2057" s="254"/>
      <c r="M2057" s="254"/>
      <c r="N2057" s="254"/>
      <c r="O2057" s="254"/>
      <c r="P2057" s="312"/>
      <c r="Q2057" s="313"/>
      <c r="R2057" s="312"/>
      <c r="S2057" s="313"/>
      <c r="T2057" s="314"/>
      <c r="U2057" s="314"/>
      <c r="V2057" s="312"/>
      <c r="W2057" s="254"/>
    </row>
    <row r="2058" spans="1:23" hidden="1">
      <c r="A2058" s="254"/>
      <c r="B2058" s="254"/>
      <c r="C2058" s="309"/>
      <c r="D2058" s="254"/>
      <c r="E2058" s="310"/>
      <c r="F2058" s="311"/>
      <c r="G2058" s="254"/>
      <c r="H2058" s="254"/>
      <c r="I2058" s="254"/>
      <c r="J2058" s="254"/>
      <c r="K2058" s="254"/>
      <c r="L2058" s="254"/>
      <c r="M2058" s="254"/>
      <c r="N2058" s="254"/>
      <c r="O2058" s="254"/>
      <c r="P2058" s="312"/>
      <c r="Q2058" s="313"/>
      <c r="R2058" s="312"/>
      <c r="S2058" s="313"/>
      <c r="T2058" s="314"/>
      <c r="U2058" s="314"/>
      <c r="V2058" s="312"/>
      <c r="W2058" s="254"/>
    </row>
    <row r="2059" spans="1:23" hidden="1">
      <c r="A2059" s="254"/>
      <c r="B2059" s="254"/>
      <c r="C2059" s="309"/>
      <c r="D2059" s="254"/>
      <c r="E2059" s="310"/>
      <c r="F2059" s="311"/>
      <c r="G2059" s="254"/>
      <c r="H2059" s="254"/>
      <c r="I2059" s="254"/>
      <c r="J2059" s="254"/>
      <c r="K2059" s="254"/>
      <c r="L2059" s="254"/>
      <c r="M2059" s="254"/>
      <c r="N2059" s="254"/>
      <c r="O2059" s="254"/>
      <c r="P2059" s="312"/>
      <c r="Q2059" s="313"/>
      <c r="R2059" s="312"/>
      <c r="S2059" s="313"/>
      <c r="T2059" s="314"/>
      <c r="U2059" s="314"/>
      <c r="V2059" s="312"/>
      <c r="W2059" s="254"/>
    </row>
    <row r="2060" spans="1:23" hidden="1">
      <c r="A2060" s="254"/>
      <c r="B2060" s="254"/>
      <c r="C2060" s="309"/>
      <c r="D2060" s="254"/>
      <c r="E2060" s="310"/>
      <c r="F2060" s="311"/>
      <c r="G2060" s="254"/>
      <c r="H2060" s="254"/>
      <c r="I2060" s="254"/>
      <c r="J2060" s="254"/>
      <c r="K2060" s="254"/>
      <c r="L2060" s="254"/>
      <c r="M2060" s="254"/>
      <c r="N2060" s="254"/>
      <c r="O2060" s="254"/>
      <c r="P2060" s="312"/>
      <c r="Q2060" s="313"/>
      <c r="R2060" s="312"/>
      <c r="S2060" s="313"/>
      <c r="T2060" s="314"/>
      <c r="U2060" s="314"/>
      <c r="V2060" s="312"/>
      <c r="W2060" s="254"/>
    </row>
    <row r="2061" spans="1:23" hidden="1">
      <c r="A2061" s="254"/>
      <c r="B2061" s="254"/>
      <c r="C2061" s="309"/>
      <c r="D2061" s="254"/>
      <c r="E2061" s="310"/>
      <c r="F2061" s="311"/>
      <c r="G2061" s="254"/>
      <c r="H2061" s="254"/>
      <c r="I2061" s="254"/>
      <c r="J2061" s="254"/>
      <c r="K2061" s="254"/>
      <c r="L2061" s="254"/>
      <c r="M2061" s="254"/>
      <c r="N2061" s="254"/>
      <c r="O2061" s="254"/>
      <c r="P2061" s="312"/>
      <c r="Q2061" s="313"/>
      <c r="R2061" s="312"/>
      <c r="S2061" s="313"/>
      <c r="T2061" s="314"/>
      <c r="U2061" s="314"/>
      <c r="V2061" s="312"/>
      <c r="W2061" s="254"/>
    </row>
    <row r="2062" spans="1:23" hidden="1">
      <c r="A2062" s="254"/>
      <c r="B2062" s="254"/>
      <c r="C2062" s="309"/>
      <c r="D2062" s="254"/>
      <c r="E2062" s="310"/>
      <c r="F2062" s="311"/>
      <c r="G2062" s="254"/>
      <c r="H2062" s="254"/>
      <c r="I2062" s="254"/>
      <c r="J2062" s="254"/>
      <c r="K2062" s="254"/>
      <c r="L2062" s="254"/>
      <c r="M2062" s="254"/>
      <c r="N2062" s="254"/>
      <c r="O2062" s="254"/>
      <c r="P2062" s="312"/>
      <c r="Q2062" s="313"/>
      <c r="R2062" s="312"/>
      <c r="S2062" s="313"/>
      <c r="T2062" s="314"/>
      <c r="U2062" s="314"/>
      <c r="V2062" s="312"/>
      <c r="W2062" s="254"/>
    </row>
    <row r="2063" spans="1:23" hidden="1">
      <c r="A2063" s="254"/>
      <c r="B2063" s="254"/>
      <c r="C2063" s="309"/>
      <c r="D2063" s="254"/>
      <c r="E2063" s="310"/>
      <c r="F2063" s="311"/>
      <c r="G2063" s="254"/>
      <c r="H2063" s="254"/>
      <c r="I2063" s="254"/>
      <c r="J2063" s="254"/>
      <c r="K2063" s="254"/>
      <c r="L2063" s="254"/>
      <c r="M2063" s="254"/>
      <c r="N2063" s="254"/>
      <c r="O2063" s="254"/>
      <c r="P2063" s="312"/>
      <c r="Q2063" s="313"/>
      <c r="R2063" s="312"/>
      <c r="S2063" s="313"/>
      <c r="T2063" s="314"/>
      <c r="U2063" s="314"/>
      <c r="V2063" s="312"/>
      <c r="W2063" s="254"/>
    </row>
    <row r="2064" spans="1:23" hidden="1">
      <c r="A2064" s="254"/>
      <c r="B2064" s="254"/>
      <c r="C2064" s="309"/>
      <c r="D2064" s="254"/>
      <c r="E2064" s="310"/>
      <c r="F2064" s="311"/>
      <c r="G2064" s="254"/>
      <c r="H2064" s="254"/>
      <c r="I2064" s="254"/>
      <c r="J2064" s="254"/>
      <c r="K2064" s="254"/>
      <c r="L2064" s="254"/>
      <c r="M2064" s="254"/>
      <c r="N2064" s="254"/>
      <c r="O2064" s="254"/>
      <c r="P2064" s="312"/>
      <c r="Q2064" s="313"/>
      <c r="R2064" s="312"/>
      <c r="S2064" s="313"/>
      <c r="T2064" s="314"/>
      <c r="U2064" s="314"/>
      <c r="V2064" s="312"/>
      <c r="W2064" s="254"/>
    </row>
    <row r="2065" spans="1:23" hidden="1">
      <c r="A2065" s="254"/>
      <c r="B2065" s="254"/>
      <c r="C2065" s="309"/>
      <c r="D2065" s="254"/>
      <c r="E2065" s="310"/>
      <c r="F2065" s="311"/>
      <c r="G2065" s="254"/>
      <c r="H2065" s="254"/>
      <c r="I2065" s="254"/>
      <c r="J2065" s="254"/>
      <c r="K2065" s="254"/>
      <c r="L2065" s="254"/>
      <c r="M2065" s="254"/>
      <c r="N2065" s="254"/>
      <c r="O2065" s="254"/>
      <c r="P2065" s="312"/>
      <c r="Q2065" s="313"/>
      <c r="R2065" s="312"/>
      <c r="S2065" s="313"/>
      <c r="T2065" s="314"/>
      <c r="U2065" s="314"/>
      <c r="V2065" s="312"/>
      <c r="W2065" s="254"/>
    </row>
    <row r="2066" spans="1:23" hidden="1">
      <c r="A2066" s="254"/>
      <c r="B2066" s="254"/>
      <c r="C2066" s="309"/>
      <c r="D2066" s="254"/>
      <c r="E2066" s="310"/>
      <c r="F2066" s="311"/>
      <c r="G2066" s="254"/>
      <c r="H2066" s="254"/>
      <c r="I2066" s="254"/>
      <c r="J2066" s="254"/>
      <c r="K2066" s="254"/>
      <c r="L2066" s="254"/>
      <c r="M2066" s="254"/>
      <c r="N2066" s="254"/>
      <c r="O2066" s="254"/>
      <c r="P2066" s="312"/>
      <c r="Q2066" s="313"/>
      <c r="R2066" s="312"/>
      <c r="S2066" s="313"/>
      <c r="T2066" s="314"/>
      <c r="U2066" s="314"/>
      <c r="V2066" s="312"/>
      <c r="W2066" s="254"/>
    </row>
    <row r="2067" spans="1:23" hidden="1">
      <c r="A2067" s="254"/>
      <c r="B2067" s="254"/>
      <c r="C2067" s="309"/>
      <c r="D2067" s="254"/>
      <c r="E2067" s="310"/>
      <c r="F2067" s="311"/>
      <c r="G2067" s="254"/>
      <c r="H2067" s="254"/>
      <c r="I2067" s="254"/>
      <c r="J2067" s="254"/>
      <c r="K2067" s="254"/>
      <c r="L2067" s="254"/>
      <c r="M2067" s="254"/>
      <c r="N2067" s="254"/>
      <c r="O2067" s="254"/>
      <c r="P2067" s="312"/>
      <c r="Q2067" s="313"/>
      <c r="R2067" s="312"/>
      <c r="S2067" s="313"/>
      <c r="T2067" s="314"/>
      <c r="U2067" s="314"/>
      <c r="V2067" s="312"/>
      <c r="W2067" s="254"/>
    </row>
    <row r="2068" spans="1:23" hidden="1">
      <c r="A2068" s="254"/>
      <c r="B2068" s="254"/>
      <c r="C2068" s="309"/>
      <c r="D2068" s="254"/>
      <c r="E2068" s="310"/>
      <c r="F2068" s="311"/>
      <c r="G2068" s="254"/>
      <c r="H2068" s="254"/>
      <c r="I2068" s="254"/>
      <c r="J2068" s="254"/>
      <c r="K2068" s="254"/>
      <c r="L2068" s="254"/>
      <c r="M2068" s="254"/>
      <c r="N2068" s="254"/>
      <c r="O2068" s="254"/>
      <c r="P2068" s="312"/>
      <c r="Q2068" s="313"/>
      <c r="R2068" s="312"/>
      <c r="S2068" s="313"/>
      <c r="T2068" s="314"/>
      <c r="U2068" s="314"/>
      <c r="V2068" s="312"/>
      <c r="W2068" s="254"/>
    </row>
    <row r="2069" spans="1:23" hidden="1">
      <c r="A2069" s="254"/>
      <c r="B2069" s="254"/>
      <c r="C2069" s="309"/>
      <c r="D2069" s="254"/>
      <c r="E2069" s="310"/>
      <c r="F2069" s="311"/>
      <c r="G2069" s="254"/>
      <c r="H2069" s="254"/>
      <c r="I2069" s="254"/>
      <c r="J2069" s="254"/>
      <c r="K2069" s="254"/>
      <c r="L2069" s="254"/>
      <c r="M2069" s="254"/>
      <c r="N2069" s="254"/>
      <c r="O2069" s="254"/>
      <c r="P2069" s="312"/>
      <c r="Q2069" s="313"/>
      <c r="R2069" s="312"/>
      <c r="S2069" s="313"/>
      <c r="T2069" s="314"/>
      <c r="U2069" s="314"/>
      <c r="V2069" s="312"/>
      <c r="W2069" s="254"/>
    </row>
    <row r="2070" spans="1:23" hidden="1">
      <c r="A2070" s="254"/>
      <c r="B2070" s="254"/>
      <c r="C2070" s="309"/>
      <c r="D2070" s="254"/>
      <c r="E2070" s="310"/>
      <c r="F2070" s="311"/>
      <c r="G2070" s="254"/>
      <c r="H2070" s="254"/>
      <c r="I2070" s="254"/>
      <c r="J2070" s="254"/>
      <c r="K2070" s="254"/>
      <c r="L2070" s="254"/>
      <c r="M2070" s="254"/>
      <c r="N2070" s="254"/>
      <c r="O2070" s="254"/>
      <c r="P2070" s="312"/>
      <c r="Q2070" s="313"/>
      <c r="R2070" s="312"/>
      <c r="S2070" s="313"/>
      <c r="T2070" s="314"/>
      <c r="U2070" s="314"/>
      <c r="V2070" s="312"/>
      <c r="W2070" s="254"/>
    </row>
    <row r="2071" spans="1:23" hidden="1">
      <c r="A2071" s="254"/>
      <c r="B2071" s="254"/>
      <c r="C2071" s="309"/>
      <c r="D2071" s="254"/>
      <c r="E2071" s="310"/>
      <c r="F2071" s="311"/>
      <c r="G2071" s="254"/>
      <c r="H2071" s="254"/>
      <c r="I2071" s="254"/>
      <c r="J2071" s="254"/>
      <c r="K2071" s="254"/>
      <c r="L2071" s="254"/>
      <c r="M2071" s="254"/>
      <c r="N2071" s="254"/>
      <c r="O2071" s="254"/>
      <c r="P2071" s="312"/>
      <c r="Q2071" s="313"/>
      <c r="R2071" s="312"/>
      <c r="S2071" s="313"/>
      <c r="T2071" s="314"/>
      <c r="U2071" s="314"/>
      <c r="V2071" s="312"/>
      <c r="W2071" s="254"/>
    </row>
    <row r="2072" spans="1:23" hidden="1">
      <c r="A2072" s="254"/>
      <c r="B2072" s="254"/>
      <c r="C2072" s="309"/>
      <c r="D2072" s="254"/>
      <c r="E2072" s="310"/>
      <c r="F2072" s="311"/>
      <c r="G2072" s="254"/>
      <c r="H2072" s="254"/>
      <c r="I2072" s="254"/>
      <c r="J2072" s="254"/>
      <c r="K2072" s="254"/>
      <c r="L2072" s="254"/>
      <c r="M2072" s="254"/>
      <c r="N2072" s="254"/>
      <c r="O2072" s="254"/>
      <c r="P2072" s="312"/>
      <c r="Q2072" s="313"/>
      <c r="R2072" s="312"/>
      <c r="S2072" s="313"/>
      <c r="T2072" s="314"/>
      <c r="U2072" s="314"/>
      <c r="V2072" s="312"/>
      <c r="W2072" s="254"/>
    </row>
    <row r="2073" spans="1:23" hidden="1">
      <c r="A2073" s="254"/>
      <c r="B2073" s="254"/>
      <c r="C2073" s="309"/>
      <c r="D2073" s="254"/>
      <c r="E2073" s="310"/>
      <c r="F2073" s="311"/>
      <c r="G2073" s="254"/>
      <c r="H2073" s="254"/>
      <c r="I2073" s="254"/>
      <c r="J2073" s="254"/>
      <c r="K2073" s="254"/>
      <c r="L2073" s="254"/>
      <c r="M2073" s="254"/>
      <c r="N2073" s="254"/>
      <c r="O2073" s="254"/>
      <c r="P2073" s="312"/>
      <c r="Q2073" s="313"/>
      <c r="R2073" s="312"/>
      <c r="S2073" s="313"/>
      <c r="T2073" s="314"/>
      <c r="U2073" s="314"/>
      <c r="V2073" s="312"/>
      <c r="W2073" s="254"/>
    </row>
    <row r="2074" spans="1:23" hidden="1">
      <c r="A2074" s="254"/>
      <c r="B2074" s="254"/>
      <c r="C2074" s="309"/>
      <c r="D2074" s="254"/>
      <c r="E2074" s="310"/>
      <c r="F2074" s="311"/>
      <c r="G2074" s="254"/>
      <c r="H2074" s="254"/>
      <c r="I2074" s="254"/>
      <c r="J2074" s="254"/>
      <c r="K2074" s="254"/>
      <c r="L2074" s="254"/>
      <c r="M2074" s="254"/>
      <c r="N2074" s="254"/>
      <c r="O2074" s="254"/>
      <c r="P2074" s="312"/>
      <c r="Q2074" s="313"/>
      <c r="R2074" s="312"/>
      <c r="S2074" s="313"/>
      <c r="T2074" s="314"/>
      <c r="U2074" s="314"/>
      <c r="V2074" s="312"/>
      <c r="W2074" s="254"/>
    </row>
    <row r="2075" spans="1:23" hidden="1">
      <c r="A2075" s="254"/>
      <c r="B2075" s="254"/>
      <c r="C2075" s="309"/>
      <c r="D2075" s="254"/>
      <c r="E2075" s="310"/>
      <c r="F2075" s="311"/>
      <c r="G2075" s="254"/>
      <c r="H2075" s="254"/>
      <c r="I2075" s="254"/>
      <c r="J2075" s="254"/>
      <c r="K2075" s="254"/>
      <c r="L2075" s="254"/>
      <c r="M2075" s="254"/>
      <c r="N2075" s="254"/>
      <c r="O2075" s="254"/>
      <c r="P2075" s="312"/>
      <c r="Q2075" s="313"/>
      <c r="R2075" s="312"/>
      <c r="S2075" s="313"/>
      <c r="T2075" s="314"/>
      <c r="U2075" s="314"/>
      <c r="V2075" s="312"/>
      <c r="W2075" s="254"/>
    </row>
    <row r="2076" spans="1:23" hidden="1">
      <c r="A2076" s="254"/>
      <c r="B2076" s="254"/>
      <c r="C2076" s="309"/>
      <c r="D2076" s="254"/>
      <c r="E2076" s="310"/>
      <c r="F2076" s="311"/>
      <c r="G2076" s="254"/>
      <c r="H2076" s="254"/>
      <c r="I2076" s="254"/>
      <c r="J2076" s="254"/>
      <c r="K2076" s="254"/>
      <c r="L2076" s="254"/>
      <c r="M2076" s="254"/>
      <c r="N2076" s="254"/>
      <c r="O2076" s="254"/>
      <c r="P2076" s="312"/>
      <c r="Q2076" s="313"/>
      <c r="R2076" s="312"/>
      <c r="S2076" s="313"/>
      <c r="T2076" s="314"/>
      <c r="U2076" s="314"/>
      <c r="V2076" s="312"/>
      <c r="W2076" s="254"/>
    </row>
    <row r="2077" spans="1:23" hidden="1">
      <c r="A2077" s="254"/>
      <c r="B2077" s="254"/>
      <c r="C2077" s="309"/>
      <c r="D2077" s="254"/>
      <c r="E2077" s="310"/>
      <c r="F2077" s="311"/>
      <c r="G2077" s="254"/>
      <c r="H2077" s="254"/>
      <c r="I2077" s="254"/>
      <c r="J2077" s="254"/>
      <c r="K2077" s="254"/>
      <c r="L2077" s="254"/>
      <c r="M2077" s="254"/>
      <c r="N2077" s="254"/>
      <c r="O2077" s="254"/>
      <c r="P2077" s="312"/>
      <c r="Q2077" s="313"/>
      <c r="R2077" s="312"/>
      <c r="S2077" s="313"/>
      <c r="T2077" s="314"/>
      <c r="U2077" s="314"/>
      <c r="V2077" s="312"/>
      <c r="W2077" s="254"/>
    </row>
    <row r="2078" spans="1:23" hidden="1">
      <c r="A2078" s="254"/>
      <c r="B2078" s="254"/>
      <c r="C2078" s="309"/>
      <c r="D2078" s="254"/>
      <c r="E2078" s="310"/>
      <c r="F2078" s="311"/>
      <c r="G2078" s="254"/>
      <c r="H2078" s="254"/>
      <c r="I2078" s="254"/>
      <c r="J2078" s="254"/>
      <c r="K2078" s="254"/>
      <c r="L2078" s="254"/>
      <c r="M2078" s="254"/>
      <c r="N2078" s="254"/>
      <c r="O2078" s="254"/>
      <c r="P2078" s="312"/>
      <c r="Q2078" s="313"/>
      <c r="R2078" s="312"/>
      <c r="S2078" s="313"/>
      <c r="T2078" s="314"/>
      <c r="U2078" s="314"/>
      <c r="V2078" s="312"/>
      <c r="W2078" s="254"/>
    </row>
    <row r="2079" spans="1:23" hidden="1">
      <c r="A2079" s="254"/>
      <c r="B2079" s="254"/>
      <c r="C2079" s="309"/>
      <c r="D2079" s="254"/>
      <c r="E2079" s="310"/>
      <c r="F2079" s="311"/>
      <c r="G2079" s="254"/>
      <c r="H2079" s="254"/>
      <c r="I2079" s="254"/>
      <c r="J2079" s="254"/>
      <c r="K2079" s="254"/>
      <c r="L2079" s="254"/>
      <c r="M2079" s="254"/>
      <c r="N2079" s="254"/>
      <c r="O2079" s="254"/>
      <c r="P2079" s="312"/>
      <c r="Q2079" s="313"/>
      <c r="R2079" s="312"/>
      <c r="S2079" s="313"/>
      <c r="T2079" s="314"/>
      <c r="U2079" s="314"/>
      <c r="V2079" s="312"/>
      <c r="W2079" s="254"/>
    </row>
    <row r="2080" spans="1:23" hidden="1">
      <c r="A2080" s="254"/>
      <c r="B2080" s="254"/>
      <c r="C2080" s="309"/>
      <c r="D2080" s="254"/>
      <c r="E2080" s="310"/>
      <c r="F2080" s="311"/>
      <c r="G2080" s="254"/>
      <c r="H2080" s="254"/>
      <c r="I2080" s="254"/>
      <c r="J2080" s="254"/>
      <c r="K2080" s="254"/>
      <c r="L2080" s="254"/>
      <c r="M2080" s="254"/>
      <c r="N2080" s="254"/>
      <c r="O2080" s="254"/>
      <c r="P2080" s="312"/>
      <c r="Q2080" s="313"/>
      <c r="R2080" s="312"/>
      <c r="S2080" s="313"/>
      <c r="T2080" s="314"/>
      <c r="U2080" s="314"/>
      <c r="V2080" s="312"/>
      <c r="W2080" s="254"/>
    </row>
    <row r="2081" spans="1:23" hidden="1">
      <c r="A2081" s="254"/>
      <c r="B2081" s="254"/>
      <c r="C2081" s="309"/>
      <c r="D2081" s="254"/>
      <c r="E2081" s="310"/>
      <c r="F2081" s="311"/>
      <c r="G2081" s="254"/>
      <c r="H2081" s="254"/>
      <c r="I2081" s="254"/>
      <c r="J2081" s="254"/>
      <c r="K2081" s="254"/>
      <c r="L2081" s="254"/>
      <c r="M2081" s="254"/>
      <c r="N2081" s="254"/>
      <c r="O2081" s="254"/>
      <c r="P2081" s="312"/>
      <c r="Q2081" s="313"/>
      <c r="R2081" s="312"/>
      <c r="S2081" s="313"/>
      <c r="T2081" s="314"/>
      <c r="U2081" s="314"/>
      <c r="V2081" s="312"/>
      <c r="W2081" s="254"/>
    </row>
    <row r="2082" spans="1:23" hidden="1">
      <c r="A2082" s="254"/>
      <c r="B2082" s="254"/>
      <c r="C2082" s="309"/>
      <c r="D2082" s="254"/>
      <c r="E2082" s="310"/>
      <c r="F2082" s="311"/>
      <c r="G2082" s="254"/>
      <c r="H2082" s="254"/>
      <c r="I2082" s="254"/>
      <c r="J2082" s="254"/>
      <c r="K2082" s="254"/>
      <c r="L2082" s="254"/>
      <c r="M2082" s="254"/>
      <c r="N2082" s="254"/>
      <c r="O2082" s="254"/>
      <c r="P2082" s="312"/>
      <c r="Q2082" s="313"/>
      <c r="R2082" s="312"/>
      <c r="S2082" s="313"/>
      <c r="T2082" s="314"/>
      <c r="U2082" s="314"/>
      <c r="V2082" s="312"/>
      <c r="W2082" s="254"/>
    </row>
    <row r="2083" spans="1:23" hidden="1">
      <c r="A2083" s="254"/>
      <c r="B2083" s="254"/>
      <c r="C2083" s="309"/>
      <c r="D2083" s="254"/>
      <c r="E2083" s="310"/>
      <c r="F2083" s="311"/>
      <c r="G2083" s="254"/>
      <c r="H2083" s="254"/>
      <c r="I2083" s="254"/>
      <c r="J2083" s="254"/>
      <c r="K2083" s="254"/>
      <c r="L2083" s="254"/>
      <c r="M2083" s="254"/>
      <c r="N2083" s="254"/>
      <c r="O2083" s="254"/>
      <c r="P2083" s="312"/>
      <c r="Q2083" s="313"/>
      <c r="R2083" s="312"/>
      <c r="S2083" s="313"/>
      <c r="T2083" s="314"/>
      <c r="U2083" s="314"/>
      <c r="V2083" s="312"/>
      <c r="W2083" s="254"/>
    </row>
    <row r="2084" spans="1:23" hidden="1">
      <c r="A2084" s="254"/>
      <c r="B2084" s="254"/>
      <c r="C2084" s="309"/>
      <c r="D2084" s="254"/>
      <c r="E2084" s="310"/>
      <c r="F2084" s="311"/>
      <c r="G2084" s="254"/>
      <c r="H2084" s="254"/>
      <c r="I2084" s="254"/>
      <c r="J2084" s="254"/>
      <c r="K2084" s="254"/>
      <c r="L2084" s="254"/>
      <c r="M2084" s="254"/>
      <c r="N2084" s="254"/>
      <c r="O2084" s="254"/>
      <c r="P2084" s="312"/>
      <c r="Q2084" s="313"/>
      <c r="R2084" s="312"/>
      <c r="S2084" s="313"/>
      <c r="T2084" s="314"/>
      <c r="U2084" s="314"/>
      <c r="V2084" s="312"/>
      <c r="W2084" s="254"/>
    </row>
    <row r="2085" spans="1:23" hidden="1">
      <c r="A2085" s="254"/>
      <c r="B2085" s="254"/>
      <c r="C2085" s="309"/>
      <c r="D2085" s="254"/>
      <c r="E2085" s="310"/>
      <c r="F2085" s="311"/>
      <c r="G2085" s="254"/>
      <c r="H2085" s="254"/>
      <c r="I2085" s="254"/>
      <c r="J2085" s="254"/>
      <c r="K2085" s="254"/>
      <c r="L2085" s="254"/>
      <c r="M2085" s="254"/>
      <c r="N2085" s="254"/>
      <c r="O2085" s="254"/>
      <c r="P2085" s="312"/>
      <c r="Q2085" s="313"/>
      <c r="R2085" s="312"/>
      <c r="S2085" s="313"/>
      <c r="T2085" s="314"/>
      <c r="U2085" s="314"/>
      <c r="V2085" s="312"/>
      <c r="W2085" s="254"/>
    </row>
    <row r="2086" spans="1:23" hidden="1">
      <c r="A2086" s="254"/>
      <c r="B2086" s="254"/>
      <c r="C2086" s="309"/>
      <c r="D2086" s="254"/>
      <c r="E2086" s="310"/>
      <c r="F2086" s="311"/>
      <c r="G2086" s="254"/>
      <c r="H2086" s="254"/>
      <c r="I2086" s="254"/>
      <c r="J2086" s="254"/>
      <c r="K2086" s="254"/>
      <c r="L2086" s="254"/>
      <c r="M2086" s="254"/>
      <c r="N2086" s="254"/>
      <c r="O2086" s="254"/>
      <c r="P2086" s="312"/>
      <c r="Q2086" s="313"/>
      <c r="R2086" s="312"/>
      <c r="S2086" s="313"/>
      <c r="T2086" s="314"/>
      <c r="U2086" s="314"/>
      <c r="V2086" s="312"/>
      <c r="W2086" s="254"/>
    </row>
    <row r="2087" spans="1:23" hidden="1">
      <c r="A2087" s="254"/>
      <c r="B2087" s="254"/>
      <c r="C2087" s="309"/>
      <c r="D2087" s="254"/>
      <c r="E2087" s="310"/>
      <c r="F2087" s="311"/>
      <c r="G2087" s="254"/>
      <c r="H2087" s="254"/>
      <c r="I2087" s="254"/>
      <c r="J2087" s="254"/>
      <c r="K2087" s="254"/>
      <c r="L2087" s="254"/>
      <c r="M2087" s="254"/>
      <c r="N2087" s="254"/>
      <c r="O2087" s="254"/>
      <c r="P2087" s="312"/>
      <c r="Q2087" s="313"/>
      <c r="R2087" s="312"/>
      <c r="S2087" s="313"/>
      <c r="T2087" s="314"/>
      <c r="U2087" s="314"/>
      <c r="V2087" s="312"/>
      <c r="W2087" s="254"/>
    </row>
    <row r="2088" spans="1:23" hidden="1">
      <c r="A2088" s="254"/>
      <c r="B2088" s="254"/>
      <c r="C2088" s="309"/>
      <c r="D2088" s="254"/>
      <c r="E2088" s="310"/>
      <c r="F2088" s="311"/>
      <c r="G2088" s="254"/>
      <c r="H2088" s="254"/>
      <c r="I2088" s="254"/>
      <c r="J2088" s="254"/>
      <c r="K2088" s="254"/>
      <c r="L2088" s="254"/>
      <c r="M2088" s="254"/>
      <c r="N2088" s="254"/>
      <c r="O2088" s="254"/>
      <c r="P2088" s="312"/>
      <c r="Q2088" s="313"/>
      <c r="R2088" s="312"/>
      <c r="S2088" s="313"/>
      <c r="T2088" s="314"/>
      <c r="U2088" s="314"/>
      <c r="V2088" s="312"/>
      <c r="W2088" s="254"/>
    </row>
    <row r="2089" spans="1:23" hidden="1">
      <c r="A2089" s="254"/>
      <c r="B2089" s="254"/>
      <c r="C2089" s="309"/>
      <c r="D2089" s="254"/>
      <c r="E2089" s="310"/>
      <c r="F2089" s="311"/>
      <c r="G2089" s="254"/>
      <c r="H2089" s="254"/>
      <c r="I2089" s="254"/>
      <c r="J2089" s="254"/>
      <c r="K2089" s="254"/>
      <c r="L2089" s="254"/>
      <c r="M2089" s="254"/>
      <c r="N2089" s="254"/>
      <c r="O2089" s="254"/>
      <c r="P2089" s="312"/>
      <c r="Q2089" s="313"/>
      <c r="R2089" s="312"/>
      <c r="S2089" s="313"/>
      <c r="T2089" s="314"/>
      <c r="U2089" s="314"/>
      <c r="V2089" s="312"/>
      <c r="W2089" s="254"/>
    </row>
    <row r="2090" spans="1:23" hidden="1">
      <c r="A2090" s="254"/>
      <c r="B2090" s="254"/>
      <c r="C2090" s="309"/>
      <c r="D2090" s="254"/>
      <c r="E2090" s="310"/>
      <c r="F2090" s="311"/>
      <c r="G2090" s="254"/>
      <c r="H2090" s="254"/>
      <c r="I2090" s="254"/>
      <c r="J2090" s="254"/>
      <c r="K2090" s="254"/>
      <c r="L2090" s="254"/>
      <c r="M2090" s="254"/>
      <c r="N2090" s="254"/>
      <c r="O2090" s="254"/>
      <c r="P2090" s="312"/>
      <c r="Q2090" s="313"/>
      <c r="R2090" s="312"/>
      <c r="S2090" s="313"/>
      <c r="T2090" s="314"/>
      <c r="U2090" s="314"/>
      <c r="V2090" s="312"/>
      <c r="W2090" s="254"/>
    </row>
    <row r="2091" spans="1:23" hidden="1">
      <c r="A2091" s="254"/>
      <c r="B2091" s="254"/>
      <c r="C2091" s="309"/>
      <c r="D2091" s="254"/>
      <c r="E2091" s="310"/>
      <c r="F2091" s="311"/>
      <c r="G2091" s="254"/>
      <c r="H2091" s="254"/>
      <c r="I2091" s="254"/>
      <c r="J2091" s="254"/>
      <c r="K2091" s="254"/>
      <c r="L2091" s="254"/>
      <c r="M2091" s="254"/>
      <c r="N2091" s="254"/>
      <c r="O2091" s="254"/>
      <c r="P2091" s="312"/>
      <c r="Q2091" s="313"/>
      <c r="R2091" s="312"/>
      <c r="S2091" s="313"/>
      <c r="T2091" s="314"/>
      <c r="U2091" s="314"/>
      <c r="V2091" s="312"/>
      <c r="W2091" s="254"/>
    </row>
    <row r="2092" spans="1:23" hidden="1">
      <c r="A2092" s="254"/>
      <c r="B2092" s="254"/>
      <c r="C2092" s="309"/>
      <c r="D2092" s="254"/>
      <c r="E2092" s="310"/>
      <c r="F2092" s="311"/>
      <c r="G2092" s="254"/>
      <c r="H2092" s="254"/>
      <c r="I2092" s="254"/>
      <c r="J2092" s="254"/>
      <c r="K2092" s="254"/>
      <c r="L2092" s="254"/>
      <c r="M2092" s="254"/>
      <c r="N2092" s="254"/>
      <c r="O2092" s="254"/>
      <c r="P2092" s="312"/>
      <c r="Q2092" s="313"/>
      <c r="R2092" s="312"/>
      <c r="S2092" s="313"/>
      <c r="T2092" s="314"/>
      <c r="U2092" s="314"/>
      <c r="V2092" s="312"/>
      <c r="W2092" s="254"/>
    </row>
    <row r="2093" spans="1:23" hidden="1">
      <c r="A2093" s="254"/>
      <c r="B2093" s="254"/>
      <c r="C2093" s="309"/>
      <c r="D2093" s="254"/>
      <c r="E2093" s="310"/>
      <c r="F2093" s="311"/>
      <c r="G2093" s="254"/>
      <c r="H2093" s="254"/>
      <c r="I2093" s="254"/>
      <c r="J2093" s="254"/>
      <c r="K2093" s="254"/>
      <c r="L2093" s="254"/>
      <c r="M2093" s="254"/>
      <c r="N2093" s="254"/>
      <c r="O2093" s="254"/>
      <c r="P2093" s="312"/>
      <c r="Q2093" s="313"/>
      <c r="R2093" s="312"/>
      <c r="S2093" s="313"/>
      <c r="T2093" s="314"/>
      <c r="U2093" s="314"/>
      <c r="V2093" s="312"/>
      <c r="W2093" s="254"/>
    </row>
    <row r="2094" spans="1:23" hidden="1">
      <c r="A2094" s="254"/>
      <c r="B2094" s="254"/>
      <c r="C2094" s="309"/>
      <c r="D2094" s="254"/>
      <c r="E2094" s="310"/>
      <c r="F2094" s="311"/>
      <c r="G2094" s="254"/>
      <c r="H2094" s="254"/>
      <c r="I2094" s="254"/>
      <c r="J2094" s="254"/>
      <c r="K2094" s="254"/>
      <c r="L2094" s="254"/>
      <c r="M2094" s="254"/>
      <c r="N2094" s="254"/>
      <c r="O2094" s="254"/>
      <c r="P2094" s="312"/>
      <c r="Q2094" s="313"/>
      <c r="R2094" s="312"/>
      <c r="S2094" s="313"/>
      <c r="T2094" s="314"/>
      <c r="U2094" s="314"/>
      <c r="V2094" s="312"/>
      <c r="W2094" s="254"/>
    </row>
    <row r="2095" spans="1:23" hidden="1">
      <c r="A2095" s="254"/>
      <c r="B2095" s="254"/>
      <c r="C2095" s="309"/>
      <c r="D2095" s="254"/>
      <c r="E2095" s="310"/>
      <c r="F2095" s="311"/>
      <c r="G2095" s="254"/>
      <c r="H2095" s="254"/>
      <c r="I2095" s="254"/>
      <c r="J2095" s="254"/>
      <c r="K2095" s="254"/>
      <c r="L2095" s="254"/>
      <c r="M2095" s="254"/>
      <c r="N2095" s="254"/>
      <c r="O2095" s="254"/>
      <c r="P2095" s="312"/>
      <c r="Q2095" s="313"/>
      <c r="R2095" s="312"/>
      <c r="S2095" s="313"/>
      <c r="T2095" s="314"/>
      <c r="U2095" s="314"/>
      <c r="V2095" s="312"/>
      <c r="W2095" s="254"/>
    </row>
    <row r="2096" spans="1:23" hidden="1">
      <c r="A2096" s="254"/>
      <c r="B2096" s="254"/>
      <c r="C2096" s="309"/>
      <c r="D2096" s="254"/>
      <c r="E2096" s="310"/>
      <c r="F2096" s="311"/>
      <c r="G2096" s="254"/>
      <c r="H2096" s="254"/>
      <c r="I2096" s="254"/>
      <c r="J2096" s="254"/>
      <c r="K2096" s="254"/>
      <c r="L2096" s="254"/>
      <c r="M2096" s="254"/>
      <c r="N2096" s="254"/>
      <c r="O2096" s="254"/>
      <c r="P2096" s="312"/>
      <c r="Q2096" s="313"/>
      <c r="R2096" s="312"/>
      <c r="S2096" s="313"/>
      <c r="T2096" s="314"/>
      <c r="U2096" s="314"/>
      <c r="V2096" s="312"/>
      <c r="W2096" s="254"/>
    </row>
    <row r="2097" spans="1:23" hidden="1">
      <c r="A2097" s="254"/>
      <c r="B2097" s="254"/>
      <c r="C2097" s="309"/>
      <c r="D2097" s="254"/>
      <c r="E2097" s="310"/>
      <c r="F2097" s="311"/>
      <c r="G2097" s="254"/>
      <c r="H2097" s="254"/>
      <c r="I2097" s="254"/>
      <c r="J2097" s="254"/>
      <c r="K2097" s="254"/>
      <c r="L2097" s="254"/>
      <c r="M2097" s="254"/>
      <c r="N2097" s="254"/>
      <c r="O2097" s="254"/>
      <c r="P2097" s="312"/>
      <c r="Q2097" s="313"/>
      <c r="R2097" s="312"/>
      <c r="S2097" s="313"/>
      <c r="T2097" s="314"/>
      <c r="U2097" s="314"/>
      <c r="V2097" s="312"/>
      <c r="W2097" s="254"/>
    </row>
    <row r="2098" spans="1:23" hidden="1">
      <c r="A2098" s="254"/>
      <c r="B2098" s="254"/>
      <c r="C2098" s="309"/>
      <c r="D2098" s="254"/>
      <c r="E2098" s="310"/>
      <c r="F2098" s="311"/>
      <c r="G2098" s="254"/>
      <c r="H2098" s="254"/>
      <c r="I2098" s="254"/>
      <c r="J2098" s="254"/>
      <c r="K2098" s="254"/>
      <c r="L2098" s="254"/>
      <c r="M2098" s="254"/>
      <c r="N2098" s="254"/>
      <c r="O2098" s="254"/>
      <c r="P2098" s="312"/>
      <c r="Q2098" s="313"/>
      <c r="R2098" s="312"/>
      <c r="S2098" s="313"/>
      <c r="T2098" s="314"/>
      <c r="U2098" s="314"/>
      <c r="V2098" s="312"/>
      <c r="W2098" s="254"/>
    </row>
    <row r="2099" spans="1:23" hidden="1">
      <c r="A2099" s="254"/>
      <c r="B2099" s="254"/>
      <c r="C2099" s="309"/>
      <c r="D2099" s="254"/>
      <c r="E2099" s="310"/>
      <c r="F2099" s="311"/>
      <c r="G2099" s="254"/>
      <c r="H2099" s="254"/>
      <c r="I2099" s="254"/>
      <c r="J2099" s="254"/>
      <c r="K2099" s="254"/>
      <c r="L2099" s="254"/>
      <c r="M2099" s="254"/>
      <c r="N2099" s="254"/>
      <c r="O2099" s="254"/>
      <c r="P2099" s="312"/>
      <c r="Q2099" s="313"/>
      <c r="R2099" s="312"/>
      <c r="S2099" s="313"/>
      <c r="T2099" s="314"/>
      <c r="U2099" s="314"/>
      <c r="V2099" s="312"/>
      <c r="W2099" s="254"/>
    </row>
    <row r="2100" spans="1:23" hidden="1">
      <c r="A2100" s="254"/>
      <c r="B2100" s="254"/>
      <c r="C2100" s="309"/>
      <c r="D2100" s="254"/>
      <c r="E2100" s="310"/>
      <c r="F2100" s="311"/>
      <c r="G2100" s="254"/>
      <c r="H2100" s="254"/>
      <c r="I2100" s="254"/>
      <c r="J2100" s="254"/>
      <c r="K2100" s="254"/>
      <c r="L2100" s="254"/>
      <c r="M2100" s="254"/>
      <c r="N2100" s="254"/>
      <c r="O2100" s="254"/>
      <c r="P2100" s="312"/>
      <c r="Q2100" s="313"/>
      <c r="R2100" s="312"/>
      <c r="S2100" s="313"/>
      <c r="T2100" s="314"/>
      <c r="U2100" s="314"/>
      <c r="V2100" s="312"/>
      <c r="W2100" s="254"/>
    </row>
    <row r="2101" spans="1:23" hidden="1">
      <c r="A2101" s="254"/>
      <c r="B2101" s="254"/>
      <c r="C2101" s="309"/>
      <c r="D2101" s="254"/>
      <c r="E2101" s="310"/>
      <c r="F2101" s="311"/>
      <c r="G2101" s="254"/>
      <c r="H2101" s="254"/>
      <c r="I2101" s="254"/>
      <c r="J2101" s="254"/>
      <c r="K2101" s="254"/>
      <c r="L2101" s="254"/>
      <c r="M2101" s="254"/>
      <c r="N2101" s="254"/>
      <c r="O2101" s="254"/>
      <c r="P2101" s="312"/>
      <c r="Q2101" s="313"/>
      <c r="R2101" s="312"/>
      <c r="S2101" s="313"/>
      <c r="T2101" s="314"/>
      <c r="U2101" s="314"/>
      <c r="V2101" s="312"/>
      <c r="W2101" s="254"/>
    </row>
    <row r="2102" spans="1:23" hidden="1">
      <c r="A2102" s="254"/>
      <c r="B2102" s="254"/>
      <c r="C2102" s="309"/>
      <c r="D2102" s="254"/>
      <c r="E2102" s="310"/>
      <c r="F2102" s="311"/>
      <c r="G2102" s="254"/>
      <c r="H2102" s="254"/>
      <c r="I2102" s="254"/>
      <c r="J2102" s="254"/>
      <c r="K2102" s="254"/>
      <c r="L2102" s="254"/>
      <c r="M2102" s="254"/>
      <c r="N2102" s="254"/>
      <c r="O2102" s="254"/>
      <c r="P2102" s="312"/>
      <c r="Q2102" s="313"/>
      <c r="R2102" s="312"/>
      <c r="S2102" s="313"/>
      <c r="T2102" s="314"/>
      <c r="U2102" s="314"/>
      <c r="V2102" s="312"/>
      <c r="W2102" s="254"/>
    </row>
    <row r="2103" spans="1:23" hidden="1">
      <c r="A2103" s="254"/>
      <c r="B2103" s="254"/>
      <c r="C2103" s="309"/>
      <c r="D2103" s="254"/>
      <c r="E2103" s="310"/>
      <c r="F2103" s="311"/>
      <c r="G2103" s="254"/>
      <c r="H2103" s="254"/>
      <c r="I2103" s="254"/>
      <c r="J2103" s="254"/>
      <c r="K2103" s="254"/>
      <c r="L2103" s="254"/>
      <c r="M2103" s="254"/>
      <c r="N2103" s="254"/>
      <c r="O2103" s="254"/>
      <c r="P2103" s="312"/>
      <c r="Q2103" s="313"/>
      <c r="R2103" s="312"/>
      <c r="S2103" s="313"/>
      <c r="T2103" s="314"/>
      <c r="U2103" s="314"/>
      <c r="V2103" s="312"/>
      <c r="W2103" s="254"/>
    </row>
    <row r="2104" spans="1:23" hidden="1">
      <c r="A2104" s="254"/>
      <c r="B2104" s="254"/>
      <c r="C2104" s="309"/>
      <c r="D2104" s="254"/>
      <c r="E2104" s="310"/>
      <c r="F2104" s="311"/>
      <c r="G2104" s="254"/>
      <c r="H2104" s="254"/>
      <c r="I2104" s="254"/>
      <c r="J2104" s="254"/>
      <c r="K2104" s="254"/>
      <c r="L2104" s="254"/>
      <c r="M2104" s="254"/>
      <c r="N2104" s="254"/>
      <c r="O2104" s="254"/>
      <c r="P2104" s="312"/>
      <c r="Q2104" s="313"/>
      <c r="R2104" s="312"/>
      <c r="S2104" s="313"/>
      <c r="T2104" s="314"/>
      <c r="U2104" s="314"/>
      <c r="V2104" s="312"/>
      <c r="W2104" s="254"/>
    </row>
    <row r="2105" spans="1:23" hidden="1">
      <c r="A2105" s="254"/>
      <c r="B2105" s="254"/>
      <c r="C2105" s="309"/>
      <c r="D2105" s="254"/>
      <c r="E2105" s="310"/>
      <c r="F2105" s="311"/>
      <c r="G2105" s="254"/>
      <c r="H2105" s="254"/>
      <c r="I2105" s="254"/>
      <c r="J2105" s="254"/>
      <c r="K2105" s="254"/>
      <c r="L2105" s="254"/>
      <c r="M2105" s="254"/>
      <c r="N2105" s="254"/>
      <c r="O2105" s="254"/>
      <c r="P2105" s="312"/>
      <c r="Q2105" s="313"/>
      <c r="R2105" s="312"/>
      <c r="S2105" s="313"/>
      <c r="T2105" s="314"/>
      <c r="U2105" s="314"/>
      <c r="V2105" s="312"/>
      <c r="W2105" s="254"/>
    </row>
    <row r="2106" spans="1:23" hidden="1">
      <c r="A2106" s="254"/>
      <c r="B2106" s="254"/>
      <c r="C2106" s="309"/>
      <c r="D2106" s="254"/>
      <c r="E2106" s="310"/>
      <c r="F2106" s="311"/>
      <c r="G2106" s="254"/>
      <c r="H2106" s="254"/>
      <c r="I2106" s="254"/>
      <c r="J2106" s="254"/>
      <c r="K2106" s="254"/>
      <c r="L2106" s="254"/>
      <c r="M2106" s="254"/>
      <c r="N2106" s="254"/>
      <c r="O2106" s="254"/>
      <c r="P2106" s="312"/>
      <c r="Q2106" s="313"/>
      <c r="R2106" s="312"/>
      <c r="S2106" s="313"/>
      <c r="T2106" s="314"/>
      <c r="U2106" s="314"/>
      <c r="V2106" s="312"/>
      <c r="W2106" s="254"/>
    </row>
    <row r="2107" spans="1:23" hidden="1">
      <c r="A2107" s="254"/>
      <c r="B2107" s="254"/>
      <c r="C2107" s="309"/>
      <c r="D2107" s="254"/>
      <c r="E2107" s="310"/>
      <c r="F2107" s="311"/>
      <c r="G2107" s="254"/>
      <c r="H2107" s="254"/>
      <c r="I2107" s="254"/>
      <c r="J2107" s="254"/>
      <c r="K2107" s="254"/>
      <c r="L2107" s="254"/>
      <c r="M2107" s="254"/>
      <c r="N2107" s="254"/>
      <c r="O2107" s="254"/>
      <c r="P2107" s="312"/>
      <c r="Q2107" s="313"/>
      <c r="R2107" s="312"/>
      <c r="S2107" s="313"/>
      <c r="T2107" s="314"/>
      <c r="U2107" s="314"/>
      <c r="V2107" s="312"/>
      <c r="W2107" s="254"/>
    </row>
    <row r="2108" spans="1:23" hidden="1">
      <c r="A2108" s="254"/>
      <c r="B2108" s="254"/>
      <c r="C2108" s="309"/>
      <c r="D2108" s="254"/>
      <c r="E2108" s="310"/>
      <c r="F2108" s="311"/>
      <c r="G2108" s="254"/>
      <c r="H2108" s="254"/>
      <c r="I2108" s="254"/>
      <c r="J2108" s="254"/>
      <c r="K2108" s="254"/>
      <c r="L2108" s="254"/>
      <c r="M2108" s="254"/>
      <c r="N2108" s="254"/>
      <c r="O2108" s="254"/>
      <c r="P2108" s="312"/>
      <c r="Q2108" s="313"/>
      <c r="R2108" s="312"/>
      <c r="S2108" s="313"/>
      <c r="T2108" s="314"/>
      <c r="U2108" s="314"/>
      <c r="V2108" s="312"/>
      <c r="W2108" s="254"/>
    </row>
    <row r="2109" spans="1:23" hidden="1">
      <c r="A2109" s="254"/>
      <c r="B2109" s="254"/>
      <c r="C2109" s="309"/>
      <c r="D2109" s="254"/>
      <c r="E2109" s="310"/>
      <c r="F2109" s="311"/>
      <c r="G2109" s="254"/>
      <c r="H2109" s="254"/>
      <c r="I2109" s="254"/>
      <c r="J2109" s="254"/>
      <c r="K2109" s="254"/>
      <c r="L2109" s="254"/>
      <c r="M2109" s="254"/>
      <c r="N2109" s="254"/>
      <c r="O2109" s="254"/>
      <c r="P2109" s="312"/>
      <c r="Q2109" s="313"/>
      <c r="R2109" s="312"/>
      <c r="S2109" s="313"/>
      <c r="T2109" s="314"/>
      <c r="U2109" s="314"/>
      <c r="V2109" s="312"/>
      <c r="W2109" s="254"/>
    </row>
    <row r="2110" spans="1:23" hidden="1">
      <c r="A2110" s="254"/>
      <c r="B2110" s="254"/>
      <c r="C2110" s="309"/>
      <c r="D2110" s="254"/>
      <c r="E2110" s="310"/>
      <c r="F2110" s="311"/>
      <c r="G2110" s="254"/>
      <c r="H2110" s="254"/>
      <c r="I2110" s="254"/>
      <c r="J2110" s="254"/>
      <c r="K2110" s="254"/>
      <c r="L2110" s="254"/>
      <c r="M2110" s="254"/>
      <c r="N2110" s="254"/>
      <c r="O2110" s="254"/>
      <c r="P2110" s="312"/>
      <c r="Q2110" s="313"/>
      <c r="R2110" s="312"/>
      <c r="S2110" s="313"/>
      <c r="T2110" s="314"/>
      <c r="U2110" s="314"/>
      <c r="V2110" s="312"/>
      <c r="W2110" s="254"/>
    </row>
    <row r="2111" spans="1:23" hidden="1">
      <c r="A2111" s="254"/>
      <c r="B2111" s="254"/>
      <c r="C2111" s="309"/>
      <c r="D2111" s="254"/>
      <c r="E2111" s="310"/>
      <c r="F2111" s="311"/>
      <c r="G2111" s="254"/>
      <c r="H2111" s="254"/>
      <c r="I2111" s="254"/>
      <c r="J2111" s="254"/>
      <c r="K2111" s="254"/>
      <c r="L2111" s="254"/>
      <c r="M2111" s="254"/>
      <c r="N2111" s="254"/>
      <c r="O2111" s="254"/>
      <c r="P2111" s="312"/>
      <c r="Q2111" s="313"/>
      <c r="R2111" s="312"/>
      <c r="S2111" s="313"/>
      <c r="T2111" s="314"/>
      <c r="U2111" s="314"/>
      <c r="V2111" s="312"/>
      <c r="W2111" s="254"/>
    </row>
    <row r="2112" spans="1:23" hidden="1">
      <c r="A2112" s="254"/>
      <c r="B2112" s="254"/>
      <c r="C2112" s="309"/>
      <c r="D2112" s="254"/>
      <c r="E2112" s="310"/>
      <c r="F2112" s="311"/>
      <c r="G2112" s="254"/>
      <c r="H2112" s="254"/>
      <c r="I2112" s="254"/>
      <c r="J2112" s="254"/>
      <c r="K2112" s="254"/>
      <c r="L2112" s="254"/>
      <c r="M2112" s="254"/>
      <c r="N2112" s="254"/>
      <c r="O2112" s="254"/>
      <c r="P2112" s="312"/>
      <c r="Q2112" s="313"/>
      <c r="R2112" s="312"/>
      <c r="S2112" s="313"/>
      <c r="T2112" s="314"/>
      <c r="U2112" s="314"/>
      <c r="V2112" s="312"/>
      <c r="W2112" s="254"/>
    </row>
    <row r="2113" spans="1:23" hidden="1">
      <c r="A2113" s="254"/>
      <c r="B2113" s="254"/>
      <c r="C2113" s="309"/>
      <c r="D2113" s="254"/>
      <c r="E2113" s="310"/>
      <c r="F2113" s="311"/>
      <c r="G2113" s="254"/>
      <c r="H2113" s="254"/>
      <c r="I2113" s="254"/>
      <c r="J2113" s="254"/>
      <c r="K2113" s="254"/>
      <c r="L2113" s="254"/>
      <c r="M2113" s="254"/>
      <c r="N2113" s="254"/>
      <c r="O2113" s="254"/>
      <c r="P2113" s="312"/>
      <c r="Q2113" s="313"/>
      <c r="R2113" s="312"/>
      <c r="S2113" s="313"/>
      <c r="T2113" s="314"/>
      <c r="U2113" s="314"/>
      <c r="V2113" s="312"/>
      <c r="W2113" s="254"/>
    </row>
    <row r="2114" spans="1:23" hidden="1">
      <c r="A2114" s="254"/>
      <c r="B2114" s="254"/>
      <c r="C2114" s="309"/>
      <c r="D2114" s="254"/>
      <c r="E2114" s="310"/>
      <c r="F2114" s="311"/>
      <c r="G2114" s="254"/>
      <c r="H2114" s="254"/>
      <c r="I2114" s="254"/>
      <c r="J2114" s="254"/>
      <c r="K2114" s="254"/>
      <c r="L2114" s="254"/>
      <c r="M2114" s="254"/>
      <c r="N2114" s="254"/>
      <c r="O2114" s="254"/>
      <c r="P2114" s="312"/>
      <c r="Q2114" s="313"/>
      <c r="R2114" s="312"/>
      <c r="S2114" s="313"/>
      <c r="T2114" s="314"/>
      <c r="U2114" s="314"/>
      <c r="V2114" s="312"/>
      <c r="W2114" s="254"/>
    </row>
    <row r="2115" spans="1:23" hidden="1">
      <c r="A2115" s="254"/>
      <c r="B2115" s="254"/>
      <c r="C2115" s="309"/>
      <c r="D2115" s="254"/>
      <c r="E2115" s="310"/>
      <c r="F2115" s="311"/>
      <c r="G2115" s="254"/>
      <c r="H2115" s="254"/>
      <c r="I2115" s="254"/>
      <c r="J2115" s="254"/>
      <c r="K2115" s="254"/>
      <c r="L2115" s="254"/>
      <c r="M2115" s="254"/>
      <c r="N2115" s="254"/>
      <c r="O2115" s="254"/>
      <c r="P2115" s="312"/>
      <c r="Q2115" s="313"/>
      <c r="R2115" s="312"/>
      <c r="S2115" s="313"/>
      <c r="T2115" s="314"/>
      <c r="U2115" s="314"/>
      <c r="V2115" s="312"/>
      <c r="W2115" s="254"/>
    </row>
    <row r="2116" spans="1:23" hidden="1">
      <c r="A2116" s="254"/>
      <c r="B2116" s="254"/>
      <c r="C2116" s="309"/>
      <c r="D2116" s="254"/>
      <c r="E2116" s="310"/>
      <c r="F2116" s="311"/>
      <c r="G2116" s="254"/>
      <c r="H2116" s="254"/>
      <c r="I2116" s="254"/>
      <c r="J2116" s="254"/>
      <c r="K2116" s="254"/>
      <c r="L2116" s="254"/>
      <c r="M2116" s="254"/>
      <c r="N2116" s="254"/>
      <c r="O2116" s="254"/>
      <c r="P2116" s="312"/>
      <c r="Q2116" s="313"/>
      <c r="R2116" s="312"/>
      <c r="S2116" s="313"/>
      <c r="T2116" s="314"/>
      <c r="U2116" s="314"/>
      <c r="V2116" s="312"/>
      <c r="W2116" s="254"/>
    </row>
    <row r="2117" spans="1:23" hidden="1">
      <c r="A2117" s="254"/>
      <c r="B2117" s="254"/>
      <c r="C2117" s="309"/>
      <c r="D2117" s="254"/>
      <c r="E2117" s="310"/>
      <c r="F2117" s="311"/>
      <c r="G2117" s="254"/>
      <c r="H2117" s="254"/>
      <c r="I2117" s="254"/>
      <c r="J2117" s="254"/>
      <c r="K2117" s="254"/>
      <c r="L2117" s="254"/>
      <c r="M2117" s="254"/>
      <c r="N2117" s="254"/>
      <c r="O2117" s="254"/>
      <c r="P2117" s="312"/>
      <c r="Q2117" s="313"/>
      <c r="R2117" s="312"/>
      <c r="S2117" s="313"/>
      <c r="T2117" s="314"/>
      <c r="U2117" s="314"/>
      <c r="V2117" s="312"/>
      <c r="W2117" s="254"/>
    </row>
    <row r="2118" spans="1:23" hidden="1">
      <c r="A2118" s="254"/>
      <c r="B2118" s="254"/>
      <c r="C2118" s="309"/>
      <c r="D2118" s="254"/>
      <c r="E2118" s="310"/>
      <c r="F2118" s="311"/>
      <c r="G2118" s="254"/>
      <c r="H2118" s="254"/>
      <c r="I2118" s="254"/>
      <c r="J2118" s="254"/>
      <c r="K2118" s="254"/>
      <c r="L2118" s="254"/>
      <c r="M2118" s="254"/>
      <c r="N2118" s="254"/>
      <c r="O2118" s="254"/>
      <c r="P2118" s="312"/>
      <c r="Q2118" s="313"/>
      <c r="R2118" s="312"/>
      <c r="S2118" s="313"/>
      <c r="T2118" s="314"/>
      <c r="U2118" s="314"/>
      <c r="V2118" s="312"/>
      <c r="W2118" s="254"/>
    </row>
    <row r="2119" spans="1:23" hidden="1">
      <c r="A2119" s="254"/>
      <c r="B2119" s="254"/>
      <c r="C2119" s="309"/>
      <c r="D2119" s="254"/>
      <c r="E2119" s="310"/>
      <c r="F2119" s="311"/>
      <c r="G2119" s="254"/>
      <c r="H2119" s="254"/>
      <c r="I2119" s="254"/>
      <c r="J2119" s="254"/>
      <c r="K2119" s="254"/>
      <c r="L2119" s="254"/>
      <c r="M2119" s="254"/>
      <c r="N2119" s="254"/>
      <c r="O2119" s="254"/>
      <c r="P2119" s="312"/>
      <c r="Q2119" s="313"/>
      <c r="R2119" s="312"/>
      <c r="S2119" s="313"/>
      <c r="T2119" s="314"/>
      <c r="U2119" s="314"/>
      <c r="V2119" s="312"/>
      <c r="W2119" s="254"/>
    </row>
    <row r="2120" spans="1:23" hidden="1">
      <c r="A2120" s="254"/>
      <c r="B2120" s="254"/>
      <c r="C2120" s="309"/>
      <c r="D2120" s="254"/>
      <c r="E2120" s="310"/>
      <c r="F2120" s="311"/>
      <c r="G2120" s="254"/>
      <c r="H2120" s="254"/>
      <c r="I2120" s="254"/>
      <c r="J2120" s="254"/>
      <c r="K2120" s="254"/>
      <c r="L2120" s="254"/>
      <c r="M2120" s="254"/>
      <c r="N2120" s="254"/>
      <c r="O2120" s="254"/>
      <c r="P2120" s="312"/>
      <c r="Q2120" s="313"/>
      <c r="R2120" s="312"/>
      <c r="S2120" s="313"/>
      <c r="T2120" s="314"/>
      <c r="U2120" s="314"/>
      <c r="V2120" s="312"/>
      <c r="W2120" s="254"/>
    </row>
    <row r="2121" spans="1:23" hidden="1">
      <c r="A2121" s="254"/>
      <c r="B2121" s="254"/>
      <c r="C2121" s="309"/>
      <c r="D2121" s="254"/>
      <c r="E2121" s="310"/>
      <c r="F2121" s="311"/>
      <c r="G2121" s="254"/>
      <c r="H2121" s="254"/>
      <c r="I2121" s="254"/>
      <c r="J2121" s="254"/>
      <c r="K2121" s="254"/>
      <c r="L2121" s="254"/>
      <c r="M2121" s="254"/>
      <c r="N2121" s="254"/>
      <c r="O2121" s="254"/>
      <c r="P2121" s="312"/>
      <c r="Q2121" s="313"/>
      <c r="R2121" s="312"/>
      <c r="S2121" s="313"/>
      <c r="T2121" s="314"/>
      <c r="U2121" s="314"/>
      <c r="V2121" s="312"/>
      <c r="W2121" s="254"/>
    </row>
    <row r="2122" spans="1:23" hidden="1">
      <c r="A2122" s="254"/>
      <c r="B2122" s="254"/>
      <c r="C2122" s="309"/>
      <c r="D2122" s="254"/>
      <c r="E2122" s="310"/>
      <c r="F2122" s="311"/>
      <c r="G2122" s="254"/>
      <c r="H2122" s="254"/>
      <c r="I2122" s="254"/>
      <c r="J2122" s="254"/>
      <c r="K2122" s="254"/>
      <c r="L2122" s="254"/>
      <c r="M2122" s="254"/>
      <c r="N2122" s="254"/>
      <c r="O2122" s="254"/>
      <c r="P2122" s="312"/>
      <c r="Q2122" s="313"/>
      <c r="R2122" s="312"/>
      <c r="S2122" s="313"/>
      <c r="T2122" s="314"/>
      <c r="U2122" s="314"/>
      <c r="V2122" s="312"/>
      <c r="W2122" s="254"/>
    </row>
    <row r="2123" spans="1:23" hidden="1">
      <c r="A2123" s="254"/>
      <c r="B2123" s="254"/>
      <c r="C2123" s="309"/>
      <c r="D2123" s="254"/>
      <c r="E2123" s="310"/>
      <c r="F2123" s="311"/>
      <c r="G2123" s="254"/>
      <c r="H2123" s="254"/>
      <c r="I2123" s="254"/>
      <c r="J2123" s="254"/>
      <c r="K2123" s="254"/>
      <c r="L2123" s="254"/>
      <c r="M2123" s="254"/>
      <c r="N2123" s="254"/>
      <c r="O2123" s="254"/>
      <c r="P2123" s="312"/>
      <c r="Q2123" s="313"/>
      <c r="R2123" s="312"/>
      <c r="S2123" s="313"/>
      <c r="T2123" s="314"/>
      <c r="U2123" s="314"/>
      <c r="V2123" s="312"/>
      <c r="W2123" s="254"/>
    </row>
    <row r="2124" spans="1:23" hidden="1">
      <c r="A2124" s="254"/>
      <c r="B2124" s="254"/>
      <c r="C2124" s="309"/>
      <c r="D2124" s="254"/>
      <c r="E2124" s="310"/>
      <c r="F2124" s="311"/>
      <c r="G2124" s="254"/>
      <c r="H2124" s="254"/>
      <c r="I2124" s="254"/>
      <c r="J2124" s="254"/>
      <c r="K2124" s="254"/>
      <c r="L2124" s="254"/>
      <c r="M2124" s="254"/>
      <c r="N2124" s="254"/>
      <c r="O2124" s="254"/>
      <c r="P2124" s="312"/>
      <c r="Q2124" s="313"/>
      <c r="R2124" s="312"/>
      <c r="S2124" s="313"/>
      <c r="T2124" s="314"/>
      <c r="U2124" s="314"/>
      <c r="V2124" s="312"/>
      <c r="W2124" s="254"/>
    </row>
    <row r="2125" spans="1:23" hidden="1">
      <c r="A2125" s="254"/>
      <c r="B2125" s="254"/>
      <c r="C2125" s="309"/>
      <c r="D2125" s="254"/>
      <c r="E2125" s="310"/>
      <c r="F2125" s="311"/>
      <c r="G2125" s="254"/>
      <c r="H2125" s="254"/>
      <c r="I2125" s="254"/>
      <c r="J2125" s="254"/>
      <c r="K2125" s="254"/>
      <c r="L2125" s="254"/>
      <c r="M2125" s="254"/>
      <c r="N2125" s="254"/>
      <c r="O2125" s="254"/>
      <c r="P2125" s="312"/>
      <c r="Q2125" s="313"/>
      <c r="R2125" s="312"/>
      <c r="S2125" s="313"/>
      <c r="T2125" s="314"/>
      <c r="U2125" s="314"/>
      <c r="V2125" s="312"/>
      <c r="W2125" s="254"/>
    </row>
    <row r="2126" spans="1:23" hidden="1">
      <c r="A2126" s="254"/>
      <c r="B2126" s="254"/>
      <c r="C2126" s="309"/>
      <c r="D2126" s="254"/>
      <c r="E2126" s="310"/>
      <c r="F2126" s="311"/>
      <c r="G2126" s="254"/>
      <c r="H2126" s="254"/>
      <c r="I2126" s="254"/>
      <c r="J2126" s="254"/>
      <c r="K2126" s="254"/>
      <c r="L2126" s="254"/>
      <c r="M2126" s="254"/>
      <c r="N2126" s="254"/>
      <c r="O2126" s="254"/>
      <c r="P2126" s="312"/>
      <c r="Q2126" s="313"/>
      <c r="R2126" s="312"/>
      <c r="S2126" s="313"/>
      <c r="T2126" s="314"/>
      <c r="U2126" s="314"/>
      <c r="V2126" s="312"/>
      <c r="W2126" s="254"/>
    </row>
    <row r="2127" spans="1:23" hidden="1">
      <c r="A2127" s="254"/>
      <c r="B2127" s="254"/>
      <c r="C2127" s="309"/>
      <c r="D2127" s="254"/>
      <c r="E2127" s="310"/>
      <c r="F2127" s="311"/>
      <c r="G2127" s="254"/>
      <c r="H2127" s="254"/>
      <c r="I2127" s="254"/>
      <c r="J2127" s="254"/>
      <c r="K2127" s="254"/>
      <c r="L2127" s="254"/>
      <c r="M2127" s="254"/>
      <c r="N2127" s="254"/>
      <c r="O2127" s="254"/>
      <c r="P2127" s="312"/>
      <c r="Q2127" s="313"/>
      <c r="R2127" s="312"/>
      <c r="S2127" s="313"/>
      <c r="T2127" s="314"/>
      <c r="U2127" s="314"/>
      <c r="V2127" s="312"/>
      <c r="W2127" s="254"/>
    </row>
    <row r="2128" spans="1:23" hidden="1">
      <c r="A2128" s="254"/>
      <c r="B2128" s="254"/>
      <c r="C2128" s="309"/>
      <c r="D2128" s="254"/>
      <c r="E2128" s="310"/>
      <c r="F2128" s="311"/>
      <c r="G2128" s="254"/>
      <c r="H2128" s="254"/>
      <c r="I2128" s="254"/>
      <c r="J2128" s="254"/>
      <c r="K2128" s="254"/>
      <c r="L2128" s="254"/>
      <c r="M2128" s="254"/>
      <c r="N2128" s="254"/>
      <c r="O2128" s="254"/>
      <c r="P2128" s="312"/>
      <c r="Q2128" s="313"/>
      <c r="R2128" s="312"/>
      <c r="S2128" s="313"/>
      <c r="T2128" s="314"/>
      <c r="U2128" s="314"/>
      <c r="V2128" s="312"/>
      <c r="W2128" s="254"/>
    </row>
    <row r="2129" spans="1:23" hidden="1">
      <c r="A2129" s="254"/>
      <c r="B2129" s="254"/>
      <c r="C2129" s="309"/>
      <c r="D2129" s="254"/>
      <c r="E2129" s="310"/>
      <c r="F2129" s="311"/>
      <c r="G2129" s="254"/>
      <c r="H2129" s="254"/>
      <c r="I2129" s="254"/>
      <c r="J2129" s="254"/>
      <c r="K2129" s="254"/>
      <c r="L2129" s="254"/>
      <c r="M2129" s="254"/>
      <c r="N2129" s="254"/>
      <c r="O2129" s="254"/>
      <c r="P2129" s="312"/>
      <c r="Q2129" s="313"/>
      <c r="R2129" s="312"/>
      <c r="S2129" s="313"/>
      <c r="T2129" s="314"/>
      <c r="U2129" s="314"/>
      <c r="V2129" s="312"/>
      <c r="W2129" s="254"/>
    </row>
    <row r="2130" spans="1:23" hidden="1">
      <c r="A2130" s="254"/>
      <c r="B2130" s="254"/>
      <c r="C2130" s="309"/>
      <c r="D2130" s="254"/>
      <c r="E2130" s="310"/>
      <c r="F2130" s="311"/>
      <c r="G2130" s="254"/>
      <c r="H2130" s="254"/>
      <c r="I2130" s="254"/>
      <c r="J2130" s="254"/>
      <c r="K2130" s="254"/>
      <c r="L2130" s="254"/>
      <c r="M2130" s="254"/>
      <c r="N2130" s="254"/>
      <c r="O2130" s="254"/>
      <c r="P2130" s="312"/>
      <c r="Q2130" s="313"/>
      <c r="R2130" s="312"/>
      <c r="S2130" s="313"/>
      <c r="T2130" s="314"/>
      <c r="U2130" s="314"/>
      <c r="V2130" s="312"/>
      <c r="W2130" s="254"/>
    </row>
    <row r="2131" spans="1:23" hidden="1">
      <c r="A2131" s="254"/>
      <c r="B2131" s="254"/>
      <c r="C2131" s="309"/>
      <c r="D2131" s="254"/>
      <c r="E2131" s="310"/>
      <c r="F2131" s="311"/>
      <c r="G2131" s="254"/>
      <c r="H2131" s="254"/>
      <c r="I2131" s="254"/>
      <c r="J2131" s="254"/>
      <c r="K2131" s="254"/>
      <c r="L2131" s="254"/>
      <c r="M2131" s="254"/>
      <c r="N2131" s="254"/>
      <c r="O2131" s="254"/>
      <c r="P2131" s="312"/>
      <c r="Q2131" s="313"/>
      <c r="R2131" s="312"/>
      <c r="S2131" s="313"/>
      <c r="T2131" s="314"/>
      <c r="U2131" s="314"/>
      <c r="V2131" s="312"/>
      <c r="W2131" s="254"/>
    </row>
    <row r="2132" spans="1:23" hidden="1">
      <c r="A2132" s="254"/>
      <c r="B2132" s="254"/>
      <c r="C2132" s="309"/>
      <c r="D2132" s="254"/>
      <c r="E2132" s="310"/>
      <c r="F2132" s="311"/>
      <c r="G2132" s="254"/>
      <c r="H2132" s="254"/>
      <c r="I2132" s="254"/>
      <c r="J2132" s="254"/>
      <c r="K2132" s="254"/>
      <c r="L2132" s="254"/>
      <c r="M2132" s="254"/>
      <c r="N2132" s="254"/>
      <c r="O2132" s="254"/>
      <c r="P2132" s="312"/>
      <c r="Q2132" s="313"/>
      <c r="R2132" s="312"/>
      <c r="S2132" s="313"/>
      <c r="T2132" s="314"/>
      <c r="U2132" s="314"/>
      <c r="V2132" s="312"/>
      <c r="W2132" s="254"/>
    </row>
    <row r="2133" spans="1:23" hidden="1">
      <c r="A2133" s="254"/>
      <c r="B2133" s="254"/>
      <c r="C2133" s="309"/>
      <c r="D2133" s="254"/>
      <c r="E2133" s="310"/>
      <c r="F2133" s="311"/>
      <c r="G2133" s="254"/>
      <c r="H2133" s="254"/>
      <c r="I2133" s="254"/>
      <c r="J2133" s="254"/>
      <c r="K2133" s="254"/>
      <c r="L2133" s="254"/>
      <c r="M2133" s="254"/>
      <c r="N2133" s="254"/>
      <c r="O2133" s="254"/>
      <c r="P2133" s="312"/>
      <c r="Q2133" s="313"/>
      <c r="R2133" s="312"/>
      <c r="S2133" s="313"/>
      <c r="T2133" s="314"/>
      <c r="U2133" s="314"/>
      <c r="V2133" s="312"/>
      <c r="W2133" s="254"/>
    </row>
    <row r="2134" spans="1:23" hidden="1">
      <c r="A2134" s="254"/>
      <c r="B2134" s="254"/>
      <c r="C2134" s="309"/>
      <c r="D2134" s="254"/>
      <c r="E2134" s="310"/>
      <c r="F2134" s="311"/>
      <c r="G2134" s="254"/>
      <c r="H2134" s="254"/>
      <c r="I2134" s="254"/>
      <c r="J2134" s="254"/>
      <c r="K2134" s="254"/>
      <c r="L2134" s="254"/>
      <c r="M2134" s="254"/>
      <c r="N2134" s="254"/>
      <c r="O2134" s="254"/>
      <c r="P2134" s="312"/>
      <c r="Q2134" s="313"/>
      <c r="R2134" s="312"/>
      <c r="S2134" s="313"/>
      <c r="T2134" s="314"/>
      <c r="U2134" s="314"/>
      <c r="V2134" s="312"/>
      <c r="W2134" s="254"/>
    </row>
    <row r="2135" spans="1:23" hidden="1">
      <c r="A2135" s="254"/>
      <c r="B2135" s="254"/>
      <c r="C2135" s="309"/>
      <c r="D2135" s="254"/>
      <c r="E2135" s="310"/>
      <c r="F2135" s="311"/>
      <c r="G2135" s="254"/>
      <c r="H2135" s="254"/>
      <c r="I2135" s="254"/>
      <c r="J2135" s="254"/>
      <c r="K2135" s="254"/>
      <c r="L2135" s="254"/>
      <c r="M2135" s="254"/>
      <c r="N2135" s="254"/>
      <c r="O2135" s="254"/>
      <c r="P2135" s="312"/>
      <c r="Q2135" s="313"/>
      <c r="R2135" s="312"/>
      <c r="S2135" s="313"/>
      <c r="T2135" s="314"/>
      <c r="U2135" s="314"/>
      <c r="V2135" s="312"/>
      <c r="W2135" s="254"/>
    </row>
    <row r="2136" spans="1:23" hidden="1">
      <c r="A2136" s="254"/>
      <c r="B2136" s="254"/>
      <c r="C2136" s="309"/>
      <c r="D2136" s="254"/>
      <c r="E2136" s="310"/>
      <c r="F2136" s="311"/>
      <c r="G2136" s="254"/>
      <c r="H2136" s="254"/>
      <c r="I2136" s="254"/>
      <c r="J2136" s="254"/>
      <c r="K2136" s="254"/>
      <c r="L2136" s="254"/>
      <c r="M2136" s="254"/>
      <c r="N2136" s="254"/>
      <c r="O2136" s="254"/>
      <c r="P2136" s="312"/>
      <c r="Q2136" s="313"/>
      <c r="R2136" s="312"/>
      <c r="S2136" s="313"/>
      <c r="T2136" s="314"/>
      <c r="U2136" s="314"/>
      <c r="V2136" s="312"/>
      <c r="W2136" s="254"/>
    </row>
    <row r="2137" spans="1:23" hidden="1">
      <c r="A2137" s="254"/>
      <c r="B2137" s="254"/>
      <c r="C2137" s="309"/>
      <c r="D2137" s="254"/>
      <c r="E2137" s="310"/>
      <c r="F2137" s="311"/>
      <c r="G2137" s="254"/>
      <c r="H2137" s="254"/>
      <c r="I2137" s="254"/>
      <c r="J2137" s="254"/>
      <c r="K2137" s="254"/>
      <c r="L2137" s="254"/>
      <c r="M2137" s="254"/>
      <c r="N2137" s="254"/>
      <c r="O2137" s="254"/>
      <c r="P2137" s="312"/>
      <c r="Q2137" s="313"/>
      <c r="R2137" s="312"/>
      <c r="S2137" s="313"/>
      <c r="T2137" s="314"/>
      <c r="U2137" s="314"/>
      <c r="V2137" s="312"/>
      <c r="W2137" s="254"/>
    </row>
    <row r="2138" spans="1:23" hidden="1">
      <c r="A2138" s="254"/>
      <c r="B2138" s="254"/>
      <c r="C2138" s="309"/>
      <c r="D2138" s="254"/>
      <c r="E2138" s="310"/>
      <c r="F2138" s="311"/>
      <c r="G2138" s="254"/>
      <c r="H2138" s="254"/>
      <c r="I2138" s="254"/>
      <c r="J2138" s="254"/>
      <c r="K2138" s="254"/>
      <c r="L2138" s="254"/>
      <c r="M2138" s="254"/>
      <c r="N2138" s="254"/>
      <c r="O2138" s="254"/>
      <c r="P2138" s="312"/>
      <c r="Q2138" s="313"/>
      <c r="R2138" s="312"/>
      <c r="S2138" s="313"/>
      <c r="T2138" s="314"/>
      <c r="U2138" s="314"/>
      <c r="V2138" s="312"/>
      <c r="W2138" s="254"/>
    </row>
    <row r="2139" spans="1:23" hidden="1">
      <c r="A2139" s="254"/>
      <c r="B2139" s="254"/>
      <c r="C2139" s="309"/>
      <c r="D2139" s="254"/>
      <c r="E2139" s="310"/>
      <c r="F2139" s="311"/>
      <c r="G2139" s="254"/>
      <c r="H2139" s="254"/>
      <c r="I2139" s="254"/>
      <c r="J2139" s="254"/>
      <c r="K2139" s="254"/>
      <c r="L2139" s="254"/>
      <c r="M2139" s="254"/>
      <c r="N2139" s="254"/>
      <c r="O2139" s="254"/>
      <c r="P2139" s="312"/>
      <c r="Q2139" s="313"/>
      <c r="R2139" s="312"/>
      <c r="S2139" s="313"/>
      <c r="T2139" s="314"/>
      <c r="U2139" s="314"/>
      <c r="V2139" s="312"/>
      <c r="W2139" s="254"/>
    </row>
    <row r="2140" spans="1:23" hidden="1">
      <c r="A2140" s="254"/>
      <c r="B2140" s="254"/>
      <c r="C2140" s="309"/>
      <c r="D2140" s="254"/>
      <c r="E2140" s="310"/>
      <c r="F2140" s="311"/>
      <c r="G2140" s="254"/>
      <c r="H2140" s="254"/>
      <c r="I2140" s="254"/>
      <c r="J2140" s="254"/>
      <c r="K2140" s="254"/>
      <c r="L2140" s="254"/>
      <c r="M2140" s="254"/>
      <c r="N2140" s="254"/>
      <c r="O2140" s="254"/>
      <c r="P2140" s="312"/>
      <c r="Q2140" s="313"/>
      <c r="R2140" s="312"/>
      <c r="S2140" s="313"/>
      <c r="T2140" s="314"/>
      <c r="U2140" s="314"/>
      <c r="V2140" s="312"/>
      <c r="W2140" s="254"/>
    </row>
    <row r="2141" spans="1:23" hidden="1">
      <c r="A2141" s="254"/>
      <c r="B2141" s="254"/>
      <c r="C2141" s="309"/>
      <c r="D2141" s="254"/>
      <c r="E2141" s="310"/>
      <c r="F2141" s="311"/>
      <c r="G2141" s="254"/>
      <c r="H2141" s="254"/>
      <c r="I2141" s="254"/>
      <c r="J2141" s="254"/>
      <c r="K2141" s="254"/>
      <c r="L2141" s="254"/>
      <c r="M2141" s="254"/>
      <c r="N2141" s="254"/>
      <c r="O2141" s="254"/>
      <c r="P2141" s="312"/>
      <c r="Q2141" s="313"/>
      <c r="R2141" s="312"/>
      <c r="S2141" s="313"/>
      <c r="T2141" s="314"/>
      <c r="U2141" s="314"/>
      <c r="V2141" s="312"/>
      <c r="W2141" s="254"/>
    </row>
    <row r="2142" spans="1:23" hidden="1">
      <c r="A2142" s="254"/>
      <c r="B2142" s="254"/>
      <c r="C2142" s="309"/>
      <c r="D2142" s="254"/>
      <c r="E2142" s="310"/>
      <c r="F2142" s="311"/>
      <c r="G2142" s="254"/>
      <c r="H2142" s="254"/>
      <c r="I2142" s="254"/>
      <c r="J2142" s="254"/>
      <c r="K2142" s="254"/>
      <c r="L2142" s="254"/>
      <c r="M2142" s="254"/>
      <c r="N2142" s="254"/>
      <c r="O2142" s="254"/>
      <c r="P2142" s="312"/>
      <c r="Q2142" s="313"/>
      <c r="R2142" s="312"/>
      <c r="S2142" s="313"/>
      <c r="T2142" s="314"/>
      <c r="U2142" s="314"/>
      <c r="V2142" s="312"/>
      <c r="W2142" s="254"/>
    </row>
    <row r="2143" spans="1:23" hidden="1">
      <c r="A2143" s="254"/>
      <c r="B2143" s="254"/>
      <c r="C2143" s="309"/>
      <c r="D2143" s="254"/>
      <c r="E2143" s="310"/>
      <c r="F2143" s="311"/>
      <c r="G2143" s="254"/>
      <c r="H2143" s="254"/>
      <c r="I2143" s="254"/>
      <c r="J2143" s="254"/>
      <c r="K2143" s="254"/>
      <c r="L2143" s="254"/>
      <c r="M2143" s="254"/>
      <c r="N2143" s="254"/>
      <c r="O2143" s="254"/>
      <c r="P2143" s="312"/>
      <c r="Q2143" s="313"/>
      <c r="R2143" s="312"/>
      <c r="S2143" s="313"/>
      <c r="T2143" s="314"/>
      <c r="U2143" s="314"/>
      <c r="V2143" s="312"/>
      <c r="W2143" s="254"/>
    </row>
    <row r="2144" spans="1:23" hidden="1">
      <c r="A2144" s="254"/>
      <c r="B2144" s="254"/>
      <c r="C2144" s="309"/>
      <c r="D2144" s="254"/>
      <c r="E2144" s="310"/>
      <c r="F2144" s="311"/>
      <c r="G2144" s="254"/>
      <c r="H2144" s="254"/>
      <c r="I2144" s="254"/>
      <c r="J2144" s="254"/>
      <c r="K2144" s="254"/>
      <c r="L2144" s="254"/>
      <c r="M2144" s="254"/>
      <c r="N2144" s="254"/>
      <c r="O2144" s="254"/>
      <c r="P2144" s="312"/>
      <c r="Q2144" s="313"/>
      <c r="R2144" s="312"/>
      <c r="S2144" s="313"/>
      <c r="T2144" s="314"/>
      <c r="U2144" s="314"/>
      <c r="V2144" s="312"/>
      <c r="W2144" s="254"/>
    </row>
    <row r="2145" spans="1:23" hidden="1">
      <c r="A2145" s="254"/>
      <c r="B2145" s="254"/>
      <c r="C2145" s="309"/>
      <c r="D2145" s="254"/>
      <c r="E2145" s="310"/>
      <c r="F2145" s="311"/>
      <c r="G2145" s="254"/>
      <c r="H2145" s="254"/>
      <c r="I2145" s="254"/>
      <c r="J2145" s="254"/>
      <c r="K2145" s="254"/>
      <c r="L2145" s="254"/>
      <c r="M2145" s="254"/>
      <c r="N2145" s="254"/>
      <c r="O2145" s="254"/>
      <c r="P2145" s="312"/>
      <c r="Q2145" s="313"/>
      <c r="R2145" s="312"/>
      <c r="S2145" s="313"/>
      <c r="T2145" s="314"/>
      <c r="U2145" s="314"/>
      <c r="V2145" s="312"/>
      <c r="W2145" s="254"/>
    </row>
    <row r="2146" spans="1:23" hidden="1">
      <c r="A2146" s="254"/>
      <c r="B2146" s="254"/>
      <c r="C2146" s="309"/>
      <c r="D2146" s="254"/>
      <c r="E2146" s="310"/>
      <c r="F2146" s="311"/>
      <c r="G2146" s="254"/>
      <c r="H2146" s="254"/>
      <c r="I2146" s="254"/>
      <c r="J2146" s="254"/>
      <c r="K2146" s="254"/>
      <c r="L2146" s="254"/>
      <c r="M2146" s="254"/>
      <c r="N2146" s="254"/>
      <c r="O2146" s="254"/>
      <c r="P2146" s="312"/>
      <c r="Q2146" s="313"/>
      <c r="R2146" s="312"/>
      <c r="S2146" s="313"/>
      <c r="T2146" s="314"/>
      <c r="U2146" s="314"/>
      <c r="V2146" s="312"/>
      <c r="W2146" s="254"/>
    </row>
    <row r="2147" spans="1:23" hidden="1">
      <c r="A2147" s="254"/>
      <c r="B2147" s="254"/>
      <c r="C2147" s="309"/>
      <c r="D2147" s="254"/>
      <c r="E2147" s="310"/>
      <c r="F2147" s="311"/>
      <c r="G2147" s="254"/>
      <c r="H2147" s="254"/>
      <c r="I2147" s="254"/>
      <c r="J2147" s="254"/>
      <c r="K2147" s="254"/>
      <c r="L2147" s="254"/>
      <c r="M2147" s="254"/>
      <c r="N2147" s="254"/>
      <c r="O2147" s="254"/>
      <c r="P2147" s="312"/>
      <c r="Q2147" s="313"/>
      <c r="R2147" s="312"/>
      <c r="S2147" s="313"/>
      <c r="T2147" s="314"/>
      <c r="U2147" s="314"/>
      <c r="V2147" s="312"/>
      <c r="W2147" s="254"/>
    </row>
    <row r="2148" spans="1:23" hidden="1">
      <c r="A2148" s="254"/>
      <c r="B2148" s="254"/>
      <c r="C2148" s="309"/>
      <c r="D2148" s="254"/>
      <c r="E2148" s="310"/>
      <c r="F2148" s="311"/>
      <c r="G2148" s="254"/>
      <c r="H2148" s="254"/>
      <c r="I2148" s="254"/>
      <c r="J2148" s="254"/>
      <c r="K2148" s="254"/>
      <c r="L2148" s="254"/>
      <c r="M2148" s="254"/>
      <c r="N2148" s="254"/>
      <c r="O2148" s="254"/>
      <c r="P2148" s="312"/>
      <c r="Q2148" s="313"/>
      <c r="R2148" s="312"/>
      <c r="S2148" s="313"/>
      <c r="T2148" s="314"/>
      <c r="U2148" s="314"/>
      <c r="V2148" s="312"/>
      <c r="W2148" s="254"/>
    </row>
    <row r="2149" spans="1:23" hidden="1">
      <c r="A2149" s="254"/>
      <c r="B2149" s="254"/>
      <c r="C2149" s="309"/>
      <c r="D2149" s="254"/>
      <c r="E2149" s="310"/>
      <c r="F2149" s="311"/>
      <c r="G2149" s="254"/>
      <c r="H2149" s="254"/>
      <c r="I2149" s="254"/>
      <c r="J2149" s="254"/>
      <c r="K2149" s="254"/>
      <c r="L2149" s="254"/>
      <c r="M2149" s="254"/>
      <c r="N2149" s="254"/>
      <c r="O2149" s="254"/>
      <c r="P2149" s="312"/>
      <c r="Q2149" s="313"/>
      <c r="R2149" s="312"/>
      <c r="S2149" s="313"/>
      <c r="T2149" s="314"/>
      <c r="U2149" s="314"/>
      <c r="V2149" s="312"/>
      <c r="W2149" s="254"/>
    </row>
    <row r="2150" spans="1:23" hidden="1">
      <c r="A2150" s="254"/>
      <c r="B2150" s="254"/>
      <c r="C2150" s="309"/>
      <c r="D2150" s="254"/>
      <c r="E2150" s="310"/>
      <c r="F2150" s="311"/>
      <c r="G2150" s="254"/>
      <c r="H2150" s="254"/>
      <c r="I2150" s="254"/>
      <c r="J2150" s="254"/>
      <c r="K2150" s="254"/>
      <c r="L2150" s="254"/>
      <c r="M2150" s="254"/>
      <c r="N2150" s="254"/>
      <c r="O2150" s="254"/>
      <c r="P2150" s="312"/>
      <c r="Q2150" s="313"/>
      <c r="R2150" s="312"/>
      <c r="S2150" s="313"/>
      <c r="T2150" s="314"/>
      <c r="U2150" s="314"/>
      <c r="V2150" s="312"/>
      <c r="W2150" s="254"/>
    </row>
    <row r="2151" spans="1:23" hidden="1">
      <c r="A2151" s="254"/>
      <c r="B2151" s="254"/>
      <c r="C2151" s="309"/>
      <c r="D2151" s="254"/>
      <c r="E2151" s="310"/>
      <c r="F2151" s="311"/>
      <c r="G2151" s="254"/>
      <c r="H2151" s="254"/>
      <c r="I2151" s="254"/>
      <c r="J2151" s="254"/>
      <c r="K2151" s="254"/>
      <c r="L2151" s="254"/>
      <c r="M2151" s="254"/>
      <c r="N2151" s="254"/>
      <c r="O2151" s="254"/>
      <c r="P2151" s="312"/>
      <c r="Q2151" s="313"/>
      <c r="R2151" s="312"/>
      <c r="S2151" s="313"/>
      <c r="T2151" s="314"/>
      <c r="U2151" s="314"/>
      <c r="V2151" s="312"/>
      <c r="W2151" s="254"/>
    </row>
    <row r="2152" spans="1:23" hidden="1">
      <c r="A2152" s="254"/>
      <c r="B2152" s="254"/>
      <c r="C2152" s="309"/>
      <c r="D2152" s="254"/>
      <c r="E2152" s="310"/>
      <c r="F2152" s="311"/>
      <c r="G2152" s="254"/>
      <c r="H2152" s="254"/>
      <c r="I2152" s="254"/>
      <c r="J2152" s="254"/>
      <c r="K2152" s="254"/>
      <c r="L2152" s="254"/>
      <c r="M2152" s="254"/>
      <c r="N2152" s="254"/>
      <c r="O2152" s="254"/>
      <c r="P2152" s="312"/>
      <c r="Q2152" s="313"/>
      <c r="R2152" s="312"/>
      <c r="S2152" s="313"/>
      <c r="T2152" s="314"/>
      <c r="U2152" s="314"/>
      <c r="V2152" s="312"/>
      <c r="W2152" s="254"/>
    </row>
    <row r="2153" spans="1:23" hidden="1">
      <c r="A2153" s="254"/>
      <c r="B2153" s="254"/>
      <c r="C2153" s="309"/>
      <c r="D2153" s="254"/>
      <c r="E2153" s="310"/>
      <c r="F2153" s="311"/>
      <c r="G2153" s="254"/>
      <c r="H2153" s="254"/>
      <c r="I2153" s="254"/>
      <c r="J2153" s="254"/>
      <c r="K2153" s="254"/>
      <c r="L2153" s="254"/>
      <c r="M2153" s="254"/>
      <c r="N2153" s="254"/>
      <c r="O2153" s="254"/>
      <c r="P2153" s="312"/>
      <c r="Q2153" s="313"/>
      <c r="R2153" s="312"/>
      <c r="S2153" s="313"/>
      <c r="T2153" s="314"/>
      <c r="U2153" s="314"/>
      <c r="V2153" s="312"/>
      <c r="W2153" s="254"/>
    </row>
    <row r="2154" spans="1:23" hidden="1">
      <c r="A2154" s="254"/>
      <c r="B2154" s="254"/>
      <c r="C2154" s="309"/>
      <c r="D2154" s="254"/>
      <c r="E2154" s="310"/>
      <c r="F2154" s="311"/>
      <c r="G2154" s="254"/>
      <c r="H2154" s="254"/>
      <c r="I2154" s="254"/>
      <c r="J2154" s="254"/>
      <c r="K2154" s="254"/>
      <c r="L2154" s="254"/>
      <c r="M2154" s="254"/>
      <c r="N2154" s="254"/>
      <c r="O2154" s="254"/>
      <c r="P2154" s="312"/>
      <c r="Q2154" s="313"/>
      <c r="R2154" s="312"/>
      <c r="S2154" s="313"/>
      <c r="T2154" s="314"/>
      <c r="U2154" s="314"/>
      <c r="V2154" s="312"/>
      <c r="W2154" s="254"/>
    </row>
    <row r="2155" spans="1:23" hidden="1">
      <c r="A2155" s="254"/>
      <c r="B2155" s="254"/>
      <c r="C2155" s="309"/>
      <c r="D2155" s="254"/>
      <c r="E2155" s="310"/>
      <c r="F2155" s="311"/>
      <c r="G2155" s="254"/>
      <c r="H2155" s="254"/>
      <c r="I2155" s="254"/>
      <c r="J2155" s="254"/>
      <c r="K2155" s="254"/>
      <c r="L2155" s="254"/>
      <c r="M2155" s="254"/>
      <c r="N2155" s="254"/>
      <c r="O2155" s="254"/>
      <c r="P2155" s="312"/>
      <c r="Q2155" s="313"/>
      <c r="R2155" s="312"/>
      <c r="S2155" s="313"/>
      <c r="T2155" s="314"/>
      <c r="U2155" s="314"/>
      <c r="V2155" s="312"/>
      <c r="W2155" s="254"/>
    </row>
    <row r="2156" spans="1:23" hidden="1">
      <c r="A2156" s="254"/>
      <c r="B2156" s="254"/>
      <c r="C2156" s="309"/>
      <c r="D2156" s="254"/>
      <c r="E2156" s="310"/>
      <c r="F2156" s="311"/>
      <c r="G2156" s="254"/>
      <c r="H2156" s="254"/>
      <c r="I2156" s="254"/>
      <c r="J2156" s="254"/>
      <c r="K2156" s="254"/>
      <c r="L2156" s="254"/>
      <c r="M2156" s="254"/>
      <c r="N2156" s="254"/>
      <c r="O2156" s="254"/>
      <c r="P2156" s="312"/>
      <c r="Q2156" s="313"/>
      <c r="R2156" s="312"/>
      <c r="S2156" s="313"/>
      <c r="T2156" s="314"/>
      <c r="U2156" s="314"/>
      <c r="V2156" s="312"/>
      <c r="W2156" s="254"/>
    </row>
    <row r="2157" spans="1:23" hidden="1">
      <c r="A2157" s="254"/>
      <c r="B2157" s="254"/>
      <c r="C2157" s="309"/>
      <c r="D2157" s="254"/>
      <c r="E2157" s="310"/>
      <c r="F2157" s="311"/>
      <c r="G2157" s="254"/>
      <c r="H2157" s="254"/>
      <c r="I2157" s="254"/>
      <c r="J2157" s="254"/>
      <c r="K2157" s="254"/>
      <c r="L2157" s="254"/>
      <c r="M2157" s="254"/>
      <c r="N2157" s="254"/>
      <c r="O2157" s="254"/>
      <c r="P2157" s="312"/>
      <c r="Q2157" s="313"/>
      <c r="R2157" s="312"/>
      <c r="S2157" s="313"/>
      <c r="T2157" s="314"/>
      <c r="U2157" s="314"/>
      <c r="V2157" s="312"/>
      <c r="W2157" s="254"/>
    </row>
    <row r="2158" spans="1:23" hidden="1">
      <c r="A2158" s="254"/>
      <c r="B2158" s="254"/>
      <c r="C2158" s="309"/>
      <c r="D2158" s="254"/>
      <c r="E2158" s="310"/>
      <c r="F2158" s="311"/>
      <c r="G2158" s="254"/>
      <c r="H2158" s="254"/>
      <c r="I2158" s="254"/>
      <c r="J2158" s="254"/>
      <c r="K2158" s="254"/>
      <c r="L2158" s="254"/>
      <c r="M2158" s="254"/>
      <c r="N2158" s="254"/>
      <c r="O2158" s="254"/>
      <c r="P2158" s="312"/>
      <c r="Q2158" s="313"/>
      <c r="R2158" s="312"/>
      <c r="S2158" s="313"/>
      <c r="T2158" s="314"/>
      <c r="U2158" s="314"/>
      <c r="V2158" s="312"/>
      <c r="W2158" s="254"/>
    </row>
    <row r="2159" spans="1:23" hidden="1">
      <c r="A2159" s="254"/>
      <c r="B2159" s="254"/>
      <c r="C2159" s="309"/>
      <c r="D2159" s="254"/>
      <c r="E2159" s="310"/>
      <c r="F2159" s="311"/>
      <c r="G2159" s="254"/>
      <c r="H2159" s="254"/>
      <c r="I2159" s="254"/>
      <c r="J2159" s="254"/>
      <c r="K2159" s="254"/>
      <c r="L2159" s="254"/>
      <c r="M2159" s="254"/>
      <c r="N2159" s="254"/>
      <c r="O2159" s="254"/>
      <c r="P2159" s="312"/>
      <c r="Q2159" s="313"/>
      <c r="R2159" s="312"/>
      <c r="S2159" s="313"/>
      <c r="T2159" s="314"/>
      <c r="U2159" s="314"/>
      <c r="V2159" s="312"/>
      <c r="W2159" s="254"/>
    </row>
    <row r="2160" spans="1:23" hidden="1">
      <c r="A2160" s="254"/>
      <c r="B2160" s="254"/>
      <c r="C2160" s="309"/>
      <c r="D2160" s="254"/>
      <c r="E2160" s="310"/>
      <c r="F2160" s="311"/>
      <c r="G2160" s="254"/>
      <c r="H2160" s="254"/>
      <c r="I2160" s="254"/>
      <c r="J2160" s="254"/>
      <c r="K2160" s="254"/>
      <c r="L2160" s="254"/>
      <c r="M2160" s="254"/>
      <c r="N2160" s="254"/>
      <c r="O2160" s="254"/>
      <c r="P2160" s="312"/>
      <c r="Q2160" s="313"/>
      <c r="R2160" s="312"/>
      <c r="S2160" s="313"/>
      <c r="T2160" s="314"/>
      <c r="U2160" s="314"/>
      <c r="V2160" s="312"/>
      <c r="W2160" s="254"/>
    </row>
    <row r="2161" spans="1:23" hidden="1">
      <c r="A2161" s="254"/>
      <c r="B2161" s="254"/>
      <c r="C2161" s="309"/>
      <c r="D2161" s="254"/>
      <c r="E2161" s="310"/>
      <c r="F2161" s="311"/>
      <c r="G2161" s="254"/>
      <c r="H2161" s="254"/>
      <c r="I2161" s="254"/>
      <c r="J2161" s="254"/>
      <c r="K2161" s="254"/>
      <c r="L2161" s="254"/>
      <c r="M2161" s="254"/>
      <c r="N2161" s="254"/>
      <c r="O2161" s="254"/>
      <c r="P2161" s="312"/>
      <c r="Q2161" s="313"/>
      <c r="R2161" s="312"/>
      <c r="S2161" s="313"/>
      <c r="T2161" s="314"/>
      <c r="U2161" s="314"/>
      <c r="V2161" s="312"/>
      <c r="W2161" s="254"/>
    </row>
    <row r="2162" spans="1:23" hidden="1">
      <c r="A2162" s="254"/>
      <c r="B2162" s="254"/>
      <c r="C2162" s="309"/>
      <c r="D2162" s="254"/>
      <c r="E2162" s="310"/>
      <c r="F2162" s="311"/>
      <c r="G2162" s="254"/>
      <c r="H2162" s="254"/>
      <c r="I2162" s="254"/>
      <c r="J2162" s="254"/>
      <c r="K2162" s="254"/>
      <c r="L2162" s="254"/>
      <c r="M2162" s="254"/>
      <c r="N2162" s="254"/>
      <c r="O2162" s="254"/>
      <c r="P2162" s="312"/>
      <c r="Q2162" s="313"/>
      <c r="R2162" s="312"/>
      <c r="S2162" s="313"/>
      <c r="T2162" s="314"/>
      <c r="U2162" s="314"/>
      <c r="V2162" s="312"/>
      <c r="W2162" s="254"/>
    </row>
    <row r="2163" spans="1:23" hidden="1">
      <c r="A2163" s="254"/>
      <c r="B2163" s="254"/>
      <c r="C2163" s="309"/>
      <c r="D2163" s="254"/>
      <c r="E2163" s="310"/>
      <c r="F2163" s="311"/>
      <c r="G2163" s="254"/>
      <c r="H2163" s="254"/>
      <c r="I2163" s="254"/>
      <c r="J2163" s="254"/>
      <c r="K2163" s="254"/>
      <c r="L2163" s="254"/>
      <c r="M2163" s="254"/>
      <c r="N2163" s="254"/>
      <c r="O2163" s="254"/>
      <c r="P2163" s="312"/>
      <c r="Q2163" s="313"/>
      <c r="R2163" s="312"/>
      <c r="S2163" s="313"/>
      <c r="T2163" s="314"/>
      <c r="U2163" s="314"/>
      <c r="V2163" s="312"/>
      <c r="W2163" s="254"/>
    </row>
    <row r="2164" spans="1:23" hidden="1">
      <c r="A2164" s="254"/>
      <c r="B2164" s="254"/>
      <c r="C2164" s="309"/>
      <c r="D2164" s="254"/>
      <c r="E2164" s="310"/>
      <c r="F2164" s="311"/>
      <c r="G2164" s="254"/>
      <c r="H2164" s="254"/>
      <c r="I2164" s="254"/>
      <c r="J2164" s="254"/>
      <c r="K2164" s="254"/>
      <c r="L2164" s="254"/>
      <c r="M2164" s="254"/>
      <c r="N2164" s="254"/>
      <c r="O2164" s="254"/>
      <c r="P2164" s="312"/>
      <c r="Q2164" s="313"/>
      <c r="R2164" s="312"/>
      <c r="S2164" s="313"/>
      <c r="T2164" s="314"/>
      <c r="U2164" s="314"/>
      <c r="V2164" s="312"/>
      <c r="W2164" s="254"/>
    </row>
    <row r="2165" spans="1:23" hidden="1">
      <c r="A2165" s="254"/>
      <c r="B2165" s="254"/>
      <c r="C2165" s="309"/>
      <c r="D2165" s="254"/>
      <c r="E2165" s="310"/>
      <c r="F2165" s="311"/>
      <c r="G2165" s="254"/>
      <c r="H2165" s="254"/>
      <c r="I2165" s="254"/>
      <c r="J2165" s="254"/>
      <c r="K2165" s="254"/>
      <c r="L2165" s="254"/>
      <c r="M2165" s="254"/>
      <c r="N2165" s="254"/>
      <c r="O2165" s="254"/>
      <c r="P2165" s="312"/>
      <c r="Q2165" s="313"/>
      <c r="R2165" s="312"/>
      <c r="S2165" s="313"/>
      <c r="T2165" s="314"/>
      <c r="U2165" s="314"/>
      <c r="V2165" s="312"/>
      <c r="W2165" s="254"/>
    </row>
    <row r="2166" spans="1:23" hidden="1">
      <c r="A2166" s="254"/>
      <c r="B2166" s="254"/>
      <c r="C2166" s="309"/>
      <c r="D2166" s="254"/>
      <c r="E2166" s="310"/>
      <c r="F2166" s="311"/>
      <c r="G2166" s="254"/>
      <c r="H2166" s="254"/>
      <c r="I2166" s="254"/>
      <c r="J2166" s="254"/>
      <c r="K2166" s="254"/>
      <c r="L2166" s="254"/>
      <c r="M2166" s="254"/>
      <c r="N2166" s="254"/>
      <c r="O2166" s="254"/>
      <c r="P2166" s="312"/>
      <c r="Q2166" s="313"/>
      <c r="R2166" s="312"/>
      <c r="S2166" s="313"/>
      <c r="T2166" s="314"/>
      <c r="U2166" s="314"/>
      <c r="V2166" s="312"/>
      <c r="W2166" s="254"/>
    </row>
    <row r="2167" spans="1:23" hidden="1">
      <c r="A2167" s="254"/>
      <c r="B2167" s="254"/>
      <c r="C2167" s="309"/>
      <c r="D2167" s="254"/>
      <c r="E2167" s="310"/>
      <c r="F2167" s="311"/>
      <c r="G2167" s="254"/>
      <c r="H2167" s="254"/>
      <c r="I2167" s="254"/>
      <c r="J2167" s="254"/>
      <c r="K2167" s="254"/>
      <c r="L2167" s="254"/>
      <c r="M2167" s="254"/>
      <c r="N2167" s="254"/>
      <c r="O2167" s="254"/>
      <c r="P2167" s="312"/>
      <c r="Q2167" s="313"/>
      <c r="R2167" s="312"/>
      <c r="S2167" s="313"/>
      <c r="T2167" s="314"/>
      <c r="U2167" s="314"/>
      <c r="V2167" s="312"/>
      <c r="W2167" s="254"/>
    </row>
    <row r="2168" spans="1:23" hidden="1">
      <c r="A2168" s="254"/>
      <c r="B2168" s="254"/>
      <c r="C2168" s="309"/>
      <c r="D2168" s="254"/>
      <c r="E2168" s="310"/>
      <c r="F2168" s="311"/>
      <c r="G2168" s="254"/>
      <c r="H2168" s="254"/>
      <c r="I2168" s="254"/>
      <c r="J2168" s="254"/>
      <c r="K2168" s="254"/>
      <c r="L2168" s="254"/>
      <c r="M2168" s="254"/>
      <c r="N2168" s="254"/>
      <c r="O2168" s="254"/>
      <c r="P2168" s="312"/>
      <c r="Q2168" s="313"/>
      <c r="R2168" s="312"/>
      <c r="S2168" s="313"/>
      <c r="T2168" s="314"/>
      <c r="U2168" s="314"/>
      <c r="V2168" s="312"/>
      <c r="W2168" s="254"/>
    </row>
    <row r="2169" spans="1:23" hidden="1">
      <c r="A2169" s="254"/>
      <c r="B2169" s="254"/>
      <c r="C2169" s="309"/>
      <c r="D2169" s="254"/>
      <c r="E2169" s="310"/>
      <c r="F2169" s="311"/>
      <c r="G2169" s="254"/>
      <c r="H2169" s="254"/>
      <c r="I2169" s="254"/>
      <c r="J2169" s="254"/>
      <c r="K2169" s="254"/>
      <c r="L2169" s="254"/>
      <c r="M2169" s="254"/>
      <c r="N2169" s="254"/>
      <c r="O2169" s="254"/>
      <c r="P2169" s="312"/>
      <c r="Q2169" s="313"/>
      <c r="R2169" s="312"/>
      <c r="S2169" s="313"/>
      <c r="T2169" s="314"/>
      <c r="U2169" s="314"/>
      <c r="V2169" s="312"/>
      <c r="W2169" s="254"/>
    </row>
    <row r="2170" spans="1:23" hidden="1">
      <c r="A2170" s="254"/>
      <c r="B2170" s="254"/>
      <c r="C2170" s="309"/>
      <c r="D2170" s="254"/>
      <c r="E2170" s="310"/>
      <c r="F2170" s="311"/>
      <c r="G2170" s="254"/>
      <c r="H2170" s="254"/>
      <c r="I2170" s="254"/>
      <c r="J2170" s="254"/>
      <c r="K2170" s="254"/>
      <c r="L2170" s="254"/>
      <c r="M2170" s="254"/>
      <c r="N2170" s="254"/>
      <c r="O2170" s="254"/>
      <c r="P2170" s="312"/>
      <c r="Q2170" s="313"/>
      <c r="R2170" s="312"/>
      <c r="S2170" s="313"/>
      <c r="T2170" s="314"/>
      <c r="U2170" s="314"/>
      <c r="V2170" s="312"/>
      <c r="W2170" s="254"/>
    </row>
    <row r="2171" spans="1:23" hidden="1">
      <c r="A2171" s="254"/>
      <c r="B2171" s="254"/>
      <c r="C2171" s="309"/>
      <c r="D2171" s="254"/>
      <c r="E2171" s="310"/>
      <c r="F2171" s="311"/>
      <c r="G2171" s="254"/>
      <c r="H2171" s="254"/>
      <c r="I2171" s="254"/>
      <c r="J2171" s="254"/>
      <c r="K2171" s="254"/>
      <c r="L2171" s="254"/>
      <c r="M2171" s="254"/>
      <c r="N2171" s="254"/>
      <c r="O2171" s="254"/>
      <c r="P2171" s="312"/>
      <c r="Q2171" s="313"/>
      <c r="R2171" s="312"/>
      <c r="S2171" s="313"/>
      <c r="T2171" s="314"/>
      <c r="U2171" s="314"/>
      <c r="V2171" s="312"/>
      <c r="W2171" s="254"/>
    </row>
    <row r="2172" spans="1:23" hidden="1">
      <c r="A2172" s="254"/>
      <c r="B2172" s="254"/>
      <c r="C2172" s="309"/>
      <c r="D2172" s="254"/>
      <c r="E2172" s="310"/>
      <c r="F2172" s="311"/>
      <c r="G2172" s="254"/>
      <c r="H2172" s="254"/>
      <c r="I2172" s="254"/>
      <c r="J2172" s="254"/>
      <c r="K2172" s="254"/>
      <c r="L2172" s="254"/>
      <c r="M2172" s="254"/>
      <c r="N2172" s="254"/>
      <c r="O2172" s="254"/>
      <c r="P2172" s="312"/>
      <c r="Q2172" s="313"/>
      <c r="R2172" s="312"/>
      <c r="S2172" s="313"/>
      <c r="T2172" s="314"/>
      <c r="U2172" s="314"/>
      <c r="V2172" s="312"/>
      <c r="W2172" s="254"/>
    </row>
    <row r="2173" spans="1:23" hidden="1">
      <c r="A2173" s="254"/>
      <c r="B2173" s="254"/>
      <c r="C2173" s="309"/>
      <c r="D2173" s="254"/>
      <c r="E2173" s="310"/>
      <c r="F2173" s="311"/>
      <c r="G2173" s="254"/>
      <c r="H2173" s="254"/>
      <c r="I2173" s="254"/>
      <c r="J2173" s="254"/>
      <c r="K2173" s="254"/>
      <c r="L2173" s="254"/>
      <c r="M2173" s="254"/>
      <c r="N2173" s="254"/>
      <c r="O2173" s="254"/>
      <c r="P2173" s="312"/>
      <c r="Q2173" s="313"/>
      <c r="R2173" s="312"/>
      <c r="S2173" s="313"/>
      <c r="T2173" s="314"/>
      <c r="U2173" s="314"/>
      <c r="V2173" s="312"/>
      <c r="W2173" s="254"/>
    </row>
    <row r="2174" spans="1:23" hidden="1">
      <c r="A2174" s="254"/>
      <c r="B2174" s="254"/>
      <c r="C2174" s="309"/>
      <c r="D2174" s="254"/>
      <c r="E2174" s="310"/>
      <c r="F2174" s="311"/>
      <c r="G2174" s="254"/>
      <c r="H2174" s="254"/>
      <c r="I2174" s="254"/>
      <c r="J2174" s="254"/>
      <c r="K2174" s="254"/>
      <c r="L2174" s="254"/>
      <c r="M2174" s="254"/>
      <c r="N2174" s="254"/>
      <c r="O2174" s="254"/>
      <c r="P2174" s="312"/>
      <c r="Q2174" s="313"/>
      <c r="R2174" s="312"/>
      <c r="S2174" s="313"/>
      <c r="T2174" s="314"/>
      <c r="U2174" s="314"/>
      <c r="V2174" s="312"/>
      <c r="W2174" s="254"/>
    </row>
    <row r="2175" spans="1:23" hidden="1">
      <c r="A2175" s="254"/>
      <c r="B2175" s="254"/>
      <c r="C2175" s="309"/>
      <c r="D2175" s="254"/>
      <c r="E2175" s="310"/>
      <c r="F2175" s="311"/>
      <c r="G2175" s="254"/>
      <c r="H2175" s="254"/>
      <c r="I2175" s="254"/>
      <c r="J2175" s="254"/>
      <c r="K2175" s="254"/>
      <c r="L2175" s="254"/>
      <c r="M2175" s="254"/>
      <c r="N2175" s="254"/>
      <c r="O2175" s="254"/>
      <c r="P2175" s="312"/>
      <c r="Q2175" s="313"/>
      <c r="R2175" s="312"/>
      <c r="S2175" s="313"/>
      <c r="T2175" s="314"/>
      <c r="U2175" s="314"/>
      <c r="V2175" s="312"/>
      <c r="W2175" s="254"/>
    </row>
    <row r="2176" spans="1:23" hidden="1">
      <c r="A2176" s="254"/>
      <c r="B2176" s="254"/>
      <c r="C2176" s="309"/>
      <c r="D2176" s="254"/>
      <c r="E2176" s="310"/>
      <c r="F2176" s="311"/>
      <c r="G2176" s="254"/>
      <c r="H2176" s="254"/>
      <c r="I2176" s="254"/>
      <c r="J2176" s="254"/>
      <c r="K2176" s="254"/>
      <c r="L2176" s="254"/>
      <c r="M2176" s="254"/>
      <c r="N2176" s="254"/>
      <c r="O2176" s="254"/>
      <c r="P2176" s="312"/>
      <c r="Q2176" s="313"/>
      <c r="R2176" s="312"/>
      <c r="S2176" s="313"/>
      <c r="T2176" s="314"/>
      <c r="U2176" s="314"/>
      <c r="V2176" s="312"/>
      <c r="W2176" s="254"/>
    </row>
    <row r="2177" spans="1:23" hidden="1">
      <c r="A2177" s="254"/>
      <c r="B2177" s="254"/>
      <c r="C2177" s="309"/>
      <c r="D2177" s="254"/>
      <c r="E2177" s="310"/>
      <c r="F2177" s="311"/>
      <c r="G2177" s="254"/>
      <c r="H2177" s="254"/>
      <c r="I2177" s="254"/>
      <c r="J2177" s="254"/>
      <c r="K2177" s="254"/>
      <c r="L2177" s="254"/>
      <c r="M2177" s="254"/>
      <c r="N2177" s="254"/>
      <c r="O2177" s="254"/>
      <c r="P2177" s="312"/>
      <c r="Q2177" s="313"/>
      <c r="R2177" s="312"/>
      <c r="S2177" s="313"/>
      <c r="T2177" s="314"/>
      <c r="U2177" s="314"/>
      <c r="V2177" s="312"/>
      <c r="W2177" s="254"/>
    </row>
    <row r="2178" spans="1:23" hidden="1">
      <c r="A2178" s="254"/>
      <c r="B2178" s="254"/>
      <c r="C2178" s="309"/>
      <c r="D2178" s="254"/>
      <c r="E2178" s="310"/>
      <c r="F2178" s="311"/>
      <c r="G2178" s="254"/>
      <c r="H2178" s="254"/>
      <c r="I2178" s="254"/>
      <c r="J2178" s="254"/>
      <c r="K2178" s="254"/>
      <c r="L2178" s="254"/>
      <c r="M2178" s="254"/>
      <c r="N2178" s="254"/>
      <c r="O2178" s="254"/>
      <c r="P2178" s="312"/>
      <c r="Q2178" s="313"/>
      <c r="R2178" s="312"/>
      <c r="S2178" s="313"/>
      <c r="T2178" s="314"/>
      <c r="U2178" s="314"/>
      <c r="V2178" s="312"/>
      <c r="W2178" s="254"/>
    </row>
    <row r="2179" spans="1:23" hidden="1">
      <c r="A2179" s="254"/>
      <c r="B2179" s="254"/>
      <c r="C2179" s="309"/>
      <c r="D2179" s="254"/>
      <c r="E2179" s="310"/>
      <c r="F2179" s="311"/>
      <c r="G2179" s="254"/>
      <c r="H2179" s="254"/>
      <c r="I2179" s="254"/>
      <c r="J2179" s="254"/>
      <c r="K2179" s="254"/>
      <c r="L2179" s="254"/>
      <c r="M2179" s="254"/>
      <c r="N2179" s="254"/>
      <c r="O2179" s="254"/>
      <c r="P2179" s="312"/>
      <c r="Q2179" s="313"/>
      <c r="R2179" s="312"/>
      <c r="S2179" s="313"/>
      <c r="T2179" s="314"/>
      <c r="U2179" s="314"/>
      <c r="V2179" s="312"/>
      <c r="W2179" s="254"/>
    </row>
    <row r="2180" spans="1:23" hidden="1">
      <c r="A2180" s="254"/>
      <c r="B2180" s="254"/>
      <c r="C2180" s="309"/>
      <c r="D2180" s="254"/>
      <c r="E2180" s="310"/>
      <c r="F2180" s="311"/>
      <c r="G2180" s="254"/>
      <c r="H2180" s="254"/>
      <c r="I2180" s="254"/>
      <c r="J2180" s="254"/>
      <c r="K2180" s="254"/>
      <c r="L2180" s="254"/>
      <c r="M2180" s="254"/>
      <c r="N2180" s="254"/>
      <c r="O2180" s="254"/>
      <c r="P2180" s="312"/>
      <c r="Q2180" s="313"/>
      <c r="R2180" s="312"/>
      <c r="S2180" s="313"/>
      <c r="T2180" s="314"/>
      <c r="U2180" s="314"/>
      <c r="V2180" s="312"/>
      <c r="W2180" s="254"/>
    </row>
    <row r="2181" spans="1:23" hidden="1">
      <c r="A2181" s="254"/>
      <c r="B2181" s="254"/>
      <c r="C2181" s="309"/>
      <c r="D2181" s="254"/>
      <c r="E2181" s="310"/>
      <c r="F2181" s="311"/>
      <c r="G2181" s="254"/>
      <c r="H2181" s="254"/>
      <c r="I2181" s="254"/>
      <c r="J2181" s="254"/>
      <c r="K2181" s="254"/>
      <c r="L2181" s="254"/>
      <c r="M2181" s="254"/>
      <c r="N2181" s="254"/>
      <c r="O2181" s="254"/>
      <c r="P2181" s="312"/>
      <c r="Q2181" s="313"/>
      <c r="R2181" s="312"/>
      <c r="S2181" s="313"/>
      <c r="T2181" s="314"/>
      <c r="U2181" s="314"/>
      <c r="V2181" s="312"/>
      <c r="W2181" s="254"/>
    </row>
    <row r="2182" spans="1:23" hidden="1">
      <c r="A2182" s="254"/>
      <c r="B2182" s="254"/>
      <c r="C2182" s="309"/>
      <c r="D2182" s="254"/>
      <c r="E2182" s="310"/>
      <c r="F2182" s="311"/>
      <c r="G2182" s="254"/>
      <c r="H2182" s="254"/>
      <c r="I2182" s="254"/>
      <c r="J2182" s="254"/>
      <c r="K2182" s="254"/>
      <c r="L2182" s="254"/>
      <c r="M2182" s="254"/>
      <c r="N2182" s="254"/>
      <c r="O2182" s="254"/>
      <c r="P2182" s="312"/>
      <c r="Q2182" s="313"/>
      <c r="R2182" s="312"/>
      <c r="S2182" s="313"/>
      <c r="T2182" s="314"/>
      <c r="U2182" s="314"/>
      <c r="V2182" s="312"/>
      <c r="W2182" s="254"/>
    </row>
    <row r="2183" spans="1:23" hidden="1">
      <c r="A2183" s="254"/>
      <c r="B2183" s="254"/>
      <c r="C2183" s="309"/>
      <c r="D2183" s="254"/>
      <c r="E2183" s="310"/>
      <c r="F2183" s="311"/>
      <c r="G2183" s="254"/>
      <c r="H2183" s="254"/>
      <c r="I2183" s="254"/>
      <c r="J2183" s="254"/>
      <c r="K2183" s="254"/>
      <c r="L2183" s="254"/>
      <c r="M2183" s="254"/>
      <c r="N2183" s="254"/>
      <c r="O2183" s="254"/>
      <c r="P2183" s="312"/>
      <c r="Q2183" s="313"/>
      <c r="R2183" s="312"/>
      <c r="S2183" s="313"/>
      <c r="T2183" s="314"/>
      <c r="U2183" s="314"/>
      <c r="V2183" s="312"/>
      <c r="W2183" s="254"/>
    </row>
    <row r="2184" spans="1:23" hidden="1">
      <c r="A2184" s="254"/>
      <c r="B2184" s="254"/>
      <c r="C2184" s="309"/>
      <c r="D2184" s="254"/>
      <c r="E2184" s="310"/>
      <c r="F2184" s="311"/>
      <c r="G2184" s="254"/>
      <c r="H2184" s="254"/>
      <c r="I2184" s="254"/>
      <c r="J2184" s="254"/>
      <c r="K2184" s="254"/>
      <c r="L2184" s="254"/>
      <c r="M2184" s="254"/>
      <c r="N2184" s="254"/>
      <c r="O2184" s="254"/>
      <c r="P2184" s="312"/>
      <c r="Q2184" s="313"/>
      <c r="R2184" s="312"/>
      <c r="S2184" s="313"/>
      <c r="T2184" s="314"/>
      <c r="U2184" s="314"/>
      <c r="V2184" s="312"/>
      <c r="W2184" s="254"/>
    </row>
    <row r="2185" spans="1:23" hidden="1">
      <c r="A2185" s="254"/>
      <c r="B2185" s="254"/>
      <c r="C2185" s="309"/>
      <c r="D2185" s="254"/>
      <c r="E2185" s="310"/>
      <c r="F2185" s="311"/>
      <c r="G2185" s="254"/>
      <c r="H2185" s="254"/>
      <c r="I2185" s="254"/>
      <c r="J2185" s="254"/>
      <c r="K2185" s="254"/>
      <c r="L2185" s="254"/>
      <c r="M2185" s="254"/>
      <c r="N2185" s="254"/>
      <c r="O2185" s="254"/>
      <c r="P2185" s="312"/>
      <c r="Q2185" s="313"/>
      <c r="R2185" s="312"/>
      <c r="S2185" s="313"/>
      <c r="T2185" s="314"/>
      <c r="U2185" s="314"/>
      <c r="V2185" s="312"/>
      <c r="W2185" s="254"/>
    </row>
    <row r="2186" spans="1:23" hidden="1">
      <c r="A2186" s="254"/>
      <c r="B2186" s="254"/>
      <c r="C2186" s="309"/>
      <c r="D2186" s="254"/>
      <c r="E2186" s="310"/>
      <c r="F2186" s="311"/>
      <c r="G2186" s="254"/>
      <c r="H2186" s="254"/>
      <c r="I2186" s="254"/>
      <c r="J2186" s="254"/>
      <c r="K2186" s="254"/>
      <c r="L2186" s="254"/>
      <c r="M2186" s="254"/>
      <c r="N2186" s="254"/>
      <c r="O2186" s="254"/>
      <c r="P2186" s="312"/>
      <c r="Q2186" s="313"/>
      <c r="R2186" s="312"/>
      <c r="S2186" s="313"/>
      <c r="T2186" s="314"/>
      <c r="U2186" s="314"/>
      <c r="V2186" s="312"/>
      <c r="W2186" s="254"/>
    </row>
    <row r="2187" spans="1:23" hidden="1">
      <c r="A2187" s="254"/>
      <c r="B2187" s="254"/>
      <c r="C2187" s="309"/>
      <c r="D2187" s="254"/>
      <c r="E2187" s="310"/>
      <c r="F2187" s="311"/>
      <c r="G2187" s="254"/>
      <c r="H2187" s="254"/>
      <c r="I2187" s="254"/>
      <c r="J2187" s="254"/>
      <c r="K2187" s="254"/>
      <c r="L2187" s="254"/>
      <c r="M2187" s="254"/>
      <c r="N2187" s="254"/>
      <c r="O2187" s="254"/>
      <c r="P2187" s="312"/>
      <c r="Q2187" s="313"/>
      <c r="R2187" s="312"/>
      <c r="S2187" s="313"/>
      <c r="T2187" s="314"/>
      <c r="U2187" s="314"/>
      <c r="V2187" s="312"/>
      <c r="W2187" s="254"/>
    </row>
    <row r="2188" spans="1:23" hidden="1">
      <c r="A2188" s="254"/>
      <c r="B2188" s="254"/>
      <c r="C2188" s="309"/>
      <c r="D2188" s="254"/>
      <c r="E2188" s="310"/>
      <c r="F2188" s="311"/>
      <c r="G2188" s="254"/>
      <c r="H2188" s="254"/>
      <c r="I2188" s="254"/>
      <c r="J2188" s="254"/>
      <c r="K2188" s="254"/>
      <c r="L2188" s="254"/>
      <c r="M2188" s="254"/>
      <c r="N2188" s="254"/>
      <c r="O2188" s="254"/>
      <c r="P2188" s="312"/>
      <c r="Q2188" s="313"/>
      <c r="R2188" s="312"/>
      <c r="S2188" s="313"/>
      <c r="T2188" s="314"/>
      <c r="U2188" s="314"/>
      <c r="V2188" s="312"/>
      <c r="W2188" s="254"/>
    </row>
    <row r="2189" spans="1:23" hidden="1">
      <c r="A2189" s="254"/>
      <c r="B2189" s="254"/>
      <c r="C2189" s="309"/>
      <c r="D2189" s="254"/>
      <c r="E2189" s="310"/>
      <c r="F2189" s="311"/>
      <c r="G2189" s="254"/>
      <c r="H2189" s="254"/>
      <c r="I2189" s="254"/>
      <c r="J2189" s="254"/>
      <c r="K2189" s="254"/>
      <c r="L2189" s="254"/>
      <c r="M2189" s="254"/>
      <c r="N2189" s="254"/>
      <c r="O2189" s="254"/>
      <c r="P2189" s="312"/>
      <c r="Q2189" s="313"/>
      <c r="R2189" s="312"/>
      <c r="S2189" s="313"/>
      <c r="T2189" s="314"/>
      <c r="U2189" s="314"/>
      <c r="V2189" s="312"/>
      <c r="W2189" s="254"/>
    </row>
    <row r="2190" spans="1:23" hidden="1">
      <c r="A2190" s="254"/>
      <c r="B2190" s="254"/>
      <c r="C2190" s="309"/>
      <c r="D2190" s="254"/>
      <c r="E2190" s="310"/>
      <c r="F2190" s="311"/>
      <c r="G2190" s="254"/>
      <c r="H2190" s="254"/>
      <c r="I2190" s="254"/>
      <c r="J2190" s="254"/>
      <c r="K2190" s="254"/>
      <c r="L2190" s="254"/>
      <c r="M2190" s="254"/>
      <c r="N2190" s="254"/>
      <c r="O2190" s="254"/>
      <c r="P2190" s="312"/>
      <c r="Q2190" s="313"/>
      <c r="R2190" s="312"/>
      <c r="S2190" s="313"/>
      <c r="T2190" s="314"/>
      <c r="U2190" s="314"/>
      <c r="V2190" s="312"/>
      <c r="W2190" s="254"/>
    </row>
    <row r="2191" spans="1:23" hidden="1">
      <c r="A2191" s="254"/>
      <c r="B2191" s="254"/>
      <c r="C2191" s="309"/>
      <c r="D2191" s="254"/>
      <c r="E2191" s="310"/>
      <c r="F2191" s="311"/>
      <c r="G2191" s="254"/>
      <c r="H2191" s="254"/>
      <c r="I2191" s="254"/>
      <c r="J2191" s="254"/>
      <c r="K2191" s="254"/>
      <c r="L2191" s="254"/>
      <c r="M2191" s="254"/>
      <c r="N2191" s="254"/>
      <c r="O2191" s="254"/>
      <c r="P2191" s="312"/>
      <c r="Q2191" s="313"/>
      <c r="R2191" s="312"/>
      <c r="S2191" s="313"/>
      <c r="T2191" s="314"/>
      <c r="U2191" s="314"/>
      <c r="V2191" s="312"/>
      <c r="W2191" s="254"/>
    </row>
    <row r="2192" spans="1:23" hidden="1">
      <c r="A2192" s="254"/>
      <c r="B2192" s="254"/>
      <c r="C2192" s="309"/>
      <c r="D2192" s="254"/>
      <c r="E2192" s="310"/>
      <c r="F2192" s="311"/>
      <c r="G2192" s="254"/>
      <c r="H2192" s="254"/>
      <c r="I2192" s="254"/>
      <c r="J2192" s="254"/>
      <c r="K2192" s="254"/>
      <c r="L2192" s="254"/>
      <c r="M2192" s="254"/>
      <c r="N2192" s="254"/>
      <c r="O2192" s="254"/>
      <c r="P2192" s="312"/>
      <c r="Q2192" s="313"/>
      <c r="R2192" s="312"/>
      <c r="S2192" s="313"/>
      <c r="T2192" s="314"/>
      <c r="U2192" s="314"/>
      <c r="V2192" s="312"/>
      <c r="W2192" s="254"/>
    </row>
    <row r="2193" spans="1:23" hidden="1">
      <c r="A2193" s="254"/>
      <c r="B2193" s="254"/>
      <c r="C2193" s="309"/>
      <c r="D2193" s="254"/>
      <c r="E2193" s="310"/>
      <c r="F2193" s="311"/>
      <c r="G2193" s="254"/>
      <c r="H2193" s="254"/>
      <c r="I2193" s="254"/>
      <c r="J2193" s="254"/>
      <c r="K2193" s="254"/>
      <c r="L2193" s="254"/>
      <c r="M2193" s="254"/>
      <c r="N2193" s="254"/>
      <c r="O2193" s="254"/>
      <c r="P2193" s="312"/>
      <c r="Q2193" s="313"/>
      <c r="R2193" s="312"/>
      <c r="S2193" s="313"/>
      <c r="T2193" s="314"/>
      <c r="U2193" s="314"/>
      <c r="V2193" s="312"/>
      <c r="W2193" s="254"/>
    </row>
    <row r="2194" spans="1:23" hidden="1">
      <c r="A2194" s="254"/>
      <c r="B2194" s="254"/>
      <c r="C2194" s="309"/>
      <c r="D2194" s="254"/>
      <c r="E2194" s="310"/>
      <c r="F2194" s="311"/>
      <c r="G2194" s="254"/>
      <c r="H2194" s="254"/>
      <c r="I2194" s="254"/>
      <c r="J2194" s="254"/>
      <c r="K2194" s="254"/>
      <c r="L2194" s="254"/>
      <c r="M2194" s="254"/>
      <c r="N2194" s="254"/>
      <c r="O2194" s="254"/>
      <c r="P2194" s="312"/>
      <c r="Q2194" s="313"/>
      <c r="R2194" s="312"/>
      <c r="S2194" s="313"/>
      <c r="T2194" s="314"/>
      <c r="U2194" s="314"/>
      <c r="V2194" s="312"/>
      <c r="W2194" s="254"/>
    </row>
    <row r="2195" spans="1:23" hidden="1">
      <c r="A2195" s="254"/>
      <c r="B2195" s="254"/>
      <c r="C2195" s="309"/>
      <c r="D2195" s="254"/>
      <c r="E2195" s="310"/>
      <c r="F2195" s="311"/>
      <c r="G2195" s="254"/>
      <c r="H2195" s="254"/>
      <c r="I2195" s="254"/>
      <c r="J2195" s="254"/>
      <c r="K2195" s="254"/>
      <c r="L2195" s="254"/>
      <c r="M2195" s="254"/>
      <c r="N2195" s="254"/>
      <c r="O2195" s="254"/>
      <c r="P2195" s="312"/>
      <c r="Q2195" s="313"/>
      <c r="R2195" s="312"/>
      <c r="S2195" s="313"/>
      <c r="T2195" s="314"/>
      <c r="U2195" s="314"/>
      <c r="V2195" s="312"/>
      <c r="W2195" s="254"/>
    </row>
    <row r="2196" spans="1:23" hidden="1">
      <c r="A2196" s="254"/>
      <c r="B2196" s="254"/>
      <c r="C2196" s="309"/>
      <c r="D2196" s="254"/>
      <c r="E2196" s="310"/>
      <c r="F2196" s="311"/>
      <c r="G2196" s="254"/>
      <c r="H2196" s="254"/>
      <c r="I2196" s="254"/>
      <c r="J2196" s="254"/>
      <c r="K2196" s="254"/>
      <c r="L2196" s="254"/>
      <c r="M2196" s="254"/>
      <c r="N2196" s="254"/>
      <c r="O2196" s="254"/>
      <c r="P2196" s="312"/>
      <c r="Q2196" s="313"/>
      <c r="R2196" s="312"/>
      <c r="S2196" s="313"/>
      <c r="T2196" s="314"/>
      <c r="U2196" s="314"/>
      <c r="V2196" s="312"/>
      <c r="W2196" s="254"/>
    </row>
    <row r="2197" spans="1:23" hidden="1">
      <c r="A2197" s="254"/>
      <c r="B2197" s="254"/>
      <c r="C2197" s="309"/>
      <c r="D2197" s="254"/>
      <c r="E2197" s="310"/>
      <c r="F2197" s="311"/>
      <c r="G2197" s="254"/>
      <c r="H2197" s="254"/>
      <c r="I2197" s="254"/>
      <c r="J2197" s="254"/>
      <c r="K2197" s="254"/>
      <c r="L2197" s="254"/>
      <c r="M2197" s="254"/>
      <c r="N2197" s="254"/>
      <c r="O2197" s="254"/>
      <c r="P2197" s="312"/>
      <c r="Q2197" s="313"/>
      <c r="R2197" s="312"/>
      <c r="S2197" s="313"/>
      <c r="T2197" s="314"/>
      <c r="U2197" s="314"/>
      <c r="V2197" s="312"/>
      <c r="W2197" s="254"/>
    </row>
    <row r="2198" spans="1:23" hidden="1">
      <c r="A2198" s="254"/>
      <c r="B2198" s="254"/>
      <c r="C2198" s="309"/>
      <c r="D2198" s="254"/>
      <c r="E2198" s="310"/>
      <c r="F2198" s="311"/>
      <c r="G2198" s="254"/>
      <c r="H2198" s="254"/>
      <c r="I2198" s="254"/>
      <c r="J2198" s="254"/>
      <c r="K2198" s="254"/>
      <c r="L2198" s="254"/>
      <c r="M2198" s="254"/>
      <c r="N2198" s="254"/>
      <c r="O2198" s="254"/>
      <c r="P2198" s="312"/>
      <c r="Q2198" s="313"/>
      <c r="R2198" s="312"/>
      <c r="S2198" s="313"/>
      <c r="T2198" s="314"/>
      <c r="U2198" s="314"/>
      <c r="V2198" s="312"/>
      <c r="W2198" s="254"/>
    </row>
    <row r="2199" spans="1:23" hidden="1">
      <c r="A2199" s="254"/>
      <c r="B2199" s="254"/>
      <c r="C2199" s="309"/>
      <c r="D2199" s="254"/>
      <c r="E2199" s="310"/>
      <c r="F2199" s="311"/>
      <c r="G2199" s="254"/>
      <c r="H2199" s="254"/>
      <c r="I2199" s="254"/>
      <c r="J2199" s="254"/>
      <c r="K2199" s="254"/>
      <c r="L2199" s="254"/>
      <c r="M2199" s="254"/>
      <c r="N2199" s="254"/>
      <c r="O2199" s="254"/>
      <c r="P2199" s="312"/>
      <c r="Q2199" s="313"/>
      <c r="R2199" s="312"/>
      <c r="S2199" s="313"/>
      <c r="T2199" s="314"/>
      <c r="U2199" s="314"/>
      <c r="V2199" s="312"/>
      <c r="W2199" s="254"/>
    </row>
    <row r="2200" spans="1:23" hidden="1">
      <c r="A2200" s="254"/>
      <c r="B2200" s="254"/>
      <c r="C2200" s="309"/>
      <c r="D2200" s="254"/>
      <c r="E2200" s="310"/>
      <c r="F2200" s="311"/>
      <c r="G2200" s="254"/>
      <c r="H2200" s="254"/>
      <c r="I2200" s="254"/>
      <c r="J2200" s="254"/>
      <c r="K2200" s="254"/>
      <c r="L2200" s="254"/>
      <c r="M2200" s="254"/>
      <c r="N2200" s="254"/>
      <c r="O2200" s="254"/>
      <c r="P2200" s="312"/>
      <c r="Q2200" s="313"/>
      <c r="R2200" s="312"/>
      <c r="S2200" s="313"/>
      <c r="T2200" s="314"/>
      <c r="U2200" s="314"/>
      <c r="V2200" s="312"/>
      <c r="W2200" s="254"/>
    </row>
    <row r="2201" spans="1:23" hidden="1">
      <c r="A2201" s="254"/>
      <c r="B2201" s="254"/>
      <c r="C2201" s="309"/>
      <c r="D2201" s="254"/>
      <c r="E2201" s="310"/>
      <c r="F2201" s="311"/>
      <c r="G2201" s="254"/>
      <c r="H2201" s="254"/>
      <c r="I2201" s="254"/>
      <c r="J2201" s="254"/>
      <c r="K2201" s="254"/>
      <c r="L2201" s="254"/>
      <c r="M2201" s="254"/>
      <c r="N2201" s="254"/>
      <c r="O2201" s="254"/>
      <c r="P2201" s="312"/>
      <c r="Q2201" s="313"/>
      <c r="R2201" s="312"/>
      <c r="S2201" s="313"/>
      <c r="T2201" s="314"/>
      <c r="U2201" s="314"/>
      <c r="V2201" s="312"/>
      <c r="W2201" s="254"/>
    </row>
    <row r="2202" spans="1:23" hidden="1">
      <c r="A2202" s="254"/>
      <c r="B2202" s="254"/>
      <c r="C2202" s="309"/>
      <c r="D2202" s="254"/>
      <c r="E2202" s="310"/>
      <c r="F2202" s="311"/>
      <c r="G2202" s="254"/>
      <c r="H2202" s="254"/>
      <c r="I2202" s="254"/>
      <c r="J2202" s="254"/>
      <c r="K2202" s="254"/>
      <c r="L2202" s="254"/>
      <c r="M2202" s="254"/>
      <c r="N2202" s="254"/>
      <c r="O2202" s="254"/>
      <c r="P2202" s="312"/>
      <c r="Q2202" s="313"/>
      <c r="R2202" s="312"/>
      <c r="S2202" s="313"/>
      <c r="T2202" s="314"/>
      <c r="U2202" s="314"/>
      <c r="V2202" s="312"/>
      <c r="W2202" s="254"/>
    </row>
    <row r="2203" spans="1:23" hidden="1">
      <c r="A2203" s="254"/>
      <c r="B2203" s="254"/>
      <c r="C2203" s="309"/>
      <c r="D2203" s="254"/>
      <c r="E2203" s="310"/>
      <c r="F2203" s="311"/>
      <c r="G2203" s="254"/>
      <c r="H2203" s="254"/>
      <c r="I2203" s="254"/>
      <c r="J2203" s="254"/>
      <c r="K2203" s="254"/>
      <c r="L2203" s="254"/>
      <c r="M2203" s="254"/>
      <c r="N2203" s="254"/>
      <c r="O2203" s="254"/>
      <c r="P2203" s="312"/>
      <c r="Q2203" s="313"/>
      <c r="R2203" s="312"/>
      <c r="S2203" s="313"/>
      <c r="T2203" s="314"/>
      <c r="U2203" s="314"/>
      <c r="V2203" s="312"/>
      <c r="W2203" s="254"/>
    </row>
    <row r="2204" spans="1:23" hidden="1">
      <c r="A2204" s="254"/>
      <c r="B2204" s="254"/>
      <c r="C2204" s="309"/>
      <c r="D2204" s="254"/>
      <c r="E2204" s="310"/>
      <c r="F2204" s="311"/>
      <c r="G2204" s="254"/>
      <c r="H2204" s="254"/>
      <c r="I2204" s="254"/>
      <c r="J2204" s="254"/>
      <c r="K2204" s="254"/>
      <c r="L2204" s="254"/>
      <c r="M2204" s="254"/>
      <c r="N2204" s="254"/>
      <c r="O2204" s="254"/>
      <c r="P2204" s="312"/>
      <c r="Q2204" s="313"/>
      <c r="R2204" s="312"/>
      <c r="S2204" s="313"/>
      <c r="T2204" s="314"/>
      <c r="U2204" s="314"/>
      <c r="V2204" s="312"/>
      <c r="W2204" s="254"/>
    </row>
    <row r="2205" spans="1:23" hidden="1">
      <c r="A2205" s="254"/>
      <c r="B2205" s="254"/>
      <c r="C2205" s="309"/>
      <c r="D2205" s="254"/>
      <c r="E2205" s="310"/>
      <c r="F2205" s="311"/>
      <c r="G2205" s="254"/>
      <c r="H2205" s="254"/>
      <c r="I2205" s="254"/>
      <c r="J2205" s="254"/>
      <c r="K2205" s="254"/>
      <c r="L2205" s="254"/>
      <c r="M2205" s="254"/>
      <c r="N2205" s="254"/>
      <c r="O2205" s="254"/>
      <c r="P2205" s="312"/>
      <c r="Q2205" s="313"/>
      <c r="R2205" s="312"/>
      <c r="S2205" s="313"/>
      <c r="T2205" s="314"/>
      <c r="U2205" s="314"/>
      <c r="V2205" s="312"/>
      <c r="W2205" s="254"/>
    </row>
    <row r="2206" spans="1:23" hidden="1">
      <c r="A2206" s="254"/>
      <c r="B2206" s="254"/>
      <c r="C2206" s="309"/>
      <c r="D2206" s="254"/>
      <c r="E2206" s="310"/>
      <c r="F2206" s="311"/>
      <c r="G2206" s="254"/>
      <c r="H2206" s="254"/>
      <c r="I2206" s="254"/>
      <c r="J2206" s="254"/>
      <c r="K2206" s="254"/>
      <c r="L2206" s="254"/>
      <c r="M2206" s="254"/>
      <c r="N2206" s="254"/>
      <c r="O2206" s="254"/>
      <c r="P2206" s="312"/>
      <c r="Q2206" s="313"/>
      <c r="R2206" s="312"/>
      <c r="S2206" s="313"/>
      <c r="T2206" s="314"/>
      <c r="U2206" s="314"/>
      <c r="V2206" s="312"/>
      <c r="W2206" s="254"/>
    </row>
    <row r="2207" spans="1:23" hidden="1">
      <c r="A2207" s="254"/>
      <c r="B2207" s="254"/>
      <c r="C2207" s="309"/>
      <c r="D2207" s="254"/>
      <c r="E2207" s="310"/>
      <c r="F2207" s="311"/>
      <c r="G2207" s="254"/>
      <c r="H2207" s="254"/>
      <c r="I2207" s="254"/>
      <c r="J2207" s="254"/>
      <c r="K2207" s="254"/>
      <c r="L2207" s="254"/>
      <c r="M2207" s="254"/>
      <c r="N2207" s="254"/>
      <c r="O2207" s="254"/>
      <c r="P2207" s="312"/>
      <c r="Q2207" s="313"/>
      <c r="R2207" s="312"/>
      <c r="S2207" s="313"/>
      <c r="T2207" s="314"/>
      <c r="U2207" s="314"/>
      <c r="V2207" s="312"/>
      <c r="W2207" s="254"/>
    </row>
    <row r="2208" spans="1:23" hidden="1">
      <c r="A2208" s="254"/>
      <c r="B2208" s="254"/>
      <c r="C2208" s="309"/>
      <c r="D2208" s="254"/>
      <c r="E2208" s="310"/>
      <c r="F2208" s="311"/>
      <c r="G2208" s="254"/>
      <c r="H2208" s="254"/>
      <c r="I2208" s="254"/>
      <c r="J2208" s="254"/>
      <c r="K2208" s="254"/>
      <c r="L2208" s="254"/>
      <c r="M2208" s="254"/>
      <c r="N2208" s="254"/>
      <c r="O2208" s="254"/>
      <c r="P2208" s="312"/>
      <c r="Q2208" s="313"/>
      <c r="R2208" s="312"/>
      <c r="S2208" s="313"/>
      <c r="T2208" s="314"/>
      <c r="U2208" s="314"/>
      <c r="V2208" s="312"/>
      <c r="W2208" s="254"/>
    </row>
    <row r="2209" spans="1:23" hidden="1">
      <c r="A2209" s="254"/>
      <c r="B2209" s="254"/>
      <c r="C2209" s="309"/>
      <c r="D2209" s="254"/>
      <c r="E2209" s="310"/>
      <c r="F2209" s="311"/>
      <c r="G2209" s="254"/>
      <c r="H2209" s="254"/>
      <c r="I2209" s="254"/>
      <c r="J2209" s="254"/>
      <c r="K2209" s="254"/>
      <c r="L2209" s="254"/>
      <c r="M2209" s="254"/>
      <c r="N2209" s="254"/>
      <c r="O2209" s="254"/>
      <c r="P2209" s="312"/>
      <c r="Q2209" s="313"/>
      <c r="R2209" s="312"/>
      <c r="S2209" s="313"/>
      <c r="T2209" s="314"/>
      <c r="U2209" s="314"/>
      <c r="V2209" s="312"/>
      <c r="W2209" s="254"/>
    </row>
    <row r="2210" spans="1:23" hidden="1">
      <c r="A2210" s="254"/>
      <c r="B2210" s="254"/>
      <c r="C2210" s="309"/>
      <c r="D2210" s="254"/>
      <c r="E2210" s="310"/>
      <c r="F2210" s="311"/>
      <c r="G2210" s="254"/>
      <c r="H2210" s="254"/>
      <c r="I2210" s="254"/>
      <c r="J2210" s="254"/>
      <c r="K2210" s="254"/>
      <c r="L2210" s="254"/>
      <c r="M2210" s="254"/>
      <c r="N2210" s="254"/>
      <c r="O2210" s="254"/>
      <c r="P2210" s="312"/>
      <c r="Q2210" s="313"/>
      <c r="R2210" s="312"/>
      <c r="S2210" s="313"/>
      <c r="T2210" s="314"/>
      <c r="U2210" s="314"/>
      <c r="V2210" s="312"/>
      <c r="W2210" s="254"/>
    </row>
    <row r="2211" spans="1:23" hidden="1">
      <c r="A2211" s="254"/>
      <c r="B2211" s="254"/>
      <c r="C2211" s="309"/>
      <c r="D2211" s="254"/>
      <c r="E2211" s="310"/>
      <c r="F2211" s="311"/>
      <c r="G2211" s="254"/>
      <c r="H2211" s="254"/>
      <c r="I2211" s="254"/>
      <c r="J2211" s="254"/>
      <c r="K2211" s="254"/>
      <c r="L2211" s="254"/>
      <c r="M2211" s="254"/>
      <c r="N2211" s="254"/>
      <c r="O2211" s="254"/>
      <c r="P2211" s="312"/>
      <c r="Q2211" s="313"/>
      <c r="R2211" s="312"/>
      <c r="S2211" s="313"/>
      <c r="T2211" s="314"/>
      <c r="U2211" s="314"/>
      <c r="V2211" s="312"/>
      <c r="W2211" s="254"/>
    </row>
    <row r="2212" spans="1:23" hidden="1">
      <c r="A2212" s="254"/>
      <c r="B2212" s="254"/>
      <c r="C2212" s="309"/>
      <c r="D2212" s="254"/>
      <c r="E2212" s="310"/>
      <c r="F2212" s="311"/>
      <c r="G2212" s="254"/>
      <c r="H2212" s="254"/>
      <c r="I2212" s="254"/>
      <c r="J2212" s="254"/>
      <c r="K2212" s="254"/>
      <c r="L2212" s="254"/>
      <c r="M2212" s="254"/>
      <c r="N2212" s="254"/>
      <c r="O2212" s="254"/>
      <c r="P2212" s="312"/>
      <c r="Q2212" s="313"/>
      <c r="R2212" s="312"/>
      <c r="S2212" s="313"/>
      <c r="T2212" s="314"/>
      <c r="U2212" s="314"/>
      <c r="V2212" s="312"/>
      <c r="W2212" s="254"/>
    </row>
    <row r="2213" spans="1:23" hidden="1">
      <c r="A2213" s="254"/>
      <c r="B2213" s="254"/>
      <c r="C2213" s="309"/>
      <c r="D2213" s="254"/>
      <c r="E2213" s="310"/>
      <c r="F2213" s="311"/>
      <c r="G2213" s="254"/>
      <c r="H2213" s="254"/>
      <c r="I2213" s="254"/>
      <c r="J2213" s="254"/>
      <c r="K2213" s="254"/>
      <c r="L2213" s="254"/>
      <c r="M2213" s="254"/>
      <c r="N2213" s="254"/>
      <c r="O2213" s="254"/>
      <c r="P2213" s="312"/>
      <c r="Q2213" s="313"/>
      <c r="R2213" s="312"/>
      <c r="S2213" s="313"/>
      <c r="T2213" s="314"/>
      <c r="U2213" s="314"/>
      <c r="V2213" s="312"/>
      <c r="W2213" s="254"/>
    </row>
    <row r="2214" spans="1:23" hidden="1">
      <c r="A2214" s="254"/>
      <c r="B2214" s="254"/>
      <c r="C2214" s="309"/>
      <c r="D2214" s="254"/>
      <c r="E2214" s="310"/>
      <c r="F2214" s="311"/>
      <c r="G2214" s="254"/>
      <c r="H2214" s="254"/>
      <c r="I2214" s="254"/>
      <c r="J2214" s="254"/>
      <c r="K2214" s="254"/>
      <c r="L2214" s="254"/>
      <c r="M2214" s="254"/>
      <c r="N2214" s="254"/>
      <c r="O2214" s="254"/>
      <c r="P2214" s="312"/>
      <c r="Q2214" s="313"/>
      <c r="R2214" s="312"/>
      <c r="S2214" s="313"/>
      <c r="T2214" s="314"/>
      <c r="U2214" s="314"/>
      <c r="V2214" s="312"/>
      <c r="W2214" s="254"/>
    </row>
    <row r="2215" spans="1:23" hidden="1">
      <c r="A2215" s="254"/>
      <c r="B2215" s="254"/>
      <c r="C2215" s="309"/>
      <c r="D2215" s="254"/>
      <c r="E2215" s="310"/>
      <c r="F2215" s="311"/>
      <c r="G2215" s="254"/>
      <c r="H2215" s="254"/>
      <c r="I2215" s="254"/>
      <c r="J2215" s="254"/>
      <c r="K2215" s="254"/>
      <c r="L2215" s="254"/>
      <c r="M2215" s="254"/>
      <c r="N2215" s="254"/>
      <c r="O2215" s="254"/>
      <c r="P2215" s="312"/>
      <c r="Q2215" s="313"/>
      <c r="R2215" s="312"/>
      <c r="S2215" s="313"/>
      <c r="T2215" s="314"/>
      <c r="U2215" s="314"/>
      <c r="V2215" s="312"/>
      <c r="W2215" s="254"/>
    </row>
    <row r="2216" spans="1:23" hidden="1">
      <c r="A2216" s="254"/>
      <c r="B2216" s="254"/>
      <c r="C2216" s="309"/>
      <c r="D2216" s="254"/>
      <c r="E2216" s="310"/>
      <c r="F2216" s="311"/>
      <c r="G2216" s="254"/>
      <c r="H2216" s="254"/>
      <c r="I2216" s="254"/>
      <c r="J2216" s="254"/>
      <c r="K2216" s="254"/>
      <c r="L2216" s="254"/>
      <c r="M2216" s="254"/>
      <c r="N2216" s="254"/>
      <c r="O2216" s="254"/>
      <c r="P2216" s="312"/>
      <c r="Q2216" s="313"/>
      <c r="R2216" s="312"/>
      <c r="S2216" s="313"/>
      <c r="T2216" s="314"/>
      <c r="U2216" s="314"/>
      <c r="V2216" s="312"/>
      <c r="W2216" s="254"/>
    </row>
    <row r="2217" spans="1:23" hidden="1">
      <c r="A2217" s="254"/>
      <c r="B2217" s="254"/>
      <c r="C2217" s="309"/>
      <c r="D2217" s="254"/>
      <c r="E2217" s="310"/>
      <c r="F2217" s="311"/>
      <c r="G2217" s="254"/>
      <c r="H2217" s="254"/>
      <c r="I2217" s="254"/>
      <c r="J2217" s="254"/>
      <c r="K2217" s="254"/>
      <c r="L2217" s="254"/>
      <c r="M2217" s="254"/>
      <c r="N2217" s="254"/>
      <c r="O2217" s="254"/>
      <c r="P2217" s="312"/>
      <c r="Q2217" s="313"/>
      <c r="R2217" s="312"/>
      <c r="S2217" s="313"/>
      <c r="T2217" s="314"/>
      <c r="U2217" s="314"/>
      <c r="V2217" s="312"/>
      <c r="W2217" s="254"/>
    </row>
    <row r="2218" spans="1:23" hidden="1">
      <c r="A2218" s="254"/>
      <c r="B2218" s="254"/>
      <c r="C2218" s="309"/>
      <c r="D2218" s="254"/>
      <c r="E2218" s="310"/>
      <c r="F2218" s="311"/>
      <c r="G2218" s="254"/>
      <c r="H2218" s="254"/>
      <c r="I2218" s="254"/>
      <c r="J2218" s="254"/>
      <c r="K2218" s="254"/>
      <c r="L2218" s="254"/>
      <c r="M2218" s="254"/>
      <c r="N2218" s="254"/>
      <c r="O2218" s="254"/>
      <c r="P2218" s="312"/>
      <c r="Q2218" s="313"/>
      <c r="R2218" s="312"/>
      <c r="S2218" s="313"/>
      <c r="T2218" s="314"/>
      <c r="U2218" s="314"/>
      <c r="V2218" s="312"/>
      <c r="W2218" s="254"/>
    </row>
    <row r="2219" spans="1:23" hidden="1">
      <c r="A2219" s="254"/>
      <c r="B2219" s="254"/>
      <c r="C2219" s="309"/>
      <c r="D2219" s="254"/>
      <c r="E2219" s="310"/>
      <c r="F2219" s="311"/>
      <c r="G2219" s="254"/>
      <c r="H2219" s="254"/>
      <c r="I2219" s="254"/>
      <c r="J2219" s="254"/>
      <c r="K2219" s="254"/>
      <c r="L2219" s="254"/>
      <c r="M2219" s="254"/>
      <c r="N2219" s="254"/>
      <c r="O2219" s="254"/>
      <c r="P2219" s="312"/>
      <c r="Q2219" s="313"/>
      <c r="R2219" s="312"/>
      <c r="S2219" s="313"/>
      <c r="T2219" s="314"/>
      <c r="U2219" s="314"/>
      <c r="V2219" s="312"/>
      <c r="W2219" s="254"/>
    </row>
    <row r="2220" spans="1:23" hidden="1">
      <c r="A2220" s="254"/>
      <c r="B2220" s="254"/>
      <c r="C2220" s="309"/>
      <c r="D2220" s="254"/>
      <c r="E2220" s="310"/>
      <c r="F2220" s="311"/>
      <c r="G2220" s="254"/>
      <c r="H2220" s="254"/>
      <c r="I2220" s="254"/>
      <c r="J2220" s="254"/>
      <c r="K2220" s="254"/>
      <c r="L2220" s="254"/>
      <c r="M2220" s="254"/>
      <c r="N2220" s="254"/>
      <c r="O2220" s="254"/>
      <c r="P2220" s="312"/>
      <c r="Q2220" s="313"/>
      <c r="R2220" s="312"/>
      <c r="S2220" s="313"/>
      <c r="T2220" s="314"/>
      <c r="U2220" s="314"/>
      <c r="V2220" s="312"/>
      <c r="W2220" s="254"/>
    </row>
    <row r="2221" spans="1:23" hidden="1">
      <c r="A2221" s="254"/>
      <c r="B2221" s="254"/>
      <c r="C2221" s="309"/>
      <c r="D2221" s="254"/>
      <c r="E2221" s="310"/>
      <c r="F2221" s="311"/>
      <c r="G2221" s="254"/>
      <c r="H2221" s="254"/>
      <c r="I2221" s="254"/>
      <c r="J2221" s="254"/>
      <c r="K2221" s="254"/>
      <c r="L2221" s="254"/>
      <c r="M2221" s="254"/>
      <c r="N2221" s="254"/>
      <c r="O2221" s="254"/>
      <c r="P2221" s="312"/>
      <c r="Q2221" s="313"/>
      <c r="R2221" s="312"/>
      <c r="S2221" s="313"/>
      <c r="T2221" s="314"/>
      <c r="U2221" s="314"/>
      <c r="V2221" s="312"/>
      <c r="W2221" s="254"/>
    </row>
    <row r="2222" spans="1:23" hidden="1">
      <c r="A2222" s="254"/>
      <c r="B2222" s="254"/>
      <c r="C2222" s="309"/>
      <c r="D2222" s="254"/>
      <c r="E2222" s="310"/>
      <c r="F2222" s="311"/>
      <c r="G2222" s="254"/>
      <c r="H2222" s="254"/>
      <c r="I2222" s="254"/>
      <c r="J2222" s="254"/>
      <c r="K2222" s="254"/>
      <c r="L2222" s="254"/>
      <c r="M2222" s="254"/>
      <c r="N2222" s="254"/>
      <c r="O2222" s="254"/>
      <c r="P2222" s="312"/>
      <c r="Q2222" s="313"/>
      <c r="R2222" s="312"/>
      <c r="S2222" s="313"/>
      <c r="T2222" s="314"/>
      <c r="U2222" s="314"/>
      <c r="V2222" s="312"/>
      <c r="W2222" s="254"/>
    </row>
    <row r="2223" spans="1:23" hidden="1">
      <c r="A2223" s="254"/>
      <c r="B2223" s="254"/>
      <c r="C2223" s="309"/>
      <c r="D2223" s="254"/>
      <c r="E2223" s="310"/>
      <c r="F2223" s="311"/>
      <c r="G2223" s="254"/>
      <c r="H2223" s="254"/>
      <c r="I2223" s="254"/>
      <c r="J2223" s="254"/>
      <c r="K2223" s="254"/>
      <c r="L2223" s="254"/>
      <c r="M2223" s="254"/>
      <c r="N2223" s="254"/>
      <c r="O2223" s="254"/>
      <c r="P2223" s="312"/>
      <c r="Q2223" s="313"/>
      <c r="R2223" s="312"/>
      <c r="S2223" s="313"/>
      <c r="T2223" s="314"/>
      <c r="U2223" s="314"/>
      <c r="V2223" s="312"/>
      <c r="W2223" s="254"/>
    </row>
    <row r="2224" spans="1:23" hidden="1">
      <c r="A2224" s="254"/>
      <c r="B2224" s="254"/>
      <c r="C2224" s="309"/>
      <c r="D2224" s="254"/>
      <c r="E2224" s="310"/>
      <c r="F2224" s="311"/>
      <c r="G2224" s="254"/>
      <c r="H2224" s="254"/>
      <c r="I2224" s="254"/>
      <c r="J2224" s="254"/>
      <c r="K2224" s="254"/>
      <c r="L2224" s="254"/>
      <c r="M2224" s="254"/>
      <c r="N2224" s="254"/>
      <c r="O2224" s="254"/>
      <c r="P2224" s="312"/>
      <c r="Q2224" s="313"/>
      <c r="R2224" s="312"/>
      <c r="S2224" s="313"/>
      <c r="T2224" s="314"/>
      <c r="U2224" s="314"/>
      <c r="V2224" s="312"/>
      <c r="W2224" s="254"/>
    </row>
    <row r="2225" spans="1:23" hidden="1">
      <c r="A2225" s="254"/>
      <c r="B2225" s="254"/>
      <c r="C2225" s="309"/>
      <c r="D2225" s="254"/>
      <c r="E2225" s="310"/>
      <c r="F2225" s="311"/>
      <c r="G2225" s="254"/>
      <c r="H2225" s="254"/>
      <c r="I2225" s="254"/>
      <c r="J2225" s="254"/>
      <c r="K2225" s="254"/>
      <c r="L2225" s="254"/>
      <c r="M2225" s="254"/>
      <c r="N2225" s="254"/>
      <c r="O2225" s="254"/>
      <c r="P2225" s="312"/>
      <c r="Q2225" s="313"/>
      <c r="R2225" s="312"/>
      <c r="S2225" s="313"/>
      <c r="T2225" s="314"/>
      <c r="U2225" s="314"/>
      <c r="V2225" s="312"/>
      <c r="W2225" s="254"/>
    </row>
    <row r="2226" spans="1:23" hidden="1">
      <c r="A2226" s="254"/>
      <c r="B2226" s="254"/>
      <c r="C2226" s="309"/>
      <c r="D2226" s="254"/>
      <c r="E2226" s="310"/>
      <c r="F2226" s="311"/>
      <c r="G2226" s="254"/>
      <c r="H2226" s="254"/>
      <c r="I2226" s="254"/>
      <c r="J2226" s="254"/>
      <c r="K2226" s="254"/>
      <c r="L2226" s="254"/>
      <c r="M2226" s="254"/>
      <c r="N2226" s="254"/>
      <c r="O2226" s="254"/>
      <c r="P2226" s="312"/>
      <c r="Q2226" s="313"/>
      <c r="R2226" s="312"/>
      <c r="S2226" s="313"/>
      <c r="T2226" s="314"/>
      <c r="U2226" s="314"/>
      <c r="V2226" s="312"/>
      <c r="W2226" s="254"/>
    </row>
    <row r="2227" spans="1:23" hidden="1">
      <c r="A2227" s="254"/>
      <c r="B2227" s="254"/>
      <c r="C2227" s="309"/>
      <c r="D2227" s="254"/>
      <c r="E2227" s="310"/>
      <c r="F2227" s="311"/>
      <c r="G2227" s="254"/>
      <c r="H2227" s="254"/>
      <c r="I2227" s="254"/>
      <c r="J2227" s="254"/>
      <c r="K2227" s="254"/>
      <c r="L2227" s="254"/>
      <c r="M2227" s="254"/>
      <c r="N2227" s="254"/>
      <c r="O2227" s="254"/>
      <c r="P2227" s="312"/>
      <c r="Q2227" s="313"/>
      <c r="R2227" s="312"/>
      <c r="S2227" s="313"/>
      <c r="T2227" s="314"/>
      <c r="U2227" s="314"/>
      <c r="V2227" s="312"/>
      <c r="W2227" s="254"/>
    </row>
    <row r="2228" spans="1:23" hidden="1">
      <c r="A2228" s="254"/>
      <c r="B2228" s="254"/>
      <c r="C2228" s="309"/>
      <c r="D2228" s="254"/>
      <c r="E2228" s="310"/>
      <c r="F2228" s="311"/>
      <c r="G2228" s="254"/>
      <c r="H2228" s="254"/>
      <c r="I2228" s="254"/>
      <c r="J2228" s="254"/>
      <c r="K2228" s="254"/>
      <c r="L2228" s="254"/>
      <c r="M2228" s="254"/>
      <c r="N2228" s="254"/>
      <c r="O2228" s="254"/>
      <c r="P2228" s="312"/>
      <c r="Q2228" s="313"/>
      <c r="R2228" s="312"/>
      <c r="S2228" s="313"/>
      <c r="T2228" s="314"/>
      <c r="U2228" s="314"/>
      <c r="V2228" s="312"/>
      <c r="W2228" s="254"/>
    </row>
    <row r="2229" spans="1:23" hidden="1">
      <c r="A2229" s="254"/>
      <c r="B2229" s="254"/>
      <c r="C2229" s="309"/>
      <c r="D2229" s="254"/>
      <c r="E2229" s="310"/>
      <c r="F2229" s="311"/>
      <c r="G2229" s="254"/>
      <c r="H2229" s="254"/>
      <c r="I2229" s="254"/>
      <c r="J2229" s="254"/>
      <c r="K2229" s="254"/>
      <c r="L2229" s="254"/>
      <c r="M2229" s="254"/>
      <c r="N2229" s="254"/>
      <c r="O2229" s="254"/>
      <c r="P2229" s="312"/>
      <c r="Q2229" s="313"/>
      <c r="R2229" s="312"/>
      <c r="S2229" s="313"/>
      <c r="T2229" s="314"/>
      <c r="U2229" s="314"/>
      <c r="V2229" s="312"/>
      <c r="W2229" s="254"/>
    </row>
    <row r="2230" spans="1:23" hidden="1">
      <c r="A2230" s="254"/>
      <c r="B2230" s="254"/>
      <c r="C2230" s="309"/>
      <c r="D2230" s="254"/>
      <c r="E2230" s="310"/>
      <c r="F2230" s="311"/>
      <c r="G2230" s="254"/>
      <c r="H2230" s="254"/>
      <c r="I2230" s="254"/>
      <c r="J2230" s="254"/>
      <c r="K2230" s="254"/>
      <c r="L2230" s="254"/>
      <c r="M2230" s="254"/>
      <c r="N2230" s="254"/>
      <c r="O2230" s="254"/>
      <c r="P2230" s="312"/>
      <c r="Q2230" s="313"/>
      <c r="R2230" s="312"/>
      <c r="S2230" s="313"/>
      <c r="T2230" s="314"/>
      <c r="U2230" s="314"/>
      <c r="V2230" s="312"/>
      <c r="W2230" s="254"/>
    </row>
    <row r="2231" spans="1:23" hidden="1">
      <c r="A2231" s="254"/>
      <c r="B2231" s="254"/>
      <c r="C2231" s="309"/>
      <c r="D2231" s="254"/>
      <c r="E2231" s="310"/>
      <c r="F2231" s="311"/>
      <c r="G2231" s="254"/>
      <c r="H2231" s="254"/>
      <c r="I2231" s="254"/>
      <c r="J2231" s="254"/>
      <c r="K2231" s="254"/>
      <c r="L2231" s="254"/>
      <c r="M2231" s="254"/>
      <c r="N2231" s="254"/>
      <c r="O2231" s="254"/>
      <c r="P2231" s="312"/>
      <c r="Q2231" s="313"/>
      <c r="R2231" s="312"/>
      <c r="S2231" s="313"/>
      <c r="T2231" s="314"/>
      <c r="U2231" s="314"/>
      <c r="V2231" s="312"/>
      <c r="W2231" s="254"/>
    </row>
    <row r="2232" spans="1:23" hidden="1">
      <c r="A2232" s="254"/>
      <c r="B2232" s="254"/>
      <c r="C2232" s="309"/>
      <c r="D2232" s="254"/>
      <c r="E2232" s="310"/>
      <c r="F2232" s="311"/>
      <c r="G2232" s="254"/>
      <c r="H2232" s="254"/>
      <c r="I2232" s="254"/>
      <c r="J2232" s="254"/>
      <c r="K2232" s="254"/>
      <c r="L2232" s="254"/>
      <c r="M2232" s="254"/>
      <c r="N2232" s="254"/>
      <c r="O2232" s="254"/>
      <c r="P2232" s="312"/>
      <c r="Q2232" s="313"/>
      <c r="R2232" s="312"/>
      <c r="S2232" s="313"/>
      <c r="T2232" s="314"/>
      <c r="U2232" s="314"/>
      <c r="V2232" s="312"/>
      <c r="W2232" s="254"/>
    </row>
    <row r="2233" spans="1:23" hidden="1">
      <c r="A2233" s="254"/>
      <c r="B2233" s="254"/>
      <c r="C2233" s="309"/>
      <c r="D2233" s="254"/>
      <c r="E2233" s="310"/>
      <c r="F2233" s="311"/>
      <c r="G2233" s="254"/>
      <c r="H2233" s="254"/>
      <c r="I2233" s="254"/>
      <c r="J2233" s="254"/>
      <c r="K2233" s="254"/>
      <c r="L2233" s="254"/>
      <c r="M2233" s="254"/>
      <c r="N2233" s="254"/>
      <c r="O2233" s="254"/>
      <c r="P2233" s="312"/>
      <c r="Q2233" s="313"/>
      <c r="R2233" s="312"/>
      <c r="S2233" s="313"/>
      <c r="T2233" s="314"/>
      <c r="U2233" s="314"/>
      <c r="V2233" s="312"/>
      <c r="W2233" s="254"/>
    </row>
    <row r="2234" spans="1:23" hidden="1">
      <c r="A2234" s="254"/>
      <c r="B2234" s="254"/>
      <c r="C2234" s="309"/>
      <c r="D2234" s="254"/>
      <c r="E2234" s="310"/>
      <c r="F2234" s="311"/>
      <c r="G2234" s="254"/>
      <c r="H2234" s="254"/>
      <c r="I2234" s="254"/>
      <c r="J2234" s="254"/>
      <c r="K2234" s="254"/>
      <c r="L2234" s="254"/>
      <c r="M2234" s="254"/>
      <c r="N2234" s="254"/>
      <c r="O2234" s="254"/>
      <c r="P2234" s="312"/>
      <c r="Q2234" s="313"/>
      <c r="R2234" s="312"/>
      <c r="S2234" s="313"/>
      <c r="T2234" s="314"/>
      <c r="U2234" s="314"/>
      <c r="V2234" s="312"/>
      <c r="W2234" s="254"/>
    </row>
    <row r="2235" spans="1:23" hidden="1">
      <c r="A2235" s="254"/>
      <c r="B2235" s="254"/>
      <c r="C2235" s="309"/>
      <c r="D2235" s="254"/>
      <c r="E2235" s="310"/>
      <c r="F2235" s="311"/>
      <c r="G2235" s="254"/>
      <c r="H2235" s="254"/>
      <c r="I2235" s="254"/>
      <c r="J2235" s="254"/>
      <c r="K2235" s="254"/>
      <c r="L2235" s="254"/>
      <c r="M2235" s="254"/>
      <c r="N2235" s="254"/>
      <c r="O2235" s="254"/>
      <c r="P2235" s="312"/>
      <c r="Q2235" s="313"/>
      <c r="R2235" s="312"/>
      <c r="S2235" s="313"/>
      <c r="T2235" s="314"/>
      <c r="U2235" s="314"/>
      <c r="V2235" s="312"/>
      <c r="W2235" s="254"/>
    </row>
    <row r="2236" spans="1:23" hidden="1">
      <c r="A2236" s="254"/>
      <c r="B2236" s="254"/>
      <c r="C2236" s="309"/>
      <c r="D2236" s="254"/>
      <c r="E2236" s="310"/>
      <c r="F2236" s="311"/>
      <c r="G2236" s="254"/>
      <c r="H2236" s="254"/>
      <c r="I2236" s="254"/>
      <c r="J2236" s="254"/>
      <c r="K2236" s="254"/>
      <c r="L2236" s="254"/>
      <c r="M2236" s="254"/>
      <c r="N2236" s="254"/>
      <c r="O2236" s="254"/>
      <c r="P2236" s="312"/>
      <c r="Q2236" s="313"/>
      <c r="R2236" s="312"/>
      <c r="S2236" s="313"/>
      <c r="T2236" s="314"/>
      <c r="U2236" s="314"/>
      <c r="V2236" s="312"/>
      <c r="W2236" s="254"/>
    </row>
    <row r="2237" spans="1:23" hidden="1">
      <c r="A2237" s="254"/>
      <c r="B2237" s="254"/>
      <c r="C2237" s="309"/>
      <c r="D2237" s="254"/>
      <c r="E2237" s="310"/>
      <c r="F2237" s="311"/>
      <c r="G2237" s="254"/>
      <c r="H2237" s="254"/>
      <c r="I2237" s="254"/>
      <c r="J2237" s="254"/>
      <c r="K2237" s="254"/>
      <c r="L2237" s="254"/>
      <c r="M2237" s="254"/>
      <c r="N2237" s="254"/>
      <c r="O2237" s="254"/>
      <c r="P2237" s="312"/>
      <c r="Q2237" s="313"/>
      <c r="R2237" s="312"/>
      <c r="S2237" s="313"/>
      <c r="T2237" s="314"/>
      <c r="U2237" s="314"/>
      <c r="V2237" s="312"/>
      <c r="W2237" s="254"/>
    </row>
    <row r="2238" spans="1:23" hidden="1">
      <c r="A2238" s="254"/>
      <c r="B2238" s="254"/>
      <c r="C2238" s="309"/>
      <c r="D2238" s="254"/>
      <c r="E2238" s="310"/>
      <c r="F2238" s="311"/>
      <c r="G2238" s="254"/>
      <c r="H2238" s="254"/>
      <c r="I2238" s="254"/>
      <c r="J2238" s="254"/>
      <c r="K2238" s="254"/>
      <c r="L2238" s="254"/>
      <c r="M2238" s="254"/>
      <c r="N2238" s="254"/>
      <c r="O2238" s="254"/>
      <c r="P2238" s="312"/>
      <c r="Q2238" s="313"/>
      <c r="R2238" s="312"/>
      <c r="S2238" s="313"/>
      <c r="T2238" s="314"/>
      <c r="U2238" s="314"/>
      <c r="V2238" s="312"/>
      <c r="W2238" s="254"/>
    </row>
    <row r="2239" spans="1:23" hidden="1">
      <c r="A2239" s="254"/>
      <c r="B2239" s="254"/>
      <c r="C2239" s="309"/>
      <c r="D2239" s="254"/>
      <c r="E2239" s="310"/>
      <c r="F2239" s="311"/>
      <c r="G2239" s="254"/>
      <c r="H2239" s="254"/>
      <c r="I2239" s="254"/>
      <c r="J2239" s="254"/>
      <c r="K2239" s="254"/>
      <c r="L2239" s="254"/>
      <c r="M2239" s="254"/>
      <c r="N2239" s="254"/>
      <c r="O2239" s="254"/>
      <c r="P2239" s="312"/>
      <c r="Q2239" s="313"/>
      <c r="R2239" s="312"/>
      <c r="S2239" s="313"/>
      <c r="T2239" s="314"/>
      <c r="U2239" s="314"/>
      <c r="V2239" s="312"/>
      <c r="W2239" s="254"/>
    </row>
    <row r="2240" spans="1:23" hidden="1">
      <c r="A2240" s="254"/>
      <c r="B2240" s="254"/>
      <c r="C2240" s="309"/>
      <c r="D2240" s="254"/>
      <c r="E2240" s="310"/>
      <c r="F2240" s="311"/>
      <c r="G2240" s="254"/>
      <c r="H2240" s="254"/>
      <c r="I2240" s="254"/>
      <c r="J2240" s="254"/>
      <c r="K2240" s="254"/>
      <c r="L2240" s="254"/>
      <c r="M2240" s="254"/>
      <c r="N2240" s="254"/>
      <c r="O2240" s="254"/>
      <c r="P2240" s="312"/>
      <c r="Q2240" s="313"/>
      <c r="R2240" s="312"/>
      <c r="S2240" s="313"/>
      <c r="T2240" s="314"/>
      <c r="U2240" s="314"/>
      <c r="V2240" s="312"/>
      <c r="W2240" s="254"/>
    </row>
    <row r="2241" spans="1:23" hidden="1">
      <c r="A2241" s="254"/>
      <c r="B2241" s="254"/>
      <c r="C2241" s="309"/>
      <c r="D2241" s="254"/>
      <c r="E2241" s="310"/>
      <c r="F2241" s="311"/>
      <c r="G2241" s="254"/>
      <c r="H2241" s="254"/>
      <c r="I2241" s="254"/>
      <c r="J2241" s="254"/>
      <c r="K2241" s="254"/>
      <c r="L2241" s="254"/>
      <c r="M2241" s="254"/>
      <c r="N2241" s="254"/>
      <c r="O2241" s="254"/>
      <c r="P2241" s="312"/>
      <c r="Q2241" s="313"/>
      <c r="R2241" s="312"/>
      <c r="S2241" s="313"/>
      <c r="T2241" s="314"/>
      <c r="U2241" s="314"/>
      <c r="V2241" s="312"/>
      <c r="W2241" s="254"/>
    </row>
    <row r="2242" spans="1:23" hidden="1">
      <c r="A2242" s="254"/>
      <c r="B2242" s="254"/>
      <c r="C2242" s="309"/>
      <c r="D2242" s="254"/>
      <c r="E2242" s="310"/>
      <c r="F2242" s="311"/>
      <c r="G2242" s="254"/>
      <c r="H2242" s="254"/>
      <c r="I2242" s="254"/>
      <c r="J2242" s="254"/>
      <c r="K2242" s="254"/>
      <c r="L2242" s="254"/>
      <c r="M2242" s="254"/>
      <c r="N2242" s="254"/>
      <c r="O2242" s="254"/>
      <c r="P2242" s="312"/>
      <c r="Q2242" s="313"/>
      <c r="R2242" s="312"/>
      <c r="S2242" s="313"/>
      <c r="T2242" s="314"/>
      <c r="U2242" s="314"/>
      <c r="V2242" s="312"/>
      <c r="W2242" s="254"/>
    </row>
    <row r="2243" spans="1:23" hidden="1">
      <c r="A2243" s="254"/>
      <c r="B2243" s="254"/>
      <c r="C2243" s="309"/>
      <c r="D2243" s="254"/>
      <c r="E2243" s="310"/>
      <c r="F2243" s="311"/>
      <c r="G2243" s="254"/>
      <c r="H2243" s="254"/>
      <c r="I2243" s="254"/>
      <c r="J2243" s="254"/>
      <c r="K2243" s="254"/>
      <c r="L2243" s="254"/>
      <c r="M2243" s="254"/>
      <c r="N2243" s="254"/>
      <c r="O2243" s="254"/>
      <c r="P2243" s="312"/>
      <c r="Q2243" s="313"/>
      <c r="R2243" s="312"/>
      <c r="S2243" s="313"/>
      <c r="T2243" s="314"/>
      <c r="U2243" s="314"/>
      <c r="V2243" s="312"/>
      <c r="W2243" s="254"/>
    </row>
    <row r="2244" spans="1:23" hidden="1">
      <c r="A2244" s="254"/>
      <c r="B2244" s="254"/>
      <c r="C2244" s="309"/>
      <c r="D2244" s="254"/>
      <c r="E2244" s="310"/>
      <c r="F2244" s="311"/>
      <c r="G2244" s="254"/>
      <c r="H2244" s="254"/>
      <c r="I2244" s="254"/>
      <c r="J2244" s="254"/>
      <c r="K2244" s="254"/>
      <c r="L2244" s="254"/>
      <c r="M2244" s="254"/>
      <c r="N2244" s="254"/>
      <c r="O2244" s="254"/>
      <c r="P2244" s="312"/>
      <c r="Q2244" s="313"/>
      <c r="R2244" s="312"/>
      <c r="S2244" s="313"/>
      <c r="T2244" s="314"/>
      <c r="U2244" s="314"/>
      <c r="V2244" s="312"/>
      <c r="W2244" s="254"/>
    </row>
    <row r="2245" spans="1:23" hidden="1">
      <c r="A2245" s="254"/>
      <c r="B2245" s="254"/>
      <c r="C2245" s="309"/>
      <c r="D2245" s="254"/>
      <c r="E2245" s="310"/>
      <c r="F2245" s="311"/>
      <c r="G2245" s="254"/>
      <c r="H2245" s="254"/>
      <c r="I2245" s="254"/>
      <c r="J2245" s="254"/>
      <c r="K2245" s="254"/>
      <c r="L2245" s="254"/>
      <c r="M2245" s="254"/>
      <c r="N2245" s="254"/>
      <c r="O2245" s="254"/>
      <c r="P2245" s="312"/>
      <c r="Q2245" s="313"/>
      <c r="R2245" s="312"/>
      <c r="S2245" s="313"/>
      <c r="T2245" s="314"/>
      <c r="U2245" s="314"/>
      <c r="V2245" s="312"/>
      <c r="W2245" s="254"/>
    </row>
    <row r="2246" spans="1:23" hidden="1">
      <c r="A2246" s="254"/>
      <c r="B2246" s="254"/>
      <c r="C2246" s="309"/>
      <c r="D2246" s="254"/>
      <c r="E2246" s="310"/>
      <c r="F2246" s="311"/>
      <c r="G2246" s="254"/>
      <c r="H2246" s="254"/>
      <c r="I2246" s="254"/>
      <c r="J2246" s="254"/>
      <c r="K2246" s="254"/>
      <c r="L2246" s="254"/>
      <c r="M2246" s="254"/>
      <c r="N2246" s="254"/>
      <c r="O2246" s="254"/>
      <c r="P2246" s="312"/>
      <c r="Q2246" s="313"/>
      <c r="R2246" s="312"/>
      <c r="S2246" s="313"/>
      <c r="T2246" s="314"/>
      <c r="U2246" s="314"/>
      <c r="V2246" s="312"/>
      <c r="W2246" s="254"/>
    </row>
    <row r="2247" spans="1:23" hidden="1">
      <c r="A2247" s="254"/>
      <c r="B2247" s="254"/>
      <c r="C2247" s="309"/>
      <c r="D2247" s="254"/>
      <c r="E2247" s="310"/>
      <c r="F2247" s="311"/>
      <c r="G2247" s="254"/>
      <c r="H2247" s="254"/>
      <c r="I2247" s="254"/>
      <c r="J2247" s="254"/>
      <c r="K2247" s="254"/>
      <c r="L2247" s="254"/>
      <c r="M2247" s="254"/>
      <c r="N2247" s="254"/>
      <c r="O2247" s="254"/>
      <c r="P2247" s="312"/>
      <c r="Q2247" s="313"/>
      <c r="R2247" s="312"/>
      <c r="S2247" s="313"/>
      <c r="T2247" s="314"/>
      <c r="U2247" s="314"/>
      <c r="V2247" s="312"/>
      <c r="W2247" s="254"/>
    </row>
    <row r="2248" spans="1:23" hidden="1">
      <c r="A2248" s="254"/>
      <c r="B2248" s="254"/>
      <c r="C2248" s="309"/>
      <c r="D2248" s="254"/>
      <c r="E2248" s="310"/>
      <c r="F2248" s="311"/>
      <c r="G2248" s="254"/>
      <c r="H2248" s="254"/>
      <c r="I2248" s="254"/>
      <c r="J2248" s="254"/>
      <c r="K2248" s="254"/>
      <c r="L2248" s="254"/>
      <c r="M2248" s="254"/>
      <c r="N2248" s="254"/>
      <c r="O2248" s="254"/>
      <c r="P2248" s="312"/>
      <c r="Q2248" s="313"/>
      <c r="R2248" s="312"/>
      <c r="S2248" s="313"/>
      <c r="T2248" s="314"/>
      <c r="U2248" s="314"/>
      <c r="V2248" s="312"/>
      <c r="W2248" s="254"/>
    </row>
    <row r="2249" spans="1:23" hidden="1">
      <c r="A2249" s="254"/>
      <c r="B2249" s="254"/>
      <c r="C2249" s="309"/>
      <c r="D2249" s="254"/>
      <c r="E2249" s="310"/>
      <c r="F2249" s="311"/>
      <c r="G2249" s="254"/>
      <c r="H2249" s="254"/>
      <c r="I2249" s="254"/>
      <c r="J2249" s="254"/>
      <c r="K2249" s="254"/>
      <c r="L2249" s="254"/>
      <c r="M2249" s="254"/>
      <c r="N2249" s="254"/>
      <c r="O2249" s="254"/>
      <c r="P2249" s="312"/>
      <c r="Q2249" s="313"/>
      <c r="R2249" s="312"/>
      <c r="S2249" s="313"/>
      <c r="T2249" s="314"/>
      <c r="U2249" s="314"/>
      <c r="V2249" s="312"/>
      <c r="W2249" s="254"/>
    </row>
    <row r="2250" spans="1:23" hidden="1">
      <c r="A2250" s="254"/>
      <c r="B2250" s="254"/>
      <c r="C2250" s="309"/>
      <c r="D2250" s="254"/>
      <c r="E2250" s="310"/>
      <c r="F2250" s="311"/>
      <c r="G2250" s="254"/>
      <c r="H2250" s="254"/>
      <c r="I2250" s="254"/>
      <c r="J2250" s="254"/>
      <c r="K2250" s="254"/>
      <c r="L2250" s="254"/>
      <c r="M2250" s="254"/>
      <c r="N2250" s="254"/>
      <c r="O2250" s="254"/>
      <c r="P2250" s="312"/>
      <c r="Q2250" s="313"/>
      <c r="R2250" s="312"/>
      <c r="S2250" s="313"/>
      <c r="T2250" s="314"/>
      <c r="U2250" s="314"/>
      <c r="V2250" s="312"/>
      <c r="W2250" s="254"/>
    </row>
    <row r="2251" spans="1:23" hidden="1">
      <c r="A2251" s="254"/>
      <c r="B2251" s="254"/>
      <c r="C2251" s="309"/>
      <c r="D2251" s="254"/>
      <c r="E2251" s="310"/>
      <c r="F2251" s="311"/>
      <c r="G2251" s="254"/>
      <c r="H2251" s="254"/>
      <c r="I2251" s="254"/>
      <c r="J2251" s="254"/>
      <c r="K2251" s="254"/>
      <c r="L2251" s="254"/>
      <c r="M2251" s="254"/>
      <c r="N2251" s="254"/>
      <c r="O2251" s="254"/>
      <c r="P2251" s="312"/>
      <c r="Q2251" s="313"/>
      <c r="R2251" s="312"/>
      <c r="S2251" s="313"/>
      <c r="T2251" s="314"/>
      <c r="U2251" s="314"/>
      <c r="V2251" s="312"/>
      <c r="W2251" s="254"/>
    </row>
    <row r="2252" spans="1:23" hidden="1">
      <c r="A2252" s="254"/>
      <c r="B2252" s="254"/>
      <c r="C2252" s="309"/>
      <c r="D2252" s="254"/>
      <c r="E2252" s="310"/>
      <c r="F2252" s="311"/>
      <c r="G2252" s="254"/>
      <c r="H2252" s="254"/>
      <c r="I2252" s="254"/>
      <c r="J2252" s="254"/>
      <c r="K2252" s="254"/>
      <c r="L2252" s="254"/>
      <c r="M2252" s="254"/>
      <c r="N2252" s="254"/>
      <c r="O2252" s="254"/>
      <c r="P2252" s="312"/>
      <c r="Q2252" s="313"/>
      <c r="R2252" s="312"/>
      <c r="S2252" s="313"/>
      <c r="T2252" s="314"/>
      <c r="U2252" s="314"/>
      <c r="V2252" s="312"/>
      <c r="W2252" s="254"/>
    </row>
    <row r="2253" spans="1:23" hidden="1">
      <c r="A2253" s="254"/>
      <c r="B2253" s="254"/>
      <c r="C2253" s="309"/>
      <c r="D2253" s="254"/>
      <c r="E2253" s="310"/>
      <c r="F2253" s="311"/>
      <c r="G2253" s="254"/>
      <c r="H2253" s="254"/>
      <c r="I2253" s="254"/>
      <c r="J2253" s="254"/>
      <c r="K2253" s="254"/>
      <c r="L2253" s="254"/>
      <c r="M2253" s="254"/>
      <c r="N2253" s="254"/>
      <c r="O2253" s="254"/>
      <c r="P2253" s="312"/>
      <c r="Q2253" s="313"/>
      <c r="R2253" s="312"/>
      <c r="S2253" s="313"/>
      <c r="T2253" s="314"/>
      <c r="U2253" s="314"/>
      <c r="V2253" s="312"/>
      <c r="W2253" s="254"/>
    </row>
    <row r="2254" spans="1:23" hidden="1">
      <c r="A2254" s="254"/>
      <c r="B2254" s="254"/>
      <c r="C2254" s="309"/>
      <c r="D2254" s="254"/>
      <c r="E2254" s="310"/>
      <c r="F2254" s="311"/>
      <c r="G2254" s="254"/>
      <c r="H2254" s="254"/>
      <c r="I2254" s="254"/>
      <c r="J2254" s="254"/>
      <c r="K2254" s="254"/>
      <c r="L2254" s="254"/>
      <c r="M2254" s="254"/>
      <c r="N2254" s="254"/>
      <c r="O2254" s="254"/>
      <c r="P2254" s="312"/>
      <c r="Q2254" s="313"/>
      <c r="R2254" s="312"/>
      <c r="S2254" s="313"/>
      <c r="T2254" s="314"/>
      <c r="U2254" s="314"/>
      <c r="V2254" s="312"/>
      <c r="W2254" s="254"/>
    </row>
    <row r="2255" spans="1:23" hidden="1">
      <c r="A2255" s="254"/>
      <c r="B2255" s="254"/>
      <c r="C2255" s="309"/>
      <c r="D2255" s="254"/>
      <c r="E2255" s="310"/>
      <c r="F2255" s="311"/>
      <c r="G2255" s="254"/>
      <c r="H2255" s="254"/>
      <c r="I2255" s="254"/>
      <c r="J2255" s="254"/>
      <c r="K2255" s="254"/>
      <c r="L2255" s="254"/>
      <c r="M2255" s="254"/>
      <c r="N2255" s="254"/>
      <c r="O2255" s="254"/>
      <c r="P2255" s="312"/>
      <c r="Q2255" s="313"/>
      <c r="R2255" s="312"/>
      <c r="S2255" s="313"/>
      <c r="T2255" s="314"/>
      <c r="U2255" s="314"/>
      <c r="V2255" s="312"/>
      <c r="W2255" s="254"/>
    </row>
    <row r="2256" spans="1:23" hidden="1">
      <c r="A2256" s="254"/>
      <c r="B2256" s="254"/>
      <c r="C2256" s="309"/>
      <c r="D2256" s="254"/>
      <c r="E2256" s="310"/>
      <c r="F2256" s="311"/>
      <c r="G2256" s="254"/>
      <c r="H2256" s="254"/>
      <c r="I2256" s="254"/>
      <c r="J2256" s="254"/>
      <c r="K2256" s="254"/>
      <c r="L2256" s="254"/>
      <c r="M2256" s="254"/>
      <c r="N2256" s="254"/>
      <c r="O2256" s="254"/>
      <c r="P2256" s="312"/>
      <c r="Q2256" s="313"/>
      <c r="R2256" s="312"/>
      <c r="S2256" s="313"/>
      <c r="T2256" s="314"/>
      <c r="U2256" s="314"/>
      <c r="V2256" s="312"/>
      <c r="W2256" s="254"/>
    </row>
    <row r="2257" spans="1:23" hidden="1">
      <c r="A2257" s="254"/>
      <c r="B2257" s="254"/>
      <c r="C2257" s="309"/>
      <c r="D2257" s="254"/>
      <c r="E2257" s="310"/>
      <c r="F2257" s="311"/>
      <c r="G2257" s="254"/>
      <c r="H2257" s="254"/>
      <c r="I2257" s="254"/>
      <c r="J2257" s="254"/>
      <c r="K2257" s="254"/>
      <c r="L2257" s="254"/>
      <c r="M2257" s="254"/>
      <c r="N2257" s="254"/>
      <c r="O2257" s="254"/>
      <c r="P2257" s="312"/>
      <c r="Q2257" s="313"/>
      <c r="R2257" s="312"/>
      <c r="S2257" s="313"/>
      <c r="T2257" s="314"/>
      <c r="U2257" s="314"/>
      <c r="V2257" s="312"/>
      <c r="W2257" s="254"/>
    </row>
    <row r="2258" spans="1:23" hidden="1">
      <c r="A2258" s="254"/>
      <c r="B2258" s="254"/>
      <c r="C2258" s="309"/>
      <c r="D2258" s="254"/>
      <c r="E2258" s="310"/>
      <c r="F2258" s="311"/>
      <c r="G2258" s="254"/>
      <c r="H2258" s="254"/>
      <c r="I2258" s="254"/>
      <c r="J2258" s="254"/>
      <c r="K2258" s="254"/>
      <c r="L2258" s="254"/>
      <c r="M2258" s="254"/>
      <c r="N2258" s="254"/>
      <c r="O2258" s="254"/>
      <c r="P2258" s="312"/>
      <c r="Q2258" s="313"/>
      <c r="R2258" s="312"/>
      <c r="S2258" s="313"/>
      <c r="T2258" s="314"/>
      <c r="U2258" s="314"/>
      <c r="V2258" s="312"/>
      <c r="W2258" s="254"/>
    </row>
    <row r="2259" spans="1:23" hidden="1">
      <c r="A2259" s="254"/>
      <c r="B2259" s="254"/>
      <c r="C2259" s="309"/>
      <c r="D2259" s="254"/>
      <c r="E2259" s="310"/>
      <c r="F2259" s="311"/>
      <c r="G2259" s="254"/>
      <c r="H2259" s="254"/>
      <c r="I2259" s="254"/>
      <c r="J2259" s="254"/>
      <c r="K2259" s="254"/>
      <c r="L2259" s="254"/>
      <c r="M2259" s="254"/>
      <c r="N2259" s="254"/>
      <c r="O2259" s="254"/>
      <c r="P2259" s="312"/>
      <c r="Q2259" s="313"/>
      <c r="R2259" s="312"/>
      <c r="S2259" s="313"/>
      <c r="T2259" s="314"/>
      <c r="U2259" s="314"/>
      <c r="V2259" s="312"/>
      <c r="W2259" s="254"/>
    </row>
    <row r="2260" spans="1:23" hidden="1">
      <c r="A2260" s="254"/>
      <c r="B2260" s="254"/>
      <c r="C2260" s="309"/>
      <c r="D2260" s="254"/>
      <c r="E2260" s="310"/>
      <c r="F2260" s="311"/>
      <c r="G2260" s="254"/>
      <c r="H2260" s="254"/>
      <c r="I2260" s="254"/>
      <c r="J2260" s="254"/>
      <c r="K2260" s="254"/>
      <c r="L2260" s="254"/>
      <c r="M2260" s="254"/>
      <c r="N2260" s="254"/>
      <c r="O2260" s="254"/>
      <c r="P2260" s="312"/>
      <c r="Q2260" s="313"/>
      <c r="R2260" s="312"/>
      <c r="S2260" s="313"/>
      <c r="T2260" s="314"/>
      <c r="U2260" s="314"/>
      <c r="V2260" s="312"/>
      <c r="W2260" s="254"/>
    </row>
    <row r="2261" spans="1:23" hidden="1">
      <c r="A2261" s="254"/>
      <c r="B2261" s="254"/>
      <c r="C2261" s="309"/>
      <c r="D2261" s="254"/>
      <c r="E2261" s="310"/>
      <c r="F2261" s="311"/>
      <c r="G2261" s="254"/>
      <c r="H2261" s="254"/>
      <c r="I2261" s="254"/>
      <c r="J2261" s="254"/>
      <c r="K2261" s="254"/>
      <c r="L2261" s="254"/>
      <c r="M2261" s="254"/>
      <c r="N2261" s="254"/>
      <c r="O2261" s="254"/>
      <c r="P2261" s="312"/>
      <c r="Q2261" s="313"/>
      <c r="R2261" s="312"/>
      <c r="S2261" s="313"/>
      <c r="T2261" s="314"/>
      <c r="U2261" s="314"/>
      <c r="V2261" s="312"/>
      <c r="W2261" s="254"/>
    </row>
    <row r="2262" spans="1:23" hidden="1">
      <c r="A2262" s="254"/>
      <c r="B2262" s="254"/>
      <c r="C2262" s="309"/>
      <c r="D2262" s="254"/>
      <c r="E2262" s="310"/>
      <c r="F2262" s="311"/>
      <c r="G2262" s="254"/>
      <c r="H2262" s="254"/>
      <c r="I2262" s="254"/>
      <c r="J2262" s="254"/>
      <c r="K2262" s="254"/>
      <c r="L2262" s="254"/>
      <c r="M2262" s="254"/>
      <c r="N2262" s="254"/>
      <c r="O2262" s="254"/>
      <c r="P2262" s="312"/>
      <c r="Q2262" s="313"/>
      <c r="R2262" s="312"/>
      <c r="S2262" s="313"/>
      <c r="T2262" s="314"/>
      <c r="U2262" s="314"/>
      <c r="V2262" s="312"/>
      <c r="W2262" s="254"/>
    </row>
    <row r="2263" spans="1:23" hidden="1">
      <c r="A2263" s="254"/>
      <c r="B2263" s="254"/>
      <c r="C2263" s="309"/>
      <c r="D2263" s="254"/>
      <c r="E2263" s="310"/>
      <c r="F2263" s="311"/>
      <c r="G2263" s="254"/>
      <c r="H2263" s="254"/>
      <c r="I2263" s="254"/>
      <c r="J2263" s="254"/>
      <c r="K2263" s="254"/>
      <c r="L2263" s="254"/>
      <c r="M2263" s="254"/>
      <c r="N2263" s="254"/>
      <c r="O2263" s="254"/>
      <c r="P2263" s="312"/>
      <c r="Q2263" s="313"/>
      <c r="R2263" s="312"/>
      <c r="S2263" s="313"/>
      <c r="T2263" s="314"/>
      <c r="U2263" s="314"/>
      <c r="V2263" s="312"/>
      <c r="W2263" s="254"/>
    </row>
    <row r="2264" spans="1:23" hidden="1">
      <c r="A2264" s="254"/>
      <c r="B2264" s="254"/>
      <c r="C2264" s="309"/>
      <c r="D2264" s="254"/>
      <c r="E2264" s="310"/>
      <c r="F2264" s="311"/>
      <c r="G2264" s="254"/>
      <c r="H2264" s="254"/>
      <c r="I2264" s="254"/>
      <c r="J2264" s="254"/>
      <c r="K2264" s="254"/>
      <c r="L2264" s="254"/>
      <c r="M2264" s="254"/>
      <c r="N2264" s="254"/>
      <c r="O2264" s="254"/>
      <c r="P2264" s="312"/>
      <c r="Q2264" s="313"/>
      <c r="R2264" s="312"/>
      <c r="S2264" s="313"/>
      <c r="T2264" s="314"/>
      <c r="U2264" s="314"/>
      <c r="V2264" s="312"/>
      <c r="W2264" s="254"/>
    </row>
    <row r="2265" spans="1:23" hidden="1">
      <c r="A2265" s="254"/>
      <c r="B2265" s="254"/>
      <c r="C2265" s="309"/>
      <c r="D2265" s="254"/>
      <c r="E2265" s="310"/>
      <c r="F2265" s="311"/>
      <c r="G2265" s="254"/>
      <c r="H2265" s="254"/>
      <c r="I2265" s="254"/>
      <c r="J2265" s="254"/>
      <c r="K2265" s="254"/>
      <c r="L2265" s="254"/>
      <c r="M2265" s="254"/>
      <c r="N2265" s="254"/>
      <c r="O2265" s="254"/>
      <c r="P2265" s="312"/>
      <c r="Q2265" s="313"/>
      <c r="R2265" s="312"/>
      <c r="S2265" s="313"/>
      <c r="T2265" s="314"/>
      <c r="U2265" s="314"/>
      <c r="V2265" s="312"/>
      <c r="W2265" s="254"/>
    </row>
    <row r="2266" spans="1:23" hidden="1">
      <c r="A2266" s="254"/>
      <c r="B2266" s="254"/>
      <c r="C2266" s="309"/>
      <c r="D2266" s="254"/>
      <c r="E2266" s="310"/>
      <c r="F2266" s="311"/>
      <c r="G2266" s="254"/>
      <c r="H2266" s="254"/>
      <c r="I2266" s="254"/>
      <c r="J2266" s="254"/>
      <c r="K2266" s="254"/>
      <c r="L2266" s="254"/>
      <c r="M2266" s="254"/>
      <c r="N2266" s="254"/>
      <c r="O2266" s="254"/>
      <c r="P2266" s="312"/>
      <c r="Q2266" s="313"/>
      <c r="R2266" s="312"/>
      <c r="S2266" s="313"/>
      <c r="T2266" s="314"/>
      <c r="U2266" s="314"/>
      <c r="V2266" s="312"/>
      <c r="W2266" s="254"/>
    </row>
    <row r="2267" spans="1:23" hidden="1">
      <c r="A2267" s="254"/>
      <c r="B2267" s="254"/>
      <c r="C2267" s="309"/>
      <c r="D2267" s="254"/>
      <c r="E2267" s="310"/>
      <c r="F2267" s="311"/>
      <c r="G2267" s="254"/>
      <c r="H2267" s="254"/>
      <c r="I2267" s="254"/>
      <c r="J2267" s="254"/>
      <c r="K2267" s="254"/>
      <c r="L2267" s="254"/>
      <c r="M2267" s="254"/>
      <c r="N2267" s="254"/>
      <c r="O2267" s="254"/>
      <c r="P2267" s="312"/>
      <c r="Q2267" s="313"/>
      <c r="R2267" s="312"/>
      <c r="S2267" s="313"/>
      <c r="T2267" s="314"/>
      <c r="U2267" s="314"/>
      <c r="V2267" s="312"/>
      <c r="W2267" s="254"/>
    </row>
    <row r="2268" spans="1:23" hidden="1">
      <c r="A2268" s="254"/>
      <c r="B2268" s="254"/>
      <c r="C2268" s="309"/>
      <c r="D2268" s="254"/>
      <c r="E2268" s="310"/>
      <c r="F2268" s="311"/>
      <c r="G2268" s="254"/>
      <c r="H2268" s="254"/>
      <c r="I2268" s="254"/>
      <c r="J2268" s="254"/>
      <c r="K2268" s="254"/>
      <c r="L2268" s="254"/>
      <c r="M2268" s="254"/>
      <c r="N2268" s="254"/>
      <c r="O2268" s="254"/>
      <c r="P2268" s="312"/>
      <c r="Q2268" s="313"/>
      <c r="R2268" s="312"/>
      <c r="S2268" s="313"/>
      <c r="T2268" s="314"/>
      <c r="U2268" s="314"/>
      <c r="V2268" s="312"/>
      <c r="W2268" s="254"/>
    </row>
    <row r="2269" spans="1:23" hidden="1">
      <c r="A2269" s="254"/>
      <c r="B2269" s="254"/>
      <c r="C2269" s="309"/>
      <c r="D2269" s="254"/>
      <c r="E2269" s="310"/>
      <c r="F2269" s="311"/>
      <c r="G2269" s="254"/>
      <c r="H2269" s="254"/>
      <c r="I2269" s="254"/>
      <c r="J2269" s="254"/>
      <c r="K2269" s="254"/>
      <c r="L2269" s="254"/>
      <c r="M2269" s="254"/>
      <c r="N2269" s="254"/>
      <c r="O2269" s="254"/>
      <c r="P2269" s="312"/>
      <c r="Q2269" s="313"/>
      <c r="R2269" s="312"/>
      <c r="S2269" s="313"/>
      <c r="T2269" s="314"/>
      <c r="U2269" s="314"/>
      <c r="V2269" s="312"/>
      <c r="W2269" s="254"/>
    </row>
    <row r="2270" spans="1:23" hidden="1">
      <c r="A2270" s="254"/>
      <c r="B2270" s="254"/>
      <c r="C2270" s="309"/>
      <c r="D2270" s="254"/>
      <c r="E2270" s="310"/>
      <c r="F2270" s="311"/>
      <c r="G2270" s="254"/>
      <c r="H2270" s="254"/>
      <c r="I2270" s="254"/>
      <c r="J2270" s="254"/>
      <c r="K2270" s="254"/>
      <c r="L2270" s="254"/>
      <c r="M2270" s="254"/>
      <c r="N2270" s="254"/>
      <c r="O2270" s="254"/>
      <c r="P2270" s="312"/>
      <c r="Q2270" s="313"/>
      <c r="R2270" s="312"/>
      <c r="S2270" s="313"/>
      <c r="T2270" s="314"/>
      <c r="U2270" s="314"/>
      <c r="V2270" s="312"/>
      <c r="W2270" s="254"/>
    </row>
    <row r="2271" spans="1:23" hidden="1">
      <c r="A2271" s="254"/>
      <c r="B2271" s="254"/>
      <c r="C2271" s="309"/>
      <c r="D2271" s="254"/>
      <c r="E2271" s="310"/>
      <c r="F2271" s="311"/>
      <c r="G2271" s="254"/>
      <c r="H2271" s="254"/>
      <c r="I2271" s="254"/>
      <c r="J2271" s="254"/>
      <c r="K2271" s="254"/>
      <c r="L2271" s="254"/>
      <c r="M2271" s="254"/>
      <c r="N2271" s="254"/>
      <c r="O2271" s="254"/>
      <c r="P2271" s="312"/>
      <c r="Q2271" s="313"/>
      <c r="R2271" s="312"/>
      <c r="S2271" s="313"/>
      <c r="T2271" s="314"/>
      <c r="U2271" s="314"/>
      <c r="V2271" s="312"/>
      <c r="W2271" s="254"/>
    </row>
    <row r="2272" spans="1:23" hidden="1">
      <c r="A2272" s="254"/>
      <c r="B2272" s="254"/>
      <c r="C2272" s="309"/>
      <c r="D2272" s="254"/>
      <c r="E2272" s="310"/>
      <c r="F2272" s="311"/>
      <c r="G2272" s="254"/>
      <c r="H2272" s="254"/>
      <c r="I2272" s="254"/>
      <c r="J2272" s="254"/>
      <c r="K2272" s="254"/>
      <c r="L2272" s="254"/>
      <c r="M2272" s="254"/>
      <c r="N2272" s="254"/>
      <c r="O2272" s="254"/>
      <c r="P2272" s="312"/>
      <c r="Q2272" s="313"/>
      <c r="R2272" s="312"/>
      <c r="S2272" s="313"/>
      <c r="T2272" s="314"/>
      <c r="U2272" s="314"/>
      <c r="V2272" s="312"/>
      <c r="W2272" s="254"/>
    </row>
    <row r="2273" spans="1:23" hidden="1">
      <c r="A2273" s="254"/>
      <c r="B2273" s="254"/>
      <c r="C2273" s="309"/>
      <c r="D2273" s="254"/>
      <c r="E2273" s="310"/>
      <c r="F2273" s="311"/>
      <c r="G2273" s="254"/>
      <c r="H2273" s="254"/>
      <c r="I2273" s="254"/>
      <c r="J2273" s="254"/>
      <c r="K2273" s="254"/>
      <c r="L2273" s="254"/>
      <c r="M2273" s="254"/>
      <c r="N2273" s="254"/>
      <c r="O2273" s="254"/>
      <c r="P2273" s="312"/>
      <c r="Q2273" s="313"/>
      <c r="R2273" s="312"/>
      <c r="S2273" s="313"/>
      <c r="T2273" s="314"/>
      <c r="U2273" s="314"/>
      <c r="V2273" s="312"/>
      <c r="W2273" s="254"/>
    </row>
    <row r="2274" spans="1:23" hidden="1">
      <c r="A2274" s="254"/>
      <c r="B2274" s="254"/>
      <c r="C2274" s="309"/>
      <c r="D2274" s="254"/>
      <c r="E2274" s="310"/>
      <c r="F2274" s="311"/>
      <c r="G2274" s="254"/>
      <c r="H2274" s="254"/>
      <c r="I2274" s="254"/>
      <c r="J2274" s="254"/>
      <c r="K2274" s="254"/>
      <c r="L2274" s="254"/>
      <c r="M2274" s="254"/>
      <c r="N2274" s="254"/>
      <c r="O2274" s="254"/>
      <c r="P2274" s="312"/>
      <c r="Q2274" s="313"/>
      <c r="R2274" s="312"/>
      <c r="S2274" s="313"/>
      <c r="T2274" s="314"/>
      <c r="U2274" s="314"/>
      <c r="V2274" s="312"/>
      <c r="W2274" s="254"/>
    </row>
    <row r="2275" spans="1:23" hidden="1">
      <c r="A2275" s="254"/>
      <c r="B2275" s="254"/>
      <c r="C2275" s="309"/>
      <c r="D2275" s="254"/>
      <c r="E2275" s="310"/>
      <c r="F2275" s="311"/>
      <c r="G2275" s="254"/>
      <c r="H2275" s="254"/>
      <c r="I2275" s="254"/>
      <c r="J2275" s="254"/>
      <c r="K2275" s="254"/>
      <c r="L2275" s="254"/>
      <c r="M2275" s="254"/>
      <c r="N2275" s="254"/>
      <c r="O2275" s="254"/>
      <c r="P2275" s="312"/>
      <c r="Q2275" s="313"/>
      <c r="R2275" s="312"/>
      <c r="S2275" s="313"/>
      <c r="T2275" s="314"/>
      <c r="U2275" s="314"/>
      <c r="V2275" s="312"/>
      <c r="W2275" s="254"/>
    </row>
    <row r="2276" spans="1:23" hidden="1">
      <c r="A2276" s="254"/>
      <c r="B2276" s="254"/>
      <c r="C2276" s="309"/>
      <c r="D2276" s="254"/>
      <c r="E2276" s="310"/>
      <c r="F2276" s="311"/>
      <c r="G2276" s="254"/>
      <c r="H2276" s="254"/>
      <c r="I2276" s="254"/>
      <c r="J2276" s="254"/>
      <c r="K2276" s="254"/>
      <c r="L2276" s="254"/>
      <c r="M2276" s="254"/>
      <c r="N2276" s="254"/>
      <c r="O2276" s="254"/>
      <c r="P2276" s="312"/>
      <c r="Q2276" s="313"/>
      <c r="R2276" s="312"/>
      <c r="S2276" s="313"/>
      <c r="T2276" s="314"/>
      <c r="U2276" s="314"/>
      <c r="V2276" s="312"/>
      <c r="W2276" s="254"/>
    </row>
    <row r="2277" spans="1:23" hidden="1">
      <c r="A2277" s="254"/>
      <c r="B2277" s="254"/>
      <c r="C2277" s="309"/>
      <c r="D2277" s="254"/>
      <c r="E2277" s="310"/>
      <c r="F2277" s="311"/>
      <c r="G2277" s="254"/>
      <c r="H2277" s="254"/>
      <c r="I2277" s="254"/>
      <c r="J2277" s="254"/>
      <c r="K2277" s="254"/>
      <c r="L2277" s="254"/>
      <c r="M2277" s="254"/>
      <c r="N2277" s="254"/>
      <c r="O2277" s="254"/>
      <c r="P2277" s="312"/>
      <c r="Q2277" s="313"/>
      <c r="R2277" s="312"/>
      <c r="S2277" s="313"/>
      <c r="T2277" s="314"/>
      <c r="U2277" s="314"/>
      <c r="V2277" s="312"/>
      <c r="W2277" s="254"/>
    </row>
    <row r="2278" spans="1:23" hidden="1">
      <c r="A2278" s="254"/>
      <c r="B2278" s="254"/>
      <c r="C2278" s="309"/>
      <c r="D2278" s="254"/>
      <c r="E2278" s="310"/>
      <c r="F2278" s="311"/>
      <c r="G2278" s="254"/>
      <c r="H2278" s="254"/>
      <c r="I2278" s="254"/>
      <c r="J2278" s="254"/>
      <c r="K2278" s="254"/>
      <c r="L2278" s="254"/>
      <c r="M2278" s="254"/>
      <c r="N2278" s="254"/>
      <c r="O2278" s="254"/>
      <c r="P2278" s="312"/>
      <c r="Q2278" s="313"/>
      <c r="R2278" s="312"/>
      <c r="S2278" s="313"/>
      <c r="T2278" s="314"/>
      <c r="U2278" s="314"/>
      <c r="V2278" s="312"/>
      <c r="W2278" s="254"/>
    </row>
    <row r="2279" spans="1:23" hidden="1">
      <c r="A2279" s="254"/>
      <c r="B2279" s="254"/>
      <c r="C2279" s="309"/>
      <c r="D2279" s="254"/>
      <c r="E2279" s="310"/>
      <c r="F2279" s="311"/>
      <c r="G2279" s="254"/>
      <c r="H2279" s="254"/>
      <c r="I2279" s="254"/>
      <c r="J2279" s="254"/>
      <c r="K2279" s="254"/>
      <c r="L2279" s="254"/>
      <c r="M2279" s="254"/>
      <c r="N2279" s="254"/>
      <c r="O2279" s="254"/>
      <c r="P2279" s="312"/>
      <c r="Q2279" s="313"/>
      <c r="R2279" s="312"/>
      <c r="S2279" s="313"/>
      <c r="T2279" s="314"/>
      <c r="U2279" s="314"/>
      <c r="V2279" s="312"/>
      <c r="W2279" s="254"/>
    </row>
    <row r="2280" spans="1:23" hidden="1">
      <c r="A2280" s="254"/>
      <c r="B2280" s="254"/>
      <c r="C2280" s="309"/>
      <c r="D2280" s="254"/>
      <c r="E2280" s="310"/>
      <c r="F2280" s="311"/>
      <c r="G2280" s="254"/>
      <c r="H2280" s="254"/>
      <c r="I2280" s="254"/>
      <c r="J2280" s="254"/>
      <c r="K2280" s="254"/>
      <c r="L2280" s="254"/>
      <c r="M2280" s="254"/>
      <c r="N2280" s="254"/>
      <c r="O2280" s="254"/>
      <c r="P2280" s="312"/>
      <c r="Q2280" s="313"/>
      <c r="R2280" s="312"/>
      <c r="S2280" s="313"/>
      <c r="T2280" s="314"/>
      <c r="U2280" s="314"/>
      <c r="V2280" s="312"/>
      <c r="W2280" s="254"/>
    </row>
    <row r="2281" spans="1:23" hidden="1">
      <c r="A2281" s="254"/>
      <c r="B2281" s="254"/>
      <c r="C2281" s="309"/>
      <c r="D2281" s="254"/>
      <c r="E2281" s="310"/>
      <c r="F2281" s="311"/>
      <c r="G2281" s="254"/>
      <c r="H2281" s="254"/>
      <c r="I2281" s="254"/>
      <c r="J2281" s="254"/>
      <c r="K2281" s="254"/>
      <c r="L2281" s="254"/>
      <c r="M2281" s="254"/>
      <c r="N2281" s="254"/>
      <c r="O2281" s="254"/>
      <c r="P2281" s="312"/>
      <c r="Q2281" s="313"/>
      <c r="R2281" s="312"/>
      <c r="S2281" s="313"/>
      <c r="T2281" s="314"/>
      <c r="U2281" s="314"/>
      <c r="V2281" s="312"/>
      <c r="W2281" s="254"/>
    </row>
    <row r="2282" spans="1:23" hidden="1">
      <c r="A2282" s="254"/>
      <c r="B2282" s="254"/>
      <c r="C2282" s="309"/>
      <c r="D2282" s="254"/>
      <c r="E2282" s="310"/>
      <c r="F2282" s="311"/>
      <c r="G2282" s="254"/>
      <c r="H2282" s="254"/>
      <c r="I2282" s="254"/>
      <c r="J2282" s="254"/>
      <c r="K2282" s="254"/>
      <c r="L2282" s="254"/>
      <c r="M2282" s="254"/>
      <c r="N2282" s="254"/>
      <c r="O2282" s="254"/>
      <c r="P2282" s="312"/>
      <c r="Q2282" s="313"/>
      <c r="R2282" s="312"/>
      <c r="S2282" s="313"/>
      <c r="T2282" s="314"/>
      <c r="U2282" s="314"/>
      <c r="V2282" s="312"/>
      <c r="W2282" s="254"/>
    </row>
    <row r="2283" spans="1:23" hidden="1">
      <c r="A2283" s="254"/>
      <c r="B2283" s="254"/>
      <c r="C2283" s="309"/>
      <c r="D2283" s="254"/>
      <c r="E2283" s="310"/>
      <c r="F2283" s="311"/>
      <c r="G2283" s="254"/>
      <c r="H2283" s="254"/>
      <c r="I2283" s="254"/>
      <c r="J2283" s="254"/>
      <c r="K2283" s="254"/>
      <c r="L2283" s="254"/>
      <c r="M2283" s="254"/>
      <c r="N2283" s="254"/>
      <c r="O2283" s="254"/>
      <c r="P2283" s="312"/>
      <c r="Q2283" s="313"/>
      <c r="R2283" s="312"/>
      <c r="S2283" s="313"/>
      <c r="T2283" s="314"/>
      <c r="U2283" s="314"/>
      <c r="V2283" s="312"/>
      <c r="W2283" s="254"/>
    </row>
    <row r="2284" spans="1:23" hidden="1">
      <c r="A2284" s="254"/>
      <c r="B2284" s="254"/>
      <c r="C2284" s="309"/>
      <c r="D2284" s="254"/>
      <c r="E2284" s="310"/>
      <c r="F2284" s="311"/>
      <c r="G2284" s="254"/>
      <c r="H2284" s="254"/>
      <c r="I2284" s="254"/>
      <c r="J2284" s="254"/>
      <c r="K2284" s="254"/>
      <c r="L2284" s="254"/>
      <c r="M2284" s="254"/>
      <c r="N2284" s="254"/>
      <c r="O2284" s="254"/>
      <c r="P2284" s="312"/>
      <c r="Q2284" s="313"/>
      <c r="R2284" s="312"/>
      <c r="S2284" s="313"/>
      <c r="T2284" s="314"/>
      <c r="U2284" s="314"/>
      <c r="V2284" s="312"/>
      <c r="W2284" s="254"/>
    </row>
    <row r="2285" spans="1:23" hidden="1">
      <c r="A2285" s="254"/>
      <c r="B2285" s="254"/>
      <c r="C2285" s="309"/>
      <c r="D2285" s="254"/>
      <c r="E2285" s="310"/>
      <c r="F2285" s="311"/>
      <c r="G2285" s="254"/>
      <c r="H2285" s="254"/>
      <c r="I2285" s="254"/>
      <c r="J2285" s="254"/>
      <c r="K2285" s="254"/>
      <c r="L2285" s="254"/>
      <c r="M2285" s="254"/>
      <c r="N2285" s="254"/>
      <c r="O2285" s="254"/>
      <c r="P2285" s="312"/>
      <c r="Q2285" s="313"/>
      <c r="R2285" s="312"/>
      <c r="S2285" s="313"/>
      <c r="T2285" s="314"/>
      <c r="U2285" s="314"/>
      <c r="V2285" s="312"/>
      <c r="W2285" s="254"/>
    </row>
    <row r="2286" spans="1:23" hidden="1">
      <c r="A2286" s="254"/>
      <c r="B2286" s="254"/>
      <c r="C2286" s="309"/>
      <c r="D2286" s="254"/>
      <c r="E2286" s="310"/>
      <c r="F2286" s="311"/>
      <c r="G2286" s="254"/>
      <c r="H2286" s="254"/>
      <c r="I2286" s="254"/>
      <c r="J2286" s="254"/>
      <c r="K2286" s="254"/>
      <c r="L2286" s="254"/>
      <c r="M2286" s="254"/>
      <c r="N2286" s="254"/>
      <c r="O2286" s="254"/>
      <c r="P2286" s="312"/>
      <c r="Q2286" s="313"/>
      <c r="R2286" s="312"/>
      <c r="S2286" s="313"/>
      <c r="T2286" s="314"/>
      <c r="U2286" s="314"/>
      <c r="V2286" s="312"/>
      <c r="W2286" s="254"/>
    </row>
    <row r="2287" spans="1:23" hidden="1">
      <c r="A2287" s="254"/>
      <c r="B2287" s="254"/>
      <c r="C2287" s="309"/>
      <c r="D2287" s="254"/>
      <c r="E2287" s="310"/>
      <c r="F2287" s="311"/>
      <c r="G2287" s="254"/>
      <c r="H2287" s="254"/>
      <c r="I2287" s="254"/>
      <c r="J2287" s="254"/>
      <c r="K2287" s="254"/>
      <c r="L2287" s="254"/>
      <c r="M2287" s="254"/>
      <c r="N2287" s="254"/>
      <c r="O2287" s="254"/>
      <c r="P2287" s="312"/>
      <c r="Q2287" s="313"/>
      <c r="R2287" s="312"/>
      <c r="S2287" s="313"/>
      <c r="T2287" s="314"/>
      <c r="U2287" s="314"/>
      <c r="V2287" s="312"/>
      <c r="W2287" s="254"/>
    </row>
    <row r="2288" spans="1:23" hidden="1">
      <c r="A2288" s="254"/>
      <c r="B2288" s="254"/>
      <c r="C2288" s="309"/>
      <c r="D2288" s="254"/>
      <c r="E2288" s="310"/>
      <c r="F2288" s="311"/>
      <c r="G2288" s="254"/>
      <c r="H2288" s="254"/>
      <c r="I2288" s="254"/>
      <c r="J2288" s="254"/>
      <c r="K2288" s="254"/>
      <c r="L2288" s="254"/>
      <c r="M2288" s="254"/>
      <c r="N2288" s="254"/>
      <c r="O2288" s="254"/>
      <c r="P2288" s="312"/>
      <c r="Q2288" s="313"/>
      <c r="R2288" s="312"/>
      <c r="S2288" s="313"/>
      <c r="T2288" s="314"/>
      <c r="U2288" s="314"/>
      <c r="V2288" s="312"/>
      <c r="W2288" s="254"/>
    </row>
    <row r="2289" spans="1:23" hidden="1">
      <c r="A2289" s="254"/>
      <c r="B2289" s="254"/>
      <c r="C2289" s="309"/>
      <c r="D2289" s="254"/>
      <c r="E2289" s="310"/>
      <c r="F2289" s="311"/>
      <c r="G2289" s="254"/>
      <c r="H2289" s="254"/>
      <c r="I2289" s="254"/>
      <c r="J2289" s="254"/>
      <c r="K2289" s="254"/>
      <c r="L2289" s="254"/>
      <c r="M2289" s="254"/>
      <c r="N2289" s="254"/>
      <c r="O2289" s="254"/>
      <c r="P2289" s="312"/>
      <c r="Q2289" s="313"/>
      <c r="R2289" s="312"/>
      <c r="S2289" s="313"/>
      <c r="T2289" s="314"/>
      <c r="U2289" s="314"/>
      <c r="V2289" s="312"/>
      <c r="W2289" s="254"/>
    </row>
    <row r="2290" spans="1:23" hidden="1">
      <c r="A2290" s="254"/>
      <c r="B2290" s="254"/>
      <c r="C2290" s="309"/>
      <c r="D2290" s="254"/>
      <c r="E2290" s="310"/>
      <c r="F2290" s="311"/>
      <c r="G2290" s="254"/>
      <c r="H2290" s="254"/>
      <c r="I2290" s="254"/>
      <c r="J2290" s="254"/>
      <c r="K2290" s="254"/>
      <c r="L2290" s="254"/>
      <c r="M2290" s="254"/>
      <c r="N2290" s="254"/>
      <c r="O2290" s="254"/>
      <c r="P2290" s="312"/>
      <c r="Q2290" s="313"/>
      <c r="R2290" s="312"/>
      <c r="S2290" s="313"/>
      <c r="T2290" s="314"/>
      <c r="U2290" s="314"/>
      <c r="V2290" s="312"/>
      <c r="W2290" s="254"/>
    </row>
    <row r="2291" spans="1:23" hidden="1">
      <c r="A2291" s="254"/>
      <c r="B2291" s="254"/>
      <c r="C2291" s="309"/>
      <c r="D2291" s="254"/>
      <c r="E2291" s="310"/>
      <c r="F2291" s="311"/>
      <c r="G2291" s="254"/>
      <c r="H2291" s="254"/>
      <c r="I2291" s="254"/>
      <c r="J2291" s="254"/>
      <c r="K2291" s="254"/>
      <c r="L2291" s="254"/>
      <c r="M2291" s="254"/>
      <c r="N2291" s="254"/>
      <c r="O2291" s="254"/>
      <c r="P2291" s="312"/>
      <c r="Q2291" s="313"/>
      <c r="R2291" s="312"/>
      <c r="S2291" s="313"/>
      <c r="T2291" s="314"/>
      <c r="U2291" s="314"/>
      <c r="V2291" s="312"/>
      <c r="W2291" s="254"/>
    </row>
    <row r="2292" spans="1:23" hidden="1">
      <c r="A2292" s="254"/>
      <c r="B2292" s="254"/>
      <c r="C2292" s="309"/>
      <c r="D2292" s="254"/>
      <c r="E2292" s="310"/>
      <c r="F2292" s="311"/>
      <c r="G2292" s="254"/>
      <c r="H2292" s="254"/>
      <c r="I2292" s="254"/>
      <c r="J2292" s="254"/>
      <c r="K2292" s="254"/>
      <c r="L2292" s="254"/>
      <c r="M2292" s="254"/>
      <c r="N2292" s="254"/>
      <c r="O2292" s="254"/>
      <c r="P2292" s="312"/>
      <c r="Q2292" s="313"/>
      <c r="R2292" s="312"/>
      <c r="S2292" s="313"/>
      <c r="T2292" s="314"/>
      <c r="U2292" s="314"/>
      <c r="V2292" s="312"/>
      <c r="W2292" s="254"/>
    </row>
    <row r="2293" spans="1:23" hidden="1">
      <c r="A2293" s="254"/>
      <c r="B2293" s="254"/>
      <c r="C2293" s="309"/>
      <c r="D2293" s="254"/>
      <c r="E2293" s="310"/>
      <c r="F2293" s="311"/>
      <c r="G2293" s="254"/>
      <c r="H2293" s="254"/>
      <c r="I2293" s="254"/>
      <c r="J2293" s="254"/>
      <c r="K2293" s="254"/>
      <c r="L2293" s="254"/>
      <c r="M2293" s="254"/>
      <c r="N2293" s="254"/>
      <c r="O2293" s="254"/>
      <c r="P2293" s="312"/>
      <c r="Q2293" s="313"/>
      <c r="R2293" s="312"/>
      <c r="S2293" s="313"/>
      <c r="T2293" s="314"/>
      <c r="U2293" s="314"/>
      <c r="V2293" s="312"/>
      <c r="W2293" s="254"/>
    </row>
    <row r="2294" spans="1:23" hidden="1">
      <c r="A2294" s="254"/>
      <c r="B2294" s="254"/>
      <c r="C2294" s="309"/>
      <c r="D2294" s="254"/>
      <c r="E2294" s="310"/>
      <c r="F2294" s="311"/>
      <c r="G2294" s="254"/>
      <c r="H2294" s="254"/>
      <c r="I2294" s="254"/>
      <c r="J2294" s="254"/>
      <c r="K2294" s="254"/>
      <c r="L2294" s="254"/>
      <c r="M2294" s="254"/>
      <c r="N2294" s="254"/>
      <c r="O2294" s="254"/>
      <c r="P2294" s="312"/>
      <c r="Q2294" s="313"/>
      <c r="R2294" s="312"/>
      <c r="S2294" s="313"/>
      <c r="T2294" s="314"/>
      <c r="U2294" s="314"/>
      <c r="V2294" s="312"/>
      <c r="W2294" s="254"/>
    </row>
    <row r="2295" spans="1:23" hidden="1">
      <c r="A2295" s="254"/>
      <c r="B2295" s="254"/>
      <c r="C2295" s="309"/>
      <c r="D2295" s="254"/>
      <c r="E2295" s="310"/>
      <c r="F2295" s="311"/>
      <c r="G2295" s="254"/>
      <c r="H2295" s="254"/>
      <c r="I2295" s="254"/>
      <c r="J2295" s="254"/>
      <c r="K2295" s="254"/>
      <c r="L2295" s="254"/>
      <c r="M2295" s="254"/>
      <c r="N2295" s="254"/>
      <c r="O2295" s="254"/>
      <c r="P2295" s="312"/>
      <c r="Q2295" s="313"/>
      <c r="R2295" s="312"/>
      <c r="S2295" s="313"/>
      <c r="T2295" s="314"/>
      <c r="U2295" s="314"/>
      <c r="V2295" s="312"/>
      <c r="W2295" s="254"/>
    </row>
    <row r="2296" spans="1:23" hidden="1">
      <c r="A2296" s="254"/>
      <c r="B2296" s="254"/>
      <c r="C2296" s="309"/>
      <c r="D2296" s="254"/>
      <c r="E2296" s="310"/>
      <c r="F2296" s="311"/>
      <c r="G2296" s="254"/>
      <c r="H2296" s="254"/>
      <c r="I2296" s="254"/>
      <c r="J2296" s="254"/>
      <c r="K2296" s="254"/>
      <c r="L2296" s="254"/>
      <c r="M2296" s="254"/>
      <c r="N2296" s="254"/>
      <c r="O2296" s="254"/>
      <c r="P2296" s="312"/>
      <c r="Q2296" s="313"/>
      <c r="R2296" s="312"/>
      <c r="S2296" s="313"/>
      <c r="T2296" s="314"/>
      <c r="U2296" s="314"/>
      <c r="V2296" s="312"/>
      <c r="W2296" s="254"/>
    </row>
    <row r="2297" spans="1:23" hidden="1">
      <c r="A2297" s="254"/>
      <c r="B2297" s="254"/>
      <c r="C2297" s="309"/>
      <c r="D2297" s="254"/>
      <c r="E2297" s="310"/>
      <c r="F2297" s="311"/>
      <c r="G2297" s="254"/>
      <c r="H2297" s="254"/>
      <c r="I2297" s="254"/>
      <c r="J2297" s="254"/>
      <c r="K2297" s="254"/>
      <c r="L2297" s="254"/>
      <c r="M2297" s="254"/>
      <c r="N2297" s="254"/>
      <c r="O2297" s="254"/>
      <c r="P2297" s="312"/>
      <c r="Q2297" s="313"/>
      <c r="R2297" s="312"/>
      <c r="S2297" s="313"/>
      <c r="T2297" s="314"/>
      <c r="U2297" s="314"/>
      <c r="V2297" s="312"/>
      <c r="W2297" s="254"/>
    </row>
    <row r="2298" spans="1:23" hidden="1">
      <c r="A2298" s="254"/>
      <c r="B2298" s="254"/>
      <c r="C2298" s="309"/>
      <c r="D2298" s="254"/>
      <c r="E2298" s="310"/>
      <c r="F2298" s="311"/>
      <c r="G2298" s="254"/>
      <c r="H2298" s="254"/>
      <c r="I2298" s="254"/>
      <c r="J2298" s="254"/>
      <c r="K2298" s="254"/>
      <c r="L2298" s="254"/>
      <c r="M2298" s="254"/>
      <c r="N2298" s="254"/>
      <c r="O2298" s="254"/>
      <c r="P2298" s="312"/>
      <c r="Q2298" s="313"/>
      <c r="R2298" s="312"/>
      <c r="S2298" s="313"/>
      <c r="T2298" s="314"/>
      <c r="U2298" s="314"/>
      <c r="V2298" s="312"/>
      <c r="W2298" s="254"/>
    </row>
    <row r="2299" spans="1:23" hidden="1">
      <c r="A2299" s="254"/>
      <c r="B2299" s="254"/>
      <c r="C2299" s="309"/>
      <c r="D2299" s="254"/>
      <c r="E2299" s="310"/>
      <c r="F2299" s="311"/>
      <c r="G2299" s="254"/>
      <c r="H2299" s="254"/>
      <c r="I2299" s="254"/>
      <c r="J2299" s="254"/>
      <c r="K2299" s="254"/>
      <c r="L2299" s="254"/>
      <c r="M2299" s="254"/>
      <c r="N2299" s="254"/>
      <c r="O2299" s="254"/>
      <c r="P2299" s="312"/>
      <c r="Q2299" s="313"/>
      <c r="R2299" s="312"/>
      <c r="S2299" s="313"/>
      <c r="T2299" s="314"/>
      <c r="U2299" s="314"/>
      <c r="V2299" s="312"/>
      <c r="W2299" s="254"/>
    </row>
    <row r="2300" spans="1:23" hidden="1">
      <c r="A2300" s="254"/>
      <c r="B2300" s="254"/>
      <c r="C2300" s="309"/>
      <c r="D2300" s="254"/>
      <c r="E2300" s="310"/>
      <c r="F2300" s="311"/>
      <c r="G2300" s="254"/>
      <c r="H2300" s="254"/>
      <c r="I2300" s="254"/>
      <c r="J2300" s="254"/>
      <c r="K2300" s="254"/>
      <c r="L2300" s="254"/>
      <c r="M2300" s="254"/>
      <c r="N2300" s="254"/>
      <c r="O2300" s="254"/>
      <c r="P2300" s="312"/>
      <c r="Q2300" s="313"/>
      <c r="R2300" s="312"/>
      <c r="S2300" s="313"/>
      <c r="T2300" s="314"/>
      <c r="U2300" s="314"/>
      <c r="V2300" s="312"/>
      <c r="W2300" s="254"/>
    </row>
    <row r="2301" spans="1:23" hidden="1">
      <c r="A2301" s="254"/>
      <c r="B2301" s="254"/>
      <c r="C2301" s="309"/>
      <c r="D2301" s="254"/>
      <c r="E2301" s="310"/>
      <c r="F2301" s="311"/>
      <c r="G2301" s="254"/>
      <c r="H2301" s="254"/>
      <c r="I2301" s="254"/>
      <c r="J2301" s="254"/>
      <c r="K2301" s="254"/>
      <c r="L2301" s="254"/>
      <c r="M2301" s="254"/>
      <c r="N2301" s="254"/>
      <c r="O2301" s="254"/>
      <c r="P2301" s="312"/>
      <c r="Q2301" s="313"/>
      <c r="R2301" s="312"/>
      <c r="S2301" s="313"/>
      <c r="T2301" s="314"/>
      <c r="U2301" s="314"/>
      <c r="V2301" s="312"/>
      <c r="W2301" s="254"/>
    </row>
    <row r="2302" spans="1:23" hidden="1">
      <c r="A2302" s="254"/>
      <c r="B2302" s="254"/>
      <c r="C2302" s="309"/>
      <c r="D2302" s="254"/>
      <c r="E2302" s="310"/>
      <c r="F2302" s="311"/>
      <c r="G2302" s="254"/>
      <c r="H2302" s="254"/>
      <c r="I2302" s="254"/>
      <c r="J2302" s="254"/>
      <c r="K2302" s="254"/>
      <c r="L2302" s="254"/>
      <c r="M2302" s="254"/>
      <c r="N2302" s="254"/>
      <c r="O2302" s="254"/>
      <c r="P2302" s="312"/>
      <c r="Q2302" s="313"/>
      <c r="R2302" s="312"/>
      <c r="S2302" s="313"/>
      <c r="T2302" s="314"/>
      <c r="U2302" s="314"/>
      <c r="V2302" s="312"/>
      <c r="W2302" s="254"/>
    </row>
    <row r="2303" spans="1:23" hidden="1">
      <c r="A2303" s="254"/>
      <c r="B2303" s="254"/>
      <c r="C2303" s="309"/>
      <c r="D2303" s="254"/>
      <c r="E2303" s="310"/>
      <c r="F2303" s="311"/>
      <c r="G2303" s="254"/>
      <c r="H2303" s="254"/>
      <c r="I2303" s="254"/>
      <c r="J2303" s="254"/>
      <c r="K2303" s="254"/>
      <c r="L2303" s="254"/>
      <c r="M2303" s="254"/>
      <c r="N2303" s="254"/>
      <c r="O2303" s="254"/>
      <c r="P2303" s="312"/>
      <c r="Q2303" s="313"/>
      <c r="R2303" s="312"/>
      <c r="S2303" s="313"/>
      <c r="T2303" s="314"/>
      <c r="U2303" s="314"/>
      <c r="V2303" s="312"/>
      <c r="W2303" s="254"/>
    </row>
    <row r="2304" spans="1:23" hidden="1">
      <c r="A2304" s="254"/>
      <c r="B2304" s="254"/>
      <c r="C2304" s="309"/>
      <c r="D2304" s="254"/>
      <c r="E2304" s="310"/>
      <c r="F2304" s="311"/>
      <c r="G2304" s="254"/>
      <c r="H2304" s="254"/>
      <c r="I2304" s="254"/>
      <c r="J2304" s="254"/>
      <c r="K2304" s="254"/>
      <c r="L2304" s="254"/>
      <c r="M2304" s="254"/>
      <c r="N2304" s="254"/>
      <c r="O2304" s="254"/>
      <c r="P2304" s="312"/>
      <c r="Q2304" s="313"/>
      <c r="R2304" s="312"/>
      <c r="S2304" s="313"/>
      <c r="T2304" s="314"/>
      <c r="U2304" s="314"/>
      <c r="V2304" s="312"/>
      <c r="W2304" s="254"/>
    </row>
    <row r="2305" spans="1:23" hidden="1">
      <c r="A2305" s="254"/>
      <c r="B2305" s="254"/>
      <c r="C2305" s="309"/>
      <c r="D2305" s="254"/>
      <c r="E2305" s="310"/>
      <c r="F2305" s="311"/>
      <c r="G2305" s="254"/>
      <c r="H2305" s="254"/>
      <c r="I2305" s="254"/>
      <c r="J2305" s="254"/>
      <c r="K2305" s="254"/>
      <c r="L2305" s="254"/>
      <c r="M2305" s="254"/>
      <c r="N2305" s="254"/>
      <c r="O2305" s="254"/>
      <c r="P2305" s="312"/>
      <c r="Q2305" s="313"/>
      <c r="R2305" s="312"/>
      <c r="S2305" s="313"/>
      <c r="T2305" s="314"/>
      <c r="U2305" s="314"/>
      <c r="V2305" s="312"/>
      <c r="W2305" s="254"/>
    </row>
    <row r="2306" spans="1:23" hidden="1">
      <c r="A2306" s="254"/>
      <c r="B2306" s="254"/>
      <c r="C2306" s="309"/>
      <c r="D2306" s="254"/>
      <c r="E2306" s="310"/>
      <c r="F2306" s="311"/>
      <c r="G2306" s="254"/>
      <c r="H2306" s="254"/>
      <c r="I2306" s="254"/>
      <c r="J2306" s="254"/>
      <c r="K2306" s="254"/>
      <c r="L2306" s="254"/>
      <c r="M2306" s="254"/>
      <c r="N2306" s="254"/>
      <c r="O2306" s="254"/>
      <c r="P2306" s="312"/>
      <c r="Q2306" s="313"/>
      <c r="R2306" s="312"/>
      <c r="S2306" s="313"/>
      <c r="T2306" s="314"/>
      <c r="U2306" s="314"/>
      <c r="V2306" s="312"/>
      <c r="W2306" s="254"/>
    </row>
    <row r="2307" spans="1:23" hidden="1">
      <c r="A2307" s="254"/>
      <c r="B2307" s="254"/>
      <c r="C2307" s="309"/>
      <c r="D2307" s="254"/>
      <c r="E2307" s="310"/>
      <c r="F2307" s="311"/>
      <c r="G2307" s="254"/>
      <c r="H2307" s="254"/>
      <c r="I2307" s="254"/>
      <c r="J2307" s="254"/>
      <c r="K2307" s="254"/>
      <c r="L2307" s="254"/>
      <c r="M2307" s="254"/>
      <c r="N2307" s="254"/>
      <c r="O2307" s="254"/>
      <c r="P2307" s="312"/>
      <c r="Q2307" s="313"/>
      <c r="R2307" s="312"/>
      <c r="S2307" s="313"/>
      <c r="T2307" s="314"/>
      <c r="U2307" s="314"/>
      <c r="V2307" s="312"/>
      <c r="W2307" s="254"/>
    </row>
    <row r="2308" spans="1:23" hidden="1">
      <c r="A2308" s="254"/>
      <c r="B2308" s="254"/>
      <c r="C2308" s="309"/>
      <c r="D2308" s="254"/>
      <c r="E2308" s="310"/>
      <c r="F2308" s="311"/>
      <c r="G2308" s="254"/>
      <c r="H2308" s="254"/>
      <c r="I2308" s="254"/>
      <c r="J2308" s="254"/>
      <c r="K2308" s="254"/>
      <c r="L2308" s="254"/>
      <c r="M2308" s="254"/>
      <c r="N2308" s="254"/>
      <c r="O2308" s="254"/>
      <c r="P2308" s="312"/>
      <c r="Q2308" s="313"/>
      <c r="R2308" s="312"/>
      <c r="S2308" s="313"/>
      <c r="T2308" s="314"/>
      <c r="U2308" s="314"/>
      <c r="V2308" s="312"/>
      <c r="W2308" s="254"/>
    </row>
    <row r="2309" spans="1:23" hidden="1">
      <c r="A2309" s="254"/>
      <c r="B2309" s="254"/>
      <c r="C2309" s="309"/>
      <c r="D2309" s="254"/>
      <c r="E2309" s="310"/>
      <c r="F2309" s="311"/>
      <c r="G2309" s="254"/>
      <c r="H2309" s="254"/>
      <c r="I2309" s="254"/>
      <c r="J2309" s="254"/>
      <c r="K2309" s="254"/>
      <c r="L2309" s="254"/>
      <c r="M2309" s="254"/>
      <c r="N2309" s="254"/>
      <c r="O2309" s="254"/>
      <c r="P2309" s="312"/>
      <c r="Q2309" s="313"/>
      <c r="R2309" s="312"/>
      <c r="S2309" s="313"/>
      <c r="T2309" s="314"/>
      <c r="U2309" s="314"/>
      <c r="V2309" s="312"/>
      <c r="W2309" s="254"/>
    </row>
    <row r="2310" spans="1:23" hidden="1">
      <c r="A2310" s="254"/>
      <c r="B2310" s="254"/>
      <c r="C2310" s="309"/>
      <c r="D2310" s="254"/>
      <c r="E2310" s="310"/>
      <c r="F2310" s="311"/>
      <c r="G2310" s="254"/>
      <c r="H2310" s="254"/>
      <c r="I2310" s="254"/>
      <c r="J2310" s="254"/>
      <c r="K2310" s="254"/>
      <c r="L2310" s="254"/>
      <c r="M2310" s="254"/>
      <c r="N2310" s="254"/>
      <c r="O2310" s="254"/>
      <c r="P2310" s="312"/>
      <c r="Q2310" s="313"/>
      <c r="R2310" s="312"/>
      <c r="S2310" s="313"/>
      <c r="T2310" s="314"/>
      <c r="U2310" s="314"/>
      <c r="V2310" s="312"/>
      <c r="W2310" s="254"/>
    </row>
    <row r="2311" spans="1:23" hidden="1">
      <c r="A2311" s="254"/>
      <c r="B2311" s="254"/>
      <c r="C2311" s="309"/>
      <c r="D2311" s="254"/>
      <c r="E2311" s="310"/>
      <c r="F2311" s="311"/>
      <c r="G2311" s="254"/>
      <c r="H2311" s="254"/>
      <c r="I2311" s="254"/>
      <c r="J2311" s="254"/>
      <c r="K2311" s="254"/>
      <c r="L2311" s="254"/>
      <c r="M2311" s="254"/>
      <c r="N2311" s="254"/>
      <c r="O2311" s="254"/>
      <c r="P2311" s="312"/>
      <c r="Q2311" s="313"/>
      <c r="R2311" s="312"/>
      <c r="S2311" s="313"/>
      <c r="T2311" s="314"/>
      <c r="U2311" s="314"/>
      <c r="V2311" s="312"/>
      <c r="W2311" s="254"/>
    </row>
    <row r="2312" spans="1:23" hidden="1">
      <c r="A2312" s="254"/>
      <c r="B2312" s="254"/>
      <c r="C2312" s="309"/>
      <c r="D2312" s="254"/>
      <c r="E2312" s="310"/>
      <c r="F2312" s="311"/>
      <c r="G2312" s="254"/>
      <c r="H2312" s="254"/>
      <c r="I2312" s="254"/>
      <c r="J2312" s="254"/>
      <c r="K2312" s="254"/>
      <c r="L2312" s="254"/>
      <c r="M2312" s="254"/>
      <c r="N2312" s="254"/>
      <c r="O2312" s="254"/>
      <c r="P2312" s="312"/>
      <c r="Q2312" s="313"/>
      <c r="R2312" s="312"/>
      <c r="S2312" s="313"/>
      <c r="T2312" s="314"/>
      <c r="U2312" s="314"/>
      <c r="V2312" s="312"/>
      <c r="W2312" s="254"/>
    </row>
    <row r="2313" spans="1:23" hidden="1">
      <c r="A2313" s="254"/>
      <c r="B2313" s="254"/>
      <c r="C2313" s="309"/>
      <c r="D2313" s="254"/>
      <c r="E2313" s="310"/>
      <c r="F2313" s="311"/>
      <c r="G2313" s="254"/>
      <c r="H2313" s="254"/>
      <c r="I2313" s="254"/>
      <c r="J2313" s="254"/>
      <c r="K2313" s="254"/>
      <c r="L2313" s="254"/>
      <c r="M2313" s="254"/>
      <c r="N2313" s="254"/>
      <c r="O2313" s="254"/>
      <c r="P2313" s="312"/>
      <c r="Q2313" s="313"/>
      <c r="R2313" s="312"/>
      <c r="S2313" s="313"/>
      <c r="T2313" s="314"/>
      <c r="U2313" s="314"/>
      <c r="V2313" s="312"/>
      <c r="W2313" s="254"/>
    </row>
    <row r="2314" spans="1:23" hidden="1">
      <c r="A2314" s="254"/>
      <c r="B2314" s="254"/>
      <c r="C2314" s="309"/>
      <c r="D2314" s="254"/>
      <c r="E2314" s="310"/>
      <c r="F2314" s="311"/>
      <c r="G2314" s="254"/>
      <c r="H2314" s="254"/>
      <c r="I2314" s="254"/>
      <c r="J2314" s="254"/>
      <c r="K2314" s="254"/>
      <c r="L2314" s="254"/>
      <c r="M2314" s="254"/>
      <c r="N2314" s="254"/>
      <c r="O2314" s="254"/>
      <c r="P2314" s="312"/>
      <c r="Q2314" s="313"/>
      <c r="R2314" s="312"/>
      <c r="S2314" s="313"/>
      <c r="T2314" s="314"/>
      <c r="U2314" s="314"/>
      <c r="V2314" s="312"/>
      <c r="W2314" s="254"/>
    </row>
    <row r="2315" spans="1:23" hidden="1">
      <c r="A2315" s="254"/>
      <c r="B2315" s="254"/>
      <c r="C2315" s="309"/>
      <c r="D2315" s="254"/>
      <c r="E2315" s="310"/>
      <c r="F2315" s="311"/>
      <c r="G2315" s="254"/>
      <c r="H2315" s="254"/>
      <c r="I2315" s="254"/>
      <c r="J2315" s="254"/>
      <c r="K2315" s="254"/>
      <c r="L2315" s="254"/>
      <c r="M2315" s="254"/>
      <c r="N2315" s="254"/>
      <c r="O2315" s="254"/>
      <c r="P2315" s="312"/>
      <c r="Q2315" s="313"/>
      <c r="R2315" s="312"/>
      <c r="S2315" s="313"/>
      <c r="T2315" s="314"/>
      <c r="U2315" s="314"/>
      <c r="V2315" s="312"/>
      <c r="W2315" s="254"/>
    </row>
    <row r="2316" spans="1:23" hidden="1">
      <c r="A2316" s="254"/>
      <c r="B2316" s="254"/>
      <c r="C2316" s="309"/>
      <c r="D2316" s="254"/>
      <c r="E2316" s="310"/>
      <c r="F2316" s="311"/>
      <c r="G2316" s="254"/>
      <c r="H2316" s="254"/>
      <c r="I2316" s="254"/>
      <c r="J2316" s="254"/>
      <c r="K2316" s="254"/>
      <c r="L2316" s="254"/>
      <c r="M2316" s="254"/>
      <c r="N2316" s="254"/>
      <c r="O2316" s="254"/>
      <c r="P2316" s="312"/>
      <c r="Q2316" s="313"/>
      <c r="R2316" s="312"/>
      <c r="S2316" s="313"/>
      <c r="T2316" s="314"/>
      <c r="U2316" s="314"/>
      <c r="V2316" s="312"/>
      <c r="W2316" s="254"/>
    </row>
    <row r="2317" spans="1:23" hidden="1">
      <c r="A2317" s="254"/>
      <c r="B2317" s="254"/>
      <c r="C2317" s="309"/>
      <c r="D2317" s="254"/>
      <c r="E2317" s="310"/>
      <c r="F2317" s="311"/>
      <c r="G2317" s="254"/>
      <c r="H2317" s="254"/>
      <c r="I2317" s="254"/>
      <c r="J2317" s="254"/>
      <c r="K2317" s="254"/>
      <c r="L2317" s="254"/>
      <c r="M2317" s="254"/>
      <c r="N2317" s="254"/>
      <c r="O2317" s="254"/>
      <c r="P2317" s="312"/>
      <c r="Q2317" s="313"/>
      <c r="R2317" s="312"/>
      <c r="S2317" s="313"/>
      <c r="T2317" s="314"/>
      <c r="U2317" s="314"/>
      <c r="V2317" s="312"/>
      <c r="W2317" s="254"/>
    </row>
    <row r="2318" spans="1:23" hidden="1">
      <c r="A2318" s="254"/>
      <c r="B2318" s="254"/>
      <c r="C2318" s="309"/>
      <c r="D2318" s="254"/>
      <c r="E2318" s="310"/>
      <c r="F2318" s="311"/>
      <c r="G2318" s="254"/>
      <c r="H2318" s="254"/>
      <c r="I2318" s="254"/>
      <c r="J2318" s="254"/>
      <c r="K2318" s="254"/>
      <c r="L2318" s="254"/>
      <c r="M2318" s="254"/>
      <c r="N2318" s="254"/>
      <c r="O2318" s="254"/>
      <c r="P2318" s="312"/>
      <c r="Q2318" s="313"/>
      <c r="R2318" s="312"/>
      <c r="S2318" s="313"/>
      <c r="T2318" s="314"/>
      <c r="U2318" s="314"/>
      <c r="V2318" s="312"/>
      <c r="W2318" s="254"/>
    </row>
    <row r="2319" spans="1:23" hidden="1">
      <c r="A2319" s="254"/>
      <c r="B2319" s="254"/>
      <c r="C2319" s="309"/>
      <c r="D2319" s="254"/>
      <c r="E2319" s="310"/>
      <c r="F2319" s="311"/>
      <c r="G2319" s="254"/>
      <c r="H2319" s="254"/>
      <c r="I2319" s="254"/>
      <c r="J2319" s="254"/>
      <c r="K2319" s="254"/>
      <c r="L2319" s="254"/>
      <c r="M2319" s="254"/>
      <c r="N2319" s="254"/>
      <c r="O2319" s="254"/>
      <c r="P2319" s="312"/>
      <c r="Q2319" s="313"/>
      <c r="R2319" s="312"/>
      <c r="S2319" s="313"/>
      <c r="T2319" s="314"/>
      <c r="U2319" s="314"/>
      <c r="V2319" s="312"/>
      <c r="W2319" s="254"/>
    </row>
    <row r="2320" spans="1:23" hidden="1">
      <c r="A2320" s="254"/>
      <c r="B2320" s="254"/>
      <c r="C2320" s="309"/>
      <c r="D2320" s="254"/>
      <c r="E2320" s="310"/>
      <c r="F2320" s="311"/>
      <c r="G2320" s="254"/>
      <c r="H2320" s="254"/>
      <c r="I2320" s="254"/>
      <c r="J2320" s="254"/>
      <c r="K2320" s="254"/>
      <c r="L2320" s="254"/>
      <c r="M2320" s="254"/>
      <c r="N2320" s="254"/>
      <c r="O2320" s="254"/>
      <c r="P2320" s="312"/>
      <c r="Q2320" s="313"/>
      <c r="R2320" s="312"/>
      <c r="S2320" s="313"/>
      <c r="T2320" s="314"/>
      <c r="U2320" s="314"/>
      <c r="V2320" s="312"/>
      <c r="W2320" s="254"/>
    </row>
    <row r="2321" spans="1:23" hidden="1">
      <c r="A2321" s="254"/>
      <c r="B2321" s="254"/>
      <c r="C2321" s="309"/>
      <c r="D2321" s="254"/>
      <c r="E2321" s="310"/>
      <c r="F2321" s="311"/>
      <c r="G2321" s="254"/>
      <c r="H2321" s="254"/>
      <c r="I2321" s="254"/>
      <c r="J2321" s="254"/>
      <c r="K2321" s="254"/>
      <c r="L2321" s="254"/>
      <c r="M2321" s="254"/>
      <c r="N2321" s="254"/>
      <c r="O2321" s="254"/>
      <c r="P2321" s="312"/>
      <c r="Q2321" s="313"/>
      <c r="R2321" s="312"/>
      <c r="S2321" s="313"/>
      <c r="T2321" s="314"/>
      <c r="U2321" s="314"/>
      <c r="V2321" s="312"/>
      <c r="W2321" s="254"/>
    </row>
    <row r="2322" spans="1:23" hidden="1">
      <c r="A2322" s="254"/>
      <c r="B2322" s="254"/>
      <c r="C2322" s="309"/>
      <c r="D2322" s="254"/>
      <c r="E2322" s="310"/>
      <c r="F2322" s="311"/>
      <c r="G2322" s="254"/>
      <c r="H2322" s="254"/>
      <c r="I2322" s="254"/>
      <c r="J2322" s="254"/>
      <c r="K2322" s="254"/>
      <c r="L2322" s="254"/>
      <c r="M2322" s="254"/>
      <c r="N2322" s="254"/>
      <c r="O2322" s="254"/>
      <c r="P2322" s="312"/>
      <c r="Q2322" s="313"/>
      <c r="R2322" s="312"/>
      <c r="S2322" s="313"/>
      <c r="T2322" s="314"/>
      <c r="U2322" s="314"/>
      <c r="V2322" s="312"/>
      <c r="W2322" s="254"/>
    </row>
    <row r="2323" spans="1:23" hidden="1">
      <c r="A2323" s="254"/>
      <c r="B2323" s="254"/>
      <c r="C2323" s="309"/>
      <c r="D2323" s="254"/>
      <c r="E2323" s="310"/>
      <c r="F2323" s="311"/>
      <c r="G2323" s="254"/>
      <c r="H2323" s="254"/>
      <c r="I2323" s="254"/>
      <c r="J2323" s="254"/>
      <c r="K2323" s="254"/>
      <c r="L2323" s="254"/>
      <c r="M2323" s="254"/>
      <c r="N2323" s="254"/>
      <c r="O2323" s="254"/>
      <c r="P2323" s="312"/>
      <c r="Q2323" s="313"/>
      <c r="R2323" s="312"/>
      <c r="S2323" s="313"/>
      <c r="T2323" s="314"/>
      <c r="U2323" s="314"/>
      <c r="V2323" s="312"/>
      <c r="W2323" s="254"/>
    </row>
    <row r="2324" spans="1:23" hidden="1">
      <c r="A2324" s="254"/>
      <c r="B2324" s="254"/>
      <c r="C2324" s="309"/>
      <c r="D2324" s="254"/>
      <c r="E2324" s="310"/>
      <c r="F2324" s="311"/>
      <c r="G2324" s="254"/>
      <c r="H2324" s="254"/>
      <c r="I2324" s="254"/>
      <c r="J2324" s="254"/>
      <c r="K2324" s="254"/>
      <c r="L2324" s="254"/>
      <c r="M2324" s="254"/>
      <c r="N2324" s="254"/>
      <c r="O2324" s="254"/>
      <c r="P2324" s="312"/>
      <c r="Q2324" s="313"/>
      <c r="R2324" s="312"/>
      <c r="S2324" s="313"/>
      <c r="T2324" s="314"/>
      <c r="U2324" s="314"/>
      <c r="V2324" s="312"/>
      <c r="W2324" s="254"/>
    </row>
    <row r="2325" spans="1:23" hidden="1">
      <c r="A2325" s="254"/>
      <c r="B2325" s="254"/>
      <c r="C2325" s="309"/>
      <c r="D2325" s="254"/>
      <c r="E2325" s="310"/>
      <c r="F2325" s="311"/>
      <c r="G2325" s="254"/>
      <c r="H2325" s="254"/>
      <c r="I2325" s="254"/>
      <c r="J2325" s="254"/>
      <c r="K2325" s="254"/>
      <c r="L2325" s="254"/>
      <c r="M2325" s="254"/>
      <c r="N2325" s="254"/>
      <c r="O2325" s="254"/>
      <c r="P2325" s="312"/>
      <c r="Q2325" s="313"/>
      <c r="R2325" s="312"/>
      <c r="S2325" s="313"/>
      <c r="T2325" s="314"/>
      <c r="U2325" s="314"/>
      <c r="V2325" s="312"/>
      <c r="W2325" s="254"/>
    </row>
    <row r="2326" spans="1:23" hidden="1">
      <c r="A2326" s="254"/>
      <c r="B2326" s="254"/>
      <c r="C2326" s="309"/>
      <c r="D2326" s="254"/>
      <c r="E2326" s="310"/>
      <c r="F2326" s="311"/>
      <c r="G2326" s="254"/>
      <c r="H2326" s="254"/>
      <c r="I2326" s="254"/>
      <c r="J2326" s="254"/>
      <c r="K2326" s="254"/>
      <c r="L2326" s="254"/>
      <c r="M2326" s="254"/>
      <c r="N2326" s="254"/>
      <c r="O2326" s="254"/>
      <c r="P2326" s="312"/>
      <c r="Q2326" s="313"/>
      <c r="R2326" s="312"/>
      <c r="S2326" s="313"/>
      <c r="T2326" s="314"/>
      <c r="U2326" s="314"/>
      <c r="V2326" s="312"/>
      <c r="W2326" s="254"/>
    </row>
    <row r="2327" spans="1:23" hidden="1">
      <c r="A2327" s="254"/>
      <c r="B2327" s="254"/>
      <c r="C2327" s="309"/>
      <c r="D2327" s="254"/>
      <c r="E2327" s="310"/>
      <c r="F2327" s="311"/>
      <c r="G2327" s="254"/>
      <c r="H2327" s="254"/>
      <c r="I2327" s="254"/>
      <c r="J2327" s="254"/>
      <c r="K2327" s="254"/>
      <c r="L2327" s="254"/>
      <c r="M2327" s="254"/>
      <c r="N2327" s="254"/>
      <c r="O2327" s="254"/>
      <c r="P2327" s="312"/>
      <c r="Q2327" s="313"/>
      <c r="R2327" s="312"/>
      <c r="S2327" s="313"/>
      <c r="T2327" s="314"/>
      <c r="U2327" s="314"/>
      <c r="V2327" s="312"/>
      <c r="W2327" s="254"/>
    </row>
    <row r="2328" spans="1:23" hidden="1">
      <c r="A2328" s="254"/>
      <c r="B2328" s="254"/>
      <c r="C2328" s="309"/>
      <c r="D2328" s="254"/>
      <c r="E2328" s="310"/>
      <c r="F2328" s="311"/>
      <c r="G2328" s="254"/>
      <c r="H2328" s="254"/>
      <c r="I2328" s="254"/>
      <c r="J2328" s="254"/>
      <c r="K2328" s="254"/>
      <c r="L2328" s="254"/>
      <c r="M2328" s="254"/>
      <c r="N2328" s="254"/>
      <c r="O2328" s="254"/>
      <c r="P2328" s="312"/>
      <c r="Q2328" s="313"/>
      <c r="R2328" s="312"/>
      <c r="S2328" s="313"/>
      <c r="T2328" s="314"/>
      <c r="U2328" s="314"/>
      <c r="V2328" s="312"/>
      <c r="W2328" s="254"/>
    </row>
    <row r="2329" spans="1:23" hidden="1">
      <c r="A2329" s="254"/>
      <c r="B2329" s="254"/>
      <c r="C2329" s="309"/>
      <c r="D2329" s="254"/>
      <c r="E2329" s="310"/>
      <c r="F2329" s="311"/>
      <c r="G2329" s="254"/>
      <c r="H2329" s="254"/>
      <c r="I2329" s="254"/>
      <c r="J2329" s="254"/>
      <c r="K2329" s="254"/>
      <c r="L2329" s="254"/>
      <c r="M2329" s="254"/>
      <c r="N2329" s="254"/>
      <c r="O2329" s="254"/>
      <c r="P2329" s="312"/>
      <c r="Q2329" s="313"/>
      <c r="R2329" s="312"/>
      <c r="S2329" s="313"/>
      <c r="T2329" s="314"/>
      <c r="U2329" s="314"/>
      <c r="V2329" s="312"/>
      <c r="W2329" s="254"/>
    </row>
    <row r="2330" spans="1:23" hidden="1">
      <c r="A2330" s="254"/>
      <c r="B2330" s="254"/>
      <c r="C2330" s="309"/>
      <c r="D2330" s="254"/>
      <c r="E2330" s="310"/>
      <c r="F2330" s="311"/>
      <c r="G2330" s="254"/>
      <c r="H2330" s="254"/>
      <c r="I2330" s="254"/>
      <c r="J2330" s="254"/>
      <c r="K2330" s="254"/>
      <c r="L2330" s="254"/>
      <c r="M2330" s="254"/>
      <c r="N2330" s="254"/>
      <c r="O2330" s="254"/>
      <c r="P2330" s="312"/>
      <c r="Q2330" s="313"/>
      <c r="R2330" s="312"/>
      <c r="S2330" s="313"/>
      <c r="T2330" s="314"/>
      <c r="U2330" s="314"/>
      <c r="V2330" s="312"/>
      <c r="W2330" s="254"/>
    </row>
    <row r="2331" spans="1:23" hidden="1">
      <c r="A2331" s="254"/>
      <c r="B2331" s="254"/>
      <c r="C2331" s="309"/>
      <c r="D2331" s="254"/>
      <c r="E2331" s="310"/>
      <c r="F2331" s="311"/>
      <c r="G2331" s="254"/>
      <c r="H2331" s="254"/>
      <c r="I2331" s="254"/>
      <c r="J2331" s="254"/>
      <c r="K2331" s="254"/>
      <c r="L2331" s="254"/>
      <c r="M2331" s="254"/>
      <c r="N2331" s="254"/>
      <c r="O2331" s="254"/>
      <c r="P2331" s="312"/>
      <c r="Q2331" s="313"/>
      <c r="R2331" s="312"/>
      <c r="S2331" s="313"/>
      <c r="T2331" s="314"/>
      <c r="U2331" s="314"/>
      <c r="V2331" s="312"/>
      <c r="W2331" s="254"/>
    </row>
    <row r="2332" spans="1:23" hidden="1">
      <c r="A2332" s="254"/>
      <c r="B2332" s="254"/>
      <c r="C2332" s="309"/>
      <c r="D2332" s="254"/>
      <c r="E2332" s="310"/>
      <c r="F2332" s="311"/>
      <c r="G2332" s="254"/>
      <c r="H2332" s="254"/>
      <c r="I2332" s="254"/>
      <c r="J2332" s="254"/>
      <c r="K2332" s="254"/>
      <c r="L2332" s="254"/>
      <c r="M2332" s="254"/>
      <c r="N2332" s="254"/>
      <c r="O2332" s="254"/>
      <c r="P2332" s="312"/>
      <c r="Q2332" s="313"/>
      <c r="R2332" s="312"/>
      <c r="S2332" s="313"/>
      <c r="T2332" s="314"/>
      <c r="U2332" s="314"/>
      <c r="V2332" s="312"/>
      <c r="W2332" s="254"/>
    </row>
    <row r="2333" spans="1:23" hidden="1">
      <c r="A2333" s="254"/>
      <c r="B2333" s="254"/>
      <c r="C2333" s="309"/>
      <c r="D2333" s="254"/>
      <c r="E2333" s="310"/>
      <c r="F2333" s="311"/>
      <c r="G2333" s="254"/>
      <c r="H2333" s="254"/>
      <c r="I2333" s="254"/>
      <c r="J2333" s="254"/>
      <c r="K2333" s="254"/>
      <c r="L2333" s="254"/>
      <c r="M2333" s="254"/>
      <c r="N2333" s="254"/>
      <c r="O2333" s="254"/>
      <c r="P2333" s="312"/>
      <c r="Q2333" s="313"/>
      <c r="R2333" s="312"/>
      <c r="S2333" s="313"/>
      <c r="T2333" s="314"/>
      <c r="U2333" s="314"/>
      <c r="V2333" s="312"/>
      <c r="W2333" s="254"/>
    </row>
    <row r="2334" spans="1:23" hidden="1">
      <c r="A2334" s="254"/>
      <c r="B2334" s="254"/>
      <c r="C2334" s="309"/>
      <c r="D2334" s="254"/>
      <c r="E2334" s="310"/>
      <c r="F2334" s="311"/>
      <c r="G2334" s="254"/>
      <c r="H2334" s="254"/>
      <c r="I2334" s="254"/>
      <c r="J2334" s="254"/>
      <c r="K2334" s="254"/>
      <c r="L2334" s="254"/>
      <c r="M2334" s="254"/>
      <c r="N2334" s="254"/>
      <c r="O2334" s="254"/>
      <c r="P2334" s="312"/>
      <c r="Q2334" s="313"/>
      <c r="R2334" s="312"/>
      <c r="S2334" s="313"/>
      <c r="T2334" s="314"/>
      <c r="U2334" s="314"/>
      <c r="V2334" s="312"/>
      <c r="W2334" s="254"/>
    </row>
    <row r="2335" spans="1:23" hidden="1">
      <c r="A2335" s="254"/>
      <c r="B2335" s="254"/>
      <c r="C2335" s="309"/>
      <c r="D2335" s="254"/>
      <c r="E2335" s="310"/>
      <c r="F2335" s="311"/>
      <c r="G2335" s="254"/>
      <c r="H2335" s="254"/>
      <c r="I2335" s="254"/>
      <c r="J2335" s="254"/>
      <c r="K2335" s="254"/>
      <c r="L2335" s="254"/>
      <c r="M2335" s="254"/>
      <c r="N2335" s="254"/>
      <c r="O2335" s="254"/>
      <c r="P2335" s="312"/>
      <c r="Q2335" s="313"/>
      <c r="R2335" s="312"/>
      <c r="S2335" s="313"/>
      <c r="T2335" s="314"/>
      <c r="U2335" s="314"/>
      <c r="V2335" s="312"/>
      <c r="W2335" s="254"/>
    </row>
    <row r="2336" spans="1:23" hidden="1">
      <c r="A2336" s="254"/>
      <c r="B2336" s="254"/>
      <c r="C2336" s="309"/>
      <c r="D2336" s="254"/>
      <c r="E2336" s="310"/>
      <c r="F2336" s="311"/>
      <c r="G2336" s="254"/>
      <c r="H2336" s="254"/>
      <c r="I2336" s="254"/>
      <c r="J2336" s="254"/>
      <c r="K2336" s="254"/>
      <c r="L2336" s="254"/>
      <c r="M2336" s="254"/>
      <c r="N2336" s="254"/>
      <c r="O2336" s="254"/>
      <c r="P2336" s="312"/>
      <c r="Q2336" s="313"/>
      <c r="R2336" s="312"/>
      <c r="S2336" s="313"/>
      <c r="T2336" s="314"/>
      <c r="U2336" s="314"/>
      <c r="V2336" s="312"/>
      <c r="W2336" s="254"/>
    </row>
    <row r="2337" spans="1:23" hidden="1">
      <c r="A2337" s="254"/>
      <c r="B2337" s="254"/>
      <c r="C2337" s="309"/>
      <c r="D2337" s="254"/>
      <c r="E2337" s="310"/>
      <c r="F2337" s="311"/>
      <c r="G2337" s="254"/>
      <c r="H2337" s="254"/>
      <c r="I2337" s="254"/>
      <c r="J2337" s="254"/>
      <c r="K2337" s="254"/>
      <c r="L2337" s="254"/>
      <c r="M2337" s="254"/>
      <c r="N2337" s="254"/>
      <c r="O2337" s="254"/>
      <c r="P2337" s="312"/>
      <c r="Q2337" s="313"/>
      <c r="R2337" s="312"/>
      <c r="S2337" s="313"/>
      <c r="T2337" s="314"/>
      <c r="U2337" s="314"/>
      <c r="V2337" s="312"/>
      <c r="W2337" s="254"/>
    </row>
    <row r="2338" spans="1:23" hidden="1">
      <c r="A2338" s="254"/>
      <c r="B2338" s="254"/>
      <c r="C2338" s="309"/>
      <c r="D2338" s="254"/>
      <c r="E2338" s="310"/>
      <c r="F2338" s="311"/>
      <c r="G2338" s="254"/>
      <c r="H2338" s="254"/>
      <c r="I2338" s="254"/>
      <c r="J2338" s="254"/>
      <c r="K2338" s="254"/>
      <c r="L2338" s="254"/>
      <c r="M2338" s="254"/>
      <c r="N2338" s="254"/>
      <c r="O2338" s="254"/>
      <c r="P2338" s="312"/>
      <c r="Q2338" s="313"/>
      <c r="R2338" s="312"/>
      <c r="S2338" s="313"/>
      <c r="T2338" s="314"/>
      <c r="U2338" s="314"/>
      <c r="V2338" s="312"/>
      <c r="W2338" s="254"/>
    </row>
    <row r="2339" spans="1:23" hidden="1">
      <c r="A2339" s="254"/>
      <c r="B2339" s="254"/>
      <c r="C2339" s="309"/>
      <c r="D2339" s="254"/>
      <c r="E2339" s="310"/>
      <c r="F2339" s="311"/>
      <c r="G2339" s="254"/>
      <c r="H2339" s="254"/>
      <c r="I2339" s="254"/>
      <c r="J2339" s="254"/>
      <c r="K2339" s="254"/>
      <c r="L2339" s="254"/>
      <c r="M2339" s="254"/>
      <c r="N2339" s="254"/>
      <c r="O2339" s="254"/>
      <c r="P2339" s="312"/>
      <c r="Q2339" s="313"/>
      <c r="R2339" s="312"/>
      <c r="S2339" s="313"/>
      <c r="T2339" s="314"/>
      <c r="U2339" s="314"/>
      <c r="V2339" s="312"/>
      <c r="W2339" s="254"/>
    </row>
    <row r="2340" spans="1:23" hidden="1">
      <c r="A2340" s="254"/>
      <c r="B2340" s="254"/>
      <c r="C2340" s="309"/>
      <c r="D2340" s="254"/>
      <c r="E2340" s="310"/>
      <c r="F2340" s="311"/>
      <c r="G2340" s="254"/>
      <c r="H2340" s="254"/>
      <c r="I2340" s="254"/>
      <c r="J2340" s="254"/>
      <c r="K2340" s="254"/>
      <c r="L2340" s="254"/>
      <c r="M2340" s="254"/>
      <c r="N2340" s="254"/>
      <c r="O2340" s="254"/>
      <c r="P2340" s="312"/>
      <c r="Q2340" s="313"/>
      <c r="R2340" s="312"/>
      <c r="S2340" s="313"/>
      <c r="T2340" s="314"/>
      <c r="U2340" s="314"/>
      <c r="V2340" s="312"/>
      <c r="W2340" s="254"/>
    </row>
    <row r="2341" spans="1:23" hidden="1">
      <c r="A2341" s="254"/>
      <c r="B2341" s="254"/>
      <c r="C2341" s="309"/>
      <c r="D2341" s="254"/>
      <c r="E2341" s="310"/>
      <c r="F2341" s="311"/>
      <c r="G2341" s="254"/>
      <c r="H2341" s="254"/>
      <c r="I2341" s="254"/>
      <c r="J2341" s="254"/>
      <c r="K2341" s="254"/>
      <c r="L2341" s="254"/>
      <c r="M2341" s="254"/>
      <c r="N2341" s="254"/>
      <c r="O2341" s="254"/>
      <c r="P2341" s="312"/>
      <c r="Q2341" s="313"/>
      <c r="R2341" s="312"/>
      <c r="S2341" s="313"/>
      <c r="T2341" s="314"/>
      <c r="U2341" s="314"/>
      <c r="V2341" s="312"/>
      <c r="W2341" s="254"/>
    </row>
    <row r="2342" spans="1:23" hidden="1">
      <c r="A2342" s="254"/>
      <c r="B2342" s="254"/>
      <c r="C2342" s="309"/>
      <c r="D2342" s="254"/>
      <c r="E2342" s="310"/>
      <c r="F2342" s="311"/>
      <c r="G2342" s="254"/>
      <c r="H2342" s="254"/>
      <c r="I2342" s="254"/>
      <c r="J2342" s="254"/>
      <c r="K2342" s="254"/>
      <c r="L2342" s="254"/>
      <c r="M2342" s="254"/>
      <c r="N2342" s="254"/>
      <c r="O2342" s="254"/>
      <c r="P2342" s="312"/>
      <c r="Q2342" s="313"/>
      <c r="R2342" s="312"/>
      <c r="S2342" s="313"/>
      <c r="T2342" s="314"/>
      <c r="U2342" s="314"/>
      <c r="V2342" s="312"/>
      <c r="W2342" s="254"/>
    </row>
    <row r="2343" spans="1:23" hidden="1">
      <c r="A2343" s="254"/>
      <c r="B2343" s="254"/>
      <c r="C2343" s="309"/>
      <c r="D2343" s="254"/>
      <c r="E2343" s="310"/>
      <c r="F2343" s="311"/>
      <c r="G2343" s="254"/>
      <c r="H2343" s="254"/>
      <c r="I2343" s="254"/>
      <c r="J2343" s="254"/>
      <c r="K2343" s="254"/>
      <c r="L2343" s="254"/>
      <c r="M2343" s="254"/>
      <c r="N2343" s="254"/>
      <c r="O2343" s="254"/>
      <c r="P2343" s="312"/>
      <c r="Q2343" s="313"/>
      <c r="R2343" s="312"/>
      <c r="S2343" s="313"/>
      <c r="T2343" s="314"/>
      <c r="U2343" s="314"/>
      <c r="V2343" s="312"/>
      <c r="W2343" s="254"/>
    </row>
    <row r="2344" spans="1:23" hidden="1">
      <c r="A2344" s="254"/>
      <c r="B2344" s="254"/>
      <c r="C2344" s="309"/>
      <c r="D2344" s="254"/>
      <c r="E2344" s="310"/>
      <c r="F2344" s="311"/>
      <c r="G2344" s="254"/>
      <c r="H2344" s="254"/>
      <c r="I2344" s="254"/>
      <c r="J2344" s="254"/>
      <c r="K2344" s="254"/>
      <c r="L2344" s="254"/>
      <c r="M2344" s="254"/>
      <c r="N2344" s="254"/>
      <c r="O2344" s="254"/>
      <c r="P2344" s="312"/>
      <c r="Q2344" s="313"/>
      <c r="R2344" s="312"/>
      <c r="S2344" s="313"/>
      <c r="T2344" s="314"/>
      <c r="U2344" s="314"/>
      <c r="V2344" s="312"/>
      <c r="W2344" s="254"/>
    </row>
    <row r="2345" spans="1:23" hidden="1">
      <c r="A2345" s="254"/>
      <c r="B2345" s="254"/>
      <c r="C2345" s="309"/>
      <c r="D2345" s="254"/>
      <c r="E2345" s="310"/>
      <c r="F2345" s="311"/>
      <c r="G2345" s="254"/>
      <c r="H2345" s="254"/>
      <c r="I2345" s="254"/>
      <c r="J2345" s="254"/>
      <c r="K2345" s="254"/>
      <c r="L2345" s="254"/>
      <c r="M2345" s="254"/>
      <c r="N2345" s="254"/>
      <c r="O2345" s="254"/>
      <c r="P2345" s="312"/>
      <c r="Q2345" s="313"/>
      <c r="R2345" s="312"/>
      <c r="S2345" s="313"/>
      <c r="T2345" s="314"/>
      <c r="U2345" s="314"/>
      <c r="V2345" s="312"/>
      <c r="W2345" s="254"/>
    </row>
    <row r="2346" spans="1:23" hidden="1">
      <c r="A2346" s="254"/>
      <c r="B2346" s="254"/>
      <c r="C2346" s="309"/>
      <c r="D2346" s="254"/>
      <c r="E2346" s="310"/>
      <c r="F2346" s="311"/>
      <c r="G2346" s="254"/>
      <c r="H2346" s="254"/>
      <c r="I2346" s="254"/>
      <c r="J2346" s="254"/>
      <c r="K2346" s="254"/>
      <c r="L2346" s="254"/>
      <c r="M2346" s="254"/>
      <c r="N2346" s="254"/>
      <c r="O2346" s="254"/>
      <c r="P2346" s="312"/>
      <c r="Q2346" s="313"/>
      <c r="R2346" s="312"/>
      <c r="S2346" s="313"/>
      <c r="T2346" s="314"/>
      <c r="U2346" s="314"/>
      <c r="V2346" s="312"/>
      <c r="W2346" s="254"/>
    </row>
    <row r="2347" spans="1:23" hidden="1">
      <c r="A2347" s="254"/>
      <c r="B2347" s="254"/>
      <c r="C2347" s="309"/>
      <c r="D2347" s="254"/>
      <c r="E2347" s="310"/>
      <c r="F2347" s="311"/>
      <c r="G2347" s="254"/>
      <c r="H2347" s="254"/>
      <c r="I2347" s="254"/>
      <c r="J2347" s="254"/>
      <c r="K2347" s="254"/>
      <c r="L2347" s="254"/>
      <c r="M2347" s="254"/>
      <c r="N2347" s="254"/>
      <c r="O2347" s="254"/>
      <c r="P2347" s="312"/>
      <c r="Q2347" s="313"/>
      <c r="R2347" s="312"/>
      <c r="S2347" s="313"/>
      <c r="T2347" s="314"/>
      <c r="U2347" s="314"/>
      <c r="V2347" s="312"/>
      <c r="W2347" s="254"/>
    </row>
    <row r="2348" spans="1:23" hidden="1">
      <c r="A2348" s="254"/>
      <c r="B2348" s="254"/>
      <c r="C2348" s="309"/>
      <c r="D2348" s="254"/>
      <c r="E2348" s="310"/>
      <c r="F2348" s="311"/>
      <c r="G2348" s="254"/>
      <c r="H2348" s="254"/>
      <c r="I2348" s="254"/>
      <c r="J2348" s="254"/>
      <c r="K2348" s="254"/>
      <c r="L2348" s="254"/>
      <c r="M2348" s="254"/>
      <c r="N2348" s="254"/>
      <c r="O2348" s="254"/>
      <c r="P2348" s="312"/>
      <c r="Q2348" s="313"/>
      <c r="R2348" s="312"/>
      <c r="S2348" s="313"/>
      <c r="T2348" s="314"/>
      <c r="U2348" s="314"/>
      <c r="V2348" s="312"/>
      <c r="W2348" s="254"/>
    </row>
    <row r="2349" spans="1:23" hidden="1">
      <c r="A2349" s="254"/>
      <c r="B2349" s="254"/>
      <c r="C2349" s="309"/>
      <c r="D2349" s="254"/>
      <c r="E2349" s="310"/>
      <c r="F2349" s="311"/>
      <c r="G2349" s="254"/>
      <c r="H2349" s="254"/>
      <c r="I2349" s="254"/>
      <c r="J2349" s="254"/>
      <c r="K2349" s="254"/>
      <c r="L2349" s="254"/>
      <c r="M2349" s="254"/>
      <c r="N2349" s="254"/>
      <c r="O2349" s="254"/>
      <c r="P2349" s="312"/>
      <c r="Q2349" s="313"/>
      <c r="R2349" s="312"/>
      <c r="S2349" s="313"/>
      <c r="T2349" s="314"/>
      <c r="U2349" s="314"/>
      <c r="V2349" s="312"/>
      <c r="W2349" s="254"/>
    </row>
    <row r="2350" spans="1:23" hidden="1">
      <c r="A2350" s="254"/>
      <c r="B2350" s="254"/>
      <c r="C2350" s="309"/>
      <c r="D2350" s="254"/>
      <c r="E2350" s="310"/>
      <c r="F2350" s="311"/>
      <c r="G2350" s="254"/>
      <c r="H2350" s="254"/>
      <c r="I2350" s="254"/>
      <c r="J2350" s="254"/>
      <c r="K2350" s="254"/>
      <c r="L2350" s="254"/>
      <c r="M2350" s="254"/>
      <c r="N2350" s="254"/>
      <c r="O2350" s="254"/>
      <c r="P2350" s="312"/>
      <c r="Q2350" s="313"/>
      <c r="R2350" s="312"/>
      <c r="S2350" s="313"/>
      <c r="T2350" s="314"/>
      <c r="U2350" s="314"/>
      <c r="V2350" s="312"/>
      <c r="W2350" s="254"/>
    </row>
    <row r="2351" spans="1:23" hidden="1">
      <c r="A2351" s="254"/>
      <c r="B2351" s="254"/>
      <c r="C2351" s="309"/>
      <c r="D2351" s="254"/>
      <c r="E2351" s="310"/>
      <c r="F2351" s="311"/>
      <c r="G2351" s="254"/>
      <c r="H2351" s="254"/>
      <c r="I2351" s="254"/>
      <c r="J2351" s="254"/>
      <c r="K2351" s="254"/>
      <c r="L2351" s="254"/>
      <c r="M2351" s="254"/>
      <c r="N2351" s="254"/>
      <c r="O2351" s="254"/>
      <c r="P2351" s="312"/>
      <c r="Q2351" s="313"/>
      <c r="R2351" s="312"/>
      <c r="S2351" s="313"/>
      <c r="T2351" s="314"/>
      <c r="U2351" s="314"/>
      <c r="V2351" s="312"/>
      <c r="W2351" s="254"/>
    </row>
    <row r="2352" spans="1:23" hidden="1">
      <c r="A2352" s="254"/>
      <c r="B2352" s="254"/>
      <c r="C2352" s="309"/>
      <c r="D2352" s="254"/>
      <c r="E2352" s="310"/>
      <c r="F2352" s="311"/>
      <c r="G2352" s="254"/>
      <c r="H2352" s="254"/>
      <c r="I2352" s="254"/>
      <c r="J2352" s="254"/>
      <c r="K2352" s="254"/>
      <c r="L2352" s="254"/>
      <c r="M2352" s="254"/>
      <c r="N2352" s="254"/>
      <c r="O2352" s="254"/>
      <c r="P2352" s="312"/>
      <c r="Q2352" s="313"/>
      <c r="R2352" s="312"/>
      <c r="S2352" s="313"/>
      <c r="T2352" s="314"/>
      <c r="U2352" s="314"/>
      <c r="V2352" s="312"/>
      <c r="W2352" s="254"/>
    </row>
    <row r="2353" spans="1:23" hidden="1">
      <c r="A2353" s="254"/>
      <c r="B2353" s="254"/>
      <c r="C2353" s="309"/>
      <c r="D2353" s="254"/>
      <c r="E2353" s="310"/>
      <c r="F2353" s="311"/>
      <c r="G2353" s="254"/>
      <c r="H2353" s="254"/>
      <c r="I2353" s="254"/>
      <c r="J2353" s="254"/>
      <c r="K2353" s="254"/>
      <c r="L2353" s="254"/>
      <c r="M2353" s="254"/>
      <c r="N2353" s="254"/>
      <c r="O2353" s="254"/>
      <c r="P2353" s="312"/>
      <c r="Q2353" s="313"/>
      <c r="R2353" s="312"/>
      <c r="S2353" s="313"/>
      <c r="T2353" s="314"/>
      <c r="U2353" s="314"/>
      <c r="V2353" s="312"/>
      <c r="W2353" s="254"/>
    </row>
    <row r="2354" spans="1:23" hidden="1">
      <c r="A2354" s="254"/>
      <c r="B2354" s="254"/>
      <c r="C2354" s="309"/>
      <c r="D2354" s="254"/>
      <c r="E2354" s="310"/>
      <c r="F2354" s="311"/>
      <c r="G2354" s="254"/>
      <c r="H2354" s="254"/>
      <c r="I2354" s="254"/>
      <c r="J2354" s="254"/>
      <c r="K2354" s="254"/>
      <c r="L2354" s="254"/>
      <c r="M2354" s="254"/>
      <c r="N2354" s="254"/>
      <c r="O2354" s="254"/>
      <c r="P2354" s="312"/>
      <c r="Q2354" s="313"/>
      <c r="R2354" s="312"/>
      <c r="S2354" s="313"/>
      <c r="T2354" s="314"/>
      <c r="U2354" s="314"/>
      <c r="V2354" s="312"/>
      <c r="W2354" s="254"/>
    </row>
    <row r="2355" spans="1:23" hidden="1">
      <c r="A2355" s="254"/>
      <c r="B2355" s="254"/>
      <c r="C2355" s="309"/>
      <c r="D2355" s="254"/>
      <c r="E2355" s="310"/>
      <c r="F2355" s="311"/>
      <c r="G2355" s="254"/>
      <c r="H2355" s="254"/>
      <c r="I2355" s="254"/>
      <c r="J2355" s="254"/>
      <c r="K2355" s="254"/>
      <c r="L2355" s="254"/>
      <c r="M2355" s="254"/>
      <c r="N2355" s="254"/>
      <c r="O2355" s="254"/>
      <c r="P2355" s="312"/>
      <c r="Q2355" s="313"/>
      <c r="R2355" s="312"/>
      <c r="S2355" s="313"/>
      <c r="T2355" s="314"/>
      <c r="U2355" s="314"/>
      <c r="V2355" s="312"/>
      <c r="W2355" s="254"/>
    </row>
    <row r="2356" spans="1:23" hidden="1">
      <c r="A2356" s="254"/>
      <c r="B2356" s="254"/>
      <c r="C2356" s="309"/>
      <c r="D2356" s="254"/>
      <c r="E2356" s="310"/>
      <c r="F2356" s="311"/>
      <c r="G2356" s="254"/>
      <c r="H2356" s="254"/>
      <c r="I2356" s="254"/>
      <c r="J2356" s="254"/>
      <c r="K2356" s="254"/>
      <c r="L2356" s="254"/>
      <c r="M2356" s="254"/>
      <c r="N2356" s="254"/>
      <c r="O2356" s="254"/>
      <c r="P2356" s="312"/>
      <c r="Q2356" s="313"/>
      <c r="R2356" s="312"/>
      <c r="S2356" s="313"/>
      <c r="T2356" s="314"/>
      <c r="U2356" s="314"/>
      <c r="V2356" s="312"/>
      <c r="W2356" s="254"/>
    </row>
    <row r="2357" spans="1:23" hidden="1">
      <c r="A2357" s="254"/>
      <c r="B2357" s="254"/>
      <c r="C2357" s="309"/>
      <c r="D2357" s="254"/>
      <c r="E2357" s="310"/>
      <c r="F2357" s="311"/>
      <c r="G2357" s="254"/>
      <c r="H2357" s="254"/>
      <c r="I2357" s="254"/>
      <c r="J2357" s="254"/>
      <c r="K2357" s="254"/>
      <c r="L2357" s="254"/>
      <c r="M2357" s="254"/>
      <c r="N2357" s="254"/>
      <c r="O2357" s="254"/>
      <c r="P2357" s="312"/>
      <c r="Q2357" s="313"/>
      <c r="R2357" s="312"/>
      <c r="S2357" s="313"/>
      <c r="T2357" s="314"/>
      <c r="U2357" s="314"/>
      <c r="V2357" s="312"/>
      <c r="W2357" s="254"/>
    </row>
    <row r="2358" spans="1:23" hidden="1">
      <c r="A2358" s="254"/>
      <c r="B2358" s="254"/>
      <c r="C2358" s="309"/>
      <c r="D2358" s="254"/>
      <c r="E2358" s="310"/>
      <c r="F2358" s="311"/>
      <c r="G2358" s="254"/>
      <c r="H2358" s="254"/>
      <c r="I2358" s="254"/>
      <c r="J2358" s="254"/>
      <c r="K2358" s="254"/>
      <c r="L2358" s="254"/>
      <c r="M2358" s="254"/>
      <c r="N2358" s="254"/>
      <c r="O2358" s="254"/>
      <c r="P2358" s="312"/>
      <c r="Q2358" s="313"/>
      <c r="R2358" s="312"/>
      <c r="S2358" s="313"/>
      <c r="T2358" s="314"/>
      <c r="U2358" s="314"/>
      <c r="V2358" s="312"/>
      <c r="W2358" s="254"/>
    </row>
    <row r="2359" spans="1:23" hidden="1">
      <c r="A2359" s="254"/>
      <c r="B2359" s="254"/>
      <c r="C2359" s="309"/>
      <c r="D2359" s="254"/>
      <c r="E2359" s="310"/>
      <c r="F2359" s="311"/>
      <c r="G2359" s="254"/>
      <c r="H2359" s="254"/>
      <c r="I2359" s="254"/>
      <c r="J2359" s="254"/>
      <c r="K2359" s="254"/>
      <c r="L2359" s="254"/>
      <c r="M2359" s="254"/>
      <c r="N2359" s="254"/>
      <c r="O2359" s="254"/>
      <c r="P2359" s="312"/>
      <c r="Q2359" s="313"/>
      <c r="R2359" s="312"/>
      <c r="S2359" s="313"/>
      <c r="T2359" s="314"/>
      <c r="U2359" s="314"/>
      <c r="V2359" s="312"/>
      <c r="W2359" s="254"/>
    </row>
    <row r="2360" spans="1:23" hidden="1">
      <c r="A2360" s="254"/>
      <c r="B2360" s="254"/>
      <c r="C2360" s="309"/>
      <c r="D2360" s="254"/>
      <c r="E2360" s="310"/>
      <c r="F2360" s="311"/>
      <c r="G2360" s="254"/>
      <c r="H2360" s="254"/>
      <c r="I2360" s="254"/>
      <c r="J2360" s="254"/>
      <c r="K2360" s="254"/>
      <c r="L2360" s="254"/>
      <c r="M2360" s="254"/>
      <c r="N2360" s="254"/>
      <c r="O2360" s="254"/>
      <c r="P2360" s="312"/>
      <c r="Q2360" s="313"/>
      <c r="R2360" s="312"/>
      <c r="S2360" s="313"/>
      <c r="T2360" s="314"/>
      <c r="U2360" s="314"/>
      <c r="V2360" s="312"/>
      <c r="W2360" s="254"/>
    </row>
    <row r="2361" spans="1:23" hidden="1">
      <c r="A2361" s="254"/>
      <c r="B2361" s="254"/>
      <c r="C2361" s="309"/>
      <c r="D2361" s="254"/>
      <c r="E2361" s="310"/>
      <c r="F2361" s="311"/>
      <c r="G2361" s="254"/>
      <c r="H2361" s="254"/>
      <c r="I2361" s="254"/>
      <c r="J2361" s="254"/>
      <c r="K2361" s="254"/>
      <c r="L2361" s="254"/>
      <c r="M2361" s="254"/>
      <c r="N2361" s="254"/>
      <c r="O2361" s="254"/>
      <c r="P2361" s="312"/>
      <c r="Q2361" s="313"/>
      <c r="R2361" s="312"/>
      <c r="S2361" s="313"/>
      <c r="T2361" s="314"/>
      <c r="U2361" s="314"/>
      <c r="V2361" s="312"/>
      <c r="W2361" s="254"/>
    </row>
    <row r="2362" spans="1:23" hidden="1">
      <c r="A2362" s="254"/>
      <c r="B2362" s="254"/>
      <c r="C2362" s="309"/>
      <c r="D2362" s="254"/>
      <c r="E2362" s="310"/>
      <c r="F2362" s="311"/>
      <c r="G2362" s="254"/>
      <c r="H2362" s="254"/>
      <c r="I2362" s="254"/>
      <c r="J2362" s="254"/>
      <c r="K2362" s="254"/>
      <c r="L2362" s="254"/>
      <c r="M2362" s="254"/>
      <c r="N2362" s="254"/>
      <c r="O2362" s="254"/>
      <c r="P2362" s="312"/>
      <c r="Q2362" s="313"/>
      <c r="R2362" s="312"/>
      <c r="S2362" s="313"/>
      <c r="T2362" s="314"/>
      <c r="U2362" s="314"/>
      <c r="V2362" s="312"/>
      <c r="W2362" s="254"/>
    </row>
    <row r="2363" spans="1:23" hidden="1">
      <c r="A2363" s="254"/>
      <c r="B2363" s="254"/>
      <c r="C2363" s="309"/>
      <c r="D2363" s="254"/>
      <c r="E2363" s="310"/>
      <c r="F2363" s="311"/>
      <c r="G2363" s="254"/>
      <c r="H2363" s="254"/>
      <c r="I2363" s="254"/>
      <c r="J2363" s="254"/>
      <c r="K2363" s="254"/>
      <c r="L2363" s="254"/>
      <c r="M2363" s="254"/>
      <c r="N2363" s="254"/>
      <c r="O2363" s="254"/>
      <c r="P2363" s="312"/>
      <c r="Q2363" s="313"/>
      <c r="R2363" s="312"/>
      <c r="S2363" s="313"/>
      <c r="T2363" s="314"/>
      <c r="U2363" s="314"/>
      <c r="V2363" s="312"/>
      <c r="W2363" s="254"/>
    </row>
    <row r="2364" spans="1:23" hidden="1">
      <c r="A2364" s="254"/>
      <c r="B2364" s="254"/>
      <c r="C2364" s="309"/>
      <c r="D2364" s="254"/>
      <c r="E2364" s="310"/>
      <c r="F2364" s="311"/>
      <c r="G2364" s="254"/>
      <c r="H2364" s="254"/>
      <c r="I2364" s="254"/>
      <c r="J2364" s="254"/>
      <c r="K2364" s="254"/>
      <c r="L2364" s="254"/>
      <c r="M2364" s="254"/>
      <c r="N2364" s="254"/>
      <c r="O2364" s="254"/>
      <c r="P2364" s="312"/>
      <c r="Q2364" s="313"/>
      <c r="R2364" s="312"/>
      <c r="S2364" s="313"/>
      <c r="T2364" s="314"/>
      <c r="U2364" s="314"/>
      <c r="V2364" s="312"/>
      <c r="W2364" s="254"/>
    </row>
    <row r="2365" spans="1:23" hidden="1">
      <c r="A2365" s="254"/>
      <c r="B2365" s="254"/>
      <c r="C2365" s="309"/>
      <c r="D2365" s="254"/>
      <c r="E2365" s="310"/>
      <c r="F2365" s="311"/>
      <c r="G2365" s="254"/>
      <c r="H2365" s="254"/>
      <c r="I2365" s="254"/>
      <c r="J2365" s="254"/>
      <c r="K2365" s="254"/>
      <c r="L2365" s="254"/>
      <c r="M2365" s="254"/>
      <c r="N2365" s="254"/>
      <c r="O2365" s="254"/>
      <c r="P2365" s="312"/>
      <c r="Q2365" s="313"/>
      <c r="R2365" s="312"/>
      <c r="S2365" s="313"/>
      <c r="T2365" s="314"/>
      <c r="U2365" s="314"/>
      <c r="V2365" s="312"/>
      <c r="W2365" s="254"/>
    </row>
    <row r="2366" spans="1:23" hidden="1">
      <c r="A2366" s="254"/>
      <c r="B2366" s="254"/>
      <c r="C2366" s="309"/>
      <c r="D2366" s="254"/>
      <c r="E2366" s="310"/>
      <c r="F2366" s="311"/>
      <c r="G2366" s="254"/>
      <c r="H2366" s="254"/>
      <c r="I2366" s="254"/>
      <c r="J2366" s="254"/>
      <c r="K2366" s="254"/>
      <c r="L2366" s="254"/>
      <c r="M2366" s="254"/>
      <c r="N2366" s="254"/>
      <c r="O2366" s="254"/>
      <c r="P2366" s="312"/>
      <c r="Q2366" s="313"/>
      <c r="R2366" s="312"/>
      <c r="S2366" s="313"/>
      <c r="T2366" s="314"/>
      <c r="U2366" s="314"/>
      <c r="V2366" s="312"/>
      <c r="W2366" s="254"/>
    </row>
    <row r="2367" spans="1:23" hidden="1">
      <c r="A2367" s="254"/>
      <c r="B2367" s="254"/>
      <c r="C2367" s="309"/>
      <c r="D2367" s="254"/>
      <c r="E2367" s="310"/>
      <c r="F2367" s="311"/>
      <c r="G2367" s="254"/>
      <c r="H2367" s="254"/>
      <c r="I2367" s="254"/>
      <c r="J2367" s="254"/>
      <c r="K2367" s="254"/>
      <c r="L2367" s="254"/>
      <c r="M2367" s="254"/>
      <c r="N2367" s="254"/>
      <c r="O2367" s="254"/>
      <c r="P2367" s="312"/>
      <c r="Q2367" s="313"/>
      <c r="R2367" s="312"/>
      <c r="S2367" s="313"/>
      <c r="T2367" s="314"/>
      <c r="U2367" s="314"/>
      <c r="V2367" s="312"/>
      <c r="W2367" s="254"/>
    </row>
    <row r="2368" spans="1:23" hidden="1">
      <c r="A2368" s="254"/>
      <c r="B2368" s="254"/>
      <c r="C2368" s="309"/>
      <c r="D2368" s="254"/>
      <c r="E2368" s="310"/>
      <c r="F2368" s="311"/>
      <c r="G2368" s="254"/>
      <c r="H2368" s="254"/>
      <c r="I2368" s="254"/>
      <c r="J2368" s="254"/>
      <c r="K2368" s="254"/>
      <c r="L2368" s="254"/>
      <c r="M2368" s="254"/>
      <c r="N2368" s="254"/>
      <c r="O2368" s="254"/>
      <c r="P2368" s="312"/>
      <c r="Q2368" s="313"/>
      <c r="R2368" s="312"/>
      <c r="S2368" s="313"/>
      <c r="T2368" s="314"/>
      <c r="U2368" s="314"/>
      <c r="V2368" s="312"/>
      <c r="W2368" s="254"/>
    </row>
    <row r="2369" spans="1:23" hidden="1">
      <c r="A2369" s="254"/>
      <c r="B2369" s="254"/>
      <c r="C2369" s="309"/>
      <c r="D2369" s="254"/>
      <c r="E2369" s="310"/>
      <c r="F2369" s="311"/>
      <c r="G2369" s="254"/>
      <c r="H2369" s="254"/>
      <c r="I2369" s="254"/>
      <c r="J2369" s="254"/>
      <c r="K2369" s="254"/>
      <c r="L2369" s="254"/>
      <c r="M2369" s="254"/>
      <c r="N2369" s="254"/>
      <c r="O2369" s="254"/>
      <c r="P2369" s="312"/>
      <c r="Q2369" s="313"/>
      <c r="R2369" s="312"/>
      <c r="S2369" s="313"/>
      <c r="T2369" s="314"/>
      <c r="U2369" s="314"/>
      <c r="V2369" s="312"/>
      <c r="W2369" s="254"/>
    </row>
    <row r="2370" spans="1:23" hidden="1">
      <c r="A2370" s="254"/>
      <c r="B2370" s="254"/>
      <c r="C2370" s="309"/>
      <c r="D2370" s="254"/>
      <c r="E2370" s="310"/>
      <c r="F2370" s="311"/>
      <c r="G2370" s="254"/>
      <c r="H2370" s="254"/>
      <c r="I2370" s="254"/>
      <c r="J2370" s="254"/>
      <c r="K2370" s="254"/>
      <c r="L2370" s="254"/>
      <c r="M2370" s="254"/>
      <c r="N2370" s="254"/>
      <c r="O2370" s="254"/>
      <c r="P2370" s="312"/>
      <c r="Q2370" s="313"/>
      <c r="R2370" s="312"/>
      <c r="S2370" s="313"/>
      <c r="T2370" s="314"/>
      <c r="U2370" s="314"/>
      <c r="V2370" s="312"/>
      <c r="W2370" s="254"/>
    </row>
    <row r="2371" spans="1:23" hidden="1">
      <c r="A2371" s="254"/>
      <c r="B2371" s="254"/>
      <c r="C2371" s="309"/>
      <c r="D2371" s="254"/>
      <c r="E2371" s="310"/>
      <c r="F2371" s="311"/>
      <c r="G2371" s="254"/>
      <c r="H2371" s="254"/>
      <c r="I2371" s="254"/>
      <c r="J2371" s="254"/>
      <c r="K2371" s="254"/>
      <c r="L2371" s="254"/>
      <c r="M2371" s="254"/>
      <c r="N2371" s="254"/>
      <c r="O2371" s="254"/>
      <c r="P2371" s="312"/>
      <c r="Q2371" s="313"/>
      <c r="R2371" s="312"/>
      <c r="S2371" s="313"/>
      <c r="T2371" s="314"/>
      <c r="U2371" s="314"/>
      <c r="V2371" s="312"/>
      <c r="W2371" s="254"/>
    </row>
    <row r="2372" spans="1:23" hidden="1">
      <c r="A2372" s="254"/>
      <c r="B2372" s="254"/>
      <c r="C2372" s="309"/>
      <c r="D2372" s="254"/>
      <c r="E2372" s="310"/>
      <c r="F2372" s="311"/>
      <c r="G2372" s="254"/>
      <c r="H2372" s="254"/>
      <c r="I2372" s="254"/>
      <c r="J2372" s="254"/>
      <c r="K2372" s="254"/>
      <c r="L2372" s="254"/>
      <c r="M2372" s="254"/>
      <c r="N2372" s="254"/>
      <c r="O2372" s="254"/>
      <c r="P2372" s="312"/>
      <c r="Q2372" s="313"/>
      <c r="R2372" s="312"/>
      <c r="S2372" s="313"/>
      <c r="T2372" s="314"/>
      <c r="U2372" s="314"/>
      <c r="V2372" s="312"/>
      <c r="W2372" s="254"/>
    </row>
    <row r="2373" spans="1:23" hidden="1">
      <c r="A2373" s="254"/>
      <c r="B2373" s="254"/>
      <c r="C2373" s="309"/>
      <c r="D2373" s="254"/>
      <c r="E2373" s="310"/>
      <c r="F2373" s="311"/>
      <c r="G2373" s="254"/>
      <c r="H2373" s="254"/>
      <c r="I2373" s="254"/>
      <c r="J2373" s="254"/>
      <c r="K2373" s="254"/>
      <c r="L2373" s="254"/>
      <c r="M2373" s="254"/>
      <c r="N2373" s="254"/>
      <c r="O2373" s="254"/>
      <c r="P2373" s="312"/>
      <c r="Q2373" s="313"/>
      <c r="R2373" s="312"/>
      <c r="S2373" s="313"/>
      <c r="T2373" s="314"/>
      <c r="U2373" s="314"/>
      <c r="V2373" s="312"/>
      <c r="W2373" s="254"/>
    </row>
    <row r="2374" spans="1:23" hidden="1">
      <c r="A2374" s="254"/>
      <c r="B2374" s="254"/>
      <c r="C2374" s="309"/>
      <c r="D2374" s="254"/>
      <c r="E2374" s="310"/>
      <c r="F2374" s="311"/>
      <c r="G2374" s="254"/>
      <c r="H2374" s="254"/>
      <c r="I2374" s="254"/>
      <c r="J2374" s="254"/>
      <c r="K2374" s="254"/>
      <c r="L2374" s="254"/>
      <c r="M2374" s="254"/>
      <c r="N2374" s="254"/>
      <c r="O2374" s="254"/>
      <c r="P2374" s="312"/>
      <c r="Q2374" s="313"/>
      <c r="R2374" s="312"/>
      <c r="S2374" s="313"/>
      <c r="T2374" s="314"/>
      <c r="U2374" s="314"/>
      <c r="V2374" s="312"/>
      <c r="W2374" s="254"/>
    </row>
    <row r="2375" spans="1:23" hidden="1">
      <c r="A2375" s="254"/>
      <c r="B2375" s="254"/>
      <c r="C2375" s="309"/>
      <c r="D2375" s="254"/>
      <c r="E2375" s="310"/>
      <c r="F2375" s="311"/>
      <c r="G2375" s="254"/>
      <c r="H2375" s="254"/>
      <c r="I2375" s="254"/>
      <c r="J2375" s="254"/>
      <c r="K2375" s="254"/>
      <c r="L2375" s="254"/>
      <c r="M2375" s="254"/>
      <c r="N2375" s="254"/>
      <c r="O2375" s="254"/>
      <c r="P2375" s="312"/>
      <c r="Q2375" s="313"/>
      <c r="R2375" s="312"/>
      <c r="S2375" s="313"/>
      <c r="T2375" s="314"/>
      <c r="U2375" s="314"/>
      <c r="V2375" s="312"/>
      <c r="W2375" s="254"/>
    </row>
    <row r="2376" spans="1:23" hidden="1">
      <c r="A2376" s="254"/>
      <c r="B2376" s="254"/>
      <c r="C2376" s="309"/>
      <c r="D2376" s="254"/>
      <c r="E2376" s="310"/>
      <c r="F2376" s="311"/>
      <c r="G2376" s="254"/>
      <c r="H2376" s="254"/>
      <c r="I2376" s="254"/>
      <c r="J2376" s="254"/>
      <c r="K2376" s="254"/>
      <c r="L2376" s="254"/>
      <c r="M2376" s="254"/>
      <c r="N2376" s="254"/>
      <c r="O2376" s="254"/>
      <c r="P2376" s="312"/>
      <c r="Q2376" s="313"/>
      <c r="R2376" s="312"/>
      <c r="S2376" s="313"/>
      <c r="T2376" s="314"/>
      <c r="U2376" s="314"/>
      <c r="V2376" s="312"/>
      <c r="W2376" s="254"/>
    </row>
    <row r="2377" spans="1:23" hidden="1">
      <c r="A2377" s="254"/>
      <c r="B2377" s="254"/>
      <c r="C2377" s="309"/>
      <c r="D2377" s="254"/>
      <c r="E2377" s="310"/>
      <c r="F2377" s="311"/>
      <c r="G2377" s="254"/>
      <c r="H2377" s="254"/>
      <c r="I2377" s="254"/>
      <c r="J2377" s="254"/>
      <c r="K2377" s="254"/>
      <c r="L2377" s="254"/>
      <c r="M2377" s="254"/>
      <c r="N2377" s="254"/>
      <c r="O2377" s="254"/>
      <c r="P2377" s="312"/>
      <c r="Q2377" s="313"/>
      <c r="R2377" s="312"/>
      <c r="S2377" s="313"/>
      <c r="T2377" s="314"/>
      <c r="U2377" s="314"/>
      <c r="V2377" s="312"/>
      <c r="W2377" s="254"/>
    </row>
    <row r="2378" spans="1:23" hidden="1">
      <c r="A2378" s="254"/>
      <c r="B2378" s="254"/>
      <c r="C2378" s="309"/>
      <c r="D2378" s="254"/>
      <c r="E2378" s="310"/>
      <c r="F2378" s="311"/>
      <c r="G2378" s="254"/>
      <c r="H2378" s="254"/>
      <c r="I2378" s="254"/>
      <c r="J2378" s="254"/>
      <c r="K2378" s="254"/>
      <c r="L2378" s="254"/>
      <c r="M2378" s="254"/>
      <c r="N2378" s="254"/>
      <c r="O2378" s="254"/>
      <c r="P2378" s="312"/>
      <c r="Q2378" s="313"/>
      <c r="R2378" s="312"/>
      <c r="S2378" s="313"/>
      <c r="T2378" s="314"/>
      <c r="U2378" s="314"/>
      <c r="V2378" s="312"/>
      <c r="W2378" s="254"/>
    </row>
    <row r="2379" spans="1:23" hidden="1">
      <c r="A2379" s="254"/>
      <c r="B2379" s="254"/>
      <c r="C2379" s="309"/>
      <c r="D2379" s="254"/>
      <c r="E2379" s="310"/>
      <c r="F2379" s="311"/>
      <c r="G2379" s="254"/>
      <c r="H2379" s="254"/>
      <c r="I2379" s="254"/>
      <c r="J2379" s="254"/>
      <c r="K2379" s="254"/>
      <c r="L2379" s="254"/>
      <c r="M2379" s="254"/>
      <c r="N2379" s="254"/>
      <c r="O2379" s="254"/>
      <c r="P2379" s="312"/>
      <c r="Q2379" s="313"/>
      <c r="R2379" s="312"/>
      <c r="S2379" s="313"/>
      <c r="T2379" s="314"/>
      <c r="U2379" s="314"/>
      <c r="V2379" s="312"/>
      <c r="W2379" s="254"/>
    </row>
    <row r="2380" spans="1:23" hidden="1">
      <c r="A2380" s="254"/>
      <c r="B2380" s="254"/>
      <c r="C2380" s="309"/>
      <c r="D2380" s="254"/>
      <c r="E2380" s="310"/>
      <c r="F2380" s="311"/>
      <c r="G2380" s="254"/>
      <c r="H2380" s="254"/>
      <c r="I2380" s="254"/>
      <c r="J2380" s="254"/>
      <c r="K2380" s="254"/>
      <c r="L2380" s="254"/>
      <c r="M2380" s="254"/>
      <c r="N2380" s="254"/>
      <c r="O2380" s="254"/>
      <c r="P2380" s="312"/>
      <c r="Q2380" s="313"/>
      <c r="R2380" s="312"/>
      <c r="S2380" s="313"/>
      <c r="T2380" s="314"/>
      <c r="U2380" s="314"/>
      <c r="V2380" s="312"/>
      <c r="W2380" s="254"/>
    </row>
    <row r="2381" spans="1:23" hidden="1">
      <c r="A2381" s="254"/>
      <c r="B2381" s="254"/>
      <c r="C2381" s="309"/>
      <c r="D2381" s="254"/>
      <c r="E2381" s="310"/>
      <c r="F2381" s="311"/>
      <c r="G2381" s="254"/>
      <c r="H2381" s="254"/>
      <c r="I2381" s="254"/>
      <c r="J2381" s="254"/>
      <c r="K2381" s="254"/>
      <c r="L2381" s="254"/>
      <c r="M2381" s="254"/>
      <c r="N2381" s="254"/>
      <c r="O2381" s="254"/>
      <c r="P2381" s="312"/>
      <c r="Q2381" s="313"/>
      <c r="R2381" s="312"/>
      <c r="S2381" s="313"/>
      <c r="T2381" s="314"/>
      <c r="U2381" s="314"/>
      <c r="V2381" s="312"/>
      <c r="W2381" s="254"/>
    </row>
    <row r="2382" spans="1:23" hidden="1">
      <c r="A2382" s="254"/>
      <c r="B2382" s="254"/>
      <c r="C2382" s="309"/>
      <c r="D2382" s="254"/>
      <c r="E2382" s="310"/>
      <c r="F2382" s="311"/>
      <c r="G2382" s="254"/>
      <c r="H2382" s="254"/>
      <c r="I2382" s="254"/>
      <c r="J2382" s="254"/>
      <c r="K2382" s="254"/>
      <c r="L2382" s="254"/>
      <c r="M2382" s="254"/>
      <c r="N2382" s="254"/>
      <c r="O2382" s="254"/>
      <c r="P2382" s="312"/>
      <c r="Q2382" s="313"/>
      <c r="R2382" s="312"/>
      <c r="S2382" s="313"/>
      <c r="T2382" s="314"/>
      <c r="U2382" s="314"/>
      <c r="V2382" s="312"/>
      <c r="W2382" s="254"/>
    </row>
    <row r="2383" spans="1:23" hidden="1">
      <c r="A2383" s="254"/>
      <c r="B2383" s="254"/>
      <c r="C2383" s="309"/>
      <c r="D2383" s="254"/>
      <c r="E2383" s="310"/>
      <c r="F2383" s="311"/>
      <c r="G2383" s="254"/>
      <c r="H2383" s="254"/>
      <c r="I2383" s="254"/>
      <c r="J2383" s="254"/>
      <c r="K2383" s="254"/>
      <c r="L2383" s="254"/>
      <c r="M2383" s="254"/>
      <c r="N2383" s="254"/>
      <c r="O2383" s="254"/>
      <c r="P2383" s="312"/>
      <c r="Q2383" s="313"/>
      <c r="R2383" s="312"/>
      <c r="S2383" s="313"/>
      <c r="T2383" s="314"/>
      <c r="U2383" s="314"/>
      <c r="V2383" s="312"/>
      <c r="W2383" s="254"/>
    </row>
    <row r="2384" spans="1:23" hidden="1">
      <c r="A2384" s="254"/>
      <c r="B2384" s="254"/>
      <c r="C2384" s="309"/>
      <c r="D2384" s="254"/>
      <c r="E2384" s="310"/>
      <c r="F2384" s="311"/>
      <c r="G2384" s="254"/>
      <c r="H2384" s="254"/>
      <c r="I2384" s="254"/>
      <c r="J2384" s="254"/>
      <c r="K2384" s="254"/>
      <c r="L2384" s="254"/>
      <c r="M2384" s="254"/>
      <c r="N2384" s="254"/>
      <c r="O2384" s="254"/>
      <c r="P2384" s="312"/>
      <c r="Q2384" s="313"/>
      <c r="R2384" s="312"/>
      <c r="S2384" s="313"/>
      <c r="T2384" s="314"/>
      <c r="U2384" s="314"/>
      <c r="V2384" s="312"/>
      <c r="W2384" s="254"/>
    </row>
    <row r="2385" spans="1:23" hidden="1">
      <c r="A2385" s="254"/>
      <c r="B2385" s="254"/>
      <c r="C2385" s="309"/>
      <c r="D2385" s="254"/>
      <c r="E2385" s="310"/>
      <c r="F2385" s="311"/>
      <c r="G2385" s="254"/>
      <c r="H2385" s="254"/>
      <c r="I2385" s="254"/>
      <c r="J2385" s="254"/>
      <c r="K2385" s="254"/>
      <c r="L2385" s="254"/>
      <c r="M2385" s="254"/>
      <c r="N2385" s="254"/>
      <c r="O2385" s="254"/>
      <c r="P2385" s="312"/>
      <c r="Q2385" s="313"/>
      <c r="R2385" s="312"/>
      <c r="S2385" s="313"/>
      <c r="T2385" s="314"/>
      <c r="U2385" s="314"/>
      <c r="V2385" s="312"/>
      <c r="W2385" s="254"/>
    </row>
    <row r="2386" spans="1:23" hidden="1">
      <c r="A2386" s="254"/>
      <c r="B2386" s="254"/>
      <c r="C2386" s="309"/>
      <c r="D2386" s="254"/>
      <c r="E2386" s="310"/>
      <c r="F2386" s="311"/>
      <c r="G2386" s="254"/>
      <c r="H2386" s="254"/>
      <c r="I2386" s="254"/>
      <c r="J2386" s="254"/>
      <c r="K2386" s="254"/>
      <c r="L2386" s="254"/>
      <c r="M2386" s="254"/>
      <c r="N2386" s="254"/>
      <c r="O2386" s="254"/>
      <c r="P2386" s="312"/>
      <c r="Q2386" s="313"/>
      <c r="R2386" s="312"/>
      <c r="S2386" s="313"/>
      <c r="T2386" s="314"/>
      <c r="U2386" s="314"/>
      <c r="V2386" s="312"/>
      <c r="W2386" s="254"/>
    </row>
    <row r="2387" spans="1:23" hidden="1">
      <c r="A2387" s="254"/>
      <c r="B2387" s="254"/>
      <c r="C2387" s="309"/>
      <c r="D2387" s="254"/>
      <c r="E2387" s="310"/>
      <c r="F2387" s="311"/>
      <c r="G2387" s="254"/>
      <c r="H2387" s="254"/>
      <c r="I2387" s="254"/>
      <c r="J2387" s="254"/>
      <c r="K2387" s="254"/>
      <c r="L2387" s="254"/>
      <c r="M2387" s="254"/>
      <c r="N2387" s="254"/>
      <c r="O2387" s="254"/>
      <c r="P2387" s="312"/>
      <c r="Q2387" s="313"/>
      <c r="R2387" s="312"/>
      <c r="S2387" s="313"/>
      <c r="T2387" s="314"/>
      <c r="U2387" s="314"/>
      <c r="V2387" s="312"/>
      <c r="W2387" s="254"/>
    </row>
    <row r="2388" spans="1:23" hidden="1">
      <c r="A2388" s="254"/>
      <c r="B2388" s="254"/>
      <c r="C2388" s="309"/>
      <c r="D2388" s="254"/>
      <c r="E2388" s="310"/>
      <c r="F2388" s="311"/>
      <c r="G2388" s="254"/>
      <c r="H2388" s="254"/>
      <c r="I2388" s="254"/>
      <c r="J2388" s="254"/>
      <c r="K2388" s="254"/>
      <c r="L2388" s="254"/>
      <c r="M2388" s="254"/>
      <c r="N2388" s="254"/>
      <c r="O2388" s="254"/>
      <c r="P2388" s="312"/>
      <c r="Q2388" s="313"/>
      <c r="R2388" s="312"/>
      <c r="S2388" s="313"/>
      <c r="T2388" s="314"/>
      <c r="U2388" s="314"/>
      <c r="V2388" s="312"/>
      <c r="W2388" s="254"/>
    </row>
    <row r="2389" spans="1:23" hidden="1">
      <c r="A2389" s="254"/>
      <c r="B2389" s="254"/>
      <c r="C2389" s="309"/>
      <c r="D2389" s="254"/>
      <c r="E2389" s="310"/>
      <c r="F2389" s="311"/>
      <c r="G2389" s="254"/>
      <c r="H2389" s="254"/>
      <c r="I2389" s="254"/>
      <c r="J2389" s="254"/>
      <c r="K2389" s="254"/>
      <c r="L2389" s="254"/>
      <c r="M2389" s="254"/>
      <c r="N2389" s="254"/>
      <c r="O2389" s="254"/>
      <c r="P2389" s="312"/>
      <c r="Q2389" s="313"/>
      <c r="R2389" s="312"/>
      <c r="S2389" s="313"/>
      <c r="T2389" s="314"/>
      <c r="U2389" s="314"/>
      <c r="V2389" s="312"/>
      <c r="W2389" s="254"/>
    </row>
    <row r="2390" spans="1:23" hidden="1">
      <c r="A2390" s="254"/>
      <c r="B2390" s="254"/>
      <c r="C2390" s="309"/>
      <c r="D2390" s="254"/>
      <c r="E2390" s="310"/>
      <c r="F2390" s="311"/>
      <c r="G2390" s="254"/>
      <c r="H2390" s="254"/>
      <c r="I2390" s="254"/>
      <c r="J2390" s="254"/>
      <c r="K2390" s="254"/>
      <c r="L2390" s="254"/>
      <c r="M2390" s="254"/>
      <c r="N2390" s="254"/>
      <c r="O2390" s="254"/>
      <c r="P2390" s="312"/>
      <c r="Q2390" s="313"/>
      <c r="R2390" s="312"/>
      <c r="S2390" s="313"/>
      <c r="T2390" s="314"/>
      <c r="U2390" s="314"/>
      <c r="V2390" s="312"/>
      <c r="W2390" s="254"/>
    </row>
    <row r="2391" spans="1:23" hidden="1">
      <c r="A2391" s="254"/>
      <c r="B2391" s="254"/>
      <c r="C2391" s="309"/>
      <c r="D2391" s="254"/>
      <c r="E2391" s="310"/>
      <c r="F2391" s="311"/>
      <c r="G2391" s="254"/>
      <c r="H2391" s="254"/>
      <c r="I2391" s="254"/>
      <c r="J2391" s="254"/>
      <c r="K2391" s="254"/>
      <c r="L2391" s="254"/>
      <c r="M2391" s="254"/>
      <c r="N2391" s="254"/>
      <c r="O2391" s="254"/>
      <c r="P2391" s="312"/>
      <c r="Q2391" s="313"/>
      <c r="R2391" s="312"/>
      <c r="S2391" s="313"/>
      <c r="T2391" s="314"/>
      <c r="U2391" s="314"/>
      <c r="V2391" s="312"/>
      <c r="W2391" s="254"/>
    </row>
    <row r="2392" spans="1:23" hidden="1">
      <c r="A2392" s="254"/>
      <c r="B2392" s="254"/>
      <c r="C2392" s="309"/>
      <c r="D2392" s="254"/>
      <c r="E2392" s="310"/>
      <c r="F2392" s="311"/>
      <c r="G2392" s="254"/>
      <c r="H2392" s="254"/>
      <c r="I2392" s="254"/>
      <c r="J2392" s="254"/>
      <c r="K2392" s="254"/>
      <c r="L2392" s="254"/>
      <c r="M2392" s="254"/>
      <c r="N2392" s="254"/>
      <c r="O2392" s="254"/>
      <c r="P2392" s="312"/>
      <c r="Q2392" s="313"/>
      <c r="R2392" s="312"/>
      <c r="S2392" s="313"/>
      <c r="T2392" s="314"/>
      <c r="U2392" s="314"/>
      <c r="V2392" s="312"/>
      <c r="W2392" s="254"/>
    </row>
    <row r="2393" spans="1:23" hidden="1">
      <c r="A2393" s="254"/>
      <c r="B2393" s="254"/>
      <c r="C2393" s="309"/>
      <c r="D2393" s="254"/>
      <c r="E2393" s="310"/>
      <c r="F2393" s="311"/>
      <c r="G2393" s="254"/>
      <c r="H2393" s="254"/>
      <c r="I2393" s="254"/>
      <c r="J2393" s="254"/>
      <c r="K2393" s="254"/>
      <c r="L2393" s="254"/>
      <c r="M2393" s="254"/>
      <c r="N2393" s="254"/>
      <c r="O2393" s="254"/>
      <c r="P2393" s="312"/>
      <c r="Q2393" s="313"/>
      <c r="R2393" s="312"/>
      <c r="S2393" s="313"/>
      <c r="T2393" s="314"/>
      <c r="U2393" s="314"/>
      <c r="V2393" s="312"/>
      <c r="W2393" s="254"/>
    </row>
    <row r="2394" spans="1:23" hidden="1">
      <c r="A2394" s="254"/>
      <c r="B2394" s="254"/>
      <c r="C2394" s="309"/>
      <c r="D2394" s="254"/>
      <c r="E2394" s="310"/>
      <c r="F2394" s="311"/>
      <c r="G2394" s="254"/>
      <c r="H2394" s="254"/>
      <c r="I2394" s="254"/>
      <c r="J2394" s="254"/>
      <c r="K2394" s="254"/>
      <c r="L2394" s="254"/>
      <c r="M2394" s="254"/>
      <c r="N2394" s="254"/>
      <c r="O2394" s="254"/>
      <c r="P2394" s="312"/>
      <c r="Q2394" s="313"/>
      <c r="R2394" s="312"/>
      <c r="S2394" s="313"/>
      <c r="T2394" s="314"/>
      <c r="U2394" s="314"/>
      <c r="V2394" s="312"/>
      <c r="W2394" s="254"/>
    </row>
    <row r="2395" spans="1:23" hidden="1">
      <c r="A2395" s="254"/>
      <c r="B2395" s="254"/>
      <c r="C2395" s="309"/>
      <c r="D2395" s="254"/>
      <c r="E2395" s="310"/>
      <c r="F2395" s="311"/>
      <c r="G2395" s="254"/>
      <c r="H2395" s="254"/>
      <c r="I2395" s="254"/>
      <c r="J2395" s="254"/>
      <c r="K2395" s="254"/>
      <c r="L2395" s="254"/>
      <c r="M2395" s="254"/>
      <c r="N2395" s="254"/>
      <c r="O2395" s="254"/>
      <c r="P2395" s="312"/>
      <c r="Q2395" s="313"/>
      <c r="R2395" s="312"/>
      <c r="S2395" s="313"/>
      <c r="T2395" s="314"/>
      <c r="U2395" s="314"/>
      <c r="V2395" s="312"/>
      <c r="W2395" s="254"/>
    </row>
    <row r="2396" spans="1:23" hidden="1">
      <c r="A2396" s="254"/>
      <c r="B2396" s="254"/>
      <c r="C2396" s="309"/>
      <c r="D2396" s="254"/>
      <c r="E2396" s="310"/>
      <c r="F2396" s="311"/>
      <c r="G2396" s="254"/>
      <c r="H2396" s="254"/>
      <c r="I2396" s="254"/>
      <c r="J2396" s="254"/>
      <c r="K2396" s="254"/>
      <c r="L2396" s="254"/>
      <c r="M2396" s="254"/>
      <c r="N2396" s="254"/>
      <c r="O2396" s="254"/>
      <c r="P2396" s="312"/>
      <c r="Q2396" s="313"/>
      <c r="R2396" s="312"/>
      <c r="S2396" s="313"/>
      <c r="T2396" s="314"/>
      <c r="U2396" s="314"/>
      <c r="V2396" s="312"/>
      <c r="W2396" s="254"/>
    </row>
    <row r="2397" spans="1:23" hidden="1">
      <c r="A2397" s="254"/>
      <c r="B2397" s="254"/>
      <c r="C2397" s="309"/>
      <c r="D2397" s="254"/>
      <c r="E2397" s="310"/>
      <c r="F2397" s="311"/>
      <c r="G2397" s="254"/>
      <c r="H2397" s="254"/>
      <c r="I2397" s="254"/>
      <c r="J2397" s="254"/>
      <c r="K2397" s="254"/>
      <c r="L2397" s="254"/>
      <c r="M2397" s="254"/>
      <c r="N2397" s="254"/>
      <c r="O2397" s="254"/>
      <c r="P2397" s="312"/>
      <c r="Q2397" s="313"/>
      <c r="R2397" s="312"/>
      <c r="S2397" s="313"/>
      <c r="T2397" s="314"/>
      <c r="U2397" s="314"/>
      <c r="V2397" s="312"/>
      <c r="W2397" s="254"/>
    </row>
    <row r="2398" spans="1:23" hidden="1">
      <c r="A2398" s="254"/>
      <c r="B2398" s="254"/>
      <c r="C2398" s="309"/>
      <c r="D2398" s="254"/>
      <c r="E2398" s="310"/>
      <c r="F2398" s="311"/>
      <c r="G2398" s="254"/>
      <c r="H2398" s="254"/>
      <c r="I2398" s="254"/>
      <c r="J2398" s="254"/>
      <c r="K2398" s="254"/>
      <c r="L2398" s="254"/>
      <c r="M2398" s="254"/>
      <c r="N2398" s="254"/>
      <c r="O2398" s="254"/>
      <c r="P2398" s="312"/>
      <c r="Q2398" s="313"/>
      <c r="R2398" s="312"/>
      <c r="S2398" s="313"/>
      <c r="T2398" s="314"/>
      <c r="U2398" s="314"/>
      <c r="V2398" s="312"/>
      <c r="W2398" s="254"/>
    </row>
    <row r="2399" spans="1:23" hidden="1">
      <c r="A2399" s="254"/>
      <c r="B2399" s="254"/>
      <c r="C2399" s="309"/>
      <c r="D2399" s="254"/>
      <c r="E2399" s="310"/>
      <c r="F2399" s="311"/>
      <c r="G2399" s="254"/>
      <c r="H2399" s="254"/>
      <c r="I2399" s="254"/>
      <c r="J2399" s="254"/>
      <c r="K2399" s="254"/>
      <c r="L2399" s="254"/>
      <c r="M2399" s="254"/>
      <c r="N2399" s="254"/>
      <c r="O2399" s="254"/>
      <c r="P2399" s="312"/>
      <c r="Q2399" s="313"/>
      <c r="R2399" s="312"/>
      <c r="S2399" s="313"/>
      <c r="T2399" s="314"/>
      <c r="U2399" s="314"/>
      <c r="V2399" s="312"/>
      <c r="W2399" s="254"/>
    </row>
    <row r="2400" spans="1:23" hidden="1">
      <c r="A2400" s="254"/>
      <c r="B2400" s="254"/>
      <c r="C2400" s="309"/>
      <c r="D2400" s="254"/>
      <c r="E2400" s="310"/>
      <c r="F2400" s="311"/>
      <c r="G2400" s="254"/>
      <c r="H2400" s="254"/>
      <c r="I2400" s="254"/>
      <c r="J2400" s="254"/>
      <c r="K2400" s="254"/>
      <c r="L2400" s="254"/>
      <c r="M2400" s="254"/>
      <c r="N2400" s="254"/>
      <c r="O2400" s="254"/>
      <c r="P2400" s="312"/>
      <c r="Q2400" s="313"/>
      <c r="R2400" s="312"/>
      <c r="S2400" s="313"/>
      <c r="T2400" s="314"/>
      <c r="U2400" s="314"/>
      <c r="V2400" s="312"/>
      <c r="W2400" s="254"/>
    </row>
    <row r="2401" spans="1:23" hidden="1">
      <c r="A2401" s="254"/>
      <c r="B2401" s="254"/>
      <c r="C2401" s="309"/>
      <c r="D2401" s="254"/>
      <c r="E2401" s="310"/>
      <c r="F2401" s="311"/>
      <c r="G2401" s="254"/>
      <c r="H2401" s="254"/>
      <c r="I2401" s="254"/>
      <c r="J2401" s="254"/>
      <c r="K2401" s="254"/>
      <c r="L2401" s="254"/>
      <c r="M2401" s="254"/>
      <c r="N2401" s="254"/>
      <c r="O2401" s="254"/>
      <c r="P2401" s="312"/>
      <c r="Q2401" s="313"/>
      <c r="R2401" s="312"/>
      <c r="S2401" s="313"/>
      <c r="T2401" s="314"/>
      <c r="U2401" s="314"/>
      <c r="V2401" s="312"/>
      <c r="W2401" s="254"/>
    </row>
    <row r="2402" spans="1:23" hidden="1">
      <c r="A2402" s="254"/>
      <c r="B2402" s="254"/>
      <c r="C2402" s="309"/>
      <c r="D2402" s="254"/>
      <c r="E2402" s="310"/>
      <c r="F2402" s="311"/>
      <c r="G2402" s="254"/>
      <c r="H2402" s="254"/>
      <c r="I2402" s="254"/>
      <c r="J2402" s="254"/>
      <c r="K2402" s="254"/>
      <c r="L2402" s="254"/>
      <c r="M2402" s="254"/>
      <c r="N2402" s="254"/>
      <c r="O2402" s="254"/>
      <c r="P2402" s="312"/>
      <c r="Q2402" s="313"/>
      <c r="R2402" s="312"/>
      <c r="S2402" s="313"/>
      <c r="T2402" s="314"/>
      <c r="U2402" s="314"/>
      <c r="V2402" s="312"/>
      <c r="W2402" s="254"/>
    </row>
    <row r="2403" spans="1:23" hidden="1">
      <c r="A2403" s="254"/>
      <c r="B2403" s="254"/>
      <c r="C2403" s="309"/>
      <c r="D2403" s="254"/>
      <c r="E2403" s="310"/>
      <c r="F2403" s="311"/>
      <c r="G2403" s="254"/>
      <c r="H2403" s="254"/>
      <c r="I2403" s="254"/>
      <c r="J2403" s="254"/>
      <c r="K2403" s="254"/>
      <c r="L2403" s="254"/>
      <c r="M2403" s="254"/>
      <c r="N2403" s="254"/>
      <c r="O2403" s="254"/>
      <c r="P2403" s="312"/>
      <c r="Q2403" s="313"/>
      <c r="R2403" s="312"/>
      <c r="S2403" s="313"/>
      <c r="T2403" s="314"/>
      <c r="U2403" s="314"/>
      <c r="V2403" s="312"/>
      <c r="W2403" s="254"/>
    </row>
    <row r="2404" spans="1:23" hidden="1">
      <c r="A2404" s="254"/>
      <c r="B2404" s="254"/>
      <c r="C2404" s="309"/>
      <c r="D2404" s="254"/>
      <c r="E2404" s="310"/>
      <c r="F2404" s="311"/>
      <c r="G2404" s="254"/>
      <c r="H2404" s="254"/>
      <c r="I2404" s="254"/>
      <c r="J2404" s="254"/>
      <c r="K2404" s="254"/>
      <c r="L2404" s="254"/>
      <c r="M2404" s="254"/>
      <c r="N2404" s="254"/>
      <c r="O2404" s="254"/>
      <c r="P2404" s="312"/>
      <c r="Q2404" s="313"/>
      <c r="R2404" s="312"/>
      <c r="S2404" s="313"/>
      <c r="T2404" s="314"/>
      <c r="U2404" s="314"/>
      <c r="V2404" s="312"/>
      <c r="W2404" s="254"/>
    </row>
    <row r="2405" spans="1:23" hidden="1">
      <c r="A2405" s="254"/>
      <c r="B2405" s="254"/>
      <c r="C2405" s="309"/>
      <c r="D2405" s="254"/>
      <c r="E2405" s="310"/>
      <c r="F2405" s="311"/>
      <c r="G2405" s="254"/>
      <c r="H2405" s="254"/>
      <c r="I2405" s="254"/>
      <c r="J2405" s="254"/>
      <c r="K2405" s="254"/>
      <c r="L2405" s="254"/>
      <c r="M2405" s="254"/>
      <c r="N2405" s="254"/>
      <c r="O2405" s="254"/>
      <c r="P2405" s="312"/>
      <c r="Q2405" s="313"/>
      <c r="R2405" s="312"/>
      <c r="S2405" s="313"/>
      <c r="T2405" s="314"/>
      <c r="U2405" s="314"/>
      <c r="V2405" s="312"/>
      <c r="W2405" s="254"/>
    </row>
    <row r="2406" spans="1:23" hidden="1">
      <c r="A2406" s="254"/>
      <c r="B2406" s="254"/>
      <c r="C2406" s="309"/>
      <c r="D2406" s="254"/>
      <c r="E2406" s="310"/>
      <c r="F2406" s="311"/>
      <c r="G2406" s="254"/>
      <c r="H2406" s="254"/>
      <c r="I2406" s="254"/>
      <c r="J2406" s="254"/>
      <c r="K2406" s="254"/>
      <c r="L2406" s="254"/>
      <c r="M2406" s="254"/>
      <c r="N2406" s="254"/>
      <c r="O2406" s="254"/>
      <c r="P2406" s="312"/>
      <c r="Q2406" s="313"/>
      <c r="R2406" s="312"/>
      <c r="S2406" s="313"/>
      <c r="T2406" s="314"/>
      <c r="U2406" s="314"/>
      <c r="V2406" s="312"/>
      <c r="W2406" s="254"/>
    </row>
    <row r="2407" spans="1:23" hidden="1">
      <c r="A2407" s="254"/>
      <c r="B2407" s="254"/>
      <c r="C2407" s="309"/>
      <c r="D2407" s="254"/>
      <c r="E2407" s="310"/>
      <c r="F2407" s="311"/>
      <c r="G2407" s="254"/>
      <c r="H2407" s="254"/>
      <c r="I2407" s="254"/>
      <c r="J2407" s="254"/>
      <c r="K2407" s="254"/>
      <c r="L2407" s="254"/>
      <c r="M2407" s="254"/>
      <c r="N2407" s="254"/>
      <c r="O2407" s="254"/>
      <c r="P2407" s="312"/>
      <c r="Q2407" s="313"/>
      <c r="R2407" s="312"/>
      <c r="S2407" s="313"/>
      <c r="T2407" s="314"/>
      <c r="U2407" s="314"/>
      <c r="V2407" s="312"/>
      <c r="W2407" s="254"/>
    </row>
    <row r="2408" spans="1:23" hidden="1">
      <c r="A2408" s="254"/>
      <c r="B2408" s="254"/>
      <c r="C2408" s="309"/>
      <c r="D2408" s="254"/>
      <c r="E2408" s="310"/>
      <c r="F2408" s="311"/>
      <c r="G2408" s="254"/>
      <c r="H2408" s="254"/>
      <c r="I2408" s="254"/>
      <c r="J2408" s="254"/>
      <c r="K2408" s="254"/>
      <c r="L2408" s="254"/>
      <c r="M2408" s="254"/>
      <c r="N2408" s="254"/>
      <c r="O2408" s="254"/>
      <c r="P2408" s="312"/>
      <c r="Q2408" s="313"/>
      <c r="R2408" s="312"/>
      <c r="S2408" s="313"/>
      <c r="T2408" s="314"/>
      <c r="U2408" s="314"/>
      <c r="V2408" s="312"/>
      <c r="W2408" s="254"/>
    </row>
    <row r="2409" spans="1:23" hidden="1">
      <c r="A2409" s="254"/>
      <c r="B2409" s="254"/>
      <c r="C2409" s="309"/>
      <c r="D2409" s="254"/>
      <c r="E2409" s="310"/>
      <c r="F2409" s="311"/>
      <c r="G2409" s="254"/>
      <c r="H2409" s="254"/>
      <c r="I2409" s="254"/>
      <c r="J2409" s="254"/>
      <c r="K2409" s="254"/>
      <c r="L2409" s="254"/>
      <c r="M2409" s="254"/>
      <c r="N2409" s="254"/>
      <c r="O2409" s="254"/>
      <c r="P2409" s="312"/>
      <c r="Q2409" s="313"/>
      <c r="R2409" s="312"/>
      <c r="S2409" s="313"/>
      <c r="T2409" s="314"/>
      <c r="U2409" s="314"/>
      <c r="V2409" s="312"/>
      <c r="W2409" s="254"/>
    </row>
    <row r="2410" spans="1:23" hidden="1">
      <c r="A2410" s="254"/>
      <c r="B2410" s="254"/>
      <c r="C2410" s="309"/>
      <c r="D2410" s="254"/>
      <c r="E2410" s="310"/>
      <c r="F2410" s="311"/>
      <c r="G2410" s="254"/>
      <c r="H2410" s="254"/>
      <c r="I2410" s="254"/>
      <c r="J2410" s="254"/>
      <c r="K2410" s="254"/>
      <c r="L2410" s="254"/>
      <c r="M2410" s="254"/>
      <c r="N2410" s="254"/>
      <c r="O2410" s="254"/>
      <c r="P2410" s="312"/>
      <c r="Q2410" s="313"/>
      <c r="R2410" s="312"/>
      <c r="S2410" s="313"/>
      <c r="T2410" s="314"/>
      <c r="U2410" s="314"/>
      <c r="V2410" s="312"/>
      <c r="W2410" s="254"/>
    </row>
    <row r="2411" spans="1:23" hidden="1">
      <c r="A2411" s="254"/>
      <c r="B2411" s="254"/>
      <c r="C2411" s="309"/>
      <c r="D2411" s="254"/>
      <c r="E2411" s="310"/>
      <c r="F2411" s="311"/>
      <c r="G2411" s="254"/>
      <c r="H2411" s="254"/>
      <c r="I2411" s="254"/>
      <c r="J2411" s="254"/>
      <c r="K2411" s="254"/>
      <c r="L2411" s="254"/>
      <c r="M2411" s="254"/>
      <c r="N2411" s="254"/>
      <c r="O2411" s="254"/>
      <c r="P2411" s="312"/>
      <c r="Q2411" s="313"/>
      <c r="R2411" s="312"/>
      <c r="S2411" s="313"/>
      <c r="T2411" s="314"/>
      <c r="U2411" s="314"/>
      <c r="V2411" s="312"/>
      <c r="W2411" s="254"/>
    </row>
    <row r="2412" spans="1:23" hidden="1">
      <c r="A2412" s="254"/>
      <c r="B2412" s="254"/>
      <c r="C2412" s="309"/>
      <c r="D2412" s="254"/>
      <c r="E2412" s="310"/>
      <c r="F2412" s="311"/>
      <c r="G2412" s="254"/>
      <c r="H2412" s="254"/>
      <c r="I2412" s="254"/>
      <c r="J2412" s="254"/>
      <c r="K2412" s="254"/>
      <c r="L2412" s="254"/>
      <c r="M2412" s="254"/>
      <c r="N2412" s="254"/>
      <c r="O2412" s="254"/>
      <c r="P2412" s="312"/>
      <c r="Q2412" s="313"/>
      <c r="R2412" s="312"/>
      <c r="S2412" s="313"/>
      <c r="T2412" s="314"/>
      <c r="U2412" s="314"/>
      <c r="V2412" s="312"/>
      <c r="W2412" s="254"/>
    </row>
    <row r="2413" spans="1:23" hidden="1">
      <c r="A2413" s="254"/>
      <c r="B2413" s="254"/>
      <c r="C2413" s="309"/>
      <c r="D2413" s="254"/>
      <c r="E2413" s="310"/>
      <c r="F2413" s="311"/>
      <c r="G2413" s="254"/>
      <c r="H2413" s="254"/>
      <c r="I2413" s="254"/>
      <c r="J2413" s="254"/>
      <c r="K2413" s="254"/>
      <c r="L2413" s="254"/>
      <c r="M2413" s="254"/>
      <c r="N2413" s="254"/>
      <c r="O2413" s="254"/>
      <c r="P2413" s="312"/>
      <c r="Q2413" s="313"/>
      <c r="R2413" s="312"/>
      <c r="S2413" s="313"/>
      <c r="T2413" s="314"/>
      <c r="U2413" s="314"/>
      <c r="V2413" s="312"/>
      <c r="W2413" s="254"/>
    </row>
    <row r="2414" spans="1:23" hidden="1">
      <c r="A2414" s="254"/>
      <c r="B2414" s="254"/>
      <c r="C2414" s="309"/>
      <c r="D2414" s="254"/>
      <c r="E2414" s="310"/>
      <c r="F2414" s="311"/>
      <c r="G2414" s="254"/>
      <c r="H2414" s="254"/>
      <c r="I2414" s="254"/>
      <c r="J2414" s="254"/>
      <c r="K2414" s="254"/>
      <c r="L2414" s="254"/>
      <c r="M2414" s="254"/>
      <c r="N2414" s="254"/>
      <c r="O2414" s="254"/>
      <c r="P2414" s="312"/>
      <c r="Q2414" s="313"/>
      <c r="R2414" s="312"/>
      <c r="S2414" s="313"/>
      <c r="T2414" s="314"/>
      <c r="U2414" s="314"/>
      <c r="V2414" s="312"/>
      <c r="W2414" s="254"/>
    </row>
    <row r="2415" spans="1:23" hidden="1">
      <c r="A2415" s="254"/>
      <c r="B2415" s="254"/>
      <c r="C2415" s="309"/>
      <c r="D2415" s="254"/>
      <c r="E2415" s="310"/>
      <c r="F2415" s="311"/>
      <c r="G2415" s="254"/>
      <c r="H2415" s="254"/>
      <c r="I2415" s="254"/>
      <c r="J2415" s="254"/>
      <c r="K2415" s="254"/>
      <c r="L2415" s="254"/>
      <c r="M2415" s="254"/>
      <c r="N2415" s="254"/>
      <c r="O2415" s="254"/>
      <c r="P2415" s="312"/>
      <c r="Q2415" s="313"/>
      <c r="R2415" s="312"/>
      <c r="S2415" s="313"/>
      <c r="T2415" s="314"/>
      <c r="U2415" s="314"/>
      <c r="V2415" s="312"/>
      <c r="W2415" s="254"/>
    </row>
    <row r="2416" spans="1:23" hidden="1">
      <c r="A2416" s="254"/>
      <c r="B2416" s="254"/>
      <c r="C2416" s="309"/>
      <c r="D2416" s="254"/>
      <c r="E2416" s="310"/>
      <c r="F2416" s="311"/>
      <c r="G2416" s="254"/>
      <c r="H2416" s="254"/>
      <c r="I2416" s="254"/>
      <c r="J2416" s="254"/>
      <c r="K2416" s="254"/>
      <c r="L2416" s="254"/>
      <c r="M2416" s="254"/>
      <c r="N2416" s="254"/>
      <c r="O2416" s="254"/>
      <c r="P2416" s="312"/>
      <c r="Q2416" s="313"/>
      <c r="R2416" s="312"/>
      <c r="S2416" s="313"/>
      <c r="T2416" s="314"/>
      <c r="U2416" s="314"/>
      <c r="V2416" s="312"/>
      <c r="W2416" s="254"/>
    </row>
    <row r="2417" spans="1:23" hidden="1">
      <c r="A2417" s="254"/>
      <c r="B2417" s="254"/>
      <c r="C2417" s="309"/>
      <c r="D2417" s="254"/>
      <c r="E2417" s="310"/>
      <c r="F2417" s="311"/>
      <c r="G2417" s="254"/>
      <c r="H2417" s="254"/>
      <c r="I2417" s="254"/>
      <c r="J2417" s="254"/>
      <c r="K2417" s="254"/>
      <c r="L2417" s="254"/>
      <c r="M2417" s="254"/>
      <c r="N2417" s="254"/>
      <c r="O2417" s="254"/>
      <c r="P2417" s="312"/>
      <c r="Q2417" s="313"/>
      <c r="R2417" s="312"/>
      <c r="S2417" s="313"/>
      <c r="T2417" s="314"/>
      <c r="U2417" s="314"/>
      <c r="V2417" s="312"/>
      <c r="W2417" s="254"/>
    </row>
    <row r="2418" spans="1:23" hidden="1">
      <c r="A2418" s="254"/>
      <c r="B2418" s="254"/>
      <c r="C2418" s="309"/>
      <c r="D2418" s="254"/>
      <c r="E2418" s="310"/>
      <c r="F2418" s="311"/>
      <c r="G2418" s="254"/>
      <c r="H2418" s="254"/>
      <c r="I2418" s="254"/>
      <c r="J2418" s="254"/>
      <c r="K2418" s="254"/>
      <c r="L2418" s="254"/>
      <c r="M2418" s="254"/>
      <c r="N2418" s="254"/>
      <c r="O2418" s="254"/>
      <c r="P2418" s="312"/>
      <c r="Q2418" s="313"/>
      <c r="R2418" s="312"/>
      <c r="S2418" s="313"/>
      <c r="T2418" s="314"/>
      <c r="U2418" s="314"/>
      <c r="V2418" s="312"/>
      <c r="W2418" s="254"/>
    </row>
    <row r="2419" spans="1:23" hidden="1">
      <c r="A2419" s="254"/>
      <c r="B2419" s="254"/>
      <c r="C2419" s="309"/>
      <c r="D2419" s="254"/>
      <c r="E2419" s="310"/>
      <c r="F2419" s="311"/>
      <c r="G2419" s="254"/>
      <c r="H2419" s="254"/>
      <c r="I2419" s="254"/>
      <c r="J2419" s="254"/>
      <c r="K2419" s="254"/>
      <c r="L2419" s="254"/>
      <c r="M2419" s="254"/>
      <c r="N2419" s="254"/>
      <c r="O2419" s="254"/>
      <c r="P2419" s="312"/>
      <c r="Q2419" s="313"/>
      <c r="R2419" s="312"/>
      <c r="S2419" s="313"/>
      <c r="T2419" s="314"/>
      <c r="U2419" s="314"/>
      <c r="V2419" s="312"/>
      <c r="W2419" s="254"/>
    </row>
    <row r="2420" spans="1:23" hidden="1">
      <c r="A2420" s="254"/>
      <c r="B2420" s="254"/>
      <c r="C2420" s="309"/>
      <c r="D2420" s="254"/>
      <c r="E2420" s="310"/>
      <c r="F2420" s="311"/>
      <c r="G2420" s="254"/>
      <c r="H2420" s="254"/>
      <c r="I2420" s="254"/>
      <c r="J2420" s="254"/>
      <c r="K2420" s="254"/>
      <c r="L2420" s="254"/>
      <c r="M2420" s="254"/>
      <c r="N2420" s="254"/>
      <c r="O2420" s="254"/>
      <c r="P2420" s="312"/>
      <c r="Q2420" s="313"/>
      <c r="R2420" s="312"/>
      <c r="S2420" s="313"/>
      <c r="T2420" s="314"/>
      <c r="U2420" s="314"/>
      <c r="V2420" s="312"/>
      <c r="W2420" s="254"/>
    </row>
    <row r="2421" spans="1:23" hidden="1">
      <c r="A2421" s="254"/>
      <c r="B2421" s="254"/>
      <c r="C2421" s="309"/>
      <c r="D2421" s="254"/>
      <c r="E2421" s="310"/>
      <c r="F2421" s="311"/>
      <c r="G2421" s="254"/>
      <c r="H2421" s="254"/>
      <c r="I2421" s="254"/>
      <c r="J2421" s="254"/>
      <c r="K2421" s="254"/>
      <c r="L2421" s="254"/>
      <c r="M2421" s="254"/>
      <c r="N2421" s="254"/>
      <c r="O2421" s="254"/>
      <c r="P2421" s="312"/>
      <c r="Q2421" s="313"/>
      <c r="R2421" s="312"/>
      <c r="S2421" s="313"/>
      <c r="T2421" s="314"/>
      <c r="U2421" s="314"/>
      <c r="V2421" s="312"/>
      <c r="W2421" s="254"/>
    </row>
    <row r="2422" spans="1:23" hidden="1">
      <c r="A2422" s="254"/>
      <c r="B2422" s="254"/>
      <c r="C2422" s="309"/>
      <c r="D2422" s="254"/>
      <c r="E2422" s="310"/>
      <c r="F2422" s="311"/>
      <c r="G2422" s="254"/>
      <c r="H2422" s="254"/>
      <c r="I2422" s="254"/>
      <c r="J2422" s="254"/>
      <c r="K2422" s="254"/>
      <c r="L2422" s="254"/>
      <c r="M2422" s="254"/>
      <c r="N2422" s="254"/>
      <c r="O2422" s="254"/>
      <c r="P2422" s="312"/>
      <c r="Q2422" s="313"/>
      <c r="R2422" s="312"/>
      <c r="S2422" s="313"/>
      <c r="T2422" s="314"/>
      <c r="U2422" s="314"/>
      <c r="V2422" s="312"/>
      <c r="W2422" s="254"/>
    </row>
    <row r="2423" spans="1:23" hidden="1">
      <c r="A2423" s="254"/>
      <c r="B2423" s="254"/>
      <c r="C2423" s="309"/>
      <c r="D2423" s="254"/>
      <c r="E2423" s="310"/>
      <c r="F2423" s="311"/>
      <c r="G2423" s="254"/>
      <c r="H2423" s="254"/>
      <c r="I2423" s="254"/>
      <c r="J2423" s="254"/>
      <c r="K2423" s="254"/>
      <c r="L2423" s="254"/>
      <c r="M2423" s="254"/>
      <c r="N2423" s="254"/>
      <c r="O2423" s="254"/>
      <c r="P2423" s="312"/>
      <c r="Q2423" s="313"/>
      <c r="R2423" s="312"/>
      <c r="S2423" s="313"/>
      <c r="T2423" s="314"/>
      <c r="U2423" s="314"/>
      <c r="V2423" s="312"/>
      <c r="W2423" s="254"/>
    </row>
    <row r="2424" spans="1:23" hidden="1">
      <c r="A2424" s="254"/>
      <c r="B2424" s="254"/>
      <c r="C2424" s="309"/>
      <c r="D2424" s="254"/>
      <c r="E2424" s="310"/>
      <c r="F2424" s="311"/>
      <c r="G2424" s="254"/>
      <c r="H2424" s="254"/>
      <c r="I2424" s="254"/>
      <c r="J2424" s="254"/>
      <c r="K2424" s="254"/>
      <c r="L2424" s="254"/>
      <c r="M2424" s="254"/>
      <c r="N2424" s="254"/>
      <c r="O2424" s="254"/>
      <c r="P2424" s="312"/>
      <c r="Q2424" s="313"/>
      <c r="R2424" s="312"/>
      <c r="S2424" s="313"/>
      <c r="T2424" s="314"/>
      <c r="U2424" s="314"/>
      <c r="V2424" s="312"/>
      <c r="W2424" s="254"/>
    </row>
    <row r="2425" spans="1:23" hidden="1">
      <c r="A2425" s="254"/>
      <c r="B2425" s="254"/>
      <c r="C2425" s="309"/>
      <c r="D2425" s="254"/>
      <c r="E2425" s="310"/>
      <c r="F2425" s="311"/>
      <c r="G2425" s="254"/>
      <c r="H2425" s="254"/>
      <c r="I2425" s="254"/>
      <c r="J2425" s="254"/>
      <c r="K2425" s="254"/>
      <c r="L2425" s="254"/>
      <c r="M2425" s="254"/>
      <c r="N2425" s="254"/>
      <c r="O2425" s="254"/>
      <c r="P2425" s="312"/>
      <c r="Q2425" s="313"/>
      <c r="R2425" s="312"/>
      <c r="S2425" s="313"/>
      <c r="T2425" s="314"/>
      <c r="U2425" s="314"/>
      <c r="V2425" s="312"/>
      <c r="W2425" s="254"/>
    </row>
    <row r="2426" spans="1:23" hidden="1">
      <c r="A2426" s="254"/>
      <c r="B2426" s="254"/>
      <c r="C2426" s="309"/>
      <c r="D2426" s="254"/>
      <c r="E2426" s="310"/>
      <c r="F2426" s="311"/>
      <c r="G2426" s="254"/>
      <c r="H2426" s="254"/>
      <c r="I2426" s="254"/>
      <c r="J2426" s="254"/>
      <c r="K2426" s="254"/>
      <c r="L2426" s="254"/>
      <c r="M2426" s="254"/>
      <c r="N2426" s="254"/>
      <c r="O2426" s="254"/>
      <c r="P2426" s="312"/>
      <c r="Q2426" s="313"/>
      <c r="R2426" s="312"/>
      <c r="S2426" s="313"/>
      <c r="T2426" s="314"/>
      <c r="U2426" s="314"/>
      <c r="V2426" s="312"/>
      <c r="W2426" s="254"/>
    </row>
    <row r="2427" spans="1:23" hidden="1">
      <c r="A2427" s="254"/>
      <c r="B2427" s="254"/>
      <c r="C2427" s="309"/>
      <c r="D2427" s="254"/>
      <c r="E2427" s="310"/>
      <c r="F2427" s="311"/>
      <c r="G2427" s="254"/>
      <c r="H2427" s="254"/>
      <c r="I2427" s="254"/>
      <c r="J2427" s="254"/>
      <c r="K2427" s="254"/>
      <c r="L2427" s="254"/>
      <c r="M2427" s="254"/>
      <c r="N2427" s="254"/>
      <c r="O2427" s="254"/>
      <c r="P2427" s="312"/>
      <c r="Q2427" s="313"/>
      <c r="R2427" s="312"/>
      <c r="S2427" s="313"/>
      <c r="T2427" s="314"/>
      <c r="U2427" s="314"/>
      <c r="V2427" s="312"/>
      <c r="W2427" s="254"/>
    </row>
    <row r="2428" spans="1:23" hidden="1">
      <c r="A2428" s="254"/>
      <c r="B2428" s="254"/>
      <c r="C2428" s="309"/>
      <c r="D2428" s="254"/>
      <c r="E2428" s="310"/>
      <c r="F2428" s="311"/>
      <c r="G2428" s="254"/>
      <c r="H2428" s="254"/>
      <c r="I2428" s="254"/>
      <c r="J2428" s="254"/>
      <c r="K2428" s="254"/>
      <c r="L2428" s="254"/>
      <c r="M2428" s="254"/>
      <c r="N2428" s="254"/>
      <c r="O2428" s="254"/>
      <c r="P2428" s="312"/>
      <c r="Q2428" s="313"/>
      <c r="R2428" s="312"/>
      <c r="S2428" s="313"/>
      <c r="T2428" s="314"/>
      <c r="U2428" s="314"/>
      <c r="V2428" s="312"/>
      <c r="W2428" s="254"/>
    </row>
    <row r="2429" spans="1:23" hidden="1">
      <c r="A2429" s="254"/>
      <c r="B2429" s="254"/>
      <c r="C2429" s="309"/>
      <c r="D2429" s="254"/>
      <c r="E2429" s="310"/>
      <c r="F2429" s="311"/>
      <c r="G2429" s="254"/>
      <c r="H2429" s="254"/>
      <c r="I2429" s="254"/>
      <c r="J2429" s="254"/>
      <c r="K2429" s="254"/>
      <c r="L2429" s="254"/>
      <c r="M2429" s="254"/>
      <c r="N2429" s="254"/>
      <c r="O2429" s="254"/>
      <c r="P2429" s="312"/>
      <c r="Q2429" s="313"/>
      <c r="R2429" s="312"/>
      <c r="S2429" s="313"/>
      <c r="T2429" s="314"/>
      <c r="U2429" s="314"/>
      <c r="V2429" s="312"/>
      <c r="W2429" s="254"/>
    </row>
    <row r="2430" spans="1:23" hidden="1">
      <c r="A2430" s="254"/>
      <c r="B2430" s="254"/>
      <c r="C2430" s="309"/>
      <c r="D2430" s="254"/>
      <c r="E2430" s="310"/>
      <c r="F2430" s="311"/>
      <c r="G2430" s="254"/>
      <c r="H2430" s="254"/>
      <c r="I2430" s="254"/>
      <c r="J2430" s="254"/>
      <c r="K2430" s="254"/>
      <c r="L2430" s="254"/>
      <c r="M2430" s="254"/>
      <c r="N2430" s="254"/>
      <c r="O2430" s="254"/>
      <c r="P2430" s="312"/>
      <c r="Q2430" s="313"/>
      <c r="R2430" s="312"/>
      <c r="S2430" s="313"/>
      <c r="T2430" s="314"/>
      <c r="U2430" s="314"/>
      <c r="V2430" s="312"/>
      <c r="W2430" s="254"/>
    </row>
    <row r="2431" spans="1:23" hidden="1">
      <c r="A2431" s="254"/>
      <c r="B2431" s="254"/>
      <c r="C2431" s="309"/>
      <c r="D2431" s="254"/>
      <c r="E2431" s="310"/>
      <c r="F2431" s="311"/>
      <c r="G2431" s="254"/>
      <c r="H2431" s="254"/>
      <c r="I2431" s="254"/>
      <c r="J2431" s="254"/>
      <c r="K2431" s="254"/>
      <c r="L2431" s="254"/>
      <c r="M2431" s="254"/>
      <c r="N2431" s="254"/>
      <c r="O2431" s="254"/>
      <c r="P2431" s="312"/>
      <c r="Q2431" s="313"/>
      <c r="R2431" s="312"/>
      <c r="S2431" s="313"/>
      <c r="T2431" s="314"/>
      <c r="U2431" s="314"/>
      <c r="V2431" s="312"/>
      <c r="W2431" s="254"/>
    </row>
    <row r="2432" spans="1:23" hidden="1">
      <c r="A2432" s="254"/>
      <c r="B2432" s="254"/>
      <c r="C2432" s="309"/>
      <c r="D2432" s="254"/>
      <c r="E2432" s="310"/>
      <c r="F2432" s="311"/>
      <c r="G2432" s="254"/>
      <c r="H2432" s="254"/>
      <c r="I2432" s="254"/>
      <c r="J2432" s="254"/>
      <c r="K2432" s="254"/>
      <c r="L2432" s="254"/>
      <c r="M2432" s="254"/>
      <c r="N2432" s="254"/>
      <c r="O2432" s="254"/>
      <c r="P2432" s="312"/>
      <c r="Q2432" s="313"/>
      <c r="R2432" s="312"/>
      <c r="S2432" s="313"/>
      <c r="T2432" s="314"/>
      <c r="U2432" s="314"/>
      <c r="V2432" s="312"/>
      <c r="W2432" s="254"/>
    </row>
    <row r="2433" spans="1:23" hidden="1">
      <c r="A2433" s="254"/>
      <c r="B2433" s="254"/>
      <c r="C2433" s="309"/>
      <c r="D2433" s="254"/>
      <c r="E2433" s="310"/>
      <c r="F2433" s="311"/>
      <c r="G2433" s="254"/>
      <c r="H2433" s="254"/>
      <c r="I2433" s="254"/>
      <c r="J2433" s="254"/>
      <c r="K2433" s="254"/>
      <c r="L2433" s="254"/>
      <c r="M2433" s="254"/>
      <c r="N2433" s="254"/>
      <c r="O2433" s="254"/>
      <c r="P2433" s="312"/>
      <c r="Q2433" s="313"/>
      <c r="R2433" s="312"/>
      <c r="S2433" s="313"/>
      <c r="T2433" s="314"/>
      <c r="U2433" s="314"/>
      <c r="V2433" s="312"/>
      <c r="W2433" s="254"/>
    </row>
    <row r="2434" spans="1:23" hidden="1">
      <c r="A2434" s="254"/>
      <c r="B2434" s="254"/>
      <c r="C2434" s="309"/>
      <c r="D2434" s="254"/>
      <c r="E2434" s="310"/>
      <c r="F2434" s="311"/>
      <c r="G2434" s="254"/>
      <c r="H2434" s="254"/>
      <c r="I2434" s="254"/>
      <c r="J2434" s="254"/>
      <c r="K2434" s="254"/>
      <c r="L2434" s="254"/>
      <c r="M2434" s="254"/>
      <c r="N2434" s="254"/>
      <c r="O2434" s="254"/>
      <c r="P2434" s="312"/>
      <c r="Q2434" s="313"/>
      <c r="R2434" s="312"/>
      <c r="S2434" s="313"/>
      <c r="T2434" s="314"/>
      <c r="U2434" s="314"/>
      <c r="V2434" s="312"/>
      <c r="W2434" s="254"/>
    </row>
    <row r="2435" spans="1:23" hidden="1">
      <c r="A2435" s="254"/>
      <c r="B2435" s="254"/>
      <c r="C2435" s="309"/>
      <c r="D2435" s="254"/>
      <c r="E2435" s="310"/>
      <c r="F2435" s="311"/>
      <c r="G2435" s="254"/>
      <c r="H2435" s="254"/>
      <c r="I2435" s="254"/>
      <c r="J2435" s="254"/>
      <c r="K2435" s="254"/>
      <c r="L2435" s="254"/>
      <c r="M2435" s="254"/>
      <c r="N2435" s="254"/>
      <c r="O2435" s="254"/>
      <c r="P2435" s="312"/>
      <c r="Q2435" s="313"/>
      <c r="R2435" s="312"/>
      <c r="S2435" s="313"/>
      <c r="T2435" s="314"/>
      <c r="U2435" s="314"/>
      <c r="V2435" s="312"/>
      <c r="W2435" s="254"/>
    </row>
    <row r="2436" spans="1:23" hidden="1">
      <c r="A2436" s="254"/>
      <c r="B2436" s="254"/>
      <c r="C2436" s="309"/>
      <c r="D2436" s="254"/>
      <c r="E2436" s="310"/>
      <c r="F2436" s="311"/>
      <c r="G2436" s="254"/>
      <c r="H2436" s="254"/>
      <c r="I2436" s="254"/>
      <c r="J2436" s="254"/>
      <c r="K2436" s="254"/>
      <c r="L2436" s="254"/>
      <c r="M2436" s="254"/>
      <c r="N2436" s="254"/>
      <c r="O2436" s="254"/>
      <c r="P2436" s="312"/>
      <c r="Q2436" s="313"/>
      <c r="R2436" s="312"/>
      <c r="S2436" s="313"/>
      <c r="T2436" s="314"/>
      <c r="U2436" s="314"/>
      <c r="V2436" s="312"/>
      <c r="W2436" s="254"/>
    </row>
    <row r="2437" spans="1:23" hidden="1">
      <c r="A2437" s="254"/>
      <c r="B2437" s="254"/>
      <c r="C2437" s="309"/>
      <c r="D2437" s="254"/>
      <c r="E2437" s="310"/>
      <c r="F2437" s="311"/>
      <c r="G2437" s="254"/>
      <c r="H2437" s="254"/>
      <c r="I2437" s="254"/>
      <c r="J2437" s="254"/>
      <c r="K2437" s="254"/>
      <c r="L2437" s="254"/>
      <c r="M2437" s="254"/>
      <c r="N2437" s="254"/>
      <c r="O2437" s="254"/>
      <c r="P2437" s="312"/>
      <c r="Q2437" s="313"/>
      <c r="R2437" s="312"/>
      <c r="S2437" s="313"/>
      <c r="T2437" s="314"/>
      <c r="U2437" s="314"/>
      <c r="V2437" s="312"/>
      <c r="W2437" s="254"/>
    </row>
    <row r="2438" spans="1:23" hidden="1">
      <c r="A2438" s="254"/>
      <c r="B2438" s="254"/>
      <c r="C2438" s="309"/>
      <c r="D2438" s="254"/>
      <c r="E2438" s="310"/>
      <c r="F2438" s="311"/>
      <c r="G2438" s="254"/>
      <c r="H2438" s="254"/>
      <c r="I2438" s="254"/>
      <c r="J2438" s="254"/>
      <c r="K2438" s="254"/>
      <c r="L2438" s="254"/>
      <c r="M2438" s="254"/>
      <c r="N2438" s="254"/>
      <c r="O2438" s="254"/>
      <c r="P2438" s="312"/>
      <c r="Q2438" s="313"/>
      <c r="R2438" s="312"/>
      <c r="S2438" s="313"/>
      <c r="T2438" s="314"/>
      <c r="U2438" s="314"/>
      <c r="V2438" s="312"/>
      <c r="W2438" s="254"/>
    </row>
    <row r="2439" spans="1:23" hidden="1">
      <c r="A2439" s="254"/>
      <c r="B2439" s="254"/>
      <c r="C2439" s="309"/>
      <c r="D2439" s="254"/>
      <c r="E2439" s="310"/>
      <c r="F2439" s="311"/>
      <c r="G2439" s="254"/>
      <c r="H2439" s="254"/>
      <c r="I2439" s="254"/>
      <c r="J2439" s="254"/>
      <c r="K2439" s="254"/>
      <c r="L2439" s="254"/>
      <c r="M2439" s="254"/>
      <c r="N2439" s="254"/>
      <c r="O2439" s="254"/>
      <c r="P2439" s="312"/>
      <c r="Q2439" s="313"/>
      <c r="R2439" s="312"/>
      <c r="S2439" s="313"/>
      <c r="T2439" s="314"/>
      <c r="U2439" s="314"/>
      <c r="V2439" s="312"/>
      <c r="W2439" s="254"/>
    </row>
    <row r="2440" spans="1:23" hidden="1">
      <c r="A2440" s="254"/>
      <c r="B2440" s="254"/>
      <c r="C2440" s="309"/>
      <c r="D2440" s="254"/>
      <c r="E2440" s="310"/>
      <c r="F2440" s="311"/>
      <c r="G2440" s="254"/>
      <c r="H2440" s="254"/>
      <c r="I2440" s="254"/>
      <c r="J2440" s="254"/>
      <c r="K2440" s="254"/>
      <c r="L2440" s="254"/>
      <c r="M2440" s="254"/>
      <c r="N2440" s="254"/>
      <c r="O2440" s="254"/>
      <c r="P2440" s="312"/>
      <c r="Q2440" s="313"/>
      <c r="R2440" s="312"/>
      <c r="S2440" s="313"/>
      <c r="T2440" s="314"/>
      <c r="U2440" s="314"/>
      <c r="V2440" s="312"/>
      <c r="W2440" s="254"/>
    </row>
    <row r="2441" spans="1:23" hidden="1">
      <c r="A2441" s="254"/>
      <c r="B2441" s="254"/>
      <c r="C2441" s="309"/>
      <c r="D2441" s="254"/>
      <c r="E2441" s="310"/>
      <c r="F2441" s="311"/>
      <c r="G2441" s="254"/>
      <c r="H2441" s="254"/>
      <c r="I2441" s="254"/>
      <c r="J2441" s="254"/>
      <c r="K2441" s="254"/>
      <c r="L2441" s="254"/>
      <c r="M2441" s="254"/>
      <c r="N2441" s="254"/>
      <c r="O2441" s="254"/>
      <c r="P2441" s="312"/>
      <c r="Q2441" s="313"/>
      <c r="R2441" s="312"/>
      <c r="S2441" s="313"/>
      <c r="T2441" s="314"/>
      <c r="U2441" s="314"/>
      <c r="V2441" s="312"/>
      <c r="W2441" s="254"/>
    </row>
    <row r="2442" spans="1:23" hidden="1">
      <c r="A2442" s="254"/>
      <c r="B2442" s="254"/>
      <c r="C2442" s="309"/>
      <c r="D2442" s="254"/>
      <c r="E2442" s="310"/>
      <c r="F2442" s="311"/>
      <c r="G2442" s="254"/>
      <c r="H2442" s="254"/>
      <c r="I2442" s="254"/>
      <c r="J2442" s="254"/>
      <c r="K2442" s="254"/>
      <c r="L2442" s="254"/>
      <c r="M2442" s="254"/>
      <c r="N2442" s="254"/>
      <c r="O2442" s="254"/>
      <c r="P2442" s="312"/>
      <c r="Q2442" s="313"/>
      <c r="R2442" s="312"/>
      <c r="S2442" s="313"/>
      <c r="T2442" s="314"/>
      <c r="U2442" s="314"/>
      <c r="V2442" s="312"/>
      <c r="W2442" s="254"/>
    </row>
    <row r="2443" spans="1:23" hidden="1">
      <c r="A2443" s="254"/>
      <c r="B2443" s="254"/>
      <c r="C2443" s="309"/>
      <c r="D2443" s="254"/>
      <c r="E2443" s="310"/>
      <c r="F2443" s="311"/>
      <c r="G2443" s="254"/>
      <c r="H2443" s="254"/>
      <c r="I2443" s="254"/>
      <c r="J2443" s="254"/>
      <c r="K2443" s="254"/>
      <c r="L2443" s="254"/>
      <c r="M2443" s="254"/>
      <c r="N2443" s="254"/>
      <c r="O2443" s="254"/>
      <c r="P2443" s="312"/>
      <c r="Q2443" s="313"/>
      <c r="R2443" s="312"/>
      <c r="S2443" s="313"/>
      <c r="T2443" s="314"/>
      <c r="U2443" s="314"/>
      <c r="V2443" s="312"/>
      <c r="W2443" s="254"/>
    </row>
    <row r="2444" spans="1:23" hidden="1">
      <c r="A2444" s="254"/>
      <c r="B2444" s="254"/>
      <c r="C2444" s="309"/>
      <c r="D2444" s="254"/>
      <c r="E2444" s="310"/>
      <c r="F2444" s="311"/>
      <c r="G2444" s="254"/>
      <c r="H2444" s="254"/>
      <c r="I2444" s="254"/>
      <c r="J2444" s="254"/>
      <c r="K2444" s="254"/>
      <c r="L2444" s="254"/>
      <c r="M2444" s="254"/>
      <c r="N2444" s="254"/>
      <c r="O2444" s="254"/>
      <c r="P2444" s="312"/>
      <c r="Q2444" s="313"/>
      <c r="R2444" s="312"/>
      <c r="S2444" s="313"/>
      <c r="T2444" s="314"/>
      <c r="U2444" s="314"/>
      <c r="V2444" s="312"/>
      <c r="W2444" s="254"/>
    </row>
    <row r="2445" spans="1:23" hidden="1">
      <c r="A2445" s="254"/>
      <c r="B2445" s="254"/>
      <c r="C2445" s="309"/>
      <c r="D2445" s="254"/>
      <c r="E2445" s="310"/>
      <c r="F2445" s="311"/>
      <c r="G2445" s="254"/>
      <c r="H2445" s="254"/>
      <c r="I2445" s="254"/>
      <c r="J2445" s="254"/>
      <c r="K2445" s="254"/>
      <c r="L2445" s="254"/>
      <c r="M2445" s="254"/>
      <c r="N2445" s="254"/>
      <c r="O2445" s="254"/>
      <c r="P2445" s="312"/>
      <c r="Q2445" s="313"/>
      <c r="R2445" s="312"/>
      <c r="S2445" s="313"/>
      <c r="T2445" s="314"/>
      <c r="U2445" s="314"/>
      <c r="V2445" s="312"/>
      <c r="W2445" s="254"/>
    </row>
    <row r="2446" spans="1:23" hidden="1">
      <c r="A2446" s="254"/>
      <c r="B2446" s="254"/>
      <c r="C2446" s="309"/>
      <c r="D2446" s="254"/>
      <c r="E2446" s="310"/>
      <c r="F2446" s="311"/>
      <c r="G2446" s="254"/>
      <c r="H2446" s="254"/>
      <c r="I2446" s="254"/>
      <c r="J2446" s="254"/>
      <c r="K2446" s="254"/>
      <c r="L2446" s="254"/>
      <c r="M2446" s="254"/>
      <c r="N2446" s="254"/>
      <c r="O2446" s="254"/>
      <c r="P2446" s="312"/>
      <c r="Q2446" s="313"/>
      <c r="R2446" s="312"/>
      <c r="S2446" s="313"/>
      <c r="T2446" s="314"/>
      <c r="U2446" s="314"/>
      <c r="V2446" s="312"/>
      <c r="W2446" s="254"/>
    </row>
    <row r="2447" spans="1:23" hidden="1">
      <c r="A2447" s="254"/>
      <c r="B2447" s="254"/>
      <c r="C2447" s="309"/>
      <c r="D2447" s="254"/>
      <c r="E2447" s="310"/>
      <c r="F2447" s="311"/>
      <c r="G2447" s="254"/>
      <c r="H2447" s="254"/>
      <c r="I2447" s="254"/>
      <c r="J2447" s="254"/>
      <c r="K2447" s="254"/>
      <c r="L2447" s="254"/>
      <c r="M2447" s="254"/>
      <c r="N2447" s="254"/>
      <c r="O2447" s="254"/>
      <c r="P2447" s="312"/>
      <c r="Q2447" s="313"/>
      <c r="R2447" s="312"/>
      <c r="S2447" s="313"/>
      <c r="T2447" s="314"/>
      <c r="U2447" s="314"/>
      <c r="V2447" s="312"/>
      <c r="W2447" s="254"/>
    </row>
    <row r="2448" spans="1:23" hidden="1">
      <c r="A2448" s="254"/>
      <c r="B2448" s="254"/>
      <c r="C2448" s="309"/>
      <c r="D2448" s="254"/>
      <c r="E2448" s="310"/>
      <c r="F2448" s="311"/>
      <c r="G2448" s="254"/>
      <c r="H2448" s="254"/>
      <c r="I2448" s="254"/>
      <c r="J2448" s="254"/>
      <c r="K2448" s="254"/>
      <c r="L2448" s="254"/>
      <c r="M2448" s="254"/>
      <c r="N2448" s="254"/>
      <c r="O2448" s="254"/>
      <c r="P2448" s="312"/>
      <c r="Q2448" s="313"/>
      <c r="R2448" s="312"/>
      <c r="S2448" s="313"/>
      <c r="T2448" s="314"/>
      <c r="U2448" s="314"/>
      <c r="V2448" s="312"/>
      <c r="W2448" s="254"/>
    </row>
    <row r="2449" spans="1:23" hidden="1">
      <c r="A2449" s="254"/>
      <c r="B2449" s="254"/>
      <c r="C2449" s="309"/>
      <c r="D2449" s="254"/>
      <c r="E2449" s="310"/>
      <c r="F2449" s="311"/>
      <c r="G2449" s="254"/>
      <c r="H2449" s="254"/>
      <c r="I2449" s="254"/>
      <c r="J2449" s="254"/>
      <c r="K2449" s="254"/>
      <c r="L2449" s="254"/>
      <c r="M2449" s="254"/>
      <c r="N2449" s="254"/>
      <c r="O2449" s="254"/>
      <c r="P2449" s="312"/>
      <c r="Q2449" s="313"/>
      <c r="R2449" s="312"/>
      <c r="S2449" s="313"/>
      <c r="T2449" s="314"/>
      <c r="U2449" s="314"/>
      <c r="V2449" s="312"/>
      <c r="W2449" s="254"/>
    </row>
    <row r="2450" spans="1:23" hidden="1">
      <c r="A2450" s="254"/>
      <c r="B2450" s="254"/>
      <c r="C2450" s="309"/>
      <c r="D2450" s="254"/>
      <c r="E2450" s="310"/>
      <c r="F2450" s="311"/>
      <c r="G2450" s="254"/>
      <c r="H2450" s="254"/>
      <c r="I2450" s="254"/>
      <c r="J2450" s="254"/>
      <c r="K2450" s="254"/>
      <c r="L2450" s="254"/>
      <c r="M2450" s="254"/>
      <c r="N2450" s="254"/>
      <c r="O2450" s="254"/>
      <c r="P2450" s="312"/>
      <c r="Q2450" s="313"/>
      <c r="R2450" s="312"/>
      <c r="S2450" s="313"/>
      <c r="T2450" s="314"/>
      <c r="U2450" s="314"/>
      <c r="V2450" s="312"/>
      <c r="W2450" s="254"/>
    </row>
    <row r="2451" spans="1:23" hidden="1">
      <c r="A2451" s="254"/>
      <c r="B2451" s="254"/>
      <c r="C2451" s="309"/>
      <c r="D2451" s="254"/>
      <c r="E2451" s="310"/>
      <c r="F2451" s="311"/>
      <c r="G2451" s="254"/>
      <c r="H2451" s="254"/>
      <c r="I2451" s="254"/>
      <c r="J2451" s="254"/>
      <c r="K2451" s="254"/>
      <c r="L2451" s="254"/>
      <c r="M2451" s="254"/>
      <c r="N2451" s="254"/>
      <c r="O2451" s="254"/>
      <c r="P2451" s="312"/>
      <c r="Q2451" s="313"/>
      <c r="R2451" s="312"/>
      <c r="S2451" s="313"/>
      <c r="T2451" s="314"/>
      <c r="U2451" s="314"/>
      <c r="V2451" s="312"/>
      <c r="W2451" s="254"/>
    </row>
    <row r="2452" spans="1:23" hidden="1">
      <c r="A2452" s="254"/>
      <c r="B2452" s="254"/>
      <c r="C2452" s="309"/>
      <c r="D2452" s="254"/>
      <c r="E2452" s="310"/>
      <c r="F2452" s="311"/>
      <c r="G2452" s="254"/>
      <c r="H2452" s="254"/>
      <c r="I2452" s="254"/>
      <c r="J2452" s="254"/>
      <c r="K2452" s="254"/>
      <c r="L2452" s="254"/>
      <c r="M2452" s="254"/>
      <c r="N2452" s="254"/>
      <c r="O2452" s="254"/>
      <c r="P2452" s="312"/>
      <c r="Q2452" s="313"/>
      <c r="R2452" s="312"/>
      <c r="S2452" s="313"/>
      <c r="T2452" s="314"/>
      <c r="U2452" s="314"/>
      <c r="V2452" s="312"/>
      <c r="W2452" s="254"/>
    </row>
    <row r="2453" spans="1:23" hidden="1">
      <c r="A2453" s="254"/>
      <c r="B2453" s="254"/>
      <c r="C2453" s="309"/>
      <c r="D2453" s="254"/>
      <c r="E2453" s="310"/>
      <c r="F2453" s="311"/>
      <c r="G2453" s="254"/>
      <c r="H2453" s="254"/>
      <c r="I2453" s="254"/>
      <c r="J2453" s="254"/>
      <c r="K2453" s="254"/>
      <c r="L2453" s="254"/>
      <c r="M2453" s="254"/>
      <c r="N2453" s="254"/>
      <c r="O2453" s="254"/>
      <c r="P2453" s="312"/>
      <c r="Q2453" s="313"/>
      <c r="R2453" s="312"/>
      <c r="S2453" s="313"/>
      <c r="T2453" s="314"/>
      <c r="U2453" s="314"/>
      <c r="V2453" s="312"/>
      <c r="W2453" s="254"/>
    </row>
    <row r="2454" spans="1:23" hidden="1">
      <c r="A2454" s="254"/>
      <c r="B2454" s="254"/>
      <c r="C2454" s="309"/>
      <c r="D2454" s="254"/>
      <c r="E2454" s="310"/>
      <c r="F2454" s="311"/>
      <c r="G2454" s="254"/>
      <c r="H2454" s="254"/>
      <c r="I2454" s="254"/>
      <c r="J2454" s="254"/>
      <c r="K2454" s="254"/>
      <c r="L2454" s="254"/>
      <c r="M2454" s="254"/>
      <c r="N2454" s="254"/>
      <c r="O2454" s="254"/>
      <c r="P2454" s="312"/>
      <c r="Q2454" s="313"/>
      <c r="R2454" s="312"/>
      <c r="S2454" s="313"/>
      <c r="T2454" s="314"/>
      <c r="U2454" s="314"/>
      <c r="V2454" s="312"/>
      <c r="W2454" s="254"/>
    </row>
    <row r="2455" spans="1:23" hidden="1">
      <c r="A2455" s="254"/>
      <c r="B2455" s="254"/>
      <c r="C2455" s="309"/>
      <c r="D2455" s="254"/>
      <c r="E2455" s="310"/>
      <c r="F2455" s="311"/>
      <c r="G2455" s="254"/>
      <c r="H2455" s="254"/>
      <c r="I2455" s="254"/>
      <c r="J2455" s="254"/>
      <c r="K2455" s="254"/>
      <c r="L2455" s="254"/>
      <c r="M2455" s="254"/>
      <c r="N2455" s="254"/>
      <c r="O2455" s="254"/>
      <c r="P2455" s="312"/>
      <c r="Q2455" s="313"/>
      <c r="R2455" s="312"/>
      <c r="S2455" s="313"/>
      <c r="T2455" s="314"/>
      <c r="U2455" s="314"/>
      <c r="V2455" s="312"/>
      <c r="W2455" s="254"/>
    </row>
    <row r="2456" spans="1:23" hidden="1">
      <c r="A2456" s="254"/>
      <c r="H2456" s="254"/>
      <c r="K2456" s="254"/>
      <c r="N2456" s="254"/>
      <c r="P2456" s="312"/>
      <c r="Q2456" s="313"/>
      <c r="R2456" s="312"/>
      <c r="S2456" s="313"/>
      <c r="T2456" s="314"/>
      <c r="U2456" s="314"/>
      <c r="V2456" s="312"/>
    </row>
    <row r="2457" spans="1:23" hidden="1">
      <c r="H2457" s="254"/>
      <c r="K2457" s="254"/>
      <c r="N2457" s="254"/>
      <c r="P2457" s="312"/>
      <c r="Q2457" s="313"/>
      <c r="R2457" s="312"/>
      <c r="S2457" s="313"/>
      <c r="T2457" s="314"/>
      <c r="U2457" s="314"/>
      <c r="V2457" s="312"/>
    </row>
    <row r="2458" spans="1:23" hidden="1">
      <c r="H2458" s="254"/>
      <c r="K2458" s="254"/>
      <c r="N2458" s="254"/>
      <c r="P2458" s="312"/>
      <c r="Q2458" s="313"/>
      <c r="R2458" s="312"/>
      <c r="S2458" s="313"/>
      <c r="T2458" s="314"/>
      <c r="U2458" s="314"/>
      <c r="V2458" s="312"/>
    </row>
    <row r="2459" spans="1:23" hidden="1">
      <c r="H2459" s="254"/>
      <c r="K2459" s="254"/>
      <c r="N2459" s="254"/>
      <c r="P2459" s="312"/>
      <c r="Q2459" s="313"/>
      <c r="R2459" s="312"/>
      <c r="S2459" s="313"/>
      <c r="T2459" s="314"/>
      <c r="U2459" s="314"/>
      <c r="V2459" s="312"/>
    </row>
    <row r="2460" spans="1:23" hidden="1">
      <c r="H2460" s="254"/>
      <c r="K2460" s="254"/>
      <c r="N2460" s="254"/>
      <c r="P2460" s="312"/>
      <c r="Q2460" s="313"/>
      <c r="R2460" s="312"/>
      <c r="S2460" s="313"/>
      <c r="T2460" s="314"/>
      <c r="U2460" s="314"/>
      <c r="V2460" s="312"/>
    </row>
    <row r="2461" spans="1:23" hidden="1">
      <c r="H2461" s="254"/>
      <c r="K2461" s="254"/>
      <c r="N2461" s="254"/>
      <c r="P2461" s="312"/>
      <c r="Q2461" s="313"/>
      <c r="R2461" s="312"/>
      <c r="S2461" s="313"/>
      <c r="T2461" s="314"/>
      <c r="U2461" s="314"/>
      <c r="V2461" s="312"/>
    </row>
    <row r="2462" spans="1:23" hidden="1">
      <c r="A2462"/>
      <c r="B2462"/>
      <c r="H2462" s="254"/>
      <c r="K2462" s="254"/>
      <c r="N2462" s="254"/>
      <c r="P2462" s="312"/>
      <c r="Q2462" s="313"/>
      <c r="R2462" s="312"/>
      <c r="S2462" s="313"/>
      <c r="T2462" s="314"/>
      <c r="U2462" s="314"/>
      <c r="V2462" s="312"/>
    </row>
    <row r="2463" spans="1:23" hidden="1">
      <c r="H2463" s="254"/>
      <c r="K2463" s="254"/>
      <c r="N2463" s="254"/>
      <c r="P2463" s="312"/>
      <c r="Q2463" s="313"/>
      <c r="R2463" s="312"/>
      <c r="S2463" s="313"/>
      <c r="T2463" s="314"/>
      <c r="U2463" s="314"/>
      <c r="V2463" s="312"/>
    </row>
    <row r="2464" spans="1:23" hidden="1">
      <c r="H2464" s="254"/>
      <c r="K2464" s="254"/>
      <c r="N2464" s="254"/>
      <c r="P2464" s="312"/>
      <c r="Q2464" s="313"/>
      <c r="R2464" s="312"/>
      <c r="S2464" s="313"/>
      <c r="T2464" s="314"/>
      <c r="U2464" s="314"/>
      <c r="V2464" s="312"/>
    </row>
    <row r="2465" spans="1:22" hidden="1">
      <c r="H2465" s="254"/>
      <c r="K2465" s="254"/>
      <c r="N2465" s="254"/>
      <c r="P2465" s="312"/>
      <c r="Q2465" s="313"/>
      <c r="R2465" s="312"/>
      <c r="S2465" s="313"/>
      <c r="T2465" s="314"/>
      <c r="U2465" s="314"/>
      <c r="V2465" s="312"/>
    </row>
    <row r="2466" spans="1:22" hidden="1">
      <c r="A2466"/>
      <c r="B2466"/>
      <c r="H2466" s="254"/>
      <c r="K2466" s="254"/>
      <c r="N2466" s="254"/>
      <c r="P2466" s="312"/>
      <c r="Q2466" s="313"/>
      <c r="R2466" s="312"/>
      <c r="S2466" s="313"/>
      <c r="T2466" s="314"/>
      <c r="U2466" s="314"/>
      <c r="V2466" s="312"/>
    </row>
    <row r="2467" spans="1:22" hidden="1">
      <c r="H2467" s="254"/>
      <c r="K2467" s="254"/>
      <c r="N2467" s="254"/>
      <c r="P2467" s="312"/>
      <c r="Q2467" s="313"/>
      <c r="R2467" s="312"/>
      <c r="S2467" s="313"/>
      <c r="T2467" s="314"/>
      <c r="U2467" s="314"/>
      <c r="V2467" s="312"/>
    </row>
    <row r="2468" spans="1:22" hidden="1">
      <c r="H2468" s="254"/>
      <c r="K2468" s="254"/>
      <c r="N2468" s="254"/>
      <c r="P2468" s="312"/>
      <c r="Q2468" s="313"/>
      <c r="R2468" s="312"/>
      <c r="S2468" s="313"/>
      <c r="T2468" s="314"/>
      <c r="U2468" s="314"/>
      <c r="V2468" s="312"/>
    </row>
    <row r="2469" spans="1:22" hidden="1">
      <c r="H2469" s="254"/>
      <c r="K2469" s="254"/>
      <c r="N2469" s="254"/>
      <c r="P2469" s="312"/>
      <c r="Q2469" s="313"/>
      <c r="R2469" s="312"/>
      <c r="S2469" s="313"/>
      <c r="T2469" s="314"/>
      <c r="U2469" s="314"/>
      <c r="V2469" s="312"/>
    </row>
    <row r="2470" spans="1:22" hidden="1">
      <c r="A2470"/>
      <c r="B2470"/>
      <c r="H2470" s="254"/>
      <c r="K2470" s="254"/>
      <c r="N2470" s="254"/>
      <c r="P2470" s="312"/>
      <c r="Q2470" s="313"/>
      <c r="R2470" s="312"/>
      <c r="S2470" s="313"/>
      <c r="T2470" s="314"/>
      <c r="U2470" s="314"/>
      <c r="V2470" s="312"/>
    </row>
    <row r="2471" spans="1:22" hidden="1">
      <c r="H2471" s="254"/>
      <c r="K2471" s="254"/>
      <c r="N2471" s="254"/>
      <c r="P2471" s="312"/>
      <c r="Q2471" s="313"/>
      <c r="R2471" s="312"/>
      <c r="S2471" s="313"/>
      <c r="T2471" s="314"/>
      <c r="U2471" s="314"/>
      <c r="V2471" s="312"/>
    </row>
    <row r="2472" spans="1:22" hidden="1">
      <c r="H2472" s="254"/>
      <c r="K2472" s="254"/>
      <c r="N2472" s="254"/>
      <c r="P2472" s="312"/>
      <c r="Q2472" s="313"/>
      <c r="R2472" s="312"/>
      <c r="S2472" s="313"/>
      <c r="T2472" s="314"/>
      <c r="U2472" s="314"/>
      <c r="V2472" s="312"/>
    </row>
    <row r="2473" spans="1:22" hidden="1">
      <c r="H2473" s="254"/>
      <c r="K2473" s="254"/>
      <c r="N2473" s="254"/>
      <c r="P2473" s="312"/>
      <c r="Q2473" s="313"/>
      <c r="R2473" s="312"/>
      <c r="S2473" s="313"/>
      <c r="T2473" s="314"/>
      <c r="U2473" s="314"/>
      <c r="V2473" s="312"/>
    </row>
    <row r="2474" spans="1:22" hidden="1">
      <c r="A2474"/>
      <c r="B2474"/>
      <c r="H2474" s="254"/>
      <c r="K2474" s="254"/>
      <c r="N2474" s="254"/>
      <c r="P2474" s="312"/>
      <c r="Q2474" s="313"/>
      <c r="R2474" s="312"/>
      <c r="S2474" s="313"/>
      <c r="T2474" s="314"/>
      <c r="U2474" s="314"/>
      <c r="V2474" s="312"/>
    </row>
    <row r="2475" spans="1:22" hidden="1">
      <c r="H2475" s="254"/>
      <c r="K2475" s="254"/>
      <c r="N2475" s="254"/>
      <c r="P2475" s="312"/>
      <c r="Q2475" s="313"/>
      <c r="R2475" s="312"/>
      <c r="S2475" s="313"/>
      <c r="T2475" s="314"/>
      <c r="U2475" s="314"/>
      <c r="V2475" s="312"/>
    </row>
    <row r="2476" spans="1:22" hidden="1">
      <c r="H2476" s="254"/>
      <c r="K2476" s="254"/>
      <c r="N2476" s="254"/>
      <c r="P2476" s="312"/>
      <c r="Q2476" s="313"/>
      <c r="R2476" s="312"/>
      <c r="S2476" s="313"/>
      <c r="T2476" s="314"/>
      <c r="U2476" s="314"/>
      <c r="V2476" s="312"/>
    </row>
    <row r="2477" spans="1:22" hidden="1">
      <c r="H2477" s="254"/>
      <c r="K2477" s="254"/>
      <c r="N2477" s="254"/>
      <c r="P2477" s="312"/>
      <c r="Q2477" s="313"/>
      <c r="R2477" s="312"/>
      <c r="S2477" s="313"/>
      <c r="T2477" s="314"/>
      <c r="U2477" s="314"/>
      <c r="V2477" s="312"/>
    </row>
    <row r="2478" spans="1:22" hidden="1">
      <c r="A2478"/>
      <c r="B2478"/>
      <c r="H2478" s="254"/>
      <c r="K2478" s="254"/>
      <c r="N2478" s="254"/>
      <c r="P2478" s="312"/>
      <c r="Q2478" s="313"/>
      <c r="R2478" s="312"/>
      <c r="S2478" s="313"/>
      <c r="T2478" s="314"/>
      <c r="U2478" s="314"/>
      <c r="V2478" s="312"/>
    </row>
    <row r="2479" spans="1:22" hidden="1">
      <c r="H2479" s="254"/>
      <c r="K2479" s="254"/>
      <c r="N2479" s="254"/>
      <c r="P2479" s="312"/>
      <c r="Q2479" s="313"/>
      <c r="R2479" s="312"/>
      <c r="S2479" s="313"/>
      <c r="T2479" s="314"/>
      <c r="U2479" s="314"/>
      <c r="V2479" s="312"/>
    </row>
    <row r="2480" spans="1:22" hidden="1">
      <c r="H2480" s="254"/>
      <c r="K2480" s="254"/>
      <c r="N2480" s="254"/>
      <c r="P2480" s="312"/>
      <c r="Q2480" s="313"/>
      <c r="R2480" s="312"/>
      <c r="S2480" s="313"/>
      <c r="T2480" s="314"/>
      <c r="U2480" s="314"/>
      <c r="V2480" s="312"/>
    </row>
    <row r="2481" spans="1:22" hidden="1">
      <c r="H2481" s="254"/>
      <c r="K2481" s="254"/>
      <c r="N2481" s="254"/>
      <c r="P2481" s="312"/>
      <c r="Q2481" s="313"/>
      <c r="R2481" s="312"/>
      <c r="S2481" s="313"/>
      <c r="T2481" s="314"/>
      <c r="U2481" s="314"/>
      <c r="V2481" s="312"/>
    </row>
    <row r="2482" spans="1:22" hidden="1">
      <c r="A2482"/>
      <c r="B2482"/>
      <c r="H2482" s="254"/>
      <c r="K2482" s="254"/>
      <c r="N2482" s="254"/>
      <c r="P2482" s="312"/>
      <c r="Q2482" s="313"/>
      <c r="R2482" s="312"/>
      <c r="S2482" s="313"/>
      <c r="T2482" s="314"/>
      <c r="U2482" s="314"/>
      <c r="V2482" s="312"/>
    </row>
    <row r="2483" spans="1:22" hidden="1">
      <c r="H2483" s="254"/>
      <c r="K2483" s="254"/>
      <c r="N2483" s="254"/>
      <c r="P2483" s="312"/>
      <c r="Q2483" s="313"/>
      <c r="R2483" s="312"/>
      <c r="S2483" s="313"/>
      <c r="T2483" s="314"/>
      <c r="U2483" s="314"/>
      <c r="V2483" s="312"/>
    </row>
    <row r="2484" spans="1:22" hidden="1">
      <c r="H2484" s="254"/>
      <c r="K2484" s="254"/>
      <c r="N2484" s="254"/>
      <c r="P2484" s="312"/>
      <c r="Q2484" s="313"/>
      <c r="R2484" s="312"/>
      <c r="S2484" s="313"/>
      <c r="T2484" s="314"/>
      <c r="U2484" s="314"/>
      <c r="V2484" s="312"/>
    </row>
    <row r="2485" spans="1:22" hidden="1">
      <c r="H2485" s="254"/>
      <c r="K2485" s="254"/>
      <c r="N2485" s="254"/>
      <c r="P2485" s="312"/>
      <c r="Q2485" s="313"/>
      <c r="R2485" s="312"/>
      <c r="S2485" s="313"/>
      <c r="T2485" s="314"/>
      <c r="U2485" s="314"/>
      <c r="V2485" s="312"/>
    </row>
    <row r="2486" spans="1:22" hidden="1">
      <c r="A2486"/>
      <c r="B2486"/>
      <c r="H2486" s="254"/>
      <c r="K2486" s="254"/>
      <c r="N2486" s="254"/>
      <c r="P2486" s="312"/>
      <c r="Q2486" s="313"/>
      <c r="R2486" s="312"/>
      <c r="S2486" s="313"/>
      <c r="T2486" s="314"/>
      <c r="U2486" s="314"/>
      <c r="V2486" s="312"/>
    </row>
    <row r="2487" spans="1:22" hidden="1">
      <c r="H2487" s="254"/>
      <c r="K2487" s="254"/>
      <c r="N2487" s="254"/>
      <c r="P2487" s="312"/>
      <c r="Q2487" s="313"/>
      <c r="R2487" s="312"/>
      <c r="S2487" s="313"/>
      <c r="T2487" s="314"/>
      <c r="U2487" s="314"/>
      <c r="V2487" s="312"/>
    </row>
    <row r="2488" spans="1:22" hidden="1">
      <c r="H2488" s="254"/>
      <c r="K2488" s="254"/>
      <c r="N2488" s="254"/>
      <c r="P2488" s="312"/>
      <c r="Q2488" s="313"/>
      <c r="R2488" s="312"/>
      <c r="S2488" s="313"/>
      <c r="T2488" s="314"/>
      <c r="U2488" s="314"/>
      <c r="V2488" s="312"/>
    </row>
    <row r="2489" spans="1:22" hidden="1">
      <c r="H2489" s="254"/>
      <c r="K2489" s="254"/>
      <c r="N2489" s="254"/>
      <c r="P2489" s="312"/>
      <c r="Q2489" s="313"/>
      <c r="R2489" s="312"/>
      <c r="S2489" s="313"/>
      <c r="T2489" s="314"/>
      <c r="U2489" s="314"/>
      <c r="V2489" s="312"/>
    </row>
    <row r="2490" spans="1:22" hidden="1">
      <c r="A2490"/>
      <c r="B2490"/>
      <c r="H2490" s="254"/>
      <c r="K2490" s="254"/>
      <c r="N2490" s="254"/>
      <c r="P2490" s="312"/>
      <c r="Q2490" s="313"/>
      <c r="R2490" s="312"/>
      <c r="S2490" s="313"/>
      <c r="T2490" s="314"/>
      <c r="U2490" s="314"/>
      <c r="V2490" s="312"/>
    </row>
    <row r="2491" spans="1:22" hidden="1">
      <c r="H2491" s="254"/>
      <c r="K2491" s="254"/>
      <c r="N2491" s="254"/>
      <c r="P2491" s="312"/>
      <c r="Q2491" s="313"/>
      <c r="R2491" s="312"/>
      <c r="S2491" s="313"/>
      <c r="T2491" s="314"/>
      <c r="U2491" s="314"/>
      <c r="V2491" s="312"/>
    </row>
    <row r="2492" spans="1:22" hidden="1">
      <c r="H2492" s="254"/>
      <c r="K2492" s="254"/>
      <c r="N2492" s="254"/>
      <c r="P2492" s="312"/>
      <c r="Q2492" s="313"/>
      <c r="R2492" s="312"/>
      <c r="S2492" s="313"/>
      <c r="T2492" s="314"/>
      <c r="U2492" s="314"/>
      <c r="V2492" s="312"/>
    </row>
    <row r="2493" spans="1:22" hidden="1">
      <c r="H2493" s="254"/>
      <c r="K2493" s="254"/>
      <c r="N2493" s="254"/>
      <c r="P2493" s="312"/>
      <c r="Q2493" s="313"/>
      <c r="R2493" s="312"/>
      <c r="S2493" s="313"/>
      <c r="T2493" s="314"/>
      <c r="U2493" s="314"/>
      <c r="V2493" s="312"/>
    </row>
    <row r="2494" spans="1:22" hidden="1">
      <c r="A2494"/>
      <c r="B2494"/>
      <c r="H2494" s="254"/>
      <c r="K2494" s="254"/>
      <c r="N2494" s="254"/>
      <c r="P2494" s="312"/>
      <c r="Q2494" s="313"/>
      <c r="R2494" s="312"/>
      <c r="S2494" s="313"/>
      <c r="T2494" s="314"/>
      <c r="U2494" s="314"/>
      <c r="V2494" s="312"/>
    </row>
    <row r="2495" spans="1:22" hidden="1">
      <c r="H2495" s="254"/>
      <c r="K2495" s="254"/>
      <c r="N2495" s="254"/>
      <c r="P2495" s="312"/>
      <c r="Q2495" s="313"/>
      <c r="R2495" s="312"/>
      <c r="S2495" s="313"/>
      <c r="T2495" s="314"/>
      <c r="U2495" s="314"/>
      <c r="V2495" s="312"/>
    </row>
    <row r="2496" spans="1:22" hidden="1">
      <c r="H2496" s="254"/>
      <c r="K2496" s="254"/>
      <c r="N2496" s="254"/>
      <c r="P2496" s="312"/>
      <c r="Q2496" s="313"/>
      <c r="R2496" s="312"/>
      <c r="S2496" s="313"/>
      <c r="T2496" s="314"/>
      <c r="U2496" s="314"/>
      <c r="V2496" s="312"/>
    </row>
    <row r="2497" spans="1:22" hidden="1">
      <c r="H2497" s="254"/>
      <c r="K2497" s="254"/>
      <c r="N2497" s="254"/>
      <c r="P2497" s="312"/>
      <c r="Q2497" s="313"/>
      <c r="R2497" s="312"/>
      <c r="S2497" s="313"/>
      <c r="T2497" s="314"/>
      <c r="U2497" s="314"/>
      <c r="V2497" s="312"/>
    </row>
    <row r="2498" spans="1:22" hidden="1">
      <c r="A2498"/>
      <c r="B2498"/>
      <c r="H2498" s="254"/>
      <c r="K2498" s="254"/>
      <c r="N2498" s="254"/>
      <c r="P2498" s="312"/>
      <c r="Q2498" s="313"/>
      <c r="R2498" s="312"/>
      <c r="S2498" s="313"/>
      <c r="T2498" s="314"/>
      <c r="U2498" s="314"/>
      <c r="V2498" s="312"/>
    </row>
    <row r="2499" spans="1:22" hidden="1">
      <c r="H2499" s="254"/>
      <c r="K2499" s="254"/>
      <c r="N2499" s="254"/>
      <c r="P2499" s="312"/>
      <c r="Q2499" s="313"/>
      <c r="R2499" s="312"/>
      <c r="S2499" s="313"/>
      <c r="T2499" s="314"/>
      <c r="U2499" s="314"/>
      <c r="V2499" s="312"/>
    </row>
    <row r="2500" spans="1:22" hidden="1">
      <c r="H2500" s="254"/>
      <c r="K2500" s="254"/>
      <c r="N2500" s="254"/>
      <c r="P2500" s="312"/>
      <c r="Q2500" s="313"/>
      <c r="R2500" s="312"/>
      <c r="S2500" s="313"/>
      <c r="T2500" s="314"/>
      <c r="U2500" s="314"/>
      <c r="V2500" s="312"/>
    </row>
    <row r="2501" spans="1:22" hidden="1">
      <c r="H2501" s="254"/>
      <c r="K2501" s="254"/>
      <c r="N2501" s="254"/>
      <c r="P2501" s="312"/>
      <c r="Q2501" s="313"/>
      <c r="R2501" s="312"/>
      <c r="S2501" s="313"/>
      <c r="T2501" s="314"/>
      <c r="U2501" s="314"/>
      <c r="V2501" s="312"/>
    </row>
    <row r="2502" spans="1:22" hidden="1">
      <c r="A2502"/>
      <c r="B2502"/>
      <c r="H2502" s="254"/>
      <c r="K2502" s="254"/>
      <c r="N2502" s="254"/>
      <c r="P2502" s="312"/>
      <c r="Q2502" s="313"/>
      <c r="R2502" s="312"/>
      <c r="S2502" s="313"/>
      <c r="T2502" s="314"/>
      <c r="U2502" s="314"/>
      <c r="V2502" s="312"/>
    </row>
    <row r="2503" spans="1:22" hidden="1">
      <c r="H2503" s="254"/>
      <c r="K2503" s="254"/>
      <c r="N2503" s="254"/>
      <c r="P2503" s="312"/>
      <c r="Q2503" s="313"/>
      <c r="R2503" s="312"/>
      <c r="S2503" s="313"/>
      <c r="T2503" s="314"/>
      <c r="U2503" s="314"/>
      <c r="V2503" s="312"/>
    </row>
    <row r="2504" spans="1:22" hidden="1">
      <c r="H2504" s="254"/>
      <c r="K2504" s="254"/>
      <c r="N2504" s="254"/>
      <c r="P2504" s="312"/>
      <c r="Q2504" s="313"/>
      <c r="R2504" s="312"/>
      <c r="S2504" s="313"/>
      <c r="T2504" s="314"/>
      <c r="U2504" s="314"/>
      <c r="V2504" s="312"/>
    </row>
    <row r="2505" spans="1:22" hidden="1">
      <c r="H2505" s="254"/>
      <c r="K2505" s="254"/>
      <c r="N2505" s="254"/>
      <c r="P2505" s="312"/>
      <c r="Q2505" s="313"/>
      <c r="R2505" s="312"/>
      <c r="S2505" s="313"/>
      <c r="T2505" s="314"/>
      <c r="U2505" s="314"/>
      <c r="V2505" s="312"/>
    </row>
    <row r="2506" spans="1:22" hidden="1">
      <c r="A2506"/>
      <c r="B2506"/>
      <c r="H2506" s="254"/>
      <c r="K2506" s="254"/>
      <c r="N2506" s="254"/>
      <c r="P2506" s="312"/>
      <c r="Q2506" s="313"/>
      <c r="R2506" s="312"/>
      <c r="S2506" s="313"/>
      <c r="T2506" s="314"/>
      <c r="U2506" s="314"/>
      <c r="V2506" s="312"/>
    </row>
    <row r="2507" spans="1:22" hidden="1">
      <c r="H2507" s="254"/>
      <c r="K2507" s="254"/>
      <c r="N2507" s="254"/>
      <c r="P2507" s="312"/>
      <c r="Q2507" s="313"/>
      <c r="R2507" s="312"/>
      <c r="S2507" s="313"/>
      <c r="T2507" s="314"/>
      <c r="U2507" s="314"/>
      <c r="V2507" s="312"/>
    </row>
    <row r="2508" spans="1:22" hidden="1">
      <c r="H2508" s="254"/>
      <c r="K2508" s="254"/>
      <c r="N2508" s="254"/>
      <c r="P2508" s="312"/>
      <c r="Q2508" s="313"/>
      <c r="R2508" s="312"/>
      <c r="S2508" s="313"/>
      <c r="T2508" s="314"/>
      <c r="U2508" s="314"/>
      <c r="V2508" s="312"/>
    </row>
    <row r="2509" spans="1:22" hidden="1">
      <c r="H2509" s="254"/>
      <c r="K2509" s="254"/>
      <c r="N2509" s="254"/>
      <c r="P2509" s="312"/>
      <c r="Q2509" s="313"/>
      <c r="R2509" s="312"/>
      <c r="S2509" s="313"/>
      <c r="T2509" s="314"/>
      <c r="U2509" s="314"/>
      <c r="V2509" s="312"/>
    </row>
    <row r="2510" spans="1:22" hidden="1">
      <c r="A2510"/>
      <c r="B2510"/>
      <c r="H2510" s="254"/>
      <c r="K2510" s="254"/>
      <c r="N2510" s="254"/>
      <c r="P2510" s="312"/>
      <c r="Q2510" s="313"/>
      <c r="R2510" s="312"/>
      <c r="S2510" s="313"/>
      <c r="T2510" s="314"/>
      <c r="U2510" s="314"/>
      <c r="V2510" s="312"/>
    </row>
    <row r="2511" spans="1:22" hidden="1">
      <c r="H2511" s="254"/>
      <c r="K2511" s="254"/>
      <c r="N2511" s="254"/>
      <c r="P2511" s="312"/>
      <c r="Q2511" s="313"/>
      <c r="R2511" s="312"/>
      <c r="S2511" s="313"/>
      <c r="T2511" s="314"/>
      <c r="U2511" s="314"/>
      <c r="V2511" s="312"/>
    </row>
    <row r="2512" spans="1:22" hidden="1">
      <c r="H2512" s="254"/>
      <c r="K2512" s="254"/>
      <c r="N2512" s="254"/>
      <c r="P2512" s="312"/>
      <c r="Q2512" s="313"/>
      <c r="R2512" s="312"/>
      <c r="S2512" s="313"/>
      <c r="T2512" s="314"/>
      <c r="U2512" s="314"/>
      <c r="V2512" s="312"/>
    </row>
    <row r="2513" spans="1:22" hidden="1">
      <c r="H2513" s="254"/>
      <c r="K2513" s="254"/>
      <c r="N2513" s="254"/>
      <c r="P2513" s="312"/>
      <c r="Q2513" s="313"/>
      <c r="R2513" s="312"/>
      <c r="S2513" s="313"/>
      <c r="T2513" s="314"/>
      <c r="U2513" s="314"/>
      <c r="V2513" s="312"/>
    </row>
    <row r="2514" spans="1:22" hidden="1">
      <c r="A2514"/>
      <c r="B2514"/>
      <c r="H2514" s="254"/>
      <c r="K2514" s="254"/>
      <c r="N2514" s="254"/>
      <c r="P2514" s="312"/>
      <c r="Q2514" s="313"/>
      <c r="R2514" s="312"/>
      <c r="S2514" s="313"/>
      <c r="T2514" s="314"/>
      <c r="U2514" s="314"/>
      <c r="V2514" s="312"/>
    </row>
    <row r="2515" spans="1:22" hidden="1">
      <c r="H2515" s="254"/>
      <c r="K2515" s="254"/>
      <c r="N2515" s="254"/>
      <c r="P2515" s="312"/>
      <c r="Q2515" s="313"/>
      <c r="R2515" s="312"/>
      <c r="S2515" s="313"/>
      <c r="T2515" s="314"/>
      <c r="U2515" s="314"/>
      <c r="V2515" s="312"/>
    </row>
    <row r="2516" spans="1:22" hidden="1">
      <c r="H2516" s="254"/>
      <c r="K2516" s="254"/>
      <c r="N2516" s="254"/>
      <c r="P2516" s="312"/>
      <c r="Q2516" s="313"/>
      <c r="R2516" s="312"/>
      <c r="S2516" s="313"/>
      <c r="T2516" s="314"/>
      <c r="U2516" s="314"/>
      <c r="V2516" s="312"/>
    </row>
    <row r="2517" spans="1:22" hidden="1">
      <c r="H2517" s="254"/>
      <c r="K2517" s="254"/>
      <c r="N2517" s="254"/>
      <c r="P2517" s="312"/>
      <c r="Q2517" s="313"/>
      <c r="R2517" s="312"/>
      <c r="S2517" s="313"/>
      <c r="T2517" s="314"/>
      <c r="U2517" s="314"/>
      <c r="V2517" s="312"/>
    </row>
    <row r="2518" spans="1:22" hidden="1">
      <c r="A2518"/>
      <c r="B2518"/>
      <c r="H2518" s="254"/>
      <c r="K2518" s="254"/>
      <c r="N2518" s="254"/>
      <c r="P2518" s="312"/>
      <c r="Q2518" s="313"/>
      <c r="R2518" s="312"/>
      <c r="S2518" s="313"/>
      <c r="T2518" s="314"/>
      <c r="U2518" s="314"/>
      <c r="V2518" s="312"/>
    </row>
    <row r="2519" spans="1:22" hidden="1">
      <c r="H2519" s="254"/>
      <c r="K2519" s="254"/>
      <c r="N2519" s="254"/>
      <c r="P2519" s="312"/>
      <c r="Q2519" s="313"/>
      <c r="R2519" s="312"/>
      <c r="S2519" s="313"/>
      <c r="T2519" s="314"/>
      <c r="U2519" s="314"/>
      <c r="V2519" s="312"/>
    </row>
    <row r="2520" spans="1:22" hidden="1">
      <c r="H2520" s="254"/>
      <c r="K2520" s="254"/>
      <c r="N2520" s="254"/>
      <c r="P2520" s="312"/>
      <c r="Q2520" s="313"/>
      <c r="R2520" s="312"/>
      <c r="S2520" s="313"/>
      <c r="T2520" s="314"/>
      <c r="U2520" s="314"/>
      <c r="V2520" s="312"/>
    </row>
    <row r="2521" spans="1:22" hidden="1">
      <c r="H2521" s="254"/>
      <c r="K2521" s="254"/>
      <c r="N2521" s="254"/>
      <c r="P2521" s="312"/>
      <c r="Q2521" s="313"/>
      <c r="R2521" s="312"/>
      <c r="S2521" s="313"/>
      <c r="T2521" s="314"/>
      <c r="U2521" s="314"/>
      <c r="V2521" s="312"/>
    </row>
    <row r="2522" spans="1:22" hidden="1">
      <c r="A2522"/>
      <c r="B2522"/>
      <c r="H2522" s="254"/>
      <c r="K2522" s="254"/>
      <c r="N2522" s="254"/>
      <c r="P2522" s="312"/>
      <c r="Q2522" s="313"/>
      <c r="R2522" s="312"/>
      <c r="S2522" s="313"/>
      <c r="T2522" s="314"/>
      <c r="U2522" s="314"/>
      <c r="V2522" s="312"/>
    </row>
    <row r="2523" spans="1:22" hidden="1">
      <c r="H2523" s="254"/>
      <c r="K2523" s="254"/>
      <c r="N2523" s="254"/>
      <c r="P2523" s="312"/>
      <c r="Q2523" s="313"/>
      <c r="R2523" s="312"/>
      <c r="S2523" s="313"/>
      <c r="T2523" s="314"/>
      <c r="U2523" s="314"/>
      <c r="V2523" s="312"/>
    </row>
    <row r="2524" spans="1:22" hidden="1">
      <c r="H2524" s="254"/>
      <c r="K2524" s="254"/>
      <c r="N2524" s="254"/>
      <c r="P2524" s="312"/>
      <c r="Q2524" s="313"/>
      <c r="R2524" s="312"/>
      <c r="S2524" s="313"/>
      <c r="T2524" s="314"/>
      <c r="U2524" s="314"/>
      <c r="V2524" s="312"/>
    </row>
    <row r="2525" spans="1:22" hidden="1">
      <c r="H2525" s="254"/>
      <c r="K2525" s="254"/>
      <c r="N2525" s="254"/>
      <c r="P2525" s="312"/>
      <c r="Q2525" s="313"/>
      <c r="R2525" s="312"/>
      <c r="S2525" s="313"/>
      <c r="T2525" s="314"/>
      <c r="U2525" s="314"/>
      <c r="V2525" s="312"/>
    </row>
    <row r="2526" spans="1:22" hidden="1">
      <c r="A2526"/>
      <c r="B2526"/>
      <c r="H2526" s="254"/>
      <c r="K2526" s="254"/>
      <c r="N2526" s="254"/>
      <c r="P2526" s="312"/>
      <c r="Q2526" s="313"/>
      <c r="R2526" s="312"/>
      <c r="S2526" s="313"/>
      <c r="T2526" s="314"/>
      <c r="U2526" s="314"/>
      <c r="V2526" s="312"/>
    </row>
    <row r="2527" spans="1:22" hidden="1">
      <c r="H2527" s="254"/>
      <c r="K2527" s="254"/>
      <c r="N2527" s="254"/>
      <c r="P2527" s="312"/>
      <c r="Q2527" s="313"/>
      <c r="R2527" s="312"/>
      <c r="S2527" s="313"/>
      <c r="T2527" s="314"/>
      <c r="U2527" s="314"/>
      <c r="V2527" s="312"/>
    </row>
    <row r="2528" spans="1:22" hidden="1">
      <c r="H2528" s="254"/>
      <c r="K2528" s="254"/>
      <c r="N2528" s="254"/>
      <c r="P2528" s="312"/>
      <c r="Q2528" s="313"/>
      <c r="R2528" s="312"/>
      <c r="S2528" s="313"/>
      <c r="T2528" s="314"/>
      <c r="U2528" s="314"/>
      <c r="V2528" s="312"/>
    </row>
    <row r="2529" spans="1:22" hidden="1">
      <c r="H2529" s="254"/>
      <c r="K2529" s="254"/>
      <c r="N2529" s="254"/>
      <c r="P2529" s="312"/>
      <c r="Q2529" s="313"/>
      <c r="R2529" s="312"/>
      <c r="S2529" s="313"/>
      <c r="T2529" s="314"/>
      <c r="U2529" s="314"/>
      <c r="V2529" s="312"/>
    </row>
    <row r="2530" spans="1:22" hidden="1">
      <c r="A2530"/>
      <c r="B2530"/>
      <c r="H2530" s="254"/>
      <c r="K2530" s="254"/>
      <c r="N2530" s="254"/>
      <c r="P2530" s="312"/>
      <c r="Q2530" s="313"/>
      <c r="R2530" s="312"/>
      <c r="S2530" s="313"/>
      <c r="T2530" s="314"/>
      <c r="U2530" s="314"/>
      <c r="V2530" s="312"/>
    </row>
    <row r="2531" spans="1:22" hidden="1">
      <c r="H2531" s="254"/>
      <c r="K2531" s="254"/>
      <c r="N2531" s="254"/>
      <c r="P2531" s="312"/>
      <c r="Q2531" s="313"/>
      <c r="R2531" s="312"/>
      <c r="S2531" s="313"/>
      <c r="T2531" s="314"/>
      <c r="U2531" s="314"/>
      <c r="V2531" s="312"/>
    </row>
    <row r="2532" spans="1:22" hidden="1">
      <c r="H2532" s="254"/>
      <c r="K2532" s="254"/>
      <c r="N2532" s="254"/>
      <c r="P2532" s="312"/>
      <c r="Q2532" s="313"/>
      <c r="R2532" s="312"/>
      <c r="S2532" s="313"/>
      <c r="T2532" s="314"/>
      <c r="U2532" s="314"/>
      <c r="V2532" s="312"/>
    </row>
    <row r="2533" spans="1:22" hidden="1">
      <c r="H2533" s="254"/>
      <c r="K2533" s="254"/>
      <c r="N2533" s="254"/>
      <c r="P2533" s="312"/>
      <c r="Q2533" s="313"/>
      <c r="R2533" s="312"/>
      <c r="S2533" s="313"/>
      <c r="T2533" s="314"/>
      <c r="U2533" s="314"/>
      <c r="V2533" s="312"/>
    </row>
    <row r="2534" spans="1:22" hidden="1">
      <c r="A2534"/>
      <c r="B2534"/>
      <c r="H2534" s="254"/>
      <c r="K2534" s="254"/>
      <c r="N2534" s="254"/>
      <c r="P2534" s="312"/>
      <c r="Q2534" s="313"/>
      <c r="R2534" s="312"/>
      <c r="S2534" s="313"/>
      <c r="T2534" s="314"/>
      <c r="U2534" s="314"/>
      <c r="V2534" s="312"/>
    </row>
    <row r="2535" spans="1:22" hidden="1">
      <c r="H2535" s="254"/>
      <c r="K2535" s="254"/>
      <c r="N2535" s="254"/>
      <c r="P2535" s="312"/>
      <c r="Q2535" s="313"/>
      <c r="R2535" s="312"/>
      <c r="S2535" s="313"/>
      <c r="T2535" s="314"/>
      <c r="U2535" s="314"/>
      <c r="V2535" s="312"/>
    </row>
    <row r="2536" spans="1:22" hidden="1">
      <c r="E2536" s="5"/>
      <c r="H2536" s="254"/>
      <c r="K2536" s="254"/>
      <c r="N2536" s="254"/>
      <c r="P2536" s="312"/>
      <c r="Q2536" s="313"/>
      <c r="R2536" s="312"/>
      <c r="S2536" s="313"/>
      <c r="T2536" s="314"/>
      <c r="U2536" s="314"/>
      <c r="V2536" s="312"/>
    </row>
    <row r="2537" spans="1:22" hidden="1">
      <c r="E2537" s="5"/>
      <c r="H2537" s="254"/>
      <c r="K2537" s="254"/>
      <c r="N2537" s="254"/>
      <c r="P2537" s="312"/>
      <c r="Q2537" s="313"/>
      <c r="R2537" s="312"/>
      <c r="S2537" s="313"/>
      <c r="T2537" s="314"/>
      <c r="U2537" s="314"/>
      <c r="V2537" s="312"/>
    </row>
    <row r="2538" spans="1:22" hidden="1">
      <c r="E2538" s="5"/>
      <c r="H2538" s="254"/>
      <c r="K2538" s="254"/>
      <c r="N2538" s="254"/>
      <c r="P2538" s="312"/>
      <c r="Q2538" s="313"/>
      <c r="R2538" s="312"/>
      <c r="S2538" s="313"/>
      <c r="T2538" s="314"/>
      <c r="U2538" s="314"/>
      <c r="V2538" s="312"/>
    </row>
    <row r="2539" spans="1:22" hidden="1">
      <c r="E2539" s="5"/>
      <c r="H2539" s="254"/>
      <c r="K2539" s="254"/>
      <c r="N2539" s="254"/>
      <c r="P2539" s="312"/>
      <c r="Q2539" s="313"/>
      <c r="R2539" s="312"/>
      <c r="S2539" s="313"/>
      <c r="T2539" s="314"/>
      <c r="U2539" s="314"/>
      <c r="V2539" s="312"/>
    </row>
    <row r="2540" spans="1:22" hidden="1">
      <c r="E2540" s="5"/>
      <c r="H2540" s="254"/>
      <c r="K2540" s="254"/>
      <c r="N2540" s="254"/>
      <c r="P2540" s="312"/>
      <c r="Q2540" s="313"/>
      <c r="R2540" s="312"/>
      <c r="S2540" s="313"/>
      <c r="T2540" s="314"/>
      <c r="U2540" s="314"/>
      <c r="V2540" s="312"/>
    </row>
    <row r="2541" spans="1:22" hidden="1">
      <c r="E2541" s="5"/>
      <c r="H2541" s="254"/>
      <c r="K2541" s="254"/>
      <c r="N2541" s="254"/>
      <c r="P2541" s="312"/>
      <c r="Q2541" s="313"/>
      <c r="R2541" s="312"/>
      <c r="S2541" s="313"/>
      <c r="T2541" s="314"/>
      <c r="U2541" s="314"/>
      <c r="V2541" s="312"/>
    </row>
    <row r="2542" spans="1:22" hidden="1">
      <c r="E2542" s="5"/>
      <c r="H2542" s="254"/>
      <c r="K2542" s="254"/>
      <c r="N2542" s="254"/>
      <c r="P2542" s="312"/>
      <c r="Q2542" s="313"/>
      <c r="R2542" s="312"/>
      <c r="S2542" s="313"/>
      <c r="T2542" s="314"/>
      <c r="U2542" s="314"/>
      <c r="V2542" s="312"/>
    </row>
    <row r="2543" spans="1:22" hidden="1">
      <c r="E2543" s="5"/>
      <c r="H2543" s="254"/>
      <c r="K2543" s="254"/>
      <c r="N2543" s="254"/>
      <c r="P2543" s="312"/>
      <c r="Q2543" s="313"/>
      <c r="R2543" s="312"/>
      <c r="S2543" s="313"/>
      <c r="T2543" s="314"/>
      <c r="U2543" s="314"/>
      <c r="V2543" s="312"/>
    </row>
    <row r="2544" spans="1:22" hidden="1">
      <c r="E2544" s="5"/>
      <c r="H2544" s="254"/>
      <c r="K2544" s="254"/>
      <c r="N2544" s="254"/>
      <c r="P2544" s="312"/>
      <c r="Q2544" s="313"/>
      <c r="R2544" s="312"/>
      <c r="S2544" s="313"/>
      <c r="T2544" s="314"/>
      <c r="U2544" s="314"/>
      <c r="V2544" s="312"/>
    </row>
    <row r="2545" spans="5:22" hidden="1">
      <c r="E2545" s="5"/>
      <c r="H2545" s="254"/>
      <c r="K2545" s="254"/>
      <c r="N2545" s="254"/>
      <c r="P2545" s="312"/>
      <c r="Q2545" s="313"/>
      <c r="R2545" s="312"/>
      <c r="S2545" s="313"/>
      <c r="T2545" s="314"/>
      <c r="U2545" s="314"/>
      <c r="V2545" s="312"/>
    </row>
    <row r="2546" spans="5:22" hidden="1">
      <c r="E2546" s="5"/>
      <c r="H2546" s="254"/>
      <c r="K2546" s="254"/>
      <c r="N2546" s="254"/>
      <c r="P2546" s="312"/>
      <c r="Q2546" s="313"/>
      <c r="R2546" s="312"/>
      <c r="S2546" s="313"/>
      <c r="T2546" s="314"/>
      <c r="U2546" s="314"/>
      <c r="V2546" s="312"/>
    </row>
    <row r="2547" spans="5:22" hidden="1">
      <c r="E2547" s="5"/>
      <c r="H2547" s="254"/>
      <c r="K2547" s="254"/>
      <c r="N2547" s="254"/>
      <c r="P2547" s="312"/>
      <c r="Q2547" s="313"/>
      <c r="R2547" s="312"/>
      <c r="S2547" s="313"/>
      <c r="T2547" s="314"/>
      <c r="U2547" s="314"/>
      <c r="V2547" s="312"/>
    </row>
    <row r="2548" spans="5:22" hidden="1">
      <c r="E2548" s="5"/>
      <c r="H2548" s="254"/>
      <c r="K2548" s="254"/>
      <c r="N2548" s="254"/>
      <c r="P2548" s="312"/>
      <c r="Q2548" s="313"/>
      <c r="R2548" s="312"/>
      <c r="S2548" s="313"/>
      <c r="T2548" s="314"/>
      <c r="U2548" s="314"/>
      <c r="V2548" s="312"/>
    </row>
    <row r="2549" spans="5:22" hidden="1">
      <c r="E2549" s="5"/>
      <c r="H2549" s="254"/>
      <c r="K2549" s="254"/>
      <c r="N2549" s="254"/>
      <c r="P2549" s="312"/>
      <c r="Q2549" s="313"/>
      <c r="R2549" s="312"/>
      <c r="S2549" s="313"/>
      <c r="T2549" s="314"/>
      <c r="U2549" s="314"/>
      <c r="V2549" s="312"/>
    </row>
    <row r="2550" spans="5:22" hidden="1">
      <c r="E2550" s="5"/>
      <c r="H2550" s="254"/>
      <c r="K2550" s="254"/>
      <c r="N2550" s="254"/>
      <c r="P2550" s="312"/>
      <c r="Q2550" s="313"/>
      <c r="R2550" s="312"/>
      <c r="S2550" s="313"/>
      <c r="T2550" s="314"/>
      <c r="U2550" s="314"/>
      <c r="V2550" s="312"/>
    </row>
    <row r="2551" spans="5:22" hidden="1">
      <c r="E2551" s="5"/>
      <c r="H2551" s="254"/>
      <c r="K2551" s="254"/>
      <c r="N2551" s="254"/>
      <c r="P2551" s="312"/>
      <c r="Q2551" s="313"/>
      <c r="R2551" s="312"/>
      <c r="S2551" s="313"/>
      <c r="T2551" s="314"/>
      <c r="U2551" s="314"/>
      <c r="V2551" s="312"/>
    </row>
  </sheetData>
  <autoFilter ref="A3:AC2551" xr:uid="{00000000-0009-0000-0000-000000000000}">
    <filterColumn colId="2">
      <filters>
        <filter val="Recursos Fiscales"/>
      </filters>
    </filterColumn>
  </autoFilter>
  <pageMargins left="0.7" right="0.7" top="0.75" bottom="0.75" header="0.3" footer="0.3"/>
  <pageSetup orientation="portrait" horizontalDpi="4294967293" r:id="rId1"/>
  <headerFooter>
    <oddFooter xml:space="preserve">&amp;L    FORMULO   
JUAN PEREZ LOPEZ
  TESORERO(A)&amp;CAUTORIZO
JUAN PEREZ LOPEZ
PRESIDENTE(A)&amp;RVoBo                    
MARIA DEL PILAR MONTENEGRO HERNANDEZ
    SINDICO(A)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4">
    <pageSetUpPr fitToPage="1"/>
  </sheetPr>
  <dimension ref="A1:K31"/>
  <sheetViews>
    <sheetView topLeftCell="C19" zoomScale="85" zoomScaleNormal="85" workbookViewId="0">
      <selection activeCell="J31" sqref="J31"/>
    </sheetView>
  </sheetViews>
  <sheetFormatPr baseColWidth="10" defaultRowHeight="15"/>
  <cols>
    <col min="1" max="1" width="11.42578125" hidden="1" customWidth="1"/>
    <col min="2" max="2" width="11.140625" hidden="1" customWidth="1"/>
    <col min="3" max="3" width="40.42578125" customWidth="1"/>
    <col min="4" max="7" width="16.7109375" customWidth="1"/>
  </cols>
  <sheetData>
    <row r="1" spans="1:7" ht="15.75" thickBot="1">
      <c r="C1" s="372" t="s">
        <v>6751</v>
      </c>
      <c r="D1" s="373"/>
      <c r="E1" s="373"/>
      <c r="F1" s="373"/>
      <c r="G1" s="374"/>
    </row>
    <row r="2" spans="1:7" ht="15.75" thickBot="1">
      <c r="C2" s="372" t="s">
        <v>6752</v>
      </c>
      <c r="D2" s="373"/>
      <c r="E2" s="373"/>
      <c r="F2" s="373"/>
      <c r="G2" s="374"/>
    </row>
    <row r="3" spans="1:7" ht="15.75" thickBot="1">
      <c r="C3" s="372" t="s">
        <v>6753</v>
      </c>
      <c r="D3" s="373"/>
      <c r="E3" s="373"/>
      <c r="F3" s="373"/>
      <c r="G3" s="374"/>
    </row>
    <row r="4" spans="1:7" ht="15.75" thickBot="1">
      <c r="C4" s="263" t="s">
        <v>2732</v>
      </c>
      <c r="D4" s="372"/>
      <c r="E4" s="373"/>
      <c r="F4" s="373"/>
      <c r="G4" s="374"/>
    </row>
    <row r="5" spans="1:7" ht="15.75" thickBot="1">
      <c r="C5" s="263" t="s">
        <v>2733</v>
      </c>
      <c r="D5" s="375">
        <v>2025</v>
      </c>
      <c r="E5" s="376"/>
      <c r="F5" s="376"/>
      <c r="G5" s="377"/>
    </row>
    <row r="6" spans="1:7">
      <c r="C6" s="378" t="s">
        <v>6754</v>
      </c>
      <c r="D6" s="380">
        <v>2025</v>
      </c>
      <c r="E6" s="380">
        <v>2026</v>
      </c>
      <c r="F6" s="380">
        <v>2027</v>
      </c>
      <c r="G6" s="380">
        <v>2028</v>
      </c>
    </row>
    <row r="7" spans="1:7" ht="15.75" thickBot="1">
      <c r="C7" s="379"/>
      <c r="D7" s="381"/>
      <c r="E7" s="381"/>
      <c r="F7" s="381"/>
      <c r="G7" s="381"/>
    </row>
    <row r="8" spans="1:7" ht="15.75" thickBot="1">
      <c r="C8" s="264" t="s">
        <v>6755</v>
      </c>
      <c r="D8" s="265">
        <f>SUBTOTAL(9,D9:D17)</f>
        <v>64043946.522799999</v>
      </c>
      <c r="E8" s="265">
        <f t="shared" ref="E8:G8" si="0">SUBTOTAL(9,E9:E17)</f>
        <v>65965264.91848401</v>
      </c>
      <c r="F8" s="265">
        <f t="shared" si="0"/>
        <v>67944222.866038531</v>
      </c>
      <c r="G8" s="265">
        <f t="shared" si="0"/>
        <v>69982549.552019686</v>
      </c>
    </row>
    <row r="9" spans="1:7" ht="15.75" thickBot="1">
      <c r="A9" t="s">
        <v>6750</v>
      </c>
      <c r="B9" t="s">
        <v>2584</v>
      </c>
      <c r="C9" s="266" t="s">
        <v>6756</v>
      </c>
      <c r="D9" s="267">
        <f>SUMIFS(DATOS!$F$4:$F$4978,DATOS!$P$4:$P$4978,$B9,DATOS!$V$4:$V$4978,$A9)</f>
        <v>25286508.532800008</v>
      </c>
      <c r="E9" s="267">
        <f>+D9*1.03</f>
        <v>26045103.788784008</v>
      </c>
      <c r="F9" s="267">
        <f t="shared" ref="F9:G9" si="1">+E9*1.03</f>
        <v>26826456.902447529</v>
      </c>
      <c r="G9" s="267">
        <f t="shared" si="1"/>
        <v>27631250.609520957</v>
      </c>
    </row>
    <row r="10" spans="1:7" ht="15.75" thickBot="1">
      <c r="A10" t="s">
        <v>6750</v>
      </c>
      <c r="B10" t="s">
        <v>2585</v>
      </c>
      <c r="C10" s="266" t="s">
        <v>6757</v>
      </c>
      <c r="D10" s="267">
        <f>SUMIFS(DATOS!$F$4:$F$4978,DATOS!$P$4:$P$4978,$B10,DATOS!$V$4:$V$4978,$A10)</f>
        <v>23707570.189999998</v>
      </c>
      <c r="E10" s="267">
        <f t="shared" ref="E10:G10" si="2">+D10*1.03</f>
        <v>24418797.295699999</v>
      </c>
      <c r="F10" s="267">
        <f t="shared" si="2"/>
        <v>25151361.214570999</v>
      </c>
      <c r="G10" s="267">
        <f t="shared" si="2"/>
        <v>25905902.051008131</v>
      </c>
    </row>
    <row r="11" spans="1:7" ht="15.75" thickBot="1">
      <c r="A11" t="s">
        <v>6750</v>
      </c>
      <c r="B11" t="s">
        <v>2587</v>
      </c>
      <c r="C11" s="266" t="s">
        <v>6758</v>
      </c>
      <c r="D11" s="267">
        <f>SUMIFS(DATOS!$F$4:$F$4978,DATOS!$P$4:$P$4978,$B11,DATOS!$V$4:$V$4978,$A11)</f>
        <v>7449722.209999999</v>
      </c>
      <c r="E11" s="267">
        <f t="shared" ref="E11:G11" si="3">+D11*1.03</f>
        <v>7673213.8762999997</v>
      </c>
      <c r="F11" s="267">
        <f t="shared" si="3"/>
        <v>7903410.2925889995</v>
      </c>
      <c r="G11" s="267">
        <f t="shared" si="3"/>
        <v>8140512.6013666699</v>
      </c>
    </row>
    <row r="12" spans="1:7" ht="26.25" thickBot="1">
      <c r="A12" t="s">
        <v>6750</v>
      </c>
      <c r="B12" t="s">
        <v>2588</v>
      </c>
      <c r="C12" s="266" t="s">
        <v>6759</v>
      </c>
      <c r="D12" s="267">
        <f>SUMIFS(DATOS!$F$4:$F$4978,DATOS!$P$4:$P$4978,$B12,DATOS!$V$4:$V$4978,$A12)</f>
        <v>7600145.5899999999</v>
      </c>
      <c r="E12" s="267">
        <f t="shared" ref="E12:G12" si="4">+D12*1.03</f>
        <v>7828149.9577000001</v>
      </c>
      <c r="F12" s="267">
        <f t="shared" si="4"/>
        <v>8062994.4564310005</v>
      </c>
      <c r="G12" s="267">
        <f t="shared" si="4"/>
        <v>8304884.2901239311</v>
      </c>
    </row>
    <row r="13" spans="1:7" ht="15.75" thickBot="1">
      <c r="A13" t="s">
        <v>6750</v>
      </c>
      <c r="B13" t="s">
        <v>2589</v>
      </c>
      <c r="C13" s="266" t="s">
        <v>6760</v>
      </c>
      <c r="D13" s="267">
        <f>SUMIFS(DATOS!$F$4:$F$4978,DATOS!$P$4:$P$4978,$B13,DATOS!$V$4:$V$4978,$A13)</f>
        <v>0</v>
      </c>
      <c r="E13" s="267">
        <f t="shared" ref="E13:G13" si="5">+D13*1.03</f>
        <v>0</v>
      </c>
      <c r="F13" s="267">
        <f t="shared" si="5"/>
        <v>0</v>
      </c>
      <c r="G13" s="267">
        <f t="shared" si="5"/>
        <v>0</v>
      </c>
    </row>
    <row r="14" spans="1:7" ht="15.75" thickBot="1">
      <c r="A14" t="s">
        <v>6750</v>
      </c>
      <c r="B14" t="s">
        <v>2590</v>
      </c>
      <c r="C14" s="266" t="s">
        <v>6761</v>
      </c>
      <c r="D14" s="267">
        <f>SUMIFS(DATOS!$F$4:$F$4978,DATOS!$P$4:$P$4978,$B14,DATOS!$V$4:$V$4978,$A14)</f>
        <v>0</v>
      </c>
      <c r="E14" s="267">
        <f t="shared" ref="E14:G14" si="6">+D14*1.03</f>
        <v>0</v>
      </c>
      <c r="F14" s="267">
        <f t="shared" si="6"/>
        <v>0</v>
      </c>
      <c r="G14" s="267">
        <f t="shared" si="6"/>
        <v>0</v>
      </c>
    </row>
    <row r="15" spans="1:7" ht="26.25" thickBot="1">
      <c r="C15" s="266" t="s">
        <v>6762</v>
      </c>
      <c r="D15" s="267">
        <f>SUMIFS(DATOS!$F$4:$F$4978,DATOS!$P$4:$P$4978,$B15,DATOS!$V$4:$V$4978,$A15)</f>
        <v>0</v>
      </c>
      <c r="E15" s="267">
        <f t="shared" ref="E15:G15" si="7">+D15*1.03</f>
        <v>0</v>
      </c>
      <c r="F15" s="267">
        <f t="shared" si="7"/>
        <v>0</v>
      </c>
      <c r="G15" s="267">
        <f t="shared" si="7"/>
        <v>0</v>
      </c>
    </row>
    <row r="16" spans="1:7" ht="15.75" thickBot="1">
      <c r="A16" t="s">
        <v>6750</v>
      </c>
      <c r="B16" s="14" t="s">
        <v>2591</v>
      </c>
      <c r="C16" s="266" t="s">
        <v>6763</v>
      </c>
      <c r="D16" s="267">
        <f>SUMIFS(DATOS!$F$4:$F$4978,DATOS!$P$4:$P$4978,$B16,DATOS!$V$4:$V$4978,$A16)</f>
        <v>0</v>
      </c>
      <c r="E16" s="267">
        <f t="shared" ref="E16:G16" si="8">+D16*1.03</f>
        <v>0</v>
      </c>
      <c r="F16" s="267">
        <f t="shared" si="8"/>
        <v>0</v>
      </c>
      <c r="G16" s="267">
        <f t="shared" si="8"/>
        <v>0</v>
      </c>
    </row>
    <row r="17" spans="1:11" ht="15.75" thickBot="1">
      <c r="A17" t="s">
        <v>6750</v>
      </c>
      <c r="B17" s="167" t="s">
        <v>2592</v>
      </c>
      <c r="C17" s="266" t="s">
        <v>6764</v>
      </c>
      <c r="D17" s="267">
        <f>SUMIFS(DATOS!$F$4:$F$4978,DATOS!$P$4:$P$4978,$B17,DATOS!$V$4:$V$4978,$A17)</f>
        <v>0</v>
      </c>
      <c r="E17" s="267">
        <f t="shared" ref="E17:G17" si="9">+D17*1.03</f>
        <v>0</v>
      </c>
      <c r="F17" s="267">
        <f t="shared" si="9"/>
        <v>0</v>
      </c>
      <c r="G17" s="267">
        <f t="shared" si="9"/>
        <v>0</v>
      </c>
    </row>
    <row r="18" spans="1:11" ht="15.75" thickBot="1">
      <c r="C18" s="268"/>
      <c r="D18" s="269"/>
      <c r="E18" s="267"/>
      <c r="F18" s="267"/>
      <c r="G18" s="267"/>
    </row>
    <row r="19" spans="1:11" ht="15.75" thickBot="1">
      <c r="C19" s="264" t="s">
        <v>6765</v>
      </c>
      <c r="D19" s="265">
        <f>SUBTOTAL(9,D20:D28)</f>
        <v>253863418.14480001</v>
      </c>
      <c r="E19" s="265">
        <f t="shared" ref="E19:G19" si="10">SUBTOTAL(9,E20:E28)</f>
        <v>261479320.68914402</v>
      </c>
      <c r="F19" s="265">
        <f t="shared" si="10"/>
        <v>269323700.30981833</v>
      </c>
      <c r="G19" s="265">
        <f t="shared" si="10"/>
        <v>277403411.3191129</v>
      </c>
    </row>
    <row r="20" spans="1:11" ht="15.75" thickBot="1">
      <c r="A20" t="s">
        <v>688</v>
      </c>
      <c r="B20" t="s">
        <v>2584</v>
      </c>
      <c r="C20" s="266" t="s">
        <v>6756</v>
      </c>
      <c r="D20" s="267">
        <f>SUMIFS(DATOS!$F$4:$F$4978,DATOS!$P$4:$P$4978,$B20,DATOS!$V$4:$V$4978,$A20)</f>
        <v>17632630.924800012</v>
      </c>
      <c r="E20" s="267">
        <f>+D20*1.03</f>
        <v>18161609.852544013</v>
      </c>
      <c r="F20" s="267">
        <f t="shared" ref="F20:G20" si="11">+E20*1.03</f>
        <v>18706458.148120333</v>
      </c>
      <c r="G20" s="267">
        <f t="shared" si="11"/>
        <v>19267651.892563943</v>
      </c>
    </row>
    <row r="21" spans="1:11" ht="15.75" thickBot="1">
      <c r="A21" t="s">
        <v>688</v>
      </c>
      <c r="B21" t="s">
        <v>2585</v>
      </c>
      <c r="C21" s="266" t="s">
        <v>6757</v>
      </c>
      <c r="D21" s="267">
        <f>SUMIFS(DATOS!$F$4:$F$4978,DATOS!$P$4:$P$4978,$B21,DATOS!$V$4:$V$4978,$A21)</f>
        <v>15378782.109999999</v>
      </c>
      <c r="E21" s="267">
        <f t="shared" ref="E21:G21" si="12">+D21*1.03</f>
        <v>15840145.5733</v>
      </c>
      <c r="F21" s="267">
        <f t="shared" si="12"/>
        <v>16315349.940499</v>
      </c>
      <c r="G21" s="267">
        <f t="shared" si="12"/>
        <v>16804810.438713972</v>
      </c>
    </row>
    <row r="22" spans="1:11" ht="15.75" thickBot="1">
      <c r="A22" t="s">
        <v>688</v>
      </c>
      <c r="B22" t="s">
        <v>2587</v>
      </c>
      <c r="C22" s="266" t="s">
        <v>6758</v>
      </c>
      <c r="D22" s="267">
        <f>SUMIFS(DATOS!$F$4:$F$4978,DATOS!$P$4:$P$4978,$B22,DATOS!$V$4:$V$4978,$A22)</f>
        <v>12152899.42</v>
      </c>
      <c r="E22" s="267">
        <f t="shared" ref="E22:G22" si="13">+D22*1.03</f>
        <v>12517486.4026</v>
      </c>
      <c r="F22" s="267">
        <f t="shared" si="13"/>
        <v>12893010.994678</v>
      </c>
      <c r="G22" s="267">
        <f t="shared" si="13"/>
        <v>13279801.32451834</v>
      </c>
    </row>
    <row r="23" spans="1:11" ht="26.25" thickBot="1">
      <c r="A23" t="s">
        <v>688</v>
      </c>
      <c r="B23" t="s">
        <v>2588</v>
      </c>
      <c r="C23" s="266" t="s">
        <v>6759</v>
      </c>
      <c r="D23" s="267">
        <f>SUMIFS(DATOS!$F$4:$F$4978,DATOS!$P$4:$P$4978,$B23,DATOS!$V$4:$V$4978,$A23)</f>
        <v>4551213.3</v>
      </c>
      <c r="E23" s="267">
        <f t="shared" ref="E23:G23" si="14">+D23*1.03</f>
        <v>4687749.699</v>
      </c>
      <c r="F23" s="267">
        <f t="shared" si="14"/>
        <v>4828382.1899699997</v>
      </c>
      <c r="G23" s="267">
        <f t="shared" si="14"/>
        <v>4973233.6556690997</v>
      </c>
    </row>
    <row r="24" spans="1:11" ht="15.75" thickBot="1">
      <c r="A24" t="s">
        <v>688</v>
      </c>
      <c r="B24" t="s">
        <v>2589</v>
      </c>
      <c r="C24" s="266" t="s">
        <v>6760</v>
      </c>
      <c r="D24" s="267">
        <f>SUMIFS(DATOS!$F$4:$F$4978,DATOS!$P$4:$P$4978,$B24,DATOS!$V$4:$V$4978,$A24)</f>
        <v>1303984.8899999999</v>
      </c>
      <c r="E24" s="267">
        <f t="shared" ref="E24:G24" si="15">+D24*1.03</f>
        <v>1343104.4367</v>
      </c>
      <c r="F24" s="267">
        <f t="shared" si="15"/>
        <v>1383397.5698009999</v>
      </c>
      <c r="G24" s="267">
        <f t="shared" si="15"/>
        <v>1424899.4968950299</v>
      </c>
    </row>
    <row r="25" spans="1:11" ht="15.75" thickBot="1">
      <c r="A25" t="s">
        <v>688</v>
      </c>
      <c r="B25" t="s">
        <v>2590</v>
      </c>
      <c r="C25" s="266" t="s">
        <v>6761</v>
      </c>
      <c r="D25" s="267">
        <f>SUMIFS(DATOS!$F$4:$F$4978,DATOS!$P$4:$P$4978,$B25,DATOS!$V$4:$V$4978,$A25)</f>
        <v>202843907.5</v>
      </c>
      <c r="E25" s="267">
        <f t="shared" ref="E25:G25" si="16">+D25*1.03</f>
        <v>208929224.72499999</v>
      </c>
      <c r="F25" s="267">
        <f t="shared" si="16"/>
        <v>215197101.46675</v>
      </c>
      <c r="G25" s="267">
        <f t="shared" si="16"/>
        <v>221653014.5107525</v>
      </c>
    </row>
    <row r="26" spans="1:11" ht="26.25" thickBot="1">
      <c r="C26" s="266" t="s">
        <v>6762</v>
      </c>
      <c r="D26" s="267">
        <f>SUMIFS(DATOS!$F$4:$F$4978,DATOS!$P$4:$P$4978,$B26,DATOS!$V$4:$V$4978,$A26)</f>
        <v>0</v>
      </c>
      <c r="E26" s="267">
        <f t="shared" ref="E26:G26" si="17">+D26*1.03</f>
        <v>0</v>
      </c>
      <c r="F26" s="267">
        <f t="shared" si="17"/>
        <v>0</v>
      </c>
      <c r="G26" s="267">
        <f t="shared" si="17"/>
        <v>0</v>
      </c>
    </row>
    <row r="27" spans="1:11" ht="15.75" thickBot="1">
      <c r="A27" t="s">
        <v>688</v>
      </c>
      <c r="B27" s="14" t="s">
        <v>2591</v>
      </c>
      <c r="C27" s="266" t="s">
        <v>6766</v>
      </c>
      <c r="D27" s="267">
        <f>SUMIFS(DATOS!$F$4:$F$4978,DATOS!$P$4:$P$4978,$B27,DATOS!$V$4:$V$4978,$A27)</f>
        <v>0</v>
      </c>
      <c r="E27" s="267">
        <f>+D27*1.03</f>
        <v>0</v>
      </c>
      <c r="F27" s="267">
        <f t="shared" ref="F27:G27" si="18">+E27*1.03</f>
        <v>0</v>
      </c>
      <c r="G27" s="267">
        <f t="shared" si="18"/>
        <v>0</v>
      </c>
    </row>
    <row r="28" spans="1:11" ht="15.75" thickBot="1">
      <c r="A28" t="s">
        <v>688</v>
      </c>
      <c r="B28" s="167" t="s">
        <v>2592</v>
      </c>
      <c r="C28" s="266" t="s">
        <v>6764</v>
      </c>
      <c r="D28" s="267">
        <f>SUMIFS(DATOS!$F$4:$F$4978,DATOS!$P$4:$P$4978,$B28,DATOS!$V$4:$V$4978,$A28)</f>
        <v>0</v>
      </c>
      <c r="E28" s="267">
        <f t="shared" ref="E28:G28" si="19">+D28*1.03</f>
        <v>0</v>
      </c>
      <c r="F28" s="267">
        <f t="shared" si="19"/>
        <v>0</v>
      </c>
      <c r="G28" s="267">
        <f t="shared" si="19"/>
        <v>0</v>
      </c>
    </row>
    <row r="29" spans="1:11" ht="15.75" thickBot="1">
      <c r="C29" s="268"/>
      <c r="D29" s="269"/>
      <c r="E29" s="269"/>
      <c r="F29" s="269"/>
      <c r="G29" s="269"/>
    </row>
    <row r="30" spans="1:11" ht="15.75" thickBot="1">
      <c r="C30" s="264" t="s">
        <v>6767</v>
      </c>
      <c r="D30" s="265">
        <f>SUBTOTAL(9,D8:D29)</f>
        <v>317907364.66760004</v>
      </c>
      <c r="E30" s="265">
        <f t="shared" ref="E30:G30" si="20">SUBTOTAL(9,E8:E29)</f>
        <v>327444585.60762805</v>
      </c>
      <c r="F30" s="265">
        <f t="shared" si="20"/>
        <v>337267923.17585683</v>
      </c>
      <c r="G30" s="265">
        <f t="shared" si="20"/>
        <v>347385960.87113255</v>
      </c>
      <c r="K30">
        <v>317907364.66759998</v>
      </c>
    </row>
    <row r="31" spans="1:11" ht="15.75" thickBot="1">
      <c r="C31" s="268"/>
      <c r="D31" s="270">
        <v>0</v>
      </c>
      <c r="E31" s="270">
        <v>0</v>
      </c>
      <c r="F31" s="270">
        <v>0</v>
      </c>
      <c r="G31" s="270">
        <v>0</v>
      </c>
    </row>
  </sheetData>
  <mergeCells count="10">
    <mergeCell ref="C6:C7"/>
    <mergeCell ref="D6:D7"/>
    <mergeCell ref="E6:E7"/>
    <mergeCell ref="F6:F7"/>
    <mergeCell ref="G6:G7"/>
    <mergeCell ref="C1:G1"/>
    <mergeCell ref="C2:G2"/>
    <mergeCell ref="C3:G3"/>
    <mergeCell ref="D4:G4"/>
    <mergeCell ref="D5:G5"/>
  </mergeCells>
  <pageMargins left="0.70866141732283472" right="0.70866141732283472" top="0.74803149606299213" bottom="0.74803149606299213" header="0.31496062992125984" footer="0.31496062992125984"/>
  <pageSetup scale="84"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9">
    <pageSetUpPr fitToPage="1"/>
  </sheetPr>
  <dimension ref="A3:E27"/>
  <sheetViews>
    <sheetView tabSelected="1" workbookViewId="0">
      <selection activeCell="E27" sqref="E27"/>
    </sheetView>
  </sheetViews>
  <sheetFormatPr baseColWidth="10" defaultRowHeight="15"/>
  <cols>
    <col min="1" max="1" width="3.85546875" customWidth="1"/>
    <col min="2" max="2" width="52" customWidth="1"/>
    <col min="3" max="3" width="41" customWidth="1"/>
  </cols>
  <sheetData>
    <row r="3" spans="1:3">
      <c r="A3" s="382" t="s">
        <v>2732</v>
      </c>
      <c r="B3" s="382"/>
      <c r="C3" s="271"/>
    </row>
    <row r="4" spans="1:3" ht="15" customHeight="1">
      <c r="A4" s="383" t="s">
        <v>2733</v>
      </c>
      <c r="B4" s="383"/>
      <c r="C4" s="272">
        <v>2025</v>
      </c>
    </row>
    <row r="5" spans="1:3">
      <c r="A5" s="383" t="s">
        <v>3043</v>
      </c>
      <c r="B5" s="383"/>
      <c r="C5" s="272" t="s">
        <v>2735</v>
      </c>
    </row>
    <row r="6" spans="1:3">
      <c r="A6" s="273">
        <v>1</v>
      </c>
      <c r="B6" s="273" t="s">
        <v>3042</v>
      </c>
      <c r="C6" s="274">
        <f>SUM(C7:C15)</f>
        <v>64043946.522799999</v>
      </c>
    </row>
    <row r="7" spans="1:3">
      <c r="A7" s="275"/>
      <c r="B7" s="276" t="s">
        <v>6756</v>
      </c>
      <c r="C7" s="277">
        <f>'PROYECION EGRESOS'!D9</f>
        <v>25286508.532800008</v>
      </c>
    </row>
    <row r="8" spans="1:3">
      <c r="A8" s="275"/>
      <c r="B8" s="276" t="s">
        <v>6757</v>
      </c>
      <c r="C8" s="277">
        <f>'PROYECION EGRESOS'!D10</f>
        <v>23707570.189999998</v>
      </c>
    </row>
    <row r="9" spans="1:3">
      <c r="A9" s="275"/>
      <c r="B9" s="276" t="s">
        <v>6768</v>
      </c>
      <c r="C9" s="277">
        <f>'PROYECION EGRESOS'!D11</f>
        <v>7449722.209999999</v>
      </c>
    </row>
    <row r="10" spans="1:3">
      <c r="A10" s="275"/>
      <c r="B10" s="276" t="s">
        <v>6769</v>
      </c>
      <c r="C10" s="277">
        <f>'PROYECION EGRESOS'!D12</f>
        <v>7600145.5899999999</v>
      </c>
    </row>
    <row r="11" spans="1:3">
      <c r="A11" s="275"/>
      <c r="B11" s="276" t="s">
        <v>6760</v>
      </c>
      <c r="C11" s="277">
        <f>'PROYECION EGRESOS'!D13</f>
        <v>0</v>
      </c>
    </row>
    <row r="12" spans="1:3">
      <c r="A12" s="275"/>
      <c r="B12" s="276" t="s">
        <v>6761</v>
      </c>
      <c r="C12" s="277">
        <f>'PROYECION EGRESOS'!D14</f>
        <v>0</v>
      </c>
    </row>
    <row r="13" spans="1:3">
      <c r="A13" s="275"/>
      <c r="B13" s="276" t="s">
        <v>6770</v>
      </c>
      <c r="C13" s="277">
        <f>'PROYECION EGRESOS'!D15</f>
        <v>0</v>
      </c>
    </row>
    <row r="14" spans="1:3">
      <c r="A14" s="275"/>
      <c r="B14" s="276" t="s">
        <v>6771</v>
      </c>
      <c r="C14" s="277">
        <f>'PROYECION EGRESOS'!D16</f>
        <v>0</v>
      </c>
    </row>
    <row r="15" spans="1:3">
      <c r="A15" s="275"/>
      <c r="B15" s="276" t="s">
        <v>6764</v>
      </c>
      <c r="C15" s="277">
        <f>'PROYECION EGRESOS'!D17</f>
        <v>0</v>
      </c>
    </row>
    <row r="16" spans="1:3">
      <c r="A16" s="273">
        <v>2</v>
      </c>
      <c r="B16" s="273" t="s">
        <v>3038</v>
      </c>
      <c r="C16" s="274">
        <f>SUM(C17:C25)</f>
        <v>253863418.14480001</v>
      </c>
    </row>
    <row r="17" spans="1:5">
      <c r="A17" s="275"/>
      <c r="B17" s="276" t="s">
        <v>6756</v>
      </c>
      <c r="C17" s="277">
        <f>'PROYECION EGRESOS'!D20</f>
        <v>17632630.924800012</v>
      </c>
    </row>
    <row r="18" spans="1:5">
      <c r="A18" s="275"/>
      <c r="B18" s="276" t="s">
        <v>6757</v>
      </c>
      <c r="C18" s="277">
        <f>'PROYECION EGRESOS'!D21</f>
        <v>15378782.109999999</v>
      </c>
    </row>
    <row r="19" spans="1:5">
      <c r="A19" s="275"/>
      <c r="B19" s="276" t="s">
        <v>6768</v>
      </c>
      <c r="C19" s="277">
        <f>'PROYECION EGRESOS'!D22</f>
        <v>12152899.42</v>
      </c>
    </row>
    <row r="20" spans="1:5">
      <c r="A20" s="275"/>
      <c r="B20" s="276" t="s">
        <v>6769</v>
      </c>
      <c r="C20" s="277">
        <f>'PROYECION EGRESOS'!D23</f>
        <v>4551213.3</v>
      </c>
    </row>
    <row r="21" spans="1:5">
      <c r="A21" s="275"/>
      <c r="B21" s="276" t="s">
        <v>6760</v>
      </c>
      <c r="C21" s="277">
        <f>'PROYECION EGRESOS'!D24</f>
        <v>1303984.8899999999</v>
      </c>
    </row>
    <row r="22" spans="1:5">
      <c r="A22" s="275"/>
      <c r="B22" s="276" t="s">
        <v>6761</v>
      </c>
      <c r="C22" s="277">
        <f>'PROYECION EGRESOS'!D25</f>
        <v>202843907.5</v>
      </c>
    </row>
    <row r="23" spans="1:5">
      <c r="A23" s="275"/>
      <c r="B23" s="276" t="s">
        <v>6770</v>
      </c>
      <c r="C23" s="277">
        <f>'PROYECION EGRESOS'!D26</f>
        <v>0</v>
      </c>
    </row>
    <row r="24" spans="1:5">
      <c r="A24" s="275"/>
      <c r="B24" s="276" t="s">
        <v>6771</v>
      </c>
      <c r="C24" s="277">
        <f>'PROYECION EGRESOS'!D27</f>
        <v>0</v>
      </c>
    </row>
    <row r="25" spans="1:5">
      <c r="A25" s="275"/>
      <c r="B25" s="276" t="s">
        <v>6764</v>
      </c>
      <c r="C25" s="277">
        <f>'PROYECION EGRESOS'!D28</f>
        <v>0</v>
      </c>
    </row>
    <row r="26" spans="1:5">
      <c r="A26" s="275"/>
      <c r="B26" s="275"/>
      <c r="C26" s="278"/>
    </row>
    <row r="27" spans="1:5">
      <c r="A27" s="273">
        <v>3</v>
      </c>
      <c r="B27" s="273" t="s">
        <v>6772</v>
      </c>
      <c r="C27" s="274">
        <f>C6+C16</f>
        <v>317907364.66760004</v>
      </c>
      <c r="E27">
        <v>317907364.66759998</v>
      </c>
    </row>
  </sheetData>
  <mergeCells count="3">
    <mergeCell ref="A3:B3"/>
    <mergeCell ref="A4:B4"/>
    <mergeCell ref="A5:B5"/>
  </mergeCells>
  <pageMargins left="0.70866141732283472" right="0.70866141732283472" top="0.74803149606299213" bottom="0.74803149606299213" header="0.31496062992125984" footer="0.31496062992125984"/>
  <pageSetup scale="93" fitToHeight="0"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1">
    <pageSetUpPr fitToPage="1"/>
  </sheetPr>
  <dimension ref="A1:T76"/>
  <sheetViews>
    <sheetView topLeftCell="B1" zoomScale="85" zoomScaleNormal="85" workbookViewId="0">
      <selection activeCell="F66" sqref="F66"/>
    </sheetView>
  </sheetViews>
  <sheetFormatPr baseColWidth="10" defaultRowHeight="12.75"/>
  <cols>
    <col min="1" max="1" width="11.7109375" style="259" hidden="1" customWidth="1"/>
    <col min="2" max="2" width="42" style="259" customWidth="1"/>
    <col min="3" max="3" width="18.7109375" style="289" customWidth="1"/>
    <col min="4" max="15" width="18.7109375" style="259" customWidth="1"/>
    <col min="16" max="16384" width="11.42578125" style="259"/>
  </cols>
  <sheetData>
    <row r="1" spans="1:15" ht="28.5" customHeight="1" thickBot="1">
      <c r="B1" s="384"/>
      <c r="C1" s="385"/>
      <c r="D1" s="385"/>
      <c r="E1" s="385"/>
      <c r="F1" s="385"/>
      <c r="G1" s="385"/>
      <c r="H1" s="385"/>
      <c r="I1" s="385"/>
      <c r="J1" s="385"/>
      <c r="K1" s="385"/>
      <c r="L1" s="385"/>
      <c r="M1" s="385"/>
      <c r="N1" s="385"/>
      <c r="O1" s="386"/>
    </row>
    <row r="2" spans="1:15" ht="44.25" customHeight="1" thickBot="1">
      <c r="B2" s="387" t="s">
        <v>6773</v>
      </c>
      <c r="C2" s="388"/>
      <c r="D2" s="388"/>
      <c r="E2" s="388"/>
      <c r="F2" s="388"/>
      <c r="G2" s="388"/>
      <c r="H2" s="388"/>
      <c r="I2" s="388"/>
      <c r="J2" s="388"/>
      <c r="K2" s="388"/>
      <c r="L2" s="388"/>
      <c r="M2" s="388"/>
      <c r="N2" s="388"/>
      <c r="O2" s="389"/>
    </row>
    <row r="3" spans="1:15" s="279" customFormat="1" ht="18.75" customHeight="1" thickBot="1">
      <c r="B3" s="280"/>
      <c r="C3" s="281" t="s">
        <v>6774</v>
      </c>
      <c r="D3" s="281" t="s">
        <v>6775</v>
      </c>
      <c r="E3" s="281" t="s">
        <v>6776</v>
      </c>
      <c r="F3" s="281" t="s">
        <v>6777</v>
      </c>
      <c r="G3" s="281" t="s">
        <v>6778</v>
      </c>
      <c r="H3" s="281" t="s">
        <v>6779</v>
      </c>
      <c r="I3" s="281" t="s">
        <v>6780</v>
      </c>
      <c r="J3" s="281" t="s">
        <v>6781</v>
      </c>
      <c r="K3" s="281" t="s">
        <v>6782</v>
      </c>
      <c r="L3" s="281" t="s">
        <v>6783</v>
      </c>
      <c r="M3" s="281" t="s">
        <v>6784</v>
      </c>
      <c r="N3" s="281" t="s">
        <v>6785</v>
      </c>
      <c r="O3" s="281" t="s">
        <v>6786</v>
      </c>
    </row>
    <row r="4" spans="1:15" ht="13.5" thickBot="1">
      <c r="B4" s="282" t="s">
        <v>753</v>
      </c>
      <c r="C4" s="265">
        <f>SUBTOTAL(9,C5:C76)</f>
        <v>317907364.66759998</v>
      </c>
      <c r="D4" s="265">
        <f t="shared" ref="D4:O4" si="0">SUBTOTAL(9,D5:D76)</f>
        <v>26492280.388966668</v>
      </c>
      <c r="E4" s="265">
        <f t="shared" si="0"/>
        <v>26492280.388966668</v>
      </c>
      <c r="F4" s="265">
        <f t="shared" si="0"/>
        <v>26492280.388966668</v>
      </c>
      <c r="G4" s="265">
        <f t="shared" si="0"/>
        <v>26492280.388966668</v>
      </c>
      <c r="H4" s="265">
        <f t="shared" si="0"/>
        <v>26492280.388966668</v>
      </c>
      <c r="I4" s="265">
        <f t="shared" si="0"/>
        <v>26492280.388966668</v>
      </c>
      <c r="J4" s="265">
        <f t="shared" si="0"/>
        <v>26492280.388966668</v>
      </c>
      <c r="K4" s="265">
        <f t="shared" si="0"/>
        <v>26492280.388966668</v>
      </c>
      <c r="L4" s="265">
        <f t="shared" si="0"/>
        <v>26492280.388966668</v>
      </c>
      <c r="M4" s="265">
        <f t="shared" si="0"/>
        <v>26492280.388966668</v>
      </c>
      <c r="N4" s="265">
        <f t="shared" si="0"/>
        <v>26492280.388966668</v>
      </c>
      <c r="O4" s="265">
        <f t="shared" si="0"/>
        <v>26492280.388966668</v>
      </c>
    </row>
    <row r="5" spans="1:15" ht="13.5" thickBot="1">
      <c r="B5" s="283" t="s">
        <v>6787</v>
      </c>
      <c r="C5" s="265">
        <f>SUBTOTAL(9,C6:C12)</f>
        <v>42919139.457600012</v>
      </c>
      <c r="D5" s="265">
        <f t="shared" ref="D5:O5" si="1">SUBTOTAL(9,D6:D12)</f>
        <v>3576594.9548000004</v>
      </c>
      <c r="E5" s="265">
        <f t="shared" si="1"/>
        <v>3576594.9548000004</v>
      </c>
      <c r="F5" s="265">
        <f t="shared" si="1"/>
        <v>3576594.9548000004</v>
      </c>
      <c r="G5" s="265">
        <f t="shared" si="1"/>
        <v>3576594.9548000004</v>
      </c>
      <c r="H5" s="265">
        <f t="shared" si="1"/>
        <v>3576594.9548000004</v>
      </c>
      <c r="I5" s="265">
        <f t="shared" si="1"/>
        <v>3576594.9548000004</v>
      </c>
      <c r="J5" s="265">
        <f t="shared" si="1"/>
        <v>3576594.9548000004</v>
      </c>
      <c r="K5" s="265">
        <f t="shared" si="1"/>
        <v>3576594.9548000004</v>
      </c>
      <c r="L5" s="265">
        <f t="shared" si="1"/>
        <v>3576594.9548000004</v>
      </c>
      <c r="M5" s="265">
        <f t="shared" si="1"/>
        <v>3576594.9548000004</v>
      </c>
      <c r="N5" s="265">
        <f t="shared" si="1"/>
        <v>3576594.9548000004</v>
      </c>
      <c r="O5" s="265">
        <f t="shared" si="1"/>
        <v>3576594.9548000004</v>
      </c>
    </row>
    <row r="6" spans="1:15" ht="26.25" thickBot="1">
      <c r="A6" s="316" t="s">
        <v>6871</v>
      </c>
      <c r="B6" s="284" t="s">
        <v>6788</v>
      </c>
      <c r="C6" s="285">
        <f>SUMIFS(DATOS!$F$4:$F$4978,DATOS!$U$4:$U$4978,A6)</f>
        <v>39438967.920000009</v>
      </c>
      <c r="D6" s="286">
        <f>+$C6/12</f>
        <v>3286580.6600000006</v>
      </c>
      <c r="E6" s="286">
        <f t="shared" ref="E6:O6" si="2">+$C6/12</f>
        <v>3286580.6600000006</v>
      </c>
      <c r="F6" s="286">
        <f t="shared" si="2"/>
        <v>3286580.6600000006</v>
      </c>
      <c r="G6" s="286">
        <f t="shared" si="2"/>
        <v>3286580.6600000006</v>
      </c>
      <c r="H6" s="286">
        <f t="shared" si="2"/>
        <v>3286580.6600000006</v>
      </c>
      <c r="I6" s="286">
        <f t="shared" si="2"/>
        <v>3286580.6600000006</v>
      </c>
      <c r="J6" s="286">
        <f t="shared" si="2"/>
        <v>3286580.6600000006</v>
      </c>
      <c r="K6" s="286">
        <f t="shared" si="2"/>
        <v>3286580.6600000006</v>
      </c>
      <c r="L6" s="286">
        <f t="shared" si="2"/>
        <v>3286580.6600000006</v>
      </c>
      <c r="M6" s="286">
        <f t="shared" si="2"/>
        <v>3286580.6600000006</v>
      </c>
      <c r="N6" s="286">
        <f t="shared" si="2"/>
        <v>3286580.6600000006</v>
      </c>
      <c r="O6" s="286">
        <f t="shared" si="2"/>
        <v>3286580.6600000006</v>
      </c>
    </row>
    <row r="7" spans="1:15" ht="26.25" thickBot="1">
      <c r="A7" s="316" t="s">
        <v>6874</v>
      </c>
      <c r="B7" s="284" t="s">
        <v>6789</v>
      </c>
      <c r="C7" s="285">
        <f>SUMIFS(DATOS!$F$4:$F$4978,DATOS!$U$4:$U$4978,A7)</f>
        <v>0</v>
      </c>
      <c r="D7" s="286">
        <f t="shared" ref="D7:O12" si="3">+$C7/12</f>
        <v>0</v>
      </c>
      <c r="E7" s="286">
        <f t="shared" si="3"/>
        <v>0</v>
      </c>
      <c r="F7" s="286">
        <f t="shared" si="3"/>
        <v>0</v>
      </c>
      <c r="G7" s="286">
        <f t="shared" si="3"/>
        <v>0</v>
      </c>
      <c r="H7" s="286">
        <f t="shared" si="3"/>
        <v>0</v>
      </c>
      <c r="I7" s="286">
        <f t="shared" si="3"/>
        <v>0</v>
      </c>
      <c r="J7" s="286">
        <f t="shared" si="3"/>
        <v>0</v>
      </c>
      <c r="K7" s="286">
        <f t="shared" si="3"/>
        <v>0</v>
      </c>
      <c r="L7" s="286">
        <f t="shared" si="3"/>
        <v>0</v>
      </c>
      <c r="M7" s="286">
        <f t="shared" si="3"/>
        <v>0</v>
      </c>
      <c r="N7" s="286">
        <f t="shared" si="3"/>
        <v>0</v>
      </c>
      <c r="O7" s="286">
        <f t="shared" si="3"/>
        <v>0</v>
      </c>
    </row>
    <row r="8" spans="1:15" ht="13.5" thickBot="1">
      <c r="A8" s="316" t="s">
        <v>6872</v>
      </c>
      <c r="B8" s="284" t="s">
        <v>6790</v>
      </c>
      <c r="C8" s="285">
        <f>SUMIFS(DATOS!$F$4:$F$4978,DATOS!$U$4:$U$4978,A8)</f>
        <v>2297002.5</v>
      </c>
      <c r="D8" s="286">
        <f t="shared" si="3"/>
        <v>191416.875</v>
      </c>
      <c r="E8" s="286">
        <f t="shared" si="3"/>
        <v>191416.875</v>
      </c>
      <c r="F8" s="286">
        <f t="shared" si="3"/>
        <v>191416.875</v>
      </c>
      <c r="G8" s="286">
        <f t="shared" si="3"/>
        <v>191416.875</v>
      </c>
      <c r="H8" s="286">
        <f t="shared" si="3"/>
        <v>191416.875</v>
      </c>
      <c r="I8" s="286">
        <f t="shared" si="3"/>
        <v>191416.875</v>
      </c>
      <c r="J8" s="286">
        <f t="shared" si="3"/>
        <v>191416.875</v>
      </c>
      <c r="K8" s="286">
        <f t="shared" si="3"/>
        <v>191416.875</v>
      </c>
      <c r="L8" s="286">
        <f t="shared" si="3"/>
        <v>191416.875</v>
      </c>
      <c r="M8" s="286">
        <f t="shared" si="3"/>
        <v>191416.875</v>
      </c>
      <c r="N8" s="286">
        <f t="shared" si="3"/>
        <v>191416.875</v>
      </c>
      <c r="O8" s="286">
        <f t="shared" si="3"/>
        <v>191416.875</v>
      </c>
    </row>
    <row r="9" spans="1:15" ht="13.5" thickBot="1">
      <c r="A9" s="316" t="s">
        <v>6875</v>
      </c>
      <c r="B9" s="284" t="s">
        <v>6791</v>
      </c>
      <c r="C9" s="285">
        <f>SUMIFS(DATOS!$F$4:$F$4978,DATOS!$U$4:$U$4978,A9)</f>
        <v>0</v>
      </c>
      <c r="D9" s="286">
        <f t="shared" si="3"/>
        <v>0</v>
      </c>
      <c r="E9" s="286">
        <f t="shared" si="3"/>
        <v>0</v>
      </c>
      <c r="F9" s="286">
        <f t="shared" si="3"/>
        <v>0</v>
      </c>
      <c r="G9" s="286">
        <f t="shared" si="3"/>
        <v>0</v>
      </c>
      <c r="H9" s="286">
        <f t="shared" si="3"/>
        <v>0</v>
      </c>
      <c r="I9" s="286">
        <f t="shared" si="3"/>
        <v>0</v>
      </c>
      <c r="J9" s="286">
        <f t="shared" si="3"/>
        <v>0</v>
      </c>
      <c r="K9" s="286">
        <f t="shared" si="3"/>
        <v>0</v>
      </c>
      <c r="L9" s="286">
        <f t="shared" si="3"/>
        <v>0</v>
      </c>
      <c r="M9" s="286">
        <f t="shared" si="3"/>
        <v>0</v>
      </c>
      <c r="N9" s="286">
        <f t="shared" si="3"/>
        <v>0</v>
      </c>
      <c r="O9" s="286">
        <f t="shared" si="3"/>
        <v>0</v>
      </c>
    </row>
    <row r="10" spans="1:15" ht="13.5" thickBot="1">
      <c r="A10" s="316" t="s">
        <v>6873</v>
      </c>
      <c r="B10" s="284" t="s">
        <v>6792</v>
      </c>
      <c r="C10" s="285">
        <f>SUMIFS(DATOS!$F$4:$F$4978,DATOS!$U$4:$U$4978,A10)</f>
        <v>0</v>
      </c>
      <c r="D10" s="286">
        <f t="shared" si="3"/>
        <v>0</v>
      </c>
      <c r="E10" s="286">
        <f t="shared" si="3"/>
        <v>0</v>
      </c>
      <c r="F10" s="286">
        <f t="shared" si="3"/>
        <v>0</v>
      </c>
      <c r="G10" s="286">
        <f t="shared" si="3"/>
        <v>0</v>
      </c>
      <c r="H10" s="286">
        <f t="shared" si="3"/>
        <v>0</v>
      </c>
      <c r="I10" s="286">
        <f t="shared" si="3"/>
        <v>0</v>
      </c>
      <c r="J10" s="286">
        <f t="shared" si="3"/>
        <v>0</v>
      </c>
      <c r="K10" s="286">
        <f t="shared" si="3"/>
        <v>0</v>
      </c>
      <c r="L10" s="286">
        <f t="shared" si="3"/>
        <v>0</v>
      </c>
      <c r="M10" s="286">
        <f t="shared" si="3"/>
        <v>0</v>
      </c>
      <c r="N10" s="286">
        <f t="shared" si="3"/>
        <v>0</v>
      </c>
      <c r="O10" s="286">
        <f t="shared" si="3"/>
        <v>0</v>
      </c>
    </row>
    <row r="11" spans="1:15" ht="13.5" thickBot="1">
      <c r="A11" s="316" t="s">
        <v>6876</v>
      </c>
      <c r="B11" s="284" t="s">
        <v>6793</v>
      </c>
      <c r="C11" s="285">
        <f>SUMIFS(DATOS!$F$4:$F$4978,DATOS!$U$4:$U$4978,A11)</f>
        <v>1183169.0376000002</v>
      </c>
      <c r="D11" s="286">
        <f t="shared" si="3"/>
        <v>98597.419800000018</v>
      </c>
      <c r="E11" s="286">
        <f t="shared" si="3"/>
        <v>98597.419800000018</v>
      </c>
      <c r="F11" s="286">
        <f t="shared" si="3"/>
        <v>98597.419800000018</v>
      </c>
      <c r="G11" s="286">
        <f t="shared" si="3"/>
        <v>98597.419800000018</v>
      </c>
      <c r="H11" s="286">
        <f t="shared" si="3"/>
        <v>98597.419800000018</v>
      </c>
      <c r="I11" s="286">
        <f t="shared" si="3"/>
        <v>98597.419800000018</v>
      </c>
      <c r="J11" s="286">
        <f t="shared" si="3"/>
        <v>98597.419800000018</v>
      </c>
      <c r="K11" s="286">
        <f t="shared" si="3"/>
        <v>98597.419800000018</v>
      </c>
      <c r="L11" s="286">
        <f t="shared" si="3"/>
        <v>98597.419800000018</v>
      </c>
      <c r="M11" s="286">
        <f t="shared" si="3"/>
        <v>98597.419800000018</v>
      </c>
      <c r="N11" s="286">
        <f t="shared" si="3"/>
        <v>98597.419800000018</v>
      </c>
      <c r="O11" s="286">
        <f t="shared" si="3"/>
        <v>98597.419800000018</v>
      </c>
    </row>
    <row r="12" spans="1:15" ht="13.5" thickBot="1">
      <c r="A12" s="316" t="s">
        <v>6877</v>
      </c>
      <c r="B12" s="284" t="s">
        <v>910</v>
      </c>
      <c r="C12" s="285">
        <f>SUMIFS(DATOS!$F$4:$F$4978,DATOS!$U$4:$U$4978,A12)</f>
        <v>0</v>
      </c>
      <c r="D12" s="286">
        <f t="shared" si="3"/>
        <v>0</v>
      </c>
      <c r="E12" s="286">
        <f t="shared" si="3"/>
        <v>0</v>
      </c>
      <c r="F12" s="286">
        <f t="shared" si="3"/>
        <v>0</v>
      </c>
      <c r="G12" s="286">
        <f t="shared" si="3"/>
        <v>0</v>
      </c>
      <c r="H12" s="286">
        <f t="shared" si="3"/>
        <v>0</v>
      </c>
      <c r="I12" s="286">
        <f t="shared" si="3"/>
        <v>0</v>
      </c>
      <c r="J12" s="286">
        <f t="shared" si="3"/>
        <v>0</v>
      </c>
      <c r="K12" s="286">
        <f t="shared" si="3"/>
        <v>0</v>
      </c>
      <c r="L12" s="286">
        <f t="shared" si="3"/>
        <v>0</v>
      </c>
      <c r="M12" s="286">
        <f t="shared" si="3"/>
        <v>0</v>
      </c>
      <c r="N12" s="286">
        <f t="shared" si="3"/>
        <v>0</v>
      </c>
      <c r="O12" s="286">
        <f t="shared" si="3"/>
        <v>0</v>
      </c>
    </row>
    <row r="13" spans="1:15" ht="13.5" thickBot="1">
      <c r="B13" s="283" t="s">
        <v>6794</v>
      </c>
      <c r="C13" s="265">
        <f>SUBTOTAL(9,C14:C22)</f>
        <v>39086352.299999997</v>
      </c>
      <c r="D13" s="265">
        <f t="shared" ref="D13:O13" si="4">SUBTOTAL(9,D14:D22)</f>
        <v>3257196.0249999999</v>
      </c>
      <c r="E13" s="265">
        <f t="shared" si="4"/>
        <v>3257196.0249999999</v>
      </c>
      <c r="F13" s="265">
        <f t="shared" si="4"/>
        <v>3257196.0249999999</v>
      </c>
      <c r="G13" s="265">
        <f t="shared" si="4"/>
        <v>3257196.0249999999</v>
      </c>
      <c r="H13" s="265">
        <f t="shared" si="4"/>
        <v>3257196.0249999999</v>
      </c>
      <c r="I13" s="265">
        <f t="shared" si="4"/>
        <v>3257196.0249999999</v>
      </c>
      <c r="J13" s="265">
        <f t="shared" si="4"/>
        <v>3257196.0249999999</v>
      </c>
      <c r="K13" s="265">
        <f t="shared" si="4"/>
        <v>3257196.0249999999</v>
      </c>
      <c r="L13" s="265">
        <f t="shared" si="4"/>
        <v>3257196.0249999999</v>
      </c>
      <c r="M13" s="265">
        <f t="shared" si="4"/>
        <v>3257196.0249999999</v>
      </c>
      <c r="N13" s="265">
        <f t="shared" si="4"/>
        <v>3257196.0249999999</v>
      </c>
      <c r="O13" s="265">
        <f t="shared" si="4"/>
        <v>3257196.0249999999</v>
      </c>
    </row>
    <row r="14" spans="1:15" ht="26.25" thickBot="1">
      <c r="A14" s="316" t="s">
        <v>6855</v>
      </c>
      <c r="B14" s="284" t="s">
        <v>6795</v>
      </c>
      <c r="C14" s="285">
        <f>SUMIFS(DATOS!$F$4:$F$4978,DATOS!$U$4:$U$4978,A14)</f>
        <v>7298100.5499999998</v>
      </c>
      <c r="D14" s="286">
        <f t="shared" ref="D14:O29" si="5">+$C14/12</f>
        <v>608175.04583333328</v>
      </c>
      <c r="E14" s="286">
        <f t="shared" si="5"/>
        <v>608175.04583333328</v>
      </c>
      <c r="F14" s="286">
        <f t="shared" si="5"/>
        <v>608175.04583333328</v>
      </c>
      <c r="G14" s="286">
        <f t="shared" si="5"/>
        <v>608175.04583333328</v>
      </c>
      <c r="H14" s="286">
        <f t="shared" si="5"/>
        <v>608175.04583333328</v>
      </c>
      <c r="I14" s="286">
        <f t="shared" si="5"/>
        <v>608175.04583333328</v>
      </c>
      <c r="J14" s="286">
        <f t="shared" si="5"/>
        <v>608175.04583333328</v>
      </c>
      <c r="K14" s="286">
        <f t="shared" si="5"/>
        <v>608175.04583333328</v>
      </c>
      <c r="L14" s="286">
        <f t="shared" si="5"/>
        <v>608175.04583333328</v>
      </c>
      <c r="M14" s="286">
        <f t="shared" si="5"/>
        <v>608175.04583333328</v>
      </c>
      <c r="N14" s="286">
        <f t="shared" si="5"/>
        <v>608175.04583333328</v>
      </c>
      <c r="O14" s="286">
        <f t="shared" si="5"/>
        <v>608175.04583333328</v>
      </c>
    </row>
    <row r="15" spans="1:15" ht="13.5" thickBot="1">
      <c r="A15" s="316" t="s">
        <v>6861</v>
      </c>
      <c r="B15" s="284" t="s">
        <v>6796</v>
      </c>
      <c r="C15" s="285">
        <f>SUMIFS(DATOS!$F$4:$F$4978,DATOS!$U$4:$U$4978,A15)</f>
        <v>1790047.59</v>
      </c>
      <c r="D15" s="286">
        <f t="shared" si="5"/>
        <v>149170.63250000001</v>
      </c>
      <c r="E15" s="286">
        <f t="shared" si="5"/>
        <v>149170.63250000001</v>
      </c>
      <c r="F15" s="286">
        <f t="shared" si="5"/>
        <v>149170.63250000001</v>
      </c>
      <c r="G15" s="286">
        <f t="shared" si="5"/>
        <v>149170.63250000001</v>
      </c>
      <c r="H15" s="286">
        <f t="shared" si="5"/>
        <v>149170.63250000001</v>
      </c>
      <c r="I15" s="286">
        <f t="shared" si="5"/>
        <v>149170.63250000001</v>
      </c>
      <c r="J15" s="286">
        <f t="shared" si="5"/>
        <v>149170.63250000001</v>
      </c>
      <c r="K15" s="286">
        <f t="shared" si="5"/>
        <v>149170.63250000001</v>
      </c>
      <c r="L15" s="286">
        <f t="shared" si="5"/>
        <v>149170.63250000001</v>
      </c>
      <c r="M15" s="286">
        <f t="shared" si="5"/>
        <v>149170.63250000001</v>
      </c>
      <c r="N15" s="286">
        <f t="shared" si="5"/>
        <v>149170.63250000001</v>
      </c>
      <c r="O15" s="286">
        <f t="shared" si="5"/>
        <v>149170.63250000001</v>
      </c>
    </row>
    <row r="16" spans="1:15" ht="26.25" thickBot="1">
      <c r="A16" s="316" t="s">
        <v>6878</v>
      </c>
      <c r="B16" s="284" t="s">
        <v>6797</v>
      </c>
      <c r="C16" s="285">
        <f>SUMIFS(DATOS!$F$4:$F$4978,DATOS!$U$4:$U$4978,A16)</f>
        <v>0</v>
      </c>
      <c r="D16" s="286">
        <f t="shared" si="5"/>
        <v>0</v>
      </c>
      <c r="E16" s="286">
        <f t="shared" si="5"/>
        <v>0</v>
      </c>
      <c r="F16" s="286">
        <f t="shared" si="5"/>
        <v>0</v>
      </c>
      <c r="G16" s="286">
        <f t="shared" si="5"/>
        <v>0</v>
      </c>
      <c r="H16" s="286">
        <f t="shared" si="5"/>
        <v>0</v>
      </c>
      <c r="I16" s="286">
        <f t="shared" si="5"/>
        <v>0</v>
      </c>
      <c r="J16" s="286">
        <f t="shared" si="5"/>
        <v>0</v>
      </c>
      <c r="K16" s="286">
        <f t="shared" si="5"/>
        <v>0</v>
      </c>
      <c r="L16" s="286">
        <f t="shared" si="5"/>
        <v>0</v>
      </c>
      <c r="M16" s="286">
        <f t="shared" si="5"/>
        <v>0</v>
      </c>
      <c r="N16" s="286">
        <f t="shared" si="5"/>
        <v>0</v>
      </c>
      <c r="O16" s="286">
        <f t="shared" si="5"/>
        <v>0</v>
      </c>
    </row>
    <row r="17" spans="1:20" ht="26.25" thickBot="1">
      <c r="A17" s="316" t="s">
        <v>6854</v>
      </c>
      <c r="B17" s="284" t="s">
        <v>6798</v>
      </c>
      <c r="C17" s="285">
        <f>SUMIFS(DATOS!$F$4:$F$4978,DATOS!$U$4:$U$4978,A17)</f>
        <v>6326733.5800000001</v>
      </c>
      <c r="D17" s="286">
        <f t="shared" si="5"/>
        <v>527227.79833333334</v>
      </c>
      <c r="E17" s="286">
        <f t="shared" si="5"/>
        <v>527227.79833333334</v>
      </c>
      <c r="F17" s="286">
        <f t="shared" si="5"/>
        <v>527227.79833333334</v>
      </c>
      <c r="G17" s="286">
        <f t="shared" si="5"/>
        <v>527227.79833333334</v>
      </c>
      <c r="H17" s="286">
        <f t="shared" si="5"/>
        <v>527227.79833333334</v>
      </c>
      <c r="I17" s="286">
        <f t="shared" si="5"/>
        <v>527227.79833333334</v>
      </c>
      <c r="J17" s="286">
        <f t="shared" si="5"/>
        <v>527227.79833333334</v>
      </c>
      <c r="K17" s="286">
        <f t="shared" si="5"/>
        <v>527227.79833333334</v>
      </c>
      <c r="L17" s="286">
        <f t="shared" si="5"/>
        <v>527227.79833333334</v>
      </c>
      <c r="M17" s="286">
        <f t="shared" si="5"/>
        <v>527227.79833333334</v>
      </c>
      <c r="N17" s="286">
        <f t="shared" si="5"/>
        <v>527227.79833333334</v>
      </c>
      <c r="O17" s="286">
        <f t="shared" si="5"/>
        <v>527227.79833333334</v>
      </c>
    </row>
    <row r="18" spans="1:20" ht="26.25" thickBot="1">
      <c r="A18" s="316" t="s">
        <v>6859</v>
      </c>
      <c r="B18" s="284" t="s">
        <v>6799</v>
      </c>
      <c r="C18" s="285">
        <f>SUMIFS(DATOS!$F$4:$F$4978,DATOS!$U$4:$U$4978,A18)</f>
        <v>559689.86999999988</v>
      </c>
      <c r="D18" s="286">
        <f t="shared" si="5"/>
        <v>46640.822499999987</v>
      </c>
      <c r="E18" s="286">
        <f t="shared" si="5"/>
        <v>46640.822499999987</v>
      </c>
      <c r="F18" s="286">
        <f t="shared" si="5"/>
        <v>46640.822499999987</v>
      </c>
      <c r="G18" s="286">
        <f t="shared" si="5"/>
        <v>46640.822499999987</v>
      </c>
      <c r="H18" s="286">
        <f t="shared" si="5"/>
        <v>46640.822499999987</v>
      </c>
      <c r="I18" s="286">
        <f t="shared" si="5"/>
        <v>46640.822499999987</v>
      </c>
      <c r="J18" s="286">
        <f t="shared" si="5"/>
        <v>46640.822499999987</v>
      </c>
      <c r="K18" s="286">
        <f t="shared" si="5"/>
        <v>46640.822499999987</v>
      </c>
      <c r="L18" s="286">
        <f t="shared" si="5"/>
        <v>46640.822499999987</v>
      </c>
      <c r="M18" s="286">
        <f t="shared" si="5"/>
        <v>46640.822499999987</v>
      </c>
      <c r="N18" s="286">
        <f t="shared" si="5"/>
        <v>46640.822499999987</v>
      </c>
      <c r="O18" s="286">
        <f t="shared" si="5"/>
        <v>46640.822499999987</v>
      </c>
    </row>
    <row r="19" spans="1:20" ht="13.5" thickBot="1">
      <c r="A19" s="316" t="s">
        <v>6860</v>
      </c>
      <c r="B19" s="284" t="s">
        <v>6800</v>
      </c>
      <c r="C19" s="285">
        <f>SUMIFS(DATOS!$F$4:$F$4978,DATOS!$U$4:$U$4978,A19)</f>
        <v>11979206.070000002</v>
      </c>
      <c r="D19" s="286">
        <f t="shared" si="5"/>
        <v>998267.17250000022</v>
      </c>
      <c r="E19" s="286">
        <f t="shared" si="5"/>
        <v>998267.17250000022</v>
      </c>
      <c r="F19" s="286">
        <f t="shared" si="5"/>
        <v>998267.17250000022</v>
      </c>
      <c r="G19" s="286">
        <f t="shared" si="5"/>
        <v>998267.17250000022</v>
      </c>
      <c r="H19" s="286">
        <f t="shared" si="5"/>
        <v>998267.17250000022</v>
      </c>
      <c r="I19" s="286">
        <f t="shared" si="5"/>
        <v>998267.17250000022</v>
      </c>
      <c r="J19" s="286">
        <f t="shared" si="5"/>
        <v>998267.17250000022</v>
      </c>
      <c r="K19" s="286">
        <f t="shared" si="5"/>
        <v>998267.17250000022</v>
      </c>
      <c r="L19" s="286">
        <f t="shared" si="5"/>
        <v>998267.17250000022</v>
      </c>
      <c r="M19" s="286">
        <f t="shared" si="5"/>
        <v>998267.17250000022</v>
      </c>
      <c r="N19" s="286">
        <f t="shared" si="5"/>
        <v>998267.17250000022</v>
      </c>
      <c r="O19" s="286">
        <f t="shared" si="5"/>
        <v>998267.17250000022</v>
      </c>
    </row>
    <row r="20" spans="1:20" ht="26.25" thickBot="1">
      <c r="A20" s="316" t="s">
        <v>6862</v>
      </c>
      <c r="B20" s="284" t="s">
        <v>6801</v>
      </c>
      <c r="C20" s="285">
        <f>SUMIFS(DATOS!$F$4:$F$4978,DATOS!$U$4:$U$4978,A20)</f>
        <v>40081.040000000001</v>
      </c>
      <c r="D20" s="286">
        <f t="shared" si="5"/>
        <v>3340.0866666666666</v>
      </c>
      <c r="E20" s="286">
        <f t="shared" si="5"/>
        <v>3340.0866666666666</v>
      </c>
      <c r="F20" s="286">
        <f t="shared" si="5"/>
        <v>3340.0866666666666</v>
      </c>
      <c r="G20" s="286">
        <f t="shared" si="5"/>
        <v>3340.0866666666666</v>
      </c>
      <c r="H20" s="286">
        <f t="shared" si="5"/>
        <v>3340.0866666666666</v>
      </c>
      <c r="I20" s="286">
        <f t="shared" si="5"/>
        <v>3340.0866666666666</v>
      </c>
      <c r="J20" s="286">
        <f t="shared" si="5"/>
        <v>3340.0866666666666</v>
      </c>
      <c r="K20" s="286">
        <f t="shared" si="5"/>
        <v>3340.0866666666666</v>
      </c>
      <c r="L20" s="286">
        <f t="shared" si="5"/>
        <v>3340.0866666666666</v>
      </c>
      <c r="M20" s="286">
        <f t="shared" si="5"/>
        <v>3340.0866666666666</v>
      </c>
      <c r="N20" s="286">
        <f t="shared" si="5"/>
        <v>3340.0866666666666</v>
      </c>
      <c r="O20" s="286">
        <f t="shared" si="5"/>
        <v>3340.0866666666666</v>
      </c>
    </row>
    <row r="21" spans="1:20" ht="13.5" thickBot="1">
      <c r="A21" s="316" t="s">
        <v>6870</v>
      </c>
      <c r="B21" s="284" t="s">
        <v>6802</v>
      </c>
      <c r="C21" s="285">
        <f>SUMIFS(DATOS!$F$4:$F$4978,DATOS!$U$4:$U$4978,A21)</f>
        <v>1714883.08</v>
      </c>
      <c r="D21" s="286">
        <f t="shared" si="5"/>
        <v>142906.92333333334</v>
      </c>
      <c r="E21" s="286">
        <f t="shared" si="5"/>
        <v>142906.92333333334</v>
      </c>
      <c r="F21" s="286">
        <f t="shared" si="5"/>
        <v>142906.92333333334</v>
      </c>
      <c r="G21" s="286">
        <f t="shared" si="5"/>
        <v>142906.92333333334</v>
      </c>
      <c r="H21" s="286">
        <f t="shared" si="5"/>
        <v>142906.92333333334</v>
      </c>
      <c r="I21" s="286">
        <f t="shared" si="5"/>
        <v>142906.92333333334</v>
      </c>
      <c r="J21" s="286">
        <f t="shared" si="5"/>
        <v>142906.92333333334</v>
      </c>
      <c r="K21" s="286">
        <f t="shared" si="5"/>
        <v>142906.92333333334</v>
      </c>
      <c r="L21" s="286">
        <f t="shared" si="5"/>
        <v>142906.92333333334</v>
      </c>
      <c r="M21" s="286">
        <f t="shared" si="5"/>
        <v>142906.92333333334</v>
      </c>
      <c r="N21" s="286">
        <f t="shared" si="5"/>
        <v>142906.92333333334</v>
      </c>
      <c r="O21" s="286">
        <f t="shared" si="5"/>
        <v>142906.92333333334</v>
      </c>
    </row>
    <row r="22" spans="1:20" ht="26.25" thickBot="1">
      <c r="A22" s="316" t="s">
        <v>6869</v>
      </c>
      <c r="B22" s="284" t="s">
        <v>6803</v>
      </c>
      <c r="C22" s="285">
        <f>SUMIFS(DATOS!$F$4:$F$4978,DATOS!$U$4:$U$4978,A22)</f>
        <v>9377610.5199999996</v>
      </c>
      <c r="D22" s="286">
        <f t="shared" si="5"/>
        <v>781467.54333333333</v>
      </c>
      <c r="E22" s="286">
        <f t="shared" si="5"/>
        <v>781467.54333333333</v>
      </c>
      <c r="F22" s="286">
        <f t="shared" si="5"/>
        <v>781467.54333333333</v>
      </c>
      <c r="G22" s="286">
        <f t="shared" si="5"/>
        <v>781467.54333333333</v>
      </c>
      <c r="H22" s="286">
        <f t="shared" si="5"/>
        <v>781467.54333333333</v>
      </c>
      <c r="I22" s="286">
        <f t="shared" si="5"/>
        <v>781467.54333333333</v>
      </c>
      <c r="J22" s="286">
        <f t="shared" si="5"/>
        <v>781467.54333333333</v>
      </c>
      <c r="K22" s="286">
        <f t="shared" si="5"/>
        <v>781467.54333333333</v>
      </c>
      <c r="L22" s="286">
        <f t="shared" si="5"/>
        <v>781467.54333333333</v>
      </c>
      <c r="M22" s="286">
        <f t="shared" si="5"/>
        <v>781467.54333333333</v>
      </c>
      <c r="N22" s="286">
        <f t="shared" si="5"/>
        <v>781467.54333333333</v>
      </c>
      <c r="O22" s="286">
        <f t="shared" si="5"/>
        <v>781467.54333333333</v>
      </c>
    </row>
    <row r="23" spans="1:20" ht="13.5" thickBot="1">
      <c r="B23" s="283" t="s">
        <v>6804</v>
      </c>
      <c r="C23" s="265">
        <f>SUBTOTAL(9,C24:C32)</f>
        <v>19602621.630000003</v>
      </c>
      <c r="D23" s="265">
        <f t="shared" ref="D23:O23" si="6">SUBTOTAL(9,D24:D32)</f>
        <v>1633551.8024999998</v>
      </c>
      <c r="E23" s="265">
        <f t="shared" si="6"/>
        <v>1633551.8024999998</v>
      </c>
      <c r="F23" s="265">
        <f t="shared" si="6"/>
        <v>1633551.8024999998</v>
      </c>
      <c r="G23" s="265">
        <f t="shared" si="6"/>
        <v>1633551.8024999998</v>
      </c>
      <c r="H23" s="265">
        <f t="shared" si="6"/>
        <v>1633551.8024999998</v>
      </c>
      <c r="I23" s="265">
        <f t="shared" si="6"/>
        <v>1633551.8024999998</v>
      </c>
      <c r="J23" s="265">
        <f t="shared" si="6"/>
        <v>1633551.8024999998</v>
      </c>
      <c r="K23" s="265">
        <f t="shared" si="6"/>
        <v>1633551.8024999998</v>
      </c>
      <c r="L23" s="265">
        <f t="shared" si="6"/>
        <v>1633551.8024999998</v>
      </c>
      <c r="M23" s="265">
        <f t="shared" si="6"/>
        <v>1633551.8024999998</v>
      </c>
      <c r="N23" s="265">
        <f t="shared" si="6"/>
        <v>1633551.8024999998</v>
      </c>
      <c r="O23" s="265">
        <f t="shared" si="6"/>
        <v>1633551.8024999998</v>
      </c>
      <c r="P23" s="287"/>
      <c r="Q23" s="287"/>
      <c r="R23" s="287"/>
      <c r="S23" s="287"/>
      <c r="T23" s="287"/>
    </row>
    <row r="24" spans="1:20" ht="13.5" thickBot="1">
      <c r="A24" s="316" t="s">
        <v>6864</v>
      </c>
      <c r="B24" s="284" t="s">
        <v>6805</v>
      </c>
      <c r="C24" s="285">
        <f>SUMIFS(DATOS!$F$4:$F$4978,DATOS!$U$4:$U$4978,A24)</f>
        <v>5360899.0900000008</v>
      </c>
      <c r="D24" s="286">
        <f t="shared" si="5"/>
        <v>446741.59083333338</v>
      </c>
      <c r="E24" s="286">
        <f t="shared" si="5"/>
        <v>446741.59083333338</v>
      </c>
      <c r="F24" s="286">
        <f t="shared" si="5"/>
        <v>446741.59083333338</v>
      </c>
      <c r="G24" s="286">
        <f t="shared" si="5"/>
        <v>446741.59083333338</v>
      </c>
      <c r="H24" s="286">
        <f t="shared" si="5"/>
        <v>446741.59083333338</v>
      </c>
      <c r="I24" s="286">
        <f t="shared" si="5"/>
        <v>446741.59083333338</v>
      </c>
      <c r="J24" s="286">
        <f t="shared" si="5"/>
        <v>446741.59083333338</v>
      </c>
      <c r="K24" s="286">
        <f t="shared" si="5"/>
        <v>446741.59083333338</v>
      </c>
      <c r="L24" s="286">
        <f t="shared" si="5"/>
        <v>446741.59083333338</v>
      </c>
      <c r="M24" s="286">
        <f t="shared" si="5"/>
        <v>446741.59083333338</v>
      </c>
      <c r="N24" s="286">
        <f t="shared" si="5"/>
        <v>446741.59083333338</v>
      </c>
      <c r="O24" s="286">
        <f t="shared" si="5"/>
        <v>446741.59083333338</v>
      </c>
    </row>
    <row r="25" spans="1:20" ht="13.5" thickBot="1">
      <c r="A25" s="316" t="s">
        <v>6863</v>
      </c>
      <c r="B25" s="284" t="s">
        <v>6806</v>
      </c>
      <c r="C25" s="285">
        <f>SUMIFS(DATOS!$F$4:$F$4978,DATOS!$U$4:$U$4978,A25)</f>
        <v>6718752.0999999996</v>
      </c>
      <c r="D25" s="286">
        <f t="shared" si="5"/>
        <v>559896.0083333333</v>
      </c>
      <c r="E25" s="286">
        <f t="shared" si="5"/>
        <v>559896.0083333333</v>
      </c>
      <c r="F25" s="286">
        <f t="shared" si="5"/>
        <v>559896.0083333333</v>
      </c>
      <c r="G25" s="286">
        <f t="shared" si="5"/>
        <v>559896.0083333333</v>
      </c>
      <c r="H25" s="286">
        <f t="shared" si="5"/>
        <v>559896.0083333333</v>
      </c>
      <c r="I25" s="286">
        <f t="shared" si="5"/>
        <v>559896.0083333333</v>
      </c>
      <c r="J25" s="286">
        <f t="shared" si="5"/>
        <v>559896.0083333333</v>
      </c>
      <c r="K25" s="286">
        <f t="shared" si="5"/>
        <v>559896.0083333333</v>
      </c>
      <c r="L25" s="286">
        <f t="shared" si="5"/>
        <v>559896.0083333333</v>
      </c>
      <c r="M25" s="286">
        <f t="shared" si="5"/>
        <v>559896.0083333333</v>
      </c>
      <c r="N25" s="286">
        <f t="shared" si="5"/>
        <v>559896.0083333333</v>
      </c>
      <c r="O25" s="286">
        <f t="shared" si="5"/>
        <v>559896.0083333333</v>
      </c>
    </row>
    <row r="26" spans="1:20" ht="26.25" thickBot="1">
      <c r="A26" s="316" t="s">
        <v>6853</v>
      </c>
      <c r="B26" s="284" t="s">
        <v>6807</v>
      </c>
      <c r="C26" s="285">
        <f>SUMIFS(DATOS!$F$4:$F$4978,DATOS!$U$4:$U$4978,A26)</f>
        <v>49767.82</v>
      </c>
      <c r="D26" s="286">
        <f t="shared" si="5"/>
        <v>4147.3183333333336</v>
      </c>
      <c r="E26" s="286">
        <f t="shared" si="5"/>
        <v>4147.3183333333336</v>
      </c>
      <c r="F26" s="286">
        <f t="shared" si="5"/>
        <v>4147.3183333333336</v>
      </c>
      <c r="G26" s="286">
        <f t="shared" si="5"/>
        <v>4147.3183333333336</v>
      </c>
      <c r="H26" s="286">
        <f t="shared" si="5"/>
        <v>4147.3183333333336</v>
      </c>
      <c r="I26" s="286">
        <f t="shared" si="5"/>
        <v>4147.3183333333336</v>
      </c>
      <c r="J26" s="286">
        <f t="shared" si="5"/>
        <v>4147.3183333333336</v>
      </c>
      <c r="K26" s="286">
        <f t="shared" si="5"/>
        <v>4147.3183333333336</v>
      </c>
      <c r="L26" s="286">
        <f t="shared" si="5"/>
        <v>4147.3183333333336</v>
      </c>
      <c r="M26" s="286">
        <f t="shared" si="5"/>
        <v>4147.3183333333336</v>
      </c>
      <c r="N26" s="286">
        <f t="shared" si="5"/>
        <v>4147.3183333333336</v>
      </c>
      <c r="O26" s="286">
        <f t="shared" si="5"/>
        <v>4147.3183333333336</v>
      </c>
    </row>
    <row r="27" spans="1:20" ht="13.5" thickBot="1">
      <c r="A27" s="316" t="s">
        <v>6867</v>
      </c>
      <c r="B27" s="284" t="s">
        <v>6808</v>
      </c>
      <c r="C27" s="285">
        <f>SUMIFS(DATOS!$F$4:$F$4978,DATOS!$U$4:$U$4978,A27)</f>
        <v>37323.39</v>
      </c>
      <c r="D27" s="286">
        <f t="shared" si="5"/>
        <v>3110.2824999999998</v>
      </c>
      <c r="E27" s="286">
        <f t="shared" si="5"/>
        <v>3110.2824999999998</v>
      </c>
      <c r="F27" s="286">
        <f t="shared" si="5"/>
        <v>3110.2824999999998</v>
      </c>
      <c r="G27" s="286">
        <f t="shared" si="5"/>
        <v>3110.2824999999998</v>
      </c>
      <c r="H27" s="286">
        <f t="shared" si="5"/>
        <v>3110.2824999999998</v>
      </c>
      <c r="I27" s="286">
        <f t="shared" si="5"/>
        <v>3110.2824999999998</v>
      </c>
      <c r="J27" s="286">
        <f t="shared" si="5"/>
        <v>3110.2824999999998</v>
      </c>
      <c r="K27" s="286">
        <f t="shared" si="5"/>
        <v>3110.2824999999998</v>
      </c>
      <c r="L27" s="286">
        <f t="shared" si="5"/>
        <v>3110.2824999999998</v>
      </c>
      <c r="M27" s="286">
        <f t="shared" si="5"/>
        <v>3110.2824999999998</v>
      </c>
      <c r="N27" s="286">
        <f t="shared" si="5"/>
        <v>3110.2824999999998</v>
      </c>
      <c r="O27" s="286">
        <f t="shared" si="5"/>
        <v>3110.2824999999998</v>
      </c>
    </row>
    <row r="28" spans="1:20" ht="26.25" thickBot="1">
      <c r="A28" s="316" t="s">
        <v>6856</v>
      </c>
      <c r="B28" s="284" t="s">
        <v>6809</v>
      </c>
      <c r="C28" s="285">
        <f>SUMIFS(DATOS!$F$4:$F$4978,DATOS!$U$4:$U$4978,A28)</f>
        <v>1221471.7599999998</v>
      </c>
      <c r="D28" s="286">
        <f t="shared" si="5"/>
        <v>101789.31333333331</v>
      </c>
      <c r="E28" s="286">
        <f t="shared" si="5"/>
        <v>101789.31333333331</v>
      </c>
      <c r="F28" s="286">
        <f t="shared" si="5"/>
        <v>101789.31333333331</v>
      </c>
      <c r="G28" s="286">
        <f t="shared" si="5"/>
        <v>101789.31333333331</v>
      </c>
      <c r="H28" s="286">
        <f t="shared" si="5"/>
        <v>101789.31333333331</v>
      </c>
      <c r="I28" s="286">
        <f t="shared" si="5"/>
        <v>101789.31333333331</v>
      </c>
      <c r="J28" s="286">
        <f t="shared" si="5"/>
        <v>101789.31333333331</v>
      </c>
      <c r="K28" s="286">
        <f t="shared" si="5"/>
        <v>101789.31333333331</v>
      </c>
      <c r="L28" s="286">
        <f t="shared" si="5"/>
        <v>101789.31333333331</v>
      </c>
      <c r="M28" s="286">
        <f t="shared" si="5"/>
        <v>101789.31333333331</v>
      </c>
      <c r="N28" s="286">
        <f t="shared" si="5"/>
        <v>101789.31333333331</v>
      </c>
      <c r="O28" s="286">
        <f t="shared" si="5"/>
        <v>101789.31333333331</v>
      </c>
    </row>
    <row r="29" spans="1:20" ht="13.5" thickBot="1">
      <c r="A29" s="316" t="s">
        <v>6868</v>
      </c>
      <c r="B29" s="284" t="s">
        <v>6810</v>
      </c>
      <c r="C29" s="285">
        <f>SUMIFS(DATOS!$F$4:$F$4978,DATOS!$U$4:$U$4978,A29)</f>
        <v>421153.82</v>
      </c>
      <c r="D29" s="286">
        <f t="shared" si="5"/>
        <v>35096.151666666665</v>
      </c>
      <c r="E29" s="286">
        <f t="shared" si="5"/>
        <v>35096.151666666665</v>
      </c>
      <c r="F29" s="286">
        <f t="shared" si="5"/>
        <v>35096.151666666665</v>
      </c>
      <c r="G29" s="286">
        <f t="shared" si="5"/>
        <v>35096.151666666665</v>
      </c>
      <c r="H29" s="286">
        <f t="shared" si="5"/>
        <v>35096.151666666665</v>
      </c>
      <c r="I29" s="286">
        <f t="shared" si="5"/>
        <v>35096.151666666665</v>
      </c>
      <c r="J29" s="286">
        <f t="shared" si="5"/>
        <v>35096.151666666665</v>
      </c>
      <c r="K29" s="286">
        <f t="shared" si="5"/>
        <v>35096.151666666665</v>
      </c>
      <c r="L29" s="286">
        <f t="shared" si="5"/>
        <v>35096.151666666665</v>
      </c>
      <c r="M29" s="286">
        <f t="shared" si="5"/>
        <v>35096.151666666665</v>
      </c>
      <c r="N29" s="286">
        <f t="shared" si="5"/>
        <v>35096.151666666665</v>
      </c>
      <c r="O29" s="286">
        <f t="shared" si="5"/>
        <v>35096.151666666665</v>
      </c>
    </row>
    <row r="30" spans="1:20" ht="13.5" thickBot="1">
      <c r="A30" s="316" t="s">
        <v>6866</v>
      </c>
      <c r="B30" s="284" t="s">
        <v>6811</v>
      </c>
      <c r="C30" s="285">
        <f>SUMIFS(DATOS!$F$4:$F$4978,DATOS!$U$4:$U$4978,A30)</f>
        <v>252800.21</v>
      </c>
      <c r="D30" s="286">
        <f t="shared" ref="D30:O45" si="7">+$C30/12</f>
        <v>21066.684166666666</v>
      </c>
      <c r="E30" s="286">
        <f t="shared" si="7"/>
        <v>21066.684166666666</v>
      </c>
      <c r="F30" s="286">
        <f t="shared" si="7"/>
        <v>21066.684166666666</v>
      </c>
      <c r="G30" s="286">
        <f t="shared" si="7"/>
        <v>21066.684166666666</v>
      </c>
      <c r="H30" s="286">
        <f t="shared" si="7"/>
        <v>21066.684166666666</v>
      </c>
      <c r="I30" s="286">
        <f t="shared" si="7"/>
        <v>21066.684166666666</v>
      </c>
      <c r="J30" s="286">
        <f t="shared" si="7"/>
        <v>21066.684166666666</v>
      </c>
      <c r="K30" s="286">
        <f t="shared" si="7"/>
        <v>21066.684166666666</v>
      </c>
      <c r="L30" s="286">
        <f t="shared" si="7"/>
        <v>21066.684166666666</v>
      </c>
      <c r="M30" s="286">
        <f t="shared" si="7"/>
        <v>21066.684166666666</v>
      </c>
      <c r="N30" s="286">
        <f t="shared" si="7"/>
        <v>21066.684166666666</v>
      </c>
      <c r="O30" s="286">
        <f t="shared" si="7"/>
        <v>21066.684166666666</v>
      </c>
    </row>
    <row r="31" spans="1:20" ht="13.5" thickBot="1">
      <c r="A31" s="316" t="s">
        <v>6865</v>
      </c>
      <c r="B31" s="284" t="s">
        <v>6812</v>
      </c>
      <c r="C31" s="285">
        <f>SUMIFS(DATOS!$F$4:$F$4978,DATOS!$U$4:$U$4978,A31)</f>
        <v>4018936.12</v>
      </c>
      <c r="D31" s="286">
        <f t="shared" si="7"/>
        <v>334911.34333333332</v>
      </c>
      <c r="E31" s="286">
        <f t="shared" si="7"/>
        <v>334911.34333333332</v>
      </c>
      <c r="F31" s="286">
        <f t="shared" si="7"/>
        <v>334911.34333333332</v>
      </c>
      <c r="G31" s="286">
        <f t="shared" si="7"/>
        <v>334911.34333333332</v>
      </c>
      <c r="H31" s="286">
        <f t="shared" si="7"/>
        <v>334911.34333333332</v>
      </c>
      <c r="I31" s="286">
        <f t="shared" si="7"/>
        <v>334911.34333333332</v>
      </c>
      <c r="J31" s="286">
        <f t="shared" si="7"/>
        <v>334911.34333333332</v>
      </c>
      <c r="K31" s="286">
        <f t="shared" si="7"/>
        <v>334911.34333333332</v>
      </c>
      <c r="L31" s="286">
        <f t="shared" si="7"/>
        <v>334911.34333333332</v>
      </c>
      <c r="M31" s="286">
        <f t="shared" si="7"/>
        <v>334911.34333333332</v>
      </c>
      <c r="N31" s="286">
        <f t="shared" si="7"/>
        <v>334911.34333333332</v>
      </c>
      <c r="O31" s="286">
        <f t="shared" si="7"/>
        <v>334911.34333333332</v>
      </c>
    </row>
    <row r="32" spans="1:20" ht="13.5" thickBot="1">
      <c r="A32" s="316" t="s">
        <v>6858</v>
      </c>
      <c r="B32" s="284" t="s">
        <v>6813</v>
      </c>
      <c r="C32" s="285">
        <f>SUMIFS(DATOS!$F$4:$F$4978,DATOS!$U$4:$U$4978,A32)</f>
        <v>1521517.3199999998</v>
      </c>
      <c r="D32" s="286">
        <f t="shared" si="7"/>
        <v>126793.10999999999</v>
      </c>
      <c r="E32" s="286">
        <f t="shared" si="7"/>
        <v>126793.10999999999</v>
      </c>
      <c r="F32" s="286">
        <f t="shared" si="7"/>
        <v>126793.10999999999</v>
      </c>
      <c r="G32" s="286">
        <f t="shared" si="7"/>
        <v>126793.10999999999</v>
      </c>
      <c r="H32" s="286">
        <f t="shared" si="7"/>
        <v>126793.10999999999</v>
      </c>
      <c r="I32" s="286">
        <f t="shared" si="7"/>
        <v>126793.10999999999</v>
      </c>
      <c r="J32" s="286">
        <f t="shared" si="7"/>
        <v>126793.10999999999</v>
      </c>
      <c r="K32" s="286">
        <f t="shared" si="7"/>
        <v>126793.10999999999</v>
      </c>
      <c r="L32" s="286">
        <f t="shared" si="7"/>
        <v>126793.10999999999</v>
      </c>
      <c r="M32" s="286">
        <f t="shared" si="7"/>
        <v>126793.10999999999</v>
      </c>
      <c r="N32" s="286">
        <f t="shared" si="7"/>
        <v>126793.10999999999</v>
      </c>
      <c r="O32" s="286">
        <f t="shared" si="7"/>
        <v>126793.10999999999</v>
      </c>
    </row>
    <row r="33" spans="1:15" ht="26.25" thickBot="1">
      <c r="B33" s="283" t="s">
        <v>6814</v>
      </c>
      <c r="C33" s="265">
        <f>SUBTOTAL(9,C34:C42)</f>
        <v>12151358.889999999</v>
      </c>
      <c r="D33" s="265">
        <f t="shared" ref="D33:O33" si="8">SUBTOTAL(9,D34:D42)</f>
        <v>1012613.2408333332</v>
      </c>
      <c r="E33" s="265">
        <f t="shared" si="8"/>
        <v>1012613.2408333332</v>
      </c>
      <c r="F33" s="265">
        <f t="shared" si="8"/>
        <v>1012613.2408333332</v>
      </c>
      <c r="G33" s="265">
        <f t="shared" si="8"/>
        <v>1012613.2408333332</v>
      </c>
      <c r="H33" s="265">
        <f t="shared" si="8"/>
        <v>1012613.2408333332</v>
      </c>
      <c r="I33" s="265">
        <f t="shared" si="8"/>
        <v>1012613.2408333332</v>
      </c>
      <c r="J33" s="265">
        <f t="shared" si="8"/>
        <v>1012613.2408333332</v>
      </c>
      <c r="K33" s="265">
        <f t="shared" si="8"/>
        <v>1012613.2408333332</v>
      </c>
      <c r="L33" s="265">
        <f t="shared" si="8"/>
        <v>1012613.2408333332</v>
      </c>
      <c r="M33" s="265">
        <f t="shared" si="8"/>
        <v>1012613.2408333332</v>
      </c>
      <c r="N33" s="265">
        <f t="shared" si="8"/>
        <v>1012613.2408333332</v>
      </c>
      <c r="O33" s="265">
        <f t="shared" si="8"/>
        <v>1012613.2408333332</v>
      </c>
    </row>
    <row r="34" spans="1:15" ht="26.25" thickBot="1">
      <c r="A34" s="316" t="s">
        <v>6879</v>
      </c>
      <c r="B34" s="284" t="s">
        <v>6815</v>
      </c>
      <c r="C34" s="285">
        <f>SUMIFS(DATOS!$F$4:$F$4978,DATOS!$U$4:$U$4978,A34)</f>
        <v>0</v>
      </c>
      <c r="D34" s="286">
        <f t="shared" si="7"/>
        <v>0</v>
      </c>
      <c r="E34" s="286">
        <f t="shared" si="7"/>
        <v>0</v>
      </c>
      <c r="F34" s="286">
        <f t="shared" si="7"/>
        <v>0</v>
      </c>
      <c r="G34" s="286">
        <f t="shared" si="7"/>
        <v>0</v>
      </c>
      <c r="H34" s="286">
        <f t="shared" si="7"/>
        <v>0</v>
      </c>
      <c r="I34" s="286">
        <f t="shared" si="7"/>
        <v>0</v>
      </c>
      <c r="J34" s="286">
        <f t="shared" si="7"/>
        <v>0</v>
      </c>
      <c r="K34" s="286">
        <f t="shared" si="7"/>
        <v>0</v>
      </c>
      <c r="L34" s="286">
        <f t="shared" si="7"/>
        <v>0</v>
      </c>
      <c r="M34" s="286">
        <f t="shared" si="7"/>
        <v>0</v>
      </c>
      <c r="N34" s="286">
        <f t="shared" si="7"/>
        <v>0</v>
      </c>
      <c r="O34" s="286">
        <f t="shared" si="7"/>
        <v>0</v>
      </c>
    </row>
    <row r="35" spans="1:15" ht="13.5" thickBot="1">
      <c r="A35" s="316" t="s">
        <v>6880</v>
      </c>
      <c r="B35" s="284" t="s">
        <v>6816</v>
      </c>
      <c r="C35" s="285">
        <f>SUMIFS(DATOS!$F$4:$F$4978,DATOS!$U$4:$U$4978,A35)</f>
        <v>0</v>
      </c>
      <c r="D35" s="286">
        <f t="shared" si="7"/>
        <v>0</v>
      </c>
      <c r="E35" s="286">
        <f t="shared" si="7"/>
        <v>0</v>
      </c>
      <c r="F35" s="286">
        <f t="shared" si="7"/>
        <v>0</v>
      </c>
      <c r="G35" s="286">
        <f t="shared" si="7"/>
        <v>0</v>
      </c>
      <c r="H35" s="286">
        <f t="shared" si="7"/>
        <v>0</v>
      </c>
      <c r="I35" s="286">
        <f t="shared" si="7"/>
        <v>0</v>
      </c>
      <c r="J35" s="286">
        <f t="shared" si="7"/>
        <v>0</v>
      </c>
      <c r="K35" s="286">
        <f t="shared" si="7"/>
        <v>0</v>
      </c>
      <c r="L35" s="286">
        <f t="shared" si="7"/>
        <v>0</v>
      </c>
      <c r="M35" s="286">
        <f t="shared" si="7"/>
        <v>0</v>
      </c>
      <c r="N35" s="286">
        <f t="shared" si="7"/>
        <v>0</v>
      </c>
      <c r="O35" s="286">
        <f t="shared" si="7"/>
        <v>0</v>
      </c>
    </row>
    <row r="36" spans="1:15" ht="13.5" thickBot="1">
      <c r="A36" s="316" t="s">
        <v>6881</v>
      </c>
      <c r="B36" s="284" t="s">
        <v>6817</v>
      </c>
      <c r="C36" s="285">
        <f>SUMIFS(DATOS!$F$4:$F$4978,DATOS!$U$4:$U$4978,A36)</f>
        <v>0</v>
      </c>
      <c r="D36" s="286">
        <f t="shared" si="7"/>
        <v>0</v>
      </c>
      <c r="E36" s="286">
        <f t="shared" si="7"/>
        <v>0</v>
      </c>
      <c r="F36" s="286">
        <f t="shared" si="7"/>
        <v>0</v>
      </c>
      <c r="G36" s="286">
        <f t="shared" si="7"/>
        <v>0</v>
      </c>
      <c r="H36" s="286">
        <f t="shared" si="7"/>
        <v>0</v>
      </c>
      <c r="I36" s="286">
        <f t="shared" si="7"/>
        <v>0</v>
      </c>
      <c r="J36" s="286">
        <f t="shared" si="7"/>
        <v>0</v>
      </c>
      <c r="K36" s="286">
        <f t="shared" si="7"/>
        <v>0</v>
      </c>
      <c r="L36" s="286">
        <f t="shared" si="7"/>
        <v>0</v>
      </c>
      <c r="M36" s="286">
        <f t="shared" si="7"/>
        <v>0</v>
      </c>
      <c r="N36" s="286">
        <f t="shared" si="7"/>
        <v>0</v>
      </c>
      <c r="O36" s="286">
        <f t="shared" si="7"/>
        <v>0</v>
      </c>
    </row>
    <row r="37" spans="1:15" ht="13.5" thickBot="1">
      <c r="A37" s="316" t="s">
        <v>6857</v>
      </c>
      <c r="B37" s="284" t="s">
        <v>6818</v>
      </c>
      <c r="C37" s="285">
        <f>SUMIFS(DATOS!$F$4:$F$4978,DATOS!$U$4:$U$4978,A37)</f>
        <v>12151358.889999999</v>
      </c>
      <c r="D37" s="286">
        <f t="shared" si="7"/>
        <v>1012613.2408333332</v>
      </c>
      <c r="E37" s="286">
        <f t="shared" si="7"/>
        <v>1012613.2408333332</v>
      </c>
      <c r="F37" s="286">
        <f t="shared" si="7"/>
        <v>1012613.2408333332</v>
      </c>
      <c r="G37" s="286">
        <f t="shared" si="7"/>
        <v>1012613.2408333332</v>
      </c>
      <c r="H37" s="286">
        <f t="shared" si="7"/>
        <v>1012613.2408333332</v>
      </c>
      <c r="I37" s="286">
        <f t="shared" si="7"/>
        <v>1012613.2408333332</v>
      </c>
      <c r="J37" s="286">
        <f t="shared" si="7"/>
        <v>1012613.2408333332</v>
      </c>
      <c r="K37" s="286">
        <f t="shared" si="7"/>
        <v>1012613.2408333332</v>
      </c>
      <c r="L37" s="286">
        <f t="shared" si="7"/>
        <v>1012613.2408333332</v>
      </c>
      <c r="M37" s="286">
        <f t="shared" si="7"/>
        <v>1012613.2408333332</v>
      </c>
      <c r="N37" s="286">
        <f t="shared" si="7"/>
        <v>1012613.2408333332</v>
      </c>
      <c r="O37" s="286">
        <f t="shared" si="7"/>
        <v>1012613.2408333332</v>
      </c>
    </row>
    <row r="38" spans="1:15" ht="13.5" thickBot="1">
      <c r="A38" s="316" t="s">
        <v>6882</v>
      </c>
      <c r="B38" s="284" t="s">
        <v>6819</v>
      </c>
      <c r="C38" s="285">
        <f>SUMIFS(DATOS!$F$4:$F$4978,DATOS!$U$4:$U$4978,A38)</f>
        <v>0</v>
      </c>
      <c r="D38" s="286">
        <f t="shared" si="7"/>
        <v>0</v>
      </c>
      <c r="E38" s="286">
        <f t="shared" si="7"/>
        <v>0</v>
      </c>
      <c r="F38" s="286">
        <f t="shared" si="7"/>
        <v>0</v>
      </c>
      <c r="G38" s="286">
        <f t="shared" si="7"/>
        <v>0</v>
      </c>
      <c r="H38" s="286">
        <f t="shared" si="7"/>
        <v>0</v>
      </c>
      <c r="I38" s="286">
        <f t="shared" si="7"/>
        <v>0</v>
      </c>
      <c r="J38" s="286">
        <f t="shared" si="7"/>
        <v>0</v>
      </c>
      <c r="K38" s="286">
        <f t="shared" si="7"/>
        <v>0</v>
      </c>
      <c r="L38" s="286">
        <f t="shared" si="7"/>
        <v>0</v>
      </c>
      <c r="M38" s="286">
        <f t="shared" si="7"/>
        <v>0</v>
      </c>
      <c r="N38" s="286">
        <f t="shared" si="7"/>
        <v>0</v>
      </c>
      <c r="O38" s="286">
        <f t="shared" si="7"/>
        <v>0</v>
      </c>
    </row>
    <row r="39" spans="1:15" ht="26.25" thickBot="1">
      <c r="A39" s="316" t="s">
        <v>6883</v>
      </c>
      <c r="B39" s="284" t="s">
        <v>6820</v>
      </c>
      <c r="C39" s="285">
        <f>SUMIFS(DATOS!$F$4:$F$4978,DATOS!$U$4:$U$4978,A39)</f>
        <v>0</v>
      </c>
      <c r="D39" s="286">
        <f t="shared" si="7"/>
        <v>0</v>
      </c>
      <c r="E39" s="286">
        <f t="shared" si="7"/>
        <v>0</v>
      </c>
      <c r="F39" s="286">
        <f t="shared" si="7"/>
        <v>0</v>
      </c>
      <c r="G39" s="286">
        <f t="shared" si="7"/>
        <v>0</v>
      </c>
      <c r="H39" s="286">
        <f t="shared" si="7"/>
        <v>0</v>
      </c>
      <c r="I39" s="286">
        <f t="shared" si="7"/>
        <v>0</v>
      </c>
      <c r="J39" s="286">
        <f t="shared" si="7"/>
        <v>0</v>
      </c>
      <c r="K39" s="286">
        <f t="shared" si="7"/>
        <v>0</v>
      </c>
      <c r="L39" s="286">
        <f t="shared" si="7"/>
        <v>0</v>
      </c>
      <c r="M39" s="286">
        <f t="shared" si="7"/>
        <v>0</v>
      </c>
      <c r="N39" s="286">
        <f t="shared" si="7"/>
        <v>0</v>
      </c>
      <c r="O39" s="286">
        <f t="shared" si="7"/>
        <v>0</v>
      </c>
    </row>
    <row r="40" spans="1:15" ht="13.5" thickBot="1">
      <c r="A40" s="316" t="s">
        <v>6884</v>
      </c>
      <c r="B40" s="284" t="s">
        <v>6821</v>
      </c>
      <c r="C40" s="285">
        <f>SUMIFS(DATOS!$F$4:$F$4978,DATOS!$U$4:$U$4978,A40)</f>
        <v>0</v>
      </c>
      <c r="D40" s="286">
        <f t="shared" si="7"/>
        <v>0</v>
      </c>
      <c r="E40" s="286">
        <f t="shared" si="7"/>
        <v>0</v>
      </c>
      <c r="F40" s="286">
        <f t="shared" si="7"/>
        <v>0</v>
      </c>
      <c r="G40" s="286">
        <f t="shared" si="7"/>
        <v>0</v>
      </c>
      <c r="H40" s="286">
        <f t="shared" si="7"/>
        <v>0</v>
      </c>
      <c r="I40" s="286">
        <f t="shared" si="7"/>
        <v>0</v>
      </c>
      <c r="J40" s="286">
        <f t="shared" si="7"/>
        <v>0</v>
      </c>
      <c r="K40" s="286">
        <f t="shared" si="7"/>
        <v>0</v>
      </c>
      <c r="L40" s="286">
        <f t="shared" si="7"/>
        <v>0</v>
      </c>
      <c r="M40" s="286">
        <f t="shared" si="7"/>
        <v>0</v>
      </c>
      <c r="N40" s="286">
        <f t="shared" si="7"/>
        <v>0</v>
      </c>
      <c r="O40" s="286">
        <f t="shared" si="7"/>
        <v>0</v>
      </c>
    </row>
    <row r="41" spans="1:15" ht="13.5" thickBot="1">
      <c r="A41" s="316" t="s">
        <v>6885</v>
      </c>
      <c r="B41" s="284" t="s">
        <v>6822</v>
      </c>
      <c r="C41" s="285">
        <f>SUMIFS(DATOS!$F$4:$F$4978,DATOS!$U$4:$U$4978,A41)</f>
        <v>0</v>
      </c>
      <c r="D41" s="286">
        <f t="shared" si="7"/>
        <v>0</v>
      </c>
      <c r="E41" s="286">
        <f t="shared" si="7"/>
        <v>0</v>
      </c>
      <c r="F41" s="286">
        <f t="shared" si="7"/>
        <v>0</v>
      </c>
      <c r="G41" s="286">
        <f t="shared" si="7"/>
        <v>0</v>
      </c>
      <c r="H41" s="286">
        <f t="shared" si="7"/>
        <v>0</v>
      </c>
      <c r="I41" s="286">
        <f t="shared" si="7"/>
        <v>0</v>
      </c>
      <c r="J41" s="286">
        <f t="shared" si="7"/>
        <v>0</v>
      </c>
      <c r="K41" s="286">
        <f t="shared" si="7"/>
        <v>0</v>
      </c>
      <c r="L41" s="286">
        <f t="shared" si="7"/>
        <v>0</v>
      </c>
      <c r="M41" s="286">
        <f t="shared" si="7"/>
        <v>0</v>
      </c>
      <c r="N41" s="286">
        <f t="shared" si="7"/>
        <v>0</v>
      </c>
      <c r="O41" s="286">
        <f t="shared" si="7"/>
        <v>0</v>
      </c>
    </row>
    <row r="42" spans="1:15" ht="13.5" thickBot="1">
      <c r="A42" s="316" t="s">
        <v>6886</v>
      </c>
      <c r="B42" s="284" t="s">
        <v>6823</v>
      </c>
      <c r="C42" s="285">
        <f>SUMIFS(DATOS!$F$4:$F$4978,DATOS!$U$4:$U$4978,A42)</f>
        <v>0</v>
      </c>
      <c r="D42" s="286">
        <f t="shared" si="7"/>
        <v>0</v>
      </c>
      <c r="E42" s="286">
        <f t="shared" si="7"/>
        <v>0</v>
      </c>
      <c r="F42" s="286">
        <f t="shared" si="7"/>
        <v>0</v>
      </c>
      <c r="G42" s="286">
        <f t="shared" si="7"/>
        <v>0</v>
      </c>
      <c r="H42" s="286">
        <f t="shared" si="7"/>
        <v>0</v>
      </c>
      <c r="I42" s="286">
        <f t="shared" si="7"/>
        <v>0</v>
      </c>
      <c r="J42" s="286">
        <f t="shared" si="7"/>
        <v>0</v>
      </c>
      <c r="K42" s="286">
        <f t="shared" si="7"/>
        <v>0</v>
      </c>
      <c r="L42" s="286">
        <f t="shared" si="7"/>
        <v>0</v>
      </c>
      <c r="M42" s="286">
        <f t="shared" si="7"/>
        <v>0</v>
      </c>
      <c r="N42" s="286">
        <f t="shared" si="7"/>
        <v>0</v>
      </c>
      <c r="O42" s="286">
        <f t="shared" si="7"/>
        <v>0</v>
      </c>
    </row>
    <row r="43" spans="1:15" ht="13.5" thickBot="1">
      <c r="B43" s="283" t="s">
        <v>6824</v>
      </c>
      <c r="C43" s="265">
        <f>SUBTOTAL(9,C44:C52)</f>
        <v>1303984.8899999999</v>
      </c>
      <c r="D43" s="265">
        <f t="shared" ref="D43:O43" si="9">SUBTOTAL(9,D44:D52)</f>
        <v>108665.40749999999</v>
      </c>
      <c r="E43" s="265">
        <f t="shared" si="9"/>
        <v>108665.40749999999</v>
      </c>
      <c r="F43" s="265">
        <f t="shared" si="9"/>
        <v>108665.40749999999</v>
      </c>
      <c r="G43" s="265">
        <f t="shared" si="9"/>
        <v>108665.40749999999</v>
      </c>
      <c r="H43" s="265">
        <f t="shared" si="9"/>
        <v>108665.40749999999</v>
      </c>
      <c r="I43" s="265">
        <f t="shared" si="9"/>
        <v>108665.40749999999</v>
      </c>
      <c r="J43" s="265">
        <f t="shared" si="9"/>
        <v>108665.40749999999</v>
      </c>
      <c r="K43" s="265">
        <f t="shared" si="9"/>
        <v>108665.40749999999</v>
      </c>
      <c r="L43" s="265">
        <f t="shared" si="9"/>
        <v>108665.40749999999</v>
      </c>
      <c r="M43" s="265">
        <f t="shared" si="9"/>
        <v>108665.40749999999</v>
      </c>
      <c r="N43" s="265">
        <f t="shared" si="9"/>
        <v>108665.40749999999</v>
      </c>
      <c r="O43" s="265">
        <f t="shared" si="9"/>
        <v>108665.40749999999</v>
      </c>
    </row>
    <row r="44" spans="1:15" ht="13.5" thickBot="1">
      <c r="A44" s="316" t="s">
        <v>6887</v>
      </c>
      <c r="B44" s="284" t="s">
        <v>6825</v>
      </c>
      <c r="C44" s="285">
        <f>SUMIFS(DATOS!$F$4:$F$4978,DATOS!$U$4:$U$4978,A44)</f>
        <v>1303984.8899999999</v>
      </c>
      <c r="D44" s="286">
        <f t="shared" si="7"/>
        <v>108665.40749999999</v>
      </c>
      <c r="E44" s="286">
        <f t="shared" si="7"/>
        <v>108665.40749999999</v>
      </c>
      <c r="F44" s="286">
        <f t="shared" si="7"/>
        <v>108665.40749999999</v>
      </c>
      <c r="G44" s="286">
        <f t="shared" si="7"/>
        <v>108665.40749999999</v>
      </c>
      <c r="H44" s="286">
        <f t="shared" si="7"/>
        <v>108665.40749999999</v>
      </c>
      <c r="I44" s="286">
        <f t="shared" si="7"/>
        <v>108665.40749999999</v>
      </c>
      <c r="J44" s="286">
        <f t="shared" si="7"/>
        <v>108665.40749999999</v>
      </c>
      <c r="K44" s="286">
        <f t="shared" si="7"/>
        <v>108665.40749999999</v>
      </c>
      <c r="L44" s="286">
        <f t="shared" si="7"/>
        <v>108665.40749999999</v>
      </c>
      <c r="M44" s="286">
        <f t="shared" si="7"/>
        <v>108665.40749999999</v>
      </c>
      <c r="N44" s="286">
        <f t="shared" si="7"/>
        <v>108665.40749999999</v>
      </c>
      <c r="O44" s="286">
        <f t="shared" si="7"/>
        <v>108665.40749999999</v>
      </c>
    </row>
    <row r="45" spans="1:15" ht="13.5" thickBot="1">
      <c r="A45" s="316" t="s">
        <v>6888</v>
      </c>
      <c r="B45" s="284" t="s">
        <v>6826</v>
      </c>
      <c r="C45" s="285">
        <f>SUMIFS(DATOS!$F$4:$F$4978,DATOS!$U$4:$U$4978,A45)</f>
        <v>0</v>
      </c>
      <c r="D45" s="286">
        <f t="shared" si="7"/>
        <v>0</v>
      </c>
      <c r="E45" s="286">
        <f t="shared" si="7"/>
        <v>0</v>
      </c>
      <c r="F45" s="286">
        <f t="shared" si="7"/>
        <v>0</v>
      </c>
      <c r="G45" s="286">
        <f t="shared" si="7"/>
        <v>0</v>
      </c>
      <c r="H45" s="286">
        <f t="shared" si="7"/>
        <v>0</v>
      </c>
      <c r="I45" s="286">
        <f t="shared" si="7"/>
        <v>0</v>
      </c>
      <c r="J45" s="286">
        <f t="shared" si="7"/>
        <v>0</v>
      </c>
      <c r="K45" s="286">
        <f t="shared" si="7"/>
        <v>0</v>
      </c>
      <c r="L45" s="286">
        <f t="shared" si="7"/>
        <v>0</v>
      </c>
      <c r="M45" s="286">
        <f t="shared" si="7"/>
        <v>0</v>
      </c>
      <c r="N45" s="286">
        <f t="shared" si="7"/>
        <v>0</v>
      </c>
      <c r="O45" s="286">
        <f t="shared" si="7"/>
        <v>0</v>
      </c>
    </row>
    <row r="46" spans="1:15" ht="13.5" thickBot="1">
      <c r="A46" s="316" t="s">
        <v>6889</v>
      </c>
      <c r="B46" s="284" t="s">
        <v>6827</v>
      </c>
      <c r="C46" s="285">
        <f>SUMIFS(DATOS!$F$4:$F$4978,DATOS!$U$4:$U$4978,A46)</f>
        <v>0</v>
      </c>
      <c r="D46" s="286">
        <f t="shared" ref="D46:O56" si="10">+$C46/12</f>
        <v>0</v>
      </c>
      <c r="E46" s="286">
        <f t="shared" si="10"/>
        <v>0</v>
      </c>
      <c r="F46" s="286">
        <f t="shared" si="10"/>
        <v>0</v>
      </c>
      <c r="G46" s="286">
        <f t="shared" si="10"/>
        <v>0</v>
      </c>
      <c r="H46" s="286">
        <f t="shared" si="10"/>
        <v>0</v>
      </c>
      <c r="I46" s="286">
        <f t="shared" si="10"/>
        <v>0</v>
      </c>
      <c r="J46" s="286">
        <f t="shared" si="10"/>
        <v>0</v>
      </c>
      <c r="K46" s="286">
        <f t="shared" si="10"/>
        <v>0</v>
      </c>
      <c r="L46" s="286">
        <f t="shared" si="10"/>
        <v>0</v>
      </c>
      <c r="M46" s="286">
        <f t="shared" si="10"/>
        <v>0</v>
      </c>
      <c r="N46" s="286">
        <f t="shared" si="10"/>
        <v>0</v>
      </c>
      <c r="O46" s="286">
        <f t="shared" si="10"/>
        <v>0</v>
      </c>
    </row>
    <row r="47" spans="1:15" ht="13.5" thickBot="1">
      <c r="A47" s="316" t="s">
        <v>6890</v>
      </c>
      <c r="B47" s="284" t="s">
        <v>6828</v>
      </c>
      <c r="C47" s="285">
        <f>SUMIFS(DATOS!$F$4:$F$4978,DATOS!$U$4:$U$4978,A47)</f>
        <v>0</v>
      </c>
      <c r="D47" s="286">
        <f t="shared" si="10"/>
        <v>0</v>
      </c>
      <c r="E47" s="286">
        <f t="shared" si="10"/>
        <v>0</v>
      </c>
      <c r="F47" s="286">
        <f t="shared" si="10"/>
        <v>0</v>
      </c>
      <c r="G47" s="286">
        <f t="shared" si="10"/>
        <v>0</v>
      </c>
      <c r="H47" s="286">
        <f t="shared" si="10"/>
        <v>0</v>
      </c>
      <c r="I47" s="286">
        <f t="shared" si="10"/>
        <v>0</v>
      </c>
      <c r="J47" s="286">
        <f t="shared" si="10"/>
        <v>0</v>
      </c>
      <c r="K47" s="286">
        <f t="shared" si="10"/>
        <v>0</v>
      </c>
      <c r="L47" s="286">
        <f t="shared" si="10"/>
        <v>0</v>
      </c>
      <c r="M47" s="286">
        <f t="shared" si="10"/>
        <v>0</v>
      </c>
      <c r="N47" s="286">
        <f t="shared" si="10"/>
        <v>0</v>
      </c>
      <c r="O47" s="286">
        <f t="shared" si="10"/>
        <v>0</v>
      </c>
    </row>
    <row r="48" spans="1:15" ht="13.5" thickBot="1">
      <c r="A48" s="316" t="s">
        <v>6891</v>
      </c>
      <c r="B48" s="284" t="s">
        <v>2820</v>
      </c>
      <c r="C48" s="285">
        <f>SUMIFS(DATOS!$F$4:$F$4978,DATOS!$U$4:$U$4978,A48)</f>
        <v>0</v>
      </c>
      <c r="D48" s="286">
        <f t="shared" si="10"/>
        <v>0</v>
      </c>
      <c r="E48" s="286">
        <f t="shared" si="10"/>
        <v>0</v>
      </c>
      <c r="F48" s="286">
        <f t="shared" si="10"/>
        <v>0</v>
      </c>
      <c r="G48" s="286">
        <f t="shared" si="10"/>
        <v>0</v>
      </c>
      <c r="H48" s="286">
        <f t="shared" si="10"/>
        <v>0</v>
      </c>
      <c r="I48" s="286">
        <f t="shared" si="10"/>
        <v>0</v>
      </c>
      <c r="J48" s="286">
        <f t="shared" si="10"/>
        <v>0</v>
      </c>
      <c r="K48" s="286">
        <f t="shared" si="10"/>
        <v>0</v>
      </c>
      <c r="L48" s="286">
        <f t="shared" si="10"/>
        <v>0</v>
      </c>
      <c r="M48" s="286">
        <f t="shared" si="10"/>
        <v>0</v>
      </c>
      <c r="N48" s="286">
        <f t="shared" si="10"/>
        <v>0</v>
      </c>
      <c r="O48" s="286">
        <f t="shared" si="10"/>
        <v>0</v>
      </c>
    </row>
    <row r="49" spans="1:15" ht="13.5" thickBot="1">
      <c r="A49" s="316" t="s">
        <v>6892</v>
      </c>
      <c r="B49" s="284" t="s">
        <v>6829</v>
      </c>
      <c r="C49" s="285">
        <f>SUMIFS(DATOS!$F$4:$F$4978,DATOS!$U$4:$U$4978,A49)</f>
        <v>0</v>
      </c>
      <c r="D49" s="286">
        <f t="shared" si="10"/>
        <v>0</v>
      </c>
      <c r="E49" s="286">
        <f t="shared" si="10"/>
        <v>0</v>
      </c>
      <c r="F49" s="286">
        <f t="shared" si="10"/>
        <v>0</v>
      </c>
      <c r="G49" s="286">
        <f t="shared" si="10"/>
        <v>0</v>
      </c>
      <c r="H49" s="286">
        <f t="shared" si="10"/>
        <v>0</v>
      </c>
      <c r="I49" s="286">
        <f t="shared" si="10"/>
        <v>0</v>
      </c>
      <c r="J49" s="286">
        <f t="shared" si="10"/>
        <v>0</v>
      </c>
      <c r="K49" s="286">
        <f t="shared" si="10"/>
        <v>0</v>
      </c>
      <c r="L49" s="286">
        <f t="shared" si="10"/>
        <v>0</v>
      </c>
      <c r="M49" s="286">
        <f t="shared" si="10"/>
        <v>0</v>
      </c>
      <c r="N49" s="286">
        <f t="shared" si="10"/>
        <v>0</v>
      </c>
      <c r="O49" s="286">
        <f t="shared" si="10"/>
        <v>0</v>
      </c>
    </row>
    <row r="50" spans="1:15" ht="13.5" thickBot="1">
      <c r="A50" s="316" t="s">
        <v>6893</v>
      </c>
      <c r="B50" s="284" t="s">
        <v>6830</v>
      </c>
      <c r="C50" s="285">
        <f>SUMIFS(DATOS!$F$4:$F$4978,DATOS!$U$4:$U$4978,A50)</f>
        <v>0</v>
      </c>
      <c r="D50" s="286">
        <f t="shared" si="10"/>
        <v>0</v>
      </c>
      <c r="E50" s="286">
        <f t="shared" si="10"/>
        <v>0</v>
      </c>
      <c r="F50" s="286">
        <f t="shared" si="10"/>
        <v>0</v>
      </c>
      <c r="G50" s="286">
        <f t="shared" si="10"/>
        <v>0</v>
      </c>
      <c r="H50" s="286">
        <f t="shared" si="10"/>
        <v>0</v>
      </c>
      <c r="I50" s="286">
        <f t="shared" si="10"/>
        <v>0</v>
      </c>
      <c r="J50" s="286">
        <f t="shared" si="10"/>
        <v>0</v>
      </c>
      <c r="K50" s="286">
        <f t="shared" si="10"/>
        <v>0</v>
      </c>
      <c r="L50" s="286">
        <f t="shared" si="10"/>
        <v>0</v>
      </c>
      <c r="M50" s="286">
        <f t="shared" si="10"/>
        <v>0</v>
      </c>
      <c r="N50" s="286">
        <f t="shared" si="10"/>
        <v>0</v>
      </c>
      <c r="O50" s="286">
        <f t="shared" si="10"/>
        <v>0</v>
      </c>
    </row>
    <row r="51" spans="1:15" ht="13.5" thickBot="1">
      <c r="A51" s="316" t="s">
        <v>6894</v>
      </c>
      <c r="B51" s="284" t="s">
        <v>6831</v>
      </c>
      <c r="C51" s="285">
        <f>SUMIFS(DATOS!$F$4:$F$4978,DATOS!$U$4:$U$4978,A51)</f>
        <v>0</v>
      </c>
      <c r="D51" s="286">
        <f t="shared" si="10"/>
        <v>0</v>
      </c>
      <c r="E51" s="286">
        <f t="shared" si="10"/>
        <v>0</v>
      </c>
      <c r="F51" s="286">
        <f t="shared" si="10"/>
        <v>0</v>
      </c>
      <c r="G51" s="286">
        <f t="shared" si="10"/>
        <v>0</v>
      </c>
      <c r="H51" s="286">
        <f t="shared" si="10"/>
        <v>0</v>
      </c>
      <c r="I51" s="286">
        <f t="shared" si="10"/>
        <v>0</v>
      </c>
      <c r="J51" s="286">
        <f t="shared" si="10"/>
        <v>0</v>
      </c>
      <c r="K51" s="286">
        <f t="shared" si="10"/>
        <v>0</v>
      </c>
      <c r="L51" s="286">
        <f t="shared" si="10"/>
        <v>0</v>
      </c>
      <c r="M51" s="286">
        <f t="shared" si="10"/>
        <v>0</v>
      </c>
      <c r="N51" s="286">
        <f t="shared" si="10"/>
        <v>0</v>
      </c>
      <c r="O51" s="286">
        <f t="shared" si="10"/>
        <v>0</v>
      </c>
    </row>
    <row r="52" spans="1:15" ht="13.5" thickBot="1">
      <c r="A52" s="316" t="s">
        <v>6895</v>
      </c>
      <c r="B52" s="284" t="s">
        <v>6832</v>
      </c>
      <c r="C52" s="285">
        <f>SUMIFS(DATOS!$F$4:$F$4978,DATOS!$U$4:$U$4978,A52)</f>
        <v>0</v>
      </c>
      <c r="D52" s="286">
        <f t="shared" si="10"/>
        <v>0</v>
      </c>
      <c r="E52" s="286">
        <f t="shared" si="10"/>
        <v>0</v>
      </c>
      <c r="F52" s="286">
        <f t="shared" si="10"/>
        <v>0</v>
      </c>
      <c r="G52" s="286">
        <f t="shared" si="10"/>
        <v>0</v>
      </c>
      <c r="H52" s="286">
        <f t="shared" si="10"/>
        <v>0</v>
      </c>
      <c r="I52" s="286">
        <f t="shared" si="10"/>
        <v>0</v>
      </c>
      <c r="J52" s="286">
        <f t="shared" si="10"/>
        <v>0</v>
      </c>
      <c r="K52" s="286">
        <f t="shared" si="10"/>
        <v>0</v>
      </c>
      <c r="L52" s="286">
        <f t="shared" si="10"/>
        <v>0</v>
      </c>
      <c r="M52" s="286">
        <f t="shared" si="10"/>
        <v>0</v>
      </c>
      <c r="N52" s="286">
        <f t="shared" si="10"/>
        <v>0</v>
      </c>
      <c r="O52" s="286">
        <f t="shared" si="10"/>
        <v>0</v>
      </c>
    </row>
    <row r="53" spans="1:15" ht="13.5" thickBot="1">
      <c r="B53" s="283" t="s">
        <v>6833</v>
      </c>
      <c r="C53" s="265">
        <f>SUMIFS(DATOS!$F$4:$F$4978,DATOS!$U$4:$U$4978,A53)</f>
        <v>0</v>
      </c>
      <c r="D53" s="265">
        <f t="shared" ref="D53:O53" si="11">SUBTOTAL(9,D54:D56)</f>
        <v>16903658.958333332</v>
      </c>
      <c r="E53" s="265">
        <f t="shared" si="11"/>
        <v>16903658.958333332</v>
      </c>
      <c r="F53" s="265">
        <f t="shared" si="11"/>
        <v>16903658.958333332</v>
      </c>
      <c r="G53" s="265">
        <f t="shared" si="11"/>
        <v>16903658.958333332</v>
      </c>
      <c r="H53" s="265">
        <f t="shared" si="11"/>
        <v>16903658.958333332</v>
      </c>
      <c r="I53" s="265">
        <f t="shared" si="11"/>
        <v>16903658.958333332</v>
      </c>
      <c r="J53" s="265">
        <f t="shared" si="11"/>
        <v>16903658.958333332</v>
      </c>
      <c r="K53" s="265">
        <f t="shared" si="11"/>
        <v>16903658.958333332</v>
      </c>
      <c r="L53" s="265">
        <f t="shared" si="11"/>
        <v>16903658.958333332</v>
      </c>
      <c r="M53" s="265">
        <f t="shared" si="11"/>
        <v>16903658.958333332</v>
      </c>
      <c r="N53" s="265">
        <f t="shared" si="11"/>
        <v>16903658.958333332</v>
      </c>
      <c r="O53" s="265">
        <f t="shared" si="11"/>
        <v>16903658.958333332</v>
      </c>
    </row>
    <row r="54" spans="1:15" ht="15.75" thickBot="1">
      <c r="A54" s="177" t="s">
        <v>6896</v>
      </c>
      <c r="B54" s="284" t="s">
        <v>6834</v>
      </c>
      <c r="C54" s="285">
        <f>SUMIFS(DATOS!$F$4:$F$4978,DATOS!$U$4:$U$4978,A54)</f>
        <v>199938657.5</v>
      </c>
      <c r="D54" s="286">
        <f t="shared" si="10"/>
        <v>16661554.791666666</v>
      </c>
      <c r="E54" s="286">
        <f t="shared" si="10"/>
        <v>16661554.791666666</v>
      </c>
      <c r="F54" s="286">
        <f t="shared" si="10"/>
        <v>16661554.791666666</v>
      </c>
      <c r="G54" s="286">
        <f t="shared" si="10"/>
        <v>16661554.791666666</v>
      </c>
      <c r="H54" s="286">
        <f t="shared" si="10"/>
        <v>16661554.791666666</v>
      </c>
      <c r="I54" s="286">
        <f t="shared" si="10"/>
        <v>16661554.791666666</v>
      </c>
      <c r="J54" s="286">
        <f t="shared" si="10"/>
        <v>16661554.791666666</v>
      </c>
      <c r="K54" s="286">
        <f t="shared" si="10"/>
        <v>16661554.791666666</v>
      </c>
      <c r="L54" s="286">
        <f t="shared" si="10"/>
        <v>16661554.791666666</v>
      </c>
      <c r="M54" s="286">
        <f t="shared" si="10"/>
        <v>16661554.791666666</v>
      </c>
      <c r="N54" s="286">
        <f t="shared" si="10"/>
        <v>16661554.791666666</v>
      </c>
      <c r="O54" s="286">
        <f t="shared" si="10"/>
        <v>16661554.791666666</v>
      </c>
    </row>
    <row r="55" spans="1:15" ht="15.75" thickBot="1">
      <c r="A55" s="177" t="s">
        <v>6897</v>
      </c>
      <c r="B55" s="284" t="s">
        <v>6835</v>
      </c>
      <c r="C55" s="285">
        <f>SUMIFS(DATOS!$F$4:$F$4978,DATOS!$U$4:$U$4978,A55)</f>
        <v>0</v>
      </c>
      <c r="D55" s="286">
        <f t="shared" si="10"/>
        <v>0</v>
      </c>
      <c r="E55" s="286">
        <f t="shared" si="10"/>
        <v>0</v>
      </c>
      <c r="F55" s="286">
        <f t="shared" si="10"/>
        <v>0</v>
      </c>
      <c r="G55" s="286">
        <f t="shared" si="10"/>
        <v>0</v>
      </c>
      <c r="H55" s="286">
        <f t="shared" si="10"/>
        <v>0</v>
      </c>
      <c r="I55" s="286">
        <f t="shared" si="10"/>
        <v>0</v>
      </c>
      <c r="J55" s="286">
        <f t="shared" si="10"/>
        <v>0</v>
      </c>
      <c r="K55" s="286">
        <f t="shared" si="10"/>
        <v>0</v>
      </c>
      <c r="L55" s="286">
        <f t="shared" si="10"/>
        <v>0</v>
      </c>
      <c r="M55" s="286">
        <f t="shared" si="10"/>
        <v>0</v>
      </c>
      <c r="N55" s="286">
        <f t="shared" si="10"/>
        <v>0</v>
      </c>
      <c r="O55" s="286">
        <f t="shared" si="10"/>
        <v>0</v>
      </c>
    </row>
    <row r="56" spans="1:15" ht="15.75" thickBot="1">
      <c r="A56" s="177" t="s">
        <v>6898</v>
      </c>
      <c r="B56" s="284" t="s">
        <v>6836</v>
      </c>
      <c r="C56" s="285">
        <f>SUMIFS(DATOS!$F$4:$F$4978,DATOS!$U$4:$U$4978,A56)</f>
        <v>2905250</v>
      </c>
      <c r="D56" s="286">
        <f t="shared" si="10"/>
        <v>242104.16666666666</v>
      </c>
      <c r="E56" s="286">
        <f t="shared" si="10"/>
        <v>242104.16666666666</v>
      </c>
      <c r="F56" s="286">
        <f t="shared" si="10"/>
        <v>242104.16666666666</v>
      </c>
      <c r="G56" s="286">
        <f t="shared" si="10"/>
        <v>242104.16666666666</v>
      </c>
      <c r="H56" s="286">
        <f t="shared" si="10"/>
        <v>242104.16666666666</v>
      </c>
      <c r="I56" s="286">
        <f t="shared" si="10"/>
        <v>242104.16666666666</v>
      </c>
      <c r="J56" s="286">
        <f t="shared" si="10"/>
        <v>242104.16666666666</v>
      </c>
      <c r="K56" s="286">
        <f t="shared" si="10"/>
        <v>242104.16666666666</v>
      </c>
      <c r="L56" s="286">
        <f t="shared" si="10"/>
        <v>242104.16666666666</v>
      </c>
      <c r="M56" s="286">
        <f t="shared" si="10"/>
        <v>242104.16666666666</v>
      </c>
      <c r="N56" s="286">
        <f t="shared" si="10"/>
        <v>242104.16666666666</v>
      </c>
      <c r="O56" s="286">
        <f t="shared" si="10"/>
        <v>242104.16666666666</v>
      </c>
    </row>
    <row r="57" spans="1:15" ht="13.5" thickBot="1">
      <c r="B57" s="283" t="s">
        <v>6837</v>
      </c>
      <c r="C57" s="265"/>
      <c r="D57" s="288"/>
      <c r="E57" s="288"/>
      <c r="F57" s="288"/>
      <c r="G57" s="288"/>
      <c r="H57" s="288"/>
      <c r="I57" s="288"/>
      <c r="J57" s="288"/>
      <c r="K57" s="288"/>
      <c r="L57" s="288"/>
      <c r="M57" s="288"/>
      <c r="N57" s="288"/>
      <c r="O57" s="288"/>
    </row>
    <row r="58" spans="1:15" ht="26.25" thickBot="1">
      <c r="A58" s="177" t="s">
        <v>6899</v>
      </c>
      <c r="B58" s="284" t="s">
        <v>6838</v>
      </c>
      <c r="C58" s="285">
        <f>SUMIFS(DATOS!$F$4:$F$4978,DATOS!$U$4:$U$4978,A58)</f>
        <v>0</v>
      </c>
      <c r="D58" s="286"/>
      <c r="E58" s="286"/>
      <c r="F58" s="286"/>
      <c r="G58" s="286"/>
      <c r="H58" s="286"/>
      <c r="I58" s="286"/>
      <c r="J58" s="286"/>
      <c r="K58" s="286"/>
      <c r="L58" s="286"/>
      <c r="M58" s="286"/>
      <c r="N58" s="286"/>
      <c r="O58" s="286"/>
    </row>
    <row r="59" spans="1:15" ht="15.75" thickBot="1">
      <c r="A59" s="177" t="s">
        <v>6900</v>
      </c>
      <c r="B59" s="284" t="s">
        <v>6839</v>
      </c>
      <c r="C59" s="285">
        <f>SUMIFS(DATOS!$F$4:$F$4978,DATOS!$U$4:$U$4978,A59)</f>
        <v>0</v>
      </c>
      <c r="D59" s="286"/>
      <c r="E59" s="286"/>
      <c r="F59" s="286"/>
      <c r="G59" s="286"/>
      <c r="H59" s="286"/>
      <c r="I59" s="286"/>
      <c r="J59" s="286"/>
      <c r="K59" s="286"/>
      <c r="L59" s="286"/>
      <c r="M59" s="286"/>
      <c r="N59" s="286"/>
      <c r="O59" s="286"/>
    </row>
    <row r="60" spans="1:15" ht="15.75" thickBot="1">
      <c r="A60" s="177" t="s">
        <v>6901</v>
      </c>
      <c r="B60" s="284" t="s">
        <v>6840</v>
      </c>
      <c r="C60" s="285">
        <f>SUMIFS(DATOS!$F$4:$F$4978,DATOS!$U$4:$U$4978,A60)</f>
        <v>0</v>
      </c>
      <c r="D60" s="286"/>
      <c r="E60" s="286"/>
      <c r="F60" s="286"/>
      <c r="G60" s="286"/>
      <c r="H60" s="286"/>
      <c r="I60" s="286"/>
      <c r="J60" s="286"/>
      <c r="K60" s="286"/>
      <c r="L60" s="286"/>
      <c r="M60" s="286"/>
      <c r="N60" s="286"/>
      <c r="O60" s="286"/>
    </row>
    <row r="61" spans="1:15" ht="15.75" thickBot="1">
      <c r="A61" s="177" t="s">
        <v>6902</v>
      </c>
      <c r="B61" s="284" t="s">
        <v>2904</v>
      </c>
      <c r="C61" s="285">
        <f>SUMIFS(DATOS!$F$4:$F$4978,DATOS!$U$4:$U$4978,A61)</f>
        <v>0</v>
      </c>
      <c r="D61" s="286"/>
      <c r="E61" s="286"/>
      <c r="F61" s="286"/>
      <c r="G61" s="286"/>
      <c r="H61" s="286"/>
      <c r="I61" s="286"/>
      <c r="J61" s="286"/>
      <c r="K61" s="286"/>
      <c r="L61" s="286"/>
      <c r="M61" s="286"/>
      <c r="N61" s="286"/>
      <c r="O61" s="286"/>
    </row>
    <row r="62" spans="1:15" ht="26.25" thickBot="1">
      <c r="A62" s="177" t="s">
        <v>6903</v>
      </c>
      <c r="B62" s="284" t="s">
        <v>6841</v>
      </c>
      <c r="C62" s="285">
        <f>SUMIFS(DATOS!$F$4:$F$4978,DATOS!$U$4:$U$4978,A62)</f>
        <v>0</v>
      </c>
      <c r="D62" s="286"/>
      <c r="E62" s="286"/>
      <c r="F62" s="286"/>
      <c r="G62" s="286"/>
      <c r="H62" s="286"/>
      <c r="I62" s="286"/>
      <c r="J62" s="286"/>
      <c r="K62" s="286"/>
      <c r="L62" s="286"/>
      <c r="M62" s="286"/>
      <c r="N62" s="286"/>
      <c r="O62" s="286"/>
    </row>
    <row r="63" spans="1:15" ht="15.75" thickBot="1">
      <c r="A63" s="177" t="s">
        <v>6903</v>
      </c>
      <c r="B63" s="284" t="s">
        <v>6842</v>
      </c>
      <c r="C63" s="285">
        <f>SUMIFS(DATOS!$F$4:$F$4978,DATOS!$U$4:$U$4978,A63)</f>
        <v>0</v>
      </c>
      <c r="D63" s="286"/>
      <c r="E63" s="286"/>
      <c r="F63" s="286"/>
      <c r="G63" s="286"/>
      <c r="H63" s="286"/>
      <c r="I63" s="286"/>
      <c r="J63" s="286"/>
      <c r="K63" s="286"/>
      <c r="L63" s="286"/>
      <c r="M63" s="286"/>
      <c r="N63" s="286"/>
      <c r="O63" s="286"/>
    </row>
    <row r="64" spans="1:15" ht="26.25" thickBot="1">
      <c r="A64" s="177" t="s">
        <v>6904</v>
      </c>
      <c r="B64" s="284" t="s">
        <v>6843</v>
      </c>
      <c r="C64" s="285">
        <f>SUMIFS(DATOS!$F$4:$F$4978,DATOS!$U$4:$U$4978,A64)</f>
        <v>0</v>
      </c>
      <c r="D64" s="286"/>
      <c r="E64" s="286"/>
      <c r="F64" s="286"/>
      <c r="G64" s="286"/>
      <c r="H64" s="286"/>
      <c r="I64" s="286"/>
      <c r="J64" s="286"/>
      <c r="K64" s="286"/>
      <c r="L64" s="286"/>
      <c r="M64" s="286"/>
      <c r="N64" s="286"/>
      <c r="O64" s="286"/>
    </row>
    <row r="65" spans="1:15" ht="13.5" thickBot="1">
      <c r="B65" s="283" t="s">
        <v>6844</v>
      </c>
      <c r="C65" s="265"/>
      <c r="D65" s="288"/>
      <c r="E65" s="288"/>
      <c r="F65" s="288"/>
      <c r="G65" s="288"/>
      <c r="H65" s="288"/>
      <c r="I65" s="288"/>
      <c r="J65" s="288"/>
      <c r="K65" s="288"/>
      <c r="L65" s="288"/>
      <c r="M65" s="288"/>
      <c r="N65" s="288"/>
      <c r="O65" s="288"/>
    </row>
    <row r="66" spans="1:15" ht="13.5" thickBot="1">
      <c r="A66" s="316" t="s">
        <v>6905</v>
      </c>
      <c r="B66" s="284" t="s">
        <v>2790</v>
      </c>
      <c r="C66" s="285">
        <f>SUMIFS(DATOS!$F$4:$F$4978,DATOS!$U$4:$U$4978,A66)</f>
        <v>0</v>
      </c>
      <c r="D66" s="286"/>
      <c r="E66" s="286"/>
      <c r="F66" s="286"/>
      <c r="G66" s="286"/>
      <c r="H66" s="286"/>
      <c r="I66" s="286"/>
      <c r="J66" s="286"/>
      <c r="K66" s="286"/>
      <c r="L66" s="286"/>
      <c r="M66" s="286"/>
      <c r="N66" s="286"/>
      <c r="O66" s="286"/>
    </row>
    <row r="67" spans="1:15" ht="13.5" thickBot="1">
      <c r="A67" s="316" t="s">
        <v>6906</v>
      </c>
      <c r="B67" s="284" t="s">
        <v>6741</v>
      </c>
      <c r="C67" s="285">
        <f>SUMIFS(DATOS!$F$4:$F$4978,DATOS!$U$4:$U$4978,A67)</f>
        <v>0</v>
      </c>
      <c r="D67" s="286"/>
      <c r="E67" s="286"/>
      <c r="F67" s="286"/>
      <c r="G67" s="286"/>
      <c r="H67" s="286"/>
      <c r="I67" s="286"/>
      <c r="J67" s="286"/>
      <c r="K67" s="286"/>
      <c r="L67" s="286"/>
      <c r="M67" s="286"/>
      <c r="N67" s="286"/>
      <c r="O67" s="286"/>
    </row>
    <row r="68" spans="1:15" ht="13.5" thickBot="1">
      <c r="A68" s="316" t="s">
        <v>6907</v>
      </c>
      <c r="B68" s="284" t="s">
        <v>9</v>
      </c>
      <c r="C68" s="285">
        <f>SUMIFS(DATOS!$F$4:$F$4978,DATOS!$U$4:$U$4978,A68)</f>
        <v>0</v>
      </c>
      <c r="D68" s="286"/>
      <c r="E68" s="286"/>
      <c r="F68" s="286"/>
      <c r="G68" s="286"/>
      <c r="H68" s="286"/>
      <c r="I68" s="286"/>
      <c r="J68" s="286"/>
      <c r="K68" s="286"/>
      <c r="L68" s="286"/>
      <c r="M68" s="286"/>
      <c r="N68" s="286"/>
      <c r="O68" s="286"/>
    </row>
    <row r="69" spans="1:15" ht="13.5" thickBot="1">
      <c r="B69" s="283" t="s">
        <v>6845</v>
      </c>
      <c r="C69" s="265"/>
      <c r="D69" s="288"/>
      <c r="E69" s="288"/>
      <c r="F69" s="288"/>
      <c r="G69" s="288"/>
      <c r="H69" s="288"/>
      <c r="I69" s="288"/>
      <c r="J69" s="288"/>
      <c r="K69" s="288"/>
      <c r="L69" s="288"/>
      <c r="M69" s="288"/>
      <c r="N69" s="288"/>
      <c r="O69" s="288"/>
    </row>
    <row r="70" spans="1:15" ht="13.5" thickBot="1">
      <c r="A70" s="316" t="s">
        <v>6908</v>
      </c>
      <c r="B70" s="284" t="s">
        <v>6846</v>
      </c>
      <c r="C70" s="285">
        <f>SUMIFS(DATOS!$F$4:$F$4978,DATOS!$U$4:$U$4978,A70)</f>
        <v>0</v>
      </c>
      <c r="D70" s="286"/>
      <c r="E70" s="286"/>
      <c r="F70" s="286"/>
      <c r="G70" s="286"/>
      <c r="H70" s="286"/>
      <c r="I70" s="286"/>
      <c r="J70" s="286"/>
      <c r="K70" s="286"/>
      <c r="L70" s="286"/>
      <c r="M70" s="286"/>
      <c r="N70" s="286"/>
      <c r="O70" s="286"/>
    </row>
    <row r="71" spans="1:15" ht="13.5" thickBot="1">
      <c r="A71" s="316" t="s">
        <v>6909</v>
      </c>
      <c r="B71" s="284" t="s">
        <v>6847</v>
      </c>
      <c r="C71" s="285">
        <f>SUMIFS(DATOS!$F$4:$F$4978,DATOS!$U$4:$U$4978,A71)</f>
        <v>0</v>
      </c>
      <c r="D71" s="286"/>
      <c r="E71" s="286"/>
      <c r="F71" s="286"/>
      <c r="G71" s="286"/>
      <c r="H71" s="286"/>
      <c r="I71" s="286"/>
      <c r="J71" s="286"/>
      <c r="K71" s="286"/>
      <c r="L71" s="286"/>
      <c r="M71" s="286"/>
      <c r="N71" s="286"/>
      <c r="O71" s="286"/>
    </row>
    <row r="72" spans="1:15" ht="13.5" thickBot="1">
      <c r="A72" s="316" t="s">
        <v>6910</v>
      </c>
      <c r="B72" s="284" t="s">
        <v>6848</v>
      </c>
      <c r="C72" s="285">
        <f>SUMIFS(DATOS!$F$4:$F$4978,DATOS!$U$4:$U$4978,A72)</f>
        <v>0</v>
      </c>
      <c r="D72" s="286"/>
      <c r="E72" s="286"/>
      <c r="F72" s="286"/>
      <c r="G72" s="286"/>
      <c r="H72" s="286"/>
      <c r="I72" s="286"/>
      <c r="J72" s="286"/>
      <c r="K72" s="286"/>
      <c r="L72" s="286"/>
      <c r="M72" s="286"/>
      <c r="N72" s="286"/>
      <c r="O72" s="286"/>
    </row>
    <row r="73" spans="1:15" ht="13.5" thickBot="1">
      <c r="A73" s="316" t="s">
        <v>6911</v>
      </c>
      <c r="B73" s="284" t="s">
        <v>6849</v>
      </c>
      <c r="C73" s="285">
        <f>SUMIFS(DATOS!$F$4:$F$4978,DATOS!$U$4:$U$4978,A73)</f>
        <v>0</v>
      </c>
      <c r="D73" s="286"/>
      <c r="E73" s="286"/>
      <c r="F73" s="286"/>
      <c r="G73" s="286"/>
      <c r="H73" s="286"/>
      <c r="I73" s="286"/>
      <c r="J73" s="286"/>
      <c r="K73" s="286"/>
      <c r="L73" s="286"/>
      <c r="M73" s="286"/>
      <c r="N73" s="286"/>
      <c r="O73" s="286"/>
    </row>
    <row r="74" spans="1:15" ht="13.5" thickBot="1">
      <c r="A74" s="316" t="s">
        <v>6912</v>
      </c>
      <c r="B74" s="284" t="s">
        <v>6850</v>
      </c>
      <c r="C74" s="285">
        <f>SUMIFS(DATOS!$F$4:$F$4978,DATOS!$U$4:$U$4978,A74)</f>
        <v>0</v>
      </c>
      <c r="D74" s="286"/>
      <c r="E74" s="286"/>
      <c r="F74" s="286"/>
      <c r="G74" s="286"/>
      <c r="H74" s="286"/>
      <c r="I74" s="286"/>
      <c r="J74" s="286"/>
      <c r="K74" s="286"/>
      <c r="L74" s="286"/>
      <c r="M74" s="286"/>
      <c r="N74" s="286"/>
      <c r="O74" s="286"/>
    </row>
    <row r="75" spans="1:15" ht="13.5" thickBot="1">
      <c r="A75" s="316" t="s">
        <v>6913</v>
      </c>
      <c r="B75" s="284" t="s">
        <v>6851</v>
      </c>
      <c r="C75" s="285">
        <f>SUMIFS(DATOS!$F$4:$F$4978,DATOS!$U$4:$U$4978,A75)</f>
        <v>0</v>
      </c>
      <c r="D75" s="286"/>
      <c r="E75" s="286"/>
      <c r="F75" s="286"/>
      <c r="G75" s="286"/>
      <c r="H75" s="286"/>
      <c r="I75" s="286"/>
      <c r="J75" s="286"/>
      <c r="K75" s="286"/>
      <c r="L75" s="286"/>
      <c r="M75" s="286"/>
      <c r="N75" s="286"/>
      <c r="O75" s="286"/>
    </row>
    <row r="76" spans="1:15" ht="26.25" thickBot="1">
      <c r="A76" s="316" t="s">
        <v>6914</v>
      </c>
      <c r="B76" s="284" t="s">
        <v>6852</v>
      </c>
      <c r="C76" s="285">
        <f>SUMIFS(DATOS!$F$4:$F$4978,DATOS!$U$4:$U$4978,A76)</f>
        <v>0</v>
      </c>
      <c r="D76" s="286"/>
      <c r="E76" s="286"/>
      <c r="F76" s="286"/>
      <c r="G76" s="286"/>
      <c r="H76" s="286"/>
      <c r="I76" s="286"/>
      <c r="J76" s="286"/>
      <c r="K76" s="286"/>
      <c r="L76" s="286"/>
      <c r="M76" s="286"/>
      <c r="N76" s="286"/>
      <c r="O76" s="286"/>
    </row>
  </sheetData>
  <mergeCells count="2">
    <mergeCell ref="B1:O1"/>
    <mergeCell ref="B2:O2"/>
  </mergeCells>
  <pageMargins left="0.70866141732283472" right="0.70866141732283472" top="0.98425196850393704" bottom="0.9055118110236221" header="0.31496062992125984" footer="0.31496062992125984"/>
  <pageSetup scale="4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pageSetUpPr fitToPage="1"/>
  </sheetPr>
  <dimension ref="A1:Q200"/>
  <sheetViews>
    <sheetView topLeftCell="E1" zoomScale="90" zoomScaleNormal="90" zoomScaleSheetLayoutView="100" workbookViewId="0">
      <pane ySplit="9" topLeftCell="A10" activePane="bottomLeft" state="frozenSplit"/>
      <selection pane="bottomLeft" activeCell="I15" sqref="I15"/>
    </sheetView>
  </sheetViews>
  <sheetFormatPr baseColWidth="10" defaultColWidth="7.7109375" defaultRowHeight="15"/>
  <cols>
    <col min="1" max="5" width="3.7109375" style="15" customWidth="1"/>
    <col min="6" max="6" width="20.42578125" style="166" customWidth="1"/>
    <col min="7" max="7" width="5.7109375" style="206" customWidth="1"/>
    <col min="8" max="8" width="68.28515625" customWidth="1"/>
    <col min="9" max="14" width="21.28515625" customWidth="1"/>
    <col min="15" max="15" width="18.5703125" customWidth="1"/>
    <col min="17" max="17" width="19.7109375" customWidth="1"/>
  </cols>
  <sheetData>
    <row r="1" spans="1:17" ht="18">
      <c r="A1" s="390" t="str">
        <f>+CONTROLPRESUPUESTO!B1</f>
        <v>H. AYUNTAMIENTO DE SAN LUIS ACATLAN</v>
      </c>
      <c r="B1" s="390"/>
      <c r="C1" s="390"/>
      <c r="D1" s="390"/>
      <c r="E1" s="390"/>
      <c r="F1" s="391"/>
      <c r="G1" s="390"/>
      <c r="H1" s="390"/>
      <c r="I1" s="390"/>
      <c r="J1" s="390"/>
      <c r="K1" s="390"/>
      <c r="L1" s="390"/>
      <c r="M1" s="390"/>
      <c r="N1" s="390"/>
    </row>
    <row r="2" spans="1:17" ht="18">
      <c r="A2" s="390" t="str">
        <f>+CONTROLPRESUPUESTO!B2</f>
        <v>PRESUPUESTO DE EGRESOS</v>
      </c>
      <c r="B2" s="390"/>
      <c r="C2" s="390"/>
      <c r="D2" s="390"/>
      <c r="E2" s="390"/>
      <c r="F2" s="391"/>
      <c r="G2" s="390"/>
      <c r="H2" s="390"/>
      <c r="I2" s="390"/>
      <c r="J2" s="390"/>
      <c r="K2" s="390"/>
      <c r="L2" s="390"/>
      <c r="M2" s="390"/>
      <c r="N2" s="390"/>
      <c r="O2" s="7">
        <v>45347896.921400003</v>
      </c>
    </row>
    <row r="3" spans="1:17" ht="18">
      <c r="A3" s="390" t="str">
        <f>+CONTROLPRESUPUESTO!B3</f>
        <v>DEL EJERCICIO 2025</v>
      </c>
      <c r="B3" s="390"/>
      <c r="C3" s="390"/>
      <c r="D3" s="390"/>
      <c r="E3" s="390"/>
      <c r="F3" s="391"/>
      <c r="G3" s="390"/>
      <c r="H3" s="390"/>
      <c r="I3" s="390"/>
      <c r="J3" s="390"/>
      <c r="K3" s="390"/>
      <c r="L3" s="390"/>
      <c r="M3" s="390"/>
      <c r="N3" s="390"/>
      <c r="O3" s="35">
        <f>O2-N9</f>
        <v>-272559467.74619979</v>
      </c>
    </row>
    <row r="4" spans="1:17" ht="18.75">
      <c r="A4" s="392" t="s">
        <v>697</v>
      </c>
      <c r="B4" s="392"/>
      <c r="C4" s="392"/>
      <c r="D4" s="392"/>
      <c r="E4" s="392"/>
      <c r="F4" s="393"/>
      <c r="G4" s="392"/>
      <c r="H4" s="392"/>
      <c r="I4" s="392"/>
      <c r="J4" s="392"/>
      <c r="K4" s="392"/>
      <c r="L4" s="392"/>
      <c r="M4" s="392"/>
      <c r="N4" s="392"/>
      <c r="O4" s="7"/>
    </row>
    <row r="5" spans="1:17" ht="18.75">
      <c r="A5" s="60"/>
      <c r="B5" s="60"/>
      <c r="C5" s="60"/>
      <c r="D5" s="60"/>
      <c r="E5" s="60"/>
      <c r="F5" s="190"/>
      <c r="G5" s="201"/>
      <c r="H5" s="60"/>
      <c r="I5" s="60"/>
      <c r="J5" s="60"/>
      <c r="K5" s="60"/>
      <c r="L5" s="60"/>
      <c r="M5" s="60"/>
      <c r="N5" s="60"/>
    </row>
    <row r="6" spans="1:17" ht="18.75">
      <c r="A6" s="85"/>
      <c r="B6" s="85"/>
      <c r="C6" s="85"/>
      <c r="D6" s="85"/>
      <c r="E6" s="85"/>
      <c r="F6" s="191"/>
      <c r="G6" s="202"/>
      <c r="H6" s="394" t="s">
        <v>537</v>
      </c>
      <c r="I6" s="85"/>
      <c r="J6" s="85"/>
      <c r="K6" s="85"/>
      <c r="L6" s="85"/>
      <c r="M6" s="85"/>
      <c r="N6" s="394" t="s">
        <v>535</v>
      </c>
    </row>
    <row r="7" spans="1:17">
      <c r="A7" s="86"/>
      <c r="B7" s="86"/>
      <c r="C7" s="86"/>
      <c r="D7" s="86"/>
      <c r="E7" s="86"/>
      <c r="F7" s="192"/>
      <c r="G7" s="203"/>
      <c r="H7" s="395"/>
      <c r="I7" s="86"/>
      <c r="J7" s="86"/>
      <c r="K7" s="86"/>
      <c r="L7" s="86"/>
      <c r="M7" s="86"/>
      <c r="N7" s="395"/>
    </row>
    <row r="8" spans="1:17">
      <c r="A8" s="50"/>
      <c r="B8" s="50"/>
      <c r="C8" s="50"/>
      <c r="D8" s="50"/>
      <c r="E8" s="50"/>
      <c r="F8" s="193"/>
      <c r="G8" s="204"/>
      <c r="H8" s="50"/>
      <c r="I8" s="50"/>
      <c r="J8" s="50"/>
      <c r="K8" s="50"/>
      <c r="L8" s="50"/>
      <c r="M8" s="50"/>
      <c r="N8" s="63"/>
    </row>
    <row r="9" spans="1:17">
      <c r="A9" s="87">
        <v>3</v>
      </c>
      <c r="B9" s="88"/>
      <c r="C9" s="88"/>
      <c r="D9" s="88"/>
      <c r="E9" s="88"/>
      <c r="F9" s="194">
        <v>10</v>
      </c>
      <c r="G9" s="205"/>
      <c r="H9" s="89" t="s">
        <v>435</v>
      </c>
      <c r="I9" s="78"/>
      <c r="J9" s="78"/>
      <c r="K9" s="78"/>
      <c r="L9" s="78"/>
      <c r="M9" s="76"/>
      <c r="N9" s="76">
        <f>+M10</f>
        <v>317907364.6675998</v>
      </c>
      <c r="O9" s="7"/>
      <c r="Q9" s="35"/>
    </row>
    <row r="10" spans="1:17">
      <c r="A10" s="87">
        <v>3</v>
      </c>
      <c r="B10" s="88">
        <v>1</v>
      </c>
      <c r="C10" s="88"/>
      <c r="D10" s="88"/>
      <c r="E10" s="88"/>
      <c r="F10" s="194">
        <v>1</v>
      </c>
      <c r="G10" s="205"/>
      <c r="H10" s="89" t="s">
        <v>436</v>
      </c>
      <c r="I10" s="78"/>
      <c r="J10" s="78"/>
      <c r="K10" s="78"/>
      <c r="L10" s="78"/>
      <c r="M10" s="76">
        <f>+M11</f>
        <v>317907364.6675998</v>
      </c>
      <c r="N10" s="76"/>
    </row>
    <row r="11" spans="1:17">
      <c r="A11" s="87">
        <v>3</v>
      </c>
      <c r="B11" s="88">
        <v>1</v>
      </c>
      <c r="C11" s="88">
        <v>1</v>
      </c>
      <c r="D11" s="88"/>
      <c r="E11" s="88"/>
      <c r="F11" s="194"/>
      <c r="G11" s="205"/>
      <c r="H11" s="89" t="s">
        <v>437</v>
      </c>
      <c r="I11" s="78"/>
      <c r="J11" s="78"/>
      <c r="K11" s="78"/>
      <c r="L11" s="78"/>
      <c r="M11" s="76">
        <f>+L12</f>
        <v>317907364.6675998</v>
      </c>
      <c r="N11" s="76"/>
      <c r="O11" s="35"/>
    </row>
    <row r="12" spans="1:17">
      <c r="A12" s="87">
        <v>3</v>
      </c>
      <c r="B12" s="88">
        <v>1</v>
      </c>
      <c r="C12" s="88">
        <v>1</v>
      </c>
      <c r="D12" s="88">
        <v>1</v>
      </c>
      <c r="E12" s="88"/>
      <c r="F12" s="194"/>
      <c r="G12" s="205"/>
      <c r="H12" s="89" t="s">
        <v>699</v>
      </c>
      <c r="I12" s="78"/>
      <c r="J12" s="78"/>
      <c r="K12" s="78"/>
      <c r="L12" s="76">
        <f>+K13</f>
        <v>317907364.6675998</v>
      </c>
      <c r="N12" s="76"/>
    </row>
    <row r="13" spans="1:17">
      <c r="A13" s="87">
        <v>3</v>
      </c>
      <c r="B13" s="88">
        <v>1</v>
      </c>
      <c r="C13" s="88">
        <v>1</v>
      </c>
      <c r="D13" s="88">
        <v>1</v>
      </c>
      <c r="E13" s="88">
        <v>1</v>
      </c>
      <c r="F13" s="194"/>
      <c r="G13" s="205"/>
      <c r="H13" s="89" t="s">
        <v>700</v>
      </c>
      <c r="I13" s="78"/>
      <c r="J13" s="78"/>
      <c r="K13" s="76">
        <f>J14</f>
        <v>317907364.6675998</v>
      </c>
      <c r="L13" s="78"/>
      <c r="N13" s="78"/>
    </row>
    <row r="14" spans="1:17">
      <c r="A14" s="90">
        <v>3</v>
      </c>
      <c r="B14" s="56">
        <v>1</v>
      </c>
      <c r="C14" s="56">
        <v>1</v>
      </c>
      <c r="D14" s="56">
        <v>1</v>
      </c>
      <c r="E14" s="56">
        <v>1</v>
      </c>
      <c r="F14" s="195"/>
      <c r="G14" s="205"/>
      <c r="H14" s="172" t="s">
        <v>701</v>
      </c>
      <c r="I14" s="78"/>
      <c r="J14" s="76">
        <f>SUM(I15:I200)</f>
        <v>317907364.6675998</v>
      </c>
      <c r="K14" s="76"/>
      <c r="L14" s="76"/>
      <c r="M14" s="78"/>
      <c r="N14" s="78"/>
    </row>
    <row r="15" spans="1:17">
      <c r="A15" s="90">
        <v>3</v>
      </c>
      <c r="B15" s="56">
        <v>1</v>
      </c>
      <c r="C15" s="56">
        <v>1</v>
      </c>
      <c r="D15" s="56">
        <v>1</v>
      </c>
      <c r="E15" s="56">
        <v>1</v>
      </c>
      <c r="F15" s="196" t="str">
        <f>CATALOGOS!D2</f>
        <v>1250112P131</v>
      </c>
      <c r="G15" s="205">
        <f>COUNTIF($F$15:F15,F15)</f>
        <v>1</v>
      </c>
      <c r="H15" s="57" t="str">
        <f>CATALOGOS!E2</f>
        <v>PRESIDENCIA MUNCIPAL</v>
      </c>
      <c r="I15" s="78">
        <f>IF(G15=1,SUMIF(DATOS!$E$4:$E$3977,F15,DATOS!$F$4:$F$3977),0)</f>
        <v>1383268.9584000001</v>
      </c>
      <c r="J15" s="78"/>
      <c r="K15" s="78"/>
      <c r="L15" s="78"/>
      <c r="M15" s="78"/>
      <c r="N15" s="78"/>
    </row>
    <row r="16" spans="1:17">
      <c r="A16" s="90">
        <v>3</v>
      </c>
      <c r="B16" s="56">
        <v>1</v>
      </c>
      <c r="C16" s="56">
        <v>1</v>
      </c>
      <c r="D16" s="56">
        <v>1</v>
      </c>
      <c r="E16" s="56">
        <v>1</v>
      </c>
      <c r="F16" s="196" t="str">
        <f>CATALOGOS!D3</f>
        <v>1250212E131</v>
      </c>
      <c r="G16" s="205">
        <f>COUNTIF($F$15:F16,F16)</f>
        <v>1</v>
      </c>
      <c r="H16" s="57" t="str">
        <f>CATALOGOS!E3</f>
        <v>REGIDURIAS</v>
      </c>
      <c r="I16" s="78">
        <f>IF(G16=1,SUMIF(DATOS!$E$4:$E$3977,F16,DATOS!$F$4:$F$3977),0)</f>
        <v>2427780.0959999999</v>
      </c>
      <c r="J16" s="78"/>
      <c r="K16" s="78"/>
      <c r="L16" s="78"/>
      <c r="M16" s="78"/>
      <c r="N16" s="78"/>
    </row>
    <row r="17" spans="1:15">
      <c r="A17" s="90">
        <v>3</v>
      </c>
      <c r="B17" s="56">
        <v>1</v>
      </c>
      <c r="C17" s="56">
        <v>1</v>
      </c>
      <c r="D17" s="56">
        <v>1</v>
      </c>
      <c r="E17" s="56">
        <v>1</v>
      </c>
      <c r="F17" s="196" t="str">
        <f>CATALOGOS!D4</f>
        <v>1250312E131</v>
      </c>
      <c r="G17" s="205">
        <f>COUNTIF($F$15:F17,F17)</f>
        <v>1</v>
      </c>
      <c r="H17" s="57" t="str">
        <f>CATALOGOS!E4</f>
        <v>SINDICATURA MUNICIPAL</v>
      </c>
      <c r="I17" s="78">
        <f>IF(G17=1,SUMIF(DATOS!$E$4:$E$3977,F17,DATOS!$F$4:$F$3977),0)</f>
        <v>469970.06880000001</v>
      </c>
      <c r="J17" s="78"/>
      <c r="K17" s="78"/>
      <c r="L17" s="78"/>
      <c r="M17" s="78"/>
      <c r="N17" s="78"/>
    </row>
    <row r="18" spans="1:15">
      <c r="A18" s="90">
        <v>3</v>
      </c>
      <c r="B18" s="56">
        <v>1</v>
      </c>
      <c r="C18" s="56">
        <v>1</v>
      </c>
      <c r="D18" s="56">
        <v>1</v>
      </c>
      <c r="E18" s="56">
        <v>1</v>
      </c>
      <c r="F18" s="196" t="str">
        <f>CATALOGOS!D5</f>
        <v>1250412E242</v>
      </c>
      <c r="G18" s="205">
        <f>COUNTIF($F$15:F18,F18)</f>
        <v>1</v>
      </c>
      <c r="H18" s="57" t="str">
        <f>CATALOGOS!E5</f>
        <v>DIF MUNICIPAL</v>
      </c>
      <c r="I18" s="78">
        <f>IF(G18=1,SUMIF(DATOS!$E$4:$E$3977,F18,DATOS!$F$4:$F$3977),0)</f>
        <v>3357469.2051999997</v>
      </c>
      <c r="J18" s="78"/>
      <c r="K18" s="78"/>
      <c r="L18" s="78"/>
      <c r="M18" s="78"/>
      <c r="N18" s="78"/>
      <c r="O18" s="35"/>
    </row>
    <row r="19" spans="1:15">
      <c r="A19" s="90">
        <v>3</v>
      </c>
      <c r="B19" s="56">
        <v>1</v>
      </c>
      <c r="C19" s="56">
        <v>1</v>
      </c>
      <c r="D19" s="56">
        <v>1</v>
      </c>
      <c r="E19" s="56">
        <v>1</v>
      </c>
      <c r="F19" s="196" t="str">
        <f>CATALOGOS!D6</f>
        <v>1250512E131</v>
      </c>
      <c r="G19" s="205">
        <f>COUNTIF($F$15:F19,F19)</f>
        <v>1</v>
      </c>
      <c r="H19" s="57" t="str">
        <f>CATALOGOS!E6</f>
        <v>DIRECCION DE COMUNICACION SOCIAL</v>
      </c>
      <c r="I19" s="78">
        <f>IF(G19=1,SUMIF(DATOS!$E$4:$E$3977,F19,DATOS!$F$4:$F$3977),0)</f>
        <v>456161.46720000001</v>
      </c>
      <c r="J19" s="78"/>
      <c r="K19" s="78"/>
      <c r="L19" s="78"/>
      <c r="M19" s="78"/>
      <c r="N19" s="78"/>
    </row>
    <row r="20" spans="1:15">
      <c r="A20" s="90">
        <v>3</v>
      </c>
      <c r="B20" s="56">
        <v>1</v>
      </c>
      <c r="C20" s="56">
        <v>1</v>
      </c>
      <c r="D20" s="56">
        <v>1</v>
      </c>
      <c r="E20" s="56">
        <v>1</v>
      </c>
      <c r="F20" s="196" t="str">
        <f>CATALOGOS!D7</f>
        <v>1250612E131</v>
      </c>
      <c r="G20" s="205">
        <f>COUNTIF($F$15:F20,F20)</f>
        <v>1</v>
      </c>
      <c r="H20" s="57" t="str">
        <f>CATALOGOS!E7</f>
        <v>SECRETARIA GENERAL</v>
      </c>
      <c r="I20" s="78">
        <f>IF(G20=1,SUMIF(DATOS!$E$4:$E$3977,F20,DATOS!$F$4:$F$3977),0)</f>
        <v>712811.59920000006</v>
      </c>
      <c r="J20" s="78"/>
      <c r="K20" s="78"/>
      <c r="L20" s="78"/>
      <c r="M20" s="78"/>
      <c r="N20" s="78"/>
    </row>
    <row r="21" spans="1:15">
      <c r="A21" s="90">
        <v>3</v>
      </c>
      <c r="B21" s="56">
        <v>1</v>
      </c>
      <c r="C21" s="56">
        <v>1</v>
      </c>
      <c r="D21" s="56">
        <v>1</v>
      </c>
      <c r="E21" s="56">
        <v>1</v>
      </c>
      <c r="F21" s="196" t="str">
        <f>CATALOGOS!D8</f>
        <v>1250712E181</v>
      </c>
      <c r="G21" s="205">
        <f>COUNTIF($F$15:F21,F21)</f>
        <v>1</v>
      </c>
      <c r="H21" s="57" t="str">
        <f>CATALOGOS!E8</f>
        <v>OFICIALIA MAYOR</v>
      </c>
      <c r="I21" s="78">
        <f>IF(G21=1,SUMIF(DATOS!$E$4:$E$3977,F21,DATOS!$F$4:$F$3977),0)</f>
        <v>3162691.9008000004</v>
      </c>
      <c r="J21" s="78"/>
      <c r="K21" s="78"/>
      <c r="L21" s="78"/>
      <c r="M21" s="78"/>
      <c r="N21" s="78"/>
    </row>
    <row r="22" spans="1:15">
      <c r="A22" s="90">
        <v>3</v>
      </c>
      <c r="B22" s="56">
        <v>1</v>
      </c>
      <c r="C22" s="56">
        <v>1</v>
      </c>
      <c r="D22" s="56">
        <v>1</v>
      </c>
      <c r="E22" s="56">
        <v>1</v>
      </c>
      <c r="F22" s="196" t="str">
        <f>CATALOGOS!D9</f>
        <v>1250812E181</v>
      </c>
      <c r="G22" s="205">
        <f>COUNTIF($F$15:F22,F22)</f>
        <v>1</v>
      </c>
      <c r="H22" s="57" t="str">
        <f>CATALOGOS!E9</f>
        <v>OFICIALIA DEL REGISTRO CIVIL</v>
      </c>
      <c r="I22" s="78">
        <f>IF(G22=1,SUMIF(DATOS!$E$4:$E$3977,F22,DATOS!$F$4:$F$3977),0)</f>
        <v>112611.67440000002</v>
      </c>
      <c r="J22" s="78"/>
      <c r="K22" s="78"/>
      <c r="L22" s="78"/>
      <c r="M22" s="78"/>
      <c r="N22" s="78"/>
    </row>
    <row r="23" spans="1:15">
      <c r="A23" s="90">
        <v>3</v>
      </c>
      <c r="B23" s="56">
        <v>1</v>
      </c>
      <c r="C23" s="56">
        <v>1</v>
      </c>
      <c r="D23" s="56">
        <v>1</v>
      </c>
      <c r="E23" s="56">
        <v>1</v>
      </c>
      <c r="F23" s="196" t="str">
        <f>CATALOGOS!D10</f>
        <v>1250912E152</v>
      </c>
      <c r="G23" s="205">
        <f>COUNTIF($F$15:F23,F23)</f>
        <v>1</v>
      </c>
      <c r="H23" s="57" t="str">
        <f>CATALOGOS!E10</f>
        <v>TESORERIA MUNICIPAL</v>
      </c>
      <c r="I23" s="78">
        <f>IF(G23=1,SUMIF(DATOS!$E$4:$E$3977,F23,DATOS!$F$4:$F$3977),0)</f>
        <v>39144975.470800005</v>
      </c>
      <c r="J23" s="78"/>
      <c r="K23" s="78"/>
      <c r="L23" s="78"/>
      <c r="M23" s="78"/>
      <c r="N23" s="78"/>
    </row>
    <row r="24" spans="1:15">
      <c r="A24" s="90">
        <v>3</v>
      </c>
      <c r="B24" s="56">
        <v>1</v>
      </c>
      <c r="C24" s="56">
        <v>1</v>
      </c>
      <c r="D24" s="56">
        <v>1</v>
      </c>
      <c r="E24" s="56">
        <v>1</v>
      </c>
      <c r="F24" s="196" t="str">
        <f>CATALOGOS!D11</f>
        <v>1251012E181</v>
      </c>
      <c r="G24" s="205">
        <f>COUNTIF($F$15:F24,F24)</f>
        <v>1</v>
      </c>
      <c r="H24" s="57" t="str">
        <f>CATALOGOS!E11</f>
        <v>DIRECCION DE CATASTRO</v>
      </c>
      <c r="I24" s="78">
        <f>IF(G24=1,SUMIF(DATOS!$E$4:$E$3977,F24,DATOS!$F$4:$F$3977),0)</f>
        <v>361701.67439999996</v>
      </c>
      <c r="J24" s="78"/>
      <c r="K24" s="78"/>
      <c r="L24" s="78"/>
      <c r="M24" s="78"/>
      <c r="N24" s="78"/>
      <c r="O24" s="35"/>
    </row>
    <row r="25" spans="1:15">
      <c r="A25" s="90">
        <v>3</v>
      </c>
      <c r="B25" s="56">
        <v>1</v>
      </c>
      <c r="C25" s="56">
        <v>1</v>
      </c>
      <c r="D25" s="56">
        <v>1</v>
      </c>
      <c r="E25" s="56">
        <v>1</v>
      </c>
      <c r="F25" s="196" t="str">
        <f>CATALOGOS!D12</f>
        <v>1251112E212</v>
      </c>
      <c r="G25" s="205">
        <f>COUNTIF($F$15:F25,F25)</f>
        <v>1</v>
      </c>
      <c r="H25" s="57" t="str">
        <f>CATALOGOS!E12</f>
        <v>DIRECCION DE AGUA POTABLE</v>
      </c>
      <c r="I25" s="78">
        <f>IF(G25=1,SUMIF(DATOS!$E$4:$E$3977,F25,DATOS!$F$4:$F$3977),0)</f>
        <v>810529.09879999992</v>
      </c>
      <c r="J25" s="78"/>
      <c r="K25" s="78"/>
      <c r="L25" s="78"/>
      <c r="M25" s="78"/>
      <c r="N25" s="78"/>
    </row>
    <row r="26" spans="1:15">
      <c r="A26" s="90">
        <v>3</v>
      </c>
      <c r="B26" s="56">
        <v>1</v>
      </c>
      <c r="C26" s="56">
        <v>1</v>
      </c>
      <c r="D26" s="56">
        <v>1</v>
      </c>
      <c r="E26" s="56">
        <v>1</v>
      </c>
      <c r="F26" s="196" t="str">
        <f>CATALOGOS!D13</f>
        <v>1251212G131</v>
      </c>
      <c r="G26" s="205">
        <f>COUNTIF($F$15:F26,F26)</f>
        <v>1</v>
      </c>
      <c r="H26" s="57" t="str">
        <f>CATALOGOS!E13</f>
        <v>ORGANO DE CONTROL INTERNO MUNICIPAL</v>
      </c>
      <c r="I26" s="78">
        <f>IF(G26=1,SUMIF(DATOS!$E$4:$E$3977,F26,DATOS!$F$4:$F$3977),0)</f>
        <v>421922.04719999997</v>
      </c>
      <c r="J26" s="78"/>
      <c r="K26" s="78"/>
      <c r="L26" s="78"/>
      <c r="M26" s="78"/>
      <c r="N26" s="78"/>
    </row>
    <row r="27" spans="1:15">
      <c r="A27" s="90">
        <v>3</v>
      </c>
      <c r="B27" s="56">
        <v>1</v>
      </c>
      <c r="C27" s="56">
        <v>1</v>
      </c>
      <c r="D27" s="56">
        <v>1</v>
      </c>
      <c r="E27" s="56">
        <v>1</v>
      </c>
      <c r="F27" s="196" t="str">
        <f>CATALOGOS!D14</f>
        <v>1251312E185</v>
      </c>
      <c r="G27" s="205">
        <f>COUNTIF($F$15:F27,F27)</f>
        <v>1</v>
      </c>
      <c r="H27" s="57" t="str">
        <f>CATALOGOS!E14</f>
        <v>EVALUACION AL DESEMPEÑO</v>
      </c>
      <c r="I27" s="78">
        <f>IF(G27=1,SUMIF(DATOS!$E$4:$E$3977,F27,DATOS!$F$4:$F$3977),0)</f>
        <v>172832.0472</v>
      </c>
      <c r="J27" s="78"/>
      <c r="K27" s="78"/>
      <c r="L27" s="78"/>
      <c r="M27" s="78"/>
      <c r="N27" s="78"/>
    </row>
    <row r="28" spans="1:15">
      <c r="A28" s="90">
        <v>3</v>
      </c>
      <c r="B28" s="56">
        <v>1</v>
      </c>
      <c r="C28" s="56">
        <v>1</v>
      </c>
      <c r="D28" s="56">
        <v>1</v>
      </c>
      <c r="E28" s="56">
        <v>1</v>
      </c>
      <c r="F28" s="196" t="str">
        <f>CATALOGOS!D15</f>
        <v>1251412E184</v>
      </c>
      <c r="G28" s="205">
        <f>COUNTIF($F$15:F28,F28)</f>
        <v>1</v>
      </c>
      <c r="H28" s="57" t="str">
        <f>CATALOGOS!E15</f>
        <v>DIRECCION DE TRANSPARENCIA</v>
      </c>
      <c r="I28" s="78">
        <f>IF(G28=1,SUMIF(DATOS!$E$4:$E$3977,F28,DATOS!$F$4:$F$3977),0)</f>
        <v>172832.0472</v>
      </c>
      <c r="J28" s="78"/>
      <c r="K28" s="78"/>
      <c r="L28" s="78"/>
      <c r="M28" s="78"/>
      <c r="N28" s="78"/>
    </row>
    <row r="29" spans="1:15">
      <c r="A29" s="90">
        <v>3</v>
      </c>
      <c r="B29" s="56">
        <v>1</v>
      </c>
      <c r="C29" s="56">
        <v>1</v>
      </c>
      <c r="D29" s="56">
        <v>1</v>
      </c>
      <c r="E29" s="56">
        <v>1</v>
      </c>
      <c r="F29" s="196" t="str">
        <f>CATALOGOS!D16</f>
        <v>1251512E226</v>
      </c>
      <c r="G29" s="205">
        <f>COUNTIF($F$15:F29,F29)</f>
        <v>1</v>
      </c>
      <c r="H29" s="57" t="str">
        <f>CATALOGOS!E16</f>
        <v>DIRECCION DE OBRAS PUBLICAS</v>
      </c>
      <c r="I29" s="78">
        <f>IF(G29=1,SUMIF(DATOS!$E$4:$E$3977,F29,DATOS!$F$4:$F$3977),0)</f>
        <v>212607775.0104</v>
      </c>
      <c r="J29" s="78"/>
      <c r="K29" s="78"/>
      <c r="L29" s="78"/>
      <c r="M29" s="78"/>
      <c r="N29" s="78"/>
      <c r="O29" s="35"/>
    </row>
    <row r="30" spans="1:15">
      <c r="A30" s="90">
        <v>3</v>
      </c>
      <c r="B30" s="56">
        <v>1</v>
      </c>
      <c r="C30" s="56">
        <v>1</v>
      </c>
      <c r="D30" s="56">
        <v>1</v>
      </c>
      <c r="E30" s="56">
        <v>1</v>
      </c>
      <c r="F30" s="196" t="str">
        <f>CATALOGOS!D17</f>
        <v>1251612G181</v>
      </c>
      <c r="G30" s="205">
        <f>COUNTIF($F$15:F30,F30)</f>
        <v>1</v>
      </c>
      <c r="H30" s="57" t="str">
        <f>CATALOGOS!E17</f>
        <v>DIRECCION DE REGLAMENTOS, RECREACION Y ESPECTACULOS</v>
      </c>
      <c r="I30" s="78">
        <f>IF(G30=1,SUMIF(DATOS!$E$4:$E$3977,F30,DATOS!$F$4:$F$3977),0)</f>
        <v>331612.25760000007</v>
      </c>
      <c r="J30" s="78"/>
      <c r="K30" s="78"/>
      <c r="L30" s="78"/>
      <c r="M30" s="78"/>
      <c r="N30" s="78"/>
    </row>
    <row r="31" spans="1:15">
      <c r="A31" s="90">
        <v>3</v>
      </c>
      <c r="B31" s="56">
        <v>1</v>
      </c>
      <c r="C31" s="56">
        <v>1</v>
      </c>
      <c r="D31" s="56">
        <v>1</v>
      </c>
      <c r="E31" s="56">
        <v>1</v>
      </c>
      <c r="F31" s="196" t="str">
        <f>CATALOGOS!D18</f>
        <v>1251712E311</v>
      </c>
      <c r="G31" s="205">
        <f>COUNTIF($F$15:F31,F31)</f>
        <v>1</v>
      </c>
      <c r="H31" s="57" t="str">
        <f>CATALOGOS!E18</f>
        <v>DIRECCION DE COMERCIO Y ABASTO</v>
      </c>
      <c r="I31" s="78">
        <f>IF(G31=1,SUMIF(DATOS!$E$4:$E$3977,F31,DATOS!$F$4:$F$3977),0)</f>
        <v>532131.67440000002</v>
      </c>
      <c r="J31" s="78"/>
      <c r="K31" s="78"/>
      <c r="L31" s="78"/>
      <c r="M31" s="78"/>
      <c r="N31" s="78"/>
    </row>
    <row r="32" spans="1:15">
      <c r="A32" s="90">
        <v>3</v>
      </c>
      <c r="B32" s="56">
        <v>1</v>
      </c>
      <c r="C32" s="56">
        <v>1</v>
      </c>
      <c r="D32" s="56">
        <v>1</v>
      </c>
      <c r="E32" s="56">
        <v>1</v>
      </c>
      <c r="F32" s="196" t="str">
        <f>CATALOGOS!D19</f>
        <v>1251812E226</v>
      </c>
      <c r="G32" s="205">
        <f>COUNTIF($F$15:F32,F32)</f>
        <v>1</v>
      </c>
      <c r="H32" s="57" t="str">
        <f>CATALOGOS!E19</f>
        <v>DIRECCION DE DESARROLLO URBANO</v>
      </c>
      <c r="I32" s="78">
        <f>IF(G32=1,SUMIF(DATOS!$E$4:$E$3977,F32,DATOS!$F$4:$F$3977),0)</f>
        <v>141849.49200000003</v>
      </c>
      <c r="J32" s="78"/>
      <c r="K32" s="78"/>
      <c r="L32" s="78"/>
      <c r="M32" s="78"/>
      <c r="N32" s="78"/>
    </row>
    <row r="33" spans="1:14">
      <c r="A33" s="90">
        <v>3</v>
      </c>
      <c r="B33" s="56">
        <v>1</v>
      </c>
      <c r="C33" s="56">
        <v>1</v>
      </c>
      <c r="D33" s="56">
        <v>1</v>
      </c>
      <c r="E33" s="56">
        <v>1</v>
      </c>
      <c r="F33" s="196" t="str">
        <f>CATALOGOS!D20</f>
        <v>1251912E321</v>
      </c>
      <c r="G33" s="205">
        <f>COUNTIF($F$15:F33,F33)</f>
        <v>1</v>
      </c>
      <c r="H33" s="57" t="str">
        <f>CATALOGOS!E20</f>
        <v>DIRECCION DE DESARROLLO RURAL</v>
      </c>
      <c r="I33" s="78">
        <f>IF(G33=1,SUMIF(DATOS!$E$4:$E$3977,F33,DATOS!$F$4:$F$3977),0)</f>
        <v>486693.8664</v>
      </c>
      <c r="J33" s="78"/>
      <c r="K33" s="78"/>
      <c r="L33" s="78"/>
      <c r="M33" s="78"/>
      <c r="N33" s="78"/>
    </row>
    <row r="34" spans="1:14">
      <c r="A34" s="90">
        <v>3</v>
      </c>
      <c r="B34" s="56">
        <v>1</v>
      </c>
      <c r="C34" s="56">
        <v>1</v>
      </c>
      <c r="D34" s="56">
        <v>1</v>
      </c>
      <c r="E34" s="56">
        <v>1</v>
      </c>
      <c r="F34" s="196" t="str">
        <f>CATALOGOS!D21</f>
        <v>1252012E271</v>
      </c>
      <c r="G34" s="205">
        <f>COUNTIF($F$15:F34,F34)</f>
        <v>1</v>
      </c>
      <c r="H34" s="57" t="str">
        <f>CATALOGOS!E21</f>
        <v>BIENESTAR</v>
      </c>
      <c r="I34" s="78">
        <f>IF(G34=1,SUMIF(DATOS!$E$4:$E$3977,F34,DATOS!$F$4:$F$3977),0)</f>
        <v>204381.67440000002</v>
      </c>
      <c r="J34" s="78"/>
      <c r="K34" s="78"/>
      <c r="L34" s="78"/>
      <c r="M34" s="78"/>
      <c r="N34" s="78"/>
    </row>
    <row r="35" spans="1:14">
      <c r="A35" s="90">
        <v>3</v>
      </c>
      <c r="B35" s="56">
        <v>1</v>
      </c>
      <c r="C35" s="56">
        <v>1</v>
      </c>
      <c r="D35" s="56">
        <v>1</v>
      </c>
      <c r="E35" s="56">
        <v>1</v>
      </c>
      <c r="F35" s="196" t="str">
        <f>CATALOGOS!D22</f>
        <v>1252112E242</v>
      </c>
      <c r="G35" s="205">
        <f>COUNTIF($F$15:F35,F35)</f>
        <v>1</v>
      </c>
      <c r="H35" s="57" t="str">
        <f>CATALOGOS!E22</f>
        <v>DIRECCION DE EDUCACION</v>
      </c>
      <c r="I35" s="78">
        <f>IF(G35=1,SUMIF(DATOS!$E$4:$E$3977,F35,DATOS!$F$4:$F$3977),0)</f>
        <v>473583.8664</v>
      </c>
      <c r="J35" s="78"/>
      <c r="K35" s="78"/>
      <c r="L35" s="78"/>
      <c r="M35" s="78"/>
      <c r="N35" s="78"/>
    </row>
    <row r="36" spans="1:14">
      <c r="A36" s="90">
        <v>3</v>
      </c>
      <c r="B36" s="56">
        <v>1</v>
      </c>
      <c r="C36" s="56">
        <v>1</v>
      </c>
      <c r="D36" s="56">
        <v>1</v>
      </c>
      <c r="E36" s="56">
        <v>1</v>
      </c>
      <c r="F36" s="196" t="str">
        <f>CATALOGOS!D23</f>
        <v>1252212E231</v>
      </c>
      <c r="G36" s="205">
        <f>COUNTIF($F$15:F36,F36)</f>
        <v>1</v>
      </c>
      <c r="H36" s="57" t="str">
        <f>CATALOGOS!E23</f>
        <v>DIRECCION DE SALUD</v>
      </c>
      <c r="I36" s="78">
        <f>IF(G36=1,SUMIF(DATOS!$E$4:$E$3977,F36,DATOS!$F$4:$F$3977),0)</f>
        <v>394923.8664</v>
      </c>
      <c r="J36" s="78"/>
      <c r="K36" s="78"/>
      <c r="L36" s="78"/>
      <c r="M36" s="78"/>
      <c r="N36" s="78"/>
    </row>
    <row r="37" spans="1:14">
      <c r="A37" s="90">
        <v>3</v>
      </c>
      <c r="B37" s="56">
        <v>1</v>
      </c>
      <c r="C37" s="56">
        <v>1</v>
      </c>
      <c r="D37" s="56">
        <v>1</v>
      </c>
      <c r="E37" s="56">
        <v>1</v>
      </c>
      <c r="F37" s="196" t="str">
        <f>CATALOGOS!D24</f>
        <v>1252312E271</v>
      </c>
      <c r="G37" s="205">
        <f>COUNTIF($F$15:F37,F37)</f>
        <v>1</v>
      </c>
      <c r="H37" s="57" t="str">
        <f>CATALOGOS!E24</f>
        <v>DIRECCION DE JUVENTUD</v>
      </c>
      <c r="I37" s="78">
        <f>IF(G37=1,SUMIF(DATOS!$E$4:$E$3977,F37,DATOS!$F$4:$F$3977),0)</f>
        <v>172832.0472</v>
      </c>
      <c r="J37" s="78"/>
      <c r="K37" s="78"/>
      <c r="L37" s="78"/>
      <c r="M37" s="78"/>
      <c r="N37" s="78"/>
    </row>
    <row r="38" spans="1:14">
      <c r="A38" s="90">
        <v>3</v>
      </c>
      <c r="B38" s="56">
        <v>1</v>
      </c>
      <c r="C38" s="56">
        <v>1</v>
      </c>
      <c r="D38" s="56">
        <v>1</v>
      </c>
      <c r="E38" s="56">
        <v>1</v>
      </c>
      <c r="F38" s="196" t="str">
        <f>CATALOGOS!D25</f>
        <v>1252412E242</v>
      </c>
      <c r="G38" s="205">
        <f>COUNTIF($F$15:F38,F38)</f>
        <v>1</v>
      </c>
      <c r="H38" s="57" t="str">
        <f>CATALOGOS!E25</f>
        <v>DIRECCION DE CASA DE LA CULTURA</v>
      </c>
      <c r="I38" s="78">
        <f>IF(G38=1,SUMIF(DATOS!$E$4:$E$3977,F38,DATOS!$F$4:$F$3977),0)</f>
        <v>654078.04680000001</v>
      </c>
      <c r="J38" s="78"/>
      <c r="K38" s="78"/>
      <c r="L38" s="78"/>
      <c r="M38" s="78"/>
      <c r="N38" s="78"/>
    </row>
    <row r="39" spans="1:14">
      <c r="A39" s="90">
        <v>3</v>
      </c>
      <c r="B39" s="56">
        <v>1</v>
      </c>
      <c r="C39" s="56">
        <v>1</v>
      </c>
      <c r="D39" s="56">
        <v>1</v>
      </c>
      <c r="E39" s="56">
        <v>1</v>
      </c>
      <c r="F39" s="196" t="str">
        <f>CATALOGOS!D26</f>
        <v>1252512E241</v>
      </c>
      <c r="G39" s="205">
        <f>COUNTIF($F$15:F39,F39)</f>
        <v>1</v>
      </c>
      <c r="H39" s="57" t="str">
        <f>CATALOGOS!E26</f>
        <v>DIRECCION DE DEPORTE</v>
      </c>
      <c r="I39" s="78">
        <f>IF(G39=1,SUMIF(DATOS!$E$4:$E$3977,F39,DATOS!$F$4:$F$3977),0)</f>
        <v>508156.9</v>
      </c>
      <c r="J39" s="78"/>
      <c r="K39" s="78"/>
      <c r="L39" s="78"/>
      <c r="M39" s="78"/>
      <c r="N39" s="78"/>
    </row>
    <row r="40" spans="1:14">
      <c r="A40" s="90">
        <v>3</v>
      </c>
      <c r="B40" s="56">
        <v>1</v>
      </c>
      <c r="C40" s="56">
        <v>1</v>
      </c>
      <c r="D40" s="56">
        <v>1</v>
      </c>
      <c r="E40" s="56">
        <v>1</v>
      </c>
      <c r="F40" s="196" t="str">
        <f>CATALOGOS!D27</f>
        <v>1252612E185</v>
      </c>
      <c r="G40" s="205">
        <f>COUNTIF($F$15:F40,F40)</f>
        <v>1</v>
      </c>
      <c r="H40" s="57" t="str">
        <f>CATALOGOS!E27</f>
        <v>DIRECCION DE ECOLOGIA</v>
      </c>
      <c r="I40" s="78">
        <f>IF(G40=1,SUMIF(DATOS!$E$4:$E$3977,F40,DATOS!$F$4:$F$3977),0)</f>
        <v>283041.67439999996</v>
      </c>
      <c r="J40" s="78"/>
      <c r="K40" s="78"/>
      <c r="L40" s="78"/>
      <c r="M40" s="78"/>
      <c r="N40" s="78"/>
    </row>
    <row r="41" spans="1:14">
      <c r="A41" s="90">
        <v>3</v>
      </c>
      <c r="B41" s="56">
        <v>1</v>
      </c>
      <c r="C41" s="56">
        <v>1</v>
      </c>
      <c r="D41" s="56">
        <v>1</v>
      </c>
      <c r="E41" s="56">
        <v>1</v>
      </c>
      <c r="F41" s="196" t="str">
        <f>CATALOGOS!D28</f>
        <v>1252712E226</v>
      </c>
      <c r="G41" s="205">
        <f>COUNTIF($F$15:F41,F41)</f>
        <v>1</v>
      </c>
      <c r="H41" s="57" t="str">
        <f>CATALOGOS!E28</f>
        <v>DIRECCION DE AREAS VERDES</v>
      </c>
      <c r="I41" s="78">
        <f>IF(G41=1,SUMIF(DATOS!$E$4:$E$3977,F41,DATOS!$F$4:$F$3977),0)</f>
        <v>520376.31439999997</v>
      </c>
      <c r="J41" s="78"/>
      <c r="K41" s="78"/>
      <c r="L41" s="78"/>
      <c r="M41" s="78"/>
      <c r="N41" s="78"/>
    </row>
    <row r="42" spans="1:14">
      <c r="A42" s="90">
        <v>3</v>
      </c>
      <c r="B42" s="56">
        <v>1</v>
      </c>
      <c r="C42" s="56">
        <v>1</v>
      </c>
      <c r="D42" s="56">
        <v>1</v>
      </c>
      <c r="E42" s="56">
        <v>1</v>
      </c>
      <c r="F42" s="196" t="str">
        <f>CATALOGOS!D29</f>
        <v>1252812E212</v>
      </c>
      <c r="G42" s="205">
        <f>COUNTIF($F$15:F42,F42)</f>
        <v>1</v>
      </c>
      <c r="H42" s="57" t="str">
        <f>CATALOGOS!E29</f>
        <v>DIRECCION DE CULTURA DEL AGUA</v>
      </c>
      <c r="I42" s="78">
        <f>IF(G42=1,SUMIF(DATOS!$E$4:$E$3977,F42,DATOS!$F$4:$F$3977),0)</f>
        <v>112611.67440000002</v>
      </c>
      <c r="J42" s="78"/>
      <c r="K42" s="78"/>
      <c r="L42" s="78"/>
      <c r="M42" s="78"/>
      <c r="N42" s="78"/>
    </row>
    <row r="43" spans="1:14">
      <c r="A43" s="90">
        <v>3</v>
      </c>
      <c r="B43" s="56">
        <v>1</v>
      </c>
      <c r="C43" s="56">
        <v>1</v>
      </c>
      <c r="D43" s="56">
        <v>1</v>
      </c>
      <c r="E43" s="56">
        <v>1</v>
      </c>
      <c r="F43" s="196" t="str">
        <f>CATALOGOS!D30</f>
        <v>1252912E137</v>
      </c>
      <c r="G43" s="205">
        <f>COUNTIF($F$15:F43,F43)</f>
        <v>1</v>
      </c>
      <c r="H43" s="57" t="str">
        <f>CATALOGOS!E30</f>
        <v>DIRECCION DE MIGRANTES</v>
      </c>
      <c r="I43" s="78">
        <f>IF(G43=1,SUMIF(DATOS!$E$4:$E$3977,F43,DATOS!$F$4:$F$3977),0)</f>
        <v>225223.34880000004</v>
      </c>
      <c r="J43" s="78"/>
      <c r="K43" s="78"/>
      <c r="L43" s="78"/>
      <c r="M43" s="78"/>
      <c r="N43" s="78"/>
    </row>
    <row r="44" spans="1:14">
      <c r="A44" s="90">
        <v>3</v>
      </c>
      <c r="B44" s="56">
        <v>1</v>
      </c>
      <c r="C44" s="56">
        <v>1</v>
      </c>
      <c r="D44" s="56">
        <v>1</v>
      </c>
      <c r="E44" s="56">
        <v>1</v>
      </c>
      <c r="F44" s="196" t="str">
        <f>CATALOGOS!D31</f>
        <v>1253012E371</v>
      </c>
      <c r="G44" s="205">
        <f>COUNTIF($F$15:F44,F44)</f>
        <v>1</v>
      </c>
      <c r="H44" s="57" t="str">
        <f>CATALOGOS!E31</f>
        <v>DIRECCION DE TURISMO</v>
      </c>
      <c r="I44" s="78">
        <f>IF(G44=1,SUMIF(DATOS!$E$4:$E$3977,F44,DATOS!$F$4:$F$3977),0)</f>
        <v>112611.67440000002</v>
      </c>
      <c r="J44" s="78"/>
      <c r="K44" s="78"/>
      <c r="L44" s="78"/>
      <c r="M44" s="78"/>
      <c r="N44" s="78"/>
    </row>
    <row r="45" spans="1:14">
      <c r="A45" s="90">
        <v>3</v>
      </c>
      <c r="B45" s="56">
        <v>1</v>
      </c>
      <c r="C45" s="56">
        <v>1</v>
      </c>
      <c r="D45" s="56">
        <v>1</v>
      </c>
      <c r="E45" s="56">
        <v>1</v>
      </c>
      <c r="F45" s="196" t="str">
        <f>CATALOGOS!D32</f>
        <v>1253112E226</v>
      </c>
      <c r="G45" s="205">
        <f>COUNTIF($F$15:F45,F45)</f>
        <v>1</v>
      </c>
      <c r="H45" s="57" t="str">
        <f>CATALOGOS!E32</f>
        <v>DIRECCION DE RASTRO MUNICIPAL</v>
      </c>
      <c r="I45" s="78">
        <f>IF(G45=1,SUMIF(DATOS!$E$4:$E$3977,F45,DATOS!$F$4:$F$3977),0)</f>
        <v>532131.67440000002</v>
      </c>
      <c r="J45" s="78"/>
      <c r="K45" s="78"/>
      <c r="L45" s="78"/>
      <c r="M45" s="78"/>
      <c r="N45" s="78"/>
    </row>
    <row r="46" spans="1:14">
      <c r="A46" s="90">
        <v>3</v>
      </c>
      <c r="B46" s="56">
        <v>1</v>
      </c>
      <c r="C46" s="56">
        <v>1</v>
      </c>
      <c r="D46" s="56">
        <v>1</v>
      </c>
      <c r="E46" s="56">
        <v>1</v>
      </c>
      <c r="F46" s="196" t="str">
        <f>CATALOGOS!D33</f>
        <v>1253212E181</v>
      </c>
      <c r="G46" s="205">
        <f>COUNTIF($F$15:F46,F46)</f>
        <v>1</v>
      </c>
      <c r="H46" s="57" t="str">
        <f>CATALOGOS!E33</f>
        <v>CONTROL PATRIMONIAL</v>
      </c>
      <c r="I46" s="78">
        <f>IF(G46=1,SUMIF(DATOS!$E$4:$E$3977,F46,DATOS!$F$4:$F$3977),0)</f>
        <v>296151.67439999996</v>
      </c>
      <c r="J46" s="78"/>
      <c r="K46" s="78"/>
      <c r="L46" s="78"/>
      <c r="M46" s="78"/>
      <c r="N46" s="78"/>
    </row>
    <row r="47" spans="1:14">
      <c r="A47" s="90">
        <v>3</v>
      </c>
      <c r="B47" s="56">
        <v>1</v>
      </c>
      <c r="C47" s="56">
        <v>1</v>
      </c>
      <c r="D47" s="56">
        <v>1</v>
      </c>
      <c r="E47" s="56">
        <v>1</v>
      </c>
      <c r="F47" s="196" t="str">
        <f>CATALOGOS!D34</f>
        <v>1253312E271</v>
      </c>
      <c r="G47" s="205">
        <f>COUNTIF($F$15:F47,F47)</f>
        <v>1</v>
      </c>
      <c r="H47" s="57" t="str">
        <f>CATALOGOS!E34</f>
        <v>DIRECCION DE LA MUJER</v>
      </c>
      <c r="I47" s="78">
        <f>IF(G47=1,SUMIF(DATOS!$E$4:$E$3977,F47,DATOS!$F$4:$F$3977),0)</f>
        <v>316263.8664</v>
      </c>
      <c r="J47" s="78"/>
      <c r="K47" s="78"/>
      <c r="L47" s="78"/>
      <c r="M47" s="78"/>
      <c r="N47" s="78"/>
    </row>
    <row r="48" spans="1:14">
      <c r="A48" s="90">
        <v>3</v>
      </c>
      <c r="B48" s="56">
        <v>1</v>
      </c>
      <c r="C48" s="56">
        <v>1</v>
      </c>
      <c r="D48" s="56">
        <v>1</v>
      </c>
      <c r="E48" s="56">
        <v>1</v>
      </c>
      <c r="F48" s="196" t="str">
        <f>CATALOGOS!D35</f>
        <v>1253412E226</v>
      </c>
      <c r="G48" s="205">
        <f>COUNTIF($F$15:F48,F48)</f>
        <v>1</v>
      </c>
      <c r="H48" s="57" t="str">
        <f>CATALOGOS!E35</f>
        <v>DIRECCION DE PANTEON</v>
      </c>
      <c r="I48" s="78">
        <f>IF(G48=1,SUMIF(DATOS!$E$4:$E$3977,F48,DATOS!$F$4:$F$3977),0)</f>
        <v>385897.55200000003</v>
      </c>
      <c r="J48" s="78"/>
      <c r="K48" s="78"/>
      <c r="L48" s="78"/>
      <c r="M48" s="78"/>
      <c r="N48" s="78"/>
    </row>
    <row r="49" spans="1:14">
      <c r="A49" s="90">
        <v>3</v>
      </c>
      <c r="B49" s="56">
        <v>1</v>
      </c>
      <c r="C49" s="56">
        <v>1</v>
      </c>
      <c r="D49" s="56">
        <v>1</v>
      </c>
      <c r="E49" s="56">
        <v>1</v>
      </c>
      <c r="F49" s="196" t="str">
        <f>CATALOGOS!D36</f>
        <v>1253512E226</v>
      </c>
      <c r="G49" s="205">
        <f>COUNTIF($F$15:F49,F49)</f>
        <v>1</v>
      </c>
      <c r="H49" s="57" t="str">
        <f>CATALOGOS!E36</f>
        <v>JURIDICO</v>
      </c>
      <c r="I49" s="78">
        <f>IF(G49=1,SUMIF(DATOS!$E$4:$E$3977,F49,DATOS!$F$4:$F$3977),0)</f>
        <v>1238938.2983999997</v>
      </c>
      <c r="J49" s="78"/>
      <c r="K49" s="78"/>
      <c r="L49" s="78"/>
      <c r="M49" s="78"/>
      <c r="N49" s="78"/>
    </row>
    <row r="50" spans="1:14">
      <c r="A50" s="90">
        <v>3</v>
      </c>
      <c r="B50" s="56">
        <v>1</v>
      </c>
      <c r="C50" s="56">
        <v>1</v>
      </c>
      <c r="D50" s="56">
        <v>1</v>
      </c>
      <c r="E50" s="56">
        <v>1</v>
      </c>
      <c r="F50" s="196" t="str">
        <f>CATALOGOS!D37</f>
        <v>1253612E271</v>
      </c>
      <c r="G50" s="205">
        <f>COUNTIF($F$15:F50,F50)</f>
        <v>1</v>
      </c>
      <c r="H50" s="57" t="str">
        <f>CATALOGOS!E37</f>
        <v>DIRECCION DE DIVERSIDAD SEXUAL</v>
      </c>
      <c r="I50" s="78">
        <f>IF(G50=1,SUMIF(DATOS!$E$4:$E$3977,F50,DATOS!$F$4:$F$3977),0)</f>
        <v>364103.72159999999</v>
      </c>
      <c r="J50" s="78"/>
      <c r="K50" s="78"/>
      <c r="L50" s="78"/>
      <c r="M50" s="78"/>
      <c r="N50" s="78"/>
    </row>
    <row r="51" spans="1:14">
      <c r="A51" s="90">
        <v>3</v>
      </c>
      <c r="B51" s="56">
        <v>1</v>
      </c>
      <c r="C51" s="56">
        <v>1</v>
      </c>
      <c r="D51" s="56">
        <v>1</v>
      </c>
      <c r="E51" s="56">
        <v>1</v>
      </c>
      <c r="F51" s="196" t="str">
        <f>CATALOGOS!D38</f>
        <v>1253712E137</v>
      </c>
      <c r="G51" s="205">
        <f>COUNTIF($F$15:F51,F51)</f>
        <v>1</v>
      </c>
      <c r="H51" s="57" t="str">
        <f>CATALOGOS!E38</f>
        <v>DIRECCION DE ASUNTOS INDIGENAS</v>
      </c>
      <c r="I51" s="78">
        <f>IF(G51=1,SUMIF(DATOS!$E$4:$E$3977,F51,DATOS!$F$4:$F$3977),0)</f>
        <v>251492.0472</v>
      </c>
      <c r="J51" s="78"/>
      <c r="K51" s="78"/>
      <c r="L51" s="78"/>
      <c r="M51" s="78"/>
      <c r="N51" s="78"/>
    </row>
    <row r="52" spans="1:14">
      <c r="A52" s="90">
        <v>3</v>
      </c>
      <c r="B52" s="56">
        <v>1</v>
      </c>
      <c r="C52" s="56">
        <v>1</v>
      </c>
      <c r="D52" s="56">
        <v>1</v>
      </c>
      <c r="E52" s="56">
        <v>1</v>
      </c>
      <c r="F52" s="196" t="str">
        <f>CATALOGOS!D39</f>
        <v>1253812E185</v>
      </c>
      <c r="G52" s="205">
        <f>COUNTIF($F$15:F52,F52)</f>
        <v>1</v>
      </c>
      <c r="H52" s="57" t="str">
        <f>CATALOGOS!E39</f>
        <v>DESARROLLO ECONOMICO</v>
      </c>
      <c r="I52" s="78">
        <f>IF(G52=1,SUMIF(DATOS!$E$4:$E$3977,F52,DATOS!$F$4:$F$3977),0)</f>
        <v>191271.67440000002</v>
      </c>
      <c r="J52" s="78"/>
      <c r="K52" s="78"/>
      <c r="L52" s="78"/>
      <c r="M52" s="78"/>
      <c r="N52" s="78"/>
    </row>
    <row r="53" spans="1:14">
      <c r="A53" s="90">
        <v>3</v>
      </c>
      <c r="B53" s="56">
        <v>1</v>
      </c>
      <c r="C53" s="56">
        <v>1</v>
      </c>
      <c r="D53" s="56">
        <v>1</v>
      </c>
      <c r="E53" s="56">
        <v>1</v>
      </c>
      <c r="F53" s="196" t="str">
        <f>CATALOGOS!D40</f>
        <v>2251012E226</v>
      </c>
      <c r="G53" s="205">
        <f>COUNTIF($F$15:F53,F53)</f>
        <v>1</v>
      </c>
      <c r="H53" s="57" t="str">
        <f>CATALOGOS!E40</f>
        <v>DIRECCION DE SANEAMIENTO</v>
      </c>
      <c r="I53" s="78">
        <f>IF(G53=1,SUMIF(DATOS!$E$4:$E$3977,F53,DATOS!$F$4:$F$3977),0)</f>
        <v>4510600.2032000003</v>
      </c>
      <c r="J53" s="78"/>
      <c r="K53" s="78"/>
      <c r="L53" s="78"/>
      <c r="M53" s="78"/>
      <c r="N53" s="78"/>
    </row>
    <row r="54" spans="1:14">
      <c r="A54" s="90">
        <v>3</v>
      </c>
      <c r="B54" s="56">
        <v>1</v>
      </c>
      <c r="C54" s="56">
        <v>1</v>
      </c>
      <c r="D54" s="56">
        <v>1</v>
      </c>
      <c r="E54" s="56">
        <v>1</v>
      </c>
      <c r="F54" s="196" t="str">
        <f>CATALOGOS!D41</f>
        <v>2251112E224</v>
      </c>
      <c r="G54" s="205">
        <f>COUNTIF($F$15:F54,F54)</f>
        <v>1</v>
      </c>
      <c r="H54" s="57" t="str">
        <f>CATALOGOS!E41</f>
        <v>DIRECCION DE ALUMBRADO PUBLICO</v>
      </c>
      <c r="I54" s="78">
        <f>IF(G54=1,SUMIF(DATOS!$E$4:$E$3977,F54,DATOS!$F$4:$F$3977),0)</f>
        <v>2109437.6743999999</v>
      </c>
      <c r="J54" s="78"/>
      <c r="K54" s="78"/>
      <c r="L54" s="78"/>
      <c r="M54" s="78"/>
      <c r="N54" s="78"/>
    </row>
    <row r="55" spans="1:14">
      <c r="A55" s="90">
        <v>3</v>
      </c>
      <c r="B55" s="56">
        <v>1</v>
      </c>
      <c r="C55" s="56">
        <v>1</v>
      </c>
      <c r="D55" s="56">
        <v>1</v>
      </c>
      <c r="E55" s="56">
        <v>1</v>
      </c>
      <c r="F55" s="196" t="str">
        <f>CATALOGOS!D42</f>
        <v>2251212E171</v>
      </c>
      <c r="G55" s="205">
        <f>COUNTIF($F$15:F55,F55)</f>
        <v>1</v>
      </c>
      <c r="H55" s="57" t="str">
        <f>CATALOGOS!E42</f>
        <v>DIRECCION DE SEGURIDAD PUBLICA</v>
      </c>
      <c r="I55" s="78">
        <f>IF(G55=1,SUMIF(DATOS!$E$4:$E$3977,F55,DATOS!$F$4:$F$3977),0)</f>
        <v>30340077.919600006</v>
      </c>
      <c r="J55" s="78"/>
      <c r="K55" s="78"/>
      <c r="L55" s="78"/>
      <c r="M55" s="78"/>
      <c r="N55" s="78"/>
    </row>
    <row r="56" spans="1:14">
      <c r="A56" s="90">
        <v>3</v>
      </c>
      <c r="B56" s="56">
        <v>1</v>
      </c>
      <c r="C56" s="56">
        <v>1</v>
      </c>
      <c r="D56" s="56">
        <v>1</v>
      </c>
      <c r="E56" s="56">
        <v>1</v>
      </c>
      <c r="F56" s="196" t="str">
        <f>CATALOGOS!D43</f>
        <v>2251312E173</v>
      </c>
      <c r="G56" s="205">
        <f>COUNTIF($F$15:F56,F56)</f>
        <v>1</v>
      </c>
      <c r="H56" s="57" t="str">
        <f>CATALOGOS!E43</f>
        <v>DIRECCION DE TRANSITO MUNICIPAL</v>
      </c>
      <c r="I56" s="78">
        <f>IF(G56=1,SUMIF(DATOS!$E$4:$E$3977,F56,DATOS!$F$4:$F$3977),0)</f>
        <v>2845079.8615999999</v>
      </c>
      <c r="J56" s="78"/>
      <c r="K56" s="78"/>
      <c r="L56" s="78"/>
      <c r="M56" s="78"/>
      <c r="N56" s="78"/>
    </row>
    <row r="57" spans="1:14">
      <c r="A57" s="90">
        <v>3</v>
      </c>
      <c r="B57" s="56">
        <v>1</v>
      </c>
      <c r="C57" s="56">
        <v>1</v>
      </c>
      <c r="D57" s="56">
        <v>1</v>
      </c>
      <c r="E57" s="56">
        <v>1</v>
      </c>
      <c r="F57" s="196" t="str">
        <f>CATALOGOS!D44</f>
        <v>2251412E172</v>
      </c>
      <c r="G57" s="205">
        <f>COUNTIF($F$15:F57,F57)</f>
        <v>1</v>
      </c>
      <c r="H57" s="57" t="str">
        <f>CATALOGOS!E44</f>
        <v>DIRECCION DE PROTECCION CIVIL</v>
      </c>
      <c r="I57" s="78">
        <f>IF(G57=1,SUMIF(DATOS!$E$4:$E$3977,F57,DATOS!$F$4:$F$3977),0)</f>
        <v>3596477.7560000001</v>
      </c>
      <c r="J57" s="78"/>
      <c r="K57" s="78"/>
      <c r="L57" s="78"/>
      <c r="M57" s="78"/>
      <c r="N57" s="78"/>
    </row>
    <row r="58" spans="1:14">
      <c r="A58" s="90">
        <v>3</v>
      </c>
      <c r="B58" s="56">
        <v>1</v>
      </c>
      <c r="C58" s="56">
        <v>1</v>
      </c>
      <c r="D58" s="56">
        <v>1</v>
      </c>
      <c r="E58" s="56">
        <v>1</v>
      </c>
      <c r="F58" s="196">
        <f>CATALOGOS!D45</f>
        <v>0</v>
      </c>
      <c r="G58" s="205">
        <f>COUNTIF($F$15:F58,F58)</f>
        <v>1</v>
      </c>
      <c r="H58" s="57">
        <f>CATALOGOS!E45</f>
        <v>0</v>
      </c>
      <c r="I58" s="78">
        <f>IF(G58=1,SUMIF(DATOS!$E$4:$E$3977,F58,DATOS!$F$4:$F$3977),0)</f>
        <v>0</v>
      </c>
      <c r="J58" s="78"/>
      <c r="K58" s="78"/>
      <c r="L58" s="78"/>
      <c r="M58" s="78"/>
      <c r="N58" s="78"/>
    </row>
    <row r="59" spans="1:14">
      <c r="A59" s="90">
        <v>3</v>
      </c>
      <c r="B59" s="56">
        <v>1</v>
      </c>
      <c r="C59" s="56">
        <v>1</v>
      </c>
      <c r="D59" s="56">
        <v>1</v>
      </c>
      <c r="E59" s="56">
        <v>1</v>
      </c>
      <c r="F59" s="196">
        <f>CATALOGOS!D46</f>
        <v>0</v>
      </c>
      <c r="G59" s="205">
        <f>COUNTIF($F$15:F59,F59)</f>
        <v>2</v>
      </c>
      <c r="H59" s="57">
        <f>CATALOGOS!E46</f>
        <v>0</v>
      </c>
      <c r="I59" s="78">
        <f>IF(G59=1,SUMIF(DATOS!$E$4:$E$3977,F59,DATOS!$F$4:$F$3977),0)</f>
        <v>0</v>
      </c>
      <c r="J59" s="78"/>
      <c r="K59" s="78"/>
      <c r="L59" s="78"/>
      <c r="M59" s="78"/>
      <c r="N59" s="78"/>
    </row>
    <row r="60" spans="1:14">
      <c r="A60" s="90">
        <v>3</v>
      </c>
      <c r="B60" s="56">
        <v>1</v>
      </c>
      <c r="C60" s="56">
        <v>1</v>
      </c>
      <c r="D60" s="56">
        <v>1</v>
      </c>
      <c r="E60" s="56">
        <v>1</v>
      </c>
      <c r="F60" s="196">
        <f>CATALOGOS!D47</f>
        <v>0</v>
      </c>
      <c r="G60" s="205">
        <f>COUNTIF($F$15:F60,F60)</f>
        <v>3</v>
      </c>
      <c r="H60" s="57">
        <f>CATALOGOS!E47</f>
        <v>0</v>
      </c>
      <c r="I60" s="78">
        <f>IF(G60=1,SUMIF(DATOS!$E$4:$E$3977,F60,DATOS!$F$4:$F$3977),0)</f>
        <v>0</v>
      </c>
      <c r="J60" s="78"/>
      <c r="K60" s="78"/>
      <c r="L60" s="78"/>
      <c r="M60" s="78"/>
      <c r="N60" s="78"/>
    </row>
    <row r="61" spans="1:14">
      <c r="A61" s="90">
        <v>3</v>
      </c>
      <c r="B61" s="56">
        <v>1</v>
      </c>
      <c r="C61" s="56">
        <v>1</v>
      </c>
      <c r="D61" s="56">
        <v>1</v>
      </c>
      <c r="E61" s="56">
        <v>1</v>
      </c>
      <c r="F61" s="196">
        <f>CATALOGOS!D48</f>
        <v>0</v>
      </c>
      <c r="G61" s="205">
        <f>COUNTIF($F$15:F61,F61)</f>
        <v>4</v>
      </c>
      <c r="H61" s="57">
        <f>CATALOGOS!E48</f>
        <v>0</v>
      </c>
      <c r="I61" s="78">
        <f>IF(G61=1,SUMIF(DATOS!$E$4:$E$3977,F61,DATOS!$F$4:$F$3977),0)</f>
        <v>0</v>
      </c>
      <c r="J61" s="78"/>
      <c r="K61" s="78"/>
      <c r="L61" s="78"/>
      <c r="M61" s="78"/>
      <c r="N61" s="78"/>
    </row>
    <row r="62" spans="1:14">
      <c r="A62" s="90">
        <v>3</v>
      </c>
      <c r="B62" s="56">
        <v>1</v>
      </c>
      <c r="C62" s="56">
        <v>1</v>
      </c>
      <c r="D62" s="56">
        <v>1</v>
      </c>
      <c r="E62" s="56">
        <v>1</v>
      </c>
      <c r="F62" s="196">
        <f>CATALOGOS!D49</f>
        <v>0</v>
      </c>
      <c r="G62" s="205">
        <f>COUNTIF($F$15:F62,F62)</f>
        <v>5</v>
      </c>
      <c r="H62" s="57">
        <f>CATALOGOS!E49</f>
        <v>0</v>
      </c>
      <c r="I62" s="78">
        <f>IF(G62=1,SUMIF(DATOS!$E$4:$E$3977,F62,DATOS!$F$4:$F$3977),0)</f>
        <v>0</v>
      </c>
      <c r="J62" s="78"/>
      <c r="K62" s="78"/>
      <c r="L62" s="78"/>
      <c r="M62" s="78"/>
      <c r="N62" s="78"/>
    </row>
    <row r="63" spans="1:14">
      <c r="A63" s="90">
        <v>3</v>
      </c>
      <c r="B63" s="56">
        <v>1</v>
      </c>
      <c r="C63" s="56">
        <v>1</v>
      </c>
      <c r="D63" s="56">
        <v>1</v>
      </c>
      <c r="E63" s="56">
        <v>1</v>
      </c>
      <c r="F63" s="196">
        <f>CATALOGOS!D50</f>
        <v>0</v>
      </c>
      <c r="G63" s="205">
        <f>COUNTIF($F$15:F63,F63)</f>
        <v>6</v>
      </c>
      <c r="H63" s="57">
        <f>CATALOGOS!E50</f>
        <v>0</v>
      </c>
      <c r="I63" s="78">
        <f>IF(G63=1,SUMIF(DATOS!$E$4:$E$3977,F63,DATOS!$F$4:$F$3977),0)</f>
        <v>0</v>
      </c>
      <c r="J63" s="78"/>
      <c r="K63" s="78"/>
      <c r="L63" s="78"/>
      <c r="M63" s="78"/>
      <c r="N63" s="78"/>
    </row>
    <row r="64" spans="1:14">
      <c r="A64" s="90">
        <v>3</v>
      </c>
      <c r="B64" s="56">
        <v>1</v>
      </c>
      <c r="C64" s="56">
        <v>1</v>
      </c>
      <c r="D64" s="56">
        <v>1</v>
      </c>
      <c r="E64" s="56">
        <v>1</v>
      </c>
      <c r="F64" s="196">
        <f>CATALOGOS!D51</f>
        <v>0</v>
      </c>
      <c r="G64" s="205">
        <f>COUNTIF($F$15:F64,F64)</f>
        <v>7</v>
      </c>
      <c r="H64" s="57">
        <f>CATALOGOS!E51</f>
        <v>0</v>
      </c>
      <c r="I64" s="78">
        <f>IF(G64=1,SUMIF(DATOS!$E$4:$E$3977,F64,DATOS!$F$4:$F$3977),0)</f>
        <v>0</v>
      </c>
      <c r="J64" s="78"/>
      <c r="K64" s="78"/>
      <c r="L64" s="78"/>
      <c r="M64" s="78"/>
      <c r="N64" s="78"/>
    </row>
    <row r="65" spans="1:14">
      <c r="A65" s="90">
        <v>3</v>
      </c>
      <c r="B65" s="56">
        <v>1</v>
      </c>
      <c r="C65" s="56">
        <v>1</v>
      </c>
      <c r="D65" s="56">
        <v>1</v>
      </c>
      <c r="E65" s="56">
        <v>1</v>
      </c>
      <c r="F65" s="196">
        <f>CATALOGOS!D52</f>
        <v>0</v>
      </c>
      <c r="G65" s="205">
        <f>COUNTIF($F$15:F65,F65)</f>
        <v>8</v>
      </c>
      <c r="H65" s="57">
        <f>CATALOGOS!E52</f>
        <v>0</v>
      </c>
      <c r="I65" s="78">
        <f>IF(G65=1,SUMIF(DATOS!$E$4:$E$3977,F65,DATOS!$F$4:$F$3977),0)</f>
        <v>0</v>
      </c>
      <c r="J65" s="78"/>
      <c r="K65" s="78"/>
      <c r="L65" s="78"/>
      <c r="M65" s="78"/>
      <c r="N65" s="78"/>
    </row>
    <row r="66" spans="1:14">
      <c r="A66" s="90">
        <v>3</v>
      </c>
      <c r="B66" s="56">
        <v>1</v>
      </c>
      <c r="C66" s="56">
        <v>1</v>
      </c>
      <c r="D66" s="56">
        <v>1</v>
      </c>
      <c r="E66" s="56">
        <v>1</v>
      </c>
      <c r="F66" s="196">
        <f>CATALOGOS!D53</f>
        <v>0</v>
      </c>
      <c r="G66" s="205">
        <f>COUNTIF($F$15:F66,F66)</f>
        <v>9</v>
      </c>
      <c r="H66" s="57">
        <f>CATALOGOS!E53</f>
        <v>0</v>
      </c>
      <c r="I66" s="78">
        <f>IF(G66=1,SUMIF(DATOS!$E$4:$E$3977,F66,DATOS!$F$4:$F$3977),0)</f>
        <v>0</v>
      </c>
      <c r="J66" s="78"/>
      <c r="K66" s="78"/>
      <c r="L66" s="78"/>
      <c r="M66" s="78"/>
      <c r="N66" s="78"/>
    </row>
    <row r="67" spans="1:14">
      <c r="A67" s="90">
        <v>3</v>
      </c>
      <c r="B67" s="56">
        <v>1</v>
      </c>
      <c r="C67" s="56">
        <v>1</v>
      </c>
      <c r="D67" s="56">
        <v>1</v>
      </c>
      <c r="E67" s="56">
        <v>1</v>
      </c>
      <c r="F67" s="196">
        <f>CATALOGOS!D54</f>
        <v>0</v>
      </c>
      <c r="G67" s="205">
        <f>COUNTIF($F$15:F67,F67)</f>
        <v>10</v>
      </c>
      <c r="H67" s="57">
        <f>CATALOGOS!E54</f>
        <v>0</v>
      </c>
      <c r="I67" s="78">
        <f>IF(G67=1,SUMIF(DATOS!$E$4:$E$3977,F67,DATOS!$F$4:$F$3977),0)</f>
        <v>0</v>
      </c>
      <c r="J67" s="78"/>
      <c r="K67" s="78"/>
      <c r="L67" s="78"/>
      <c r="M67" s="78"/>
      <c r="N67" s="78"/>
    </row>
    <row r="68" spans="1:14">
      <c r="A68" s="90">
        <v>3</v>
      </c>
      <c r="B68" s="56">
        <v>1</v>
      </c>
      <c r="C68" s="56">
        <v>1</v>
      </c>
      <c r="D68" s="56">
        <v>1</v>
      </c>
      <c r="E68" s="56">
        <v>1</v>
      </c>
      <c r="F68" s="196">
        <f>CATALOGOS!D55</f>
        <v>0</v>
      </c>
      <c r="G68" s="205">
        <f>COUNTIF($F$15:F68,F68)</f>
        <v>11</v>
      </c>
      <c r="H68" s="57">
        <f>CATALOGOS!E55</f>
        <v>0</v>
      </c>
      <c r="I68" s="78">
        <f>IF(G68=1,SUMIF(DATOS!$E$4:$E$3977,F68,DATOS!$F$4:$F$3977),0)</f>
        <v>0</v>
      </c>
      <c r="J68" s="78"/>
      <c r="K68" s="78"/>
      <c r="L68" s="78"/>
      <c r="M68" s="78"/>
      <c r="N68" s="78"/>
    </row>
    <row r="69" spans="1:14">
      <c r="A69" s="90">
        <v>3</v>
      </c>
      <c r="B69" s="56">
        <v>1</v>
      </c>
      <c r="C69" s="56">
        <v>1</v>
      </c>
      <c r="D69" s="56">
        <v>1</v>
      </c>
      <c r="E69" s="56">
        <v>1</v>
      </c>
      <c r="F69" s="196">
        <f>CATALOGOS!D56</f>
        <v>0</v>
      </c>
      <c r="G69" s="205">
        <f>COUNTIF($F$15:F69,F69)</f>
        <v>12</v>
      </c>
      <c r="H69" s="57">
        <f>CATALOGOS!E56</f>
        <v>0</v>
      </c>
      <c r="I69" s="78">
        <f>IF(G69=1,SUMIF(DATOS!$E$4:$E$3977,F69,DATOS!$F$4:$F$3977),0)</f>
        <v>0</v>
      </c>
      <c r="J69" s="78"/>
      <c r="K69" s="78"/>
      <c r="L69" s="78"/>
      <c r="M69" s="78"/>
      <c r="N69" s="78"/>
    </row>
    <row r="70" spans="1:14">
      <c r="A70" s="90">
        <v>3</v>
      </c>
      <c r="B70" s="56">
        <v>1</v>
      </c>
      <c r="C70" s="56">
        <v>1</v>
      </c>
      <c r="D70" s="56">
        <v>1</v>
      </c>
      <c r="E70" s="56">
        <v>1</v>
      </c>
      <c r="F70" s="196">
        <f>CATALOGOS!D57</f>
        <v>0</v>
      </c>
      <c r="G70" s="205">
        <f>COUNTIF($F$15:F70,F70)</f>
        <v>13</v>
      </c>
      <c r="H70" s="57">
        <f>CATALOGOS!E57</f>
        <v>0</v>
      </c>
      <c r="I70" s="78">
        <f>IF(G70=1,SUMIF(DATOS!$E$4:$E$3977,F70,DATOS!$F$4:$F$3977),0)</f>
        <v>0</v>
      </c>
      <c r="J70" s="78"/>
      <c r="K70" s="78"/>
      <c r="L70" s="78"/>
      <c r="M70" s="78"/>
      <c r="N70" s="78"/>
    </row>
    <row r="71" spans="1:14">
      <c r="A71" s="90">
        <v>3</v>
      </c>
      <c r="B71" s="56">
        <v>1</v>
      </c>
      <c r="C71" s="56">
        <v>1</v>
      </c>
      <c r="D71" s="56">
        <v>1</v>
      </c>
      <c r="E71" s="56">
        <v>1</v>
      </c>
      <c r="F71" s="196">
        <f>CATALOGOS!D58</f>
        <v>0</v>
      </c>
      <c r="G71" s="205">
        <f>COUNTIF($F$15:F71,F71)</f>
        <v>14</v>
      </c>
      <c r="H71" s="57">
        <f>CATALOGOS!E58</f>
        <v>0</v>
      </c>
      <c r="I71" s="78">
        <f>IF(G71=1,SUMIF(DATOS!$E$4:$E$3977,F71,DATOS!$F$4:$F$3977),0)</f>
        <v>0</v>
      </c>
      <c r="J71" s="78"/>
      <c r="K71" s="78"/>
      <c r="L71" s="78"/>
      <c r="M71" s="78"/>
      <c r="N71" s="78"/>
    </row>
    <row r="72" spans="1:14">
      <c r="A72" s="90">
        <v>3</v>
      </c>
      <c r="B72" s="56">
        <v>1</v>
      </c>
      <c r="C72" s="56">
        <v>1</v>
      </c>
      <c r="D72" s="56">
        <v>1</v>
      </c>
      <c r="E72" s="56">
        <v>1</v>
      </c>
      <c r="F72" s="196">
        <f>CATALOGOS!D59</f>
        <v>0</v>
      </c>
      <c r="G72" s="205">
        <f>COUNTIF($F$15:F72,F72)</f>
        <v>15</v>
      </c>
      <c r="H72" s="57">
        <f>CATALOGOS!E59</f>
        <v>0</v>
      </c>
      <c r="I72" s="78">
        <f>IF(G72=1,SUMIF(DATOS!$E$4:$E$3977,F72,DATOS!$F$4:$F$3977),0)</f>
        <v>0</v>
      </c>
      <c r="J72" s="78"/>
      <c r="K72" s="78"/>
      <c r="L72" s="78"/>
      <c r="M72" s="78"/>
      <c r="N72" s="78"/>
    </row>
    <row r="73" spans="1:14">
      <c r="A73" s="90">
        <v>3</v>
      </c>
      <c r="B73" s="56">
        <v>1</v>
      </c>
      <c r="C73" s="56">
        <v>1</v>
      </c>
      <c r="D73" s="56">
        <v>1</v>
      </c>
      <c r="E73" s="56">
        <v>1</v>
      </c>
      <c r="F73" s="196">
        <f>CATALOGOS!D60</f>
        <v>0</v>
      </c>
      <c r="G73" s="205">
        <f>COUNTIF($F$15:F73,F73)</f>
        <v>16</v>
      </c>
      <c r="H73" s="57">
        <f>CATALOGOS!E60</f>
        <v>0</v>
      </c>
      <c r="I73" s="78">
        <f>IF(G73=1,SUMIF(DATOS!$E$4:$E$3977,F73,DATOS!$F$4:$F$3977),0)</f>
        <v>0</v>
      </c>
      <c r="J73" s="78"/>
      <c r="K73" s="78"/>
      <c r="L73" s="78"/>
      <c r="M73" s="78"/>
      <c r="N73" s="78"/>
    </row>
    <row r="74" spans="1:14">
      <c r="A74" s="90">
        <v>3</v>
      </c>
      <c r="B74" s="56">
        <v>1</v>
      </c>
      <c r="C74" s="56">
        <v>1</v>
      </c>
      <c r="D74" s="56">
        <v>1</v>
      </c>
      <c r="E74" s="56">
        <v>1</v>
      </c>
      <c r="F74" s="196">
        <f>CATALOGOS!D61</f>
        <v>0</v>
      </c>
      <c r="G74" s="205">
        <f>COUNTIF($F$15:F74,F74)</f>
        <v>17</v>
      </c>
      <c r="H74" s="57">
        <f>CATALOGOS!E61</f>
        <v>0</v>
      </c>
      <c r="I74" s="78">
        <f>IF(G74=1,SUMIF(DATOS!$E$4:$E$3977,F74,DATOS!$F$4:$F$3977),0)</f>
        <v>0</v>
      </c>
      <c r="J74" s="78"/>
      <c r="K74" s="78"/>
      <c r="L74" s="78"/>
      <c r="M74" s="78"/>
      <c r="N74" s="78"/>
    </row>
    <row r="75" spans="1:14">
      <c r="A75" s="90">
        <v>3</v>
      </c>
      <c r="B75" s="56">
        <v>1</v>
      </c>
      <c r="C75" s="56">
        <v>1</v>
      </c>
      <c r="D75" s="56">
        <v>1</v>
      </c>
      <c r="E75" s="56">
        <v>1</v>
      </c>
      <c r="F75" s="196">
        <f>CATALOGOS!D62</f>
        <v>0</v>
      </c>
      <c r="G75" s="205">
        <f>COUNTIF($F$15:F75,F75)</f>
        <v>18</v>
      </c>
      <c r="H75" s="57">
        <f>CATALOGOS!E62</f>
        <v>0</v>
      </c>
      <c r="I75" s="78">
        <f>IF(G75=1,SUMIF(DATOS!$E$4:$E$3977,F75,DATOS!$F$4:$F$3977),0)</f>
        <v>0</v>
      </c>
      <c r="J75" s="78"/>
      <c r="K75" s="78"/>
      <c r="L75" s="78"/>
      <c r="M75" s="78"/>
      <c r="N75" s="78"/>
    </row>
    <row r="76" spans="1:14">
      <c r="A76" s="90">
        <v>3</v>
      </c>
      <c r="B76" s="56">
        <v>1</v>
      </c>
      <c r="C76" s="56">
        <v>1</v>
      </c>
      <c r="D76" s="56">
        <v>1</v>
      </c>
      <c r="E76" s="56">
        <v>1</v>
      </c>
      <c r="F76" s="196">
        <f>CATALOGOS!D63</f>
        <v>0</v>
      </c>
      <c r="G76" s="205">
        <f>COUNTIF($F$15:F76,F76)</f>
        <v>19</v>
      </c>
      <c r="H76" s="57">
        <f>CATALOGOS!E63</f>
        <v>0</v>
      </c>
      <c r="I76" s="78">
        <f>IF(G76=1,SUMIF(DATOS!$E$4:$E$3977,F76,DATOS!$F$4:$F$3977),0)</f>
        <v>0</v>
      </c>
      <c r="J76" s="78"/>
      <c r="K76" s="78"/>
      <c r="L76" s="78"/>
      <c r="M76" s="78"/>
      <c r="N76" s="78"/>
    </row>
    <row r="77" spans="1:14">
      <c r="A77" s="90">
        <v>3</v>
      </c>
      <c r="B77" s="56">
        <v>1</v>
      </c>
      <c r="C77" s="56">
        <v>1</v>
      </c>
      <c r="D77" s="56">
        <v>1</v>
      </c>
      <c r="E77" s="56">
        <v>1</v>
      </c>
      <c r="F77" s="196">
        <f>CATALOGOS!D64</f>
        <v>0</v>
      </c>
      <c r="G77" s="205">
        <f>COUNTIF($F$15:F77,F77)</f>
        <v>20</v>
      </c>
      <c r="H77" s="57">
        <f>CATALOGOS!E64</f>
        <v>0</v>
      </c>
      <c r="I77" s="78">
        <f>IF(G77=1,SUMIF(DATOS!$E$4:$E$3977,F77,DATOS!$F$4:$F$3977),0)</f>
        <v>0</v>
      </c>
      <c r="J77" s="78"/>
      <c r="K77" s="78"/>
      <c r="L77" s="78"/>
      <c r="M77" s="78"/>
      <c r="N77" s="78"/>
    </row>
    <row r="78" spans="1:14">
      <c r="A78" s="90">
        <v>3</v>
      </c>
      <c r="B78" s="56">
        <v>1</v>
      </c>
      <c r="C78" s="56">
        <v>1</v>
      </c>
      <c r="D78" s="56">
        <v>1</v>
      </c>
      <c r="E78" s="56">
        <v>1</v>
      </c>
      <c r="F78" s="196">
        <f>CATALOGOS!D65</f>
        <v>0</v>
      </c>
      <c r="G78" s="205">
        <f>COUNTIF($F$15:F78,F78)</f>
        <v>21</v>
      </c>
      <c r="H78" s="57">
        <f>CATALOGOS!E65</f>
        <v>0</v>
      </c>
      <c r="I78" s="78">
        <f>IF(G78=1,SUMIF(DATOS!$E$4:$E$3977,F78,DATOS!$F$4:$F$3977),0)</f>
        <v>0</v>
      </c>
      <c r="J78" s="78"/>
      <c r="K78" s="78"/>
      <c r="L78" s="78"/>
      <c r="M78" s="78"/>
      <c r="N78" s="78"/>
    </row>
    <row r="79" spans="1:14">
      <c r="A79" s="90">
        <v>3</v>
      </c>
      <c r="B79" s="56">
        <v>1</v>
      </c>
      <c r="C79" s="56">
        <v>1</v>
      </c>
      <c r="D79" s="56">
        <v>1</v>
      </c>
      <c r="E79" s="56">
        <v>1</v>
      </c>
      <c r="F79" s="196">
        <f>CATALOGOS!D66</f>
        <v>0</v>
      </c>
      <c r="G79" s="205">
        <f>COUNTIF($F$15:F79,F79)</f>
        <v>22</v>
      </c>
      <c r="H79" s="57">
        <f>CATALOGOS!E66</f>
        <v>0</v>
      </c>
      <c r="I79" s="78">
        <f>IF(G79=1,SUMIF(DATOS!$E$4:$E$3977,F79,DATOS!$F$4:$F$3977),0)</f>
        <v>0</v>
      </c>
      <c r="J79" s="78"/>
      <c r="K79" s="78"/>
      <c r="L79" s="78"/>
      <c r="M79" s="78"/>
      <c r="N79" s="78"/>
    </row>
    <row r="80" spans="1:14">
      <c r="A80" s="90">
        <v>3</v>
      </c>
      <c r="B80" s="56">
        <v>1</v>
      </c>
      <c r="C80" s="56">
        <v>1</v>
      </c>
      <c r="D80" s="56">
        <v>1</v>
      </c>
      <c r="E80" s="56">
        <v>1</v>
      </c>
      <c r="F80" s="196">
        <f>CATALOGOS!D67</f>
        <v>0</v>
      </c>
      <c r="G80" s="205">
        <f>COUNTIF($F$15:F80,F80)</f>
        <v>23</v>
      </c>
      <c r="H80" s="57">
        <f>CATALOGOS!E67</f>
        <v>0</v>
      </c>
      <c r="I80" s="78">
        <f>IF(G80=1,SUMIF(DATOS!$E$4:$E$3977,F80,DATOS!$F$4:$F$3977),0)</f>
        <v>0</v>
      </c>
      <c r="J80" s="78"/>
      <c r="K80" s="78"/>
      <c r="L80" s="78"/>
      <c r="M80" s="78"/>
      <c r="N80" s="78"/>
    </row>
    <row r="81" spans="1:14">
      <c r="A81" s="90">
        <v>3</v>
      </c>
      <c r="B81" s="56">
        <v>1</v>
      </c>
      <c r="C81" s="56">
        <v>1</v>
      </c>
      <c r="D81" s="56">
        <v>1</v>
      </c>
      <c r="E81" s="56">
        <v>1</v>
      </c>
      <c r="F81" s="196">
        <f>CATALOGOS!D68</f>
        <v>0</v>
      </c>
      <c r="G81" s="205">
        <f>COUNTIF($F$15:F81,F81)</f>
        <v>24</v>
      </c>
      <c r="H81" s="57">
        <f>CATALOGOS!E68</f>
        <v>0</v>
      </c>
      <c r="I81" s="78">
        <f>IF(G81=1,SUMIF(DATOS!$E$4:$E$3977,F81,DATOS!$F$4:$F$3977),0)</f>
        <v>0</v>
      </c>
      <c r="J81" s="78"/>
      <c r="K81" s="78"/>
      <c r="L81" s="78"/>
      <c r="M81" s="78"/>
      <c r="N81" s="78"/>
    </row>
    <row r="82" spans="1:14">
      <c r="A82" s="90">
        <v>3</v>
      </c>
      <c r="B82" s="56">
        <v>1</v>
      </c>
      <c r="C82" s="56">
        <v>1</v>
      </c>
      <c r="D82" s="56">
        <v>1</v>
      </c>
      <c r="E82" s="56">
        <v>1</v>
      </c>
      <c r="F82" s="196">
        <f>CATALOGOS!D69</f>
        <v>0</v>
      </c>
      <c r="G82" s="205">
        <f>COUNTIF($F$15:F82,F82)</f>
        <v>25</v>
      </c>
      <c r="H82" s="57">
        <f>CATALOGOS!E69</f>
        <v>0</v>
      </c>
      <c r="I82" s="78">
        <f>IF(G82=1,SUMIF(DATOS!$E$4:$E$3977,F82,DATOS!$F$4:$F$3977),0)</f>
        <v>0</v>
      </c>
      <c r="J82" s="78"/>
      <c r="K82" s="78"/>
      <c r="L82" s="78"/>
      <c r="M82" s="78"/>
      <c r="N82" s="78"/>
    </row>
    <row r="83" spans="1:14">
      <c r="A83" s="90">
        <v>3</v>
      </c>
      <c r="B83" s="56">
        <v>1</v>
      </c>
      <c r="C83" s="56">
        <v>1</v>
      </c>
      <c r="D83" s="56">
        <v>1</v>
      </c>
      <c r="E83" s="56">
        <v>1</v>
      </c>
      <c r="F83" s="196">
        <f>CATALOGOS!D70</f>
        <v>0</v>
      </c>
      <c r="G83" s="205">
        <f>COUNTIF($F$15:F83,F83)</f>
        <v>26</v>
      </c>
      <c r="H83" s="57">
        <f>CATALOGOS!E70</f>
        <v>0</v>
      </c>
      <c r="I83" s="78">
        <f>IF(G83=1,SUMIF(DATOS!$E$4:$E$3977,F83,DATOS!$F$4:$F$3977),0)</f>
        <v>0</v>
      </c>
      <c r="J83" s="78"/>
      <c r="K83" s="78"/>
      <c r="L83" s="78"/>
      <c r="M83" s="78"/>
      <c r="N83" s="78"/>
    </row>
    <row r="84" spans="1:14">
      <c r="A84" s="90">
        <v>3</v>
      </c>
      <c r="B84" s="56">
        <v>1</v>
      </c>
      <c r="C84" s="56">
        <v>1</v>
      </c>
      <c r="D84" s="56">
        <v>1</v>
      </c>
      <c r="E84" s="56">
        <v>1</v>
      </c>
      <c r="F84" s="196">
        <f>CATALOGOS!D71</f>
        <v>0</v>
      </c>
      <c r="G84" s="205">
        <f>COUNTIF($F$15:F84,F84)</f>
        <v>27</v>
      </c>
      <c r="H84" s="57">
        <f>CATALOGOS!E71</f>
        <v>0</v>
      </c>
      <c r="I84" s="78">
        <f>IF(G84=1,SUMIF(DATOS!$E$4:$E$3977,F84,DATOS!$F$4:$F$3977),0)</f>
        <v>0</v>
      </c>
      <c r="J84" s="78"/>
      <c r="K84" s="78"/>
      <c r="L84" s="78"/>
      <c r="M84" s="78"/>
      <c r="N84" s="78"/>
    </row>
    <row r="85" spans="1:14">
      <c r="A85" s="90">
        <v>3</v>
      </c>
      <c r="B85" s="56">
        <v>1</v>
      </c>
      <c r="C85" s="56">
        <v>1</v>
      </c>
      <c r="D85" s="56">
        <v>1</v>
      </c>
      <c r="E85" s="56">
        <v>1</v>
      </c>
      <c r="F85" s="196">
        <f>CATALOGOS!D72</f>
        <v>0</v>
      </c>
      <c r="G85" s="205">
        <f>COUNTIF($F$15:F85,F85)</f>
        <v>28</v>
      </c>
      <c r="H85" s="57">
        <f>CATALOGOS!E72</f>
        <v>0</v>
      </c>
      <c r="I85" s="78">
        <f>IF(G85=1,SUMIF(DATOS!$E$4:$E$3977,F85,DATOS!$F$4:$F$3977),0)</f>
        <v>0</v>
      </c>
      <c r="J85" s="78"/>
      <c r="K85" s="78"/>
      <c r="L85" s="78"/>
      <c r="M85" s="78"/>
      <c r="N85" s="78"/>
    </row>
    <row r="86" spans="1:14">
      <c r="A86" s="90">
        <v>3</v>
      </c>
      <c r="B86" s="56">
        <v>1</v>
      </c>
      <c r="C86" s="56">
        <v>1</v>
      </c>
      <c r="D86" s="56">
        <v>1</v>
      </c>
      <c r="E86" s="56">
        <v>1</v>
      </c>
      <c r="F86" s="196">
        <f>CATALOGOS!D73</f>
        <v>0</v>
      </c>
      <c r="G86" s="205">
        <f>COUNTIF($F$15:F86,F86)</f>
        <v>29</v>
      </c>
      <c r="H86" s="57">
        <f>CATALOGOS!E73</f>
        <v>0</v>
      </c>
      <c r="I86" s="78">
        <f>IF(G86=1,SUMIF(DATOS!$E$4:$E$3977,F86,DATOS!$F$4:$F$3977),0)</f>
        <v>0</v>
      </c>
      <c r="J86" s="78"/>
      <c r="K86" s="78"/>
      <c r="L86" s="78"/>
      <c r="M86" s="78"/>
      <c r="N86" s="78"/>
    </row>
    <row r="87" spans="1:14">
      <c r="A87" s="90">
        <v>3</v>
      </c>
      <c r="B87" s="56">
        <v>1</v>
      </c>
      <c r="C87" s="56">
        <v>1</v>
      </c>
      <c r="D87" s="56">
        <v>1</v>
      </c>
      <c r="E87" s="56">
        <v>1</v>
      </c>
      <c r="F87" s="196">
        <f>CATALOGOS!D74</f>
        <v>0</v>
      </c>
      <c r="G87" s="205">
        <f>COUNTIF($F$15:F87,F87)</f>
        <v>30</v>
      </c>
      <c r="H87" s="57">
        <f>CATALOGOS!E74</f>
        <v>0</v>
      </c>
      <c r="I87" s="78">
        <f>IF(G87=1,SUMIF(DATOS!$E$4:$E$3977,F87,DATOS!$F$4:$F$3977),0)</f>
        <v>0</v>
      </c>
      <c r="J87" s="78"/>
      <c r="K87" s="78"/>
      <c r="L87" s="78"/>
      <c r="M87" s="78"/>
      <c r="N87" s="78"/>
    </row>
    <row r="88" spans="1:14">
      <c r="A88" s="90">
        <v>3</v>
      </c>
      <c r="B88" s="56">
        <v>1</v>
      </c>
      <c r="C88" s="56">
        <v>1</v>
      </c>
      <c r="D88" s="56">
        <v>1</v>
      </c>
      <c r="E88" s="56">
        <v>1</v>
      </c>
      <c r="F88" s="196">
        <f>CATALOGOS!D75</f>
        <v>0</v>
      </c>
      <c r="G88" s="205">
        <f>COUNTIF($F$15:F88,F88)</f>
        <v>31</v>
      </c>
      <c r="H88" s="57">
        <f>CATALOGOS!E75</f>
        <v>0</v>
      </c>
      <c r="I88" s="78">
        <f>IF(G88=1,SUMIF(DATOS!$E$4:$E$3977,F88,DATOS!$F$4:$F$3977),0)</f>
        <v>0</v>
      </c>
      <c r="J88" s="78"/>
      <c r="K88" s="78"/>
      <c r="L88" s="78"/>
      <c r="M88" s="78"/>
      <c r="N88" s="78"/>
    </row>
    <row r="89" spans="1:14">
      <c r="A89" s="90">
        <v>3</v>
      </c>
      <c r="B89" s="56">
        <v>1</v>
      </c>
      <c r="C89" s="56">
        <v>1</v>
      </c>
      <c r="D89" s="56">
        <v>1</v>
      </c>
      <c r="E89" s="56">
        <v>1</v>
      </c>
      <c r="F89" s="196">
        <f>CATALOGOS!D76</f>
        <v>0</v>
      </c>
      <c r="G89" s="205">
        <f>COUNTIF($F$15:F89,F89)</f>
        <v>32</v>
      </c>
      <c r="H89" s="57">
        <f>CATALOGOS!E76</f>
        <v>0</v>
      </c>
      <c r="I89" s="78">
        <f>IF(G89=1,SUMIF(DATOS!$E$4:$E$3977,F89,DATOS!$F$4:$F$3977),0)</f>
        <v>0</v>
      </c>
      <c r="J89" s="78"/>
      <c r="K89" s="78"/>
      <c r="L89" s="78"/>
      <c r="M89" s="78"/>
      <c r="N89" s="78"/>
    </row>
    <row r="90" spans="1:14">
      <c r="A90" s="90">
        <v>3</v>
      </c>
      <c r="B90" s="56">
        <v>1</v>
      </c>
      <c r="C90" s="56">
        <v>1</v>
      </c>
      <c r="D90" s="56">
        <v>1</v>
      </c>
      <c r="E90" s="56">
        <v>1</v>
      </c>
      <c r="F90" s="196">
        <f>CATALOGOS!D77</f>
        <v>0</v>
      </c>
      <c r="G90" s="205">
        <f>COUNTIF($F$15:F90,F90)</f>
        <v>33</v>
      </c>
      <c r="H90" s="57">
        <f>CATALOGOS!E77</f>
        <v>0</v>
      </c>
      <c r="I90" s="78">
        <f>IF(G90=1,SUMIF(DATOS!$E$4:$E$3977,F90,DATOS!$F$4:$F$3977),0)</f>
        <v>0</v>
      </c>
      <c r="J90" s="78"/>
      <c r="K90" s="78"/>
      <c r="L90" s="78"/>
      <c r="M90" s="78"/>
      <c r="N90" s="78"/>
    </row>
    <row r="91" spans="1:14">
      <c r="A91" s="90">
        <v>3</v>
      </c>
      <c r="B91" s="56">
        <v>1</v>
      </c>
      <c r="C91" s="56">
        <v>1</v>
      </c>
      <c r="D91" s="56">
        <v>1</v>
      </c>
      <c r="E91" s="56">
        <v>1</v>
      </c>
      <c r="F91" s="196">
        <f>CATALOGOS!D78</f>
        <v>0</v>
      </c>
      <c r="G91" s="205">
        <f>COUNTIF($F$15:F91,F91)</f>
        <v>34</v>
      </c>
      <c r="H91" s="57">
        <f>CATALOGOS!E78</f>
        <v>0</v>
      </c>
      <c r="I91" s="78">
        <f>IF(G91=1,SUMIF(DATOS!$E$4:$E$3977,F91,DATOS!$F$4:$F$3977),0)</f>
        <v>0</v>
      </c>
      <c r="J91" s="78"/>
      <c r="K91" s="78"/>
      <c r="L91" s="78"/>
      <c r="M91" s="78"/>
      <c r="N91" s="78"/>
    </row>
    <row r="92" spans="1:14">
      <c r="A92" s="90">
        <v>3</v>
      </c>
      <c r="B92" s="56">
        <v>1</v>
      </c>
      <c r="C92" s="56">
        <v>1</v>
      </c>
      <c r="D92" s="56">
        <v>1</v>
      </c>
      <c r="E92" s="56">
        <v>1</v>
      </c>
      <c r="F92" s="196">
        <f>CATALOGOS!D79</f>
        <v>0</v>
      </c>
      <c r="G92" s="205">
        <f>COUNTIF($F$15:F92,F92)</f>
        <v>35</v>
      </c>
      <c r="H92" s="57">
        <f>CATALOGOS!E79</f>
        <v>0</v>
      </c>
      <c r="I92" s="78">
        <f>IF(G92=1,SUMIF(DATOS!$E$4:$E$3977,F92,DATOS!$F$4:$F$3977),0)</f>
        <v>0</v>
      </c>
      <c r="J92" s="78"/>
      <c r="K92" s="78"/>
      <c r="L92" s="78"/>
      <c r="M92" s="78"/>
      <c r="N92" s="78"/>
    </row>
    <row r="93" spans="1:14">
      <c r="A93" s="90">
        <v>3</v>
      </c>
      <c r="B93" s="56">
        <v>1</v>
      </c>
      <c r="C93" s="56">
        <v>1</v>
      </c>
      <c r="D93" s="56">
        <v>1</v>
      </c>
      <c r="E93" s="56">
        <v>1</v>
      </c>
      <c r="F93" s="196">
        <f>CATALOGOS!D80</f>
        <v>0</v>
      </c>
      <c r="G93" s="205">
        <f>COUNTIF($F$15:F93,F93)</f>
        <v>36</v>
      </c>
      <c r="H93" s="57">
        <f>CATALOGOS!E80</f>
        <v>0</v>
      </c>
      <c r="I93" s="78">
        <f>IF(G93=1,SUMIF(DATOS!$E$4:$E$3977,F93,DATOS!$F$4:$F$3977),0)</f>
        <v>0</v>
      </c>
      <c r="J93" s="78"/>
      <c r="K93" s="78"/>
      <c r="L93" s="78"/>
      <c r="M93" s="78"/>
      <c r="N93" s="78"/>
    </row>
    <row r="94" spans="1:14">
      <c r="A94" s="90">
        <v>3</v>
      </c>
      <c r="B94" s="56">
        <v>1</v>
      </c>
      <c r="C94" s="56">
        <v>1</v>
      </c>
      <c r="D94" s="56">
        <v>1</v>
      </c>
      <c r="E94" s="56">
        <v>1</v>
      </c>
      <c r="F94" s="196">
        <f>CATALOGOS!D81</f>
        <v>0</v>
      </c>
      <c r="G94" s="205">
        <f>COUNTIF($F$15:F94,F94)</f>
        <v>37</v>
      </c>
      <c r="H94" s="57">
        <f>CATALOGOS!E81</f>
        <v>0</v>
      </c>
      <c r="I94" s="78">
        <f>IF(G94=1,SUMIF(DATOS!$E$4:$E$3977,F94,DATOS!$F$4:$F$3977),0)</f>
        <v>0</v>
      </c>
      <c r="J94" s="78"/>
      <c r="K94" s="78"/>
      <c r="L94" s="78"/>
      <c r="M94" s="78"/>
      <c r="N94" s="78"/>
    </row>
    <row r="95" spans="1:14">
      <c r="A95" s="90">
        <v>3</v>
      </c>
      <c r="B95" s="56">
        <v>1</v>
      </c>
      <c r="C95" s="56">
        <v>1</v>
      </c>
      <c r="D95" s="56">
        <v>1</v>
      </c>
      <c r="E95" s="56">
        <v>1</v>
      </c>
      <c r="F95" s="196">
        <f>CATALOGOS!D82</f>
        <v>0</v>
      </c>
      <c r="G95" s="205">
        <f>COUNTIF($F$15:F95,F95)</f>
        <v>38</v>
      </c>
      <c r="H95" s="57">
        <f>CATALOGOS!E82</f>
        <v>0</v>
      </c>
      <c r="I95" s="78">
        <f>IF(G95=1,SUMIF(DATOS!$E$4:$E$3977,F95,DATOS!$F$4:$F$3977),0)</f>
        <v>0</v>
      </c>
      <c r="J95" s="78"/>
      <c r="K95" s="78"/>
      <c r="L95" s="78"/>
      <c r="M95" s="78"/>
      <c r="N95" s="78"/>
    </row>
    <row r="96" spans="1:14">
      <c r="A96" s="90">
        <v>3</v>
      </c>
      <c r="B96" s="56">
        <v>1</v>
      </c>
      <c r="C96" s="56">
        <v>1</v>
      </c>
      <c r="D96" s="56">
        <v>1</v>
      </c>
      <c r="E96" s="56">
        <v>1</v>
      </c>
      <c r="F96" s="196">
        <f>CATALOGOS!D83</f>
        <v>0</v>
      </c>
      <c r="G96" s="205">
        <f>COUNTIF($F$15:F96,F96)</f>
        <v>39</v>
      </c>
      <c r="H96" s="57">
        <f>CATALOGOS!E83</f>
        <v>0</v>
      </c>
      <c r="I96" s="78">
        <f>IF(G96=1,SUMIF(DATOS!$E$4:$E$3977,F96,DATOS!$F$4:$F$3977),0)</f>
        <v>0</v>
      </c>
      <c r="J96" s="78"/>
      <c r="K96" s="78"/>
      <c r="L96" s="78"/>
      <c r="M96" s="78"/>
      <c r="N96" s="78"/>
    </row>
    <row r="97" spans="1:14">
      <c r="A97" s="90">
        <v>3</v>
      </c>
      <c r="B97" s="56">
        <v>1</v>
      </c>
      <c r="C97" s="56">
        <v>1</v>
      </c>
      <c r="D97" s="56">
        <v>1</v>
      </c>
      <c r="E97" s="56">
        <v>1</v>
      </c>
      <c r="F97" s="196">
        <f>CATALOGOS!D84</f>
        <v>0</v>
      </c>
      <c r="G97" s="205">
        <f>COUNTIF($F$15:F97,F97)</f>
        <v>40</v>
      </c>
      <c r="H97" s="57">
        <f>CATALOGOS!E84</f>
        <v>0</v>
      </c>
      <c r="I97" s="78">
        <f>IF(G97=1,SUMIF(DATOS!$E$4:$E$3977,F97,DATOS!$F$4:$F$3977),0)</f>
        <v>0</v>
      </c>
      <c r="J97" s="78"/>
      <c r="K97" s="78"/>
      <c r="L97" s="78"/>
      <c r="M97" s="78"/>
      <c r="N97" s="78"/>
    </row>
    <row r="98" spans="1:14">
      <c r="A98" s="90">
        <v>3</v>
      </c>
      <c r="B98" s="56">
        <v>1</v>
      </c>
      <c r="C98" s="56">
        <v>1</v>
      </c>
      <c r="D98" s="56">
        <v>1</v>
      </c>
      <c r="E98" s="56">
        <v>1</v>
      </c>
      <c r="F98" s="196">
        <f>CATALOGOS!D85</f>
        <v>0</v>
      </c>
      <c r="G98" s="205">
        <f>COUNTIF($F$15:F98,F98)</f>
        <v>41</v>
      </c>
      <c r="H98" s="57">
        <f>CATALOGOS!E85</f>
        <v>0</v>
      </c>
      <c r="I98" s="78">
        <f>IF(G98=1,SUMIF(DATOS!$E$4:$E$3977,F98,DATOS!$F$4:$F$3977),0)</f>
        <v>0</v>
      </c>
      <c r="J98" s="78"/>
      <c r="K98" s="78"/>
      <c r="L98" s="78"/>
      <c r="M98" s="78"/>
      <c r="N98" s="78"/>
    </row>
    <row r="99" spans="1:14">
      <c r="A99" s="90">
        <v>3</v>
      </c>
      <c r="B99" s="56">
        <v>1</v>
      </c>
      <c r="C99" s="56">
        <v>1</v>
      </c>
      <c r="D99" s="56">
        <v>1</v>
      </c>
      <c r="E99" s="56">
        <v>1</v>
      </c>
      <c r="F99" s="196">
        <f>CATALOGOS!D86</f>
        <v>0</v>
      </c>
      <c r="G99" s="205">
        <f>COUNTIF($F$15:F99,F99)</f>
        <v>42</v>
      </c>
      <c r="H99" s="57">
        <f>CATALOGOS!E86</f>
        <v>0</v>
      </c>
      <c r="I99" s="78">
        <f>IF(G99=1,SUMIF(DATOS!$E$4:$E$3977,F99,DATOS!$F$4:$F$3977),0)</f>
        <v>0</v>
      </c>
      <c r="J99" s="78"/>
      <c r="K99" s="78"/>
      <c r="L99" s="78"/>
      <c r="M99" s="78"/>
      <c r="N99" s="78"/>
    </row>
    <row r="100" spans="1:14">
      <c r="A100" s="90">
        <v>3</v>
      </c>
      <c r="B100" s="56">
        <v>1</v>
      </c>
      <c r="C100" s="56">
        <v>1</v>
      </c>
      <c r="D100" s="56">
        <v>1</v>
      </c>
      <c r="E100" s="56">
        <v>1</v>
      </c>
      <c r="F100" s="196">
        <f>CATALOGOS!D87</f>
        <v>0</v>
      </c>
      <c r="G100" s="205">
        <f>COUNTIF($F$15:F100,F100)</f>
        <v>43</v>
      </c>
      <c r="H100" s="57">
        <f>CATALOGOS!E87</f>
        <v>0</v>
      </c>
      <c r="I100" s="78">
        <f>IF(G100=1,SUMIF(DATOS!$E$4:$E$3977,F100,DATOS!$F$4:$F$3977),0)</f>
        <v>0</v>
      </c>
      <c r="J100" s="78"/>
      <c r="K100" s="78"/>
      <c r="L100" s="78"/>
      <c r="M100" s="78"/>
      <c r="N100" s="78"/>
    </row>
    <row r="101" spans="1:14">
      <c r="A101" s="90">
        <v>3</v>
      </c>
      <c r="B101" s="56">
        <v>1</v>
      </c>
      <c r="C101" s="56">
        <v>1</v>
      </c>
      <c r="D101" s="56">
        <v>1</v>
      </c>
      <c r="E101" s="56">
        <v>1</v>
      </c>
      <c r="F101" s="196">
        <f>CATALOGOS!D88</f>
        <v>0</v>
      </c>
      <c r="G101" s="205">
        <f>COUNTIF($F$15:F101,F101)</f>
        <v>44</v>
      </c>
      <c r="H101" s="57">
        <f>CATALOGOS!E88</f>
        <v>0</v>
      </c>
      <c r="I101" s="78">
        <f>IF(G101=1,SUMIF(DATOS!$E$4:$E$3977,F101,DATOS!$F$4:$F$3977),0)</f>
        <v>0</v>
      </c>
      <c r="J101" s="78"/>
      <c r="K101" s="78"/>
      <c r="L101" s="78"/>
      <c r="M101" s="78"/>
      <c r="N101" s="78"/>
    </row>
    <row r="102" spans="1:14">
      <c r="A102" s="90">
        <v>3</v>
      </c>
      <c r="B102" s="56">
        <v>1</v>
      </c>
      <c r="C102" s="56">
        <v>1</v>
      </c>
      <c r="D102" s="56">
        <v>1</v>
      </c>
      <c r="E102" s="56">
        <v>1</v>
      </c>
      <c r="F102" s="196">
        <f>CATALOGOS!D89</f>
        <v>0</v>
      </c>
      <c r="G102" s="205">
        <f>COUNTIF($F$15:F102,F102)</f>
        <v>45</v>
      </c>
      <c r="H102" s="57">
        <f>CATALOGOS!E89</f>
        <v>0</v>
      </c>
      <c r="I102" s="78">
        <f>IF(G102=1,SUMIF(DATOS!$E$4:$E$3977,F102,DATOS!$F$4:$F$3977),0)</f>
        <v>0</v>
      </c>
      <c r="J102" s="78"/>
      <c r="K102" s="78"/>
      <c r="L102" s="78"/>
      <c r="M102" s="78"/>
      <c r="N102" s="78"/>
    </row>
    <row r="103" spans="1:14">
      <c r="A103" s="90">
        <v>3</v>
      </c>
      <c r="B103" s="56">
        <v>1</v>
      </c>
      <c r="C103" s="56">
        <v>1</v>
      </c>
      <c r="D103" s="56">
        <v>1</v>
      </c>
      <c r="E103" s="56">
        <v>1</v>
      </c>
      <c r="F103" s="196">
        <f>CATALOGOS!D90</f>
        <v>0</v>
      </c>
      <c r="G103" s="205">
        <f>COUNTIF($F$15:F103,F103)</f>
        <v>46</v>
      </c>
      <c r="H103" s="57">
        <f>CATALOGOS!E90</f>
        <v>0</v>
      </c>
      <c r="I103" s="78">
        <f>IF(G103=1,SUMIF(DATOS!$E$4:$E$3977,F103,DATOS!$F$4:$F$3977),0)</f>
        <v>0</v>
      </c>
      <c r="J103" s="78"/>
      <c r="K103" s="78"/>
      <c r="L103" s="78"/>
      <c r="M103" s="78"/>
      <c r="N103" s="78"/>
    </row>
    <row r="104" spans="1:14">
      <c r="A104" s="90">
        <v>3</v>
      </c>
      <c r="B104" s="56">
        <v>1</v>
      </c>
      <c r="C104" s="56">
        <v>1</v>
      </c>
      <c r="D104" s="56">
        <v>1</v>
      </c>
      <c r="E104" s="56">
        <v>1</v>
      </c>
      <c r="F104" s="196">
        <f>CATALOGOS!D91</f>
        <v>0</v>
      </c>
      <c r="G104" s="205">
        <f>COUNTIF($F$15:F104,F104)</f>
        <v>47</v>
      </c>
      <c r="H104" s="57">
        <f>CATALOGOS!E91</f>
        <v>0</v>
      </c>
      <c r="I104" s="78">
        <f>IF(G104=1,SUMIF(DATOS!$E$4:$E$3977,F104,DATOS!$F$4:$F$3977),0)</f>
        <v>0</v>
      </c>
      <c r="J104" s="78"/>
      <c r="K104" s="78"/>
      <c r="L104" s="78"/>
      <c r="M104" s="78"/>
      <c r="N104" s="78"/>
    </row>
    <row r="105" spans="1:14">
      <c r="A105" s="90">
        <v>3</v>
      </c>
      <c r="B105" s="56">
        <v>1</v>
      </c>
      <c r="C105" s="56">
        <v>1</v>
      </c>
      <c r="D105" s="56">
        <v>1</v>
      </c>
      <c r="E105" s="56">
        <v>1</v>
      </c>
      <c r="F105" s="196">
        <f>CATALOGOS!D92</f>
        <v>0</v>
      </c>
      <c r="G105" s="205">
        <f>COUNTIF($F$15:F105,F105)</f>
        <v>48</v>
      </c>
      <c r="H105" s="57">
        <f>CATALOGOS!E92</f>
        <v>0</v>
      </c>
      <c r="I105" s="78">
        <f>IF(G105=1,SUMIF(DATOS!$E$4:$E$3977,F105,DATOS!$F$4:$F$3977),0)</f>
        <v>0</v>
      </c>
      <c r="J105" s="78"/>
      <c r="K105" s="78"/>
      <c r="L105" s="78"/>
      <c r="M105" s="78"/>
      <c r="N105" s="78"/>
    </row>
    <row r="106" spans="1:14">
      <c r="A106" s="90">
        <v>3</v>
      </c>
      <c r="B106" s="56">
        <v>1</v>
      </c>
      <c r="C106" s="56">
        <v>1</v>
      </c>
      <c r="D106" s="56">
        <v>1</v>
      </c>
      <c r="E106" s="56">
        <v>1</v>
      </c>
      <c r="F106" s="196">
        <f>CATALOGOS!D93</f>
        <v>0</v>
      </c>
      <c r="G106" s="205">
        <f>COUNTIF($F$15:F106,F106)</f>
        <v>49</v>
      </c>
      <c r="H106" s="57">
        <f>CATALOGOS!E93</f>
        <v>0</v>
      </c>
      <c r="I106" s="78">
        <f>IF(G106=1,SUMIF(DATOS!$E$4:$E$3977,F106,DATOS!$F$4:$F$3977),0)</f>
        <v>0</v>
      </c>
      <c r="J106" s="78"/>
      <c r="K106" s="78"/>
      <c r="L106" s="78"/>
      <c r="M106" s="78"/>
      <c r="N106" s="78"/>
    </row>
    <row r="107" spans="1:14">
      <c r="A107" s="90">
        <v>3</v>
      </c>
      <c r="B107" s="56">
        <v>1</v>
      </c>
      <c r="C107" s="56">
        <v>1</v>
      </c>
      <c r="D107" s="56">
        <v>1</v>
      </c>
      <c r="E107" s="56">
        <v>1</v>
      </c>
      <c r="F107" s="196">
        <f>CATALOGOS!D94</f>
        <v>0</v>
      </c>
      <c r="G107" s="205">
        <f>COUNTIF($F$15:F107,F107)</f>
        <v>50</v>
      </c>
      <c r="H107" s="57">
        <f>CATALOGOS!E94</f>
        <v>0</v>
      </c>
      <c r="I107" s="78">
        <f>IF(G107=1,SUMIF(DATOS!$E$4:$E$3977,F107,DATOS!$F$4:$F$3977),0)</f>
        <v>0</v>
      </c>
      <c r="J107" s="78"/>
      <c r="K107" s="78"/>
      <c r="L107" s="78"/>
      <c r="M107" s="78"/>
      <c r="N107" s="78"/>
    </row>
    <row r="108" spans="1:14">
      <c r="A108" s="90">
        <v>3</v>
      </c>
      <c r="B108" s="56">
        <v>1</v>
      </c>
      <c r="C108" s="56">
        <v>1</v>
      </c>
      <c r="D108" s="56">
        <v>1</v>
      </c>
      <c r="E108" s="56">
        <v>1</v>
      </c>
      <c r="F108" s="196">
        <f>CATALOGOS!D95</f>
        <v>0</v>
      </c>
      <c r="G108" s="205">
        <f>COUNTIF($F$15:F108,F108)</f>
        <v>51</v>
      </c>
      <c r="H108" s="57">
        <f>CATALOGOS!E95</f>
        <v>0</v>
      </c>
      <c r="I108" s="78">
        <f>IF(G108=1,SUMIF(DATOS!$E$4:$E$3977,F108,DATOS!$F$4:$F$3977),0)</f>
        <v>0</v>
      </c>
      <c r="J108" s="78"/>
      <c r="K108" s="78"/>
      <c r="L108" s="78"/>
      <c r="M108" s="78"/>
      <c r="N108" s="78"/>
    </row>
    <row r="109" spans="1:14">
      <c r="A109" s="90">
        <v>3</v>
      </c>
      <c r="B109" s="56">
        <v>1</v>
      </c>
      <c r="C109" s="56">
        <v>1</v>
      </c>
      <c r="D109" s="56">
        <v>1</v>
      </c>
      <c r="E109" s="56">
        <v>1</v>
      </c>
      <c r="F109" s="196">
        <f>CATALOGOS!D96</f>
        <v>0</v>
      </c>
      <c r="G109" s="205">
        <f>COUNTIF($F$15:F109,F109)</f>
        <v>52</v>
      </c>
      <c r="H109" s="57">
        <f>CATALOGOS!E96</f>
        <v>0</v>
      </c>
      <c r="I109" s="78">
        <f>IF(G109=1,SUMIF(DATOS!$E$4:$E$3977,F109,DATOS!$F$4:$F$3977),0)</f>
        <v>0</v>
      </c>
      <c r="J109" s="78"/>
      <c r="K109" s="78"/>
      <c r="L109" s="78"/>
      <c r="M109" s="78"/>
      <c r="N109" s="78"/>
    </row>
    <row r="110" spans="1:14">
      <c r="A110" s="90">
        <v>3</v>
      </c>
      <c r="B110" s="56">
        <v>1</v>
      </c>
      <c r="C110" s="56">
        <v>1</v>
      </c>
      <c r="D110" s="56">
        <v>1</v>
      </c>
      <c r="E110" s="56">
        <v>1</v>
      </c>
      <c r="F110" s="196">
        <f>CATALOGOS!D97</f>
        <v>0</v>
      </c>
      <c r="G110" s="205">
        <f>COUNTIF($F$15:F110,F110)</f>
        <v>53</v>
      </c>
      <c r="H110" s="57">
        <f>CATALOGOS!E97</f>
        <v>0</v>
      </c>
      <c r="I110" s="78">
        <f>IF(G110=1,SUMIF(DATOS!$E$4:$E$3977,F110,DATOS!$F$4:$F$3977),0)</f>
        <v>0</v>
      </c>
      <c r="J110" s="78"/>
      <c r="K110" s="78"/>
      <c r="L110" s="78"/>
      <c r="M110" s="78"/>
      <c r="N110" s="78"/>
    </row>
    <row r="111" spans="1:14">
      <c r="A111" s="90">
        <v>3</v>
      </c>
      <c r="B111" s="56">
        <v>1</v>
      </c>
      <c r="C111" s="56">
        <v>1</v>
      </c>
      <c r="D111" s="56">
        <v>1</v>
      </c>
      <c r="E111" s="56">
        <v>1</v>
      </c>
      <c r="F111" s="196">
        <f>CATALOGOS!D98</f>
        <v>0</v>
      </c>
      <c r="G111" s="205">
        <f>COUNTIF($F$15:F111,F111)</f>
        <v>54</v>
      </c>
      <c r="H111" s="57">
        <f>CATALOGOS!E98</f>
        <v>0</v>
      </c>
      <c r="I111" s="78">
        <f>IF(G111=1,SUMIF(DATOS!$E$4:$E$3977,F111,DATOS!$F$4:$F$3977),0)</f>
        <v>0</v>
      </c>
      <c r="J111" s="78"/>
      <c r="K111" s="78"/>
      <c r="L111" s="78"/>
      <c r="M111" s="78"/>
      <c r="N111" s="78"/>
    </row>
    <row r="112" spans="1:14">
      <c r="A112" s="90">
        <v>3</v>
      </c>
      <c r="B112" s="56">
        <v>1</v>
      </c>
      <c r="C112" s="56">
        <v>1</v>
      </c>
      <c r="D112" s="56">
        <v>1</v>
      </c>
      <c r="E112" s="56">
        <v>1</v>
      </c>
      <c r="F112" s="196">
        <f>CATALOGOS!D99</f>
        <v>0</v>
      </c>
      <c r="G112" s="205">
        <f>COUNTIF($F$15:F112,F112)</f>
        <v>55</v>
      </c>
      <c r="H112" s="57">
        <f>CATALOGOS!E99</f>
        <v>0</v>
      </c>
      <c r="I112" s="78">
        <f>IF(G112=1,SUMIF(DATOS!$E$4:$E$3977,F112,DATOS!$F$4:$F$3977),0)</f>
        <v>0</v>
      </c>
      <c r="J112" s="78"/>
      <c r="K112" s="78"/>
      <c r="L112" s="78"/>
      <c r="M112" s="78"/>
      <c r="N112" s="78"/>
    </row>
    <row r="113" spans="1:14">
      <c r="A113" s="90">
        <v>3</v>
      </c>
      <c r="B113" s="56">
        <v>1</v>
      </c>
      <c r="C113" s="56">
        <v>1</v>
      </c>
      <c r="D113" s="56">
        <v>1</v>
      </c>
      <c r="E113" s="56">
        <v>1</v>
      </c>
      <c r="F113" s="196">
        <f>CATALOGOS!D100</f>
        <v>0</v>
      </c>
      <c r="G113" s="205">
        <f>COUNTIF($F$15:F113,F113)</f>
        <v>56</v>
      </c>
      <c r="H113" s="57">
        <f>CATALOGOS!E100</f>
        <v>0</v>
      </c>
      <c r="I113" s="78">
        <f>IF(G113=1,SUMIF(DATOS!$E$4:$E$3977,F113,DATOS!$F$4:$F$3977),0)</f>
        <v>0</v>
      </c>
      <c r="J113" s="78"/>
      <c r="K113" s="78"/>
      <c r="L113" s="78"/>
      <c r="M113" s="78"/>
      <c r="N113" s="78"/>
    </row>
    <row r="114" spans="1:14">
      <c r="A114" s="90">
        <v>3</v>
      </c>
      <c r="B114" s="56">
        <v>1</v>
      </c>
      <c r="C114" s="56">
        <v>1</v>
      </c>
      <c r="D114" s="56">
        <v>1</v>
      </c>
      <c r="E114" s="56">
        <v>1</v>
      </c>
      <c r="F114" s="196">
        <f>CATALOGOS!D101</f>
        <v>0</v>
      </c>
      <c r="G114" s="205">
        <f>COUNTIF($F$15:F114,F114)</f>
        <v>57</v>
      </c>
      <c r="H114" s="57">
        <f>CATALOGOS!E101</f>
        <v>0</v>
      </c>
      <c r="I114" s="78">
        <f>IF(G114=1,SUMIF(DATOS!$E$4:$E$3977,F114,DATOS!$F$4:$F$3977),0)</f>
        <v>0</v>
      </c>
      <c r="J114" s="78"/>
      <c r="K114" s="78"/>
      <c r="L114" s="78"/>
      <c r="M114" s="78"/>
      <c r="N114" s="78"/>
    </row>
    <row r="115" spans="1:14">
      <c r="A115" s="90">
        <v>3</v>
      </c>
      <c r="B115" s="56">
        <v>1</v>
      </c>
      <c r="C115" s="56">
        <v>1</v>
      </c>
      <c r="D115" s="56">
        <v>1</v>
      </c>
      <c r="E115" s="56">
        <v>1</v>
      </c>
      <c r="F115" s="196">
        <f>CATALOGOS!D102</f>
        <v>0</v>
      </c>
      <c r="G115" s="205">
        <f>COUNTIF($F$15:F115,F115)</f>
        <v>58</v>
      </c>
      <c r="H115" s="57">
        <f>CATALOGOS!E102</f>
        <v>0</v>
      </c>
      <c r="I115" s="78">
        <f>IF(G115=1,SUMIF(DATOS!$E$4:$E$3977,F115,DATOS!$F$4:$F$3977),0)</f>
        <v>0</v>
      </c>
      <c r="J115" s="78"/>
      <c r="K115" s="78"/>
      <c r="L115" s="78"/>
      <c r="M115" s="78"/>
      <c r="N115" s="78"/>
    </row>
    <row r="116" spans="1:14">
      <c r="A116" s="90">
        <v>3</v>
      </c>
      <c r="B116" s="56">
        <v>1</v>
      </c>
      <c r="C116" s="56">
        <v>1</v>
      </c>
      <c r="D116" s="56">
        <v>1</v>
      </c>
      <c r="E116" s="56">
        <v>1</v>
      </c>
      <c r="F116" s="196">
        <f>CATALOGOS!D103</f>
        <v>0</v>
      </c>
      <c r="G116" s="205">
        <f>COUNTIF($F$15:F116,F116)</f>
        <v>59</v>
      </c>
      <c r="H116" s="57">
        <f>CATALOGOS!E103</f>
        <v>0</v>
      </c>
      <c r="I116" s="78">
        <f>IF(G116=1,SUMIF(DATOS!$E$4:$E$3977,F116,DATOS!$F$4:$F$3977),0)</f>
        <v>0</v>
      </c>
      <c r="J116" s="78"/>
      <c r="K116" s="78"/>
      <c r="L116" s="78"/>
      <c r="M116" s="78"/>
      <c r="N116" s="78"/>
    </row>
    <row r="117" spans="1:14">
      <c r="A117" s="90">
        <v>3</v>
      </c>
      <c r="B117" s="56">
        <v>1</v>
      </c>
      <c r="C117" s="56">
        <v>1</v>
      </c>
      <c r="D117" s="56">
        <v>1</v>
      </c>
      <c r="E117" s="56">
        <v>1</v>
      </c>
      <c r="F117" s="196">
        <f>CATALOGOS!D104</f>
        <v>0</v>
      </c>
      <c r="G117" s="205">
        <f>COUNTIF($F$15:F117,F117)</f>
        <v>60</v>
      </c>
      <c r="H117" s="57">
        <f>CATALOGOS!E104</f>
        <v>0</v>
      </c>
      <c r="I117" s="78">
        <f>IF(G117=1,SUMIF(DATOS!$E$4:$E$3977,F117,DATOS!$F$4:$F$3977),0)</f>
        <v>0</v>
      </c>
      <c r="J117" s="78"/>
      <c r="K117" s="78"/>
      <c r="L117" s="78"/>
      <c r="M117" s="78"/>
      <c r="N117" s="78"/>
    </row>
    <row r="118" spans="1:14">
      <c r="A118" s="90">
        <v>3</v>
      </c>
      <c r="B118" s="56">
        <v>1</v>
      </c>
      <c r="C118" s="56">
        <v>1</v>
      </c>
      <c r="D118" s="56">
        <v>1</v>
      </c>
      <c r="E118" s="56">
        <v>1</v>
      </c>
      <c r="F118" s="196">
        <f>CATALOGOS!D105</f>
        <v>0</v>
      </c>
      <c r="G118" s="205">
        <f>COUNTIF($F$15:F118,F118)</f>
        <v>61</v>
      </c>
      <c r="H118" s="57">
        <f>CATALOGOS!E105</f>
        <v>0</v>
      </c>
      <c r="I118" s="78">
        <f>IF(G118=1,SUMIF(DATOS!$E$4:$E$3977,F118,DATOS!$F$4:$F$3977),0)</f>
        <v>0</v>
      </c>
      <c r="J118" s="78"/>
      <c r="K118" s="78"/>
      <c r="L118" s="78"/>
      <c r="M118" s="78"/>
      <c r="N118" s="78"/>
    </row>
    <row r="119" spans="1:14">
      <c r="A119" s="90">
        <v>3</v>
      </c>
      <c r="B119" s="56">
        <v>1</v>
      </c>
      <c r="C119" s="56">
        <v>1</v>
      </c>
      <c r="D119" s="56">
        <v>1</v>
      </c>
      <c r="E119" s="56">
        <v>1</v>
      </c>
      <c r="F119" s="196">
        <f>CATALOGOS!D106</f>
        <v>0</v>
      </c>
      <c r="G119" s="205">
        <f>COUNTIF($F$15:F119,F119)</f>
        <v>62</v>
      </c>
      <c r="H119" s="57">
        <f>CATALOGOS!E106</f>
        <v>0</v>
      </c>
      <c r="I119" s="78">
        <f>IF(G119=1,SUMIF(DATOS!$E$4:$E$3977,F119,DATOS!$F$4:$F$3977),0)</f>
        <v>0</v>
      </c>
      <c r="J119" s="78"/>
      <c r="K119" s="78"/>
      <c r="L119" s="78"/>
      <c r="M119" s="78"/>
      <c r="N119" s="78"/>
    </row>
    <row r="120" spans="1:14">
      <c r="A120" s="90">
        <v>3</v>
      </c>
      <c r="B120" s="56">
        <v>1</v>
      </c>
      <c r="C120" s="56">
        <v>1</v>
      </c>
      <c r="D120" s="56">
        <v>1</v>
      </c>
      <c r="E120" s="56">
        <v>1</v>
      </c>
      <c r="F120" s="196">
        <f>CATALOGOS!D107</f>
        <v>0</v>
      </c>
      <c r="G120" s="205">
        <f>COUNTIF($F$15:F120,F120)</f>
        <v>63</v>
      </c>
      <c r="H120" s="57">
        <f>CATALOGOS!E107</f>
        <v>0</v>
      </c>
      <c r="I120" s="78">
        <f>IF(G120=1,SUMIF(DATOS!$E$4:$E$3977,F120,DATOS!$F$4:$F$3977),0)</f>
        <v>0</v>
      </c>
      <c r="J120" s="78"/>
      <c r="K120" s="78"/>
      <c r="L120" s="78"/>
      <c r="M120" s="78"/>
      <c r="N120" s="78"/>
    </row>
    <row r="121" spans="1:14">
      <c r="A121" s="90">
        <v>3</v>
      </c>
      <c r="B121" s="56">
        <v>1</v>
      </c>
      <c r="C121" s="56">
        <v>1</v>
      </c>
      <c r="D121" s="56">
        <v>1</v>
      </c>
      <c r="E121" s="56">
        <v>1</v>
      </c>
      <c r="F121" s="196">
        <f>CATALOGOS!D108</f>
        <v>0</v>
      </c>
      <c r="G121" s="205">
        <f>COUNTIF($F$15:F121,F121)</f>
        <v>64</v>
      </c>
      <c r="H121" s="57">
        <f>CATALOGOS!E108</f>
        <v>0</v>
      </c>
      <c r="I121" s="78">
        <f>IF(G121=1,SUMIF(DATOS!$E$4:$E$3977,F121,DATOS!$F$4:$F$3977),0)</f>
        <v>0</v>
      </c>
      <c r="J121" s="78"/>
      <c r="K121" s="78"/>
      <c r="L121" s="78"/>
      <c r="M121" s="78"/>
      <c r="N121" s="78"/>
    </row>
    <row r="122" spans="1:14">
      <c r="A122" s="90">
        <v>3</v>
      </c>
      <c r="B122" s="56">
        <v>1</v>
      </c>
      <c r="C122" s="56">
        <v>1</v>
      </c>
      <c r="D122" s="56">
        <v>1</v>
      </c>
      <c r="E122" s="56">
        <v>1</v>
      </c>
      <c r="F122" s="196">
        <f>CATALOGOS!D109</f>
        <v>0</v>
      </c>
      <c r="G122" s="205">
        <f>COUNTIF($F$15:F122,F122)</f>
        <v>65</v>
      </c>
      <c r="H122" s="57">
        <f>CATALOGOS!E109</f>
        <v>0</v>
      </c>
      <c r="I122" s="78">
        <f>IF(G122=1,SUMIF(DATOS!$E$4:$E$3977,F122,DATOS!$F$4:$F$3977),0)</f>
        <v>0</v>
      </c>
      <c r="J122" s="78"/>
      <c r="K122" s="78"/>
      <c r="L122" s="78"/>
      <c r="M122" s="78"/>
      <c r="N122" s="78"/>
    </row>
    <row r="123" spans="1:14">
      <c r="A123" s="90">
        <v>3</v>
      </c>
      <c r="B123" s="56">
        <v>1</v>
      </c>
      <c r="C123" s="56">
        <v>1</v>
      </c>
      <c r="D123" s="56">
        <v>1</v>
      </c>
      <c r="E123" s="56">
        <v>1</v>
      </c>
      <c r="F123" s="196">
        <f>CATALOGOS!D110</f>
        <v>0</v>
      </c>
      <c r="G123" s="205">
        <f>COUNTIF($F$15:F123,F123)</f>
        <v>66</v>
      </c>
      <c r="H123" s="57">
        <f>CATALOGOS!E110</f>
        <v>0</v>
      </c>
      <c r="I123" s="78">
        <f>IF(G123=1,SUMIF(DATOS!$E$4:$E$3977,F123,DATOS!$F$4:$F$3977),0)</f>
        <v>0</v>
      </c>
      <c r="J123" s="78"/>
      <c r="K123" s="78"/>
      <c r="L123" s="78"/>
      <c r="M123" s="78"/>
      <c r="N123" s="78"/>
    </row>
    <row r="124" spans="1:14">
      <c r="A124" s="90">
        <v>3</v>
      </c>
      <c r="B124" s="56">
        <v>1</v>
      </c>
      <c r="C124" s="56">
        <v>1</v>
      </c>
      <c r="D124" s="56">
        <v>1</v>
      </c>
      <c r="E124" s="56">
        <v>1</v>
      </c>
      <c r="F124" s="196">
        <f>CATALOGOS!D111</f>
        <v>0</v>
      </c>
      <c r="G124" s="205">
        <f>COUNTIF($F$15:F124,F124)</f>
        <v>67</v>
      </c>
      <c r="H124" s="57">
        <f>CATALOGOS!E111</f>
        <v>0</v>
      </c>
      <c r="I124" s="78">
        <f>IF(G124=1,SUMIF(DATOS!$E$4:$E$3977,F124,DATOS!$F$4:$F$3977),0)</f>
        <v>0</v>
      </c>
      <c r="J124" s="78"/>
      <c r="K124" s="78"/>
      <c r="L124" s="78"/>
      <c r="M124" s="78"/>
      <c r="N124" s="78"/>
    </row>
    <row r="125" spans="1:14">
      <c r="A125" s="90">
        <v>3</v>
      </c>
      <c r="B125" s="56">
        <v>1</v>
      </c>
      <c r="C125" s="56">
        <v>1</v>
      </c>
      <c r="D125" s="56">
        <v>1</v>
      </c>
      <c r="E125" s="56">
        <v>1</v>
      </c>
      <c r="F125" s="196">
        <f>CATALOGOS!D112</f>
        <v>0</v>
      </c>
      <c r="G125" s="205">
        <f>COUNTIF($F$15:F125,F125)</f>
        <v>68</v>
      </c>
      <c r="H125" s="57">
        <f>CATALOGOS!E112</f>
        <v>0</v>
      </c>
      <c r="I125" s="78">
        <f>IF(G125=1,SUMIF(DATOS!$E$4:$E$3977,F125,DATOS!$F$4:$F$3977),0)</f>
        <v>0</v>
      </c>
      <c r="J125" s="78"/>
      <c r="K125" s="78"/>
      <c r="L125" s="78"/>
      <c r="M125" s="78"/>
      <c r="N125" s="78"/>
    </row>
    <row r="126" spans="1:14">
      <c r="A126" s="90">
        <v>3</v>
      </c>
      <c r="B126" s="56">
        <v>1</v>
      </c>
      <c r="C126" s="56">
        <v>1</v>
      </c>
      <c r="D126" s="56">
        <v>1</v>
      </c>
      <c r="E126" s="56">
        <v>1</v>
      </c>
      <c r="F126" s="196">
        <f>CATALOGOS!D113</f>
        <v>0</v>
      </c>
      <c r="G126" s="205">
        <f>COUNTIF($F$15:F126,F126)</f>
        <v>69</v>
      </c>
      <c r="H126" s="57">
        <f>CATALOGOS!E113</f>
        <v>0</v>
      </c>
      <c r="I126" s="78">
        <f>IF(G126=1,SUMIF(DATOS!$E$4:$E$3977,F126,DATOS!$F$4:$F$3977),0)</f>
        <v>0</v>
      </c>
      <c r="J126" s="78"/>
      <c r="K126" s="78"/>
      <c r="L126" s="78"/>
      <c r="M126" s="78"/>
      <c r="N126" s="78"/>
    </row>
    <row r="127" spans="1:14">
      <c r="A127" s="90">
        <v>3</v>
      </c>
      <c r="B127" s="56">
        <v>1</v>
      </c>
      <c r="C127" s="56">
        <v>1</v>
      </c>
      <c r="D127" s="56">
        <v>1</v>
      </c>
      <c r="E127" s="56">
        <v>1</v>
      </c>
      <c r="F127" s="196">
        <f>CATALOGOS!D114</f>
        <v>0</v>
      </c>
      <c r="G127" s="205">
        <f>COUNTIF($F$15:F127,F127)</f>
        <v>70</v>
      </c>
      <c r="H127" s="57">
        <f>CATALOGOS!E114</f>
        <v>0</v>
      </c>
      <c r="I127" s="78">
        <f>IF(G127=1,SUMIF(DATOS!$E$4:$E$3977,F127,DATOS!$F$4:$F$3977),0)</f>
        <v>0</v>
      </c>
      <c r="J127" s="78"/>
      <c r="K127" s="78"/>
      <c r="L127" s="78"/>
      <c r="M127" s="78"/>
      <c r="N127" s="78"/>
    </row>
    <row r="128" spans="1:14">
      <c r="A128" s="90">
        <v>3</v>
      </c>
      <c r="B128" s="56">
        <v>1</v>
      </c>
      <c r="C128" s="56">
        <v>1</v>
      </c>
      <c r="D128" s="56">
        <v>1</v>
      </c>
      <c r="E128" s="56">
        <v>1</v>
      </c>
      <c r="F128" s="196">
        <f>CATALOGOS!D115</f>
        <v>0</v>
      </c>
      <c r="G128" s="205">
        <f>COUNTIF($F$15:F128,F128)</f>
        <v>71</v>
      </c>
      <c r="H128" s="57">
        <f>CATALOGOS!E115</f>
        <v>0</v>
      </c>
      <c r="I128" s="78">
        <f>IF(G128=1,SUMIF(DATOS!$E$4:$E$3977,F128,DATOS!$F$4:$F$3977),0)</f>
        <v>0</v>
      </c>
      <c r="J128" s="78"/>
      <c r="K128" s="78"/>
      <c r="L128" s="78"/>
      <c r="M128" s="78"/>
      <c r="N128" s="78"/>
    </row>
    <row r="129" spans="1:15">
      <c r="A129" s="90">
        <v>3</v>
      </c>
      <c r="B129" s="56">
        <v>1</v>
      </c>
      <c r="C129" s="56">
        <v>1</v>
      </c>
      <c r="D129" s="56">
        <v>1</v>
      </c>
      <c r="E129" s="56">
        <v>1</v>
      </c>
      <c r="F129" s="196">
        <f>CATALOGOS!D116</f>
        <v>0</v>
      </c>
      <c r="G129" s="205">
        <f>COUNTIF($F$15:F129,F129)</f>
        <v>72</v>
      </c>
      <c r="H129" s="57">
        <f>CATALOGOS!E116</f>
        <v>0</v>
      </c>
      <c r="I129" s="78">
        <f>IF(G129=1,SUMIF(DATOS!$E$4:$E$3977,F129,DATOS!$F$4:$F$3977),0)</f>
        <v>0</v>
      </c>
      <c r="J129" s="78"/>
      <c r="K129" s="78"/>
      <c r="L129" s="78"/>
      <c r="M129" s="78"/>
      <c r="N129" s="78"/>
    </row>
    <row r="130" spans="1:15">
      <c r="A130" s="90">
        <v>3</v>
      </c>
      <c r="B130" s="56">
        <v>1</v>
      </c>
      <c r="C130" s="56">
        <v>1</v>
      </c>
      <c r="D130" s="56">
        <v>1</v>
      </c>
      <c r="E130" s="56">
        <v>1</v>
      </c>
      <c r="F130" s="196">
        <f>CATALOGOS!D117</f>
        <v>0</v>
      </c>
      <c r="G130" s="205">
        <f>COUNTIF($F$15:F130,F130)</f>
        <v>73</v>
      </c>
      <c r="H130" s="57">
        <f>CATALOGOS!E117</f>
        <v>0</v>
      </c>
      <c r="I130" s="78">
        <f>IF(G130=1,SUMIF(DATOS!$E$4:$E$3977,F130,DATOS!$F$4:$F$3977),0)</f>
        <v>0</v>
      </c>
      <c r="J130" s="78"/>
      <c r="K130" s="78"/>
      <c r="L130" s="78"/>
      <c r="M130" s="78"/>
      <c r="N130" s="78"/>
    </row>
    <row r="131" spans="1:15">
      <c r="A131" s="90">
        <v>3</v>
      </c>
      <c r="B131" s="56">
        <v>1</v>
      </c>
      <c r="C131" s="56">
        <v>1</v>
      </c>
      <c r="D131" s="56">
        <v>1</v>
      </c>
      <c r="E131" s="56">
        <v>1</v>
      </c>
      <c r="F131" s="196">
        <f>CATALOGOS!D118</f>
        <v>0</v>
      </c>
      <c r="G131" s="205">
        <f>COUNTIF($F$15:F131,F131)</f>
        <v>74</v>
      </c>
      <c r="H131" s="57">
        <f>CATALOGOS!E118</f>
        <v>0</v>
      </c>
      <c r="I131" s="78">
        <f>IF(G131=1,SUMIF(DATOS!$E$4:$E$3977,F131,DATOS!$F$4:$F$3977),0)</f>
        <v>0</v>
      </c>
      <c r="J131" s="78"/>
      <c r="K131" s="78"/>
      <c r="L131" s="78"/>
      <c r="M131" s="78"/>
      <c r="N131" s="78"/>
    </row>
    <row r="132" spans="1:15">
      <c r="A132" s="90">
        <v>3</v>
      </c>
      <c r="B132" s="56">
        <v>1</v>
      </c>
      <c r="C132" s="56">
        <v>1</v>
      </c>
      <c r="D132" s="56">
        <v>1</v>
      </c>
      <c r="E132" s="56">
        <v>1</v>
      </c>
      <c r="F132" s="196">
        <f>CATALOGOS!D119</f>
        <v>0</v>
      </c>
      <c r="G132" s="205">
        <f>COUNTIF($F$15:F132,F132)</f>
        <v>75</v>
      </c>
      <c r="H132" s="57">
        <f>CATALOGOS!E119</f>
        <v>0</v>
      </c>
      <c r="I132" s="78">
        <f>IF(G132=1,SUMIF(DATOS!$E$4:$E$3977,F132,DATOS!$F$4:$F$3977),0)</f>
        <v>0</v>
      </c>
      <c r="J132" s="78"/>
      <c r="K132" s="78"/>
      <c r="L132" s="78"/>
      <c r="M132" s="78"/>
      <c r="N132" s="78"/>
    </row>
    <row r="133" spans="1:15">
      <c r="A133" s="90">
        <v>3</v>
      </c>
      <c r="B133" s="56">
        <v>1</v>
      </c>
      <c r="C133" s="56">
        <v>1</v>
      </c>
      <c r="D133" s="56">
        <v>1</v>
      </c>
      <c r="E133" s="56">
        <v>1</v>
      </c>
      <c r="F133" s="196">
        <f>CATALOGOS!D120</f>
        <v>0</v>
      </c>
      <c r="G133" s="205">
        <f>COUNTIF($F$15:F133,F133)</f>
        <v>76</v>
      </c>
      <c r="H133" s="57">
        <f>CATALOGOS!E120</f>
        <v>0</v>
      </c>
      <c r="I133" s="78">
        <f>IF(G133=1,SUMIF(DATOS!$E$4:$E$3977,F133,DATOS!$F$4:$F$3977),0)</f>
        <v>0</v>
      </c>
      <c r="J133" s="78"/>
      <c r="K133" s="78"/>
      <c r="L133" s="78"/>
      <c r="M133" s="78"/>
      <c r="N133" s="78"/>
      <c r="O133" s="35">
        <f>P9-N9</f>
        <v>-317907364.6675998</v>
      </c>
    </row>
    <row r="134" spans="1:15">
      <c r="A134" s="90">
        <v>3</v>
      </c>
      <c r="B134" s="56">
        <v>1</v>
      </c>
      <c r="C134" s="56">
        <v>1</v>
      </c>
      <c r="D134" s="56">
        <v>1</v>
      </c>
      <c r="E134" s="56">
        <v>1</v>
      </c>
      <c r="F134" s="196">
        <f>CATALOGOS!D121</f>
        <v>0</v>
      </c>
      <c r="G134" s="205">
        <f>COUNTIF($F$15:F134,F134)</f>
        <v>77</v>
      </c>
      <c r="H134" s="57">
        <f>CATALOGOS!E121</f>
        <v>0</v>
      </c>
      <c r="I134" s="78">
        <f>IF(G134=1,SUMIF(DATOS!$E$4:$E$3977,F134,DATOS!$F$4:$F$3977),0)</f>
        <v>0</v>
      </c>
      <c r="J134" s="78"/>
      <c r="K134" s="78"/>
      <c r="L134" s="78"/>
      <c r="M134" s="78"/>
      <c r="N134" s="78"/>
      <c r="O134" s="35">
        <v>1166431.2</v>
      </c>
    </row>
    <row r="135" spans="1:15">
      <c r="A135" s="90">
        <v>3</v>
      </c>
      <c r="B135" s="56">
        <v>1</v>
      </c>
      <c r="C135" s="56">
        <v>1</v>
      </c>
      <c r="D135" s="56">
        <v>1</v>
      </c>
      <c r="E135" s="56">
        <v>1</v>
      </c>
      <c r="F135" s="196">
        <f>CATALOGOS!D122</f>
        <v>0</v>
      </c>
      <c r="G135" s="205">
        <f>COUNTIF($F$15:F135,F135)</f>
        <v>78</v>
      </c>
      <c r="H135" s="57">
        <f>CATALOGOS!E122</f>
        <v>0</v>
      </c>
      <c r="I135" s="78">
        <f>IF(G135=1,SUMIF(DATOS!$E$4:$E$3977,F135,DATOS!$F$4:$F$3977),0)</f>
        <v>0</v>
      </c>
      <c r="J135" s="78"/>
      <c r="K135" s="78"/>
      <c r="L135" s="78"/>
      <c r="M135" s="78"/>
      <c r="N135" s="78"/>
      <c r="O135" s="35">
        <f>O133-O134</f>
        <v>-319073795.86759979</v>
      </c>
    </row>
    <row r="136" spans="1:15">
      <c r="A136" s="90">
        <v>3</v>
      </c>
      <c r="B136" s="56">
        <v>1</v>
      </c>
      <c r="C136" s="56">
        <v>1</v>
      </c>
      <c r="D136" s="56">
        <v>1</v>
      </c>
      <c r="E136" s="56">
        <v>1</v>
      </c>
      <c r="F136" s="196">
        <f>CATALOGOS!D123</f>
        <v>0</v>
      </c>
      <c r="G136" s="205">
        <f>COUNTIF($F$15:F136,F136)</f>
        <v>79</v>
      </c>
      <c r="H136" s="57">
        <f>CATALOGOS!E123</f>
        <v>0</v>
      </c>
      <c r="I136" s="78">
        <f>IF(G136=1,SUMIF(DATOS!$E$4:$E$3977,F136,DATOS!$F$4:$F$3977),0)</f>
        <v>0</v>
      </c>
      <c r="J136" s="78"/>
      <c r="K136" s="78"/>
      <c r="L136" s="78"/>
      <c r="M136" s="78"/>
      <c r="N136" s="78"/>
    </row>
    <row r="137" spans="1:15">
      <c r="A137" s="90">
        <v>3</v>
      </c>
      <c r="B137" s="56">
        <v>1</v>
      </c>
      <c r="C137" s="56">
        <v>1</v>
      </c>
      <c r="D137" s="56">
        <v>1</v>
      </c>
      <c r="E137" s="56">
        <v>1</v>
      </c>
      <c r="F137" s="196">
        <f>CATALOGOS!D124</f>
        <v>0</v>
      </c>
      <c r="G137" s="205">
        <f>COUNTIF($F$15:F137,F137)</f>
        <v>80</v>
      </c>
      <c r="H137" s="57">
        <f>CATALOGOS!E124</f>
        <v>0</v>
      </c>
      <c r="I137" s="78">
        <f>IF(G137=1,SUMIF(DATOS!$E$4:$E$3977,F137,DATOS!$F$4:$F$3977),0)</f>
        <v>0</v>
      </c>
      <c r="J137" s="78"/>
      <c r="K137" s="78"/>
      <c r="L137" s="78"/>
      <c r="M137" s="78"/>
      <c r="N137" s="78"/>
    </row>
    <row r="138" spans="1:15">
      <c r="A138" s="90">
        <v>3</v>
      </c>
      <c r="B138" s="56">
        <v>1</v>
      </c>
      <c r="C138" s="56">
        <v>1</v>
      </c>
      <c r="D138" s="56">
        <v>1</v>
      </c>
      <c r="E138" s="56">
        <v>1</v>
      </c>
      <c r="F138" s="196">
        <f>CATALOGOS!D125</f>
        <v>0</v>
      </c>
      <c r="G138" s="205">
        <f>COUNTIF($F$15:F138,F138)</f>
        <v>81</v>
      </c>
      <c r="H138" s="57">
        <f>CATALOGOS!E125</f>
        <v>0</v>
      </c>
      <c r="I138" s="78">
        <f>IF(G138=1,SUMIF(DATOS!$E$4:$E$3977,F138,DATOS!$F$4:$F$3977),0)</f>
        <v>0</v>
      </c>
      <c r="J138" s="78"/>
      <c r="K138" s="78"/>
      <c r="L138" s="78"/>
      <c r="M138" s="78"/>
      <c r="N138" s="78"/>
    </row>
    <row r="139" spans="1:15">
      <c r="A139" s="90">
        <v>3</v>
      </c>
      <c r="B139" s="56">
        <v>1</v>
      </c>
      <c r="C139" s="56">
        <v>1</v>
      </c>
      <c r="D139" s="56">
        <v>1</v>
      </c>
      <c r="E139" s="56">
        <v>1</v>
      </c>
      <c r="F139" s="196">
        <f>CATALOGOS!D126</f>
        <v>0</v>
      </c>
      <c r="G139" s="205">
        <f>COUNTIF($F$15:F139,F139)</f>
        <v>82</v>
      </c>
      <c r="H139" s="57">
        <f>CATALOGOS!E126</f>
        <v>0</v>
      </c>
      <c r="I139" s="78">
        <f>IF(G139=1,SUMIF(DATOS!$E$4:$E$3977,F139,DATOS!$F$4:$F$3977),0)</f>
        <v>0</v>
      </c>
      <c r="J139" s="78"/>
      <c r="K139" s="78"/>
      <c r="L139" s="78"/>
      <c r="M139" s="78"/>
      <c r="N139" s="78"/>
    </row>
    <row r="140" spans="1:15">
      <c r="A140" s="90">
        <v>3</v>
      </c>
      <c r="B140" s="56">
        <v>1</v>
      </c>
      <c r="C140" s="56">
        <v>1</v>
      </c>
      <c r="D140" s="56">
        <v>1</v>
      </c>
      <c r="E140" s="56">
        <v>1</v>
      </c>
      <c r="F140" s="196">
        <f>CATALOGOS!D127</f>
        <v>0</v>
      </c>
      <c r="G140" s="205">
        <f>COUNTIF($F$15:F140,F140)</f>
        <v>83</v>
      </c>
      <c r="H140" s="57">
        <f>CATALOGOS!E127</f>
        <v>0</v>
      </c>
      <c r="I140" s="78">
        <f>IF(G140=1,SUMIF(DATOS!$E$4:$E$3977,F140,DATOS!$F$4:$F$3977),0)</f>
        <v>0</v>
      </c>
      <c r="J140" s="78"/>
      <c r="K140" s="78"/>
      <c r="L140" s="78"/>
      <c r="M140" s="78"/>
      <c r="N140" s="78"/>
    </row>
    <row r="141" spans="1:15">
      <c r="A141" s="90">
        <v>3</v>
      </c>
      <c r="B141" s="56">
        <v>1</v>
      </c>
      <c r="C141" s="56">
        <v>1</v>
      </c>
      <c r="D141" s="56">
        <v>1</v>
      </c>
      <c r="E141" s="56">
        <v>1</v>
      </c>
      <c r="F141" s="196">
        <f>CATALOGOS!D128</f>
        <v>0</v>
      </c>
      <c r="G141" s="205">
        <f>COUNTIF($F$15:F141,F141)</f>
        <v>84</v>
      </c>
      <c r="H141" s="57">
        <f>CATALOGOS!E128</f>
        <v>0</v>
      </c>
      <c r="I141" s="78">
        <f>IF(G141=1,SUMIF(DATOS!$E$4:$E$3977,F141,DATOS!$F$4:$F$3977),0)</f>
        <v>0</v>
      </c>
      <c r="J141" s="78"/>
      <c r="K141" s="78"/>
      <c r="L141" s="78"/>
      <c r="M141" s="78"/>
      <c r="N141" s="78"/>
    </row>
    <row r="142" spans="1:15">
      <c r="A142" s="90">
        <v>3</v>
      </c>
      <c r="B142" s="56">
        <v>1</v>
      </c>
      <c r="C142" s="56">
        <v>1</v>
      </c>
      <c r="D142" s="56">
        <v>1</v>
      </c>
      <c r="E142" s="56">
        <v>1</v>
      </c>
      <c r="F142" s="196">
        <f>CATALOGOS!D129</f>
        <v>0</v>
      </c>
      <c r="G142" s="205">
        <f>COUNTIF($F$15:F142,F142)</f>
        <v>85</v>
      </c>
      <c r="H142" s="57">
        <f>CATALOGOS!E129</f>
        <v>0</v>
      </c>
      <c r="I142" s="78">
        <f>IF(G142=1,SUMIF(DATOS!$E$4:$E$3977,F142,DATOS!$F$4:$F$3977),0)</f>
        <v>0</v>
      </c>
      <c r="J142" s="78"/>
      <c r="K142" s="78"/>
      <c r="L142" s="78"/>
      <c r="M142" s="78"/>
      <c r="N142" s="78"/>
    </row>
    <row r="143" spans="1:15">
      <c r="A143" s="90">
        <v>3</v>
      </c>
      <c r="B143" s="56">
        <v>1</v>
      </c>
      <c r="C143" s="56">
        <v>1</v>
      </c>
      <c r="D143" s="56">
        <v>1</v>
      </c>
      <c r="E143" s="56">
        <v>1</v>
      </c>
      <c r="F143" s="196">
        <f>CATALOGOS!D130</f>
        <v>0</v>
      </c>
      <c r="G143" s="205">
        <f>COUNTIF($F$15:F143,F143)</f>
        <v>86</v>
      </c>
      <c r="H143" s="57">
        <f>CATALOGOS!E130</f>
        <v>0</v>
      </c>
      <c r="I143" s="78">
        <f>IF(G143=1,SUMIF(DATOS!$E$4:$E$3977,F143,DATOS!$F$4:$F$3977),0)</f>
        <v>0</v>
      </c>
      <c r="J143" s="78"/>
      <c r="K143" s="78"/>
      <c r="L143" s="78"/>
      <c r="M143" s="78"/>
      <c r="N143" s="78"/>
    </row>
    <row r="144" spans="1:15">
      <c r="A144" s="87">
        <v>3</v>
      </c>
      <c r="B144" s="88">
        <v>1</v>
      </c>
      <c r="C144" s="88">
        <v>1</v>
      </c>
      <c r="D144" s="88">
        <v>1</v>
      </c>
      <c r="E144" s="88">
        <v>1</v>
      </c>
      <c r="F144" s="196">
        <f>CATALOGOS!D131</f>
        <v>0</v>
      </c>
      <c r="G144" s="205">
        <f>COUNTIF($F$15:F144,F144)</f>
        <v>87</v>
      </c>
      <c r="H144" s="57">
        <f>CATALOGOS!E131</f>
        <v>0</v>
      </c>
      <c r="I144" s="78">
        <f>IF(G144=1,SUMIF(DATOS!$E$4:$E$3977,F144,DATOS!$F$4:$F$3977),0)</f>
        <v>0</v>
      </c>
      <c r="J144" s="76"/>
      <c r="K144" s="76"/>
      <c r="L144" s="76"/>
      <c r="M144" s="78"/>
      <c r="N144" s="78"/>
    </row>
    <row r="145" spans="1:14">
      <c r="A145" s="87">
        <v>3</v>
      </c>
      <c r="B145" s="91">
        <v>1</v>
      </c>
      <c r="C145" s="91">
        <v>1</v>
      </c>
      <c r="D145" s="91">
        <v>1</v>
      </c>
      <c r="E145" s="91">
        <v>1</v>
      </c>
      <c r="F145" s="196">
        <f>CATALOGOS!D132</f>
        <v>0</v>
      </c>
      <c r="G145" s="205">
        <f>COUNTIF($F$15:F145,F145)</f>
        <v>88</v>
      </c>
      <c r="H145" s="57">
        <f>CATALOGOS!E132</f>
        <v>0</v>
      </c>
      <c r="I145" s="78">
        <f>IF(G145=1,SUMIF(DATOS!$E$4:$E$3977,F145,DATOS!$F$4:$F$3977),0)</f>
        <v>0</v>
      </c>
      <c r="J145" s="78"/>
      <c r="K145" s="78"/>
      <c r="L145" s="78"/>
      <c r="M145" s="78"/>
      <c r="N145" s="78"/>
    </row>
    <row r="146" spans="1:14">
      <c r="A146" s="90">
        <v>3</v>
      </c>
      <c r="B146" s="56">
        <v>1</v>
      </c>
      <c r="C146" s="56">
        <v>1</v>
      </c>
      <c r="D146" s="56">
        <v>1</v>
      </c>
      <c r="E146" s="56">
        <v>1</v>
      </c>
      <c r="F146" s="196">
        <f>CATALOGOS!D133</f>
        <v>0</v>
      </c>
      <c r="G146" s="205">
        <f>COUNTIF($F$15:F146,F146)</f>
        <v>89</v>
      </c>
      <c r="H146" s="57">
        <f>CATALOGOS!E133</f>
        <v>0</v>
      </c>
      <c r="I146" s="78">
        <f>IF(G146=1,SUMIF(DATOS!$E$4:$E$3977,F146,DATOS!$F$4:$F$3977),0)</f>
        <v>0</v>
      </c>
      <c r="J146" s="78"/>
      <c r="K146" s="78"/>
      <c r="L146" s="78"/>
      <c r="M146" s="78"/>
      <c r="N146" s="78"/>
    </row>
    <row r="147" spans="1:14">
      <c r="A147" s="90">
        <v>3</v>
      </c>
      <c r="B147" s="56">
        <v>1</v>
      </c>
      <c r="C147" s="56">
        <v>1</v>
      </c>
      <c r="D147" s="56">
        <v>1</v>
      </c>
      <c r="E147" s="56">
        <v>1</v>
      </c>
      <c r="F147" s="196">
        <f>CATALOGOS!D134</f>
        <v>0</v>
      </c>
      <c r="G147" s="205">
        <f>COUNTIF($F$15:F147,F147)</f>
        <v>90</v>
      </c>
      <c r="H147" s="57">
        <f>CATALOGOS!E134</f>
        <v>0</v>
      </c>
      <c r="I147" s="78">
        <f>IF(G147=1,SUMIF(DATOS!$E$4:$E$3977,F147,DATOS!$F$4:$F$3977),0)</f>
        <v>0</v>
      </c>
      <c r="J147" s="78"/>
      <c r="K147" s="78"/>
      <c r="L147" s="78"/>
      <c r="M147" s="78"/>
      <c r="N147" s="78"/>
    </row>
    <row r="148" spans="1:14">
      <c r="A148" s="90">
        <v>3</v>
      </c>
      <c r="B148" s="56">
        <v>1</v>
      </c>
      <c r="C148" s="56">
        <v>1</v>
      </c>
      <c r="D148" s="56">
        <v>1</v>
      </c>
      <c r="E148" s="56">
        <v>1</v>
      </c>
      <c r="F148" s="196">
        <f>CATALOGOS!D135</f>
        <v>0</v>
      </c>
      <c r="G148" s="205">
        <f>COUNTIF($F$15:F148,F148)</f>
        <v>91</v>
      </c>
      <c r="H148" s="57">
        <f>CATALOGOS!E135</f>
        <v>0</v>
      </c>
      <c r="I148" s="78">
        <f>IF(G148=1,SUMIF(DATOS!$E$4:$E$3977,F148,DATOS!$F$4:$F$3977),0)</f>
        <v>0</v>
      </c>
      <c r="J148" s="78"/>
      <c r="K148" s="78"/>
      <c r="L148" s="78"/>
      <c r="M148" s="78"/>
      <c r="N148" s="78"/>
    </row>
    <row r="149" spans="1:14">
      <c r="A149" s="90">
        <v>3</v>
      </c>
      <c r="B149" s="56">
        <v>1</v>
      </c>
      <c r="C149" s="56">
        <v>1</v>
      </c>
      <c r="D149" s="56">
        <v>1</v>
      </c>
      <c r="E149" s="56">
        <v>1</v>
      </c>
      <c r="F149" s="196">
        <f>CATALOGOS!D136</f>
        <v>0</v>
      </c>
      <c r="G149" s="205">
        <f>COUNTIF($F$15:F149,F149)</f>
        <v>92</v>
      </c>
      <c r="H149" s="57">
        <f>CATALOGOS!E136</f>
        <v>0</v>
      </c>
      <c r="I149" s="78">
        <f>IF(G149=1,SUMIF(DATOS!$E$4:$E$3977,F149,DATOS!$F$4:$F$3977),0)</f>
        <v>0</v>
      </c>
      <c r="J149" s="78"/>
      <c r="K149" s="78"/>
      <c r="L149" s="78"/>
      <c r="M149" s="78"/>
      <c r="N149" s="78"/>
    </row>
    <row r="150" spans="1:14">
      <c r="A150" s="90">
        <v>3</v>
      </c>
      <c r="B150" s="56">
        <v>1</v>
      </c>
      <c r="C150" s="56">
        <v>1</v>
      </c>
      <c r="D150" s="56">
        <v>1</v>
      </c>
      <c r="E150" s="56">
        <v>1</v>
      </c>
      <c r="F150" s="196">
        <f>CATALOGOS!D137</f>
        <v>0</v>
      </c>
      <c r="G150" s="205">
        <f>COUNTIF($F$15:F150,F150)</f>
        <v>93</v>
      </c>
      <c r="H150" s="57">
        <f>CATALOGOS!E137</f>
        <v>0</v>
      </c>
      <c r="I150" s="78">
        <f>IF(G150=1,SUMIF(DATOS!$E$4:$E$3977,F150,DATOS!$F$4:$F$3977),0)</f>
        <v>0</v>
      </c>
      <c r="J150" s="78"/>
      <c r="K150" s="78"/>
      <c r="L150" s="78"/>
      <c r="M150" s="78"/>
      <c r="N150" s="78"/>
    </row>
    <row r="151" spans="1:14">
      <c r="A151" s="90">
        <v>3</v>
      </c>
      <c r="B151" s="56">
        <v>1</v>
      </c>
      <c r="C151" s="56">
        <v>1</v>
      </c>
      <c r="D151" s="56">
        <v>1</v>
      </c>
      <c r="E151" s="56">
        <v>1</v>
      </c>
      <c r="F151" s="196">
        <f>CATALOGOS!D138</f>
        <v>0</v>
      </c>
      <c r="G151" s="205">
        <f>COUNTIF($F$15:F151,F151)</f>
        <v>94</v>
      </c>
      <c r="H151" s="57">
        <f>CATALOGOS!E138</f>
        <v>0</v>
      </c>
      <c r="I151" s="78">
        <f>IF(G151=1,SUMIF(DATOS!$E$4:$E$3977,F151,DATOS!$F$4:$F$3977),0)</f>
        <v>0</v>
      </c>
      <c r="J151" s="78"/>
      <c r="K151" s="78"/>
      <c r="L151" s="78"/>
      <c r="M151" s="78"/>
      <c r="N151" s="78"/>
    </row>
    <row r="152" spans="1:14">
      <c r="A152" s="90">
        <v>3</v>
      </c>
      <c r="B152" s="56">
        <v>1</v>
      </c>
      <c r="C152" s="56">
        <v>1</v>
      </c>
      <c r="D152" s="56">
        <v>1</v>
      </c>
      <c r="E152" s="56">
        <v>1</v>
      </c>
      <c r="F152" s="196">
        <f>CATALOGOS!D139</f>
        <v>0</v>
      </c>
      <c r="G152" s="205">
        <f>COUNTIF($F$15:F152,F152)</f>
        <v>95</v>
      </c>
      <c r="H152" s="57">
        <f>CATALOGOS!E139</f>
        <v>0</v>
      </c>
      <c r="I152" s="78">
        <f>IF(G152=1,SUMIF(DATOS!$E$4:$E$3977,F152,DATOS!$F$4:$F$3977),0)</f>
        <v>0</v>
      </c>
      <c r="J152" s="78"/>
      <c r="K152" s="78"/>
      <c r="L152" s="78"/>
      <c r="M152" s="78"/>
      <c r="N152" s="78"/>
    </row>
    <row r="153" spans="1:14">
      <c r="A153" s="90">
        <v>3</v>
      </c>
      <c r="B153" s="56">
        <v>1</v>
      </c>
      <c r="C153" s="56">
        <v>1</v>
      </c>
      <c r="D153" s="56">
        <v>1</v>
      </c>
      <c r="E153" s="56">
        <v>1</v>
      </c>
      <c r="F153" s="196">
        <f>CATALOGOS!D140</f>
        <v>0</v>
      </c>
      <c r="G153" s="205">
        <f>COUNTIF($F$15:F153,F153)</f>
        <v>96</v>
      </c>
      <c r="H153" s="57">
        <f>CATALOGOS!E140</f>
        <v>0</v>
      </c>
      <c r="I153" s="78">
        <f>IF(G153=1,SUMIF(DATOS!$E$4:$E$3977,F153,DATOS!$F$4:$F$3977),0)</f>
        <v>0</v>
      </c>
      <c r="J153" s="78"/>
      <c r="K153" s="78"/>
      <c r="L153" s="78"/>
      <c r="M153" s="78"/>
      <c r="N153" s="78"/>
    </row>
    <row r="154" spans="1:14">
      <c r="A154" s="90">
        <v>3</v>
      </c>
      <c r="B154" s="56">
        <v>1</v>
      </c>
      <c r="C154" s="56">
        <v>1</v>
      </c>
      <c r="D154" s="56">
        <v>1</v>
      </c>
      <c r="E154" s="56">
        <v>1</v>
      </c>
      <c r="F154" s="196">
        <f>CATALOGOS!D141</f>
        <v>0</v>
      </c>
      <c r="G154" s="205">
        <f>COUNTIF($F$15:F154,F154)</f>
        <v>97</v>
      </c>
      <c r="H154" s="57">
        <f>CATALOGOS!E141</f>
        <v>0</v>
      </c>
      <c r="I154" s="78">
        <f>IF(G154=1,SUMIF(DATOS!$E$4:$E$3977,F154,DATOS!$F$4:$F$3977),0)</f>
        <v>0</v>
      </c>
      <c r="J154" s="78"/>
      <c r="K154" s="78"/>
      <c r="L154" s="78"/>
      <c r="M154" s="78"/>
      <c r="N154" s="78"/>
    </row>
    <row r="155" spans="1:14">
      <c r="A155" s="90">
        <v>3</v>
      </c>
      <c r="B155" s="56">
        <v>1</v>
      </c>
      <c r="C155" s="56">
        <v>1</v>
      </c>
      <c r="D155" s="56">
        <v>1</v>
      </c>
      <c r="E155" s="56">
        <v>1</v>
      </c>
      <c r="F155" s="196">
        <f>CATALOGOS!D142</f>
        <v>0</v>
      </c>
      <c r="G155" s="205">
        <f>COUNTIF($F$15:F155,F155)</f>
        <v>98</v>
      </c>
      <c r="H155" s="57">
        <f>CATALOGOS!E142</f>
        <v>0</v>
      </c>
      <c r="I155" s="78">
        <f>IF(G155=1,SUMIF(DATOS!$E$4:$E$3977,F155,DATOS!$F$4:$F$3977),0)</f>
        <v>0</v>
      </c>
      <c r="J155" s="78"/>
      <c r="K155" s="78"/>
      <c r="L155" s="78"/>
      <c r="M155" s="78"/>
      <c r="N155" s="78"/>
    </row>
    <row r="156" spans="1:14">
      <c r="A156" s="90">
        <v>3</v>
      </c>
      <c r="B156" s="56">
        <v>1</v>
      </c>
      <c r="C156" s="56">
        <v>1</v>
      </c>
      <c r="D156" s="56">
        <v>1</v>
      </c>
      <c r="E156" s="56">
        <v>1</v>
      </c>
      <c r="F156" s="196">
        <f>CATALOGOS!D143</f>
        <v>0</v>
      </c>
      <c r="G156" s="205">
        <f>COUNTIF($F$15:F156,F156)</f>
        <v>99</v>
      </c>
      <c r="H156" s="57">
        <f>CATALOGOS!E143</f>
        <v>0</v>
      </c>
      <c r="I156" s="78">
        <f>IF(G156=1,SUMIF(DATOS!$E$4:$E$3977,F156,DATOS!$F$4:$F$3977),0)</f>
        <v>0</v>
      </c>
      <c r="J156" s="78"/>
      <c r="K156" s="78"/>
      <c r="L156" s="78"/>
      <c r="M156" s="78"/>
      <c r="N156" s="78"/>
    </row>
    <row r="157" spans="1:14">
      <c r="A157" s="90">
        <v>3</v>
      </c>
      <c r="B157" s="56">
        <v>1</v>
      </c>
      <c r="C157" s="56">
        <v>1</v>
      </c>
      <c r="D157" s="56">
        <v>1</v>
      </c>
      <c r="E157" s="56">
        <v>1</v>
      </c>
      <c r="F157" s="196">
        <f>CATALOGOS!D144</f>
        <v>0</v>
      </c>
      <c r="G157" s="205">
        <f>COUNTIF($F$15:F157,F157)</f>
        <v>100</v>
      </c>
      <c r="H157" s="57">
        <f>CATALOGOS!E144</f>
        <v>0</v>
      </c>
      <c r="I157" s="78">
        <f>IF(G157=1,SUMIF(DATOS!$E$4:$E$3977,F157,DATOS!$F$4:$F$3977),0)</f>
        <v>0</v>
      </c>
      <c r="J157" s="78"/>
      <c r="K157" s="78"/>
      <c r="L157" s="78"/>
      <c r="M157" s="78"/>
      <c r="N157" s="78"/>
    </row>
    <row r="158" spans="1:14">
      <c r="A158" s="90">
        <v>3</v>
      </c>
      <c r="B158" s="56">
        <v>1</v>
      </c>
      <c r="C158" s="56">
        <v>1</v>
      </c>
      <c r="D158" s="56">
        <v>1</v>
      </c>
      <c r="E158" s="56">
        <v>1</v>
      </c>
      <c r="F158" s="196">
        <f>CATALOGOS!D145</f>
        <v>0</v>
      </c>
      <c r="G158" s="205">
        <f>COUNTIF($F$15:F158,F158)</f>
        <v>101</v>
      </c>
      <c r="H158" s="57">
        <f>CATALOGOS!E145</f>
        <v>0</v>
      </c>
      <c r="I158" s="78">
        <f>IF(G158=1,SUMIF(DATOS!$E$4:$E$3977,F158,DATOS!$F$4:$F$3977),0)</f>
        <v>0</v>
      </c>
      <c r="J158" s="78"/>
      <c r="K158" s="78"/>
      <c r="L158" s="78"/>
      <c r="M158" s="78"/>
      <c r="N158" s="78"/>
    </row>
    <row r="159" spans="1:14">
      <c r="A159" s="90">
        <v>3</v>
      </c>
      <c r="B159" s="56">
        <v>1</v>
      </c>
      <c r="C159" s="56">
        <v>1</v>
      </c>
      <c r="D159" s="56">
        <v>1</v>
      </c>
      <c r="E159" s="56">
        <v>1</v>
      </c>
      <c r="F159" s="196">
        <f>CATALOGOS!D146</f>
        <v>0</v>
      </c>
      <c r="G159" s="205">
        <f>COUNTIF($F$15:F159,F159)</f>
        <v>102</v>
      </c>
      <c r="H159" s="57">
        <f>CATALOGOS!E146</f>
        <v>0</v>
      </c>
      <c r="I159" s="78">
        <f>IF(G159=1,SUMIF(DATOS!$E$4:$E$3977,F159,DATOS!$F$4:$F$3977),0)</f>
        <v>0</v>
      </c>
      <c r="J159" s="78"/>
      <c r="K159" s="78"/>
      <c r="L159" s="78"/>
      <c r="M159" s="78"/>
      <c r="N159" s="78"/>
    </row>
    <row r="160" spans="1:14">
      <c r="A160" s="90">
        <v>3</v>
      </c>
      <c r="B160" s="56">
        <v>1</v>
      </c>
      <c r="C160" s="56">
        <v>1</v>
      </c>
      <c r="D160" s="56">
        <v>1</v>
      </c>
      <c r="E160" s="56">
        <v>1</v>
      </c>
      <c r="F160" s="196">
        <f>CATALOGOS!D147</f>
        <v>0</v>
      </c>
      <c r="G160" s="205">
        <f>COUNTIF($F$15:F160,F160)</f>
        <v>103</v>
      </c>
      <c r="H160" s="57">
        <f>CATALOGOS!E147</f>
        <v>0</v>
      </c>
      <c r="I160" s="78">
        <f>IF(G160=1,SUMIF(DATOS!$E$4:$E$3977,F160,DATOS!$F$4:$F$3977),0)</f>
        <v>0</v>
      </c>
      <c r="J160" s="78"/>
      <c r="K160" s="78"/>
      <c r="L160" s="78"/>
      <c r="M160" s="78"/>
      <c r="N160" s="78"/>
    </row>
    <row r="161" spans="1:14">
      <c r="A161" s="90">
        <v>3</v>
      </c>
      <c r="B161" s="56">
        <v>1</v>
      </c>
      <c r="C161" s="56">
        <v>1</v>
      </c>
      <c r="D161" s="56">
        <v>1</v>
      </c>
      <c r="E161" s="56">
        <v>1</v>
      </c>
      <c r="F161" s="196">
        <f>CATALOGOS!D148</f>
        <v>0</v>
      </c>
      <c r="G161" s="205">
        <f>COUNTIF($F$15:F161,F161)</f>
        <v>104</v>
      </c>
      <c r="H161" s="57">
        <f>CATALOGOS!E148</f>
        <v>0</v>
      </c>
      <c r="I161" s="78">
        <f>IF(G161=1,SUMIF(DATOS!$E$4:$E$3977,F161,DATOS!$F$4:$F$3977),0)</f>
        <v>0</v>
      </c>
      <c r="J161" s="78"/>
      <c r="K161" s="78"/>
      <c r="L161" s="78"/>
      <c r="M161" s="78"/>
      <c r="N161" s="78"/>
    </row>
    <row r="162" spans="1:14">
      <c r="A162" s="90">
        <v>3</v>
      </c>
      <c r="B162" s="56">
        <v>1</v>
      </c>
      <c r="C162" s="56">
        <v>1</v>
      </c>
      <c r="D162" s="56">
        <v>1</v>
      </c>
      <c r="E162" s="56">
        <v>1</v>
      </c>
      <c r="F162" s="196">
        <f>CATALOGOS!D149</f>
        <v>0</v>
      </c>
      <c r="G162" s="205">
        <f>COUNTIF($F$15:F162,F162)</f>
        <v>105</v>
      </c>
      <c r="H162" s="57">
        <f>CATALOGOS!E149</f>
        <v>0</v>
      </c>
      <c r="I162" s="78">
        <f>IF(G162=1,SUMIF(DATOS!$E$4:$E$3977,F162,DATOS!$F$4:$F$3977),0)</f>
        <v>0</v>
      </c>
      <c r="J162" s="78"/>
      <c r="K162" s="78"/>
      <c r="L162" s="78"/>
      <c r="M162" s="78"/>
      <c r="N162" s="78"/>
    </row>
    <row r="163" spans="1:14">
      <c r="A163" s="90">
        <v>3</v>
      </c>
      <c r="B163" s="56">
        <v>1</v>
      </c>
      <c r="C163" s="56">
        <v>1</v>
      </c>
      <c r="D163" s="56">
        <v>1</v>
      </c>
      <c r="E163" s="56">
        <v>1</v>
      </c>
      <c r="F163" s="196">
        <f>CATALOGOS!D150</f>
        <v>0</v>
      </c>
      <c r="G163" s="205">
        <f>COUNTIF($F$15:F163,F163)</f>
        <v>106</v>
      </c>
      <c r="H163" s="57">
        <f>CATALOGOS!E150</f>
        <v>0</v>
      </c>
      <c r="I163" s="78">
        <f>IF(G163=1,SUMIF(DATOS!$E$4:$E$3977,F163,DATOS!$F$4:$F$3977),0)</f>
        <v>0</v>
      </c>
      <c r="J163" s="78"/>
      <c r="K163" s="78"/>
      <c r="L163" s="78"/>
      <c r="M163" s="78"/>
      <c r="N163" s="78"/>
    </row>
    <row r="164" spans="1:14">
      <c r="A164" s="90">
        <v>3</v>
      </c>
      <c r="B164" s="56">
        <v>1</v>
      </c>
      <c r="C164" s="56">
        <v>1</v>
      </c>
      <c r="D164" s="56">
        <v>1</v>
      </c>
      <c r="E164" s="56">
        <v>1</v>
      </c>
      <c r="F164" s="196">
        <f>CATALOGOS!D151</f>
        <v>0</v>
      </c>
      <c r="G164" s="205">
        <f>COUNTIF($F$15:F164,F164)</f>
        <v>107</v>
      </c>
      <c r="H164" s="57">
        <f>CATALOGOS!E151</f>
        <v>0</v>
      </c>
      <c r="I164" s="78">
        <f>IF(G164=1,SUMIF(DATOS!$E$4:$E$3977,F164,DATOS!$F$4:$F$3977),0)</f>
        <v>0</v>
      </c>
      <c r="J164" s="78"/>
      <c r="K164" s="78"/>
      <c r="L164" s="78"/>
      <c r="M164" s="78"/>
      <c r="N164" s="78"/>
    </row>
    <row r="165" spans="1:14">
      <c r="A165" s="90">
        <v>3</v>
      </c>
      <c r="B165" s="56">
        <v>1</v>
      </c>
      <c r="C165" s="56">
        <v>1</v>
      </c>
      <c r="D165" s="56">
        <v>1</v>
      </c>
      <c r="E165" s="56">
        <v>1</v>
      </c>
      <c r="F165" s="196">
        <f>CATALOGOS!D152</f>
        <v>0</v>
      </c>
      <c r="G165" s="205">
        <f>COUNTIF($F$15:F165,F165)</f>
        <v>108</v>
      </c>
      <c r="H165" s="57">
        <f>CATALOGOS!E152</f>
        <v>0</v>
      </c>
      <c r="I165" s="78">
        <f>IF(G165=1,SUMIF(DATOS!$E$4:$E$3977,F165,DATOS!$F$4:$F$3977),0)</f>
        <v>0</v>
      </c>
      <c r="J165" s="78"/>
      <c r="K165" s="78"/>
      <c r="L165" s="78"/>
      <c r="M165" s="78"/>
      <c r="N165" s="78"/>
    </row>
    <row r="166" spans="1:14">
      <c r="A166" s="90">
        <v>3</v>
      </c>
      <c r="B166" s="56">
        <v>1</v>
      </c>
      <c r="C166" s="56">
        <v>1</v>
      </c>
      <c r="D166" s="56">
        <v>1</v>
      </c>
      <c r="E166" s="56">
        <v>1</v>
      </c>
      <c r="F166" s="196">
        <f>CATALOGOS!D153</f>
        <v>0</v>
      </c>
      <c r="G166" s="205">
        <f>COUNTIF($F$15:F166,F166)</f>
        <v>109</v>
      </c>
      <c r="H166" s="57">
        <f>CATALOGOS!E153</f>
        <v>0</v>
      </c>
      <c r="I166" s="78">
        <f>IF(G166=1,SUMIF(DATOS!$E$4:$E$3977,F166,DATOS!$F$4:$F$3977),0)</f>
        <v>0</v>
      </c>
      <c r="J166" s="78"/>
      <c r="K166" s="78"/>
      <c r="L166" s="78"/>
      <c r="M166" s="78"/>
      <c r="N166" s="78"/>
    </row>
    <row r="167" spans="1:14">
      <c r="A167" s="90">
        <v>3</v>
      </c>
      <c r="B167" s="56">
        <v>1</v>
      </c>
      <c r="C167" s="56">
        <v>1</v>
      </c>
      <c r="D167" s="56">
        <v>1</v>
      </c>
      <c r="E167" s="56">
        <v>1</v>
      </c>
      <c r="F167" s="196">
        <f>CATALOGOS!D154</f>
        <v>0</v>
      </c>
      <c r="G167" s="205">
        <f>COUNTIF($F$15:F167,F167)</f>
        <v>110</v>
      </c>
      <c r="H167" s="57">
        <f>CATALOGOS!E154</f>
        <v>0</v>
      </c>
      <c r="I167" s="78">
        <f>IF(G167=1,SUMIF(DATOS!$E$4:$E$3977,F167,DATOS!$F$4:$F$3977),0)</f>
        <v>0</v>
      </c>
      <c r="J167" s="78"/>
      <c r="K167" s="78"/>
      <c r="L167" s="78"/>
      <c r="M167" s="78"/>
      <c r="N167" s="78"/>
    </row>
    <row r="168" spans="1:14">
      <c r="A168" s="90">
        <v>3</v>
      </c>
      <c r="B168" s="56">
        <v>1</v>
      </c>
      <c r="C168" s="56">
        <v>1</v>
      </c>
      <c r="D168" s="56">
        <v>1</v>
      </c>
      <c r="E168" s="56">
        <v>1</v>
      </c>
      <c r="F168" s="196">
        <f>CATALOGOS!D155</f>
        <v>0</v>
      </c>
      <c r="G168" s="205">
        <f>COUNTIF($F$15:F168,F168)</f>
        <v>111</v>
      </c>
      <c r="H168" s="57">
        <f>CATALOGOS!E155</f>
        <v>0</v>
      </c>
      <c r="I168" s="78">
        <f>IF(G168=1,SUMIF(DATOS!$E$4:$E$3977,F168,DATOS!$F$4:$F$3977),0)</f>
        <v>0</v>
      </c>
      <c r="J168" s="78"/>
      <c r="K168" s="78"/>
      <c r="L168" s="78"/>
      <c r="M168" s="78"/>
      <c r="N168" s="78"/>
    </row>
    <row r="169" spans="1:14">
      <c r="A169" s="90">
        <v>3</v>
      </c>
      <c r="B169" s="56">
        <v>1</v>
      </c>
      <c r="C169" s="56">
        <v>1</v>
      </c>
      <c r="D169" s="56">
        <v>1</v>
      </c>
      <c r="E169" s="56">
        <v>1</v>
      </c>
      <c r="F169" s="196">
        <f>CATALOGOS!D156</f>
        <v>0</v>
      </c>
      <c r="G169" s="205">
        <f>COUNTIF($F$15:F169,F169)</f>
        <v>112</v>
      </c>
      <c r="H169" s="57">
        <f>CATALOGOS!E156</f>
        <v>0</v>
      </c>
      <c r="I169" s="78">
        <f>IF(G169=1,SUMIF(DATOS!$E$4:$E$3977,F169,DATOS!$F$4:$F$3977),0)</f>
        <v>0</v>
      </c>
      <c r="J169" s="78"/>
      <c r="K169" s="78"/>
      <c r="L169" s="78"/>
      <c r="M169" s="78"/>
      <c r="N169" s="78"/>
    </row>
    <row r="170" spans="1:14">
      <c r="A170" s="90">
        <v>3</v>
      </c>
      <c r="B170" s="56">
        <v>1</v>
      </c>
      <c r="C170" s="56">
        <v>1</v>
      </c>
      <c r="D170" s="56">
        <v>1</v>
      </c>
      <c r="E170" s="56">
        <v>1</v>
      </c>
      <c r="F170" s="196">
        <f>CATALOGOS!D157</f>
        <v>0</v>
      </c>
      <c r="G170" s="205">
        <f>COUNTIF($F$15:F170,F170)</f>
        <v>113</v>
      </c>
      <c r="H170" s="57">
        <f>CATALOGOS!E157</f>
        <v>0</v>
      </c>
      <c r="I170" s="78">
        <f>IF(G170=1,SUMIF(DATOS!$E$4:$E$3977,F170,DATOS!$F$4:$F$3977),0)</f>
        <v>0</v>
      </c>
      <c r="J170" s="78"/>
      <c r="K170" s="78"/>
      <c r="L170" s="78"/>
      <c r="M170" s="78"/>
      <c r="N170" s="78"/>
    </row>
    <row r="171" spans="1:14">
      <c r="A171" s="90">
        <v>3</v>
      </c>
      <c r="B171" s="56">
        <v>1</v>
      </c>
      <c r="C171" s="56">
        <v>1</v>
      </c>
      <c r="D171" s="56">
        <v>1</v>
      </c>
      <c r="E171" s="56">
        <v>1</v>
      </c>
      <c r="F171" s="196">
        <f>CATALOGOS!D158</f>
        <v>0</v>
      </c>
      <c r="G171" s="205">
        <f>COUNTIF($F$15:F171,F171)</f>
        <v>114</v>
      </c>
      <c r="H171" s="57">
        <f>CATALOGOS!E158</f>
        <v>0</v>
      </c>
      <c r="I171" s="78">
        <f>IF(G171=1,SUMIF(DATOS!$E$4:$E$3977,F171,DATOS!$F$4:$F$3977),0)</f>
        <v>0</v>
      </c>
      <c r="J171" s="78"/>
      <c r="K171" s="78"/>
      <c r="L171" s="78"/>
      <c r="M171" s="78"/>
      <c r="N171" s="78"/>
    </row>
    <row r="172" spans="1:14">
      <c r="A172" s="90">
        <v>3</v>
      </c>
      <c r="B172" s="56">
        <v>1</v>
      </c>
      <c r="C172" s="56">
        <v>1</v>
      </c>
      <c r="D172" s="56">
        <v>1</v>
      </c>
      <c r="E172" s="56">
        <v>1</v>
      </c>
      <c r="F172" s="196">
        <f>CATALOGOS!D159</f>
        <v>0</v>
      </c>
      <c r="G172" s="205">
        <f>COUNTIF($F$15:F172,F172)</f>
        <v>115</v>
      </c>
      <c r="H172" s="57">
        <f>CATALOGOS!E159</f>
        <v>0</v>
      </c>
      <c r="I172" s="78">
        <f>IF(G172=1,SUMIF(DATOS!$E$4:$E$3977,F172,DATOS!$F$4:$F$3977),0)</f>
        <v>0</v>
      </c>
      <c r="J172" s="78"/>
      <c r="K172" s="78"/>
      <c r="L172" s="78"/>
      <c r="M172" s="78"/>
      <c r="N172" s="78"/>
    </row>
    <row r="173" spans="1:14">
      <c r="A173" s="90">
        <v>3</v>
      </c>
      <c r="B173" s="56">
        <v>1</v>
      </c>
      <c r="C173" s="56">
        <v>1</v>
      </c>
      <c r="D173" s="56">
        <v>1</v>
      </c>
      <c r="E173" s="56">
        <v>1</v>
      </c>
      <c r="F173" s="196">
        <f>CATALOGOS!D160</f>
        <v>0</v>
      </c>
      <c r="G173" s="205">
        <f>COUNTIF($F$15:F173,F173)</f>
        <v>116</v>
      </c>
      <c r="H173" s="57">
        <f>CATALOGOS!E160</f>
        <v>0</v>
      </c>
      <c r="I173" s="78">
        <f>IF(G173=1,SUMIF(DATOS!$E$4:$E$3977,F173,DATOS!$F$4:$F$3977),0)</f>
        <v>0</v>
      </c>
      <c r="J173" s="78"/>
      <c r="K173" s="78"/>
      <c r="L173" s="78"/>
      <c r="M173" s="78"/>
      <c r="N173" s="78"/>
    </row>
    <row r="174" spans="1:14">
      <c r="A174" s="90">
        <v>3</v>
      </c>
      <c r="B174" s="56">
        <v>1</v>
      </c>
      <c r="C174" s="56">
        <v>1</v>
      </c>
      <c r="D174" s="56">
        <v>1</v>
      </c>
      <c r="E174" s="56">
        <v>1</v>
      </c>
      <c r="F174" s="196">
        <f>CATALOGOS!D161</f>
        <v>0</v>
      </c>
      <c r="G174" s="205">
        <f>COUNTIF($F$15:F174,F174)</f>
        <v>117</v>
      </c>
      <c r="H174" s="57">
        <f>CATALOGOS!E161</f>
        <v>0</v>
      </c>
      <c r="I174" s="78">
        <f>IF(G174=1,SUMIF(DATOS!$E$4:$E$3977,F174,DATOS!$F$4:$F$3977),0)</f>
        <v>0</v>
      </c>
      <c r="J174" s="78"/>
      <c r="K174" s="78"/>
      <c r="L174" s="78"/>
      <c r="M174" s="78"/>
      <c r="N174" s="78"/>
    </row>
    <row r="175" spans="1:14">
      <c r="A175" s="90">
        <v>3</v>
      </c>
      <c r="B175" s="56">
        <v>1</v>
      </c>
      <c r="C175" s="56">
        <v>1</v>
      </c>
      <c r="D175" s="56">
        <v>1</v>
      </c>
      <c r="E175" s="56">
        <v>1</v>
      </c>
      <c r="F175" s="196">
        <f>CATALOGOS!D162</f>
        <v>0</v>
      </c>
      <c r="G175" s="205">
        <f>COUNTIF($F$15:F175,F175)</f>
        <v>118</v>
      </c>
      <c r="H175" s="57">
        <f>CATALOGOS!E162</f>
        <v>0</v>
      </c>
      <c r="I175" s="78">
        <f>IF(G175=1,SUMIF(DATOS!$E$4:$E$3977,F175,DATOS!$F$4:$F$3977),0)</f>
        <v>0</v>
      </c>
      <c r="J175" s="78"/>
      <c r="K175" s="78"/>
      <c r="L175" s="78"/>
      <c r="M175" s="78"/>
      <c r="N175" s="78"/>
    </row>
    <row r="176" spans="1:14">
      <c r="A176" s="90">
        <v>3</v>
      </c>
      <c r="B176" s="56">
        <v>1</v>
      </c>
      <c r="C176" s="56">
        <v>1</v>
      </c>
      <c r="D176" s="56">
        <v>1</v>
      </c>
      <c r="E176" s="56">
        <v>1</v>
      </c>
      <c r="F176" s="196">
        <f>CATALOGOS!D163</f>
        <v>0</v>
      </c>
      <c r="G176" s="205">
        <f>COUNTIF($F$15:F176,F176)</f>
        <v>119</v>
      </c>
      <c r="H176" s="57">
        <f>CATALOGOS!E163</f>
        <v>0</v>
      </c>
      <c r="I176" s="78">
        <f>IF(G176=1,SUMIF(DATOS!$E$4:$E$3977,F176,DATOS!$F$4:$F$3977),0)</f>
        <v>0</v>
      </c>
      <c r="J176" s="78"/>
      <c r="K176" s="78"/>
      <c r="L176" s="78"/>
      <c r="M176" s="78"/>
      <c r="N176" s="78"/>
    </row>
    <row r="177" spans="1:14">
      <c r="A177" s="90">
        <v>3</v>
      </c>
      <c r="B177" s="56">
        <v>1</v>
      </c>
      <c r="C177" s="56">
        <v>1</v>
      </c>
      <c r="D177" s="56">
        <v>1</v>
      </c>
      <c r="E177" s="56">
        <v>1</v>
      </c>
      <c r="F177" s="196">
        <f>CATALOGOS!D164</f>
        <v>0</v>
      </c>
      <c r="G177" s="205">
        <f>COUNTIF($F$15:F177,F177)</f>
        <v>120</v>
      </c>
      <c r="H177" s="57">
        <f>CATALOGOS!E164</f>
        <v>0</v>
      </c>
      <c r="I177" s="78">
        <f>IF(G177=1,SUMIF(DATOS!$E$4:$E$3977,F177,DATOS!$F$4:$F$3977),0)</f>
        <v>0</v>
      </c>
      <c r="J177" s="78"/>
      <c r="K177" s="78"/>
      <c r="L177" s="78"/>
      <c r="M177" s="78"/>
      <c r="N177" s="78"/>
    </row>
    <row r="178" spans="1:14">
      <c r="A178" s="90">
        <v>3</v>
      </c>
      <c r="B178" s="56">
        <v>1</v>
      </c>
      <c r="C178" s="56">
        <v>1</v>
      </c>
      <c r="D178" s="56">
        <v>1</v>
      </c>
      <c r="E178" s="56">
        <v>1</v>
      </c>
      <c r="F178" s="196">
        <f>CATALOGOS!D165</f>
        <v>0</v>
      </c>
      <c r="G178" s="205">
        <f>COUNTIF($F$15:F178,F178)</f>
        <v>121</v>
      </c>
      <c r="H178" s="57">
        <f>CATALOGOS!E165</f>
        <v>0</v>
      </c>
      <c r="I178" s="78">
        <f>IF(G178=1,SUMIF(DATOS!$E$4:$E$3977,F178,DATOS!$F$4:$F$3977),0)</f>
        <v>0</v>
      </c>
      <c r="J178" s="78"/>
      <c r="K178" s="78"/>
      <c r="L178" s="78"/>
      <c r="M178" s="78"/>
      <c r="N178" s="78"/>
    </row>
    <row r="179" spans="1:14">
      <c r="A179" s="90">
        <v>3</v>
      </c>
      <c r="B179" s="56">
        <v>1</v>
      </c>
      <c r="C179" s="56">
        <v>1</v>
      </c>
      <c r="D179" s="56">
        <v>1</v>
      </c>
      <c r="E179" s="56">
        <v>1</v>
      </c>
      <c r="F179" s="196">
        <f>CATALOGOS!D166</f>
        <v>0</v>
      </c>
      <c r="G179" s="205">
        <f>COUNTIF($F$15:F179,F179)</f>
        <v>122</v>
      </c>
      <c r="H179" s="57">
        <f>CATALOGOS!E166</f>
        <v>0</v>
      </c>
      <c r="I179" s="78">
        <f>IF(G179=1,SUMIF(DATOS!$E$4:$E$3977,F179,DATOS!$F$4:$F$3977),0)</f>
        <v>0</v>
      </c>
      <c r="J179" s="78"/>
      <c r="K179" s="78"/>
      <c r="L179" s="78"/>
      <c r="M179" s="78"/>
      <c r="N179" s="78"/>
    </row>
    <row r="180" spans="1:14">
      <c r="A180" s="90">
        <v>3</v>
      </c>
      <c r="B180" s="56">
        <v>1</v>
      </c>
      <c r="C180" s="56">
        <v>1</v>
      </c>
      <c r="D180" s="56">
        <v>1</v>
      </c>
      <c r="E180" s="56">
        <v>1</v>
      </c>
      <c r="F180" s="196">
        <f>CATALOGOS!D167</f>
        <v>0</v>
      </c>
      <c r="G180" s="205">
        <f>COUNTIF($F$15:F180,F180)</f>
        <v>123</v>
      </c>
      <c r="H180" s="57">
        <f>CATALOGOS!E167</f>
        <v>0</v>
      </c>
      <c r="I180" s="78">
        <f>IF(G180=1,SUMIF(DATOS!$E$4:$E$3977,F180,DATOS!$F$4:$F$3977),0)</f>
        <v>0</v>
      </c>
      <c r="J180" s="78"/>
      <c r="K180" s="78"/>
      <c r="L180" s="78"/>
      <c r="M180" s="78"/>
      <c r="N180" s="78"/>
    </row>
    <row r="181" spans="1:14">
      <c r="A181" s="90">
        <v>3</v>
      </c>
      <c r="B181" s="56">
        <v>1</v>
      </c>
      <c r="C181" s="56">
        <v>1</v>
      </c>
      <c r="D181" s="56">
        <v>1</v>
      </c>
      <c r="E181" s="56">
        <v>1</v>
      </c>
      <c r="F181" s="196">
        <f>CATALOGOS!D168</f>
        <v>0</v>
      </c>
      <c r="G181" s="205">
        <f>COUNTIF($F$15:F181,F181)</f>
        <v>124</v>
      </c>
      <c r="H181" s="57">
        <f>CATALOGOS!E168</f>
        <v>0</v>
      </c>
      <c r="I181" s="78">
        <f>IF(G181=1,SUMIF(DATOS!$E$4:$E$3977,F181,DATOS!$F$4:$F$3977),0)</f>
        <v>0</v>
      </c>
      <c r="J181" s="78"/>
      <c r="K181" s="78"/>
      <c r="L181" s="78"/>
      <c r="M181" s="78"/>
      <c r="N181" s="78"/>
    </row>
    <row r="182" spans="1:14">
      <c r="A182" s="90">
        <v>3</v>
      </c>
      <c r="B182" s="56">
        <v>1</v>
      </c>
      <c r="C182" s="56">
        <v>1</v>
      </c>
      <c r="D182" s="56">
        <v>1</v>
      </c>
      <c r="E182" s="56">
        <v>1</v>
      </c>
      <c r="F182" s="196">
        <f>CATALOGOS!D169</f>
        <v>0</v>
      </c>
      <c r="G182" s="205">
        <f>COUNTIF($F$15:F182,F182)</f>
        <v>125</v>
      </c>
      <c r="H182" s="57">
        <f>CATALOGOS!E169</f>
        <v>0</v>
      </c>
      <c r="I182" s="78">
        <f>IF(G182=1,SUMIF(DATOS!$E$4:$E$3977,F182,DATOS!$F$4:$F$3977),0)</f>
        <v>0</v>
      </c>
      <c r="J182" s="78"/>
      <c r="K182" s="78"/>
      <c r="L182" s="78"/>
      <c r="M182" s="78"/>
      <c r="N182" s="78"/>
    </row>
    <row r="183" spans="1:14">
      <c r="A183" s="90">
        <v>3</v>
      </c>
      <c r="B183" s="56">
        <v>1</v>
      </c>
      <c r="C183" s="56">
        <v>1</v>
      </c>
      <c r="D183" s="56">
        <v>1</v>
      </c>
      <c r="E183" s="56">
        <v>1</v>
      </c>
      <c r="F183" s="196">
        <f>CATALOGOS!D170</f>
        <v>0</v>
      </c>
      <c r="G183" s="205">
        <f>COUNTIF($F$15:F183,F183)</f>
        <v>126</v>
      </c>
      <c r="H183" s="57">
        <f>CATALOGOS!E170</f>
        <v>0</v>
      </c>
      <c r="I183" s="78">
        <f>IF(G183=1,SUMIF(DATOS!$E$4:$E$3977,F183,DATOS!$F$4:$F$3977),0)</f>
        <v>0</v>
      </c>
      <c r="J183" s="78"/>
      <c r="K183" s="78"/>
      <c r="L183" s="78"/>
      <c r="M183" s="78"/>
      <c r="N183" s="78"/>
    </row>
    <row r="184" spans="1:14">
      <c r="A184" s="90">
        <v>3</v>
      </c>
      <c r="B184" s="56">
        <v>1</v>
      </c>
      <c r="C184" s="56">
        <v>1</v>
      </c>
      <c r="D184" s="56">
        <v>1</v>
      </c>
      <c r="E184" s="56">
        <v>1</v>
      </c>
      <c r="F184" s="196">
        <f>CATALOGOS!D171</f>
        <v>0</v>
      </c>
      <c r="G184" s="205">
        <f>COUNTIF($F$15:F184,F184)</f>
        <v>127</v>
      </c>
      <c r="H184" s="57">
        <f>CATALOGOS!E171</f>
        <v>0</v>
      </c>
      <c r="I184" s="78">
        <f>IF(G184=1,SUMIF(DATOS!$E$4:$E$3977,F184,DATOS!$F$4:$F$3977),0)</f>
        <v>0</v>
      </c>
      <c r="J184" s="78"/>
      <c r="K184" s="78"/>
      <c r="L184" s="78"/>
      <c r="M184" s="78"/>
      <c r="N184" s="78"/>
    </row>
    <row r="185" spans="1:14">
      <c r="A185" s="90">
        <v>3</v>
      </c>
      <c r="B185" s="56">
        <v>1</v>
      </c>
      <c r="C185" s="56">
        <v>1</v>
      </c>
      <c r="D185" s="56">
        <v>1</v>
      </c>
      <c r="E185" s="56">
        <v>1</v>
      </c>
      <c r="F185" s="196">
        <f>CATALOGOS!D172</f>
        <v>0</v>
      </c>
      <c r="G185" s="205">
        <f>COUNTIF($F$15:F185,F185)</f>
        <v>128</v>
      </c>
      <c r="H185" s="57">
        <f>CATALOGOS!E172</f>
        <v>0</v>
      </c>
      <c r="I185" s="78">
        <f>IF(G185=1,SUMIF(DATOS!$E$4:$E$3977,F185,DATOS!$F$4:$F$3977),0)</f>
        <v>0</v>
      </c>
      <c r="J185" s="78"/>
      <c r="K185" s="78"/>
      <c r="L185" s="78"/>
      <c r="M185" s="78"/>
      <c r="N185" s="78"/>
    </row>
    <row r="186" spans="1:14">
      <c r="A186" s="90">
        <v>3</v>
      </c>
      <c r="B186" s="56">
        <v>1</v>
      </c>
      <c r="C186" s="56">
        <v>1</v>
      </c>
      <c r="D186" s="56">
        <v>1</v>
      </c>
      <c r="E186" s="56">
        <v>1</v>
      </c>
      <c r="F186" s="196">
        <f>CATALOGOS!D173</f>
        <v>0</v>
      </c>
      <c r="G186" s="205">
        <f>COUNTIF($F$15:F186,F186)</f>
        <v>129</v>
      </c>
      <c r="H186" s="57">
        <f>CATALOGOS!E173</f>
        <v>0</v>
      </c>
      <c r="I186" s="78">
        <f>IF(G186=1,SUMIF(DATOS!$E$4:$E$3977,F186,DATOS!$F$4:$F$3977),0)</f>
        <v>0</v>
      </c>
      <c r="J186" s="78"/>
      <c r="K186" s="78"/>
      <c r="L186" s="78"/>
      <c r="M186" s="78"/>
      <c r="N186" s="78"/>
    </row>
    <row r="187" spans="1:14">
      <c r="A187" s="90">
        <v>3</v>
      </c>
      <c r="B187" s="56">
        <v>1</v>
      </c>
      <c r="C187" s="56">
        <v>1</v>
      </c>
      <c r="D187" s="56">
        <v>1</v>
      </c>
      <c r="E187" s="56">
        <v>1</v>
      </c>
      <c r="F187" s="196">
        <f>CATALOGOS!D174</f>
        <v>0</v>
      </c>
      <c r="G187" s="205">
        <f>COUNTIF($F$15:F187,F187)</f>
        <v>130</v>
      </c>
      <c r="H187" s="57">
        <f>CATALOGOS!E174</f>
        <v>0</v>
      </c>
      <c r="I187" s="78">
        <f>IF(G187=1,SUMIF(DATOS!$E$4:$E$3977,F187,DATOS!$F$4:$F$3977),0)</f>
        <v>0</v>
      </c>
      <c r="J187" s="78"/>
      <c r="K187" s="78"/>
      <c r="L187" s="78"/>
      <c r="M187" s="78"/>
      <c r="N187" s="78"/>
    </row>
    <row r="188" spans="1:14">
      <c r="A188" s="90">
        <v>3</v>
      </c>
      <c r="B188" s="56">
        <v>1</v>
      </c>
      <c r="C188" s="56">
        <v>1</v>
      </c>
      <c r="D188" s="56">
        <v>1</v>
      </c>
      <c r="E188" s="56">
        <v>1</v>
      </c>
      <c r="F188" s="196">
        <f>CATALOGOS!D175</f>
        <v>0</v>
      </c>
      <c r="G188" s="205">
        <f>COUNTIF($F$15:F188,F188)</f>
        <v>131</v>
      </c>
      <c r="H188" s="57">
        <f>CATALOGOS!E175</f>
        <v>0</v>
      </c>
      <c r="I188" s="78">
        <f>IF(G188=1,SUMIF(DATOS!$E$4:$E$3977,F188,DATOS!$F$4:$F$3977),0)</f>
        <v>0</v>
      </c>
      <c r="J188" s="78"/>
      <c r="K188" s="78"/>
      <c r="L188" s="78"/>
      <c r="M188" s="78"/>
      <c r="N188" s="78"/>
    </row>
    <row r="189" spans="1:14">
      <c r="A189" s="90">
        <v>3</v>
      </c>
      <c r="B189" s="56">
        <v>1</v>
      </c>
      <c r="C189" s="56">
        <v>1</v>
      </c>
      <c r="D189" s="56">
        <v>1</v>
      </c>
      <c r="E189" s="56">
        <v>1</v>
      </c>
      <c r="F189" s="196">
        <f>CATALOGOS!D176</f>
        <v>0</v>
      </c>
      <c r="G189" s="205">
        <f>COUNTIF($F$15:F189,F189)</f>
        <v>132</v>
      </c>
      <c r="H189" s="57">
        <f>CATALOGOS!E176</f>
        <v>0</v>
      </c>
      <c r="I189" s="78">
        <f>IF(G189=1,SUMIF(DATOS!$E$4:$E$3977,F189,DATOS!$F$4:$F$3977),0)</f>
        <v>0</v>
      </c>
      <c r="J189" s="78"/>
      <c r="K189" s="78"/>
      <c r="L189" s="78"/>
      <c r="M189" s="78"/>
      <c r="N189" s="78"/>
    </row>
    <row r="190" spans="1:14">
      <c r="A190" s="90">
        <v>3</v>
      </c>
      <c r="B190" s="56">
        <v>1</v>
      </c>
      <c r="C190" s="56">
        <v>1</v>
      </c>
      <c r="D190" s="56">
        <v>1</v>
      </c>
      <c r="E190" s="56">
        <v>1</v>
      </c>
      <c r="F190" s="196">
        <f>CATALOGOS!D177</f>
        <v>0</v>
      </c>
      <c r="G190" s="205">
        <f>COUNTIF($F$15:F190,F190)</f>
        <v>133</v>
      </c>
      <c r="H190" s="57">
        <f>CATALOGOS!E177</f>
        <v>0</v>
      </c>
      <c r="I190" s="78">
        <f>IF(G190=1,SUMIF(DATOS!$E$4:$E$3977,F190,DATOS!$F$4:$F$3977),0)</f>
        <v>0</v>
      </c>
      <c r="J190" s="78"/>
      <c r="K190" s="78"/>
      <c r="L190" s="78"/>
      <c r="M190" s="78"/>
      <c r="N190" s="78"/>
    </row>
    <row r="191" spans="1:14">
      <c r="A191" s="90">
        <v>3</v>
      </c>
      <c r="B191" s="56">
        <v>1</v>
      </c>
      <c r="C191" s="56">
        <v>1</v>
      </c>
      <c r="D191" s="56">
        <v>1</v>
      </c>
      <c r="E191" s="56">
        <v>1</v>
      </c>
      <c r="F191" s="196">
        <f>CATALOGOS!D178</f>
        <v>0</v>
      </c>
      <c r="G191" s="205">
        <f>COUNTIF($F$15:F191,F191)</f>
        <v>134</v>
      </c>
      <c r="H191" s="57">
        <f>CATALOGOS!E178</f>
        <v>0</v>
      </c>
      <c r="I191" s="78">
        <f>IF(G191=1,SUMIF(DATOS!$E$4:$E$3977,F191,DATOS!$F$4:$F$3977),0)</f>
        <v>0</v>
      </c>
      <c r="J191" s="78"/>
      <c r="K191" s="78"/>
      <c r="L191" s="78"/>
      <c r="M191" s="78"/>
      <c r="N191" s="78"/>
    </row>
    <row r="192" spans="1:14">
      <c r="A192" s="90">
        <v>3</v>
      </c>
      <c r="B192" s="56">
        <v>1</v>
      </c>
      <c r="C192" s="56">
        <v>1</v>
      </c>
      <c r="D192" s="56">
        <v>1</v>
      </c>
      <c r="E192" s="56">
        <v>1</v>
      </c>
      <c r="F192" s="196">
        <f>CATALOGOS!D179</f>
        <v>0</v>
      </c>
      <c r="G192" s="205">
        <f>COUNTIF($F$15:F192,F192)</f>
        <v>135</v>
      </c>
      <c r="H192" s="57">
        <f>CATALOGOS!E179</f>
        <v>0</v>
      </c>
      <c r="I192" s="78">
        <f>IF(G192=1,SUMIF(DATOS!$E$4:$E$3977,F192,DATOS!$F$4:$F$3977),0)</f>
        <v>0</v>
      </c>
      <c r="J192" s="78"/>
      <c r="K192" s="78"/>
      <c r="L192" s="78"/>
      <c r="M192" s="78"/>
      <c r="N192" s="78"/>
    </row>
    <row r="193" spans="1:14">
      <c r="A193" s="90">
        <v>3</v>
      </c>
      <c r="B193" s="56">
        <v>1</v>
      </c>
      <c r="C193" s="56">
        <v>1</v>
      </c>
      <c r="D193" s="56">
        <v>1</v>
      </c>
      <c r="E193" s="56">
        <v>1</v>
      </c>
      <c r="F193" s="196">
        <f>CATALOGOS!D180</f>
        <v>0</v>
      </c>
      <c r="G193" s="205">
        <f>COUNTIF($F$15:F193,F193)</f>
        <v>136</v>
      </c>
      <c r="H193" s="57">
        <f>CATALOGOS!E180</f>
        <v>0</v>
      </c>
      <c r="I193" s="78">
        <f>IF(G193=1,SUMIF(DATOS!$E$4:$E$3977,F193,DATOS!$F$4:$F$3977),0)</f>
        <v>0</v>
      </c>
      <c r="J193" s="78"/>
      <c r="K193" s="78"/>
      <c r="L193" s="78"/>
      <c r="M193" s="78"/>
      <c r="N193" s="78"/>
    </row>
    <row r="194" spans="1:14">
      <c r="A194" s="90">
        <v>3</v>
      </c>
      <c r="B194" s="56">
        <v>1</v>
      </c>
      <c r="C194" s="56">
        <v>1</v>
      </c>
      <c r="D194" s="56">
        <v>1</v>
      </c>
      <c r="E194" s="56">
        <v>1</v>
      </c>
      <c r="F194" s="196">
        <f>CATALOGOS!D181</f>
        <v>0</v>
      </c>
      <c r="G194" s="205">
        <f>COUNTIF($F$15:F194,F194)</f>
        <v>137</v>
      </c>
      <c r="H194" s="57">
        <f>CATALOGOS!E181</f>
        <v>0</v>
      </c>
      <c r="I194" s="78">
        <f>IF(G194=1,SUMIF(DATOS!$E$4:$E$3977,F194,DATOS!$F$4:$F$3977),0)</f>
        <v>0</v>
      </c>
      <c r="J194" s="78"/>
      <c r="K194" s="78"/>
      <c r="L194" s="78"/>
      <c r="M194" s="78"/>
      <c r="N194" s="78"/>
    </row>
    <row r="195" spans="1:14">
      <c r="A195" s="90">
        <v>3</v>
      </c>
      <c r="B195" s="56">
        <v>1</v>
      </c>
      <c r="C195" s="56">
        <v>1</v>
      </c>
      <c r="D195" s="56">
        <v>1</v>
      </c>
      <c r="E195" s="56">
        <v>1</v>
      </c>
      <c r="F195" s="196">
        <f>CATALOGOS!D182</f>
        <v>0</v>
      </c>
      <c r="G195" s="205">
        <f>COUNTIF($F$15:F195,F195)</f>
        <v>138</v>
      </c>
      <c r="H195" s="57">
        <f>CATALOGOS!E182</f>
        <v>0</v>
      </c>
      <c r="I195" s="78">
        <f>IF(G195=1,SUMIF(DATOS!$E$4:$E$3977,F195,DATOS!$F$4:$F$3977),0)</f>
        <v>0</v>
      </c>
      <c r="J195" s="78"/>
      <c r="K195" s="78"/>
      <c r="L195" s="78"/>
      <c r="M195" s="78"/>
      <c r="N195" s="78"/>
    </row>
    <row r="196" spans="1:14">
      <c r="A196" s="90">
        <v>3</v>
      </c>
      <c r="B196" s="56">
        <v>1</v>
      </c>
      <c r="C196" s="56">
        <v>1</v>
      </c>
      <c r="D196" s="56">
        <v>1</v>
      </c>
      <c r="E196" s="56">
        <v>1</v>
      </c>
      <c r="F196" s="196">
        <f>CATALOGOS!D183</f>
        <v>0</v>
      </c>
      <c r="G196" s="205">
        <f>COUNTIF($F$15:F196,F196)</f>
        <v>139</v>
      </c>
      <c r="H196" s="57">
        <f>CATALOGOS!E183</f>
        <v>0</v>
      </c>
      <c r="I196" s="78">
        <f>IF(G196=1,SUMIF(DATOS!$E$4:$E$3977,F196,DATOS!$F$4:$F$3977),0)</f>
        <v>0</v>
      </c>
      <c r="J196" s="78"/>
      <c r="K196" s="78"/>
      <c r="L196" s="78"/>
      <c r="M196" s="78"/>
      <c r="N196" s="78"/>
    </row>
    <row r="197" spans="1:14">
      <c r="A197" s="90">
        <v>3</v>
      </c>
      <c r="B197" s="56">
        <v>1</v>
      </c>
      <c r="C197" s="56">
        <v>1</v>
      </c>
      <c r="D197" s="56">
        <v>1</v>
      </c>
      <c r="E197" s="56">
        <v>1</v>
      </c>
      <c r="F197" s="196">
        <f>CATALOGOS!D184</f>
        <v>0</v>
      </c>
      <c r="G197" s="205">
        <f>COUNTIF($F$15:F197,F197)</f>
        <v>140</v>
      </c>
      <c r="H197" s="57">
        <f>CATALOGOS!E184</f>
        <v>0</v>
      </c>
      <c r="I197" s="78">
        <f>IF(G197=1,SUMIF(DATOS!$E$4:$E$3977,F197,DATOS!$F$4:$F$3977),0)</f>
        <v>0</v>
      </c>
      <c r="J197" s="78"/>
      <c r="K197" s="78"/>
      <c r="L197" s="78"/>
      <c r="M197" s="78"/>
      <c r="N197" s="78"/>
    </row>
    <row r="198" spans="1:14">
      <c r="A198" s="90">
        <v>3</v>
      </c>
      <c r="B198" s="56">
        <v>1</v>
      </c>
      <c r="C198" s="56">
        <v>1</v>
      </c>
      <c r="D198" s="56">
        <v>1</v>
      </c>
      <c r="E198" s="56">
        <v>1</v>
      </c>
      <c r="F198" s="196">
        <f>CATALOGOS!D185</f>
        <v>0</v>
      </c>
      <c r="G198" s="205">
        <f>COUNTIF($F$15:F198,F198)</f>
        <v>141</v>
      </c>
      <c r="H198" s="57">
        <f>CATALOGOS!E185</f>
        <v>0</v>
      </c>
      <c r="I198" s="78">
        <f>IF(G198=1,SUMIF(DATOS!$E$4:$E$3977,F198,DATOS!$F$4:$F$3977),0)</f>
        <v>0</v>
      </c>
      <c r="J198" s="78"/>
      <c r="K198" s="78"/>
      <c r="L198" s="78"/>
      <c r="M198" s="78"/>
      <c r="N198" s="78"/>
    </row>
    <row r="199" spans="1:14">
      <c r="A199" s="90">
        <v>3</v>
      </c>
      <c r="B199" s="56">
        <v>1</v>
      </c>
      <c r="C199" s="56">
        <v>1</v>
      </c>
      <c r="D199" s="56">
        <v>1</v>
      </c>
      <c r="E199" s="56">
        <v>1</v>
      </c>
      <c r="F199" s="196">
        <f>CATALOGOS!D186</f>
        <v>0</v>
      </c>
      <c r="G199" s="205">
        <f>COUNTIF($F$15:F199,F199)</f>
        <v>142</v>
      </c>
      <c r="H199" s="57">
        <f>CATALOGOS!E186</f>
        <v>0</v>
      </c>
      <c r="I199" s="78">
        <f>IF(G199=1,SUMIF(DATOS!$E$4:$E$3977,F199,DATOS!$F$4:$F$3977),0)</f>
        <v>0</v>
      </c>
      <c r="J199" s="78"/>
      <c r="K199" s="78"/>
      <c r="L199" s="78"/>
      <c r="M199" s="78"/>
      <c r="N199" s="78"/>
    </row>
    <row r="200" spans="1:14">
      <c r="A200" s="90">
        <v>3</v>
      </c>
      <c r="B200" s="56">
        <v>1</v>
      </c>
      <c r="C200" s="56">
        <v>1</v>
      </c>
      <c r="D200" s="56">
        <v>1</v>
      </c>
      <c r="E200" s="56">
        <v>1</v>
      </c>
      <c r="F200" s="196">
        <f>CATALOGOS!D187</f>
        <v>0</v>
      </c>
      <c r="G200" s="205">
        <f>COUNTIF($F$15:F200,F200)</f>
        <v>143</v>
      </c>
      <c r="H200" s="57">
        <f>CATALOGOS!E187</f>
        <v>0</v>
      </c>
      <c r="I200" s="78">
        <f>IF(G200=1,SUMIF(DATOS!$E$4:$E$3977,F200,DATOS!$F$4:$F$3977),0)</f>
        <v>0</v>
      </c>
      <c r="J200" s="78"/>
      <c r="K200" s="78"/>
      <c r="L200" s="78"/>
      <c r="M200" s="78"/>
      <c r="N200" s="78"/>
    </row>
  </sheetData>
  <autoFilter ref="F8:O200" xr:uid="{00000000-0009-0000-0000-00000C000000}"/>
  <mergeCells count="6">
    <mergeCell ref="A1:N1"/>
    <mergeCell ref="A2:N2"/>
    <mergeCell ref="A3:N3"/>
    <mergeCell ref="A4:N4"/>
    <mergeCell ref="H6:H7"/>
    <mergeCell ref="N6:N7"/>
  </mergeCells>
  <pageMargins left="0.70866141732283472" right="0.70866141732283472" top="0.74803149606299213" bottom="0.74803149606299213" header="0.31496062992125984" footer="0.31496062992125984"/>
  <pageSetup scale="4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pageSetUpPr fitToPage="1"/>
  </sheetPr>
  <dimension ref="A1:N42"/>
  <sheetViews>
    <sheetView workbookViewId="0">
      <selection sqref="A1:F4"/>
    </sheetView>
  </sheetViews>
  <sheetFormatPr baseColWidth="10" defaultColWidth="11.5703125" defaultRowHeight="15"/>
  <cols>
    <col min="1" max="1" width="35.28515625" customWidth="1"/>
    <col min="2" max="2" width="46.42578125" customWidth="1"/>
    <col min="4" max="6" width="16.7109375" customWidth="1"/>
    <col min="9" max="9" width="11.5703125" style="111"/>
  </cols>
  <sheetData>
    <row r="1" spans="1:14" ht="23.25">
      <c r="A1" s="397" t="str">
        <f>+CONTROLPRESUPUESTO!B1</f>
        <v>H. AYUNTAMIENTO DE SAN LUIS ACATLAN</v>
      </c>
      <c r="B1" s="397"/>
      <c r="C1" s="397"/>
      <c r="D1" s="397"/>
      <c r="E1" s="397"/>
      <c r="F1" s="397"/>
    </row>
    <row r="2" spans="1:14" ht="20.25">
      <c r="A2" s="398" t="str">
        <f>+CONTROLPRESUPUESTO!B2</f>
        <v>PRESUPUESTO DE EGRESOS</v>
      </c>
      <c r="B2" s="398"/>
      <c r="C2" s="398"/>
      <c r="D2" s="398"/>
      <c r="E2" s="398"/>
      <c r="F2" s="398"/>
    </row>
    <row r="3" spans="1:14" ht="18">
      <c r="A3" s="390" t="str">
        <f>+CONTROLPRESUPUESTO!B3</f>
        <v>DEL EJERCICIO 2025</v>
      </c>
      <c r="B3" s="390"/>
      <c r="C3" s="390"/>
      <c r="D3" s="390"/>
      <c r="E3" s="390"/>
      <c r="F3" s="390"/>
      <c r="G3" s="92"/>
      <c r="H3" s="92"/>
      <c r="I3" s="136"/>
      <c r="J3" s="92"/>
      <c r="K3" s="92"/>
      <c r="L3" s="92"/>
      <c r="M3" s="92"/>
      <c r="N3" s="92"/>
    </row>
    <row r="4" spans="1:14" ht="15.75">
      <c r="A4" s="399" t="s">
        <v>698</v>
      </c>
      <c r="B4" s="399"/>
      <c r="C4" s="399"/>
      <c r="D4" s="399"/>
      <c r="E4" s="399"/>
      <c r="F4" s="399"/>
    </row>
    <row r="5" spans="1:14">
      <c r="A5" s="400" t="s">
        <v>705</v>
      </c>
      <c r="B5" s="400"/>
      <c r="C5" s="400"/>
      <c r="D5" s="400"/>
      <c r="E5" s="400"/>
      <c r="F5" s="400"/>
    </row>
    <row r="6" spans="1:14">
      <c r="A6" s="93"/>
    </row>
    <row r="7" spans="1:14" ht="21" customHeight="1">
      <c r="A7" s="396" t="s">
        <v>706</v>
      </c>
      <c r="B7" s="396"/>
      <c r="C7" s="396"/>
      <c r="D7" s="396" t="s">
        <v>707</v>
      </c>
      <c r="E7" s="396"/>
      <c r="F7" s="396"/>
    </row>
    <row r="8" spans="1:14">
      <c r="A8" s="94"/>
      <c r="B8" s="94"/>
      <c r="C8" s="94"/>
      <c r="D8" s="94"/>
      <c r="E8" s="94"/>
      <c r="F8" s="94"/>
    </row>
    <row r="9" spans="1:14">
      <c r="A9" s="95" t="s">
        <v>708</v>
      </c>
      <c r="B9" s="95"/>
      <c r="C9" s="96"/>
      <c r="D9" s="97"/>
      <c r="E9" s="97"/>
      <c r="F9" s="97">
        <f>E13+E10+E22+E26+E29+E34</f>
        <v>317907364.66759998</v>
      </c>
    </row>
    <row r="10" spans="1:14" ht="25.5">
      <c r="A10" s="98" t="s">
        <v>709</v>
      </c>
      <c r="B10" s="95"/>
      <c r="C10" s="96"/>
      <c r="D10" s="97"/>
      <c r="E10" s="97">
        <f>SUBTOTAL(9,D11:D12)</f>
        <v>0</v>
      </c>
      <c r="F10" s="97"/>
    </row>
    <row r="11" spans="1:14">
      <c r="A11" s="99"/>
      <c r="B11" s="99" t="s">
        <v>710</v>
      </c>
      <c r="C11" s="96" t="s">
        <v>711</v>
      </c>
      <c r="D11" s="100">
        <f>SUMIF(DATOS!$I$3:$I$4874,C11,DATOS!$F$3:$F$4874)</f>
        <v>0</v>
      </c>
      <c r="E11" s="100"/>
      <c r="F11" s="100"/>
    </row>
    <row r="12" spans="1:14">
      <c r="A12" s="99"/>
      <c r="B12" s="99" t="s">
        <v>712</v>
      </c>
      <c r="C12" s="96" t="s">
        <v>713</v>
      </c>
      <c r="D12" s="100">
        <f>SUMIF(DATOS!$I$3:$I$4874,C12,DATOS!$F$3:$F$4874)</f>
        <v>0</v>
      </c>
      <c r="E12" s="100"/>
      <c r="F12" s="100"/>
    </row>
    <row r="13" spans="1:14">
      <c r="A13" s="98" t="s">
        <v>714</v>
      </c>
      <c r="B13" s="95"/>
      <c r="C13" s="96"/>
      <c r="D13" s="100">
        <f>SUMIF(DATOS!$I$3:$I$4874,C13,DATOS!$F$3:$F$4874)</f>
        <v>0</v>
      </c>
      <c r="E13" s="97">
        <f>SUBTOTAL(9,D14:D21)</f>
        <v>317907364.66759998</v>
      </c>
      <c r="F13" s="97"/>
    </row>
    <row r="14" spans="1:14">
      <c r="A14" s="99"/>
      <c r="B14" s="99" t="s">
        <v>715</v>
      </c>
      <c r="C14" s="96" t="s">
        <v>688</v>
      </c>
      <c r="D14" s="100">
        <f>SUMIF(DATOS!$I$3:$I$4874,C14,DATOS!$F$3:$F$4874)</f>
        <v>315770561.40439999</v>
      </c>
      <c r="E14" s="100"/>
      <c r="F14" s="100"/>
    </row>
    <row r="15" spans="1:14">
      <c r="A15" s="99"/>
      <c r="B15" s="99" t="s">
        <v>716</v>
      </c>
      <c r="C15" s="96" t="s">
        <v>717</v>
      </c>
      <c r="D15" s="100">
        <f>SUMIF(DATOS!$I$3:$I$4874,C15,DATOS!$F$3:$F$4874)</f>
        <v>0</v>
      </c>
      <c r="E15" s="100"/>
      <c r="F15" s="100"/>
    </row>
    <row r="16" spans="1:14" ht="25.5">
      <c r="A16" s="99"/>
      <c r="B16" s="99" t="s">
        <v>718</v>
      </c>
      <c r="C16" s="96" t="s">
        <v>692</v>
      </c>
      <c r="D16" s="100">
        <f>SUMIF(DATOS!$I$3:$I$4874,C16,DATOS!$F$3:$F$4874)</f>
        <v>1383268.9584000001</v>
      </c>
      <c r="E16" s="100"/>
      <c r="F16" s="100"/>
    </row>
    <row r="17" spans="1:6">
      <c r="A17" s="99"/>
      <c r="B17" s="99" t="s">
        <v>719</v>
      </c>
      <c r="C17" s="96" t="s">
        <v>720</v>
      </c>
      <c r="D17" s="100">
        <f>SUMIF(DATOS!$I$3:$I$4874,C17,DATOS!$F$3:$F$4874)</f>
        <v>0</v>
      </c>
      <c r="E17" s="100"/>
      <c r="F17" s="100"/>
    </row>
    <row r="18" spans="1:6">
      <c r="A18" s="99"/>
      <c r="B18" s="99" t="s">
        <v>721</v>
      </c>
      <c r="C18" s="96" t="s">
        <v>693</v>
      </c>
      <c r="D18" s="100">
        <f>SUMIF(DATOS!$I$3:$I$4874,C18,DATOS!$F$3:$F$4874)</f>
        <v>753534.30480000004</v>
      </c>
      <c r="E18" s="100"/>
      <c r="F18" s="100"/>
    </row>
    <row r="19" spans="1:6" ht="25.5">
      <c r="A19" s="99"/>
      <c r="B19" s="99" t="s">
        <v>722</v>
      </c>
      <c r="C19" s="96" t="s">
        <v>449</v>
      </c>
      <c r="D19" s="100">
        <f>SUMIF(DATOS!$I$3:$I$4874,C19,DATOS!$F$3:$F$4874)</f>
        <v>0</v>
      </c>
      <c r="E19" s="100"/>
      <c r="F19" s="100"/>
    </row>
    <row r="20" spans="1:6">
      <c r="A20" s="99"/>
      <c r="B20" s="99" t="s">
        <v>723</v>
      </c>
      <c r="C20" s="96" t="s">
        <v>724</v>
      </c>
      <c r="D20" s="100">
        <f>SUMIF(DATOS!$I$3:$I$4874,C20,DATOS!$F$3:$F$4874)</f>
        <v>0</v>
      </c>
      <c r="E20" s="100"/>
      <c r="F20" s="100"/>
    </row>
    <row r="21" spans="1:6">
      <c r="A21" s="99"/>
      <c r="B21" s="99" t="s">
        <v>725</v>
      </c>
      <c r="C21" s="96" t="s">
        <v>689</v>
      </c>
      <c r="D21" s="100">
        <f>SUMIF(DATOS!$I$3:$I$4874,C21,DATOS!$F$3:$F$4874)</f>
        <v>0</v>
      </c>
      <c r="E21" s="100"/>
      <c r="F21" s="100"/>
    </row>
    <row r="22" spans="1:6">
      <c r="A22" s="98" t="s">
        <v>726</v>
      </c>
      <c r="B22" s="95"/>
      <c r="C22" s="96"/>
      <c r="D22" s="100">
        <f>SUMIF(DATOS!$I$3:$I$4874,C22,DATOS!$F$3:$F$4874)</f>
        <v>0</v>
      </c>
      <c r="E22" s="97">
        <f>SUBTOTAL(9,D23:D25)</f>
        <v>0</v>
      </c>
      <c r="F22" s="97"/>
    </row>
    <row r="23" spans="1:6" ht="25.5">
      <c r="A23" s="99"/>
      <c r="B23" s="99" t="s">
        <v>727</v>
      </c>
      <c r="C23" s="96" t="s">
        <v>691</v>
      </c>
      <c r="D23" s="100">
        <f>SUMIF(DATOS!$I$3:$I$4874,C23,DATOS!$F$3:$F$4874)</f>
        <v>0</v>
      </c>
      <c r="E23" s="100"/>
      <c r="F23" s="100"/>
    </row>
    <row r="24" spans="1:6" ht="25.5">
      <c r="A24" s="99"/>
      <c r="B24" s="99" t="s">
        <v>728</v>
      </c>
      <c r="C24" s="96" t="s">
        <v>690</v>
      </c>
      <c r="D24" s="100">
        <f>SUMIF(DATOS!$I$3:$I$4874,C24,DATOS!$F$3:$F$4874)</f>
        <v>0</v>
      </c>
      <c r="E24" s="100"/>
      <c r="F24" s="100"/>
    </row>
    <row r="25" spans="1:6">
      <c r="A25" s="99"/>
      <c r="B25" s="99" t="s">
        <v>729</v>
      </c>
      <c r="C25" s="96" t="s">
        <v>730</v>
      </c>
      <c r="D25" s="100">
        <f>SUMIF(DATOS!$I$3:$I$4874,C25,DATOS!$F$3:$F$4874)</f>
        <v>0</v>
      </c>
      <c r="E25" s="100"/>
      <c r="F25" s="100"/>
    </row>
    <row r="26" spans="1:6">
      <c r="A26" s="98" t="s">
        <v>731</v>
      </c>
      <c r="B26" s="95"/>
      <c r="C26" s="96"/>
      <c r="D26" s="100">
        <f>SUMIF(DATOS!$I$3:$I$4874,C26,DATOS!$F$3:$F$4874)</f>
        <v>0</v>
      </c>
      <c r="E26" s="97">
        <f>SUBTOTAL(9,D27:D28)</f>
        <v>0</v>
      </c>
      <c r="F26" s="97"/>
    </row>
    <row r="27" spans="1:6" ht="25.5">
      <c r="A27" s="99"/>
      <c r="B27" s="99" t="s">
        <v>732</v>
      </c>
      <c r="C27" s="96" t="s">
        <v>733</v>
      </c>
      <c r="D27" s="100">
        <f>SUMIF(DATOS!$I$3:$I$4874,C27,DATOS!$F$3:$F$4874)</f>
        <v>0</v>
      </c>
      <c r="E27" s="100"/>
      <c r="F27" s="100"/>
    </row>
    <row r="28" spans="1:6">
      <c r="A28" s="99"/>
      <c r="B28" s="99" t="s">
        <v>734</v>
      </c>
      <c r="C28" s="96" t="s">
        <v>735</v>
      </c>
      <c r="D28" s="100">
        <f>SUMIF(DATOS!$I$3:$I$4874,C28,DATOS!$F$3:$F$4874)</f>
        <v>0</v>
      </c>
      <c r="E28" s="100"/>
      <c r="F28" s="100"/>
    </row>
    <row r="29" spans="1:6">
      <c r="A29" s="98" t="s">
        <v>736</v>
      </c>
      <c r="B29" s="95"/>
      <c r="C29" s="96"/>
      <c r="D29" s="100">
        <f>SUMIF(DATOS!$I$3:$I$4874,C29,DATOS!$F$3:$F$4874)</f>
        <v>0</v>
      </c>
      <c r="E29" s="97">
        <f>SUBTOTAL(9,D30:D33)</f>
        <v>0</v>
      </c>
      <c r="F29" s="97"/>
    </row>
    <row r="30" spans="1:6">
      <c r="A30" s="99"/>
      <c r="B30" s="99" t="s">
        <v>737</v>
      </c>
      <c r="C30" s="96" t="s">
        <v>738</v>
      </c>
      <c r="D30" s="100">
        <f>SUMIF(DATOS!$I$3:$I$4874,C30,DATOS!$F$3:$F$4874)</f>
        <v>0</v>
      </c>
      <c r="E30" s="100"/>
      <c r="F30" s="100"/>
    </row>
    <row r="31" spans="1:6">
      <c r="A31" s="99"/>
      <c r="B31" s="99" t="s">
        <v>739</v>
      </c>
      <c r="C31" s="96" t="s">
        <v>740</v>
      </c>
      <c r="D31" s="100">
        <f>SUMIF(DATOS!$I$3:$I$4874,C31,DATOS!$F$3:$F$4874)</f>
        <v>0</v>
      </c>
      <c r="E31" s="100"/>
      <c r="F31" s="100"/>
    </row>
    <row r="32" spans="1:6">
      <c r="A32" s="99"/>
      <c r="B32" s="99" t="s">
        <v>741</v>
      </c>
      <c r="C32" s="96" t="s">
        <v>742</v>
      </c>
      <c r="D32" s="100">
        <f>SUMIF(DATOS!$I$3:$I$4874,C32,DATOS!$F$3:$F$4874)</f>
        <v>0</v>
      </c>
      <c r="E32" s="100"/>
      <c r="F32" s="100"/>
    </row>
    <row r="33" spans="1:6" ht="25.5">
      <c r="A33" s="99"/>
      <c r="B33" s="99" t="s">
        <v>743</v>
      </c>
      <c r="C33" s="96" t="s">
        <v>744</v>
      </c>
      <c r="D33" s="100">
        <f>SUMIF(DATOS!$I$3:$I$4874,C33,DATOS!$F$3:$F$4874)</f>
        <v>0</v>
      </c>
      <c r="E33" s="100"/>
      <c r="F33" s="100"/>
    </row>
    <row r="34" spans="1:6" ht="25.5">
      <c r="A34" s="101" t="s">
        <v>745</v>
      </c>
      <c r="B34" s="102"/>
      <c r="C34" s="103"/>
      <c r="D34" s="100">
        <f>SUMIF(DATOS!$I$3:$I$4874,C34,DATOS!$F$3:$F$4874)</f>
        <v>0</v>
      </c>
      <c r="E34" s="104">
        <f>SUBTOTAL(9,D35:D38)</f>
        <v>0</v>
      </c>
      <c r="F34" s="104"/>
    </row>
    <row r="35" spans="1:6">
      <c r="A35" s="105"/>
      <c r="B35" s="105" t="s">
        <v>746</v>
      </c>
      <c r="C35" s="103" t="s">
        <v>747</v>
      </c>
      <c r="D35" s="100">
        <f>SUMIF(DATOS!$I$3:$I$4874,C35,DATOS!$F$3:$F$4874)</f>
        <v>0</v>
      </c>
      <c r="E35" s="106"/>
      <c r="F35" s="106"/>
    </row>
    <row r="36" spans="1:6" ht="25.5">
      <c r="A36" s="95" t="s">
        <v>748</v>
      </c>
      <c r="B36" s="95"/>
      <c r="C36" s="96" t="s">
        <v>749</v>
      </c>
      <c r="D36" s="100">
        <f>SUMIF(DATOS!$I$3:$I$4874,C36,DATOS!$F$3:$F$4874)</f>
        <v>0</v>
      </c>
      <c r="E36" s="97"/>
      <c r="F36" s="97"/>
    </row>
    <row r="37" spans="1:6" ht="25.5">
      <c r="A37" s="95" t="s">
        <v>750</v>
      </c>
      <c r="B37" s="95"/>
      <c r="C37" s="96" t="s">
        <v>452</v>
      </c>
      <c r="D37" s="100">
        <f>SUMIF(DATOS!$I$3:$I$4874,C37,DATOS!$F$3:$F$4874)</f>
        <v>0</v>
      </c>
      <c r="E37" s="97"/>
      <c r="F37" s="97"/>
    </row>
    <row r="38" spans="1:6">
      <c r="A38" s="95" t="s">
        <v>751</v>
      </c>
      <c r="B38" s="95"/>
      <c r="C38" s="96" t="s">
        <v>752</v>
      </c>
      <c r="D38" s="100">
        <f>SUMIF(DATOS!$I$3:$I$4874,C38,DATOS!$F$3:$F$4874)</f>
        <v>0</v>
      </c>
      <c r="E38" s="97"/>
      <c r="F38" s="97"/>
    </row>
    <row r="39" spans="1:6">
      <c r="A39" s="107"/>
      <c r="B39" s="107"/>
      <c r="C39" s="108"/>
      <c r="D39" s="109"/>
      <c r="E39" s="109"/>
      <c r="F39" s="109"/>
    </row>
    <row r="40" spans="1:6" ht="25.5" customHeight="1">
      <c r="A40" s="396" t="s">
        <v>753</v>
      </c>
      <c r="B40" s="396"/>
      <c r="C40" s="396"/>
      <c r="D40" s="396"/>
      <c r="E40" s="396"/>
      <c r="F40" s="110">
        <f>SUM(F9:F39)</f>
        <v>317907364.66759998</v>
      </c>
    </row>
    <row r="42" spans="1:6">
      <c r="F42" s="35"/>
    </row>
  </sheetData>
  <mergeCells count="8">
    <mergeCell ref="A40:E40"/>
    <mergeCell ref="A1:F1"/>
    <mergeCell ref="A2:F2"/>
    <mergeCell ref="A3:F3"/>
    <mergeCell ref="A4:F4"/>
    <mergeCell ref="A5:F5"/>
    <mergeCell ref="A7:C7"/>
    <mergeCell ref="D7:F7"/>
  </mergeCells>
  <pageMargins left="0.70866141732283472" right="0.70866141732283472" top="0.74803149606299213" bottom="0.74803149606299213" header="0.31496062992125984" footer="0.31496062992125984"/>
  <pageSetup scale="62"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pageSetUpPr fitToPage="1"/>
  </sheetPr>
  <dimension ref="A1:I164"/>
  <sheetViews>
    <sheetView topLeftCell="B1" zoomScaleNormal="100" zoomScaleSheetLayoutView="85" workbookViewId="0">
      <selection activeCell="G47" sqref="G47"/>
    </sheetView>
  </sheetViews>
  <sheetFormatPr baseColWidth="10" defaultColWidth="11.5703125" defaultRowHeight="15"/>
  <cols>
    <col min="1" max="4" width="5.7109375" customWidth="1"/>
    <col min="5" max="5" width="64.28515625" customWidth="1"/>
    <col min="6" max="6" width="16.28515625" style="35" bestFit="1" customWidth="1"/>
    <col min="7" max="7" width="11.5703125" style="181"/>
    <col min="8" max="8" width="11.5703125" style="178"/>
    <col min="9" max="9" width="13.7109375" bestFit="1" customWidth="1"/>
  </cols>
  <sheetData>
    <row r="1" spans="1:9" ht="18.75">
      <c r="A1" s="401" t="str">
        <f>+CONTROLPRESUPUESTO!B1</f>
        <v>H. AYUNTAMIENTO DE SAN LUIS ACATLAN</v>
      </c>
      <c r="B1" s="401"/>
      <c r="C1" s="401"/>
      <c r="D1" s="401"/>
      <c r="E1" s="401"/>
      <c r="F1" s="401"/>
    </row>
    <row r="3" spans="1:9" ht="18.75">
      <c r="A3" s="401" t="str">
        <f>+CONTROLPRESUPUESTO!B2</f>
        <v>PRESUPUESTO DE EGRESOS</v>
      </c>
      <c r="B3" s="401"/>
      <c r="C3" s="401"/>
      <c r="D3" s="401"/>
      <c r="E3" s="401"/>
      <c r="F3" s="401"/>
      <c r="G3" s="182"/>
    </row>
    <row r="4" spans="1:9" ht="18.75">
      <c r="A4" s="401" t="str">
        <f>+CONTROLPRESUPUESTO!B3</f>
        <v>DEL EJERCICIO 2025</v>
      </c>
      <c r="B4" s="401"/>
      <c r="C4" s="401"/>
      <c r="D4" s="401"/>
      <c r="E4" s="401"/>
      <c r="F4" s="401"/>
    </row>
    <row r="5" spans="1:9" ht="18.75">
      <c r="A5" s="392" t="s">
        <v>536</v>
      </c>
      <c r="B5" s="392"/>
      <c r="C5" s="392"/>
      <c r="D5" s="392"/>
      <c r="E5" s="392"/>
      <c r="F5" s="392"/>
    </row>
    <row r="6" spans="1:9" ht="18.75">
      <c r="A6" s="60"/>
      <c r="B6" s="60"/>
      <c r="C6" s="60"/>
      <c r="D6" s="60"/>
      <c r="E6" s="60"/>
      <c r="F6" s="60"/>
    </row>
    <row r="7" spans="1:9" ht="18.75">
      <c r="A7" s="61"/>
      <c r="B7" s="61"/>
      <c r="C7" s="61"/>
      <c r="D7" s="61"/>
      <c r="E7" s="402" t="s">
        <v>537</v>
      </c>
      <c r="F7" s="404" t="s">
        <v>538</v>
      </c>
    </row>
    <row r="8" spans="1:9">
      <c r="A8" s="62"/>
      <c r="B8" s="62"/>
      <c r="C8" s="62"/>
      <c r="D8" s="62"/>
      <c r="E8" s="403"/>
      <c r="F8" s="405"/>
    </row>
    <row r="9" spans="1:9">
      <c r="A9" s="50"/>
      <c r="B9" s="50"/>
      <c r="C9" s="50"/>
      <c r="D9" s="50"/>
      <c r="E9" s="50"/>
      <c r="F9" s="63"/>
    </row>
    <row r="10" spans="1:9">
      <c r="A10" s="64"/>
      <c r="B10" s="64"/>
      <c r="C10" s="64"/>
      <c r="D10" s="64"/>
      <c r="E10" s="64" t="s">
        <v>539</v>
      </c>
      <c r="F10" s="65">
        <f>(F12+F53+F101+F146)</f>
        <v>317907364.66759998</v>
      </c>
      <c r="I10" s="7">
        <f>DATOS!F1</f>
        <v>1335433.3199999998</v>
      </c>
    </row>
    <row r="11" spans="1:9">
      <c r="A11" s="57"/>
      <c r="B11" s="57"/>
      <c r="C11" s="57"/>
      <c r="D11" s="57"/>
      <c r="E11" s="57"/>
      <c r="F11" s="57"/>
    </row>
    <row r="12" spans="1:9">
      <c r="A12" s="66" t="s">
        <v>464</v>
      </c>
      <c r="B12" s="66"/>
      <c r="C12" s="66"/>
      <c r="D12" s="67"/>
      <c r="E12" s="68" t="s">
        <v>540</v>
      </c>
      <c r="F12" s="65">
        <f>F22+F34+F41+F46</f>
        <v>87359987.265599996</v>
      </c>
      <c r="H12" s="179"/>
    </row>
    <row r="13" spans="1:9">
      <c r="A13" s="69"/>
      <c r="B13" s="69"/>
      <c r="C13" s="69"/>
      <c r="D13" s="70"/>
      <c r="E13" s="71"/>
      <c r="F13" s="72" t="s">
        <v>449</v>
      </c>
    </row>
    <row r="14" spans="1:9">
      <c r="A14" s="69" t="s">
        <v>464</v>
      </c>
      <c r="B14" s="69" t="s">
        <v>464</v>
      </c>
      <c r="C14" s="73"/>
      <c r="D14" s="74"/>
      <c r="E14" s="75" t="s">
        <v>541</v>
      </c>
      <c r="F14" s="76">
        <f>SUBTOTAL(9,F15:F16)</f>
        <v>0</v>
      </c>
    </row>
    <row r="15" spans="1:9">
      <c r="A15" s="69" t="s">
        <v>464</v>
      </c>
      <c r="B15" s="73" t="s">
        <v>464</v>
      </c>
      <c r="C15" s="73" t="s">
        <v>464</v>
      </c>
      <c r="D15" s="74"/>
      <c r="E15" s="77" t="s">
        <v>542</v>
      </c>
      <c r="F15" s="78">
        <f>SUMIF(DATOS!$H$3:$H$2777,$G15,DATOS!$F$3:$F$2777)</f>
        <v>0</v>
      </c>
      <c r="G15" s="181">
        <v>111</v>
      </c>
    </row>
    <row r="16" spans="1:9">
      <c r="A16" s="69" t="s">
        <v>464</v>
      </c>
      <c r="B16" s="73" t="s">
        <v>464</v>
      </c>
      <c r="C16" s="73" t="s">
        <v>461</v>
      </c>
      <c r="D16" s="74"/>
      <c r="E16" s="77" t="s">
        <v>543</v>
      </c>
      <c r="F16" s="78">
        <f>SUMIF(DATOS!$H$3:$H$2777,$G16,DATOS!$F$3:$F$2777)</f>
        <v>0</v>
      </c>
      <c r="G16" s="181">
        <v>112</v>
      </c>
    </row>
    <row r="17" spans="1:7">
      <c r="A17" s="69" t="s">
        <v>464</v>
      </c>
      <c r="B17" s="69" t="s">
        <v>461</v>
      </c>
      <c r="C17" s="73" t="s">
        <v>544</v>
      </c>
      <c r="D17" s="74"/>
      <c r="E17" s="75" t="s">
        <v>545</v>
      </c>
      <c r="F17" s="76">
        <f>SUBTOTAL(9,F18:F21)</f>
        <v>0</v>
      </c>
    </row>
    <row r="18" spans="1:7">
      <c r="A18" s="69" t="s">
        <v>464</v>
      </c>
      <c r="B18" s="73" t="s">
        <v>461</v>
      </c>
      <c r="C18" s="73" t="s">
        <v>464</v>
      </c>
      <c r="D18" s="74"/>
      <c r="E18" s="77" t="s">
        <v>546</v>
      </c>
      <c r="F18" s="78">
        <f>SUMIF(DATOS!$H$3:$H$2777,$G18,DATOS!$F$3:$F$2777)</f>
        <v>0</v>
      </c>
      <c r="G18" s="181">
        <v>121</v>
      </c>
    </row>
    <row r="19" spans="1:7">
      <c r="A19" s="69" t="s">
        <v>464</v>
      </c>
      <c r="B19" s="73" t="s">
        <v>461</v>
      </c>
      <c r="C19" s="73" t="s">
        <v>461</v>
      </c>
      <c r="D19" s="79"/>
      <c r="E19" s="80" t="s">
        <v>547</v>
      </c>
      <c r="F19" s="78">
        <f>SUMIF(DATOS!$H$3:$H$2777,$G19,DATOS!$F$3:$F$2777)</f>
        <v>0</v>
      </c>
      <c r="G19" s="181">
        <v>122</v>
      </c>
    </row>
    <row r="20" spans="1:7">
      <c r="A20" s="69" t="s">
        <v>464</v>
      </c>
      <c r="B20" s="73" t="s">
        <v>461</v>
      </c>
      <c r="C20" s="73" t="s">
        <v>465</v>
      </c>
      <c r="D20" s="79"/>
      <c r="E20" s="80" t="s">
        <v>548</v>
      </c>
      <c r="F20" s="78">
        <f>SUMIF(DATOS!$H$3:$H$2777,$G20,DATOS!$F$3:$F$2777)</f>
        <v>0</v>
      </c>
      <c r="G20" s="181">
        <v>123</v>
      </c>
    </row>
    <row r="21" spans="1:7">
      <c r="A21" s="69" t="s">
        <v>464</v>
      </c>
      <c r="B21" s="73" t="s">
        <v>461</v>
      </c>
      <c r="C21" s="73" t="s">
        <v>549</v>
      </c>
      <c r="D21" s="79"/>
      <c r="E21" s="80" t="s">
        <v>550</v>
      </c>
      <c r="F21" s="78">
        <f>SUMIF(DATOS!$H$3:$H$2777,$G21,DATOS!$F$3:$F$2777)</f>
        <v>0</v>
      </c>
      <c r="G21" s="181">
        <v>124</v>
      </c>
    </row>
    <row r="22" spans="1:7">
      <c r="A22" s="69" t="s">
        <v>464</v>
      </c>
      <c r="B22" s="69" t="s">
        <v>465</v>
      </c>
      <c r="C22" s="73" t="s">
        <v>544</v>
      </c>
      <c r="D22" s="74"/>
      <c r="E22" s="75" t="s">
        <v>551</v>
      </c>
      <c r="F22" s="76">
        <f>SUBTOTAL(9,F23:F33)</f>
        <v>6348629.6327999998</v>
      </c>
    </row>
    <row r="23" spans="1:7">
      <c r="A23" s="69" t="s">
        <v>464</v>
      </c>
      <c r="B23" s="73" t="s">
        <v>465</v>
      </c>
      <c r="C23" s="73" t="s">
        <v>464</v>
      </c>
      <c r="D23" s="74"/>
      <c r="E23" s="77" t="s">
        <v>552</v>
      </c>
      <c r="F23" s="78">
        <f>SUMIF(DATOS!$H$3:$H$2777,$G23,DATOS!$F$3:$F$2777)</f>
        <v>5871914.2368000001</v>
      </c>
      <c r="G23" s="181">
        <v>131</v>
      </c>
    </row>
    <row r="24" spans="1:7">
      <c r="A24" s="69" t="s">
        <v>464</v>
      </c>
      <c r="B24" s="73" t="s">
        <v>465</v>
      </c>
      <c r="C24" s="73" t="s">
        <v>461</v>
      </c>
      <c r="D24" s="74"/>
      <c r="E24" s="77" t="s">
        <v>553</v>
      </c>
      <c r="F24" s="78">
        <f>SUMIF(DATOS!$H$3:$H$2777,$G24,DATOS!$F$3:$F$2777)</f>
        <v>0</v>
      </c>
      <c r="G24" s="181">
        <v>132</v>
      </c>
    </row>
    <row r="25" spans="1:7">
      <c r="A25" s="69" t="s">
        <v>464</v>
      </c>
      <c r="B25" s="73" t="s">
        <v>465</v>
      </c>
      <c r="C25" s="73" t="s">
        <v>465</v>
      </c>
      <c r="D25" s="74"/>
      <c r="E25" s="77" t="s">
        <v>554</v>
      </c>
      <c r="F25" s="78">
        <f>SUMIF(DATOS!$H$3:$H$2777,$G25,DATOS!$F$3:$F$2777)</f>
        <v>0</v>
      </c>
      <c r="G25" s="181">
        <v>133</v>
      </c>
    </row>
    <row r="26" spans="1:7">
      <c r="A26" s="69" t="s">
        <v>464</v>
      </c>
      <c r="B26" s="73" t="s">
        <v>465</v>
      </c>
      <c r="C26" s="73" t="s">
        <v>549</v>
      </c>
      <c r="D26" s="74"/>
      <c r="E26" s="77" t="s">
        <v>555</v>
      </c>
      <c r="F26" s="78">
        <f>SUMIF(DATOS!$H$3:$H$2777,$G26,DATOS!$F$3:$F$2777)</f>
        <v>0</v>
      </c>
      <c r="G26" s="181">
        <v>134</v>
      </c>
    </row>
    <row r="27" spans="1:7">
      <c r="A27" s="69" t="s">
        <v>464</v>
      </c>
      <c r="B27" s="73" t="s">
        <v>465</v>
      </c>
      <c r="C27" s="73" t="s">
        <v>556</v>
      </c>
      <c r="D27" s="74"/>
      <c r="E27" s="77" t="s">
        <v>557</v>
      </c>
      <c r="F27" s="78">
        <f>SUMIF(DATOS!$H$3:$H$2777,$G27,DATOS!$F$3:$F$2777)</f>
        <v>0</v>
      </c>
      <c r="G27" s="181">
        <v>135</v>
      </c>
    </row>
    <row r="28" spans="1:7">
      <c r="A28" s="69" t="s">
        <v>464</v>
      </c>
      <c r="B28" s="73" t="s">
        <v>465</v>
      </c>
      <c r="C28" s="73" t="s">
        <v>558</v>
      </c>
      <c r="D28" s="74"/>
      <c r="E28" s="77" t="s">
        <v>559</v>
      </c>
      <c r="F28" s="78">
        <f>SUMIF(DATOS!$H$3:$H$2777,$G28,DATOS!$F$3:$F$2777)</f>
        <v>0</v>
      </c>
      <c r="G28" s="181">
        <v>136</v>
      </c>
    </row>
    <row r="29" spans="1:7">
      <c r="A29" s="69" t="s">
        <v>464</v>
      </c>
      <c r="B29" s="73" t="s">
        <v>465</v>
      </c>
      <c r="C29" s="73" t="s">
        <v>560</v>
      </c>
      <c r="D29" s="74"/>
      <c r="E29" s="77" t="s">
        <v>561</v>
      </c>
      <c r="F29" s="78">
        <f>SUMIF(DATOS!$H$3:$H$2777,$G29,DATOS!$F$3:$F$2777)</f>
        <v>476715.39600000001</v>
      </c>
      <c r="G29" s="181">
        <v>137</v>
      </c>
    </row>
    <row r="30" spans="1:7">
      <c r="A30" s="69" t="s">
        <v>464</v>
      </c>
      <c r="B30" s="73" t="s">
        <v>465</v>
      </c>
      <c r="C30" s="73" t="s">
        <v>562</v>
      </c>
      <c r="D30" s="74"/>
      <c r="E30" s="77" t="s">
        <v>563</v>
      </c>
      <c r="F30" s="78">
        <f>SUMIF(DATOS!$H$3:$H$2777,$G30,DATOS!$F$3:$F$2777)</f>
        <v>0</v>
      </c>
      <c r="G30" s="181">
        <v>138</v>
      </c>
    </row>
    <row r="31" spans="1:7">
      <c r="A31" s="69" t="s">
        <v>464</v>
      </c>
      <c r="B31" s="73" t="s">
        <v>465</v>
      </c>
      <c r="C31" s="73" t="s">
        <v>564</v>
      </c>
      <c r="D31" s="74"/>
      <c r="E31" s="77" t="s">
        <v>531</v>
      </c>
      <c r="F31" s="78">
        <f>SUMIF(DATOS!$H$3:$H$2777,$G31,DATOS!$F$3:$F$2777)</f>
        <v>0</v>
      </c>
      <c r="G31" s="181">
        <v>139</v>
      </c>
    </row>
    <row r="32" spans="1:7">
      <c r="A32" s="69" t="s">
        <v>464</v>
      </c>
      <c r="B32" s="69" t="s">
        <v>549</v>
      </c>
      <c r="C32" s="73" t="s">
        <v>544</v>
      </c>
      <c r="D32" s="74"/>
      <c r="E32" s="75" t="s">
        <v>565</v>
      </c>
      <c r="F32" s="76">
        <f>SUBTOTAL(9,F33)</f>
        <v>0</v>
      </c>
    </row>
    <row r="33" spans="1:7">
      <c r="A33" s="69" t="s">
        <v>464</v>
      </c>
      <c r="B33" s="73" t="s">
        <v>549</v>
      </c>
      <c r="C33" s="73" t="s">
        <v>464</v>
      </c>
      <c r="D33" s="74"/>
      <c r="E33" s="77" t="s">
        <v>566</v>
      </c>
      <c r="F33" s="78">
        <f>SUMIF(DATOS!$H$3:$H$2777,$G33,DATOS!$F$3:$F$2777)</f>
        <v>0</v>
      </c>
      <c r="G33" s="181">
        <v>141</v>
      </c>
    </row>
    <row r="34" spans="1:7">
      <c r="A34" s="69" t="s">
        <v>464</v>
      </c>
      <c r="B34" s="69" t="s">
        <v>556</v>
      </c>
      <c r="C34" s="73" t="s">
        <v>544</v>
      </c>
      <c r="D34" s="74"/>
      <c r="E34" s="75" t="s">
        <v>567</v>
      </c>
      <c r="F34" s="76">
        <f>SUBTOTAL(9,F35:F36)</f>
        <v>39144975.470800005</v>
      </c>
    </row>
    <row r="35" spans="1:7">
      <c r="A35" s="69" t="s">
        <v>464</v>
      </c>
      <c r="B35" s="73" t="s">
        <v>556</v>
      </c>
      <c r="C35" s="73" t="s">
        <v>464</v>
      </c>
      <c r="D35" s="74"/>
      <c r="E35" s="77" t="s">
        <v>568</v>
      </c>
      <c r="F35" s="78">
        <f>SUMIF(DATOS!$H$3:$H$2777,$G35,DATOS!$F$3:$F$2777)</f>
        <v>0</v>
      </c>
      <c r="G35" s="181">
        <v>151</v>
      </c>
    </row>
    <row r="36" spans="1:7">
      <c r="A36" s="69" t="s">
        <v>464</v>
      </c>
      <c r="B36" s="73" t="s">
        <v>556</v>
      </c>
      <c r="C36" s="73" t="s">
        <v>461</v>
      </c>
      <c r="D36" s="74"/>
      <c r="E36" s="77" t="s">
        <v>569</v>
      </c>
      <c r="F36" s="78">
        <f>SUMIF(DATOS!$H$3:$H$2777,$G36,DATOS!$F$3:$F$2777)</f>
        <v>39144975.470800005</v>
      </c>
      <c r="G36" s="181">
        <v>152</v>
      </c>
    </row>
    <row r="37" spans="1:7">
      <c r="A37" s="69" t="s">
        <v>464</v>
      </c>
      <c r="B37" s="69" t="s">
        <v>558</v>
      </c>
      <c r="C37" s="73" t="s">
        <v>544</v>
      </c>
      <c r="D37" s="74"/>
      <c r="E37" s="75" t="s">
        <v>570</v>
      </c>
      <c r="F37" s="76">
        <f>SUBTOTAL(9,F38:F40)</f>
        <v>0</v>
      </c>
    </row>
    <row r="38" spans="1:7">
      <c r="A38" s="69" t="s">
        <v>464</v>
      </c>
      <c r="B38" s="73" t="s">
        <v>558</v>
      </c>
      <c r="C38" s="73" t="s">
        <v>464</v>
      </c>
      <c r="D38" s="74"/>
      <c r="E38" s="77" t="s">
        <v>571</v>
      </c>
      <c r="F38" s="78">
        <f>SUMIF(DATOS!$H$3:$H$2777,$G38,DATOS!$F$3:$F$2777)</f>
        <v>0</v>
      </c>
      <c r="G38" s="181">
        <v>161</v>
      </c>
    </row>
    <row r="39" spans="1:7">
      <c r="A39" s="69" t="s">
        <v>464</v>
      </c>
      <c r="B39" s="73" t="s">
        <v>558</v>
      </c>
      <c r="C39" s="73" t="s">
        <v>461</v>
      </c>
      <c r="D39" s="74"/>
      <c r="E39" s="77" t="s">
        <v>572</v>
      </c>
      <c r="F39" s="78">
        <f>SUMIF(DATOS!$H$3:$H$2777,$G39,DATOS!$F$3:$F$2777)</f>
        <v>0</v>
      </c>
      <c r="G39" s="181">
        <v>162</v>
      </c>
    </row>
    <row r="40" spans="1:7">
      <c r="A40" s="69" t="s">
        <v>464</v>
      </c>
      <c r="B40" s="73" t="s">
        <v>558</v>
      </c>
      <c r="C40" s="73" t="s">
        <v>465</v>
      </c>
      <c r="D40" s="79"/>
      <c r="E40" s="80" t="s">
        <v>573</v>
      </c>
      <c r="F40" s="78">
        <f>SUMIF(DATOS!$H$3:$H$2777,$G40,DATOS!$F$3:$F$2777)</f>
        <v>0</v>
      </c>
      <c r="G40" s="181">
        <v>163</v>
      </c>
    </row>
    <row r="41" spans="1:7">
      <c r="A41" s="69" t="s">
        <v>464</v>
      </c>
      <c r="B41" s="69" t="s">
        <v>560</v>
      </c>
      <c r="C41" s="73" t="s">
        <v>544</v>
      </c>
      <c r="D41" s="74"/>
      <c r="E41" s="75" t="s">
        <v>574</v>
      </c>
      <c r="F41" s="76">
        <f>SUBTOTAL(9,F42:F45)</f>
        <v>36781635.537200004</v>
      </c>
    </row>
    <row r="42" spans="1:7">
      <c r="A42" s="69" t="s">
        <v>464</v>
      </c>
      <c r="B42" s="73" t="s">
        <v>560</v>
      </c>
      <c r="C42" s="73" t="s">
        <v>464</v>
      </c>
      <c r="D42" s="79"/>
      <c r="E42" s="80" t="s">
        <v>575</v>
      </c>
      <c r="F42" s="78">
        <f>SUMIF(DATOS!$H$3:$H$2777,$G42,DATOS!$F$3:$F$2777)</f>
        <v>30340077.919600006</v>
      </c>
      <c r="G42" s="181">
        <v>171</v>
      </c>
    </row>
    <row r="43" spans="1:7">
      <c r="A43" s="69" t="s">
        <v>464</v>
      </c>
      <c r="B43" s="73" t="s">
        <v>560</v>
      </c>
      <c r="C43" s="73" t="s">
        <v>461</v>
      </c>
      <c r="D43" s="79"/>
      <c r="E43" s="80" t="s">
        <v>576</v>
      </c>
      <c r="F43" s="78">
        <f>SUMIF(DATOS!$H$3:$H$2777,$G43,DATOS!$F$3:$F$2777)</f>
        <v>3596477.7560000001</v>
      </c>
      <c r="G43" s="181">
        <v>172</v>
      </c>
    </row>
    <row r="44" spans="1:7">
      <c r="A44" s="69" t="s">
        <v>464</v>
      </c>
      <c r="B44" s="73" t="s">
        <v>560</v>
      </c>
      <c r="C44" s="73" t="s">
        <v>465</v>
      </c>
      <c r="D44" s="79"/>
      <c r="E44" s="80" t="s">
        <v>577</v>
      </c>
      <c r="F44" s="78">
        <f>SUMIF(DATOS!$H$3:$H$2777,$G44,DATOS!$F$3:$F$2777)</f>
        <v>2845079.8615999999</v>
      </c>
      <c r="G44" s="181">
        <v>173</v>
      </c>
    </row>
    <row r="45" spans="1:7">
      <c r="A45" s="69" t="s">
        <v>464</v>
      </c>
      <c r="B45" s="73" t="s">
        <v>560</v>
      </c>
      <c r="C45" s="73" t="s">
        <v>549</v>
      </c>
      <c r="D45" s="79"/>
      <c r="E45" s="80" t="s">
        <v>578</v>
      </c>
      <c r="F45" s="78">
        <f>SUMIF(DATOS!$H$3:$H$2777,$G45,DATOS!$F$3:$F$2777)</f>
        <v>0</v>
      </c>
      <c r="G45" s="181">
        <v>174</v>
      </c>
    </row>
    <row r="46" spans="1:7">
      <c r="A46" s="69" t="s">
        <v>464</v>
      </c>
      <c r="B46" s="69">
        <v>8</v>
      </c>
      <c r="C46" s="73" t="s">
        <v>544</v>
      </c>
      <c r="D46" s="74"/>
      <c r="E46" s="75" t="s">
        <v>579</v>
      </c>
      <c r="F46" s="76">
        <f>SUBTOTAL(9,F47:F51)</f>
        <v>5084746.6248000003</v>
      </c>
    </row>
    <row r="47" spans="1:7">
      <c r="A47" s="69" t="s">
        <v>464</v>
      </c>
      <c r="B47" s="73" t="s">
        <v>562</v>
      </c>
      <c r="C47" s="73" t="s">
        <v>464</v>
      </c>
      <c r="D47" s="74"/>
      <c r="E47" s="77" t="s">
        <v>580</v>
      </c>
      <c r="F47" s="78">
        <f>SUMIF(DATOS!$H$3:$H$2777,$G47,DATOS!$F$3:$F$2777)</f>
        <v>4264769.1816000007</v>
      </c>
      <c r="G47" s="181">
        <v>181</v>
      </c>
    </row>
    <row r="48" spans="1:7">
      <c r="A48" s="69" t="s">
        <v>464</v>
      </c>
      <c r="B48" s="73" t="s">
        <v>562</v>
      </c>
      <c r="C48" s="73" t="s">
        <v>461</v>
      </c>
      <c r="D48" s="74"/>
      <c r="E48" s="77" t="s">
        <v>581</v>
      </c>
      <c r="F48" s="78">
        <f>SUMIF(DATOS!$H$3:$H$2777,$G48,DATOS!$F$3:$F$2777)</f>
        <v>0</v>
      </c>
      <c r="G48" s="181">
        <v>182</v>
      </c>
    </row>
    <row r="49" spans="1:7">
      <c r="A49" s="69" t="s">
        <v>464</v>
      </c>
      <c r="B49" s="73" t="s">
        <v>562</v>
      </c>
      <c r="C49" s="73" t="s">
        <v>465</v>
      </c>
      <c r="D49" s="74"/>
      <c r="E49" s="77" t="s">
        <v>582</v>
      </c>
      <c r="F49" s="78">
        <f>SUMIF(DATOS!$H$3:$H$2777,$G49,DATOS!$F$3:$F$2777)</f>
        <v>0</v>
      </c>
      <c r="G49" s="181">
        <v>183</v>
      </c>
    </row>
    <row r="50" spans="1:7">
      <c r="A50" s="69" t="s">
        <v>464</v>
      </c>
      <c r="B50" s="73" t="s">
        <v>562</v>
      </c>
      <c r="C50" s="73" t="s">
        <v>549</v>
      </c>
      <c r="D50" s="74"/>
      <c r="E50" s="77" t="s">
        <v>583</v>
      </c>
      <c r="F50" s="78">
        <f>SUMIF(DATOS!$H$3:$H$2777,$G50,DATOS!$F$3:$F$2777)</f>
        <v>172832.0472</v>
      </c>
      <c r="G50" s="181">
        <v>184</v>
      </c>
    </row>
    <row r="51" spans="1:7">
      <c r="A51" s="69" t="s">
        <v>464</v>
      </c>
      <c r="B51" s="73" t="s">
        <v>562</v>
      </c>
      <c r="C51" s="73" t="s">
        <v>556</v>
      </c>
      <c r="D51" s="74"/>
      <c r="E51" s="77" t="s">
        <v>531</v>
      </c>
      <c r="F51" s="78">
        <f>SUMIF(DATOS!$H$3:$H$2777,$G51,DATOS!$F$3:$F$2777)</f>
        <v>647145.39600000007</v>
      </c>
      <c r="G51" s="181">
        <v>185</v>
      </c>
    </row>
    <row r="52" spans="1:7">
      <c r="A52" s="69"/>
      <c r="B52" s="73"/>
      <c r="C52" s="73"/>
      <c r="D52" s="74"/>
      <c r="E52" s="77"/>
      <c r="F52" s="72" t="s">
        <v>449</v>
      </c>
    </row>
    <row r="53" spans="1:7">
      <c r="A53" s="66" t="s">
        <v>461</v>
      </c>
      <c r="B53" s="66" t="s">
        <v>544</v>
      </c>
      <c r="C53" s="66" t="s">
        <v>544</v>
      </c>
      <c r="D53" s="67"/>
      <c r="E53" s="68" t="s">
        <v>584</v>
      </c>
      <c r="F53" s="65">
        <f>(F55+F62+F70+F76+F98+F81+F88)</f>
        <v>229415940.1868</v>
      </c>
    </row>
    <row r="54" spans="1:7">
      <c r="A54" s="69"/>
      <c r="B54" s="73"/>
      <c r="C54" s="73"/>
      <c r="D54" s="70"/>
      <c r="E54" s="71"/>
      <c r="F54" s="72" t="s">
        <v>449</v>
      </c>
    </row>
    <row r="55" spans="1:7">
      <c r="A55" s="69" t="s">
        <v>461</v>
      </c>
      <c r="B55" s="69">
        <v>1</v>
      </c>
      <c r="C55" s="73" t="s">
        <v>544</v>
      </c>
      <c r="D55" s="74"/>
      <c r="E55" s="75" t="s">
        <v>585</v>
      </c>
      <c r="F55" s="76">
        <f>SUBTOTAL(9,F56:F61)</f>
        <v>923140.77319999994</v>
      </c>
    </row>
    <row r="56" spans="1:7">
      <c r="A56" s="69" t="s">
        <v>461</v>
      </c>
      <c r="B56" s="73" t="s">
        <v>464</v>
      </c>
      <c r="C56" s="73" t="s">
        <v>464</v>
      </c>
      <c r="D56" s="74"/>
      <c r="E56" s="77" t="s">
        <v>586</v>
      </c>
      <c r="F56" s="78">
        <f>SUMIF(DATOS!$H$3:$H$2777,$G56,DATOS!$F$3:$F$2777)</f>
        <v>0</v>
      </c>
      <c r="G56" s="181">
        <v>211</v>
      </c>
    </row>
    <row r="57" spans="1:7">
      <c r="A57" s="69" t="s">
        <v>461</v>
      </c>
      <c r="B57" s="73" t="s">
        <v>464</v>
      </c>
      <c r="C57" s="73" t="s">
        <v>461</v>
      </c>
      <c r="D57" s="74"/>
      <c r="E57" s="77" t="s">
        <v>587</v>
      </c>
      <c r="F57" s="78">
        <f>SUMIF(DATOS!$H$3:$H$2777,$G57,DATOS!$F$3:$F$2777)</f>
        <v>923140.77319999994</v>
      </c>
      <c r="G57" s="181">
        <v>212</v>
      </c>
    </row>
    <row r="58" spans="1:7">
      <c r="A58" s="69" t="s">
        <v>461</v>
      </c>
      <c r="B58" s="73" t="s">
        <v>464</v>
      </c>
      <c r="C58" s="73" t="s">
        <v>465</v>
      </c>
      <c r="D58" s="74"/>
      <c r="E58" s="77" t="s">
        <v>588</v>
      </c>
      <c r="F58" s="78">
        <f>SUMIF(DATOS!$H$3:$H$2777,$G58,DATOS!$F$3:$F$2777)</f>
        <v>0</v>
      </c>
      <c r="G58" s="181">
        <v>213</v>
      </c>
    </row>
    <row r="59" spans="1:7">
      <c r="A59" s="69" t="s">
        <v>461</v>
      </c>
      <c r="B59" s="73" t="s">
        <v>464</v>
      </c>
      <c r="C59" s="73" t="s">
        <v>549</v>
      </c>
      <c r="D59" s="74"/>
      <c r="E59" s="77" t="s">
        <v>589</v>
      </c>
      <c r="F59" s="78">
        <f>SUMIF(DATOS!$H$3:$H$2777,$G59,DATOS!$F$3:$F$2777)</f>
        <v>0</v>
      </c>
      <c r="G59" s="181">
        <v>214</v>
      </c>
    </row>
    <row r="60" spans="1:7">
      <c r="A60" s="69" t="s">
        <v>461</v>
      </c>
      <c r="B60" s="73" t="s">
        <v>464</v>
      </c>
      <c r="C60" s="73" t="s">
        <v>556</v>
      </c>
      <c r="D60" s="74"/>
      <c r="E60" s="77" t="s">
        <v>590</v>
      </c>
      <c r="F60" s="78">
        <f>SUMIF(DATOS!$H$3:$H$2777,$G60,DATOS!$F$3:$F$2777)</f>
        <v>0</v>
      </c>
      <c r="G60" s="181">
        <v>215</v>
      </c>
    </row>
    <row r="61" spans="1:7">
      <c r="A61" s="69" t="s">
        <v>461</v>
      </c>
      <c r="B61" s="73" t="s">
        <v>464</v>
      </c>
      <c r="C61" s="73" t="s">
        <v>558</v>
      </c>
      <c r="D61" s="74"/>
      <c r="E61" s="77" t="s">
        <v>591</v>
      </c>
      <c r="F61" s="78">
        <f>SUMIF(DATOS!$H$3:$H$2777,$G61,DATOS!$F$3:$F$2777)</f>
        <v>0</v>
      </c>
      <c r="G61" s="181">
        <v>216</v>
      </c>
    </row>
    <row r="62" spans="1:7">
      <c r="A62" s="69" t="s">
        <v>461</v>
      </c>
      <c r="B62" s="69" t="s">
        <v>461</v>
      </c>
      <c r="C62" s="73" t="s">
        <v>544</v>
      </c>
      <c r="D62" s="74"/>
      <c r="E62" s="75" t="s">
        <v>592</v>
      </c>
      <c r="F62" s="76">
        <f>SUBTOTAL(9,F63:F69)</f>
        <v>222047006.21919999</v>
      </c>
    </row>
    <row r="63" spans="1:7">
      <c r="A63" s="69" t="s">
        <v>461</v>
      </c>
      <c r="B63" s="73" t="s">
        <v>461</v>
      </c>
      <c r="C63" s="73" t="s">
        <v>464</v>
      </c>
      <c r="D63" s="74"/>
      <c r="E63" s="77" t="s">
        <v>593</v>
      </c>
      <c r="F63" s="78">
        <f>SUMIF(DATOS!$H$3:$H$2777,$G63,DATOS!$F$3:$F$2777)</f>
        <v>0</v>
      </c>
      <c r="G63" s="181">
        <v>221</v>
      </c>
    </row>
    <row r="64" spans="1:7">
      <c r="A64" s="69" t="s">
        <v>461</v>
      </c>
      <c r="B64" s="73" t="s">
        <v>461</v>
      </c>
      <c r="C64" s="73" t="s">
        <v>461</v>
      </c>
      <c r="D64" s="74"/>
      <c r="E64" s="77" t="s">
        <v>594</v>
      </c>
      <c r="F64" s="78">
        <f>SUMIF(DATOS!$H$3:$H$2777,$G64,DATOS!$F$3:$F$2777)</f>
        <v>0</v>
      </c>
      <c r="G64" s="181">
        <v>222</v>
      </c>
    </row>
    <row r="65" spans="1:7">
      <c r="A65" s="69" t="s">
        <v>461</v>
      </c>
      <c r="B65" s="73" t="s">
        <v>461</v>
      </c>
      <c r="C65" s="73" t="s">
        <v>465</v>
      </c>
      <c r="D65" s="74"/>
      <c r="E65" s="77" t="s">
        <v>595</v>
      </c>
      <c r="F65" s="78">
        <f>SUMIF(DATOS!$H$3:$H$2777,$G65,DATOS!$F$3:$F$2777)</f>
        <v>0</v>
      </c>
      <c r="G65" s="181">
        <v>223</v>
      </c>
    </row>
    <row r="66" spans="1:7">
      <c r="A66" s="69" t="s">
        <v>461</v>
      </c>
      <c r="B66" s="73" t="s">
        <v>461</v>
      </c>
      <c r="C66" s="73" t="s">
        <v>549</v>
      </c>
      <c r="D66" s="74"/>
      <c r="E66" s="77" t="s">
        <v>596</v>
      </c>
      <c r="F66" s="78">
        <f>SUMIF(DATOS!$H$3:$H$2777,$G66,DATOS!$F$3:$F$2777)</f>
        <v>2109437.6743999999</v>
      </c>
      <c r="G66" s="181">
        <v>224</v>
      </c>
    </row>
    <row r="67" spans="1:7">
      <c r="A67" s="69" t="s">
        <v>461</v>
      </c>
      <c r="B67" s="73" t="s">
        <v>461</v>
      </c>
      <c r="C67" s="73" t="s">
        <v>556</v>
      </c>
      <c r="D67" s="74"/>
      <c r="E67" s="77" t="s">
        <v>597</v>
      </c>
      <c r="F67" s="78">
        <f>SUMIF(DATOS!$H$3:$H$2777,$G67,DATOS!$F$3:$F$2777)</f>
        <v>0</v>
      </c>
      <c r="G67" s="181">
        <v>225</v>
      </c>
    </row>
    <row r="68" spans="1:7">
      <c r="A68" s="69" t="s">
        <v>461</v>
      </c>
      <c r="B68" s="73" t="s">
        <v>461</v>
      </c>
      <c r="C68" s="73" t="s">
        <v>558</v>
      </c>
      <c r="D68" s="74"/>
      <c r="E68" s="77" t="s">
        <v>598</v>
      </c>
      <c r="F68" s="78">
        <f>SUMIF(DATOS!$H$3:$H$2777,$G68,DATOS!$F$3:$F$2777)</f>
        <v>219937568.54479998</v>
      </c>
      <c r="G68" s="181">
        <v>226</v>
      </c>
    </row>
    <row r="69" spans="1:7">
      <c r="A69" s="69" t="s">
        <v>461</v>
      </c>
      <c r="B69" s="73" t="s">
        <v>461</v>
      </c>
      <c r="C69" s="73" t="s">
        <v>560</v>
      </c>
      <c r="D69" s="74"/>
      <c r="E69" s="77" t="s">
        <v>599</v>
      </c>
      <c r="F69" s="78">
        <f>SUMIF(DATOS!$H$3:$H$2777,$G69,DATOS!$F$3:$F$2777)</f>
        <v>0</v>
      </c>
      <c r="G69" s="181">
        <v>227</v>
      </c>
    </row>
    <row r="70" spans="1:7">
      <c r="A70" s="69" t="s">
        <v>461</v>
      </c>
      <c r="B70" s="69" t="s">
        <v>465</v>
      </c>
      <c r="C70" s="73" t="s">
        <v>544</v>
      </c>
      <c r="D70" s="74"/>
      <c r="E70" s="75" t="s">
        <v>14</v>
      </c>
      <c r="F70" s="76">
        <f>SUBTOTAL(9,F71:F75)</f>
        <v>394923.8664</v>
      </c>
    </row>
    <row r="71" spans="1:7">
      <c r="A71" s="69" t="s">
        <v>461</v>
      </c>
      <c r="B71" s="73" t="s">
        <v>465</v>
      </c>
      <c r="C71" s="73" t="s">
        <v>464</v>
      </c>
      <c r="D71" s="74"/>
      <c r="E71" s="77" t="s">
        <v>600</v>
      </c>
      <c r="F71" s="78">
        <f>SUMIF(DATOS!$H$3:$H$2777,$G71,DATOS!$F$3:$F$2777)</f>
        <v>394923.8664</v>
      </c>
      <c r="G71" s="181">
        <v>231</v>
      </c>
    </row>
    <row r="72" spans="1:7">
      <c r="A72" s="69" t="s">
        <v>461</v>
      </c>
      <c r="B72" s="73" t="s">
        <v>465</v>
      </c>
      <c r="C72" s="73" t="s">
        <v>461</v>
      </c>
      <c r="D72" s="74"/>
      <c r="E72" s="77" t="s">
        <v>601</v>
      </c>
      <c r="F72" s="78">
        <f>SUMIF(DATOS!$H$3:$H$2777,$G72,DATOS!$F$3:$F$2777)</f>
        <v>0</v>
      </c>
      <c r="G72" s="181">
        <v>232</v>
      </c>
    </row>
    <row r="73" spans="1:7">
      <c r="A73" s="69" t="s">
        <v>461</v>
      </c>
      <c r="B73" s="73" t="s">
        <v>465</v>
      </c>
      <c r="C73" s="73" t="s">
        <v>465</v>
      </c>
      <c r="D73" s="74"/>
      <c r="E73" s="77" t="s">
        <v>602</v>
      </c>
      <c r="F73" s="78">
        <f>SUMIF(DATOS!$H$3:$H$2777,$G73,DATOS!$F$3:$F$2777)</f>
        <v>0</v>
      </c>
      <c r="G73" s="181">
        <v>233</v>
      </c>
    </row>
    <row r="74" spans="1:7">
      <c r="A74" s="69" t="s">
        <v>461</v>
      </c>
      <c r="B74" s="73" t="s">
        <v>465</v>
      </c>
      <c r="C74" s="73" t="s">
        <v>549</v>
      </c>
      <c r="D74" s="74"/>
      <c r="E74" s="77" t="s">
        <v>603</v>
      </c>
      <c r="F74" s="78">
        <f>SUMIF(DATOS!$H$3:$H$2777,$G74,DATOS!$F$3:$F$2777)</f>
        <v>0</v>
      </c>
      <c r="G74" s="181">
        <v>234</v>
      </c>
    </row>
    <row r="75" spans="1:7">
      <c r="A75" s="69" t="s">
        <v>461</v>
      </c>
      <c r="B75" s="73" t="s">
        <v>465</v>
      </c>
      <c r="C75" s="73" t="s">
        <v>556</v>
      </c>
      <c r="D75" s="74"/>
      <c r="E75" s="77" t="s">
        <v>604</v>
      </c>
      <c r="F75" s="78">
        <f>SUMIF(DATOS!$H$3:$H$2777,$G75,DATOS!$F$3:$F$2777)</f>
        <v>0</v>
      </c>
      <c r="G75" s="181">
        <v>235</v>
      </c>
    </row>
    <row r="76" spans="1:7">
      <c r="A76" s="69" t="s">
        <v>461</v>
      </c>
      <c r="B76" s="69" t="s">
        <v>549</v>
      </c>
      <c r="C76" s="73" t="s">
        <v>544</v>
      </c>
      <c r="D76" s="74"/>
      <c r="E76" s="75" t="s">
        <v>605</v>
      </c>
      <c r="F76" s="76">
        <f>SUBTOTAL(9,F77:F80)</f>
        <v>4993288.0184000004</v>
      </c>
    </row>
    <row r="77" spans="1:7">
      <c r="A77" s="69" t="s">
        <v>461</v>
      </c>
      <c r="B77" s="73" t="s">
        <v>549</v>
      </c>
      <c r="C77" s="73" t="s">
        <v>464</v>
      </c>
      <c r="D77" s="74"/>
      <c r="E77" s="77" t="s">
        <v>606</v>
      </c>
      <c r="F77" s="78">
        <f>SUMIF(DATOS!$H$3:$H$2777,$G77,DATOS!$F$3:$F$2777)</f>
        <v>508156.9</v>
      </c>
      <c r="G77" s="181">
        <v>241</v>
      </c>
    </row>
    <row r="78" spans="1:7">
      <c r="A78" s="69" t="s">
        <v>461</v>
      </c>
      <c r="B78" s="73" t="s">
        <v>549</v>
      </c>
      <c r="C78" s="73" t="s">
        <v>461</v>
      </c>
      <c r="D78" s="74"/>
      <c r="E78" s="77" t="s">
        <v>607</v>
      </c>
      <c r="F78" s="78">
        <f>SUMIF(DATOS!$H$3:$H$2777,$G78,DATOS!$F$3:$F$2777)</f>
        <v>4485131.1184</v>
      </c>
      <c r="G78" s="181">
        <v>242</v>
      </c>
    </row>
    <row r="79" spans="1:7">
      <c r="A79" s="69" t="s">
        <v>461</v>
      </c>
      <c r="B79" s="73" t="s">
        <v>549</v>
      </c>
      <c r="C79" s="73" t="s">
        <v>465</v>
      </c>
      <c r="D79" s="74"/>
      <c r="E79" s="77" t="s">
        <v>608</v>
      </c>
      <c r="F79" s="78">
        <f>SUMIF(DATOS!$H$3:$H$2777,$G79,DATOS!$F$3:$F$2777)</f>
        <v>0</v>
      </c>
      <c r="G79" s="181">
        <v>243</v>
      </c>
    </row>
    <row r="80" spans="1:7">
      <c r="A80" s="69" t="s">
        <v>461</v>
      </c>
      <c r="B80" s="73" t="s">
        <v>549</v>
      </c>
      <c r="C80" s="73" t="s">
        <v>549</v>
      </c>
      <c r="D80" s="74"/>
      <c r="E80" s="77" t="s">
        <v>609</v>
      </c>
      <c r="F80" s="78">
        <f>SUMIF(DATOS!$H$3:$H$2777,$G80,DATOS!$F$3:$F$2777)</f>
        <v>0</v>
      </c>
      <c r="G80" s="181">
        <v>244</v>
      </c>
    </row>
    <row r="81" spans="1:7">
      <c r="A81" s="69" t="s">
        <v>461</v>
      </c>
      <c r="B81" s="69" t="s">
        <v>556</v>
      </c>
      <c r="C81" s="73" t="s">
        <v>544</v>
      </c>
      <c r="D81" s="74"/>
      <c r="E81" s="75" t="s">
        <v>13</v>
      </c>
      <c r="F81" s="76">
        <f>SUBTOTAL(9,F82:F87)</f>
        <v>0</v>
      </c>
    </row>
    <row r="82" spans="1:7">
      <c r="A82" s="69" t="s">
        <v>461</v>
      </c>
      <c r="B82" s="73" t="s">
        <v>556</v>
      </c>
      <c r="C82" s="73" t="s">
        <v>464</v>
      </c>
      <c r="D82" s="74"/>
      <c r="E82" s="77" t="s">
        <v>610</v>
      </c>
      <c r="F82" s="78">
        <f>SUMIF(DATOS!$H$3:$H$2777,$G82,DATOS!$F$3:$F$2777)</f>
        <v>0</v>
      </c>
      <c r="G82" s="181">
        <v>251</v>
      </c>
    </row>
    <row r="83" spans="1:7">
      <c r="A83" s="69" t="s">
        <v>461</v>
      </c>
      <c r="B83" s="73" t="s">
        <v>556</v>
      </c>
      <c r="C83" s="73" t="s">
        <v>461</v>
      </c>
      <c r="D83" s="74"/>
      <c r="E83" s="77" t="s">
        <v>611</v>
      </c>
      <c r="F83" s="78">
        <f>SUMIF(DATOS!$H$3:$H$2777,$G83,DATOS!$F$3:$F$2777)</f>
        <v>0</v>
      </c>
      <c r="G83" s="181">
        <v>252</v>
      </c>
    </row>
    <row r="84" spans="1:7">
      <c r="A84" s="69" t="s">
        <v>461</v>
      </c>
      <c r="B84" s="73" t="s">
        <v>556</v>
      </c>
      <c r="C84" s="73" t="s">
        <v>465</v>
      </c>
      <c r="D84" s="74"/>
      <c r="E84" s="77" t="s">
        <v>612</v>
      </c>
      <c r="F84" s="78">
        <f>SUMIF(DATOS!$H$3:$H$2777,$G84,DATOS!$F$3:$F$2777)</f>
        <v>0</v>
      </c>
      <c r="G84" s="181">
        <v>253</v>
      </c>
    </row>
    <row r="85" spans="1:7">
      <c r="A85" s="69" t="s">
        <v>461</v>
      </c>
      <c r="B85" s="73" t="s">
        <v>556</v>
      </c>
      <c r="C85" s="73" t="s">
        <v>549</v>
      </c>
      <c r="D85" s="74"/>
      <c r="E85" s="77" t="s">
        <v>613</v>
      </c>
      <c r="F85" s="78">
        <f>SUMIF(DATOS!$H$3:$H$2777,$G85,DATOS!$F$3:$F$2777)</f>
        <v>0</v>
      </c>
      <c r="G85" s="181">
        <v>254</v>
      </c>
    </row>
    <row r="86" spans="1:7">
      <c r="A86" s="69" t="s">
        <v>461</v>
      </c>
      <c r="B86" s="73" t="s">
        <v>556</v>
      </c>
      <c r="C86" s="73" t="s">
        <v>556</v>
      </c>
      <c r="D86" s="74"/>
      <c r="E86" s="77" t="s">
        <v>614</v>
      </c>
      <c r="F86" s="78">
        <f>SUMIF(DATOS!$H$3:$H$2777,$G86,DATOS!$F$3:$F$2777)</f>
        <v>0</v>
      </c>
      <c r="G86" s="181">
        <v>255</v>
      </c>
    </row>
    <row r="87" spans="1:7">
      <c r="A87" s="69" t="s">
        <v>461</v>
      </c>
      <c r="B87" s="73" t="s">
        <v>556</v>
      </c>
      <c r="C87" s="73" t="s">
        <v>558</v>
      </c>
      <c r="D87" s="74"/>
      <c r="E87" s="77" t="s">
        <v>615</v>
      </c>
      <c r="F87" s="78">
        <f>SUMIF(DATOS!$H$3:$H$2777,$G87,DATOS!$F$3:$F$2777)</f>
        <v>0</v>
      </c>
      <c r="G87" s="181">
        <v>256</v>
      </c>
    </row>
    <row r="88" spans="1:7">
      <c r="A88" s="69" t="s">
        <v>461</v>
      </c>
      <c r="B88" s="69" t="s">
        <v>558</v>
      </c>
      <c r="C88" s="73" t="s">
        <v>544</v>
      </c>
      <c r="D88" s="74"/>
      <c r="E88" s="75" t="s">
        <v>616</v>
      </c>
      <c r="F88" s="76">
        <f>SUBTOTAL(9,F89:F97)</f>
        <v>0</v>
      </c>
    </row>
    <row r="89" spans="1:7">
      <c r="A89" s="69" t="s">
        <v>461</v>
      </c>
      <c r="B89" s="73" t="s">
        <v>558</v>
      </c>
      <c r="C89" s="73" t="s">
        <v>464</v>
      </c>
      <c r="D89" s="74"/>
      <c r="E89" s="77" t="s">
        <v>617</v>
      </c>
      <c r="F89" s="78">
        <f>SUMIF(DATOS!$H$3:$H$2777,$G89,DATOS!$F$3:$F$2777)</f>
        <v>0</v>
      </c>
      <c r="G89" s="181">
        <v>261</v>
      </c>
    </row>
    <row r="90" spans="1:7">
      <c r="A90" s="69" t="s">
        <v>461</v>
      </c>
      <c r="B90" s="73" t="s">
        <v>558</v>
      </c>
      <c r="C90" s="73" t="s">
        <v>461</v>
      </c>
      <c r="D90" s="74"/>
      <c r="E90" s="77" t="s">
        <v>618</v>
      </c>
      <c r="F90" s="78">
        <f>SUMIF(DATOS!$H$3:$H$2777,$G90,DATOS!$F$3:$F$2777)</f>
        <v>0</v>
      </c>
      <c r="G90" s="181">
        <v>262</v>
      </c>
    </row>
    <row r="91" spans="1:7">
      <c r="A91" s="69" t="s">
        <v>461</v>
      </c>
      <c r="B91" s="73" t="s">
        <v>558</v>
      </c>
      <c r="C91" s="73" t="s">
        <v>465</v>
      </c>
      <c r="D91" s="74"/>
      <c r="E91" s="77" t="s">
        <v>619</v>
      </c>
      <c r="F91" s="78">
        <f>SUMIF(DATOS!$H$3:$H$2777,$G91,DATOS!$F$3:$F$2777)</f>
        <v>0</v>
      </c>
      <c r="G91" s="181">
        <v>263</v>
      </c>
    </row>
    <row r="92" spans="1:7">
      <c r="A92" s="69" t="s">
        <v>461</v>
      </c>
      <c r="B92" s="73" t="s">
        <v>558</v>
      </c>
      <c r="C92" s="73" t="s">
        <v>549</v>
      </c>
      <c r="D92" s="74"/>
      <c r="E92" s="77" t="s">
        <v>620</v>
      </c>
      <c r="F92" s="78">
        <f>SUMIF(DATOS!$H$3:$H$2777,$G92,DATOS!$F$3:$F$2777)</f>
        <v>0</v>
      </c>
      <c r="G92" s="181">
        <v>264</v>
      </c>
    </row>
    <row r="93" spans="1:7">
      <c r="A93" s="69" t="s">
        <v>461</v>
      </c>
      <c r="B93" s="73" t="s">
        <v>558</v>
      </c>
      <c r="C93" s="73" t="s">
        <v>556</v>
      </c>
      <c r="D93" s="74"/>
      <c r="E93" s="77" t="s">
        <v>621</v>
      </c>
      <c r="F93" s="78">
        <f>SUMIF(DATOS!$H$3:$H$2777,$G93,DATOS!$F$3:$F$2777)</f>
        <v>0</v>
      </c>
      <c r="G93" s="181">
        <v>265</v>
      </c>
    </row>
    <row r="94" spans="1:7">
      <c r="A94" s="69" t="s">
        <v>461</v>
      </c>
      <c r="B94" s="73" t="s">
        <v>558</v>
      </c>
      <c r="C94" s="73" t="s">
        <v>558</v>
      </c>
      <c r="D94" s="74"/>
      <c r="E94" s="77" t="s">
        <v>622</v>
      </c>
      <c r="F94" s="78">
        <f>SUMIF(DATOS!$H$3:$H$2777,$G94,DATOS!$F$3:$F$2777)</f>
        <v>0</v>
      </c>
      <c r="G94" s="181">
        <v>266</v>
      </c>
    </row>
    <row r="95" spans="1:7">
      <c r="A95" s="69" t="s">
        <v>461</v>
      </c>
      <c r="B95" s="73" t="s">
        <v>558</v>
      </c>
      <c r="C95" s="73" t="s">
        <v>560</v>
      </c>
      <c r="D95" s="74"/>
      <c r="E95" s="77" t="s">
        <v>623</v>
      </c>
      <c r="F95" s="78">
        <f>SUMIF(DATOS!$H$3:$H$2777,$G95,DATOS!$F$3:$F$2777)</f>
        <v>0</v>
      </c>
      <c r="G95" s="181">
        <v>267</v>
      </c>
    </row>
    <row r="96" spans="1:7">
      <c r="A96" s="69" t="s">
        <v>461</v>
      </c>
      <c r="B96" s="73" t="s">
        <v>558</v>
      </c>
      <c r="C96" s="73" t="s">
        <v>562</v>
      </c>
      <c r="D96" s="74"/>
      <c r="E96" s="77" t="s">
        <v>624</v>
      </c>
      <c r="F96" s="78">
        <f>SUMIF(DATOS!$H$3:$H$2777,$G96,DATOS!$F$3:$F$2777)</f>
        <v>0</v>
      </c>
      <c r="G96" s="181">
        <v>268</v>
      </c>
    </row>
    <row r="97" spans="1:7">
      <c r="A97" s="69" t="s">
        <v>461</v>
      </c>
      <c r="B97" s="73" t="s">
        <v>558</v>
      </c>
      <c r="C97" s="73" t="s">
        <v>564</v>
      </c>
      <c r="D97" s="74"/>
      <c r="E97" s="77" t="s">
        <v>625</v>
      </c>
      <c r="F97" s="78">
        <f>SUMIF(DATOS!$H$3:$H$2777,$G97,DATOS!$F$3:$F$2777)</f>
        <v>0</v>
      </c>
      <c r="G97" s="181">
        <v>269</v>
      </c>
    </row>
    <row r="98" spans="1:7">
      <c r="A98" s="69" t="s">
        <v>461</v>
      </c>
      <c r="B98" s="73">
        <v>7</v>
      </c>
      <c r="C98" s="73" t="s">
        <v>544</v>
      </c>
      <c r="D98" s="74"/>
      <c r="E98" s="75" t="s">
        <v>626</v>
      </c>
      <c r="F98" s="76">
        <f>SUBTOTAL(9,F99)</f>
        <v>1057581.3096</v>
      </c>
    </row>
    <row r="99" spans="1:7">
      <c r="A99" s="69" t="s">
        <v>461</v>
      </c>
      <c r="B99" s="73" t="s">
        <v>560</v>
      </c>
      <c r="C99" s="73" t="s">
        <v>464</v>
      </c>
      <c r="D99" s="74"/>
      <c r="E99" s="77" t="s">
        <v>627</v>
      </c>
      <c r="F99" s="78">
        <f>SUMIF(DATOS!$H$3:$H$2777,$G99,DATOS!$F$3:$F$2777)</f>
        <v>1057581.3096</v>
      </c>
      <c r="G99" s="181">
        <v>271</v>
      </c>
    </row>
    <row r="100" spans="1:7">
      <c r="A100" s="69"/>
      <c r="B100" s="73"/>
      <c r="C100" s="73"/>
      <c r="D100" s="74"/>
      <c r="E100" s="77"/>
      <c r="F100" s="72" t="s">
        <v>449</v>
      </c>
    </row>
    <row r="101" spans="1:7">
      <c r="A101" s="66" t="s">
        <v>465</v>
      </c>
      <c r="B101" s="66" t="s">
        <v>544</v>
      </c>
      <c r="C101" s="66" t="s">
        <v>544</v>
      </c>
      <c r="D101" s="67"/>
      <c r="E101" s="68" t="s">
        <v>628</v>
      </c>
      <c r="F101" s="65">
        <f>(F103+F106+F133)</f>
        <v>1131437.2152</v>
      </c>
    </row>
    <row r="102" spans="1:7">
      <c r="A102" s="69"/>
      <c r="B102" s="73"/>
      <c r="C102" s="73"/>
      <c r="D102" s="70"/>
      <c r="E102" s="71"/>
      <c r="F102" s="72" t="s">
        <v>449</v>
      </c>
    </row>
    <row r="103" spans="1:7" ht="20.25" customHeight="1">
      <c r="A103" s="69" t="s">
        <v>465</v>
      </c>
      <c r="B103" s="69" t="s">
        <v>464</v>
      </c>
      <c r="C103" s="73" t="s">
        <v>544</v>
      </c>
      <c r="D103" s="74"/>
      <c r="E103" s="75" t="s">
        <v>629</v>
      </c>
      <c r="F103" s="76">
        <f>SUBTOTAL(9,F104:F105)</f>
        <v>532131.67440000002</v>
      </c>
    </row>
    <row r="104" spans="1:7" ht="21.75" customHeight="1">
      <c r="A104" s="69" t="s">
        <v>465</v>
      </c>
      <c r="B104" s="73" t="s">
        <v>464</v>
      </c>
      <c r="C104" s="73" t="s">
        <v>464</v>
      </c>
      <c r="D104" s="74"/>
      <c r="E104" s="77" t="s">
        <v>630</v>
      </c>
      <c r="F104" s="78">
        <f>SUMIF(DATOS!$H$3:$H$2777,$G104,DATOS!$F$3:$F$2777)</f>
        <v>532131.67440000002</v>
      </c>
      <c r="G104" s="181">
        <v>311</v>
      </c>
    </row>
    <row r="105" spans="1:7">
      <c r="A105" s="69" t="s">
        <v>465</v>
      </c>
      <c r="B105" s="73" t="s">
        <v>464</v>
      </c>
      <c r="C105" s="73" t="s">
        <v>461</v>
      </c>
      <c r="D105" s="74"/>
      <c r="E105" s="77" t="s">
        <v>631</v>
      </c>
      <c r="F105" s="78">
        <f>SUMIF(DATOS!$H$3:$H$2777,$G105,DATOS!$F$3:$F$2777)</f>
        <v>0</v>
      </c>
      <c r="G105" s="181">
        <v>312</v>
      </c>
    </row>
    <row r="106" spans="1:7">
      <c r="A106" s="69" t="s">
        <v>465</v>
      </c>
      <c r="B106" s="69" t="s">
        <v>461</v>
      </c>
      <c r="C106" s="73" t="s">
        <v>544</v>
      </c>
      <c r="D106" s="74"/>
      <c r="E106" s="75" t="s">
        <v>632</v>
      </c>
      <c r="F106" s="76">
        <f>SUBTOTAL(9,F107:F112)</f>
        <v>486693.8664</v>
      </c>
    </row>
    <row r="107" spans="1:7">
      <c r="A107" s="69" t="s">
        <v>465</v>
      </c>
      <c r="B107" s="73" t="s">
        <v>461</v>
      </c>
      <c r="C107" s="73" t="s">
        <v>464</v>
      </c>
      <c r="D107" s="74"/>
      <c r="E107" s="77" t="s">
        <v>633</v>
      </c>
      <c r="F107" s="78">
        <f>SUMIF(DATOS!$H$3:$H$2777,$G107,DATOS!$F$3:$F$2777)</f>
        <v>486693.8664</v>
      </c>
      <c r="G107" s="181">
        <v>321</v>
      </c>
    </row>
    <row r="108" spans="1:7">
      <c r="A108" s="69" t="s">
        <v>465</v>
      </c>
      <c r="B108" s="73" t="s">
        <v>461</v>
      </c>
      <c r="C108" s="73" t="s">
        <v>461</v>
      </c>
      <c r="D108" s="74"/>
      <c r="E108" s="77" t="s">
        <v>634</v>
      </c>
      <c r="F108" s="78">
        <f>SUMIF(DATOS!$H$3:$H$2777,$G108,DATOS!$F$3:$F$2777)</f>
        <v>0</v>
      </c>
      <c r="G108" s="181">
        <v>322</v>
      </c>
    </row>
    <row r="109" spans="1:7">
      <c r="A109" s="69" t="s">
        <v>465</v>
      </c>
      <c r="B109" s="73" t="s">
        <v>461</v>
      </c>
      <c r="C109" s="73" t="s">
        <v>465</v>
      </c>
      <c r="D109" s="74"/>
      <c r="E109" s="77" t="s">
        <v>635</v>
      </c>
      <c r="F109" s="78">
        <f>SUMIF(DATOS!$H$3:$H$2777,$G109,DATOS!$F$3:$F$2777)</f>
        <v>0</v>
      </c>
      <c r="G109" s="181">
        <v>323</v>
      </c>
    </row>
    <row r="110" spans="1:7">
      <c r="A110" s="69" t="s">
        <v>465</v>
      </c>
      <c r="B110" s="73" t="s">
        <v>461</v>
      </c>
      <c r="C110" s="73" t="s">
        <v>549</v>
      </c>
      <c r="D110" s="74"/>
      <c r="E110" s="77" t="s">
        <v>636</v>
      </c>
      <c r="F110" s="78">
        <f>SUMIF(DATOS!$H$3:$H$2777,$G110,DATOS!$F$3:$F$2777)</f>
        <v>0</v>
      </c>
      <c r="G110" s="181">
        <v>324</v>
      </c>
    </row>
    <row r="111" spans="1:7">
      <c r="A111" s="69" t="s">
        <v>465</v>
      </c>
      <c r="B111" s="73" t="s">
        <v>461</v>
      </c>
      <c r="C111" s="73" t="s">
        <v>556</v>
      </c>
      <c r="D111" s="74"/>
      <c r="E111" s="77" t="s">
        <v>637</v>
      </c>
      <c r="F111" s="78">
        <f>SUMIF(DATOS!$H$3:$H$2777,$G111,DATOS!$F$3:$F$2777)</f>
        <v>0</v>
      </c>
      <c r="G111" s="181">
        <v>325</v>
      </c>
    </row>
    <row r="112" spans="1:7">
      <c r="A112" s="69" t="s">
        <v>465</v>
      </c>
      <c r="B112" s="73" t="s">
        <v>461</v>
      </c>
      <c r="C112" s="73" t="s">
        <v>558</v>
      </c>
      <c r="D112" s="74"/>
      <c r="E112" s="77" t="s">
        <v>638</v>
      </c>
      <c r="F112" s="78">
        <f>SUMIF(DATOS!$H$3:$H$2777,$G112,DATOS!$F$3:$F$2777)</f>
        <v>0</v>
      </c>
    </row>
    <row r="113" spans="1:7">
      <c r="A113" s="69" t="s">
        <v>465</v>
      </c>
      <c r="B113" s="69" t="s">
        <v>465</v>
      </c>
      <c r="C113" s="73" t="s">
        <v>544</v>
      </c>
      <c r="D113" s="74"/>
      <c r="E113" s="75" t="s">
        <v>639</v>
      </c>
      <c r="F113" s="76">
        <f>SUBTOTAL(9,F114:F119)</f>
        <v>0</v>
      </c>
    </row>
    <row r="114" spans="1:7">
      <c r="A114" s="69" t="s">
        <v>465</v>
      </c>
      <c r="B114" s="73" t="s">
        <v>465</v>
      </c>
      <c r="C114" s="73" t="s">
        <v>464</v>
      </c>
      <c r="D114" s="74"/>
      <c r="E114" s="77" t="s">
        <v>640</v>
      </c>
      <c r="F114" s="78">
        <f>SUMIF(DATOS!$H$3:$H$2777,$G114,DATOS!$F$3:$F$2777)</f>
        <v>0</v>
      </c>
      <c r="G114" s="181">
        <v>331</v>
      </c>
    </row>
    <row r="115" spans="1:7">
      <c r="A115" s="69" t="s">
        <v>465</v>
      </c>
      <c r="B115" s="73" t="s">
        <v>465</v>
      </c>
      <c r="C115" s="73" t="s">
        <v>461</v>
      </c>
      <c r="D115" s="74"/>
      <c r="E115" s="77" t="s">
        <v>641</v>
      </c>
      <c r="F115" s="78">
        <f>SUMIF(DATOS!$H$3:$H$2777,$G115,DATOS!$F$3:$F$2777)</f>
        <v>0</v>
      </c>
      <c r="G115" s="181">
        <v>332</v>
      </c>
    </row>
    <row r="116" spans="1:7">
      <c r="A116" s="69" t="s">
        <v>465</v>
      </c>
      <c r="B116" s="73" t="s">
        <v>465</v>
      </c>
      <c r="C116" s="73" t="s">
        <v>465</v>
      </c>
      <c r="D116" s="74"/>
      <c r="E116" s="77" t="s">
        <v>642</v>
      </c>
      <c r="F116" s="78">
        <f>SUMIF(DATOS!$H$3:$H$2777,$G116,DATOS!$F$3:$F$2777)</f>
        <v>0</v>
      </c>
      <c r="G116" s="181">
        <v>333</v>
      </c>
    </row>
    <row r="117" spans="1:7">
      <c r="A117" s="69" t="s">
        <v>465</v>
      </c>
      <c r="B117" s="73" t="s">
        <v>465</v>
      </c>
      <c r="C117" s="73" t="s">
        <v>549</v>
      </c>
      <c r="D117" s="74"/>
      <c r="E117" s="77" t="s">
        <v>643</v>
      </c>
      <c r="F117" s="78">
        <f>SUMIF(DATOS!$H$3:$H$2777,$G117,DATOS!$F$3:$F$2777)</f>
        <v>0</v>
      </c>
      <c r="G117" s="181">
        <v>334</v>
      </c>
    </row>
    <row r="118" spans="1:7">
      <c r="A118" s="69" t="s">
        <v>465</v>
      </c>
      <c r="B118" s="73" t="s">
        <v>465</v>
      </c>
      <c r="C118" s="73" t="s">
        <v>556</v>
      </c>
      <c r="D118" s="74"/>
      <c r="E118" s="77" t="s">
        <v>644</v>
      </c>
      <c r="F118" s="78">
        <f>SUMIF(DATOS!$H$3:$H$2777,$G118,DATOS!$F$3:$F$2777)</f>
        <v>0</v>
      </c>
      <c r="G118" s="181">
        <v>335</v>
      </c>
    </row>
    <row r="119" spans="1:7">
      <c r="A119" s="69" t="s">
        <v>465</v>
      </c>
      <c r="B119" s="73" t="s">
        <v>465</v>
      </c>
      <c r="C119" s="73" t="s">
        <v>558</v>
      </c>
      <c r="D119" s="74"/>
      <c r="E119" s="77" t="s">
        <v>645</v>
      </c>
      <c r="F119" s="78">
        <f>SUMIF(DATOS!$H$3:$H$2777,$G119,DATOS!$F$3:$F$2777)</f>
        <v>0</v>
      </c>
      <c r="G119" s="181">
        <v>336</v>
      </c>
    </row>
    <row r="120" spans="1:7">
      <c r="A120" s="69" t="s">
        <v>465</v>
      </c>
      <c r="B120" s="69" t="s">
        <v>549</v>
      </c>
      <c r="C120" s="73" t="s">
        <v>544</v>
      </c>
      <c r="D120" s="74"/>
      <c r="E120" s="75" t="s">
        <v>646</v>
      </c>
      <c r="F120" s="76">
        <f>SUBTOTAL(9,F121:F123)</f>
        <v>0</v>
      </c>
    </row>
    <row r="121" spans="1:7">
      <c r="A121" s="69" t="s">
        <v>465</v>
      </c>
      <c r="B121" s="73" t="s">
        <v>549</v>
      </c>
      <c r="C121" s="73" t="s">
        <v>464</v>
      </c>
      <c r="D121" s="74"/>
      <c r="E121" s="77" t="s">
        <v>647</v>
      </c>
      <c r="F121" s="78">
        <f>SUMIF(DATOS!$H$3:$H$2777,$G121,DATOS!$F$3:$F$2777)</f>
        <v>0</v>
      </c>
      <c r="G121" s="181">
        <v>341</v>
      </c>
    </row>
    <row r="122" spans="1:7">
      <c r="A122" s="69" t="s">
        <v>465</v>
      </c>
      <c r="B122" s="73" t="s">
        <v>549</v>
      </c>
      <c r="C122" s="73" t="s">
        <v>461</v>
      </c>
      <c r="D122" s="74"/>
      <c r="E122" s="77" t="s">
        <v>648</v>
      </c>
      <c r="F122" s="78">
        <f>SUMIF(DATOS!$H$3:$H$2777,$G122,DATOS!$F$3:$F$2777)</f>
        <v>0</v>
      </c>
      <c r="G122" s="181">
        <v>342</v>
      </c>
    </row>
    <row r="123" spans="1:7">
      <c r="A123" s="69" t="s">
        <v>465</v>
      </c>
      <c r="B123" s="73" t="s">
        <v>549</v>
      </c>
      <c r="C123" s="73" t="s">
        <v>465</v>
      </c>
      <c r="D123" s="74"/>
      <c r="E123" s="77" t="s">
        <v>649</v>
      </c>
      <c r="F123" s="78">
        <f>SUMIF(DATOS!$H$3:$H$2777,$G123,DATOS!$F$3:$F$2777)</f>
        <v>0</v>
      </c>
      <c r="G123" s="181">
        <v>343</v>
      </c>
    </row>
    <row r="124" spans="1:7">
      <c r="A124" s="69" t="s">
        <v>465</v>
      </c>
      <c r="B124" s="69" t="s">
        <v>556</v>
      </c>
      <c r="C124" s="73" t="s">
        <v>544</v>
      </c>
      <c r="D124" s="74"/>
      <c r="E124" s="75" t="s">
        <v>650</v>
      </c>
      <c r="F124" s="76">
        <f>SUBTOTAL(9,F125:F130)</f>
        <v>0</v>
      </c>
    </row>
    <row r="125" spans="1:7">
      <c r="A125" s="69" t="s">
        <v>465</v>
      </c>
      <c r="B125" s="73" t="s">
        <v>556</v>
      </c>
      <c r="C125" s="73" t="s">
        <v>464</v>
      </c>
      <c r="D125" s="74"/>
      <c r="E125" s="77" t="s">
        <v>651</v>
      </c>
      <c r="F125" s="78">
        <f>SUMIF(DATOS!$H$3:$H$2777,$G125,DATOS!$F$3:$F$2777)</f>
        <v>0</v>
      </c>
      <c r="G125" s="181">
        <v>351</v>
      </c>
    </row>
    <row r="126" spans="1:7">
      <c r="A126" s="69" t="s">
        <v>465</v>
      </c>
      <c r="B126" s="73" t="s">
        <v>556</v>
      </c>
      <c r="C126" s="73" t="s">
        <v>461</v>
      </c>
      <c r="D126" s="74"/>
      <c r="E126" s="77" t="s">
        <v>652</v>
      </c>
      <c r="F126" s="78">
        <f>SUMIF(DATOS!$H$3:$H$2777,$G126,DATOS!$F$3:$F$2777)</f>
        <v>0</v>
      </c>
      <c r="G126" s="181">
        <v>352</v>
      </c>
    </row>
    <row r="127" spans="1:7">
      <c r="A127" s="69" t="s">
        <v>465</v>
      </c>
      <c r="B127" s="73" t="s">
        <v>556</v>
      </c>
      <c r="C127" s="73" t="s">
        <v>465</v>
      </c>
      <c r="D127" s="74"/>
      <c r="E127" s="77" t="s">
        <v>653</v>
      </c>
      <c r="F127" s="78">
        <f>SUMIF(DATOS!$H$3:$H$2777,$G127,DATOS!$F$3:$F$2777)</f>
        <v>0</v>
      </c>
      <c r="G127" s="181">
        <v>353</v>
      </c>
    </row>
    <row r="128" spans="1:7">
      <c r="A128" s="69" t="s">
        <v>465</v>
      </c>
      <c r="B128" s="73" t="s">
        <v>556</v>
      </c>
      <c r="C128" s="73" t="s">
        <v>549</v>
      </c>
      <c r="D128" s="74"/>
      <c r="E128" s="77" t="s">
        <v>654</v>
      </c>
      <c r="F128" s="78">
        <f>SUMIF(DATOS!$H$3:$H$2777,$G128,DATOS!$F$3:$F$2777)</f>
        <v>0</v>
      </c>
      <c r="G128" s="181">
        <v>354</v>
      </c>
    </row>
    <row r="129" spans="1:7">
      <c r="A129" s="69" t="s">
        <v>465</v>
      </c>
      <c r="B129" s="73" t="s">
        <v>556</v>
      </c>
      <c r="C129" s="73" t="s">
        <v>556</v>
      </c>
      <c r="D129" s="74"/>
      <c r="E129" s="77" t="s">
        <v>655</v>
      </c>
      <c r="F129" s="78">
        <f>SUMIF(DATOS!$H$3:$H$2777,$G129,DATOS!$F$3:$F$2777)</f>
        <v>0</v>
      </c>
      <c r="G129" s="181">
        <v>355</v>
      </c>
    </row>
    <row r="130" spans="1:7">
      <c r="A130" s="69" t="s">
        <v>465</v>
      </c>
      <c r="B130" s="73" t="s">
        <v>556</v>
      </c>
      <c r="C130" s="73" t="s">
        <v>558</v>
      </c>
      <c r="D130" s="74"/>
      <c r="E130" s="77" t="s">
        <v>656</v>
      </c>
      <c r="F130" s="78">
        <f>SUMIF(DATOS!$H$3:$H$2777,$G130,DATOS!$F$3:$F$2777)</f>
        <v>0</v>
      </c>
      <c r="G130" s="181">
        <v>356</v>
      </c>
    </row>
    <row r="131" spans="1:7">
      <c r="A131" s="69" t="s">
        <v>465</v>
      </c>
      <c r="B131" s="69" t="s">
        <v>558</v>
      </c>
      <c r="C131" s="73" t="s">
        <v>544</v>
      </c>
      <c r="D131" s="74"/>
      <c r="E131" s="75" t="s">
        <v>657</v>
      </c>
      <c r="F131" s="76">
        <f>SUBTOTAL(9,F132)</f>
        <v>0</v>
      </c>
    </row>
    <row r="132" spans="1:7">
      <c r="A132" s="69" t="s">
        <v>465</v>
      </c>
      <c r="B132" s="73" t="s">
        <v>558</v>
      </c>
      <c r="C132" s="73" t="s">
        <v>464</v>
      </c>
      <c r="D132" s="74"/>
      <c r="E132" s="77" t="s">
        <v>658</v>
      </c>
      <c r="F132" s="78">
        <f>SUMIF(DATOS!$H$3:$H$2777,$G132,DATOS!$F$3:$F$2777)</f>
        <v>0</v>
      </c>
      <c r="G132" s="181">
        <v>361</v>
      </c>
    </row>
    <row r="133" spans="1:7">
      <c r="A133" s="69" t="s">
        <v>465</v>
      </c>
      <c r="B133" s="69" t="s">
        <v>560</v>
      </c>
      <c r="C133" s="73" t="s">
        <v>544</v>
      </c>
      <c r="D133" s="74"/>
      <c r="E133" s="75" t="s">
        <v>659</v>
      </c>
      <c r="F133" s="76">
        <f>SUBTOTAL(9,F134:F135)</f>
        <v>112611.67440000002</v>
      </c>
    </row>
    <row r="134" spans="1:7">
      <c r="A134" s="69" t="s">
        <v>465</v>
      </c>
      <c r="B134" s="73" t="s">
        <v>560</v>
      </c>
      <c r="C134" s="73" t="s">
        <v>464</v>
      </c>
      <c r="D134" s="74"/>
      <c r="E134" s="77" t="s">
        <v>660</v>
      </c>
      <c r="F134" s="78">
        <f>SUMIF(DATOS!$H$3:$H$2777,$G134,DATOS!$F$3:$F$2777)</f>
        <v>112611.67440000002</v>
      </c>
      <c r="G134" s="181">
        <v>371</v>
      </c>
    </row>
    <row r="135" spans="1:7">
      <c r="A135" s="69" t="s">
        <v>465</v>
      </c>
      <c r="B135" s="73" t="s">
        <v>560</v>
      </c>
      <c r="C135" s="73" t="s">
        <v>461</v>
      </c>
      <c r="D135" s="74"/>
      <c r="E135" s="77" t="s">
        <v>661</v>
      </c>
      <c r="F135" s="78">
        <f>SUMIF(DATOS!$H$3:$H$2777,$G135,DATOS!$F$3:$F$2777)</f>
        <v>0</v>
      </c>
      <c r="G135" s="181">
        <v>372</v>
      </c>
    </row>
    <row r="136" spans="1:7">
      <c r="A136" s="69" t="s">
        <v>465</v>
      </c>
      <c r="B136" s="69" t="s">
        <v>562</v>
      </c>
      <c r="C136" s="73" t="s">
        <v>544</v>
      </c>
      <c r="D136" s="74"/>
      <c r="E136" s="75" t="s">
        <v>662</v>
      </c>
      <c r="F136" s="76">
        <f>SUBTOTAL(9,F137:F140)</f>
        <v>0</v>
      </c>
    </row>
    <row r="137" spans="1:7">
      <c r="A137" s="69" t="s">
        <v>465</v>
      </c>
      <c r="B137" s="73" t="s">
        <v>562</v>
      </c>
      <c r="C137" s="73" t="s">
        <v>464</v>
      </c>
      <c r="D137" s="74"/>
      <c r="E137" s="77" t="s">
        <v>663</v>
      </c>
      <c r="F137" s="78">
        <f>SUMIF(DATOS!$H$3:$H$2777,$G137,DATOS!$F$3:$F$2777)</f>
        <v>0</v>
      </c>
      <c r="G137" s="181">
        <v>381</v>
      </c>
    </row>
    <row r="138" spans="1:7">
      <c r="A138" s="69" t="s">
        <v>465</v>
      </c>
      <c r="B138" s="73" t="s">
        <v>562</v>
      </c>
      <c r="C138" s="73" t="s">
        <v>461</v>
      </c>
      <c r="D138" s="74"/>
      <c r="E138" s="77" t="s">
        <v>664</v>
      </c>
      <c r="F138" s="78">
        <f>SUMIF(DATOS!$H$3:$H$2777,$G138,DATOS!$F$3:$F$2777)</f>
        <v>0</v>
      </c>
      <c r="G138" s="181">
        <v>382</v>
      </c>
    </row>
    <row r="139" spans="1:7">
      <c r="A139" s="69" t="s">
        <v>465</v>
      </c>
      <c r="B139" s="73" t="s">
        <v>562</v>
      </c>
      <c r="C139" s="73" t="s">
        <v>465</v>
      </c>
      <c r="D139" s="74"/>
      <c r="E139" s="77" t="s">
        <v>665</v>
      </c>
      <c r="F139" s="78">
        <f>SUMIF(DATOS!$H$3:$H$2777,$G139,DATOS!$F$3:$F$2777)</f>
        <v>0</v>
      </c>
      <c r="G139" s="181">
        <v>383</v>
      </c>
    </row>
    <row r="140" spans="1:7">
      <c r="A140" s="69" t="s">
        <v>465</v>
      </c>
      <c r="B140" s="73" t="s">
        <v>562</v>
      </c>
      <c r="C140" s="73" t="s">
        <v>549</v>
      </c>
      <c r="D140" s="74"/>
      <c r="E140" s="77" t="s">
        <v>666</v>
      </c>
      <c r="F140" s="78">
        <f>SUMIF(DATOS!$H$3:$H$2777,$G140,DATOS!$F$3:$F$2777)</f>
        <v>0</v>
      </c>
      <c r="G140" s="181">
        <v>384</v>
      </c>
    </row>
    <row r="141" spans="1:7">
      <c r="A141" s="69" t="s">
        <v>465</v>
      </c>
      <c r="B141" s="69" t="s">
        <v>564</v>
      </c>
      <c r="C141" s="73" t="s">
        <v>544</v>
      </c>
      <c r="D141" s="74"/>
      <c r="E141" s="75" t="s">
        <v>667</v>
      </c>
      <c r="F141" s="76">
        <f>SUBTOTAL(9,F142:F144)</f>
        <v>0</v>
      </c>
    </row>
    <row r="142" spans="1:7">
      <c r="A142" s="69" t="s">
        <v>465</v>
      </c>
      <c r="B142" s="73" t="s">
        <v>564</v>
      </c>
      <c r="C142" s="73" t="s">
        <v>464</v>
      </c>
      <c r="D142" s="74"/>
      <c r="E142" s="77" t="s">
        <v>668</v>
      </c>
      <c r="F142" s="78">
        <f>SUMIF(DATOS!$H$3:$H$2777,$G142,DATOS!$F$3:$F$2777)</f>
        <v>0</v>
      </c>
    </row>
    <row r="143" spans="1:7">
      <c r="A143" s="69" t="s">
        <v>465</v>
      </c>
      <c r="B143" s="73" t="s">
        <v>564</v>
      </c>
      <c r="C143" s="73" t="s">
        <v>461</v>
      </c>
      <c r="D143" s="74"/>
      <c r="E143" s="77" t="s">
        <v>669</v>
      </c>
      <c r="F143" s="78">
        <f>SUMIF(DATOS!$H$3:$H$2777,$G143,DATOS!$F$3:$F$2777)</f>
        <v>0</v>
      </c>
    </row>
    <row r="144" spans="1:7">
      <c r="A144" s="69" t="s">
        <v>465</v>
      </c>
      <c r="B144" s="73" t="s">
        <v>564</v>
      </c>
      <c r="C144" s="73" t="s">
        <v>465</v>
      </c>
      <c r="D144" s="74"/>
      <c r="E144" s="77" t="s">
        <v>670</v>
      </c>
      <c r="F144" s="78">
        <f>SUMIF(DATOS!$H$3:$H$2777,$G144,DATOS!$F$3:$F$2777)</f>
        <v>0</v>
      </c>
    </row>
    <row r="145" spans="1:7">
      <c r="A145" s="69"/>
      <c r="B145" s="73"/>
      <c r="C145" s="73"/>
      <c r="D145" s="74"/>
      <c r="E145" s="77"/>
      <c r="F145" s="72" t="s">
        <v>449</v>
      </c>
    </row>
    <row r="146" spans="1:7">
      <c r="A146" s="66" t="s">
        <v>549</v>
      </c>
      <c r="B146" s="66" t="s">
        <v>544</v>
      </c>
      <c r="C146" s="66" t="s">
        <v>544</v>
      </c>
      <c r="D146" s="67"/>
      <c r="E146" s="68" t="s">
        <v>671</v>
      </c>
      <c r="F146" s="65">
        <f>SUBTOTAL(9,F148,F151,F155,F161)</f>
        <v>0</v>
      </c>
    </row>
    <row r="147" spans="1:7">
      <c r="A147" s="69"/>
      <c r="B147" s="73"/>
      <c r="C147" s="73"/>
      <c r="D147" s="70"/>
      <c r="E147" s="71"/>
      <c r="F147" s="72" t="s">
        <v>449</v>
      </c>
    </row>
    <row r="148" spans="1:7">
      <c r="A148" s="69" t="s">
        <v>549</v>
      </c>
      <c r="B148" s="69" t="s">
        <v>464</v>
      </c>
      <c r="C148" s="73" t="s">
        <v>544</v>
      </c>
      <c r="D148" s="74"/>
      <c r="E148" s="75" t="s">
        <v>672</v>
      </c>
      <c r="F148" s="76">
        <f>SUBTOTAL(9,F149:F150)</f>
        <v>0</v>
      </c>
    </row>
    <row r="149" spans="1:7">
      <c r="A149" s="69" t="s">
        <v>549</v>
      </c>
      <c r="B149" s="73" t="s">
        <v>464</v>
      </c>
      <c r="C149" s="73" t="s">
        <v>464</v>
      </c>
      <c r="D149" s="74"/>
      <c r="E149" s="77" t="s">
        <v>673</v>
      </c>
      <c r="F149" s="78">
        <f>SUMIF(DATOS!$H$3:$H$2777,$G149,DATOS!$F$3:$F$2777)</f>
        <v>0</v>
      </c>
    </row>
    <row r="150" spans="1:7">
      <c r="A150" s="69" t="s">
        <v>549</v>
      </c>
      <c r="B150" s="73" t="s">
        <v>464</v>
      </c>
      <c r="C150" s="73" t="s">
        <v>461</v>
      </c>
      <c r="D150" s="74"/>
      <c r="E150" s="77" t="s">
        <v>674</v>
      </c>
      <c r="F150" s="78">
        <f>SUMIF(DATOS!$H$3:$H$2777,$G150,DATOS!$F$3:$F$2777)</f>
        <v>0</v>
      </c>
    </row>
    <row r="151" spans="1:7" ht="24">
      <c r="A151" s="69" t="s">
        <v>549</v>
      </c>
      <c r="B151" s="69" t="s">
        <v>461</v>
      </c>
      <c r="C151" s="73" t="s">
        <v>544</v>
      </c>
      <c r="D151" s="74"/>
      <c r="E151" s="75" t="s">
        <v>675</v>
      </c>
      <c r="F151" s="81">
        <f>SUBTOTAL(9,F152:F154)</f>
        <v>0</v>
      </c>
    </row>
    <row r="152" spans="1:7">
      <c r="A152" s="69" t="s">
        <v>549</v>
      </c>
      <c r="B152" s="73" t="s">
        <v>461</v>
      </c>
      <c r="C152" s="73" t="s">
        <v>464</v>
      </c>
      <c r="D152" s="74"/>
      <c r="E152" s="77" t="s">
        <v>676</v>
      </c>
      <c r="F152" s="78">
        <f>SUMIF(DATOS!$H$3:$H$2777,$G152,DATOS!$F$3:$F$2777)</f>
        <v>0</v>
      </c>
      <c r="G152" s="181">
        <v>421</v>
      </c>
    </row>
    <row r="153" spans="1:7">
      <c r="A153" s="69" t="s">
        <v>549</v>
      </c>
      <c r="B153" s="73" t="s">
        <v>461</v>
      </c>
      <c r="C153" s="73" t="s">
        <v>461</v>
      </c>
      <c r="D153" s="74"/>
      <c r="E153" s="77" t="s">
        <v>677</v>
      </c>
      <c r="F153" s="78">
        <f>SUMIF(DATOS!$H$3:$H$2777,$G153,DATOS!$F$3:$F$2777)</f>
        <v>0</v>
      </c>
      <c r="G153" s="181">
        <v>422</v>
      </c>
    </row>
    <row r="154" spans="1:7">
      <c r="A154" s="69" t="s">
        <v>549</v>
      </c>
      <c r="B154" s="73" t="s">
        <v>461</v>
      </c>
      <c r="C154" s="73" t="s">
        <v>465</v>
      </c>
      <c r="D154" s="74"/>
      <c r="E154" s="77" t="s">
        <v>678</v>
      </c>
      <c r="F154" s="78">
        <f>SUMIF(DATOS!$H$3:$H$2777,$G154,DATOS!$F$3:$F$2777)</f>
        <v>0</v>
      </c>
      <c r="G154" s="181">
        <v>423</v>
      </c>
    </row>
    <row r="155" spans="1:7">
      <c r="A155" s="69" t="s">
        <v>549</v>
      </c>
      <c r="B155" s="69" t="s">
        <v>465</v>
      </c>
      <c r="C155" s="69" t="s">
        <v>544</v>
      </c>
      <c r="D155" s="70"/>
      <c r="E155" s="75" t="s">
        <v>679</v>
      </c>
      <c r="F155" s="76">
        <f>SUBTOTAL(9,F156:F159)</f>
        <v>0</v>
      </c>
    </row>
    <row r="156" spans="1:7">
      <c r="A156" s="69" t="s">
        <v>549</v>
      </c>
      <c r="B156" s="73" t="s">
        <v>465</v>
      </c>
      <c r="C156" s="73" t="s">
        <v>464</v>
      </c>
      <c r="D156" s="74"/>
      <c r="E156" s="77" t="s">
        <v>680</v>
      </c>
      <c r="F156" s="78">
        <f>SUMIF(DATOS!$H$3:$H$2777,$G156,DATOS!$F$3:$F$2777)</f>
        <v>0</v>
      </c>
      <c r="G156" s="181">
        <v>431</v>
      </c>
    </row>
    <row r="157" spans="1:7">
      <c r="A157" s="69" t="s">
        <v>549</v>
      </c>
      <c r="B157" s="73" t="s">
        <v>465</v>
      </c>
      <c r="C157" s="73" t="s">
        <v>461</v>
      </c>
      <c r="D157" s="74"/>
      <c r="E157" s="77" t="s">
        <v>681</v>
      </c>
      <c r="F157" s="78">
        <f>SUMIF(DATOS!$H$3:$H$2777,$G157,DATOS!$F$3:$F$2777)</f>
        <v>0</v>
      </c>
      <c r="G157" s="181">
        <v>432</v>
      </c>
    </row>
    <row r="158" spans="1:7">
      <c r="A158" s="69" t="s">
        <v>549</v>
      </c>
      <c r="B158" s="73" t="s">
        <v>465</v>
      </c>
      <c r="C158" s="73" t="s">
        <v>465</v>
      </c>
      <c r="D158" s="74"/>
      <c r="E158" s="77" t="s">
        <v>682</v>
      </c>
      <c r="F158" s="78">
        <f>SUMIF(DATOS!$H$3:$H$2777,$G158,DATOS!$F$3:$F$2777)</f>
        <v>0</v>
      </c>
      <c r="G158" s="181">
        <v>433</v>
      </c>
    </row>
    <row r="159" spans="1:7">
      <c r="A159" s="69" t="s">
        <v>549</v>
      </c>
      <c r="B159" s="73" t="s">
        <v>465</v>
      </c>
      <c r="C159" s="73" t="s">
        <v>549</v>
      </c>
      <c r="D159" s="74"/>
      <c r="E159" s="77" t="s">
        <v>683</v>
      </c>
      <c r="F159" s="78">
        <f>SUMIF(DATOS!$H$3:$H$2777,$G159,DATOS!$F$3:$F$2777)</f>
        <v>0</v>
      </c>
      <c r="G159" s="181">
        <v>434</v>
      </c>
    </row>
    <row r="160" spans="1:7">
      <c r="A160" s="69" t="s">
        <v>549</v>
      </c>
      <c r="B160" s="69" t="s">
        <v>549</v>
      </c>
      <c r="C160" s="73" t="s">
        <v>544</v>
      </c>
      <c r="D160" s="74"/>
      <c r="E160" s="75" t="s">
        <v>684</v>
      </c>
      <c r="F160" s="76">
        <f>SUBTOTAL(9,F161)</f>
        <v>0</v>
      </c>
    </row>
    <row r="161" spans="1:7">
      <c r="A161" s="69" t="s">
        <v>549</v>
      </c>
      <c r="B161" s="73" t="s">
        <v>549</v>
      </c>
      <c r="C161" s="73" t="s">
        <v>464</v>
      </c>
      <c r="D161" s="74"/>
      <c r="E161" s="77" t="s">
        <v>685</v>
      </c>
      <c r="F161" s="78">
        <f>SUMIF(DATOS!$H$3:$H$2777,$G161,DATOS!$F$3:$F$2777)</f>
        <v>0</v>
      </c>
      <c r="G161" s="181">
        <v>441</v>
      </c>
    </row>
    <row r="162" spans="1:7">
      <c r="A162" s="57"/>
      <c r="B162" s="57"/>
      <c r="C162" s="57"/>
      <c r="D162" s="57"/>
      <c r="E162" s="82"/>
      <c r="F162" s="78"/>
    </row>
    <row r="163" spans="1:7">
      <c r="A163" s="57"/>
      <c r="B163" s="57"/>
      <c r="C163" s="57"/>
      <c r="D163" s="57"/>
      <c r="E163" s="57"/>
      <c r="F163" s="83" t="s">
        <v>686</v>
      </c>
    </row>
    <row r="164" spans="1:7">
      <c r="A164" s="59"/>
      <c r="B164" s="59"/>
      <c r="C164" s="59"/>
      <c r="D164" s="59"/>
      <c r="E164" s="59"/>
      <c r="F164" s="84" t="s">
        <v>686</v>
      </c>
    </row>
  </sheetData>
  <mergeCells count="6">
    <mergeCell ref="A1:F1"/>
    <mergeCell ref="A3:F3"/>
    <mergeCell ref="A4:F4"/>
    <mergeCell ref="A5:F5"/>
    <mergeCell ref="E7:E8"/>
    <mergeCell ref="F7:F8"/>
  </mergeCells>
  <conditionalFormatting sqref="F9">
    <cfRule type="cellIs" dxfId="55" priority="1" operator="equal">
      <formula>0</formula>
    </cfRule>
  </conditionalFormatting>
  <printOptions horizontalCentered="1"/>
  <pageMargins left="0.70866141732283472" right="0.70866141732283472" top="0.74803149606299213" bottom="0.74803149606299213" header="0.31496062992125984" footer="0.31496062992125984"/>
  <pageSetup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I724"/>
  <sheetViews>
    <sheetView workbookViewId="0">
      <selection activeCell="A5" sqref="A5:C5"/>
    </sheetView>
  </sheetViews>
  <sheetFormatPr baseColWidth="10" defaultColWidth="11.42578125" defaultRowHeight="15"/>
  <cols>
    <col min="1" max="1" width="11.42578125" style="230"/>
    <col min="2" max="2" width="61.28515625" style="230" customWidth="1"/>
    <col min="3" max="3" width="31.42578125" style="230" customWidth="1"/>
    <col min="4" max="4" width="11.42578125" style="212"/>
    <col min="5" max="5" width="15.42578125" style="212" bestFit="1" customWidth="1"/>
    <col min="6" max="9" width="11.42578125" style="212"/>
    <col min="10" max="16384" width="11.42578125" style="230"/>
  </cols>
  <sheetData>
    <row r="1" spans="1:9" s="178" customFormat="1" ht="18.75">
      <c r="A1" s="408" t="s">
        <v>3182</v>
      </c>
      <c r="B1" s="408"/>
      <c r="C1" s="408"/>
      <c r="D1" s="302" t="s">
        <v>3021</v>
      </c>
      <c r="E1" s="302"/>
      <c r="F1" s="207"/>
      <c r="G1" s="207"/>
      <c r="H1" s="207"/>
      <c r="I1" s="207"/>
    </row>
    <row r="2" spans="1:9" s="178" customFormat="1">
      <c r="D2" s="207"/>
      <c r="E2" s="303"/>
      <c r="F2" s="207"/>
      <c r="G2" s="207"/>
      <c r="H2" s="207"/>
      <c r="I2" s="207"/>
    </row>
    <row r="3" spans="1:9" s="178" customFormat="1" ht="18.75">
      <c r="A3" s="408" t="s">
        <v>507</v>
      </c>
      <c r="B3" s="408"/>
      <c r="C3" s="408"/>
      <c r="D3" s="304"/>
      <c r="E3" s="304"/>
      <c r="F3" s="304"/>
      <c r="G3" s="207"/>
      <c r="H3" s="207"/>
      <c r="I3" s="207"/>
    </row>
    <row r="4" spans="1:9" s="178" customFormat="1" ht="18.75">
      <c r="A4" s="408" t="s">
        <v>8181</v>
      </c>
      <c r="B4" s="408"/>
      <c r="C4" s="408"/>
      <c r="D4" s="304"/>
      <c r="E4" s="304"/>
      <c r="F4" s="207"/>
      <c r="G4" s="207"/>
      <c r="H4" s="212">
        <v>1</v>
      </c>
      <c r="I4" s="207"/>
    </row>
    <row r="5" spans="1:9" s="178" customFormat="1" ht="18.75">
      <c r="A5" s="409" t="s">
        <v>2731</v>
      </c>
      <c r="B5" s="409"/>
      <c r="C5" s="409"/>
      <c r="D5" s="305"/>
      <c r="E5" s="305"/>
      <c r="F5" s="207"/>
      <c r="G5" s="207"/>
      <c r="H5" s="212">
        <v>3</v>
      </c>
      <c r="I5" s="207"/>
    </row>
    <row r="6" spans="1:9" ht="15" customHeight="1" thickBot="1">
      <c r="H6" s="207">
        <v>5</v>
      </c>
    </row>
    <row r="7" spans="1:9" ht="15.75" thickBot="1">
      <c r="A7" s="410" t="s">
        <v>2734</v>
      </c>
      <c r="B7" s="411"/>
      <c r="C7" s="208" t="s">
        <v>2735</v>
      </c>
      <c r="E7" s="306">
        <f>DATOS!F1</f>
        <v>1335433.3199999998</v>
      </c>
      <c r="H7" s="207">
        <v>7</v>
      </c>
    </row>
    <row r="8" spans="1:9" ht="15.75" thickBot="1">
      <c r="A8" s="209" t="s">
        <v>461</v>
      </c>
      <c r="B8" s="210" t="s">
        <v>2736</v>
      </c>
      <c r="C8" s="211">
        <f>C9+C62</f>
        <v>317907364.66760004</v>
      </c>
      <c r="E8" s="307"/>
      <c r="F8" s="308"/>
      <c r="G8" s="207"/>
      <c r="H8" s="212">
        <v>9</v>
      </c>
    </row>
    <row r="9" spans="1:9" ht="15.75" thickBot="1">
      <c r="A9" s="231" t="s">
        <v>3116</v>
      </c>
      <c r="B9" s="232" t="s">
        <v>2737</v>
      </c>
      <c r="C9" s="233">
        <f>C10+C20+C21+C28+C35+C55+C56+C57</f>
        <v>112044589.19760002</v>
      </c>
      <c r="D9" s="212" t="s">
        <v>3117</v>
      </c>
      <c r="E9" s="212">
        <f t="shared" ref="E9:E72" si="0">LEN(A9)</f>
        <v>3</v>
      </c>
      <c r="F9" s="207" t="str">
        <f t="shared" ref="F9:F72" si="1">IF(E9=3,MID(A9,1,1),IF(E9=5,MID(A9,1,3),IF(E9=7,MID(A9,1,5),IF(E9=9,MID(A9,1,7),IF(E9=11,MID(A9,1,9),IF(E9=13,MID(A9,1,11)))))))</f>
        <v>2</v>
      </c>
      <c r="G9" s="207"/>
      <c r="H9" s="212">
        <v>11</v>
      </c>
    </row>
    <row r="10" spans="1:9" ht="26.25" thickBot="1">
      <c r="A10" s="234" t="s">
        <v>2738</v>
      </c>
      <c r="B10" s="235" t="s">
        <v>2739</v>
      </c>
      <c r="C10" s="236">
        <f>SUMIF($F$1:$F$503,A10,$C$1:$C$503)</f>
        <v>99586591.63760002</v>
      </c>
      <c r="D10" s="212" t="s">
        <v>3117</v>
      </c>
      <c r="E10" s="212">
        <f t="shared" si="0"/>
        <v>5</v>
      </c>
      <c r="F10" s="207" t="str">
        <f t="shared" si="1"/>
        <v>2.1</v>
      </c>
      <c r="G10" s="207"/>
      <c r="H10" s="212">
        <v>13</v>
      </c>
    </row>
    <row r="11" spans="1:9" ht="15.75" thickBot="1">
      <c r="A11" s="237" t="s">
        <v>3118</v>
      </c>
      <c r="B11" s="238" t="s">
        <v>2740</v>
      </c>
      <c r="C11" s="236">
        <f>SUMIF($F$1:$F$503,A11,$C$1:$C$503)</f>
        <v>42919139.45760002</v>
      </c>
      <c r="D11" s="212" t="s">
        <v>3117</v>
      </c>
      <c r="E11" s="212">
        <f t="shared" si="0"/>
        <v>7</v>
      </c>
      <c r="F11" s="207" t="str">
        <f t="shared" si="1"/>
        <v>2.1.1</v>
      </c>
      <c r="G11" s="207"/>
    </row>
    <row r="12" spans="1:9" ht="15.75" thickBot="1">
      <c r="A12" s="237" t="s">
        <v>3021</v>
      </c>
      <c r="B12" s="238" t="s">
        <v>3024</v>
      </c>
      <c r="C12" s="239">
        <f>SUMIF(DATOS!$N$4:$N$4804,A12,DATOS!$F$4:$F$4804)</f>
        <v>42919139.45760002</v>
      </c>
      <c r="D12" s="212" t="s">
        <v>452</v>
      </c>
      <c r="E12" s="212">
        <f t="shared" si="0"/>
        <v>9</v>
      </c>
      <c r="F12" s="207" t="str">
        <f t="shared" si="1"/>
        <v>2.1.1.1</v>
      </c>
      <c r="G12" s="207"/>
    </row>
    <row r="13" spans="1:9" ht="15.75" thickBot="1">
      <c r="A13" s="237" t="s">
        <v>3022</v>
      </c>
      <c r="B13" s="238" t="s">
        <v>3025</v>
      </c>
      <c r="C13" s="239">
        <f>SUMIF(DATOS!$N$4:$N$4804,A13,DATOS!$F$4:$F$4804)</f>
        <v>0</v>
      </c>
      <c r="D13" s="212" t="s">
        <v>452</v>
      </c>
      <c r="E13" s="212">
        <f t="shared" si="0"/>
        <v>9</v>
      </c>
      <c r="F13" s="207" t="str">
        <f t="shared" si="1"/>
        <v>2.1.1.1</v>
      </c>
      <c r="G13" s="207"/>
      <c r="H13" s="207"/>
    </row>
    <row r="14" spans="1:9" ht="15.75" thickBot="1">
      <c r="A14" s="237" t="s">
        <v>3023</v>
      </c>
      <c r="B14" s="238" t="s">
        <v>3026</v>
      </c>
      <c r="C14" s="239">
        <f>SUMIF(DATOS!$N$4:$N$4804,A14,DATOS!$F$4:$F$4804)</f>
        <v>0</v>
      </c>
      <c r="D14" s="212" t="s">
        <v>452</v>
      </c>
      <c r="E14" s="212">
        <f t="shared" si="0"/>
        <v>9</v>
      </c>
      <c r="F14" s="207" t="str">
        <f t="shared" si="1"/>
        <v>2.1.1.1</v>
      </c>
      <c r="G14" s="207"/>
      <c r="H14" s="207"/>
    </row>
    <row r="15" spans="1:9" ht="15.75" thickBot="1">
      <c r="A15" s="237" t="s">
        <v>3054</v>
      </c>
      <c r="B15" s="238" t="s">
        <v>2741</v>
      </c>
      <c r="C15" s="239">
        <f>SUMIF(DATOS!$N$4:$N$4804,A15,DATOS!$F$4:$F$4804)</f>
        <v>56667452.18</v>
      </c>
      <c r="D15" s="212" t="s">
        <v>452</v>
      </c>
      <c r="E15" s="212">
        <f t="shared" si="0"/>
        <v>7</v>
      </c>
      <c r="F15" s="207" t="str">
        <f t="shared" si="1"/>
        <v>2.1.1</v>
      </c>
      <c r="G15" s="207"/>
      <c r="H15" s="207"/>
    </row>
    <row r="16" spans="1:9" ht="15.75" thickBot="1">
      <c r="A16" s="237" t="s">
        <v>3119</v>
      </c>
      <c r="B16" s="238" t="s">
        <v>2742</v>
      </c>
      <c r="C16" s="239">
        <f>SUMIF(DATOS!$N$4:$N$4804,A16,DATOS!$F$4:$F$4804)</f>
        <v>0</v>
      </c>
      <c r="D16" s="212" t="s">
        <v>452</v>
      </c>
      <c r="E16" s="212">
        <f t="shared" si="0"/>
        <v>7</v>
      </c>
      <c r="F16" s="207" t="str">
        <f t="shared" si="1"/>
        <v>2.1.1</v>
      </c>
      <c r="G16" s="207"/>
      <c r="H16" s="207"/>
    </row>
    <row r="17" spans="1:8" ht="15.75" thickBot="1">
      <c r="A17" s="237" t="s">
        <v>3120</v>
      </c>
      <c r="B17" s="238" t="s">
        <v>2743</v>
      </c>
      <c r="C17" s="239">
        <f>SUMIF(DATOS!$N$4:$N$4804,A17,DATOS!$F$4:$F$4804)</f>
        <v>0</v>
      </c>
      <c r="D17" s="212" t="s">
        <v>452</v>
      </c>
      <c r="E17" s="212">
        <f t="shared" si="0"/>
        <v>7</v>
      </c>
      <c r="F17" s="207" t="str">
        <f t="shared" si="1"/>
        <v>2.1.1</v>
      </c>
      <c r="G17" s="207"/>
      <c r="H17" s="207"/>
    </row>
    <row r="18" spans="1:8" ht="15.75" thickBot="1">
      <c r="A18" s="237" t="s">
        <v>2744</v>
      </c>
      <c r="B18" s="238" t="s">
        <v>2745</v>
      </c>
      <c r="C18" s="239">
        <f>SUMIF(DATOS!$N$4:$N$4804,A18,DATOS!$F$4:$F$4804)</f>
        <v>0</v>
      </c>
      <c r="D18" s="212" t="s">
        <v>452</v>
      </c>
      <c r="E18" s="212">
        <f t="shared" si="0"/>
        <v>7</v>
      </c>
      <c r="F18" s="207" t="str">
        <f t="shared" si="1"/>
        <v>2.1.1</v>
      </c>
      <c r="G18" s="207"/>
      <c r="H18" s="207"/>
    </row>
    <row r="19" spans="1:8" ht="26.25" thickBot="1">
      <c r="A19" s="237" t="s">
        <v>3121</v>
      </c>
      <c r="B19" s="238" t="s">
        <v>2746</v>
      </c>
      <c r="C19" s="239">
        <f>SUMIF(DATOS!$N$4:$N$4804,A19,DATOS!$F$4:$F$4804)</f>
        <v>0</v>
      </c>
      <c r="D19" s="212" t="s">
        <v>452</v>
      </c>
      <c r="E19" s="212">
        <f t="shared" si="0"/>
        <v>7</v>
      </c>
      <c r="F19" s="207" t="str">
        <f t="shared" si="1"/>
        <v>2.1.1</v>
      </c>
      <c r="G19" s="207"/>
      <c r="H19" s="207"/>
    </row>
    <row r="20" spans="1:8" ht="15.75" thickBot="1">
      <c r="A20" s="240" t="s">
        <v>2747</v>
      </c>
      <c r="B20" s="241" t="s">
        <v>2748</v>
      </c>
      <c r="C20" s="239">
        <f>SUMIF(DATOS!$N$4:$N$4804,A20,DATOS!$F$4:$F$4804)</f>
        <v>0</v>
      </c>
      <c r="D20" s="212" t="s">
        <v>452</v>
      </c>
      <c r="E20" s="212">
        <f t="shared" si="0"/>
        <v>5</v>
      </c>
      <c r="F20" s="207" t="str">
        <f t="shared" si="1"/>
        <v>2.1</v>
      </c>
      <c r="G20" s="207"/>
      <c r="H20" s="207"/>
    </row>
    <row r="21" spans="1:8" ht="15.75" thickBot="1">
      <c r="A21" s="234" t="s">
        <v>2749</v>
      </c>
      <c r="B21" s="235" t="s">
        <v>2750</v>
      </c>
      <c r="C21" s="242">
        <f>SUMIF($F$1:$F$503,A21,$C$1:$C$503)</f>
        <v>306638.67</v>
      </c>
      <c r="D21" s="212" t="s">
        <v>3117</v>
      </c>
      <c r="E21" s="212">
        <f t="shared" si="0"/>
        <v>5</v>
      </c>
      <c r="F21" s="207" t="str">
        <f t="shared" si="1"/>
        <v>2.1</v>
      </c>
      <c r="G21" s="207"/>
      <c r="H21" s="207"/>
    </row>
    <row r="22" spans="1:8" ht="15.75" thickBot="1">
      <c r="A22" s="243" t="s">
        <v>3122</v>
      </c>
      <c r="B22" s="244" t="s">
        <v>2751</v>
      </c>
      <c r="C22" s="236">
        <f>SUMIF($F$1:$F$503,A22,$C$1:$C$503)</f>
        <v>0</v>
      </c>
      <c r="D22" s="212" t="s">
        <v>3117</v>
      </c>
      <c r="E22" s="212">
        <f t="shared" si="0"/>
        <v>7</v>
      </c>
      <c r="F22" s="207" t="str">
        <f t="shared" si="1"/>
        <v>2.1.3</v>
      </c>
      <c r="G22" s="207"/>
      <c r="H22" s="207"/>
    </row>
    <row r="23" spans="1:8" ht="15.75" thickBot="1">
      <c r="A23" s="237" t="s">
        <v>2752</v>
      </c>
      <c r="B23" s="238" t="s">
        <v>2753</v>
      </c>
      <c r="C23" s="239">
        <f>SUMIF(DATOS!$N$4:$N$4804,A23,DATOS!$F$4:$F$4804)</f>
        <v>0</v>
      </c>
      <c r="D23" s="212" t="s">
        <v>452</v>
      </c>
      <c r="E23" s="212">
        <f t="shared" si="0"/>
        <v>9</v>
      </c>
      <c r="F23" s="207" t="str">
        <f t="shared" si="1"/>
        <v>2.1.3.1</v>
      </c>
      <c r="G23" s="207"/>
      <c r="H23" s="207"/>
    </row>
    <row r="24" spans="1:8" ht="15.75" thickBot="1">
      <c r="A24" s="237" t="s">
        <v>2754</v>
      </c>
      <c r="B24" s="238" t="s">
        <v>2755</v>
      </c>
      <c r="C24" s="239">
        <f>SUMIF(DATOS!$N$4:$N$4804,A24,DATOS!$F$4:$F$4804)</f>
        <v>0</v>
      </c>
      <c r="D24" s="212" t="s">
        <v>452</v>
      </c>
      <c r="E24" s="212">
        <f t="shared" si="0"/>
        <v>9</v>
      </c>
      <c r="F24" s="207" t="str">
        <f t="shared" si="1"/>
        <v>2.1.3.1</v>
      </c>
      <c r="G24" s="207"/>
      <c r="H24" s="207"/>
    </row>
    <row r="25" spans="1:8" ht="15.75" thickBot="1">
      <c r="A25" s="243" t="s">
        <v>3123</v>
      </c>
      <c r="B25" s="244" t="s">
        <v>2756</v>
      </c>
      <c r="C25" s="245">
        <f>SUMIF($F$1:$F$503,A25,$C$1:$C$503)</f>
        <v>306638.67</v>
      </c>
      <c r="D25" s="212" t="s">
        <v>3117</v>
      </c>
      <c r="E25" s="212">
        <f t="shared" si="0"/>
        <v>7</v>
      </c>
      <c r="F25" s="207" t="str">
        <f t="shared" si="1"/>
        <v>2.1.3</v>
      </c>
      <c r="G25" s="207"/>
      <c r="H25" s="207"/>
    </row>
    <row r="26" spans="1:8" ht="15.75" thickBot="1">
      <c r="A26" s="237" t="s">
        <v>3094</v>
      </c>
      <c r="B26" s="238" t="s">
        <v>2757</v>
      </c>
      <c r="C26" s="239">
        <f>SUMIF(DATOS!$N$4:$N$4804,A26,DATOS!$F$4:$F$4804)</f>
        <v>306638.67</v>
      </c>
      <c r="D26" s="212" t="s">
        <v>452</v>
      </c>
      <c r="E26" s="212">
        <f t="shared" si="0"/>
        <v>9</v>
      </c>
      <c r="F26" s="207" t="str">
        <f t="shared" si="1"/>
        <v>2.1.3.2</v>
      </c>
      <c r="G26" s="207"/>
      <c r="H26" s="207"/>
    </row>
    <row r="27" spans="1:8" ht="15.75" thickBot="1">
      <c r="A27" s="237" t="s">
        <v>3066</v>
      </c>
      <c r="B27" s="238" t="s">
        <v>2758</v>
      </c>
      <c r="C27" s="239">
        <f>SUMIF(DATOS!$N$4:$N$4804,A27,DATOS!$F$4:$F$4804)</f>
        <v>0</v>
      </c>
      <c r="D27" s="212" t="s">
        <v>452</v>
      </c>
      <c r="E27" s="212">
        <f t="shared" si="0"/>
        <v>9</v>
      </c>
      <c r="F27" s="207" t="str">
        <f t="shared" si="1"/>
        <v>2.1.3.2</v>
      </c>
      <c r="G27" s="207"/>
      <c r="H27" s="207"/>
    </row>
    <row r="28" spans="1:8" ht="15.75" thickBot="1">
      <c r="A28" s="234" t="s">
        <v>2759</v>
      </c>
      <c r="B28" s="235" t="s">
        <v>2760</v>
      </c>
      <c r="C28" s="236">
        <f>SUMIF($F$1:$F$503,A28,$C$1:$C$503)</f>
        <v>0</v>
      </c>
      <c r="D28" s="212" t="s">
        <v>3117</v>
      </c>
      <c r="E28" s="212">
        <f t="shared" si="0"/>
        <v>5</v>
      </c>
      <c r="F28" s="207" t="str">
        <f t="shared" si="1"/>
        <v>2.1</v>
      </c>
      <c r="G28" s="207"/>
      <c r="H28" s="207"/>
    </row>
    <row r="29" spans="1:8" ht="15.75" thickBot="1">
      <c r="A29" s="243" t="s">
        <v>3124</v>
      </c>
      <c r="B29" s="244" t="s">
        <v>2761</v>
      </c>
      <c r="C29" s="245">
        <f>C30+C31</f>
        <v>0</v>
      </c>
      <c r="E29" s="212">
        <f t="shared" si="0"/>
        <v>7</v>
      </c>
      <c r="F29" s="207" t="str">
        <f t="shared" si="1"/>
        <v>2.1.4</v>
      </c>
      <c r="G29" s="207"/>
      <c r="H29" s="207"/>
    </row>
    <row r="30" spans="1:8" ht="15.75" thickBot="1">
      <c r="A30" s="237" t="s">
        <v>2762</v>
      </c>
      <c r="B30" s="238" t="s">
        <v>2763</v>
      </c>
      <c r="C30" s="239">
        <f>SUMIF(DATOS!$N$4:$N$4804,A30,DATOS!$F$4:$F$4804)</f>
        <v>0</v>
      </c>
      <c r="D30" s="212" t="s">
        <v>452</v>
      </c>
      <c r="E30" s="212">
        <f t="shared" si="0"/>
        <v>9</v>
      </c>
      <c r="F30" s="207" t="str">
        <f t="shared" si="1"/>
        <v>2.1.4.1</v>
      </c>
      <c r="G30" s="207"/>
      <c r="H30" s="207"/>
    </row>
    <row r="31" spans="1:8" ht="15.75" thickBot="1">
      <c r="A31" s="237" t="s">
        <v>2764</v>
      </c>
      <c r="B31" s="238" t="s">
        <v>2765</v>
      </c>
      <c r="C31" s="239">
        <f>SUMIF(DATOS!$N$4:$N$4804,A31,DATOS!$F$4:$F$4804)</f>
        <v>0</v>
      </c>
      <c r="D31" s="212" t="s">
        <v>452</v>
      </c>
      <c r="E31" s="212">
        <f t="shared" si="0"/>
        <v>9</v>
      </c>
      <c r="F31" s="207" t="str">
        <f t="shared" si="1"/>
        <v>2.1.4.1</v>
      </c>
      <c r="G31" s="207"/>
      <c r="H31" s="207"/>
    </row>
    <row r="32" spans="1:8" ht="15.75" thickBot="1">
      <c r="A32" s="243" t="s">
        <v>3125</v>
      </c>
      <c r="B32" s="244" t="s">
        <v>2766</v>
      </c>
      <c r="C32" s="245">
        <f>SUMIF($F$1:$F$503,A32,$C$1:$C$503)</f>
        <v>0</v>
      </c>
      <c r="D32" s="212" t="s">
        <v>3117</v>
      </c>
      <c r="E32" s="212">
        <f t="shared" si="0"/>
        <v>7</v>
      </c>
      <c r="F32" s="207" t="str">
        <f t="shared" si="1"/>
        <v>2.1.4</v>
      </c>
      <c r="G32" s="207"/>
      <c r="H32" s="207"/>
    </row>
    <row r="33" spans="1:8" ht="15.75" thickBot="1">
      <c r="A33" s="237" t="s">
        <v>2767</v>
      </c>
      <c r="B33" s="238" t="s">
        <v>2763</v>
      </c>
      <c r="C33" s="239">
        <f>SUMIF(DATOS!$N$4:$N$4804,A33,DATOS!$F$4:$F$4804)</f>
        <v>0</v>
      </c>
      <c r="D33" s="212" t="s">
        <v>452</v>
      </c>
      <c r="E33" s="212">
        <f t="shared" si="0"/>
        <v>9</v>
      </c>
      <c r="F33" s="207" t="str">
        <f t="shared" si="1"/>
        <v>2.1.4.2</v>
      </c>
      <c r="G33" s="207"/>
      <c r="H33" s="207"/>
    </row>
    <row r="34" spans="1:8" ht="15.75" thickBot="1">
      <c r="A34" s="237" t="s">
        <v>2768</v>
      </c>
      <c r="B34" s="238" t="s">
        <v>2765</v>
      </c>
      <c r="C34" s="239">
        <f>SUMIF(DATOS!$N$4:$N$4804,A34,DATOS!$F$4:$F$4804)</f>
        <v>0</v>
      </c>
      <c r="D34" s="212" t="s">
        <v>452</v>
      </c>
      <c r="E34" s="212">
        <f t="shared" si="0"/>
        <v>9</v>
      </c>
      <c r="F34" s="207" t="str">
        <f t="shared" si="1"/>
        <v>2.1.4.2</v>
      </c>
      <c r="G34" s="207"/>
      <c r="H34" s="207"/>
    </row>
    <row r="35" spans="1:8" ht="15.75" thickBot="1">
      <c r="A35" s="234" t="s">
        <v>3126</v>
      </c>
      <c r="B35" s="235" t="s">
        <v>2769</v>
      </c>
      <c r="C35" s="236">
        <f>SUMIF($F$1:$F$503,A35,$C$1:$C$503)</f>
        <v>12151358.890000001</v>
      </c>
      <c r="D35" s="212" t="s">
        <v>3117</v>
      </c>
      <c r="E35" s="212">
        <f t="shared" si="0"/>
        <v>5</v>
      </c>
      <c r="F35" s="207" t="str">
        <f t="shared" si="1"/>
        <v>2.1</v>
      </c>
      <c r="G35" s="207"/>
      <c r="H35" s="207"/>
    </row>
    <row r="36" spans="1:8" ht="15.75" thickBot="1">
      <c r="A36" s="240" t="s">
        <v>2770</v>
      </c>
      <c r="B36" s="241" t="s">
        <v>2771</v>
      </c>
      <c r="C36" s="242">
        <f>SUMIF($F$1:$F$503,A36,$C$1:$C$503)</f>
        <v>12151358.890000001</v>
      </c>
      <c r="D36" s="212" t="s">
        <v>3117</v>
      </c>
      <c r="E36" s="212">
        <f t="shared" si="0"/>
        <v>7</v>
      </c>
      <c r="F36" s="207" t="str">
        <f t="shared" si="1"/>
        <v>2.1.5</v>
      </c>
      <c r="G36" s="207"/>
      <c r="H36" s="207"/>
    </row>
    <row r="37" spans="1:8" ht="15.75" thickBot="1">
      <c r="A37" s="237" t="s">
        <v>3028</v>
      </c>
      <c r="B37" s="238" t="s">
        <v>3045</v>
      </c>
      <c r="C37" s="239">
        <f>SUMIF(DATOS!$N$4:$N$4804,A37,DATOS!$F$4:$F$4804)</f>
        <v>9891324.1400000006</v>
      </c>
      <c r="D37" s="212" t="s">
        <v>452</v>
      </c>
      <c r="E37" s="212">
        <f t="shared" si="0"/>
        <v>9</v>
      </c>
      <c r="F37" s="207" t="str">
        <f t="shared" si="1"/>
        <v>2.1.5.1</v>
      </c>
      <c r="G37" s="207"/>
      <c r="H37" s="207"/>
    </row>
    <row r="38" spans="1:8" ht="15.75" thickBot="1">
      <c r="A38" s="237" t="s">
        <v>3029</v>
      </c>
      <c r="B38" s="238" t="s">
        <v>3046</v>
      </c>
      <c r="C38" s="239">
        <f>SUMIF(DATOS!$N$4:$N$4804,A38,DATOS!$F$4:$F$4804)</f>
        <v>0</v>
      </c>
      <c r="D38" s="212" t="s">
        <v>452</v>
      </c>
      <c r="E38" s="212">
        <f t="shared" si="0"/>
        <v>9</v>
      </c>
      <c r="F38" s="207" t="str">
        <f t="shared" si="1"/>
        <v>2.1.5.1</v>
      </c>
      <c r="G38" s="207"/>
      <c r="H38" s="207"/>
    </row>
    <row r="39" spans="1:8" ht="15.75" thickBot="1">
      <c r="A39" s="237" t="s">
        <v>3030</v>
      </c>
      <c r="B39" s="238" t="s">
        <v>3047</v>
      </c>
      <c r="C39" s="239">
        <f>SUMIF(DATOS!$N$4:$N$4804,A39,DATOS!$F$4:$F$4804)</f>
        <v>2260034.75</v>
      </c>
      <c r="D39" s="212" t="s">
        <v>452</v>
      </c>
      <c r="E39" s="212">
        <f t="shared" si="0"/>
        <v>9</v>
      </c>
      <c r="F39" s="207" t="str">
        <f t="shared" si="1"/>
        <v>2.1.5.1</v>
      </c>
      <c r="G39" s="207"/>
      <c r="H39" s="207"/>
    </row>
    <row r="40" spans="1:8" ht="15.75" thickBot="1">
      <c r="A40" s="237" t="s">
        <v>3031</v>
      </c>
      <c r="B40" s="238" t="s">
        <v>3048</v>
      </c>
      <c r="C40" s="239">
        <f>SUMIF(DATOS!$N$4:$N$4804,A40,DATOS!$F$4:$F$4804)</f>
        <v>0</v>
      </c>
      <c r="D40" s="212" t="s">
        <v>452</v>
      </c>
      <c r="E40" s="212">
        <f t="shared" si="0"/>
        <v>9</v>
      </c>
      <c r="F40" s="207" t="str">
        <f t="shared" si="1"/>
        <v>2.1.5.1</v>
      </c>
      <c r="G40" s="207"/>
      <c r="H40" s="207"/>
    </row>
    <row r="41" spans="1:8" ht="15.75" thickBot="1">
      <c r="A41" s="237" t="s">
        <v>3032</v>
      </c>
      <c r="B41" s="238" t="s">
        <v>734</v>
      </c>
      <c r="C41" s="239">
        <f>SUMIF(DATOS!$N$4:$N$4804,A41,DATOS!$F$4:$F$4804)</f>
        <v>0</v>
      </c>
      <c r="D41" s="212" t="s">
        <v>452</v>
      </c>
      <c r="E41" s="212">
        <f t="shared" si="0"/>
        <v>9</v>
      </c>
      <c r="F41" s="207" t="str">
        <f t="shared" si="1"/>
        <v>2.1.5.1</v>
      </c>
      <c r="G41" s="207"/>
      <c r="H41" s="207"/>
    </row>
    <row r="42" spans="1:8" ht="15.75" thickBot="1">
      <c r="A42" s="237" t="s">
        <v>3033</v>
      </c>
      <c r="B42" s="238" t="s">
        <v>3049</v>
      </c>
      <c r="C42" s="239">
        <f>SUMIF(DATOS!$N$4:$N$4804,A42,DATOS!$F$4:$F$4804)</f>
        <v>0</v>
      </c>
      <c r="D42" s="212" t="s">
        <v>452</v>
      </c>
      <c r="E42" s="212">
        <f t="shared" si="0"/>
        <v>9</v>
      </c>
      <c r="F42" s="207" t="str">
        <f t="shared" si="1"/>
        <v>2.1.5.1</v>
      </c>
      <c r="G42" s="207"/>
      <c r="H42" s="207"/>
    </row>
    <row r="43" spans="1:8" ht="15.75" thickBot="1">
      <c r="A43" s="237" t="s">
        <v>3034</v>
      </c>
      <c r="B43" s="238" t="s">
        <v>3050</v>
      </c>
      <c r="C43" s="239">
        <f>SUMIF(DATOS!$N$4:$N$4804,A43,DATOS!$F$4:$F$4804)</f>
        <v>0</v>
      </c>
      <c r="D43" s="212" t="s">
        <v>452</v>
      </c>
      <c r="E43" s="212">
        <f t="shared" si="0"/>
        <v>9</v>
      </c>
      <c r="F43" s="207" t="str">
        <f t="shared" si="1"/>
        <v>2.1.5.1</v>
      </c>
      <c r="G43" s="207"/>
      <c r="H43" s="207"/>
    </row>
    <row r="44" spans="1:8" ht="15.75" thickBot="1">
      <c r="A44" s="243" t="s">
        <v>2772</v>
      </c>
      <c r="B44" s="244" t="s">
        <v>2773</v>
      </c>
      <c r="C44" s="245">
        <f>SUMIF($F$1:$F$503,A44,$C$1:$C$503)</f>
        <v>0</v>
      </c>
      <c r="D44" s="212" t="s">
        <v>3117</v>
      </c>
      <c r="E44" s="212">
        <f t="shared" si="0"/>
        <v>7</v>
      </c>
      <c r="F44" s="207" t="str">
        <f t="shared" si="1"/>
        <v>2.1.5</v>
      </c>
      <c r="G44" s="207"/>
      <c r="H44" s="207"/>
    </row>
    <row r="45" spans="1:8" ht="15.75" thickBot="1">
      <c r="A45" s="237" t="s">
        <v>2774</v>
      </c>
      <c r="B45" s="238" t="s">
        <v>2775</v>
      </c>
      <c r="C45" s="246">
        <f>SUMIF($F$1:$F$503,A45,$C$1:$C$503)</f>
        <v>0</v>
      </c>
      <c r="D45" s="212" t="s">
        <v>3117</v>
      </c>
      <c r="E45" s="212">
        <f>LEN(A45)</f>
        <v>9</v>
      </c>
      <c r="F45" s="207" t="str">
        <f>IF(E45=3,MID(A45,1,1),IF(E45=5,MID(A45,1,3),IF(E45=7,MID(A45,1,5),IF(E45=9,MID(A45,1,7),IF(E45=11,MID(A45,1,9),IF(E45=13,MID(A45,1,11)))))))</f>
        <v>2.1.5.2</v>
      </c>
      <c r="G45" s="207"/>
      <c r="H45" s="207"/>
    </row>
    <row r="46" spans="1:8" ht="15.75" thickBot="1">
      <c r="A46" s="247" t="s">
        <v>3096</v>
      </c>
      <c r="B46" s="248" t="s">
        <v>6603</v>
      </c>
      <c r="C46" s="239">
        <f>SUMIF(DATOS!$N$4:$N$4804,A46,DATOS!$F$4:$F$4804)</f>
        <v>0</v>
      </c>
      <c r="D46" s="212" t="s">
        <v>452</v>
      </c>
      <c r="E46" s="212">
        <f>LEN(A46)</f>
        <v>11</v>
      </c>
      <c r="F46" s="207" t="str">
        <f>IF(E46=3,MID(A46,1,1),IF(E46=5,MID(A46,1,3),IF(E46=7,MID(A46,1,5),IF(E46=9,MID(A46,1,7),IF(E46=11,MID(A46,1,9),IF(E46=13,MID(A46,1,11)))))))</f>
        <v>2.1.5.2.1</v>
      </c>
      <c r="G46" s="207"/>
      <c r="H46" s="207"/>
    </row>
    <row r="47" spans="1:8" ht="15.75" thickBot="1">
      <c r="A47" s="247" t="s">
        <v>6600</v>
      </c>
      <c r="B47" s="248" t="s">
        <v>6604</v>
      </c>
      <c r="C47" s="239">
        <f>SUMIF(DATOS!$N$4:$N$4804,A47,DATOS!$F$4:$F$4804)</f>
        <v>0</v>
      </c>
      <c r="D47" s="212" t="s">
        <v>452</v>
      </c>
      <c r="E47" s="212">
        <f t="shared" ref="E47:E48" si="2">LEN(A47)</f>
        <v>11</v>
      </c>
      <c r="F47" s="207" t="str">
        <f t="shared" ref="F47:F48" si="3">IF(E47=3,MID(A47,1,1),IF(E47=5,MID(A47,1,3),IF(E47=7,MID(A47,1,5),IF(E47=9,MID(A47,1,7),IF(E47=11,MID(A47,1,9),IF(E47=13,MID(A47,1,11)))))))</f>
        <v>2.1.5.2.1</v>
      </c>
      <c r="G47" s="207"/>
      <c r="H47" s="207"/>
    </row>
    <row r="48" spans="1:8" ht="15.75" thickBot="1">
      <c r="A48" s="247" t="s">
        <v>6599</v>
      </c>
      <c r="B48" s="248" t="s">
        <v>6605</v>
      </c>
      <c r="C48" s="239">
        <f>SUMIF(DATOS!$N$4:$N$4804,A48,DATOS!$F$4:$F$4804)</f>
        <v>0</v>
      </c>
      <c r="D48" s="212" t="s">
        <v>452</v>
      </c>
      <c r="E48" s="212">
        <f t="shared" si="2"/>
        <v>11</v>
      </c>
      <c r="F48" s="207" t="str">
        <f t="shared" si="3"/>
        <v>2.1.5.2.1</v>
      </c>
      <c r="G48" s="207"/>
      <c r="H48" s="207"/>
    </row>
    <row r="49" spans="1:8" ht="15.75" thickBot="1">
      <c r="A49" s="237" t="s">
        <v>2776</v>
      </c>
      <c r="B49" s="238" t="s">
        <v>2777</v>
      </c>
      <c r="C49" s="239">
        <f>SUMIF(DATOS!$N$4:$N$4804,A49,DATOS!$F$4:$F$4804)</f>
        <v>0</v>
      </c>
      <c r="D49" s="212" t="s">
        <v>452</v>
      </c>
      <c r="E49" s="212">
        <f t="shared" si="0"/>
        <v>9</v>
      </c>
      <c r="F49" s="207" t="str">
        <f t="shared" si="1"/>
        <v>2.1.5.2</v>
      </c>
      <c r="G49" s="207"/>
      <c r="H49" s="207"/>
    </row>
    <row r="50" spans="1:8" ht="15.75" thickBot="1">
      <c r="A50" s="237" t="s">
        <v>2778</v>
      </c>
      <c r="B50" s="238" t="s">
        <v>2779</v>
      </c>
      <c r="C50" s="239">
        <f>SUMIF(DATOS!$N$4:$N$4804,A50,DATOS!$F$4:$F$4804)</f>
        <v>0</v>
      </c>
      <c r="D50" s="212" t="s">
        <v>452</v>
      </c>
      <c r="E50" s="212">
        <f t="shared" si="0"/>
        <v>9</v>
      </c>
      <c r="F50" s="207" t="str">
        <f t="shared" si="1"/>
        <v>2.1.5.2</v>
      </c>
      <c r="G50" s="207"/>
      <c r="H50" s="207"/>
    </row>
    <row r="51" spans="1:8" ht="15.75" thickBot="1">
      <c r="A51" s="243" t="s">
        <v>3127</v>
      </c>
      <c r="B51" s="244" t="s">
        <v>2780</v>
      </c>
      <c r="C51" s="245">
        <f>SUMIF($F$1:$F$503,A51,$C$1:$C$503)</f>
        <v>0</v>
      </c>
      <c r="D51" s="212" t="s">
        <v>3117</v>
      </c>
      <c r="E51" s="212">
        <f t="shared" si="0"/>
        <v>7</v>
      </c>
      <c r="F51" s="207" t="str">
        <f t="shared" si="1"/>
        <v>2.1.5</v>
      </c>
      <c r="G51" s="207"/>
      <c r="H51" s="207"/>
    </row>
    <row r="52" spans="1:8" ht="15.75" thickBot="1">
      <c r="A52" s="237" t="s">
        <v>2781</v>
      </c>
      <c r="B52" s="238" t="s">
        <v>2782</v>
      </c>
      <c r="C52" s="239">
        <f>SUMIF(DATOS!$N$4:$N$4804,A52,DATOS!$F$4:$F$4804)</f>
        <v>0</v>
      </c>
      <c r="D52" s="212" t="s">
        <v>452</v>
      </c>
      <c r="E52" s="212">
        <f t="shared" si="0"/>
        <v>9</v>
      </c>
      <c r="F52" s="207" t="str">
        <f t="shared" si="1"/>
        <v>2.1.5.3</v>
      </c>
      <c r="G52" s="207"/>
      <c r="H52" s="207"/>
    </row>
    <row r="53" spans="1:8" ht="15.75" thickBot="1">
      <c r="A53" s="237" t="s">
        <v>2783</v>
      </c>
      <c r="B53" s="238" t="s">
        <v>2784</v>
      </c>
      <c r="C53" s="239">
        <f>SUMIF(DATOS!$N$4:$N$4804,A53,DATOS!$F$4:$F$4804)</f>
        <v>0</v>
      </c>
      <c r="D53" s="212" t="s">
        <v>452</v>
      </c>
      <c r="E53" s="212">
        <f t="shared" si="0"/>
        <v>9</v>
      </c>
      <c r="F53" s="207" t="str">
        <f t="shared" si="1"/>
        <v>2.1.5.3</v>
      </c>
      <c r="G53" s="207"/>
      <c r="H53" s="207"/>
    </row>
    <row r="54" spans="1:8" ht="15.75" thickBot="1">
      <c r="A54" s="237" t="s">
        <v>2785</v>
      </c>
      <c r="B54" s="238" t="s">
        <v>2786</v>
      </c>
      <c r="C54" s="239">
        <f>SUMIF(DATOS!$N$4:$N$4804,A54,DATOS!$F$4:$F$4804)</f>
        <v>0</v>
      </c>
      <c r="D54" s="212" t="s">
        <v>452</v>
      </c>
      <c r="E54" s="212">
        <f t="shared" si="0"/>
        <v>9</v>
      </c>
      <c r="F54" s="207" t="str">
        <f t="shared" si="1"/>
        <v>2.1.5.3</v>
      </c>
      <c r="G54" s="207"/>
      <c r="H54" s="207"/>
    </row>
    <row r="55" spans="1:8" ht="26.25" thickBot="1">
      <c r="A55" s="240" t="s">
        <v>2787</v>
      </c>
      <c r="B55" s="241" t="s">
        <v>2788</v>
      </c>
      <c r="C55" s="242">
        <f>SUMIF($F$1:$F$503,A55,$C$1:$C$503)</f>
        <v>0</v>
      </c>
      <c r="D55" s="212" t="s">
        <v>3117</v>
      </c>
      <c r="E55" s="212">
        <f t="shared" si="0"/>
        <v>5</v>
      </c>
      <c r="F55" s="207" t="str">
        <f t="shared" si="1"/>
        <v>2.1</v>
      </c>
      <c r="G55" s="207"/>
      <c r="H55" s="207"/>
    </row>
    <row r="56" spans="1:8" ht="15.75" thickBot="1">
      <c r="A56" s="240" t="s">
        <v>2789</v>
      </c>
      <c r="B56" s="241" t="s">
        <v>2790</v>
      </c>
      <c r="C56" s="242">
        <f>SUMIF($F$1:$F$503,A56,$C$1:$C$503)</f>
        <v>0</v>
      </c>
      <c r="D56" s="212" t="s">
        <v>3117</v>
      </c>
      <c r="E56" s="212">
        <f t="shared" si="0"/>
        <v>5</v>
      </c>
      <c r="F56" s="207" t="str">
        <f t="shared" si="1"/>
        <v>2.1</v>
      </c>
      <c r="G56" s="207"/>
      <c r="H56" s="207"/>
    </row>
    <row r="57" spans="1:8" ht="15.75" thickBot="1">
      <c r="A57" s="234" t="s">
        <v>2791</v>
      </c>
      <c r="B57" s="235" t="s">
        <v>2792</v>
      </c>
      <c r="C57" s="236">
        <f>SUMIF($F$1:$F$503,A57,$C$1:$C$503)</f>
        <v>0</v>
      </c>
      <c r="D57" s="212" t="s">
        <v>3117</v>
      </c>
      <c r="E57" s="212">
        <f t="shared" si="0"/>
        <v>5</v>
      </c>
      <c r="F57" s="207" t="str">
        <f t="shared" si="1"/>
        <v>2.1</v>
      </c>
      <c r="G57" s="207"/>
      <c r="H57" s="207"/>
    </row>
    <row r="58" spans="1:8" ht="15.75" thickBot="1">
      <c r="A58" s="237" t="s">
        <v>2793</v>
      </c>
      <c r="B58" s="238" t="s">
        <v>2794</v>
      </c>
      <c r="C58" s="239">
        <f>SUMIF(DATOS!$N$4:$N$4804,A58,DATOS!$F$4:$F$4804)</f>
        <v>0</v>
      </c>
      <c r="D58" s="212" t="s">
        <v>452</v>
      </c>
      <c r="E58" s="212">
        <f t="shared" si="0"/>
        <v>7</v>
      </c>
      <c r="F58" s="207" t="str">
        <f t="shared" si="1"/>
        <v>2.1.8</v>
      </c>
      <c r="G58" s="207"/>
      <c r="H58" s="207"/>
    </row>
    <row r="59" spans="1:8" ht="15.75" thickBot="1">
      <c r="A59" s="237" t="s">
        <v>2795</v>
      </c>
      <c r="B59" s="238" t="s">
        <v>2796</v>
      </c>
      <c r="C59" s="239">
        <f>SUMIF(DATOS!$N$4:$N$4804,A59,DATOS!$F$4:$F$4804)</f>
        <v>0</v>
      </c>
      <c r="D59" s="212" t="s">
        <v>452</v>
      </c>
      <c r="E59" s="212">
        <f t="shared" si="0"/>
        <v>7</v>
      </c>
      <c r="F59" s="207" t="str">
        <f t="shared" si="1"/>
        <v>2.1.8</v>
      </c>
      <c r="G59" s="207"/>
      <c r="H59" s="207"/>
    </row>
    <row r="60" spans="1:8" ht="15.75" thickBot="1">
      <c r="A60" s="237" t="s">
        <v>3128</v>
      </c>
      <c r="B60" s="238" t="s">
        <v>2797</v>
      </c>
      <c r="C60" s="239">
        <f>SUMIF(DATOS!$N$4:$N$4804,A60,DATOS!$F$4:$F$4804)</f>
        <v>0</v>
      </c>
      <c r="D60" s="212" t="s">
        <v>452</v>
      </c>
      <c r="E60" s="212">
        <f t="shared" si="0"/>
        <v>7</v>
      </c>
      <c r="F60" s="207" t="str">
        <f t="shared" si="1"/>
        <v>2.1.8</v>
      </c>
      <c r="G60" s="207"/>
      <c r="H60" s="207"/>
    </row>
    <row r="61" spans="1:8" ht="15.75" thickBot="1">
      <c r="A61" s="237" t="s">
        <v>3129</v>
      </c>
      <c r="B61" s="238" t="s">
        <v>2798</v>
      </c>
      <c r="C61" s="239">
        <f>SUMIF(DATOS!$N$4:$N$4804,A61,DATOS!$F$4:$F$4804)</f>
        <v>0</v>
      </c>
      <c r="D61" s="212" t="s">
        <v>452</v>
      </c>
      <c r="E61" s="212">
        <f t="shared" si="0"/>
        <v>7</v>
      </c>
      <c r="F61" s="207" t="str">
        <f t="shared" si="1"/>
        <v>2.1.8</v>
      </c>
      <c r="G61" s="207"/>
      <c r="H61" s="207"/>
    </row>
    <row r="62" spans="1:8" ht="15.75" thickBot="1">
      <c r="A62" s="231" t="s">
        <v>3130</v>
      </c>
      <c r="B62" s="232" t="s">
        <v>2799</v>
      </c>
      <c r="C62" s="233">
        <f>SUMIF($F$1:$F$503,A62,$C$1:$C$503)</f>
        <v>205862775.47</v>
      </c>
      <c r="D62" s="212" t="s">
        <v>3117</v>
      </c>
      <c r="E62" s="212">
        <f t="shared" si="0"/>
        <v>3</v>
      </c>
      <c r="F62" s="207" t="str">
        <f t="shared" si="1"/>
        <v>2</v>
      </c>
      <c r="G62" s="207"/>
      <c r="H62" s="207"/>
    </row>
    <row r="63" spans="1:8" ht="15.75" thickBot="1">
      <c r="A63" s="240" t="s">
        <v>2800</v>
      </c>
      <c r="B63" s="241" t="s">
        <v>2801</v>
      </c>
      <c r="C63" s="239">
        <f>SUMIF(DATOS!$N$4:$N$4804,A63,DATOS!$F$4:$F$4804)</f>
        <v>202843907.5</v>
      </c>
      <c r="D63" s="212" t="s">
        <v>452</v>
      </c>
      <c r="E63" s="212">
        <f t="shared" si="0"/>
        <v>5</v>
      </c>
      <c r="F63" s="207" t="str">
        <f t="shared" si="1"/>
        <v>2.2</v>
      </c>
      <c r="G63" s="207"/>
      <c r="H63" s="207"/>
    </row>
    <row r="64" spans="1:8" ht="15.75" thickBot="1">
      <c r="A64" s="234" t="s">
        <v>3131</v>
      </c>
      <c r="B64" s="235" t="s">
        <v>2802</v>
      </c>
      <c r="C64" s="236">
        <f>SUMIF($F$1:$F$503,A64,$C$1:$C$503)</f>
        <v>1303984.8899999999</v>
      </c>
      <c r="D64" s="212" t="s">
        <v>3117</v>
      </c>
      <c r="E64" s="212">
        <f t="shared" si="0"/>
        <v>5</v>
      </c>
      <c r="F64" s="207" t="str">
        <f t="shared" si="1"/>
        <v>2.2</v>
      </c>
      <c r="G64" s="207"/>
      <c r="H64" s="207"/>
    </row>
    <row r="65" spans="1:8" ht="15.75" thickBot="1">
      <c r="A65" s="234" t="s">
        <v>2803</v>
      </c>
      <c r="B65" s="235" t="s">
        <v>2804</v>
      </c>
      <c r="C65" s="236">
        <f>SUMIF($F$1:$F$503,A65,$C$1:$C$503)</f>
        <v>0</v>
      </c>
      <c r="D65" s="212" t="s">
        <v>3117</v>
      </c>
      <c r="E65" s="212">
        <f t="shared" si="0"/>
        <v>7</v>
      </c>
      <c r="F65" s="207" t="str">
        <f t="shared" si="1"/>
        <v>2.2.2</v>
      </c>
      <c r="G65" s="207"/>
      <c r="H65" s="207"/>
    </row>
    <row r="66" spans="1:8" ht="15.75" thickBot="1">
      <c r="A66" s="237" t="s">
        <v>2805</v>
      </c>
      <c r="B66" s="238" t="s">
        <v>2806</v>
      </c>
      <c r="C66" s="239">
        <f>SUMIF(DATOS!$N$4:$N$4804,A66,DATOS!$F$4:$F$4804)</f>
        <v>0</v>
      </c>
      <c r="D66" s="212" t="s">
        <v>452</v>
      </c>
      <c r="E66" s="212">
        <f t="shared" si="0"/>
        <v>9</v>
      </c>
      <c r="F66" s="207" t="str">
        <f t="shared" si="1"/>
        <v>2.2.2.1</v>
      </c>
      <c r="G66" s="207"/>
      <c r="H66" s="207"/>
    </row>
    <row r="67" spans="1:8" ht="15.75" thickBot="1">
      <c r="A67" s="237" t="s">
        <v>2807</v>
      </c>
      <c r="B67" s="238" t="s">
        <v>2808</v>
      </c>
      <c r="C67" s="239">
        <f>SUMIF(DATOS!$N$4:$N$4804,A67,DATOS!$F$4:$F$4804)</f>
        <v>0</v>
      </c>
      <c r="D67" s="212" t="s">
        <v>452</v>
      </c>
      <c r="E67" s="212">
        <f t="shared" si="0"/>
        <v>9</v>
      </c>
      <c r="F67" s="207" t="str">
        <f t="shared" si="1"/>
        <v>2.2.2.1</v>
      </c>
      <c r="G67" s="207"/>
      <c r="H67" s="207"/>
    </row>
    <row r="68" spans="1:8" ht="15.75" thickBot="1">
      <c r="A68" s="237" t="s">
        <v>2809</v>
      </c>
      <c r="B68" s="238" t="s">
        <v>2810</v>
      </c>
      <c r="C68" s="239">
        <f>SUMIF(DATOS!$N$4:$N$4804,A68,DATOS!$F$4:$F$4804)</f>
        <v>0</v>
      </c>
      <c r="D68" s="212" t="s">
        <v>452</v>
      </c>
      <c r="E68" s="212">
        <f t="shared" si="0"/>
        <v>9</v>
      </c>
      <c r="F68" s="207" t="str">
        <f t="shared" si="1"/>
        <v>2.2.2.1</v>
      </c>
      <c r="G68" s="207"/>
      <c r="H68" s="207"/>
    </row>
    <row r="69" spans="1:8" ht="15.75" thickBot="1">
      <c r="A69" s="234" t="s">
        <v>2811</v>
      </c>
      <c r="B69" s="235" t="s">
        <v>2812</v>
      </c>
      <c r="C69" s="236">
        <f>SUMIF($F$1:$F$503,A69,$C$1:$C$503)</f>
        <v>1303984.8899999999</v>
      </c>
      <c r="D69" s="212" t="s">
        <v>3117</v>
      </c>
      <c r="E69" s="212">
        <f t="shared" si="0"/>
        <v>7</v>
      </c>
      <c r="F69" s="207" t="str">
        <f t="shared" si="1"/>
        <v>2.2.2</v>
      </c>
      <c r="G69" s="207"/>
      <c r="H69" s="207"/>
    </row>
    <row r="70" spans="1:8" ht="15.75" thickBot="1">
      <c r="A70" s="237" t="s">
        <v>2813</v>
      </c>
      <c r="B70" s="238" t="s">
        <v>2814</v>
      </c>
      <c r="C70" s="239">
        <f>SUMIF(DATOS!$N$4:$N$4804,A70,DATOS!$F$4:$F$4804)</f>
        <v>0</v>
      </c>
      <c r="D70" s="212" t="s">
        <v>452</v>
      </c>
      <c r="E70" s="212">
        <f t="shared" si="0"/>
        <v>9</v>
      </c>
      <c r="F70" s="207" t="str">
        <f t="shared" si="1"/>
        <v>2.2.2.2</v>
      </c>
      <c r="G70" s="207"/>
      <c r="H70" s="207"/>
    </row>
    <row r="71" spans="1:8" ht="15.75" thickBot="1">
      <c r="A71" s="237" t="s">
        <v>2815</v>
      </c>
      <c r="B71" s="238" t="s">
        <v>2816</v>
      </c>
      <c r="C71" s="239">
        <f>SUMIF(DATOS!$N$4:$N$4804,A71,DATOS!$F$4:$F$4804)</f>
        <v>1303984.8899999999</v>
      </c>
      <c r="D71" s="212" t="s">
        <v>452</v>
      </c>
      <c r="E71" s="212">
        <f t="shared" si="0"/>
        <v>9</v>
      </c>
      <c r="F71" s="207" t="str">
        <f t="shared" si="1"/>
        <v>2.2.2.2</v>
      </c>
      <c r="G71" s="207"/>
      <c r="H71" s="207"/>
    </row>
    <row r="72" spans="1:8" ht="15.75" thickBot="1">
      <c r="A72" s="237" t="s">
        <v>2817</v>
      </c>
      <c r="B72" s="238" t="s">
        <v>2818</v>
      </c>
      <c r="C72" s="239">
        <f>SUMIF(DATOS!$N$4:$N$4804,A72,DATOS!$F$4:$F$4804)</f>
        <v>0</v>
      </c>
      <c r="D72" s="212" t="s">
        <v>452</v>
      </c>
      <c r="E72" s="212">
        <f t="shared" si="0"/>
        <v>9</v>
      </c>
      <c r="F72" s="207" t="str">
        <f t="shared" si="1"/>
        <v>2.2.2.2</v>
      </c>
      <c r="G72" s="207"/>
      <c r="H72" s="207"/>
    </row>
    <row r="73" spans="1:8" ht="15.75" thickBot="1">
      <c r="A73" s="240" t="s">
        <v>2819</v>
      </c>
      <c r="B73" s="241" t="s">
        <v>2820</v>
      </c>
      <c r="C73" s="239">
        <f>SUMIF(DATOS!$N$4:$N$4804,A73,DATOS!$F$4:$F$4804)</f>
        <v>0</v>
      </c>
      <c r="D73" s="212" t="s">
        <v>452</v>
      </c>
      <c r="E73" s="212">
        <f t="shared" ref="E73:E121" si="4">LEN(A73)</f>
        <v>7</v>
      </c>
      <c r="F73" s="207" t="str">
        <f t="shared" ref="F73:F136" si="5">IF(E73=3,MID(A73,1,1),IF(E73=5,MID(A73,1,3),IF(E73=7,MID(A73,1,5),IF(E73=9,MID(A73,1,7),IF(E73=11,MID(A73,1,9),IF(E73=13,MID(A73,1,11)))))))</f>
        <v>2.2.2</v>
      </c>
      <c r="G73" s="207"/>
      <c r="H73" s="207"/>
    </row>
    <row r="74" spans="1:8" ht="15.75" thickBot="1">
      <c r="A74" s="234" t="s">
        <v>2821</v>
      </c>
      <c r="B74" s="235" t="s">
        <v>2822</v>
      </c>
      <c r="C74" s="236">
        <f>SUMIF($F$1:$F$503,A74,$C$1:$C$503)</f>
        <v>0</v>
      </c>
      <c r="D74" s="212" t="s">
        <v>3117</v>
      </c>
      <c r="E74" s="212">
        <f t="shared" si="4"/>
        <v>7</v>
      </c>
      <c r="F74" s="207" t="str">
        <f t="shared" si="5"/>
        <v>2.2.2</v>
      </c>
      <c r="G74" s="207"/>
      <c r="H74" s="207"/>
    </row>
    <row r="75" spans="1:8" ht="15.75" thickBot="1">
      <c r="A75" s="237" t="s">
        <v>2823</v>
      </c>
      <c r="B75" s="238" t="s">
        <v>2824</v>
      </c>
      <c r="C75" s="239">
        <f>SUMIF(DATOS!$N$4:$N$4804,A75,DATOS!$F$4:$F$4804)</f>
        <v>0</v>
      </c>
      <c r="D75" s="212" t="s">
        <v>452</v>
      </c>
      <c r="E75" s="212">
        <f t="shared" si="4"/>
        <v>9</v>
      </c>
      <c r="F75" s="207" t="str">
        <f t="shared" si="5"/>
        <v>2.2.2.4</v>
      </c>
      <c r="G75" s="207"/>
      <c r="H75" s="207"/>
    </row>
    <row r="76" spans="1:8" ht="15.75" thickBot="1">
      <c r="A76" s="237" t="s">
        <v>2825</v>
      </c>
      <c r="B76" s="238" t="s">
        <v>2826</v>
      </c>
      <c r="C76" s="239">
        <f>SUMIF(DATOS!$N$4:$N$4804,A76,DATOS!$F$4:$F$4804)</f>
        <v>0</v>
      </c>
      <c r="D76" s="212" t="s">
        <v>452</v>
      </c>
      <c r="E76" s="212">
        <f t="shared" si="4"/>
        <v>9</v>
      </c>
      <c r="F76" s="207" t="str">
        <f t="shared" si="5"/>
        <v>2.2.2.4</v>
      </c>
      <c r="G76" s="207"/>
      <c r="H76" s="207"/>
    </row>
    <row r="77" spans="1:8" ht="15.75" thickBot="1">
      <c r="A77" s="234" t="s">
        <v>2827</v>
      </c>
      <c r="B77" s="235" t="s">
        <v>2828</v>
      </c>
      <c r="C77" s="236">
        <f>SUMIF($F$1:$F$503,A77,$C$1:$C$503)</f>
        <v>0</v>
      </c>
      <c r="D77" s="212" t="s">
        <v>3117</v>
      </c>
      <c r="E77" s="212">
        <f t="shared" si="4"/>
        <v>7</v>
      </c>
      <c r="F77" s="207" t="str">
        <f t="shared" si="5"/>
        <v>2.2.2</v>
      </c>
      <c r="G77" s="207"/>
      <c r="H77" s="207"/>
    </row>
    <row r="78" spans="1:8" ht="15.75" thickBot="1">
      <c r="A78" s="237" t="s">
        <v>2829</v>
      </c>
      <c r="B78" s="238" t="s">
        <v>2830</v>
      </c>
      <c r="C78" s="239">
        <f>SUMIF(DATOS!$N$4:$N$4804,A78,DATOS!$F$4:$F$4804)</f>
        <v>0</v>
      </c>
      <c r="D78" s="212" t="s">
        <v>452</v>
      </c>
      <c r="E78" s="212">
        <f t="shared" si="4"/>
        <v>9</v>
      </c>
      <c r="F78" s="207" t="str">
        <f t="shared" si="5"/>
        <v>2.2.2.5</v>
      </c>
      <c r="G78" s="207"/>
      <c r="H78" s="207"/>
    </row>
    <row r="79" spans="1:8" ht="15.75" thickBot="1">
      <c r="A79" s="237" t="s">
        <v>2831</v>
      </c>
      <c r="B79" s="238" t="s">
        <v>2832</v>
      </c>
      <c r="C79" s="239">
        <f>SUMIF(DATOS!$N$4:$N$4804,A79,DATOS!$F$4:$F$4804)</f>
        <v>0</v>
      </c>
      <c r="D79" s="212" t="s">
        <v>452</v>
      </c>
      <c r="E79" s="212">
        <f t="shared" si="4"/>
        <v>9</v>
      </c>
      <c r="F79" s="207" t="str">
        <f t="shared" si="5"/>
        <v>2.2.2.5</v>
      </c>
      <c r="G79" s="207"/>
      <c r="H79" s="207"/>
    </row>
    <row r="80" spans="1:8" ht="15.75" thickBot="1">
      <c r="A80" s="237" t="s">
        <v>2833</v>
      </c>
      <c r="B80" s="238" t="s">
        <v>2834</v>
      </c>
      <c r="C80" s="239">
        <f>SUMIF(DATOS!$N$4:$N$4804,A80,DATOS!$F$4:$F$4804)</f>
        <v>0</v>
      </c>
      <c r="D80" s="212" t="s">
        <v>452</v>
      </c>
      <c r="E80" s="212">
        <f t="shared" si="4"/>
        <v>9</v>
      </c>
      <c r="F80" s="207" t="str">
        <f t="shared" si="5"/>
        <v>2.2.2.5</v>
      </c>
      <c r="G80" s="207"/>
      <c r="H80" s="207"/>
    </row>
    <row r="81" spans="1:8" ht="15.75" thickBot="1">
      <c r="A81" s="237" t="s">
        <v>2835</v>
      </c>
      <c r="B81" s="238" t="s">
        <v>2836</v>
      </c>
      <c r="C81" s="239">
        <f>SUMIF(DATOS!$N$4:$N$4804,A81,DATOS!$F$4:$F$4804)</f>
        <v>0</v>
      </c>
      <c r="D81" s="212" t="s">
        <v>452</v>
      </c>
      <c r="E81" s="212">
        <f t="shared" si="4"/>
        <v>9</v>
      </c>
      <c r="F81" s="207" t="str">
        <f t="shared" si="5"/>
        <v>2.2.2.5</v>
      </c>
      <c r="G81" s="207"/>
      <c r="H81" s="207"/>
    </row>
    <row r="82" spans="1:8" ht="15.75" thickBot="1">
      <c r="A82" s="237" t="s">
        <v>2837</v>
      </c>
      <c r="B82" s="238" t="s">
        <v>2838</v>
      </c>
      <c r="C82" s="239">
        <f>SUMIF(DATOS!$N$4:$N$4804,A82,DATOS!$F$4:$F$4804)</f>
        <v>0</v>
      </c>
      <c r="D82" s="212" t="s">
        <v>452</v>
      </c>
      <c r="E82" s="212">
        <f t="shared" si="4"/>
        <v>9</v>
      </c>
      <c r="F82" s="207" t="str">
        <f t="shared" si="5"/>
        <v>2.2.2.5</v>
      </c>
      <c r="G82" s="207"/>
      <c r="H82" s="207"/>
    </row>
    <row r="83" spans="1:8" ht="15.75" thickBot="1">
      <c r="A83" s="234" t="s">
        <v>2839</v>
      </c>
      <c r="B83" s="235" t="s">
        <v>2840</v>
      </c>
      <c r="C83" s="236">
        <f>SUMIF($F$1:$F$503,A83,$C$1:$C$503)</f>
        <v>1714883.08</v>
      </c>
      <c r="D83" s="212" t="s">
        <v>3117</v>
      </c>
      <c r="E83" s="212">
        <f t="shared" si="4"/>
        <v>5</v>
      </c>
      <c r="F83" s="207" t="str">
        <f t="shared" si="5"/>
        <v>2.2</v>
      </c>
      <c r="G83" s="207"/>
      <c r="H83" s="207"/>
    </row>
    <row r="84" spans="1:8" ht="15.75" thickBot="1">
      <c r="A84" s="237" t="s">
        <v>2841</v>
      </c>
      <c r="B84" s="238" t="s">
        <v>2842</v>
      </c>
      <c r="C84" s="239">
        <f>SUMIF(DATOS!$N$4:$N$4804,A84,DATOS!$F$4:$F$4804)</f>
        <v>0</v>
      </c>
      <c r="D84" s="212" t="s">
        <v>452</v>
      </c>
      <c r="E84" s="212">
        <f t="shared" si="4"/>
        <v>7</v>
      </c>
      <c r="F84" s="207" t="str">
        <f t="shared" si="5"/>
        <v>2.2.3</v>
      </c>
      <c r="G84" s="207"/>
      <c r="H84" s="207"/>
    </row>
    <row r="85" spans="1:8" ht="15.75" thickBot="1">
      <c r="A85" s="237" t="s">
        <v>2843</v>
      </c>
      <c r="B85" s="238" t="s">
        <v>2844</v>
      </c>
      <c r="C85" s="239">
        <f>SUMIF(DATOS!$N$4:$N$4804,A85,DATOS!$F$4:$F$4804)</f>
        <v>0</v>
      </c>
      <c r="D85" s="212" t="s">
        <v>452</v>
      </c>
      <c r="E85" s="212">
        <f t="shared" si="4"/>
        <v>7</v>
      </c>
      <c r="F85" s="207" t="str">
        <f t="shared" si="5"/>
        <v>2.2.3</v>
      </c>
      <c r="G85" s="207"/>
      <c r="H85" s="207"/>
    </row>
    <row r="86" spans="1:8" ht="15.75" thickBot="1">
      <c r="A86" s="237" t="s">
        <v>3132</v>
      </c>
      <c r="B86" s="238" t="s">
        <v>2845</v>
      </c>
      <c r="C86" s="239">
        <f>SUMIF(DATOS!$N$4:$N$4804,A86,DATOS!$F$4:$F$4804)</f>
        <v>0</v>
      </c>
      <c r="D86" s="212" t="s">
        <v>452</v>
      </c>
      <c r="E86" s="212">
        <f t="shared" si="4"/>
        <v>7</v>
      </c>
      <c r="F86" s="207" t="str">
        <f t="shared" si="5"/>
        <v>2.2.3</v>
      </c>
      <c r="G86" s="207"/>
      <c r="H86" s="207"/>
    </row>
    <row r="87" spans="1:8" ht="15.75" thickBot="1">
      <c r="A87" s="237" t="s">
        <v>3133</v>
      </c>
      <c r="B87" s="238" t="s">
        <v>2846</v>
      </c>
      <c r="C87" s="239">
        <f>SUMIF(DATOS!$N$4:$N$4804,A87,DATOS!$F$4:$F$4804)</f>
        <v>0</v>
      </c>
      <c r="D87" s="212" t="s">
        <v>452</v>
      </c>
      <c r="E87" s="212">
        <f t="shared" si="4"/>
        <v>7</v>
      </c>
      <c r="F87" s="207" t="str">
        <f t="shared" si="5"/>
        <v>2.2.3</v>
      </c>
      <c r="G87" s="207"/>
      <c r="H87" s="207"/>
    </row>
    <row r="88" spans="1:8" ht="15.75" thickBot="1">
      <c r="A88" s="237" t="s">
        <v>3134</v>
      </c>
      <c r="B88" s="238" t="s">
        <v>2847</v>
      </c>
      <c r="C88" s="239">
        <f>SUMIF(DATOS!$N$4:$N$4804,A88,DATOS!$F$4:$F$4804)</f>
        <v>0</v>
      </c>
      <c r="D88" s="212" t="s">
        <v>452</v>
      </c>
      <c r="E88" s="212">
        <f t="shared" si="4"/>
        <v>7</v>
      </c>
      <c r="F88" s="207" t="str">
        <f t="shared" si="5"/>
        <v>2.2.3</v>
      </c>
      <c r="G88" s="207"/>
      <c r="H88" s="207"/>
    </row>
    <row r="89" spans="1:8" ht="15.75" thickBot="1">
      <c r="A89" s="237" t="s">
        <v>2848</v>
      </c>
      <c r="B89" s="238" t="s">
        <v>2849</v>
      </c>
      <c r="C89" s="239">
        <f>SUMIF(DATOS!$N$4:$N$4804,A89,DATOS!$F$4:$F$4804)</f>
        <v>0</v>
      </c>
      <c r="D89" s="212" t="s">
        <v>452</v>
      </c>
      <c r="E89" s="212">
        <f t="shared" si="4"/>
        <v>7</v>
      </c>
      <c r="F89" s="207" t="str">
        <f t="shared" si="5"/>
        <v>2.2.3</v>
      </c>
      <c r="G89" s="207"/>
      <c r="H89" s="207"/>
    </row>
    <row r="90" spans="1:8" ht="15.75" thickBot="1">
      <c r="A90" s="237" t="s">
        <v>2850</v>
      </c>
      <c r="B90" s="238" t="s">
        <v>2851</v>
      </c>
      <c r="C90" s="239">
        <f>SUMIF(DATOS!$N$4:$N$4804,A90,DATOS!$F$4:$F$4804)</f>
        <v>1714883.08</v>
      </c>
      <c r="D90" s="212" t="s">
        <v>452</v>
      </c>
      <c r="E90" s="212">
        <f t="shared" si="4"/>
        <v>7</v>
      </c>
      <c r="F90" s="207" t="str">
        <f t="shared" si="5"/>
        <v>2.2.3</v>
      </c>
      <c r="G90" s="207"/>
      <c r="H90" s="207"/>
    </row>
    <row r="91" spans="1:8" ht="15.75" thickBot="1">
      <c r="A91" s="234" t="s">
        <v>3135</v>
      </c>
      <c r="B91" s="235" t="s">
        <v>2852</v>
      </c>
      <c r="C91" s="236">
        <f>SUMIF($F$1:$F$503,A91,$C$1:$C$503)</f>
        <v>0</v>
      </c>
      <c r="D91" s="212" t="s">
        <v>3117</v>
      </c>
      <c r="E91" s="212">
        <f t="shared" si="4"/>
        <v>5</v>
      </c>
      <c r="F91" s="207" t="str">
        <f t="shared" si="5"/>
        <v>2.2</v>
      </c>
      <c r="G91" s="207"/>
      <c r="H91" s="207"/>
    </row>
    <row r="92" spans="1:8" ht="15.75" thickBot="1">
      <c r="A92" s="237" t="s">
        <v>2853</v>
      </c>
      <c r="B92" s="238" t="s">
        <v>2854</v>
      </c>
      <c r="C92" s="239">
        <f>SUMIF(DATOS!$N$4:$N$4804,A92,DATOS!$F$4:$F$4804)</f>
        <v>0</v>
      </c>
      <c r="D92" s="212" t="s">
        <v>452</v>
      </c>
      <c r="E92" s="212">
        <f t="shared" si="4"/>
        <v>7</v>
      </c>
      <c r="F92" s="207" t="str">
        <f t="shared" si="5"/>
        <v>2.2.4</v>
      </c>
      <c r="G92" s="207"/>
      <c r="H92" s="207"/>
    </row>
    <row r="93" spans="1:8" ht="15.75" thickBot="1">
      <c r="A93" s="237" t="s">
        <v>2855</v>
      </c>
      <c r="B93" s="238" t="s">
        <v>2856</v>
      </c>
      <c r="C93" s="239">
        <f>SUMIF(DATOS!$N$4:$N$4804,A93,DATOS!$F$4:$F$4804)</f>
        <v>0</v>
      </c>
      <c r="D93" s="212" t="s">
        <v>452</v>
      </c>
      <c r="E93" s="212">
        <f t="shared" si="4"/>
        <v>7</v>
      </c>
      <c r="F93" s="207" t="str">
        <f t="shared" si="5"/>
        <v>2.2.4</v>
      </c>
      <c r="G93" s="207"/>
      <c r="H93" s="207"/>
    </row>
    <row r="94" spans="1:8" ht="15.75" thickBot="1">
      <c r="A94" s="237" t="s">
        <v>2857</v>
      </c>
      <c r="B94" s="238" t="s">
        <v>2858</v>
      </c>
      <c r="C94" s="239">
        <f>SUMIF(DATOS!$N$4:$N$4804,A94,DATOS!$F$4:$F$4804)</f>
        <v>0</v>
      </c>
      <c r="D94" s="212" t="s">
        <v>452</v>
      </c>
      <c r="E94" s="212">
        <f t="shared" si="4"/>
        <v>7</v>
      </c>
      <c r="F94" s="207" t="str">
        <f t="shared" si="5"/>
        <v>2.2.4</v>
      </c>
      <c r="G94" s="207"/>
      <c r="H94" s="207"/>
    </row>
    <row r="95" spans="1:8" ht="15.75" thickBot="1">
      <c r="A95" s="234" t="s">
        <v>2859</v>
      </c>
      <c r="B95" s="235" t="s">
        <v>2860</v>
      </c>
      <c r="C95" s="236">
        <f>SUMIF($F$1:$F$503,A95,$C$1:$C$503)</f>
        <v>0</v>
      </c>
      <c r="D95" s="212" t="s">
        <v>3117</v>
      </c>
      <c r="E95" s="212">
        <f t="shared" si="4"/>
        <v>5</v>
      </c>
      <c r="F95" s="207" t="str">
        <f t="shared" si="5"/>
        <v>2.2</v>
      </c>
      <c r="G95" s="207"/>
      <c r="H95" s="207"/>
    </row>
    <row r="96" spans="1:8" ht="15.75" thickBot="1">
      <c r="A96" s="243" t="s">
        <v>2861</v>
      </c>
      <c r="B96" s="244" t="s">
        <v>2862</v>
      </c>
      <c r="C96" s="236">
        <f>SUMIF($F$1:$F$503,A96,$C$1:$C$503)</f>
        <v>0</v>
      </c>
      <c r="D96" s="212" t="s">
        <v>3117</v>
      </c>
      <c r="E96" s="212">
        <f t="shared" si="4"/>
        <v>7</v>
      </c>
      <c r="F96" s="207" t="str">
        <f t="shared" si="5"/>
        <v>2.2.5</v>
      </c>
      <c r="G96" s="207"/>
      <c r="H96" s="207"/>
    </row>
    <row r="97" spans="1:8" ht="15.75" thickBot="1">
      <c r="A97" s="237" t="s">
        <v>2863</v>
      </c>
      <c r="B97" s="238" t="s">
        <v>2864</v>
      </c>
      <c r="C97" s="239">
        <f>SUMIF(DATOS!$N$4:$N$4804,A97,DATOS!$F$4:$F$4804)</f>
        <v>0</v>
      </c>
      <c r="D97" s="212" t="s">
        <v>452</v>
      </c>
      <c r="E97" s="212">
        <f t="shared" si="4"/>
        <v>9</v>
      </c>
      <c r="F97" s="207" t="str">
        <f t="shared" si="5"/>
        <v>2.2.5.1</v>
      </c>
      <c r="G97" s="207"/>
      <c r="H97" s="207"/>
    </row>
    <row r="98" spans="1:8" ht="15.75" thickBot="1">
      <c r="A98" s="237" t="s">
        <v>2865</v>
      </c>
      <c r="B98" s="238" t="s">
        <v>2866</v>
      </c>
      <c r="C98" s="239">
        <f>SUMIF(DATOS!$N$4:$N$4804,A98,DATOS!$F$4:$F$4804)</f>
        <v>0</v>
      </c>
      <c r="D98" s="212" t="s">
        <v>452</v>
      </c>
      <c r="E98" s="212">
        <f t="shared" si="4"/>
        <v>9</v>
      </c>
      <c r="F98" s="207" t="str">
        <f t="shared" si="5"/>
        <v>2.2.5.1</v>
      </c>
      <c r="G98" s="207"/>
      <c r="H98" s="207"/>
    </row>
    <row r="99" spans="1:8" ht="15.75" thickBot="1">
      <c r="A99" s="237" t="s">
        <v>2867</v>
      </c>
      <c r="B99" s="238" t="s">
        <v>2868</v>
      </c>
      <c r="C99" s="239">
        <f>SUMIF(DATOS!$N$4:$N$4804,A99,DATOS!$F$4:$F$4804)</f>
        <v>0</v>
      </c>
      <c r="D99" s="212" t="s">
        <v>452</v>
      </c>
      <c r="E99" s="212">
        <f t="shared" si="4"/>
        <v>9</v>
      </c>
      <c r="F99" s="207" t="str">
        <f t="shared" si="5"/>
        <v>2.2.5.1</v>
      </c>
      <c r="G99" s="207"/>
      <c r="H99" s="207"/>
    </row>
    <row r="100" spans="1:8" ht="15.75" thickBot="1">
      <c r="A100" s="237" t="s">
        <v>2869</v>
      </c>
      <c r="B100" s="238" t="s">
        <v>2870</v>
      </c>
      <c r="C100" s="239">
        <f>SUMIF(DATOS!$N$4:$N$4804,A100,DATOS!$F$4:$F$4804)</f>
        <v>0</v>
      </c>
      <c r="D100" s="212" t="s">
        <v>452</v>
      </c>
      <c r="E100" s="212">
        <f t="shared" si="4"/>
        <v>9</v>
      </c>
      <c r="F100" s="207" t="str">
        <f t="shared" si="5"/>
        <v>2.2.5.1</v>
      </c>
      <c r="G100" s="207"/>
      <c r="H100" s="207"/>
    </row>
    <row r="101" spans="1:8" ht="15.75" thickBot="1">
      <c r="A101" s="237" t="s">
        <v>2871</v>
      </c>
      <c r="B101" s="238" t="s">
        <v>2872</v>
      </c>
      <c r="C101" s="239">
        <f>SUMIF(DATOS!$N$4:$N$4804,A101,DATOS!$F$4:$F$4804)</f>
        <v>0</v>
      </c>
      <c r="D101" s="212" t="s">
        <v>452</v>
      </c>
      <c r="E101" s="212">
        <f t="shared" si="4"/>
        <v>9</v>
      </c>
      <c r="F101" s="207" t="str">
        <f t="shared" si="5"/>
        <v>2.2.5.1</v>
      </c>
      <c r="G101" s="207"/>
      <c r="H101" s="207"/>
    </row>
    <row r="102" spans="1:8" ht="15.75" thickBot="1">
      <c r="A102" s="243" t="s">
        <v>2873</v>
      </c>
      <c r="B102" s="244" t="s">
        <v>2874</v>
      </c>
      <c r="C102" s="245">
        <f>SUMIF($F$1:$F$503,A102,$C$1:$C$503)</f>
        <v>0</v>
      </c>
      <c r="D102" s="212" t="s">
        <v>3117</v>
      </c>
      <c r="E102" s="212">
        <f t="shared" si="4"/>
        <v>7</v>
      </c>
      <c r="F102" s="207" t="str">
        <f t="shared" si="5"/>
        <v>2.2.5</v>
      </c>
      <c r="G102" s="207"/>
      <c r="H102" s="207"/>
    </row>
    <row r="103" spans="1:8" ht="15.75" thickBot="1">
      <c r="A103" s="237" t="s">
        <v>2875</v>
      </c>
      <c r="B103" s="238" t="s">
        <v>2876</v>
      </c>
      <c r="C103" s="239">
        <f>SUMIF(DATOS!$N$4:$N$4804,A103,DATOS!$F$4:$F$4804)</f>
        <v>0</v>
      </c>
      <c r="D103" s="212" t="s">
        <v>452</v>
      </c>
      <c r="E103" s="212">
        <f t="shared" si="4"/>
        <v>9</v>
      </c>
      <c r="F103" s="207" t="str">
        <f t="shared" si="5"/>
        <v>2.2.5.2</v>
      </c>
      <c r="G103" s="207"/>
      <c r="H103" s="207"/>
    </row>
    <row r="104" spans="1:8" ht="15.75" thickBot="1">
      <c r="A104" s="237" t="s">
        <v>2877</v>
      </c>
      <c r="B104" s="238" t="s">
        <v>2878</v>
      </c>
      <c r="C104" s="239">
        <f>SUMIF(DATOS!$N$4:$N$4804,A104,DATOS!$F$4:$F$4804)</f>
        <v>0</v>
      </c>
      <c r="D104" s="212" t="s">
        <v>452</v>
      </c>
      <c r="E104" s="212">
        <f t="shared" si="4"/>
        <v>9</v>
      </c>
      <c r="F104" s="207" t="str">
        <f t="shared" si="5"/>
        <v>2.2.5.2</v>
      </c>
      <c r="G104" s="207"/>
      <c r="H104" s="207"/>
    </row>
    <row r="105" spans="1:8" ht="15.75" thickBot="1">
      <c r="A105" s="237" t="s">
        <v>2879</v>
      </c>
      <c r="B105" s="238" t="s">
        <v>2880</v>
      </c>
      <c r="C105" s="239">
        <f>SUMIF(DATOS!$N$4:$N$4804,A105,DATOS!$F$4:$F$4804)</f>
        <v>0</v>
      </c>
      <c r="D105" s="212" t="s">
        <v>452</v>
      </c>
      <c r="E105" s="212">
        <f t="shared" si="4"/>
        <v>9</v>
      </c>
      <c r="F105" s="207" t="str">
        <f t="shared" si="5"/>
        <v>2.2.5.2</v>
      </c>
      <c r="G105" s="207"/>
      <c r="H105" s="207"/>
    </row>
    <row r="106" spans="1:8" ht="15.75" thickBot="1">
      <c r="A106" s="237" t="s">
        <v>2881</v>
      </c>
      <c r="B106" s="238" t="s">
        <v>2882</v>
      </c>
      <c r="C106" s="239">
        <f>SUMIF(DATOS!$N$4:$N$4804,A106,DATOS!$F$4:$F$4804)</f>
        <v>0</v>
      </c>
      <c r="D106" s="212" t="s">
        <v>452</v>
      </c>
      <c r="E106" s="212">
        <f t="shared" si="4"/>
        <v>9</v>
      </c>
      <c r="F106" s="207" t="str">
        <f t="shared" si="5"/>
        <v>2.2.5.2</v>
      </c>
      <c r="G106" s="207"/>
      <c r="H106" s="207"/>
    </row>
    <row r="107" spans="1:8" ht="15.75" thickBot="1">
      <c r="A107" s="234" t="s">
        <v>3136</v>
      </c>
      <c r="B107" s="235" t="s">
        <v>2883</v>
      </c>
      <c r="C107" s="236">
        <f>SUMIF($F$1:$F$503,A107,$C$1:$C$503)</f>
        <v>0</v>
      </c>
      <c r="D107" s="212" t="s">
        <v>3117</v>
      </c>
      <c r="E107" s="212">
        <f t="shared" si="4"/>
        <v>5</v>
      </c>
      <c r="F107" s="207" t="str">
        <f t="shared" si="5"/>
        <v>2.2</v>
      </c>
      <c r="G107" s="207"/>
      <c r="H107" s="207"/>
    </row>
    <row r="108" spans="1:8" ht="15.75" thickBot="1">
      <c r="A108" s="237" t="s">
        <v>2884</v>
      </c>
      <c r="B108" s="238" t="s">
        <v>2771</v>
      </c>
      <c r="C108" s="239">
        <f>SUMIF(DATOS!$N$4:$N$4804,A108,DATOS!$F$4:$F$4804)</f>
        <v>0</v>
      </c>
      <c r="D108" s="212" t="s">
        <v>452</v>
      </c>
      <c r="E108" s="212">
        <f t="shared" si="4"/>
        <v>7</v>
      </c>
      <c r="F108" s="207" t="str">
        <f t="shared" si="5"/>
        <v>2.2.6</v>
      </c>
      <c r="G108" s="207"/>
      <c r="H108" s="207"/>
    </row>
    <row r="109" spans="1:8" ht="15.75" thickBot="1">
      <c r="A109" s="243" t="s">
        <v>2885</v>
      </c>
      <c r="B109" s="244" t="s">
        <v>2773</v>
      </c>
      <c r="C109" s="245">
        <f>SUMIF($F$1:$F$503,A109,$C$1:$C$503)</f>
        <v>0</v>
      </c>
      <c r="D109" s="212" t="s">
        <v>3117</v>
      </c>
      <c r="E109" s="212">
        <f t="shared" si="4"/>
        <v>7</v>
      </c>
      <c r="F109" s="207" t="str">
        <f t="shared" si="5"/>
        <v>2.2.6</v>
      </c>
      <c r="G109" s="207"/>
      <c r="H109" s="207"/>
    </row>
    <row r="110" spans="1:8" ht="15.75" thickBot="1">
      <c r="A110" s="237" t="s">
        <v>2886</v>
      </c>
      <c r="B110" s="238" t="s">
        <v>2775</v>
      </c>
      <c r="C110" s="239">
        <f>SUMIF(DATOS!$N$4:$N$4804,A110,DATOS!$F$4:$F$4804)</f>
        <v>0</v>
      </c>
      <c r="D110" s="212" t="s">
        <v>452</v>
      </c>
      <c r="E110" s="212">
        <f t="shared" si="4"/>
        <v>9</v>
      </c>
      <c r="F110" s="207" t="str">
        <f t="shared" si="5"/>
        <v>2.2.6.2</v>
      </c>
      <c r="G110" s="207"/>
      <c r="H110" s="207"/>
    </row>
    <row r="111" spans="1:8" ht="15.75" thickBot="1">
      <c r="A111" s="237" t="s">
        <v>2887</v>
      </c>
      <c r="B111" s="238" t="s">
        <v>2888</v>
      </c>
      <c r="C111" s="239">
        <f>SUMIF(DATOS!$N$4:$N$4804,A111,DATOS!$F$4:$F$4804)</f>
        <v>0</v>
      </c>
      <c r="D111" s="212" t="s">
        <v>452</v>
      </c>
      <c r="E111" s="212">
        <f t="shared" si="4"/>
        <v>9</v>
      </c>
      <c r="F111" s="207" t="str">
        <f t="shared" si="5"/>
        <v>2.2.6.2</v>
      </c>
      <c r="G111" s="207"/>
      <c r="H111" s="207"/>
    </row>
    <row r="112" spans="1:8" ht="15.75" thickBot="1">
      <c r="A112" s="237" t="s">
        <v>2889</v>
      </c>
      <c r="B112" s="238" t="s">
        <v>2890</v>
      </c>
      <c r="C112" s="239">
        <f>SUMIF(DATOS!$N$4:$N$4804,A112,DATOS!$F$4:$F$4804)</f>
        <v>0</v>
      </c>
      <c r="D112" s="212" t="s">
        <v>452</v>
      </c>
      <c r="E112" s="212">
        <f t="shared" si="4"/>
        <v>9</v>
      </c>
      <c r="F112" s="207" t="str">
        <f t="shared" si="5"/>
        <v>2.2.6.2</v>
      </c>
      <c r="G112" s="207"/>
      <c r="H112" s="207"/>
    </row>
    <row r="113" spans="1:8" ht="15.75" thickBot="1">
      <c r="A113" s="243" t="s">
        <v>2891</v>
      </c>
      <c r="B113" s="244" t="s">
        <v>2780</v>
      </c>
      <c r="C113" s="245">
        <f>SUMIF($F$1:$F$503,A113,$C$1:$C$503)</f>
        <v>0</v>
      </c>
      <c r="D113" s="212" t="s">
        <v>3117</v>
      </c>
      <c r="E113" s="212">
        <f t="shared" si="4"/>
        <v>7</v>
      </c>
      <c r="F113" s="207" t="str">
        <f t="shared" si="5"/>
        <v>2.2.6</v>
      </c>
      <c r="G113" s="207"/>
      <c r="H113" s="207"/>
    </row>
    <row r="114" spans="1:8" ht="15.75" thickBot="1">
      <c r="A114" s="237" t="s">
        <v>2892</v>
      </c>
      <c r="B114" s="238" t="s">
        <v>2782</v>
      </c>
      <c r="C114" s="239">
        <f>SUMIF(DATOS!$N$4:$N$4804,A114,DATOS!$F$4:$F$4804)</f>
        <v>0</v>
      </c>
      <c r="D114" s="212" t="s">
        <v>452</v>
      </c>
      <c r="E114" s="212">
        <f t="shared" si="4"/>
        <v>9</v>
      </c>
      <c r="F114" s="207" t="str">
        <f t="shared" si="5"/>
        <v>2.2.6.3</v>
      </c>
      <c r="G114" s="207"/>
      <c r="H114" s="207"/>
    </row>
    <row r="115" spans="1:8" ht="15.75" thickBot="1">
      <c r="A115" s="237" t="s">
        <v>2893</v>
      </c>
      <c r="B115" s="238" t="s">
        <v>2784</v>
      </c>
      <c r="C115" s="239">
        <f>SUMIF(DATOS!$N$4:$N$4804,A115,DATOS!$F$4:$F$4804)</f>
        <v>0</v>
      </c>
      <c r="D115" s="212" t="s">
        <v>452</v>
      </c>
      <c r="E115" s="212">
        <f t="shared" si="4"/>
        <v>9</v>
      </c>
      <c r="F115" s="207" t="str">
        <f t="shared" si="5"/>
        <v>2.2.6.3</v>
      </c>
      <c r="G115" s="207"/>
      <c r="H115" s="207"/>
    </row>
    <row r="116" spans="1:8" ht="15.75" thickBot="1">
      <c r="A116" s="237" t="s">
        <v>2894</v>
      </c>
      <c r="B116" s="238" t="s">
        <v>2786</v>
      </c>
      <c r="C116" s="239">
        <f>SUMIF(DATOS!$N$4:$N$4804,A116,DATOS!$F$4:$F$4804)</f>
        <v>0</v>
      </c>
      <c r="D116" s="212" t="s">
        <v>452</v>
      </c>
      <c r="E116" s="212">
        <f t="shared" si="4"/>
        <v>9</v>
      </c>
      <c r="F116" s="207" t="str">
        <f t="shared" si="5"/>
        <v>2.2.6.3</v>
      </c>
      <c r="G116" s="207"/>
      <c r="H116" s="207"/>
    </row>
    <row r="117" spans="1:8" ht="15.75" thickBot="1">
      <c r="A117" s="234" t="s">
        <v>2895</v>
      </c>
      <c r="B117" s="235" t="s">
        <v>2896</v>
      </c>
      <c r="C117" s="236">
        <f>SUMIF($F$1:$F$503,A117,$C$1:$C$503)</f>
        <v>0</v>
      </c>
      <c r="D117" s="212" t="s">
        <v>3117</v>
      </c>
      <c r="E117" s="212">
        <f t="shared" si="4"/>
        <v>5</v>
      </c>
      <c r="F117" s="207" t="str">
        <f t="shared" si="5"/>
        <v>2.2</v>
      </c>
      <c r="G117" s="207"/>
      <c r="H117" s="207"/>
    </row>
    <row r="118" spans="1:8" ht="15.75" thickBot="1">
      <c r="A118" s="237" t="s">
        <v>2897</v>
      </c>
      <c r="B118" s="238" t="s">
        <v>2898</v>
      </c>
      <c r="C118" s="239">
        <f>SUMIF(DATOS!$N$4:$N$4804,A118,DATOS!$F$4:$F$4804)</f>
        <v>0</v>
      </c>
      <c r="D118" s="212" t="s">
        <v>452</v>
      </c>
      <c r="E118" s="212">
        <f t="shared" si="4"/>
        <v>7</v>
      </c>
      <c r="F118" s="207" t="str">
        <f t="shared" si="5"/>
        <v>2.2.7</v>
      </c>
      <c r="G118" s="207"/>
      <c r="H118" s="207"/>
    </row>
    <row r="119" spans="1:8" ht="26.25" thickBot="1">
      <c r="A119" s="237" t="s">
        <v>2899</v>
      </c>
      <c r="B119" s="238" t="s">
        <v>2900</v>
      </c>
      <c r="C119" s="239">
        <f>SUMIF(DATOS!$N$4:$N$4804,A119,DATOS!$F$4:$F$4804)</f>
        <v>0</v>
      </c>
      <c r="D119" s="212" t="s">
        <v>452</v>
      </c>
      <c r="E119" s="212">
        <f t="shared" si="4"/>
        <v>7</v>
      </c>
      <c r="F119" s="207" t="str">
        <f t="shared" si="5"/>
        <v>2.2.7</v>
      </c>
      <c r="G119" s="207"/>
      <c r="H119" s="207"/>
    </row>
    <row r="120" spans="1:8" ht="15.75" thickBot="1">
      <c r="A120" s="237" t="s">
        <v>2901</v>
      </c>
      <c r="B120" s="238" t="s">
        <v>2902</v>
      </c>
      <c r="C120" s="239">
        <f>SUMIF(DATOS!$N$4:$N$4804,A120,DATOS!$F$4:$F$4804)</f>
        <v>0</v>
      </c>
      <c r="D120" s="212" t="s">
        <v>452</v>
      </c>
      <c r="E120" s="212">
        <f t="shared" si="4"/>
        <v>7</v>
      </c>
      <c r="F120" s="207" t="str">
        <f t="shared" si="5"/>
        <v>2.2.7</v>
      </c>
      <c r="G120" s="207"/>
      <c r="H120" s="207"/>
    </row>
    <row r="121" spans="1:8" ht="15.75" thickBot="1">
      <c r="A121" s="237" t="s">
        <v>2903</v>
      </c>
      <c r="B121" s="238" t="s">
        <v>2904</v>
      </c>
      <c r="C121" s="239">
        <f>SUMIF(DATOS!$N$4:$N$4804,A121,DATOS!$F$4:$F$4804)</f>
        <v>0</v>
      </c>
      <c r="D121" s="212" t="s">
        <v>452</v>
      </c>
      <c r="E121" s="212">
        <f t="shared" si="4"/>
        <v>7</v>
      </c>
      <c r="F121" s="207" t="str">
        <f t="shared" si="5"/>
        <v>2.2.7</v>
      </c>
      <c r="G121" s="207"/>
      <c r="H121" s="207"/>
    </row>
    <row r="122" spans="1:8" ht="15.75" thickBot="1">
      <c r="A122" s="406" t="s">
        <v>2905</v>
      </c>
      <c r="B122" s="407"/>
      <c r="C122" s="249">
        <f>C8</f>
        <v>317907364.66760004</v>
      </c>
      <c r="F122" s="207" t="b">
        <f t="shared" si="5"/>
        <v>0</v>
      </c>
      <c r="G122" s="207"/>
      <c r="H122" s="207"/>
    </row>
    <row r="123" spans="1:8" ht="15.75" thickBot="1">
      <c r="A123" s="250" t="s">
        <v>465</v>
      </c>
      <c r="B123" s="251" t="s">
        <v>2906</v>
      </c>
      <c r="C123" s="249">
        <f>SUMIF($F$1:$F$503,A123,$C$1:$C$503)</f>
        <v>0</v>
      </c>
      <c r="D123" s="212" t="s">
        <v>3117</v>
      </c>
      <c r="E123" s="212">
        <f t="shared" ref="E123:E162" si="6">LEN(A123)</f>
        <v>1</v>
      </c>
      <c r="F123" s="207" t="b">
        <f t="shared" si="5"/>
        <v>0</v>
      </c>
      <c r="G123" s="207"/>
      <c r="H123" s="207"/>
    </row>
    <row r="124" spans="1:8" ht="15.75" thickBot="1">
      <c r="A124" s="231" t="s">
        <v>3137</v>
      </c>
      <c r="B124" s="232" t="s">
        <v>2907</v>
      </c>
      <c r="C124" s="233">
        <f>SUMIF($F$1:$F$503,A124,$C$1:$C$503)</f>
        <v>0</v>
      </c>
      <c r="D124" s="212" t="s">
        <v>3117</v>
      </c>
      <c r="E124" s="212">
        <f t="shared" si="6"/>
        <v>3</v>
      </c>
      <c r="F124" s="207" t="str">
        <f t="shared" si="5"/>
        <v>3</v>
      </c>
      <c r="G124" s="207"/>
      <c r="H124" s="207"/>
    </row>
    <row r="125" spans="1:8" ht="15.75" thickBot="1">
      <c r="A125" s="234" t="s">
        <v>3138</v>
      </c>
      <c r="B125" s="235" t="s">
        <v>2908</v>
      </c>
      <c r="C125" s="236">
        <f>SUMIF($F$1:$F$503,A125,$C$1:$C$503)</f>
        <v>0</v>
      </c>
      <c r="D125" s="212" t="s">
        <v>3117</v>
      </c>
      <c r="E125" s="212">
        <f t="shared" si="6"/>
        <v>5</v>
      </c>
      <c r="F125" s="207" t="str">
        <f t="shared" si="5"/>
        <v>3.1</v>
      </c>
      <c r="G125" s="207"/>
      <c r="H125" s="207"/>
    </row>
    <row r="126" spans="1:8" ht="15.75" thickBot="1">
      <c r="A126" s="234" t="s">
        <v>3139</v>
      </c>
      <c r="B126" s="235" t="s">
        <v>2909</v>
      </c>
      <c r="C126" s="236">
        <f>SUMIF($F$1:$F$503,A126,$C$1:$C$503)</f>
        <v>0</v>
      </c>
      <c r="D126" s="212" t="s">
        <v>3117</v>
      </c>
      <c r="E126" s="212">
        <f t="shared" si="6"/>
        <v>7</v>
      </c>
      <c r="F126" s="207" t="str">
        <f t="shared" si="5"/>
        <v>3.1.1</v>
      </c>
      <c r="G126" s="207"/>
      <c r="H126" s="207"/>
    </row>
    <row r="127" spans="1:8" ht="15.75" thickBot="1">
      <c r="A127" s="252" t="s">
        <v>3140</v>
      </c>
      <c r="B127" s="253" t="s">
        <v>2910</v>
      </c>
      <c r="C127" s="239">
        <f>SUMIF(DATOS!$N$4:$N$4804,A127,DATOS!$F$4:$F$4804)</f>
        <v>0</v>
      </c>
      <c r="D127" s="212" t="s">
        <v>452</v>
      </c>
      <c r="E127" s="212">
        <f t="shared" si="6"/>
        <v>9</v>
      </c>
      <c r="F127" s="207" t="str">
        <f t="shared" si="5"/>
        <v>3.1.1.1</v>
      </c>
      <c r="G127" s="207"/>
      <c r="H127" s="207"/>
    </row>
    <row r="128" spans="1:8" ht="26.25" thickBot="1">
      <c r="A128" s="252" t="s">
        <v>3141</v>
      </c>
      <c r="B128" s="253" t="s">
        <v>2911</v>
      </c>
      <c r="C128" s="239">
        <f>SUMIF(DATOS!$N$4:$N$4804,A128,DATOS!$F$4:$F$4804)</f>
        <v>0</v>
      </c>
      <c r="D128" s="212" t="s">
        <v>452</v>
      </c>
      <c r="E128" s="212">
        <f t="shared" si="6"/>
        <v>9</v>
      </c>
      <c r="F128" s="207" t="str">
        <f t="shared" si="5"/>
        <v>3.1.1.1</v>
      </c>
      <c r="G128" s="207"/>
      <c r="H128" s="207"/>
    </row>
    <row r="129" spans="1:8" ht="15.75" thickBot="1">
      <c r="A129" s="252" t="s">
        <v>3142</v>
      </c>
      <c r="B129" s="253" t="s">
        <v>2912</v>
      </c>
      <c r="C129" s="239">
        <f>SUMIF(DATOS!$N$4:$N$4804,A129,DATOS!$F$4:$F$4804)</f>
        <v>0</v>
      </c>
      <c r="D129" s="212" t="s">
        <v>452</v>
      </c>
      <c r="E129" s="212">
        <f t="shared" si="6"/>
        <v>9</v>
      </c>
      <c r="F129" s="207" t="str">
        <f t="shared" si="5"/>
        <v>3.1.1.1</v>
      </c>
      <c r="G129" s="207"/>
      <c r="H129" s="207"/>
    </row>
    <row r="130" spans="1:8" ht="15.75" thickBot="1">
      <c r="A130" s="252" t="s">
        <v>3143</v>
      </c>
      <c r="B130" s="253" t="s">
        <v>2913</v>
      </c>
      <c r="C130" s="239">
        <f>SUMIF(DATOS!$N$4:$N$4804,A130,DATOS!$F$4:$F$4804)</f>
        <v>0</v>
      </c>
      <c r="D130" s="212" t="s">
        <v>452</v>
      </c>
      <c r="E130" s="212">
        <f t="shared" si="6"/>
        <v>9</v>
      </c>
      <c r="F130" s="207" t="str">
        <f t="shared" si="5"/>
        <v>3.1.1.1</v>
      </c>
      <c r="G130" s="207"/>
      <c r="H130" s="207"/>
    </row>
    <row r="131" spans="1:8" ht="15.75" thickBot="1">
      <c r="A131" s="252" t="s">
        <v>3144</v>
      </c>
      <c r="B131" s="253" t="s">
        <v>2914</v>
      </c>
      <c r="C131" s="239">
        <f>SUMIF(DATOS!$N$4:$N$4804,A131,DATOS!$F$4:$F$4804)</f>
        <v>0</v>
      </c>
      <c r="D131" s="212" t="s">
        <v>452</v>
      </c>
      <c r="E131" s="212">
        <f t="shared" si="6"/>
        <v>9</v>
      </c>
      <c r="F131" s="207" t="str">
        <f t="shared" si="5"/>
        <v>3.1.1.1</v>
      </c>
      <c r="G131" s="207"/>
      <c r="H131" s="207"/>
    </row>
    <row r="132" spans="1:8" ht="15.75" thickBot="1">
      <c r="A132" s="252" t="s">
        <v>3145</v>
      </c>
      <c r="B132" s="253" t="s">
        <v>2915</v>
      </c>
      <c r="C132" s="239">
        <f>SUMIF(DATOS!$N$4:$N$4804,A132,DATOS!$F$4:$F$4804)</f>
        <v>0</v>
      </c>
      <c r="D132" s="212" t="s">
        <v>452</v>
      </c>
      <c r="E132" s="212">
        <f t="shared" si="6"/>
        <v>9</v>
      </c>
      <c r="F132" s="207" t="str">
        <f t="shared" si="5"/>
        <v>3.1.1.1</v>
      </c>
      <c r="G132" s="207"/>
      <c r="H132" s="207"/>
    </row>
    <row r="133" spans="1:8" ht="15.75" thickBot="1">
      <c r="A133" s="234" t="s">
        <v>3146</v>
      </c>
      <c r="B133" s="235" t="s">
        <v>2916</v>
      </c>
      <c r="C133" s="236">
        <f>SUMIF($F$1:$F$503,A133,$C$1:$C$503)</f>
        <v>0</v>
      </c>
      <c r="D133" s="212" t="s">
        <v>3117</v>
      </c>
      <c r="E133" s="212">
        <f t="shared" si="6"/>
        <v>7</v>
      </c>
      <c r="F133" s="207" t="str">
        <f t="shared" si="5"/>
        <v>3.1.1</v>
      </c>
      <c r="G133" s="207"/>
      <c r="H133" s="207"/>
    </row>
    <row r="134" spans="1:8" ht="26.25" thickBot="1">
      <c r="A134" s="243" t="s">
        <v>2917</v>
      </c>
      <c r="B134" s="244" t="s">
        <v>2918</v>
      </c>
      <c r="C134" s="245">
        <f>SUMIF($F$1:$F$503,A134,$C$1:$C$503)</f>
        <v>0</v>
      </c>
      <c r="D134" s="212" t="s">
        <v>3117</v>
      </c>
      <c r="E134" s="212">
        <f t="shared" si="6"/>
        <v>9</v>
      </c>
      <c r="F134" s="207" t="str">
        <f t="shared" si="5"/>
        <v>3.1.1.2</v>
      </c>
      <c r="G134" s="207"/>
      <c r="H134" s="207"/>
    </row>
    <row r="135" spans="1:8" ht="15.75" thickBot="1">
      <c r="A135" s="252" t="s">
        <v>2919</v>
      </c>
      <c r="B135" s="253" t="s">
        <v>2920</v>
      </c>
      <c r="C135" s="239">
        <f>SUMIF(DATOS!$N$4:$N$4804,A135,DATOS!$F$4:$F$4804)</f>
        <v>0</v>
      </c>
      <c r="D135" s="212" t="s">
        <v>452</v>
      </c>
      <c r="E135" s="212">
        <f t="shared" si="6"/>
        <v>11</v>
      </c>
      <c r="F135" s="207" t="str">
        <f t="shared" si="5"/>
        <v>3.1.1.2.1</v>
      </c>
      <c r="G135" s="207"/>
      <c r="H135" s="207"/>
    </row>
    <row r="136" spans="1:8" ht="15.75" thickBot="1">
      <c r="A136" s="252" t="s">
        <v>2921</v>
      </c>
      <c r="B136" s="253" t="s">
        <v>2922</v>
      </c>
      <c r="C136" s="239">
        <f>SUMIF(DATOS!$N$4:$N$4804,A136,DATOS!$F$4:$F$4804)</f>
        <v>0</v>
      </c>
      <c r="D136" s="212" t="s">
        <v>452</v>
      </c>
      <c r="E136" s="212">
        <f t="shared" si="6"/>
        <v>11</v>
      </c>
      <c r="F136" s="207" t="str">
        <f t="shared" si="5"/>
        <v>3.1.1.2.1</v>
      </c>
      <c r="G136" s="207"/>
      <c r="H136" s="207"/>
    </row>
    <row r="137" spans="1:8" ht="15.75" thickBot="1">
      <c r="A137" s="252" t="s">
        <v>2923</v>
      </c>
      <c r="B137" s="253" t="s">
        <v>2924</v>
      </c>
      <c r="C137" s="239">
        <f>SUMIF(DATOS!$N$4:$N$4804,A137,DATOS!$F$4:$F$4804)</f>
        <v>0</v>
      </c>
      <c r="D137" s="212" t="s">
        <v>452</v>
      </c>
      <c r="E137" s="212">
        <f t="shared" si="6"/>
        <v>11</v>
      </c>
      <c r="F137" s="207" t="str">
        <f t="shared" ref="F137:F200" si="7">IF(E137=3,MID(A137,1,1),IF(E137=5,MID(A137,1,3),IF(E137=7,MID(A137,1,5),IF(E137=9,MID(A137,1,7),IF(E137=11,MID(A137,1,9),IF(E137=13,MID(A137,1,11)))))))</f>
        <v>3.1.1.2.1</v>
      </c>
      <c r="G137" s="207"/>
      <c r="H137" s="207"/>
    </row>
    <row r="138" spans="1:8" ht="15.75" thickBot="1">
      <c r="A138" s="252" t="s">
        <v>3147</v>
      </c>
      <c r="B138" s="253" t="s">
        <v>2925</v>
      </c>
      <c r="C138" s="239">
        <f>SUMIF(DATOS!$N$4:$N$4804,A138,DATOS!$F$4:$F$4804)</f>
        <v>0</v>
      </c>
      <c r="D138" s="212" t="s">
        <v>452</v>
      </c>
      <c r="E138" s="212">
        <f t="shared" si="6"/>
        <v>11</v>
      </c>
      <c r="F138" s="207" t="str">
        <f t="shared" si="7"/>
        <v>3.1.1.2.1</v>
      </c>
      <c r="G138" s="207"/>
      <c r="H138" s="207"/>
    </row>
    <row r="139" spans="1:8" ht="15.75" thickBot="1">
      <c r="A139" s="252" t="s">
        <v>2926</v>
      </c>
      <c r="B139" s="253" t="s">
        <v>2927</v>
      </c>
      <c r="C139" s="239">
        <f>SUMIF(DATOS!$N$4:$N$4804,A139,DATOS!$F$4:$F$4804)</f>
        <v>0</v>
      </c>
      <c r="D139" s="212" t="s">
        <v>452</v>
      </c>
      <c r="E139" s="212">
        <f t="shared" si="6"/>
        <v>9</v>
      </c>
      <c r="F139" s="207" t="str">
        <f t="shared" si="7"/>
        <v>3.1.1.2</v>
      </c>
      <c r="G139" s="207"/>
      <c r="H139" s="207"/>
    </row>
    <row r="140" spans="1:8" ht="15.75" thickBot="1">
      <c r="A140" s="234" t="s">
        <v>3148</v>
      </c>
      <c r="B140" s="235" t="s">
        <v>2928</v>
      </c>
      <c r="C140" s="236">
        <f>SUMIF($F$1:$F$503,A140,$C$1:$C$503)</f>
        <v>0</v>
      </c>
      <c r="D140" s="212" t="s">
        <v>3117</v>
      </c>
      <c r="E140" s="212">
        <f t="shared" si="6"/>
        <v>5</v>
      </c>
      <c r="F140" s="207" t="str">
        <f t="shared" si="7"/>
        <v>3.1</v>
      </c>
      <c r="G140" s="207"/>
      <c r="H140" s="207"/>
    </row>
    <row r="141" spans="1:8" ht="15.75" thickBot="1">
      <c r="A141" s="234" t="s">
        <v>3149</v>
      </c>
      <c r="B141" s="235" t="s">
        <v>2929</v>
      </c>
      <c r="C141" s="236">
        <f>SUMIF($F$1:$F$503,A141,$C$1:$C$503)</f>
        <v>0</v>
      </c>
      <c r="D141" s="212" t="s">
        <v>3117</v>
      </c>
      <c r="E141" s="212">
        <f t="shared" si="6"/>
        <v>7</v>
      </c>
      <c r="F141" s="207" t="str">
        <f t="shared" si="7"/>
        <v>3.1.2</v>
      </c>
      <c r="G141" s="207"/>
      <c r="H141" s="207"/>
    </row>
    <row r="142" spans="1:8" ht="15.75" thickBot="1">
      <c r="A142" s="252" t="s">
        <v>3150</v>
      </c>
      <c r="B142" s="253" t="s">
        <v>2930</v>
      </c>
      <c r="C142" s="239">
        <f>SUMIF(DATOS!$N$4:$N$4804,A142,DATOS!$F$4:$F$4804)</f>
        <v>0</v>
      </c>
      <c r="D142" s="212" t="s">
        <v>452</v>
      </c>
      <c r="E142" s="212">
        <f t="shared" si="6"/>
        <v>9</v>
      </c>
      <c r="F142" s="207" t="str">
        <f t="shared" si="7"/>
        <v>3.1.2.1</v>
      </c>
      <c r="G142" s="207"/>
      <c r="H142" s="207"/>
    </row>
    <row r="143" spans="1:8" ht="15.75" thickBot="1">
      <c r="A143" s="252" t="s">
        <v>3151</v>
      </c>
      <c r="B143" s="253" t="s">
        <v>2931</v>
      </c>
      <c r="C143" s="239">
        <f>SUMIF(DATOS!$N$4:$N$4804,A143,DATOS!$F$4:$F$4804)</f>
        <v>0</v>
      </c>
      <c r="D143" s="212" t="s">
        <v>452</v>
      </c>
      <c r="E143" s="212">
        <f t="shared" si="6"/>
        <v>9</v>
      </c>
      <c r="F143" s="207" t="str">
        <f t="shared" si="7"/>
        <v>3.1.2.1</v>
      </c>
      <c r="G143" s="207"/>
      <c r="H143" s="207"/>
    </row>
    <row r="144" spans="1:8" ht="15.75" thickBot="1">
      <c r="A144" s="243" t="s">
        <v>3152</v>
      </c>
      <c r="B144" s="244" t="s">
        <v>2932</v>
      </c>
      <c r="C144" s="245">
        <f>SUMIF($F$1:$F$503,A144,$C$1:$C$503)</f>
        <v>0</v>
      </c>
      <c r="D144" s="212" t="s">
        <v>3117</v>
      </c>
      <c r="E144" s="212">
        <f t="shared" si="6"/>
        <v>9</v>
      </c>
      <c r="F144" s="207" t="str">
        <f t="shared" si="7"/>
        <v>3.1.2.1</v>
      </c>
      <c r="G144" s="207"/>
      <c r="H144" s="207"/>
    </row>
    <row r="145" spans="1:8" ht="15.75" thickBot="1">
      <c r="A145" s="243" t="s">
        <v>3153</v>
      </c>
      <c r="B145" s="244" t="s">
        <v>2933</v>
      </c>
      <c r="C145" s="245">
        <f>SUMIF($F$1:$F$503,A145,$C$1:$C$503)</f>
        <v>0</v>
      </c>
      <c r="D145" s="212" t="s">
        <v>3117</v>
      </c>
      <c r="E145" s="212">
        <f t="shared" si="6"/>
        <v>11</v>
      </c>
      <c r="F145" s="207" t="str">
        <f t="shared" si="7"/>
        <v>3.1.2.1.3</v>
      </c>
      <c r="G145" s="207"/>
      <c r="H145" s="207"/>
    </row>
    <row r="146" spans="1:8" ht="26.25" thickBot="1">
      <c r="A146" s="252" t="s">
        <v>2934</v>
      </c>
      <c r="B146" s="253" t="s">
        <v>2935</v>
      </c>
      <c r="C146" s="239">
        <f>SUMIF(DATOS!$N$4:$N$4804,A146,DATOS!$F$4:$F$4804)</f>
        <v>0</v>
      </c>
      <c r="D146" s="212" t="s">
        <v>452</v>
      </c>
      <c r="E146" s="212">
        <f t="shared" si="6"/>
        <v>13</v>
      </c>
      <c r="F146" s="207" t="str">
        <f t="shared" si="7"/>
        <v>3.1.2.1.3.1</v>
      </c>
      <c r="G146" s="207"/>
      <c r="H146" s="207"/>
    </row>
    <row r="147" spans="1:8" ht="26.25" thickBot="1">
      <c r="A147" s="252" t="s">
        <v>2936</v>
      </c>
      <c r="B147" s="253" t="s">
        <v>2937</v>
      </c>
      <c r="C147" s="239">
        <f>SUMIF(DATOS!$N$4:$N$4804,A147,DATOS!$F$4:$F$4804)</f>
        <v>0</v>
      </c>
      <c r="D147" s="212" t="s">
        <v>452</v>
      </c>
      <c r="E147" s="212">
        <f t="shared" si="6"/>
        <v>13</v>
      </c>
      <c r="F147" s="207" t="str">
        <f t="shared" si="7"/>
        <v>3.1.2.1.3.1</v>
      </c>
      <c r="G147" s="207"/>
      <c r="H147" s="207"/>
    </row>
    <row r="148" spans="1:8" ht="15.75" thickBot="1">
      <c r="A148" s="243" t="s">
        <v>2938</v>
      </c>
      <c r="B148" s="244" t="s">
        <v>2939</v>
      </c>
      <c r="C148" s="245">
        <f>SUMIF($F$1:$F$503,A148,$C$1:$C$503)</f>
        <v>0</v>
      </c>
      <c r="D148" s="212" t="s">
        <v>3117</v>
      </c>
      <c r="E148" s="212">
        <f t="shared" si="6"/>
        <v>11</v>
      </c>
      <c r="F148" s="207" t="str">
        <f t="shared" si="7"/>
        <v>3.1.2.1.3</v>
      </c>
      <c r="G148" s="207"/>
      <c r="H148" s="207"/>
    </row>
    <row r="149" spans="1:8" ht="15.75" thickBot="1">
      <c r="A149" s="252" t="s">
        <v>2940</v>
      </c>
      <c r="B149" s="253" t="s">
        <v>2941</v>
      </c>
      <c r="C149" s="239">
        <f>SUMIF(DATOS!$N$4:$N$4804,A149,DATOS!$F$4:$F$4804)</f>
        <v>0</v>
      </c>
      <c r="D149" s="212" t="s">
        <v>452</v>
      </c>
      <c r="E149" s="212">
        <f t="shared" si="6"/>
        <v>13</v>
      </c>
      <c r="F149" s="207" t="str">
        <f t="shared" si="7"/>
        <v>3.1.2.1.3.2</v>
      </c>
      <c r="G149" s="207"/>
      <c r="H149" s="207"/>
    </row>
    <row r="150" spans="1:8" ht="26.25" thickBot="1">
      <c r="A150" s="252" t="s">
        <v>2942</v>
      </c>
      <c r="B150" s="253" t="s">
        <v>2943</v>
      </c>
      <c r="C150" s="239">
        <f>SUMIF(DATOS!$N$4:$N$4804,A150,DATOS!$F$4:$F$4804)</f>
        <v>0</v>
      </c>
      <c r="D150" s="212" t="s">
        <v>452</v>
      </c>
      <c r="E150" s="212">
        <f t="shared" si="6"/>
        <v>13</v>
      </c>
      <c r="F150" s="207" t="str">
        <f t="shared" si="7"/>
        <v>3.1.2.1.3.2</v>
      </c>
      <c r="G150" s="207"/>
      <c r="H150" s="207"/>
    </row>
    <row r="151" spans="1:8" ht="15.75" thickBot="1">
      <c r="A151" s="252" t="s">
        <v>2944</v>
      </c>
      <c r="B151" s="253" t="s">
        <v>2945</v>
      </c>
      <c r="C151" s="239">
        <f>SUMIF(DATOS!$N$4:$N$4804,A151,DATOS!$F$4:$F$4804)</f>
        <v>0</v>
      </c>
      <c r="D151" s="212" t="s">
        <v>452</v>
      </c>
      <c r="E151" s="212">
        <f t="shared" si="6"/>
        <v>9</v>
      </c>
      <c r="F151" s="207" t="str">
        <f t="shared" si="7"/>
        <v>3.1.2.1</v>
      </c>
      <c r="G151" s="207"/>
      <c r="H151" s="207"/>
    </row>
    <row r="152" spans="1:8" ht="15.75" thickBot="1">
      <c r="A152" s="234" t="s">
        <v>3154</v>
      </c>
      <c r="B152" s="235" t="s">
        <v>2946</v>
      </c>
      <c r="C152" s="236">
        <f>SUMIF($F$1:$F$503,A152,$C$1:$C$503)</f>
        <v>0</v>
      </c>
      <c r="D152" s="212" t="s">
        <v>3117</v>
      </c>
      <c r="E152" s="212">
        <f t="shared" si="6"/>
        <v>7</v>
      </c>
      <c r="F152" s="207" t="str">
        <f t="shared" si="7"/>
        <v>3.1.2</v>
      </c>
      <c r="G152" s="207"/>
      <c r="H152" s="207"/>
    </row>
    <row r="153" spans="1:8" ht="15.75" thickBot="1">
      <c r="A153" s="252" t="s">
        <v>3155</v>
      </c>
      <c r="B153" s="253" t="s">
        <v>2947</v>
      </c>
      <c r="C153" s="239">
        <f>SUMIF(DATOS!$N$4:$N$4804,A153,DATOS!$F$4:$F$4804)</f>
        <v>0</v>
      </c>
      <c r="D153" s="212" t="s">
        <v>452</v>
      </c>
      <c r="E153" s="212">
        <f t="shared" si="6"/>
        <v>9</v>
      </c>
      <c r="F153" s="207" t="str">
        <f t="shared" si="7"/>
        <v>3.1.2.2</v>
      </c>
      <c r="G153" s="207"/>
      <c r="H153" s="207"/>
    </row>
    <row r="154" spans="1:8" ht="15.75" thickBot="1">
      <c r="A154" s="252" t="s">
        <v>2948</v>
      </c>
      <c r="B154" s="253" t="s">
        <v>2949</v>
      </c>
      <c r="C154" s="239">
        <f>SUMIF(DATOS!$N$4:$N$4804,A154,DATOS!$F$4:$F$4804)</f>
        <v>0</v>
      </c>
      <c r="D154" s="212" t="s">
        <v>452</v>
      </c>
      <c r="E154" s="212">
        <f t="shared" si="6"/>
        <v>9</v>
      </c>
      <c r="F154" s="207" t="str">
        <f t="shared" si="7"/>
        <v>3.1.2.2</v>
      </c>
      <c r="G154" s="207"/>
      <c r="H154" s="207"/>
    </row>
    <row r="155" spans="1:8" ht="15.75" thickBot="1">
      <c r="A155" s="243" t="s">
        <v>3156</v>
      </c>
      <c r="B155" s="244" t="s">
        <v>2950</v>
      </c>
      <c r="C155" s="245">
        <f>SUMIF($F$1:$F$503,A155,$C$1:$C$503)</f>
        <v>0</v>
      </c>
      <c r="D155" s="212" t="s">
        <v>3117</v>
      </c>
      <c r="E155" s="212">
        <f t="shared" si="6"/>
        <v>9</v>
      </c>
      <c r="F155" s="207" t="str">
        <f t="shared" si="7"/>
        <v>3.1.2.2</v>
      </c>
      <c r="G155" s="207"/>
      <c r="H155" s="207"/>
    </row>
    <row r="156" spans="1:8" ht="15.75" thickBot="1">
      <c r="A156" s="252" t="s">
        <v>2951</v>
      </c>
      <c r="B156" s="253" t="s">
        <v>2952</v>
      </c>
      <c r="C156" s="239">
        <f>SUMIF(DATOS!$N$4:$N$4804,A156,DATOS!$F$4:$F$4804)</f>
        <v>0</v>
      </c>
      <c r="D156" s="212" t="s">
        <v>452</v>
      </c>
      <c r="E156" s="212">
        <f t="shared" si="6"/>
        <v>11</v>
      </c>
      <c r="F156" s="207" t="str">
        <f t="shared" si="7"/>
        <v>3.1.2.2.3</v>
      </c>
      <c r="G156" s="207"/>
      <c r="H156" s="207"/>
    </row>
    <row r="157" spans="1:8" ht="15.75" thickBot="1">
      <c r="A157" s="252" t="s">
        <v>2953</v>
      </c>
      <c r="B157" s="253" t="s">
        <v>2954</v>
      </c>
      <c r="C157" s="239">
        <f>SUMIF(DATOS!$N$4:$N$4804,A157,DATOS!$F$4:$F$4804)</f>
        <v>0</v>
      </c>
      <c r="D157" s="212" t="s">
        <v>452</v>
      </c>
      <c r="E157" s="212">
        <f t="shared" si="6"/>
        <v>11</v>
      </c>
      <c r="F157" s="207" t="str">
        <f t="shared" si="7"/>
        <v>3.1.2.2.3</v>
      </c>
      <c r="G157" s="207"/>
      <c r="H157" s="207"/>
    </row>
    <row r="158" spans="1:8" ht="15.75" thickBot="1">
      <c r="A158" s="243" t="s">
        <v>3157</v>
      </c>
      <c r="B158" s="244" t="s">
        <v>2955</v>
      </c>
      <c r="C158" s="245">
        <f>SUMIF($F$1:$F$503,A158,$C$1:$C$503)</f>
        <v>0</v>
      </c>
      <c r="D158" s="212" t="s">
        <v>3117</v>
      </c>
      <c r="E158" s="212">
        <f t="shared" si="6"/>
        <v>9</v>
      </c>
      <c r="F158" s="207" t="str">
        <f t="shared" si="7"/>
        <v>3.1.2.2</v>
      </c>
      <c r="G158" s="207"/>
      <c r="H158" s="207"/>
    </row>
    <row r="159" spans="1:8" ht="15.75" thickBot="1">
      <c r="A159" s="252" t="s">
        <v>2956</v>
      </c>
      <c r="B159" s="253" t="s">
        <v>2957</v>
      </c>
      <c r="C159" s="239">
        <f>SUMIF(DATOS!$N$4:$N$4804,A159,DATOS!$F$4:$F$4804)</f>
        <v>0</v>
      </c>
      <c r="D159" s="212" t="s">
        <v>452</v>
      </c>
      <c r="E159" s="212">
        <f t="shared" si="6"/>
        <v>11</v>
      </c>
      <c r="F159" s="207" t="str">
        <f t="shared" si="7"/>
        <v>3.1.2.2.4</v>
      </c>
      <c r="G159" s="207"/>
      <c r="H159" s="207"/>
    </row>
    <row r="160" spans="1:8" ht="15.75" thickBot="1">
      <c r="A160" s="252" t="s">
        <v>3158</v>
      </c>
      <c r="B160" s="253" t="s">
        <v>2958</v>
      </c>
      <c r="C160" s="239">
        <f>SUMIF(DATOS!$N$4:$N$4804,A160,DATOS!$F$4:$F$4804)</f>
        <v>0</v>
      </c>
      <c r="D160" s="212" t="s">
        <v>452</v>
      </c>
      <c r="E160" s="212">
        <f t="shared" si="6"/>
        <v>11</v>
      </c>
      <c r="F160" s="207" t="str">
        <f t="shared" si="7"/>
        <v>3.1.2.2.4</v>
      </c>
      <c r="G160" s="207"/>
      <c r="H160" s="207"/>
    </row>
    <row r="161" spans="1:8" ht="15.75" thickBot="1">
      <c r="A161" s="252" t="s">
        <v>3159</v>
      </c>
      <c r="B161" s="253" t="s">
        <v>2959</v>
      </c>
      <c r="C161" s="239">
        <f>SUMIF(DATOS!$N$4:$N$4804,A161,DATOS!$F$4:$F$4804)</f>
        <v>0</v>
      </c>
      <c r="D161" s="212" t="s">
        <v>452</v>
      </c>
      <c r="E161" s="212">
        <f t="shared" si="6"/>
        <v>9</v>
      </c>
      <c r="F161" s="207" t="str">
        <f t="shared" si="7"/>
        <v>3.1.2.2</v>
      </c>
      <c r="G161" s="207"/>
      <c r="H161" s="207"/>
    </row>
    <row r="162" spans="1:8" ht="15.75" thickBot="1">
      <c r="A162" s="240" t="s">
        <v>3160</v>
      </c>
      <c r="B162" s="241" t="s">
        <v>2960</v>
      </c>
      <c r="C162" s="239">
        <f>SUMIF(DATOS!$N$4:$N$4804,A162,DATOS!$F$4:$F$4804)</f>
        <v>0</v>
      </c>
      <c r="D162" s="212" t="s">
        <v>452</v>
      </c>
      <c r="E162" s="212">
        <f t="shared" si="6"/>
        <v>5</v>
      </c>
      <c r="F162" s="207" t="str">
        <f t="shared" si="7"/>
        <v>3.1</v>
      </c>
      <c r="G162" s="207"/>
      <c r="H162" s="207"/>
    </row>
    <row r="163" spans="1:8" ht="15.75" thickBot="1">
      <c r="A163" s="406" t="s">
        <v>2961</v>
      </c>
      <c r="B163" s="407"/>
      <c r="C163" s="249">
        <f>+C162+C140+C124</f>
        <v>0</v>
      </c>
      <c r="F163" s="207" t="b">
        <f t="shared" si="7"/>
        <v>0</v>
      </c>
      <c r="G163" s="207"/>
      <c r="H163" s="207"/>
    </row>
    <row r="164" spans="1:8" ht="15.75" thickBot="1">
      <c r="A164" s="231" t="s">
        <v>3161</v>
      </c>
      <c r="B164" s="232" t="s">
        <v>2962</v>
      </c>
      <c r="C164" s="233">
        <f>SUMIF($F$1:$F$503,A164,$C$1:$C$503)</f>
        <v>0</v>
      </c>
      <c r="D164" s="212" t="s">
        <v>3117</v>
      </c>
      <c r="E164" s="212">
        <f t="shared" ref="E164:E203" si="8">LEN(A164)</f>
        <v>3</v>
      </c>
      <c r="F164" s="207" t="str">
        <f t="shared" si="7"/>
        <v>3</v>
      </c>
      <c r="G164" s="207"/>
      <c r="H164" s="207"/>
    </row>
    <row r="165" spans="1:8" ht="15.75" thickBot="1">
      <c r="A165" s="234" t="s">
        <v>3162</v>
      </c>
      <c r="B165" s="235" t="s">
        <v>2963</v>
      </c>
      <c r="C165" s="236">
        <f>SUMIF($F$1:$F$503,A165,$C$1:$C$503)</f>
        <v>0</v>
      </c>
      <c r="D165" s="212" t="s">
        <v>3117</v>
      </c>
      <c r="E165" s="212">
        <f t="shared" si="8"/>
        <v>5</v>
      </c>
      <c r="F165" s="207" t="str">
        <f t="shared" si="7"/>
        <v>3.2</v>
      </c>
      <c r="G165" s="207"/>
      <c r="H165" s="207"/>
    </row>
    <row r="166" spans="1:8" ht="15.75" thickBot="1">
      <c r="A166" s="234" t="s">
        <v>3163</v>
      </c>
      <c r="B166" s="235" t="s">
        <v>2964</v>
      </c>
      <c r="C166" s="236">
        <f>SUMIF($F$1:$F$503,A166,$C$1:$C$503)</f>
        <v>0</v>
      </c>
      <c r="D166" s="212" t="s">
        <v>3117</v>
      </c>
      <c r="E166" s="212">
        <f t="shared" si="8"/>
        <v>7</v>
      </c>
      <c r="F166" s="207" t="str">
        <f t="shared" si="7"/>
        <v>3.2.1</v>
      </c>
      <c r="G166" s="207"/>
      <c r="H166" s="207"/>
    </row>
    <row r="167" spans="1:8" ht="15.75" thickBot="1">
      <c r="A167" s="252" t="s">
        <v>2965</v>
      </c>
      <c r="B167" s="253" t="s">
        <v>2966</v>
      </c>
      <c r="C167" s="239">
        <f>SUMIF(DATOS!$N$4:$N$4804,A167,DATOS!$F$4:$F$4804)</f>
        <v>0</v>
      </c>
      <c r="D167" s="212" t="s">
        <v>452</v>
      </c>
      <c r="E167" s="212">
        <f t="shared" si="8"/>
        <v>9</v>
      </c>
      <c r="F167" s="207" t="str">
        <f t="shared" si="7"/>
        <v>3.2.1.1</v>
      </c>
      <c r="G167" s="207"/>
      <c r="H167" s="207"/>
    </row>
    <row r="168" spans="1:8" ht="26.25" thickBot="1">
      <c r="A168" s="252" t="s">
        <v>2967</v>
      </c>
      <c r="B168" s="253" t="s">
        <v>2968</v>
      </c>
      <c r="C168" s="239">
        <f>SUMIF(DATOS!$N$4:$N$4804,A168,DATOS!$F$4:$F$4804)</f>
        <v>0</v>
      </c>
      <c r="D168" s="212" t="s">
        <v>452</v>
      </c>
      <c r="E168" s="212">
        <f t="shared" si="8"/>
        <v>9</v>
      </c>
      <c r="F168" s="207" t="str">
        <f t="shared" si="7"/>
        <v>3.2.1.1</v>
      </c>
      <c r="G168" s="207"/>
      <c r="H168" s="207"/>
    </row>
    <row r="169" spans="1:8" ht="15.75" thickBot="1">
      <c r="A169" s="252" t="s">
        <v>3164</v>
      </c>
      <c r="B169" s="253" t="s">
        <v>2969</v>
      </c>
      <c r="C169" s="239">
        <f>SUMIF(DATOS!$N$4:$N$4804,A169,DATOS!$F$4:$F$4804)</f>
        <v>0</v>
      </c>
      <c r="D169" s="212" t="s">
        <v>452</v>
      </c>
      <c r="E169" s="212">
        <f t="shared" si="8"/>
        <v>9</v>
      </c>
      <c r="F169" s="207" t="str">
        <f t="shared" si="7"/>
        <v>3.2.1.1</v>
      </c>
      <c r="G169" s="207"/>
      <c r="H169" s="207"/>
    </row>
    <row r="170" spans="1:8" ht="15.75" thickBot="1">
      <c r="A170" s="252" t="s">
        <v>3165</v>
      </c>
      <c r="B170" s="253" t="s">
        <v>2970</v>
      </c>
      <c r="C170" s="239">
        <f>SUMIF(DATOS!$N$4:$N$4804,A170,DATOS!$F$4:$F$4804)</f>
        <v>0</v>
      </c>
      <c r="D170" s="212" t="s">
        <v>452</v>
      </c>
      <c r="E170" s="212">
        <f t="shared" si="8"/>
        <v>9</v>
      </c>
      <c r="F170" s="207" t="str">
        <f t="shared" si="7"/>
        <v>3.2.1.1</v>
      </c>
      <c r="G170" s="207"/>
      <c r="H170" s="207"/>
    </row>
    <row r="171" spans="1:8" ht="15.75" thickBot="1">
      <c r="A171" s="252" t="s">
        <v>3166</v>
      </c>
      <c r="B171" s="253" t="s">
        <v>2971</v>
      </c>
      <c r="C171" s="239">
        <f>SUMIF(DATOS!$N$4:$N$4804,A171,DATOS!$F$4:$F$4804)</f>
        <v>0</v>
      </c>
      <c r="D171" s="212" t="s">
        <v>452</v>
      </c>
      <c r="E171" s="212">
        <f t="shared" si="8"/>
        <v>9</v>
      </c>
      <c r="F171" s="207" t="str">
        <f t="shared" si="7"/>
        <v>3.2.1.1</v>
      </c>
      <c r="G171" s="207"/>
      <c r="H171" s="207"/>
    </row>
    <row r="172" spans="1:8" ht="15.75" thickBot="1">
      <c r="A172" s="252" t="s">
        <v>3167</v>
      </c>
      <c r="B172" s="253" t="s">
        <v>2972</v>
      </c>
      <c r="C172" s="239">
        <f>SUMIF(DATOS!$N$4:$N$4804,A172,DATOS!$F$4:$F$4804)</f>
        <v>0</v>
      </c>
      <c r="D172" s="212" t="s">
        <v>452</v>
      </c>
      <c r="E172" s="212">
        <f t="shared" si="8"/>
        <v>9</v>
      </c>
      <c r="F172" s="207" t="str">
        <f t="shared" si="7"/>
        <v>3.2.1.1</v>
      </c>
      <c r="G172" s="207"/>
      <c r="H172" s="207"/>
    </row>
    <row r="173" spans="1:8" ht="15.75" thickBot="1">
      <c r="A173" s="234" t="s">
        <v>3168</v>
      </c>
      <c r="B173" s="235" t="s">
        <v>2973</v>
      </c>
      <c r="C173" s="236">
        <f>SUMIF($F$1:$F$503,A173,$C$1:$C$503)</f>
        <v>0</v>
      </c>
      <c r="D173" s="212" t="s">
        <v>3117</v>
      </c>
      <c r="E173" s="212">
        <f t="shared" si="8"/>
        <v>7</v>
      </c>
      <c r="F173" s="207" t="str">
        <f t="shared" si="7"/>
        <v>3.2.1</v>
      </c>
      <c r="G173" s="207"/>
      <c r="H173" s="207"/>
    </row>
    <row r="174" spans="1:8" ht="15.75" thickBot="1">
      <c r="A174" s="243" t="s">
        <v>3169</v>
      </c>
      <c r="B174" s="244" t="s">
        <v>2974</v>
      </c>
      <c r="C174" s="245">
        <f>SUMIF($F$1:$F$503,A174,$C$1:$C$503)</f>
        <v>0</v>
      </c>
      <c r="D174" s="212" t="s">
        <v>3117</v>
      </c>
      <c r="E174" s="212">
        <f t="shared" si="8"/>
        <v>9</v>
      </c>
      <c r="F174" s="207" t="str">
        <f t="shared" si="7"/>
        <v>3.2.1.2</v>
      </c>
      <c r="G174" s="207"/>
      <c r="H174" s="207"/>
    </row>
    <row r="175" spans="1:8" ht="15.75" thickBot="1">
      <c r="A175" s="252" t="s">
        <v>2975</v>
      </c>
      <c r="B175" s="253" t="s">
        <v>2976</v>
      </c>
      <c r="C175" s="239">
        <f>SUMIF(DATOS!$N$4:$N$4804,A175,DATOS!$F$4:$F$4804)</f>
        <v>0</v>
      </c>
      <c r="D175" s="212" t="s">
        <v>452</v>
      </c>
      <c r="E175" s="212">
        <f t="shared" si="8"/>
        <v>11</v>
      </c>
      <c r="F175" s="207" t="str">
        <f t="shared" si="7"/>
        <v>3.2.1.2.1</v>
      </c>
      <c r="G175" s="207"/>
      <c r="H175" s="207"/>
    </row>
    <row r="176" spans="1:8" ht="15.75" thickBot="1">
      <c r="A176" s="252" t="s">
        <v>2977</v>
      </c>
      <c r="B176" s="253" t="s">
        <v>2978</v>
      </c>
      <c r="C176" s="239">
        <f>SUMIF(DATOS!$N$4:$N$4804,A176,DATOS!$F$4:$F$4804)</f>
        <v>0</v>
      </c>
      <c r="D176" s="212" t="s">
        <v>452</v>
      </c>
      <c r="E176" s="212">
        <f t="shared" si="8"/>
        <v>11</v>
      </c>
      <c r="F176" s="207" t="str">
        <f t="shared" si="7"/>
        <v>3.2.1.2.1</v>
      </c>
      <c r="G176" s="207"/>
      <c r="H176" s="207"/>
    </row>
    <row r="177" spans="1:8" ht="15.75" thickBot="1">
      <c r="A177" s="252" t="s">
        <v>2979</v>
      </c>
      <c r="B177" s="253" t="s">
        <v>2980</v>
      </c>
      <c r="C177" s="239">
        <f>SUMIF(DATOS!$N$4:$N$4804,A177,DATOS!$F$4:$F$4804)</f>
        <v>0</v>
      </c>
      <c r="D177" s="212" t="s">
        <v>452</v>
      </c>
      <c r="E177" s="212">
        <f t="shared" si="8"/>
        <v>11</v>
      </c>
      <c r="F177" s="207" t="str">
        <f t="shared" si="7"/>
        <v>3.2.1.2.1</v>
      </c>
      <c r="G177" s="207"/>
      <c r="H177" s="207"/>
    </row>
    <row r="178" spans="1:8" ht="15.75" thickBot="1">
      <c r="A178" s="252" t="s">
        <v>2981</v>
      </c>
      <c r="B178" s="253" t="s">
        <v>2982</v>
      </c>
      <c r="C178" s="239">
        <f>SUMIF(DATOS!$N$4:$N$4804,A178,DATOS!$F$4:$F$4804)</f>
        <v>0</v>
      </c>
      <c r="D178" s="212" t="s">
        <v>452</v>
      </c>
      <c r="E178" s="212">
        <f t="shared" si="8"/>
        <v>11</v>
      </c>
      <c r="F178" s="207" t="str">
        <f t="shared" si="7"/>
        <v>3.2.1.2.1</v>
      </c>
      <c r="G178" s="207"/>
      <c r="H178" s="207"/>
    </row>
    <row r="179" spans="1:8" ht="15.75" thickBot="1">
      <c r="A179" s="252" t="s">
        <v>3170</v>
      </c>
      <c r="B179" s="253" t="s">
        <v>2983</v>
      </c>
      <c r="C179" s="239">
        <f>SUMIF(DATOS!$N$4:$N$4804,A179,DATOS!$F$4:$F$4804)</f>
        <v>0</v>
      </c>
      <c r="D179" s="212" t="s">
        <v>452</v>
      </c>
      <c r="E179" s="212">
        <f t="shared" si="8"/>
        <v>9</v>
      </c>
      <c r="F179" s="207" t="str">
        <f t="shared" si="7"/>
        <v>3.2.1.2</v>
      </c>
      <c r="G179" s="207"/>
      <c r="H179" s="207"/>
    </row>
    <row r="180" spans="1:8" ht="15.75" thickBot="1">
      <c r="A180" s="234" t="s">
        <v>3171</v>
      </c>
      <c r="B180" s="235" t="s">
        <v>2984</v>
      </c>
      <c r="C180" s="236">
        <f>SUMIF($F$1:$F$503,A180,$C$1:$C$503)</f>
        <v>0</v>
      </c>
      <c r="D180" s="212" t="s">
        <v>3117</v>
      </c>
      <c r="E180" s="212">
        <f t="shared" si="8"/>
        <v>5</v>
      </c>
      <c r="F180" s="207" t="str">
        <f t="shared" si="7"/>
        <v>3.2</v>
      </c>
      <c r="G180" s="207"/>
      <c r="H180" s="207"/>
    </row>
    <row r="181" spans="1:8" ht="15.75" thickBot="1">
      <c r="A181" s="234" t="s">
        <v>3172</v>
      </c>
      <c r="B181" s="235" t="s">
        <v>2985</v>
      </c>
      <c r="C181" s="236">
        <f>SUMIF($F$1:$F$503,A181,$C$1:$C$503)</f>
        <v>0</v>
      </c>
      <c r="D181" s="212" t="s">
        <v>3117</v>
      </c>
      <c r="E181" s="212">
        <f t="shared" si="8"/>
        <v>7</v>
      </c>
      <c r="F181" s="207" t="str">
        <f t="shared" si="7"/>
        <v>3.2.2</v>
      </c>
      <c r="G181" s="207"/>
      <c r="H181" s="207"/>
    </row>
    <row r="182" spans="1:8" ht="15.75" thickBot="1">
      <c r="A182" s="240" t="s">
        <v>3173</v>
      </c>
      <c r="B182" s="241" t="s">
        <v>2986</v>
      </c>
      <c r="C182" s="239">
        <f>SUMIF(DATOS!$N$4:$N$4804,A182,DATOS!$F$4:$F$4804)</f>
        <v>0</v>
      </c>
      <c r="D182" s="212" t="s">
        <v>452</v>
      </c>
      <c r="E182" s="212">
        <f t="shared" si="8"/>
        <v>9</v>
      </c>
      <c r="F182" s="207" t="str">
        <f t="shared" si="7"/>
        <v>3.2.2.1</v>
      </c>
      <c r="G182" s="207"/>
      <c r="H182" s="207"/>
    </row>
    <row r="183" spans="1:8" ht="15.75" thickBot="1">
      <c r="A183" s="240" t="s">
        <v>3174</v>
      </c>
      <c r="B183" s="241" t="s">
        <v>2987</v>
      </c>
      <c r="C183" s="239">
        <f>SUMIF(DATOS!$N$4:$N$4804,A183,DATOS!$F$4:$F$4804)</f>
        <v>0</v>
      </c>
      <c r="D183" s="212" t="s">
        <v>452</v>
      </c>
      <c r="E183" s="212">
        <f t="shared" si="8"/>
        <v>9</v>
      </c>
      <c r="F183" s="207" t="str">
        <f t="shared" si="7"/>
        <v>3.2.2.1</v>
      </c>
      <c r="G183" s="207"/>
      <c r="H183" s="207"/>
    </row>
    <row r="184" spans="1:8" ht="26.25" thickBot="1">
      <c r="A184" s="234" t="s">
        <v>3175</v>
      </c>
      <c r="B184" s="235" t="s">
        <v>2988</v>
      </c>
      <c r="C184" s="236">
        <f>SUMIF($F$1:$F$503,A184,$C$1:$C$503)</f>
        <v>0</v>
      </c>
      <c r="D184" s="212" t="s">
        <v>3117</v>
      </c>
      <c r="E184" s="212">
        <f t="shared" si="8"/>
        <v>9</v>
      </c>
      <c r="F184" s="207" t="str">
        <f t="shared" si="7"/>
        <v>3.2.2.1</v>
      </c>
      <c r="G184" s="207"/>
      <c r="H184" s="207"/>
    </row>
    <row r="185" spans="1:8" ht="26.25" thickBot="1">
      <c r="A185" s="243" t="s">
        <v>3176</v>
      </c>
      <c r="B185" s="244" t="s">
        <v>2989</v>
      </c>
      <c r="C185" s="245">
        <f>SUMIF($F$1:$F$503,A185,$C$1:$C$503)</f>
        <v>0</v>
      </c>
      <c r="D185" s="212" t="s">
        <v>3117</v>
      </c>
      <c r="E185" s="212">
        <f t="shared" si="8"/>
        <v>11</v>
      </c>
      <c r="F185" s="207" t="str">
        <f t="shared" si="7"/>
        <v>3.2.2.1.3</v>
      </c>
      <c r="G185" s="207"/>
      <c r="H185" s="207"/>
    </row>
    <row r="186" spans="1:8" ht="26.25" thickBot="1">
      <c r="A186" s="252" t="s">
        <v>2990</v>
      </c>
      <c r="B186" s="253" t="s">
        <v>2991</v>
      </c>
      <c r="C186" s="239">
        <f>SUMIF(DATOS!$N$4:$N$4804,A186,DATOS!$F$4:$F$4804)</f>
        <v>0</v>
      </c>
      <c r="D186" s="212" t="s">
        <v>452</v>
      </c>
      <c r="E186" s="212">
        <f t="shared" si="8"/>
        <v>13</v>
      </c>
      <c r="F186" s="207" t="str">
        <f t="shared" si="7"/>
        <v>3.2.2.1.3.1</v>
      </c>
      <c r="G186" s="207"/>
      <c r="H186" s="207"/>
    </row>
    <row r="187" spans="1:8" ht="26.25" thickBot="1">
      <c r="A187" s="252" t="s">
        <v>2992</v>
      </c>
      <c r="B187" s="253" t="s">
        <v>2993</v>
      </c>
      <c r="C187" s="239">
        <f>SUMIF(DATOS!$N$4:$N$4804,A187,DATOS!$F$4:$F$4804)</f>
        <v>0</v>
      </c>
      <c r="D187" s="212" t="s">
        <v>452</v>
      </c>
      <c r="E187" s="212">
        <f t="shared" si="8"/>
        <v>13</v>
      </c>
      <c r="F187" s="207" t="str">
        <f t="shared" si="7"/>
        <v>3.2.2.1.3.1</v>
      </c>
      <c r="G187" s="207"/>
      <c r="H187" s="207"/>
    </row>
    <row r="188" spans="1:8" ht="26.25" thickBot="1">
      <c r="A188" s="243" t="s">
        <v>2994</v>
      </c>
      <c r="B188" s="244" t="s">
        <v>2995</v>
      </c>
      <c r="C188" s="245">
        <f>SUMIF($F$1:$F$503,A188,$C$1:$C$503)</f>
        <v>0</v>
      </c>
      <c r="D188" s="212" t="s">
        <v>3117</v>
      </c>
      <c r="E188" s="212">
        <f t="shared" si="8"/>
        <v>11</v>
      </c>
      <c r="F188" s="207" t="str">
        <f t="shared" si="7"/>
        <v>3.2.2.1.3</v>
      </c>
      <c r="G188" s="207"/>
      <c r="H188" s="207"/>
    </row>
    <row r="189" spans="1:8" ht="26.25" thickBot="1">
      <c r="A189" s="252" t="s">
        <v>2996</v>
      </c>
      <c r="B189" s="253" t="s">
        <v>2997</v>
      </c>
      <c r="C189" s="239">
        <f>SUMIF(DATOS!$N$4:$N$4804,A189,DATOS!$F$4:$F$4804)</f>
        <v>0</v>
      </c>
      <c r="D189" s="212" t="s">
        <v>452</v>
      </c>
      <c r="E189" s="212">
        <f t="shared" si="8"/>
        <v>13</v>
      </c>
      <c r="F189" s="207" t="str">
        <f t="shared" si="7"/>
        <v>3.2.2.1.3.2</v>
      </c>
      <c r="G189" s="207"/>
      <c r="H189" s="207"/>
    </row>
    <row r="190" spans="1:8" ht="26.25" thickBot="1">
      <c r="A190" s="252" t="s">
        <v>2998</v>
      </c>
      <c r="B190" s="253" t="s">
        <v>2999</v>
      </c>
      <c r="C190" s="239">
        <f>SUMIF(DATOS!$N$4:$N$4804,A190,DATOS!$F$4:$F$4804)</f>
        <v>0</v>
      </c>
      <c r="D190" s="212" t="s">
        <v>452</v>
      </c>
      <c r="E190" s="212">
        <f t="shared" si="8"/>
        <v>13</v>
      </c>
      <c r="F190" s="207" t="str">
        <f t="shared" si="7"/>
        <v>3.2.2.1.3.2</v>
      </c>
      <c r="G190" s="207"/>
      <c r="H190" s="207"/>
    </row>
    <row r="191" spans="1:8" ht="15.75" thickBot="1">
      <c r="A191" s="240" t="s">
        <v>3000</v>
      </c>
      <c r="B191" s="241" t="s">
        <v>3001</v>
      </c>
      <c r="C191" s="239">
        <f>SUMIF(DATOS!$N$4:$N$4804,A191,DATOS!$F$4:$F$4804)</f>
        <v>0</v>
      </c>
      <c r="D191" s="212" t="s">
        <v>452</v>
      </c>
      <c r="E191" s="212">
        <f t="shared" si="8"/>
        <v>9</v>
      </c>
      <c r="F191" s="207" t="str">
        <f t="shared" si="7"/>
        <v>3.2.2.1</v>
      </c>
      <c r="G191" s="207"/>
      <c r="H191" s="207"/>
    </row>
    <row r="192" spans="1:8" ht="15.75" thickBot="1">
      <c r="A192" s="234" t="s">
        <v>3177</v>
      </c>
      <c r="B192" s="235" t="s">
        <v>3002</v>
      </c>
      <c r="C192" s="236">
        <f>SUMIF($F$1:$F$503,A192,$C$1:$C$503)</f>
        <v>0</v>
      </c>
      <c r="D192" s="212" t="s">
        <v>3117</v>
      </c>
      <c r="E192" s="212">
        <f t="shared" si="8"/>
        <v>7</v>
      </c>
      <c r="F192" s="207" t="str">
        <f t="shared" si="7"/>
        <v>3.2.2</v>
      </c>
      <c r="G192" s="207"/>
      <c r="H192" s="207"/>
    </row>
    <row r="193" spans="1:8" ht="15.75" thickBot="1">
      <c r="A193" s="240" t="s">
        <v>3178</v>
      </c>
      <c r="B193" s="241" t="s">
        <v>3003</v>
      </c>
      <c r="C193" s="239">
        <f>SUMIF(DATOS!$N$4:$N$4804,A193,DATOS!$F$4:$F$4804)</f>
        <v>0</v>
      </c>
      <c r="D193" s="212" t="s">
        <v>452</v>
      </c>
      <c r="E193" s="212">
        <f t="shared" si="8"/>
        <v>9</v>
      </c>
      <c r="F193" s="207" t="str">
        <f t="shared" si="7"/>
        <v>3.2.2.2</v>
      </c>
      <c r="G193" s="207"/>
      <c r="H193" s="207"/>
    </row>
    <row r="194" spans="1:8" ht="15.75" thickBot="1">
      <c r="A194" s="240" t="s">
        <v>3179</v>
      </c>
      <c r="B194" s="241" t="s">
        <v>3004</v>
      </c>
      <c r="C194" s="239">
        <f>SUMIF(DATOS!$N$4:$N$4804,A194,DATOS!$F$4:$F$4804)</f>
        <v>0</v>
      </c>
      <c r="D194" s="212" t="s">
        <v>452</v>
      </c>
      <c r="E194" s="212">
        <f t="shared" si="8"/>
        <v>9</v>
      </c>
      <c r="F194" s="207" t="str">
        <f t="shared" si="7"/>
        <v>3.2.2.2</v>
      </c>
      <c r="G194" s="207"/>
      <c r="H194" s="207"/>
    </row>
    <row r="195" spans="1:8" ht="26.25" thickBot="1">
      <c r="A195" s="234" t="s">
        <v>3180</v>
      </c>
      <c r="B195" s="235" t="s">
        <v>3005</v>
      </c>
      <c r="C195" s="236">
        <f>SUMIF($F$1:$F$503,A195,$C$1:$C$503)</f>
        <v>0</v>
      </c>
      <c r="D195" s="212" t="s">
        <v>3117</v>
      </c>
      <c r="E195" s="212">
        <f t="shared" si="8"/>
        <v>9</v>
      </c>
      <c r="F195" s="207" t="str">
        <f t="shared" si="7"/>
        <v>3.2.2.2</v>
      </c>
      <c r="G195" s="207"/>
    </row>
    <row r="196" spans="1:8" ht="15.75" thickBot="1">
      <c r="A196" s="243" t="s">
        <v>3006</v>
      </c>
      <c r="B196" s="244" t="s">
        <v>2933</v>
      </c>
      <c r="C196" s="245">
        <f>SUMIF($F$1:$F$503,A196,$C$1:$C$503)</f>
        <v>0</v>
      </c>
      <c r="D196" s="212" t="s">
        <v>3117</v>
      </c>
      <c r="E196" s="212">
        <f t="shared" si="8"/>
        <v>11</v>
      </c>
      <c r="F196" s="207" t="str">
        <f t="shared" si="7"/>
        <v>3.2.2.2.3</v>
      </c>
      <c r="G196" s="207"/>
    </row>
    <row r="197" spans="1:8" ht="15.75" thickBot="1">
      <c r="A197" s="252" t="s">
        <v>3007</v>
      </c>
      <c r="B197" s="253" t="s">
        <v>3008</v>
      </c>
      <c r="C197" s="239">
        <f>SUMIF(DATOS!$N$4:$N$4804,A197,DATOS!$F$4:$F$4804)</f>
        <v>0</v>
      </c>
      <c r="D197" s="212" t="s">
        <v>452</v>
      </c>
      <c r="E197" s="212">
        <f t="shared" si="8"/>
        <v>13</v>
      </c>
      <c r="F197" s="207" t="str">
        <f t="shared" si="7"/>
        <v>3.2.2.2.3.1</v>
      </c>
      <c r="G197" s="207"/>
    </row>
    <row r="198" spans="1:8" ht="15.75" thickBot="1">
      <c r="A198" s="252" t="s">
        <v>3009</v>
      </c>
      <c r="B198" s="253" t="s">
        <v>3010</v>
      </c>
      <c r="C198" s="239">
        <f>SUMIF(DATOS!$N$4:$N$4804,A198,DATOS!$F$4:$F$4804)</f>
        <v>0</v>
      </c>
      <c r="D198" s="212" t="s">
        <v>452</v>
      </c>
      <c r="E198" s="212">
        <f t="shared" si="8"/>
        <v>13</v>
      </c>
      <c r="F198" s="207" t="str">
        <f t="shared" si="7"/>
        <v>3.2.2.2.3.1</v>
      </c>
      <c r="G198" s="207"/>
    </row>
    <row r="199" spans="1:8" ht="15.75" thickBot="1">
      <c r="A199" s="243" t="s">
        <v>3011</v>
      </c>
      <c r="B199" s="244" t="s">
        <v>2939</v>
      </c>
      <c r="C199" s="245">
        <f>SUMIF($F$1:$F$503,A199,$C$1:$C$503)</f>
        <v>0</v>
      </c>
      <c r="D199" s="212" t="s">
        <v>3117</v>
      </c>
      <c r="E199" s="212">
        <f t="shared" si="8"/>
        <v>11</v>
      </c>
      <c r="F199" s="207" t="str">
        <f t="shared" si="7"/>
        <v>3.2.2.2.3</v>
      </c>
      <c r="G199" s="207"/>
    </row>
    <row r="200" spans="1:8" ht="15.75" thickBot="1">
      <c r="A200" s="252" t="s">
        <v>3012</v>
      </c>
      <c r="B200" s="253" t="s">
        <v>3013</v>
      </c>
      <c r="C200" s="239">
        <f>SUMIF(DATOS!$N$4:$N$4804,A200,DATOS!$F$4:$F$4804)</f>
        <v>0</v>
      </c>
      <c r="D200" s="212" t="s">
        <v>452</v>
      </c>
      <c r="E200" s="212">
        <f t="shared" si="8"/>
        <v>13</v>
      </c>
      <c r="F200" s="207" t="str">
        <f t="shared" si="7"/>
        <v>3.2.2.2.3.2</v>
      </c>
      <c r="G200" s="207"/>
    </row>
    <row r="201" spans="1:8" ht="15.75" thickBot="1">
      <c r="A201" s="252" t="s">
        <v>3014</v>
      </c>
      <c r="B201" s="253" t="s">
        <v>3015</v>
      </c>
      <c r="C201" s="239">
        <f>SUMIF(DATOS!$N$4:$N$4804,A201,DATOS!$F$4:$F$4804)</f>
        <v>0</v>
      </c>
      <c r="D201" s="212" t="s">
        <v>452</v>
      </c>
      <c r="E201" s="212">
        <f t="shared" si="8"/>
        <v>13</v>
      </c>
      <c r="F201" s="207" t="str">
        <f t="shared" ref="F201:F203" si="9">IF(E201=3,MID(A201,1,1),IF(E201=5,MID(A201,1,3),IF(E201=7,MID(A201,1,5),IF(E201=9,MID(A201,1,7),IF(E201=11,MID(A201,1,9),IF(E201=13,MID(A201,1,11)))))))</f>
        <v>3.2.2.2.3.2</v>
      </c>
      <c r="G201" s="207"/>
    </row>
    <row r="202" spans="1:8" ht="15.75" thickBot="1">
      <c r="A202" s="240" t="s">
        <v>3181</v>
      </c>
      <c r="B202" s="241" t="s">
        <v>3016</v>
      </c>
      <c r="C202" s="239">
        <f>SUMIF(DATOS!$N$4:$N$4804,A202,DATOS!$F$4:$F$4804)</f>
        <v>0</v>
      </c>
      <c r="D202" s="212" t="s">
        <v>452</v>
      </c>
      <c r="E202" s="212">
        <f t="shared" si="8"/>
        <v>9</v>
      </c>
      <c r="F202" s="207" t="str">
        <f t="shared" si="9"/>
        <v>3.2.2.2</v>
      </c>
      <c r="G202" s="207"/>
    </row>
    <row r="203" spans="1:8" ht="15.75" thickBot="1">
      <c r="A203" s="240" t="s">
        <v>3017</v>
      </c>
      <c r="B203" s="241" t="s">
        <v>3018</v>
      </c>
      <c r="C203" s="239">
        <f>SUMIF(DATOS!$N$4:$N$4804,A203,DATOS!$F$4:$F$4804)</f>
        <v>0</v>
      </c>
      <c r="D203" s="212" t="s">
        <v>452</v>
      </c>
      <c r="E203" s="212">
        <f t="shared" si="8"/>
        <v>5</v>
      </c>
      <c r="F203" s="207" t="str">
        <f t="shared" si="9"/>
        <v>3.2</v>
      </c>
      <c r="G203" s="207"/>
    </row>
    <row r="204" spans="1:8" ht="15.75" thickBot="1">
      <c r="A204" s="406" t="s">
        <v>3019</v>
      </c>
      <c r="B204" s="407"/>
      <c r="C204" s="249">
        <f>+C203+C180+C165</f>
        <v>0</v>
      </c>
      <c r="F204" s="207"/>
      <c r="G204" s="207"/>
    </row>
    <row r="205" spans="1:8" ht="15.75" thickBot="1">
      <c r="A205" s="406" t="s">
        <v>3020</v>
      </c>
      <c r="B205" s="407"/>
      <c r="C205" s="249">
        <f>+C204+C163+C122</f>
        <v>317907364.66760004</v>
      </c>
      <c r="F205" s="207"/>
      <c r="G205" s="207"/>
    </row>
    <row r="206" spans="1:8">
      <c r="F206" s="207"/>
      <c r="G206" s="207"/>
    </row>
    <row r="207" spans="1:8">
      <c r="F207" s="207"/>
      <c r="G207" s="207"/>
    </row>
    <row r="208" spans="1:8">
      <c r="F208" s="207"/>
      <c r="G208" s="207"/>
    </row>
    <row r="209" spans="6:7">
      <c r="F209" s="207"/>
      <c r="G209" s="207"/>
    </row>
    <row r="210" spans="6:7">
      <c r="F210" s="207"/>
      <c r="G210" s="207"/>
    </row>
    <row r="211" spans="6:7">
      <c r="F211" s="207"/>
      <c r="G211" s="207"/>
    </row>
    <row r="212" spans="6:7">
      <c r="F212" s="207"/>
      <c r="G212" s="207"/>
    </row>
    <row r="213" spans="6:7">
      <c r="F213" s="207"/>
      <c r="G213" s="207"/>
    </row>
    <row r="214" spans="6:7">
      <c r="F214" s="207"/>
      <c r="G214" s="207"/>
    </row>
    <row r="215" spans="6:7">
      <c r="F215" s="207"/>
      <c r="G215" s="207"/>
    </row>
    <row r="216" spans="6:7">
      <c r="F216" s="207"/>
      <c r="G216" s="207"/>
    </row>
    <row r="217" spans="6:7">
      <c r="F217" s="207"/>
      <c r="G217" s="207"/>
    </row>
    <row r="218" spans="6:7">
      <c r="F218" s="207"/>
      <c r="G218" s="207"/>
    </row>
    <row r="219" spans="6:7">
      <c r="F219" s="207"/>
      <c r="G219" s="207"/>
    </row>
    <row r="220" spans="6:7">
      <c r="F220" s="207"/>
      <c r="G220" s="207"/>
    </row>
    <row r="221" spans="6:7">
      <c r="F221" s="207"/>
      <c r="G221" s="207"/>
    </row>
    <row r="222" spans="6:7">
      <c r="F222" s="207"/>
      <c r="G222" s="207"/>
    </row>
    <row r="223" spans="6:7">
      <c r="F223" s="207"/>
      <c r="G223" s="207"/>
    </row>
    <row r="224" spans="6:7">
      <c r="F224" s="207"/>
      <c r="G224" s="207"/>
    </row>
    <row r="225" spans="6:7">
      <c r="F225" s="207"/>
      <c r="G225" s="207"/>
    </row>
    <row r="226" spans="6:7">
      <c r="F226" s="207"/>
      <c r="G226" s="207"/>
    </row>
    <row r="227" spans="6:7">
      <c r="F227" s="207"/>
      <c r="G227" s="207"/>
    </row>
    <row r="228" spans="6:7">
      <c r="F228" s="207"/>
      <c r="G228" s="207"/>
    </row>
    <row r="229" spans="6:7">
      <c r="F229" s="207"/>
      <c r="G229" s="207"/>
    </row>
    <row r="230" spans="6:7">
      <c r="F230" s="207"/>
      <c r="G230" s="207"/>
    </row>
    <row r="231" spans="6:7">
      <c r="F231" s="207"/>
      <c r="G231" s="207"/>
    </row>
    <row r="232" spans="6:7">
      <c r="F232" s="207"/>
      <c r="G232" s="207"/>
    </row>
    <row r="233" spans="6:7">
      <c r="F233" s="207"/>
      <c r="G233" s="207"/>
    </row>
    <row r="234" spans="6:7">
      <c r="F234" s="207"/>
      <c r="G234" s="207"/>
    </row>
    <row r="235" spans="6:7">
      <c r="F235" s="207"/>
      <c r="G235" s="207"/>
    </row>
    <row r="236" spans="6:7">
      <c r="F236" s="207"/>
      <c r="G236" s="207"/>
    </row>
    <row r="237" spans="6:7">
      <c r="F237" s="207"/>
      <c r="G237" s="207"/>
    </row>
    <row r="238" spans="6:7">
      <c r="F238" s="207"/>
      <c r="G238" s="207"/>
    </row>
    <row r="239" spans="6:7">
      <c r="F239" s="207"/>
      <c r="G239" s="207"/>
    </row>
    <row r="240" spans="6:7">
      <c r="F240" s="207"/>
      <c r="G240" s="207"/>
    </row>
    <row r="241" spans="6:7">
      <c r="F241" s="207"/>
      <c r="G241" s="207"/>
    </row>
    <row r="242" spans="6:7">
      <c r="F242" s="207"/>
      <c r="G242" s="207"/>
    </row>
    <row r="243" spans="6:7">
      <c r="F243" s="207"/>
      <c r="G243" s="207"/>
    </row>
    <row r="244" spans="6:7">
      <c r="F244" s="207"/>
      <c r="G244" s="207"/>
    </row>
    <row r="245" spans="6:7">
      <c r="F245" s="207"/>
      <c r="G245" s="207"/>
    </row>
    <row r="246" spans="6:7">
      <c r="F246" s="207"/>
      <c r="G246" s="207"/>
    </row>
    <row r="247" spans="6:7">
      <c r="F247" s="207"/>
      <c r="G247" s="207"/>
    </row>
    <row r="248" spans="6:7">
      <c r="F248" s="207"/>
      <c r="G248" s="207"/>
    </row>
    <row r="249" spans="6:7">
      <c r="F249" s="207"/>
      <c r="G249" s="207"/>
    </row>
    <row r="250" spans="6:7">
      <c r="F250" s="207"/>
      <c r="G250" s="207"/>
    </row>
    <row r="251" spans="6:7">
      <c r="F251" s="207"/>
      <c r="G251" s="207"/>
    </row>
    <row r="252" spans="6:7">
      <c r="F252" s="207"/>
      <c r="G252" s="207"/>
    </row>
    <row r="253" spans="6:7">
      <c r="F253" s="207"/>
      <c r="G253" s="207"/>
    </row>
    <row r="254" spans="6:7">
      <c r="F254" s="207"/>
      <c r="G254" s="207"/>
    </row>
    <row r="255" spans="6:7">
      <c r="F255" s="207"/>
      <c r="G255" s="207"/>
    </row>
    <row r="256" spans="6:7">
      <c r="F256" s="207"/>
      <c r="G256" s="207"/>
    </row>
    <row r="257" spans="6:7">
      <c r="F257" s="207"/>
      <c r="G257" s="207"/>
    </row>
    <row r="258" spans="6:7">
      <c r="F258" s="207"/>
      <c r="G258" s="207"/>
    </row>
    <row r="259" spans="6:7">
      <c r="F259" s="207"/>
      <c r="G259" s="207"/>
    </row>
    <row r="260" spans="6:7">
      <c r="F260" s="207"/>
      <c r="G260" s="207"/>
    </row>
    <row r="261" spans="6:7">
      <c r="F261" s="207"/>
      <c r="G261" s="207"/>
    </row>
    <row r="262" spans="6:7">
      <c r="F262" s="207"/>
      <c r="G262" s="207"/>
    </row>
    <row r="263" spans="6:7">
      <c r="F263" s="207"/>
      <c r="G263" s="207"/>
    </row>
    <row r="264" spans="6:7">
      <c r="F264" s="207"/>
      <c r="G264" s="207"/>
    </row>
    <row r="265" spans="6:7">
      <c r="F265" s="207"/>
      <c r="G265" s="207"/>
    </row>
    <row r="266" spans="6:7">
      <c r="F266" s="207"/>
      <c r="G266" s="207"/>
    </row>
    <row r="267" spans="6:7">
      <c r="F267" s="207"/>
      <c r="G267" s="207"/>
    </row>
    <row r="268" spans="6:7">
      <c r="F268" s="207"/>
      <c r="G268" s="207"/>
    </row>
    <row r="269" spans="6:7">
      <c r="F269" s="207"/>
      <c r="G269" s="207"/>
    </row>
    <row r="270" spans="6:7">
      <c r="F270" s="207"/>
      <c r="G270" s="207"/>
    </row>
    <row r="271" spans="6:7">
      <c r="F271" s="207"/>
      <c r="G271" s="207"/>
    </row>
    <row r="272" spans="6:7">
      <c r="F272" s="207"/>
      <c r="G272" s="207"/>
    </row>
    <row r="273" spans="6:7">
      <c r="F273" s="207"/>
      <c r="G273" s="207"/>
    </row>
    <row r="274" spans="6:7">
      <c r="F274" s="207"/>
      <c r="G274" s="207"/>
    </row>
    <row r="275" spans="6:7">
      <c r="F275" s="207"/>
      <c r="G275" s="207"/>
    </row>
    <row r="276" spans="6:7">
      <c r="F276" s="207"/>
      <c r="G276" s="207"/>
    </row>
    <row r="277" spans="6:7">
      <c r="F277" s="207"/>
      <c r="G277" s="207"/>
    </row>
    <row r="278" spans="6:7">
      <c r="F278" s="207"/>
      <c r="G278" s="207"/>
    </row>
    <row r="279" spans="6:7">
      <c r="F279" s="207"/>
      <c r="G279" s="207"/>
    </row>
    <row r="280" spans="6:7">
      <c r="F280" s="207"/>
      <c r="G280" s="207"/>
    </row>
    <row r="281" spans="6:7">
      <c r="F281" s="207"/>
      <c r="G281" s="207"/>
    </row>
    <row r="282" spans="6:7">
      <c r="F282" s="207"/>
      <c r="G282" s="207"/>
    </row>
    <row r="283" spans="6:7">
      <c r="F283" s="207"/>
      <c r="G283" s="207"/>
    </row>
    <row r="284" spans="6:7">
      <c r="F284" s="207"/>
      <c r="G284" s="207"/>
    </row>
    <row r="285" spans="6:7">
      <c r="F285" s="207"/>
      <c r="G285" s="207"/>
    </row>
    <row r="286" spans="6:7">
      <c r="F286" s="207"/>
      <c r="G286" s="207"/>
    </row>
    <row r="287" spans="6:7">
      <c r="F287" s="207"/>
      <c r="G287" s="207"/>
    </row>
    <row r="288" spans="6:7">
      <c r="F288" s="207"/>
      <c r="G288" s="207"/>
    </row>
    <row r="289" spans="6:7">
      <c r="F289" s="207"/>
      <c r="G289" s="207"/>
    </row>
    <row r="290" spans="6:7">
      <c r="F290" s="207"/>
      <c r="G290" s="207"/>
    </row>
    <row r="291" spans="6:7">
      <c r="F291" s="207"/>
      <c r="G291" s="207"/>
    </row>
    <row r="292" spans="6:7">
      <c r="F292" s="207"/>
      <c r="G292" s="207"/>
    </row>
    <row r="293" spans="6:7">
      <c r="F293" s="207"/>
      <c r="G293" s="207"/>
    </row>
    <row r="294" spans="6:7">
      <c r="F294" s="207"/>
      <c r="G294" s="207"/>
    </row>
    <row r="295" spans="6:7">
      <c r="F295" s="207"/>
      <c r="G295" s="207"/>
    </row>
    <row r="296" spans="6:7">
      <c r="F296" s="207"/>
      <c r="G296" s="207"/>
    </row>
    <row r="297" spans="6:7">
      <c r="F297" s="207"/>
      <c r="G297" s="207"/>
    </row>
    <row r="298" spans="6:7">
      <c r="F298" s="207"/>
      <c r="G298" s="207"/>
    </row>
    <row r="299" spans="6:7">
      <c r="F299" s="207"/>
      <c r="G299" s="207"/>
    </row>
    <row r="300" spans="6:7">
      <c r="F300" s="207"/>
      <c r="G300" s="207"/>
    </row>
    <row r="301" spans="6:7">
      <c r="F301" s="207"/>
      <c r="G301" s="207"/>
    </row>
    <row r="302" spans="6:7">
      <c r="F302" s="207"/>
      <c r="G302" s="207"/>
    </row>
    <row r="303" spans="6:7">
      <c r="F303" s="207"/>
      <c r="G303" s="207"/>
    </row>
    <row r="304" spans="6:7">
      <c r="F304" s="207"/>
      <c r="G304" s="207"/>
    </row>
    <row r="305" spans="6:7">
      <c r="F305" s="207"/>
      <c r="G305" s="207"/>
    </row>
    <row r="306" spans="6:7">
      <c r="F306" s="207"/>
      <c r="G306" s="207"/>
    </row>
    <row r="307" spans="6:7">
      <c r="F307" s="207"/>
      <c r="G307" s="207"/>
    </row>
    <row r="308" spans="6:7">
      <c r="F308" s="207"/>
      <c r="G308" s="207"/>
    </row>
    <row r="309" spans="6:7">
      <c r="F309" s="207"/>
      <c r="G309" s="207"/>
    </row>
    <row r="310" spans="6:7">
      <c r="F310" s="207"/>
      <c r="G310" s="207"/>
    </row>
    <row r="311" spans="6:7">
      <c r="F311" s="207"/>
      <c r="G311" s="207"/>
    </row>
    <row r="312" spans="6:7">
      <c r="F312" s="207"/>
      <c r="G312" s="207"/>
    </row>
    <row r="313" spans="6:7">
      <c r="F313" s="207"/>
      <c r="G313" s="207"/>
    </row>
    <row r="314" spans="6:7">
      <c r="F314" s="207"/>
      <c r="G314" s="207"/>
    </row>
    <row r="315" spans="6:7">
      <c r="F315" s="207"/>
      <c r="G315" s="207"/>
    </row>
    <row r="316" spans="6:7">
      <c r="F316" s="207"/>
      <c r="G316" s="207"/>
    </row>
    <row r="317" spans="6:7">
      <c r="F317" s="207"/>
      <c r="G317" s="207"/>
    </row>
    <row r="318" spans="6:7">
      <c r="F318" s="207"/>
      <c r="G318" s="207"/>
    </row>
    <row r="319" spans="6:7">
      <c r="F319" s="207"/>
      <c r="G319" s="207"/>
    </row>
    <row r="320" spans="6:7">
      <c r="F320" s="207"/>
      <c r="G320" s="207"/>
    </row>
    <row r="321" spans="6:7">
      <c r="F321" s="207"/>
      <c r="G321" s="207"/>
    </row>
    <row r="322" spans="6:7">
      <c r="F322" s="207"/>
      <c r="G322" s="207"/>
    </row>
    <row r="323" spans="6:7">
      <c r="F323" s="207"/>
      <c r="G323" s="207"/>
    </row>
    <row r="324" spans="6:7">
      <c r="F324" s="207"/>
      <c r="G324" s="207"/>
    </row>
    <row r="325" spans="6:7">
      <c r="F325" s="207"/>
      <c r="G325" s="207"/>
    </row>
    <row r="326" spans="6:7">
      <c r="F326" s="207"/>
      <c r="G326" s="207"/>
    </row>
    <row r="327" spans="6:7">
      <c r="F327" s="207"/>
      <c r="G327" s="207"/>
    </row>
    <row r="328" spans="6:7">
      <c r="F328" s="207"/>
      <c r="G328" s="207"/>
    </row>
    <row r="329" spans="6:7">
      <c r="F329" s="207"/>
      <c r="G329" s="207"/>
    </row>
    <row r="330" spans="6:7">
      <c r="F330" s="207"/>
      <c r="G330" s="207"/>
    </row>
    <row r="331" spans="6:7">
      <c r="F331" s="207"/>
      <c r="G331" s="207"/>
    </row>
    <row r="332" spans="6:7">
      <c r="F332" s="207"/>
      <c r="G332" s="207"/>
    </row>
    <row r="333" spans="6:7">
      <c r="F333" s="207"/>
      <c r="G333" s="207"/>
    </row>
    <row r="334" spans="6:7">
      <c r="F334" s="207"/>
      <c r="G334" s="207"/>
    </row>
    <row r="335" spans="6:7">
      <c r="F335" s="207"/>
      <c r="G335" s="207"/>
    </row>
    <row r="336" spans="6:7">
      <c r="F336" s="207"/>
      <c r="G336" s="207"/>
    </row>
    <row r="337" spans="6:7">
      <c r="F337" s="207"/>
      <c r="G337" s="207"/>
    </row>
    <row r="338" spans="6:7">
      <c r="F338" s="207"/>
      <c r="G338" s="207"/>
    </row>
    <row r="339" spans="6:7">
      <c r="F339" s="207"/>
      <c r="G339" s="207"/>
    </row>
    <row r="340" spans="6:7">
      <c r="F340" s="207"/>
      <c r="G340" s="207"/>
    </row>
    <row r="341" spans="6:7">
      <c r="F341" s="207"/>
      <c r="G341" s="207"/>
    </row>
    <row r="342" spans="6:7">
      <c r="F342" s="207"/>
      <c r="G342" s="207"/>
    </row>
    <row r="343" spans="6:7">
      <c r="F343" s="207"/>
      <c r="G343" s="207"/>
    </row>
    <row r="344" spans="6:7">
      <c r="F344" s="207"/>
      <c r="G344" s="207"/>
    </row>
    <row r="345" spans="6:7">
      <c r="F345" s="207"/>
      <c r="G345" s="207"/>
    </row>
    <row r="346" spans="6:7">
      <c r="F346" s="207"/>
      <c r="G346" s="207"/>
    </row>
    <row r="347" spans="6:7">
      <c r="F347" s="207"/>
      <c r="G347" s="207"/>
    </row>
    <row r="348" spans="6:7">
      <c r="F348" s="207"/>
      <c r="G348" s="207"/>
    </row>
    <row r="349" spans="6:7">
      <c r="F349" s="207"/>
      <c r="G349" s="207"/>
    </row>
    <row r="350" spans="6:7">
      <c r="F350" s="207"/>
      <c r="G350" s="207"/>
    </row>
    <row r="351" spans="6:7">
      <c r="F351" s="207"/>
      <c r="G351" s="207"/>
    </row>
    <row r="352" spans="6:7">
      <c r="F352" s="207"/>
      <c r="G352" s="207"/>
    </row>
    <row r="353" spans="6:7">
      <c r="F353" s="207"/>
      <c r="G353" s="207"/>
    </row>
    <row r="354" spans="6:7">
      <c r="F354" s="207"/>
      <c r="G354" s="207"/>
    </row>
    <row r="355" spans="6:7">
      <c r="F355" s="207"/>
      <c r="G355" s="207"/>
    </row>
    <row r="356" spans="6:7">
      <c r="F356" s="207"/>
      <c r="G356" s="207"/>
    </row>
    <row r="357" spans="6:7">
      <c r="F357" s="207"/>
      <c r="G357" s="207"/>
    </row>
    <row r="358" spans="6:7">
      <c r="F358" s="207"/>
      <c r="G358" s="207"/>
    </row>
    <row r="359" spans="6:7">
      <c r="F359" s="207"/>
      <c r="G359" s="207"/>
    </row>
    <row r="360" spans="6:7">
      <c r="F360" s="207"/>
      <c r="G360" s="207"/>
    </row>
    <row r="361" spans="6:7">
      <c r="F361" s="207"/>
      <c r="G361" s="207"/>
    </row>
    <row r="362" spans="6:7">
      <c r="F362" s="207"/>
      <c r="G362" s="207"/>
    </row>
    <row r="363" spans="6:7">
      <c r="F363" s="207"/>
      <c r="G363" s="207"/>
    </row>
    <row r="364" spans="6:7">
      <c r="F364" s="207"/>
      <c r="G364" s="207"/>
    </row>
    <row r="365" spans="6:7">
      <c r="F365" s="207"/>
      <c r="G365" s="207"/>
    </row>
    <row r="366" spans="6:7">
      <c r="F366" s="207"/>
      <c r="G366" s="207"/>
    </row>
    <row r="367" spans="6:7">
      <c r="F367" s="207"/>
      <c r="G367" s="207"/>
    </row>
    <row r="368" spans="6:7">
      <c r="F368" s="207"/>
      <c r="G368" s="207"/>
    </row>
    <row r="369" spans="6:7">
      <c r="F369" s="207"/>
      <c r="G369" s="207"/>
    </row>
    <row r="370" spans="6:7">
      <c r="F370" s="207"/>
      <c r="G370" s="207"/>
    </row>
    <row r="371" spans="6:7">
      <c r="F371" s="207"/>
      <c r="G371" s="207"/>
    </row>
    <row r="372" spans="6:7">
      <c r="F372" s="207"/>
      <c r="G372" s="207"/>
    </row>
    <row r="373" spans="6:7">
      <c r="F373" s="207"/>
      <c r="G373" s="207"/>
    </row>
    <row r="374" spans="6:7">
      <c r="F374" s="207"/>
      <c r="G374" s="207"/>
    </row>
    <row r="375" spans="6:7">
      <c r="F375" s="207"/>
      <c r="G375" s="207"/>
    </row>
    <row r="376" spans="6:7">
      <c r="F376" s="207"/>
      <c r="G376" s="207"/>
    </row>
    <row r="377" spans="6:7">
      <c r="F377" s="207"/>
      <c r="G377" s="207"/>
    </row>
    <row r="378" spans="6:7">
      <c r="F378" s="207"/>
      <c r="G378" s="207"/>
    </row>
    <row r="379" spans="6:7">
      <c r="F379" s="207"/>
      <c r="G379" s="207"/>
    </row>
    <row r="380" spans="6:7">
      <c r="F380" s="207"/>
      <c r="G380" s="207"/>
    </row>
    <row r="381" spans="6:7">
      <c r="F381" s="207"/>
      <c r="G381" s="207"/>
    </row>
    <row r="382" spans="6:7">
      <c r="F382" s="207"/>
      <c r="G382" s="207"/>
    </row>
    <row r="383" spans="6:7">
      <c r="F383" s="207"/>
      <c r="G383" s="207"/>
    </row>
    <row r="384" spans="6:7">
      <c r="F384" s="207"/>
      <c r="G384" s="207"/>
    </row>
    <row r="385" spans="6:7">
      <c r="F385" s="207"/>
      <c r="G385" s="207"/>
    </row>
    <row r="386" spans="6:7">
      <c r="F386" s="207"/>
      <c r="G386" s="207"/>
    </row>
    <row r="387" spans="6:7">
      <c r="F387" s="207"/>
      <c r="G387" s="207"/>
    </row>
    <row r="388" spans="6:7">
      <c r="F388" s="207"/>
      <c r="G388" s="207"/>
    </row>
    <row r="389" spans="6:7">
      <c r="F389" s="207"/>
      <c r="G389" s="207"/>
    </row>
    <row r="390" spans="6:7">
      <c r="F390" s="207"/>
      <c r="G390" s="207"/>
    </row>
    <row r="391" spans="6:7">
      <c r="F391" s="207"/>
      <c r="G391" s="207"/>
    </row>
    <row r="392" spans="6:7">
      <c r="F392" s="207"/>
      <c r="G392" s="207"/>
    </row>
    <row r="393" spans="6:7">
      <c r="F393" s="207"/>
      <c r="G393" s="207"/>
    </row>
    <row r="394" spans="6:7">
      <c r="F394" s="207"/>
      <c r="G394" s="207"/>
    </row>
    <row r="395" spans="6:7">
      <c r="F395" s="207"/>
      <c r="G395" s="207"/>
    </row>
    <row r="396" spans="6:7">
      <c r="F396" s="207"/>
      <c r="G396" s="207"/>
    </row>
    <row r="397" spans="6:7">
      <c r="F397" s="207"/>
      <c r="G397" s="207"/>
    </row>
    <row r="398" spans="6:7">
      <c r="F398" s="207"/>
      <c r="G398" s="207"/>
    </row>
    <row r="399" spans="6:7">
      <c r="F399" s="207"/>
      <c r="G399" s="207"/>
    </row>
    <row r="400" spans="6:7">
      <c r="F400" s="207"/>
      <c r="G400" s="207"/>
    </row>
    <row r="401" spans="6:7">
      <c r="F401" s="207"/>
      <c r="G401" s="207"/>
    </row>
    <row r="402" spans="6:7">
      <c r="F402" s="207"/>
      <c r="G402" s="207"/>
    </row>
    <row r="403" spans="6:7">
      <c r="F403" s="207"/>
      <c r="G403" s="207"/>
    </row>
    <row r="404" spans="6:7">
      <c r="F404" s="207"/>
      <c r="G404" s="207"/>
    </row>
    <row r="405" spans="6:7">
      <c r="F405" s="207"/>
      <c r="G405" s="207"/>
    </row>
    <row r="406" spans="6:7">
      <c r="F406" s="207"/>
      <c r="G406" s="207"/>
    </row>
    <row r="407" spans="6:7">
      <c r="F407" s="207"/>
      <c r="G407" s="207"/>
    </row>
    <row r="408" spans="6:7">
      <c r="F408" s="207"/>
      <c r="G408" s="207"/>
    </row>
    <row r="409" spans="6:7">
      <c r="F409" s="207"/>
      <c r="G409" s="207"/>
    </row>
    <row r="410" spans="6:7">
      <c r="F410" s="207"/>
      <c r="G410" s="207"/>
    </row>
    <row r="411" spans="6:7">
      <c r="F411" s="207"/>
      <c r="G411" s="207"/>
    </row>
    <row r="412" spans="6:7">
      <c r="F412" s="207"/>
      <c r="G412" s="207"/>
    </row>
    <row r="413" spans="6:7">
      <c r="F413" s="207"/>
      <c r="G413" s="207"/>
    </row>
    <row r="414" spans="6:7">
      <c r="F414" s="207"/>
      <c r="G414" s="207"/>
    </row>
    <row r="415" spans="6:7">
      <c r="F415" s="207"/>
      <c r="G415" s="207"/>
    </row>
    <row r="416" spans="6:7">
      <c r="F416" s="207"/>
      <c r="G416" s="207"/>
    </row>
    <row r="417" spans="6:7">
      <c r="F417" s="207"/>
      <c r="G417" s="207"/>
    </row>
    <row r="418" spans="6:7">
      <c r="F418" s="207"/>
      <c r="G418" s="207"/>
    </row>
    <row r="419" spans="6:7">
      <c r="F419" s="207"/>
      <c r="G419" s="207"/>
    </row>
    <row r="420" spans="6:7">
      <c r="F420" s="207"/>
      <c r="G420" s="207"/>
    </row>
    <row r="421" spans="6:7">
      <c r="F421" s="207"/>
      <c r="G421" s="207"/>
    </row>
    <row r="422" spans="6:7">
      <c r="F422" s="207"/>
      <c r="G422" s="207"/>
    </row>
    <row r="423" spans="6:7">
      <c r="F423" s="207"/>
      <c r="G423" s="207"/>
    </row>
    <row r="424" spans="6:7">
      <c r="F424" s="207"/>
      <c r="G424" s="207"/>
    </row>
    <row r="425" spans="6:7">
      <c r="F425" s="207"/>
      <c r="G425" s="207"/>
    </row>
    <row r="426" spans="6:7">
      <c r="F426" s="207"/>
      <c r="G426" s="207"/>
    </row>
    <row r="427" spans="6:7">
      <c r="F427" s="207"/>
      <c r="G427" s="207"/>
    </row>
    <row r="428" spans="6:7">
      <c r="F428" s="207"/>
      <c r="G428" s="207"/>
    </row>
    <row r="429" spans="6:7">
      <c r="F429" s="207"/>
      <c r="G429" s="207"/>
    </row>
    <row r="430" spans="6:7">
      <c r="F430" s="207"/>
      <c r="G430" s="207"/>
    </row>
    <row r="431" spans="6:7">
      <c r="F431" s="207"/>
      <c r="G431" s="207"/>
    </row>
    <row r="432" spans="6:7">
      <c r="F432" s="207"/>
      <c r="G432" s="207"/>
    </row>
    <row r="433" spans="6:7">
      <c r="F433" s="207"/>
      <c r="G433" s="207"/>
    </row>
    <row r="434" spans="6:7">
      <c r="F434" s="207"/>
      <c r="G434" s="207"/>
    </row>
    <row r="435" spans="6:7">
      <c r="F435" s="207"/>
      <c r="G435" s="207"/>
    </row>
    <row r="436" spans="6:7">
      <c r="F436" s="207"/>
      <c r="G436" s="207"/>
    </row>
    <row r="437" spans="6:7">
      <c r="F437" s="207"/>
      <c r="G437" s="207"/>
    </row>
    <row r="438" spans="6:7">
      <c r="F438" s="207"/>
      <c r="G438" s="207"/>
    </row>
    <row r="439" spans="6:7">
      <c r="F439" s="207"/>
      <c r="G439" s="207"/>
    </row>
    <row r="440" spans="6:7">
      <c r="F440" s="207"/>
      <c r="G440" s="207"/>
    </row>
    <row r="441" spans="6:7">
      <c r="F441" s="207"/>
      <c r="G441" s="207"/>
    </row>
    <row r="442" spans="6:7">
      <c r="F442" s="207"/>
      <c r="G442" s="207"/>
    </row>
    <row r="443" spans="6:7">
      <c r="F443" s="207"/>
      <c r="G443" s="207"/>
    </row>
    <row r="444" spans="6:7">
      <c r="F444" s="207"/>
      <c r="G444" s="207"/>
    </row>
    <row r="445" spans="6:7">
      <c r="F445" s="207"/>
      <c r="G445" s="207"/>
    </row>
    <row r="446" spans="6:7">
      <c r="F446" s="207"/>
      <c r="G446" s="207"/>
    </row>
    <row r="447" spans="6:7">
      <c r="F447" s="207"/>
      <c r="G447" s="207"/>
    </row>
    <row r="448" spans="6:7">
      <c r="F448" s="207"/>
      <c r="G448" s="207"/>
    </row>
    <row r="449" spans="6:7">
      <c r="F449" s="207"/>
      <c r="G449" s="207"/>
    </row>
    <row r="450" spans="6:7">
      <c r="F450" s="207"/>
      <c r="G450" s="207"/>
    </row>
    <row r="451" spans="6:7">
      <c r="F451" s="207"/>
      <c r="G451" s="207"/>
    </row>
    <row r="452" spans="6:7">
      <c r="F452" s="207"/>
      <c r="G452" s="207"/>
    </row>
    <row r="453" spans="6:7">
      <c r="F453" s="207"/>
      <c r="G453" s="207"/>
    </row>
    <row r="454" spans="6:7">
      <c r="F454" s="207"/>
      <c r="G454" s="207"/>
    </row>
    <row r="455" spans="6:7">
      <c r="F455" s="207"/>
      <c r="G455" s="207"/>
    </row>
    <row r="456" spans="6:7">
      <c r="F456" s="207"/>
      <c r="G456" s="207"/>
    </row>
    <row r="457" spans="6:7">
      <c r="F457" s="207"/>
      <c r="G457" s="207"/>
    </row>
    <row r="458" spans="6:7">
      <c r="F458" s="207"/>
      <c r="G458" s="207"/>
    </row>
    <row r="459" spans="6:7">
      <c r="F459" s="207"/>
      <c r="G459" s="207"/>
    </row>
    <row r="460" spans="6:7">
      <c r="F460" s="207"/>
      <c r="G460" s="207"/>
    </row>
    <row r="461" spans="6:7">
      <c r="F461" s="207"/>
      <c r="G461" s="207"/>
    </row>
    <row r="462" spans="6:7">
      <c r="F462" s="207"/>
      <c r="G462" s="207"/>
    </row>
    <row r="463" spans="6:7">
      <c r="F463" s="207"/>
      <c r="G463" s="207"/>
    </row>
    <row r="464" spans="6:7">
      <c r="F464" s="207"/>
      <c r="G464" s="207"/>
    </row>
    <row r="465" spans="6:7">
      <c r="F465" s="207"/>
      <c r="G465" s="207"/>
    </row>
    <row r="466" spans="6:7">
      <c r="F466" s="207"/>
      <c r="G466" s="207"/>
    </row>
    <row r="467" spans="6:7">
      <c r="F467" s="207"/>
      <c r="G467" s="207"/>
    </row>
    <row r="468" spans="6:7">
      <c r="F468" s="207"/>
      <c r="G468" s="207"/>
    </row>
    <row r="469" spans="6:7">
      <c r="F469" s="207"/>
      <c r="G469" s="207"/>
    </row>
    <row r="470" spans="6:7">
      <c r="F470" s="207"/>
      <c r="G470" s="207"/>
    </row>
    <row r="471" spans="6:7">
      <c r="F471" s="207"/>
      <c r="G471" s="207"/>
    </row>
    <row r="472" spans="6:7">
      <c r="F472" s="207"/>
      <c r="G472" s="207"/>
    </row>
    <row r="473" spans="6:7">
      <c r="F473" s="207"/>
      <c r="G473" s="207"/>
    </row>
    <row r="474" spans="6:7">
      <c r="F474" s="207"/>
      <c r="G474" s="207"/>
    </row>
    <row r="475" spans="6:7">
      <c r="F475" s="207"/>
      <c r="G475" s="207"/>
    </row>
    <row r="476" spans="6:7">
      <c r="F476" s="207"/>
      <c r="G476" s="207"/>
    </row>
    <row r="477" spans="6:7">
      <c r="F477" s="207"/>
      <c r="G477" s="207"/>
    </row>
    <row r="478" spans="6:7">
      <c r="F478" s="207"/>
      <c r="G478" s="207"/>
    </row>
    <row r="479" spans="6:7">
      <c r="F479" s="207"/>
      <c r="G479" s="207"/>
    </row>
    <row r="480" spans="6:7">
      <c r="F480" s="207"/>
      <c r="G480" s="207"/>
    </row>
    <row r="481" spans="6:7">
      <c r="F481" s="207"/>
      <c r="G481" s="207"/>
    </row>
    <row r="482" spans="6:7">
      <c r="F482" s="207"/>
      <c r="G482" s="207"/>
    </row>
    <row r="483" spans="6:7">
      <c r="F483" s="207"/>
      <c r="G483" s="207"/>
    </row>
    <row r="484" spans="6:7">
      <c r="F484" s="207"/>
      <c r="G484" s="207"/>
    </row>
    <row r="485" spans="6:7">
      <c r="F485" s="207"/>
      <c r="G485" s="207"/>
    </row>
    <row r="486" spans="6:7">
      <c r="F486" s="207"/>
      <c r="G486" s="207"/>
    </row>
    <row r="487" spans="6:7">
      <c r="F487" s="207"/>
      <c r="G487" s="207"/>
    </row>
    <row r="488" spans="6:7">
      <c r="F488" s="207"/>
      <c r="G488" s="207"/>
    </row>
    <row r="489" spans="6:7">
      <c r="F489" s="207"/>
      <c r="G489" s="207"/>
    </row>
    <row r="490" spans="6:7">
      <c r="F490" s="207"/>
      <c r="G490" s="207"/>
    </row>
    <row r="491" spans="6:7">
      <c r="F491" s="207"/>
      <c r="G491" s="207"/>
    </row>
    <row r="492" spans="6:7">
      <c r="F492" s="207"/>
      <c r="G492" s="207"/>
    </row>
    <row r="493" spans="6:7">
      <c r="F493" s="207"/>
      <c r="G493" s="207"/>
    </row>
    <row r="494" spans="6:7">
      <c r="F494" s="207"/>
      <c r="G494" s="207"/>
    </row>
    <row r="495" spans="6:7">
      <c r="F495" s="207"/>
      <c r="G495" s="207"/>
    </row>
    <row r="496" spans="6:7">
      <c r="F496" s="207"/>
      <c r="G496" s="207"/>
    </row>
    <row r="497" spans="6:7">
      <c r="F497" s="207"/>
      <c r="G497" s="207"/>
    </row>
    <row r="498" spans="6:7">
      <c r="F498" s="207"/>
      <c r="G498" s="207"/>
    </row>
    <row r="499" spans="6:7">
      <c r="F499" s="207"/>
      <c r="G499" s="207"/>
    </row>
    <row r="500" spans="6:7">
      <c r="F500" s="207"/>
      <c r="G500" s="207"/>
    </row>
    <row r="501" spans="6:7">
      <c r="F501" s="207"/>
      <c r="G501" s="207"/>
    </row>
    <row r="502" spans="6:7">
      <c r="F502" s="207"/>
      <c r="G502" s="207"/>
    </row>
    <row r="503" spans="6:7">
      <c r="F503" s="207"/>
      <c r="G503" s="207"/>
    </row>
    <row r="504" spans="6:7">
      <c r="F504" s="207"/>
      <c r="G504" s="207"/>
    </row>
    <row r="505" spans="6:7">
      <c r="F505" s="207"/>
      <c r="G505" s="207"/>
    </row>
    <row r="506" spans="6:7">
      <c r="F506" s="207"/>
      <c r="G506" s="207"/>
    </row>
    <row r="507" spans="6:7">
      <c r="F507" s="207"/>
      <c r="G507" s="207"/>
    </row>
    <row r="508" spans="6:7">
      <c r="F508" s="207"/>
      <c r="G508" s="207"/>
    </row>
    <row r="509" spans="6:7">
      <c r="F509" s="207"/>
      <c r="G509" s="207"/>
    </row>
    <row r="510" spans="6:7">
      <c r="F510" s="207"/>
      <c r="G510" s="207"/>
    </row>
    <row r="511" spans="6:7">
      <c r="F511" s="207"/>
      <c r="G511" s="207"/>
    </row>
    <row r="512" spans="6:7">
      <c r="F512" s="207"/>
      <c r="G512" s="207"/>
    </row>
    <row r="513" spans="6:7">
      <c r="F513" s="207"/>
      <c r="G513" s="207"/>
    </row>
    <row r="514" spans="6:7">
      <c r="F514" s="207"/>
      <c r="G514" s="207"/>
    </row>
    <row r="515" spans="6:7">
      <c r="F515" s="207"/>
      <c r="G515" s="207"/>
    </row>
    <row r="516" spans="6:7">
      <c r="F516" s="207"/>
      <c r="G516" s="207"/>
    </row>
    <row r="517" spans="6:7">
      <c r="F517" s="207"/>
      <c r="G517" s="207"/>
    </row>
    <row r="518" spans="6:7">
      <c r="F518" s="207"/>
      <c r="G518" s="207"/>
    </row>
    <row r="519" spans="6:7">
      <c r="F519" s="207"/>
      <c r="G519" s="207"/>
    </row>
    <row r="520" spans="6:7">
      <c r="F520" s="207"/>
      <c r="G520" s="207"/>
    </row>
    <row r="521" spans="6:7">
      <c r="F521" s="207"/>
      <c r="G521" s="207"/>
    </row>
    <row r="522" spans="6:7">
      <c r="F522" s="207"/>
      <c r="G522" s="207"/>
    </row>
    <row r="523" spans="6:7">
      <c r="F523" s="207"/>
      <c r="G523" s="207"/>
    </row>
    <row r="524" spans="6:7">
      <c r="F524" s="207"/>
      <c r="G524" s="207"/>
    </row>
    <row r="525" spans="6:7">
      <c r="F525" s="207"/>
      <c r="G525" s="207"/>
    </row>
    <row r="526" spans="6:7">
      <c r="F526" s="207"/>
      <c r="G526" s="207"/>
    </row>
    <row r="527" spans="6:7">
      <c r="F527" s="207"/>
      <c r="G527" s="207"/>
    </row>
    <row r="528" spans="6:7">
      <c r="F528" s="207"/>
      <c r="G528" s="207"/>
    </row>
    <row r="529" spans="6:7">
      <c r="F529" s="207"/>
      <c r="G529" s="207"/>
    </row>
    <row r="530" spans="6:7">
      <c r="F530" s="207"/>
      <c r="G530" s="207"/>
    </row>
    <row r="531" spans="6:7">
      <c r="F531" s="207"/>
      <c r="G531" s="207"/>
    </row>
    <row r="532" spans="6:7">
      <c r="F532" s="207"/>
      <c r="G532" s="207"/>
    </row>
    <row r="533" spans="6:7">
      <c r="F533" s="207"/>
      <c r="G533" s="207"/>
    </row>
    <row r="534" spans="6:7">
      <c r="F534" s="207"/>
      <c r="G534" s="207"/>
    </row>
    <row r="535" spans="6:7">
      <c r="F535" s="207"/>
      <c r="G535" s="207"/>
    </row>
    <row r="536" spans="6:7">
      <c r="F536" s="207"/>
      <c r="G536" s="207"/>
    </row>
    <row r="537" spans="6:7">
      <c r="F537" s="207"/>
      <c r="G537" s="207"/>
    </row>
    <row r="538" spans="6:7">
      <c r="F538" s="207"/>
      <c r="G538" s="207"/>
    </row>
    <row r="539" spans="6:7">
      <c r="F539" s="207"/>
      <c r="G539" s="207"/>
    </row>
    <row r="540" spans="6:7">
      <c r="F540" s="207"/>
      <c r="G540" s="207"/>
    </row>
    <row r="541" spans="6:7">
      <c r="F541" s="207"/>
      <c r="G541" s="207"/>
    </row>
    <row r="542" spans="6:7">
      <c r="F542" s="207"/>
      <c r="G542" s="207"/>
    </row>
    <row r="543" spans="6:7">
      <c r="F543" s="207"/>
      <c r="G543" s="207"/>
    </row>
    <row r="544" spans="6:7">
      <c r="F544" s="207"/>
      <c r="G544" s="207"/>
    </row>
    <row r="545" spans="6:7">
      <c r="F545" s="207"/>
      <c r="G545" s="207"/>
    </row>
    <row r="546" spans="6:7">
      <c r="F546" s="207"/>
      <c r="G546" s="207"/>
    </row>
    <row r="547" spans="6:7">
      <c r="F547" s="207"/>
      <c r="G547" s="207"/>
    </row>
    <row r="548" spans="6:7">
      <c r="F548" s="207"/>
      <c r="G548" s="207"/>
    </row>
    <row r="549" spans="6:7">
      <c r="F549" s="207"/>
      <c r="G549" s="207"/>
    </row>
    <row r="550" spans="6:7">
      <c r="F550" s="207"/>
      <c r="G550" s="207"/>
    </row>
    <row r="551" spans="6:7">
      <c r="F551" s="207"/>
      <c r="G551" s="207"/>
    </row>
    <row r="552" spans="6:7">
      <c r="F552" s="207"/>
      <c r="G552" s="207"/>
    </row>
    <row r="553" spans="6:7">
      <c r="F553" s="207"/>
      <c r="G553" s="207"/>
    </row>
    <row r="554" spans="6:7">
      <c r="F554" s="207"/>
      <c r="G554" s="207"/>
    </row>
    <row r="555" spans="6:7">
      <c r="F555" s="207"/>
      <c r="G555" s="207"/>
    </row>
    <row r="556" spans="6:7">
      <c r="F556" s="207"/>
      <c r="G556" s="207"/>
    </row>
    <row r="557" spans="6:7">
      <c r="F557" s="207"/>
      <c r="G557" s="207"/>
    </row>
    <row r="558" spans="6:7">
      <c r="F558" s="207"/>
      <c r="G558" s="207"/>
    </row>
    <row r="559" spans="6:7">
      <c r="F559" s="207"/>
      <c r="G559" s="207"/>
    </row>
    <row r="560" spans="6:7">
      <c r="F560" s="207"/>
      <c r="G560" s="207"/>
    </row>
    <row r="561" spans="6:7">
      <c r="F561" s="207"/>
      <c r="G561" s="207"/>
    </row>
    <row r="562" spans="6:7">
      <c r="F562" s="207"/>
      <c r="G562" s="207"/>
    </row>
    <row r="563" spans="6:7">
      <c r="F563" s="207"/>
      <c r="G563" s="207"/>
    </row>
    <row r="564" spans="6:7">
      <c r="F564" s="207"/>
      <c r="G564" s="207"/>
    </row>
    <row r="565" spans="6:7">
      <c r="F565" s="207"/>
      <c r="G565" s="207"/>
    </row>
    <row r="566" spans="6:7">
      <c r="F566" s="207"/>
      <c r="G566" s="207"/>
    </row>
    <row r="567" spans="6:7">
      <c r="F567" s="207"/>
      <c r="G567" s="207"/>
    </row>
    <row r="568" spans="6:7">
      <c r="F568" s="207"/>
      <c r="G568" s="207"/>
    </row>
    <row r="569" spans="6:7">
      <c r="F569" s="207"/>
      <c r="G569" s="207"/>
    </row>
    <row r="570" spans="6:7">
      <c r="F570" s="207"/>
      <c r="G570" s="207"/>
    </row>
    <row r="571" spans="6:7">
      <c r="F571" s="207"/>
      <c r="G571" s="207"/>
    </row>
    <row r="572" spans="6:7">
      <c r="F572" s="207"/>
      <c r="G572" s="207"/>
    </row>
    <row r="573" spans="6:7">
      <c r="F573" s="207"/>
      <c r="G573" s="207"/>
    </row>
    <row r="574" spans="6:7">
      <c r="F574" s="207"/>
      <c r="G574" s="207"/>
    </row>
    <row r="575" spans="6:7">
      <c r="F575" s="207"/>
      <c r="G575" s="207"/>
    </row>
    <row r="576" spans="6:7">
      <c r="F576" s="207"/>
      <c r="G576" s="207"/>
    </row>
    <row r="577" spans="6:7">
      <c r="F577" s="207"/>
      <c r="G577" s="207"/>
    </row>
    <row r="578" spans="6:7">
      <c r="F578" s="207"/>
      <c r="G578" s="207"/>
    </row>
    <row r="579" spans="6:7">
      <c r="F579" s="207"/>
      <c r="G579" s="207"/>
    </row>
    <row r="580" spans="6:7">
      <c r="F580" s="207"/>
      <c r="G580" s="207"/>
    </row>
    <row r="581" spans="6:7">
      <c r="F581" s="207"/>
      <c r="G581" s="207"/>
    </row>
    <row r="582" spans="6:7">
      <c r="F582" s="207"/>
      <c r="G582" s="207"/>
    </row>
    <row r="583" spans="6:7">
      <c r="F583" s="207"/>
      <c r="G583" s="207"/>
    </row>
    <row r="584" spans="6:7">
      <c r="F584" s="207"/>
      <c r="G584" s="207"/>
    </row>
    <row r="585" spans="6:7">
      <c r="F585" s="207"/>
      <c r="G585" s="207"/>
    </row>
    <row r="586" spans="6:7">
      <c r="F586" s="207"/>
      <c r="G586" s="207"/>
    </row>
    <row r="587" spans="6:7">
      <c r="F587" s="207"/>
      <c r="G587" s="207"/>
    </row>
    <row r="588" spans="6:7">
      <c r="F588" s="207"/>
      <c r="G588" s="207"/>
    </row>
    <row r="589" spans="6:7">
      <c r="F589" s="207"/>
      <c r="G589" s="207"/>
    </row>
    <row r="590" spans="6:7">
      <c r="F590" s="207"/>
      <c r="G590" s="207"/>
    </row>
    <row r="591" spans="6:7">
      <c r="F591" s="207"/>
      <c r="G591" s="207"/>
    </row>
    <row r="592" spans="6:7">
      <c r="F592" s="207"/>
      <c r="G592" s="207"/>
    </row>
    <row r="593" spans="6:7">
      <c r="F593" s="207"/>
      <c r="G593" s="207"/>
    </row>
    <row r="594" spans="6:7">
      <c r="F594" s="207"/>
      <c r="G594" s="207"/>
    </row>
    <row r="595" spans="6:7">
      <c r="F595" s="207"/>
      <c r="G595" s="207"/>
    </row>
    <row r="596" spans="6:7">
      <c r="F596" s="207"/>
      <c r="G596" s="207"/>
    </row>
    <row r="597" spans="6:7">
      <c r="F597" s="207"/>
      <c r="G597" s="207"/>
    </row>
    <row r="598" spans="6:7">
      <c r="F598" s="207"/>
      <c r="G598" s="207"/>
    </row>
    <row r="599" spans="6:7">
      <c r="F599" s="207"/>
      <c r="G599" s="207"/>
    </row>
    <row r="600" spans="6:7">
      <c r="F600" s="207"/>
      <c r="G600" s="207"/>
    </row>
    <row r="601" spans="6:7">
      <c r="F601" s="207"/>
      <c r="G601" s="207"/>
    </row>
    <row r="602" spans="6:7">
      <c r="F602" s="207"/>
      <c r="G602" s="207"/>
    </row>
    <row r="603" spans="6:7">
      <c r="F603" s="207"/>
      <c r="G603" s="207"/>
    </row>
    <row r="604" spans="6:7">
      <c r="F604" s="207"/>
      <c r="G604" s="207"/>
    </row>
    <row r="605" spans="6:7">
      <c r="F605" s="207"/>
      <c r="G605" s="207"/>
    </row>
    <row r="606" spans="6:7">
      <c r="F606" s="207"/>
      <c r="G606" s="207"/>
    </row>
    <row r="607" spans="6:7">
      <c r="F607" s="207"/>
      <c r="G607" s="207"/>
    </row>
    <row r="608" spans="6:7">
      <c r="F608" s="207"/>
      <c r="G608" s="207"/>
    </row>
    <row r="609" spans="6:7">
      <c r="F609" s="207"/>
      <c r="G609" s="207"/>
    </row>
    <row r="610" spans="6:7">
      <c r="F610" s="207"/>
      <c r="G610" s="207"/>
    </row>
    <row r="611" spans="6:7">
      <c r="F611" s="207"/>
      <c r="G611" s="207"/>
    </row>
    <row r="612" spans="6:7">
      <c r="F612" s="207"/>
      <c r="G612" s="207"/>
    </row>
    <row r="613" spans="6:7">
      <c r="F613" s="207"/>
      <c r="G613" s="207"/>
    </row>
    <row r="614" spans="6:7">
      <c r="F614" s="207"/>
      <c r="G614" s="207"/>
    </row>
    <row r="615" spans="6:7">
      <c r="F615" s="207"/>
      <c r="G615" s="207"/>
    </row>
    <row r="616" spans="6:7">
      <c r="F616" s="207"/>
      <c r="G616" s="207"/>
    </row>
    <row r="617" spans="6:7">
      <c r="F617" s="207"/>
      <c r="G617" s="207"/>
    </row>
    <row r="618" spans="6:7">
      <c r="F618" s="207"/>
      <c r="G618" s="207"/>
    </row>
    <row r="619" spans="6:7">
      <c r="F619" s="207"/>
      <c r="G619" s="207"/>
    </row>
    <row r="620" spans="6:7">
      <c r="F620" s="207"/>
      <c r="G620" s="207"/>
    </row>
    <row r="621" spans="6:7">
      <c r="F621" s="207"/>
      <c r="G621" s="207"/>
    </row>
    <row r="622" spans="6:7">
      <c r="F622" s="207"/>
      <c r="G622" s="207"/>
    </row>
    <row r="623" spans="6:7">
      <c r="F623" s="207"/>
      <c r="G623" s="207"/>
    </row>
    <row r="624" spans="6:7">
      <c r="F624" s="207"/>
      <c r="G624" s="207"/>
    </row>
    <row r="625" spans="6:7">
      <c r="F625" s="207"/>
      <c r="G625" s="207"/>
    </row>
    <row r="626" spans="6:7">
      <c r="F626" s="207"/>
      <c r="G626" s="207"/>
    </row>
    <row r="627" spans="6:7">
      <c r="F627" s="207"/>
      <c r="G627" s="207"/>
    </row>
    <row r="628" spans="6:7">
      <c r="F628" s="207"/>
      <c r="G628" s="207"/>
    </row>
    <row r="629" spans="6:7">
      <c r="F629" s="207"/>
      <c r="G629" s="207"/>
    </row>
    <row r="630" spans="6:7">
      <c r="F630" s="207"/>
      <c r="G630" s="207"/>
    </row>
    <row r="631" spans="6:7">
      <c r="F631" s="207"/>
      <c r="G631" s="207"/>
    </row>
    <row r="632" spans="6:7">
      <c r="F632" s="207"/>
      <c r="G632" s="207"/>
    </row>
    <row r="633" spans="6:7">
      <c r="F633" s="207"/>
      <c r="G633" s="207"/>
    </row>
    <row r="634" spans="6:7">
      <c r="F634" s="207"/>
      <c r="G634" s="207"/>
    </row>
    <row r="635" spans="6:7">
      <c r="F635" s="207"/>
      <c r="G635" s="207"/>
    </row>
    <row r="636" spans="6:7">
      <c r="F636" s="207"/>
      <c r="G636" s="207"/>
    </row>
    <row r="637" spans="6:7">
      <c r="F637" s="207"/>
      <c r="G637" s="207"/>
    </row>
    <row r="638" spans="6:7">
      <c r="F638" s="207"/>
      <c r="G638" s="207"/>
    </row>
    <row r="639" spans="6:7">
      <c r="F639" s="207"/>
      <c r="G639" s="207"/>
    </row>
    <row r="640" spans="6:7">
      <c r="F640" s="207"/>
      <c r="G640" s="207"/>
    </row>
    <row r="641" spans="6:7">
      <c r="F641" s="207"/>
      <c r="G641" s="207"/>
    </row>
    <row r="642" spans="6:7">
      <c r="F642" s="207"/>
      <c r="G642" s="207"/>
    </row>
    <row r="643" spans="6:7">
      <c r="F643" s="207"/>
      <c r="G643" s="207"/>
    </row>
    <row r="644" spans="6:7">
      <c r="F644" s="207"/>
      <c r="G644" s="207"/>
    </row>
    <row r="645" spans="6:7">
      <c r="F645" s="207"/>
      <c r="G645" s="207"/>
    </row>
    <row r="646" spans="6:7">
      <c r="F646" s="207"/>
      <c r="G646" s="207"/>
    </row>
    <row r="647" spans="6:7">
      <c r="F647" s="207"/>
      <c r="G647" s="207"/>
    </row>
    <row r="648" spans="6:7">
      <c r="F648" s="207"/>
      <c r="G648" s="207"/>
    </row>
    <row r="649" spans="6:7">
      <c r="F649" s="207"/>
      <c r="G649" s="207"/>
    </row>
    <row r="650" spans="6:7">
      <c r="F650" s="207"/>
      <c r="G650" s="207"/>
    </row>
    <row r="651" spans="6:7">
      <c r="F651" s="207"/>
      <c r="G651" s="207"/>
    </row>
    <row r="652" spans="6:7">
      <c r="F652" s="207"/>
      <c r="G652" s="207"/>
    </row>
    <row r="653" spans="6:7">
      <c r="F653" s="207"/>
      <c r="G653" s="207"/>
    </row>
    <row r="654" spans="6:7">
      <c r="F654" s="207"/>
      <c r="G654" s="207"/>
    </row>
    <row r="655" spans="6:7">
      <c r="F655" s="207"/>
      <c r="G655" s="207"/>
    </row>
    <row r="656" spans="6:7">
      <c r="F656" s="207"/>
      <c r="G656" s="207"/>
    </row>
    <row r="657" spans="6:7">
      <c r="F657" s="207"/>
      <c r="G657" s="207"/>
    </row>
    <row r="658" spans="6:7">
      <c r="F658" s="207"/>
      <c r="G658" s="207"/>
    </row>
    <row r="659" spans="6:7">
      <c r="F659" s="207"/>
      <c r="G659" s="207"/>
    </row>
    <row r="660" spans="6:7">
      <c r="F660" s="207"/>
      <c r="G660" s="207"/>
    </row>
    <row r="661" spans="6:7">
      <c r="F661" s="207"/>
      <c r="G661" s="207"/>
    </row>
    <row r="662" spans="6:7">
      <c r="F662" s="207"/>
      <c r="G662" s="207"/>
    </row>
    <row r="663" spans="6:7">
      <c r="F663" s="207"/>
      <c r="G663" s="207"/>
    </row>
    <row r="664" spans="6:7">
      <c r="F664" s="207"/>
      <c r="G664" s="207"/>
    </row>
    <row r="665" spans="6:7">
      <c r="F665" s="207"/>
      <c r="G665" s="207"/>
    </row>
    <row r="666" spans="6:7">
      <c r="F666" s="207"/>
      <c r="G666" s="207"/>
    </row>
    <row r="667" spans="6:7">
      <c r="F667" s="207"/>
      <c r="G667" s="207"/>
    </row>
    <row r="668" spans="6:7">
      <c r="F668" s="207"/>
      <c r="G668" s="207"/>
    </row>
    <row r="669" spans="6:7">
      <c r="F669" s="207"/>
      <c r="G669" s="207"/>
    </row>
    <row r="670" spans="6:7">
      <c r="F670" s="207"/>
      <c r="G670" s="207"/>
    </row>
    <row r="671" spans="6:7">
      <c r="F671" s="207"/>
      <c r="G671" s="207"/>
    </row>
    <row r="672" spans="6:7">
      <c r="F672" s="207"/>
      <c r="G672" s="207"/>
    </row>
    <row r="673" spans="6:7">
      <c r="F673" s="207"/>
      <c r="G673" s="207"/>
    </row>
    <row r="674" spans="6:7">
      <c r="F674" s="207"/>
      <c r="G674" s="207"/>
    </row>
    <row r="675" spans="6:7">
      <c r="F675" s="207"/>
      <c r="G675" s="207"/>
    </row>
    <row r="676" spans="6:7">
      <c r="F676" s="207"/>
      <c r="G676" s="207"/>
    </row>
    <row r="677" spans="6:7">
      <c r="F677" s="207"/>
      <c r="G677" s="207"/>
    </row>
    <row r="678" spans="6:7">
      <c r="F678" s="207"/>
      <c r="G678" s="207"/>
    </row>
    <row r="679" spans="6:7">
      <c r="F679" s="207"/>
      <c r="G679" s="207"/>
    </row>
    <row r="680" spans="6:7">
      <c r="F680" s="207"/>
      <c r="G680" s="207"/>
    </row>
    <row r="681" spans="6:7">
      <c r="F681" s="207"/>
      <c r="G681" s="207"/>
    </row>
    <row r="682" spans="6:7">
      <c r="F682" s="207"/>
      <c r="G682" s="207"/>
    </row>
    <row r="683" spans="6:7">
      <c r="F683" s="207"/>
      <c r="G683" s="207"/>
    </row>
    <row r="684" spans="6:7">
      <c r="F684" s="207"/>
      <c r="G684" s="207"/>
    </row>
    <row r="685" spans="6:7">
      <c r="F685" s="207"/>
      <c r="G685" s="207"/>
    </row>
    <row r="686" spans="6:7">
      <c r="F686" s="207"/>
      <c r="G686" s="207"/>
    </row>
    <row r="687" spans="6:7">
      <c r="F687" s="207"/>
      <c r="G687" s="207"/>
    </row>
    <row r="688" spans="6:7">
      <c r="F688" s="207"/>
      <c r="G688" s="207"/>
    </row>
    <row r="689" spans="6:7">
      <c r="F689" s="207"/>
      <c r="G689" s="207"/>
    </row>
    <row r="690" spans="6:7">
      <c r="F690" s="207"/>
      <c r="G690" s="207"/>
    </row>
    <row r="691" spans="6:7">
      <c r="F691" s="207"/>
      <c r="G691" s="207"/>
    </row>
    <row r="692" spans="6:7">
      <c r="F692" s="207"/>
      <c r="G692" s="207"/>
    </row>
    <row r="693" spans="6:7">
      <c r="F693" s="207"/>
      <c r="G693" s="207"/>
    </row>
    <row r="694" spans="6:7">
      <c r="F694" s="207"/>
      <c r="G694" s="207"/>
    </row>
    <row r="695" spans="6:7">
      <c r="F695" s="207"/>
      <c r="G695" s="207"/>
    </row>
    <row r="696" spans="6:7">
      <c r="F696" s="207"/>
      <c r="G696" s="207"/>
    </row>
    <row r="697" spans="6:7">
      <c r="F697" s="207"/>
      <c r="G697" s="207"/>
    </row>
    <row r="698" spans="6:7">
      <c r="F698" s="207"/>
      <c r="G698" s="207"/>
    </row>
    <row r="699" spans="6:7">
      <c r="F699" s="207"/>
      <c r="G699" s="207"/>
    </row>
    <row r="700" spans="6:7">
      <c r="F700" s="207"/>
      <c r="G700" s="207"/>
    </row>
    <row r="701" spans="6:7">
      <c r="F701" s="207"/>
      <c r="G701" s="207"/>
    </row>
    <row r="702" spans="6:7">
      <c r="F702" s="207"/>
      <c r="G702" s="207"/>
    </row>
    <row r="703" spans="6:7">
      <c r="F703" s="207"/>
      <c r="G703" s="207"/>
    </row>
    <row r="704" spans="6:7">
      <c r="F704" s="207"/>
      <c r="G704" s="207"/>
    </row>
    <row r="705" spans="6:7">
      <c r="F705" s="207"/>
      <c r="G705" s="207"/>
    </row>
    <row r="706" spans="6:7">
      <c r="F706" s="207"/>
      <c r="G706" s="207"/>
    </row>
    <row r="707" spans="6:7">
      <c r="F707" s="207"/>
      <c r="G707" s="207"/>
    </row>
    <row r="708" spans="6:7">
      <c r="F708" s="207"/>
      <c r="G708" s="207"/>
    </row>
    <row r="709" spans="6:7">
      <c r="F709" s="207"/>
      <c r="G709" s="207"/>
    </row>
    <row r="710" spans="6:7">
      <c r="F710" s="207"/>
      <c r="G710" s="207"/>
    </row>
    <row r="711" spans="6:7">
      <c r="F711" s="207"/>
      <c r="G711" s="207"/>
    </row>
    <row r="712" spans="6:7">
      <c r="F712" s="207"/>
      <c r="G712" s="207"/>
    </row>
    <row r="713" spans="6:7">
      <c r="F713" s="207"/>
      <c r="G713" s="207"/>
    </row>
    <row r="714" spans="6:7">
      <c r="F714" s="207"/>
      <c r="G714" s="207"/>
    </row>
    <row r="715" spans="6:7">
      <c r="F715" s="207"/>
      <c r="G715" s="207"/>
    </row>
    <row r="716" spans="6:7">
      <c r="F716" s="207"/>
      <c r="G716" s="207"/>
    </row>
    <row r="717" spans="6:7">
      <c r="F717" s="207"/>
      <c r="G717" s="207"/>
    </row>
    <row r="718" spans="6:7">
      <c r="F718" s="207"/>
      <c r="G718" s="207"/>
    </row>
    <row r="719" spans="6:7">
      <c r="F719" s="207"/>
      <c r="G719" s="207"/>
    </row>
    <row r="720" spans="6:7">
      <c r="F720" s="207"/>
      <c r="G720" s="207"/>
    </row>
    <row r="721" spans="6:7">
      <c r="F721" s="207"/>
      <c r="G721" s="207"/>
    </row>
    <row r="722" spans="6:7">
      <c r="F722" s="207"/>
      <c r="G722" s="207"/>
    </row>
    <row r="723" spans="6:7">
      <c r="F723" s="207"/>
      <c r="G723" s="207"/>
    </row>
    <row r="724" spans="6:7">
      <c r="F724" s="207"/>
      <c r="G724" s="207"/>
    </row>
  </sheetData>
  <autoFilter ref="A7:D205" xr:uid="{00000000-0009-0000-0000-00000F000000}">
    <filterColumn colId="0" showButton="0"/>
  </autoFilter>
  <mergeCells count="9">
    <mergeCell ref="A204:B204"/>
    <mergeCell ref="A205:B205"/>
    <mergeCell ref="A1:C1"/>
    <mergeCell ref="A3:C3"/>
    <mergeCell ref="A4:C4"/>
    <mergeCell ref="A5:C5"/>
    <mergeCell ref="A7:B7"/>
    <mergeCell ref="A122:B122"/>
    <mergeCell ref="A163:B163"/>
  </mergeCells>
  <printOptions horizontalCentered="1"/>
  <pageMargins left="0.70866141732283472" right="0.39370078740157483" top="0.74803149606299213" bottom="0.74803149606299213" header="0.31496062992125984" footer="0.31496062992125984"/>
  <pageSetup scale="91"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dimension ref="A2:C19"/>
  <sheetViews>
    <sheetView workbookViewId="0">
      <selection activeCell="C20" sqref="C20"/>
    </sheetView>
  </sheetViews>
  <sheetFormatPr baseColWidth="10" defaultColWidth="11.42578125" defaultRowHeight="15"/>
  <cols>
    <col min="1" max="1" width="4.85546875" customWidth="1"/>
    <col min="2" max="2" width="48.5703125" customWidth="1"/>
    <col min="3" max="3" width="49.140625" customWidth="1"/>
  </cols>
  <sheetData>
    <row r="2" spans="1:3" ht="55.5" customHeight="1" thickBot="1"/>
    <row r="3" spans="1:3" ht="15.75" thickBot="1">
      <c r="A3" s="410" t="s">
        <v>3044</v>
      </c>
      <c r="B3" s="412"/>
      <c r="C3" s="411"/>
    </row>
    <row r="4" spans="1:3" ht="15.75" thickBot="1">
      <c r="A4" s="410" t="s">
        <v>2732</v>
      </c>
      <c r="B4" s="411"/>
      <c r="C4" s="189"/>
    </row>
    <row r="5" spans="1:3" ht="15.75" thickBot="1">
      <c r="A5" s="410" t="s">
        <v>2733</v>
      </c>
      <c r="B5" s="411"/>
      <c r="C5" s="189">
        <v>2025</v>
      </c>
    </row>
    <row r="6" spans="1:3" ht="15.75" thickBot="1">
      <c r="A6" s="410" t="s">
        <v>3043</v>
      </c>
      <c r="B6" s="411"/>
      <c r="C6" s="189" t="s">
        <v>2735</v>
      </c>
    </row>
    <row r="7" spans="1:3" ht="15.75" thickBot="1">
      <c r="A7" s="188">
        <v>1</v>
      </c>
      <c r="B7" s="187" t="s">
        <v>3042</v>
      </c>
      <c r="C7" s="186">
        <f>SUM(C8:C14)</f>
        <v>64043946.522799969</v>
      </c>
    </row>
    <row r="8" spans="1:3" ht="15.75" thickBot="1">
      <c r="A8" s="183" t="s">
        <v>2584</v>
      </c>
      <c r="B8" s="184" t="s">
        <v>2680</v>
      </c>
      <c r="C8" s="185">
        <f>SUMIF(DATOS!$J$4:$J$3974,A8,DATOS!$F$4:$F$3974)</f>
        <v>1335433.3199999998</v>
      </c>
    </row>
    <row r="9" spans="1:3" ht="15.75" thickBot="1">
      <c r="A9" s="183" t="s">
        <v>2585</v>
      </c>
      <c r="B9" s="184" t="s">
        <v>3041</v>
      </c>
      <c r="C9" s="185">
        <f>SUMIF(DATOS!$J$4:$J$3974,A9,DATOS!$F$4:$F$3974)</f>
        <v>0</v>
      </c>
    </row>
    <row r="10" spans="1:3" ht="15.75" thickBot="1">
      <c r="A10" s="183" t="s">
        <v>2587</v>
      </c>
      <c r="B10" s="184" t="s">
        <v>3040</v>
      </c>
      <c r="C10" s="185">
        <f>SUMIF(DATOS!$J$4:$J$3974,A10,DATOS!$F$4:$F$3974)</f>
        <v>0</v>
      </c>
    </row>
    <row r="11" spans="1:3" ht="15.75" thickBot="1">
      <c r="A11" s="183" t="s">
        <v>2588</v>
      </c>
      <c r="B11" s="184" t="s">
        <v>755</v>
      </c>
      <c r="C11" s="185">
        <f>SUMIF(DATOS!$J$4:$J$3974,A11,DATOS!$F$4:$F$3974)</f>
        <v>0</v>
      </c>
    </row>
    <row r="12" spans="1:3" ht="15.75" thickBot="1">
      <c r="A12" s="183" t="s">
        <v>6351</v>
      </c>
      <c r="B12" s="184" t="s">
        <v>3037</v>
      </c>
      <c r="C12" s="185">
        <f>SUMIF(DATOS!$J$4:$J$3974,A12,DATOS!$F$4:$F$3974)</f>
        <v>59858950.432799973</v>
      </c>
    </row>
    <row r="13" spans="1:3" ht="15.75" thickBot="1">
      <c r="A13" s="183" t="s">
        <v>6350</v>
      </c>
      <c r="B13" s="184" t="s">
        <v>3036</v>
      </c>
      <c r="C13" s="185">
        <f>SUMIF(DATOS!$J$4:$J$3974,A13,DATOS!$F$4:$F$3974)</f>
        <v>2849562.7699999996</v>
      </c>
    </row>
    <row r="14" spans="1:3" ht="15.75" thickBot="1">
      <c r="A14" s="183" t="s">
        <v>6601</v>
      </c>
      <c r="B14" s="184" t="s">
        <v>3039</v>
      </c>
      <c r="C14" s="185">
        <f>SUMIF(DATOS!$J$4:$J$3974,A14,DATOS!$F$4:$F$3974)</f>
        <v>0</v>
      </c>
    </row>
    <row r="15" spans="1:3" ht="15.75" thickBot="1">
      <c r="A15" s="188">
        <v>2</v>
      </c>
      <c r="B15" s="187" t="s">
        <v>3038</v>
      </c>
      <c r="C15" s="186">
        <f>SUM(C16:C18)</f>
        <v>253863418.14480001</v>
      </c>
    </row>
    <row r="16" spans="1:3" ht="15.75" thickBot="1">
      <c r="A16" s="183" t="s">
        <v>2589</v>
      </c>
      <c r="B16" s="184" t="s">
        <v>3037</v>
      </c>
      <c r="C16" s="185">
        <f>SUMIF(DATOS!$J$4:$J$3974,A16,DATOS!$F$4:$F$3974)</f>
        <v>253863418.14480001</v>
      </c>
    </row>
    <row r="17" spans="1:3" ht="15.75" thickBot="1">
      <c r="A17" s="183" t="s">
        <v>2590</v>
      </c>
      <c r="B17" s="184" t="s">
        <v>3036</v>
      </c>
      <c r="C17" s="185">
        <f>SUMIF(DATOS!$J$4:$J$3974,A17,DATOS!$F$4:$F$3974)</f>
        <v>0</v>
      </c>
    </row>
    <row r="18" spans="1:3" ht="26.25" thickBot="1">
      <c r="A18" s="183" t="s">
        <v>3499</v>
      </c>
      <c r="B18" s="184" t="s">
        <v>3035</v>
      </c>
      <c r="C18" s="185">
        <f>SUMIF(DATOS!$J$4:$J$3974,A18,DATOS!$F$4:$F$3974)</f>
        <v>0</v>
      </c>
    </row>
    <row r="19" spans="1:3" ht="15.75" thickBot="1">
      <c r="A19" s="413" t="s">
        <v>3020</v>
      </c>
      <c r="B19" s="414"/>
      <c r="C19" s="186">
        <f>C7+C15</f>
        <v>317907364.66759998</v>
      </c>
    </row>
  </sheetData>
  <mergeCells count="5">
    <mergeCell ref="A3:C3"/>
    <mergeCell ref="A4:B4"/>
    <mergeCell ref="A5:B5"/>
    <mergeCell ref="A6:B6"/>
    <mergeCell ref="A19:B19"/>
  </mergeCells>
  <printOptions horizontalCentered="1"/>
  <pageMargins left="0.98425196850393704" right="0.98425196850393704" top="0.98425196850393704" bottom="0.98425196850393704" header="0.51181102362204722" footer="0.51181102362204722"/>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pageSetUpPr fitToPage="1"/>
  </sheetPr>
  <dimension ref="A1:G188"/>
  <sheetViews>
    <sheetView topLeftCell="C1" workbookViewId="0">
      <selection activeCell="D17" sqref="D17"/>
    </sheetView>
  </sheetViews>
  <sheetFormatPr baseColWidth="10" defaultColWidth="11.5703125" defaultRowHeight="15"/>
  <cols>
    <col min="1" max="1" width="13.7109375" hidden="1" customWidth="1"/>
    <col min="2" max="2" width="12.28515625" style="15" customWidth="1"/>
    <col min="3" max="3" width="67.140625" customWidth="1"/>
    <col min="4" max="4" width="15.7109375" customWidth="1"/>
    <col min="6" max="6" width="14.140625" bestFit="1" customWidth="1"/>
  </cols>
  <sheetData>
    <row r="1" spans="1:7" ht="26.25" customHeight="1">
      <c r="B1" s="415" t="str">
        <f>+CONTROLPRESUPUESTO!B1</f>
        <v>H. AYUNTAMIENTO DE SAN LUIS ACATLAN</v>
      </c>
      <c r="C1" s="415"/>
      <c r="D1" s="415"/>
    </row>
    <row r="2" spans="1:7" ht="18.75">
      <c r="B2" s="401" t="str">
        <f>+CONTROLPRESUPUESTO!B2</f>
        <v>PRESUPUESTO DE EGRESOS</v>
      </c>
      <c r="C2" s="401"/>
      <c r="D2" s="401"/>
    </row>
    <row r="3" spans="1:7" ht="18.75">
      <c r="B3" s="401" t="str">
        <f>+CONTROLPRESUPUESTO!B3</f>
        <v>DEL EJERCICIO 2025</v>
      </c>
      <c r="C3" s="401"/>
      <c r="D3" s="401"/>
      <c r="E3" s="46"/>
      <c r="F3" s="46"/>
      <c r="G3" s="46"/>
    </row>
    <row r="4" spans="1:7">
      <c r="B4"/>
    </row>
    <row r="5" spans="1:7">
      <c r="B5" s="47" t="s">
        <v>523</v>
      </c>
      <c r="C5" s="47"/>
      <c r="D5" s="47"/>
    </row>
    <row r="6" spans="1:7">
      <c r="B6" s="47"/>
      <c r="C6" s="47"/>
      <c r="D6" s="47"/>
    </row>
    <row r="7" spans="1:7">
      <c r="B7" s="416" t="s">
        <v>524</v>
      </c>
      <c r="C7" s="416" t="s">
        <v>525</v>
      </c>
      <c r="D7" s="419" t="s">
        <v>526</v>
      </c>
    </row>
    <row r="8" spans="1:7">
      <c r="B8" s="417"/>
      <c r="C8" s="417"/>
      <c r="D8" s="420"/>
    </row>
    <row r="9" spans="1:7">
      <c r="B9" s="418"/>
      <c r="C9" s="418"/>
      <c r="D9" s="421"/>
    </row>
    <row r="10" spans="1:7">
      <c r="B10" s="48"/>
      <c r="C10" s="49"/>
      <c r="D10" s="50"/>
    </row>
    <row r="11" spans="1:7" ht="24" hidden="1">
      <c r="A11" s="51" t="s">
        <v>527</v>
      </c>
      <c r="B11" s="52" t="str">
        <f>MID($A11,1,1)</f>
        <v>1</v>
      </c>
      <c r="C11" s="53" t="s">
        <v>528</v>
      </c>
      <c r="D11" s="54" t="e">
        <f>SUM(#REF!)</f>
        <v>#REF!</v>
      </c>
    </row>
    <row r="12" spans="1:7" ht="24" hidden="1">
      <c r="A12" s="51" t="s">
        <v>529</v>
      </c>
      <c r="B12" s="52" t="str">
        <f>MID($A12,1,1)</f>
        <v>1</v>
      </c>
      <c r="C12" s="55"/>
      <c r="D12" s="54" t="e">
        <f>SUM(#REF!)</f>
        <v>#REF!</v>
      </c>
    </row>
    <row r="13" spans="1:7" ht="24" hidden="1">
      <c r="A13" s="51" t="s">
        <v>530</v>
      </c>
      <c r="B13" s="52" t="str">
        <f>MID($A13,1,1)</f>
        <v>1</v>
      </c>
      <c r="C13" s="53" t="s">
        <v>531</v>
      </c>
      <c r="D13" s="54" t="e">
        <f>SUM(#REF!)</f>
        <v>#REF!</v>
      </c>
    </row>
    <row r="14" spans="1:7">
      <c r="A14" s="51"/>
      <c r="B14" s="52">
        <v>1</v>
      </c>
      <c r="C14" s="53" t="s">
        <v>532</v>
      </c>
      <c r="D14" s="54">
        <f>SUMIF(DATOS!G4:G4874,1,DATOS!F4:F4874)</f>
        <v>113759472.27759995</v>
      </c>
      <c r="F14" s="7"/>
    </row>
    <row r="15" spans="1:7">
      <c r="A15" s="51"/>
      <c r="B15" s="52">
        <v>2</v>
      </c>
      <c r="C15" s="53" t="s">
        <v>533</v>
      </c>
      <c r="D15" s="54">
        <f>SUMIF(DATOS!G5:G4875,2,DATOS!F5:F4875)</f>
        <v>204147892.38999999</v>
      </c>
    </row>
    <row r="16" spans="1:7">
      <c r="B16" s="56">
        <v>3</v>
      </c>
      <c r="C16" s="57" t="s">
        <v>534</v>
      </c>
      <c r="D16" s="54">
        <f>SUMIF(DATOS!G6:G4876,3,DATOS!F6:F4876)</f>
        <v>0</v>
      </c>
    </row>
    <row r="17" spans="2:4">
      <c r="B17" s="58"/>
      <c r="C17" s="59"/>
      <c r="D17" s="54"/>
    </row>
    <row r="19" spans="2:4">
      <c r="C19" t="s">
        <v>535</v>
      </c>
      <c r="D19" s="35">
        <f>SUM(D14:D18)</f>
        <v>317907364.66759992</v>
      </c>
    </row>
    <row r="137" hidden="1"/>
    <row r="138" hidden="1"/>
    <row r="139" hidden="1"/>
    <row r="140" hidden="1"/>
    <row r="141" hidden="1"/>
    <row r="142" hidden="1"/>
    <row r="145" hidden="1"/>
    <row r="147"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8" hidden="1"/>
    <row r="179" hidden="1"/>
    <row r="180" hidden="1"/>
    <row r="181" hidden="1"/>
    <row r="182" hidden="1"/>
    <row r="183" hidden="1"/>
    <row r="184" hidden="1"/>
    <row r="185" hidden="1"/>
    <row r="186" hidden="1"/>
    <row r="187" hidden="1"/>
    <row r="188" hidden="1"/>
  </sheetData>
  <mergeCells count="6">
    <mergeCell ref="B1:D1"/>
    <mergeCell ref="B2:D2"/>
    <mergeCell ref="B3:D3"/>
    <mergeCell ref="B7:B9"/>
    <mergeCell ref="C7:C9"/>
    <mergeCell ref="D7:D9"/>
  </mergeCells>
  <printOptions horizontalCentered="1"/>
  <pageMargins left="0.70866141732283472" right="0.70866141732283472" top="0.74803149606299213" bottom="0.74803149606299213" header="0.31496062992125984" footer="0.31496062992125984"/>
  <pageSetup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1">
    <pageSetUpPr fitToPage="1"/>
  </sheetPr>
  <dimension ref="A1:J31"/>
  <sheetViews>
    <sheetView topLeftCell="A4" workbookViewId="0">
      <selection activeCell="C19" sqref="C19"/>
    </sheetView>
  </sheetViews>
  <sheetFormatPr baseColWidth="10" defaultColWidth="11.5703125" defaultRowHeight="15"/>
  <cols>
    <col min="1" max="1" width="16.85546875" customWidth="1"/>
    <col min="2" max="2" width="56" bestFit="1" customWidth="1"/>
    <col min="3" max="3" width="15.7109375" customWidth="1"/>
    <col min="4" max="4" width="17.28515625" customWidth="1"/>
    <col min="5" max="6" width="15.7109375" customWidth="1"/>
    <col min="8" max="8" width="14.42578125" bestFit="1" customWidth="1"/>
  </cols>
  <sheetData>
    <row r="1" spans="1:10" ht="18">
      <c r="A1" s="390" t="str">
        <f>+CONTROLPRESUPUESTO!B1</f>
        <v>H. AYUNTAMIENTO DE SAN LUIS ACATLAN</v>
      </c>
      <c r="B1" s="390"/>
      <c r="C1" s="390"/>
      <c r="D1" s="390"/>
      <c r="E1" s="390"/>
      <c r="F1" s="390"/>
    </row>
    <row r="2" spans="1:10" ht="18">
      <c r="A2" s="390" t="str">
        <f>+CONTROLPRESUPUESTO!B2</f>
        <v>PRESUPUESTO DE EGRESOS</v>
      </c>
      <c r="B2" s="390"/>
      <c r="C2" s="390"/>
      <c r="D2" s="390"/>
      <c r="E2" s="390"/>
      <c r="F2" s="390"/>
    </row>
    <row r="3" spans="1:10" ht="18">
      <c r="A3" s="424" t="str">
        <f>+CONTROLPRESUPUESTO!B3</f>
        <v>DEL EJERCICIO 2025</v>
      </c>
      <c r="B3" s="424"/>
      <c r="C3" s="424"/>
      <c r="D3" s="424"/>
      <c r="E3" s="424"/>
      <c r="F3" s="424"/>
    </row>
    <row r="4" spans="1:10" ht="18">
      <c r="A4" s="425" t="s">
        <v>508</v>
      </c>
      <c r="B4" s="425"/>
      <c r="C4" s="425"/>
      <c r="D4" s="425"/>
      <c r="E4" s="425"/>
      <c r="F4" s="425"/>
    </row>
    <row r="5" spans="1:10">
      <c r="A5" s="17"/>
      <c r="B5" s="18"/>
      <c r="C5" s="18"/>
      <c r="D5" s="18"/>
      <c r="E5" s="18"/>
      <c r="F5" s="18" t="s">
        <v>509</v>
      </c>
    </row>
    <row r="6" spans="1:10" ht="15" customHeight="1">
      <c r="A6" s="426" t="s">
        <v>510</v>
      </c>
      <c r="B6" s="428" t="s">
        <v>511</v>
      </c>
      <c r="C6" s="19" t="s">
        <v>512</v>
      </c>
      <c r="D6" s="19"/>
      <c r="E6" s="19"/>
      <c r="F6" s="20"/>
    </row>
    <row r="7" spans="1:10">
      <c r="A7" s="427"/>
      <c r="B7" s="429"/>
      <c r="C7" s="20"/>
      <c r="D7" s="19"/>
      <c r="E7" s="20"/>
      <c r="F7" s="20" t="s">
        <v>513</v>
      </c>
    </row>
    <row r="8" spans="1:10">
      <c r="A8" s="427"/>
      <c r="B8" s="429"/>
      <c r="C8" s="20" t="s">
        <v>514</v>
      </c>
      <c r="D8" s="19" t="s">
        <v>427</v>
      </c>
      <c r="E8" s="20" t="s">
        <v>515</v>
      </c>
      <c r="F8" s="20"/>
    </row>
    <row r="9" spans="1:10">
      <c r="A9" s="427"/>
      <c r="B9" s="429"/>
      <c r="C9" s="20"/>
      <c r="D9" s="19"/>
      <c r="E9" s="20"/>
      <c r="F9" s="20" t="s">
        <v>516</v>
      </c>
    </row>
    <row r="10" spans="1:10">
      <c r="A10" s="21"/>
      <c r="B10" s="22"/>
      <c r="C10" s="22"/>
      <c r="D10" s="22"/>
      <c r="E10" s="22"/>
      <c r="F10" s="23"/>
    </row>
    <row r="11" spans="1:10">
      <c r="A11" s="24"/>
      <c r="B11" s="25"/>
      <c r="C11" s="26"/>
      <c r="D11" s="26"/>
      <c r="E11" s="26"/>
      <c r="F11" s="27"/>
    </row>
    <row r="12" spans="1:10">
      <c r="A12" s="422" t="s">
        <v>517</v>
      </c>
      <c r="B12" s="422"/>
      <c r="C12" s="28">
        <f>SUBTOTAL(9,C14:C22)</f>
        <v>113759472.27760004</v>
      </c>
      <c r="D12" s="28">
        <f>SUBTOTAL(9,D14:D22)</f>
        <v>204147892.38999999</v>
      </c>
      <c r="E12" s="28">
        <f>SUBTOTAL(9,E14:E22)</f>
        <v>0</v>
      </c>
      <c r="F12" s="28">
        <f>SUM(C12:E12)</f>
        <v>317907364.66760004</v>
      </c>
      <c r="H12" s="29"/>
      <c r="J12" t="s">
        <v>455</v>
      </c>
    </row>
    <row r="13" spans="1:10">
      <c r="A13" s="30"/>
      <c r="B13" s="31"/>
      <c r="C13" s="32"/>
      <c r="D13" s="32"/>
      <c r="E13" s="33"/>
      <c r="F13" s="34"/>
      <c r="H13" s="35"/>
    </row>
    <row r="14" spans="1:10" ht="24.95" customHeight="1">
      <c r="A14" s="36">
        <v>1000</v>
      </c>
      <c r="B14" s="37" t="s">
        <v>518</v>
      </c>
      <c r="C14" s="38">
        <f>SUMIF(DATOS!$O$4:$O$4874,$J14,DATOS!$F$4:$F$4874)</f>
        <v>42919139.45760002</v>
      </c>
      <c r="E14" s="38"/>
      <c r="F14" s="39"/>
      <c r="H14" s="35"/>
      <c r="J14" s="168" t="s">
        <v>2584</v>
      </c>
    </row>
    <row r="15" spans="1:10" ht="24.95" customHeight="1">
      <c r="A15" s="36">
        <v>2000</v>
      </c>
      <c r="B15" s="37" t="s">
        <v>519</v>
      </c>
      <c r="C15" s="38">
        <f>SUMIF(DATOS!$O$4:$O$4874,$J15,DATOS!$F$4:$F$4874)</f>
        <v>39086352.300000004</v>
      </c>
      <c r="D15" s="38"/>
      <c r="E15" s="38"/>
      <c r="F15" s="39"/>
      <c r="H15" s="35"/>
      <c r="J15" s="168" t="s">
        <v>2585</v>
      </c>
    </row>
    <row r="16" spans="1:10" ht="24.95" customHeight="1">
      <c r="A16" s="36">
        <v>3000</v>
      </c>
      <c r="B16" s="37" t="s">
        <v>520</v>
      </c>
      <c r="C16" s="38">
        <f>SUMIF(DATOS!$O$4:$O$4874,$J16,DATOS!$F$4:$F$4874)</f>
        <v>19602621.630000014</v>
      </c>
      <c r="D16" s="38"/>
      <c r="E16" s="38"/>
      <c r="F16" s="39"/>
      <c r="H16" s="35"/>
      <c r="J16" s="168" t="s">
        <v>2587</v>
      </c>
    </row>
    <row r="17" spans="1:10" ht="24.95" customHeight="1">
      <c r="A17" s="36">
        <v>4000</v>
      </c>
      <c r="B17" s="37" t="s">
        <v>521</v>
      </c>
      <c r="C17" s="38">
        <f>SUMIF(DATOS!$O$4:$O$4874,$J17,DATOS!$F$4:$F$4874)</f>
        <v>12151358.889999999</v>
      </c>
      <c r="D17" s="38"/>
      <c r="E17" s="38"/>
      <c r="F17" s="39"/>
      <c r="H17" s="35"/>
      <c r="J17" s="168" t="s">
        <v>2588</v>
      </c>
    </row>
    <row r="18" spans="1:10" ht="24.95" customHeight="1">
      <c r="A18" s="36">
        <v>5000</v>
      </c>
      <c r="B18" s="37" t="s">
        <v>428</v>
      </c>
      <c r="C18" s="38"/>
      <c r="D18" s="38">
        <f>SUMIF(DATOS!$O$4:$O$4874,$J18,DATOS!$F$4:$F$4874)</f>
        <v>1303984.8899999999</v>
      </c>
      <c r="E18" s="38"/>
      <c r="F18" s="39"/>
      <c r="H18" s="35"/>
      <c r="J18" s="168" t="s">
        <v>2589</v>
      </c>
    </row>
    <row r="19" spans="1:10" ht="24.95" customHeight="1">
      <c r="A19" s="36">
        <v>6000</v>
      </c>
      <c r="B19" s="37" t="s">
        <v>430</v>
      </c>
      <c r="C19" s="38"/>
      <c r="D19" s="38">
        <f>SUMIF(DATOS!$O$4:$O$4874,$J19,DATOS!$F$4:$F$4874)</f>
        <v>202843907.5</v>
      </c>
      <c r="E19" s="38"/>
      <c r="F19" s="39"/>
      <c r="J19" s="168" t="s">
        <v>2590</v>
      </c>
    </row>
    <row r="20" spans="1:10" ht="24.95" customHeight="1">
      <c r="A20" s="36">
        <v>7000</v>
      </c>
      <c r="B20" s="37" t="s">
        <v>522</v>
      </c>
      <c r="C20" s="38"/>
      <c r="D20" s="38"/>
      <c r="E20" s="38"/>
      <c r="F20" s="39"/>
      <c r="H20" s="35"/>
      <c r="J20" s="14"/>
    </row>
    <row r="21" spans="1:10" ht="24.95" customHeight="1">
      <c r="A21" s="36">
        <v>8000</v>
      </c>
      <c r="B21" s="37" t="s">
        <v>426</v>
      </c>
      <c r="C21" s="38"/>
      <c r="D21" s="115"/>
      <c r="E21" s="38">
        <f>SUMIF(DATOS!$O$4:$O$4874,$J21,DATOS!$F$4:$F$4874)</f>
        <v>0</v>
      </c>
      <c r="F21" s="39"/>
      <c r="J21" s="168" t="s">
        <v>2591</v>
      </c>
    </row>
    <row r="22" spans="1:10" ht="24.95" customHeight="1">
      <c r="A22" s="36">
        <v>9000</v>
      </c>
      <c r="B22" s="37" t="s">
        <v>432</v>
      </c>
      <c r="C22" s="38"/>
      <c r="D22" s="115"/>
      <c r="E22" s="38">
        <f>SUMIF(DATOS!$O$4:$O$4874,$J22,DATOS!$F$4:$F$4874)</f>
        <v>0</v>
      </c>
      <c r="F22" s="39"/>
      <c r="J22" s="168" t="s">
        <v>2592</v>
      </c>
    </row>
    <row r="23" spans="1:10">
      <c r="A23" s="36"/>
      <c r="B23" s="37"/>
      <c r="C23" s="40"/>
      <c r="D23" s="40"/>
      <c r="E23" s="40"/>
      <c r="F23" s="41"/>
    </row>
    <row r="24" spans="1:10">
      <c r="A24" s="42"/>
      <c r="B24" s="43"/>
      <c r="C24" s="43"/>
      <c r="D24" s="43"/>
      <c r="E24" s="43"/>
      <c r="F24" s="44"/>
    </row>
    <row r="29" spans="1:10">
      <c r="B29" s="45"/>
      <c r="D29" s="423"/>
      <c r="E29" s="423"/>
      <c r="F29" s="423"/>
    </row>
    <row r="30" spans="1:10">
      <c r="B30" s="45"/>
      <c r="D30" s="423"/>
      <c r="E30" s="423"/>
      <c r="F30" s="423"/>
    </row>
    <row r="31" spans="1:10">
      <c r="B31" s="45"/>
      <c r="D31" s="423"/>
      <c r="E31" s="423"/>
      <c r="F31" s="423"/>
    </row>
  </sheetData>
  <mergeCells count="10">
    <mergeCell ref="A12:B12"/>
    <mergeCell ref="D29:F29"/>
    <mergeCell ref="D30:F30"/>
    <mergeCell ref="D31:F31"/>
    <mergeCell ref="A1:F1"/>
    <mergeCell ref="A2:F2"/>
    <mergeCell ref="A3:F3"/>
    <mergeCell ref="A4:F4"/>
    <mergeCell ref="A6:A9"/>
    <mergeCell ref="B6:B9"/>
  </mergeCells>
  <pageMargins left="0.70866141732283472" right="0.70866141732283472" top="0.74803149606299213" bottom="0.74803149606299213" header="0.31496062992125984" footer="0.31496062992125984"/>
  <pageSetup scale="8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W962"/>
  <sheetViews>
    <sheetView zoomScaleNormal="100" workbookViewId="0">
      <selection activeCell="B20" sqref="B20"/>
    </sheetView>
  </sheetViews>
  <sheetFormatPr baseColWidth="10" defaultRowHeight="15"/>
  <cols>
    <col min="1" max="1" width="15.28515625" style="1" customWidth="1"/>
    <col min="2" max="2" width="50.28515625" customWidth="1"/>
    <col min="3" max="3" width="27.28515625" customWidth="1"/>
    <col min="4" max="4" width="15" customWidth="1"/>
    <col min="5" max="5" width="65.5703125" customWidth="1"/>
    <col min="6" max="6" width="14.5703125" customWidth="1"/>
    <col min="7" max="7" width="14.28515625" customWidth="1"/>
    <col min="9" max="9" width="11.5703125" customWidth="1"/>
    <col min="10" max="10" width="12.42578125" customWidth="1"/>
    <col min="11" max="11" width="10.28515625" style="1" customWidth="1"/>
    <col min="21" max="21" width="63" style="1" customWidth="1"/>
    <col min="24" max="24" width="16.7109375" customWidth="1"/>
    <col min="26" max="26" width="50.42578125" customWidth="1"/>
    <col min="27" max="27" width="9.28515625" customWidth="1"/>
    <col min="30" max="30" width="13.5703125" bestFit="1" customWidth="1"/>
    <col min="32" max="32" width="59.7109375" bestFit="1" customWidth="1"/>
    <col min="38" max="38" width="52.28515625" customWidth="1"/>
    <col min="44" max="44" width="17.140625" customWidth="1"/>
    <col min="47" max="47" width="6.85546875" customWidth="1"/>
    <col min="48" max="48" width="58.5703125" style="222" customWidth="1"/>
  </cols>
  <sheetData>
    <row r="1" spans="1:49" s="2" customFormat="1" ht="39.6" customHeight="1">
      <c r="A1" s="6"/>
      <c r="B1" s="2" t="s">
        <v>1</v>
      </c>
      <c r="C1" s="116" t="s">
        <v>2570</v>
      </c>
      <c r="D1" s="2" t="s">
        <v>10</v>
      </c>
      <c r="E1" s="2" t="s">
        <v>11</v>
      </c>
      <c r="F1" s="2" t="s">
        <v>687</v>
      </c>
      <c r="G1" s="2" t="s">
        <v>694</v>
      </c>
      <c r="H1" s="2" t="s">
        <v>756</v>
      </c>
      <c r="I1" s="175" t="s">
        <v>8196</v>
      </c>
      <c r="J1" s="5">
        <f>IFERROR(VLOOKUP($I$1,$D$1:$G$200,3,0),"DATO NO EXISTE")</f>
        <v>226</v>
      </c>
      <c r="K1" s="5" t="str">
        <f>IFERROR(VLOOKUP($I$1,$D$1:$G$200,4,0),"DATO NO EXISTE")</f>
        <v>E</v>
      </c>
      <c r="L1" s="2" t="str">
        <f>MID(I1,1,2)</f>
        <v>12</v>
      </c>
      <c r="Q1" s="2" t="s">
        <v>439</v>
      </c>
      <c r="R1" s="2">
        <f ca="1">YEAR(TODAY())</f>
        <v>2025</v>
      </c>
      <c r="S1" s="2">
        <v>31111</v>
      </c>
      <c r="U1" s="3"/>
      <c r="AC1" s="126" t="s">
        <v>2570</v>
      </c>
      <c r="AE1" s="2" t="e">
        <f>VLOOKUP(AC1,Z2:AB10,3,0)</f>
        <v>#N/A</v>
      </c>
      <c r="AI1" s="2" t="s">
        <v>756</v>
      </c>
    </row>
    <row r="2" spans="1:49">
      <c r="A2" s="1">
        <v>600</v>
      </c>
      <c r="B2" t="s">
        <v>9</v>
      </c>
      <c r="D2" s="218" t="s">
        <v>8182</v>
      </c>
      <c r="E2" s="218" t="s">
        <v>2574</v>
      </c>
      <c r="F2">
        <v>131</v>
      </c>
      <c r="G2" s="218" t="s">
        <v>692</v>
      </c>
      <c r="H2" s="177" t="s">
        <v>761</v>
      </c>
      <c r="I2" s="5" t="str">
        <f>IFERROR(VLOOKUP($I$1,$D$1:$E$200,2,0),"DATO NO EXISTE")</f>
        <v>DIRECCION DE OBRAS PUBLICAS</v>
      </c>
      <c r="U2" s="1" t="str">
        <f>E2</f>
        <v>PRESIDENCIA MUNCIPAL</v>
      </c>
      <c r="V2" s="1" t="str">
        <f>D2</f>
        <v>1250112P131</v>
      </c>
      <c r="X2" t="s">
        <v>3186</v>
      </c>
      <c r="Z2" t="s">
        <v>9</v>
      </c>
      <c r="AA2">
        <v>600</v>
      </c>
      <c r="AB2" t="s">
        <v>2589</v>
      </c>
      <c r="AC2" t="str">
        <f>IFERROR(VLOOKUP(AC1,Z2:AA10,2,0),"DATO NO EXISTE")</f>
        <v>DATO NO EXISTE</v>
      </c>
      <c r="AF2" t="s">
        <v>9</v>
      </c>
      <c r="AG2">
        <v>600</v>
      </c>
      <c r="AJ2">
        <f>VLOOKUP(AI1,AF2:AG498,2,0)</f>
        <v>900</v>
      </c>
      <c r="AL2" t="s">
        <v>4</v>
      </c>
      <c r="AM2">
        <v>700</v>
      </c>
      <c r="AN2">
        <v>16</v>
      </c>
      <c r="AQ2" t="s">
        <v>485</v>
      </c>
      <c r="AR2" t="s">
        <v>3021</v>
      </c>
      <c r="AW2">
        <v>459</v>
      </c>
    </row>
    <row r="3" spans="1:49">
      <c r="A3" s="1">
        <v>700</v>
      </c>
      <c r="B3" t="s">
        <v>4</v>
      </c>
      <c r="D3" s="218" t="s">
        <v>8183</v>
      </c>
      <c r="E3" s="218" t="s">
        <v>2581</v>
      </c>
      <c r="F3">
        <v>131</v>
      </c>
      <c r="G3" s="218" t="s">
        <v>688</v>
      </c>
      <c r="H3" s="177" t="s">
        <v>761</v>
      </c>
      <c r="J3" s="5"/>
      <c r="U3" s="1" t="str">
        <f t="shared" ref="U3:U66" si="0">E3</f>
        <v>REGIDURIAS</v>
      </c>
      <c r="V3" s="1" t="str">
        <f t="shared" ref="V3:V66" si="1">D3</f>
        <v>1250212E131</v>
      </c>
      <c r="Y3" t="s">
        <v>2660</v>
      </c>
      <c r="Z3" t="s">
        <v>4</v>
      </c>
      <c r="AA3">
        <v>700</v>
      </c>
      <c r="AB3" t="s">
        <v>6350</v>
      </c>
      <c r="AF3" t="s">
        <v>4</v>
      </c>
      <c r="AG3">
        <v>700</v>
      </c>
      <c r="AL3" t="s">
        <v>6</v>
      </c>
      <c r="AM3">
        <v>300</v>
      </c>
      <c r="AN3">
        <v>25</v>
      </c>
      <c r="AQ3" t="s">
        <v>486</v>
      </c>
      <c r="AR3" t="s">
        <v>3021</v>
      </c>
      <c r="AW3">
        <v>582</v>
      </c>
    </row>
    <row r="4" spans="1:49">
      <c r="A4" s="1">
        <v>900</v>
      </c>
      <c r="B4" t="s">
        <v>756</v>
      </c>
      <c r="D4" s="218" t="s">
        <v>8184</v>
      </c>
      <c r="E4" s="218" t="s">
        <v>8185</v>
      </c>
      <c r="F4">
        <v>131</v>
      </c>
      <c r="G4" s="218" t="s">
        <v>688</v>
      </c>
      <c r="H4" s="177" t="s">
        <v>761</v>
      </c>
      <c r="J4" s="5"/>
      <c r="U4" s="1" t="str">
        <f t="shared" si="0"/>
        <v>SINDICATURA MUNICIPAL</v>
      </c>
      <c r="V4" s="1" t="str">
        <f t="shared" si="1"/>
        <v>1250312E131</v>
      </c>
      <c r="Z4" t="s">
        <v>756</v>
      </c>
      <c r="AA4">
        <v>900</v>
      </c>
      <c r="AB4" t="s">
        <v>2585</v>
      </c>
      <c r="AF4" t="s">
        <v>756</v>
      </c>
      <c r="AG4">
        <v>900</v>
      </c>
      <c r="AL4" t="s">
        <v>5</v>
      </c>
      <c r="AM4">
        <v>200</v>
      </c>
      <c r="AN4">
        <v>25</v>
      </c>
      <c r="AQ4" t="s">
        <v>484</v>
      </c>
      <c r="AR4" t="s">
        <v>3021</v>
      </c>
      <c r="AW4">
        <v>583</v>
      </c>
    </row>
    <row r="5" spans="1:49">
      <c r="A5" s="1">
        <v>300</v>
      </c>
      <c r="B5" t="s">
        <v>6</v>
      </c>
      <c r="D5" s="218" t="s">
        <v>8194</v>
      </c>
      <c r="E5" s="218" t="s">
        <v>12</v>
      </c>
      <c r="F5">
        <v>242</v>
      </c>
      <c r="G5" s="218" t="s">
        <v>688</v>
      </c>
      <c r="H5" s="177" t="s">
        <v>761</v>
      </c>
      <c r="J5" s="5"/>
      <c r="U5" s="1" t="str">
        <f t="shared" si="0"/>
        <v>DIF MUNICIPAL</v>
      </c>
      <c r="V5" s="1" t="str">
        <f t="shared" si="1"/>
        <v>1250412E242</v>
      </c>
      <c r="Y5" t="s">
        <v>15</v>
      </c>
      <c r="Z5" t="s">
        <v>6</v>
      </c>
      <c r="AA5">
        <v>300</v>
      </c>
      <c r="AB5" t="s">
        <v>2589</v>
      </c>
      <c r="AF5" t="s">
        <v>6</v>
      </c>
      <c r="AG5">
        <v>300</v>
      </c>
      <c r="AL5" t="s">
        <v>3</v>
      </c>
      <c r="AM5">
        <v>100</v>
      </c>
      <c r="AN5">
        <v>15</v>
      </c>
      <c r="AQ5" t="s">
        <v>487</v>
      </c>
      <c r="AR5" t="s">
        <v>3021</v>
      </c>
      <c r="AW5">
        <v>589</v>
      </c>
    </row>
    <row r="6" spans="1:49">
      <c r="A6" s="1">
        <v>200</v>
      </c>
      <c r="B6" t="s">
        <v>5</v>
      </c>
      <c r="D6" s="218" t="s">
        <v>8186</v>
      </c>
      <c r="E6" s="218" t="s">
        <v>8228</v>
      </c>
      <c r="F6">
        <v>131</v>
      </c>
      <c r="G6" s="218" t="s">
        <v>688</v>
      </c>
      <c r="H6" s="177" t="s">
        <v>761</v>
      </c>
      <c r="J6" s="5"/>
      <c r="U6" s="1" t="str">
        <f t="shared" si="0"/>
        <v>DIRECCION DE COMUNICACION SOCIAL</v>
      </c>
      <c r="V6" s="1" t="str">
        <f t="shared" si="1"/>
        <v>1250512E131</v>
      </c>
      <c r="Y6" t="s">
        <v>2661</v>
      </c>
      <c r="Z6" t="s">
        <v>5</v>
      </c>
      <c r="AA6">
        <v>200</v>
      </c>
      <c r="AB6" t="s">
        <v>2589</v>
      </c>
      <c r="AF6" t="s">
        <v>5</v>
      </c>
      <c r="AG6">
        <v>200</v>
      </c>
      <c r="AL6" t="s">
        <v>2680</v>
      </c>
      <c r="AM6">
        <v>800</v>
      </c>
      <c r="AN6">
        <v>11</v>
      </c>
      <c r="AQ6" t="s">
        <v>471</v>
      </c>
      <c r="AR6" t="s">
        <v>3021</v>
      </c>
      <c r="AW6">
        <v>592</v>
      </c>
    </row>
    <row r="7" spans="1:49">
      <c r="A7" s="1">
        <v>100</v>
      </c>
      <c r="B7" t="s">
        <v>3</v>
      </c>
      <c r="D7" s="218" t="s">
        <v>8203</v>
      </c>
      <c r="E7" s="218" t="s">
        <v>2575</v>
      </c>
      <c r="F7">
        <v>131</v>
      </c>
      <c r="G7" s="218" t="s">
        <v>688</v>
      </c>
      <c r="H7" s="177" t="s">
        <v>761</v>
      </c>
      <c r="J7" s="5"/>
      <c r="U7" s="1" t="str">
        <f t="shared" si="0"/>
        <v>SECRETARIA GENERAL</v>
      </c>
      <c r="V7" s="1" t="str">
        <f t="shared" si="1"/>
        <v>1250612E131</v>
      </c>
      <c r="Y7" t="s">
        <v>2658</v>
      </c>
      <c r="Z7" t="s">
        <v>3</v>
      </c>
      <c r="AA7">
        <v>100</v>
      </c>
      <c r="AB7" t="s">
        <v>6351</v>
      </c>
      <c r="AF7" t="s">
        <v>3</v>
      </c>
      <c r="AG7">
        <v>100</v>
      </c>
      <c r="AL7" t="s">
        <v>7</v>
      </c>
      <c r="AM7">
        <v>500</v>
      </c>
      <c r="AQ7" t="s">
        <v>457</v>
      </c>
      <c r="AR7" t="s">
        <v>3021</v>
      </c>
      <c r="AW7">
        <v>615</v>
      </c>
    </row>
    <row r="8" spans="1:49">
      <c r="A8" s="1">
        <v>800</v>
      </c>
      <c r="B8" t="s">
        <v>2680</v>
      </c>
      <c r="D8" s="218" t="s">
        <v>8193</v>
      </c>
      <c r="E8" s="218" t="s">
        <v>8229</v>
      </c>
      <c r="F8">
        <v>181</v>
      </c>
      <c r="G8" s="218" t="s">
        <v>688</v>
      </c>
      <c r="H8" s="177" t="s">
        <v>761</v>
      </c>
      <c r="J8" s="5"/>
      <c r="U8" s="1" t="str">
        <f t="shared" si="0"/>
        <v>OFICIALIA MAYOR</v>
      </c>
      <c r="V8" s="1" t="str">
        <f t="shared" si="1"/>
        <v>1250712E181</v>
      </c>
      <c r="X8" t="s">
        <v>3187</v>
      </c>
      <c r="Y8" t="s">
        <v>2659</v>
      </c>
      <c r="Z8" t="s">
        <v>2680</v>
      </c>
      <c r="AA8">
        <v>800</v>
      </c>
      <c r="AB8" t="s">
        <v>2584</v>
      </c>
      <c r="AF8" t="s">
        <v>2680</v>
      </c>
      <c r="AG8">
        <v>800</v>
      </c>
      <c r="AL8" t="s">
        <v>8</v>
      </c>
      <c r="AM8">
        <v>400</v>
      </c>
      <c r="AQ8" t="s">
        <v>475</v>
      </c>
      <c r="AR8" t="s">
        <v>3021</v>
      </c>
      <c r="AW8">
        <v>615</v>
      </c>
    </row>
    <row r="9" spans="1:49">
      <c r="A9" s="1">
        <v>500</v>
      </c>
      <c r="B9" t="s">
        <v>7</v>
      </c>
      <c r="D9" s="218" t="s">
        <v>8204</v>
      </c>
      <c r="E9" s="218" t="s">
        <v>8230</v>
      </c>
      <c r="F9">
        <v>181</v>
      </c>
      <c r="G9" s="218" t="s">
        <v>688</v>
      </c>
      <c r="H9" s="177" t="s">
        <v>761</v>
      </c>
      <c r="J9" s="5"/>
      <c r="U9" s="1" t="str">
        <f t="shared" si="0"/>
        <v>OFICIALIA DEL REGISTRO CIVIL</v>
      </c>
      <c r="V9" s="1" t="str">
        <f t="shared" si="1"/>
        <v>1250812E181</v>
      </c>
      <c r="Z9" t="s">
        <v>7</v>
      </c>
      <c r="AA9">
        <v>500</v>
      </c>
      <c r="AB9" t="s">
        <v>2589</v>
      </c>
      <c r="AF9" t="s">
        <v>7</v>
      </c>
      <c r="AG9">
        <v>500</v>
      </c>
      <c r="AL9" t="s">
        <v>2663</v>
      </c>
      <c r="AM9">
        <v>1000</v>
      </c>
      <c r="AN9">
        <v>11</v>
      </c>
      <c r="AQ9" t="s">
        <v>472</v>
      </c>
      <c r="AR9" t="s">
        <v>3021</v>
      </c>
      <c r="AW9">
        <v>615</v>
      </c>
    </row>
    <row r="10" spans="1:49">
      <c r="A10" s="1">
        <v>400</v>
      </c>
      <c r="B10" t="s">
        <v>8</v>
      </c>
      <c r="D10" s="218" t="s">
        <v>8190</v>
      </c>
      <c r="E10" s="218" t="s">
        <v>2576</v>
      </c>
      <c r="F10">
        <v>152</v>
      </c>
      <c r="G10" s="218" t="s">
        <v>688</v>
      </c>
      <c r="H10" s="177" t="s">
        <v>761</v>
      </c>
      <c r="J10" s="5"/>
      <c r="K10" s="2"/>
      <c r="U10" s="1" t="str">
        <f t="shared" si="0"/>
        <v>TESORERIA MUNICIPAL</v>
      </c>
      <c r="V10" s="1" t="str">
        <f t="shared" si="1"/>
        <v>1250912E152</v>
      </c>
      <c r="Z10" t="s">
        <v>8</v>
      </c>
      <c r="AA10">
        <v>400</v>
      </c>
      <c r="AB10" t="s">
        <v>2589</v>
      </c>
      <c r="AF10" t="s">
        <v>8</v>
      </c>
      <c r="AG10">
        <v>400</v>
      </c>
      <c r="AQ10" t="s">
        <v>488</v>
      </c>
      <c r="AR10" t="s">
        <v>3021</v>
      </c>
      <c r="AW10">
        <v>615</v>
      </c>
    </row>
    <row r="11" spans="1:49">
      <c r="A11" t="s">
        <v>2658</v>
      </c>
      <c r="B11" t="s">
        <v>3</v>
      </c>
      <c r="D11" s="218" t="s">
        <v>8205</v>
      </c>
      <c r="E11" s="218" t="s">
        <v>8231</v>
      </c>
      <c r="F11">
        <v>181</v>
      </c>
      <c r="G11" s="218" t="s">
        <v>688</v>
      </c>
      <c r="H11" s="177" t="s">
        <v>761</v>
      </c>
      <c r="J11" s="5"/>
      <c r="K11"/>
      <c r="U11" s="1" t="str">
        <f t="shared" si="0"/>
        <v>DIRECCION DE CATASTRO</v>
      </c>
      <c r="V11" s="1" t="str">
        <f t="shared" si="1"/>
        <v>1251012E181</v>
      </c>
      <c r="AF11" t="s">
        <v>438</v>
      </c>
      <c r="AG11">
        <v>31111</v>
      </c>
      <c r="AQ11" t="s">
        <v>489</v>
      </c>
      <c r="AR11" t="s">
        <v>3021</v>
      </c>
      <c r="AW11">
        <v>615</v>
      </c>
    </row>
    <row r="12" spans="1:49">
      <c r="A12" t="s">
        <v>2659</v>
      </c>
      <c r="B12" t="s">
        <v>755</v>
      </c>
      <c r="D12" s="218" t="s">
        <v>8195</v>
      </c>
      <c r="E12" s="218" t="s">
        <v>8232</v>
      </c>
      <c r="F12">
        <v>212</v>
      </c>
      <c r="G12" s="218" t="s">
        <v>688</v>
      </c>
      <c r="H12" s="177" t="s">
        <v>761</v>
      </c>
      <c r="J12" s="5"/>
      <c r="U12" s="1" t="str">
        <f t="shared" si="0"/>
        <v>DIRECCION DE AGUA POTABLE</v>
      </c>
      <c r="V12" s="1" t="str">
        <f t="shared" si="1"/>
        <v>1251112E212</v>
      </c>
      <c r="AF12" t="s">
        <v>764</v>
      </c>
      <c r="AG12">
        <v>4</v>
      </c>
      <c r="AQ12" t="s">
        <v>497</v>
      </c>
      <c r="AR12" t="s">
        <v>3021</v>
      </c>
      <c r="AW12">
        <v>616</v>
      </c>
    </row>
    <row r="13" spans="1:49">
      <c r="A13" t="s">
        <v>15</v>
      </c>
      <c r="B13" t="s">
        <v>6</v>
      </c>
      <c r="D13" s="218" t="s">
        <v>8206</v>
      </c>
      <c r="E13" s="218" t="s">
        <v>8233</v>
      </c>
      <c r="F13">
        <v>131</v>
      </c>
      <c r="G13" s="218" t="s">
        <v>693</v>
      </c>
      <c r="H13" s="177" t="s">
        <v>761</v>
      </c>
      <c r="J13" s="5"/>
      <c r="U13" s="1" t="str">
        <f t="shared" si="0"/>
        <v>ORGANO DE CONTROL INTERNO MUNICIPAL</v>
      </c>
      <c r="V13" s="1" t="str">
        <f t="shared" si="1"/>
        <v>1251212G131</v>
      </c>
      <c r="AF13" t="str">
        <f>U2</f>
        <v>PRESIDENCIA MUNCIPAL</v>
      </c>
      <c r="AG13" t="str">
        <f>V2</f>
        <v>1250112P131</v>
      </c>
      <c r="AQ13" t="s">
        <v>493</v>
      </c>
      <c r="AR13" t="s">
        <v>3021</v>
      </c>
      <c r="AW13">
        <v>617</v>
      </c>
    </row>
    <row r="14" spans="1:49">
      <c r="A14" t="s">
        <v>2660</v>
      </c>
      <c r="B14" t="s">
        <v>4</v>
      </c>
      <c r="D14" s="218" t="s">
        <v>8207</v>
      </c>
      <c r="E14" s="218" t="s">
        <v>7018</v>
      </c>
      <c r="F14">
        <v>185</v>
      </c>
      <c r="G14" s="218" t="s">
        <v>688</v>
      </c>
      <c r="H14" s="177" t="s">
        <v>761</v>
      </c>
      <c r="J14" s="5"/>
      <c r="U14" s="1" t="str">
        <f t="shared" si="0"/>
        <v>EVALUACION AL DESEMPEÑO</v>
      </c>
      <c r="V14" s="1" t="str">
        <f t="shared" si="1"/>
        <v>1251312E185</v>
      </c>
      <c r="AF14" t="str">
        <f t="shared" ref="AF14:AG14" si="2">U3</f>
        <v>REGIDURIAS</v>
      </c>
      <c r="AG14" t="str">
        <f t="shared" si="2"/>
        <v>1250212E131</v>
      </c>
      <c r="AQ14" t="s">
        <v>491</v>
      </c>
      <c r="AR14" t="s">
        <v>3021</v>
      </c>
      <c r="AW14">
        <v>619</v>
      </c>
    </row>
    <row r="15" spans="1:49">
      <c r="A15" t="s">
        <v>2661</v>
      </c>
      <c r="B15" t="s">
        <v>5</v>
      </c>
      <c r="D15" s="218" t="s">
        <v>8208</v>
      </c>
      <c r="E15" s="218" t="s">
        <v>7340</v>
      </c>
      <c r="F15">
        <v>184</v>
      </c>
      <c r="G15" s="218" t="s">
        <v>688</v>
      </c>
      <c r="H15" s="177" t="s">
        <v>761</v>
      </c>
      <c r="J15" s="5"/>
      <c r="U15" s="1" t="str">
        <f t="shared" si="0"/>
        <v>DIRECCION DE TRANSPARENCIA</v>
      </c>
      <c r="V15" s="1" t="str">
        <f t="shared" si="1"/>
        <v>1251412E184</v>
      </c>
      <c r="AF15" t="str">
        <f t="shared" ref="AF15:AG15" si="3">U4</f>
        <v>SINDICATURA MUNICIPAL</v>
      </c>
      <c r="AG15" t="str">
        <f t="shared" si="3"/>
        <v>1250312E131</v>
      </c>
      <c r="AQ15" t="s">
        <v>490</v>
      </c>
      <c r="AR15" t="s">
        <v>3021</v>
      </c>
      <c r="AW15">
        <v>621</v>
      </c>
    </row>
    <row r="16" spans="1:49">
      <c r="A16" t="s">
        <v>2662</v>
      </c>
      <c r="B16" t="s">
        <v>2663</v>
      </c>
      <c r="D16" s="218" t="s">
        <v>8196</v>
      </c>
      <c r="E16" s="218" t="s">
        <v>8187</v>
      </c>
      <c r="F16">
        <v>226</v>
      </c>
      <c r="G16" s="218" t="s">
        <v>688</v>
      </c>
      <c r="H16" s="177" t="s">
        <v>761</v>
      </c>
      <c r="J16" s="5"/>
      <c r="U16" s="1" t="str">
        <f t="shared" si="0"/>
        <v>DIRECCION DE OBRAS PUBLICAS</v>
      </c>
      <c r="V16" s="1" t="str">
        <f t="shared" si="1"/>
        <v>1251512E226</v>
      </c>
      <c r="AF16" t="str">
        <f t="shared" ref="AF16:AG16" si="4">U5</f>
        <v>DIF MUNICIPAL</v>
      </c>
      <c r="AG16" t="str">
        <f t="shared" si="4"/>
        <v>1250412E242</v>
      </c>
      <c r="AQ16" t="s">
        <v>492</v>
      </c>
      <c r="AR16" t="s">
        <v>3021</v>
      </c>
      <c r="AW16">
        <v>622</v>
      </c>
    </row>
    <row r="17" spans="4:49">
      <c r="D17" s="218" t="s">
        <v>8209</v>
      </c>
      <c r="E17" s="218" t="s">
        <v>8234</v>
      </c>
      <c r="F17">
        <v>181</v>
      </c>
      <c r="G17" s="218" t="s">
        <v>693</v>
      </c>
      <c r="H17" s="177" t="s">
        <v>761</v>
      </c>
      <c r="J17" s="5"/>
      <c r="U17" s="1" t="str">
        <f t="shared" si="0"/>
        <v>DIRECCION DE REGLAMENTOS, RECREACION Y ESPECTACULOS</v>
      </c>
      <c r="V17" s="1" t="str">
        <f t="shared" si="1"/>
        <v>1251612G181</v>
      </c>
      <c r="AF17" t="str">
        <f t="shared" ref="AF17:AG17" si="5">U6</f>
        <v>DIRECCION DE COMUNICACION SOCIAL</v>
      </c>
      <c r="AG17" t="str">
        <f t="shared" si="5"/>
        <v>1250512E131</v>
      </c>
      <c r="AQ17" t="s">
        <v>495</v>
      </c>
      <c r="AR17" t="s">
        <v>3021</v>
      </c>
      <c r="AW17">
        <v>623</v>
      </c>
    </row>
    <row r="18" spans="4:49">
      <c r="D18" s="218" t="s">
        <v>8210</v>
      </c>
      <c r="E18" s="218" t="s">
        <v>8235</v>
      </c>
      <c r="F18">
        <v>311</v>
      </c>
      <c r="G18" s="218" t="s">
        <v>688</v>
      </c>
      <c r="H18" s="177" t="s">
        <v>761</v>
      </c>
      <c r="J18" s="5"/>
      <c r="U18" s="1" t="str">
        <f t="shared" si="0"/>
        <v>DIRECCION DE COMERCIO Y ABASTO</v>
      </c>
      <c r="V18" s="1" t="str">
        <f t="shared" si="1"/>
        <v>1251712E311</v>
      </c>
      <c r="AF18" t="str">
        <f t="shared" ref="AF18:AG18" si="6">U7</f>
        <v>SECRETARIA GENERAL</v>
      </c>
      <c r="AG18" t="str">
        <f t="shared" si="6"/>
        <v>1250612E131</v>
      </c>
      <c r="AQ18" t="s">
        <v>502</v>
      </c>
      <c r="AR18" t="s">
        <v>3022</v>
      </c>
      <c r="AW18">
        <v>624</v>
      </c>
    </row>
    <row r="19" spans="4:49">
      <c r="D19" s="218" t="s">
        <v>8211</v>
      </c>
      <c r="E19" s="218" t="s">
        <v>8236</v>
      </c>
      <c r="F19">
        <v>226</v>
      </c>
      <c r="G19" s="218" t="s">
        <v>688</v>
      </c>
      <c r="H19" s="177" t="s">
        <v>761</v>
      </c>
      <c r="J19" s="5"/>
      <c r="U19" s="1" t="str">
        <f t="shared" si="0"/>
        <v>DIRECCION DE DESARROLLO URBANO</v>
      </c>
      <c r="V19" s="1" t="str">
        <f t="shared" si="1"/>
        <v>1251812E226</v>
      </c>
      <c r="AF19" t="str">
        <f t="shared" ref="AF19:AG19" si="7">U8</f>
        <v>OFICIALIA MAYOR</v>
      </c>
      <c r="AG19" t="str">
        <f t="shared" si="7"/>
        <v>1250712E181</v>
      </c>
      <c r="AQ19" t="s">
        <v>1593</v>
      </c>
      <c r="AR19" t="s">
        <v>3022</v>
      </c>
      <c r="AW19">
        <v>625</v>
      </c>
    </row>
    <row r="20" spans="4:49">
      <c r="D20" s="218" t="s">
        <v>8212</v>
      </c>
      <c r="E20" s="218" t="s">
        <v>8188</v>
      </c>
      <c r="F20">
        <v>321</v>
      </c>
      <c r="G20" s="218" t="s">
        <v>688</v>
      </c>
      <c r="H20" s="177" t="s">
        <v>761</v>
      </c>
      <c r="J20" s="5"/>
      <c r="U20" s="1" t="str">
        <f t="shared" si="0"/>
        <v>DIRECCION DE DESARROLLO RURAL</v>
      </c>
      <c r="V20" s="1" t="str">
        <f t="shared" si="1"/>
        <v>1251912E321</v>
      </c>
      <c r="AF20" t="str">
        <f t="shared" ref="AF20:AG20" si="8">U9</f>
        <v>OFICIALIA DEL REGISTRO CIVIL</v>
      </c>
      <c r="AG20" t="str">
        <f t="shared" si="8"/>
        <v>1250812E181</v>
      </c>
      <c r="AQ20" t="s">
        <v>498</v>
      </c>
      <c r="AR20" t="s">
        <v>3022</v>
      </c>
      <c r="AW20">
        <v>626</v>
      </c>
    </row>
    <row r="21" spans="4:49">
      <c r="D21" s="218" t="s">
        <v>8213</v>
      </c>
      <c r="E21" s="218" t="s">
        <v>8237</v>
      </c>
      <c r="F21">
        <v>271</v>
      </c>
      <c r="G21" s="218" t="s">
        <v>688</v>
      </c>
      <c r="H21" s="177" t="s">
        <v>761</v>
      </c>
      <c r="J21" s="5"/>
      <c r="U21" s="1" t="str">
        <f t="shared" si="0"/>
        <v>BIENESTAR</v>
      </c>
      <c r="V21" s="1" t="str">
        <f t="shared" si="1"/>
        <v>1252012E271</v>
      </c>
      <c r="AF21" t="str">
        <f t="shared" ref="AF21:AG21" si="9">U10</f>
        <v>TESORERIA MUNICIPAL</v>
      </c>
      <c r="AG21" t="str">
        <f t="shared" si="9"/>
        <v>1250912E152</v>
      </c>
      <c r="AQ21" t="s">
        <v>458</v>
      </c>
      <c r="AR21" t="s">
        <v>3022</v>
      </c>
      <c r="AW21">
        <v>627</v>
      </c>
    </row>
    <row r="22" spans="4:49">
      <c r="D22" s="218" t="s">
        <v>8214</v>
      </c>
      <c r="E22" s="218" t="s">
        <v>6991</v>
      </c>
      <c r="F22">
        <v>242</v>
      </c>
      <c r="G22" s="218" t="s">
        <v>688</v>
      </c>
      <c r="H22" s="177" t="s">
        <v>761</v>
      </c>
      <c r="J22" s="5"/>
      <c r="U22" s="1" t="str">
        <f t="shared" si="0"/>
        <v>DIRECCION DE EDUCACION</v>
      </c>
      <c r="V22" s="1" t="str">
        <f t="shared" si="1"/>
        <v>1252112E242</v>
      </c>
      <c r="AF22" t="str">
        <f t="shared" ref="AF22:AG22" si="10">U11</f>
        <v>DIRECCION DE CATASTRO</v>
      </c>
      <c r="AG22" t="str">
        <f t="shared" si="10"/>
        <v>1251012E181</v>
      </c>
      <c r="AQ22" t="s">
        <v>6359</v>
      </c>
      <c r="AR22" t="s">
        <v>3021</v>
      </c>
      <c r="AW22">
        <v>629</v>
      </c>
    </row>
    <row r="23" spans="4:49">
      <c r="D23" s="218" t="s">
        <v>8215</v>
      </c>
      <c r="E23" s="218" t="s">
        <v>8238</v>
      </c>
      <c r="F23">
        <v>231</v>
      </c>
      <c r="G23" s="218" t="s">
        <v>688</v>
      </c>
      <c r="H23" s="177" t="s">
        <v>761</v>
      </c>
      <c r="J23" s="5"/>
      <c r="U23" s="1" t="str">
        <f t="shared" si="0"/>
        <v>DIRECCION DE SALUD</v>
      </c>
      <c r="V23" s="1" t="str">
        <f t="shared" si="1"/>
        <v>1252212E231</v>
      </c>
      <c r="AF23" t="str">
        <f t="shared" ref="AF23:AG23" si="11">U12</f>
        <v>DIRECCION DE AGUA POTABLE</v>
      </c>
      <c r="AG23" t="str">
        <f t="shared" si="11"/>
        <v>1251112E212</v>
      </c>
      <c r="AQ23" t="s">
        <v>2681</v>
      </c>
      <c r="AR23" t="s">
        <v>3021</v>
      </c>
      <c r="AW23">
        <v>631</v>
      </c>
    </row>
    <row r="24" spans="4:49">
      <c r="D24" s="218" t="s">
        <v>8216</v>
      </c>
      <c r="E24" s="218" t="s">
        <v>6992</v>
      </c>
      <c r="F24">
        <v>271</v>
      </c>
      <c r="G24" s="218" t="s">
        <v>688</v>
      </c>
      <c r="H24" s="177" t="s">
        <v>761</v>
      </c>
      <c r="J24" s="5"/>
      <c r="U24" s="1" t="str">
        <f t="shared" si="0"/>
        <v>DIRECCION DE JUVENTUD</v>
      </c>
      <c r="V24" s="1" t="str">
        <f t="shared" si="1"/>
        <v>1252312E271</v>
      </c>
      <c r="AF24" t="str">
        <f t="shared" ref="AF24:AG24" si="12">U13</f>
        <v>ORGANO DE CONTROL INTERNO MUNICIPAL</v>
      </c>
      <c r="AG24" t="str">
        <f t="shared" si="12"/>
        <v>1251212G131</v>
      </c>
      <c r="AQ24" t="s">
        <v>6360</v>
      </c>
      <c r="AR24" t="s">
        <v>3021</v>
      </c>
      <c r="AW24">
        <v>632</v>
      </c>
    </row>
    <row r="25" spans="4:49">
      <c r="D25" s="218" t="s">
        <v>8200</v>
      </c>
      <c r="E25" s="218" t="s">
        <v>8239</v>
      </c>
      <c r="F25">
        <v>242</v>
      </c>
      <c r="G25" s="218" t="s">
        <v>688</v>
      </c>
      <c r="H25" s="177" t="s">
        <v>761</v>
      </c>
      <c r="J25" s="5"/>
      <c r="U25" s="1" t="str">
        <f t="shared" si="0"/>
        <v>DIRECCION DE CASA DE LA CULTURA</v>
      </c>
      <c r="V25" s="1" t="str">
        <f t="shared" si="1"/>
        <v>1252412E242</v>
      </c>
      <c r="AF25" t="str">
        <f t="shared" ref="AF25:AG25" si="13">U14</f>
        <v>EVALUACION AL DESEMPEÑO</v>
      </c>
      <c r="AG25" t="str">
        <f t="shared" si="13"/>
        <v>1251312E185</v>
      </c>
      <c r="AQ25" t="s">
        <v>3051</v>
      </c>
      <c r="AR25" t="s">
        <v>3021</v>
      </c>
      <c r="AW25">
        <v>729</v>
      </c>
    </row>
    <row r="26" spans="4:49">
      <c r="D26" s="218" t="s">
        <v>8199</v>
      </c>
      <c r="E26" s="218" t="s">
        <v>8240</v>
      </c>
      <c r="F26">
        <v>241</v>
      </c>
      <c r="G26" s="218" t="s">
        <v>688</v>
      </c>
      <c r="H26" s="177" t="s">
        <v>761</v>
      </c>
      <c r="J26" s="5"/>
      <c r="U26" s="1" t="str">
        <f t="shared" si="0"/>
        <v>DIRECCION DE DEPORTE</v>
      </c>
      <c r="V26" s="1" t="str">
        <f t="shared" si="1"/>
        <v>1252512E241</v>
      </c>
      <c r="AF26" t="str">
        <f t="shared" ref="AF26:AG26" si="14">U15</f>
        <v>DIRECCION DE TRANSPARENCIA</v>
      </c>
      <c r="AG26" t="str">
        <f t="shared" si="14"/>
        <v>1251412E184</v>
      </c>
      <c r="AQ26" t="s">
        <v>6361</v>
      </c>
      <c r="AR26" t="s">
        <v>3021</v>
      </c>
      <c r="AW26">
        <v>735</v>
      </c>
    </row>
    <row r="27" spans="4:49">
      <c r="D27" s="218" t="s">
        <v>8217</v>
      </c>
      <c r="E27" s="218" t="s">
        <v>6989</v>
      </c>
      <c r="F27">
        <v>185</v>
      </c>
      <c r="G27" s="218" t="s">
        <v>688</v>
      </c>
      <c r="H27" s="177" t="s">
        <v>761</v>
      </c>
      <c r="J27" s="5"/>
      <c r="U27" s="1" t="str">
        <f t="shared" si="0"/>
        <v>DIRECCION DE ECOLOGIA</v>
      </c>
      <c r="V27" s="1" t="str">
        <f t="shared" si="1"/>
        <v>1252612E185</v>
      </c>
      <c r="AF27" t="str">
        <f t="shared" ref="AF27:AG27" si="15">U16</f>
        <v>DIRECCION DE OBRAS PUBLICAS</v>
      </c>
      <c r="AG27" t="str">
        <f t="shared" si="15"/>
        <v>1251512E226</v>
      </c>
      <c r="AQ27" t="s">
        <v>3052</v>
      </c>
      <c r="AR27" t="s">
        <v>3021</v>
      </c>
      <c r="AW27">
        <v>739</v>
      </c>
    </row>
    <row r="28" spans="4:49">
      <c r="D28" s="218" t="s">
        <v>8201</v>
      </c>
      <c r="E28" s="218" t="s">
        <v>8241</v>
      </c>
      <c r="F28">
        <v>226</v>
      </c>
      <c r="G28" s="218" t="s">
        <v>688</v>
      </c>
      <c r="H28" s="177" t="s">
        <v>761</v>
      </c>
      <c r="J28" s="5"/>
      <c r="U28" s="1" t="str">
        <f t="shared" si="0"/>
        <v>DIRECCION DE AREAS VERDES</v>
      </c>
      <c r="V28" s="1" t="str">
        <f t="shared" si="1"/>
        <v>1252712E226</v>
      </c>
      <c r="AF28" t="str">
        <f t="shared" ref="AF28:AG28" si="16">U17</f>
        <v>DIRECCION DE REGLAMENTOS, RECREACION Y ESPECTACULOS</v>
      </c>
      <c r="AG28" t="str">
        <f t="shared" si="16"/>
        <v>1251612G181</v>
      </c>
      <c r="AQ28" t="s">
        <v>6358</v>
      </c>
      <c r="AR28" t="s">
        <v>3021</v>
      </c>
      <c r="AW28">
        <v>747</v>
      </c>
    </row>
    <row r="29" spans="4:49">
      <c r="D29" s="218" t="s">
        <v>8218</v>
      </c>
      <c r="E29" s="218" t="s">
        <v>8242</v>
      </c>
      <c r="F29">
        <v>212</v>
      </c>
      <c r="G29" s="218" t="s">
        <v>688</v>
      </c>
      <c r="H29" s="177" t="s">
        <v>761</v>
      </c>
      <c r="J29" s="5"/>
      <c r="U29" s="1" t="str">
        <f t="shared" si="0"/>
        <v>DIRECCION DE CULTURA DEL AGUA</v>
      </c>
      <c r="V29" s="1" t="str">
        <f t="shared" si="1"/>
        <v>1252812E212</v>
      </c>
      <c r="AF29" t="str">
        <f t="shared" ref="AF29:AG29" si="17">U18</f>
        <v>DIRECCION DE COMERCIO Y ABASTO</v>
      </c>
      <c r="AG29" t="str">
        <f t="shared" si="17"/>
        <v>1251712E311</v>
      </c>
      <c r="AQ29" t="s">
        <v>2688</v>
      </c>
      <c r="AR29" t="s">
        <v>3021</v>
      </c>
      <c r="AW29">
        <v>748</v>
      </c>
    </row>
    <row r="30" spans="4:49">
      <c r="D30" s="218" t="s">
        <v>8219</v>
      </c>
      <c r="E30" s="218" t="s">
        <v>8243</v>
      </c>
      <c r="F30">
        <v>137</v>
      </c>
      <c r="G30" s="218" t="s">
        <v>688</v>
      </c>
      <c r="H30" s="177" t="s">
        <v>761</v>
      </c>
      <c r="J30" s="5"/>
      <c r="U30" s="1" t="str">
        <f t="shared" si="0"/>
        <v>DIRECCION DE MIGRANTES</v>
      </c>
      <c r="V30" s="1" t="str">
        <f t="shared" si="1"/>
        <v>1252912E137</v>
      </c>
      <c r="AF30" t="str">
        <f t="shared" ref="AF30:AG30" si="18">U19</f>
        <v>DIRECCION DE DESARROLLO URBANO</v>
      </c>
      <c r="AG30" t="str">
        <f t="shared" si="18"/>
        <v>1251812E226</v>
      </c>
      <c r="AQ30" t="s">
        <v>6362</v>
      </c>
      <c r="AR30" t="s">
        <v>3021</v>
      </c>
      <c r="AW30">
        <v>749</v>
      </c>
    </row>
    <row r="31" spans="4:49">
      <c r="D31" s="218" t="s">
        <v>8220</v>
      </c>
      <c r="E31" s="218" t="s">
        <v>6994</v>
      </c>
      <c r="F31">
        <v>371</v>
      </c>
      <c r="G31" s="218" t="s">
        <v>688</v>
      </c>
      <c r="H31" s="177" t="s">
        <v>761</v>
      </c>
      <c r="J31" s="5"/>
      <c r="U31" s="1" t="str">
        <f t="shared" si="0"/>
        <v>DIRECCION DE TURISMO</v>
      </c>
      <c r="V31" s="1" t="str">
        <f t="shared" si="1"/>
        <v>1253012E371</v>
      </c>
      <c r="AF31" t="str">
        <f t="shared" ref="AF31:AG31" si="19">U20</f>
        <v>DIRECCION DE DESARROLLO RURAL</v>
      </c>
      <c r="AG31" t="str">
        <f t="shared" si="19"/>
        <v>1251912E321</v>
      </c>
      <c r="AQ31" t="s">
        <v>3053</v>
      </c>
      <c r="AR31" t="s">
        <v>3054</v>
      </c>
      <c r="AW31">
        <v>751</v>
      </c>
    </row>
    <row r="32" spans="4:49">
      <c r="D32" s="218" t="s">
        <v>8221</v>
      </c>
      <c r="E32" s="218" t="s">
        <v>8244</v>
      </c>
      <c r="F32">
        <v>226</v>
      </c>
      <c r="G32" s="218" t="s">
        <v>688</v>
      </c>
      <c r="H32" s="177" t="s">
        <v>761</v>
      </c>
      <c r="J32" s="5"/>
      <c r="U32" s="1" t="str">
        <f t="shared" si="0"/>
        <v>DIRECCION DE RASTRO MUNICIPAL</v>
      </c>
      <c r="V32" s="1" t="str">
        <f t="shared" si="1"/>
        <v>1253112E226</v>
      </c>
      <c r="AF32" t="str">
        <f t="shared" ref="AF32:AG32" si="20">U21</f>
        <v>BIENESTAR</v>
      </c>
      <c r="AG32" t="str">
        <f t="shared" si="20"/>
        <v>1252012E271</v>
      </c>
      <c r="AQ32" t="s">
        <v>3055</v>
      </c>
      <c r="AR32" t="s">
        <v>3054</v>
      </c>
      <c r="AW32">
        <v>752</v>
      </c>
    </row>
    <row r="33" spans="4:49">
      <c r="D33" s="218" t="s">
        <v>8222</v>
      </c>
      <c r="E33" s="218" t="s">
        <v>7016</v>
      </c>
      <c r="F33">
        <v>181</v>
      </c>
      <c r="G33" s="218" t="s">
        <v>688</v>
      </c>
      <c r="H33" s="177" t="s">
        <v>761</v>
      </c>
      <c r="J33" s="5"/>
      <c r="U33" s="1" t="str">
        <f t="shared" si="0"/>
        <v>CONTROL PATRIMONIAL</v>
      </c>
      <c r="V33" s="1" t="str">
        <f t="shared" si="1"/>
        <v>1253212E181</v>
      </c>
      <c r="AF33" t="str">
        <f t="shared" ref="AF33:AG33" si="21">U22</f>
        <v>DIRECCION DE EDUCACION</v>
      </c>
      <c r="AG33" t="str">
        <f t="shared" si="21"/>
        <v>1252112E242</v>
      </c>
      <c r="AQ33" t="s">
        <v>6363</v>
      </c>
      <c r="AR33" t="s">
        <v>3054</v>
      </c>
      <c r="AW33">
        <v>753</v>
      </c>
    </row>
    <row r="34" spans="4:49">
      <c r="D34" s="218" t="s">
        <v>8223</v>
      </c>
      <c r="E34" s="218" t="s">
        <v>8245</v>
      </c>
      <c r="F34">
        <v>271</v>
      </c>
      <c r="G34" s="218" t="s">
        <v>688</v>
      </c>
      <c r="H34" s="177" t="s">
        <v>761</v>
      </c>
      <c r="J34" s="5"/>
      <c r="U34" s="1" t="str">
        <f t="shared" si="0"/>
        <v>DIRECCION DE LA MUJER</v>
      </c>
      <c r="V34" s="1" t="str">
        <f t="shared" si="1"/>
        <v>1253312E271</v>
      </c>
      <c r="AF34" t="str">
        <f t="shared" ref="AF34:AG34" si="22">U23</f>
        <v>DIRECCION DE SALUD</v>
      </c>
      <c r="AG34" t="str">
        <f t="shared" si="22"/>
        <v>1252212E231</v>
      </c>
      <c r="AQ34" t="s">
        <v>3056</v>
      </c>
      <c r="AR34" t="s">
        <v>3054</v>
      </c>
      <c r="AW34">
        <v>754</v>
      </c>
    </row>
    <row r="35" spans="4:49">
      <c r="D35" s="218" t="s">
        <v>8202</v>
      </c>
      <c r="E35" s="218" t="s">
        <v>8246</v>
      </c>
      <c r="F35">
        <v>226</v>
      </c>
      <c r="G35" s="218" t="s">
        <v>688</v>
      </c>
      <c r="H35" s="177" t="s">
        <v>761</v>
      </c>
      <c r="J35" s="5"/>
      <c r="U35" s="1" t="str">
        <f t="shared" si="0"/>
        <v>DIRECCION DE PANTEON</v>
      </c>
      <c r="V35" s="1" t="str">
        <f t="shared" si="1"/>
        <v>1253412E226</v>
      </c>
      <c r="AF35" t="str">
        <f t="shared" ref="AF35:AG35" si="23">U24</f>
        <v>DIRECCION DE JUVENTUD</v>
      </c>
      <c r="AG35" t="str">
        <f t="shared" si="23"/>
        <v>1252312E271</v>
      </c>
      <c r="AQ35" t="s">
        <v>6342</v>
      </c>
      <c r="AR35" t="s">
        <v>3054</v>
      </c>
      <c r="AW35">
        <v>755</v>
      </c>
    </row>
    <row r="36" spans="4:49">
      <c r="D36" s="218" t="s">
        <v>8224</v>
      </c>
      <c r="E36" s="218" t="s">
        <v>2627</v>
      </c>
      <c r="F36">
        <v>226</v>
      </c>
      <c r="G36" s="218" t="s">
        <v>688</v>
      </c>
      <c r="H36" s="177" t="s">
        <v>761</v>
      </c>
      <c r="J36" s="5"/>
      <c r="U36" s="1" t="str">
        <f t="shared" si="0"/>
        <v>JURIDICO</v>
      </c>
      <c r="V36" s="1" t="str">
        <f t="shared" si="1"/>
        <v>1253512E226</v>
      </c>
      <c r="AF36" t="str">
        <f t="shared" ref="AF36:AG36" si="24">U25</f>
        <v>DIRECCION DE CASA DE LA CULTURA</v>
      </c>
      <c r="AG36" t="str">
        <f t="shared" si="24"/>
        <v>1252412E242</v>
      </c>
      <c r="AQ36" t="s">
        <v>2684</v>
      </c>
      <c r="AR36" t="s">
        <v>3054</v>
      </c>
      <c r="AW36">
        <v>756</v>
      </c>
    </row>
    <row r="37" spans="4:49">
      <c r="D37" s="218" t="s">
        <v>8225</v>
      </c>
      <c r="E37" s="218" t="s">
        <v>7010</v>
      </c>
      <c r="F37">
        <v>271</v>
      </c>
      <c r="G37" s="218" t="s">
        <v>688</v>
      </c>
      <c r="H37" s="177" t="s">
        <v>761</v>
      </c>
      <c r="J37" s="5"/>
      <c r="U37" s="1" t="str">
        <f t="shared" si="0"/>
        <v>DIRECCION DE DIVERSIDAD SEXUAL</v>
      </c>
      <c r="V37" s="1" t="str">
        <f t="shared" si="1"/>
        <v>1253612E271</v>
      </c>
      <c r="AF37" t="str">
        <f t="shared" ref="AF37:AG37" si="25">U26</f>
        <v>DIRECCION DE DEPORTE</v>
      </c>
      <c r="AG37" t="str">
        <f t="shared" si="25"/>
        <v>1252512E241</v>
      </c>
      <c r="AQ37" t="s">
        <v>6364</v>
      </c>
      <c r="AR37" t="s">
        <v>3054</v>
      </c>
      <c r="AW37">
        <v>757</v>
      </c>
    </row>
    <row r="38" spans="4:49">
      <c r="D38" s="218" t="s">
        <v>8226</v>
      </c>
      <c r="E38" s="218" t="s">
        <v>8247</v>
      </c>
      <c r="F38">
        <v>137</v>
      </c>
      <c r="G38" s="218" t="s">
        <v>688</v>
      </c>
      <c r="H38" s="177" t="s">
        <v>761</v>
      </c>
      <c r="J38" s="5"/>
      <c r="U38" s="1" t="str">
        <f t="shared" si="0"/>
        <v>DIRECCION DE ASUNTOS INDIGENAS</v>
      </c>
      <c r="V38" s="1" t="str">
        <f t="shared" si="1"/>
        <v>1253712E137</v>
      </c>
      <c r="AF38" t="str">
        <f t="shared" ref="AF38:AG38" si="26">U27</f>
        <v>DIRECCION DE ECOLOGIA</v>
      </c>
      <c r="AG38" t="str">
        <f t="shared" si="26"/>
        <v>1252612E185</v>
      </c>
      <c r="AQ38" t="s">
        <v>6365</v>
      </c>
      <c r="AR38" t="s">
        <v>3054</v>
      </c>
      <c r="AW38">
        <v>758</v>
      </c>
    </row>
    <row r="39" spans="4:49">
      <c r="D39" t="s">
        <v>8227</v>
      </c>
      <c r="E39" t="s">
        <v>628</v>
      </c>
      <c r="F39">
        <v>185</v>
      </c>
      <c r="G39" s="218" t="s">
        <v>688</v>
      </c>
      <c r="H39" s="177" t="s">
        <v>761</v>
      </c>
      <c r="J39" s="5"/>
      <c r="U39" s="1" t="str">
        <f t="shared" si="0"/>
        <v>DESARROLLO ECONOMICO</v>
      </c>
      <c r="V39" s="1" t="str">
        <f t="shared" si="1"/>
        <v>1253812E185</v>
      </c>
      <c r="AF39" t="str">
        <f t="shared" ref="AF39:AG39" si="27">U28</f>
        <v>DIRECCION DE AREAS VERDES</v>
      </c>
      <c r="AG39" t="str">
        <f t="shared" si="27"/>
        <v>1252712E226</v>
      </c>
      <c r="AQ39" t="s">
        <v>2686</v>
      </c>
      <c r="AR39" t="s">
        <v>3054</v>
      </c>
      <c r="AW39">
        <v>759</v>
      </c>
    </row>
    <row r="40" spans="4:49">
      <c r="D40" t="s">
        <v>8198</v>
      </c>
      <c r="E40" t="s">
        <v>8248</v>
      </c>
      <c r="F40">
        <v>226</v>
      </c>
      <c r="G40" s="218" t="s">
        <v>688</v>
      </c>
      <c r="H40" s="177" t="s">
        <v>761</v>
      </c>
      <c r="J40" s="5"/>
      <c r="U40" s="1" t="str">
        <f t="shared" si="0"/>
        <v>DIRECCION DE SANEAMIENTO</v>
      </c>
      <c r="V40" s="1" t="str">
        <f t="shared" si="1"/>
        <v>2251012E226</v>
      </c>
      <c r="AF40" t="str">
        <f t="shared" ref="AF40:AG40" si="28">U29</f>
        <v>DIRECCION DE CULTURA DEL AGUA</v>
      </c>
      <c r="AG40" t="str">
        <f t="shared" si="28"/>
        <v>1252812E212</v>
      </c>
      <c r="AQ40" t="s">
        <v>6366</v>
      </c>
      <c r="AR40" t="s">
        <v>3054</v>
      </c>
      <c r="AW40">
        <v>761</v>
      </c>
    </row>
    <row r="41" spans="4:49">
      <c r="D41" t="s">
        <v>8197</v>
      </c>
      <c r="E41" t="s">
        <v>8249</v>
      </c>
      <c r="F41">
        <v>224</v>
      </c>
      <c r="G41" s="218" t="s">
        <v>688</v>
      </c>
      <c r="H41" s="177" t="s">
        <v>763</v>
      </c>
      <c r="J41" s="5"/>
      <c r="U41" s="1" t="str">
        <f t="shared" si="0"/>
        <v>DIRECCION DE ALUMBRADO PUBLICO</v>
      </c>
      <c r="V41" s="1" t="str">
        <f t="shared" si="1"/>
        <v>2251112E224</v>
      </c>
      <c r="AF41" t="str">
        <f t="shared" ref="AF41:AG41" si="29">U30</f>
        <v>DIRECCION DE MIGRANTES</v>
      </c>
      <c r="AG41" t="str">
        <f t="shared" si="29"/>
        <v>1252912E137</v>
      </c>
      <c r="AQ41" t="s">
        <v>2682</v>
      </c>
      <c r="AR41" t="s">
        <v>3054</v>
      </c>
      <c r="AW41">
        <v>762</v>
      </c>
    </row>
    <row r="42" spans="4:49">
      <c r="D42" t="s">
        <v>8191</v>
      </c>
      <c r="E42" t="s">
        <v>8250</v>
      </c>
      <c r="F42">
        <v>171</v>
      </c>
      <c r="G42" s="218" t="s">
        <v>688</v>
      </c>
      <c r="H42" s="177" t="s">
        <v>763</v>
      </c>
      <c r="J42" s="5"/>
      <c r="U42" s="1" t="str">
        <f t="shared" si="0"/>
        <v>DIRECCION DE SEGURIDAD PUBLICA</v>
      </c>
      <c r="V42" s="1" t="str">
        <f t="shared" si="1"/>
        <v>2251212E171</v>
      </c>
      <c r="AF42" t="str">
        <f t="shared" ref="AF42:AG42" si="30">U31</f>
        <v>DIRECCION DE TURISMO</v>
      </c>
      <c r="AG42" t="str">
        <f t="shared" si="30"/>
        <v>1253012E371</v>
      </c>
      <c r="AQ42" t="s">
        <v>6367</v>
      </c>
      <c r="AR42" t="s">
        <v>3054</v>
      </c>
      <c r="AW42">
        <v>791</v>
      </c>
    </row>
    <row r="43" spans="4:49">
      <c r="D43" t="s">
        <v>8189</v>
      </c>
      <c r="E43" t="s">
        <v>8251</v>
      </c>
      <c r="F43">
        <v>173</v>
      </c>
      <c r="G43" s="218" t="s">
        <v>688</v>
      </c>
      <c r="H43" s="177" t="s">
        <v>763</v>
      </c>
      <c r="J43" s="5"/>
      <c r="U43" s="1" t="str">
        <f t="shared" si="0"/>
        <v>DIRECCION DE TRANSITO MUNICIPAL</v>
      </c>
      <c r="V43" s="1" t="str">
        <f t="shared" si="1"/>
        <v>2251312E173</v>
      </c>
      <c r="AF43" t="str">
        <f t="shared" ref="AF43:AG43" si="31">U32</f>
        <v>DIRECCION DE RASTRO MUNICIPAL</v>
      </c>
      <c r="AG43" t="str">
        <f t="shared" si="31"/>
        <v>1253112E226</v>
      </c>
      <c r="AQ43" t="s">
        <v>6368</v>
      </c>
      <c r="AR43" t="s">
        <v>3054</v>
      </c>
      <c r="AW43">
        <v>792</v>
      </c>
    </row>
    <row r="44" spans="4:49">
      <c r="D44" t="s">
        <v>8192</v>
      </c>
      <c r="E44" t="s">
        <v>8252</v>
      </c>
      <c r="F44">
        <v>172</v>
      </c>
      <c r="G44" s="218" t="s">
        <v>688</v>
      </c>
      <c r="H44" s="177"/>
      <c r="J44" s="5"/>
      <c r="U44" s="1" t="str">
        <f t="shared" si="0"/>
        <v>DIRECCION DE PROTECCION CIVIL</v>
      </c>
      <c r="V44" s="1" t="str">
        <f t="shared" si="1"/>
        <v>2251412E172</v>
      </c>
      <c r="AF44" t="str">
        <f t="shared" ref="AF44:AG44" si="32">U33</f>
        <v>CONTROL PATRIMONIAL</v>
      </c>
      <c r="AG44" t="str">
        <f t="shared" si="32"/>
        <v>1253212E181</v>
      </c>
      <c r="AQ44" t="s">
        <v>6369</v>
      </c>
      <c r="AR44" t="s">
        <v>3054</v>
      </c>
      <c r="AW44">
        <v>799</v>
      </c>
    </row>
    <row r="45" spans="4:49">
      <c r="G45" s="218"/>
      <c r="H45" s="177" t="s">
        <v>762</v>
      </c>
      <c r="J45" s="5"/>
      <c r="U45" s="1">
        <f t="shared" si="0"/>
        <v>0</v>
      </c>
      <c r="V45" s="1">
        <f t="shared" si="1"/>
        <v>0</v>
      </c>
      <c r="AF45" t="str">
        <f t="shared" ref="AF45:AG45" si="33">U34</f>
        <v>DIRECCION DE LA MUJER</v>
      </c>
      <c r="AG45" t="str">
        <f t="shared" si="33"/>
        <v>1253312E271</v>
      </c>
      <c r="AQ45" t="s">
        <v>6370</v>
      </c>
      <c r="AR45" t="s">
        <v>3054</v>
      </c>
      <c r="AW45">
        <v>811</v>
      </c>
    </row>
    <row r="46" spans="4:49">
      <c r="G46" s="218"/>
      <c r="H46" s="177" t="s">
        <v>762</v>
      </c>
      <c r="J46" s="5"/>
      <c r="U46" s="1">
        <f t="shared" si="0"/>
        <v>0</v>
      </c>
      <c r="V46" s="1">
        <f t="shared" si="1"/>
        <v>0</v>
      </c>
      <c r="AF46" t="str">
        <f t="shared" ref="AF46:AG46" si="34">U35</f>
        <v>DIRECCION DE PANTEON</v>
      </c>
      <c r="AG46" t="str">
        <f t="shared" si="34"/>
        <v>1253412E226</v>
      </c>
      <c r="AQ46" t="s">
        <v>6371</v>
      </c>
      <c r="AR46" t="s">
        <v>3054</v>
      </c>
      <c r="AW46">
        <v>812</v>
      </c>
    </row>
    <row r="47" spans="4:49">
      <c r="G47" s="218"/>
      <c r="H47" s="177" t="s">
        <v>762</v>
      </c>
      <c r="J47" s="5"/>
      <c r="U47" s="1">
        <f t="shared" si="0"/>
        <v>0</v>
      </c>
      <c r="V47" s="1">
        <f t="shared" si="1"/>
        <v>0</v>
      </c>
      <c r="AF47" t="str">
        <f t="shared" ref="AF47:AG47" si="35">U36</f>
        <v>JURIDICO</v>
      </c>
      <c r="AG47" t="str">
        <f t="shared" si="35"/>
        <v>1253512E226</v>
      </c>
      <c r="AQ47" t="s">
        <v>6372</v>
      </c>
      <c r="AR47" t="s">
        <v>3054</v>
      </c>
      <c r="AW47">
        <v>813</v>
      </c>
    </row>
    <row r="48" spans="4:49">
      <c r="G48" s="218"/>
      <c r="H48" s="177" t="s">
        <v>762</v>
      </c>
      <c r="J48" s="5"/>
      <c r="U48" s="1">
        <f t="shared" si="0"/>
        <v>0</v>
      </c>
      <c r="V48" s="1">
        <f t="shared" si="1"/>
        <v>0</v>
      </c>
      <c r="AF48" t="str">
        <f t="shared" ref="AF48:AG48" si="36">U37</f>
        <v>DIRECCION DE DIVERSIDAD SEXUAL</v>
      </c>
      <c r="AG48" t="str">
        <f t="shared" si="36"/>
        <v>1253612E271</v>
      </c>
      <c r="AQ48" t="s">
        <v>6373</v>
      </c>
      <c r="AR48" t="s">
        <v>3054</v>
      </c>
      <c r="AW48">
        <v>814</v>
      </c>
    </row>
    <row r="49" spans="7:49">
      <c r="G49" s="218"/>
      <c r="H49" s="177" t="s">
        <v>762</v>
      </c>
      <c r="J49" s="5"/>
      <c r="U49" s="1">
        <f t="shared" si="0"/>
        <v>0</v>
      </c>
      <c r="V49" s="1">
        <f t="shared" si="1"/>
        <v>0</v>
      </c>
      <c r="AF49" t="str">
        <f t="shared" ref="AF49:AG49" si="37">U38</f>
        <v>DIRECCION DE ASUNTOS INDIGENAS</v>
      </c>
      <c r="AG49" t="str">
        <f t="shared" si="37"/>
        <v>1253712E137</v>
      </c>
      <c r="AQ49" t="s">
        <v>6374</v>
      </c>
      <c r="AR49" t="s">
        <v>3054</v>
      </c>
      <c r="AW49">
        <v>815</v>
      </c>
    </row>
    <row r="50" spans="7:49">
      <c r="G50" s="218" t="s">
        <v>544</v>
      </c>
      <c r="H50" s="177" t="s">
        <v>762</v>
      </c>
      <c r="J50" s="5"/>
      <c r="U50" s="1">
        <f t="shared" si="0"/>
        <v>0</v>
      </c>
      <c r="V50" s="1">
        <f t="shared" si="1"/>
        <v>0</v>
      </c>
      <c r="AF50" t="str">
        <f t="shared" ref="AF50:AG50" si="38">U39</f>
        <v>DESARROLLO ECONOMICO</v>
      </c>
      <c r="AG50" t="str">
        <f t="shared" si="38"/>
        <v>1253812E185</v>
      </c>
      <c r="AQ50" t="s">
        <v>6375</v>
      </c>
      <c r="AR50" t="s">
        <v>3054</v>
      </c>
      <c r="AW50">
        <v>816</v>
      </c>
    </row>
    <row r="51" spans="7:49">
      <c r="G51" s="218"/>
      <c r="H51" s="177"/>
      <c r="J51" s="5"/>
      <c r="U51" s="1">
        <f t="shared" si="0"/>
        <v>0</v>
      </c>
      <c r="V51" s="1">
        <f t="shared" si="1"/>
        <v>0</v>
      </c>
      <c r="AF51" t="str">
        <f t="shared" ref="AF51:AG51" si="39">U40</f>
        <v>DIRECCION DE SANEAMIENTO</v>
      </c>
      <c r="AG51" t="str">
        <f t="shared" si="39"/>
        <v>2251012E226</v>
      </c>
      <c r="AQ51" t="s">
        <v>6376</v>
      </c>
      <c r="AR51" t="s">
        <v>3054</v>
      </c>
      <c r="AW51">
        <v>831</v>
      </c>
    </row>
    <row r="52" spans="7:49">
      <c r="G52" s="218"/>
      <c r="H52" s="177"/>
      <c r="J52" s="5"/>
      <c r="U52" s="1">
        <f t="shared" si="0"/>
        <v>0</v>
      </c>
      <c r="V52" s="1">
        <f t="shared" si="1"/>
        <v>0</v>
      </c>
      <c r="AF52" t="str">
        <f t="shared" ref="AF52:AG52" si="40">U41</f>
        <v>DIRECCION DE ALUMBRADO PUBLICO</v>
      </c>
      <c r="AG52" t="str">
        <f t="shared" si="40"/>
        <v>2251112E224</v>
      </c>
      <c r="AQ52" t="s">
        <v>6377</v>
      </c>
      <c r="AR52" t="s">
        <v>3054</v>
      </c>
      <c r="AW52">
        <v>832</v>
      </c>
    </row>
    <row r="53" spans="7:49">
      <c r="G53" s="218"/>
      <c r="H53" s="177"/>
      <c r="J53" s="5"/>
      <c r="U53" s="1">
        <f t="shared" si="0"/>
        <v>0</v>
      </c>
      <c r="V53" s="1">
        <f t="shared" si="1"/>
        <v>0</v>
      </c>
      <c r="AF53" t="str">
        <f t="shared" ref="AF53:AG53" si="41">U42</f>
        <v>DIRECCION DE SEGURIDAD PUBLICA</v>
      </c>
      <c r="AG53" t="str">
        <f t="shared" si="41"/>
        <v>2251212E171</v>
      </c>
      <c r="AQ53" t="s">
        <v>6378</v>
      </c>
      <c r="AR53" t="s">
        <v>3054</v>
      </c>
      <c r="AW53">
        <v>833</v>
      </c>
    </row>
    <row r="54" spans="7:49">
      <c r="G54" s="218"/>
      <c r="H54" s="177"/>
      <c r="J54" s="5"/>
      <c r="U54" s="1">
        <f t="shared" si="0"/>
        <v>0</v>
      </c>
      <c r="V54" s="1">
        <f t="shared" si="1"/>
        <v>0</v>
      </c>
      <c r="AF54" t="str">
        <f t="shared" ref="AF54:AG54" si="42">U43</f>
        <v>DIRECCION DE TRANSITO MUNICIPAL</v>
      </c>
      <c r="AG54" t="str">
        <f t="shared" si="42"/>
        <v>2251312E173</v>
      </c>
      <c r="AQ54" t="s">
        <v>6379</v>
      </c>
      <c r="AR54" t="s">
        <v>3054</v>
      </c>
      <c r="AW54">
        <v>834</v>
      </c>
    </row>
    <row r="55" spans="7:49">
      <c r="G55" s="218"/>
      <c r="H55" s="177"/>
      <c r="J55" s="5"/>
      <c r="U55" s="1">
        <f t="shared" si="0"/>
        <v>0</v>
      </c>
      <c r="V55" s="1">
        <f t="shared" si="1"/>
        <v>0</v>
      </c>
      <c r="AF55" t="str">
        <f t="shared" ref="AF55:AG55" si="43">U44</f>
        <v>DIRECCION DE PROTECCION CIVIL</v>
      </c>
      <c r="AG55" t="str">
        <f t="shared" si="43"/>
        <v>2251412E172</v>
      </c>
      <c r="AQ55" t="s">
        <v>6380</v>
      </c>
      <c r="AR55" t="s">
        <v>3054</v>
      </c>
      <c r="AW55">
        <v>835</v>
      </c>
    </row>
    <row r="56" spans="7:49">
      <c r="G56" s="218"/>
      <c r="H56" s="177"/>
      <c r="J56" s="5"/>
      <c r="U56" s="1">
        <f t="shared" si="0"/>
        <v>0</v>
      </c>
      <c r="V56" s="1">
        <f t="shared" si="1"/>
        <v>0</v>
      </c>
      <c r="AF56">
        <f t="shared" ref="AF56:AG56" si="44">U45</f>
        <v>0</v>
      </c>
      <c r="AG56">
        <f t="shared" si="44"/>
        <v>0</v>
      </c>
      <c r="AQ56" t="s">
        <v>3057</v>
      </c>
      <c r="AR56" t="s">
        <v>3054</v>
      </c>
      <c r="AW56">
        <v>851</v>
      </c>
    </row>
    <row r="57" spans="7:49">
      <c r="G57" s="218"/>
      <c r="H57" s="177"/>
      <c r="J57" s="5"/>
      <c r="U57" s="1">
        <f t="shared" si="0"/>
        <v>0</v>
      </c>
      <c r="V57" s="1">
        <f t="shared" si="1"/>
        <v>0</v>
      </c>
      <c r="AF57">
        <f t="shared" ref="AF57:AG57" si="45">U46</f>
        <v>0</v>
      </c>
      <c r="AG57">
        <f t="shared" si="45"/>
        <v>0</v>
      </c>
      <c r="AQ57" t="s">
        <v>6343</v>
      </c>
      <c r="AR57" t="s">
        <v>3054</v>
      </c>
      <c r="AW57">
        <v>852</v>
      </c>
    </row>
    <row r="58" spans="7:49">
      <c r="G58" s="218"/>
      <c r="H58" s="177"/>
      <c r="J58" s="5"/>
      <c r="U58" s="1">
        <f t="shared" si="0"/>
        <v>0</v>
      </c>
      <c r="V58" s="1">
        <f t="shared" si="1"/>
        <v>0</v>
      </c>
      <c r="AF58">
        <f t="shared" ref="AF58:AG58" si="46">U47</f>
        <v>0</v>
      </c>
      <c r="AG58">
        <f t="shared" si="46"/>
        <v>0</v>
      </c>
      <c r="AQ58" t="s">
        <v>6381</v>
      </c>
      <c r="AR58" t="s">
        <v>3054</v>
      </c>
      <c r="AW58">
        <v>853</v>
      </c>
    </row>
    <row r="59" spans="7:49">
      <c r="G59" s="218"/>
      <c r="J59" s="5"/>
      <c r="U59" s="1">
        <f t="shared" si="0"/>
        <v>0</v>
      </c>
      <c r="V59" s="1">
        <f t="shared" si="1"/>
        <v>0</v>
      </c>
      <c r="AF59">
        <f t="shared" ref="AF59:AG59" si="47">U48</f>
        <v>0</v>
      </c>
      <c r="AG59">
        <f t="shared" si="47"/>
        <v>0</v>
      </c>
      <c r="AQ59" t="s">
        <v>3058</v>
      </c>
      <c r="AR59" t="s">
        <v>3054</v>
      </c>
      <c r="AW59">
        <v>912</v>
      </c>
    </row>
    <row r="60" spans="7:49">
      <c r="G60" s="218"/>
      <c r="J60" s="5"/>
      <c r="U60" s="1">
        <f t="shared" si="0"/>
        <v>0</v>
      </c>
      <c r="V60" s="1">
        <f t="shared" si="1"/>
        <v>0</v>
      </c>
      <c r="AF60">
        <f t="shared" ref="AF60:AG60" si="48">U49</f>
        <v>0</v>
      </c>
      <c r="AG60">
        <f t="shared" si="48"/>
        <v>0</v>
      </c>
      <c r="AQ60" t="s">
        <v>476</v>
      </c>
      <c r="AR60" t="s">
        <v>3054</v>
      </c>
      <c r="AW60">
        <v>913</v>
      </c>
    </row>
    <row r="61" spans="7:49">
      <c r="G61" s="218"/>
      <c r="J61" s="5"/>
      <c r="U61" s="1">
        <f t="shared" si="0"/>
        <v>0</v>
      </c>
      <c r="V61" s="1">
        <f t="shared" si="1"/>
        <v>0</v>
      </c>
      <c r="AF61">
        <f t="shared" ref="AF61:AG61" si="49">U50</f>
        <v>0</v>
      </c>
      <c r="AG61">
        <f t="shared" si="49"/>
        <v>0</v>
      </c>
      <c r="AQ61" t="s">
        <v>477</v>
      </c>
      <c r="AR61" t="s">
        <v>3054</v>
      </c>
      <c r="AW61">
        <v>914</v>
      </c>
    </row>
    <row r="62" spans="7:49">
      <c r="G62" s="218"/>
      <c r="J62" s="5"/>
      <c r="U62" s="1">
        <f t="shared" si="0"/>
        <v>0</v>
      </c>
      <c r="V62" s="1">
        <f t="shared" si="1"/>
        <v>0</v>
      </c>
      <c r="AF62">
        <f t="shared" ref="AF62:AG62" si="50">U51</f>
        <v>0</v>
      </c>
      <c r="AG62">
        <f t="shared" si="50"/>
        <v>0</v>
      </c>
      <c r="AQ62" t="s">
        <v>1752</v>
      </c>
      <c r="AR62" t="s">
        <v>3054</v>
      </c>
      <c r="AW62">
        <v>915</v>
      </c>
    </row>
    <row r="63" spans="7:49">
      <c r="G63" s="218"/>
      <c r="J63" s="5"/>
      <c r="U63" s="1">
        <f t="shared" si="0"/>
        <v>0</v>
      </c>
      <c r="V63" s="1">
        <f t="shared" si="1"/>
        <v>0</v>
      </c>
      <c r="AF63">
        <f t="shared" ref="AF63:AG63" si="51">U52</f>
        <v>0</v>
      </c>
      <c r="AG63">
        <f t="shared" si="51"/>
        <v>0</v>
      </c>
      <c r="AQ63" t="s">
        <v>504</v>
      </c>
      <c r="AR63" t="s">
        <v>3054</v>
      </c>
      <c r="AW63">
        <v>916</v>
      </c>
    </row>
    <row r="64" spans="7:49">
      <c r="G64" s="218"/>
      <c r="J64" s="5"/>
      <c r="U64" s="1">
        <f t="shared" si="0"/>
        <v>0</v>
      </c>
      <c r="V64" s="1">
        <f t="shared" si="1"/>
        <v>0</v>
      </c>
      <c r="AF64">
        <f t="shared" ref="AF64:AG64" si="52">U53</f>
        <v>0</v>
      </c>
      <c r="AG64">
        <f t="shared" si="52"/>
        <v>0</v>
      </c>
      <c r="AQ64" t="s">
        <v>467</v>
      </c>
      <c r="AR64" t="s">
        <v>3054</v>
      </c>
      <c r="AW64">
        <v>917</v>
      </c>
    </row>
    <row r="65" spans="7:49">
      <c r="G65" s="218"/>
      <c r="J65" s="5"/>
      <c r="U65" s="1">
        <f t="shared" si="0"/>
        <v>0</v>
      </c>
      <c r="V65" s="1">
        <f t="shared" si="1"/>
        <v>0</v>
      </c>
      <c r="AF65">
        <f t="shared" ref="AF65:AG65" si="53">U54</f>
        <v>0</v>
      </c>
      <c r="AG65">
        <f t="shared" si="53"/>
        <v>0</v>
      </c>
      <c r="AQ65" t="s">
        <v>470</v>
      </c>
      <c r="AR65" t="s">
        <v>3054</v>
      </c>
      <c r="AW65">
        <v>918</v>
      </c>
    </row>
    <row r="66" spans="7:49">
      <c r="G66" s="218"/>
      <c r="H66" t="str">
        <f>(MID(CUENTACATALOGO!$A88,1,2))</f>
        <v xml:space="preserve">1 </v>
      </c>
      <c r="J66" s="5"/>
      <c r="U66" s="1">
        <f t="shared" si="0"/>
        <v>0</v>
      </c>
      <c r="V66" s="1">
        <f t="shared" si="1"/>
        <v>0</v>
      </c>
      <c r="AF66">
        <f t="shared" ref="AF66:AG66" si="54">U55</f>
        <v>0</v>
      </c>
      <c r="AG66">
        <f t="shared" si="54"/>
        <v>0</v>
      </c>
      <c r="AQ66" t="s">
        <v>456</v>
      </c>
      <c r="AR66" t="s">
        <v>3054</v>
      </c>
      <c r="AW66">
        <v>931</v>
      </c>
    </row>
    <row r="67" spans="7:49">
      <c r="G67" s="218"/>
      <c r="H67" t="str">
        <f>(MID(CUENTACATALOGO!$A89,1,2))</f>
        <v xml:space="preserve">1 </v>
      </c>
      <c r="J67" s="5"/>
      <c r="U67" s="1">
        <f t="shared" ref="U67:U130" si="55">E67</f>
        <v>0</v>
      </c>
      <c r="V67" s="1">
        <f t="shared" ref="V67:V130" si="56">D67</f>
        <v>0</v>
      </c>
      <c r="AF67">
        <f t="shared" ref="AF67:AG67" si="57">U56</f>
        <v>0</v>
      </c>
      <c r="AG67">
        <f t="shared" si="57"/>
        <v>0</v>
      </c>
      <c r="AQ67" s="177" t="s">
        <v>478</v>
      </c>
      <c r="AR67" t="s">
        <v>3054</v>
      </c>
      <c r="AW67">
        <v>932</v>
      </c>
    </row>
    <row r="68" spans="7:49">
      <c r="G68" s="218"/>
      <c r="H68" t="str">
        <f>(MID(CUENTACATALOGO!$A91,1,2))</f>
        <v xml:space="preserve">1 </v>
      </c>
      <c r="J68" s="5"/>
      <c r="U68" s="1">
        <f t="shared" si="55"/>
        <v>0</v>
      </c>
      <c r="V68" s="1">
        <f t="shared" si="56"/>
        <v>0</v>
      </c>
      <c r="AF68">
        <f t="shared" ref="AF68:AG68" si="58">U57</f>
        <v>0</v>
      </c>
      <c r="AG68">
        <f t="shared" si="58"/>
        <v>0</v>
      </c>
      <c r="AQ68" t="s">
        <v>1958</v>
      </c>
      <c r="AR68" t="s">
        <v>3054</v>
      </c>
      <c r="AW68">
        <v>941</v>
      </c>
    </row>
    <row r="69" spans="7:49">
      <c r="G69" s="218"/>
      <c r="H69" t="str">
        <f>(MID(CUENTACATALOGO!$A92,1,2))</f>
        <v xml:space="preserve">1 </v>
      </c>
      <c r="J69" s="5"/>
      <c r="U69" s="1">
        <f t="shared" si="55"/>
        <v>0</v>
      </c>
      <c r="V69" s="1">
        <f t="shared" si="56"/>
        <v>0</v>
      </c>
      <c r="AF69">
        <f t="shared" ref="AF69:AG69" si="59">U58</f>
        <v>0</v>
      </c>
      <c r="AG69">
        <f t="shared" si="59"/>
        <v>0</v>
      </c>
      <c r="AQ69" t="s">
        <v>1985</v>
      </c>
      <c r="AR69" t="s">
        <v>3054</v>
      </c>
      <c r="AW69">
        <v>942</v>
      </c>
    </row>
    <row r="70" spans="7:49">
      <c r="G70" s="218"/>
      <c r="H70" t="str">
        <f>(MID(CUENTACATALOGO!$A93,1,2))</f>
        <v xml:space="preserve">1 </v>
      </c>
      <c r="J70" s="5"/>
      <c r="U70" s="1">
        <f t="shared" si="55"/>
        <v>0</v>
      </c>
      <c r="V70" s="1">
        <f t="shared" si="56"/>
        <v>0</v>
      </c>
      <c r="AF70">
        <f t="shared" ref="AF70:AG70" si="60">U59</f>
        <v>0</v>
      </c>
      <c r="AG70">
        <f t="shared" si="60"/>
        <v>0</v>
      </c>
      <c r="AQ70" t="s">
        <v>1991</v>
      </c>
      <c r="AR70" t="s">
        <v>3054</v>
      </c>
      <c r="AW70">
        <v>951</v>
      </c>
    </row>
    <row r="71" spans="7:49">
      <c r="G71" s="218"/>
      <c r="H71" t="str">
        <f>(MID(CUENTACATALOGO!$A94,1,2))</f>
        <v xml:space="preserve">1 </v>
      </c>
      <c r="J71" s="5"/>
      <c r="U71" s="1">
        <f t="shared" si="55"/>
        <v>0</v>
      </c>
      <c r="V71" s="1">
        <f t="shared" si="56"/>
        <v>0</v>
      </c>
      <c r="AF71">
        <f t="shared" ref="AF71:AG71" si="61">U60</f>
        <v>0</v>
      </c>
      <c r="AG71">
        <f t="shared" si="61"/>
        <v>0</v>
      </c>
      <c r="AQ71" t="s">
        <v>2011</v>
      </c>
      <c r="AR71" t="s">
        <v>3054</v>
      </c>
      <c r="AW71">
        <v>961</v>
      </c>
    </row>
    <row r="72" spans="7:49">
      <c r="G72" s="218"/>
      <c r="H72" t="str">
        <f>(MID(CUENTACATALOGO!$A95,1,2))</f>
        <v xml:space="preserve">1 </v>
      </c>
      <c r="J72" s="5"/>
      <c r="U72" s="1">
        <f t="shared" si="55"/>
        <v>0</v>
      </c>
      <c r="V72" s="1">
        <f t="shared" si="56"/>
        <v>0</v>
      </c>
      <c r="AF72">
        <f t="shared" ref="AF72:AG72" si="62">U61</f>
        <v>0</v>
      </c>
      <c r="AG72">
        <f t="shared" si="62"/>
        <v>0</v>
      </c>
      <c r="AQ72" t="s">
        <v>2025</v>
      </c>
      <c r="AR72" t="s">
        <v>3054</v>
      </c>
      <c r="AW72">
        <v>962</v>
      </c>
    </row>
    <row r="73" spans="7:49">
      <c r="G73" s="218"/>
      <c r="H73" t="str">
        <f>(MID(CUENTACATALOGO!$A96,1,2))</f>
        <v xml:space="preserve">1 </v>
      </c>
      <c r="J73" s="5"/>
      <c r="U73" s="1">
        <f t="shared" si="55"/>
        <v>0</v>
      </c>
      <c r="V73" s="1">
        <f t="shared" si="56"/>
        <v>0</v>
      </c>
      <c r="AF73">
        <f t="shared" ref="AF73:AG73" si="63">U62</f>
        <v>0</v>
      </c>
      <c r="AG73">
        <f t="shared" si="63"/>
        <v>0</v>
      </c>
      <c r="AQ73" t="s">
        <v>2045</v>
      </c>
      <c r="AR73" t="s">
        <v>3054</v>
      </c>
      <c r="AW73">
        <v>991</v>
      </c>
    </row>
    <row r="74" spans="7:49">
      <c r="G74" s="218"/>
      <c r="H74" t="str">
        <f>(MID(CUENTACATALOGO!$A97,1,2))</f>
        <v xml:space="preserve">1 </v>
      </c>
      <c r="J74" s="5"/>
      <c r="U74" s="1">
        <f t="shared" si="55"/>
        <v>0</v>
      </c>
      <c r="V74" s="1">
        <f t="shared" si="56"/>
        <v>0</v>
      </c>
      <c r="AF74">
        <f t="shared" ref="AF74:AG74" si="64">U63</f>
        <v>0</v>
      </c>
      <c r="AG74">
        <f t="shared" si="64"/>
        <v>0</v>
      </c>
      <c r="AQ74" t="s">
        <v>2081</v>
      </c>
      <c r="AR74" t="s">
        <v>2850</v>
      </c>
    </row>
    <row r="75" spans="7:49">
      <c r="G75" s="218"/>
      <c r="H75" t="str">
        <f>(MID(CUENTACATALOGO!$A98,1,2))</f>
        <v xml:space="preserve">1 </v>
      </c>
      <c r="J75" s="5"/>
      <c r="U75" s="1">
        <f t="shared" si="55"/>
        <v>0</v>
      </c>
      <c r="V75" s="1">
        <f t="shared" si="56"/>
        <v>0</v>
      </c>
      <c r="AF75">
        <f t="shared" ref="AF75:AG75" si="65">U64</f>
        <v>0</v>
      </c>
      <c r="AG75">
        <f t="shared" si="65"/>
        <v>0</v>
      </c>
      <c r="AQ75" t="s">
        <v>3059</v>
      </c>
      <c r="AR75" t="s">
        <v>2850</v>
      </c>
    </row>
    <row r="76" spans="7:49">
      <c r="G76" s="218"/>
      <c r="H76" t="str">
        <f>(MID(CUENTACATALOGO!$A99,1,2))</f>
        <v xml:space="preserve">1 </v>
      </c>
      <c r="J76" s="5"/>
      <c r="U76" s="1">
        <f t="shared" si="55"/>
        <v>0</v>
      </c>
      <c r="V76" s="1">
        <f t="shared" si="56"/>
        <v>0</v>
      </c>
      <c r="AF76">
        <f t="shared" ref="AF76:AG76" si="66">U65</f>
        <v>0</v>
      </c>
      <c r="AG76">
        <f t="shared" si="66"/>
        <v>0</v>
      </c>
      <c r="AQ76" t="s">
        <v>2095</v>
      </c>
      <c r="AR76" t="s">
        <v>2850</v>
      </c>
    </row>
    <row r="77" spans="7:49">
      <c r="G77" s="218"/>
      <c r="H77" t="str">
        <f>(MID(CUENTACATALOGO!$A100,1,2))</f>
        <v xml:space="preserve">1 </v>
      </c>
      <c r="J77" s="5"/>
      <c r="U77" s="1">
        <f t="shared" si="55"/>
        <v>0</v>
      </c>
      <c r="V77" s="1">
        <f t="shared" si="56"/>
        <v>0</v>
      </c>
      <c r="AF77">
        <f t="shared" ref="AF77:AG77" si="67">U66</f>
        <v>0</v>
      </c>
      <c r="AG77">
        <f t="shared" si="67"/>
        <v>0</v>
      </c>
      <c r="AQ77" t="s">
        <v>2117</v>
      </c>
      <c r="AR77" t="s">
        <v>3054</v>
      </c>
    </row>
    <row r="78" spans="7:49">
      <c r="G78" s="218"/>
      <c r="H78" t="str">
        <f>(MID(CUENTACATALOGO!$A101,1,2))</f>
        <v xml:space="preserve">1 </v>
      </c>
      <c r="J78" s="5"/>
      <c r="U78" s="1">
        <f t="shared" si="55"/>
        <v>0</v>
      </c>
      <c r="V78" s="1">
        <f t="shared" si="56"/>
        <v>0</v>
      </c>
      <c r="AF78">
        <f t="shared" ref="AF78:AG78" si="68">U67</f>
        <v>0</v>
      </c>
      <c r="AG78">
        <f t="shared" si="68"/>
        <v>0</v>
      </c>
      <c r="AQ78" t="s">
        <v>2135</v>
      </c>
      <c r="AR78" t="s">
        <v>3054</v>
      </c>
    </row>
    <row r="79" spans="7:49">
      <c r="G79" s="218"/>
      <c r="H79" t="str">
        <f>(MID(CUENTACATALOGO!$A102,1,2))</f>
        <v xml:space="preserve">1 </v>
      </c>
      <c r="J79" s="5"/>
      <c r="U79" s="1">
        <f t="shared" si="55"/>
        <v>0</v>
      </c>
      <c r="V79" s="1">
        <f t="shared" si="56"/>
        <v>0</v>
      </c>
      <c r="AF79">
        <f t="shared" ref="AF79:AG79" si="69">U68</f>
        <v>0</v>
      </c>
      <c r="AG79">
        <f t="shared" si="69"/>
        <v>0</v>
      </c>
      <c r="AQ79" t="s">
        <v>2153</v>
      </c>
      <c r="AR79" t="s">
        <v>3054</v>
      </c>
    </row>
    <row r="80" spans="7:49">
      <c r="G80" s="218"/>
      <c r="H80" t="str">
        <f>(MID(CUENTACATALOGO!$A103,1,2))</f>
        <v xml:space="preserve">1 </v>
      </c>
      <c r="J80" s="5"/>
      <c r="U80" s="1">
        <f t="shared" si="55"/>
        <v>0</v>
      </c>
      <c r="V80" s="1">
        <f t="shared" si="56"/>
        <v>0</v>
      </c>
      <c r="AF80">
        <f t="shared" ref="AF80:AG80" si="70">U69</f>
        <v>0</v>
      </c>
      <c r="AG80">
        <f t="shared" si="70"/>
        <v>0</v>
      </c>
      <c r="AQ80" t="s">
        <v>2159</v>
      </c>
      <c r="AR80" t="s">
        <v>3054</v>
      </c>
    </row>
    <row r="81" spans="7:44">
      <c r="G81" s="218"/>
      <c r="H81" t="str">
        <f>(MID(CUENTACATALOGO!$A104,1,2))</f>
        <v xml:space="preserve">1 </v>
      </c>
      <c r="J81" s="5"/>
      <c r="U81" s="1">
        <f t="shared" si="55"/>
        <v>0</v>
      </c>
      <c r="V81" s="1">
        <f t="shared" si="56"/>
        <v>0</v>
      </c>
      <c r="AF81">
        <f t="shared" ref="AF81:AG81" si="71">U70</f>
        <v>0</v>
      </c>
      <c r="AG81">
        <f t="shared" si="71"/>
        <v>0</v>
      </c>
      <c r="AQ81" t="s">
        <v>6382</v>
      </c>
      <c r="AR81" t="s">
        <v>3054</v>
      </c>
    </row>
    <row r="82" spans="7:44">
      <c r="G82" s="218"/>
      <c r="H82" t="str">
        <f>(MID(CUENTACATALOGO!$A105,1,2))</f>
        <v xml:space="preserve">1 </v>
      </c>
      <c r="J82" s="5"/>
      <c r="U82" s="1">
        <f t="shared" si="55"/>
        <v>0</v>
      </c>
      <c r="V82" s="1">
        <f t="shared" si="56"/>
        <v>0</v>
      </c>
      <c r="AF82">
        <f t="shared" ref="AF82:AG82" si="72">U71</f>
        <v>0</v>
      </c>
      <c r="AG82">
        <f t="shared" si="72"/>
        <v>0</v>
      </c>
      <c r="AQ82" t="s">
        <v>3060</v>
      </c>
      <c r="AR82" t="s">
        <v>3054</v>
      </c>
    </row>
    <row r="83" spans="7:44">
      <c r="G83" s="218"/>
      <c r="H83" t="str">
        <f>(MID(CUENTACATALOGO!$A106,1,2))</f>
        <v xml:space="preserve">1 </v>
      </c>
      <c r="J83" s="5"/>
      <c r="U83" s="1">
        <f t="shared" si="55"/>
        <v>0</v>
      </c>
      <c r="V83" s="1">
        <f t="shared" si="56"/>
        <v>0</v>
      </c>
      <c r="AF83">
        <f t="shared" ref="AF83:AG83" si="73">U72</f>
        <v>0</v>
      </c>
      <c r="AG83">
        <f t="shared" si="73"/>
        <v>0</v>
      </c>
      <c r="AQ83" t="s">
        <v>6383</v>
      </c>
      <c r="AR83" t="s">
        <v>3054</v>
      </c>
    </row>
    <row r="84" spans="7:44">
      <c r="G84" s="218"/>
      <c r="H84" t="str">
        <f>(MID(CUENTACATALOGO!$A107,1,2))</f>
        <v xml:space="preserve">1 </v>
      </c>
      <c r="J84" s="5"/>
      <c r="U84" s="1">
        <f t="shared" si="55"/>
        <v>0</v>
      </c>
      <c r="V84" s="1">
        <f t="shared" si="56"/>
        <v>0</v>
      </c>
      <c r="AF84">
        <f t="shared" ref="AF84:AG84" si="74">U73</f>
        <v>0</v>
      </c>
      <c r="AG84">
        <f t="shared" si="74"/>
        <v>0</v>
      </c>
      <c r="AQ84" t="s">
        <v>6344</v>
      </c>
      <c r="AR84" t="s">
        <v>3054</v>
      </c>
    </row>
    <row r="85" spans="7:44">
      <c r="G85" s="218"/>
      <c r="H85" t="str">
        <f>(MID(CUENTACATALOGO!$A108,1,2))</f>
        <v xml:space="preserve">1 </v>
      </c>
      <c r="J85" s="5"/>
      <c r="U85" s="1">
        <f t="shared" si="55"/>
        <v>0</v>
      </c>
      <c r="V85" s="1">
        <f t="shared" si="56"/>
        <v>0</v>
      </c>
      <c r="AF85">
        <f t="shared" ref="AF85:AG85" si="75">U74</f>
        <v>0</v>
      </c>
      <c r="AG85">
        <f t="shared" si="75"/>
        <v>0</v>
      </c>
      <c r="AQ85" t="s">
        <v>6345</v>
      </c>
      <c r="AR85" t="s">
        <v>3054</v>
      </c>
    </row>
    <row r="86" spans="7:44">
      <c r="G86" s="218"/>
      <c r="H86" t="str">
        <f>(MID(CUENTACATALOGO!$A109,1,2))</f>
        <v xml:space="preserve">1 </v>
      </c>
      <c r="J86" s="5"/>
      <c r="U86" s="1">
        <f t="shared" si="55"/>
        <v>0</v>
      </c>
      <c r="V86" s="1">
        <f t="shared" si="56"/>
        <v>0</v>
      </c>
      <c r="AF86">
        <f t="shared" ref="AF86:AG86" si="76">U75</f>
        <v>0</v>
      </c>
      <c r="AG86">
        <f t="shared" si="76"/>
        <v>0</v>
      </c>
      <c r="AQ86" t="s">
        <v>3061</v>
      </c>
      <c r="AR86" t="s">
        <v>3054</v>
      </c>
    </row>
    <row r="87" spans="7:44">
      <c r="G87" s="218"/>
      <c r="H87" t="str">
        <f>(MID(CUENTACATALOGO!$A110,1,2))</f>
        <v xml:space="preserve">1 </v>
      </c>
      <c r="J87" s="5"/>
      <c r="U87" s="1">
        <f t="shared" si="55"/>
        <v>0</v>
      </c>
      <c r="V87" s="1">
        <f t="shared" si="56"/>
        <v>0</v>
      </c>
      <c r="AF87">
        <f t="shared" ref="AF87:AG87" si="77">U76</f>
        <v>0</v>
      </c>
      <c r="AG87">
        <f t="shared" si="77"/>
        <v>0</v>
      </c>
      <c r="AQ87" t="s">
        <v>2687</v>
      </c>
      <c r="AR87" t="s">
        <v>3054</v>
      </c>
    </row>
    <row r="88" spans="7:44">
      <c r="G88" s="218"/>
      <c r="H88" t="str">
        <f>(MID(CUENTACATALOGO!$A111,1,2))</f>
        <v xml:space="preserve">1 </v>
      </c>
      <c r="J88" s="5"/>
      <c r="U88" s="1">
        <f t="shared" si="55"/>
        <v>0</v>
      </c>
      <c r="V88" s="1">
        <f t="shared" si="56"/>
        <v>0</v>
      </c>
      <c r="AF88">
        <f t="shared" ref="AF88:AG88" si="78">U77</f>
        <v>0</v>
      </c>
      <c r="AG88">
        <f t="shared" si="78"/>
        <v>0</v>
      </c>
      <c r="AQ88" s="177" t="s">
        <v>3062</v>
      </c>
      <c r="AR88" t="s">
        <v>3054</v>
      </c>
    </row>
    <row r="89" spans="7:44">
      <c r="G89" s="218"/>
      <c r="H89" t="str">
        <f>(MID(CUENTACATALOGO!$A112,1,2))</f>
        <v xml:space="preserve">1 </v>
      </c>
      <c r="J89" s="5"/>
      <c r="U89" s="1">
        <f t="shared" si="55"/>
        <v>0</v>
      </c>
      <c r="V89" s="1">
        <f t="shared" si="56"/>
        <v>0</v>
      </c>
      <c r="AF89">
        <f t="shared" ref="AF89:AG89" si="79">U78</f>
        <v>0</v>
      </c>
      <c r="AG89">
        <f t="shared" si="79"/>
        <v>0</v>
      </c>
      <c r="AQ89" t="s">
        <v>3063</v>
      </c>
      <c r="AR89" t="s">
        <v>3054</v>
      </c>
    </row>
    <row r="90" spans="7:44">
      <c r="G90" s="218"/>
      <c r="H90" t="str">
        <f>(MID(CUENTACATALOGO!$A113,1,2))</f>
        <v xml:space="preserve">1 </v>
      </c>
      <c r="J90" s="5"/>
      <c r="U90" s="1">
        <f t="shared" si="55"/>
        <v>0</v>
      </c>
      <c r="V90" s="1">
        <f t="shared" si="56"/>
        <v>0</v>
      </c>
      <c r="AF90">
        <f t="shared" ref="AF90:AG90" si="80">U79</f>
        <v>0</v>
      </c>
      <c r="AG90">
        <f t="shared" si="80"/>
        <v>0</v>
      </c>
      <c r="AQ90" t="s">
        <v>6346</v>
      </c>
      <c r="AR90" t="s">
        <v>3054</v>
      </c>
    </row>
    <row r="91" spans="7:44">
      <c r="G91" s="218"/>
      <c r="H91" t="str">
        <f>(MID(CUENTACATALOGO!$A114,1,2))</f>
        <v xml:space="preserve">1 </v>
      </c>
      <c r="J91" s="5"/>
      <c r="U91" s="1">
        <f t="shared" si="55"/>
        <v>0</v>
      </c>
      <c r="V91" s="1">
        <f t="shared" si="56"/>
        <v>0</v>
      </c>
      <c r="AF91">
        <f t="shared" ref="AF91:AG91" si="81">U80</f>
        <v>0</v>
      </c>
      <c r="AG91">
        <f t="shared" si="81"/>
        <v>0</v>
      </c>
      <c r="AQ91" t="s">
        <v>6384</v>
      </c>
      <c r="AR91" t="s">
        <v>3054</v>
      </c>
    </row>
    <row r="92" spans="7:44">
      <c r="G92" s="218"/>
      <c r="H92" t="str">
        <f>(MID(CUENTACATALOGO!$A115,1,2))</f>
        <v xml:space="preserve">1 </v>
      </c>
      <c r="J92" s="5"/>
      <c r="U92" s="1">
        <f t="shared" si="55"/>
        <v>0</v>
      </c>
      <c r="V92" s="1">
        <f t="shared" si="56"/>
        <v>0</v>
      </c>
      <c r="AF92">
        <f t="shared" ref="AF92:AG92" si="82">U81</f>
        <v>0</v>
      </c>
      <c r="AG92">
        <f t="shared" si="82"/>
        <v>0</v>
      </c>
      <c r="AQ92" t="s">
        <v>3064</v>
      </c>
      <c r="AR92" t="s">
        <v>3054</v>
      </c>
    </row>
    <row r="93" spans="7:44">
      <c r="G93" s="218"/>
      <c r="H93" t="str">
        <f>(MID(CUENTACATALOGO!$A116,1,2))</f>
        <v xml:space="preserve">1 </v>
      </c>
      <c r="J93" s="5"/>
      <c r="U93" s="1">
        <f t="shared" si="55"/>
        <v>0</v>
      </c>
      <c r="V93" s="1">
        <f t="shared" si="56"/>
        <v>0</v>
      </c>
      <c r="AF93">
        <f t="shared" ref="AF93:AG93" si="83">U82</f>
        <v>0</v>
      </c>
      <c r="AG93">
        <f t="shared" si="83"/>
        <v>0</v>
      </c>
      <c r="AQ93" t="s">
        <v>3065</v>
      </c>
      <c r="AR93" t="s">
        <v>3054</v>
      </c>
    </row>
    <row r="94" spans="7:44">
      <c r="G94" s="218"/>
      <c r="H94" t="str">
        <f>(MID(CUENTACATALOGO!$A117,1,2))</f>
        <v xml:space="preserve">1 </v>
      </c>
      <c r="J94" s="5"/>
      <c r="U94" s="1">
        <f t="shared" si="55"/>
        <v>0</v>
      </c>
      <c r="V94" s="1">
        <f t="shared" si="56"/>
        <v>0</v>
      </c>
      <c r="AF94">
        <f t="shared" ref="AF94:AG94" si="84">U83</f>
        <v>0</v>
      </c>
      <c r="AG94">
        <f t="shared" si="84"/>
        <v>0</v>
      </c>
      <c r="AQ94" t="s">
        <v>6385</v>
      </c>
      <c r="AR94" t="s">
        <v>3054</v>
      </c>
    </row>
    <row r="95" spans="7:44">
      <c r="G95" s="218"/>
      <c r="H95" t="str">
        <f>(MID(CUENTACATALOGO!$A118,1,2))</f>
        <v xml:space="preserve">1 </v>
      </c>
      <c r="J95" s="5"/>
      <c r="U95" s="1">
        <f t="shared" si="55"/>
        <v>0</v>
      </c>
      <c r="V95" s="1">
        <f t="shared" si="56"/>
        <v>0</v>
      </c>
      <c r="AF95">
        <f t="shared" ref="AF95:AG95" si="85">U84</f>
        <v>0</v>
      </c>
      <c r="AG95">
        <f t="shared" si="85"/>
        <v>0</v>
      </c>
      <c r="AQ95" t="s">
        <v>2683</v>
      </c>
      <c r="AR95" t="s">
        <v>3066</v>
      </c>
    </row>
    <row r="96" spans="7:44">
      <c r="G96" s="218"/>
      <c r="H96" t="str">
        <f>(MID(CUENTACATALOGO!$A119,1,2))</f>
        <v xml:space="preserve">1 </v>
      </c>
      <c r="J96" s="5"/>
      <c r="U96" s="1">
        <f t="shared" si="55"/>
        <v>0</v>
      </c>
      <c r="V96" s="1">
        <f t="shared" si="56"/>
        <v>0</v>
      </c>
      <c r="AF96">
        <f t="shared" ref="AF96:AG96" si="86">U85</f>
        <v>0</v>
      </c>
      <c r="AG96">
        <f t="shared" si="86"/>
        <v>0</v>
      </c>
      <c r="AQ96" t="s">
        <v>3067</v>
      </c>
      <c r="AR96" t="s">
        <v>3054</v>
      </c>
    </row>
    <row r="97" spans="4:44">
      <c r="G97" s="218"/>
      <c r="H97" t="str">
        <f>(MID(CUENTACATALOGO!$A120,1,2))</f>
        <v xml:space="preserve">1 </v>
      </c>
      <c r="J97" s="5"/>
      <c r="U97" s="1">
        <f t="shared" si="55"/>
        <v>0</v>
      </c>
      <c r="V97" s="1">
        <f t="shared" si="56"/>
        <v>0</v>
      </c>
      <c r="AF97">
        <f t="shared" ref="AF97:AG97" si="87">U86</f>
        <v>0</v>
      </c>
      <c r="AG97">
        <f t="shared" si="87"/>
        <v>0</v>
      </c>
      <c r="AQ97" t="s">
        <v>3068</v>
      </c>
      <c r="AR97" t="s">
        <v>3054</v>
      </c>
    </row>
    <row r="98" spans="4:44">
      <c r="G98" s="218"/>
      <c r="H98" t="str">
        <f>(MID(CUENTACATALOGO!$A121,1,2))</f>
        <v xml:space="preserve">1 </v>
      </c>
      <c r="J98" s="5"/>
      <c r="U98" s="1">
        <f t="shared" si="55"/>
        <v>0</v>
      </c>
      <c r="V98" s="1">
        <f t="shared" si="56"/>
        <v>0</v>
      </c>
      <c r="AF98">
        <f t="shared" ref="AF98:AG98" si="88">U87</f>
        <v>0</v>
      </c>
      <c r="AG98">
        <f t="shared" si="88"/>
        <v>0</v>
      </c>
      <c r="AQ98" s="177" t="s">
        <v>6386</v>
      </c>
      <c r="AR98" t="s">
        <v>3054</v>
      </c>
    </row>
    <row r="99" spans="4:44">
      <c r="G99" s="218"/>
      <c r="H99" t="str">
        <f>(MID(CUENTACATALOGO!$A122,1,2))</f>
        <v xml:space="preserve">1 </v>
      </c>
      <c r="J99" s="5"/>
      <c r="U99" s="1">
        <f t="shared" si="55"/>
        <v>0</v>
      </c>
      <c r="V99" s="1">
        <f t="shared" si="56"/>
        <v>0</v>
      </c>
      <c r="AF99">
        <f t="shared" ref="AF99:AG99" si="89">U88</f>
        <v>0</v>
      </c>
      <c r="AG99">
        <f t="shared" si="89"/>
        <v>0</v>
      </c>
      <c r="AQ99" s="177" t="s">
        <v>3069</v>
      </c>
      <c r="AR99" t="s">
        <v>3054</v>
      </c>
    </row>
    <row r="100" spans="4:44">
      <c r="G100" s="218"/>
      <c r="H100" t="str">
        <f>(MID(CUENTACATALOGO!$A123,1,2))</f>
        <v xml:space="preserve">1 </v>
      </c>
      <c r="J100" s="5"/>
      <c r="U100" s="1">
        <f t="shared" si="55"/>
        <v>0</v>
      </c>
      <c r="V100" s="1">
        <f t="shared" si="56"/>
        <v>0</v>
      </c>
      <c r="AF100">
        <f t="shared" ref="AF100:AG100" si="90">U89</f>
        <v>0</v>
      </c>
      <c r="AG100">
        <f t="shared" si="90"/>
        <v>0</v>
      </c>
      <c r="AQ100" s="177" t="s">
        <v>3070</v>
      </c>
      <c r="AR100" t="s">
        <v>3054</v>
      </c>
    </row>
    <row r="101" spans="4:44">
      <c r="G101" s="218"/>
      <c r="H101" t="str">
        <f>(MID(CUENTACATALOGO!$A124,1,2))</f>
        <v xml:space="preserve">1 </v>
      </c>
      <c r="J101" s="5"/>
      <c r="U101" s="1">
        <f t="shared" si="55"/>
        <v>0</v>
      </c>
      <c r="V101" s="1">
        <f t="shared" si="56"/>
        <v>0</v>
      </c>
      <c r="AF101">
        <f t="shared" ref="AF101:AG101" si="91">U90</f>
        <v>0</v>
      </c>
      <c r="AG101">
        <f t="shared" si="91"/>
        <v>0</v>
      </c>
      <c r="AQ101" t="s">
        <v>6387</v>
      </c>
      <c r="AR101" t="s">
        <v>3054</v>
      </c>
    </row>
    <row r="102" spans="4:44">
      <c r="G102" s="218"/>
      <c r="H102" t="str">
        <f>(MID(CUENTACATALOGO!$A125,1,2))</f>
        <v xml:space="preserve">1 </v>
      </c>
      <c r="J102" s="5"/>
      <c r="U102" s="1">
        <f t="shared" si="55"/>
        <v>0</v>
      </c>
      <c r="V102" s="1">
        <f t="shared" si="56"/>
        <v>0</v>
      </c>
      <c r="AF102">
        <f t="shared" ref="AF102:AG102" si="92">U91</f>
        <v>0</v>
      </c>
      <c r="AG102">
        <f t="shared" si="92"/>
        <v>0</v>
      </c>
      <c r="AQ102" t="s">
        <v>6388</v>
      </c>
      <c r="AR102" t="s">
        <v>3054</v>
      </c>
    </row>
    <row r="103" spans="4:44">
      <c r="G103" s="218"/>
      <c r="H103" t="str">
        <f>(MID(CUENTACATALOGO!$A126,1,2))</f>
        <v xml:space="preserve">1 </v>
      </c>
      <c r="J103" s="5"/>
      <c r="U103" s="1">
        <f t="shared" si="55"/>
        <v>0</v>
      </c>
      <c r="V103" s="1">
        <f t="shared" si="56"/>
        <v>0</v>
      </c>
      <c r="AF103">
        <f t="shared" ref="AF103:AG103" si="93">U92</f>
        <v>0</v>
      </c>
      <c r="AG103">
        <f t="shared" si="93"/>
        <v>0</v>
      </c>
      <c r="AQ103" t="s">
        <v>6347</v>
      </c>
      <c r="AR103" t="s">
        <v>3054</v>
      </c>
    </row>
    <row r="104" spans="4:44">
      <c r="G104" s="218"/>
      <c r="H104" t="e">
        <f>(MID(CUENTACATALOGO!#REF!,1,2))</f>
        <v>#REF!</v>
      </c>
      <c r="J104" s="5"/>
      <c r="U104" s="1">
        <f t="shared" si="55"/>
        <v>0</v>
      </c>
      <c r="V104" s="1">
        <f t="shared" si="56"/>
        <v>0</v>
      </c>
      <c r="AF104">
        <f t="shared" ref="AF104:AG104" si="94">U93</f>
        <v>0</v>
      </c>
      <c r="AG104">
        <f t="shared" si="94"/>
        <v>0</v>
      </c>
      <c r="AQ104" t="s">
        <v>3071</v>
      </c>
      <c r="AR104" t="s">
        <v>3054</v>
      </c>
    </row>
    <row r="105" spans="4:44">
      <c r="G105" s="218"/>
      <c r="H105" t="e">
        <f>(MID(CUENTACATALOGO!#REF!,1,2))</f>
        <v>#REF!</v>
      </c>
      <c r="J105" s="5"/>
      <c r="U105" s="1">
        <f t="shared" si="55"/>
        <v>0</v>
      </c>
      <c r="V105" s="1">
        <f t="shared" si="56"/>
        <v>0</v>
      </c>
      <c r="AF105">
        <f t="shared" ref="AF105:AG105" si="95">U94</f>
        <v>0</v>
      </c>
      <c r="AG105">
        <f t="shared" si="95"/>
        <v>0</v>
      </c>
      <c r="AQ105" t="s">
        <v>6348</v>
      </c>
      <c r="AR105" t="s">
        <v>3054</v>
      </c>
    </row>
    <row r="106" spans="4:44">
      <c r="G106" s="218"/>
      <c r="H106" t="str">
        <f>(MID(CUENTACATALOGO!$A127,1,2))</f>
        <v xml:space="preserve">1 </v>
      </c>
      <c r="J106" s="5"/>
      <c r="U106" s="1">
        <f t="shared" si="55"/>
        <v>0</v>
      </c>
      <c r="V106" s="1">
        <f t="shared" si="56"/>
        <v>0</v>
      </c>
      <c r="AF106">
        <f t="shared" ref="AF106:AG106" si="96">U95</f>
        <v>0</v>
      </c>
      <c r="AG106">
        <f t="shared" si="96"/>
        <v>0</v>
      </c>
      <c r="AQ106" t="s">
        <v>3072</v>
      </c>
      <c r="AR106" t="s">
        <v>3054</v>
      </c>
    </row>
    <row r="107" spans="4:44">
      <c r="G107" s="218"/>
      <c r="H107" t="str">
        <f>(MID(CUENTACATALOGO!$A128,1,2))</f>
        <v xml:space="preserve">1 </v>
      </c>
      <c r="J107" s="5"/>
      <c r="U107" s="1">
        <f t="shared" si="55"/>
        <v>0</v>
      </c>
      <c r="V107" s="1">
        <f t="shared" si="56"/>
        <v>0</v>
      </c>
      <c r="AF107">
        <f t="shared" ref="AF107:AG107" si="97">U96</f>
        <v>0</v>
      </c>
      <c r="AG107">
        <f t="shared" si="97"/>
        <v>0</v>
      </c>
      <c r="AQ107" t="s">
        <v>3073</v>
      </c>
      <c r="AR107" t="s">
        <v>3054</v>
      </c>
    </row>
    <row r="108" spans="4:44">
      <c r="G108" s="218"/>
      <c r="H108" t="str">
        <f>(MID(CUENTACATALOGO!$A129,1,2))</f>
        <v xml:space="preserve">1 </v>
      </c>
      <c r="J108" s="5"/>
      <c r="U108" s="1">
        <f t="shared" si="55"/>
        <v>0</v>
      </c>
      <c r="V108" s="1">
        <f t="shared" si="56"/>
        <v>0</v>
      </c>
      <c r="AF108">
        <f t="shared" ref="AF108:AG108" si="98">U97</f>
        <v>0</v>
      </c>
      <c r="AG108">
        <f t="shared" si="98"/>
        <v>0</v>
      </c>
      <c r="AQ108" t="s">
        <v>6389</v>
      </c>
      <c r="AR108" t="s">
        <v>3054</v>
      </c>
    </row>
    <row r="109" spans="4:44">
      <c r="D109" s="148"/>
      <c r="E109" s="148"/>
      <c r="G109" s="218"/>
      <c r="H109" t="str">
        <f t="shared" ref="H109:H130" si="99">(MID($D109,1,2))</f>
        <v/>
      </c>
      <c r="J109" s="5"/>
      <c r="U109" s="1">
        <f t="shared" si="55"/>
        <v>0</v>
      </c>
      <c r="V109" s="1">
        <f t="shared" si="56"/>
        <v>0</v>
      </c>
      <c r="AF109">
        <f t="shared" ref="AF109:AG109" si="100">U98</f>
        <v>0</v>
      </c>
      <c r="AG109">
        <f t="shared" si="100"/>
        <v>0</v>
      </c>
      <c r="AQ109" t="s">
        <v>3074</v>
      </c>
      <c r="AR109" t="s">
        <v>3054</v>
      </c>
    </row>
    <row r="110" spans="4:44">
      <c r="D110" s="148"/>
      <c r="E110" s="148"/>
      <c r="G110" s="218"/>
      <c r="H110" t="str">
        <f t="shared" si="99"/>
        <v/>
      </c>
      <c r="J110" s="5"/>
      <c r="U110" s="1">
        <f t="shared" si="55"/>
        <v>0</v>
      </c>
      <c r="V110" s="1">
        <f t="shared" si="56"/>
        <v>0</v>
      </c>
      <c r="AF110">
        <f t="shared" ref="AF110:AG110" si="101">U99</f>
        <v>0</v>
      </c>
      <c r="AG110">
        <f t="shared" si="101"/>
        <v>0</v>
      </c>
      <c r="AQ110" t="s">
        <v>3075</v>
      </c>
      <c r="AR110" t="s">
        <v>3054</v>
      </c>
    </row>
    <row r="111" spans="4:44">
      <c r="D111" s="148"/>
      <c r="E111" s="148"/>
      <c r="G111" s="218"/>
      <c r="H111" t="str">
        <f t="shared" si="99"/>
        <v/>
      </c>
      <c r="J111" s="5"/>
      <c r="U111" s="1">
        <f t="shared" si="55"/>
        <v>0</v>
      </c>
      <c r="V111" s="1">
        <f t="shared" si="56"/>
        <v>0</v>
      </c>
      <c r="AF111">
        <f t="shared" ref="AF111:AG111" si="102">U100</f>
        <v>0</v>
      </c>
      <c r="AG111">
        <f t="shared" si="102"/>
        <v>0</v>
      </c>
      <c r="AQ111" t="s">
        <v>6390</v>
      </c>
      <c r="AR111" t="s">
        <v>3054</v>
      </c>
    </row>
    <row r="112" spans="4:44">
      <c r="D112" s="148"/>
      <c r="E112" s="148"/>
      <c r="G112" s="218"/>
      <c r="H112" t="str">
        <f t="shared" si="99"/>
        <v/>
      </c>
      <c r="J112" s="5"/>
      <c r="U112" s="1">
        <f t="shared" si="55"/>
        <v>0</v>
      </c>
      <c r="V112" s="1">
        <f t="shared" si="56"/>
        <v>0</v>
      </c>
      <c r="AF112">
        <f t="shared" ref="AF112:AG112" si="103">U101</f>
        <v>0</v>
      </c>
      <c r="AG112">
        <f t="shared" si="103"/>
        <v>0</v>
      </c>
      <c r="AQ112" t="s">
        <v>6357</v>
      </c>
      <c r="AR112" t="s">
        <v>3054</v>
      </c>
    </row>
    <row r="113" spans="4:44">
      <c r="D113" s="148"/>
      <c r="E113" s="148"/>
      <c r="G113" s="218"/>
      <c r="H113" t="str">
        <f t="shared" si="99"/>
        <v/>
      </c>
      <c r="J113" s="5"/>
      <c r="U113" s="1">
        <f t="shared" si="55"/>
        <v>0</v>
      </c>
      <c r="V113" s="1">
        <f t="shared" si="56"/>
        <v>0</v>
      </c>
      <c r="AF113">
        <f t="shared" ref="AF113:AG113" si="104">U102</f>
        <v>0</v>
      </c>
      <c r="AG113">
        <f t="shared" si="104"/>
        <v>0</v>
      </c>
      <c r="AQ113" t="s">
        <v>3076</v>
      </c>
      <c r="AR113" t="s">
        <v>3054</v>
      </c>
    </row>
    <row r="114" spans="4:44">
      <c r="D114" s="148"/>
      <c r="E114" s="148"/>
      <c r="G114" s="218"/>
      <c r="H114" t="str">
        <f t="shared" si="99"/>
        <v/>
      </c>
      <c r="J114" s="5"/>
      <c r="U114" s="1">
        <f t="shared" si="55"/>
        <v>0</v>
      </c>
      <c r="V114" s="1">
        <f t="shared" si="56"/>
        <v>0</v>
      </c>
      <c r="AF114">
        <f t="shared" ref="AF114:AG114" si="105">U103</f>
        <v>0</v>
      </c>
      <c r="AG114">
        <f t="shared" si="105"/>
        <v>0</v>
      </c>
      <c r="AQ114" t="s">
        <v>6391</v>
      </c>
      <c r="AR114" t="s">
        <v>3054</v>
      </c>
    </row>
    <row r="115" spans="4:44">
      <c r="D115" s="148"/>
      <c r="E115" s="148"/>
      <c r="G115" s="218"/>
      <c r="H115" t="str">
        <f t="shared" si="99"/>
        <v/>
      </c>
      <c r="J115" s="5"/>
      <c r="U115" s="1">
        <f t="shared" si="55"/>
        <v>0</v>
      </c>
      <c r="V115" s="1">
        <f t="shared" si="56"/>
        <v>0</v>
      </c>
      <c r="AF115">
        <f t="shared" ref="AF115:AG115" si="106">U104</f>
        <v>0</v>
      </c>
      <c r="AG115">
        <f t="shared" si="106"/>
        <v>0</v>
      </c>
      <c r="AQ115" t="s">
        <v>6349</v>
      </c>
      <c r="AR115" t="s">
        <v>3054</v>
      </c>
    </row>
    <row r="116" spans="4:44">
      <c r="D116" s="148"/>
      <c r="E116" s="148"/>
      <c r="G116" s="218"/>
      <c r="H116" t="str">
        <f t="shared" si="99"/>
        <v/>
      </c>
      <c r="J116" s="5"/>
      <c r="U116" s="1">
        <f t="shared" si="55"/>
        <v>0</v>
      </c>
      <c r="V116" s="1">
        <f t="shared" si="56"/>
        <v>0</v>
      </c>
      <c r="AF116">
        <f t="shared" ref="AF116:AG116" si="107">U105</f>
        <v>0</v>
      </c>
      <c r="AG116">
        <f t="shared" si="107"/>
        <v>0</v>
      </c>
      <c r="AQ116" t="s">
        <v>6392</v>
      </c>
      <c r="AR116" t="s">
        <v>3054</v>
      </c>
    </row>
    <row r="117" spans="4:44">
      <c r="D117" s="148"/>
      <c r="E117" s="148"/>
      <c r="G117" s="218"/>
      <c r="H117" t="str">
        <f t="shared" si="99"/>
        <v/>
      </c>
      <c r="J117" s="5"/>
      <c r="U117" s="1">
        <f t="shared" si="55"/>
        <v>0</v>
      </c>
      <c r="V117" s="1">
        <f t="shared" si="56"/>
        <v>0</v>
      </c>
      <c r="AF117">
        <f t="shared" ref="AF117:AG117" si="108">U106</f>
        <v>0</v>
      </c>
      <c r="AG117">
        <f t="shared" si="108"/>
        <v>0</v>
      </c>
      <c r="AQ117" t="s">
        <v>6393</v>
      </c>
      <c r="AR117" t="s">
        <v>3054</v>
      </c>
    </row>
    <row r="118" spans="4:44">
      <c r="D118" s="148"/>
      <c r="E118" s="148"/>
      <c r="G118" s="218"/>
      <c r="H118" t="str">
        <f t="shared" si="99"/>
        <v/>
      </c>
      <c r="J118" s="5"/>
      <c r="U118" s="1">
        <f t="shared" si="55"/>
        <v>0</v>
      </c>
      <c r="V118" s="1">
        <f t="shared" si="56"/>
        <v>0</v>
      </c>
      <c r="AF118">
        <f t="shared" ref="AF118:AG118" si="109">U107</f>
        <v>0</v>
      </c>
      <c r="AG118">
        <f t="shared" si="109"/>
        <v>0</v>
      </c>
      <c r="AQ118" t="s">
        <v>6394</v>
      </c>
      <c r="AR118" t="s">
        <v>3054</v>
      </c>
    </row>
    <row r="119" spans="4:44">
      <c r="D119" s="148"/>
      <c r="E119" s="148"/>
      <c r="G119" s="218"/>
      <c r="H119" t="str">
        <f t="shared" si="99"/>
        <v/>
      </c>
      <c r="J119" s="5"/>
      <c r="U119" s="1">
        <f t="shared" si="55"/>
        <v>0</v>
      </c>
      <c r="V119" s="1">
        <f t="shared" si="56"/>
        <v>0</v>
      </c>
      <c r="AF119">
        <f t="shared" ref="AF119:AG119" si="110">U108</f>
        <v>0</v>
      </c>
      <c r="AG119">
        <f t="shared" si="110"/>
        <v>0</v>
      </c>
      <c r="AQ119" t="s">
        <v>3077</v>
      </c>
      <c r="AR119" t="s">
        <v>3054</v>
      </c>
    </row>
    <row r="120" spans="4:44">
      <c r="D120" s="148"/>
      <c r="E120" s="148"/>
      <c r="G120" s="218"/>
      <c r="H120" t="str">
        <f t="shared" si="99"/>
        <v/>
      </c>
      <c r="J120" s="5"/>
      <c r="U120" s="1">
        <f t="shared" si="55"/>
        <v>0</v>
      </c>
      <c r="V120" s="1">
        <f t="shared" si="56"/>
        <v>0</v>
      </c>
      <c r="AF120">
        <f t="shared" ref="AF120:AG120" si="111">U109</f>
        <v>0</v>
      </c>
      <c r="AG120">
        <f t="shared" si="111"/>
        <v>0</v>
      </c>
      <c r="AQ120" t="s">
        <v>6395</v>
      </c>
      <c r="AR120" t="s">
        <v>3054</v>
      </c>
    </row>
    <row r="121" spans="4:44">
      <c r="D121" s="148"/>
      <c r="E121" s="148"/>
      <c r="G121" s="218"/>
      <c r="H121" t="str">
        <f t="shared" si="99"/>
        <v/>
      </c>
      <c r="J121" s="5"/>
      <c r="U121" s="1">
        <f t="shared" si="55"/>
        <v>0</v>
      </c>
      <c r="V121" s="1">
        <f t="shared" si="56"/>
        <v>0</v>
      </c>
      <c r="AF121">
        <f t="shared" ref="AF121:AG121" si="112">U110</f>
        <v>0</v>
      </c>
      <c r="AG121">
        <f t="shared" si="112"/>
        <v>0</v>
      </c>
      <c r="AQ121" t="s">
        <v>6396</v>
      </c>
      <c r="AR121" t="s">
        <v>3054</v>
      </c>
    </row>
    <row r="122" spans="4:44">
      <c r="D122" s="148"/>
      <c r="E122" s="148"/>
      <c r="G122" s="218"/>
      <c r="H122" t="str">
        <f t="shared" si="99"/>
        <v/>
      </c>
      <c r="J122" s="5"/>
      <c r="U122" s="1">
        <f t="shared" si="55"/>
        <v>0</v>
      </c>
      <c r="V122" s="1">
        <f t="shared" si="56"/>
        <v>0</v>
      </c>
      <c r="AF122">
        <f t="shared" ref="AF122:AG122" si="113">U111</f>
        <v>0</v>
      </c>
      <c r="AG122">
        <f t="shared" si="113"/>
        <v>0</v>
      </c>
      <c r="AQ122" t="s">
        <v>3078</v>
      </c>
      <c r="AR122" t="s">
        <v>3054</v>
      </c>
    </row>
    <row r="123" spans="4:44">
      <c r="D123" s="148"/>
      <c r="E123" s="148"/>
      <c r="G123" s="218"/>
      <c r="H123" t="str">
        <f t="shared" si="99"/>
        <v/>
      </c>
      <c r="J123" s="5"/>
      <c r="U123" s="1">
        <f t="shared" si="55"/>
        <v>0</v>
      </c>
      <c r="V123" s="1">
        <f t="shared" si="56"/>
        <v>0</v>
      </c>
      <c r="AF123">
        <f t="shared" ref="AF123:AG123" si="114">U112</f>
        <v>0</v>
      </c>
      <c r="AG123">
        <f t="shared" si="114"/>
        <v>0</v>
      </c>
      <c r="AQ123" t="s">
        <v>3079</v>
      </c>
      <c r="AR123" t="s">
        <v>3054</v>
      </c>
    </row>
    <row r="124" spans="4:44">
      <c r="D124" s="148"/>
      <c r="E124" s="148"/>
      <c r="G124" s="218"/>
      <c r="H124" t="str">
        <f t="shared" si="99"/>
        <v/>
      </c>
      <c r="J124" s="5"/>
      <c r="U124" s="1">
        <f t="shared" si="55"/>
        <v>0</v>
      </c>
      <c r="V124" s="1">
        <f t="shared" si="56"/>
        <v>0</v>
      </c>
      <c r="AF124">
        <f t="shared" ref="AF124:AG124" si="115">U113</f>
        <v>0</v>
      </c>
      <c r="AG124">
        <f t="shared" si="115"/>
        <v>0</v>
      </c>
      <c r="AQ124" t="s">
        <v>3080</v>
      </c>
      <c r="AR124" t="s">
        <v>3054</v>
      </c>
    </row>
    <row r="125" spans="4:44">
      <c r="D125" s="148"/>
      <c r="E125" s="148"/>
      <c r="G125" s="218"/>
      <c r="H125" t="str">
        <f t="shared" si="99"/>
        <v/>
      </c>
      <c r="J125" s="5"/>
      <c r="U125" s="1">
        <f t="shared" si="55"/>
        <v>0</v>
      </c>
      <c r="V125" s="1">
        <f t="shared" si="56"/>
        <v>0</v>
      </c>
      <c r="AF125">
        <f t="shared" ref="AF125:AG125" si="116">U114</f>
        <v>0</v>
      </c>
      <c r="AG125">
        <f t="shared" si="116"/>
        <v>0</v>
      </c>
      <c r="AQ125" t="s">
        <v>6397</v>
      </c>
      <c r="AR125" t="s">
        <v>3054</v>
      </c>
    </row>
    <row r="126" spans="4:44">
      <c r="D126" s="148"/>
      <c r="E126" s="148"/>
      <c r="G126" s="218"/>
      <c r="H126" t="str">
        <f t="shared" si="99"/>
        <v/>
      </c>
      <c r="J126" s="5"/>
      <c r="U126" s="1">
        <f t="shared" si="55"/>
        <v>0</v>
      </c>
      <c r="V126" s="1">
        <f t="shared" si="56"/>
        <v>0</v>
      </c>
      <c r="AF126">
        <f t="shared" ref="AF126:AG126" si="117">U115</f>
        <v>0</v>
      </c>
      <c r="AG126">
        <f t="shared" si="117"/>
        <v>0</v>
      </c>
      <c r="AQ126" t="s">
        <v>3081</v>
      </c>
      <c r="AR126" t="s">
        <v>3054</v>
      </c>
    </row>
    <row r="127" spans="4:44">
      <c r="D127" s="148"/>
      <c r="E127" s="148"/>
      <c r="G127" s="218"/>
      <c r="H127" t="str">
        <f t="shared" si="99"/>
        <v/>
      </c>
      <c r="J127" s="5"/>
      <c r="U127" s="1">
        <f t="shared" si="55"/>
        <v>0</v>
      </c>
      <c r="V127" s="1">
        <f t="shared" si="56"/>
        <v>0</v>
      </c>
      <c r="AF127">
        <f t="shared" ref="AF127:AG127" si="118">U116</f>
        <v>0</v>
      </c>
      <c r="AG127">
        <f t="shared" si="118"/>
        <v>0</v>
      </c>
      <c r="AQ127" t="s">
        <v>6398</v>
      </c>
      <c r="AR127" t="s">
        <v>3054</v>
      </c>
    </row>
    <row r="128" spans="4:44">
      <c r="D128" s="148"/>
      <c r="E128" s="148"/>
      <c r="G128" s="218"/>
      <c r="H128" t="str">
        <f t="shared" si="99"/>
        <v/>
      </c>
      <c r="J128" s="5"/>
      <c r="U128" s="1">
        <f t="shared" si="55"/>
        <v>0</v>
      </c>
      <c r="V128" s="1">
        <f t="shared" si="56"/>
        <v>0</v>
      </c>
      <c r="AF128">
        <f t="shared" ref="AF128:AG128" si="119">U117</f>
        <v>0</v>
      </c>
      <c r="AG128">
        <f t="shared" si="119"/>
        <v>0</v>
      </c>
      <c r="AQ128" t="s">
        <v>3082</v>
      </c>
      <c r="AR128" t="s">
        <v>3054</v>
      </c>
    </row>
    <row r="129" spans="4:44">
      <c r="D129" s="148"/>
      <c r="E129" s="148"/>
      <c r="G129" s="218"/>
      <c r="H129" t="str">
        <f t="shared" si="99"/>
        <v/>
      </c>
      <c r="J129" s="5"/>
      <c r="U129" s="1">
        <f t="shared" si="55"/>
        <v>0</v>
      </c>
      <c r="V129" s="1">
        <f t="shared" si="56"/>
        <v>0</v>
      </c>
      <c r="AF129">
        <f t="shared" ref="AF129:AG129" si="120">U118</f>
        <v>0</v>
      </c>
      <c r="AG129">
        <f t="shared" si="120"/>
        <v>0</v>
      </c>
      <c r="AQ129" t="s">
        <v>3084</v>
      </c>
      <c r="AR129" t="s">
        <v>3054</v>
      </c>
    </row>
    <row r="130" spans="4:44">
      <c r="D130" s="148"/>
      <c r="E130" s="148"/>
      <c r="G130" s="218"/>
      <c r="H130" t="str">
        <f t="shared" si="99"/>
        <v/>
      </c>
      <c r="J130" s="5"/>
      <c r="U130" s="1">
        <f t="shared" si="55"/>
        <v>0</v>
      </c>
      <c r="V130" s="1">
        <f t="shared" si="56"/>
        <v>0</v>
      </c>
      <c r="AF130">
        <f t="shared" ref="AF130:AG130" si="121">U119</f>
        <v>0</v>
      </c>
      <c r="AG130">
        <f t="shared" si="121"/>
        <v>0</v>
      </c>
      <c r="AQ130" t="s">
        <v>3083</v>
      </c>
      <c r="AR130" t="s">
        <v>3054</v>
      </c>
    </row>
    <row r="131" spans="4:44">
      <c r="D131" s="148"/>
      <c r="E131" s="148"/>
      <c r="G131" s="218"/>
      <c r="H131" t="str">
        <f t="shared" ref="H131:H190" si="122">(MID($D131,1,2))</f>
        <v/>
      </c>
      <c r="J131" s="5"/>
      <c r="U131" s="1">
        <f t="shared" ref="U131:U190" si="123">E131</f>
        <v>0</v>
      </c>
      <c r="V131" s="1">
        <f t="shared" ref="V131:V190" si="124">D131</f>
        <v>0</v>
      </c>
      <c r="AF131">
        <f t="shared" ref="AF131:AG131" si="125">U120</f>
        <v>0</v>
      </c>
      <c r="AG131">
        <f t="shared" si="125"/>
        <v>0</v>
      </c>
      <c r="AQ131" t="s">
        <v>3085</v>
      </c>
      <c r="AR131" t="s">
        <v>3054</v>
      </c>
    </row>
    <row r="132" spans="4:44">
      <c r="D132" s="148"/>
      <c r="E132" s="148"/>
      <c r="G132" s="218"/>
      <c r="H132" t="str">
        <f t="shared" si="122"/>
        <v/>
      </c>
      <c r="J132" s="5"/>
      <c r="U132" s="1">
        <f t="shared" si="123"/>
        <v>0</v>
      </c>
      <c r="V132" s="1">
        <f t="shared" si="124"/>
        <v>0</v>
      </c>
      <c r="AF132">
        <f t="shared" ref="AF132:AG132" si="126">U121</f>
        <v>0</v>
      </c>
      <c r="AG132">
        <f t="shared" si="126"/>
        <v>0</v>
      </c>
      <c r="AQ132" t="s">
        <v>6399</v>
      </c>
      <c r="AR132" t="s">
        <v>3054</v>
      </c>
    </row>
    <row r="133" spans="4:44">
      <c r="D133" s="148"/>
      <c r="E133" s="148"/>
      <c r="G133" s="218"/>
      <c r="H133" t="str">
        <f t="shared" si="122"/>
        <v/>
      </c>
      <c r="J133" s="5"/>
      <c r="U133" s="1">
        <f t="shared" si="123"/>
        <v>0</v>
      </c>
      <c r="V133" s="1">
        <f t="shared" si="124"/>
        <v>0</v>
      </c>
      <c r="AF133">
        <f t="shared" ref="AF133:AG133" si="127">U122</f>
        <v>0</v>
      </c>
      <c r="AG133">
        <f t="shared" si="127"/>
        <v>0</v>
      </c>
      <c r="AQ133" t="s">
        <v>6400</v>
      </c>
      <c r="AR133" t="s">
        <v>3054</v>
      </c>
    </row>
    <row r="134" spans="4:44">
      <c r="D134" s="148"/>
      <c r="E134" s="148"/>
      <c r="G134" s="218"/>
      <c r="H134" t="str">
        <f t="shared" si="122"/>
        <v/>
      </c>
      <c r="J134" s="5"/>
      <c r="U134" s="1">
        <f t="shared" si="123"/>
        <v>0</v>
      </c>
      <c r="V134" s="1">
        <f t="shared" si="124"/>
        <v>0</v>
      </c>
      <c r="AF134">
        <f t="shared" ref="AF134:AG134" si="128">U123</f>
        <v>0</v>
      </c>
      <c r="AG134">
        <f t="shared" si="128"/>
        <v>0</v>
      </c>
      <c r="AQ134" t="s">
        <v>6401</v>
      </c>
      <c r="AR134" t="s">
        <v>3054</v>
      </c>
    </row>
    <row r="135" spans="4:44">
      <c r="D135" s="148"/>
      <c r="E135" s="148"/>
      <c r="G135" s="218"/>
      <c r="H135" t="str">
        <f t="shared" si="122"/>
        <v/>
      </c>
      <c r="J135" s="5"/>
      <c r="U135" s="1">
        <f t="shared" si="123"/>
        <v>0</v>
      </c>
      <c r="V135" s="1">
        <f t="shared" si="124"/>
        <v>0</v>
      </c>
      <c r="AF135">
        <f t="shared" ref="AF135:AG135" si="129">U124</f>
        <v>0</v>
      </c>
      <c r="AG135">
        <f t="shared" si="129"/>
        <v>0</v>
      </c>
      <c r="AQ135" t="s">
        <v>6402</v>
      </c>
      <c r="AR135" t="s">
        <v>3054</v>
      </c>
    </row>
    <row r="136" spans="4:44">
      <c r="D136" s="148"/>
      <c r="E136" s="148"/>
      <c r="G136" s="218"/>
      <c r="H136" t="str">
        <f t="shared" si="122"/>
        <v/>
      </c>
      <c r="J136" s="5"/>
      <c r="U136" s="1">
        <f t="shared" si="123"/>
        <v>0</v>
      </c>
      <c r="V136" s="1">
        <f t="shared" si="124"/>
        <v>0</v>
      </c>
      <c r="AF136">
        <f t="shared" ref="AF136:AG136" si="130">U125</f>
        <v>0</v>
      </c>
      <c r="AG136">
        <f t="shared" si="130"/>
        <v>0</v>
      </c>
      <c r="AQ136" t="s">
        <v>6403</v>
      </c>
      <c r="AR136" t="s">
        <v>3054</v>
      </c>
    </row>
    <row r="137" spans="4:44">
      <c r="D137" s="148"/>
      <c r="E137" s="148"/>
      <c r="G137" s="218"/>
      <c r="H137" t="str">
        <f t="shared" si="122"/>
        <v/>
      </c>
      <c r="J137" s="5"/>
      <c r="U137" s="1">
        <f t="shared" si="123"/>
        <v>0</v>
      </c>
      <c r="V137" s="1">
        <f t="shared" si="124"/>
        <v>0</v>
      </c>
      <c r="AF137">
        <f t="shared" ref="AF137:AG137" si="131">U126</f>
        <v>0</v>
      </c>
      <c r="AG137">
        <f t="shared" si="131"/>
        <v>0</v>
      </c>
      <c r="AQ137" t="s">
        <v>6404</v>
      </c>
      <c r="AR137" t="s">
        <v>3054</v>
      </c>
    </row>
    <row r="138" spans="4:44">
      <c r="D138" s="148"/>
      <c r="E138" s="148"/>
      <c r="G138" s="218"/>
      <c r="H138" t="str">
        <f t="shared" si="122"/>
        <v/>
      </c>
      <c r="J138" s="5"/>
      <c r="U138" s="1">
        <f t="shared" si="123"/>
        <v>0</v>
      </c>
      <c r="V138" s="1">
        <f t="shared" si="124"/>
        <v>0</v>
      </c>
      <c r="AF138">
        <f t="shared" ref="AF138:AG138" si="132">U127</f>
        <v>0</v>
      </c>
      <c r="AG138">
        <f t="shared" si="132"/>
        <v>0</v>
      </c>
      <c r="AQ138" t="s">
        <v>6405</v>
      </c>
      <c r="AR138" t="s">
        <v>3054</v>
      </c>
    </row>
    <row r="139" spans="4:44">
      <c r="D139" s="148"/>
      <c r="E139" s="148"/>
      <c r="G139" s="218"/>
      <c r="H139" t="str">
        <f t="shared" si="122"/>
        <v/>
      </c>
      <c r="J139" s="5"/>
      <c r="U139" s="1">
        <f t="shared" si="123"/>
        <v>0</v>
      </c>
      <c r="V139" s="1">
        <f t="shared" si="124"/>
        <v>0</v>
      </c>
      <c r="AF139">
        <f t="shared" ref="AF139:AG139" si="133">U128</f>
        <v>0</v>
      </c>
      <c r="AG139">
        <f t="shared" si="133"/>
        <v>0</v>
      </c>
      <c r="AQ139" t="s">
        <v>3086</v>
      </c>
      <c r="AR139" t="s">
        <v>3054</v>
      </c>
    </row>
    <row r="140" spans="4:44">
      <c r="D140" s="148"/>
      <c r="E140" s="148"/>
      <c r="G140" s="218"/>
      <c r="H140" t="str">
        <f t="shared" si="122"/>
        <v/>
      </c>
      <c r="J140" s="5"/>
      <c r="U140" s="1">
        <f t="shared" si="123"/>
        <v>0</v>
      </c>
      <c r="V140" s="1">
        <f t="shared" si="124"/>
        <v>0</v>
      </c>
      <c r="AF140">
        <f t="shared" ref="AF140:AG140" si="134">U129</f>
        <v>0</v>
      </c>
      <c r="AG140">
        <f t="shared" si="134"/>
        <v>0</v>
      </c>
      <c r="AQ140" t="s">
        <v>6406</v>
      </c>
      <c r="AR140" t="s">
        <v>3054</v>
      </c>
    </row>
    <row r="141" spans="4:44">
      <c r="D141" s="148"/>
      <c r="E141" s="148"/>
      <c r="G141" s="218"/>
      <c r="H141" t="str">
        <f t="shared" si="122"/>
        <v/>
      </c>
      <c r="J141" s="5"/>
      <c r="U141" s="1">
        <f t="shared" si="123"/>
        <v>0</v>
      </c>
      <c r="V141" s="1">
        <f t="shared" si="124"/>
        <v>0</v>
      </c>
      <c r="AF141">
        <f t="shared" ref="AF141:AG141" si="135">U130</f>
        <v>0</v>
      </c>
      <c r="AG141">
        <f t="shared" si="135"/>
        <v>0</v>
      </c>
      <c r="AQ141" t="s">
        <v>6407</v>
      </c>
      <c r="AR141" t="s">
        <v>3054</v>
      </c>
    </row>
    <row r="142" spans="4:44">
      <c r="D142" s="148"/>
      <c r="E142" s="148"/>
      <c r="G142" s="218"/>
      <c r="H142" t="str">
        <f t="shared" si="122"/>
        <v/>
      </c>
      <c r="J142" s="5"/>
      <c r="U142" s="1">
        <f t="shared" si="123"/>
        <v>0</v>
      </c>
      <c r="V142" s="1">
        <f t="shared" si="124"/>
        <v>0</v>
      </c>
      <c r="AF142">
        <f t="shared" ref="AF142:AG142" si="136">U131</f>
        <v>0</v>
      </c>
      <c r="AG142">
        <f t="shared" si="136"/>
        <v>0</v>
      </c>
      <c r="AQ142" t="s">
        <v>3087</v>
      </c>
      <c r="AR142" t="s">
        <v>3054</v>
      </c>
    </row>
    <row r="143" spans="4:44">
      <c r="D143" s="148"/>
      <c r="E143" s="148"/>
      <c r="G143" s="218"/>
      <c r="H143" t="str">
        <f t="shared" si="122"/>
        <v/>
      </c>
      <c r="J143" s="5"/>
      <c r="U143" s="1">
        <f t="shared" si="123"/>
        <v>0</v>
      </c>
      <c r="V143" s="1">
        <f t="shared" si="124"/>
        <v>0</v>
      </c>
      <c r="AF143">
        <f t="shared" ref="AF143:AG143" si="137">U132</f>
        <v>0</v>
      </c>
      <c r="AG143">
        <f t="shared" si="137"/>
        <v>0</v>
      </c>
      <c r="AQ143" t="s">
        <v>6408</v>
      </c>
      <c r="AR143" t="s">
        <v>3054</v>
      </c>
    </row>
    <row r="144" spans="4:44">
      <c r="D144" s="148"/>
      <c r="E144" s="148"/>
      <c r="G144" s="218"/>
      <c r="H144" t="str">
        <f t="shared" si="122"/>
        <v/>
      </c>
      <c r="J144" s="5"/>
      <c r="U144" s="1">
        <f t="shared" si="123"/>
        <v>0</v>
      </c>
      <c r="V144" s="1">
        <f t="shared" si="124"/>
        <v>0</v>
      </c>
      <c r="AF144">
        <f t="shared" ref="AF144:AG144" si="138">U133</f>
        <v>0</v>
      </c>
      <c r="AG144">
        <f t="shared" si="138"/>
        <v>0</v>
      </c>
      <c r="AQ144" t="s">
        <v>6409</v>
      </c>
      <c r="AR144" t="s">
        <v>3054</v>
      </c>
    </row>
    <row r="145" spans="4:44">
      <c r="D145" s="148"/>
      <c r="E145" s="148"/>
      <c r="G145" s="218"/>
      <c r="H145" t="str">
        <f t="shared" si="122"/>
        <v/>
      </c>
      <c r="J145" s="5"/>
      <c r="U145" s="1">
        <f t="shared" si="123"/>
        <v>0</v>
      </c>
      <c r="V145" s="1">
        <f t="shared" si="124"/>
        <v>0</v>
      </c>
      <c r="AF145">
        <f t="shared" ref="AF145:AG145" si="139">U134</f>
        <v>0</v>
      </c>
      <c r="AG145">
        <f t="shared" si="139"/>
        <v>0</v>
      </c>
      <c r="AQ145" t="s">
        <v>6410</v>
      </c>
      <c r="AR145" t="s">
        <v>3054</v>
      </c>
    </row>
    <row r="146" spans="4:44">
      <c r="D146" s="148"/>
      <c r="E146" s="148"/>
      <c r="G146" s="218"/>
      <c r="H146" t="str">
        <f t="shared" si="122"/>
        <v/>
      </c>
      <c r="J146" s="5"/>
      <c r="U146" s="1">
        <f t="shared" si="123"/>
        <v>0</v>
      </c>
      <c r="V146" s="1">
        <f t="shared" si="124"/>
        <v>0</v>
      </c>
      <c r="AF146">
        <f t="shared" ref="AF146:AG146" si="140">U135</f>
        <v>0</v>
      </c>
      <c r="AG146">
        <f t="shared" si="140"/>
        <v>0</v>
      </c>
      <c r="AQ146" t="s">
        <v>6411</v>
      </c>
      <c r="AR146" t="s">
        <v>3054</v>
      </c>
    </row>
    <row r="147" spans="4:44">
      <c r="D147" s="148"/>
      <c r="E147" s="148"/>
      <c r="G147" s="218"/>
      <c r="H147" t="str">
        <f t="shared" si="122"/>
        <v/>
      </c>
      <c r="J147" s="5"/>
      <c r="U147" s="1">
        <f t="shared" si="123"/>
        <v>0</v>
      </c>
      <c r="V147" s="1">
        <f t="shared" si="124"/>
        <v>0</v>
      </c>
      <c r="AF147">
        <f t="shared" ref="AF147:AG147" si="141">U136</f>
        <v>0</v>
      </c>
      <c r="AG147">
        <f t="shared" si="141"/>
        <v>0</v>
      </c>
      <c r="AQ147" t="s">
        <v>6412</v>
      </c>
      <c r="AR147" t="s">
        <v>3054</v>
      </c>
    </row>
    <row r="148" spans="4:44">
      <c r="D148" s="148"/>
      <c r="E148" s="148"/>
      <c r="G148" s="218"/>
      <c r="H148" t="str">
        <f t="shared" si="122"/>
        <v/>
      </c>
      <c r="J148" s="5"/>
      <c r="U148" s="1">
        <f t="shared" si="123"/>
        <v>0</v>
      </c>
      <c r="V148" s="1">
        <f t="shared" si="124"/>
        <v>0</v>
      </c>
      <c r="AF148">
        <f t="shared" ref="AF148:AG148" si="142">U137</f>
        <v>0</v>
      </c>
      <c r="AG148">
        <f t="shared" si="142"/>
        <v>0</v>
      </c>
      <c r="AQ148" t="s">
        <v>3088</v>
      </c>
      <c r="AR148" t="s">
        <v>3054</v>
      </c>
    </row>
    <row r="149" spans="4:44">
      <c r="D149" s="148"/>
      <c r="E149" s="148"/>
      <c r="G149" s="218"/>
      <c r="H149" t="str">
        <f t="shared" si="122"/>
        <v/>
      </c>
      <c r="J149" s="5"/>
      <c r="U149" s="1">
        <f t="shared" si="123"/>
        <v>0</v>
      </c>
      <c r="V149" s="1">
        <f t="shared" si="124"/>
        <v>0</v>
      </c>
      <c r="AF149">
        <f t="shared" ref="AF149:AG149" si="143">U138</f>
        <v>0</v>
      </c>
      <c r="AG149">
        <f t="shared" si="143"/>
        <v>0</v>
      </c>
      <c r="AQ149" t="s">
        <v>6413</v>
      </c>
      <c r="AR149" t="s">
        <v>3054</v>
      </c>
    </row>
    <row r="150" spans="4:44">
      <c r="D150" s="148"/>
      <c r="E150" s="148"/>
      <c r="G150" s="218"/>
      <c r="H150" t="str">
        <f t="shared" si="122"/>
        <v/>
      </c>
      <c r="J150" s="5"/>
      <c r="U150" s="1">
        <f t="shared" si="123"/>
        <v>0</v>
      </c>
      <c r="V150" s="1">
        <f t="shared" si="124"/>
        <v>0</v>
      </c>
      <c r="AF150">
        <f t="shared" ref="AF150:AG150" si="144">U139</f>
        <v>0</v>
      </c>
      <c r="AG150">
        <f t="shared" si="144"/>
        <v>0</v>
      </c>
      <c r="AQ150" t="s">
        <v>6414</v>
      </c>
      <c r="AR150" t="s">
        <v>3054</v>
      </c>
    </row>
    <row r="151" spans="4:44">
      <c r="D151" s="148"/>
      <c r="E151" s="148"/>
      <c r="G151" s="218"/>
      <c r="H151" t="str">
        <f t="shared" si="122"/>
        <v/>
      </c>
      <c r="J151" s="5"/>
      <c r="U151" s="1">
        <f t="shared" si="123"/>
        <v>0</v>
      </c>
      <c r="V151" s="1">
        <f t="shared" si="124"/>
        <v>0</v>
      </c>
      <c r="AF151">
        <f t="shared" ref="AF151:AG151" si="145">U140</f>
        <v>0</v>
      </c>
      <c r="AG151">
        <f t="shared" si="145"/>
        <v>0</v>
      </c>
      <c r="AQ151" t="s">
        <v>3089</v>
      </c>
      <c r="AR151" t="s">
        <v>3054</v>
      </c>
    </row>
    <row r="152" spans="4:44">
      <c r="D152" s="148"/>
      <c r="E152" s="148"/>
      <c r="G152" s="218"/>
      <c r="H152" t="str">
        <f t="shared" si="122"/>
        <v/>
      </c>
      <c r="J152" s="5"/>
      <c r="U152" s="1">
        <f t="shared" si="123"/>
        <v>0</v>
      </c>
      <c r="V152" s="1">
        <f t="shared" si="124"/>
        <v>0</v>
      </c>
      <c r="AF152">
        <f t="shared" ref="AF152:AG152" si="146">U141</f>
        <v>0</v>
      </c>
      <c r="AG152">
        <f t="shared" si="146"/>
        <v>0</v>
      </c>
      <c r="AQ152" t="s">
        <v>6415</v>
      </c>
      <c r="AR152" t="s">
        <v>3054</v>
      </c>
    </row>
    <row r="153" spans="4:44">
      <c r="D153" s="148"/>
      <c r="E153" s="148"/>
      <c r="G153" s="218"/>
      <c r="H153" t="str">
        <f t="shared" si="122"/>
        <v/>
      </c>
      <c r="J153" s="5"/>
      <c r="U153" s="1">
        <f t="shared" si="123"/>
        <v>0</v>
      </c>
      <c r="V153" s="1">
        <f t="shared" si="124"/>
        <v>0</v>
      </c>
      <c r="AF153">
        <f t="shared" ref="AF153:AG153" si="147">U142</f>
        <v>0</v>
      </c>
      <c r="AG153">
        <f t="shared" si="147"/>
        <v>0</v>
      </c>
      <c r="AQ153" t="s">
        <v>3090</v>
      </c>
      <c r="AR153" t="s">
        <v>3054</v>
      </c>
    </row>
    <row r="154" spans="4:44">
      <c r="D154" s="148"/>
      <c r="E154" s="148"/>
      <c r="G154" s="218"/>
      <c r="H154" t="str">
        <f t="shared" si="122"/>
        <v/>
      </c>
      <c r="J154" s="5"/>
      <c r="U154" s="1">
        <f t="shared" si="123"/>
        <v>0</v>
      </c>
      <c r="V154" s="1">
        <f t="shared" si="124"/>
        <v>0</v>
      </c>
      <c r="AF154">
        <f t="shared" ref="AF154:AG154" si="148">U143</f>
        <v>0</v>
      </c>
      <c r="AG154">
        <f t="shared" si="148"/>
        <v>0</v>
      </c>
      <c r="AQ154" t="s">
        <v>6416</v>
      </c>
      <c r="AR154" t="s">
        <v>3054</v>
      </c>
    </row>
    <row r="155" spans="4:44">
      <c r="D155" s="148"/>
      <c r="E155" s="148"/>
      <c r="G155" s="218"/>
      <c r="H155" t="str">
        <f t="shared" si="122"/>
        <v/>
      </c>
      <c r="J155" s="5"/>
      <c r="U155" s="1">
        <f t="shared" si="123"/>
        <v>0</v>
      </c>
      <c r="V155" s="1">
        <f t="shared" si="124"/>
        <v>0</v>
      </c>
      <c r="AF155">
        <f t="shared" ref="AF155:AG155" si="149">U144</f>
        <v>0</v>
      </c>
      <c r="AG155">
        <f t="shared" si="149"/>
        <v>0</v>
      </c>
      <c r="AQ155" t="s">
        <v>3091</v>
      </c>
      <c r="AR155" t="s">
        <v>3054</v>
      </c>
    </row>
    <row r="156" spans="4:44">
      <c r="D156" s="148"/>
      <c r="E156" s="148"/>
      <c r="G156" s="218"/>
      <c r="H156" t="str">
        <f t="shared" si="122"/>
        <v/>
      </c>
      <c r="J156" s="5"/>
      <c r="U156" s="1">
        <f t="shared" si="123"/>
        <v>0</v>
      </c>
      <c r="V156" s="1">
        <f t="shared" si="124"/>
        <v>0</v>
      </c>
      <c r="AF156">
        <f t="shared" ref="AF156:AG156" si="150">U145</f>
        <v>0</v>
      </c>
      <c r="AG156">
        <f t="shared" si="150"/>
        <v>0</v>
      </c>
      <c r="AQ156" t="s">
        <v>3092</v>
      </c>
      <c r="AR156" t="s">
        <v>3054</v>
      </c>
    </row>
    <row r="157" spans="4:44">
      <c r="D157" s="148"/>
      <c r="E157" s="148"/>
      <c r="G157" s="218"/>
      <c r="H157" t="str">
        <f t="shared" si="122"/>
        <v/>
      </c>
      <c r="J157" s="5"/>
      <c r="U157" s="1">
        <f t="shared" si="123"/>
        <v>0</v>
      </c>
      <c r="V157" s="1">
        <f t="shared" si="124"/>
        <v>0</v>
      </c>
      <c r="AF157">
        <f t="shared" ref="AF157:AG157" si="151">U146</f>
        <v>0</v>
      </c>
      <c r="AG157">
        <f t="shared" si="151"/>
        <v>0</v>
      </c>
      <c r="AQ157" t="s">
        <v>6417</v>
      </c>
      <c r="AR157" t="s">
        <v>3054</v>
      </c>
    </row>
    <row r="158" spans="4:44">
      <c r="D158" s="148"/>
      <c r="E158" s="148"/>
      <c r="G158" s="218"/>
      <c r="H158" t="str">
        <f t="shared" si="122"/>
        <v/>
      </c>
      <c r="J158" s="5"/>
      <c r="U158" s="1">
        <f t="shared" si="123"/>
        <v>0</v>
      </c>
      <c r="V158" s="1">
        <f t="shared" si="124"/>
        <v>0</v>
      </c>
      <c r="AF158">
        <f t="shared" ref="AF158:AG158" si="152">U147</f>
        <v>0</v>
      </c>
      <c r="AG158">
        <f t="shared" si="152"/>
        <v>0</v>
      </c>
      <c r="AQ158" t="s">
        <v>6418</v>
      </c>
      <c r="AR158" t="s">
        <v>3094</v>
      </c>
    </row>
    <row r="159" spans="4:44">
      <c r="D159" s="148"/>
      <c r="E159" s="148"/>
      <c r="G159" s="218"/>
      <c r="H159" t="str">
        <f t="shared" si="122"/>
        <v/>
      </c>
      <c r="J159" s="5"/>
      <c r="U159" s="1">
        <f t="shared" si="123"/>
        <v>0</v>
      </c>
      <c r="V159" s="1">
        <f t="shared" si="124"/>
        <v>0</v>
      </c>
      <c r="AF159">
        <f t="shared" ref="AF159:AG159" si="153">U148</f>
        <v>0</v>
      </c>
      <c r="AG159">
        <f t="shared" si="153"/>
        <v>0</v>
      </c>
      <c r="AQ159" t="s">
        <v>3093</v>
      </c>
      <c r="AR159" t="s">
        <v>3094</v>
      </c>
    </row>
    <row r="160" spans="4:44">
      <c r="D160" s="148"/>
      <c r="E160" s="148"/>
      <c r="G160" s="218"/>
      <c r="H160" t="str">
        <f t="shared" si="122"/>
        <v/>
      </c>
      <c r="J160" s="5"/>
      <c r="U160" s="1">
        <f t="shared" si="123"/>
        <v>0</v>
      </c>
      <c r="V160" s="1">
        <f t="shared" si="124"/>
        <v>0</v>
      </c>
      <c r="AF160">
        <f t="shared" ref="AF160:AG160" si="154">U149</f>
        <v>0</v>
      </c>
      <c r="AG160">
        <f t="shared" si="154"/>
        <v>0</v>
      </c>
      <c r="AQ160" t="s">
        <v>6419</v>
      </c>
      <c r="AR160" t="s">
        <v>3054</v>
      </c>
    </row>
    <row r="161" spans="4:44">
      <c r="D161" s="148"/>
      <c r="E161" s="148"/>
      <c r="G161" s="218"/>
      <c r="H161" t="str">
        <f t="shared" si="122"/>
        <v/>
      </c>
      <c r="J161" s="5"/>
      <c r="U161" s="1">
        <f t="shared" si="123"/>
        <v>0</v>
      </c>
      <c r="V161" s="1">
        <f t="shared" si="124"/>
        <v>0</v>
      </c>
      <c r="AF161">
        <f t="shared" ref="AF161:AG161" si="155">U150</f>
        <v>0</v>
      </c>
      <c r="AG161">
        <f t="shared" si="155"/>
        <v>0</v>
      </c>
      <c r="AQ161" t="s">
        <v>6420</v>
      </c>
      <c r="AR161" t="s">
        <v>6598</v>
      </c>
    </row>
    <row r="162" spans="4:44">
      <c r="D162" s="148"/>
      <c r="E162" s="148"/>
      <c r="G162" s="218"/>
      <c r="H162" t="str">
        <f t="shared" si="122"/>
        <v/>
      </c>
      <c r="J162" s="5"/>
      <c r="U162" s="1">
        <f t="shared" si="123"/>
        <v>0</v>
      </c>
      <c r="V162" s="1">
        <f t="shared" si="124"/>
        <v>0</v>
      </c>
      <c r="AF162">
        <f t="shared" ref="AF162:AG162" si="156">U151</f>
        <v>0</v>
      </c>
      <c r="AG162">
        <f t="shared" si="156"/>
        <v>0</v>
      </c>
      <c r="AQ162" t="s">
        <v>6421</v>
      </c>
      <c r="AR162" t="s">
        <v>6598</v>
      </c>
    </row>
    <row r="163" spans="4:44">
      <c r="D163" s="148"/>
      <c r="E163" s="148"/>
      <c r="G163" s="218"/>
      <c r="H163" t="str">
        <f t="shared" si="122"/>
        <v/>
      </c>
      <c r="J163" s="5"/>
      <c r="U163" s="1">
        <f t="shared" si="123"/>
        <v>0</v>
      </c>
      <c r="V163" s="1">
        <f t="shared" si="124"/>
        <v>0</v>
      </c>
      <c r="AF163">
        <f t="shared" ref="AF163:AG163" si="157">U152</f>
        <v>0</v>
      </c>
      <c r="AG163">
        <f t="shared" si="157"/>
        <v>0</v>
      </c>
      <c r="AQ163" t="s">
        <v>6422</v>
      </c>
      <c r="AR163" t="s">
        <v>6598</v>
      </c>
    </row>
    <row r="164" spans="4:44">
      <c r="D164" s="148"/>
      <c r="E164" s="148"/>
      <c r="G164" s="218"/>
      <c r="H164" t="str">
        <f t="shared" si="122"/>
        <v/>
      </c>
      <c r="J164" s="5"/>
      <c r="U164" s="1">
        <f t="shared" si="123"/>
        <v>0</v>
      </c>
      <c r="V164" s="1">
        <f t="shared" si="124"/>
        <v>0</v>
      </c>
      <c r="AF164">
        <f t="shared" ref="AF164:AG164" si="158">U153</f>
        <v>0</v>
      </c>
      <c r="AG164">
        <f t="shared" si="158"/>
        <v>0</v>
      </c>
      <c r="AQ164" t="s">
        <v>6423</v>
      </c>
      <c r="AR164" t="s">
        <v>6598</v>
      </c>
    </row>
    <row r="165" spans="4:44">
      <c r="D165" s="148"/>
      <c r="E165" s="148"/>
      <c r="G165" s="218"/>
      <c r="H165" t="str">
        <f t="shared" si="122"/>
        <v/>
      </c>
      <c r="J165" s="5"/>
      <c r="U165" s="1">
        <f t="shared" si="123"/>
        <v>0</v>
      </c>
      <c r="V165" s="1">
        <f t="shared" si="124"/>
        <v>0</v>
      </c>
      <c r="AF165">
        <f t="shared" ref="AF165:AG165" si="159">U154</f>
        <v>0</v>
      </c>
      <c r="AG165">
        <f t="shared" si="159"/>
        <v>0</v>
      </c>
      <c r="AQ165" t="s">
        <v>6424</v>
      </c>
      <c r="AR165" t="s">
        <v>6598</v>
      </c>
    </row>
    <row r="166" spans="4:44">
      <c r="D166" s="148"/>
      <c r="E166" s="148"/>
      <c r="G166" s="218"/>
      <c r="H166" t="str">
        <f t="shared" si="122"/>
        <v/>
      </c>
      <c r="J166" s="5"/>
      <c r="U166" s="1">
        <f t="shared" si="123"/>
        <v>0</v>
      </c>
      <c r="V166" s="1">
        <f t="shared" si="124"/>
        <v>0</v>
      </c>
      <c r="AF166">
        <f t="shared" ref="AF166:AG166" si="160">U155</f>
        <v>0</v>
      </c>
      <c r="AG166">
        <f t="shared" si="160"/>
        <v>0</v>
      </c>
      <c r="AQ166" t="s">
        <v>6425</v>
      </c>
      <c r="AR166" t="s">
        <v>6598</v>
      </c>
    </row>
    <row r="167" spans="4:44">
      <c r="D167" s="148"/>
      <c r="E167" s="148"/>
      <c r="G167" s="218"/>
      <c r="H167" t="str">
        <f t="shared" si="122"/>
        <v/>
      </c>
      <c r="J167" s="5"/>
      <c r="U167" s="1">
        <f t="shared" si="123"/>
        <v>0</v>
      </c>
      <c r="V167" s="1">
        <f t="shared" si="124"/>
        <v>0</v>
      </c>
      <c r="AF167">
        <f t="shared" ref="AF167:AG167" si="161">U156</f>
        <v>0</v>
      </c>
      <c r="AG167">
        <f t="shared" si="161"/>
        <v>0</v>
      </c>
      <c r="AQ167" t="s">
        <v>6426</v>
      </c>
      <c r="AR167" t="s">
        <v>6598</v>
      </c>
    </row>
    <row r="168" spans="4:44">
      <c r="D168" s="148"/>
      <c r="E168" s="148"/>
      <c r="G168" s="218"/>
      <c r="H168" t="str">
        <f t="shared" si="122"/>
        <v/>
      </c>
      <c r="J168" s="5"/>
      <c r="U168" s="1">
        <f t="shared" si="123"/>
        <v>0</v>
      </c>
      <c r="V168" s="1">
        <f t="shared" si="124"/>
        <v>0</v>
      </c>
      <c r="AF168">
        <f t="shared" ref="AF168:AG168" si="162">U157</f>
        <v>0</v>
      </c>
      <c r="AG168">
        <f t="shared" si="162"/>
        <v>0</v>
      </c>
      <c r="AQ168" t="s">
        <v>6427</v>
      </c>
      <c r="AR168" t="s">
        <v>6598</v>
      </c>
    </row>
    <row r="169" spans="4:44">
      <c r="D169" s="148"/>
      <c r="E169" s="148"/>
      <c r="G169" s="218"/>
      <c r="H169" t="str">
        <f t="shared" si="122"/>
        <v/>
      </c>
      <c r="J169" s="5"/>
      <c r="U169" s="1">
        <f t="shared" si="123"/>
        <v>0</v>
      </c>
      <c r="V169" s="1">
        <f t="shared" si="124"/>
        <v>0</v>
      </c>
      <c r="AF169">
        <f t="shared" ref="AF169:AG169" si="163">U158</f>
        <v>0</v>
      </c>
      <c r="AG169">
        <f t="shared" si="163"/>
        <v>0</v>
      </c>
      <c r="AQ169" t="s">
        <v>6428</v>
      </c>
      <c r="AR169" t="s">
        <v>6598</v>
      </c>
    </row>
    <row r="170" spans="4:44">
      <c r="D170" s="148"/>
      <c r="E170" s="148"/>
      <c r="G170" s="218"/>
      <c r="H170" t="str">
        <f t="shared" si="122"/>
        <v/>
      </c>
      <c r="J170" s="5"/>
      <c r="U170" s="1">
        <f t="shared" si="123"/>
        <v>0</v>
      </c>
      <c r="V170" s="1">
        <f t="shared" si="124"/>
        <v>0</v>
      </c>
      <c r="AF170">
        <f t="shared" ref="AF170:AG170" si="164">U159</f>
        <v>0</v>
      </c>
      <c r="AG170">
        <f t="shared" si="164"/>
        <v>0</v>
      </c>
      <c r="AQ170" t="s">
        <v>3095</v>
      </c>
      <c r="AR170" t="s">
        <v>3096</v>
      </c>
    </row>
    <row r="171" spans="4:44">
      <c r="D171" s="148"/>
      <c r="E171" s="148"/>
      <c r="G171" s="218"/>
      <c r="H171" t="str">
        <f t="shared" si="122"/>
        <v/>
      </c>
      <c r="J171" s="5"/>
      <c r="U171" s="1">
        <f t="shared" si="123"/>
        <v>0</v>
      </c>
      <c r="V171" s="1">
        <f t="shared" si="124"/>
        <v>0</v>
      </c>
      <c r="AF171">
        <f t="shared" ref="AF171:AG171" si="165">U160</f>
        <v>0</v>
      </c>
      <c r="AG171">
        <f t="shared" si="165"/>
        <v>0</v>
      </c>
      <c r="AQ171" t="s">
        <v>3097</v>
      </c>
      <c r="AR171" t="s">
        <v>3096</v>
      </c>
    </row>
    <row r="172" spans="4:44">
      <c r="D172" s="148"/>
      <c r="E172" s="148"/>
      <c r="G172" s="218"/>
      <c r="H172" t="str">
        <f t="shared" si="122"/>
        <v/>
      </c>
      <c r="J172" s="5"/>
      <c r="U172" s="1">
        <f t="shared" si="123"/>
        <v>0</v>
      </c>
      <c r="V172" s="1">
        <f t="shared" si="124"/>
        <v>0</v>
      </c>
      <c r="AF172">
        <f t="shared" ref="AF172:AG172" si="166">U161</f>
        <v>0</v>
      </c>
      <c r="AG172">
        <f t="shared" si="166"/>
        <v>0</v>
      </c>
      <c r="AQ172" t="s">
        <v>3098</v>
      </c>
      <c r="AR172" t="s">
        <v>3096</v>
      </c>
    </row>
    <row r="173" spans="4:44">
      <c r="D173" s="148"/>
      <c r="E173" s="148"/>
      <c r="G173" s="218"/>
      <c r="H173" t="str">
        <f t="shared" si="122"/>
        <v/>
      </c>
      <c r="J173" s="5"/>
      <c r="U173" s="1">
        <f t="shared" si="123"/>
        <v>0</v>
      </c>
      <c r="V173" s="1">
        <f t="shared" si="124"/>
        <v>0</v>
      </c>
      <c r="AF173">
        <f t="shared" ref="AF173:AG173" si="167">U162</f>
        <v>0</v>
      </c>
      <c r="AG173">
        <f t="shared" si="167"/>
        <v>0</v>
      </c>
      <c r="AQ173" t="s">
        <v>6429</v>
      </c>
      <c r="AR173" t="s">
        <v>3096</v>
      </c>
    </row>
    <row r="174" spans="4:44">
      <c r="D174" s="148"/>
      <c r="E174" s="148"/>
      <c r="G174" s="218"/>
      <c r="H174" t="str">
        <f t="shared" si="122"/>
        <v/>
      </c>
      <c r="J174" s="5"/>
      <c r="U174" s="1">
        <f t="shared" si="123"/>
        <v>0</v>
      </c>
      <c r="V174" s="1">
        <f t="shared" si="124"/>
        <v>0</v>
      </c>
      <c r="AF174">
        <f t="shared" ref="AF174:AG174" si="168">U163</f>
        <v>0</v>
      </c>
      <c r="AG174">
        <f t="shared" si="168"/>
        <v>0</v>
      </c>
      <c r="AQ174" t="s">
        <v>3099</v>
      </c>
      <c r="AR174" t="s">
        <v>3096</v>
      </c>
    </row>
    <row r="175" spans="4:44">
      <c r="D175" s="148"/>
      <c r="E175" s="148"/>
      <c r="G175" s="218"/>
      <c r="H175" t="str">
        <f t="shared" si="122"/>
        <v/>
      </c>
      <c r="J175" s="5"/>
      <c r="U175" s="1">
        <f t="shared" si="123"/>
        <v>0</v>
      </c>
      <c r="V175" s="1">
        <f t="shared" si="124"/>
        <v>0</v>
      </c>
      <c r="AF175">
        <f t="shared" ref="AF175:AG175" si="169">U164</f>
        <v>0</v>
      </c>
      <c r="AG175">
        <f t="shared" si="169"/>
        <v>0</v>
      </c>
      <c r="AQ175" t="s">
        <v>6430</v>
      </c>
      <c r="AR175" t="s">
        <v>2767</v>
      </c>
    </row>
    <row r="176" spans="4:44">
      <c r="D176" s="148"/>
      <c r="E176" s="148"/>
      <c r="G176" s="218"/>
      <c r="H176" t="str">
        <f t="shared" si="122"/>
        <v/>
      </c>
      <c r="J176" s="5"/>
      <c r="U176" s="1">
        <f t="shared" si="123"/>
        <v>0</v>
      </c>
      <c r="V176" s="1">
        <f t="shared" si="124"/>
        <v>0</v>
      </c>
      <c r="AF176">
        <f t="shared" ref="AF176:AG176" si="170">U165</f>
        <v>0</v>
      </c>
      <c r="AG176">
        <f t="shared" si="170"/>
        <v>0</v>
      </c>
      <c r="AQ176" t="s">
        <v>6431</v>
      </c>
      <c r="AR176" t="s">
        <v>2767</v>
      </c>
    </row>
    <row r="177" spans="4:44">
      <c r="D177" s="148"/>
      <c r="E177" s="148"/>
      <c r="G177" s="218"/>
      <c r="H177" t="str">
        <f t="shared" si="122"/>
        <v/>
      </c>
      <c r="J177" s="5"/>
      <c r="U177" s="1">
        <f t="shared" si="123"/>
        <v>0</v>
      </c>
      <c r="V177" s="1">
        <f t="shared" si="124"/>
        <v>0</v>
      </c>
      <c r="AF177">
        <f t="shared" ref="AF177:AG177" si="171">U166</f>
        <v>0</v>
      </c>
      <c r="AG177">
        <f t="shared" si="171"/>
        <v>0</v>
      </c>
      <c r="AQ177" t="s">
        <v>6432</v>
      </c>
      <c r="AR177" t="s">
        <v>2767</v>
      </c>
    </row>
    <row r="178" spans="4:44">
      <c r="D178" s="148"/>
      <c r="E178" s="148"/>
      <c r="G178" s="218"/>
      <c r="H178" t="str">
        <f t="shared" si="122"/>
        <v/>
      </c>
      <c r="J178" s="5"/>
      <c r="U178" s="1">
        <f t="shared" si="123"/>
        <v>0</v>
      </c>
      <c r="V178" s="1">
        <f t="shared" si="124"/>
        <v>0</v>
      </c>
      <c r="AF178">
        <f t="shared" ref="AF178:AG178" si="172">U167</f>
        <v>0</v>
      </c>
      <c r="AG178">
        <f t="shared" si="172"/>
        <v>0</v>
      </c>
      <c r="AQ178" t="s">
        <v>3100</v>
      </c>
      <c r="AR178" t="s">
        <v>2767</v>
      </c>
    </row>
    <row r="179" spans="4:44">
      <c r="D179" s="148"/>
      <c r="E179" s="148"/>
      <c r="G179" s="218"/>
      <c r="H179" t="str">
        <f t="shared" si="122"/>
        <v/>
      </c>
      <c r="J179" s="5"/>
      <c r="U179" s="1">
        <f t="shared" si="123"/>
        <v>0</v>
      </c>
      <c r="V179" s="1">
        <f t="shared" si="124"/>
        <v>0</v>
      </c>
      <c r="AF179">
        <f t="shared" ref="AF179:AG179" si="173">U168</f>
        <v>0</v>
      </c>
      <c r="AG179">
        <f t="shared" si="173"/>
        <v>0</v>
      </c>
      <c r="AQ179" t="s">
        <v>6433</v>
      </c>
      <c r="AR179" t="s">
        <v>3125</v>
      </c>
    </row>
    <row r="180" spans="4:44">
      <c r="D180" s="148"/>
      <c r="E180" s="148"/>
      <c r="G180" s="218"/>
      <c r="H180" t="str">
        <f t="shared" si="122"/>
        <v/>
      </c>
      <c r="J180" s="5"/>
      <c r="U180" s="1">
        <f t="shared" si="123"/>
        <v>0</v>
      </c>
      <c r="V180" s="1">
        <f t="shared" si="124"/>
        <v>0</v>
      </c>
      <c r="AF180">
        <f t="shared" ref="AF180:AG180" si="174">U169</f>
        <v>0</v>
      </c>
      <c r="AG180">
        <f t="shared" si="174"/>
        <v>0</v>
      </c>
      <c r="AQ180" t="s">
        <v>6434</v>
      </c>
      <c r="AR180" t="s">
        <v>2767</v>
      </c>
    </row>
    <row r="181" spans="4:44">
      <c r="D181" s="148"/>
      <c r="E181" s="148"/>
      <c r="G181" s="218"/>
      <c r="H181" t="str">
        <f t="shared" si="122"/>
        <v/>
      </c>
      <c r="J181" s="5"/>
      <c r="U181" s="1">
        <f t="shared" si="123"/>
        <v>0</v>
      </c>
      <c r="V181" s="1">
        <f t="shared" si="124"/>
        <v>0</v>
      </c>
      <c r="AF181">
        <f t="shared" ref="AF181:AG181" si="175">U170</f>
        <v>0</v>
      </c>
      <c r="AG181">
        <f t="shared" si="175"/>
        <v>0</v>
      </c>
      <c r="AQ181" t="s">
        <v>6435</v>
      </c>
      <c r="AR181" t="s">
        <v>2767</v>
      </c>
    </row>
    <row r="182" spans="4:44">
      <c r="D182" s="148"/>
      <c r="E182" s="148"/>
      <c r="G182" s="218"/>
      <c r="H182" t="str">
        <f t="shared" si="122"/>
        <v/>
      </c>
      <c r="J182" s="5"/>
      <c r="U182" s="1">
        <f t="shared" si="123"/>
        <v>0</v>
      </c>
      <c r="V182" s="1">
        <f t="shared" si="124"/>
        <v>0</v>
      </c>
      <c r="AF182">
        <f t="shared" ref="AF182:AG182" si="176">U171</f>
        <v>0</v>
      </c>
      <c r="AG182">
        <f t="shared" si="176"/>
        <v>0</v>
      </c>
      <c r="AQ182" t="s">
        <v>6436</v>
      </c>
      <c r="AR182" t="s">
        <v>2767</v>
      </c>
    </row>
    <row r="183" spans="4:44">
      <c r="D183" s="148"/>
      <c r="E183" s="148"/>
      <c r="G183" s="218"/>
      <c r="H183" t="str">
        <f t="shared" si="122"/>
        <v/>
      </c>
      <c r="J183" s="5"/>
      <c r="U183" s="1">
        <f t="shared" si="123"/>
        <v>0</v>
      </c>
      <c r="V183" s="1">
        <f t="shared" si="124"/>
        <v>0</v>
      </c>
      <c r="AF183">
        <f t="shared" ref="AF183:AG183" si="177">U172</f>
        <v>0</v>
      </c>
      <c r="AG183">
        <f t="shared" si="177"/>
        <v>0</v>
      </c>
      <c r="AQ183" t="s">
        <v>6437</v>
      </c>
      <c r="AR183" t="s">
        <v>3034</v>
      </c>
    </row>
    <row r="184" spans="4:44">
      <c r="D184" s="148"/>
      <c r="E184" s="148"/>
      <c r="G184" s="218"/>
      <c r="H184" t="str">
        <f t="shared" si="122"/>
        <v/>
      </c>
      <c r="J184" s="5"/>
      <c r="U184" s="1">
        <f t="shared" si="123"/>
        <v>0</v>
      </c>
      <c r="V184" s="1">
        <f t="shared" si="124"/>
        <v>0</v>
      </c>
      <c r="AF184">
        <f t="shared" ref="AF184:AG184" si="178">U173</f>
        <v>0</v>
      </c>
      <c r="AG184">
        <f t="shared" si="178"/>
        <v>0</v>
      </c>
      <c r="AQ184" t="s">
        <v>3101</v>
      </c>
      <c r="AR184" t="s">
        <v>3028</v>
      </c>
    </row>
    <row r="185" spans="4:44">
      <c r="D185" s="148"/>
      <c r="E185" s="148"/>
      <c r="G185" s="218"/>
      <c r="H185" t="str">
        <f t="shared" si="122"/>
        <v/>
      </c>
      <c r="J185" s="5"/>
      <c r="U185" s="1">
        <f t="shared" si="123"/>
        <v>0</v>
      </c>
      <c r="V185" s="1">
        <f t="shared" si="124"/>
        <v>0</v>
      </c>
      <c r="AF185">
        <f t="shared" ref="AF185:AG185" si="179">U174</f>
        <v>0</v>
      </c>
      <c r="AG185">
        <f t="shared" si="179"/>
        <v>0</v>
      </c>
      <c r="AQ185" t="s">
        <v>3102</v>
      </c>
      <c r="AR185" t="s">
        <v>3029</v>
      </c>
    </row>
    <row r="186" spans="4:44">
      <c r="D186" s="148"/>
      <c r="E186" s="148"/>
      <c r="G186" s="218"/>
      <c r="H186" t="str">
        <f t="shared" si="122"/>
        <v/>
      </c>
      <c r="J186" s="5"/>
      <c r="U186" s="1">
        <f t="shared" si="123"/>
        <v>0</v>
      </c>
      <c r="V186" s="1">
        <f t="shared" si="124"/>
        <v>0</v>
      </c>
      <c r="AF186">
        <f t="shared" ref="AF186:AG186" si="180">U175</f>
        <v>0</v>
      </c>
      <c r="AG186">
        <f t="shared" si="180"/>
        <v>0</v>
      </c>
      <c r="AQ186" t="s">
        <v>6438</v>
      </c>
      <c r="AR186" t="s">
        <v>3030</v>
      </c>
    </row>
    <row r="187" spans="4:44">
      <c r="D187" s="148"/>
      <c r="E187" s="148"/>
      <c r="G187" s="218"/>
      <c r="H187" t="str">
        <f t="shared" si="122"/>
        <v/>
      </c>
      <c r="J187" s="5"/>
      <c r="U187" s="1">
        <f t="shared" si="123"/>
        <v>0</v>
      </c>
      <c r="V187" s="1">
        <f t="shared" si="124"/>
        <v>0</v>
      </c>
      <c r="AF187">
        <f t="shared" ref="AF187:AG187" si="181">U176</f>
        <v>0</v>
      </c>
      <c r="AG187">
        <f t="shared" si="181"/>
        <v>0</v>
      </c>
      <c r="AQ187" t="s">
        <v>6439</v>
      </c>
      <c r="AR187" t="s">
        <v>3030</v>
      </c>
    </row>
    <row r="188" spans="4:44">
      <c r="D188" s="148"/>
      <c r="E188" s="148"/>
      <c r="G188" s="218"/>
      <c r="H188" t="str">
        <f t="shared" si="122"/>
        <v/>
      </c>
      <c r="J188" s="5"/>
      <c r="U188" s="1">
        <f t="shared" si="123"/>
        <v>0</v>
      </c>
      <c r="V188" s="1">
        <f t="shared" si="124"/>
        <v>0</v>
      </c>
      <c r="AF188">
        <f t="shared" ref="AF188:AG188" si="182">U177</f>
        <v>0</v>
      </c>
      <c r="AG188">
        <f t="shared" si="182"/>
        <v>0</v>
      </c>
      <c r="AQ188" t="s">
        <v>6440</v>
      </c>
      <c r="AR188" t="s">
        <v>3030</v>
      </c>
    </row>
    <row r="189" spans="4:44">
      <c r="D189" s="148"/>
      <c r="E189" s="148"/>
      <c r="G189" s="218"/>
      <c r="H189" t="str">
        <f t="shared" si="122"/>
        <v/>
      </c>
      <c r="J189" s="5"/>
      <c r="U189" s="1">
        <f t="shared" si="123"/>
        <v>0</v>
      </c>
      <c r="V189" s="1">
        <f t="shared" si="124"/>
        <v>0</v>
      </c>
      <c r="AF189">
        <f t="shared" ref="AF189:AG189" si="183">U178</f>
        <v>0</v>
      </c>
      <c r="AG189">
        <f t="shared" si="183"/>
        <v>0</v>
      </c>
      <c r="AQ189" t="s">
        <v>6441</v>
      </c>
      <c r="AR189" t="s">
        <v>3030</v>
      </c>
    </row>
    <row r="190" spans="4:44">
      <c r="D190" s="148"/>
      <c r="E190" s="148"/>
      <c r="G190" s="218"/>
      <c r="H190" t="str">
        <f t="shared" si="122"/>
        <v/>
      </c>
      <c r="J190" s="5"/>
      <c r="U190" s="1">
        <f t="shared" si="123"/>
        <v>0</v>
      </c>
      <c r="V190" s="1">
        <f t="shared" si="124"/>
        <v>0</v>
      </c>
      <c r="AF190">
        <f t="shared" ref="AF190:AG190" si="184">U179</f>
        <v>0</v>
      </c>
      <c r="AG190">
        <f t="shared" si="184"/>
        <v>0</v>
      </c>
      <c r="AQ190" t="s">
        <v>6442</v>
      </c>
      <c r="AR190" t="s">
        <v>3031</v>
      </c>
    </row>
    <row r="191" spans="4:44">
      <c r="D191" s="148"/>
      <c r="E191" s="148"/>
      <c r="G191" s="218"/>
      <c r="J191" s="5"/>
      <c r="AF191">
        <f t="shared" ref="AF191:AG191" si="185">U180</f>
        <v>0</v>
      </c>
      <c r="AG191">
        <f t="shared" si="185"/>
        <v>0</v>
      </c>
      <c r="AQ191" t="s">
        <v>6443</v>
      </c>
      <c r="AR191" t="s">
        <v>3032</v>
      </c>
    </row>
    <row r="192" spans="4:44">
      <c r="D192" s="148"/>
      <c r="E192" s="148"/>
      <c r="G192" s="218"/>
      <c r="J192" s="5"/>
      <c r="AF192">
        <f t="shared" ref="AF192:AG192" si="186">U181</f>
        <v>0</v>
      </c>
      <c r="AG192">
        <f t="shared" si="186"/>
        <v>0</v>
      </c>
      <c r="AQ192" t="s">
        <v>3103</v>
      </c>
      <c r="AR192" t="s">
        <v>2747</v>
      </c>
    </row>
    <row r="193" spans="4:44">
      <c r="D193" s="148"/>
      <c r="E193" s="148"/>
      <c r="G193" s="218"/>
      <c r="J193" s="5"/>
      <c r="AF193">
        <f t="shared" ref="AF193:AG193" si="187">U182</f>
        <v>0</v>
      </c>
      <c r="AG193">
        <f t="shared" si="187"/>
        <v>0</v>
      </c>
      <c r="AQ193" t="s">
        <v>3104</v>
      </c>
      <c r="AR193" t="s">
        <v>2747</v>
      </c>
    </row>
    <row r="194" spans="4:44">
      <c r="D194" s="148"/>
      <c r="E194" s="148"/>
      <c r="G194" s="218"/>
      <c r="J194" s="5"/>
      <c r="AF194">
        <f t="shared" ref="AF194:AG194" si="188">U183</f>
        <v>0</v>
      </c>
      <c r="AG194">
        <f t="shared" si="188"/>
        <v>0</v>
      </c>
      <c r="AQ194" t="s">
        <v>6444</v>
      </c>
      <c r="AR194" t="s">
        <v>2747</v>
      </c>
    </row>
    <row r="195" spans="4:44">
      <c r="D195" s="148"/>
      <c r="E195" s="148"/>
      <c r="G195" s="218"/>
      <c r="J195" s="5"/>
      <c r="AF195">
        <f t="shared" ref="AF195:AG195" si="189">U184</f>
        <v>0</v>
      </c>
      <c r="AG195">
        <f t="shared" si="189"/>
        <v>0</v>
      </c>
      <c r="AQ195" t="s">
        <v>6445</v>
      </c>
      <c r="AR195" t="s">
        <v>6599</v>
      </c>
    </row>
    <row r="196" spans="4:44">
      <c r="D196" s="148"/>
      <c r="E196" s="148"/>
      <c r="G196" s="218"/>
      <c r="J196" s="5"/>
      <c r="AF196">
        <f t="shared" ref="AF196:AG196" si="190">U185</f>
        <v>0</v>
      </c>
      <c r="AG196">
        <f t="shared" si="190"/>
        <v>0</v>
      </c>
      <c r="AQ196" t="s">
        <v>6446</v>
      </c>
      <c r="AR196" t="s">
        <v>6599</v>
      </c>
    </row>
    <row r="197" spans="4:44">
      <c r="D197" s="148"/>
      <c r="E197" s="148"/>
      <c r="G197" s="218"/>
      <c r="J197" s="5"/>
      <c r="AF197">
        <f t="shared" ref="AF197:AG197" si="191">U186</f>
        <v>0</v>
      </c>
      <c r="AG197">
        <f t="shared" si="191"/>
        <v>0</v>
      </c>
      <c r="AQ197" t="s">
        <v>6447</v>
      </c>
      <c r="AR197" t="s">
        <v>6599</v>
      </c>
    </row>
    <row r="198" spans="4:44">
      <c r="D198" s="148"/>
      <c r="E198" s="148"/>
      <c r="G198" s="218"/>
      <c r="J198" s="5"/>
      <c r="AF198">
        <f t="shared" ref="AF198:AG198" si="192">U187</f>
        <v>0</v>
      </c>
      <c r="AG198">
        <f t="shared" si="192"/>
        <v>0</v>
      </c>
      <c r="AQ198" t="s">
        <v>6448</v>
      </c>
      <c r="AR198" t="s">
        <v>6599</v>
      </c>
    </row>
    <row r="199" spans="4:44">
      <c r="D199" s="148"/>
      <c r="E199" s="148"/>
      <c r="G199" s="218"/>
      <c r="J199" s="5"/>
      <c r="AF199">
        <f t="shared" ref="AF199:AG199" si="193">U188</f>
        <v>0</v>
      </c>
      <c r="AG199">
        <f t="shared" si="193"/>
        <v>0</v>
      </c>
      <c r="AQ199" t="s">
        <v>6449</v>
      </c>
      <c r="AR199" t="s">
        <v>6599</v>
      </c>
    </row>
    <row r="200" spans="4:44">
      <c r="D200" s="148"/>
      <c r="E200" s="148"/>
      <c r="G200" s="218"/>
      <c r="J200" s="5"/>
      <c r="AF200">
        <f t="shared" ref="AF200:AG200" si="194">U189</f>
        <v>0</v>
      </c>
      <c r="AG200">
        <f t="shared" si="194"/>
        <v>0</v>
      </c>
      <c r="AQ200" t="s">
        <v>6450</v>
      </c>
      <c r="AR200" t="s">
        <v>6599</v>
      </c>
    </row>
    <row r="201" spans="4:44">
      <c r="D201" s="148"/>
      <c r="E201" s="148"/>
      <c r="G201" s="218"/>
      <c r="J201" s="5"/>
      <c r="AF201">
        <f t="shared" ref="AF201:AG201" si="195">U190</f>
        <v>0</v>
      </c>
      <c r="AG201">
        <f t="shared" si="195"/>
        <v>0</v>
      </c>
      <c r="AQ201" t="s">
        <v>6451</v>
      </c>
      <c r="AR201" t="s">
        <v>6599</v>
      </c>
    </row>
    <row r="202" spans="4:44">
      <c r="D202" s="148"/>
      <c r="E202" s="148"/>
      <c r="G202" s="218"/>
      <c r="J202" s="5"/>
      <c r="AF202">
        <f t="shared" ref="AF202:AG202" si="196">U191</f>
        <v>0</v>
      </c>
      <c r="AG202">
        <f t="shared" si="196"/>
        <v>0</v>
      </c>
      <c r="AQ202" t="s">
        <v>6452</v>
      </c>
      <c r="AR202" t="s">
        <v>6600</v>
      </c>
    </row>
    <row r="203" spans="4:44">
      <c r="D203" s="148"/>
      <c r="E203" s="148"/>
      <c r="G203" s="218"/>
      <c r="J203" s="5"/>
      <c r="AF203">
        <f t="shared" ref="AF203:AG203" si="197">U192</f>
        <v>0</v>
      </c>
      <c r="AG203">
        <f t="shared" si="197"/>
        <v>0</v>
      </c>
      <c r="AQ203" t="s">
        <v>6453</v>
      </c>
      <c r="AR203" t="s">
        <v>6600</v>
      </c>
    </row>
    <row r="204" spans="4:44">
      <c r="D204" s="148"/>
      <c r="E204" s="148"/>
      <c r="G204" s="218"/>
      <c r="J204" s="5"/>
      <c r="AF204">
        <f t="shared" ref="AF204:AG204" si="198">U193</f>
        <v>0</v>
      </c>
      <c r="AG204">
        <f t="shared" si="198"/>
        <v>0</v>
      </c>
      <c r="AQ204" t="s">
        <v>6454</v>
      </c>
      <c r="AR204" t="s">
        <v>2776</v>
      </c>
    </row>
    <row r="205" spans="4:44">
      <c r="D205" s="148"/>
      <c r="E205" s="148"/>
      <c r="G205" s="218"/>
      <c r="J205" s="5"/>
      <c r="AF205">
        <f t="shared" ref="AF205:AG205" si="199">U194</f>
        <v>0</v>
      </c>
      <c r="AG205">
        <f t="shared" si="199"/>
        <v>0</v>
      </c>
      <c r="AQ205" t="s">
        <v>6455</v>
      </c>
      <c r="AR205" t="s">
        <v>3033</v>
      </c>
    </row>
    <row r="206" spans="4:44">
      <c r="D206" s="148"/>
      <c r="E206" s="148"/>
      <c r="G206" s="218"/>
      <c r="J206" s="5"/>
      <c r="AF206">
        <f t="shared" ref="AF206:AG206" si="200">U195</f>
        <v>0</v>
      </c>
      <c r="AG206">
        <f t="shared" si="200"/>
        <v>0</v>
      </c>
      <c r="AQ206" t="s">
        <v>6456</v>
      </c>
      <c r="AR206" t="s">
        <v>2776</v>
      </c>
    </row>
    <row r="207" spans="4:44">
      <c r="D207" s="148"/>
      <c r="E207" s="148"/>
      <c r="G207" s="218"/>
      <c r="J207" s="5"/>
      <c r="AF207">
        <f t="shared" ref="AF207:AG207" si="201">U196</f>
        <v>0</v>
      </c>
      <c r="AG207">
        <f t="shared" si="201"/>
        <v>0</v>
      </c>
      <c r="AQ207" t="s">
        <v>6457</v>
      </c>
      <c r="AR207" t="s">
        <v>3127</v>
      </c>
    </row>
    <row r="208" spans="4:44">
      <c r="D208" s="148"/>
      <c r="E208" s="148"/>
      <c r="G208" s="218"/>
      <c r="J208" s="5"/>
      <c r="AF208">
        <f t="shared" ref="AF208:AG208" si="202">U197</f>
        <v>0</v>
      </c>
      <c r="AG208">
        <f t="shared" si="202"/>
        <v>0</v>
      </c>
      <c r="AQ208" t="s">
        <v>6458</v>
      </c>
      <c r="AR208" t="s">
        <v>2781</v>
      </c>
    </row>
    <row r="209" spans="4:44">
      <c r="D209" s="148"/>
      <c r="E209" s="148"/>
      <c r="G209" s="218"/>
      <c r="J209" s="5"/>
      <c r="AF209">
        <f t="shared" ref="AF209:AG209" si="203">U198</f>
        <v>0</v>
      </c>
      <c r="AG209">
        <f t="shared" si="203"/>
        <v>0</v>
      </c>
      <c r="AQ209" t="s">
        <v>6459</v>
      </c>
      <c r="AR209" t="s">
        <v>2783</v>
      </c>
    </row>
    <row r="210" spans="4:44">
      <c r="D210" s="148"/>
      <c r="E210" s="148"/>
      <c r="G210" s="218"/>
      <c r="J210" s="5"/>
      <c r="AF210">
        <f t="shared" ref="AF210:AG210" si="204">U199</f>
        <v>0</v>
      </c>
      <c r="AG210">
        <f t="shared" si="204"/>
        <v>0</v>
      </c>
      <c r="AQ210" t="s">
        <v>6460</v>
      </c>
      <c r="AR210" t="s">
        <v>2785</v>
      </c>
    </row>
    <row r="211" spans="4:44">
      <c r="D211" s="148"/>
      <c r="E211" s="148"/>
      <c r="G211" s="218"/>
      <c r="J211" s="5"/>
      <c r="AF211">
        <f t="shared" ref="AF211:AG211" si="205">U200</f>
        <v>0</v>
      </c>
      <c r="AG211">
        <f t="shared" si="205"/>
        <v>0</v>
      </c>
      <c r="AQ211" t="s">
        <v>6461</v>
      </c>
      <c r="AR211" t="s">
        <v>2817</v>
      </c>
    </row>
    <row r="212" spans="4:44">
      <c r="D212" s="148"/>
      <c r="E212" s="148"/>
      <c r="G212" s="218"/>
      <c r="J212" s="5"/>
      <c r="AF212">
        <f t="shared" ref="AF212:AG212" si="206">U201</f>
        <v>0</v>
      </c>
      <c r="AG212">
        <f t="shared" si="206"/>
        <v>0</v>
      </c>
      <c r="AQ212" t="s">
        <v>6462</v>
      </c>
      <c r="AR212" t="s">
        <v>2817</v>
      </c>
    </row>
    <row r="213" spans="4:44">
      <c r="D213" s="148"/>
      <c r="E213" s="148"/>
      <c r="G213" s="218"/>
      <c r="J213" s="5"/>
      <c r="AF213">
        <f t="shared" ref="AF213:AG213" si="207">U202</f>
        <v>0</v>
      </c>
      <c r="AG213">
        <f t="shared" si="207"/>
        <v>0</v>
      </c>
      <c r="AQ213" t="s">
        <v>6463</v>
      </c>
      <c r="AR213" t="s">
        <v>2855</v>
      </c>
    </row>
    <row r="214" spans="4:44">
      <c r="D214" s="148"/>
      <c r="E214" s="148"/>
      <c r="G214" s="218"/>
      <c r="J214" s="5"/>
      <c r="AF214">
        <f t="shared" ref="AF214:AG214" si="208">U203</f>
        <v>0</v>
      </c>
      <c r="AG214">
        <f t="shared" si="208"/>
        <v>0</v>
      </c>
      <c r="AQ214" t="s">
        <v>6464</v>
      </c>
      <c r="AR214" t="s">
        <v>2853</v>
      </c>
    </row>
    <row r="215" spans="4:44">
      <c r="D215" s="148"/>
      <c r="E215" s="148"/>
      <c r="G215" s="218"/>
      <c r="J215" s="5"/>
      <c r="AF215">
        <f t="shared" ref="AF215:AG215" si="209">U204</f>
        <v>0</v>
      </c>
      <c r="AG215">
        <f t="shared" si="209"/>
        <v>0</v>
      </c>
      <c r="AQ215" t="s">
        <v>3105</v>
      </c>
      <c r="AR215" t="s">
        <v>2815</v>
      </c>
    </row>
    <row r="216" spans="4:44">
      <c r="D216" s="148"/>
      <c r="E216" s="148"/>
      <c r="G216" s="218"/>
      <c r="J216" s="5"/>
      <c r="AF216">
        <f t="shared" ref="AF216:AG216" si="210">U205</f>
        <v>0</v>
      </c>
      <c r="AG216">
        <f t="shared" si="210"/>
        <v>0</v>
      </c>
      <c r="AQ216" t="s">
        <v>6465</v>
      </c>
      <c r="AR216" t="s">
        <v>2817</v>
      </c>
    </row>
    <row r="217" spans="4:44">
      <c r="D217" s="148"/>
      <c r="E217" s="148"/>
      <c r="G217" s="218"/>
      <c r="J217" s="5"/>
      <c r="AF217">
        <f t="shared" ref="AF217:AG217" si="211">U206</f>
        <v>0</v>
      </c>
      <c r="AG217">
        <f t="shared" si="211"/>
        <v>0</v>
      </c>
      <c r="AQ217" t="s">
        <v>6466</v>
      </c>
      <c r="AR217" t="s">
        <v>2817</v>
      </c>
    </row>
    <row r="218" spans="4:44">
      <c r="D218" s="148"/>
      <c r="E218" s="148"/>
      <c r="G218" s="218"/>
      <c r="J218" s="5"/>
      <c r="AF218">
        <f t="shared" ref="AF218:AG218" si="212">U207</f>
        <v>0</v>
      </c>
      <c r="AG218">
        <f t="shared" si="212"/>
        <v>0</v>
      </c>
      <c r="AQ218" t="s">
        <v>6467</v>
      </c>
      <c r="AR218" t="s">
        <v>2817</v>
      </c>
    </row>
    <row r="219" spans="4:44">
      <c r="D219" s="148"/>
      <c r="E219" s="148"/>
      <c r="G219" s="218"/>
      <c r="J219" s="5"/>
      <c r="AF219">
        <f t="shared" ref="AF219:AG219" si="213">U208</f>
        <v>0</v>
      </c>
      <c r="AG219">
        <f t="shared" si="213"/>
        <v>0</v>
      </c>
      <c r="AQ219" t="s">
        <v>6468</v>
      </c>
      <c r="AR219" t="s">
        <v>2817</v>
      </c>
    </row>
    <row r="220" spans="4:44">
      <c r="D220" s="148"/>
      <c r="E220" s="148"/>
      <c r="G220" s="218"/>
      <c r="J220" s="5"/>
      <c r="AF220">
        <f t="shared" ref="AF220:AG220" si="214">U209</f>
        <v>0</v>
      </c>
      <c r="AG220">
        <f t="shared" si="214"/>
        <v>0</v>
      </c>
      <c r="AQ220" t="s">
        <v>6469</v>
      </c>
      <c r="AR220" t="s">
        <v>2817</v>
      </c>
    </row>
    <row r="221" spans="4:44">
      <c r="D221" s="148"/>
      <c r="E221" s="148"/>
      <c r="G221" s="218"/>
      <c r="J221" s="5"/>
      <c r="AF221">
        <f t="shared" ref="AF221:AG221" si="215">U210</f>
        <v>0</v>
      </c>
      <c r="AG221">
        <f t="shared" si="215"/>
        <v>0</v>
      </c>
      <c r="AQ221" t="s">
        <v>6470</v>
      </c>
      <c r="AR221" t="s">
        <v>2817</v>
      </c>
    </row>
    <row r="222" spans="4:44">
      <c r="D222" s="148"/>
      <c r="E222" s="148"/>
      <c r="G222" s="218"/>
      <c r="J222" s="5"/>
      <c r="AF222">
        <f t="shared" ref="AF222:AG222" si="216">U211</f>
        <v>0</v>
      </c>
      <c r="AG222">
        <f t="shared" si="216"/>
        <v>0</v>
      </c>
      <c r="AQ222" t="s">
        <v>6471</v>
      </c>
      <c r="AR222" t="s">
        <v>2817</v>
      </c>
    </row>
    <row r="223" spans="4:44">
      <c r="D223" s="148"/>
      <c r="E223" s="148"/>
      <c r="G223" s="218"/>
      <c r="J223" s="5"/>
      <c r="AF223">
        <f t="shared" ref="AF223:AG223" si="217">U212</f>
        <v>0</v>
      </c>
      <c r="AG223">
        <f t="shared" si="217"/>
        <v>0</v>
      </c>
      <c r="AQ223" t="s">
        <v>3106</v>
      </c>
      <c r="AR223" t="s">
        <v>2813</v>
      </c>
    </row>
    <row r="224" spans="4:44">
      <c r="D224" s="148"/>
      <c r="E224" s="148"/>
      <c r="G224" s="218"/>
      <c r="J224" s="5"/>
      <c r="AF224">
        <f t="shared" ref="AF224:AG224" si="218">U213</f>
        <v>0</v>
      </c>
      <c r="AG224">
        <f t="shared" si="218"/>
        <v>0</v>
      </c>
      <c r="AQ224" t="s">
        <v>6472</v>
      </c>
      <c r="AR224" t="s">
        <v>2817</v>
      </c>
    </row>
    <row r="225" spans="4:44">
      <c r="D225" s="148"/>
      <c r="E225" s="148"/>
      <c r="G225" s="218"/>
      <c r="J225" s="5"/>
      <c r="AF225">
        <f t="shared" ref="AF225:AG225" si="219">U214</f>
        <v>0</v>
      </c>
      <c r="AG225">
        <f t="shared" si="219"/>
        <v>0</v>
      </c>
      <c r="AQ225" t="s">
        <v>6473</v>
      </c>
      <c r="AR225" t="s">
        <v>2817</v>
      </c>
    </row>
    <row r="226" spans="4:44">
      <c r="D226" s="148"/>
      <c r="E226" s="148"/>
      <c r="G226" s="218"/>
      <c r="J226" s="5"/>
      <c r="AF226">
        <f t="shared" ref="AF226:AG226" si="220">U215</f>
        <v>0</v>
      </c>
      <c r="AG226">
        <f t="shared" si="220"/>
        <v>0</v>
      </c>
      <c r="AQ226" t="s">
        <v>6474</v>
      </c>
      <c r="AR226" t="s">
        <v>2817</v>
      </c>
    </row>
    <row r="227" spans="4:44">
      <c r="D227" s="148"/>
      <c r="E227" s="148"/>
      <c r="G227" s="218"/>
      <c r="J227" s="5"/>
      <c r="AF227">
        <f t="shared" ref="AF227:AG227" si="221">U216</f>
        <v>0</v>
      </c>
      <c r="AG227">
        <f t="shared" si="221"/>
        <v>0</v>
      </c>
      <c r="AQ227" t="s">
        <v>6475</v>
      </c>
      <c r="AR227" t="s">
        <v>2817</v>
      </c>
    </row>
    <row r="228" spans="4:44">
      <c r="D228" s="148"/>
      <c r="E228" s="148"/>
      <c r="G228" s="218"/>
      <c r="J228" s="5"/>
      <c r="AF228">
        <f t="shared" ref="AF228:AG228" si="222">U217</f>
        <v>0</v>
      </c>
      <c r="AG228">
        <f t="shared" si="222"/>
        <v>0</v>
      </c>
      <c r="AQ228" t="s">
        <v>6476</v>
      </c>
      <c r="AR228" t="s">
        <v>2817</v>
      </c>
    </row>
    <row r="229" spans="4:44">
      <c r="D229" s="148"/>
      <c r="E229" s="148"/>
      <c r="G229" s="218"/>
      <c r="J229" s="5"/>
      <c r="AF229">
        <f t="shared" ref="AF229:AG229" si="223">U218</f>
        <v>0</v>
      </c>
      <c r="AG229">
        <f t="shared" si="223"/>
        <v>0</v>
      </c>
      <c r="AQ229" t="s">
        <v>3107</v>
      </c>
      <c r="AR229" t="s">
        <v>2817</v>
      </c>
    </row>
    <row r="230" spans="4:44">
      <c r="D230" s="148"/>
      <c r="E230" s="148"/>
      <c r="G230" s="218"/>
      <c r="J230" s="5"/>
      <c r="AF230">
        <f t="shared" ref="AF230:AG230" si="224">U219</f>
        <v>0</v>
      </c>
      <c r="AG230">
        <f t="shared" si="224"/>
        <v>0</v>
      </c>
      <c r="AQ230" t="s">
        <v>6477</v>
      </c>
      <c r="AR230" t="s">
        <v>2817</v>
      </c>
    </row>
    <row r="231" spans="4:44">
      <c r="D231" s="148"/>
      <c r="E231" s="148"/>
      <c r="G231" s="218"/>
      <c r="J231" s="5"/>
      <c r="AF231">
        <f t="shared" ref="AF231:AG231" si="225">U220</f>
        <v>0</v>
      </c>
      <c r="AG231">
        <f t="shared" si="225"/>
        <v>0</v>
      </c>
      <c r="AQ231" t="s">
        <v>6478</v>
      </c>
      <c r="AR231" t="s">
        <v>2817</v>
      </c>
    </row>
    <row r="232" spans="4:44">
      <c r="D232" s="148"/>
      <c r="E232" s="148"/>
      <c r="G232" s="218"/>
      <c r="J232" s="5"/>
      <c r="AF232">
        <f t="shared" ref="AF232:AG232" si="226">U221</f>
        <v>0</v>
      </c>
      <c r="AG232">
        <f t="shared" si="226"/>
        <v>0</v>
      </c>
      <c r="AQ232" t="s">
        <v>6479</v>
      </c>
      <c r="AR232" t="s">
        <v>2817</v>
      </c>
    </row>
    <row r="233" spans="4:44">
      <c r="D233" s="148"/>
      <c r="E233" s="148"/>
      <c r="G233" s="218"/>
      <c r="J233" s="5"/>
      <c r="AF233">
        <f t="shared" ref="AF233:AG233" si="227">U222</f>
        <v>0</v>
      </c>
      <c r="AG233">
        <f t="shared" si="227"/>
        <v>0</v>
      </c>
      <c r="AQ233" t="s">
        <v>6480</v>
      </c>
      <c r="AR233" t="s">
        <v>2817</v>
      </c>
    </row>
    <row r="234" spans="4:44">
      <c r="D234" s="148"/>
      <c r="E234" s="148"/>
      <c r="G234" s="218"/>
      <c r="J234" s="5"/>
      <c r="AF234">
        <f t="shared" ref="AF234:AG234" si="228">U223</f>
        <v>0</v>
      </c>
      <c r="AG234">
        <f t="shared" si="228"/>
        <v>0</v>
      </c>
      <c r="AQ234" t="s">
        <v>3108</v>
      </c>
      <c r="AR234" t="s">
        <v>2817</v>
      </c>
    </row>
    <row r="235" spans="4:44">
      <c r="D235" s="148"/>
      <c r="E235" s="148"/>
      <c r="G235" s="218"/>
      <c r="J235" s="5"/>
      <c r="AF235">
        <f t="shared" ref="AF235:AG235" si="229">U224</f>
        <v>0</v>
      </c>
      <c r="AG235">
        <f t="shared" si="229"/>
        <v>0</v>
      </c>
      <c r="AQ235" t="s">
        <v>6481</v>
      </c>
      <c r="AR235" t="s">
        <v>2817</v>
      </c>
    </row>
    <row r="236" spans="4:44">
      <c r="D236" s="148"/>
      <c r="E236" s="148"/>
      <c r="G236" s="218"/>
      <c r="J236" s="5"/>
      <c r="AF236">
        <f t="shared" ref="AF236:AG236" si="230">U225</f>
        <v>0</v>
      </c>
      <c r="AG236">
        <f t="shared" si="230"/>
        <v>0</v>
      </c>
      <c r="AQ236" t="s">
        <v>3109</v>
      </c>
      <c r="AR236" t="s">
        <v>2817</v>
      </c>
    </row>
    <row r="237" spans="4:44">
      <c r="D237" s="148"/>
      <c r="E237" s="148"/>
      <c r="G237" s="218"/>
      <c r="J237" s="5"/>
      <c r="AF237">
        <f t="shared" ref="AF237:AG237" si="231">U226</f>
        <v>0</v>
      </c>
      <c r="AG237">
        <f t="shared" si="231"/>
        <v>0</v>
      </c>
      <c r="AQ237" t="s">
        <v>6482</v>
      </c>
      <c r="AR237" t="s">
        <v>2817</v>
      </c>
    </row>
    <row r="238" spans="4:44">
      <c r="D238" s="148"/>
      <c r="E238" s="148"/>
      <c r="G238" s="218"/>
      <c r="J238" s="5"/>
      <c r="AF238">
        <f t="shared" ref="AF238:AG238" si="232">U227</f>
        <v>0</v>
      </c>
      <c r="AG238">
        <f t="shared" si="232"/>
        <v>0</v>
      </c>
      <c r="AQ238" t="s">
        <v>6483</v>
      </c>
      <c r="AR238" t="s">
        <v>2823</v>
      </c>
    </row>
    <row r="239" spans="4:44">
      <c r="D239" s="148"/>
      <c r="E239" s="148"/>
      <c r="G239" s="218"/>
      <c r="J239" s="5"/>
      <c r="AF239">
        <f t="shared" ref="AF239:AG239" si="233">U228</f>
        <v>0</v>
      </c>
      <c r="AG239">
        <f t="shared" si="233"/>
        <v>0</v>
      </c>
      <c r="AQ239" t="s">
        <v>6484</v>
      </c>
      <c r="AR239" t="s">
        <v>2823</v>
      </c>
    </row>
    <row r="240" spans="4:44">
      <c r="D240" s="148"/>
      <c r="E240" s="148"/>
      <c r="G240" s="218"/>
      <c r="J240" s="5"/>
      <c r="AF240">
        <f t="shared" ref="AF240:AG240" si="234">U229</f>
        <v>0</v>
      </c>
      <c r="AG240">
        <f t="shared" si="234"/>
        <v>0</v>
      </c>
      <c r="AQ240" t="s">
        <v>6485</v>
      </c>
      <c r="AR240" t="s">
        <v>2823</v>
      </c>
    </row>
    <row r="241" spans="4:44">
      <c r="D241" s="148"/>
      <c r="E241" s="148"/>
      <c r="G241" s="218"/>
      <c r="J241" s="5"/>
      <c r="AF241">
        <f t="shared" ref="AF241:AG241" si="235">U230</f>
        <v>0</v>
      </c>
      <c r="AG241">
        <f t="shared" si="235"/>
        <v>0</v>
      </c>
      <c r="AQ241" t="s">
        <v>6486</v>
      </c>
      <c r="AR241" t="s">
        <v>2823</v>
      </c>
    </row>
    <row r="242" spans="4:44">
      <c r="D242" s="148"/>
      <c r="E242" s="148"/>
      <c r="G242" s="218"/>
      <c r="J242" s="5"/>
      <c r="AF242">
        <f t="shared" ref="AF242:AG242" si="236">U231</f>
        <v>0</v>
      </c>
      <c r="AG242">
        <f t="shared" si="236"/>
        <v>0</v>
      </c>
      <c r="AQ242" t="s">
        <v>6487</v>
      </c>
      <c r="AR242" t="s">
        <v>2823</v>
      </c>
    </row>
    <row r="243" spans="4:44">
      <c r="D243" s="148"/>
      <c r="E243" s="148"/>
      <c r="G243" s="218"/>
      <c r="J243" s="5"/>
      <c r="AF243">
        <f t="shared" ref="AF243:AG243" si="237">U232</f>
        <v>0</v>
      </c>
      <c r="AG243">
        <f t="shared" si="237"/>
        <v>0</v>
      </c>
      <c r="AQ243" t="s">
        <v>6488</v>
      </c>
      <c r="AR243" t="s">
        <v>2823</v>
      </c>
    </row>
    <row r="244" spans="4:44">
      <c r="D244" s="148"/>
      <c r="E244" s="148"/>
      <c r="G244" s="218"/>
      <c r="J244" s="5"/>
      <c r="AF244">
        <f t="shared" ref="AF244:AG244" si="238">U233</f>
        <v>0</v>
      </c>
      <c r="AG244">
        <f t="shared" si="238"/>
        <v>0</v>
      </c>
      <c r="AQ244" t="s">
        <v>6489</v>
      </c>
      <c r="AR244" t="s">
        <v>2823</v>
      </c>
    </row>
    <row r="245" spans="4:44">
      <c r="G245" s="218"/>
      <c r="J245" s="5"/>
      <c r="AF245">
        <f t="shared" ref="AF245:AG245" si="239">U234</f>
        <v>0</v>
      </c>
      <c r="AG245">
        <f t="shared" si="239"/>
        <v>0</v>
      </c>
      <c r="AQ245" t="s">
        <v>6490</v>
      </c>
      <c r="AR245" t="s">
        <v>2823</v>
      </c>
    </row>
    <row r="246" spans="4:44">
      <c r="G246" s="218"/>
      <c r="J246" s="5"/>
      <c r="AF246">
        <f t="shared" ref="AF246:AG246" si="240">U235</f>
        <v>0</v>
      </c>
      <c r="AG246">
        <f t="shared" si="240"/>
        <v>0</v>
      </c>
      <c r="AQ246" t="s">
        <v>6491</v>
      </c>
      <c r="AR246" t="s">
        <v>2823</v>
      </c>
    </row>
    <row r="247" spans="4:44">
      <c r="G247" s="218"/>
      <c r="J247" s="5"/>
      <c r="AF247">
        <f t="shared" ref="AF247:AG247" si="241">U236</f>
        <v>0</v>
      </c>
      <c r="AG247">
        <f t="shared" si="241"/>
        <v>0</v>
      </c>
      <c r="AQ247" t="s">
        <v>6492</v>
      </c>
      <c r="AR247" t="s">
        <v>2863</v>
      </c>
    </row>
    <row r="248" spans="4:44">
      <c r="G248" s="218"/>
      <c r="J248" s="5"/>
      <c r="AF248">
        <f t="shared" ref="AF248:AG248" si="242">U237</f>
        <v>0</v>
      </c>
      <c r="AG248">
        <f t="shared" si="242"/>
        <v>0</v>
      </c>
      <c r="AQ248" t="s">
        <v>6493</v>
      </c>
      <c r="AR248" t="s">
        <v>2863</v>
      </c>
    </row>
    <row r="249" spans="4:44">
      <c r="G249" s="218"/>
      <c r="J249" s="5"/>
      <c r="AF249">
        <f t="shared" ref="AF249:AG249" si="243">U238</f>
        <v>0</v>
      </c>
      <c r="AG249">
        <f t="shared" si="243"/>
        <v>0</v>
      </c>
      <c r="AQ249" t="s">
        <v>6494</v>
      </c>
      <c r="AR249" t="s">
        <v>2863</v>
      </c>
    </row>
    <row r="250" spans="4:44">
      <c r="G250" s="218"/>
      <c r="J250" s="5"/>
      <c r="AF250">
        <f t="shared" ref="AF250:AG250" si="244">U239</f>
        <v>0</v>
      </c>
      <c r="AG250">
        <f t="shared" si="244"/>
        <v>0</v>
      </c>
      <c r="AQ250" t="s">
        <v>6495</v>
      </c>
      <c r="AR250" t="s">
        <v>2863</v>
      </c>
    </row>
    <row r="251" spans="4:44">
      <c r="G251" s="218"/>
      <c r="J251" s="5"/>
      <c r="AF251">
        <f t="shared" ref="AF251:AG251" si="245">U240</f>
        <v>0</v>
      </c>
      <c r="AG251">
        <f t="shared" si="245"/>
        <v>0</v>
      </c>
      <c r="AQ251" t="s">
        <v>6496</v>
      </c>
      <c r="AR251" t="s">
        <v>2833</v>
      </c>
    </row>
    <row r="252" spans="4:44">
      <c r="G252" s="218"/>
      <c r="J252" s="5"/>
      <c r="AF252">
        <f t="shared" ref="AF252:AG252" si="246">U241</f>
        <v>0</v>
      </c>
      <c r="AG252">
        <f t="shared" si="246"/>
        <v>0</v>
      </c>
      <c r="AQ252" t="s">
        <v>6497</v>
      </c>
      <c r="AR252" t="s">
        <v>2833</v>
      </c>
    </row>
    <row r="253" spans="4:44">
      <c r="G253" s="218"/>
      <c r="J253" s="5"/>
      <c r="AF253">
        <f t="shared" ref="AF253:AG253" si="247">U242</f>
        <v>0</v>
      </c>
      <c r="AG253">
        <f t="shared" si="247"/>
        <v>0</v>
      </c>
      <c r="AQ253" t="s">
        <v>6498</v>
      </c>
      <c r="AR253" t="s">
        <v>2873</v>
      </c>
    </row>
    <row r="254" spans="4:44">
      <c r="G254" s="218" t="str">
        <f t="shared" ref="G254:G258" si="248">MID(D254,8,1)</f>
        <v/>
      </c>
      <c r="J254" s="5"/>
      <c r="AF254">
        <f t="shared" ref="AF254:AG254" si="249">U243</f>
        <v>0</v>
      </c>
      <c r="AG254">
        <f t="shared" si="249"/>
        <v>0</v>
      </c>
      <c r="AQ254" t="s">
        <v>6499</v>
      </c>
      <c r="AR254" t="s">
        <v>2873</v>
      </c>
    </row>
    <row r="255" spans="4:44">
      <c r="G255" s="218" t="str">
        <f t="shared" si="248"/>
        <v/>
      </c>
      <c r="J255" s="5"/>
      <c r="AF255">
        <f t="shared" ref="AF255:AG255" si="250">U244</f>
        <v>0</v>
      </c>
      <c r="AG255">
        <f t="shared" si="250"/>
        <v>0</v>
      </c>
      <c r="AQ255" t="s">
        <v>6500</v>
      </c>
      <c r="AR255" t="s">
        <v>2873</v>
      </c>
    </row>
    <row r="256" spans="4:44">
      <c r="G256" s="218" t="str">
        <f t="shared" si="248"/>
        <v/>
      </c>
      <c r="J256" s="5"/>
      <c r="AF256">
        <f t="shared" ref="AF256:AG256" si="251">U245</f>
        <v>0</v>
      </c>
      <c r="AG256">
        <f t="shared" si="251"/>
        <v>0</v>
      </c>
      <c r="AQ256" t="s">
        <v>6501</v>
      </c>
      <c r="AR256" t="s">
        <v>2873</v>
      </c>
    </row>
    <row r="257" spans="7:44">
      <c r="G257" s="218" t="str">
        <f t="shared" si="248"/>
        <v/>
      </c>
      <c r="J257" s="5"/>
      <c r="AF257">
        <f t="shared" ref="AF257:AG257" si="252">U246</f>
        <v>0</v>
      </c>
      <c r="AG257">
        <f t="shared" si="252"/>
        <v>0</v>
      </c>
      <c r="AQ257" t="s">
        <v>6502</v>
      </c>
      <c r="AR257" t="s">
        <v>2833</v>
      </c>
    </row>
    <row r="258" spans="7:44">
      <c r="G258" s="218" t="str">
        <f t="shared" si="248"/>
        <v/>
      </c>
      <c r="J258" s="5"/>
      <c r="AF258">
        <f t="shared" ref="AF258:AG258" si="253">U247</f>
        <v>0</v>
      </c>
      <c r="AG258">
        <f t="shared" si="253"/>
        <v>0</v>
      </c>
      <c r="AQ258" t="s">
        <v>6503</v>
      </c>
      <c r="AR258" t="s">
        <v>2873</v>
      </c>
    </row>
    <row r="259" spans="7:44">
      <c r="G259" s="218" t="str">
        <f t="shared" ref="G259:G322" si="254">MID(D259,8,1)</f>
        <v/>
      </c>
      <c r="J259" s="5"/>
      <c r="AF259">
        <f t="shared" ref="AF259:AG259" si="255">U248</f>
        <v>0</v>
      </c>
      <c r="AG259">
        <f t="shared" si="255"/>
        <v>0</v>
      </c>
      <c r="AQ259" t="s">
        <v>6504</v>
      </c>
      <c r="AR259" t="s">
        <v>2837</v>
      </c>
    </row>
    <row r="260" spans="7:44">
      <c r="G260" s="218" t="str">
        <f t="shared" si="254"/>
        <v/>
      </c>
      <c r="J260" s="5"/>
      <c r="AF260">
        <f t="shared" ref="AF260:AG260" si="256">U249</f>
        <v>0</v>
      </c>
      <c r="AG260">
        <f t="shared" si="256"/>
        <v>0</v>
      </c>
      <c r="AQ260" t="s">
        <v>3110</v>
      </c>
      <c r="AR260" t="s">
        <v>2800</v>
      </c>
    </row>
    <row r="261" spans="7:44">
      <c r="G261" s="218" t="str">
        <f t="shared" si="254"/>
        <v/>
      </c>
      <c r="J261" s="5"/>
      <c r="AF261">
        <f t="shared" ref="AF261:AG261" si="257">U250</f>
        <v>0</v>
      </c>
      <c r="AG261">
        <f t="shared" si="257"/>
        <v>0</v>
      </c>
      <c r="AQ261" t="s">
        <v>3111</v>
      </c>
      <c r="AR261" t="s">
        <v>2800</v>
      </c>
    </row>
    <row r="262" spans="7:44">
      <c r="G262" s="218" t="str">
        <f t="shared" si="254"/>
        <v/>
      </c>
      <c r="J262" s="5"/>
      <c r="AF262">
        <f t="shared" ref="AF262:AG262" si="258">U251</f>
        <v>0</v>
      </c>
      <c r="AG262">
        <f t="shared" si="258"/>
        <v>0</v>
      </c>
      <c r="AQ262" t="s">
        <v>3112</v>
      </c>
      <c r="AR262" t="s">
        <v>2800</v>
      </c>
    </row>
    <row r="263" spans="7:44">
      <c r="G263" s="218" t="str">
        <f t="shared" si="254"/>
        <v/>
      </c>
      <c r="J263" s="5"/>
      <c r="AF263">
        <f t="shared" ref="AF263:AG263" si="259">U252</f>
        <v>0</v>
      </c>
      <c r="AG263">
        <f t="shared" si="259"/>
        <v>0</v>
      </c>
      <c r="AQ263" t="s">
        <v>3113</v>
      </c>
      <c r="AR263" t="s">
        <v>2800</v>
      </c>
    </row>
    <row r="264" spans="7:44">
      <c r="G264" s="218" t="str">
        <f t="shared" si="254"/>
        <v/>
      </c>
      <c r="J264" s="5"/>
      <c r="AF264">
        <f t="shared" ref="AF264:AG264" si="260">U253</f>
        <v>0</v>
      </c>
      <c r="AG264">
        <f t="shared" si="260"/>
        <v>0</v>
      </c>
      <c r="AQ264" t="s">
        <v>6505</v>
      </c>
      <c r="AR264" t="s">
        <v>2800</v>
      </c>
    </row>
    <row r="265" spans="7:44">
      <c r="G265" s="218" t="str">
        <f t="shared" si="254"/>
        <v/>
      </c>
      <c r="J265" s="5"/>
      <c r="AF265">
        <f t="shared" ref="AF265:AG265" si="261">U254</f>
        <v>0</v>
      </c>
      <c r="AG265">
        <f t="shared" si="261"/>
        <v>0</v>
      </c>
      <c r="AQ265" t="s">
        <v>6505</v>
      </c>
      <c r="AR265" t="s">
        <v>2800</v>
      </c>
    </row>
    <row r="266" spans="7:44">
      <c r="G266" s="218" t="str">
        <f t="shared" si="254"/>
        <v/>
      </c>
      <c r="J266" s="5"/>
      <c r="AF266">
        <f t="shared" ref="AF266:AG266" si="262">U255</f>
        <v>0</v>
      </c>
      <c r="AG266">
        <f t="shared" si="262"/>
        <v>0</v>
      </c>
      <c r="AQ266" t="s">
        <v>6505</v>
      </c>
      <c r="AR266" t="s">
        <v>2800</v>
      </c>
    </row>
    <row r="267" spans="7:44">
      <c r="G267" s="218" t="str">
        <f t="shared" si="254"/>
        <v/>
      </c>
      <c r="J267" s="5"/>
      <c r="AF267">
        <f t="shared" ref="AF267:AG267" si="263">U256</f>
        <v>0</v>
      </c>
      <c r="AG267">
        <f t="shared" si="263"/>
        <v>0</v>
      </c>
      <c r="AQ267" t="s">
        <v>6505</v>
      </c>
      <c r="AR267" t="s">
        <v>2800</v>
      </c>
    </row>
    <row r="268" spans="7:44">
      <c r="G268" s="218" t="str">
        <f t="shared" si="254"/>
        <v/>
      </c>
      <c r="J268" s="5"/>
      <c r="AF268">
        <f t="shared" ref="AF268:AG268" si="264">U257</f>
        <v>0</v>
      </c>
      <c r="AG268">
        <f t="shared" si="264"/>
        <v>0</v>
      </c>
      <c r="AQ268" t="s">
        <v>6505</v>
      </c>
      <c r="AR268" t="s">
        <v>2800</v>
      </c>
    </row>
    <row r="269" spans="7:44">
      <c r="G269" s="218" t="str">
        <f t="shared" si="254"/>
        <v/>
      </c>
      <c r="J269" s="5"/>
      <c r="AF269">
        <f t="shared" ref="AF269:AG269" si="265">U258</f>
        <v>0</v>
      </c>
      <c r="AG269">
        <f t="shared" si="265"/>
        <v>0</v>
      </c>
      <c r="AQ269" t="s">
        <v>6506</v>
      </c>
      <c r="AR269" t="s">
        <v>2800</v>
      </c>
    </row>
    <row r="270" spans="7:44">
      <c r="G270" s="218" t="str">
        <f t="shared" si="254"/>
        <v/>
      </c>
      <c r="J270" s="5"/>
      <c r="AF270">
        <f t="shared" ref="AF270:AG270" si="266">U259</f>
        <v>0</v>
      </c>
      <c r="AG270">
        <f t="shared" si="266"/>
        <v>0</v>
      </c>
      <c r="AQ270" t="s">
        <v>6507</v>
      </c>
      <c r="AR270" t="s">
        <v>2800</v>
      </c>
    </row>
    <row r="271" spans="7:44">
      <c r="G271" s="218" t="str">
        <f t="shared" si="254"/>
        <v/>
      </c>
      <c r="J271" s="5"/>
      <c r="AF271">
        <f t="shared" ref="AF271:AG271" si="267">U260</f>
        <v>0</v>
      </c>
      <c r="AG271">
        <f t="shared" si="267"/>
        <v>0</v>
      </c>
      <c r="AQ271" t="s">
        <v>6508</v>
      </c>
      <c r="AR271" t="s">
        <v>2800</v>
      </c>
    </row>
    <row r="272" spans="7:44">
      <c r="G272" s="218" t="str">
        <f t="shared" si="254"/>
        <v/>
      </c>
      <c r="J272" s="5"/>
      <c r="AF272">
        <f t="shared" ref="AF272:AG272" si="268">U261</f>
        <v>0</v>
      </c>
      <c r="AG272">
        <f t="shared" si="268"/>
        <v>0</v>
      </c>
      <c r="AQ272" t="s">
        <v>6509</v>
      </c>
      <c r="AR272" t="s">
        <v>2800</v>
      </c>
    </row>
    <row r="273" spans="7:44">
      <c r="G273" s="218" t="str">
        <f t="shared" si="254"/>
        <v/>
      </c>
      <c r="J273" s="5"/>
      <c r="AF273">
        <f t="shared" ref="AF273:AG273" si="269">U262</f>
        <v>0</v>
      </c>
      <c r="AG273">
        <f t="shared" si="269"/>
        <v>0</v>
      </c>
      <c r="AQ273" t="s">
        <v>6510</v>
      </c>
      <c r="AR273" t="s">
        <v>2800</v>
      </c>
    </row>
    <row r="274" spans="7:44">
      <c r="G274" s="218" t="str">
        <f t="shared" si="254"/>
        <v/>
      </c>
      <c r="J274" s="5"/>
      <c r="AF274">
        <f t="shared" ref="AF274:AG274" si="270">U263</f>
        <v>0</v>
      </c>
      <c r="AG274">
        <f t="shared" si="270"/>
        <v>0</v>
      </c>
      <c r="AQ274" t="s">
        <v>6511</v>
      </c>
      <c r="AR274" t="s">
        <v>2800</v>
      </c>
    </row>
    <row r="275" spans="7:44">
      <c r="G275" s="218" t="str">
        <f t="shared" si="254"/>
        <v/>
      </c>
      <c r="J275" s="5"/>
      <c r="AF275">
        <f t="shared" ref="AF275:AG275" si="271">U264</f>
        <v>0</v>
      </c>
      <c r="AG275">
        <f t="shared" si="271"/>
        <v>0</v>
      </c>
      <c r="AQ275" t="s">
        <v>6512</v>
      </c>
      <c r="AR275" t="s">
        <v>2800</v>
      </c>
    </row>
    <row r="276" spans="7:44">
      <c r="G276" s="218" t="str">
        <f t="shared" si="254"/>
        <v/>
      </c>
      <c r="J276" s="5"/>
      <c r="AF276">
        <f t="shared" ref="AF276:AG276" si="272">U265</f>
        <v>0</v>
      </c>
      <c r="AG276">
        <f t="shared" si="272"/>
        <v>0</v>
      </c>
      <c r="AQ276" t="s">
        <v>6513</v>
      </c>
      <c r="AR276" t="s">
        <v>2800</v>
      </c>
    </row>
    <row r="277" spans="7:44">
      <c r="G277" s="218" t="str">
        <f t="shared" si="254"/>
        <v/>
      </c>
      <c r="J277" s="5"/>
      <c r="AF277">
        <f t="shared" ref="AF277:AG277" si="273">U266</f>
        <v>0</v>
      </c>
      <c r="AG277">
        <f t="shared" si="273"/>
        <v>0</v>
      </c>
      <c r="AQ277" t="s">
        <v>6514</v>
      </c>
      <c r="AR277" t="s">
        <v>2800</v>
      </c>
    </row>
    <row r="278" spans="7:44">
      <c r="G278" s="218" t="str">
        <f t="shared" si="254"/>
        <v/>
      </c>
      <c r="J278" s="5"/>
      <c r="AF278">
        <f t="shared" ref="AF278:AG278" si="274">U267</f>
        <v>0</v>
      </c>
      <c r="AG278">
        <f t="shared" si="274"/>
        <v>0</v>
      </c>
      <c r="AQ278" t="s">
        <v>6515</v>
      </c>
      <c r="AR278" t="s">
        <v>2800</v>
      </c>
    </row>
    <row r="279" spans="7:44">
      <c r="G279" s="218" t="str">
        <f t="shared" si="254"/>
        <v/>
      </c>
      <c r="J279" s="5"/>
      <c r="AF279">
        <f t="shared" ref="AF279:AG279" si="275">U268</f>
        <v>0</v>
      </c>
      <c r="AG279">
        <f t="shared" si="275"/>
        <v>0</v>
      </c>
      <c r="AQ279" t="s">
        <v>6516</v>
      </c>
      <c r="AR279" t="s">
        <v>2800</v>
      </c>
    </row>
    <row r="280" spans="7:44">
      <c r="G280" s="218" t="str">
        <f t="shared" si="254"/>
        <v/>
      </c>
      <c r="J280" s="5"/>
      <c r="AF280">
        <f t="shared" ref="AF280:AG280" si="276">U269</f>
        <v>0</v>
      </c>
      <c r="AG280">
        <f t="shared" si="276"/>
        <v>0</v>
      </c>
      <c r="AQ280" t="s">
        <v>6517</v>
      </c>
      <c r="AR280" t="s">
        <v>2800</v>
      </c>
    </row>
    <row r="281" spans="7:44">
      <c r="G281" s="218" t="str">
        <f t="shared" si="254"/>
        <v/>
      </c>
      <c r="J281" s="5"/>
      <c r="AF281">
        <f t="shared" ref="AF281:AG281" si="277">U270</f>
        <v>0</v>
      </c>
      <c r="AG281">
        <f t="shared" si="277"/>
        <v>0</v>
      </c>
      <c r="AQ281" t="s">
        <v>6518</v>
      </c>
      <c r="AR281" t="s">
        <v>2800</v>
      </c>
    </row>
    <row r="282" spans="7:44">
      <c r="G282" s="218" t="str">
        <f t="shared" si="254"/>
        <v/>
      </c>
      <c r="J282" s="5"/>
      <c r="AF282">
        <f t="shared" ref="AF282:AG282" si="278">U271</f>
        <v>0</v>
      </c>
      <c r="AG282">
        <f t="shared" si="278"/>
        <v>0</v>
      </c>
      <c r="AQ282" t="s">
        <v>6519</v>
      </c>
      <c r="AR282" t="s">
        <v>6606</v>
      </c>
    </row>
    <row r="283" spans="7:44">
      <c r="G283" s="218" t="str">
        <f t="shared" si="254"/>
        <v/>
      </c>
      <c r="J283" s="5"/>
      <c r="AF283">
        <f t="shared" ref="AF283:AG283" si="279">U272</f>
        <v>0</v>
      </c>
      <c r="AG283">
        <f t="shared" si="279"/>
        <v>0</v>
      </c>
      <c r="AQ283" t="s">
        <v>6520</v>
      </c>
      <c r="AR283" t="s">
        <v>6607</v>
      </c>
    </row>
    <row r="284" spans="7:44">
      <c r="G284" s="218" t="str">
        <f t="shared" si="254"/>
        <v/>
      </c>
      <c r="J284" s="5"/>
      <c r="AF284">
        <f t="shared" ref="AF284:AG284" si="280">U273</f>
        <v>0</v>
      </c>
      <c r="AG284">
        <f t="shared" si="280"/>
        <v>0</v>
      </c>
      <c r="AQ284" t="s">
        <v>6521</v>
      </c>
      <c r="AR284" t="s">
        <v>6608</v>
      </c>
    </row>
    <row r="285" spans="7:44">
      <c r="G285" s="218" t="str">
        <f t="shared" si="254"/>
        <v/>
      </c>
      <c r="J285" s="5"/>
      <c r="AF285">
        <f t="shared" ref="AF285:AG285" si="281">U274</f>
        <v>0</v>
      </c>
      <c r="AG285">
        <f t="shared" si="281"/>
        <v>0</v>
      </c>
      <c r="AQ285" t="s">
        <v>6522</v>
      </c>
      <c r="AR285" t="s">
        <v>6608</v>
      </c>
    </row>
    <row r="286" spans="7:44">
      <c r="G286" s="218" t="str">
        <f t="shared" si="254"/>
        <v/>
      </c>
      <c r="J286" s="5"/>
      <c r="AF286">
        <f t="shared" ref="AF286:AG286" si="282">U275</f>
        <v>0</v>
      </c>
      <c r="AG286">
        <f t="shared" si="282"/>
        <v>0</v>
      </c>
      <c r="AQ286" t="s">
        <v>6523</v>
      </c>
      <c r="AR286" t="s">
        <v>6608</v>
      </c>
    </row>
    <row r="287" spans="7:44">
      <c r="G287" s="218" t="str">
        <f t="shared" si="254"/>
        <v/>
      </c>
      <c r="J287" s="5"/>
      <c r="AF287">
        <f t="shared" ref="AF287:AG287" si="283">U276</f>
        <v>0</v>
      </c>
      <c r="AG287">
        <f t="shared" si="283"/>
        <v>0</v>
      </c>
      <c r="AQ287" t="s">
        <v>6524</v>
      </c>
      <c r="AR287" t="s">
        <v>6609</v>
      </c>
    </row>
    <row r="288" spans="7:44">
      <c r="G288" s="218" t="str">
        <f t="shared" si="254"/>
        <v/>
      </c>
      <c r="J288" s="5"/>
      <c r="AF288">
        <f t="shared" ref="AF288:AG288" si="284">U277</f>
        <v>0</v>
      </c>
      <c r="AG288">
        <f t="shared" si="284"/>
        <v>0</v>
      </c>
      <c r="AQ288" t="s">
        <v>6525</v>
      </c>
      <c r="AR288" t="s">
        <v>6610</v>
      </c>
    </row>
    <row r="289" spans="7:44">
      <c r="G289" s="218" t="str">
        <f t="shared" si="254"/>
        <v/>
      </c>
      <c r="J289" s="5"/>
      <c r="AF289">
        <f t="shared" ref="AF289:AG289" si="285">U278</f>
        <v>0</v>
      </c>
      <c r="AG289">
        <f t="shared" si="285"/>
        <v>0</v>
      </c>
      <c r="AQ289" t="s">
        <v>6526</v>
      </c>
      <c r="AR289" t="s">
        <v>6610</v>
      </c>
    </row>
    <row r="290" spans="7:44">
      <c r="G290" s="218" t="str">
        <f t="shared" si="254"/>
        <v/>
      </c>
      <c r="J290" s="5"/>
      <c r="AF290">
        <f t="shared" ref="AF290:AG290" si="286">U279</f>
        <v>0</v>
      </c>
      <c r="AG290">
        <f t="shared" si="286"/>
        <v>0</v>
      </c>
      <c r="AQ290" t="s">
        <v>6527</v>
      </c>
      <c r="AR290" t="s">
        <v>6610</v>
      </c>
    </row>
    <row r="291" spans="7:44">
      <c r="G291" s="218" t="str">
        <f t="shared" si="254"/>
        <v/>
      </c>
      <c r="J291" s="5"/>
      <c r="AF291">
        <f t="shared" ref="AF291:AG291" si="287">U280</f>
        <v>0</v>
      </c>
      <c r="AG291">
        <f t="shared" si="287"/>
        <v>0</v>
      </c>
      <c r="AQ291" t="s">
        <v>6528</v>
      </c>
      <c r="AR291" t="s">
        <v>6610</v>
      </c>
    </row>
    <row r="292" spans="7:44">
      <c r="G292" s="218" t="str">
        <f t="shared" si="254"/>
        <v/>
      </c>
      <c r="J292" s="5"/>
      <c r="AF292">
        <f t="shared" ref="AF292:AG292" si="288">U281</f>
        <v>0</v>
      </c>
      <c r="AG292">
        <f t="shared" si="288"/>
        <v>0</v>
      </c>
      <c r="AQ292" t="s">
        <v>6529</v>
      </c>
      <c r="AR292" t="s">
        <v>6610</v>
      </c>
    </row>
    <row r="293" spans="7:44">
      <c r="G293" s="218" t="str">
        <f t="shared" si="254"/>
        <v/>
      </c>
      <c r="J293" s="5"/>
      <c r="AF293">
        <f t="shared" ref="AF293:AG293" si="289">U282</f>
        <v>0</v>
      </c>
      <c r="AG293">
        <f t="shared" si="289"/>
        <v>0</v>
      </c>
      <c r="AQ293" t="s">
        <v>6530</v>
      </c>
      <c r="AR293" t="s">
        <v>2899</v>
      </c>
    </row>
    <row r="294" spans="7:44">
      <c r="G294" s="218" t="str">
        <f t="shared" si="254"/>
        <v/>
      </c>
      <c r="J294" s="5"/>
      <c r="AF294">
        <f t="shared" ref="AF294:AG294" si="290">U283</f>
        <v>0</v>
      </c>
      <c r="AG294">
        <f t="shared" si="290"/>
        <v>0</v>
      </c>
      <c r="AQ294" t="s">
        <v>6531</v>
      </c>
      <c r="AR294" t="s">
        <v>2899</v>
      </c>
    </row>
    <row r="295" spans="7:44">
      <c r="G295" s="218" t="str">
        <f t="shared" si="254"/>
        <v/>
      </c>
      <c r="J295" s="5"/>
      <c r="AF295">
        <f t="shared" ref="AF295:AG295" si="291">U284</f>
        <v>0</v>
      </c>
      <c r="AG295">
        <f t="shared" si="291"/>
        <v>0</v>
      </c>
      <c r="AQ295" t="s">
        <v>6532</v>
      </c>
      <c r="AR295" t="s">
        <v>2899</v>
      </c>
    </row>
    <row r="296" spans="7:44">
      <c r="G296" s="218" t="str">
        <f t="shared" si="254"/>
        <v/>
      </c>
      <c r="J296" s="5"/>
      <c r="AF296">
        <f t="shared" ref="AF296:AG296" si="292">U285</f>
        <v>0</v>
      </c>
      <c r="AG296">
        <f t="shared" si="292"/>
        <v>0</v>
      </c>
      <c r="AQ296" t="s">
        <v>6533</v>
      </c>
      <c r="AR296" t="s">
        <v>2899</v>
      </c>
    </row>
    <row r="297" spans="7:44">
      <c r="G297" s="218" t="str">
        <f t="shared" si="254"/>
        <v/>
      </c>
      <c r="J297" s="5"/>
      <c r="AF297">
        <f t="shared" ref="AF297:AG297" si="293">U286</f>
        <v>0</v>
      </c>
      <c r="AG297">
        <f t="shared" si="293"/>
        <v>0</v>
      </c>
      <c r="AQ297" t="s">
        <v>6534</v>
      </c>
      <c r="AR297" t="s">
        <v>2899</v>
      </c>
    </row>
    <row r="298" spans="7:44">
      <c r="G298" s="218" t="str">
        <f t="shared" si="254"/>
        <v/>
      </c>
      <c r="J298" s="5"/>
      <c r="AF298">
        <f t="shared" ref="AF298:AG298" si="294">U287</f>
        <v>0</v>
      </c>
      <c r="AG298">
        <f t="shared" si="294"/>
        <v>0</v>
      </c>
      <c r="AQ298" t="s">
        <v>6535</v>
      </c>
      <c r="AR298" t="s">
        <v>2899</v>
      </c>
    </row>
    <row r="299" spans="7:44">
      <c r="G299" s="218" t="str">
        <f t="shared" si="254"/>
        <v/>
      </c>
      <c r="J299" s="5"/>
      <c r="AF299">
        <f t="shared" ref="AF299:AG299" si="295">U288</f>
        <v>0</v>
      </c>
      <c r="AG299">
        <f t="shared" si="295"/>
        <v>0</v>
      </c>
      <c r="AQ299" t="s">
        <v>6536</v>
      </c>
      <c r="AR299" t="s">
        <v>6607</v>
      </c>
    </row>
    <row r="300" spans="7:44">
      <c r="G300" s="218" t="str">
        <f t="shared" si="254"/>
        <v/>
      </c>
      <c r="J300" s="5"/>
      <c r="AF300">
        <f t="shared" ref="AF300:AG300" si="296">U289</f>
        <v>0</v>
      </c>
      <c r="AG300">
        <f t="shared" si="296"/>
        <v>0</v>
      </c>
      <c r="AQ300" t="s">
        <v>6537</v>
      </c>
      <c r="AR300" t="s">
        <v>6607</v>
      </c>
    </row>
    <row r="301" spans="7:44">
      <c r="G301" s="218" t="str">
        <f t="shared" si="254"/>
        <v/>
      </c>
      <c r="J301" s="5"/>
      <c r="AF301">
        <f t="shared" ref="AF301:AG301" si="297">U290</f>
        <v>0</v>
      </c>
      <c r="AG301">
        <f t="shared" si="297"/>
        <v>0</v>
      </c>
      <c r="AQ301" t="s">
        <v>6538</v>
      </c>
      <c r="AR301" t="s">
        <v>6607</v>
      </c>
    </row>
    <row r="302" spans="7:44">
      <c r="G302" s="218" t="str">
        <f t="shared" si="254"/>
        <v/>
      </c>
      <c r="J302" s="5"/>
      <c r="AF302">
        <f t="shared" ref="AF302:AG302" si="298">U291</f>
        <v>0</v>
      </c>
      <c r="AG302">
        <f t="shared" si="298"/>
        <v>0</v>
      </c>
      <c r="AQ302" t="s">
        <v>6539</v>
      </c>
      <c r="AR302" t="s">
        <v>6607</v>
      </c>
    </row>
    <row r="303" spans="7:44">
      <c r="G303" s="218" t="str">
        <f t="shared" si="254"/>
        <v/>
      </c>
      <c r="J303" s="5"/>
      <c r="AF303">
        <f t="shared" ref="AF303:AG303" si="299">U292</f>
        <v>0</v>
      </c>
      <c r="AG303">
        <f t="shared" si="299"/>
        <v>0</v>
      </c>
      <c r="AQ303" t="s">
        <v>6540</v>
      </c>
      <c r="AR303" t="s">
        <v>6606</v>
      </c>
    </row>
    <row r="304" spans="7:44">
      <c r="G304" s="218" t="str">
        <f t="shared" si="254"/>
        <v/>
      </c>
      <c r="J304" s="5"/>
      <c r="AF304">
        <f t="shared" ref="AF304:AG304" si="300">U293</f>
        <v>0</v>
      </c>
      <c r="AG304">
        <f t="shared" si="300"/>
        <v>0</v>
      </c>
      <c r="AQ304" t="s">
        <v>6541</v>
      </c>
      <c r="AR304" t="s">
        <v>6611</v>
      </c>
    </row>
    <row r="305" spans="7:44">
      <c r="G305" s="218" t="str">
        <f t="shared" si="254"/>
        <v/>
      </c>
      <c r="J305" s="5"/>
      <c r="AF305">
        <f t="shared" ref="AF305:AG305" si="301">U294</f>
        <v>0</v>
      </c>
      <c r="AG305">
        <f t="shared" si="301"/>
        <v>0</v>
      </c>
      <c r="AQ305" t="s">
        <v>6542</v>
      </c>
      <c r="AR305" t="s">
        <v>6611</v>
      </c>
    </row>
    <row r="306" spans="7:44">
      <c r="G306" s="218" t="str">
        <f t="shared" si="254"/>
        <v/>
      </c>
      <c r="J306" s="5"/>
      <c r="AF306">
        <f t="shared" ref="AF306:AG306" si="302">U295</f>
        <v>0</v>
      </c>
      <c r="AG306">
        <f t="shared" si="302"/>
        <v>0</v>
      </c>
      <c r="AQ306" t="s">
        <v>6543</v>
      </c>
      <c r="AR306" t="s">
        <v>6611</v>
      </c>
    </row>
    <row r="307" spans="7:44">
      <c r="G307" s="218" t="str">
        <f t="shared" si="254"/>
        <v/>
      </c>
      <c r="J307" s="5"/>
      <c r="AF307">
        <f t="shared" ref="AF307:AG307" si="303">U296</f>
        <v>0</v>
      </c>
      <c r="AG307">
        <f t="shared" si="303"/>
        <v>0</v>
      </c>
      <c r="AQ307" t="s">
        <v>6544</v>
      </c>
      <c r="AR307" t="s">
        <v>6611</v>
      </c>
    </row>
    <row r="308" spans="7:44">
      <c r="G308" s="218" t="str">
        <f t="shared" si="254"/>
        <v/>
      </c>
      <c r="J308" s="5"/>
      <c r="AF308">
        <f t="shared" ref="AF308:AG308" si="304">U297</f>
        <v>0</v>
      </c>
      <c r="AG308">
        <f t="shared" si="304"/>
        <v>0</v>
      </c>
      <c r="AQ308" t="s">
        <v>6545</v>
      </c>
      <c r="AR308" t="s">
        <v>6611</v>
      </c>
    </row>
    <row r="309" spans="7:44">
      <c r="G309" s="218" t="str">
        <f t="shared" si="254"/>
        <v/>
      </c>
      <c r="J309" s="5"/>
      <c r="AF309">
        <f t="shared" ref="AF309:AG309" si="305">U298</f>
        <v>0</v>
      </c>
      <c r="AG309">
        <f t="shared" si="305"/>
        <v>0</v>
      </c>
      <c r="AQ309" t="s">
        <v>6546</v>
      </c>
      <c r="AR309" t="s">
        <v>6611</v>
      </c>
    </row>
    <row r="310" spans="7:44">
      <c r="G310" s="218" t="str">
        <f t="shared" si="254"/>
        <v/>
      </c>
      <c r="J310" s="5"/>
      <c r="AF310">
        <f t="shared" ref="AF310:AG310" si="306">U299</f>
        <v>0</v>
      </c>
      <c r="AG310">
        <f t="shared" si="306"/>
        <v>0</v>
      </c>
      <c r="AQ310" t="s">
        <v>6547</v>
      </c>
      <c r="AR310" t="s">
        <v>6611</v>
      </c>
    </row>
    <row r="311" spans="7:44">
      <c r="G311" s="218" t="str">
        <f t="shared" si="254"/>
        <v/>
      </c>
      <c r="J311" s="5"/>
      <c r="AF311">
        <f t="shared" ref="AF311:AG311" si="307">U300</f>
        <v>0</v>
      </c>
      <c r="AG311">
        <f t="shared" si="307"/>
        <v>0</v>
      </c>
      <c r="AQ311" t="s">
        <v>6548</v>
      </c>
      <c r="AR311" t="s">
        <v>6611</v>
      </c>
    </row>
    <row r="312" spans="7:44">
      <c r="G312" s="218" t="str">
        <f t="shared" si="254"/>
        <v/>
      </c>
      <c r="J312" s="5"/>
      <c r="AF312">
        <f t="shared" ref="AF312:AG312" si="308">U301</f>
        <v>0</v>
      </c>
      <c r="AG312">
        <f t="shared" si="308"/>
        <v>0</v>
      </c>
      <c r="AQ312" t="s">
        <v>6549</v>
      </c>
      <c r="AR312" t="s">
        <v>6611</v>
      </c>
    </row>
    <row r="313" spans="7:44">
      <c r="G313" s="218" t="str">
        <f t="shared" si="254"/>
        <v/>
      </c>
      <c r="J313" s="5"/>
      <c r="AF313">
        <f t="shared" ref="AF313:AG313" si="309">U302</f>
        <v>0</v>
      </c>
      <c r="AG313">
        <f t="shared" si="309"/>
        <v>0</v>
      </c>
      <c r="AQ313" t="s">
        <v>6550</v>
      </c>
      <c r="AR313" t="s">
        <v>6611</v>
      </c>
    </row>
    <row r="314" spans="7:44">
      <c r="G314" s="218" t="str">
        <f t="shared" si="254"/>
        <v/>
      </c>
      <c r="J314" s="5"/>
      <c r="AF314">
        <f t="shared" ref="AF314:AG314" si="310">U303</f>
        <v>0</v>
      </c>
      <c r="AG314">
        <f t="shared" si="310"/>
        <v>0</v>
      </c>
      <c r="AQ314" t="s">
        <v>6551</v>
      </c>
      <c r="AR314" t="s">
        <v>6611</v>
      </c>
    </row>
    <row r="315" spans="7:44">
      <c r="G315" s="218" t="str">
        <f t="shared" si="254"/>
        <v/>
      </c>
      <c r="J315" s="5"/>
      <c r="AF315">
        <f t="shared" ref="AF315:AG315" si="311">U304</f>
        <v>0</v>
      </c>
      <c r="AG315">
        <f t="shared" si="311"/>
        <v>0</v>
      </c>
      <c r="AQ315" t="s">
        <v>6552</v>
      </c>
      <c r="AR315" t="s">
        <v>6611</v>
      </c>
    </row>
    <row r="316" spans="7:44">
      <c r="G316" s="218" t="str">
        <f t="shared" si="254"/>
        <v/>
      </c>
      <c r="J316" s="5"/>
      <c r="AF316">
        <f t="shared" ref="AF316:AG316" si="312">U305</f>
        <v>0</v>
      </c>
      <c r="AG316">
        <f t="shared" si="312"/>
        <v>0</v>
      </c>
      <c r="AQ316" t="s">
        <v>6553</v>
      </c>
      <c r="AR316" t="s">
        <v>6611</v>
      </c>
    </row>
    <row r="317" spans="7:44">
      <c r="G317" s="218" t="str">
        <f t="shared" si="254"/>
        <v/>
      </c>
      <c r="J317" s="5"/>
      <c r="AF317">
        <f t="shared" ref="AF317:AG317" si="313">U306</f>
        <v>0</v>
      </c>
      <c r="AG317">
        <f t="shared" si="313"/>
        <v>0</v>
      </c>
      <c r="AQ317" t="s">
        <v>6554</v>
      </c>
      <c r="AR317" t="s">
        <v>6611</v>
      </c>
    </row>
    <row r="318" spans="7:44">
      <c r="G318" s="218" t="str">
        <f t="shared" si="254"/>
        <v/>
      </c>
      <c r="J318" s="5"/>
      <c r="AF318">
        <f t="shared" ref="AF318:AG318" si="314">U307</f>
        <v>0</v>
      </c>
      <c r="AG318">
        <f t="shared" si="314"/>
        <v>0</v>
      </c>
      <c r="AQ318" t="s">
        <v>6555</v>
      </c>
      <c r="AR318" t="s">
        <v>6611</v>
      </c>
    </row>
    <row r="319" spans="7:44">
      <c r="G319" s="218" t="str">
        <f t="shared" si="254"/>
        <v/>
      </c>
      <c r="J319" s="5"/>
      <c r="AF319">
        <f t="shared" ref="AF319:AG319" si="315">U308</f>
        <v>0</v>
      </c>
      <c r="AG319">
        <f t="shared" si="315"/>
        <v>0</v>
      </c>
      <c r="AQ319" t="s">
        <v>6556</v>
      </c>
      <c r="AR319" t="s">
        <v>6611</v>
      </c>
    </row>
    <row r="320" spans="7:44">
      <c r="G320" s="218" t="str">
        <f t="shared" si="254"/>
        <v/>
      </c>
      <c r="J320" s="5"/>
      <c r="AF320">
        <f t="shared" ref="AF320:AG320" si="316">U309</f>
        <v>0</v>
      </c>
      <c r="AG320">
        <f t="shared" si="316"/>
        <v>0</v>
      </c>
      <c r="AQ320" t="s">
        <v>6557</v>
      </c>
      <c r="AR320" t="s">
        <v>6611</v>
      </c>
    </row>
    <row r="321" spans="7:44">
      <c r="G321" s="218" t="str">
        <f t="shared" si="254"/>
        <v/>
      </c>
      <c r="J321" s="5"/>
      <c r="AF321">
        <f t="shared" ref="AF321:AG321" si="317">U310</f>
        <v>0</v>
      </c>
      <c r="AG321">
        <f t="shared" si="317"/>
        <v>0</v>
      </c>
      <c r="AQ321" t="s">
        <v>6558</v>
      </c>
      <c r="AR321" t="s">
        <v>6611</v>
      </c>
    </row>
    <row r="322" spans="7:44">
      <c r="G322" s="218" t="str">
        <f t="shared" si="254"/>
        <v/>
      </c>
      <c r="J322" s="5"/>
      <c r="AF322">
        <f t="shared" ref="AF322:AG322" si="318">U311</f>
        <v>0</v>
      </c>
      <c r="AG322">
        <f t="shared" si="318"/>
        <v>0</v>
      </c>
      <c r="AQ322" t="s">
        <v>6559</v>
      </c>
    </row>
    <row r="323" spans="7:44">
      <c r="G323" s="218" t="str">
        <f t="shared" ref="G323:G336" si="319">MID(D323,8,1)</f>
        <v/>
      </c>
      <c r="J323" s="5"/>
      <c r="AF323">
        <f t="shared" ref="AF323:AG323" si="320">U312</f>
        <v>0</v>
      </c>
      <c r="AG323">
        <f t="shared" si="320"/>
        <v>0</v>
      </c>
      <c r="AQ323" t="s">
        <v>6560</v>
      </c>
    </row>
    <row r="324" spans="7:44">
      <c r="G324" s="218" t="str">
        <f t="shared" si="319"/>
        <v/>
      </c>
      <c r="J324" s="5"/>
      <c r="AF324">
        <f t="shared" ref="AF324:AG324" si="321">U313</f>
        <v>0</v>
      </c>
      <c r="AG324">
        <f t="shared" si="321"/>
        <v>0</v>
      </c>
      <c r="AQ324" t="s">
        <v>6561</v>
      </c>
    </row>
    <row r="325" spans="7:44">
      <c r="G325" s="218" t="str">
        <f t="shared" si="319"/>
        <v/>
      </c>
      <c r="J325" s="5"/>
      <c r="AF325">
        <f t="shared" ref="AF325:AG325" si="322">U314</f>
        <v>0</v>
      </c>
      <c r="AG325">
        <f t="shared" si="322"/>
        <v>0</v>
      </c>
      <c r="AQ325" t="s">
        <v>6562</v>
      </c>
    </row>
    <row r="326" spans="7:44">
      <c r="G326" s="218" t="str">
        <f t="shared" si="319"/>
        <v/>
      </c>
      <c r="J326" s="5"/>
      <c r="AF326">
        <f t="shared" ref="AF326:AG326" si="323">U315</f>
        <v>0</v>
      </c>
      <c r="AG326">
        <f t="shared" si="323"/>
        <v>0</v>
      </c>
      <c r="AQ326" t="s">
        <v>6563</v>
      </c>
    </row>
    <row r="327" spans="7:44">
      <c r="G327" s="218" t="str">
        <f t="shared" si="319"/>
        <v/>
      </c>
      <c r="J327" s="5"/>
      <c r="AF327">
        <f t="shared" ref="AF327:AG327" si="324">U316</f>
        <v>0</v>
      </c>
      <c r="AG327">
        <f t="shared" si="324"/>
        <v>0</v>
      </c>
      <c r="AQ327" t="s">
        <v>6564</v>
      </c>
    </row>
    <row r="328" spans="7:44">
      <c r="G328" s="218" t="str">
        <f t="shared" si="319"/>
        <v/>
      </c>
      <c r="J328" s="5"/>
      <c r="AF328">
        <f t="shared" ref="AF328:AG328" si="325">U317</f>
        <v>0</v>
      </c>
      <c r="AG328">
        <f t="shared" si="325"/>
        <v>0</v>
      </c>
      <c r="AQ328" t="s">
        <v>6565</v>
      </c>
    </row>
    <row r="329" spans="7:44">
      <c r="G329" s="218" t="str">
        <f t="shared" si="319"/>
        <v/>
      </c>
      <c r="J329" s="5"/>
      <c r="AF329">
        <f t="shared" ref="AF329:AG329" si="326">U318</f>
        <v>0</v>
      </c>
      <c r="AG329">
        <f t="shared" si="326"/>
        <v>0</v>
      </c>
      <c r="AQ329" t="s">
        <v>6566</v>
      </c>
    </row>
    <row r="330" spans="7:44">
      <c r="G330" s="218" t="str">
        <f t="shared" si="319"/>
        <v/>
      </c>
      <c r="J330" s="5"/>
      <c r="AF330">
        <f t="shared" ref="AF330:AG330" si="327">U319</f>
        <v>0</v>
      </c>
      <c r="AG330">
        <f t="shared" si="327"/>
        <v>0</v>
      </c>
      <c r="AQ330" t="s">
        <v>6567</v>
      </c>
    </row>
    <row r="331" spans="7:44">
      <c r="G331" s="218" t="str">
        <f t="shared" si="319"/>
        <v/>
      </c>
      <c r="J331" s="5"/>
      <c r="AF331">
        <f t="shared" ref="AF331:AG331" si="328">U320</f>
        <v>0</v>
      </c>
      <c r="AG331">
        <f t="shared" si="328"/>
        <v>0</v>
      </c>
      <c r="AQ331" t="s">
        <v>6568</v>
      </c>
    </row>
    <row r="332" spans="7:44">
      <c r="G332" s="218" t="str">
        <f t="shared" si="319"/>
        <v/>
      </c>
      <c r="J332" s="5"/>
      <c r="AF332">
        <f t="shared" ref="AF332:AG332" si="329">U321</f>
        <v>0</v>
      </c>
      <c r="AG332">
        <f t="shared" si="329"/>
        <v>0</v>
      </c>
      <c r="AQ332" t="s">
        <v>6569</v>
      </c>
    </row>
    <row r="333" spans="7:44">
      <c r="G333" s="218" t="str">
        <f t="shared" si="319"/>
        <v/>
      </c>
      <c r="J333" s="5"/>
      <c r="AF333">
        <f t="shared" ref="AF333:AG333" si="330">U322</f>
        <v>0</v>
      </c>
      <c r="AG333">
        <f t="shared" si="330"/>
        <v>0</v>
      </c>
      <c r="AQ333" t="s">
        <v>6570</v>
      </c>
    </row>
    <row r="334" spans="7:44">
      <c r="G334" s="218" t="str">
        <f t="shared" si="319"/>
        <v/>
      </c>
      <c r="J334" s="5"/>
      <c r="AF334">
        <f t="shared" ref="AF334:AG334" si="331">U323</f>
        <v>0</v>
      </c>
      <c r="AG334">
        <f t="shared" si="331"/>
        <v>0</v>
      </c>
      <c r="AQ334" t="s">
        <v>6571</v>
      </c>
    </row>
    <row r="335" spans="7:44">
      <c r="G335" s="218" t="str">
        <f t="shared" si="319"/>
        <v/>
      </c>
      <c r="J335" s="5"/>
      <c r="AF335">
        <f t="shared" ref="AF335:AG335" si="332">U324</f>
        <v>0</v>
      </c>
      <c r="AG335">
        <f t="shared" si="332"/>
        <v>0</v>
      </c>
      <c r="AQ335" t="s">
        <v>6572</v>
      </c>
    </row>
    <row r="336" spans="7:44">
      <c r="G336" s="218" t="str">
        <f t="shared" si="319"/>
        <v/>
      </c>
      <c r="J336" s="5"/>
      <c r="AF336">
        <f t="shared" ref="AF336:AG336" si="333">U325</f>
        <v>0</v>
      </c>
      <c r="AG336">
        <f t="shared" si="333"/>
        <v>0</v>
      </c>
      <c r="AQ336" t="s">
        <v>3114</v>
      </c>
      <c r="AR336" t="s">
        <v>2752</v>
      </c>
    </row>
    <row r="337" spans="10:44">
      <c r="J337" s="5"/>
      <c r="AF337">
        <f t="shared" ref="AF337:AG337" si="334">U326</f>
        <v>0</v>
      </c>
      <c r="AG337">
        <f t="shared" si="334"/>
        <v>0</v>
      </c>
      <c r="AQ337" t="s">
        <v>6573</v>
      </c>
      <c r="AR337" t="s">
        <v>2752</v>
      </c>
    </row>
    <row r="338" spans="10:44">
      <c r="J338" s="5"/>
      <c r="AF338">
        <f t="shared" ref="AF338:AG338" si="335">U327</f>
        <v>0</v>
      </c>
      <c r="AG338">
        <f t="shared" si="335"/>
        <v>0</v>
      </c>
      <c r="AQ338" t="s">
        <v>6574</v>
      </c>
      <c r="AR338" t="s">
        <v>2752</v>
      </c>
    </row>
    <row r="339" spans="10:44">
      <c r="J339" s="5"/>
      <c r="AF339">
        <f t="shared" ref="AF339:AG339" si="336">U328</f>
        <v>0</v>
      </c>
      <c r="AG339">
        <f t="shared" si="336"/>
        <v>0</v>
      </c>
      <c r="AQ339" t="s">
        <v>6575</v>
      </c>
      <c r="AR339" t="s">
        <v>2752</v>
      </c>
    </row>
    <row r="340" spans="10:44">
      <c r="J340" s="5"/>
      <c r="AF340">
        <f t="shared" ref="AF340:AG340" si="337">U329</f>
        <v>0</v>
      </c>
      <c r="AG340">
        <f t="shared" si="337"/>
        <v>0</v>
      </c>
      <c r="AQ340" t="s">
        <v>6576</v>
      </c>
      <c r="AR340" t="s">
        <v>2752</v>
      </c>
    </row>
    <row r="341" spans="10:44">
      <c r="J341" s="5"/>
      <c r="AF341">
        <f t="shared" ref="AF341:AG341" si="338">U330</f>
        <v>0</v>
      </c>
      <c r="AG341">
        <f t="shared" si="338"/>
        <v>0</v>
      </c>
      <c r="AQ341" t="s">
        <v>6577</v>
      </c>
      <c r="AR341" t="s">
        <v>2752</v>
      </c>
    </row>
    <row r="342" spans="10:44">
      <c r="J342" s="5"/>
      <c r="AF342">
        <f t="shared" ref="AF342:AG342" si="339">U331</f>
        <v>0</v>
      </c>
      <c r="AG342">
        <f t="shared" si="339"/>
        <v>0</v>
      </c>
      <c r="AQ342" t="s">
        <v>6578</v>
      </c>
      <c r="AR342" t="s">
        <v>2752</v>
      </c>
    </row>
    <row r="343" spans="10:44">
      <c r="J343" s="5"/>
      <c r="AF343">
        <f t="shared" ref="AF343:AG343" si="340">U332</f>
        <v>0</v>
      </c>
      <c r="AG343">
        <f t="shared" si="340"/>
        <v>0</v>
      </c>
      <c r="AQ343" t="s">
        <v>6579</v>
      </c>
      <c r="AR343" t="s">
        <v>2752</v>
      </c>
    </row>
    <row r="344" spans="10:44">
      <c r="J344" s="5"/>
      <c r="AF344">
        <f t="shared" ref="AF344:AG344" si="341">U333</f>
        <v>0</v>
      </c>
      <c r="AG344">
        <f t="shared" si="341"/>
        <v>0</v>
      </c>
      <c r="AQ344" t="s">
        <v>3115</v>
      </c>
      <c r="AR344" t="s">
        <v>2752</v>
      </c>
    </row>
    <row r="345" spans="10:44">
      <c r="J345" s="5"/>
      <c r="AF345">
        <f t="shared" ref="AF345:AG345" si="342">U334</f>
        <v>0</v>
      </c>
      <c r="AG345">
        <f t="shared" si="342"/>
        <v>0</v>
      </c>
      <c r="AQ345" t="s">
        <v>6580</v>
      </c>
      <c r="AR345" t="s">
        <v>2752</v>
      </c>
    </row>
    <row r="346" spans="10:44">
      <c r="J346" s="5"/>
      <c r="AF346">
        <f t="shared" ref="AF346:AG346" si="343">U335</f>
        <v>0</v>
      </c>
      <c r="AG346">
        <f t="shared" si="343"/>
        <v>0</v>
      </c>
      <c r="AQ346" t="s">
        <v>6581</v>
      </c>
      <c r="AR346" t="s">
        <v>2752</v>
      </c>
    </row>
    <row r="347" spans="10:44">
      <c r="J347" s="5"/>
      <c r="AF347">
        <f t="shared" ref="AF347:AG347" si="344">U336</f>
        <v>0</v>
      </c>
      <c r="AG347">
        <f t="shared" si="344"/>
        <v>0</v>
      </c>
      <c r="AQ347" t="s">
        <v>6582</v>
      </c>
      <c r="AR347" t="s">
        <v>2752</v>
      </c>
    </row>
    <row r="348" spans="10:44">
      <c r="J348" s="5"/>
      <c r="AF348">
        <f t="shared" ref="AF348:AG348" si="345">U337</f>
        <v>0</v>
      </c>
      <c r="AG348">
        <f t="shared" si="345"/>
        <v>0</v>
      </c>
      <c r="AQ348" t="s">
        <v>6583</v>
      </c>
      <c r="AR348" t="s">
        <v>2754</v>
      </c>
    </row>
    <row r="349" spans="10:44">
      <c r="J349" s="5"/>
      <c r="AF349">
        <f t="shared" ref="AF349:AG349" si="346">U338</f>
        <v>0</v>
      </c>
      <c r="AG349">
        <f t="shared" si="346"/>
        <v>0</v>
      </c>
      <c r="AQ349" t="s">
        <v>6584</v>
      </c>
      <c r="AR349" t="s">
        <v>2754</v>
      </c>
    </row>
    <row r="350" spans="10:44">
      <c r="J350" s="5"/>
      <c r="AF350">
        <f t="shared" ref="AF350:AG350" si="347">U339</f>
        <v>0</v>
      </c>
      <c r="AG350">
        <f t="shared" si="347"/>
        <v>0</v>
      </c>
      <c r="AQ350" t="s">
        <v>6585</v>
      </c>
      <c r="AR350" t="s">
        <v>2754</v>
      </c>
    </row>
    <row r="351" spans="10:44">
      <c r="J351" s="5"/>
      <c r="AF351">
        <f t="shared" ref="AF351:AG351" si="348">U340</f>
        <v>0</v>
      </c>
      <c r="AG351">
        <f t="shared" si="348"/>
        <v>0</v>
      </c>
      <c r="AQ351" t="s">
        <v>6586</v>
      </c>
      <c r="AR351" t="s">
        <v>2754</v>
      </c>
    </row>
    <row r="352" spans="10:44">
      <c r="J352" s="5"/>
      <c r="AF352">
        <f t="shared" ref="AF352:AG352" si="349">U341</f>
        <v>0</v>
      </c>
      <c r="AG352">
        <f t="shared" si="349"/>
        <v>0</v>
      </c>
      <c r="AQ352" t="s">
        <v>6587</v>
      </c>
      <c r="AR352" t="s">
        <v>2752</v>
      </c>
    </row>
    <row r="353" spans="10:44">
      <c r="J353" s="5"/>
      <c r="AF353">
        <f t="shared" ref="AF353:AG353" si="350">U342</f>
        <v>0</v>
      </c>
      <c r="AG353">
        <f t="shared" si="350"/>
        <v>0</v>
      </c>
      <c r="AQ353" t="s">
        <v>6588</v>
      </c>
      <c r="AR353" t="s">
        <v>2752</v>
      </c>
    </row>
    <row r="354" spans="10:44">
      <c r="J354" s="5"/>
      <c r="AF354">
        <f t="shared" ref="AF354:AG354" si="351">U343</f>
        <v>0</v>
      </c>
      <c r="AG354">
        <f t="shared" si="351"/>
        <v>0</v>
      </c>
      <c r="AQ354" t="s">
        <v>6589</v>
      </c>
      <c r="AR354" t="s">
        <v>2752</v>
      </c>
    </row>
    <row r="355" spans="10:44">
      <c r="J355" s="5"/>
      <c r="AF355">
        <f t="shared" ref="AF355:AG355" si="352">U344</f>
        <v>0</v>
      </c>
      <c r="AG355">
        <f t="shared" si="352"/>
        <v>0</v>
      </c>
      <c r="AQ355" t="s">
        <v>6590</v>
      </c>
      <c r="AR355" t="s">
        <v>2752</v>
      </c>
    </row>
    <row r="356" spans="10:44">
      <c r="J356" s="5"/>
      <c r="AF356">
        <f t="shared" ref="AF356:AG356" si="353">U345</f>
        <v>0</v>
      </c>
      <c r="AG356">
        <f t="shared" si="353"/>
        <v>0</v>
      </c>
      <c r="AQ356" t="s">
        <v>6591</v>
      </c>
      <c r="AR356" t="s">
        <v>2752</v>
      </c>
    </row>
    <row r="357" spans="10:44">
      <c r="J357" s="5"/>
      <c r="AF357">
        <f t="shared" ref="AF357:AG357" si="354">U346</f>
        <v>0</v>
      </c>
      <c r="AG357">
        <f t="shared" si="354"/>
        <v>0</v>
      </c>
      <c r="AQ357" t="s">
        <v>6592</v>
      </c>
      <c r="AR357" t="s">
        <v>2752</v>
      </c>
    </row>
    <row r="358" spans="10:44">
      <c r="J358" s="5"/>
      <c r="AF358">
        <f t="shared" ref="AF358:AG358" si="355">U347</f>
        <v>0</v>
      </c>
      <c r="AG358">
        <f t="shared" si="355"/>
        <v>0</v>
      </c>
      <c r="AQ358" t="s">
        <v>6593</v>
      </c>
      <c r="AR358" t="s">
        <v>2752</v>
      </c>
    </row>
    <row r="359" spans="10:44">
      <c r="J359" s="5"/>
      <c r="AF359">
        <f t="shared" ref="AF359:AG359" si="356">U348</f>
        <v>0</v>
      </c>
      <c r="AG359">
        <f t="shared" si="356"/>
        <v>0</v>
      </c>
      <c r="AQ359" t="s">
        <v>6594</v>
      </c>
      <c r="AR359" t="s">
        <v>2752</v>
      </c>
    </row>
    <row r="360" spans="10:44">
      <c r="J360" s="5"/>
      <c r="AF360">
        <f t="shared" ref="AF360:AG360" si="357">U349</f>
        <v>0</v>
      </c>
      <c r="AG360">
        <f t="shared" si="357"/>
        <v>0</v>
      </c>
      <c r="AR360" t="str">
        <f t="shared" ref="AR360:AR416" si="358">TEXT(AQ360,"###")</f>
        <v/>
      </c>
    </row>
    <row r="361" spans="10:44">
      <c r="J361" s="5"/>
      <c r="AF361">
        <f t="shared" ref="AF361:AG361" si="359">U350</f>
        <v>0</v>
      </c>
      <c r="AG361">
        <f t="shared" si="359"/>
        <v>0</v>
      </c>
      <c r="AR361" t="str">
        <f t="shared" si="358"/>
        <v/>
      </c>
    </row>
    <row r="362" spans="10:44">
      <c r="J362" s="5"/>
      <c r="AF362">
        <f t="shared" ref="AF362:AG362" si="360">U351</f>
        <v>0</v>
      </c>
      <c r="AG362">
        <f t="shared" si="360"/>
        <v>0</v>
      </c>
      <c r="AR362" t="str">
        <f t="shared" si="358"/>
        <v/>
      </c>
    </row>
    <row r="363" spans="10:44">
      <c r="J363" s="5"/>
      <c r="AF363">
        <f t="shared" ref="AF363:AG363" si="361">U352</f>
        <v>0</v>
      </c>
      <c r="AG363">
        <f t="shared" si="361"/>
        <v>0</v>
      </c>
      <c r="AR363" t="str">
        <f t="shared" si="358"/>
        <v/>
      </c>
    </row>
    <row r="364" spans="10:44">
      <c r="J364" s="5"/>
      <c r="AF364">
        <f t="shared" ref="AF364:AG364" si="362">U353</f>
        <v>0</v>
      </c>
      <c r="AG364">
        <f t="shared" si="362"/>
        <v>0</v>
      </c>
      <c r="AR364" t="str">
        <f t="shared" si="358"/>
        <v/>
      </c>
    </row>
    <row r="365" spans="10:44">
      <c r="J365" s="5"/>
      <c r="AF365">
        <f t="shared" ref="AF365:AG365" si="363">U354</f>
        <v>0</v>
      </c>
      <c r="AG365">
        <f t="shared" si="363"/>
        <v>0</v>
      </c>
      <c r="AR365" t="str">
        <f t="shared" si="358"/>
        <v/>
      </c>
    </row>
    <row r="366" spans="10:44">
      <c r="J366" s="5"/>
      <c r="AF366">
        <f t="shared" ref="AF366:AG366" si="364">U355</f>
        <v>0</v>
      </c>
      <c r="AG366">
        <f t="shared" si="364"/>
        <v>0</v>
      </c>
      <c r="AR366" t="str">
        <f t="shared" si="358"/>
        <v/>
      </c>
    </row>
    <row r="367" spans="10:44">
      <c r="J367" s="5"/>
      <c r="AF367">
        <f t="shared" ref="AF367:AG367" si="365">U356</f>
        <v>0</v>
      </c>
      <c r="AG367">
        <f t="shared" si="365"/>
        <v>0</v>
      </c>
      <c r="AR367" t="str">
        <f t="shared" si="358"/>
        <v/>
      </c>
    </row>
    <row r="368" spans="10:44">
      <c r="J368" s="5"/>
      <c r="AF368">
        <f t="shared" ref="AF368:AG368" si="366">U357</f>
        <v>0</v>
      </c>
      <c r="AG368">
        <f t="shared" si="366"/>
        <v>0</v>
      </c>
      <c r="AR368" t="str">
        <f t="shared" si="358"/>
        <v/>
      </c>
    </row>
    <row r="369" spans="10:44">
      <c r="J369" s="5"/>
      <c r="AF369">
        <f t="shared" ref="AF369:AG369" si="367">U358</f>
        <v>0</v>
      </c>
      <c r="AG369">
        <f t="shared" si="367"/>
        <v>0</v>
      </c>
      <c r="AR369" t="str">
        <f t="shared" si="358"/>
        <v/>
      </c>
    </row>
    <row r="370" spans="10:44">
      <c r="J370" s="5"/>
      <c r="AF370">
        <f t="shared" ref="AF370:AG370" si="368">U359</f>
        <v>0</v>
      </c>
      <c r="AG370">
        <f t="shared" si="368"/>
        <v>0</v>
      </c>
      <c r="AR370" t="str">
        <f t="shared" si="358"/>
        <v/>
      </c>
    </row>
    <row r="371" spans="10:44">
      <c r="J371" s="5"/>
      <c r="AF371">
        <f t="shared" ref="AF371:AG371" si="369">U360</f>
        <v>0</v>
      </c>
      <c r="AG371">
        <f t="shared" si="369"/>
        <v>0</v>
      </c>
      <c r="AR371" t="str">
        <f t="shared" si="358"/>
        <v/>
      </c>
    </row>
    <row r="372" spans="10:44">
      <c r="J372" s="5"/>
      <c r="AF372">
        <f t="shared" ref="AF372:AG372" si="370">U361</f>
        <v>0</v>
      </c>
      <c r="AG372">
        <f t="shared" si="370"/>
        <v>0</v>
      </c>
      <c r="AR372" t="str">
        <f t="shared" si="358"/>
        <v/>
      </c>
    </row>
    <row r="373" spans="10:44">
      <c r="J373" s="5"/>
      <c r="AF373">
        <f t="shared" ref="AF373:AG373" si="371">U362</f>
        <v>0</v>
      </c>
      <c r="AG373">
        <f t="shared" si="371"/>
        <v>0</v>
      </c>
      <c r="AR373" t="str">
        <f t="shared" si="358"/>
        <v/>
      </c>
    </row>
    <row r="374" spans="10:44">
      <c r="J374" s="5"/>
      <c r="AF374">
        <f t="shared" ref="AF374:AG374" si="372">U363</f>
        <v>0</v>
      </c>
      <c r="AG374">
        <f t="shared" si="372"/>
        <v>0</v>
      </c>
      <c r="AR374" t="str">
        <f t="shared" si="358"/>
        <v/>
      </c>
    </row>
    <row r="375" spans="10:44">
      <c r="J375" s="5"/>
      <c r="AF375">
        <f t="shared" ref="AF375:AG375" si="373">U364</f>
        <v>0</v>
      </c>
      <c r="AG375">
        <f t="shared" si="373"/>
        <v>0</v>
      </c>
      <c r="AR375" t="str">
        <f t="shared" si="358"/>
        <v/>
      </c>
    </row>
    <row r="376" spans="10:44">
      <c r="J376" s="5"/>
      <c r="AF376">
        <f t="shared" ref="AF376:AG376" si="374">U365</f>
        <v>0</v>
      </c>
      <c r="AG376">
        <f t="shared" si="374"/>
        <v>0</v>
      </c>
      <c r="AR376" t="str">
        <f t="shared" si="358"/>
        <v/>
      </c>
    </row>
    <row r="377" spans="10:44">
      <c r="J377" s="5"/>
      <c r="AF377">
        <f t="shared" ref="AF377:AG377" si="375">U366</f>
        <v>0</v>
      </c>
      <c r="AG377">
        <f t="shared" si="375"/>
        <v>0</v>
      </c>
      <c r="AR377" t="str">
        <f t="shared" si="358"/>
        <v/>
      </c>
    </row>
    <row r="378" spans="10:44">
      <c r="J378" s="5"/>
      <c r="AF378">
        <f t="shared" ref="AF378:AG378" si="376">U367</f>
        <v>0</v>
      </c>
      <c r="AG378">
        <f t="shared" si="376"/>
        <v>0</v>
      </c>
      <c r="AR378" t="str">
        <f t="shared" si="358"/>
        <v/>
      </c>
    </row>
    <row r="379" spans="10:44">
      <c r="J379" s="5"/>
      <c r="AF379">
        <f t="shared" ref="AF379:AG379" si="377">U368</f>
        <v>0</v>
      </c>
      <c r="AG379">
        <f t="shared" si="377"/>
        <v>0</v>
      </c>
      <c r="AR379" t="str">
        <f t="shared" si="358"/>
        <v/>
      </c>
    </row>
    <row r="380" spans="10:44">
      <c r="J380" s="5"/>
      <c r="AF380">
        <f t="shared" ref="AF380:AG380" si="378">U369</f>
        <v>0</v>
      </c>
      <c r="AG380">
        <f t="shared" si="378"/>
        <v>0</v>
      </c>
      <c r="AR380" t="str">
        <f t="shared" si="358"/>
        <v/>
      </c>
    </row>
    <row r="381" spans="10:44">
      <c r="J381" s="5"/>
      <c r="AF381">
        <f t="shared" ref="AF381:AG381" si="379">U370</f>
        <v>0</v>
      </c>
      <c r="AG381">
        <f t="shared" si="379"/>
        <v>0</v>
      </c>
      <c r="AR381" t="str">
        <f t="shared" si="358"/>
        <v/>
      </c>
    </row>
    <row r="382" spans="10:44">
      <c r="J382" s="5"/>
      <c r="AF382">
        <f t="shared" ref="AF382:AG382" si="380">U371</f>
        <v>0</v>
      </c>
      <c r="AG382">
        <f t="shared" si="380"/>
        <v>0</v>
      </c>
      <c r="AR382" t="str">
        <f t="shared" si="358"/>
        <v/>
      </c>
    </row>
    <row r="383" spans="10:44">
      <c r="J383" s="5"/>
      <c r="AF383">
        <f t="shared" ref="AF383:AG383" si="381">U372</f>
        <v>0</v>
      </c>
      <c r="AG383">
        <f t="shared" si="381"/>
        <v>0</v>
      </c>
      <c r="AR383" t="str">
        <f t="shared" si="358"/>
        <v/>
      </c>
    </row>
    <row r="384" spans="10:44">
      <c r="J384" s="5"/>
      <c r="AF384">
        <f t="shared" ref="AF384:AG384" si="382">U373</f>
        <v>0</v>
      </c>
      <c r="AG384">
        <f t="shared" si="382"/>
        <v>0</v>
      </c>
      <c r="AR384" t="str">
        <f t="shared" si="358"/>
        <v/>
      </c>
    </row>
    <row r="385" spans="10:44">
      <c r="J385" s="5"/>
      <c r="AF385">
        <f t="shared" ref="AF385:AG385" si="383">U374</f>
        <v>0</v>
      </c>
      <c r="AG385">
        <f t="shared" si="383"/>
        <v>0</v>
      </c>
      <c r="AR385" t="str">
        <f t="shared" si="358"/>
        <v/>
      </c>
    </row>
    <row r="386" spans="10:44">
      <c r="J386" s="5"/>
      <c r="AF386">
        <f t="shared" ref="AF386:AG386" si="384">U375</f>
        <v>0</v>
      </c>
      <c r="AG386">
        <f t="shared" si="384"/>
        <v>0</v>
      </c>
      <c r="AR386" t="str">
        <f t="shared" si="358"/>
        <v/>
      </c>
    </row>
    <row r="387" spans="10:44">
      <c r="J387" s="5"/>
      <c r="AF387">
        <f t="shared" ref="AF387:AG387" si="385">U376</f>
        <v>0</v>
      </c>
      <c r="AG387">
        <f t="shared" si="385"/>
        <v>0</v>
      </c>
      <c r="AR387" t="str">
        <f t="shared" si="358"/>
        <v/>
      </c>
    </row>
    <row r="388" spans="10:44">
      <c r="J388" s="5"/>
      <c r="AF388">
        <f t="shared" ref="AF388:AG388" si="386">U377</f>
        <v>0</v>
      </c>
      <c r="AG388">
        <f t="shared" si="386"/>
        <v>0</v>
      </c>
      <c r="AR388" t="str">
        <f t="shared" si="358"/>
        <v/>
      </c>
    </row>
    <row r="389" spans="10:44">
      <c r="J389" s="5"/>
      <c r="AF389">
        <f t="shared" ref="AF389:AG389" si="387">U378</f>
        <v>0</v>
      </c>
      <c r="AG389">
        <f t="shared" si="387"/>
        <v>0</v>
      </c>
      <c r="AR389" t="str">
        <f t="shared" si="358"/>
        <v/>
      </c>
    </row>
    <row r="390" spans="10:44">
      <c r="J390" s="5"/>
      <c r="AF390">
        <f t="shared" ref="AF390:AG390" si="388">U379</f>
        <v>0</v>
      </c>
      <c r="AG390">
        <f t="shared" si="388"/>
        <v>0</v>
      </c>
      <c r="AR390" t="str">
        <f t="shared" si="358"/>
        <v/>
      </c>
    </row>
    <row r="391" spans="10:44">
      <c r="J391" s="5"/>
      <c r="AF391">
        <f t="shared" ref="AF391:AG391" si="389">U380</f>
        <v>0</v>
      </c>
      <c r="AG391">
        <f t="shared" si="389"/>
        <v>0</v>
      </c>
      <c r="AR391" t="str">
        <f t="shared" si="358"/>
        <v/>
      </c>
    </row>
    <row r="392" spans="10:44">
      <c r="J392" s="5"/>
      <c r="AF392">
        <f t="shared" ref="AF392:AG392" si="390">U381</f>
        <v>0</v>
      </c>
      <c r="AG392">
        <f t="shared" si="390"/>
        <v>0</v>
      </c>
      <c r="AR392" t="str">
        <f t="shared" si="358"/>
        <v/>
      </c>
    </row>
    <row r="393" spans="10:44">
      <c r="J393" s="5"/>
      <c r="AF393">
        <f t="shared" ref="AF393:AG393" si="391">U382</f>
        <v>0</v>
      </c>
      <c r="AG393">
        <f t="shared" si="391"/>
        <v>0</v>
      </c>
      <c r="AR393" t="str">
        <f t="shared" si="358"/>
        <v/>
      </c>
    </row>
    <row r="394" spans="10:44">
      <c r="J394" s="5"/>
      <c r="AF394">
        <f t="shared" ref="AF394:AG394" si="392">U383</f>
        <v>0</v>
      </c>
      <c r="AG394">
        <f t="shared" si="392"/>
        <v>0</v>
      </c>
      <c r="AR394" t="str">
        <f t="shared" si="358"/>
        <v/>
      </c>
    </row>
    <row r="395" spans="10:44">
      <c r="J395" s="5"/>
      <c r="AF395">
        <f t="shared" ref="AF395:AG395" si="393">U384</f>
        <v>0</v>
      </c>
      <c r="AG395">
        <f t="shared" si="393"/>
        <v>0</v>
      </c>
      <c r="AR395" t="str">
        <f t="shared" si="358"/>
        <v/>
      </c>
    </row>
    <row r="396" spans="10:44">
      <c r="J396" s="5"/>
      <c r="AF396">
        <f t="shared" ref="AF396:AG396" si="394">U385</f>
        <v>0</v>
      </c>
      <c r="AG396">
        <f t="shared" si="394"/>
        <v>0</v>
      </c>
      <c r="AR396" t="str">
        <f t="shared" si="358"/>
        <v/>
      </c>
    </row>
    <row r="397" spans="10:44">
      <c r="J397" s="5"/>
      <c r="AF397">
        <f t="shared" ref="AF397:AG397" si="395">U386</f>
        <v>0</v>
      </c>
      <c r="AG397">
        <f t="shared" si="395"/>
        <v>0</v>
      </c>
      <c r="AR397" t="str">
        <f t="shared" si="358"/>
        <v/>
      </c>
    </row>
    <row r="398" spans="10:44">
      <c r="J398" s="5"/>
      <c r="AF398">
        <f t="shared" ref="AF398:AG398" si="396">U387</f>
        <v>0</v>
      </c>
      <c r="AG398">
        <f t="shared" si="396"/>
        <v>0</v>
      </c>
      <c r="AR398" t="str">
        <f t="shared" si="358"/>
        <v/>
      </c>
    </row>
    <row r="399" spans="10:44">
      <c r="J399" s="5"/>
      <c r="AF399">
        <f t="shared" ref="AF399:AG399" si="397">U388</f>
        <v>0</v>
      </c>
      <c r="AG399">
        <f t="shared" si="397"/>
        <v>0</v>
      </c>
      <c r="AR399" t="str">
        <f t="shared" si="358"/>
        <v/>
      </c>
    </row>
    <row r="400" spans="10:44">
      <c r="J400" s="5"/>
      <c r="AF400">
        <f t="shared" ref="AF400:AG400" si="398">U389</f>
        <v>0</v>
      </c>
      <c r="AG400">
        <f t="shared" si="398"/>
        <v>0</v>
      </c>
      <c r="AR400" t="str">
        <f t="shared" si="358"/>
        <v/>
      </c>
    </row>
    <row r="401" spans="10:44">
      <c r="J401" s="5"/>
      <c r="AF401">
        <f t="shared" ref="AF401:AG401" si="399">U390</f>
        <v>0</v>
      </c>
      <c r="AG401">
        <f t="shared" si="399"/>
        <v>0</v>
      </c>
      <c r="AR401" t="str">
        <f t="shared" si="358"/>
        <v/>
      </c>
    </row>
    <row r="402" spans="10:44">
      <c r="J402" s="5"/>
      <c r="AF402">
        <f t="shared" ref="AF402:AG402" si="400">U391</f>
        <v>0</v>
      </c>
      <c r="AG402">
        <f t="shared" si="400"/>
        <v>0</v>
      </c>
      <c r="AR402" t="str">
        <f t="shared" si="358"/>
        <v/>
      </c>
    </row>
    <row r="403" spans="10:44">
      <c r="J403" s="5"/>
      <c r="AF403">
        <f t="shared" ref="AF403:AG403" si="401">U392</f>
        <v>0</v>
      </c>
      <c r="AG403">
        <f t="shared" si="401"/>
        <v>0</v>
      </c>
      <c r="AR403" t="str">
        <f t="shared" si="358"/>
        <v/>
      </c>
    </row>
    <row r="404" spans="10:44">
      <c r="J404" s="5"/>
      <c r="AF404">
        <f t="shared" ref="AF404:AG404" si="402">U393</f>
        <v>0</v>
      </c>
      <c r="AG404">
        <f t="shared" si="402"/>
        <v>0</v>
      </c>
      <c r="AR404" t="str">
        <f t="shared" si="358"/>
        <v/>
      </c>
    </row>
    <row r="405" spans="10:44">
      <c r="J405" s="5"/>
      <c r="AF405">
        <f t="shared" ref="AF405:AG405" si="403">U394</f>
        <v>0</v>
      </c>
      <c r="AG405">
        <f t="shared" si="403"/>
        <v>0</v>
      </c>
      <c r="AR405" t="str">
        <f t="shared" si="358"/>
        <v/>
      </c>
    </row>
    <row r="406" spans="10:44">
      <c r="J406" s="5"/>
      <c r="AF406">
        <f t="shared" ref="AF406:AG406" si="404">U395</f>
        <v>0</v>
      </c>
      <c r="AG406">
        <f t="shared" si="404"/>
        <v>0</v>
      </c>
      <c r="AR406" t="str">
        <f t="shared" si="358"/>
        <v/>
      </c>
    </row>
    <row r="407" spans="10:44">
      <c r="J407" s="5"/>
      <c r="AF407">
        <f t="shared" ref="AF407:AG407" si="405">U396</f>
        <v>0</v>
      </c>
      <c r="AG407">
        <f t="shared" si="405"/>
        <v>0</v>
      </c>
      <c r="AR407" t="str">
        <f t="shared" si="358"/>
        <v/>
      </c>
    </row>
    <row r="408" spans="10:44">
      <c r="J408" s="5"/>
      <c r="AF408">
        <f t="shared" ref="AF408:AG408" si="406">U397</f>
        <v>0</v>
      </c>
      <c r="AG408">
        <f t="shared" si="406"/>
        <v>0</v>
      </c>
      <c r="AR408" t="str">
        <f t="shared" si="358"/>
        <v/>
      </c>
    </row>
    <row r="409" spans="10:44">
      <c r="J409" s="5"/>
      <c r="AF409">
        <f t="shared" ref="AF409:AG409" si="407">U398</f>
        <v>0</v>
      </c>
      <c r="AG409">
        <f t="shared" si="407"/>
        <v>0</v>
      </c>
      <c r="AR409" t="str">
        <f t="shared" si="358"/>
        <v/>
      </c>
    </row>
    <row r="410" spans="10:44">
      <c r="J410" s="5"/>
      <c r="AF410">
        <f t="shared" ref="AF410:AG410" si="408">U399</f>
        <v>0</v>
      </c>
      <c r="AG410">
        <f t="shared" si="408"/>
        <v>0</v>
      </c>
      <c r="AR410" t="str">
        <f t="shared" si="358"/>
        <v/>
      </c>
    </row>
    <row r="411" spans="10:44">
      <c r="J411" s="5"/>
      <c r="AF411">
        <f t="shared" ref="AF411:AG411" si="409">U400</f>
        <v>0</v>
      </c>
      <c r="AG411">
        <f t="shared" si="409"/>
        <v>0</v>
      </c>
      <c r="AR411" t="str">
        <f t="shared" si="358"/>
        <v/>
      </c>
    </row>
    <row r="412" spans="10:44">
      <c r="J412" s="5"/>
      <c r="AF412">
        <f t="shared" ref="AF412:AG412" si="410">U401</f>
        <v>0</v>
      </c>
      <c r="AG412">
        <f t="shared" si="410"/>
        <v>0</v>
      </c>
      <c r="AR412" t="str">
        <f t="shared" si="358"/>
        <v/>
      </c>
    </row>
    <row r="413" spans="10:44">
      <c r="J413" s="5"/>
      <c r="AF413">
        <f t="shared" ref="AF413:AG413" si="411">U402</f>
        <v>0</v>
      </c>
      <c r="AG413">
        <f t="shared" si="411"/>
        <v>0</v>
      </c>
      <c r="AR413" t="str">
        <f t="shared" si="358"/>
        <v/>
      </c>
    </row>
    <row r="414" spans="10:44">
      <c r="J414" s="5"/>
      <c r="AF414">
        <f t="shared" ref="AF414:AG414" si="412">U403</f>
        <v>0</v>
      </c>
      <c r="AG414">
        <f t="shared" si="412"/>
        <v>0</v>
      </c>
      <c r="AR414" t="str">
        <f t="shared" si="358"/>
        <v/>
      </c>
    </row>
    <row r="415" spans="10:44">
      <c r="J415" s="5"/>
      <c r="AF415">
        <f t="shared" ref="AF415:AG415" si="413">U404</f>
        <v>0</v>
      </c>
      <c r="AG415">
        <f t="shared" si="413"/>
        <v>0</v>
      </c>
      <c r="AR415" t="str">
        <f t="shared" si="358"/>
        <v/>
      </c>
    </row>
    <row r="416" spans="10:44">
      <c r="J416" s="5"/>
      <c r="AF416">
        <f t="shared" ref="AF416:AG416" si="414">U405</f>
        <v>0</v>
      </c>
      <c r="AG416">
        <f t="shared" si="414"/>
        <v>0</v>
      </c>
      <c r="AR416" t="str">
        <f t="shared" si="358"/>
        <v/>
      </c>
    </row>
    <row r="417" spans="10:44">
      <c r="J417" s="5"/>
      <c r="AF417">
        <f t="shared" ref="AF417:AG417" si="415">U406</f>
        <v>0</v>
      </c>
      <c r="AG417">
        <f t="shared" si="415"/>
        <v>0</v>
      </c>
      <c r="AR417" t="str">
        <f t="shared" ref="AR417:AR480" si="416">TEXT(AQ417,"###")</f>
        <v/>
      </c>
    </row>
    <row r="418" spans="10:44">
      <c r="J418" s="5"/>
      <c r="AF418">
        <f t="shared" ref="AF418:AG418" si="417">U407</f>
        <v>0</v>
      </c>
      <c r="AG418">
        <f t="shared" si="417"/>
        <v>0</v>
      </c>
      <c r="AR418" t="str">
        <f t="shared" si="416"/>
        <v/>
      </c>
    </row>
    <row r="419" spans="10:44">
      <c r="J419" s="5"/>
      <c r="AF419">
        <f t="shared" ref="AF419:AG419" si="418">U408</f>
        <v>0</v>
      </c>
      <c r="AG419">
        <f t="shared" si="418"/>
        <v>0</v>
      </c>
      <c r="AR419" t="str">
        <f t="shared" si="416"/>
        <v/>
      </c>
    </row>
    <row r="420" spans="10:44">
      <c r="J420" s="5"/>
      <c r="AF420">
        <f t="shared" ref="AF420:AG420" si="419">U409</f>
        <v>0</v>
      </c>
      <c r="AG420">
        <f t="shared" si="419"/>
        <v>0</v>
      </c>
      <c r="AR420" t="str">
        <f t="shared" si="416"/>
        <v/>
      </c>
    </row>
    <row r="421" spans="10:44">
      <c r="J421" s="5"/>
      <c r="AF421">
        <f t="shared" ref="AF421:AG421" si="420">U410</f>
        <v>0</v>
      </c>
      <c r="AG421">
        <f t="shared" si="420"/>
        <v>0</v>
      </c>
      <c r="AR421" t="str">
        <f t="shared" si="416"/>
        <v/>
      </c>
    </row>
    <row r="422" spans="10:44">
      <c r="J422" s="5"/>
      <c r="AF422">
        <f t="shared" ref="AF422:AG422" si="421">U411</f>
        <v>0</v>
      </c>
      <c r="AG422">
        <f t="shared" si="421"/>
        <v>0</v>
      </c>
      <c r="AR422" t="str">
        <f t="shared" si="416"/>
        <v/>
      </c>
    </row>
    <row r="423" spans="10:44">
      <c r="J423" s="5"/>
      <c r="AF423">
        <f t="shared" ref="AF423:AG423" si="422">U412</f>
        <v>0</v>
      </c>
      <c r="AG423">
        <f t="shared" si="422"/>
        <v>0</v>
      </c>
      <c r="AR423" t="str">
        <f t="shared" si="416"/>
        <v/>
      </c>
    </row>
    <row r="424" spans="10:44">
      <c r="J424" s="5"/>
      <c r="AF424">
        <f t="shared" ref="AF424:AG424" si="423">U413</f>
        <v>0</v>
      </c>
      <c r="AG424">
        <f t="shared" si="423"/>
        <v>0</v>
      </c>
      <c r="AR424" t="str">
        <f t="shared" si="416"/>
        <v/>
      </c>
    </row>
    <row r="425" spans="10:44">
      <c r="J425" s="5"/>
      <c r="AF425">
        <f t="shared" ref="AF425:AG425" si="424">U414</f>
        <v>0</v>
      </c>
      <c r="AG425">
        <f t="shared" si="424"/>
        <v>0</v>
      </c>
      <c r="AR425" t="str">
        <f t="shared" si="416"/>
        <v/>
      </c>
    </row>
    <row r="426" spans="10:44">
      <c r="J426" s="5"/>
      <c r="AF426">
        <f t="shared" ref="AF426:AG426" si="425">U415</f>
        <v>0</v>
      </c>
      <c r="AG426">
        <f t="shared" si="425"/>
        <v>0</v>
      </c>
      <c r="AR426" t="str">
        <f t="shared" si="416"/>
        <v/>
      </c>
    </row>
    <row r="427" spans="10:44">
      <c r="J427" s="5"/>
      <c r="AF427">
        <f t="shared" ref="AF427:AG427" si="426">U416</f>
        <v>0</v>
      </c>
      <c r="AG427">
        <f t="shared" si="426"/>
        <v>0</v>
      </c>
      <c r="AR427" t="str">
        <f t="shared" si="416"/>
        <v/>
      </c>
    </row>
    <row r="428" spans="10:44">
      <c r="J428" s="5"/>
      <c r="AF428">
        <f t="shared" ref="AF428:AG428" si="427">U417</f>
        <v>0</v>
      </c>
      <c r="AG428">
        <f t="shared" si="427"/>
        <v>0</v>
      </c>
      <c r="AR428" t="str">
        <f t="shared" si="416"/>
        <v/>
      </c>
    </row>
    <row r="429" spans="10:44">
      <c r="J429" s="5"/>
      <c r="AF429">
        <f t="shared" ref="AF429:AG429" si="428">U418</f>
        <v>0</v>
      </c>
      <c r="AG429">
        <f t="shared" si="428"/>
        <v>0</v>
      </c>
      <c r="AR429" t="str">
        <f t="shared" si="416"/>
        <v/>
      </c>
    </row>
    <row r="430" spans="10:44">
      <c r="J430" s="5"/>
      <c r="AF430">
        <f t="shared" ref="AF430:AG430" si="429">U419</f>
        <v>0</v>
      </c>
      <c r="AG430">
        <f t="shared" si="429"/>
        <v>0</v>
      </c>
      <c r="AR430" t="str">
        <f t="shared" si="416"/>
        <v/>
      </c>
    </row>
    <row r="431" spans="10:44">
      <c r="J431" s="5"/>
      <c r="AF431">
        <f t="shared" ref="AF431:AG431" si="430">U420</f>
        <v>0</v>
      </c>
      <c r="AG431">
        <f t="shared" si="430"/>
        <v>0</v>
      </c>
      <c r="AR431" t="str">
        <f t="shared" si="416"/>
        <v/>
      </c>
    </row>
    <row r="432" spans="10:44">
      <c r="J432" s="5"/>
      <c r="AF432">
        <f t="shared" ref="AF432:AG432" si="431">U421</f>
        <v>0</v>
      </c>
      <c r="AG432">
        <f t="shared" si="431"/>
        <v>0</v>
      </c>
      <c r="AR432" t="str">
        <f t="shared" si="416"/>
        <v/>
      </c>
    </row>
    <row r="433" spans="10:44">
      <c r="J433" s="5"/>
      <c r="AF433">
        <f t="shared" ref="AF433:AG433" si="432">U422</f>
        <v>0</v>
      </c>
      <c r="AG433">
        <f t="shared" si="432"/>
        <v>0</v>
      </c>
      <c r="AR433" t="str">
        <f t="shared" si="416"/>
        <v/>
      </c>
    </row>
    <row r="434" spans="10:44">
      <c r="J434" s="5"/>
      <c r="AF434">
        <f t="shared" ref="AF434:AG434" si="433">U423</f>
        <v>0</v>
      </c>
      <c r="AG434">
        <f t="shared" si="433"/>
        <v>0</v>
      </c>
      <c r="AR434" t="str">
        <f t="shared" si="416"/>
        <v/>
      </c>
    </row>
    <row r="435" spans="10:44">
      <c r="J435" s="5"/>
      <c r="AF435">
        <f t="shared" ref="AF435:AG435" si="434">U424</f>
        <v>0</v>
      </c>
      <c r="AG435">
        <f t="shared" si="434"/>
        <v>0</v>
      </c>
      <c r="AR435" t="str">
        <f t="shared" si="416"/>
        <v/>
      </c>
    </row>
    <row r="436" spans="10:44">
      <c r="J436" s="5"/>
      <c r="AF436">
        <f t="shared" ref="AF436:AG436" si="435">U425</f>
        <v>0</v>
      </c>
      <c r="AG436">
        <f t="shared" si="435"/>
        <v>0</v>
      </c>
      <c r="AR436" t="str">
        <f t="shared" si="416"/>
        <v/>
      </c>
    </row>
    <row r="437" spans="10:44">
      <c r="J437" s="5"/>
      <c r="AF437">
        <f t="shared" ref="AF437:AG437" si="436">U426</f>
        <v>0</v>
      </c>
      <c r="AG437">
        <f t="shared" si="436"/>
        <v>0</v>
      </c>
      <c r="AR437" t="str">
        <f t="shared" si="416"/>
        <v/>
      </c>
    </row>
    <row r="438" spans="10:44">
      <c r="J438" s="5"/>
      <c r="AF438">
        <f t="shared" ref="AF438:AG438" si="437">U427</f>
        <v>0</v>
      </c>
      <c r="AG438">
        <f t="shared" si="437"/>
        <v>0</v>
      </c>
      <c r="AR438" t="str">
        <f t="shared" si="416"/>
        <v/>
      </c>
    </row>
    <row r="439" spans="10:44">
      <c r="J439" s="5"/>
      <c r="AF439">
        <f t="shared" ref="AF439:AG439" si="438">U428</f>
        <v>0</v>
      </c>
      <c r="AG439">
        <f t="shared" si="438"/>
        <v>0</v>
      </c>
      <c r="AR439" t="str">
        <f t="shared" si="416"/>
        <v/>
      </c>
    </row>
    <row r="440" spans="10:44">
      <c r="J440" s="5"/>
      <c r="AF440">
        <f t="shared" ref="AF440:AG440" si="439">U429</f>
        <v>0</v>
      </c>
      <c r="AG440">
        <f t="shared" si="439"/>
        <v>0</v>
      </c>
      <c r="AR440" t="str">
        <f t="shared" si="416"/>
        <v/>
      </c>
    </row>
    <row r="441" spans="10:44">
      <c r="J441" s="5"/>
      <c r="AF441">
        <f t="shared" ref="AF441:AG441" si="440">U430</f>
        <v>0</v>
      </c>
      <c r="AG441">
        <f t="shared" si="440"/>
        <v>0</v>
      </c>
      <c r="AR441" t="str">
        <f t="shared" si="416"/>
        <v/>
      </c>
    </row>
    <row r="442" spans="10:44">
      <c r="J442" s="5"/>
      <c r="AF442">
        <f t="shared" ref="AF442:AG442" si="441">U431</f>
        <v>0</v>
      </c>
      <c r="AG442">
        <f t="shared" si="441"/>
        <v>0</v>
      </c>
      <c r="AR442" t="str">
        <f t="shared" si="416"/>
        <v/>
      </c>
    </row>
    <row r="443" spans="10:44">
      <c r="J443" s="5"/>
      <c r="AF443">
        <f t="shared" ref="AF443:AG443" si="442">U432</f>
        <v>0</v>
      </c>
      <c r="AG443">
        <f t="shared" si="442"/>
        <v>0</v>
      </c>
      <c r="AR443" t="str">
        <f t="shared" si="416"/>
        <v/>
      </c>
    </row>
    <row r="444" spans="10:44">
      <c r="J444" s="5"/>
      <c r="AF444">
        <f t="shared" ref="AF444:AG444" si="443">U433</f>
        <v>0</v>
      </c>
      <c r="AG444">
        <f t="shared" si="443"/>
        <v>0</v>
      </c>
      <c r="AR444" t="str">
        <f t="shared" si="416"/>
        <v/>
      </c>
    </row>
    <row r="445" spans="10:44">
      <c r="J445" s="5"/>
      <c r="AF445">
        <f t="shared" ref="AF445:AG445" si="444">U434</f>
        <v>0</v>
      </c>
      <c r="AG445">
        <f t="shared" si="444"/>
        <v>0</v>
      </c>
      <c r="AR445" t="str">
        <f t="shared" si="416"/>
        <v/>
      </c>
    </row>
    <row r="446" spans="10:44">
      <c r="J446" s="5"/>
      <c r="AF446">
        <f t="shared" ref="AF446:AG446" si="445">U435</f>
        <v>0</v>
      </c>
      <c r="AG446">
        <f t="shared" si="445"/>
        <v>0</v>
      </c>
      <c r="AR446" t="str">
        <f t="shared" si="416"/>
        <v/>
      </c>
    </row>
    <row r="447" spans="10:44">
      <c r="J447" s="5"/>
      <c r="AF447">
        <f t="shared" ref="AF447:AG447" si="446">U436</f>
        <v>0</v>
      </c>
      <c r="AG447">
        <f t="shared" si="446"/>
        <v>0</v>
      </c>
      <c r="AR447" t="str">
        <f t="shared" si="416"/>
        <v/>
      </c>
    </row>
    <row r="448" spans="10:44">
      <c r="J448" s="5"/>
      <c r="AF448">
        <f t="shared" ref="AF448:AG448" si="447">U437</f>
        <v>0</v>
      </c>
      <c r="AG448">
        <f t="shared" si="447"/>
        <v>0</v>
      </c>
      <c r="AR448" t="str">
        <f t="shared" si="416"/>
        <v/>
      </c>
    </row>
    <row r="449" spans="10:44">
      <c r="J449" s="5"/>
      <c r="AF449">
        <f t="shared" ref="AF449:AG449" si="448">U438</f>
        <v>0</v>
      </c>
      <c r="AG449">
        <f t="shared" si="448"/>
        <v>0</v>
      </c>
      <c r="AR449" t="str">
        <f t="shared" si="416"/>
        <v/>
      </c>
    </row>
    <row r="450" spans="10:44">
      <c r="J450" s="5"/>
      <c r="AF450">
        <f t="shared" ref="AF450:AG450" si="449">U439</f>
        <v>0</v>
      </c>
      <c r="AG450">
        <f t="shared" si="449"/>
        <v>0</v>
      </c>
      <c r="AR450" t="str">
        <f t="shared" si="416"/>
        <v/>
      </c>
    </row>
    <row r="451" spans="10:44">
      <c r="J451" s="5"/>
      <c r="AF451">
        <f t="shared" ref="AF451:AG451" si="450">U440</f>
        <v>0</v>
      </c>
      <c r="AG451">
        <f t="shared" si="450"/>
        <v>0</v>
      </c>
      <c r="AR451" t="str">
        <f t="shared" si="416"/>
        <v/>
      </c>
    </row>
    <row r="452" spans="10:44">
      <c r="J452" s="5"/>
      <c r="AF452">
        <f t="shared" ref="AF452:AG452" si="451">U441</f>
        <v>0</v>
      </c>
      <c r="AG452">
        <f t="shared" si="451"/>
        <v>0</v>
      </c>
      <c r="AR452" t="str">
        <f t="shared" si="416"/>
        <v/>
      </c>
    </row>
    <row r="453" spans="10:44">
      <c r="J453" s="5"/>
      <c r="AF453">
        <f t="shared" ref="AF453:AG453" si="452">U442</f>
        <v>0</v>
      </c>
      <c r="AG453">
        <f t="shared" si="452"/>
        <v>0</v>
      </c>
      <c r="AR453" t="str">
        <f t="shared" si="416"/>
        <v/>
      </c>
    </row>
    <row r="454" spans="10:44">
      <c r="J454" s="5"/>
      <c r="AF454">
        <f t="shared" ref="AF454:AG454" si="453">U443</f>
        <v>0</v>
      </c>
      <c r="AG454">
        <f t="shared" si="453"/>
        <v>0</v>
      </c>
      <c r="AR454" t="str">
        <f t="shared" si="416"/>
        <v/>
      </c>
    </row>
    <row r="455" spans="10:44">
      <c r="J455" s="5"/>
      <c r="AF455">
        <f t="shared" ref="AF455:AG455" si="454">U444</f>
        <v>0</v>
      </c>
      <c r="AG455">
        <f t="shared" si="454"/>
        <v>0</v>
      </c>
      <c r="AR455" t="str">
        <f t="shared" si="416"/>
        <v/>
      </c>
    </row>
    <row r="456" spans="10:44">
      <c r="J456" s="5"/>
      <c r="AF456">
        <f t="shared" ref="AF456:AG456" si="455">U445</f>
        <v>0</v>
      </c>
      <c r="AG456">
        <f t="shared" si="455"/>
        <v>0</v>
      </c>
      <c r="AR456" t="str">
        <f t="shared" si="416"/>
        <v/>
      </c>
    </row>
    <row r="457" spans="10:44">
      <c r="J457" s="5"/>
      <c r="AF457">
        <f t="shared" ref="AF457:AG457" si="456">U446</f>
        <v>0</v>
      </c>
      <c r="AG457">
        <f t="shared" si="456"/>
        <v>0</v>
      </c>
      <c r="AR457" t="str">
        <f t="shared" si="416"/>
        <v/>
      </c>
    </row>
    <row r="458" spans="10:44">
      <c r="J458" s="5"/>
      <c r="AF458">
        <f t="shared" ref="AF458:AG458" si="457">U447</f>
        <v>0</v>
      </c>
      <c r="AG458">
        <f t="shared" si="457"/>
        <v>0</v>
      </c>
      <c r="AR458" t="str">
        <f t="shared" si="416"/>
        <v/>
      </c>
    </row>
    <row r="459" spans="10:44">
      <c r="J459" s="5"/>
      <c r="AF459">
        <f t="shared" ref="AF459:AG459" si="458">U448</f>
        <v>0</v>
      </c>
      <c r="AG459">
        <f t="shared" si="458"/>
        <v>0</v>
      </c>
      <c r="AR459" t="str">
        <f t="shared" si="416"/>
        <v/>
      </c>
    </row>
    <row r="460" spans="10:44">
      <c r="J460" s="5"/>
      <c r="AF460">
        <f t="shared" ref="AF460:AG460" si="459">U449</f>
        <v>0</v>
      </c>
      <c r="AG460">
        <f t="shared" si="459"/>
        <v>0</v>
      </c>
      <c r="AR460" t="str">
        <f t="shared" si="416"/>
        <v/>
      </c>
    </row>
    <row r="461" spans="10:44">
      <c r="J461" s="5"/>
      <c r="AF461">
        <f t="shared" ref="AF461:AG461" si="460">U450</f>
        <v>0</v>
      </c>
      <c r="AG461">
        <f t="shared" si="460"/>
        <v>0</v>
      </c>
      <c r="AR461" t="str">
        <f t="shared" si="416"/>
        <v/>
      </c>
    </row>
    <row r="462" spans="10:44">
      <c r="J462" s="5"/>
      <c r="AF462">
        <f t="shared" ref="AF462:AG462" si="461">U451</f>
        <v>0</v>
      </c>
      <c r="AG462">
        <f t="shared" si="461"/>
        <v>0</v>
      </c>
      <c r="AR462" t="str">
        <f t="shared" si="416"/>
        <v/>
      </c>
    </row>
    <row r="463" spans="10:44">
      <c r="J463" s="5"/>
      <c r="AF463">
        <f t="shared" ref="AF463:AG463" si="462">U452</f>
        <v>0</v>
      </c>
      <c r="AG463">
        <f t="shared" si="462"/>
        <v>0</v>
      </c>
      <c r="AR463" t="str">
        <f t="shared" si="416"/>
        <v/>
      </c>
    </row>
    <row r="464" spans="10:44">
      <c r="J464" s="5"/>
      <c r="AF464">
        <f t="shared" ref="AF464:AG464" si="463">U453</f>
        <v>0</v>
      </c>
      <c r="AG464">
        <f t="shared" si="463"/>
        <v>0</v>
      </c>
      <c r="AR464" t="str">
        <f t="shared" si="416"/>
        <v/>
      </c>
    </row>
    <row r="465" spans="10:44">
      <c r="J465" s="5"/>
      <c r="AF465">
        <f t="shared" ref="AF465:AG465" si="464">U454</f>
        <v>0</v>
      </c>
      <c r="AG465">
        <f t="shared" si="464"/>
        <v>0</v>
      </c>
      <c r="AR465" t="str">
        <f t="shared" si="416"/>
        <v/>
      </c>
    </row>
    <row r="466" spans="10:44">
      <c r="J466" s="5"/>
      <c r="AF466">
        <f t="shared" ref="AF466:AG466" si="465">U455</f>
        <v>0</v>
      </c>
      <c r="AG466">
        <f t="shared" si="465"/>
        <v>0</v>
      </c>
      <c r="AR466" t="str">
        <f t="shared" si="416"/>
        <v/>
      </c>
    </row>
    <row r="467" spans="10:44">
      <c r="J467" s="5"/>
      <c r="AF467">
        <f t="shared" ref="AF467:AG467" si="466">U456</f>
        <v>0</v>
      </c>
      <c r="AG467">
        <f t="shared" si="466"/>
        <v>0</v>
      </c>
      <c r="AR467" t="str">
        <f t="shared" si="416"/>
        <v/>
      </c>
    </row>
    <row r="468" spans="10:44">
      <c r="J468" s="5"/>
      <c r="AF468">
        <f t="shared" ref="AF468:AG468" si="467">U457</f>
        <v>0</v>
      </c>
      <c r="AG468">
        <f t="shared" si="467"/>
        <v>0</v>
      </c>
      <c r="AR468" t="str">
        <f t="shared" si="416"/>
        <v/>
      </c>
    </row>
    <row r="469" spans="10:44">
      <c r="J469" s="5"/>
      <c r="AF469">
        <f t="shared" ref="AF469:AG469" si="468">U458</f>
        <v>0</v>
      </c>
      <c r="AG469">
        <f t="shared" si="468"/>
        <v>0</v>
      </c>
      <c r="AR469" t="str">
        <f t="shared" si="416"/>
        <v/>
      </c>
    </row>
    <row r="470" spans="10:44">
      <c r="J470" s="5"/>
      <c r="AF470">
        <f t="shared" ref="AF470:AG470" si="469">U459</f>
        <v>0</v>
      </c>
      <c r="AG470">
        <f t="shared" si="469"/>
        <v>0</v>
      </c>
      <c r="AR470" t="str">
        <f t="shared" si="416"/>
        <v/>
      </c>
    </row>
    <row r="471" spans="10:44">
      <c r="J471" s="5"/>
      <c r="AF471">
        <f t="shared" ref="AF471:AG471" si="470">U460</f>
        <v>0</v>
      </c>
      <c r="AG471">
        <f t="shared" si="470"/>
        <v>0</v>
      </c>
      <c r="AR471" t="str">
        <f t="shared" si="416"/>
        <v/>
      </c>
    </row>
    <row r="472" spans="10:44">
      <c r="J472" s="5"/>
      <c r="AF472">
        <f t="shared" ref="AF472:AG472" si="471">U461</f>
        <v>0</v>
      </c>
      <c r="AG472">
        <f t="shared" si="471"/>
        <v>0</v>
      </c>
      <c r="AR472" t="str">
        <f t="shared" si="416"/>
        <v/>
      </c>
    </row>
    <row r="473" spans="10:44">
      <c r="J473" s="5"/>
      <c r="AF473">
        <f t="shared" ref="AF473:AG473" si="472">U462</f>
        <v>0</v>
      </c>
      <c r="AG473">
        <f t="shared" si="472"/>
        <v>0</v>
      </c>
      <c r="AR473" t="str">
        <f t="shared" si="416"/>
        <v/>
      </c>
    </row>
    <row r="474" spans="10:44">
      <c r="J474" s="5"/>
      <c r="AF474">
        <f t="shared" ref="AF474:AG474" si="473">U463</f>
        <v>0</v>
      </c>
      <c r="AG474">
        <f t="shared" si="473"/>
        <v>0</v>
      </c>
      <c r="AR474" t="str">
        <f t="shared" si="416"/>
        <v/>
      </c>
    </row>
    <row r="475" spans="10:44">
      <c r="J475" s="5"/>
      <c r="AF475">
        <f t="shared" ref="AF475:AG475" si="474">U464</f>
        <v>0</v>
      </c>
      <c r="AG475">
        <f t="shared" si="474"/>
        <v>0</v>
      </c>
      <c r="AR475" t="str">
        <f t="shared" si="416"/>
        <v/>
      </c>
    </row>
    <row r="476" spans="10:44">
      <c r="J476" s="5"/>
      <c r="AF476">
        <f t="shared" ref="AF476:AG476" si="475">U465</f>
        <v>0</v>
      </c>
      <c r="AG476">
        <f t="shared" si="475"/>
        <v>0</v>
      </c>
      <c r="AR476" t="str">
        <f t="shared" si="416"/>
        <v/>
      </c>
    </row>
    <row r="477" spans="10:44">
      <c r="J477" s="5"/>
      <c r="AF477">
        <f t="shared" ref="AF477:AG477" si="476">U466</f>
        <v>0</v>
      </c>
      <c r="AG477">
        <f t="shared" si="476"/>
        <v>0</v>
      </c>
      <c r="AR477" t="str">
        <f t="shared" si="416"/>
        <v/>
      </c>
    </row>
    <row r="478" spans="10:44">
      <c r="J478" s="5"/>
      <c r="AF478">
        <f t="shared" ref="AF478:AG478" si="477">U467</f>
        <v>0</v>
      </c>
      <c r="AG478">
        <f t="shared" si="477"/>
        <v>0</v>
      </c>
      <c r="AR478" t="str">
        <f t="shared" si="416"/>
        <v/>
      </c>
    </row>
    <row r="479" spans="10:44">
      <c r="J479" s="5"/>
      <c r="AF479">
        <f t="shared" ref="AF479:AG479" si="478">U468</f>
        <v>0</v>
      </c>
      <c r="AG479">
        <f t="shared" si="478"/>
        <v>0</v>
      </c>
      <c r="AR479" t="str">
        <f t="shared" si="416"/>
        <v/>
      </c>
    </row>
    <row r="480" spans="10:44">
      <c r="J480" s="5"/>
      <c r="AF480">
        <f t="shared" ref="AF480:AG480" si="479">U469</f>
        <v>0</v>
      </c>
      <c r="AG480">
        <f t="shared" si="479"/>
        <v>0</v>
      </c>
      <c r="AR480" t="str">
        <f t="shared" si="416"/>
        <v/>
      </c>
    </row>
    <row r="481" spans="10:44">
      <c r="J481" s="5"/>
      <c r="AF481">
        <f t="shared" ref="AF481:AG481" si="480">U470</f>
        <v>0</v>
      </c>
      <c r="AG481">
        <f t="shared" si="480"/>
        <v>0</v>
      </c>
      <c r="AR481" t="str">
        <f t="shared" ref="AR481:AR544" si="481">TEXT(AQ481,"###")</f>
        <v/>
      </c>
    </row>
    <row r="482" spans="10:44">
      <c r="J482" s="5"/>
      <c r="AF482">
        <f t="shared" ref="AF482:AG482" si="482">U471</f>
        <v>0</v>
      </c>
      <c r="AG482">
        <f t="shared" si="482"/>
        <v>0</v>
      </c>
      <c r="AR482" t="str">
        <f t="shared" si="481"/>
        <v/>
      </c>
    </row>
    <row r="483" spans="10:44">
      <c r="J483" s="5"/>
      <c r="AF483">
        <f t="shared" ref="AF483:AG483" si="483">U472</f>
        <v>0</v>
      </c>
      <c r="AG483">
        <f t="shared" si="483"/>
        <v>0</v>
      </c>
      <c r="AR483" t="str">
        <f t="shared" si="481"/>
        <v/>
      </c>
    </row>
    <row r="484" spans="10:44">
      <c r="J484" s="5"/>
      <c r="AF484">
        <f t="shared" ref="AF484:AG484" si="484">U473</f>
        <v>0</v>
      </c>
      <c r="AG484">
        <f t="shared" si="484"/>
        <v>0</v>
      </c>
      <c r="AR484" t="str">
        <f t="shared" si="481"/>
        <v/>
      </c>
    </row>
    <row r="485" spans="10:44">
      <c r="J485" s="5"/>
      <c r="AF485">
        <f t="shared" ref="AF485:AG485" si="485">U474</f>
        <v>0</v>
      </c>
      <c r="AG485">
        <f t="shared" si="485"/>
        <v>0</v>
      </c>
      <c r="AR485" t="str">
        <f t="shared" si="481"/>
        <v/>
      </c>
    </row>
    <row r="486" spans="10:44">
      <c r="J486" s="5"/>
      <c r="AF486">
        <f t="shared" ref="AF486:AG486" si="486">U475</f>
        <v>0</v>
      </c>
      <c r="AG486">
        <f t="shared" si="486"/>
        <v>0</v>
      </c>
      <c r="AR486" t="str">
        <f t="shared" si="481"/>
        <v/>
      </c>
    </row>
    <row r="487" spans="10:44">
      <c r="J487" s="5"/>
      <c r="AF487">
        <f t="shared" ref="AF487:AG487" si="487">U476</f>
        <v>0</v>
      </c>
      <c r="AG487">
        <f t="shared" si="487"/>
        <v>0</v>
      </c>
      <c r="AR487" t="str">
        <f t="shared" si="481"/>
        <v/>
      </c>
    </row>
    <row r="488" spans="10:44">
      <c r="J488" s="5"/>
      <c r="AF488">
        <f t="shared" ref="AF488:AG488" si="488">U477</f>
        <v>0</v>
      </c>
      <c r="AG488">
        <f t="shared" si="488"/>
        <v>0</v>
      </c>
      <c r="AR488" t="str">
        <f t="shared" si="481"/>
        <v/>
      </c>
    </row>
    <row r="489" spans="10:44">
      <c r="J489" s="5"/>
      <c r="AF489">
        <f t="shared" ref="AF489:AG489" si="489">U478</f>
        <v>0</v>
      </c>
      <c r="AG489">
        <f t="shared" si="489"/>
        <v>0</v>
      </c>
      <c r="AR489" t="str">
        <f t="shared" si="481"/>
        <v/>
      </c>
    </row>
    <row r="490" spans="10:44">
      <c r="J490" s="5"/>
      <c r="AF490">
        <f t="shared" ref="AF490:AG490" si="490">U479</f>
        <v>0</v>
      </c>
      <c r="AG490">
        <f t="shared" si="490"/>
        <v>0</v>
      </c>
      <c r="AR490" t="str">
        <f t="shared" si="481"/>
        <v/>
      </c>
    </row>
    <row r="491" spans="10:44">
      <c r="J491" s="5"/>
      <c r="AF491">
        <f t="shared" ref="AF491:AG491" si="491">U480</f>
        <v>0</v>
      </c>
      <c r="AG491">
        <f t="shared" si="491"/>
        <v>0</v>
      </c>
      <c r="AR491" t="str">
        <f t="shared" si="481"/>
        <v/>
      </c>
    </row>
    <row r="492" spans="10:44">
      <c r="J492" s="5"/>
      <c r="AF492">
        <f t="shared" ref="AF492:AG492" si="492">U481</f>
        <v>0</v>
      </c>
      <c r="AG492">
        <f t="shared" si="492"/>
        <v>0</v>
      </c>
      <c r="AR492" t="str">
        <f t="shared" si="481"/>
        <v/>
      </c>
    </row>
    <row r="493" spans="10:44">
      <c r="J493" s="5"/>
      <c r="AF493">
        <f t="shared" ref="AF493:AG493" si="493">U482</f>
        <v>0</v>
      </c>
      <c r="AG493">
        <f t="shared" si="493"/>
        <v>0</v>
      </c>
      <c r="AR493" t="str">
        <f t="shared" si="481"/>
        <v/>
      </c>
    </row>
    <row r="494" spans="10:44">
      <c r="J494" s="5"/>
      <c r="AF494">
        <f t="shared" ref="AF494:AG494" si="494">U483</f>
        <v>0</v>
      </c>
      <c r="AG494">
        <f t="shared" si="494"/>
        <v>0</v>
      </c>
      <c r="AR494" t="str">
        <f t="shared" si="481"/>
        <v/>
      </c>
    </row>
    <row r="495" spans="10:44">
      <c r="J495" s="5"/>
      <c r="AF495">
        <f t="shared" ref="AF495:AG495" si="495">U484</f>
        <v>0</v>
      </c>
      <c r="AG495">
        <f t="shared" si="495"/>
        <v>0</v>
      </c>
      <c r="AR495" t="str">
        <f t="shared" si="481"/>
        <v/>
      </c>
    </row>
    <row r="496" spans="10:44">
      <c r="J496" s="5"/>
      <c r="AF496">
        <f t="shared" ref="AF496:AG496" si="496">U485</f>
        <v>0</v>
      </c>
      <c r="AG496">
        <f t="shared" si="496"/>
        <v>0</v>
      </c>
      <c r="AR496" t="str">
        <f t="shared" si="481"/>
        <v/>
      </c>
    </row>
    <row r="497" spans="10:44">
      <c r="J497" s="5"/>
      <c r="AF497">
        <f t="shared" ref="AF497:AG497" si="497">U486</f>
        <v>0</v>
      </c>
      <c r="AG497">
        <f t="shared" si="497"/>
        <v>0</v>
      </c>
      <c r="AR497" t="str">
        <f t="shared" si="481"/>
        <v/>
      </c>
    </row>
    <row r="498" spans="10:44">
      <c r="J498" s="5"/>
      <c r="AF498">
        <f t="shared" ref="AF498:AG498" si="498">U487</f>
        <v>0</v>
      </c>
      <c r="AG498">
        <f t="shared" si="498"/>
        <v>0</v>
      </c>
      <c r="AR498" t="str">
        <f t="shared" si="481"/>
        <v/>
      </c>
    </row>
    <row r="499" spans="10:44">
      <c r="J499" s="5"/>
      <c r="AR499" t="str">
        <f t="shared" si="481"/>
        <v/>
      </c>
    </row>
    <row r="500" spans="10:44">
      <c r="J500" s="5"/>
      <c r="AR500" t="str">
        <f t="shared" si="481"/>
        <v/>
      </c>
    </row>
    <row r="501" spans="10:44">
      <c r="J501" s="5"/>
      <c r="AR501" t="str">
        <f t="shared" si="481"/>
        <v/>
      </c>
    </row>
    <row r="502" spans="10:44">
      <c r="J502" s="5"/>
      <c r="AR502" t="str">
        <f t="shared" si="481"/>
        <v/>
      </c>
    </row>
    <row r="503" spans="10:44">
      <c r="J503" s="5"/>
      <c r="AR503" t="str">
        <f t="shared" si="481"/>
        <v/>
      </c>
    </row>
    <row r="504" spans="10:44">
      <c r="J504" s="5"/>
      <c r="AR504" t="str">
        <f t="shared" si="481"/>
        <v/>
      </c>
    </row>
    <row r="505" spans="10:44">
      <c r="J505" s="5"/>
      <c r="AR505" t="str">
        <f t="shared" si="481"/>
        <v/>
      </c>
    </row>
    <row r="506" spans="10:44">
      <c r="J506" s="5"/>
      <c r="AR506" t="str">
        <f t="shared" si="481"/>
        <v/>
      </c>
    </row>
    <row r="507" spans="10:44">
      <c r="J507" s="5"/>
      <c r="AR507" t="str">
        <f t="shared" si="481"/>
        <v/>
      </c>
    </row>
    <row r="508" spans="10:44">
      <c r="J508" s="5"/>
      <c r="AR508" t="str">
        <f t="shared" si="481"/>
        <v/>
      </c>
    </row>
    <row r="509" spans="10:44">
      <c r="J509" s="5"/>
      <c r="AR509" t="str">
        <f t="shared" si="481"/>
        <v/>
      </c>
    </row>
    <row r="510" spans="10:44">
      <c r="J510" s="5"/>
      <c r="AR510" t="str">
        <f t="shared" si="481"/>
        <v/>
      </c>
    </row>
    <row r="511" spans="10:44">
      <c r="J511" s="5"/>
      <c r="AR511" t="str">
        <f t="shared" si="481"/>
        <v/>
      </c>
    </row>
    <row r="512" spans="10:44">
      <c r="J512" s="5"/>
      <c r="AR512" t="str">
        <f t="shared" si="481"/>
        <v/>
      </c>
    </row>
    <row r="513" spans="10:44">
      <c r="J513" s="5"/>
      <c r="AR513" t="str">
        <f t="shared" si="481"/>
        <v/>
      </c>
    </row>
    <row r="514" spans="10:44">
      <c r="J514" s="5"/>
      <c r="AR514" t="str">
        <f t="shared" si="481"/>
        <v/>
      </c>
    </row>
    <row r="515" spans="10:44">
      <c r="J515" s="5"/>
      <c r="AR515" t="str">
        <f t="shared" si="481"/>
        <v/>
      </c>
    </row>
    <row r="516" spans="10:44">
      <c r="J516" s="5"/>
      <c r="AR516" t="str">
        <f t="shared" si="481"/>
        <v/>
      </c>
    </row>
    <row r="517" spans="10:44">
      <c r="J517" s="5"/>
      <c r="AR517" t="str">
        <f t="shared" si="481"/>
        <v/>
      </c>
    </row>
    <row r="518" spans="10:44">
      <c r="J518" s="5"/>
      <c r="AR518" t="str">
        <f t="shared" si="481"/>
        <v/>
      </c>
    </row>
    <row r="519" spans="10:44">
      <c r="J519" s="5"/>
      <c r="AR519" t="str">
        <f t="shared" si="481"/>
        <v/>
      </c>
    </row>
    <row r="520" spans="10:44">
      <c r="J520" s="5"/>
      <c r="AR520" t="str">
        <f t="shared" si="481"/>
        <v/>
      </c>
    </row>
    <row r="521" spans="10:44">
      <c r="J521" s="5"/>
      <c r="AR521" t="str">
        <f t="shared" si="481"/>
        <v/>
      </c>
    </row>
    <row r="522" spans="10:44">
      <c r="J522" s="5"/>
      <c r="AR522" t="str">
        <f t="shared" si="481"/>
        <v/>
      </c>
    </row>
    <row r="523" spans="10:44">
      <c r="J523" s="5"/>
      <c r="AR523" t="str">
        <f t="shared" si="481"/>
        <v/>
      </c>
    </row>
    <row r="524" spans="10:44">
      <c r="J524" s="5"/>
      <c r="AR524" t="str">
        <f t="shared" si="481"/>
        <v/>
      </c>
    </row>
    <row r="525" spans="10:44">
      <c r="J525" s="5"/>
      <c r="AR525" t="str">
        <f t="shared" si="481"/>
        <v/>
      </c>
    </row>
    <row r="526" spans="10:44">
      <c r="J526" s="5"/>
      <c r="AR526" t="str">
        <f t="shared" si="481"/>
        <v/>
      </c>
    </row>
    <row r="527" spans="10:44">
      <c r="J527" s="5"/>
      <c r="AR527" t="str">
        <f t="shared" si="481"/>
        <v/>
      </c>
    </row>
    <row r="528" spans="10:44">
      <c r="J528" s="5"/>
      <c r="AR528" t="str">
        <f t="shared" si="481"/>
        <v/>
      </c>
    </row>
    <row r="529" spans="10:44">
      <c r="J529" s="5"/>
      <c r="AR529" t="str">
        <f t="shared" si="481"/>
        <v/>
      </c>
    </row>
    <row r="530" spans="10:44">
      <c r="J530" s="5"/>
      <c r="AR530" t="str">
        <f t="shared" si="481"/>
        <v/>
      </c>
    </row>
    <row r="531" spans="10:44">
      <c r="J531" s="5"/>
      <c r="AR531" t="str">
        <f t="shared" si="481"/>
        <v/>
      </c>
    </row>
    <row r="532" spans="10:44">
      <c r="J532" s="5"/>
      <c r="AR532" t="str">
        <f t="shared" si="481"/>
        <v/>
      </c>
    </row>
    <row r="533" spans="10:44">
      <c r="J533" s="5"/>
      <c r="AR533" t="str">
        <f t="shared" si="481"/>
        <v/>
      </c>
    </row>
    <row r="534" spans="10:44">
      <c r="J534" s="5"/>
      <c r="AR534" t="str">
        <f t="shared" si="481"/>
        <v/>
      </c>
    </row>
    <row r="535" spans="10:44">
      <c r="J535" s="5"/>
      <c r="AR535" t="str">
        <f t="shared" si="481"/>
        <v/>
      </c>
    </row>
    <row r="536" spans="10:44">
      <c r="J536" s="5"/>
      <c r="AR536" t="str">
        <f t="shared" si="481"/>
        <v/>
      </c>
    </row>
    <row r="537" spans="10:44">
      <c r="J537" s="5"/>
      <c r="AR537" t="str">
        <f t="shared" si="481"/>
        <v/>
      </c>
    </row>
    <row r="538" spans="10:44">
      <c r="J538" s="5"/>
      <c r="AR538" t="str">
        <f t="shared" si="481"/>
        <v/>
      </c>
    </row>
    <row r="539" spans="10:44">
      <c r="J539" s="5"/>
      <c r="AR539" t="str">
        <f t="shared" si="481"/>
        <v/>
      </c>
    </row>
    <row r="540" spans="10:44">
      <c r="J540" s="5"/>
      <c r="AR540" t="str">
        <f t="shared" si="481"/>
        <v/>
      </c>
    </row>
    <row r="541" spans="10:44">
      <c r="J541" s="5"/>
      <c r="AR541" t="str">
        <f t="shared" si="481"/>
        <v/>
      </c>
    </row>
    <row r="542" spans="10:44">
      <c r="J542" s="5"/>
      <c r="AR542" t="str">
        <f t="shared" si="481"/>
        <v/>
      </c>
    </row>
    <row r="543" spans="10:44">
      <c r="J543" s="5"/>
      <c r="AR543" t="str">
        <f t="shared" si="481"/>
        <v/>
      </c>
    </row>
    <row r="544" spans="10:44">
      <c r="J544" s="5"/>
      <c r="AR544" t="str">
        <f t="shared" si="481"/>
        <v/>
      </c>
    </row>
    <row r="545" spans="10:44">
      <c r="J545" s="5"/>
      <c r="AR545" t="str">
        <f t="shared" ref="AR545:AR608" si="499">TEXT(AQ545,"###")</f>
        <v/>
      </c>
    </row>
    <row r="546" spans="10:44">
      <c r="J546" s="5"/>
      <c r="AR546" t="str">
        <f t="shared" si="499"/>
        <v/>
      </c>
    </row>
    <row r="547" spans="10:44">
      <c r="J547" s="5"/>
      <c r="AR547" t="str">
        <f t="shared" si="499"/>
        <v/>
      </c>
    </row>
    <row r="548" spans="10:44">
      <c r="J548" s="5"/>
      <c r="AR548" t="str">
        <f t="shared" si="499"/>
        <v/>
      </c>
    </row>
    <row r="549" spans="10:44">
      <c r="J549" s="5"/>
      <c r="AR549" t="str">
        <f t="shared" si="499"/>
        <v/>
      </c>
    </row>
    <row r="550" spans="10:44">
      <c r="J550" s="5"/>
      <c r="AR550" t="str">
        <f t="shared" si="499"/>
        <v/>
      </c>
    </row>
    <row r="551" spans="10:44">
      <c r="J551" s="5"/>
      <c r="AR551" t="str">
        <f t="shared" si="499"/>
        <v/>
      </c>
    </row>
    <row r="552" spans="10:44">
      <c r="J552" s="5"/>
      <c r="AR552" t="str">
        <f t="shared" si="499"/>
        <v/>
      </c>
    </row>
    <row r="553" spans="10:44">
      <c r="J553" s="5"/>
      <c r="AR553" t="str">
        <f t="shared" si="499"/>
        <v/>
      </c>
    </row>
    <row r="554" spans="10:44">
      <c r="J554" s="5"/>
      <c r="AR554" t="str">
        <f t="shared" si="499"/>
        <v/>
      </c>
    </row>
    <row r="555" spans="10:44">
      <c r="J555" s="5"/>
      <c r="AR555" t="str">
        <f t="shared" si="499"/>
        <v/>
      </c>
    </row>
    <row r="556" spans="10:44">
      <c r="J556" s="5"/>
      <c r="AR556" t="str">
        <f t="shared" si="499"/>
        <v/>
      </c>
    </row>
    <row r="557" spans="10:44">
      <c r="J557" s="5"/>
      <c r="AR557" t="str">
        <f t="shared" si="499"/>
        <v/>
      </c>
    </row>
    <row r="558" spans="10:44">
      <c r="J558" s="5"/>
      <c r="AR558" t="str">
        <f t="shared" si="499"/>
        <v/>
      </c>
    </row>
    <row r="559" spans="10:44">
      <c r="J559" s="5"/>
      <c r="AR559" t="str">
        <f t="shared" si="499"/>
        <v/>
      </c>
    </row>
    <row r="560" spans="10:44">
      <c r="J560" s="5"/>
      <c r="AR560" t="str">
        <f t="shared" si="499"/>
        <v/>
      </c>
    </row>
    <row r="561" spans="10:44">
      <c r="J561" s="5"/>
      <c r="AR561" t="str">
        <f t="shared" si="499"/>
        <v/>
      </c>
    </row>
    <row r="562" spans="10:44">
      <c r="J562" s="5"/>
      <c r="AR562" t="str">
        <f t="shared" si="499"/>
        <v/>
      </c>
    </row>
    <row r="563" spans="10:44">
      <c r="J563" s="5"/>
      <c r="AR563" t="str">
        <f t="shared" si="499"/>
        <v/>
      </c>
    </row>
    <row r="564" spans="10:44">
      <c r="J564" s="5"/>
      <c r="AR564" t="str">
        <f t="shared" si="499"/>
        <v/>
      </c>
    </row>
    <row r="565" spans="10:44">
      <c r="J565" s="5"/>
      <c r="AR565" t="str">
        <f t="shared" si="499"/>
        <v/>
      </c>
    </row>
    <row r="566" spans="10:44">
      <c r="J566" s="5"/>
      <c r="AR566" t="str">
        <f t="shared" si="499"/>
        <v/>
      </c>
    </row>
    <row r="567" spans="10:44">
      <c r="J567" s="5"/>
      <c r="AR567" t="str">
        <f t="shared" si="499"/>
        <v/>
      </c>
    </row>
    <row r="568" spans="10:44">
      <c r="J568" s="5"/>
      <c r="AR568" t="str">
        <f t="shared" si="499"/>
        <v/>
      </c>
    </row>
    <row r="569" spans="10:44">
      <c r="J569" s="5"/>
      <c r="AR569" t="str">
        <f t="shared" si="499"/>
        <v/>
      </c>
    </row>
    <row r="570" spans="10:44">
      <c r="J570" s="5"/>
      <c r="AR570" t="str">
        <f t="shared" si="499"/>
        <v/>
      </c>
    </row>
    <row r="571" spans="10:44">
      <c r="J571" s="5"/>
      <c r="AR571" t="str">
        <f t="shared" si="499"/>
        <v/>
      </c>
    </row>
    <row r="572" spans="10:44">
      <c r="J572" s="5"/>
      <c r="AR572" t="str">
        <f t="shared" si="499"/>
        <v/>
      </c>
    </row>
    <row r="573" spans="10:44">
      <c r="J573" s="5"/>
      <c r="AR573" t="str">
        <f t="shared" si="499"/>
        <v/>
      </c>
    </row>
    <row r="574" spans="10:44">
      <c r="J574" s="5"/>
      <c r="AR574" t="str">
        <f t="shared" si="499"/>
        <v/>
      </c>
    </row>
    <row r="575" spans="10:44">
      <c r="J575" s="5"/>
      <c r="AR575" t="str">
        <f t="shared" si="499"/>
        <v/>
      </c>
    </row>
    <row r="576" spans="10:44">
      <c r="J576" s="5"/>
      <c r="AR576" t="str">
        <f t="shared" si="499"/>
        <v/>
      </c>
    </row>
    <row r="577" spans="10:44">
      <c r="J577" s="5"/>
      <c r="AR577" t="str">
        <f t="shared" si="499"/>
        <v/>
      </c>
    </row>
    <row r="578" spans="10:44">
      <c r="J578" s="5"/>
      <c r="AR578" t="str">
        <f t="shared" si="499"/>
        <v/>
      </c>
    </row>
    <row r="579" spans="10:44">
      <c r="J579" s="5"/>
      <c r="AR579" t="str">
        <f t="shared" si="499"/>
        <v/>
      </c>
    </row>
    <row r="580" spans="10:44">
      <c r="J580" s="5"/>
      <c r="AR580" t="str">
        <f t="shared" si="499"/>
        <v/>
      </c>
    </row>
    <row r="581" spans="10:44">
      <c r="J581" s="5"/>
      <c r="AR581" t="str">
        <f t="shared" si="499"/>
        <v/>
      </c>
    </row>
    <row r="582" spans="10:44">
      <c r="J582" s="5"/>
      <c r="AR582" t="str">
        <f t="shared" si="499"/>
        <v/>
      </c>
    </row>
    <row r="583" spans="10:44">
      <c r="J583" s="5"/>
      <c r="AR583" t="str">
        <f t="shared" si="499"/>
        <v/>
      </c>
    </row>
    <row r="584" spans="10:44">
      <c r="J584" s="5"/>
      <c r="AR584" t="str">
        <f t="shared" si="499"/>
        <v/>
      </c>
    </row>
    <row r="585" spans="10:44">
      <c r="J585" s="5"/>
      <c r="AR585" t="str">
        <f t="shared" si="499"/>
        <v/>
      </c>
    </row>
    <row r="586" spans="10:44">
      <c r="J586" s="5"/>
      <c r="AR586" t="str">
        <f t="shared" si="499"/>
        <v/>
      </c>
    </row>
    <row r="587" spans="10:44">
      <c r="J587" s="5"/>
      <c r="AR587" t="str">
        <f t="shared" si="499"/>
        <v/>
      </c>
    </row>
    <row r="588" spans="10:44">
      <c r="J588" s="5"/>
      <c r="AR588" t="str">
        <f t="shared" si="499"/>
        <v/>
      </c>
    </row>
    <row r="589" spans="10:44">
      <c r="J589" s="5"/>
      <c r="AR589" t="str">
        <f t="shared" si="499"/>
        <v/>
      </c>
    </row>
    <row r="590" spans="10:44">
      <c r="J590" s="5"/>
      <c r="AR590" t="str">
        <f t="shared" si="499"/>
        <v/>
      </c>
    </row>
    <row r="591" spans="10:44">
      <c r="J591" s="5"/>
      <c r="AR591" t="str">
        <f t="shared" si="499"/>
        <v/>
      </c>
    </row>
    <row r="592" spans="10:44">
      <c r="J592" s="5"/>
      <c r="AR592" t="str">
        <f t="shared" si="499"/>
        <v/>
      </c>
    </row>
    <row r="593" spans="10:44">
      <c r="J593" s="5"/>
      <c r="AR593" t="str">
        <f t="shared" si="499"/>
        <v/>
      </c>
    </row>
    <row r="594" spans="10:44">
      <c r="J594" s="5"/>
      <c r="AR594" t="str">
        <f t="shared" si="499"/>
        <v/>
      </c>
    </row>
    <row r="595" spans="10:44">
      <c r="J595" s="5"/>
      <c r="AR595" t="str">
        <f t="shared" si="499"/>
        <v/>
      </c>
    </row>
    <row r="596" spans="10:44">
      <c r="J596" s="5"/>
      <c r="AR596" t="str">
        <f t="shared" si="499"/>
        <v/>
      </c>
    </row>
    <row r="597" spans="10:44">
      <c r="J597" s="5"/>
      <c r="AR597" t="str">
        <f t="shared" si="499"/>
        <v/>
      </c>
    </row>
    <row r="598" spans="10:44">
      <c r="J598" s="5"/>
      <c r="AR598" t="str">
        <f t="shared" si="499"/>
        <v/>
      </c>
    </row>
    <row r="599" spans="10:44">
      <c r="J599" s="5"/>
      <c r="AR599" t="str">
        <f t="shared" si="499"/>
        <v/>
      </c>
    </row>
    <row r="600" spans="10:44">
      <c r="J600" s="5"/>
      <c r="AR600" t="str">
        <f t="shared" si="499"/>
        <v/>
      </c>
    </row>
    <row r="601" spans="10:44">
      <c r="J601" s="5"/>
      <c r="AR601" t="str">
        <f t="shared" si="499"/>
        <v/>
      </c>
    </row>
    <row r="602" spans="10:44">
      <c r="J602" s="5"/>
      <c r="AR602" t="str">
        <f t="shared" si="499"/>
        <v/>
      </c>
    </row>
    <row r="603" spans="10:44">
      <c r="J603" s="5"/>
      <c r="AR603" t="str">
        <f t="shared" si="499"/>
        <v/>
      </c>
    </row>
    <row r="604" spans="10:44">
      <c r="J604" s="5"/>
      <c r="AR604" t="str">
        <f t="shared" si="499"/>
        <v/>
      </c>
    </row>
    <row r="605" spans="10:44">
      <c r="J605" s="5"/>
      <c r="AR605" t="str">
        <f t="shared" si="499"/>
        <v/>
      </c>
    </row>
    <row r="606" spans="10:44">
      <c r="J606" s="5"/>
      <c r="AR606" t="str">
        <f t="shared" si="499"/>
        <v/>
      </c>
    </row>
    <row r="607" spans="10:44">
      <c r="J607" s="5"/>
      <c r="AR607" t="str">
        <f t="shared" si="499"/>
        <v/>
      </c>
    </row>
    <row r="608" spans="10:44">
      <c r="J608" s="5"/>
      <c r="AR608" t="str">
        <f t="shared" si="499"/>
        <v/>
      </c>
    </row>
    <row r="609" spans="10:44">
      <c r="J609" s="5"/>
      <c r="AR609" t="str">
        <f t="shared" ref="AR609:AR672" si="500">TEXT(AQ609,"###")</f>
        <v/>
      </c>
    </row>
    <row r="610" spans="10:44">
      <c r="J610" s="5"/>
      <c r="AR610" t="str">
        <f t="shared" si="500"/>
        <v/>
      </c>
    </row>
    <row r="611" spans="10:44">
      <c r="J611" s="5"/>
      <c r="AR611" t="str">
        <f t="shared" si="500"/>
        <v/>
      </c>
    </row>
    <row r="612" spans="10:44">
      <c r="J612" s="5"/>
      <c r="AR612" t="str">
        <f t="shared" si="500"/>
        <v/>
      </c>
    </row>
    <row r="613" spans="10:44">
      <c r="J613" s="5"/>
      <c r="AR613" t="str">
        <f t="shared" si="500"/>
        <v/>
      </c>
    </row>
    <row r="614" spans="10:44">
      <c r="J614" s="5"/>
      <c r="AR614" t="str">
        <f t="shared" si="500"/>
        <v/>
      </c>
    </row>
    <row r="615" spans="10:44">
      <c r="J615" s="5"/>
      <c r="AR615" t="str">
        <f t="shared" si="500"/>
        <v/>
      </c>
    </row>
    <row r="616" spans="10:44">
      <c r="J616" s="5"/>
      <c r="AR616" t="str">
        <f t="shared" si="500"/>
        <v/>
      </c>
    </row>
    <row r="617" spans="10:44">
      <c r="J617" s="5"/>
      <c r="AR617" t="str">
        <f t="shared" si="500"/>
        <v/>
      </c>
    </row>
    <row r="618" spans="10:44">
      <c r="J618" s="5"/>
      <c r="AR618" t="str">
        <f t="shared" si="500"/>
        <v/>
      </c>
    </row>
    <row r="619" spans="10:44">
      <c r="J619" s="5"/>
      <c r="AR619" t="str">
        <f t="shared" si="500"/>
        <v/>
      </c>
    </row>
    <row r="620" spans="10:44">
      <c r="J620" s="5"/>
      <c r="AR620" t="str">
        <f t="shared" si="500"/>
        <v/>
      </c>
    </row>
    <row r="621" spans="10:44">
      <c r="J621" s="5"/>
      <c r="AR621" t="str">
        <f t="shared" si="500"/>
        <v/>
      </c>
    </row>
    <row r="622" spans="10:44">
      <c r="J622" s="5"/>
      <c r="AR622" t="str">
        <f t="shared" si="500"/>
        <v/>
      </c>
    </row>
    <row r="623" spans="10:44">
      <c r="J623" s="5"/>
      <c r="AR623" t="str">
        <f t="shared" si="500"/>
        <v/>
      </c>
    </row>
    <row r="624" spans="10:44">
      <c r="J624" s="5"/>
      <c r="AR624" t="str">
        <f t="shared" si="500"/>
        <v/>
      </c>
    </row>
    <row r="625" spans="10:44">
      <c r="J625" s="5"/>
      <c r="AR625" t="str">
        <f t="shared" si="500"/>
        <v/>
      </c>
    </row>
    <row r="626" spans="10:44">
      <c r="J626" s="5"/>
      <c r="AR626" t="str">
        <f t="shared" si="500"/>
        <v/>
      </c>
    </row>
    <row r="627" spans="10:44">
      <c r="J627" s="5"/>
      <c r="AR627" t="str">
        <f t="shared" si="500"/>
        <v/>
      </c>
    </row>
    <row r="628" spans="10:44">
      <c r="J628" s="5"/>
      <c r="AR628" t="str">
        <f t="shared" si="500"/>
        <v/>
      </c>
    </row>
    <row r="629" spans="10:44">
      <c r="J629" s="5"/>
      <c r="AR629" t="str">
        <f t="shared" si="500"/>
        <v/>
      </c>
    </row>
    <row r="630" spans="10:44">
      <c r="J630" s="5"/>
      <c r="AR630" t="str">
        <f t="shared" si="500"/>
        <v/>
      </c>
    </row>
    <row r="631" spans="10:44">
      <c r="J631" s="5"/>
      <c r="AR631" t="str">
        <f t="shared" si="500"/>
        <v/>
      </c>
    </row>
    <row r="632" spans="10:44">
      <c r="J632" s="5"/>
      <c r="AR632" t="str">
        <f t="shared" si="500"/>
        <v/>
      </c>
    </row>
    <row r="633" spans="10:44">
      <c r="J633" s="5"/>
      <c r="AR633" t="str">
        <f t="shared" si="500"/>
        <v/>
      </c>
    </row>
    <row r="634" spans="10:44">
      <c r="J634" s="5"/>
      <c r="AR634" t="str">
        <f t="shared" si="500"/>
        <v/>
      </c>
    </row>
    <row r="635" spans="10:44">
      <c r="J635" s="5"/>
      <c r="AR635" t="str">
        <f t="shared" si="500"/>
        <v/>
      </c>
    </row>
    <row r="636" spans="10:44">
      <c r="J636" s="5"/>
      <c r="AR636" t="str">
        <f t="shared" si="500"/>
        <v/>
      </c>
    </row>
    <row r="637" spans="10:44">
      <c r="J637" s="5"/>
      <c r="AR637" t="str">
        <f t="shared" si="500"/>
        <v/>
      </c>
    </row>
    <row r="638" spans="10:44">
      <c r="J638" s="5"/>
      <c r="AR638" t="str">
        <f t="shared" si="500"/>
        <v/>
      </c>
    </row>
    <row r="639" spans="10:44">
      <c r="J639" s="5"/>
      <c r="AR639" t="str">
        <f t="shared" si="500"/>
        <v/>
      </c>
    </row>
    <row r="640" spans="10:44">
      <c r="J640" s="5"/>
      <c r="AR640" t="str">
        <f t="shared" si="500"/>
        <v/>
      </c>
    </row>
    <row r="641" spans="44:44">
      <c r="AR641" t="str">
        <f t="shared" si="500"/>
        <v/>
      </c>
    </row>
    <row r="642" spans="44:44">
      <c r="AR642" t="str">
        <f t="shared" si="500"/>
        <v/>
      </c>
    </row>
    <row r="643" spans="44:44">
      <c r="AR643" t="str">
        <f t="shared" si="500"/>
        <v/>
      </c>
    </row>
    <row r="644" spans="44:44">
      <c r="AR644" t="str">
        <f t="shared" si="500"/>
        <v/>
      </c>
    </row>
    <row r="645" spans="44:44">
      <c r="AR645" t="str">
        <f t="shared" si="500"/>
        <v/>
      </c>
    </row>
    <row r="646" spans="44:44">
      <c r="AR646" t="str">
        <f t="shared" si="500"/>
        <v/>
      </c>
    </row>
    <row r="647" spans="44:44">
      <c r="AR647" t="str">
        <f t="shared" si="500"/>
        <v/>
      </c>
    </row>
    <row r="648" spans="44:44">
      <c r="AR648" t="str">
        <f t="shared" si="500"/>
        <v/>
      </c>
    </row>
    <row r="649" spans="44:44">
      <c r="AR649" t="str">
        <f t="shared" si="500"/>
        <v/>
      </c>
    </row>
    <row r="650" spans="44:44">
      <c r="AR650" t="str">
        <f t="shared" si="500"/>
        <v/>
      </c>
    </row>
    <row r="651" spans="44:44">
      <c r="AR651" t="str">
        <f t="shared" si="500"/>
        <v/>
      </c>
    </row>
    <row r="652" spans="44:44">
      <c r="AR652" t="str">
        <f t="shared" si="500"/>
        <v/>
      </c>
    </row>
    <row r="653" spans="44:44">
      <c r="AR653" t="str">
        <f t="shared" si="500"/>
        <v/>
      </c>
    </row>
    <row r="654" spans="44:44">
      <c r="AR654" t="str">
        <f t="shared" si="500"/>
        <v/>
      </c>
    </row>
    <row r="655" spans="44:44">
      <c r="AR655" t="str">
        <f t="shared" si="500"/>
        <v/>
      </c>
    </row>
    <row r="656" spans="44:44">
      <c r="AR656" t="str">
        <f t="shared" si="500"/>
        <v/>
      </c>
    </row>
    <row r="657" spans="44:44">
      <c r="AR657" t="str">
        <f t="shared" si="500"/>
        <v/>
      </c>
    </row>
    <row r="658" spans="44:44">
      <c r="AR658" t="str">
        <f t="shared" si="500"/>
        <v/>
      </c>
    </row>
    <row r="659" spans="44:44">
      <c r="AR659" t="str">
        <f t="shared" si="500"/>
        <v/>
      </c>
    </row>
    <row r="660" spans="44:44">
      <c r="AR660" t="str">
        <f t="shared" si="500"/>
        <v/>
      </c>
    </row>
    <row r="661" spans="44:44">
      <c r="AR661" t="str">
        <f t="shared" si="500"/>
        <v/>
      </c>
    </row>
    <row r="662" spans="44:44">
      <c r="AR662" t="str">
        <f t="shared" si="500"/>
        <v/>
      </c>
    </row>
    <row r="663" spans="44:44">
      <c r="AR663" t="str">
        <f t="shared" si="500"/>
        <v/>
      </c>
    </row>
    <row r="664" spans="44:44">
      <c r="AR664" t="str">
        <f t="shared" si="500"/>
        <v/>
      </c>
    </row>
    <row r="665" spans="44:44">
      <c r="AR665" t="str">
        <f t="shared" si="500"/>
        <v/>
      </c>
    </row>
    <row r="666" spans="44:44">
      <c r="AR666" t="str">
        <f t="shared" si="500"/>
        <v/>
      </c>
    </row>
    <row r="667" spans="44:44">
      <c r="AR667" t="str">
        <f t="shared" si="500"/>
        <v/>
      </c>
    </row>
    <row r="668" spans="44:44">
      <c r="AR668" t="str">
        <f t="shared" si="500"/>
        <v/>
      </c>
    </row>
    <row r="669" spans="44:44">
      <c r="AR669" t="str">
        <f t="shared" si="500"/>
        <v/>
      </c>
    </row>
    <row r="670" spans="44:44">
      <c r="AR670" t="str">
        <f t="shared" si="500"/>
        <v/>
      </c>
    </row>
    <row r="671" spans="44:44">
      <c r="AR671" t="str">
        <f t="shared" si="500"/>
        <v/>
      </c>
    </row>
    <row r="672" spans="44:44">
      <c r="AR672" t="str">
        <f t="shared" si="500"/>
        <v/>
      </c>
    </row>
    <row r="673" spans="44:44">
      <c r="AR673" t="str">
        <f t="shared" ref="AR673:AR736" si="501">TEXT(AQ673,"###")</f>
        <v/>
      </c>
    </row>
    <row r="674" spans="44:44">
      <c r="AR674" t="str">
        <f t="shared" si="501"/>
        <v/>
      </c>
    </row>
    <row r="675" spans="44:44">
      <c r="AR675" t="str">
        <f t="shared" si="501"/>
        <v/>
      </c>
    </row>
    <row r="676" spans="44:44">
      <c r="AR676" t="str">
        <f t="shared" si="501"/>
        <v/>
      </c>
    </row>
    <row r="677" spans="44:44">
      <c r="AR677" t="str">
        <f t="shared" si="501"/>
        <v/>
      </c>
    </row>
    <row r="678" spans="44:44">
      <c r="AR678" t="str">
        <f t="shared" si="501"/>
        <v/>
      </c>
    </row>
    <row r="679" spans="44:44">
      <c r="AR679" t="str">
        <f t="shared" si="501"/>
        <v/>
      </c>
    </row>
    <row r="680" spans="44:44">
      <c r="AR680" t="str">
        <f t="shared" si="501"/>
        <v/>
      </c>
    </row>
    <row r="681" spans="44:44">
      <c r="AR681" t="str">
        <f t="shared" si="501"/>
        <v/>
      </c>
    </row>
    <row r="682" spans="44:44">
      <c r="AR682" t="str">
        <f t="shared" si="501"/>
        <v/>
      </c>
    </row>
    <row r="683" spans="44:44">
      <c r="AR683" t="str">
        <f t="shared" si="501"/>
        <v/>
      </c>
    </row>
    <row r="684" spans="44:44">
      <c r="AR684" t="str">
        <f t="shared" si="501"/>
        <v/>
      </c>
    </row>
    <row r="685" spans="44:44">
      <c r="AR685" t="str">
        <f t="shared" si="501"/>
        <v/>
      </c>
    </row>
    <row r="686" spans="44:44">
      <c r="AR686" t="str">
        <f t="shared" si="501"/>
        <v/>
      </c>
    </row>
    <row r="687" spans="44:44">
      <c r="AR687" t="str">
        <f t="shared" si="501"/>
        <v/>
      </c>
    </row>
    <row r="688" spans="44:44">
      <c r="AR688" t="str">
        <f t="shared" si="501"/>
        <v/>
      </c>
    </row>
    <row r="689" spans="44:44">
      <c r="AR689" t="str">
        <f t="shared" si="501"/>
        <v/>
      </c>
    </row>
    <row r="690" spans="44:44">
      <c r="AR690" t="str">
        <f t="shared" si="501"/>
        <v/>
      </c>
    </row>
    <row r="691" spans="44:44">
      <c r="AR691" t="str">
        <f t="shared" si="501"/>
        <v/>
      </c>
    </row>
    <row r="692" spans="44:44">
      <c r="AR692" t="str">
        <f t="shared" si="501"/>
        <v/>
      </c>
    </row>
    <row r="693" spans="44:44">
      <c r="AR693" t="str">
        <f t="shared" si="501"/>
        <v/>
      </c>
    </row>
    <row r="694" spans="44:44">
      <c r="AR694" t="str">
        <f t="shared" si="501"/>
        <v/>
      </c>
    </row>
    <row r="695" spans="44:44">
      <c r="AR695" t="str">
        <f t="shared" si="501"/>
        <v/>
      </c>
    </row>
    <row r="696" spans="44:44">
      <c r="AR696" t="str">
        <f t="shared" si="501"/>
        <v/>
      </c>
    </row>
    <row r="697" spans="44:44">
      <c r="AR697" t="str">
        <f t="shared" si="501"/>
        <v/>
      </c>
    </row>
    <row r="698" spans="44:44">
      <c r="AR698" t="str">
        <f t="shared" si="501"/>
        <v/>
      </c>
    </row>
    <row r="699" spans="44:44">
      <c r="AR699" t="str">
        <f t="shared" si="501"/>
        <v/>
      </c>
    </row>
    <row r="700" spans="44:44">
      <c r="AR700" t="str">
        <f t="shared" si="501"/>
        <v/>
      </c>
    </row>
    <row r="701" spans="44:44">
      <c r="AR701" t="str">
        <f t="shared" si="501"/>
        <v/>
      </c>
    </row>
    <row r="702" spans="44:44">
      <c r="AR702" t="str">
        <f t="shared" si="501"/>
        <v/>
      </c>
    </row>
    <row r="703" spans="44:44">
      <c r="AR703" t="str">
        <f t="shared" si="501"/>
        <v/>
      </c>
    </row>
    <row r="704" spans="44:44">
      <c r="AR704" t="str">
        <f t="shared" si="501"/>
        <v/>
      </c>
    </row>
    <row r="705" spans="44:44">
      <c r="AR705" t="str">
        <f t="shared" si="501"/>
        <v/>
      </c>
    </row>
    <row r="706" spans="44:44">
      <c r="AR706" t="str">
        <f t="shared" si="501"/>
        <v/>
      </c>
    </row>
    <row r="707" spans="44:44">
      <c r="AR707" t="str">
        <f t="shared" si="501"/>
        <v/>
      </c>
    </row>
    <row r="708" spans="44:44">
      <c r="AR708" t="str">
        <f t="shared" si="501"/>
        <v/>
      </c>
    </row>
    <row r="709" spans="44:44">
      <c r="AR709" t="str">
        <f t="shared" si="501"/>
        <v/>
      </c>
    </row>
    <row r="710" spans="44:44">
      <c r="AR710" t="str">
        <f t="shared" si="501"/>
        <v/>
      </c>
    </row>
    <row r="711" spans="44:44">
      <c r="AR711" t="str">
        <f t="shared" si="501"/>
        <v/>
      </c>
    </row>
    <row r="712" spans="44:44">
      <c r="AR712" t="str">
        <f t="shared" si="501"/>
        <v/>
      </c>
    </row>
    <row r="713" spans="44:44">
      <c r="AR713" t="str">
        <f t="shared" si="501"/>
        <v/>
      </c>
    </row>
    <row r="714" spans="44:44">
      <c r="AR714" t="str">
        <f t="shared" si="501"/>
        <v/>
      </c>
    </row>
    <row r="715" spans="44:44">
      <c r="AR715" t="str">
        <f t="shared" si="501"/>
        <v/>
      </c>
    </row>
    <row r="716" spans="44:44">
      <c r="AR716" t="str">
        <f t="shared" si="501"/>
        <v/>
      </c>
    </row>
    <row r="717" spans="44:44">
      <c r="AR717" t="str">
        <f t="shared" si="501"/>
        <v/>
      </c>
    </row>
    <row r="718" spans="44:44">
      <c r="AR718" t="str">
        <f t="shared" si="501"/>
        <v/>
      </c>
    </row>
    <row r="719" spans="44:44">
      <c r="AR719" t="str">
        <f t="shared" si="501"/>
        <v/>
      </c>
    </row>
    <row r="720" spans="44:44">
      <c r="AR720" t="str">
        <f t="shared" si="501"/>
        <v/>
      </c>
    </row>
    <row r="721" spans="44:44">
      <c r="AR721" t="str">
        <f t="shared" si="501"/>
        <v/>
      </c>
    </row>
    <row r="722" spans="44:44">
      <c r="AR722" t="str">
        <f t="shared" si="501"/>
        <v/>
      </c>
    </row>
    <row r="723" spans="44:44">
      <c r="AR723" t="str">
        <f t="shared" si="501"/>
        <v/>
      </c>
    </row>
    <row r="724" spans="44:44">
      <c r="AR724" t="str">
        <f t="shared" si="501"/>
        <v/>
      </c>
    </row>
    <row r="725" spans="44:44">
      <c r="AR725" t="str">
        <f t="shared" si="501"/>
        <v/>
      </c>
    </row>
    <row r="726" spans="44:44">
      <c r="AR726" t="str">
        <f t="shared" si="501"/>
        <v/>
      </c>
    </row>
    <row r="727" spans="44:44">
      <c r="AR727" t="str">
        <f t="shared" si="501"/>
        <v/>
      </c>
    </row>
    <row r="728" spans="44:44">
      <c r="AR728" t="str">
        <f t="shared" si="501"/>
        <v/>
      </c>
    </row>
    <row r="729" spans="44:44">
      <c r="AR729" t="str">
        <f t="shared" si="501"/>
        <v/>
      </c>
    </row>
    <row r="730" spans="44:44">
      <c r="AR730" t="str">
        <f t="shared" si="501"/>
        <v/>
      </c>
    </row>
    <row r="731" spans="44:44">
      <c r="AR731" t="str">
        <f t="shared" si="501"/>
        <v/>
      </c>
    </row>
    <row r="732" spans="44:44">
      <c r="AR732" t="str">
        <f t="shared" si="501"/>
        <v/>
      </c>
    </row>
    <row r="733" spans="44:44">
      <c r="AR733" t="str">
        <f t="shared" si="501"/>
        <v/>
      </c>
    </row>
    <row r="734" spans="44:44">
      <c r="AR734" t="str">
        <f t="shared" si="501"/>
        <v/>
      </c>
    </row>
    <row r="735" spans="44:44">
      <c r="AR735" t="str">
        <f t="shared" si="501"/>
        <v/>
      </c>
    </row>
    <row r="736" spans="44:44">
      <c r="AR736" t="str">
        <f t="shared" si="501"/>
        <v/>
      </c>
    </row>
    <row r="737" spans="44:44">
      <c r="AR737" t="str">
        <f t="shared" ref="AR737:AR800" si="502">TEXT(AQ737,"###")</f>
        <v/>
      </c>
    </row>
    <row r="738" spans="44:44">
      <c r="AR738" t="str">
        <f t="shared" si="502"/>
        <v/>
      </c>
    </row>
    <row r="739" spans="44:44">
      <c r="AR739" t="str">
        <f t="shared" si="502"/>
        <v/>
      </c>
    </row>
    <row r="740" spans="44:44">
      <c r="AR740" t="str">
        <f t="shared" si="502"/>
        <v/>
      </c>
    </row>
    <row r="741" spans="44:44">
      <c r="AR741" t="str">
        <f t="shared" si="502"/>
        <v/>
      </c>
    </row>
    <row r="742" spans="44:44">
      <c r="AR742" t="str">
        <f t="shared" si="502"/>
        <v/>
      </c>
    </row>
    <row r="743" spans="44:44">
      <c r="AR743" t="str">
        <f t="shared" si="502"/>
        <v/>
      </c>
    </row>
    <row r="744" spans="44:44">
      <c r="AR744" t="str">
        <f t="shared" si="502"/>
        <v/>
      </c>
    </row>
    <row r="745" spans="44:44">
      <c r="AR745" t="str">
        <f t="shared" si="502"/>
        <v/>
      </c>
    </row>
    <row r="746" spans="44:44">
      <c r="AR746" t="str">
        <f t="shared" si="502"/>
        <v/>
      </c>
    </row>
    <row r="747" spans="44:44">
      <c r="AR747" t="str">
        <f t="shared" si="502"/>
        <v/>
      </c>
    </row>
    <row r="748" spans="44:44">
      <c r="AR748" t="str">
        <f t="shared" si="502"/>
        <v/>
      </c>
    </row>
    <row r="749" spans="44:44">
      <c r="AR749" t="str">
        <f t="shared" si="502"/>
        <v/>
      </c>
    </row>
    <row r="750" spans="44:44">
      <c r="AR750" t="str">
        <f t="shared" si="502"/>
        <v/>
      </c>
    </row>
    <row r="751" spans="44:44">
      <c r="AR751" t="str">
        <f t="shared" si="502"/>
        <v/>
      </c>
    </row>
    <row r="752" spans="44:44">
      <c r="AR752" t="str">
        <f t="shared" si="502"/>
        <v/>
      </c>
    </row>
    <row r="753" spans="44:44">
      <c r="AR753" t="str">
        <f t="shared" si="502"/>
        <v/>
      </c>
    </row>
    <row r="754" spans="44:44">
      <c r="AR754" t="str">
        <f t="shared" si="502"/>
        <v/>
      </c>
    </row>
    <row r="755" spans="44:44">
      <c r="AR755" t="str">
        <f t="shared" si="502"/>
        <v/>
      </c>
    </row>
    <row r="756" spans="44:44">
      <c r="AR756" t="str">
        <f t="shared" si="502"/>
        <v/>
      </c>
    </row>
    <row r="757" spans="44:44">
      <c r="AR757" t="str">
        <f t="shared" si="502"/>
        <v/>
      </c>
    </row>
    <row r="758" spans="44:44">
      <c r="AR758" t="str">
        <f t="shared" si="502"/>
        <v/>
      </c>
    </row>
    <row r="759" spans="44:44">
      <c r="AR759" t="str">
        <f t="shared" si="502"/>
        <v/>
      </c>
    </row>
    <row r="760" spans="44:44">
      <c r="AR760" t="str">
        <f t="shared" si="502"/>
        <v/>
      </c>
    </row>
    <row r="761" spans="44:44">
      <c r="AR761" t="str">
        <f t="shared" si="502"/>
        <v/>
      </c>
    </row>
    <row r="762" spans="44:44">
      <c r="AR762" t="str">
        <f t="shared" si="502"/>
        <v/>
      </c>
    </row>
    <row r="763" spans="44:44">
      <c r="AR763" t="str">
        <f t="shared" si="502"/>
        <v/>
      </c>
    </row>
    <row r="764" spans="44:44">
      <c r="AR764" t="str">
        <f t="shared" si="502"/>
        <v/>
      </c>
    </row>
    <row r="765" spans="44:44">
      <c r="AR765" t="str">
        <f t="shared" si="502"/>
        <v/>
      </c>
    </row>
    <row r="766" spans="44:44">
      <c r="AR766" t="str">
        <f t="shared" si="502"/>
        <v/>
      </c>
    </row>
    <row r="767" spans="44:44">
      <c r="AR767" t="str">
        <f t="shared" si="502"/>
        <v/>
      </c>
    </row>
    <row r="768" spans="44:44">
      <c r="AR768" t="str">
        <f t="shared" si="502"/>
        <v/>
      </c>
    </row>
    <row r="769" spans="44:44">
      <c r="AR769" t="str">
        <f t="shared" si="502"/>
        <v/>
      </c>
    </row>
    <row r="770" spans="44:44">
      <c r="AR770" t="str">
        <f t="shared" si="502"/>
        <v/>
      </c>
    </row>
    <row r="771" spans="44:44">
      <c r="AR771" t="str">
        <f t="shared" si="502"/>
        <v/>
      </c>
    </row>
    <row r="772" spans="44:44">
      <c r="AR772" t="str">
        <f t="shared" si="502"/>
        <v/>
      </c>
    </row>
    <row r="773" spans="44:44">
      <c r="AR773" t="str">
        <f t="shared" si="502"/>
        <v/>
      </c>
    </row>
    <row r="774" spans="44:44">
      <c r="AR774" t="str">
        <f t="shared" si="502"/>
        <v/>
      </c>
    </row>
    <row r="775" spans="44:44">
      <c r="AR775" t="str">
        <f t="shared" si="502"/>
        <v/>
      </c>
    </row>
    <row r="776" spans="44:44">
      <c r="AR776" t="str">
        <f t="shared" si="502"/>
        <v/>
      </c>
    </row>
    <row r="777" spans="44:44">
      <c r="AR777" t="str">
        <f t="shared" si="502"/>
        <v/>
      </c>
    </row>
    <row r="778" spans="44:44">
      <c r="AR778" t="str">
        <f t="shared" si="502"/>
        <v/>
      </c>
    </row>
    <row r="779" spans="44:44">
      <c r="AR779" t="str">
        <f t="shared" si="502"/>
        <v/>
      </c>
    </row>
    <row r="780" spans="44:44">
      <c r="AR780" t="str">
        <f t="shared" si="502"/>
        <v/>
      </c>
    </row>
    <row r="781" spans="44:44">
      <c r="AR781" t="str">
        <f t="shared" si="502"/>
        <v/>
      </c>
    </row>
    <row r="782" spans="44:44">
      <c r="AR782" t="str">
        <f t="shared" si="502"/>
        <v/>
      </c>
    </row>
    <row r="783" spans="44:44">
      <c r="AR783" t="str">
        <f t="shared" si="502"/>
        <v/>
      </c>
    </row>
    <row r="784" spans="44:44">
      <c r="AR784" t="str">
        <f t="shared" si="502"/>
        <v/>
      </c>
    </row>
    <row r="785" spans="44:44">
      <c r="AR785" t="str">
        <f t="shared" si="502"/>
        <v/>
      </c>
    </row>
    <row r="786" spans="44:44">
      <c r="AR786" t="str">
        <f t="shared" si="502"/>
        <v/>
      </c>
    </row>
    <row r="787" spans="44:44">
      <c r="AR787" t="str">
        <f t="shared" si="502"/>
        <v/>
      </c>
    </row>
    <row r="788" spans="44:44">
      <c r="AR788" t="str">
        <f t="shared" si="502"/>
        <v/>
      </c>
    </row>
    <row r="789" spans="44:44">
      <c r="AR789" t="str">
        <f t="shared" si="502"/>
        <v/>
      </c>
    </row>
    <row r="790" spans="44:44">
      <c r="AR790" t="str">
        <f t="shared" si="502"/>
        <v/>
      </c>
    </row>
    <row r="791" spans="44:44">
      <c r="AR791" t="str">
        <f t="shared" si="502"/>
        <v/>
      </c>
    </row>
    <row r="792" spans="44:44">
      <c r="AR792" t="str">
        <f t="shared" si="502"/>
        <v/>
      </c>
    </row>
    <row r="793" spans="44:44">
      <c r="AR793" t="str">
        <f t="shared" si="502"/>
        <v/>
      </c>
    </row>
    <row r="794" spans="44:44">
      <c r="AR794" t="str">
        <f t="shared" si="502"/>
        <v/>
      </c>
    </row>
    <row r="795" spans="44:44">
      <c r="AR795" t="str">
        <f t="shared" si="502"/>
        <v/>
      </c>
    </row>
    <row r="796" spans="44:44">
      <c r="AR796" t="str">
        <f t="shared" si="502"/>
        <v/>
      </c>
    </row>
    <row r="797" spans="44:44">
      <c r="AR797" t="str">
        <f t="shared" si="502"/>
        <v/>
      </c>
    </row>
    <row r="798" spans="44:44">
      <c r="AR798" t="str">
        <f t="shared" si="502"/>
        <v/>
      </c>
    </row>
    <row r="799" spans="44:44">
      <c r="AR799" t="str">
        <f t="shared" si="502"/>
        <v/>
      </c>
    </row>
    <row r="800" spans="44:44">
      <c r="AR800" t="str">
        <f t="shared" si="502"/>
        <v/>
      </c>
    </row>
    <row r="801" spans="44:44">
      <c r="AR801" t="str">
        <f t="shared" ref="AR801:AR864" si="503">TEXT(AQ801,"###")</f>
        <v/>
      </c>
    </row>
    <row r="802" spans="44:44">
      <c r="AR802" t="str">
        <f t="shared" si="503"/>
        <v/>
      </c>
    </row>
    <row r="803" spans="44:44">
      <c r="AR803" t="str">
        <f t="shared" si="503"/>
        <v/>
      </c>
    </row>
    <row r="804" spans="44:44">
      <c r="AR804" t="str">
        <f t="shared" si="503"/>
        <v/>
      </c>
    </row>
    <row r="805" spans="44:44">
      <c r="AR805" t="str">
        <f t="shared" si="503"/>
        <v/>
      </c>
    </row>
    <row r="806" spans="44:44">
      <c r="AR806" t="str">
        <f t="shared" si="503"/>
        <v/>
      </c>
    </row>
    <row r="807" spans="44:44">
      <c r="AR807" t="str">
        <f t="shared" si="503"/>
        <v/>
      </c>
    </row>
    <row r="808" spans="44:44">
      <c r="AR808" t="str">
        <f t="shared" si="503"/>
        <v/>
      </c>
    </row>
    <row r="809" spans="44:44">
      <c r="AR809" t="str">
        <f t="shared" si="503"/>
        <v/>
      </c>
    </row>
    <row r="810" spans="44:44">
      <c r="AR810" t="str">
        <f t="shared" si="503"/>
        <v/>
      </c>
    </row>
    <row r="811" spans="44:44">
      <c r="AR811" t="str">
        <f t="shared" si="503"/>
        <v/>
      </c>
    </row>
    <row r="812" spans="44:44">
      <c r="AR812" t="str">
        <f t="shared" si="503"/>
        <v/>
      </c>
    </row>
    <row r="813" spans="44:44">
      <c r="AR813" t="str">
        <f t="shared" si="503"/>
        <v/>
      </c>
    </row>
    <row r="814" spans="44:44">
      <c r="AR814" t="str">
        <f t="shared" si="503"/>
        <v/>
      </c>
    </row>
    <row r="815" spans="44:44">
      <c r="AR815" t="str">
        <f t="shared" si="503"/>
        <v/>
      </c>
    </row>
    <row r="816" spans="44:44">
      <c r="AR816" t="str">
        <f t="shared" si="503"/>
        <v/>
      </c>
    </row>
    <row r="817" spans="44:44">
      <c r="AR817" t="str">
        <f t="shared" si="503"/>
        <v/>
      </c>
    </row>
    <row r="818" spans="44:44">
      <c r="AR818" t="str">
        <f t="shared" si="503"/>
        <v/>
      </c>
    </row>
    <row r="819" spans="44:44">
      <c r="AR819" t="str">
        <f t="shared" si="503"/>
        <v/>
      </c>
    </row>
    <row r="820" spans="44:44">
      <c r="AR820" t="str">
        <f t="shared" si="503"/>
        <v/>
      </c>
    </row>
    <row r="821" spans="44:44">
      <c r="AR821" t="str">
        <f t="shared" si="503"/>
        <v/>
      </c>
    </row>
    <row r="822" spans="44:44">
      <c r="AR822" t="str">
        <f t="shared" si="503"/>
        <v/>
      </c>
    </row>
    <row r="823" spans="44:44">
      <c r="AR823" t="str">
        <f t="shared" si="503"/>
        <v/>
      </c>
    </row>
    <row r="824" spans="44:44">
      <c r="AR824" t="str">
        <f t="shared" si="503"/>
        <v/>
      </c>
    </row>
    <row r="825" spans="44:44">
      <c r="AR825" t="str">
        <f t="shared" si="503"/>
        <v/>
      </c>
    </row>
    <row r="826" spans="44:44">
      <c r="AR826" t="str">
        <f t="shared" si="503"/>
        <v/>
      </c>
    </row>
    <row r="827" spans="44:44">
      <c r="AR827" t="str">
        <f t="shared" si="503"/>
        <v/>
      </c>
    </row>
    <row r="828" spans="44:44">
      <c r="AR828" t="str">
        <f t="shared" si="503"/>
        <v/>
      </c>
    </row>
    <row r="829" spans="44:44">
      <c r="AR829" t="str">
        <f t="shared" si="503"/>
        <v/>
      </c>
    </row>
    <row r="830" spans="44:44">
      <c r="AR830" t="str">
        <f t="shared" si="503"/>
        <v/>
      </c>
    </row>
    <row r="831" spans="44:44">
      <c r="AR831" t="str">
        <f t="shared" si="503"/>
        <v/>
      </c>
    </row>
    <row r="832" spans="44:44">
      <c r="AR832" t="str">
        <f t="shared" si="503"/>
        <v/>
      </c>
    </row>
    <row r="833" spans="44:44">
      <c r="AR833" t="str">
        <f t="shared" si="503"/>
        <v/>
      </c>
    </row>
    <row r="834" spans="44:44">
      <c r="AR834" t="str">
        <f t="shared" si="503"/>
        <v/>
      </c>
    </row>
    <row r="835" spans="44:44">
      <c r="AR835" t="str">
        <f t="shared" si="503"/>
        <v/>
      </c>
    </row>
    <row r="836" spans="44:44">
      <c r="AR836" t="str">
        <f t="shared" si="503"/>
        <v/>
      </c>
    </row>
    <row r="837" spans="44:44">
      <c r="AR837" t="str">
        <f t="shared" si="503"/>
        <v/>
      </c>
    </row>
    <row r="838" spans="44:44">
      <c r="AR838" t="str">
        <f t="shared" si="503"/>
        <v/>
      </c>
    </row>
    <row r="839" spans="44:44">
      <c r="AR839" t="str">
        <f t="shared" si="503"/>
        <v/>
      </c>
    </row>
    <row r="840" spans="44:44">
      <c r="AR840" t="str">
        <f t="shared" si="503"/>
        <v/>
      </c>
    </row>
    <row r="841" spans="44:44">
      <c r="AR841" t="str">
        <f t="shared" si="503"/>
        <v/>
      </c>
    </row>
    <row r="842" spans="44:44">
      <c r="AR842" t="str">
        <f t="shared" si="503"/>
        <v/>
      </c>
    </row>
    <row r="843" spans="44:44">
      <c r="AR843" t="str">
        <f t="shared" si="503"/>
        <v/>
      </c>
    </row>
    <row r="844" spans="44:44">
      <c r="AR844" t="str">
        <f t="shared" si="503"/>
        <v/>
      </c>
    </row>
    <row r="845" spans="44:44">
      <c r="AR845" t="str">
        <f t="shared" si="503"/>
        <v/>
      </c>
    </row>
    <row r="846" spans="44:44">
      <c r="AR846" t="str">
        <f t="shared" si="503"/>
        <v/>
      </c>
    </row>
    <row r="847" spans="44:44">
      <c r="AR847" t="str">
        <f t="shared" si="503"/>
        <v/>
      </c>
    </row>
    <row r="848" spans="44:44">
      <c r="AR848" t="str">
        <f t="shared" si="503"/>
        <v/>
      </c>
    </row>
    <row r="849" spans="44:44">
      <c r="AR849" t="str">
        <f t="shared" si="503"/>
        <v/>
      </c>
    </row>
    <row r="850" spans="44:44">
      <c r="AR850" t="str">
        <f t="shared" si="503"/>
        <v/>
      </c>
    </row>
    <row r="851" spans="44:44">
      <c r="AR851" t="str">
        <f t="shared" si="503"/>
        <v/>
      </c>
    </row>
    <row r="852" spans="44:44">
      <c r="AR852" t="str">
        <f t="shared" si="503"/>
        <v/>
      </c>
    </row>
    <row r="853" spans="44:44">
      <c r="AR853" t="str">
        <f t="shared" si="503"/>
        <v/>
      </c>
    </row>
    <row r="854" spans="44:44">
      <c r="AR854" t="str">
        <f t="shared" si="503"/>
        <v/>
      </c>
    </row>
    <row r="855" spans="44:44">
      <c r="AR855" t="str">
        <f t="shared" si="503"/>
        <v/>
      </c>
    </row>
    <row r="856" spans="44:44">
      <c r="AR856" t="str">
        <f t="shared" si="503"/>
        <v/>
      </c>
    </row>
    <row r="857" spans="44:44">
      <c r="AR857" t="str">
        <f t="shared" si="503"/>
        <v/>
      </c>
    </row>
    <row r="858" spans="44:44">
      <c r="AR858" t="str">
        <f t="shared" si="503"/>
        <v/>
      </c>
    </row>
    <row r="859" spans="44:44">
      <c r="AR859" t="str">
        <f t="shared" si="503"/>
        <v/>
      </c>
    </row>
    <row r="860" spans="44:44">
      <c r="AR860" t="str">
        <f t="shared" si="503"/>
        <v/>
      </c>
    </row>
    <row r="861" spans="44:44">
      <c r="AR861" t="str">
        <f t="shared" si="503"/>
        <v/>
      </c>
    </row>
    <row r="862" spans="44:44">
      <c r="AR862" t="str">
        <f t="shared" si="503"/>
        <v/>
      </c>
    </row>
    <row r="863" spans="44:44">
      <c r="AR863" t="str">
        <f t="shared" si="503"/>
        <v/>
      </c>
    </row>
    <row r="864" spans="44:44">
      <c r="AR864" t="str">
        <f t="shared" si="503"/>
        <v/>
      </c>
    </row>
    <row r="865" spans="44:44">
      <c r="AR865" t="str">
        <f t="shared" ref="AR865:AR928" si="504">TEXT(AQ865,"###")</f>
        <v/>
      </c>
    </row>
    <row r="866" spans="44:44">
      <c r="AR866" t="str">
        <f t="shared" si="504"/>
        <v/>
      </c>
    </row>
    <row r="867" spans="44:44">
      <c r="AR867" t="str">
        <f t="shared" si="504"/>
        <v/>
      </c>
    </row>
    <row r="868" spans="44:44">
      <c r="AR868" t="str">
        <f t="shared" si="504"/>
        <v/>
      </c>
    </row>
    <row r="869" spans="44:44">
      <c r="AR869" t="str">
        <f t="shared" si="504"/>
        <v/>
      </c>
    </row>
    <row r="870" spans="44:44">
      <c r="AR870" t="str">
        <f t="shared" si="504"/>
        <v/>
      </c>
    </row>
    <row r="871" spans="44:44">
      <c r="AR871" t="str">
        <f t="shared" si="504"/>
        <v/>
      </c>
    </row>
    <row r="872" spans="44:44">
      <c r="AR872" t="str">
        <f t="shared" si="504"/>
        <v/>
      </c>
    </row>
    <row r="873" spans="44:44">
      <c r="AR873" t="str">
        <f t="shared" si="504"/>
        <v/>
      </c>
    </row>
    <row r="874" spans="44:44">
      <c r="AR874" t="str">
        <f t="shared" si="504"/>
        <v/>
      </c>
    </row>
    <row r="875" spans="44:44">
      <c r="AR875" t="str">
        <f t="shared" si="504"/>
        <v/>
      </c>
    </row>
    <row r="876" spans="44:44">
      <c r="AR876" t="str">
        <f t="shared" si="504"/>
        <v/>
      </c>
    </row>
    <row r="877" spans="44:44">
      <c r="AR877" t="str">
        <f t="shared" si="504"/>
        <v/>
      </c>
    </row>
    <row r="878" spans="44:44">
      <c r="AR878" t="str">
        <f t="shared" si="504"/>
        <v/>
      </c>
    </row>
    <row r="879" spans="44:44">
      <c r="AR879" t="str">
        <f t="shared" si="504"/>
        <v/>
      </c>
    </row>
    <row r="880" spans="44:44">
      <c r="AR880" t="str">
        <f t="shared" si="504"/>
        <v/>
      </c>
    </row>
    <row r="881" spans="44:44">
      <c r="AR881" t="str">
        <f t="shared" si="504"/>
        <v/>
      </c>
    </row>
    <row r="882" spans="44:44">
      <c r="AR882" t="str">
        <f t="shared" si="504"/>
        <v/>
      </c>
    </row>
    <row r="883" spans="44:44">
      <c r="AR883" t="str">
        <f t="shared" si="504"/>
        <v/>
      </c>
    </row>
    <row r="884" spans="44:44">
      <c r="AR884" t="str">
        <f t="shared" si="504"/>
        <v/>
      </c>
    </row>
    <row r="885" spans="44:44">
      <c r="AR885" t="str">
        <f t="shared" si="504"/>
        <v/>
      </c>
    </row>
    <row r="886" spans="44:44">
      <c r="AR886" t="str">
        <f t="shared" si="504"/>
        <v/>
      </c>
    </row>
    <row r="887" spans="44:44">
      <c r="AR887" t="str">
        <f t="shared" si="504"/>
        <v/>
      </c>
    </row>
    <row r="888" spans="44:44">
      <c r="AR888" t="str">
        <f t="shared" si="504"/>
        <v/>
      </c>
    </row>
    <row r="889" spans="44:44">
      <c r="AR889" t="str">
        <f t="shared" si="504"/>
        <v/>
      </c>
    </row>
    <row r="890" spans="44:44">
      <c r="AR890" t="str">
        <f t="shared" si="504"/>
        <v/>
      </c>
    </row>
    <row r="891" spans="44:44">
      <c r="AR891" t="str">
        <f t="shared" si="504"/>
        <v/>
      </c>
    </row>
    <row r="892" spans="44:44">
      <c r="AR892" t="str">
        <f t="shared" si="504"/>
        <v/>
      </c>
    </row>
    <row r="893" spans="44:44">
      <c r="AR893" t="str">
        <f t="shared" si="504"/>
        <v/>
      </c>
    </row>
    <row r="894" spans="44:44">
      <c r="AR894" t="str">
        <f t="shared" si="504"/>
        <v/>
      </c>
    </row>
    <row r="895" spans="44:44">
      <c r="AR895" t="str">
        <f t="shared" si="504"/>
        <v/>
      </c>
    </row>
    <row r="896" spans="44:44">
      <c r="AR896" t="str">
        <f t="shared" si="504"/>
        <v/>
      </c>
    </row>
    <row r="897" spans="44:44">
      <c r="AR897" t="str">
        <f t="shared" si="504"/>
        <v/>
      </c>
    </row>
    <row r="898" spans="44:44">
      <c r="AR898" t="str">
        <f t="shared" si="504"/>
        <v/>
      </c>
    </row>
    <row r="899" spans="44:44">
      <c r="AR899" t="str">
        <f t="shared" si="504"/>
        <v/>
      </c>
    </row>
    <row r="900" spans="44:44">
      <c r="AR900" t="str">
        <f t="shared" si="504"/>
        <v/>
      </c>
    </row>
    <row r="901" spans="44:44">
      <c r="AR901" t="str">
        <f t="shared" si="504"/>
        <v/>
      </c>
    </row>
    <row r="902" spans="44:44">
      <c r="AR902" t="str">
        <f t="shared" si="504"/>
        <v/>
      </c>
    </row>
    <row r="903" spans="44:44">
      <c r="AR903" t="str">
        <f t="shared" si="504"/>
        <v/>
      </c>
    </row>
    <row r="904" spans="44:44">
      <c r="AR904" t="str">
        <f t="shared" si="504"/>
        <v/>
      </c>
    </row>
    <row r="905" spans="44:44">
      <c r="AR905" t="str">
        <f t="shared" si="504"/>
        <v/>
      </c>
    </row>
    <row r="906" spans="44:44">
      <c r="AR906" t="str">
        <f t="shared" si="504"/>
        <v/>
      </c>
    </row>
    <row r="907" spans="44:44">
      <c r="AR907" t="str">
        <f t="shared" si="504"/>
        <v/>
      </c>
    </row>
    <row r="908" spans="44:44">
      <c r="AR908" t="str">
        <f t="shared" si="504"/>
        <v/>
      </c>
    </row>
    <row r="909" spans="44:44">
      <c r="AR909" t="str">
        <f t="shared" si="504"/>
        <v/>
      </c>
    </row>
    <row r="910" spans="44:44">
      <c r="AR910" t="str">
        <f t="shared" si="504"/>
        <v/>
      </c>
    </row>
    <row r="911" spans="44:44">
      <c r="AR911" t="str">
        <f t="shared" si="504"/>
        <v/>
      </c>
    </row>
    <row r="912" spans="44:44">
      <c r="AR912" t="str">
        <f t="shared" si="504"/>
        <v/>
      </c>
    </row>
    <row r="913" spans="44:44">
      <c r="AR913" t="str">
        <f t="shared" si="504"/>
        <v/>
      </c>
    </row>
    <row r="914" spans="44:44">
      <c r="AR914" t="str">
        <f t="shared" si="504"/>
        <v/>
      </c>
    </row>
    <row r="915" spans="44:44">
      <c r="AR915" t="str">
        <f t="shared" si="504"/>
        <v/>
      </c>
    </row>
    <row r="916" spans="44:44">
      <c r="AR916" t="str">
        <f t="shared" si="504"/>
        <v/>
      </c>
    </row>
    <row r="917" spans="44:44">
      <c r="AR917" t="str">
        <f t="shared" si="504"/>
        <v/>
      </c>
    </row>
    <row r="918" spans="44:44">
      <c r="AR918" t="str">
        <f t="shared" si="504"/>
        <v/>
      </c>
    </row>
    <row r="919" spans="44:44">
      <c r="AR919" t="str">
        <f t="shared" si="504"/>
        <v/>
      </c>
    </row>
    <row r="920" spans="44:44">
      <c r="AR920" t="str">
        <f t="shared" si="504"/>
        <v/>
      </c>
    </row>
    <row r="921" spans="44:44">
      <c r="AR921" t="str">
        <f t="shared" si="504"/>
        <v/>
      </c>
    </row>
    <row r="922" spans="44:44">
      <c r="AR922" t="str">
        <f t="shared" si="504"/>
        <v/>
      </c>
    </row>
    <row r="923" spans="44:44">
      <c r="AR923" t="str">
        <f t="shared" si="504"/>
        <v/>
      </c>
    </row>
    <row r="924" spans="44:44">
      <c r="AR924" t="str">
        <f t="shared" si="504"/>
        <v/>
      </c>
    </row>
    <row r="925" spans="44:44">
      <c r="AR925" t="str">
        <f t="shared" si="504"/>
        <v/>
      </c>
    </row>
    <row r="926" spans="44:44">
      <c r="AR926" t="str">
        <f t="shared" si="504"/>
        <v/>
      </c>
    </row>
    <row r="927" spans="44:44">
      <c r="AR927" t="str">
        <f t="shared" si="504"/>
        <v/>
      </c>
    </row>
    <row r="928" spans="44:44">
      <c r="AR928" t="str">
        <f t="shared" si="504"/>
        <v/>
      </c>
    </row>
    <row r="929" spans="44:44">
      <c r="AR929" t="str">
        <f t="shared" ref="AR929:AR962" si="505">TEXT(AQ929,"###")</f>
        <v/>
      </c>
    </row>
    <row r="930" spans="44:44">
      <c r="AR930" t="str">
        <f t="shared" si="505"/>
        <v/>
      </c>
    </row>
    <row r="931" spans="44:44">
      <c r="AR931" t="str">
        <f t="shared" si="505"/>
        <v/>
      </c>
    </row>
    <row r="932" spans="44:44">
      <c r="AR932" t="str">
        <f t="shared" si="505"/>
        <v/>
      </c>
    </row>
    <row r="933" spans="44:44">
      <c r="AR933" t="str">
        <f t="shared" si="505"/>
        <v/>
      </c>
    </row>
    <row r="934" spans="44:44">
      <c r="AR934" t="str">
        <f t="shared" si="505"/>
        <v/>
      </c>
    </row>
    <row r="935" spans="44:44">
      <c r="AR935" t="str">
        <f t="shared" si="505"/>
        <v/>
      </c>
    </row>
    <row r="936" spans="44:44">
      <c r="AR936" t="str">
        <f t="shared" si="505"/>
        <v/>
      </c>
    </row>
    <row r="937" spans="44:44">
      <c r="AR937" t="str">
        <f t="shared" si="505"/>
        <v/>
      </c>
    </row>
    <row r="938" spans="44:44">
      <c r="AR938" t="str">
        <f t="shared" si="505"/>
        <v/>
      </c>
    </row>
    <row r="939" spans="44:44">
      <c r="AR939" t="str">
        <f t="shared" si="505"/>
        <v/>
      </c>
    </row>
    <row r="940" spans="44:44">
      <c r="AR940" t="str">
        <f t="shared" si="505"/>
        <v/>
      </c>
    </row>
    <row r="941" spans="44:44">
      <c r="AR941" t="str">
        <f t="shared" si="505"/>
        <v/>
      </c>
    </row>
    <row r="942" spans="44:44">
      <c r="AR942" t="str">
        <f t="shared" si="505"/>
        <v/>
      </c>
    </row>
    <row r="943" spans="44:44">
      <c r="AR943" t="str">
        <f t="shared" si="505"/>
        <v/>
      </c>
    </row>
    <row r="944" spans="44:44">
      <c r="AR944" t="str">
        <f t="shared" si="505"/>
        <v/>
      </c>
    </row>
    <row r="945" spans="1:44">
      <c r="AR945" t="str">
        <f t="shared" si="505"/>
        <v/>
      </c>
    </row>
    <row r="946" spans="1:44">
      <c r="AR946" t="str">
        <f t="shared" si="505"/>
        <v/>
      </c>
    </row>
    <row r="947" spans="1:44">
      <c r="AR947" t="str">
        <f t="shared" si="505"/>
        <v/>
      </c>
    </row>
    <row r="948" spans="1:44">
      <c r="AR948" t="str">
        <f t="shared" si="505"/>
        <v/>
      </c>
    </row>
    <row r="949" spans="1:44">
      <c r="AR949" t="str">
        <f t="shared" si="505"/>
        <v/>
      </c>
    </row>
    <row r="950" spans="1:44">
      <c r="AR950" t="str">
        <f t="shared" si="505"/>
        <v/>
      </c>
    </row>
    <row r="951" spans="1:44">
      <c r="AR951" t="str">
        <f t="shared" si="505"/>
        <v/>
      </c>
    </row>
    <row r="952" spans="1:44">
      <c r="D952" s="4"/>
      <c r="AR952" t="str">
        <f t="shared" si="505"/>
        <v/>
      </c>
    </row>
    <row r="953" spans="1:44">
      <c r="AR953" t="str">
        <f t="shared" si="505"/>
        <v/>
      </c>
    </row>
    <row r="954" spans="1:44">
      <c r="AR954" t="str">
        <f t="shared" si="505"/>
        <v/>
      </c>
    </row>
    <row r="955" spans="1:44">
      <c r="AR955" t="str">
        <f t="shared" si="505"/>
        <v/>
      </c>
    </row>
    <row r="956" spans="1:44">
      <c r="AR956" t="str">
        <f t="shared" si="505"/>
        <v/>
      </c>
    </row>
    <row r="957" spans="1:44">
      <c r="AR957" t="str">
        <f t="shared" si="505"/>
        <v/>
      </c>
    </row>
    <row r="958" spans="1:44">
      <c r="A958" s="114"/>
      <c r="AR958" t="str">
        <f t="shared" si="505"/>
        <v/>
      </c>
    </row>
    <row r="959" spans="1:44">
      <c r="F959" s="7"/>
      <c r="AR959" t="str">
        <f t="shared" si="505"/>
        <v/>
      </c>
    </row>
    <row r="960" spans="1:44">
      <c r="F960" s="7"/>
      <c r="AR960" t="str">
        <f t="shared" si="505"/>
        <v/>
      </c>
    </row>
    <row r="961" spans="6:44">
      <c r="F961" s="7"/>
      <c r="AR961" t="str">
        <f t="shared" si="505"/>
        <v/>
      </c>
    </row>
    <row r="962" spans="6:44">
      <c r="F962" s="7"/>
      <c r="AR962" t="str">
        <f t="shared" si="505"/>
        <v/>
      </c>
    </row>
  </sheetData>
  <autoFilter ref="AQ1:AT962" xr:uid="{00000000-0009-0000-0000-000001000000}"/>
  <sortState xmlns:xlrd2="http://schemas.microsoft.com/office/spreadsheetml/2017/richdata2" ref="AQ2:AR359">
    <sortCondition ref="AQ2:AQ359"/>
  </sortState>
  <conditionalFormatting sqref="E1 E109:E1048576">
    <cfRule type="duplicateValues" dxfId="8929" priority="10"/>
  </conditionalFormatting>
  <pageMargins left="0.7" right="0.7" top="0.75" bottom="0.75" header="0.3" footer="0.3"/>
  <pageSetup orientation="portrait" horizontalDpi="4294967293" r:id="rId1"/>
  <headerFooter>
    <oddFooter xml:space="preserve">&amp;L    FORMULO   
JUAN PEREZ LOPEZ
  TESORERO(A)&amp;CAUTORIZO
JUAN PEREZ LOPEZ
PRESIDENTE(A)&amp;RVoBo                    
MARIA DEL PILAR MONTENEGRO HERNANDEZ
    SINDICO(A)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51"/>
  <sheetViews>
    <sheetView topLeftCell="A7" workbookViewId="0">
      <selection activeCell="F51" sqref="F51"/>
    </sheetView>
  </sheetViews>
  <sheetFormatPr baseColWidth="10" defaultRowHeight="15"/>
  <cols>
    <col min="1" max="1" width="14.7109375" customWidth="1"/>
    <col min="2" max="2" width="55.5703125" bestFit="1" customWidth="1"/>
    <col min="3" max="3" width="19" customWidth="1"/>
    <col min="4" max="4" width="18" customWidth="1"/>
    <col min="5" max="5" width="14.85546875" customWidth="1"/>
    <col min="6" max="6" width="17.28515625" customWidth="1"/>
    <col min="7" max="7" width="14.28515625" customWidth="1"/>
    <col min="8" max="8" width="15" customWidth="1"/>
    <col min="9" max="9" width="17.85546875" customWidth="1"/>
  </cols>
  <sheetData>
    <row r="1" spans="1:11" ht="23.25">
      <c r="A1" s="397" t="str">
        <f>+CONTROLPRESUPUESTO!B1</f>
        <v>H. AYUNTAMIENTO DE SAN LUIS ACATLAN</v>
      </c>
      <c r="B1" s="397"/>
      <c r="C1" s="397"/>
      <c r="D1" s="397"/>
      <c r="E1" s="397"/>
      <c r="F1" s="397"/>
      <c r="G1" s="397"/>
      <c r="H1" s="397"/>
      <c r="I1" s="397"/>
      <c r="J1" s="350"/>
      <c r="K1" s="350"/>
    </row>
    <row r="2" spans="1:11" ht="20.25">
      <c r="A2" s="398" t="str">
        <f>+CONTROLPRESUPUESTO!B2</f>
        <v>PRESUPUESTO DE EGRESOS</v>
      </c>
      <c r="B2" s="398"/>
      <c r="C2" s="398"/>
      <c r="D2" s="398"/>
      <c r="E2" s="398"/>
      <c r="F2" s="398"/>
      <c r="G2" s="398"/>
      <c r="H2" s="398"/>
      <c r="I2" s="398"/>
      <c r="J2" s="351"/>
      <c r="K2" s="351"/>
    </row>
    <row r="3" spans="1:11" ht="18">
      <c r="A3" s="390" t="str">
        <f>+CONTROLPRESUPUESTO!B3</f>
        <v>DEL EJERCICIO 2025</v>
      </c>
      <c r="B3" s="390"/>
      <c r="C3" s="390"/>
      <c r="D3" s="390"/>
      <c r="E3" s="390"/>
      <c r="F3" s="390"/>
      <c r="G3" s="390"/>
      <c r="H3" s="390"/>
      <c r="I3" s="390"/>
      <c r="J3" s="349"/>
      <c r="K3" s="349"/>
    </row>
    <row r="4" spans="1:11" ht="15.75">
      <c r="A4" s="399" t="s">
        <v>11074</v>
      </c>
      <c r="B4" s="399"/>
      <c r="C4" s="399"/>
      <c r="D4" s="399"/>
      <c r="E4" s="399"/>
      <c r="F4" s="399"/>
      <c r="G4" s="399"/>
      <c r="H4" s="399"/>
      <c r="I4" s="399"/>
      <c r="J4" s="352"/>
      <c r="K4" s="352"/>
    </row>
    <row r="5" spans="1:11" ht="18.75">
      <c r="C5" s="401" t="s">
        <v>510</v>
      </c>
      <c r="D5" s="401"/>
      <c r="E5" s="401"/>
      <c r="F5" s="401"/>
      <c r="G5" s="401"/>
      <c r="H5" s="401"/>
    </row>
    <row r="6" spans="1:11" ht="5.25" hidden="1" customHeight="1">
      <c r="A6" s="353" t="s">
        <v>11076</v>
      </c>
      <c r="C6" s="353" t="s">
        <v>6602</v>
      </c>
    </row>
    <row r="7" spans="1:11" s="15" customFormat="1">
      <c r="A7" s="355" t="s">
        <v>441</v>
      </c>
      <c r="B7" s="355" t="s">
        <v>11083</v>
      </c>
      <c r="C7" s="15" t="s">
        <v>11077</v>
      </c>
      <c r="D7" s="15" t="s">
        <v>11078</v>
      </c>
      <c r="E7" s="15" t="s">
        <v>11079</v>
      </c>
      <c r="F7" s="15" t="s">
        <v>11080</v>
      </c>
      <c r="G7" s="15" t="s">
        <v>11081</v>
      </c>
      <c r="H7" s="15" t="s">
        <v>11082</v>
      </c>
      <c r="I7" s="15" t="s">
        <v>11075</v>
      </c>
    </row>
    <row r="8" spans="1:11">
      <c r="A8" s="226" t="s">
        <v>8182</v>
      </c>
      <c r="B8" s="226" t="s">
        <v>2574</v>
      </c>
      <c r="C8" s="354">
        <v>1383268.9584000001</v>
      </c>
      <c r="D8" s="354"/>
      <c r="E8" s="354"/>
      <c r="F8" s="354"/>
      <c r="G8" s="354"/>
      <c r="H8" s="354"/>
      <c r="I8" s="354">
        <v>1383268.9584000001</v>
      </c>
    </row>
    <row r="9" spans="1:11">
      <c r="A9" s="226" t="s">
        <v>8183</v>
      </c>
      <c r="B9" s="226" t="s">
        <v>2581</v>
      </c>
      <c r="C9" s="354">
        <v>2427780.0959999999</v>
      </c>
      <c r="D9" s="354"/>
      <c r="E9" s="354"/>
      <c r="F9" s="354"/>
      <c r="G9" s="354"/>
      <c r="H9" s="354"/>
      <c r="I9" s="354">
        <v>2427780.0959999999</v>
      </c>
    </row>
    <row r="10" spans="1:11">
      <c r="A10" s="226" t="s">
        <v>8184</v>
      </c>
      <c r="B10" s="226" t="s">
        <v>8185</v>
      </c>
      <c r="C10" s="354">
        <v>469970.06880000001</v>
      </c>
      <c r="D10" s="354"/>
      <c r="E10" s="354"/>
      <c r="F10" s="354"/>
      <c r="G10" s="354"/>
      <c r="H10" s="354"/>
      <c r="I10" s="354">
        <v>469970.06880000001</v>
      </c>
    </row>
    <row r="11" spans="1:11">
      <c r="A11" s="226" t="s">
        <v>8194</v>
      </c>
      <c r="B11" s="226" t="s">
        <v>12</v>
      </c>
      <c r="C11" s="354">
        <v>2922402.1151999999</v>
      </c>
      <c r="D11" s="354">
        <v>303628.26</v>
      </c>
      <c r="E11" s="354">
        <v>131438.82999999999</v>
      </c>
      <c r="F11" s="354"/>
      <c r="G11" s="354"/>
      <c r="H11" s="354"/>
      <c r="I11" s="354">
        <v>3357469.2051999997</v>
      </c>
    </row>
    <row r="12" spans="1:11">
      <c r="A12" s="226" t="s">
        <v>8186</v>
      </c>
      <c r="B12" s="226" t="s">
        <v>8228</v>
      </c>
      <c r="C12" s="354">
        <v>456161.46720000001</v>
      </c>
      <c r="D12" s="354"/>
      <c r="E12" s="354"/>
      <c r="F12" s="354"/>
      <c r="G12" s="354"/>
      <c r="H12" s="354"/>
      <c r="I12" s="354">
        <v>456161.46720000001</v>
      </c>
    </row>
    <row r="13" spans="1:11">
      <c r="A13" s="226" t="s">
        <v>8203</v>
      </c>
      <c r="B13" s="226" t="s">
        <v>2575</v>
      </c>
      <c r="C13" s="354">
        <v>712811.59920000006</v>
      </c>
      <c r="D13" s="354"/>
      <c r="E13" s="354"/>
      <c r="F13" s="354"/>
      <c r="G13" s="354"/>
      <c r="H13" s="354"/>
      <c r="I13" s="354">
        <v>712811.59920000006</v>
      </c>
    </row>
    <row r="14" spans="1:11">
      <c r="A14" s="226" t="s">
        <v>8193</v>
      </c>
      <c r="B14" s="226" t="s">
        <v>8229</v>
      </c>
      <c r="C14" s="354">
        <v>2730441.4008000004</v>
      </c>
      <c r="D14" s="354">
        <v>410407.9</v>
      </c>
      <c r="E14" s="354">
        <v>21842.6</v>
      </c>
      <c r="F14" s="354"/>
      <c r="G14" s="354"/>
      <c r="H14" s="354"/>
      <c r="I14" s="354">
        <v>3162691.9008000004</v>
      </c>
    </row>
    <row r="15" spans="1:11">
      <c r="A15" s="226" t="s">
        <v>8204</v>
      </c>
      <c r="B15" s="226" t="s">
        <v>8230</v>
      </c>
      <c r="C15" s="354">
        <v>112611.67440000002</v>
      </c>
      <c r="D15" s="354"/>
      <c r="E15" s="354"/>
      <c r="F15" s="354"/>
      <c r="G15" s="354"/>
      <c r="H15" s="354"/>
      <c r="I15" s="354">
        <v>112611.67440000002</v>
      </c>
    </row>
    <row r="16" spans="1:11">
      <c r="A16" s="226" t="s">
        <v>8190</v>
      </c>
      <c r="B16" s="226" t="s">
        <v>2576</v>
      </c>
      <c r="C16" s="354">
        <v>1377756.6408000002</v>
      </c>
      <c r="D16" s="354">
        <v>22900924.629999999</v>
      </c>
      <c r="E16" s="354">
        <v>7266148.6099999994</v>
      </c>
      <c r="F16" s="354">
        <v>7600145.5899999999</v>
      </c>
      <c r="G16" s="354"/>
      <c r="H16" s="354"/>
      <c r="I16" s="354">
        <v>39144975.470799997</v>
      </c>
    </row>
    <row r="17" spans="1:9">
      <c r="A17" s="226" t="s">
        <v>8205</v>
      </c>
      <c r="B17" s="226" t="s">
        <v>8231</v>
      </c>
      <c r="C17" s="354">
        <v>361701.67439999996</v>
      </c>
      <c r="D17" s="354"/>
      <c r="E17" s="354"/>
      <c r="F17" s="354"/>
      <c r="G17" s="354"/>
      <c r="H17" s="354"/>
      <c r="I17" s="354">
        <v>361701.67439999996</v>
      </c>
    </row>
    <row r="18" spans="1:9">
      <c r="A18" s="226" t="s">
        <v>8195</v>
      </c>
      <c r="B18" s="226" t="s">
        <v>8232</v>
      </c>
      <c r="C18" s="354">
        <v>772915.76879999996</v>
      </c>
      <c r="D18" s="354">
        <v>37613.33</v>
      </c>
      <c r="E18" s="354"/>
      <c r="F18" s="354"/>
      <c r="G18" s="354"/>
      <c r="H18" s="354"/>
      <c r="I18" s="354">
        <v>810529.09879999992</v>
      </c>
    </row>
    <row r="19" spans="1:9">
      <c r="A19" s="226" t="s">
        <v>8206</v>
      </c>
      <c r="B19" s="226" t="s">
        <v>8233</v>
      </c>
      <c r="C19" s="354">
        <v>421922.04719999997</v>
      </c>
      <c r="D19" s="354"/>
      <c r="E19" s="354"/>
      <c r="F19" s="354"/>
      <c r="G19" s="354"/>
      <c r="H19" s="354"/>
      <c r="I19" s="354">
        <v>421922.04719999997</v>
      </c>
    </row>
    <row r="20" spans="1:9">
      <c r="A20" s="226" t="s">
        <v>8207</v>
      </c>
      <c r="B20" s="226" t="s">
        <v>7018</v>
      </c>
      <c r="C20" s="354">
        <v>172832.0472</v>
      </c>
      <c r="D20" s="354"/>
      <c r="E20" s="354"/>
      <c r="F20" s="354"/>
      <c r="G20" s="354"/>
      <c r="H20" s="354"/>
      <c r="I20" s="354">
        <v>172832.0472</v>
      </c>
    </row>
    <row r="21" spans="1:9">
      <c r="A21" s="226" t="s">
        <v>8208</v>
      </c>
      <c r="B21" s="226" t="s">
        <v>7340</v>
      </c>
      <c r="C21" s="354">
        <v>172832.0472</v>
      </c>
      <c r="D21" s="354"/>
      <c r="E21" s="354"/>
      <c r="F21" s="354"/>
      <c r="G21" s="354"/>
      <c r="H21" s="354"/>
      <c r="I21" s="354">
        <v>172832.0472</v>
      </c>
    </row>
    <row r="22" spans="1:9">
      <c r="A22" s="226" t="s">
        <v>8196</v>
      </c>
      <c r="B22" s="226" t="s">
        <v>8187</v>
      </c>
      <c r="C22" s="354">
        <v>2115738.1104000001</v>
      </c>
      <c r="D22" s="354"/>
      <c r="E22" s="354">
        <v>6344144.5099999998</v>
      </c>
      <c r="F22" s="354"/>
      <c r="G22" s="354">
        <v>1303984.8899999999</v>
      </c>
      <c r="H22" s="354">
        <v>202843907.5</v>
      </c>
      <c r="I22" s="354">
        <v>212607775.0104</v>
      </c>
    </row>
    <row r="23" spans="1:9">
      <c r="A23" s="226" t="s">
        <v>8209</v>
      </c>
      <c r="B23" s="226" t="s">
        <v>8234</v>
      </c>
      <c r="C23" s="354">
        <v>331612.25760000007</v>
      </c>
      <c r="D23" s="354"/>
      <c r="E23" s="354"/>
      <c r="F23" s="354"/>
      <c r="G23" s="354"/>
      <c r="H23" s="354"/>
      <c r="I23" s="354">
        <v>331612.25760000007</v>
      </c>
    </row>
    <row r="24" spans="1:9">
      <c r="A24" s="226" t="s">
        <v>8210</v>
      </c>
      <c r="B24" s="226" t="s">
        <v>8235</v>
      </c>
      <c r="C24" s="354">
        <v>532131.67440000002</v>
      </c>
      <c r="D24" s="354"/>
      <c r="E24" s="354"/>
      <c r="F24" s="354"/>
      <c r="G24" s="354"/>
      <c r="H24" s="354"/>
      <c r="I24" s="354">
        <v>532131.67440000002</v>
      </c>
    </row>
    <row r="25" spans="1:9">
      <c r="A25" s="226" t="s">
        <v>8211</v>
      </c>
      <c r="B25" s="226" t="s">
        <v>8236</v>
      </c>
      <c r="C25" s="354">
        <v>141849.49200000003</v>
      </c>
      <c r="D25" s="354"/>
      <c r="E25" s="354"/>
      <c r="F25" s="354"/>
      <c r="G25" s="354"/>
      <c r="H25" s="354"/>
      <c r="I25" s="354">
        <v>141849.49200000003</v>
      </c>
    </row>
    <row r="26" spans="1:9">
      <c r="A26" s="226" t="s">
        <v>8212</v>
      </c>
      <c r="B26" s="226" t="s">
        <v>8188</v>
      </c>
      <c r="C26" s="354">
        <v>486693.8664</v>
      </c>
      <c r="D26" s="354"/>
      <c r="E26" s="354"/>
      <c r="F26" s="354"/>
      <c r="G26" s="354"/>
      <c r="H26" s="354"/>
      <c r="I26" s="354">
        <v>486693.8664</v>
      </c>
    </row>
    <row r="27" spans="1:9">
      <c r="A27" s="226" t="s">
        <v>8213</v>
      </c>
      <c r="B27" s="226" t="s">
        <v>8237</v>
      </c>
      <c r="C27" s="354">
        <v>204381.67440000002</v>
      </c>
      <c r="D27" s="354"/>
      <c r="E27" s="354"/>
      <c r="F27" s="354"/>
      <c r="G27" s="354"/>
      <c r="H27" s="354"/>
      <c r="I27" s="354">
        <v>204381.67440000002</v>
      </c>
    </row>
    <row r="28" spans="1:9">
      <c r="A28" s="226" t="s">
        <v>8214</v>
      </c>
      <c r="B28" s="226" t="s">
        <v>6991</v>
      </c>
      <c r="C28" s="354">
        <v>473583.8664</v>
      </c>
      <c r="D28" s="354"/>
      <c r="E28" s="354"/>
      <c r="F28" s="354"/>
      <c r="G28" s="354"/>
      <c r="H28" s="354"/>
      <c r="I28" s="354">
        <v>473583.8664</v>
      </c>
    </row>
    <row r="29" spans="1:9">
      <c r="A29" s="226" t="s">
        <v>8215</v>
      </c>
      <c r="B29" s="226" t="s">
        <v>8238</v>
      </c>
      <c r="C29" s="354">
        <v>394923.8664</v>
      </c>
      <c r="D29" s="354"/>
      <c r="E29" s="354"/>
      <c r="F29" s="354"/>
      <c r="G29" s="354"/>
      <c r="H29" s="354"/>
      <c r="I29" s="354">
        <v>394923.8664</v>
      </c>
    </row>
    <row r="30" spans="1:9">
      <c r="A30" s="226" t="s">
        <v>8216</v>
      </c>
      <c r="B30" s="226" t="s">
        <v>6992</v>
      </c>
      <c r="C30" s="354">
        <v>172832.0472</v>
      </c>
      <c r="D30" s="354"/>
      <c r="E30" s="354"/>
      <c r="F30" s="354"/>
      <c r="G30" s="354"/>
      <c r="H30" s="354"/>
      <c r="I30" s="354">
        <v>172832.0472</v>
      </c>
    </row>
    <row r="31" spans="1:9">
      <c r="A31" s="226" t="s">
        <v>8200</v>
      </c>
      <c r="B31" s="226" t="s">
        <v>8239</v>
      </c>
      <c r="C31" s="354">
        <v>644701.57680000004</v>
      </c>
      <c r="D31" s="354">
        <v>9376.4699999999993</v>
      </c>
      <c r="E31" s="354"/>
      <c r="F31" s="354"/>
      <c r="G31" s="354"/>
      <c r="H31" s="354"/>
      <c r="I31" s="354">
        <v>654078.04680000001</v>
      </c>
    </row>
    <row r="32" spans="1:9">
      <c r="A32" s="226" t="s">
        <v>8199</v>
      </c>
      <c r="B32" s="226" t="s">
        <v>8240</v>
      </c>
      <c r="C32" s="354">
        <v>479826</v>
      </c>
      <c r="D32" s="354">
        <v>28330.9</v>
      </c>
      <c r="E32" s="354"/>
      <c r="F32" s="354"/>
      <c r="G32" s="354"/>
      <c r="H32" s="354"/>
      <c r="I32" s="354">
        <v>508156.9</v>
      </c>
    </row>
    <row r="33" spans="1:9">
      <c r="A33" s="226" t="s">
        <v>8217</v>
      </c>
      <c r="B33" s="226" t="s">
        <v>6989</v>
      </c>
      <c r="C33" s="354">
        <v>283041.67439999996</v>
      </c>
      <c r="D33" s="354"/>
      <c r="E33" s="354"/>
      <c r="F33" s="354"/>
      <c r="G33" s="354"/>
      <c r="H33" s="354"/>
      <c r="I33" s="354">
        <v>283041.67439999996</v>
      </c>
    </row>
    <row r="34" spans="1:9">
      <c r="A34" s="226" t="s">
        <v>8201</v>
      </c>
      <c r="B34" s="226" t="s">
        <v>8241</v>
      </c>
      <c r="C34" s="354">
        <v>511155.67439999996</v>
      </c>
      <c r="D34" s="354">
        <v>9220.64</v>
      </c>
      <c r="E34" s="354"/>
      <c r="F34" s="354"/>
      <c r="G34" s="354"/>
      <c r="H34" s="354"/>
      <c r="I34" s="354">
        <v>520376.31439999997</v>
      </c>
    </row>
    <row r="35" spans="1:9">
      <c r="A35" s="226" t="s">
        <v>8218</v>
      </c>
      <c r="B35" s="226" t="s">
        <v>8242</v>
      </c>
      <c r="C35" s="354">
        <v>112611.67440000002</v>
      </c>
      <c r="D35" s="354"/>
      <c r="E35" s="354"/>
      <c r="F35" s="354"/>
      <c r="G35" s="354"/>
      <c r="H35" s="354"/>
      <c r="I35" s="354">
        <v>112611.67440000002</v>
      </c>
    </row>
    <row r="36" spans="1:9">
      <c r="A36" s="226" t="s">
        <v>8219</v>
      </c>
      <c r="B36" s="226" t="s">
        <v>8243</v>
      </c>
      <c r="C36" s="354">
        <v>225223.34880000004</v>
      </c>
      <c r="D36" s="354"/>
      <c r="E36" s="354"/>
      <c r="F36" s="354"/>
      <c r="G36" s="354"/>
      <c r="H36" s="354"/>
      <c r="I36" s="354">
        <v>225223.34880000004</v>
      </c>
    </row>
    <row r="37" spans="1:9">
      <c r="A37" s="226" t="s">
        <v>8220</v>
      </c>
      <c r="B37" s="226" t="s">
        <v>6994</v>
      </c>
      <c r="C37" s="354">
        <v>112611.67440000002</v>
      </c>
      <c r="D37" s="354"/>
      <c r="E37" s="354"/>
      <c r="F37" s="354"/>
      <c r="G37" s="354"/>
      <c r="H37" s="354"/>
      <c r="I37" s="354">
        <v>112611.67440000002</v>
      </c>
    </row>
    <row r="38" spans="1:9">
      <c r="A38" s="226" t="s">
        <v>8221</v>
      </c>
      <c r="B38" s="226" t="s">
        <v>8244</v>
      </c>
      <c r="C38" s="354">
        <v>532131.67440000002</v>
      </c>
      <c r="D38" s="354"/>
      <c r="E38" s="354"/>
      <c r="F38" s="354"/>
      <c r="G38" s="354"/>
      <c r="H38" s="354"/>
      <c r="I38" s="354">
        <v>532131.67440000002</v>
      </c>
    </row>
    <row r="39" spans="1:9">
      <c r="A39" s="226" t="s">
        <v>8222</v>
      </c>
      <c r="B39" s="226" t="s">
        <v>7016</v>
      </c>
      <c r="C39" s="354">
        <v>296151.67439999996</v>
      </c>
      <c r="D39" s="354"/>
      <c r="E39" s="354"/>
      <c r="F39" s="354"/>
      <c r="G39" s="354"/>
      <c r="H39" s="354"/>
      <c r="I39" s="354">
        <v>296151.67439999996</v>
      </c>
    </row>
    <row r="40" spans="1:9">
      <c r="A40" s="226" t="s">
        <v>8223</v>
      </c>
      <c r="B40" s="226" t="s">
        <v>8245</v>
      </c>
      <c r="C40" s="354">
        <v>316263.8664</v>
      </c>
      <c r="D40" s="354"/>
      <c r="E40" s="354"/>
      <c r="F40" s="354"/>
      <c r="G40" s="354"/>
      <c r="H40" s="354"/>
      <c r="I40" s="354">
        <v>316263.8664</v>
      </c>
    </row>
    <row r="41" spans="1:9">
      <c r="A41" s="226" t="s">
        <v>8202</v>
      </c>
      <c r="B41" s="226" t="s">
        <v>8246</v>
      </c>
      <c r="C41" s="354">
        <v>377829.49200000003</v>
      </c>
      <c r="D41" s="354">
        <v>8068.06</v>
      </c>
      <c r="E41" s="354"/>
      <c r="F41" s="354"/>
      <c r="G41" s="354"/>
      <c r="H41" s="354"/>
      <c r="I41" s="354">
        <v>385897.55200000003</v>
      </c>
    </row>
    <row r="42" spans="1:9">
      <c r="A42" s="226" t="s">
        <v>8224</v>
      </c>
      <c r="B42" s="226" t="s">
        <v>2627</v>
      </c>
      <c r="C42" s="354">
        <v>1238938.2983999997</v>
      </c>
      <c r="D42" s="354"/>
      <c r="E42" s="354"/>
      <c r="F42" s="354"/>
      <c r="G42" s="354"/>
      <c r="H42" s="354"/>
      <c r="I42" s="354">
        <v>1238938.2983999997</v>
      </c>
    </row>
    <row r="43" spans="1:9">
      <c r="A43" s="226" t="s">
        <v>8225</v>
      </c>
      <c r="B43" s="226" t="s">
        <v>7010</v>
      </c>
      <c r="C43" s="354">
        <v>364103.72159999999</v>
      </c>
      <c r="D43" s="354"/>
      <c r="E43" s="354"/>
      <c r="F43" s="354"/>
      <c r="G43" s="354"/>
      <c r="H43" s="354"/>
      <c r="I43" s="354">
        <v>364103.72159999999</v>
      </c>
    </row>
    <row r="44" spans="1:9">
      <c r="A44" s="226" t="s">
        <v>8226</v>
      </c>
      <c r="B44" s="226" t="s">
        <v>8247</v>
      </c>
      <c r="C44" s="354">
        <v>251492.0472</v>
      </c>
      <c r="D44" s="354"/>
      <c r="E44" s="354"/>
      <c r="F44" s="354"/>
      <c r="G44" s="354"/>
      <c r="H44" s="354"/>
      <c r="I44" s="354">
        <v>251492.0472</v>
      </c>
    </row>
    <row r="45" spans="1:9">
      <c r="A45" s="226" t="s">
        <v>8227</v>
      </c>
      <c r="B45" s="226" t="s">
        <v>628</v>
      </c>
      <c r="C45" s="354">
        <v>191271.67440000002</v>
      </c>
      <c r="D45" s="354"/>
      <c r="E45" s="354"/>
      <c r="F45" s="354"/>
      <c r="G45" s="354"/>
      <c r="H45" s="354"/>
      <c r="I45" s="354">
        <v>191271.67440000002</v>
      </c>
    </row>
    <row r="46" spans="1:9">
      <c r="A46" s="226" t="s">
        <v>8198</v>
      </c>
      <c r="B46" s="226" t="s">
        <v>8248</v>
      </c>
      <c r="C46" s="354">
        <v>4353603.1031999998</v>
      </c>
      <c r="D46" s="354">
        <v>100000</v>
      </c>
      <c r="E46" s="354">
        <v>56997.1</v>
      </c>
      <c r="F46" s="354"/>
      <c r="G46" s="354"/>
      <c r="H46" s="354"/>
      <c r="I46" s="354">
        <v>4510600.2031999994</v>
      </c>
    </row>
    <row r="47" spans="1:9">
      <c r="A47" s="226" t="s">
        <v>8197</v>
      </c>
      <c r="B47" s="226" t="s">
        <v>8249</v>
      </c>
      <c r="C47" s="354">
        <v>377433.67439999996</v>
      </c>
      <c r="D47" s="354">
        <v>879635</v>
      </c>
      <c r="E47" s="354">
        <v>852369</v>
      </c>
      <c r="F47" s="354"/>
      <c r="G47" s="354"/>
      <c r="H47" s="354"/>
      <c r="I47" s="354">
        <v>2109437.6743999999</v>
      </c>
    </row>
    <row r="48" spans="1:9">
      <c r="A48" s="226" t="s">
        <v>8191</v>
      </c>
      <c r="B48" s="226" t="s">
        <v>8250</v>
      </c>
      <c r="C48" s="354">
        <v>7715102.9496000083</v>
      </c>
      <c r="D48" s="354">
        <v>13261537.689999999</v>
      </c>
      <c r="E48" s="354">
        <v>4812223.9800000004</v>
      </c>
      <c r="F48" s="354">
        <v>4551213.3</v>
      </c>
      <c r="G48" s="354"/>
      <c r="H48" s="354"/>
      <c r="I48" s="354">
        <v>30340077.91960001</v>
      </c>
    </row>
    <row r="49" spans="1:9">
      <c r="A49" s="226" t="s">
        <v>8189</v>
      </c>
      <c r="B49" s="226" t="s">
        <v>8251</v>
      </c>
      <c r="C49" s="354">
        <v>2170113.0815999997</v>
      </c>
      <c r="D49" s="354">
        <v>614379.78</v>
      </c>
      <c r="E49" s="354">
        <v>60587</v>
      </c>
      <c r="F49" s="354"/>
      <c r="G49" s="354"/>
      <c r="H49" s="354"/>
      <c r="I49" s="354">
        <v>2845079.8615999995</v>
      </c>
    </row>
    <row r="50" spans="1:9">
      <c r="A50" s="226" t="s">
        <v>8192</v>
      </c>
      <c r="B50" s="226" t="s">
        <v>8252</v>
      </c>
      <c r="C50" s="354">
        <v>3016378.1159999999</v>
      </c>
      <c r="D50" s="354">
        <v>523229.64</v>
      </c>
      <c r="E50" s="354">
        <v>56870</v>
      </c>
      <c r="F50" s="354"/>
      <c r="G50" s="354"/>
      <c r="H50" s="354"/>
      <c r="I50" s="354">
        <v>3596477.7560000001</v>
      </c>
    </row>
    <row r="51" spans="1:9">
      <c r="A51" t="s">
        <v>11075</v>
      </c>
      <c r="C51" s="35">
        <v>42919139.45760002</v>
      </c>
      <c r="D51" s="35">
        <v>39086352.299999997</v>
      </c>
      <c r="E51" s="35">
        <v>19602621.629999999</v>
      </c>
      <c r="F51" s="35">
        <v>12151358.890000001</v>
      </c>
      <c r="G51" s="35">
        <v>1303984.8899999999</v>
      </c>
      <c r="H51" s="35">
        <v>202843907.5</v>
      </c>
      <c r="I51" s="35">
        <v>317907364.6675998</v>
      </c>
    </row>
  </sheetData>
  <mergeCells count="5">
    <mergeCell ref="C5:H5"/>
    <mergeCell ref="A1:I1"/>
    <mergeCell ref="A2:I2"/>
    <mergeCell ref="A3:I3"/>
    <mergeCell ref="A4:I4"/>
  </mergeCells>
  <printOptions horizontalCentered="1"/>
  <pageMargins left="0.23622047244094491" right="0.23622047244094491" top="0.5" bottom="0.38" header="0.31496062992125984" footer="0.31496062992125984"/>
  <pageSetup scale="7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dimension ref="A1:L1426"/>
  <sheetViews>
    <sheetView workbookViewId="0">
      <selection activeCell="C16" sqref="C16"/>
    </sheetView>
  </sheetViews>
  <sheetFormatPr baseColWidth="10" defaultRowHeight="15"/>
  <cols>
    <col min="1" max="1" width="17" customWidth="1"/>
    <col min="2" max="2" width="34.28515625" customWidth="1"/>
    <col min="3" max="3" width="13.85546875" bestFit="1" customWidth="1"/>
    <col min="6" max="6" width="13.5703125" customWidth="1"/>
    <col min="8" max="8" width="15.140625" customWidth="1"/>
  </cols>
  <sheetData>
    <row r="1" spans="1:12">
      <c r="H1">
        <f>CATALOGOS!AJ2</f>
        <v>900</v>
      </c>
      <c r="K1">
        <v>17</v>
      </c>
      <c r="L1">
        <v>19</v>
      </c>
    </row>
    <row r="2" spans="1:12" ht="24">
      <c r="A2" s="133" t="s">
        <v>453</v>
      </c>
      <c r="B2" s="134" t="s">
        <v>444</v>
      </c>
      <c r="C2" s="132" t="s">
        <v>446</v>
      </c>
      <c r="D2" s="132" t="s">
        <v>447</v>
      </c>
      <c r="E2" s="132" t="s">
        <v>765</v>
      </c>
      <c r="F2" s="132" t="s">
        <v>448</v>
      </c>
      <c r="G2" s="132" t="s">
        <v>450</v>
      </c>
      <c r="H2" s="132" t="s">
        <v>451</v>
      </c>
    </row>
    <row r="3" spans="1:12" ht="15.75">
      <c r="A3" s="154" t="s">
        <v>3576</v>
      </c>
      <c r="B3" s="155" t="s">
        <v>3577</v>
      </c>
      <c r="C3" s="140"/>
      <c r="D3" s="140"/>
      <c r="E3" s="140"/>
      <c r="F3" s="140"/>
      <c r="G3" s="139">
        <f>LEN(A3)</f>
        <v>17</v>
      </c>
      <c r="H3" s="156" t="str">
        <f>IF(G3=$J$1,MID(A3,1,9),IF(G3=$K$1,MID(A3,1,13),IF(G3=$L$1,MID(A3,1,17))))</f>
        <v>1 1 1 111 001</v>
      </c>
    </row>
    <row r="4" spans="1:12" ht="15.75">
      <c r="A4" s="160" t="s">
        <v>3578</v>
      </c>
      <c r="B4" s="161" t="s">
        <v>3579</v>
      </c>
      <c r="C4" s="140"/>
      <c r="D4" s="127"/>
      <c r="E4" s="127"/>
      <c r="F4" s="127"/>
      <c r="G4" s="159"/>
      <c r="H4" s="156"/>
    </row>
    <row r="5" spans="1:12">
      <c r="A5" s="129" t="s">
        <v>3580</v>
      </c>
      <c r="B5" s="130" t="s">
        <v>3581</v>
      </c>
      <c r="C5" s="127"/>
      <c r="D5" s="127"/>
      <c r="E5" s="127"/>
      <c r="F5" s="131"/>
      <c r="G5" s="128"/>
      <c r="H5" s="156"/>
    </row>
    <row r="6" spans="1:12">
      <c r="A6" s="129" t="s">
        <v>3582</v>
      </c>
      <c r="B6" s="130" t="s">
        <v>3583</v>
      </c>
      <c r="C6" s="127"/>
      <c r="D6" s="127"/>
      <c r="E6" s="127"/>
      <c r="F6" s="131"/>
      <c r="G6" s="128"/>
      <c r="H6" s="156"/>
    </row>
    <row r="7" spans="1:12">
      <c r="A7" s="129" t="s">
        <v>3584</v>
      </c>
      <c r="B7" s="130" t="s">
        <v>3585</v>
      </c>
      <c r="C7" s="127"/>
      <c r="D7" s="127"/>
      <c r="E7" s="127"/>
      <c r="F7" s="131"/>
      <c r="G7" s="128"/>
      <c r="H7" s="156"/>
    </row>
    <row r="8" spans="1:12">
      <c r="A8" s="129" t="s">
        <v>3586</v>
      </c>
      <c r="B8" s="130" t="s">
        <v>3587</v>
      </c>
      <c r="C8" s="127"/>
      <c r="D8" s="127"/>
      <c r="E8" s="127"/>
      <c r="F8" s="131"/>
      <c r="G8" s="128"/>
      <c r="H8" s="156"/>
    </row>
    <row r="9" spans="1:12">
      <c r="A9" s="129" t="s">
        <v>3588</v>
      </c>
      <c r="B9" s="130" t="s">
        <v>3589</v>
      </c>
      <c r="C9" s="127"/>
      <c r="D9" s="127"/>
      <c r="E9" s="127"/>
      <c r="F9" s="131"/>
      <c r="G9" s="128"/>
      <c r="H9" s="156"/>
    </row>
    <row r="10" spans="1:12">
      <c r="A10" s="129" t="s">
        <v>3590</v>
      </c>
      <c r="B10" s="130" t="s">
        <v>3591</v>
      </c>
      <c r="C10" s="127"/>
      <c r="D10" s="127"/>
      <c r="E10" s="127"/>
      <c r="F10" s="131"/>
      <c r="G10" s="128"/>
      <c r="H10" s="156"/>
    </row>
    <row r="11" spans="1:12">
      <c r="A11" s="129" t="s">
        <v>3212</v>
      </c>
      <c r="B11" s="130" t="s">
        <v>3592</v>
      </c>
      <c r="C11" s="127"/>
      <c r="D11" s="127"/>
      <c r="E11" s="127"/>
      <c r="F11" s="131"/>
      <c r="G11" s="128"/>
      <c r="H11" s="156"/>
    </row>
    <row r="12" spans="1:12">
      <c r="A12" s="129" t="s">
        <v>3593</v>
      </c>
      <c r="B12" s="130" t="s">
        <v>3594</v>
      </c>
      <c r="C12" s="127"/>
      <c r="D12" s="127"/>
      <c r="E12" s="127"/>
      <c r="F12" s="131"/>
      <c r="G12" s="128"/>
      <c r="H12" s="156"/>
    </row>
    <row r="13" spans="1:12">
      <c r="A13" s="129" t="s">
        <v>3213</v>
      </c>
      <c r="B13" s="130" t="s">
        <v>3595</v>
      </c>
      <c r="C13" s="127"/>
      <c r="D13" s="127"/>
      <c r="E13" s="127"/>
      <c r="F13" s="131"/>
      <c r="G13" s="128"/>
      <c r="H13" s="156"/>
    </row>
    <row r="14" spans="1:12">
      <c r="A14" s="129" t="s">
        <v>3596</v>
      </c>
      <c r="B14" s="130" t="s">
        <v>3597</v>
      </c>
      <c r="C14" s="127"/>
      <c r="D14" s="127"/>
      <c r="E14" s="127"/>
      <c r="F14" s="131"/>
      <c r="G14" s="128"/>
      <c r="H14" s="156"/>
    </row>
    <row r="15" spans="1:12">
      <c r="A15" s="129" t="s">
        <v>3598</v>
      </c>
      <c r="B15" s="130" t="s">
        <v>3599</v>
      </c>
      <c r="C15" s="127"/>
      <c r="D15" s="127"/>
      <c r="E15" s="127"/>
      <c r="F15" s="131"/>
      <c r="G15" s="128"/>
      <c r="H15" s="156"/>
    </row>
    <row r="16" spans="1:12">
      <c r="A16" s="129" t="s">
        <v>3600</v>
      </c>
      <c r="B16" s="130" t="s">
        <v>3601</v>
      </c>
      <c r="C16" s="127"/>
      <c r="D16" s="127"/>
      <c r="E16" s="127"/>
      <c r="F16" s="131"/>
      <c r="G16" s="128"/>
      <c r="H16" s="156"/>
    </row>
    <row r="17" spans="1:8">
      <c r="A17" s="129" t="s">
        <v>3602</v>
      </c>
      <c r="B17" s="130" t="s">
        <v>3603</v>
      </c>
      <c r="C17" s="127"/>
      <c r="D17" s="127"/>
      <c r="E17" s="127"/>
      <c r="F17" s="131"/>
      <c r="G17" s="128"/>
      <c r="H17" s="156"/>
    </row>
    <row r="18" spans="1:8">
      <c r="A18" s="129" t="s">
        <v>3604</v>
      </c>
      <c r="B18" s="130" t="s">
        <v>3605</v>
      </c>
      <c r="C18" s="127"/>
      <c r="D18" s="127"/>
      <c r="E18" s="127"/>
      <c r="F18" s="131"/>
      <c r="G18" s="128"/>
      <c r="H18" s="156"/>
    </row>
    <row r="19" spans="1:8">
      <c r="A19" s="129" t="s">
        <v>3606</v>
      </c>
      <c r="B19" s="130" t="s">
        <v>3607</v>
      </c>
      <c r="C19" s="127"/>
      <c r="D19" s="127"/>
      <c r="E19" s="127"/>
      <c r="F19" s="131"/>
      <c r="G19" s="128"/>
      <c r="H19" s="156"/>
    </row>
    <row r="20" spans="1:8">
      <c r="A20" s="129" t="s">
        <v>3608</v>
      </c>
      <c r="B20" s="130" t="s">
        <v>3609</v>
      </c>
      <c r="C20" s="127"/>
      <c r="D20" s="127"/>
      <c r="E20" s="127"/>
      <c r="F20" s="131"/>
      <c r="G20" s="128"/>
      <c r="H20" s="156"/>
    </row>
    <row r="21" spans="1:8">
      <c r="A21" s="129" t="s">
        <v>3610</v>
      </c>
      <c r="B21" s="130" t="s">
        <v>3611</v>
      </c>
      <c r="C21" s="127"/>
      <c r="D21" s="127"/>
      <c r="E21" s="127"/>
      <c r="F21" s="131"/>
      <c r="G21" s="128"/>
      <c r="H21" s="156"/>
    </row>
    <row r="22" spans="1:8">
      <c r="A22" s="129" t="s">
        <v>3612</v>
      </c>
      <c r="B22" s="130" t="s">
        <v>3613</v>
      </c>
      <c r="C22" s="127"/>
      <c r="D22" s="127"/>
      <c r="E22" s="127"/>
      <c r="F22" s="131"/>
      <c r="G22" s="128"/>
      <c r="H22" s="156"/>
    </row>
    <row r="23" spans="1:8">
      <c r="A23" s="129" t="s">
        <v>3614</v>
      </c>
      <c r="B23" s="130" t="s">
        <v>3615</v>
      </c>
      <c r="C23" s="127"/>
      <c r="D23" s="127"/>
      <c r="E23" s="127"/>
      <c r="F23" s="131"/>
      <c r="G23" s="128"/>
      <c r="H23" s="156"/>
    </row>
    <row r="24" spans="1:8">
      <c r="A24" s="129" t="s">
        <v>3616</v>
      </c>
      <c r="B24" s="130" t="s">
        <v>3617</v>
      </c>
      <c r="C24" s="127"/>
      <c r="D24" s="127"/>
      <c r="E24" s="127"/>
      <c r="F24" s="131"/>
      <c r="G24" s="128"/>
      <c r="H24" s="156"/>
    </row>
    <row r="25" spans="1:8">
      <c r="A25" s="129" t="s">
        <v>3618</v>
      </c>
      <c r="B25" s="130" t="s">
        <v>3619</v>
      </c>
      <c r="C25" s="127"/>
      <c r="D25" s="127"/>
      <c r="E25" s="127"/>
      <c r="F25" s="131"/>
      <c r="G25" s="128"/>
      <c r="H25" s="156"/>
    </row>
    <row r="26" spans="1:8">
      <c r="A26" s="129" t="s">
        <v>3620</v>
      </c>
      <c r="B26" s="130" t="s">
        <v>3621</v>
      </c>
      <c r="C26" s="127"/>
      <c r="D26" s="127"/>
      <c r="E26" s="127"/>
      <c r="F26" s="131"/>
      <c r="G26" s="128"/>
      <c r="H26" s="156"/>
    </row>
    <row r="27" spans="1:8">
      <c r="A27" s="129" t="s">
        <v>3622</v>
      </c>
      <c r="B27" s="130" t="s">
        <v>3623</v>
      </c>
      <c r="C27" s="127"/>
      <c r="D27" s="127"/>
      <c r="E27" s="127"/>
      <c r="F27" s="131"/>
      <c r="G27" s="128"/>
      <c r="H27" s="156"/>
    </row>
    <row r="28" spans="1:8">
      <c r="A28" s="129" t="s">
        <v>3624</v>
      </c>
      <c r="B28" s="130" t="s">
        <v>3625</v>
      </c>
      <c r="C28" s="127"/>
      <c r="D28" s="127"/>
      <c r="E28" s="127"/>
      <c r="F28" s="131"/>
      <c r="G28" s="128"/>
      <c r="H28" s="156"/>
    </row>
    <row r="29" spans="1:8">
      <c r="A29" s="129" t="s">
        <v>3626</v>
      </c>
      <c r="B29" s="130" t="s">
        <v>3627</v>
      </c>
      <c r="C29" s="127"/>
      <c r="D29" s="127"/>
      <c r="E29" s="127"/>
      <c r="F29" s="131"/>
      <c r="G29" s="128"/>
      <c r="H29" s="156"/>
    </row>
    <row r="30" spans="1:8">
      <c r="A30" s="129" t="s">
        <v>3628</v>
      </c>
      <c r="B30" s="130" t="s">
        <v>3629</v>
      </c>
      <c r="C30" s="127"/>
      <c r="D30" s="127"/>
      <c r="E30" s="127"/>
      <c r="F30" s="131"/>
      <c r="G30" s="128"/>
      <c r="H30" s="156"/>
    </row>
    <row r="31" spans="1:8">
      <c r="A31" s="129" t="s">
        <v>3630</v>
      </c>
      <c r="B31" s="130" t="s">
        <v>3631</v>
      </c>
      <c r="C31" s="127"/>
      <c r="D31" s="127"/>
      <c r="E31" s="127"/>
      <c r="F31" s="131"/>
      <c r="G31" s="128"/>
      <c r="H31" s="156"/>
    </row>
    <row r="32" spans="1:8">
      <c r="A32" s="129" t="s">
        <v>3632</v>
      </c>
      <c r="B32" s="130" t="s">
        <v>3633</v>
      </c>
      <c r="C32" s="127"/>
      <c r="D32" s="127"/>
      <c r="E32" s="127"/>
      <c r="F32" s="131"/>
      <c r="G32" s="128"/>
      <c r="H32" s="156"/>
    </row>
    <row r="33" spans="1:8">
      <c r="A33" s="129" t="s">
        <v>3634</v>
      </c>
      <c r="B33" s="130" t="s">
        <v>3635</v>
      </c>
      <c r="C33" s="127"/>
      <c r="D33" s="127"/>
      <c r="E33" s="127"/>
      <c r="F33" s="131"/>
      <c r="G33" s="128"/>
      <c r="H33" s="156"/>
    </row>
    <row r="34" spans="1:8">
      <c r="A34" s="129" t="s">
        <v>3636</v>
      </c>
      <c r="B34" s="130" t="s">
        <v>3637</v>
      </c>
      <c r="C34" s="127"/>
      <c r="D34" s="127"/>
      <c r="E34" s="127"/>
      <c r="F34" s="131"/>
      <c r="G34" s="128"/>
      <c r="H34" s="156"/>
    </row>
    <row r="35" spans="1:8">
      <c r="A35" s="129" t="s">
        <v>3638</v>
      </c>
      <c r="B35" s="130" t="s">
        <v>3639</v>
      </c>
      <c r="C35" s="127"/>
      <c r="D35" s="127"/>
      <c r="E35" s="127"/>
      <c r="F35" s="131"/>
      <c r="G35" s="128"/>
      <c r="H35" s="156"/>
    </row>
    <row r="36" spans="1:8">
      <c r="A36" s="129" t="s">
        <v>3640</v>
      </c>
      <c r="B36" s="130" t="s">
        <v>3641</v>
      </c>
      <c r="C36" s="127"/>
      <c r="D36" s="127"/>
      <c r="E36" s="127"/>
      <c r="F36" s="131"/>
      <c r="G36" s="128"/>
      <c r="H36" s="156"/>
    </row>
    <row r="37" spans="1:8">
      <c r="A37" s="129" t="s">
        <v>3642</v>
      </c>
      <c r="B37" s="130" t="s">
        <v>3643</v>
      </c>
      <c r="C37" s="127"/>
      <c r="D37" s="127"/>
      <c r="E37" s="127"/>
      <c r="F37" s="131"/>
      <c r="G37" s="128"/>
      <c r="H37" s="156"/>
    </row>
    <row r="38" spans="1:8">
      <c r="A38" s="129" t="s">
        <v>3644</v>
      </c>
      <c r="B38" s="130" t="s">
        <v>3645</v>
      </c>
      <c r="C38" s="127"/>
      <c r="D38" s="127"/>
      <c r="E38" s="127"/>
      <c r="F38" s="131"/>
      <c r="G38" s="128"/>
      <c r="H38" s="156"/>
    </row>
    <row r="39" spans="1:8">
      <c r="A39" s="129" t="s">
        <v>3646</v>
      </c>
      <c r="B39" s="130" t="s">
        <v>3647</v>
      </c>
      <c r="C39" s="127"/>
      <c r="D39" s="127"/>
      <c r="E39" s="127"/>
      <c r="F39" s="131"/>
      <c r="G39" s="128"/>
      <c r="H39" s="156"/>
    </row>
    <row r="40" spans="1:8">
      <c r="A40" s="129" t="s">
        <v>3648</v>
      </c>
      <c r="B40" s="130" t="s">
        <v>3649</v>
      </c>
      <c r="C40" s="127"/>
      <c r="D40" s="127"/>
      <c r="E40" s="127"/>
      <c r="F40" s="131"/>
      <c r="G40" s="128"/>
      <c r="H40" s="156"/>
    </row>
    <row r="41" spans="1:8">
      <c r="A41" s="129" t="s">
        <v>3650</v>
      </c>
      <c r="B41" s="130" t="s">
        <v>3651</v>
      </c>
      <c r="C41" s="127"/>
      <c r="D41" s="127"/>
      <c r="E41" s="127"/>
      <c r="F41" s="131"/>
      <c r="G41" s="128"/>
      <c r="H41" s="156"/>
    </row>
    <row r="42" spans="1:8">
      <c r="A42" s="129" t="s">
        <v>3652</v>
      </c>
      <c r="B42" s="130" t="s">
        <v>3653</v>
      </c>
      <c r="C42" s="127"/>
      <c r="D42" s="127"/>
      <c r="E42" s="127"/>
      <c r="F42" s="131"/>
      <c r="G42" s="128"/>
      <c r="H42" s="156"/>
    </row>
    <row r="43" spans="1:8">
      <c r="A43" s="129" t="s">
        <v>3654</v>
      </c>
      <c r="B43" s="130" t="s">
        <v>3655</v>
      </c>
      <c r="C43" s="127"/>
      <c r="D43" s="127"/>
      <c r="E43" s="127"/>
      <c r="F43" s="131"/>
      <c r="G43" s="128"/>
      <c r="H43" s="156"/>
    </row>
    <row r="44" spans="1:8">
      <c r="A44" s="129" t="s">
        <v>3656</v>
      </c>
      <c r="B44" s="130" t="s">
        <v>3657</v>
      </c>
      <c r="C44" s="127"/>
      <c r="D44" s="127"/>
      <c r="E44" s="127"/>
      <c r="F44" s="131"/>
      <c r="G44" s="128"/>
      <c r="H44" s="156"/>
    </row>
    <row r="45" spans="1:8">
      <c r="A45" s="129" t="s">
        <v>3658</v>
      </c>
      <c r="B45" s="130" t="s">
        <v>3214</v>
      </c>
      <c r="C45" s="127"/>
      <c r="D45" s="127"/>
      <c r="E45" s="127"/>
      <c r="F45" s="131"/>
      <c r="G45" s="128"/>
      <c r="H45" s="156"/>
    </row>
    <row r="46" spans="1:8">
      <c r="A46" s="129" t="s">
        <v>3659</v>
      </c>
      <c r="B46" s="130" t="s">
        <v>3660</v>
      </c>
      <c r="C46" s="127"/>
      <c r="D46" s="127"/>
      <c r="E46" s="127"/>
      <c r="F46" s="131"/>
      <c r="G46" s="128"/>
      <c r="H46" s="156"/>
    </row>
    <row r="47" spans="1:8">
      <c r="A47" s="129" t="s">
        <v>3661</v>
      </c>
      <c r="B47" s="130" t="s">
        <v>3662</v>
      </c>
      <c r="C47" s="127"/>
      <c r="D47" s="127"/>
      <c r="E47" s="127"/>
      <c r="F47" s="131"/>
      <c r="G47" s="128"/>
      <c r="H47" s="156"/>
    </row>
    <row r="48" spans="1:8">
      <c r="A48" s="129" t="s">
        <v>3663</v>
      </c>
      <c r="B48" s="130" t="s">
        <v>3664</v>
      </c>
      <c r="C48" s="127"/>
      <c r="D48" s="127"/>
      <c r="E48" s="127"/>
      <c r="F48" s="131"/>
      <c r="G48" s="128"/>
      <c r="H48" s="156"/>
    </row>
    <row r="49" spans="1:8">
      <c r="A49" s="129" t="s">
        <v>3665</v>
      </c>
      <c r="B49" s="130" t="s">
        <v>3666</v>
      </c>
      <c r="C49" s="127"/>
      <c r="D49" s="127"/>
      <c r="E49" s="127"/>
      <c r="F49" s="131"/>
      <c r="G49" s="128"/>
      <c r="H49" s="156"/>
    </row>
    <row r="50" spans="1:8">
      <c r="A50" s="129" t="s">
        <v>3667</v>
      </c>
      <c r="B50" s="130" t="s">
        <v>3668</v>
      </c>
      <c r="C50" s="127"/>
      <c r="D50" s="127"/>
      <c r="E50" s="127"/>
      <c r="F50" s="131"/>
      <c r="G50" s="128"/>
      <c r="H50" s="156"/>
    </row>
    <row r="51" spans="1:8">
      <c r="A51" s="129" t="s">
        <v>3233</v>
      </c>
      <c r="B51" s="130" t="s">
        <v>3669</v>
      </c>
      <c r="C51" s="127"/>
      <c r="D51" s="127"/>
      <c r="E51" s="127"/>
      <c r="F51" s="131"/>
      <c r="G51" s="128"/>
      <c r="H51" s="156"/>
    </row>
    <row r="52" spans="1:8">
      <c r="A52" s="129" t="s">
        <v>3670</v>
      </c>
      <c r="B52" s="130" t="s">
        <v>3671</v>
      </c>
      <c r="C52" s="127"/>
      <c r="D52" s="127"/>
      <c r="E52" s="127"/>
      <c r="F52" s="131"/>
      <c r="G52" s="128"/>
      <c r="H52" s="156"/>
    </row>
    <row r="53" spans="1:8">
      <c r="A53" s="129" t="s">
        <v>3215</v>
      </c>
      <c r="B53" s="130" t="s">
        <v>3672</v>
      </c>
      <c r="C53" s="127"/>
      <c r="D53" s="127"/>
      <c r="E53" s="127"/>
      <c r="F53" s="131"/>
      <c r="G53" s="128"/>
      <c r="H53" s="156"/>
    </row>
    <row r="54" spans="1:8">
      <c r="A54" s="129" t="s">
        <v>3673</v>
      </c>
      <c r="B54" s="130" t="s">
        <v>3674</v>
      </c>
      <c r="C54" s="127"/>
      <c r="D54" s="127"/>
      <c r="E54" s="127"/>
      <c r="F54" s="131"/>
      <c r="G54" s="128"/>
      <c r="H54" s="156"/>
    </row>
    <row r="55" spans="1:8">
      <c r="A55" s="129" t="s">
        <v>3675</v>
      </c>
      <c r="B55" s="130" t="s">
        <v>3676</v>
      </c>
      <c r="C55" s="127"/>
      <c r="D55" s="127"/>
      <c r="E55" s="127"/>
      <c r="F55" s="131"/>
      <c r="G55" s="128"/>
      <c r="H55" s="156"/>
    </row>
    <row r="56" spans="1:8">
      <c r="A56" s="129" t="s">
        <v>3677</v>
      </c>
      <c r="B56" s="130" t="s">
        <v>3678</v>
      </c>
      <c r="C56" s="127"/>
      <c r="D56" s="127"/>
      <c r="E56" s="127"/>
      <c r="F56" s="131"/>
      <c r="G56" s="128"/>
      <c r="H56" s="156"/>
    </row>
    <row r="57" spans="1:8">
      <c r="A57" s="129" t="s">
        <v>3679</v>
      </c>
      <c r="B57" s="130" t="s">
        <v>3680</v>
      </c>
      <c r="C57" s="127"/>
      <c r="D57" s="127"/>
      <c r="E57" s="127"/>
      <c r="F57" s="131"/>
      <c r="G57" s="128"/>
      <c r="H57" s="156"/>
    </row>
    <row r="58" spans="1:8">
      <c r="A58" s="129" t="s">
        <v>3681</v>
      </c>
      <c r="B58" s="130" t="s">
        <v>3682</v>
      </c>
      <c r="C58" s="127"/>
      <c r="D58" s="127"/>
      <c r="E58" s="127"/>
      <c r="F58" s="131"/>
      <c r="G58" s="128"/>
      <c r="H58" s="156"/>
    </row>
    <row r="59" spans="1:8">
      <c r="A59" s="129" t="s">
        <v>3683</v>
      </c>
      <c r="B59" s="130" t="s">
        <v>3684</v>
      </c>
      <c r="C59" s="127"/>
      <c r="D59" s="127"/>
      <c r="E59" s="127"/>
      <c r="F59" s="131"/>
      <c r="G59" s="128"/>
      <c r="H59" s="156"/>
    </row>
    <row r="60" spans="1:8">
      <c r="A60" s="129" t="s">
        <v>3685</v>
      </c>
      <c r="B60" s="130" t="s">
        <v>3686</v>
      </c>
      <c r="C60" s="127"/>
      <c r="D60" s="127"/>
      <c r="E60" s="127"/>
      <c r="F60" s="131"/>
      <c r="G60" s="128"/>
      <c r="H60" s="156"/>
    </row>
    <row r="61" spans="1:8">
      <c r="A61" s="129" t="s">
        <v>3687</v>
      </c>
      <c r="B61" s="130" t="s">
        <v>3688</v>
      </c>
      <c r="C61" s="127"/>
      <c r="D61" s="127"/>
      <c r="E61" s="127"/>
      <c r="F61" s="131"/>
      <c r="G61" s="128"/>
      <c r="H61" s="156"/>
    </row>
    <row r="62" spans="1:8">
      <c r="A62" s="129" t="s">
        <v>3689</v>
      </c>
      <c r="B62" s="130" t="s">
        <v>3690</v>
      </c>
      <c r="C62" s="127"/>
      <c r="D62" s="127"/>
      <c r="E62" s="127"/>
      <c r="F62" s="131"/>
      <c r="G62" s="128"/>
      <c r="H62" s="156"/>
    </row>
    <row r="63" spans="1:8">
      <c r="A63" s="129" t="s">
        <v>3691</v>
      </c>
      <c r="B63" s="130" t="s">
        <v>3692</v>
      </c>
      <c r="C63" s="127"/>
      <c r="D63" s="127"/>
      <c r="E63" s="127"/>
      <c r="F63" s="131"/>
      <c r="G63" s="128"/>
      <c r="H63" s="156"/>
    </row>
    <row r="64" spans="1:8">
      <c r="A64" s="129" t="s">
        <v>3693</v>
      </c>
      <c r="B64" s="130" t="s">
        <v>3694</v>
      </c>
      <c r="C64" s="127"/>
      <c r="D64" s="127"/>
      <c r="E64" s="127"/>
      <c r="F64" s="131"/>
      <c r="G64" s="128"/>
      <c r="H64" s="156"/>
    </row>
    <row r="65" spans="1:8">
      <c r="A65" s="129" t="s">
        <v>3695</v>
      </c>
      <c r="B65" s="130" t="s">
        <v>3696</v>
      </c>
      <c r="C65" s="127"/>
      <c r="D65" s="127"/>
      <c r="E65" s="127"/>
      <c r="F65" s="131"/>
      <c r="G65" s="128"/>
      <c r="H65" s="156"/>
    </row>
    <row r="66" spans="1:8">
      <c r="A66" s="129" t="s">
        <v>3697</v>
      </c>
      <c r="B66" s="130" t="s">
        <v>3698</v>
      </c>
      <c r="C66" s="127"/>
      <c r="D66" s="127"/>
      <c r="E66" s="127"/>
      <c r="F66" s="131"/>
      <c r="G66" s="128"/>
      <c r="H66" s="156"/>
    </row>
    <row r="67" spans="1:8">
      <c r="A67" s="129" t="s">
        <v>3699</v>
      </c>
      <c r="B67" s="130" t="s">
        <v>3700</v>
      </c>
      <c r="C67" s="127"/>
      <c r="D67" s="127"/>
      <c r="E67" s="127"/>
      <c r="F67" s="131"/>
      <c r="G67" s="128"/>
      <c r="H67" s="156"/>
    </row>
    <row r="68" spans="1:8">
      <c r="A68" s="129" t="s">
        <v>3701</v>
      </c>
      <c r="B68" s="130" t="s">
        <v>3702</v>
      </c>
      <c r="C68" s="127"/>
      <c r="D68" s="127"/>
      <c r="E68" s="127"/>
      <c r="F68" s="131"/>
      <c r="G68" s="128"/>
      <c r="H68" s="156"/>
    </row>
    <row r="69" spans="1:8">
      <c r="A69" s="129" t="s">
        <v>3703</v>
      </c>
      <c r="B69" s="130" t="s">
        <v>3704</v>
      </c>
      <c r="C69" s="127"/>
      <c r="D69" s="127"/>
      <c r="E69" s="127"/>
      <c r="F69" s="131"/>
      <c r="G69" s="128"/>
      <c r="H69" s="156"/>
    </row>
    <row r="70" spans="1:8">
      <c r="A70" s="129" t="s">
        <v>3705</v>
      </c>
      <c r="B70" s="130" t="s">
        <v>3706</v>
      </c>
      <c r="C70" s="127"/>
      <c r="D70" s="127"/>
      <c r="E70" s="127"/>
      <c r="F70" s="131"/>
      <c r="G70" s="128"/>
      <c r="H70" s="156"/>
    </row>
    <row r="71" spans="1:8">
      <c r="A71" s="129" t="s">
        <v>3707</v>
      </c>
      <c r="B71" s="130" t="s">
        <v>3708</v>
      </c>
      <c r="C71" s="127"/>
      <c r="D71" s="127"/>
      <c r="E71" s="127"/>
      <c r="F71" s="131"/>
      <c r="G71" s="128"/>
      <c r="H71" s="156"/>
    </row>
    <row r="72" spans="1:8">
      <c r="A72" s="129" t="s">
        <v>3709</v>
      </c>
      <c r="B72" s="130" t="s">
        <v>3710</v>
      </c>
      <c r="C72" s="127"/>
      <c r="D72" s="127"/>
      <c r="E72" s="127"/>
      <c r="F72" s="131"/>
      <c r="G72" s="128"/>
      <c r="H72" s="156"/>
    </row>
    <row r="73" spans="1:8">
      <c r="A73" s="129" t="s">
        <v>3711</v>
      </c>
      <c r="B73" s="130" t="s">
        <v>3712</v>
      </c>
      <c r="C73" s="127"/>
      <c r="D73" s="127"/>
      <c r="E73" s="127"/>
      <c r="F73" s="131"/>
      <c r="G73" s="128"/>
      <c r="H73" s="156"/>
    </row>
    <row r="74" spans="1:8">
      <c r="A74" s="129" t="s">
        <v>3713</v>
      </c>
      <c r="B74" s="130" t="s">
        <v>3714</v>
      </c>
      <c r="C74" s="127"/>
      <c r="D74" s="127"/>
      <c r="E74" s="127"/>
      <c r="F74" s="131"/>
      <c r="G74" s="128"/>
      <c r="H74" s="156"/>
    </row>
    <row r="75" spans="1:8">
      <c r="A75" s="129" t="s">
        <v>3715</v>
      </c>
      <c r="B75" s="130" t="s">
        <v>3716</v>
      </c>
      <c r="C75" s="127"/>
      <c r="D75" s="127"/>
      <c r="E75" s="127"/>
      <c r="F75" s="131"/>
      <c r="G75" s="128"/>
      <c r="H75" s="156"/>
    </row>
    <row r="76" spans="1:8">
      <c r="A76" s="129" t="s">
        <v>3717</v>
      </c>
      <c r="B76" s="130" t="s">
        <v>3718</v>
      </c>
      <c r="C76" s="127"/>
      <c r="D76" s="127"/>
      <c r="E76" s="127"/>
      <c r="F76" s="131"/>
      <c r="G76" s="128"/>
      <c r="H76" s="156"/>
    </row>
    <row r="77" spans="1:8">
      <c r="A77" s="129" t="s">
        <v>3719</v>
      </c>
      <c r="B77" s="130" t="s">
        <v>3720</v>
      </c>
      <c r="C77" s="127"/>
      <c r="D77" s="127"/>
      <c r="E77" s="127"/>
      <c r="F77" s="131"/>
      <c r="G77" s="128"/>
      <c r="H77" s="156"/>
    </row>
    <row r="78" spans="1:8">
      <c r="A78" s="129" t="s">
        <v>3721</v>
      </c>
      <c r="B78" s="130" t="s">
        <v>3722</v>
      </c>
      <c r="C78" s="127"/>
      <c r="D78" s="127"/>
      <c r="E78" s="127"/>
      <c r="F78" s="131"/>
      <c r="G78" s="128"/>
      <c r="H78" s="156"/>
    </row>
    <row r="79" spans="1:8">
      <c r="A79" s="129" t="s">
        <v>3723</v>
      </c>
      <c r="B79" s="130" t="s">
        <v>3724</v>
      </c>
      <c r="C79" s="127"/>
      <c r="D79" s="127"/>
      <c r="E79" s="127"/>
      <c r="F79" s="131"/>
      <c r="G79" s="128"/>
      <c r="H79" s="156"/>
    </row>
    <row r="80" spans="1:8">
      <c r="A80" s="129" t="s">
        <v>3725</v>
      </c>
      <c r="B80" s="130" t="s">
        <v>3726</v>
      </c>
      <c r="C80" s="127"/>
      <c r="D80" s="127"/>
      <c r="E80" s="127"/>
      <c r="F80" s="131"/>
      <c r="G80" s="128"/>
      <c r="H80" s="156"/>
    </row>
    <row r="81" spans="1:8">
      <c r="A81" s="129" t="s">
        <v>3727</v>
      </c>
      <c r="B81" s="130" t="s">
        <v>3728</v>
      </c>
      <c r="C81" s="127"/>
      <c r="D81" s="127"/>
      <c r="E81" s="127"/>
      <c r="F81" s="131"/>
      <c r="G81" s="128"/>
      <c r="H81" s="156"/>
    </row>
    <row r="82" spans="1:8">
      <c r="A82" s="129" t="s">
        <v>3729</v>
      </c>
      <c r="B82" s="130" t="s">
        <v>3730</v>
      </c>
      <c r="C82" s="127"/>
      <c r="D82" s="127"/>
      <c r="E82" s="127"/>
      <c r="F82" s="131"/>
      <c r="G82" s="128"/>
      <c r="H82" s="156"/>
    </row>
    <row r="83" spans="1:8">
      <c r="A83" s="129" t="s">
        <v>3731</v>
      </c>
      <c r="B83" s="130" t="s">
        <v>3732</v>
      </c>
      <c r="C83" s="127"/>
      <c r="D83" s="127"/>
      <c r="E83" s="127"/>
      <c r="F83" s="131"/>
      <c r="G83" s="128"/>
      <c r="H83" s="156"/>
    </row>
    <row r="84" spans="1:8">
      <c r="A84" s="129" t="s">
        <v>3733</v>
      </c>
      <c r="B84" s="130" t="s">
        <v>3734</v>
      </c>
      <c r="C84" s="127"/>
      <c r="D84" s="127"/>
      <c r="E84" s="127"/>
      <c r="F84" s="131"/>
      <c r="G84" s="128"/>
      <c r="H84" s="156"/>
    </row>
    <row r="85" spans="1:8">
      <c r="A85" s="129" t="s">
        <v>3735</v>
      </c>
      <c r="B85" s="130" t="s">
        <v>3736</v>
      </c>
      <c r="C85" s="127"/>
      <c r="D85" s="127"/>
      <c r="E85" s="127"/>
      <c r="F85" s="131"/>
      <c r="G85" s="128"/>
      <c r="H85" s="156"/>
    </row>
    <row r="86" spans="1:8">
      <c r="A86" s="129" t="s">
        <v>3737</v>
      </c>
      <c r="B86" s="130" t="s">
        <v>3738</v>
      </c>
      <c r="C86" s="127"/>
      <c r="D86" s="127"/>
      <c r="E86" s="127"/>
      <c r="F86" s="131"/>
      <c r="G86" s="128"/>
      <c r="H86" s="156"/>
    </row>
    <row r="87" spans="1:8">
      <c r="A87" s="129" t="s">
        <v>3739</v>
      </c>
      <c r="B87" s="130" t="s">
        <v>3740</v>
      </c>
      <c r="C87" s="127"/>
      <c r="D87" s="127"/>
      <c r="E87" s="127"/>
      <c r="F87" s="131"/>
      <c r="G87" s="128"/>
      <c r="H87" s="156"/>
    </row>
    <row r="88" spans="1:8">
      <c r="A88" s="129" t="s">
        <v>3741</v>
      </c>
      <c r="B88" s="130" t="s">
        <v>3742</v>
      </c>
      <c r="C88" s="127"/>
      <c r="D88" s="127"/>
      <c r="E88" s="127"/>
      <c r="F88" s="131"/>
      <c r="G88" s="128"/>
      <c r="H88" s="156"/>
    </row>
    <row r="89" spans="1:8">
      <c r="A89" s="129" t="s">
        <v>3743</v>
      </c>
      <c r="B89" s="130" t="s">
        <v>3744</v>
      </c>
      <c r="C89" s="127"/>
      <c r="D89" s="127"/>
      <c r="E89" s="127"/>
      <c r="F89" s="131"/>
      <c r="G89" s="128"/>
      <c r="H89" s="156"/>
    </row>
    <row r="90" spans="1:8">
      <c r="A90" s="129" t="s">
        <v>3745</v>
      </c>
      <c r="B90" s="130" t="s">
        <v>3746</v>
      </c>
      <c r="C90" s="127"/>
      <c r="D90" s="127"/>
      <c r="E90" s="127"/>
      <c r="F90" s="131"/>
      <c r="G90" s="128"/>
      <c r="H90" s="156"/>
    </row>
    <row r="91" spans="1:8">
      <c r="A91" s="129" t="s">
        <v>3747</v>
      </c>
      <c r="B91" s="130" t="s">
        <v>3748</v>
      </c>
      <c r="C91" s="127"/>
      <c r="D91" s="127"/>
      <c r="E91" s="127"/>
      <c r="F91" s="131"/>
      <c r="G91" s="128"/>
      <c r="H91" s="156"/>
    </row>
    <row r="92" spans="1:8">
      <c r="A92" s="129" t="s">
        <v>3749</v>
      </c>
      <c r="B92" s="130" t="s">
        <v>3750</v>
      </c>
      <c r="C92" s="127"/>
      <c r="D92" s="127"/>
      <c r="E92" s="127"/>
      <c r="F92" s="131"/>
      <c r="G92" s="128"/>
      <c r="H92" s="156"/>
    </row>
    <row r="93" spans="1:8">
      <c r="A93" s="129" t="s">
        <v>3751</v>
      </c>
      <c r="B93" s="130" t="s">
        <v>3752</v>
      </c>
      <c r="C93" s="127"/>
      <c r="D93" s="127"/>
      <c r="E93" s="127"/>
      <c r="F93" s="131"/>
      <c r="G93" s="128"/>
      <c r="H93" s="156"/>
    </row>
    <row r="94" spans="1:8">
      <c r="A94" s="129" t="s">
        <v>3753</v>
      </c>
      <c r="B94" s="130" t="s">
        <v>3754</v>
      </c>
      <c r="C94" s="127"/>
      <c r="D94" s="127"/>
      <c r="E94" s="127"/>
      <c r="F94" s="131"/>
      <c r="G94" s="128"/>
      <c r="H94" s="156"/>
    </row>
    <row r="95" spans="1:8">
      <c r="A95" s="129" t="s">
        <v>3755</v>
      </c>
      <c r="B95" s="130" t="s">
        <v>3756</v>
      </c>
      <c r="C95" s="127"/>
      <c r="D95" s="127"/>
      <c r="E95" s="127"/>
      <c r="F95" s="131"/>
      <c r="G95" s="128"/>
      <c r="H95" s="156"/>
    </row>
    <row r="96" spans="1:8">
      <c r="A96" s="129" t="s">
        <v>3757</v>
      </c>
      <c r="B96" s="130" t="s">
        <v>3758</v>
      </c>
      <c r="C96" s="127"/>
      <c r="D96" s="127"/>
      <c r="E96" s="127"/>
      <c r="F96" s="131"/>
      <c r="G96" s="128"/>
      <c r="H96" s="156"/>
    </row>
    <row r="97" spans="1:8">
      <c r="A97" s="129" t="s">
        <v>3759</v>
      </c>
      <c r="B97" s="130" t="s">
        <v>3760</v>
      </c>
      <c r="C97" s="127"/>
      <c r="D97" s="127"/>
      <c r="E97" s="127"/>
      <c r="F97" s="131"/>
      <c r="G97" s="128"/>
      <c r="H97" s="156"/>
    </row>
    <row r="98" spans="1:8">
      <c r="A98" s="129" t="s">
        <v>3761</v>
      </c>
      <c r="B98" s="130" t="s">
        <v>3762</v>
      </c>
      <c r="C98" s="127"/>
      <c r="D98" s="127"/>
      <c r="E98" s="127"/>
      <c r="F98" s="131"/>
      <c r="G98" s="128"/>
      <c r="H98" s="156"/>
    </row>
    <row r="99" spans="1:8">
      <c r="A99" s="129" t="s">
        <v>3763</v>
      </c>
      <c r="B99" s="130" t="s">
        <v>3764</v>
      </c>
      <c r="C99" s="127"/>
      <c r="D99" s="127"/>
      <c r="E99" s="127"/>
      <c r="F99" s="131"/>
      <c r="G99" s="128"/>
      <c r="H99" s="156"/>
    </row>
    <row r="100" spans="1:8">
      <c r="A100" s="129" t="s">
        <v>3765</v>
      </c>
      <c r="B100" s="130" t="s">
        <v>3766</v>
      </c>
      <c r="C100" s="127"/>
      <c r="D100" s="127"/>
      <c r="E100" s="127"/>
      <c r="F100" s="131"/>
      <c r="G100" s="128"/>
      <c r="H100" s="156"/>
    </row>
    <row r="101" spans="1:8">
      <c r="A101" s="129" t="s">
        <v>3767</v>
      </c>
      <c r="B101" s="130" t="s">
        <v>3768</v>
      </c>
      <c r="C101" s="127"/>
      <c r="D101" s="127"/>
      <c r="E101" s="127"/>
      <c r="F101" s="131"/>
      <c r="G101" s="128"/>
      <c r="H101" s="156"/>
    </row>
    <row r="102" spans="1:8">
      <c r="A102" s="129" t="s">
        <v>3769</v>
      </c>
      <c r="B102" s="130" t="s">
        <v>3770</v>
      </c>
      <c r="C102" s="127"/>
      <c r="D102" s="127"/>
      <c r="E102" s="127"/>
      <c r="F102" s="131"/>
      <c r="G102" s="128"/>
      <c r="H102" s="156"/>
    </row>
    <row r="103" spans="1:8">
      <c r="A103" s="129" t="s">
        <v>3771</v>
      </c>
      <c r="B103" s="130" t="s">
        <v>3772</v>
      </c>
      <c r="C103" s="127"/>
      <c r="D103" s="127"/>
      <c r="E103" s="127"/>
      <c r="F103" s="131"/>
      <c r="G103" s="128"/>
      <c r="H103" s="156"/>
    </row>
    <row r="104" spans="1:8">
      <c r="A104" s="129" t="s">
        <v>3773</v>
      </c>
      <c r="B104" s="130" t="s">
        <v>3774</v>
      </c>
      <c r="C104" s="127"/>
      <c r="D104" s="127"/>
      <c r="E104" s="127"/>
      <c r="F104" s="131"/>
      <c r="G104" s="128"/>
      <c r="H104" s="156"/>
    </row>
    <row r="105" spans="1:8">
      <c r="A105" s="129" t="s">
        <v>3775</v>
      </c>
      <c r="B105" s="130" t="s">
        <v>3776</v>
      </c>
      <c r="C105" s="127"/>
      <c r="D105" s="127"/>
      <c r="E105" s="127"/>
      <c r="F105" s="131"/>
      <c r="G105" s="128"/>
      <c r="H105" s="156"/>
    </row>
    <row r="106" spans="1:8">
      <c r="A106" s="129" t="s">
        <v>3777</v>
      </c>
      <c r="B106" s="130" t="s">
        <v>3778</v>
      </c>
      <c r="C106" s="127"/>
      <c r="D106" s="127"/>
      <c r="E106" s="127"/>
      <c r="F106" s="131"/>
      <c r="G106" s="128"/>
      <c r="H106" s="156"/>
    </row>
    <row r="107" spans="1:8">
      <c r="A107" s="129" t="s">
        <v>3779</v>
      </c>
      <c r="B107" s="130" t="s">
        <v>3780</v>
      </c>
      <c r="C107" s="127"/>
      <c r="D107" s="127"/>
      <c r="E107" s="127"/>
      <c r="F107" s="131"/>
      <c r="G107" s="128"/>
      <c r="H107" s="156"/>
    </row>
    <row r="108" spans="1:8">
      <c r="A108" s="129" t="s">
        <v>3781</v>
      </c>
      <c r="B108" s="130" t="s">
        <v>3782</v>
      </c>
      <c r="C108" s="127"/>
      <c r="D108" s="127"/>
      <c r="E108" s="127"/>
      <c r="F108" s="131"/>
      <c r="G108" s="128"/>
      <c r="H108" s="156"/>
    </row>
    <row r="109" spans="1:8">
      <c r="A109" s="129" t="s">
        <v>3783</v>
      </c>
      <c r="B109" s="130" t="s">
        <v>3784</v>
      </c>
      <c r="C109" s="127"/>
      <c r="D109" s="127"/>
      <c r="E109" s="127"/>
      <c r="F109" s="131"/>
      <c r="G109" s="128"/>
      <c r="H109" s="156"/>
    </row>
    <row r="110" spans="1:8">
      <c r="A110" s="129" t="s">
        <v>3785</v>
      </c>
      <c r="B110" s="130" t="s">
        <v>3786</v>
      </c>
      <c r="C110" s="127"/>
      <c r="D110" s="127"/>
      <c r="E110" s="127"/>
      <c r="F110" s="131"/>
      <c r="G110" s="128"/>
      <c r="H110" s="156"/>
    </row>
    <row r="111" spans="1:8">
      <c r="A111" s="129" t="s">
        <v>3787</v>
      </c>
      <c r="B111" s="130" t="s">
        <v>3788</v>
      </c>
      <c r="C111" s="127"/>
      <c r="D111" s="127"/>
      <c r="E111" s="127"/>
      <c r="F111" s="131"/>
      <c r="G111" s="128"/>
      <c r="H111" s="156"/>
    </row>
    <row r="112" spans="1:8">
      <c r="A112" s="129" t="s">
        <v>3789</v>
      </c>
      <c r="B112" s="130" t="s">
        <v>3790</v>
      </c>
      <c r="C112" s="127"/>
      <c r="D112" s="127"/>
      <c r="E112" s="127"/>
      <c r="F112" s="131"/>
      <c r="G112" s="128"/>
      <c r="H112" s="156"/>
    </row>
    <row r="113" spans="1:8">
      <c r="A113" s="129" t="s">
        <v>3791</v>
      </c>
      <c r="B113" s="130" t="s">
        <v>3792</v>
      </c>
      <c r="C113" s="127"/>
      <c r="D113" s="127"/>
      <c r="E113" s="127"/>
      <c r="F113" s="131"/>
      <c r="G113" s="128"/>
      <c r="H113" s="156"/>
    </row>
    <row r="114" spans="1:8">
      <c r="A114" s="129" t="s">
        <v>3793</v>
      </c>
      <c r="B114" s="130" t="s">
        <v>3794</v>
      </c>
      <c r="C114" s="127"/>
      <c r="D114" s="127"/>
      <c r="E114" s="127"/>
      <c r="F114" s="131"/>
      <c r="G114" s="128"/>
      <c r="H114" s="156"/>
    </row>
    <row r="115" spans="1:8">
      <c r="A115" s="129" t="s">
        <v>3795</v>
      </c>
      <c r="B115" s="130" t="s">
        <v>3796</v>
      </c>
      <c r="C115" s="127"/>
      <c r="D115" s="127"/>
      <c r="E115" s="127"/>
      <c r="F115" s="131"/>
      <c r="G115" s="128"/>
      <c r="H115" s="156"/>
    </row>
    <row r="116" spans="1:8">
      <c r="A116" s="129" t="s">
        <v>3797</v>
      </c>
      <c r="B116" s="130" t="s">
        <v>3798</v>
      </c>
      <c r="C116" s="127"/>
      <c r="D116" s="127"/>
      <c r="E116" s="127"/>
      <c r="F116" s="131"/>
      <c r="G116" s="128"/>
      <c r="H116" s="156"/>
    </row>
    <row r="117" spans="1:8">
      <c r="A117" s="129" t="s">
        <v>3799</v>
      </c>
      <c r="B117" s="130" t="s">
        <v>3800</v>
      </c>
      <c r="C117" s="127"/>
      <c r="D117" s="127"/>
      <c r="E117" s="127"/>
      <c r="F117" s="131"/>
      <c r="G117" s="128"/>
      <c r="H117" s="156"/>
    </row>
    <row r="118" spans="1:8">
      <c r="A118" s="129" t="s">
        <v>3801</v>
      </c>
      <c r="B118" s="130" t="s">
        <v>3802</v>
      </c>
      <c r="C118" s="127"/>
      <c r="D118" s="127"/>
      <c r="E118" s="127"/>
      <c r="F118" s="131"/>
      <c r="G118" s="128"/>
      <c r="H118" s="156"/>
    </row>
    <row r="119" spans="1:8">
      <c r="A119" s="129" t="s">
        <v>3803</v>
      </c>
      <c r="B119" s="130" t="s">
        <v>3804</v>
      </c>
      <c r="C119" s="127"/>
      <c r="D119" s="127"/>
      <c r="E119" s="127"/>
      <c r="F119" s="131"/>
      <c r="G119" s="128"/>
      <c r="H119" s="156"/>
    </row>
    <row r="120" spans="1:8">
      <c r="A120" s="129" t="s">
        <v>3805</v>
      </c>
      <c r="B120" s="130" t="s">
        <v>3806</v>
      </c>
      <c r="C120" s="127"/>
      <c r="D120" s="127"/>
      <c r="E120" s="127"/>
      <c r="F120" s="131"/>
      <c r="G120" s="128"/>
      <c r="H120" s="156"/>
    </row>
    <row r="121" spans="1:8">
      <c r="A121" s="129" t="s">
        <v>3807</v>
      </c>
      <c r="B121" s="130" t="s">
        <v>3808</v>
      </c>
      <c r="C121" s="127"/>
      <c r="D121" s="127"/>
      <c r="E121" s="127"/>
      <c r="F121" s="131"/>
      <c r="G121" s="128"/>
      <c r="H121" s="156"/>
    </row>
    <row r="122" spans="1:8">
      <c r="A122" s="129" t="s">
        <v>3809</v>
      </c>
      <c r="B122" s="130" t="s">
        <v>3810</v>
      </c>
      <c r="C122" s="127"/>
      <c r="D122" s="127"/>
      <c r="E122" s="127"/>
      <c r="F122" s="131"/>
      <c r="G122" s="128"/>
      <c r="H122" s="156"/>
    </row>
    <row r="123" spans="1:8">
      <c r="A123" s="129" t="s">
        <v>3204</v>
      </c>
      <c r="B123" s="130" t="s">
        <v>3811</v>
      </c>
      <c r="C123" s="127"/>
      <c r="D123" s="127"/>
      <c r="E123" s="127"/>
      <c r="F123" s="131"/>
      <c r="G123" s="128"/>
      <c r="H123" s="156"/>
    </row>
    <row r="124" spans="1:8">
      <c r="A124" s="129" t="s">
        <v>3812</v>
      </c>
      <c r="B124" s="130" t="s">
        <v>3813</v>
      </c>
      <c r="C124" s="127"/>
      <c r="D124" s="127"/>
      <c r="E124" s="127"/>
      <c r="F124" s="131"/>
      <c r="G124" s="128"/>
      <c r="H124" s="156"/>
    </row>
    <row r="125" spans="1:8">
      <c r="A125" s="129" t="s">
        <v>3234</v>
      </c>
      <c r="B125" s="130" t="s">
        <v>3814</v>
      </c>
      <c r="C125" s="127"/>
      <c r="D125" s="127"/>
      <c r="E125" s="127"/>
      <c r="F125" s="131"/>
      <c r="G125" s="128"/>
      <c r="H125" s="156"/>
    </row>
    <row r="126" spans="1:8">
      <c r="A126" s="129" t="s">
        <v>3815</v>
      </c>
      <c r="B126" s="130" t="s">
        <v>3816</v>
      </c>
      <c r="C126" s="127"/>
      <c r="D126" s="127"/>
      <c r="E126" s="127"/>
      <c r="F126" s="131"/>
      <c r="G126" s="128"/>
      <c r="H126" s="156"/>
    </row>
    <row r="127" spans="1:8">
      <c r="A127" s="129" t="s">
        <v>3216</v>
      </c>
      <c r="B127" s="130" t="s">
        <v>3817</v>
      </c>
      <c r="C127" s="127"/>
      <c r="D127" s="127"/>
      <c r="E127" s="127"/>
      <c r="F127" s="131"/>
      <c r="G127" s="128"/>
      <c r="H127" s="156"/>
    </row>
    <row r="128" spans="1:8">
      <c r="A128" s="129" t="s">
        <v>3818</v>
      </c>
      <c r="B128" s="130" t="s">
        <v>3819</v>
      </c>
      <c r="C128" s="127"/>
      <c r="D128" s="127"/>
      <c r="E128" s="127"/>
      <c r="F128" s="131"/>
      <c r="G128" s="128"/>
      <c r="H128" s="156"/>
    </row>
    <row r="129" spans="1:8">
      <c r="A129" s="129" t="s">
        <v>3820</v>
      </c>
      <c r="B129" s="130" t="s">
        <v>3821</v>
      </c>
      <c r="C129" s="127"/>
      <c r="D129" s="127"/>
      <c r="E129" s="127"/>
      <c r="F129" s="131"/>
      <c r="G129" s="128"/>
      <c r="H129" s="156"/>
    </row>
    <row r="130" spans="1:8">
      <c r="A130" s="129" t="s">
        <v>3822</v>
      </c>
      <c r="B130" s="130" t="s">
        <v>3823</v>
      </c>
      <c r="C130" s="127"/>
      <c r="D130" s="127"/>
      <c r="E130" s="127"/>
      <c r="F130" s="131"/>
      <c r="G130" s="128"/>
      <c r="H130" s="156"/>
    </row>
    <row r="131" spans="1:8">
      <c r="A131" s="129" t="s">
        <v>3824</v>
      </c>
      <c r="B131" s="130" t="s">
        <v>3825</v>
      </c>
      <c r="C131" s="127"/>
      <c r="D131" s="127"/>
      <c r="E131" s="127"/>
      <c r="F131" s="131"/>
      <c r="G131" s="128"/>
      <c r="H131" s="156"/>
    </row>
    <row r="132" spans="1:8">
      <c r="A132" s="129" t="s">
        <v>3826</v>
      </c>
      <c r="B132" s="130" t="s">
        <v>3827</v>
      </c>
      <c r="C132" s="127"/>
      <c r="D132" s="127"/>
      <c r="E132" s="127"/>
      <c r="F132" s="131"/>
      <c r="G132" s="128"/>
      <c r="H132" s="156"/>
    </row>
    <row r="133" spans="1:8">
      <c r="A133" s="129" t="s">
        <v>3828</v>
      </c>
      <c r="B133" s="130" t="s">
        <v>3829</v>
      </c>
      <c r="C133" s="127"/>
      <c r="D133" s="127"/>
      <c r="E133" s="127"/>
      <c r="F133" s="131"/>
      <c r="G133" s="128"/>
      <c r="H133" s="156"/>
    </row>
    <row r="134" spans="1:8">
      <c r="A134" s="129" t="s">
        <v>3830</v>
      </c>
      <c r="B134" s="130" t="s">
        <v>3831</v>
      </c>
      <c r="C134" s="127"/>
      <c r="D134" s="127"/>
      <c r="E134" s="127"/>
      <c r="F134" s="131"/>
      <c r="G134" s="128"/>
      <c r="H134" s="156"/>
    </row>
    <row r="135" spans="1:8">
      <c r="A135" s="129" t="s">
        <v>3832</v>
      </c>
      <c r="B135" s="130" t="s">
        <v>3833</v>
      </c>
      <c r="C135" s="127"/>
      <c r="D135" s="127"/>
      <c r="E135" s="127"/>
      <c r="F135" s="131"/>
      <c r="G135" s="128"/>
      <c r="H135" s="156"/>
    </row>
    <row r="136" spans="1:8">
      <c r="A136" s="129" t="s">
        <v>3834</v>
      </c>
      <c r="B136" s="130" t="s">
        <v>3835</v>
      </c>
      <c r="C136" s="127"/>
      <c r="D136" s="127"/>
      <c r="E136" s="127"/>
      <c r="F136" s="131"/>
      <c r="G136" s="128"/>
      <c r="H136" s="156"/>
    </row>
    <row r="137" spans="1:8">
      <c r="A137" s="129" t="s">
        <v>3217</v>
      </c>
      <c r="B137" s="130" t="s">
        <v>3836</v>
      </c>
      <c r="C137" s="127"/>
      <c r="D137" s="127"/>
      <c r="E137" s="127"/>
      <c r="F137" s="131"/>
      <c r="G137" s="128"/>
      <c r="H137" s="156"/>
    </row>
    <row r="138" spans="1:8">
      <c r="A138" s="129" t="s">
        <v>3837</v>
      </c>
      <c r="B138" s="130" t="s">
        <v>3838</v>
      </c>
      <c r="C138" s="127"/>
      <c r="D138" s="127"/>
      <c r="E138" s="127"/>
      <c r="F138" s="131"/>
      <c r="G138" s="128"/>
      <c r="H138" s="156"/>
    </row>
    <row r="139" spans="1:8">
      <c r="A139" s="129" t="s">
        <v>3839</v>
      </c>
      <c r="B139" s="130" t="s">
        <v>3840</v>
      </c>
      <c r="C139" s="127"/>
      <c r="D139" s="127"/>
      <c r="E139" s="127"/>
      <c r="F139" s="131"/>
      <c r="G139" s="128"/>
      <c r="H139" s="156"/>
    </row>
    <row r="140" spans="1:8">
      <c r="A140" s="129" t="s">
        <v>3841</v>
      </c>
      <c r="B140" s="130" t="s">
        <v>3842</v>
      </c>
      <c r="C140" s="127"/>
      <c r="D140" s="127"/>
      <c r="E140" s="127"/>
      <c r="F140" s="131"/>
      <c r="G140" s="128"/>
      <c r="H140" s="156"/>
    </row>
    <row r="141" spans="1:8">
      <c r="A141" s="129" t="s">
        <v>3843</v>
      </c>
      <c r="B141" s="130" t="s">
        <v>3844</v>
      </c>
      <c r="C141" s="127"/>
      <c r="D141" s="127"/>
      <c r="E141" s="127"/>
      <c r="F141" s="131"/>
      <c r="G141" s="128"/>
      <c r="H141" s="156"/>
    </row>
    <row r="142" spans="1:8">
      <c r="A142" s="129" t="s">
        <v>3845</v>
      </c>
      <c r="B142" s="130" t="s">
        <v>3846</v>
      </c>
      <c r="C142" s="127"/>
      <c r="D142" s="127"/>
      <c r="E142" s="127"/>
      <c r="F142" s="131"/>
      <c r="G142" s="128"/>
      <c r="H142" s="156"/>
    </row>
    <row r="143" spans="1:8">
      <c r="A143" s="129" t="s">
        <v>3218</v>
      </c>
      <c r="B143" s="130" t="s">
        <v>3847</v>
      </c>
      <c r="C143" s="127"/>
      <c r="D143" s="127"/>
      <c r="E143" s="127"/>
      <c r="F143" s="131"/>
      <c r="G143" s="128"/>
      <c r="H143" s="156"/>
    </row>
    <row r="144" spans="1:8">
      <c r="A144" s="129" t="s">
        <v>3848</v>
      </c>
      <c r="B144" s="130" t="s">
        <v>3849</v>
      </c>
      <c r="C144" s="127"/>
      <c r="D144" s="127"/>
      <c r="E144" s="127"/>
      <c r="F144" s="131"/>
      <c r="G144" s="128"/>
      <c r="H144" s="156"/>
    </row>
    <row r="145" spans="1:8">
      <c r="A145" s="129" t="s">
        <v>3219</v>
      </c>
      <c r="B145" s="130" t="s">
        <v>3220</v>
      </c>
      <c r="C145" s="127"/>
      <c r="D145" s="127"/>
      <c r="E145" s="127"/>
      <c r="F145" s="131"/>
      <c r="G145" s="128"/>
      <c r="H145" s="156"/>
    </row>
    <row r="146" spans="1:8">
      <c r="A146" s="129" t="s">
        <v>3850</v>
      </c>
      <c r="B146" s="130" t="s">
        <v>3851</v>
      </c>
      <c r="C146" s="127"/>
      <c r="D146" s="127"/>
      <c r="E146" s="127"/>
      <c r="F146" s="131"/>
      <c r="G146" s="128"/>
      <c r="H146" s="156"/>
    </row>
    <row r="147" spans="1:8">
      <c r="A147" s="129" t="s">
        <v>3852</v>
      </c>
      <c r="B147" s="130" t="s">
        <v>3853</v>
      </c>
      <c r="C147" s="127"/>
      <c r="D147" s="127"/>
      <c r="E147" s="127"/>
      <c r="F147" s="131"/>
      <c r="G147" s="128"/>
      <c r="H147" s="156"/>
    </row>
    <row r="148" spans="1:8">
      <c r="A148" s="129" t="s">
        <v>3854</v>
      </c>
      <c r="B148" s="130" t="s">
        <v>3855</v>
      </c>
      <c r="C148" s="127"/>
      <c r="D148" s="127"/>
      <c r="E148" s="127"/>
      <c r="F148" s="131"/>
      <c r="G148" s="128"/>
      <c r="H148" s="156"/>
    </row>
    <row r="149" spans="1:8">
      <c r="A149" s="129" t="s">
        <v>3856</v>
      </c>
      <c r="B149" s="130" t="s">
        <v>3857</v>
      </c>
      <c r="C149" s="127"/>
      <c r="D149" s="127"/>
      <c r="E149" s="127"/>
      <c r="F149" s="131"/>
      <c r="G149" s="128"/>
      <c r="H149" s="156"/>
    </row>
    <row r="150" spans="1:8">
      <c r="A150" s="129" t="s">
        <v>3858</v>
      </c>
      <c r="B150" s="130" t="s">
        <v>3859</v>
      </c>
      <c r="C150" s="127"/>
      <c r="D150" s="127"/>
      <c r="E150" s="127"/>
      <c r="F150" s="131"/>
      <c r="G150" s="128"/>
      <c r="H150" s="156"/>
    </row>
    <row r="151" spans="1:8">
      <c r="A151" s="129" t="s">
        <v>3860</v>
      </c>
      <c r="B151" s="130" t="s">
        <v>3861</v>
      </c>
      <c r="C151" s="127"/>
      <c r="D151" s="127"/>
      <c r="E151" s="127"/>
      <c r="F151" s="131"/>
      <c r="G151" s="128"/>
      <c r="H151" s="156"/>
    </row>
    <row r="152" spans="1:8">
      <c r="A152" s="129" t="s">
        <v>3862</v>
      </c>
      <c r="B152" s="130" t="s">
        <v>3863</v>
      </c>
      <c r="C152" s="127"/>
      <c r="D152" s="127"/>
      <c r="E152" s="127"/>
      <c r="F152" s="131"/>
      <c r="G152" s="128"/>
      <c r="H152" s="156"/>
    </row>
    <row r="153" spans="1:8">
      <c r="A153" s="129" t="s">
        <v>3864</v>
      </c>
      <c r="B153" s="130" t="s">
        <v>3865</v>
      </c>
      <c r="C153" s="127"/>
      <c r="D153" s="127"/>
      <c r="E153" s="127"/>
      <c r="F153" s="131"/>
      <c r="G153" s="128"/>
      <c r="H153" s="156"/>
    </row>
    <row r="154" spans="1:8">
      <c r="A154" s="129" t="s">
        <v>3866</v>
      </c>
      <c r="B154" s="130" t="s">
        <v>3867</v>
      </c>
      <c r="C154" s="127"/>
      <c r="D154" s="127"/>
      <c r="E154" s="127"/>
      <c r="F154" s="131"/>
      <c r="G154" s="128"/>
      <c r="H154" s="156"/>
    </row>
    <row r="155" spans="1:8">
      <c r="A155" s="129" t="s">
        <v>3221</v>
      </c>
      <c r="B155" s="130" t="s">
        <v>3868</v>
      </c>
      <c r="C155" s="127"/>
      <c r="D155" s="127"/>
      <c r="E155" s="127"/>
      <c r="F155" s="131"/>
      <c r="G155" s="128"/>
      <c r="H155" s="156"/>
    </row>
    <row r="156" spans="1:8">
      <c r="A156" s="129" t="s">
        <v>3235</v>
      </c>
      <c r="B156" s="130" t="s">
        <v>3869</v>
      </c>
      <c r="C156" s="127"/>
      <c r="D156" s="127"/>
      <c r="E156" s="127"/>
      <c r="F156" s="131"/>
      <c r="G156" s="128"/>
      <c r="H156" s="156"/>
    </row>
    <row r="157" spans="1:8">
      <c r="A157" s="129" t="s">
        <v>3870</v>
      </c>
      <c r="B157" s="130" t="s">
        <v>3871</v>
      </c>
      <c r="C157" s="127"/>
      <c r="D157" s="127"/>
      <c r="E157" s="127"/>
      <c r="F157" s="131"/>
      <c r="G157" s="128"/>
      <c r="H157" s="156"/>
    </row>
    <row r="158" spans="1:8">
      <c r="A158" s="129" t="s">
        <v>3872</v>
      </c>
      <c r="B158" s="130" t="s">
        <v>3873</v>
      </c>
      <c r="C158" s="127"/>
      <c r="D158" s="127"/>
      <c r="E158" s="127"/>
      <c r="F158" s="131"/>
      <c r="G158" s="128"/>
      <c r="H158" s="156"/>
    </row>
    <row r="159" spans="1:8">
      <c r="A159" s="129" t="s">
        <v>3874</v>
      </c>
      <c r="B159" s="130" t="s">
        <v>3875</v>
      </c>
      <c r="C159" s="127"/>
      <c r="D159" s="127"/>
      <c r="E159" s="127"/>
      <c r="F159" s="131"/>
      <c r="G159" s="128"/>
      <c r="H159" s="156"/>
    </row>
    <row r="160" spans="1:8">
      <c r="A160" s="129" t="s">
        <v>3876</v>
      </c>
      <c r="B160" s="130" t="s">
        <v>3877</v>
      </c>
      <c r="C160" s="127"/>
      <c r="D160" s="127"/>
      <c r="E160" s="127"/>
      <c r="F160" s="131"/>
      <c r="G160" s="128"/>
      <c r="H160" s="156"/>
    </row>
    <row r="161" spans="1:8">
      <c r="A161" s="129" t="s">
        <v>3878</v>
      </c>
      <c r="B161" s="130" t="s">
        <v>3879</v>
      </c>
      <c r="C161" s="127"/>
      <c r="D161" s="127"/>
      <c r="E161" s="127"/>
      <c r="F161" s="131"/>
      <c r="G161" s="128"/>
      <c r="H161" s="156"/>
    </row>
    <row r="162" spans="1:8">
      <c r="A162" s="129" t="s">
        <v>3880</v>
      </c>
      <c r="B162" s="130" t="s">
        <v>3881</v>
      </c>
      <c r="C162" s="127"/>
      <c r="D162" s="127"/>
      <c r="E162" s="127"/>
      <c r="F162" s="131"/>
      <c r="G162" s="128"/>
      <c r="H162" s="156"/>
    </row>
    <row r="163" spans="1:8">
      <c r="A163" s="129" t="s">
        <v>3882</v>
      </c>
      <c r="B163" s="130" t="s">
        <v>3883</v>
      </c>
      <c r="C163" s="127"/>
      <c r="D163" s="127"/>
      <c r="E163" s="127"/>
      <c r="F163" s="131"/>
      <c r="G163" s="128"/>
      <c r="H163" s="156"/>
    </row>
    <row r="164" spans="1:8">
      <c r="A164" s="129" t="s">
        <v>3884</v>
      </c>
      <c r="B164" s="130" t="s">
        <v>3885</v>
      </c>
      <c r="C164" s="127"/>
      <c r="D164" s="127"/>
      <c r="E164" s="127"/>
      <c r="F164" s="131"/>
      <c r="G164" s="128"/>
      <c r="H164" s="156"/>
    </row>
    <row r="165" spans="1:8">
      <c r="A165" s="129" t="s">
        <v>3886</v>
      </c>
      <c r="B165" s="130" t="s">
        <v>3887</v>
      </c>
      <c r="C165" s="127"/>
      <c r="D165" s="127"/>
      <c r="E165" s="127"/>
      <c r="F165" s="131"/>
      <c r="G165" s="128"/>
      <c r="H165" s="156"/>
    </row>
    <row r="166" spans="1:8">
      <c r="A166" s="129" t="s">
        <v>3888</v>
      </c>
      <c r="B166" s="130" t="s">
        <v>3889</v>
      </c>
      <c r="C166" s="127"/>
      <c r="D166" s="127"/>
      <c r="E166" s="127"/>
      <c r="F166" s="131"/>
      <c r="G166" s="128"/>
      <c r="H166" s="156"/>
    </row>
    <row r="167" spans="1:8">
      <c r="A167" s="129" t="s">
        <v>3890</v>
      </c>
      <c r="B167" s="130" t="s">
        <v>3891</v>
      </c>
      <c r="C167" s="127"/>
      <c r="D167" s="127"/>
      <c r="E167" s="127"/>
      <c r="F167" s="131"/>
      <c r="G167" s="128"/>
      <c r="H167" s="156"/>
    </row>
    <row r="168" spans="1:8">
      <c r="A168" s="129" t="s">
        <v>3892</v>
      </c>
      <c r="B168" s="130" t="s">
        <v>3893</v>
      </c>
      <c r="C168" s="127"/>
      <c r="D168" s="127"/>
      <c r="E168" s="127"/>
      <c r="F168" s="131"/>
      <c r="G168" s="128"/>
      <c r="H168" s="156"/>
    </row>
    <row r="169" spans="1:8">
      <c r="A169" s="129" t="s">
        <v>3894</v>
      </c>
      <c r="B169" s="130" t="s">
        <v>3895</v>
      </c>
      <c r="C169" s="127"/>
      <c r="D169" s="127"/>
      <c r="E169" s="127"/>
      <c r="F169" s="131"/>
      <c r="G169" s="128"/>
      <c r="H169" s="156"/>
    </row>
    <row r="170" spans="1:8">
      <c r="A170" s="129" t="s">
        <v>3896</v>
      </c>
      <c r="B170" s="130" t="s">
        <v>3897</v>
      </c>
      <c r="C170" s="127"/>
      <c r="D170" s="127"/>
      <c r="E170" s="127"/>
      <c r="F170" s="131"/>
      <c r="G170" s="128"/>
      <c r="H170" s="156"/>
    </row>
    <row r="171" spans="1:8">
      <c r="A171" s="129" t="s">
        <v>3898</v>
      </c>
      <c r="B171" s="130" t="s">
        <v>3899</v>
      </c>
      <c r="C171" s="127"/>
      <c r="D171" s="127"/>
      <c r="E171" s="127"/>
      <c r="F171" s="131"/>
      <c r="G171" s="128"/>
      <c r="H171" s="156"/>
    </row>
    <row r="172" spans="1:8">
      <c r="A172" s="129" t="s">
        <v>3900</v>
      </c>
      <c r="B172" s="130" t="s">
        <v>3901</v>
      </c>
      <c r="C172" s="127"/>
      <c r="D172" s="127"/>
      <c r="E172" s="127"/>
      <c r="F172" s="131"/>
      <c r="G172" s="128"/>
      <c r="H172" s="156"/>
    </row>
    <row r="173" spans="1:8">
      <c r="A173" s="129" t="s">
        <v>3902</v>
      </c>
      <c r="B173" s="130" t="s">
        <v>3903</v>
      </c>
      <c r="C173" s="127"/>
      <c r="D173" s="127"/>
      <c r="E173" s="127"/>
      <c r="F173" s="131"/>
      <c r="G173" s="128"/>
      <c r="H173" s="156"/>
    </row>
    <row r="174" spans="1:8">
      <c r="A174" s="129" t="s">
        <v>3904</v>
      </c>
      <c r="B174" s="130" t="s">
        <v>3905</v>
      </c>
      <c r="C174" s="127"/>
      <c r="D174" s="127"/>
      <c r="E174" s="127"/>
      <c r="F174" s="131"/>
      <c r="G174" s="128"/>
      <c r="H174" s="156"/>
    </row>
    <row r="175" spans="1:8">
      <c r="A175" s="129" t="s">
        <v>3906</v>
      </c>
      <c r="B175" s="130" t="s">
        <v>3907</v>
      </c>
      <c r="C175" s="127"/>
      <c r="D175" s="127"/>
      <c r="E175" s="127"/>
      <c r="F175" s="131"/>
      <c r="G175" s="128"/>
      <c r="H175" s="156"/>
    </row>
    <row r="176" spans="1:8">
      <c r="A176" s="129" t="s">
        <v>3908</v>
      </c>
      <c r="B176" s="130" t="s">
        <v>3909</v>
      </c>
      <c r="C176" s="127"/>
      <c r="D176" s="127"/>
      <c r="E176" s="127"/>
      <c r="F176" s="131"/>
      <c r="G176" s="128"/>
      <c r="H176" s="156"/>
    </row>
    <row r="177" spans="1:8">
      <c r="A177" s="129" t="s">
        <v>3910</v>
      </c>
      <c r="B177" s="130" t="s">
        <v>3911</v>
      </c>
      <c r="C177" s="127"/>
      <c r="D177" s="127"/>
      <c r="E177" s="127"/>
      <c r="F177" s="131"/>
      <c r="G177" s="128"/>
      <c r="H177" s="156"/>
    </row>
    <row r="178" spans="1:8">
      <c r="A178" s="129" t="s">
        <v>3912</v>
      </c>
      <c r="B178" s="130" t="s">
        <v>3913</v>
      </c>
      <c r="C178" s="127"/>
      <c r="D178" s="127"/>
      <c r="E178" s="127"/>
      <c r="F178" s="131"/>
      <c r="G178" s="128"/>
      <c r="H178" s="156"/>
    </row>
    <row r="179" spans="1:8">
      <c r="A179" s="129" t="s">
        <v>3914</v>
      </c>
      <c r="B179" s="130" t="s">
        <v>3915</v>
      </c>
      <c r="C179" s="127"/>
      <c r="D179" s="127"/>
      <c r="E179" s="127"/>
      <c r="F179" s="131"/>
      <c r="G179" s="128"/>
      <c r="H179" s="156"/>
    </row>
    <row r="180" spans="1:8">
      <c r="A180" s="129" t="s">
        <v>3916</v>
      </c>
      <c r="B180" s="130" t="s">
        <v>3917</v>
      </c>
      <c r="C180" s="127"/>
      <c r="D180" s="127"/>
      <c r="E180" s="127"/>
      <c r="F180" s="131"/>
      <c r="G180" s="128"/>
      <c r="H180" s="156"/>
    </row>
    <row r="181" spans="1:8">
      <c r="A181" s="129" t="s">
        <v>3918</v>
      </c>
      <c r="B181" s="130" t="s">
        <v>3919</v>
      </c>
      <c r="C181" s="127"/>
      <c r="D181" s="127"/>
      <c r="E181" s="127"/>
      <c r="F181" s="131"/>
      <c r="G181" s="128"/>
      <c r="H181" s="156"/>
    </row>
    <row r="182" spans="1:8">
      <c r="A182" s="129" t="s">
        <v>3920</v>
      </c>
      <c r="B182" s="130" t="s">
        <v>3921</v>
      </c>
      <c r="C182" s="127"/>
      <c r="D182" s="127"/>
      <c r="E182" s="127"/>
      <c r="F182" s="131"/>
      <c r="G182" s="128"/>
      <c r="H182" s="156"/>
    </row>
    <row r="183" spans="1:8">
      <c r="A183" s="129" t="s">
        <v>3922</v>
      </c>
      <c r="B183" s="130" t="s">
        <v>3923</v>
      </c>
      <c r="C183" s="127"/>
      <c r="D183" s="127"/>
      <c r="E183" s="127"/>
      <c r="F183" s="131"/>
      <c r="G183" s="128"/>
      <c r="H183" s="156"/>
    </row>
    <row r="184" spans="1:8">
      <c r="A184" s="129" t="s">
        <v>3924</v>
      </c>
      <c r="B184" s="130" t="s">
        <v>3925</v>
      </c>
      <c r="C184" s="127"/>
      <c r="D184" s="127"/>
      <c r="E184" s="127"/>
      <c r="F184" s="131"/>
      <c r="G184" s="128"/>
      <c r="H184" s="156"/>
    </row>
    <row r="185" spans="1:8">
      <c r="A185" s="129" t="s">
        <v>3926</v>
      </c>
      <c r="B185" s="130" t="s">
        <v>3927</v>
      </c>
      <c r="C185" s="127"/>
      <c r="D185" s="127"/>
      <c r="E185" s="127"/>
      <c r="F185" s="131"/>
      <c r="G185" s="128"/>
      <c r="H185" s="156"/>
    </row>
    <row r="186" spans="1:8">
      <c r="A186" s="129" t="s">
        <v>3928</v>
      </c>
      <c r="B186" s="130" t="s">
        <v>3929</v>
      </c>
      <c r="C186" s="127"/>
      <c r="D186" s="127"/>
      <c r="E186" s="127"/>
      <c r="F186" s="131"/>
      <c r="G186" s="128"/>
      <c r="H186" s="156"/>
    </row>
    <row r="187" spans="1:8">
      <c r="A187" s="129" t="s">
        <v>3930</v>
      </c>
      <c r="B187" s="130" t="s">
        <v>3931</v>
      </c>
      <c r="C187" s="127"/>
      <c r="D187" s="127"/>
      <c r="E187" s="127"/>
      <c r="F187" s="131"/>
      <c r="G187" s="128"/>
      <c r="H187" s="156"/>
    </row>
    <row r="188" spans="1:8">
      <c r="A188" s="129" t="s">
        <v>3932</v>
      </c>
      <c r="B188" s="130" t="s">
        <v>3933</v>
      </c>
      <c r="C188" s="127"/>
      <c r="D188" s="127"/>
      <c r="E188" s="127"/>
      <c r="F188" s="131"/>
      <c r="G188" s="128"/>
      <c r="H188" s="156"/>
    </row>
    <row r="189" spans="1:8">
      <c r="A189" s="129" t="s">
        <v>3934</v>
      </c>
      <c r="B189" s="130" t="s">
        <v>3935</v>
      </c>
      <c r="C189" s="127"/>
      <c r="D189" s="127"/>
      <c r="E189" s="127"/>
      <c r="F189" s="131"/>
      <c r="G189" s="128"/>
      <c r="H189" s="156"/>
    </row>
    <row r="190" spans="1:8">
      <c r="A190" s="129" t="s">
        <v>3936</v>
      </c>
      <c r="B190" s="130" t="s">
        <v>3937</v>
      </c>
      <c r="C190" s="127"/>
      <c r="D190" s="127"/>
      <c r="E190" s="127"/>
      <c r="F190" s="131"/>
      <c r="G190" s="128"/>
      <c r="H190" s="156"/>
    </row>
    <row r="191" spans="1:8">
      <c r="A191" s="129" t="s">
        <v>3938</v>
      </c>
      <c r="B191" s="130" t="s">
        <v>3939</v>
      </c>
      <c r="C191" s="127"/>
      <c r="D191" s="127"/>
      <c r="E191" s="127"/>
      <c r="F191" s="131"/>
      <c r="G191" s="128"/>
      <c r="H191" s="156"/>
    </row>
    <row r="192" spans="1:8">
      <c r="A192" s="129" t="s">
        <v>3940</v>
      </c>
      <c r="B192" s="130" t="s">
        <v>3941</v>
      </c>
      <c r="C192" s="127"/>
      <c r="D192" s="127"/>
      <c r="E192" s="127"/>
      <c r="F192" s="131"/>
      <c r="G192" s="128"/>
      <c r="H192" s="156"/>
    </row>
    <row r="193" spans="1:8">
      <c r="A193" s="129" t="s">
        <v>3942</v>
      </c>
      <c r="B193" s="130" t="s">
        <v>3943</v>
      </c>
      <c r="C193" s="127"/>
      <c r="D193" s="127"/>
      <c r="E193" s="127"/>
      <c r="F193" s="131"/>
      <c r="G193" s="128"/>
      <c r="H193" s="156"/>
    </row>
    <row r="194" spans="1:8">
      <c r="A194" s="129" t="s">
        <v>3944</v>
      </c>
      <c r="B194" s="130" t="s">
        <v>3945</v>
      </c>
      <c r="C194" s="127"/>
      <c r="D194" s="127"/>
      <c r="E194" s="127"/>
      <c r="F194" s="131"/>
      <c r="G194" s="128"/>
      <c r="H194" s="156"/>
    </row>
    <row r="195" spans="1:8">
      <c r="A195" s="129" t="s">
        <v>3946</v>
      </c>
      <c r="B195" s="130" t="s">
        <v>3947</v>
      </c>
      <c r="C195" s="127"/>
      <c r="D195" s="127"/>
      <c r="E195" s="127"/>
      <c r="F195" s="131"/>
      <c r="G195" s="128"/>
      <c r="H195" s="156"/>
    </row>
    <row r="196" spans="1:8">
      <c r="A196" s="129" t="s">
        <v>3948</v>
      </c>
      <c r="B196" s="130" t="s">
        <v>3949</v>
      </c>
      <c r="C196" s="127"/>
      <c r="D196" s="127"/>
      <c r="E196" s="127"/>
      <c r="F196" s="131"/>
      <c r="G196" s="128"/>
      <c r="H196" s="156"/>
    </row>
    <row r="197" spans="1:8">
      <c r="A197" s="129" t="s">
        <v>3950</v>
      </c>
      <c r="B197" s="130" t="s">
        <v>3951</v>
      </c>
      <c r="C197" s="127"/>
      <c r="D197" s="127"/>
      <c r="E197" s="127"/>
      <c r="F197" s="131"/>
      <c r="G197" s="128"/>
      <c r="H197" s="156"/>
    </row>
    <row r="198" spans="1:8">
      <c r="A198" s="129" t="s">
        <v>3952</v>
      </c>
      <c r="B198" s="130" t="s">
        <v>3953</v>
      </c>
      <c r="C198" s="127"/>
      <c r="D198" s="127"/>
      <c r="E198" s="127"/>
      <c r="F198" s="131"/>
      <c r="G198" s="128"/>
      <c r="H198" s="156"/>
    </row>
    <row r="199" spans="1:8">
      <c r="A199" s="129" t="s">
        <v>3954</v>
      </c>
      <c r="B199" s="130" t="s">
        <v>3955</v>
      </c>
      <c r="C199" s="127"/>
      <c r="D199" s="127"/>
      <c r="E199" s="127"/>
      <c r="F199" s="131"/>
      <c r="G199" s="128"/>
      <c r="H199" s="156"/>
    </row>
    <row r="200" spans="1:8">
      <c r="A200" s="129" t="s">
        <v>3956</v>
      </c>
      <c r="B200" s="130" t="s">
        <v>3957</v>
      </c>
      <c r="C200" s="127"/>
      <c r="D200" s="127"/>
      <c r="E200" s="127"/>
      <c r="F200" s="131"/>
      <c r="G200" s="128"/>
      <c r="H200" s="156"/>
    </row>
    <row r="201" spans="1:8">
      <c r="A201" s="129" t="s">
        <v>3958</v>
      </c>
      <c r="B201" s="130" t="s">
        <v>3959</v>
      </c>
      <c r="C201" s="127"/>
      <c r="D201" s="127"/>
      <c r="E201" s="127"/>
      <c r="F201" s="131"/>
      <c r="G201" s="128"/>
      <c r="H201" s="156"/>
    </row>
    <row r="202" spans="1:8">
      <c r="A202" s="129" t="s">
        <v>3960</v>
      </c>
      <c r="B202" s="130" t="s">
        <v>3961</v>
      </c>
      <c r="C202" s="127"/>
      <c r="D202" s="127"/>
      <c r="E202" s="127"/>
      <c r="F202" s="131"/>
      <c r="G202" s="128"/>
      <c r="H202" s="156"/>
    </row>
    <row r="203" spans="1:8">
      <c r="A203" s="129" t="s">
        <v>3962</v>
      </c>
      <c r="B203" s="130" t="s">
        <v>3963</v>
      </c>
      <c r="C203" s="127"/>
      <c r="D203" s="127"/>
      <c r="E203" s="127"/>
      <c r="F203" s="131"/>
      <c r="G203" s="128"/>
      <c r="H203" s="156"/>
    </row>
    <row r="204" spans="1:8">
      <c r="A204" s="129" t="s">
        <v>3964</v>
      </c>
      <c r="B204" s="130" t="s">
        <v>3965</v>
      </c>
      <c r="C204" s="127"/>
      <c r="D204" s="127"/>
      <c r="E204" s="127"/>
      <c r="F204" s="131"/>
      <c r="G204" s="128"/>
      <c r="H204" s="156"/>
    </row>
    <row r="205" spans="1:8">
      <c r="A205" s="129" t="s">
        <v>3966</v>
      </c>
      <c r="B205" s="130" t="s">
        <v>3967</v>
      </c>
      <c r="C205" s="127"/>
      <c r="D205" s="127"/>
      <c r="E205" s="127"/>
      <c r="F205" s="131"/>
      <c r="G205" s="128"/>
      <c r="H205" s="156"/>
    </row>
    <row r="206" spans="1:8">
      <c r="A206" s="129" t="s">
        <v>3968</v>
      </c>
      <c r="B206" s="130" t="s">
        <v>3969</v>
      </c>
      <c r="C206" s="127"/>
      <c r="D206" s="127"/>
      <c r="E206" s="127"/>
      <c r="F206" s="131"/>
      <c r="G206" s="128"/>
      <c r="H206" s="156"/>
    </row>
    <row r="207" spans="1:8">
      <c r="A207" s="129" t="s">
        <v>3970</v>
      </c>
      <c r="B207" s="130" t="s">
        <v>3971</v>
      </c>
      <c r="C207" s="127"/>
      <c r="D207" s="127"/>
      <c r="E207" s="127"/>
      <c r="F207" s="131"/>
      <c r="G207" s="128"/>
      <c r="H207" s="156"/>
    </row>
    <row r="208" spans="1:8">
      <c r="A208" s="129" t="s">
        <v>3972</v>
      </c>
      <c r="B208" s="130" t="s">
        <v>3973</v>
      </c>
      <c r="C208" s="127"/>
      <c r="D208" s="127"/>
      <c r="E208" s="127"/>
      <c r="F208" s="131"/>
      <c r="G208" s="128"/>
      <c r="H208" s="156"/>
    </row>
    <row r="209" spans="1:8">
      <c r="A209" s="129" t="s">
        <v>3974</v>
      </c>
      <c r="B209" s="130" t="s">
        <v>3975</v>
      </c>
      <c r="C209" s="127"/>
      <c r="D209" s="127"/>
      <c r="E209" s="127"/>
      <c r="F209" s="131"/>
      <c r="G209" s="128"/>
      <c r="H209" s="156"/>
    </row>
    <row r="210" spans="1:8">
      <c r="A210" s="129" t="s">
        <v>3976</v>
      </c>
      <c r="B210" s="130" t="s">
        <v>3977</v>
      </c>
      <c r="C210" s="127"/>
      <c r="D210" s="127"/>
      <c r="E210" s="127"/>
      <c r="F210" s="131"/>
      <c r="G210" s="128"/>
      <c r="H210" s="156"/>
    </row>
    <row r="211" spans="1:8">
      <c r="A211" s="129" t="s">
        <v>3978</v>
      </c>
      <c r="B211" s="130" t="s">
        <v>3979</v>
      </c>
      <c r="C211" s="127"/>
      <c r="D211" s="127"/>
      <c r="E211" s="127"/>
      <c r="F211" s="131"/>
      <c r="G211" s="128"/>
      <c r="H211" s="156"/>
    </row>
    <row r="212" spans="1:8">
      <c r="A212" s="129" t="s">
        <v>3980</v>
      </c>
      <c r="B212" s="130" t="s">
        <v>3981</v>
      </c>
      <c r="C212" s="127"/>
      <c r="D212" s="127"/>
      <c r="E212" s="127"/>
      <c r="F212" s="131"/>
      <c r="G212" s="128"/>
      <c r="H212" s="156"/>
    </row>
    <row r="213" spans="1:8">
      <c r="A213" s="129" t="s">
        <v>3982</v>
      </c>
      <c r="B213" s="130" t="s">
        <v>3983</v>
      </c>
      <c r="C213" s="127"/>
      <c r="D213" s="127"/>
      <c r="E213" s="127"/>
      <c r="F213" s="131"/>
      <c r="G213" s="128"/>
      <c r="H213" s="156"/>
    </row>
    <row r="214" spans="1:8">
      <c r="A214" s="129" t="s">
        <v>3984</v>
      </c>
      <c r="B214" s="130" t="s">
        <v>3985</v>
      </c>
      <c r="C214" s="127"/>
      <c r="D214" s="127"/>
      <c r="E214" s="127"/>
      <c r="F214" s="131"/>
      <c r="G214" s="128"/>
      <c r="H214" s="156"/>
    </row>
    <row r="215" spans="1:8">
      <c r="A215" s="129" t="s">
        <v>3986</v>
      </c>
      <c r="B215" s="130" t="s">
        <v>3987</v>
      </c>
      <c r="C215" s="127"/>
      <c r="D215" s="127"/>
      <c r="E215" s="127"/>
      <c r="F215" s="131"/>
      <c r="G215" s="128"/>
      <c r="H215" s="156"/>
    </row>
    <row r="216" spans="1:8">
      <c r="A216" s="129" t="s">
        <v>3988</v>
      </c>
      <c r="B216" s="130" t="s">
        <v>3989</v>
      </c>
      <c r="C216" s="127"/>
      <c r="D216" s="127"/>
      <c r="E216" s="127"/>
      <c r="F216" s="131"/>
      <c r="G216" s="128"/>
      <c r="H216" s="156"/>
    </row>
    <row r="217" spans="1:8">
      <c r="A217" s="129" t="s">
        <v>3990</v>
      </c>
      <c r="B217" s="130" t="s">
        <v>3991</v>
      </c>
      <c r="C217" s="127"/>
      <c r="D217" s="127"/>
      <c r="E217" s="127"/>
      <c r="F217" s="131"/>
      <c r="G217" s="128"/>
      <c r="H217" s="156"/>
    </row>
    <row r="218" spans="1:8">
      <c r="A218" s="129" t="s">
        <v>3992</v>
      </c>
      <c r="B218" s="130" t="s">
        <v>3993</v>
      </c>
      <c r="C218" s="127"/>
      <c r="D218" s="127"/>
      <c r="E218" s="127"/>
      <c r="F218" s="131"/>
      <c r="G218" s="128"/>
      <c r="H218" s="156"/>
    </row>
    <row r="219" spans="1:8">
      <c r="A219" s="129" t="s">
        <v>3994</v>
      </c>
      <c r="B219" s="130" t="s">
        <v>3995</v>
      </c>
      <c r="C219" s="127"/>
      <c r="D219" s="127"/>
      <c r="E219" s="127"/>
      <c r="F219" s="131"/>
      <c r="G219" s="128"/>
      <c r="H219" s="156"/>
    </row>
    <row r="220" spans="1:8">
      <c r="A220" s="129" t="s">
        <v>3996</v>
      </c>
      <c r="B220" s="130" t="s">
        <v>3997</v>
      </c>
      <c r="C220" s="127"/>
      <c r="D220" s="127"/>
      <c r="E220" s="127"/>
      <c r="F220" s="131"/>
      <c r="G220" s="128"/>
      <c r="H220" s="156"/>
    </row>
    <row r="221" spans="1:8">
      <c r="A221" s="129" t="s">
        <v>3998</v>
      </c>
      <c r="B221" s="130" t="s">
        <v>3999</v>
      </c>
      <c r="C221" s="127"/>
      <c r="D221" s="127"/>
      <c r="E221" s="127"/>
      <c r="F221" s="131"/>
      <c r="G221" s="128"/>
      <c r="H221" s="156"/>
    </row>
    <row r="222" spans="1:8">
      <c r="A222" s="129" t="s">
        <v>4000</v>
      </c>
      <c r="B222" s="130" t="s">
        <v>4001</v>
      </c>
      <c r="C222" s="127"/>
      <c r="D222" s="127"/>
      <c r="E222" s="127"/>
      <c r="F222" s="131"/>
      <c r="G222" s="128"/>
      <c r="H222" s="156"/>
    </row>
    <row r="223" spans="1:8">
      <c r="A223" s="129" t="s">
        <v>4002</v>
      </c>
      <c r="B223" s="130" t="s">
        <v>4003</v>
      </c>
      <c r="C223" s="127"/>
      <c r="D223" s="127"/>
      <c r="E223" s="127"/>
      <c r="F223" s="131"/>
      <c r="G223" s="128"/>
      <c r="H223" s="156"/>
    </row>
    <row r="224" spans="1:8">
      <c r="A224" s="129" t="s">
        <v>4004</v>
      </c>
      <c r="B224" s="130" t="s">
        <v>4005</v>
      </c>
      <c r="C224" s="127"/>
      <c r="D224" s="127"/>
      <c r="E224" s="127"/>
      <c r="F224" s="131"/>
      <c r="G224" s="128"/>
      <c r="H224" s="156"/>
    </row>
    <row r="225" spans="1:8">
      <c r="A225" s="129" t="s">
        <v>4006</v>
      </c>
      <c r="B225" s="130" t="s">
        <v>4007</v>
      </c>
      <c r="C225" s="127"/>
      <c r="D225" s="127"/>
      <c r="E225" s="127"/>
      <c r="F225" s="131"/>
      <c r="G225" s="128"/>
      <c r="H225" s="156"/>
    </row>
    <row r="226" spans="1:8">
      <c r="A226" s="129" t="s">
        <v>4008</v>
      </c>
      <c r="B226" s="130" t="s">
        <v>4009</v>
      </c>
      <c r="C226" s="127"/>
      <c r="D226" s="127"/>
      <c r="E226" s="127"/>
      <c r="F226" s="131"/>
      <c r="G226" s="128"/>
      <c r="H226" s="156"/>
    </row>
    <row r="227" spans="1:8">
      <c r="A227" s="129" t="s">
        <v>3222</v>
      </c>
      <c r="B227" s="130" t="s">
        <v>4010</v>
      </c>
      <c r="C227" s="127"/>
      <c r="D227" s="127"/>
      <c r="E227" s="127"/>
      <c r="F227" s="131"/>
      <c r="G227" s="128"/>
      <c r="H227" s="156"/>
    </row>
    <row r="228" spans="1:8">
      <c r="A228" s="129" t="s">
        <v>3223</v>
      </c>
      <c r="B228" s="130" t="s">
        <v>4011</v>
      </c>
      <c r="C228" s="127"/>
      <c r="D228" s="127"/>
      <c r="E228" s="127"/>
      <c r="F228" s="131"/>
      <c r="G228" s="128"/>
      <c r="H228" s="156"/>
    </row>
    <row r="229" spans="1:8">
      <c r="A229" s="129" t="s">
        <v>4012</v>
      </c>
      <c r="B229" s="130" t="s">
        <v>4013</v>
      </c>
      <c r="C229" s="127"/>
      <c r="D229" s="127"/>
      <c r="E229" s="127"/>
      <c r="F229" s="131"/>
      <c r="G229" s="128"/>
      <c r="H229" s="156"/>
    </row>
    <row r="230" spans="1:8">
      <c r="A230" s="129" t="s">
        <v>4014</v>
      </c>
      <c r="B230" s="130" t="s">
        <v>4015</v>
      </c>
      <c r="C230" s="127"/>
      <c r="D230" s="127"/>
      <c r="E230" s="127"/>
      <c r="F230" s="131"/>
      <c r="G230" s="128"/>
      <c r="H230" s="156"/>
    </row>
    <row r="231" spans="1:8">
      <c r="A231" s="129" t="s">
        <v>4016</v>
      </c>
      <c r="B231" s="130" t="s">
        <v>4017</v>
      </c>
      <c r="C231" s="127"/>
      <c r="D231" s="127"/>
      <c r="E231" s="127"/>
      <c r="F231" s="131"/>
      <c r="G231" s="128"/>
      <c r="H231" s="156"/>
    </row>
    <row r="232" spans="1:8">
      <c r="A232" s="129" t="s">
        <v>4018</v>
      </c>
      <c r="B232" s="130" t="s">
        <v>4019</v>
      </c>
      <c r="C232" s="127"/>
      <c r="D232" s="127"/>
      <c r="E232" s="127"/>
      <c r="F232" s="131"/>
      <c r="G232" s="128"/>
      <c r="H232" s="156"/>
    </row>
    <row r="233" spans="1:8">
      <c r="A233" s="129" t="s">
        <v>4020</v>
      </c>
      <c r="B233" s="130" t="s">
        <v>4021</v>
      </c>
      <c r="C233" s="127"/>
      <c r="D233" s="127"/>
      <c r="E233" s="127"/>
      <c r="F233" s="131"/>
      <c r="G233" s="128"/>
      <c r="H233" s="156"/>
    </row>
    <row r="234" spans="1:8">
      <c r="A234" s="129" t="s">
        <v>4022</v>
      </c>
      <c r="B234" s="130" t="s">
        <v>4023</v>
      </c>
      <c r="C234" s="127"/>
      <c r="D234" s="127"/>
      <c r="E234" s="127"/>
      <c r="F234" s="131"/>
      <c r="G234" s="128"/>
      <c r="H234" s="156"/>
    </row>
    <row r="235" spans="1:8">
      <c r="A235" s="129" t="s">
        <v>4024</v>
      </c>
      <c r="B235" s="130" t="s">
        <v>4025</v>
      </c>
      <c r="C235" s="127"/>
      <c r="D235" s="127"/>
      <c r="E235" s="127"/>
      <c r="F235" s="131"/>
      <c r="G235" s="128"/>
      <c r="H235" s="156"/>
    </row>
    <row r="236" spans="1:8">
      <c r="A236" s="129" t="s">
        <v>4026</v>
      </c>
      <c r="B236" s="130" t="s">
        <v>4027</v>
      </c>
      <c r="C236" s="127"/>
      <c r="D236" s="127"/>
      <c r="E236" s="127"/>
      <c r="F236" s="131"/>
      <c r="G236" s="128"/>
      <c r="H236" s="156"/>
    </row>
    <row r="237" spans="1:8">
      <c r="A237" s="129" t="s">
        <v>4028</v>
      </c>
      <c r="B237" s="130" t="s">
        <v>4029</v>
      </c>
      <c r="C237" s="127"/>
      <c r="D237" s="127"/>
      <c r="E237" s="127"/>
      <c r="F237" s="131"/>
      <c r="G237" s="128"/>
      <c r="H237" s="156"/>
    </row>
    <row r="238" spans="1:8">
      <c r="A238" s="129" t="s">
        <v>4030</v>
      </c>
      <c r="B238" s="130" t="s">
        <v>4031</v>
      </c>
      <c r="C238" s="127"/>
      <c r="D238" s="127"/>
      <c r="E238" s="127"/>
      <c r="F238" s="131"/>
      <c r="G238" s="128"/>
      <c r="H238" s="156"/>
    </row>
    <row r="239" spans="1:8">
      <c r="A239" s="129" t="s">
        <v>3205</v>
      </c>
      <c r="B239" s="130" t="s">
        <v>4032</v>
      </c>
      <c r="C239" s="127"/>
      <c r="D239" s="127"/>
      <c r="E239" s="127"/>
      <c r="F239" s="131"/>
      <c r="G239" s="128"/>
      <c r="H239" s="156"/>
    </row>
    <row r="240" spans="1:8">
      <c r="A240" s="129" t="s">
        <v>4033</v>
      </c>
      <c r="B240" s="130" t="s">
        <v>4034</v>
      </c>
      <c r="C240" s="127"/>
      <c r="D240" s="127"/>
      <c r="E240" s="127"/>
      <c r="F240" s="131"/>
      <c r="G240" s="128"/>
      <c r="H240" s="156"/>
    </row>
    <row r="241" spans="1:8">
      <c r="A241" s="129" t="s">
        <v>4035</v>
      </c>
      <c r="B241" s="130" t="s">
        <v>4036</v>
      </c>
      <c r="C241" s="127"/>
      <c r="D241" s="127"/>
      <c r="E241" s="127"/>
      <c r="F241" s="131"/>
      <c r="G241" s="128"/>
      <c r="H241" s="156"/>
    </row>
    <row r="242" spans="1:8">
      <c r="A242" s="129" t="s">
        <v>4037</v>
      </c>
      <c r="B242" s="130" t="s">
        <v>4038</v>
      </c>
      <c r="C242" s="127"/>
      <c r="D242" s="127"/>
      <c r="E242" s="127"/>
      <c r="F242" s="131"/>
      <c r="G242" s="128"/>
      <c r="H242" s="156"/>
    </row>
    <row r="243" spans="1:8">
      <c r="A243" s="129" t="s">
        <v>4039</v>
      </c>
      <c r="B243" s="130" t="s">
        <v>4040</v>
      </c>
      <c r="C243" s="127"/>
      <c r="D243" s="127"/>
      <c r="E243" s="127"/>
      <c r="F243" s="131"/>
      <c r="G243" s="128"/>
      <c r="H243" s="156"/>
    </row>
    <row r="244" spans="1:8">
      <c r="A244" s="129" t="s">
        <v>4041</v>
      </c>
      <c r="B244" s="130" t="s">
        <v>4042</v>
      </c>
      <c r="C244" s="127"/>
      <c r="D244" s="127"/>
      <c r="E244" s="127"/>
      <c r="F244" s="131"/>
      <c r="G244" s="128"/>
      <c r="H244" s="156"/>
    </row>
    <row r="245" spans="1:8">
      <c r="A245" s="129" t="s">
        <v>4043</v>
      </c>
      <c r="B245" s="130" t="s">
        <v>4044</v>
      </c>
      <c r="C245" s="127"/>
      <c r="D245" s="127"/>
      <c r="E245" s="127"/>
      <c r="F245" s="131"/>
      <c r="G245" s="128"/>
      <c r="H245" s="156"/>
    </row>
    <row r="246" spans="1:8">
      <c r="A246" s="129" t="s">
        <v>4045</v>
      </c>
      <c r="B246" s="130" t="s">
        <v>4046</v>
      </c>
      <c r="C246" s="127"/>
      <c r="D246" s="127"/>
      <c r="E246" s="127"/>
      <c r="F246" s="131"/>
      <c r="G246" s="128"/>
      <c r="H246" s="156"/>
    </row>
    <row r="247" spans="1:8">
      <c r="A247" s="129" t="s">
        <v>4047</v>
      </c>
      <c r="B247" s="130" t="s">
        <v>4048</v>
      </c>
      <c r="C247" s="127"/>
      <c r="D247" s="127"/>
      <c r="E247" s="127"/>
      <c r="F247" s="131"/>
      <c r="G247" s="128"/>
      <c r="H247" s="156"/>
    </row>
    <row r="248" spans="1:8">
      <c r="A248" s="129" t="s">
        <v>4049</v>
      </c>
      <c r="B248" s="130" t="s">
        <v>4050</v>
      </c>
      <c r="C248" s="127"/>
      <c r="D248" s="127"/>
      <c r="E248" s="127"/>
      <c r="F248" s="131"/>
      <c r="G248" s="128"/>
      <c r="H248" s="156"/>
    </row>
    <row r="249" spans="1:8">
      <c r="A249" s="129" t="s">
        <v>4051</v>
      </c>
      <c r="B249" s="130" t="s">
        <v>4052</v>
      </c>
      <c r="C249" s="127"/>
      <c r="D249" s="127"/>
      <c r="E249" s="127"/>
      <c r="F249" s="131"/>
      <c r="G249" s="128"/>
      <c r="H249" s="156"/>
    </row>
    <row r="250" spans="1:8">
      <c r="A250" s="129" t="s">
        <v>4053</v>
      </c>
      <c r="B250" s="130" t="s">
        <v>4054</v>
      </c>
      <c r="C250" s="127"/>
      <c r="D250" s="127"/>
      <c r="E250" s="127"/>
      <c r="F250" s="131"/>
      <c r="G250" s="128"/>
      <c r="H250" s="156"/>
    </row>
    <row r="251" spans="1:8">
      <c r="A251" s="129" t="s">
        <v>4055</v>
      </c>
      <c r="B251" s="130" t="s">
        <v>4056</v>
      </c>
      <c r="C251" s="127"/>
      <c r="D251" s="127"/>
      <c r="E251" s="127"/>
      <c r="F251" s="131"/>
      <c r="G251" s="128"/>
      <c r="H251" s="156"/>
    </row>
    <row r="252" spans="1:8">
      <c r="A252" s="129" t="s">
        <v>4057</v>
      </c>
      <c r="B252" s="130" t="s">
        <v>4058</v>
      </c>
      <c r="C252" s="127"/>
      <c r="D252" s="127"/>
      <c r="E252" s="127"/>
      <c r="F252" s="131"/>
      <c r="G252" s="128"/>
      <c r="H252" s="156"/>
    </row>
    <row r="253" spans="1:8">
      <c r="A253" s="129" t="s">
        <v>3236</v>
      </c>
      <c r="B253" s="130" t="s">
        <v>4059</v>
      </c>
      <c r="C253" s="127"/>
      <c r="D253" s="127"/>
      <c r="E253" s="127"/>
      <c r="F253" s="131"/>
      <c r="G253" s="128"/>
      <c r="H253" s="156"/>
    </row>
    <row r="254" spans="1:8">
      <c r="A254" s="129" t="s">
        <v>4060</v>
      </c>
      <c r="B254" s="130" t="s">
        <v>4061</v>
      </c>
      <c r="C254" s="127"/>
      <c r="D254" s="127"/>
      <c r="E254" s="127"/>
      <c r="F254" s="131"/>
      <c r="G254" s="128"/>
      <c r="H254" s="156"/>
    </row>
    <row r="255" spans="1:8">
      <c r="A255" s="129" t="s">
        <v>4062</v>
      </c>
      <c r="B255" s="130" t="s">
        <v>4063</v>
      </c>
      <c r="C255" s="127"/>
      <c r="D255" s="127"/>
      <c r="E255" s="127"/>
      <c r="F255" s="131"/>
      <c r="G255" s="128"/>
      <c r="H255" s="156"/>
    </row>
    <row r="256" spans="1:8">
      <c r="A256" s="129" t="s">
        <v>4064</v>
      </c>
      <c r="B256" s="130" t="s">
        <v>4065</v>
      </c>
      <c r="C256" s="127"/>
      <c r="D256" s="127"/>
      <c r="E256" s="127"/>
      <c r="F256" s="131"/>
      <c r="G256" s="128"/>
      <c r="H256" s="156"/>
    </row>
    <row r="257" spans="1:8">
      <c r="A257" s="129" t="s">
        <v>4066</v>
      </c>
      <c r="B257" s="130" t="s">
        <v>4067</v>
      </c>
      <c r="C257" s="127"/>
      <c r="D257" s="127"/>
      <c r="E257" s="127"/>
      <c r="F257" s="131"/>
      <c r="G257" s="128"/>
      <c r="H257" s="156"/>
    </row>
    <row r="258" spans="1:8">
      <c r="A258" s="129" t="s">
        <v>4068</v>
      </c>
      <c r="B258" s="130" t="s">
        <v>4069</v>
      </c>
      <c r="C258" s="127"/>
      <c r="D258" s="127"/>
      <c r="E258" s="127"/>
      <c r="F258" s="131"/>
      <c r="G258" s="128"/>
      <c r="H258" s="156"/>
    </row>
    <row r="259" spans="1:8">
      <c r="A259" s="129" t="s">
        <v>4070</v>
      </c>
      <c r="B259" s="130" t="s">
        <v>4071</v>
      </c>
      <c r="C259" s="127"/>
      <c r="D259" s="127"/>
      <c r="E259" s="127"/>
      <c r="F259" s="131"/>
      <c r="G259" s="128"/>
      <c r="H259" s="156"/>
    </row>
    <row r="260" spans="1:8">
      <c r="A260" s="129" t="s">
        <v>4072</v>
      </c>
      <c r="B260" s="130" t="s">
        <v>4073</v>
      </c>
      <c r="C260" s="127"/>
      <c r="D260" s="127"/>
      <c r="E260" s="127"/>
      <c r="F260" s="131"/>
      <c r="G260" s="128"/>
      <c r="H260" s="156"/>
    </row>
    <row r="261" spans="1:8">
      <c r="A261" s="129" t="s">
        <v>4074</v>
      </c>
      <c r="B261" s="130" t="s">
        <v>4075</v>
      </c>
      <c r="C261" s="127"/>
      <c r="D261" s="127"/>
      <c r="E261" s="127"/>
      <c r="F261" s="131"/>
      <c r="G261" s="128"/>
      <c r="H261" s="156"/>
    </row>
    <row r="262" spans="1:8">
      <c r="A262" s="129" t="s">
        <v>4076</v>
      </c>
      <c r="B262" s="130" t="s">
        <v>4077</v>
      </c>
      <c r="C262" s="127"/>
      <c r="D262" s="127"/>
      <c r="E262" s="127"/>
      <c r="F262" s="131"/>
      <c r="G262" s="128"/>
      <c r="H262" s="156"/>
    </row>
    <row r="263" spans="1:8">
      <c r="A263" s="129" t="s">
        <v>4078</v>
      </c>
      <c r="B263" s="130" t="s">
        <v>4079</v>
      </c>
      <c r="C263" s="127"/>
      <c r="D263" s="127"/>
      <c r="E263" s="127"/>
      <c r="F263" s="131"/>
      <c r="G263" s="128"/>
      <c r="H263" s="156"/>
    </row>
    <row r="264" spans="1:8">
      <c r="A264" s="129" t="s">
        <v>4080</v>
      </c>
      <c r="B264" s="130" t="s">
        <v>4081</v>
      </c>
      <c r="C264" s="127"/>
      <c r="D264" s="127"/>
      <c r="E264" s="127"/>
      <c r="F264" s="131"/>
      <c r="G264" s="128"/>
      <c r="H264" s="156"/>
    </row>
    <row r="265" spans="1:8">
      <c r="A265" s="129" t="s">
        <v>4082</v>
      </c>
      <c r="B265" s="130" t="s">
        <v>4083</v>
      </c>
      <c r="C265" s="127"/>
      <c r="D265" s="127"/>
      <c r="E265" s="127"/>
      <c r="F265" s="131"/>
      <c r="G265" s="128"/>
      <c r="H265" s="156"/>
    </row>
    <row r="266" spans="1:8">
      <c r="A266" s="129" t="s">
        <v>4084</v>
      </c>
      <c r="B266" s="130" t="s">
        <v>4085</v>
      </c>
      <c r="C266" s="127"/>
      <c r="D266" s="127"/>
      <c r="E266" s="127"/>
      <c r="F266" s="131"/>
      <c r="G266" s="128"/>
      <c r="H266" s="156"/>
    </row>
    <row r="267" spans="1:8">
      <c r="A267" s="129" t="s">
        <v>4086</v>
      </c>
      <c r="B267" s="130" t="s">
        <v>4087</v>
      </c>
      <c r="C267" s="127"/>
      <c r="D267" s="127"/>
      <c r="E267" s="127"/>
      <c r="F267" s="131"/>
      <c r="G267" s="128"/>
      <c r="H267" s="156"/>
    </row>
    <row r="268" spans="1:8">
      <c r="A268" s="129" t="s">
        <v>4088</v>
      </c>
      <c r="B268" s="130" t="s">
        <v>4089</v>
      </c>
      <c r="C268" s="127"/>
      <c r="D268" s="127"/>
      <c r="E268" s="127"/>
      <c r="F268" s="131"/>
      <c r="G268" s="128"/>
      <c r="H268" s="156"/>
    </row>
    <row r="269" spans="1:8">
      <c r="A269" s="129" t="s">
        <v>4090</v>
      </c>
      <c r="B269" s="130" t="s">
        <v>4091</v>
      </c>
      <c r="C269" s="127"/>
      <c r="D269" s="127"/>
      <c r="E269" s="127"/>
      <c r="F269" s="131"/>
      <c r="G269" s="128"/>
      <c r="H269" s="156"/>
    </row>
    <row r="270" spans="1:8">
      <c r="A270" s="129" t="s">
        <v>4092</v>
      </c>
      <c r="B270" s="130" t="s">
        <v>4093</v>
      </c>
      <c r="C270" s="127"/>
      <c r="D270" s="127"/>
      <c r="E270" s="127"/>
      <c r="F270" s="131"/>
      <c r="G270" s="128"/>
      <c r="H270" s="156"/>
    </row>
    <row r="271" spans="1:8">
      <c r="A271" s="129" t="s">
        <v>3206</v>
      </c>
      <c r="B271" s="130" t="s">
        <v>4094</v>
      </c>
      <c r="C271" s="127"/>
      <c r="D271" s="127"/>
      <c r="E271" s="127"/>
      <c r="F271" s="131"/>
      <c r="G271" s="128"/>
      <c r="H271" s="156"/>
    </row>
    <row r="272" spans="1:8">
      <c r="A272" s="129" t="s">
        <v>4095</v>
      </c>
      <c r="B272" s="130" t="s">
        <v>4096</v>
      </c>
      <c r="C272" s="127"/>
      <c r="D272" s="127"/>
      <c r="E272" s="127"/>
      <c r="F272" s="131"/>
      <c r="G272" s="128"/>
      <c r="H272" s="156"/>
    </row>
    <row r="273" spans="1:8">
      <c r="A273" s="129" t="s">
        <v>3207</v>
      </c>
      <c r="B273" s="130" t="s">
        <v>4097</v>
      </c>
      <c r="C273" s="127"/>
      <c r="D273" s="127"/>
      <c r="E273" s="127"/>
      <c r="F273" s="131"/>
      <c r="G273" s="128"/>
      <c r="H273" s="156"/>
    </row>
    <row r="274" spans="1:8">
      <c r="A274" s="129" t="s">
        <v>4098</v>
      </c>
      <c r="B274" s="130" t="s">
        <v>4099</v>
      </c>
      <c r="C274" s="127"/>
      <c r="D274" s="127"/>
      <c r="E274" s="127"/>
      <c r="F274" s="131"/>
      <c r="G274" s="128"/>
      <c r="H274" s="156"/>
    </row>
    <row r="275" spans="1:8">
      <c r="A275" s="129" t="s">
        <v>4100</v>
      </c>
      <c r="B275" s="130" t="s">
        <v>4101</v>
      </c>
      <c r="C275" s="127"/>
      <c r="D275" s="127"/>
      <c r="E275" s="127"/>
      <c r="F275" s="131"/>
      <c r="G275" s="128"/>
      <c r="H275" s="156"/>
    </row>
    <row r="276" spans="1:8">
      <c r="A276" s="129" t="s">
        <v>4102</v>
      </c>
      <c r="B276" s="130" t="s">
        <v>4103</v>
      </c>
      <c r="C276" s="127"/>
      <c r="D276" s="127"/>
      <c r="E276" s="127"/>
      <c r="F276" s="131"/>
      <c r="G276" s="128"/>
      <c r="H276" s="156"/>
    </row>
    <row r="277" spans="1:8">
      <c r="A277" s="129" t="s">
        <v>4104</v>
      </c>
      <c r="B277" s="130" t="s">
        <v>4105</v>
      </c>
      <c r="C277" s="127"/>
      <c r="D277" s="127"/>
      <c r="E277" s="127"/>
      <c r="F277" s="131"/>
      <c r="G277" s="128"/>
      <c r="H277" s="156"/>
    </row>
    <row r="278" spans="1:8">
      <c r="A278" s="129" t="s">
        <v>4106</v>
      </c>
      <c r="B278" s="130" t="s">
        <v>4107</v>
      </c>
      <c r="C278" s="127"/>
      <c r="D278" s="127"/>
      <c r="E278" s="127"/>
      <c r="F278" s="131"/>
      <c r="G278" s="128"/>
      <c r="H278" s="156"/>
    </row>
    <row r="279" spans="1:8">
      <c r="A279" s="129" t="s">
        <v>4108</v>
      </c>
      <c r="B279" s="130" t="s">
        <v>4109</v>
      </c>
      <c r="C279" s="127"/>
      <c r="D279" s="127"/>
      <c r="E279" s="127"/>
      <c r="F279" s="131"/>
      <c r="G279" s="128"/>
      <c r="H279" s="156"/>
    </row>
    <row r="280" spans="1:8">
      <c r="A280" s="129" t="s">
        <v>4110</v>
      </c>
      <c r="B280" s="130" t="s">
        <v>4111</v>
      </c>
      <c r="C280" s="127"/>
      <c r="D280" s="127"/>
      <c r="E280" s="127"/>
      <c r="F280" s="131"/>
      <c r="G280" s="128"/>
      <c r="H280" s="156"/>
    </row>
    <row r="281" spans="1:8">
      <c r="A281" s="129" t="s">
        <v>4112</v>
      </c>
      <c r="B281" s="130" t="s">
        <v>4113</v>
      </c>
      <c r="C281" s="127"/>
      <c r="D281" s="127"/>
      <c r="E281" s="127"/>
      <c r="F281" s="131"/>
      <c r="G281" s="128"/>
      <c r="H281" s="156"/>
    </row>
    <row r="282" spans="1:8">
      <c r="A282" s="129" t="s">
        <v>4114</v>
      </c>
      <c r="B282" s="130" t="s">
        <v>4115</v>
      </c>
      <c r="C282" s="127"/>
      <c r="D282" s="127"/>
      <c r="E282" s="127"/>
      <c r="F282" s="131"/>
      <c r="G282" s="128"/>
      <c r="H282" s="156"/>
    </row>
    <row r="283" spans="1:8">
      <c r="A283" s="129" t="s">
        <v>4116</v>
      </c>
      <c r="B283" s="130" t="s">
        <v>4117</v>
      </c>
      <c r="C283" s="127"/>
      <c r="D283" s="127"/>
      <c r="E283" s="127"/>
      <c r="F283" s="131"/>
      <c r="G283" s="128"/>
      <c r="H283" s="156"/>
    </row>
    <row r="284" spans="1:8">
      <c r="A284" s="129" t="s">
        <v>4118</v>
      </c>
      <c r="B284" s="130" t="s">
        <v>4119</v>
      </c>
      <c r="C284" s="127"/>
      <c r="D284" s="127"/>
      <c r="E284" s="127"/>
      <c r="F284" s="131"/>
      <c r="G284" s="128"/>
      <c r="H284" s="156"/>
    </row>
    <row r="285" spans="1:8">
      <c r="A285" s="129" t="s">
        <v>4120</v>
      </c>
      <c r="B285" s="130" t="s">
        <v>4121</v>
      </c>
      <c r="C285" s="127"/>
      <c r="D285" s="127"/>
      <c r="E285" s="127"/>
      <c r="F285" s="131"/>
      <c r="G285" s="128"/>
      <c r="H285" s="156"/>
    </row>
    <row r="286" spans="1:8">
      <c r="A286" s="129" t="s">
        <v>4122</v>
      </c>
      <c r="B286" s="130" t="s">
        <v>4123</v>
      </c>
      <c r="C286" s="127"/>
      <c r="D286" s="127"/>
      <c r="E286" s="127"/>
      <c r="F286" s="131"/>
      <c r="G286" s="128"/>
      <c r="H286" s="156"/>
    </row>
    <row r="287" spans="1:8">
      <c r="A287" s="129" t="s">
        <v>4124</v>
      </c>
      <c r="B287" s="130" t="s">
        <v>4125</v>
      </c>
      <c r="C287" s="127"/>
      <c r="D287" s="127"/>
      <c r="E287" s="127"/>
      <c r="F287" s="131"/>
      <c r="G287" s="128"/>
      <c r="H287" s="156"/>
    </row>
    <row r="288" spans="1:8">
      <c r="A288" s="129" t="s">
        <v>4126</v>
      </c>
      <c r="B288" s="130" t="s">
        <v>4127</v>
      </c>
      <c r="C288" s="127"/>
      <c r="D288" s="127"/>
      <c r="E288" s="127"/>
      <c r="F288" s="131"/>
      <c r="G288" s="128"/>
      <c r="H288" s="156"/>
    </row>
    <row r="289" spans="1:8">
      <c r="A289" s="129" t="s">
        <v>4128</v>
      </c>
      <c r="B289" s="130" t="s">
        <v>4129</v>
      </c>
      <c r="C289" s="127"/>
      <c r="D289" s="127"/>
      <c r="E289" s="127"/>
      <c r="F289" s="131"/>
      <c r="G289" s="128"/>
      <c r="H289" s="156"/>
    </row>
    <row r="290" spans="1:8">
      <c r="A290" s="129" t="s">
        <v>4130</v>
      </c>
      <c r="B290" s="130" t="s">
        <v>4131</v>
      </c>
      <c r="C290" s="127"/>
      <c r="D290" s="127"/>
      <c r="E290" s="127"/>
      <c r="F290" s="131"/>
      <c r="G290" s="128"/>
      <c r="H290" s="156"/>
    </row>
    <row r="291" spans="1:8">
      <c r="A291" s="129" t="s">
        <v>4132</v>
      </c>
      <c r="B291" s="130" t="s">
        <v>4133</v>
      </c>
      <c r="C291" s="127"/>
      <c r="D291" s="127"/>
      <c r="E291" s="127"/>
      <c r="F291" s="131"/>
      <c r="G291" s="128"/>
      <c r="H291" s="156"/>
    </row>
    <row r="292" spans="1:8">
      <c r="A292" s="129" t="s">
        <v>4134</v>
      </c>
      <c r="B292" s="130" t="s">
        <v>4135</v>
      </c>
      <c r="C292" s="127"/>
      <c r="D292" s="127"/>
      <c r="E292" s="127"/>
      <c r="F292" s="131"/>
      <c r="G292" s="128"/>
      <c r="H292" s="156"/>
    </row>
    <row r="293" spans="1:8">
      <c r="A293" s="129" t="s">
        <v>4136</v>
      </c>
      <c r="B293" s="130" t="s">
        <v>4137</v>
      </c>
      <c r="C293" s="127"/>
      <c r="D293" s="127"/>
      <c r="E293" s="127"/>
      <c r="F293" s="131"/>
      <c r="G293" s="128"/>
      <c r="H293" s="156"/>
    </row>
    <row r="294" spans="1:8">
      <c r="A294" s="129" t="s">
        <v>4138</v>
      </c>
      <c r="B294" s="130" t="s">
        <v>4139</v>
      </c>
      <c r="C294" s="127"/>
      <c r="D294" s="127"/>
      <c r="E294" s="127"/>
      <c r="F294" s="131"/>
      <c r="G294" s="128"/>
      <c r="H294" s="156"/>
    </row>
    <row r="295" spans="1:8">
      <c r="A295" s="129" t="s">
        <v>4140</v>
      </c>
      <c r="B295" s="130" t="s">
        <v>4141</v>
      </c>
      <c r="C295" s="127"/>
      <c r="D295" s="127"/>
      <c r="E295" s="127"/>
      <c r="F295" s="131"/>
      <c r="G295" s="128"/>
      <c r="H295" s="156"/>
    </row>
    <row r="296" spans="1:8">
      <c r="A296" s="129" t="s">
        <v>4142</v>
      </c>
      <c r="B296" s="130" t="s">
        <v>4143</v>
      </c>
      <c r="C296" s="127"/>
      <c r="D296" s="127"/>
      <c r="E296" s="127"/>
      <c r="F296" s="131"/>
      <c r="G296" s="128"/>
      <c r="H296" s="156"/>
    </row>
    <row r="297" spans="1:8">
      <c r="A297" s="129" t="s">
        <v>4144</v>
      </c>
      <c r="B297" s="130" t="s">
        <v>4145</v>
      </c>
      <c r="C297" s="127"/>
      <c r="D297" s="127"/>
      <c r="E297" s="127"/>
      <c r="F297" s="131"/>
      <c r="G297" s="128"/>
      <c r="H297" s="156"/>
    </row>
    <row r="298" spans="1:8">
      <c r="A298" s="129" t="s">
        <v>4146</v>
      </c>
      <c r="B298" s="130" t="s">
        <v>4147</v>
      </c>
      <c r="C298" s="127"/>
      <c r="D298" s="127"/>
      <c r="E298" s="127"/>
      <c r="F298" s="131"/>
      <c r="G298" s="128"/>
      <c r="H298" s="156"/>
    </row>
    <row r="299" spans="1:8">
      <c r="A299" s="129" t="s">
        <v>4148</v>
      </c>
      <c r="B299" s="130" t="s">
        <v>4149</v>
      </c>
      <c r="C299" s="127"/>
      <c r="D299" s="127"/>
      <c r="E299" s="127"/>
      <c r="F299" s="131"/>
      <c r="G299" s="128"/>
      <c r="H299" s="156"/>
    </row>
    <row r="300" spans="1:8">
      <c r="A300" s="129" t="s">
        <v>4150</v>
      </c>
      <c r="B300" s="130" t="s">
        <v>4151</v>
      </c>
      <c r="C300" s="127"/>
      <c r="D300" s="127"/>
      <c r="E300" s="127"/>
      <c r="F300" s="131"/>
      <c r="G300" s="128"/>
      <c r="H300" s="156"/>
    </row>
    <row r="301" spans="1:8">
      <c r="A301" s="129" t="s">
        <v>4152</v>
      </c>
      <c r="B301" s="130" t="s">
        <v>4153</v>
      </c>
      <c r="C301" s="127"/>
      <c r="D301" s="127"/>
      <c r="E301" s="127"/>
      <c r="F301" s="131"/>
      <c r="G301" s="128"/>
      <c r="H301" s="156"/>
    </row>
    <row r="302" spans="1:8">
      <c r="A302" s="129" t="s">
        <v>4154</v>
      </c>
      <c r="B302" s="130" t="s">
        <v>4155</v>
      </c>
      <c r="C302" s="127"/>
      <c r="D302" s="127"/>
      <c r="E302" s="127"/>
      <c r="F302" s="131"/>
      <c r="G302" s="128"/>
      <c r="H302" s="156"/>
    </row>
    <row r="303" spans="1:8">
      <c r="A303" s="129" t="s">
        <v>4156</v>
      </c>
      <c r="B303" s="130" t="s">
        <v>4157</v>
      </c>
      <c r="C303" s="127"/>
      <c r="D303" s="127"/>
      <c r="E303" s="127"/>
      <c r="F303" s="131"/>
      <c r="G303" s="128"/>
      <c r="H303" s="156"/>
    </row>
    <row r="304" spans="1:8">
      <c r="A304" s="129" t="s">
        <v>4158</v>
      </c>
      <c r="B304" s="130" t="s">
        <v>4159</v>
      </c>
      <c r="C304" s="127"/>
      <c r="D304" s="127"/>
      <c r="E304" s="127"/>
      <c r="F304" s="131"/>
      <c r="G304" s="128"/>
      <c r="H304" s="156"/>
    </row>
    <row r="305" spans="1:8">
      <c r="A305" s="129" t="s">
        <v>4160</v>
      </c>
      <c r="B305" s="130" t="s">
        <v>4161</v>
      </c>
      <c r="C305" s="127"/>
      <c r="D305" s="127"/>
      <c r="E305" s="127"/>
      <c r="F305" s="131"/>
      <c r="G305" s="128"/>
      <c r="H305" s="156"/>
    </row>
    <row r="306" spans="1:8">
      <c r="A306" s="129" t="s">
        <v>4162</v>
      </c>
      <c r="B306" s="130" t="s">
        <v>4163</v>
      </c>
      <c r="C306" s="127"/>
      <c r="D306" s="127"/>
      <c r="E306" s="127"/>
      <c r="F306" s="131"/>
      <c r="G306" s="128"/>
      <c r="H306" s="156"/>
    </row>
    <row r="307" spans="1:8">
      <c r="A307" s="129" t="s">
        <v>4164</v>
      </c>
      <c r="B307" s="130" t="s">
        <v>4165</v>
      </c>
      <c r="C307" s="127"/>
      <c r="D307" s="127"/>
      <c r="E307" s="127"/>
      <c r="F307" s="131"/>
      <c r="G307" s="128"/>
      <c r="H307" s="156"/>
    </row>
    <row r="308" spans="1:8">
      <c r="A308" s="129" t="s">
        <v>4166</v>
      </c>
      <c r="B308" s="130" t="s">
        <v>4167</v>
      </c>
      <c r="C308" s="127"/>
      <c r="D308" s="127"/>
      <c r="E308" s="127"/>
      <c r="F308" s="131"/>
      <c r="G308" s="128"/>
      <c r="H308" s="156"/>
    </row>
    <row r="309" spans="1:8">
      <c r="A309" s="129" t="s">
        <v>3208</v>
      </c>
      <c r="B309" s="130" t="s">
        <v>4168</v>
      </c>
      <c r="C309" s="127"/>
      <c r="D309" s="127"/>
      <c r="E309" s="127"/>
      <c r="F309" s="131"/>
      <c r="G309" s="128"/>
      <c r="H309" s="156"/>
    </row>
    <row r="310" spans="1:8">
      <c r="A310" s="129" t="s">
        <v>4169</v>
      </c>
      <c r="B310" s="130" t="s">
        <v>4170</v>
      </c>
      <c r="C310" s="127"/>
      <c r="D310" s="127"/>
      <c r="E310" s="127"/>
      <c r="F310" s="131"/>
      <c r="G310" s="128"/>
      <c r="H310" s="156"/>
    </row>
    <row r="311" spans="1:8">
      <c r="A311" s="129" t="s">
        <v>4171</v>
      </c>
      <c r="B311" s="130" t="s">
        <v>4172</v>
      </c>
      <c r="C311" s="127"/>
      <c r="D311" s="127"/>
      <c r="E311" s="127"/>
      <c r="F311" s="131"/>
      <c r="G311" s="128"/>
      <c r="H311" s="156"/>
    </row>
    <row r="312" spans="1:8">
      <c r="A312" s="129" t="s">
        <v>4173</v>
      </c>
      <c r="B312" s="130" t="s">
        <v>4174</v>
      </c>
      <c r="C312" s="127"/>
      <c r="D312" s="127"/>
      <c r="E312" s="127"/>
      <c r="F312" s="131"/>
      <c r="G312" s="128"/>
      <c r="H312" s="156"/>
    </row>
    <row r="313" spans="1:8">
      <c r="A313" s="129" t="s">
        <v>4175</v>
      </c>
      <c r="B313" s="130" t="s">
        <v>4176</v>
      </c>
      <c r="C313" s="127"/>
      <c r="D313" s="127"/>
      <c r="E313" s="127"/>
      <c r="F313" s="131"/>
      <c r="G313" s="128"/>
      <c r="H313" s="156"/>
    </row>
    <row r="314" spans="1:8">
      <c r="A314" s="129" t="s">
        <v>4177</v>
      </c>
      <c r="B314" s="130" t="s">
        <v>4178</v>
      </c>
      <c r="C314" s="127"/>
      <c r="D314" s="127"/>
      <c r="E314" s="127"/>
      <c r="F314" s="131"/>
      <c r="G314" s="128"/>
      <c r="H314" s="156"/>
    </row>
    <row r="315" spans="1:8">
      <c r="A315" s="129" t="s">
        <v>4179</v>
      </c>
      <c r="B315" s="130" t="s">
        <v>4180</v>
      </c>
      <c r="C315" s="127"/>
      <c r="D315" s="127"/>
      <c r="E315" s="127"/>
      <c r="F315" s="131"/>
      <c r="G315" s="128"/>
      <c r="H315" s="156"/>
    </row>
    <row r="316" spans="1:8">
      <c r="A316" s="129" t="s">
        <v>4181</v>
      </c>
      <c r="B316" s="130" t="s">
        <v>4182</v>
      </c>
      <c r="C316" s="127"/>
      <c r="D316" s="127"/>
      <c r="E316" s="127"/>
      <c r="F316" s="131"/>
      <c r="G316" s="128"/>
      <c r="H316" s="156"/>
    </row>
    <row r="317" spans="1:8">
      <c r="A317" s="129" t="s">
        <v>4183</v>
      </c>
      <c r="B317" s="130" t="s">
        <v>4184</v>
      </c>
      <c r="C317" s="127"/>
      <c r="D317" s="127"/>
      <c r="E317" s="127"/>
      <c r="F317" s="131"/>
      <c r="G317" s="128"/>
      <c r="H317" s="156"/>
    </row>
    <row r="318" spans="1:8">
      <c r="A318" s="129" t="s">
        <v>4185</v>
      </c>
      <c r="B318" s="130" t="s">
        <v>4186</v>
      </c>
      <c r="C318" s="127"/>
      <c r="D318" s="127"/>
      <c r="E318" s="127"/>
      <c r="F318" s="131"/>
      <c r="G318" s="128"/>
      <c r="H318" s="156"/>
    </row>
    <row r="319" spans="1:8">
      <c r="A319" s="129" t="s">
        <v>4187</v>
      </c>
      <c r="B319" s="130" t="s">
        <v>4188</v>
      </c>
      <c r="C319" s="127"/>
      <c r="D319" s="127"/>
      <c r="E319" s="127"/>
      <c r="F319" s="131"/>
      <c r="G319" s="128"/>
      <c r="H319" s="156"/>
    </row>
    <row r="320" spans="1:8">
      <c r="A320" s="129" t="s">
        <v>4189</v>
      </c>
      <c r="B320" s="130" t="s">
        <v>4190</v>
      </c>
      <c r="C320" s="127"/>
      <c r="D320" s="127"/>
      <c r="E320" s="127"/>
      <c r="F320" s="131"/>
      <c r="G320" s="128"/>
      <c r="H320" s="156"/>
    </row>
    <row r="321" spans="1:8">
      <c r="A321" s="129" t="s">
        <v>4191</v>
      </c>
      <c r="B321" s="130" t="s">
        <v>4192</v>
      </c>
      <c r="C321" s="127"/>
      <c r="D321" s="127"/>
      <c r="E321" s="127"/>
      <c r="F321" s="131"/>
      <c r="G321" s="128"/>
      <c r="H321" s="156"/>
    </row>
    <row r="322" spans="1:8">
      <c r="A322" s="129" t="s">
        <v>4193</v>
      </c>
      <c r="B322" s="130" t="s">
        <v>4194</v>
      </c>
      <c r="C322" s="127"/>
      <c r="D322" s="127"/>
      <c r="E322" s="127"/>
      <c r="F322" s="131"/>
      <c r="G322" s="128"/>
      <c r="H322" s="156"/>
    </row>
    <row r="323" spans="1:8">
      <c r="A323" s="129" t="s">
        <v>4195</v>
      </c>
      <c r="B323" s="130" t="s">
        <v>4196</v>
      </c>
      <c r="C323" s="127"/>
      <c r="D323" s="127"/>
      <c r="E323" s="127"/>
      <c r="F323" s="131"/>
      <c r="G323" s="128"/>
      <c r="H323" s="156"/>
    </row>
    <row r="324" spans="1:8">
      <c r="A324" s="129" t="s">
        <v>4197</v>
      </c>
      <c r="B324" s="130" t="s">
        <v>4198</v>
      </c>
      <c r="C324" s="127"/>
      <c r="D324" s="127"/>
      <c r="E324" s="127"/>
      <c r="F324" s="131"/>
      <c r="G324" s="128"/>
      <c r="H324" s="156"/>
    </row>
    <row r="325" spans="1:8">
      <c r="A325" s="129" t="s">
        <v>4199</v>
      </c>
      <c r="B325" s="130" t="s">
        <v>4200</v>
      </c>
      <c r="C325" s="127"/>
      <c r="D325" s="127"/>
      <c r="E325" s="127"/>
      <c r="F325" s="131"/>
      <c r="G325" s="128"/>
      <c r="H325" s="156"/>
    </row>
    <row r="326" spans="1:8">
      <c r="A326" s="129" t="s">
        <v>4201</v>
      </c>
      <c r="B326" s="130" t="s">
        <v>4202</v>
      </c>
      <c r="C326" s="127"/>
      <c r="D326" s="127"/>
      <c r="E326" s="127"/>
      <c r="F326" s="131"/>
      <c r="G326" s="128"/>
      <c r="H326" s="156"/>
    </row>
    <row r="327" spans="1:8">
      <c r="A327" s="129" t="s">
        <v>4203</v>
      </c>
      <c r="B327" s="130" t="s">
        <v>4204</v>
      </c>
      <c r="C327" s="127"/>
      <c r="D327" s="127"/>
      <c r="E327" s="127"/>
      <c r="F327" s="131"/>
      <c r="G327" s="128"/>
      <c r="H327" s="156"/>
    </row>
    <row r="328" spans="1:8">
      <c r="A328" s="129" t="s">
        <v>4205</v>
      </c>
      <c r="B328" s="130" t="s">
        <v>4206</v>
      </c>
      <c r="C328" s="127"/>
      <c r="D328" s="127"/>
      <c r="E328" s="127"/>
      <c r="F328" s="131"/>
      <c r="G328" s="128"/>
      <c r="H328" s="156"/>
    </row>
    <row r="329" spans="1:8">
      <c r="A329" s="129" t="s">
        <v>4207</v>
      </c>
      <c r="B329" s="130" t="s">
        <v>4208</v>
      </c>
      <c r="C329" s="127"/>
      <c r="D329" s="127"/>
      <c r="E329" s="127"/>
      <c r="F329" s="131"/>
      <c r="G329" s="128"/>
      <c r="H329" s="156"/>
    </row>
    <row r="330" spans="1:8">
      <c r="A330" s="129" t="s">
        <v>4209</v>
      </c>
      <c r="B330" s="130" t="s">
        <v>4210</v>
      </c>
      <c r="C330" s="127"/>
      <c r="D330" s="127"/>
      <c r="E330" s="127"/>
      <c r="F330" s="131"/>
      <c r="G330" s="128"/>
      <c r="H330" s="156"/>
    </row>
    <row r="331" spans="1:8">
      <c r="A331" s="129" t="s">
        <v>3244</v>
      </c>
      <c r="B331" s="130" t="s">
        <v>4211</v>
      </c>
      <c r="C331" s="127"/>
      <c r="D331" s="127"/>
      <c r="E331" s="127"/>
      <c r="F331" s="131"/>
      <c r="G331" s="128"/>
      <c r="H331" s="156"/>
    </row>
    <row r="332" spans="1:8">
      <c r="A332" s="129" t="s">
        <v>4212</v>
      </c>
      <c r="B332" s="130" t="s">
        <v>4213</v>
      </c>
      <c r="C332" s="127"/>
      <c r="D332" s="127"/>
      <c r="E332" s="127"/>
      <c r="F332" s="131"/>
      <c r="G332" s="128"/>
      <c r="H332" s="156"/>
    </row>
    <row r="333" spans="1:8">
      <c r="A333" s="129" t="s">
        <v>3248</v>
      </c>
      <c r="B333" s="130" t="s">
        <v>4214</v>
      </c>
      <c r="C333" s="127"/>
      <c r="D333" s="127"/>
      <c r="E333" s="127"/>
      <c r="F333" s="131"/>
      <c r="G333" s="128"/>
      <c r="H333" s="156"/>
    </row>
    <row r="334" spans="1:8">
      <c r="A334" s="129" t="s">
        <v>4215</v>
      </c>
      <c r="B334" s="130" t="s">
        <v>4216</v>
      </c>
      <c r="C334" s="127"/>
      <c r="D334" s="127"/>
      <c r="E334" s="127"/>
      <c r="F334" s="131"/>
      <c r="G334" s="128"/>
      <c r="H334" s="156"/>
    </row>
    <row r="335" spans="1:8">
      <c r="A335" s="129" t="s">
        <v>4217</v>
      </c>
      <c r="B335" s="130" t="s">
        <v>4218</v>
      </c>
      <c r="C335" s="127"/>
      <c r="D335" s="127"/>
      <c r="E335" s="127"/>
      <c r="F335" s="131"/>
      <c r="G335" s="128"/>
      <c r="H335" s="156"/>
    </row>
    <row r="336" spans="1:8">
      <c r="A336" s="129" t="s">
        <v>4219</v>
      </c>
      <c r="B336" s="130" t="s">
        <v>4220</v>
      </c>
      <c r="C336" s="127"/>
      <c r="D336" s="127"/>
      <c r="E336" s="127"/>
      <c r="F336" s="131"/>
      <c r="G336" s="128"/>
      <c r="H336" s="156"/>
    </row>
    <row r="337" spans="1:8">
      <c r="A337" s="129" t="s">
        <v>4221</v>
      </c>
      <c r="B337" s="130" t="s">
        <v>4222</v>
      </c>
      <c r="C337" s="127"/>
      <c r="D337" s="127"/>
      <c r="E337" s="127"/>
      <c r="F337" s="131"/>
      <c r="G337" s="128"/>
      <c r="H337" s="156"/>
    </row>
    <row r="338" spans="1:8">
      <c r="A338" s="129" t="s">
        <v>4223</v>
      </c>
      <c r="B338" s="130" t="s">
        <v>4224</v>
      </c>
      <c r="C338" s="127"/>
      <c r="D338" s="127"/>
      <c r="E338" s="127"/>
      <c r="F338" s="131"/>
      <c r="G338" s="128"/>
      <c r="H338" s="156"/>
    </row>
    <row r="339" spans="1:8">
      <c r="A339" s="129" t="s">
        <v>4225</v>
      </c>
      <c r="B339" s="130" t="s">
        <v>4226</v>
      </c>
      <c r="C339" s="127"/>
      <c r="D339" s="127"/>
      <c r="E339" s="127"/>
      <c r="F339" s="131"/>
      <c r="G339" s="128"/>
      <c r="H339" s="156"/>
    </row>
    <row r="340" spans="1:8">
      <c r="A340" s="129" t="s">
        <v>4227</v>
      </c>
      <c r="B340" s="130" t="s">
        <v>4228</v>
      </c>
      <c r="C340" s="127"/>
      <c r="D340" s="127"/>
      <c r="E340" s="127"/>
      <c r="F340" s="131"/>
      <c r="G340" s="128"/>
      <c r="H340" s="156"/>
    </row>
    <row r="341" spans="1:8">
      <c r="A341" s="129" t="s">
        <v>4229</v>
      </c>
      <c r="B341" s="130" t="s">
        <v>4230</v>
      </c>
      <c r="C341" s="127"/>
      <c r="D341" s="127"/>
      <c r="E341" s="127"/>
      <c r="F341" s="131"/>
      <c r="G341" s="128"/>
      <c r="H341" s="156"/>
    </row>
    <row r="342" spans="1:8">
      <c r="A342" s="129" t="s">
        <v>4231</v>
      </c>
      <c r="B342" s="130" t="s">
        <v>4232</v>
      </c>
      <c r="C342" s="127"/>
      <c r="D342" s="127"/>
      <c r="E342" s="127"/>
      <c r="F342" s="131"/>
      <c r="G342" s="128"/>
      <c r="H342" s="156"/>
    </row>
    <row r="343" spans="1:8">
      <c r="A343" s="129" t="s">
        <v>4233</v>
      </c>
      <c r="B343" s="130" t="s">
        <v>4234</v>
      </c>
      <c r="C343" s="127"/>
      <c r="D343" s="127"/>
      <c r="E343" s="127"/>
      <c r="F343" s="131"/>
      <c r="G343" s="128"/>
      <c r="H343" s="156"/>
    </row>
    <row r="344" spans="1:8">
      <c r="A344" s="129" t="s">
        <v>4235</v>
      </c>
      <c r="B344" s="130" t="s">
        <v>4236</v>
      </c>
      <c r="C344" s="127"/>
      <c r="D344" s="127"/>
      <c r="E344" s="127"/>
      <c r="F344" s="131"/>
      <c r="G344" s="128"/>
      <c r="H344" s="156"/>
    </row>
    <row r="345" spans="1:8">
      <c r="A345" s="129" t="s">
        <v>4237</v>
      </c>
      <c r="B345" s="130" t="s">
        <v>4238</v>
      </c>
      <c r="C345" s="127"/>
      <c r="D345" s="127"/>
      <c r="E345" s="127"/>
      <c r="F345" s="131"/>
      <c r="G345" s="128"/>
      <c r="H345" s="156"/>
    </row>
    <row r="346" spans="1:8">
      <c r="A346" s="129" t="s">
        <v>4239</v>
      </c>
      <c r="B346" s="130" t="s">
        <v>4240</v>
      </c>
      <c r="C346" s="127"/>
      <c r="D346" s="127"/>
      <c r="E346" s="127"/>
      <c r="F346" s="131"/>
      <c r="G346" s="128"/>
      <c r="H346" s="156"/>
    </row>
    <row r="347" spans="1:8">
      <c r="A347" s="129" t="s">
        <v>3254</v>
      </c>
      <c r="B347" s="130" t="s">
        <v>4241</v>
      </c>
      <c r="C347" s="127"/>
      <c r="D347" s="127"/>
      <c r="E347" s="127"/>
      <c r="F347" s="131"/>
      <c r="G347" s="128"/>
      <c r="H347" s="156"/>
    </row>
    <row r="348" spans="1:8">
      <c r="A348" s="129" t="s">
        <v>4242</v>
      </c>
      <c r="B348" s="130" t="s">
        <v>4243</v>
      </c>
      <c r="C348" s="127"/>
      <c r="D348" s="127"/>
      <c r="E348" s="127"/>
      <c r="F348" s="131"/>
      <c r="G348" s="128"/>
      <c r="H348" s="156"/>
    </row>
    <row r="349" spans="1:8">
      <c r="A349" s="129" t="s">
        <v>4244</v>
      </c>
      <c r="B349" s="130" t="s">
        <v>4245</v>
      </c>
      <c r="C349" s="127"/>
      <c r="D349" s="127"/>
      <c r="E349" s="127"/>
      <c r="F349" s="131"/>
      <c r="G349" s="128"/>
      <c r="H349" s="156"/>
    </row>
    <row r="350" spans="1:8">
      <c r="A350" s="129" t="s">
        <v>4246</v>
      </c>
      <c r="B350" s="130" t="s">
        <v>4247</v>
      </c>
      <c r="C350" s="127"/>
      <c r="D350" s="127"/>
      <c r="E350" s="127"/>
      <c r="F350" s="131"/>
      <c r="G350" s="128"/>
      <c r="H350" s="156"/>
    </row>
    <row r="351" spans="1:8">
      <c r="A351" s="129" t="s">
        <v>4248</v>
      </c>
      <c r="B351" s="130" t="s">
        <v>4249</v>
      </c>
      <c r="C351" s="127"/>
      <c r="D351" s="127"/>
      <c r="E351" s="127"/>
      <c r="F351" s="131"/>
      <c r="G351" s="128"/>
      <c r="H351" s="156"/>
    </row>
    <row r="352" spans="1:8">
      <c r="A352" s="129" t="s">
        <v>4250</v>
      </c>
      <c r="B352" s="130" t="s">
        <v>4251</v>
      </c>
      <c r="C352" s="127"/>
      <c r="D352" s="127"/>
      <c r="E352" s="127"/>
      <c r="F352" s="131"/>
      <c r="G352" s="128"/>
      <c r="H352" s="156"/>
    </row>
    <row r="353" spans="1:8">
      <c r="A353" s="129" t="s">
        <v>4252</v>
      </c>
      <c r="B353" s="130" t="s">
        <v>4253</v>
      </c>
      <c r="C353" s="127"/>
      <c r="D353" s="127"/>
      <c r="E353" s="127"/>
      <c r="F353" s="131"/>
      <c r="G353" s="128"/>
      <c r="H353" s="156"/>
    </row>
    <row r="354" spans="1:8">
      <c r="A354" s="129" t="s">
        <v>4254</v>
      </c>
      <c r="B354" s="130" t="s">
        <v>4255</v>
      </c>
      <c r="C354" s="127"/>
      <c r="D354" s="127"/>
      <c r="E354" s="127"/>
      <c r="F354" s="131"/>
      <c r="G354" s="128"/>
      <c r="H354" s="156"/>
    </row>
    <row r="355" spans="1:8">
      <c r="A355" s="129" t="s">
        <v>4256</v>
      </c>
      <c r="B355" s="130" t="s">
        <v>4257</v>
      </c>
      <c r="C355" s="127"/>
      <c r="D355" s="127"/>
      <c r="E355" s="127"/>
      <c r="F355" s="131"/>
      <c r="G355" s="128"/>
      <c r="H355" s="156"/>
    </row>
    <row r="356" spans="1:8">
      <c r="A356" s="129" t="s">
        <v>4258</v>
      </c>
      <c r="B356" s="130" t="s">
        <v>4259</v>
      </c>
      <c r="C356" s="127"/>
      <c r="D356" s="127"/>
      <c r="E356" s="127"/>
      <c r="F356" s="131"/>
      <c r="G356" s="128"/>
      <c r="H356" s="156"/>
    </row>
    <row r="357" spans="1:8">
      <c r="A357" s="129" t="s">
        <v>4260</v>
      </c>
      <c r="B357" s="130" t="s">
        <v>4261</v>
      </c>
      <c r="C357" s="127"/>
      <c r="D357" s="127"/>
      <c r="E357" s="127"/>
      <c r="F357" s="131"/>
      <c r="G357" s="128"/>
      <c r="H357" s="156"/>
    </row>
    <row r="358" spans="1:8">
      <c r="A358" s="129" t="s">
        <v>4262</v>
      </c>
      <c r="B358" s="130" t="s">
        <v>4263</v>
      </c>
      <c r="C358" s="127"/>
      <c r="D358" s="127"/>
      <c r="E358" s="127"/>
      <c r="F358" s="131"/>
      <c r="G358" s="128"/>
      <c r="H358" s="156"/>
    </row>
    <row r="359" spans="1:8">
      <c r="A359" s="129" t="s">
        <v>3245</v>
      </c>
      <c r="B359" s="130" t="s">
        <v>4264</v>
      </c>
      <c r="C359" s="127"/>
      <c r="D359" s="127"/>
      <c r="E359" s="127"/>
      <c r="F359" s="131"/>
      <c r="G359" s="128"/>
      <c r="H359" s="156"/>
    </row>
    <row r="360" spans="1:8">
      <c r="A360" s="129" t="s">
        <v>4265</v>
      </c>
      <c r="B360" s="130" t="s">
        <v>4266</v>
      </c>
      <c r="C360" s="127"/>
      <c r="D360" s="127"/>
      <c r="E360" s="127"/>
      <c r="F360" s="131"/>
      <c r="G360" s="128"/>
      <c r="H360" s="156"/>
    </row>
    <row r="361" spans="1:8">
      <c r="A361" s="129" t="s">
        <v>3249</v>
      </c>
      <c r="B361" s="130" t="s">
        <v>4267</v>
      </c>
      <c r="C361" s="127"/>
      <c r="D361" s="127"/>
      <c r="E361" s="127"/>
      <c r="F361" s="131"/>
      <c r="G361" s="128"/>
      <c r="H361" s="156"/>
    </row>
    <row r="362" spans="1:8">
      <c r="A362" s="129" t="s">
        <v>4268</v>
      </c>
      <c r="B362" s="130" t="s">
        <v>4269</v>
      </c>
      <c r="C362" s="127"/>
      <c r="D362" s="127"/>
      <c r="E362" s="127"/>
      <c r="F362" s="131"/>
      <c r="G362" s="128"/>
      <c r="H362" s="156"/>
    </row>
    <row r="363" spans="1:8">
      <c r="A363" s="129" t="s">
        <v>4270</v>
      </c>
      <c r="B363" s="130" t="s">
        <v>4271</v>
      </c>
      <c r="C363" s="127"/>
      <c r="D363" s="127"/>
      <c r="E363" s="127"/>
      <c r="F363" s="131"/>
      <c r="G363" s="128"/>
      <c r="H363" s="156"/>
    </row>
    <row r="364" spans="1:8">
      <c r="A364" s="129" t="s">
        <v>4272</v>
      </c>
      <c r="B364" s="130" t="s">
        <v>4273</v>
      </c>
      <c r="C364" s="127"/>
      <c r="D364" s="127"/>
      <c r="E364" s="127"/>
      <c r="F364" s="131"/>
      <c r="G364" s="128"/>
      <c r="H364" s="156"/>
    </row>
    <row r="365" spans="1:8">
      <c r="A365" s="129" t="s">
        <v>4274</v>
      </c>
      <c r="B365" s="130" t="s">
        <v>4275</v>
      </c>
      <c r="C365" s="127"/>
      <c r="D365" s="127"/>
      <c r="E365" s="127"/>
      <c r="F365" s="131"/>
      <c r="G365" s="128"/>
      <c r="H365" s="156"/>
    </row>
    <row r="366" spans="1:8">
      <c r="A366" s="129" t="s">
        <v>4276</v>
      </c>
      <c r="B366" s="130" t="s">
        <v>4277</v>
      </c>
      <c r="C366" s="127"/>
      <c r="D366" s="127"/>
      <c r="E366" s="127"/>
      <c r="F366" s="131"/>
      <c r="G366" s="128"/>
      <c r="H366" s="156"/>
    </row>
    <row r="367" spans="1:8">
      <c r="A367" s="129" t="s">
        <v>4278</v>
      </c>
      <c r="B367" s="130" t="s">
        <v>4279</v>
      </c>
      <c r="C367" s="127"/>
      <c r="D367" s="127"/>
      <c r="E367" s="127"/>
      <c r="F367" s="131"/>
      <c r="G367" s="128"/>
      <c r="H367" s="156"/>
    </row>
    <row r="368" spans="1:8">
      <c r="A368" s="129" t="s">
        <v>4280</v>
      </c>
      <c r="B368" s="130" t="s">
        <v>4281</v>
      </c>
      <c r="C368" s="127"/>
      <c r="D368" s="127"/>
      <c r="E368" s="127"/>
      <c r="F368" s="131"/>
      <c r="G368" s="128"/>
      <c r="H368" s="156"/>
    </row>
    <row r="369" spans="1:8">
      <c r="A369" s="129" t="s">
        <v>4282</v>
      </c>
      <c r="B369" s="130" t="s">
        <v>4283</v>
      </c>
      <c r="C369" s="127"/>
      <c r="D369" s="127"/>
      <c r="E369" s="127"/>
      <c r="F369" s="131"/>
      <c r="G369" s="128"/>
      <c r="H369" s="156"/>
    </row>
    <row r="370" spans="1:8">
      <c r="A370" s="129" t="s">
        <v>4284</v>
      </c>
      <c r="B370" s="130" t="s">
        <v>4285</v>
      </c>
      <c r="C370" s="127"/>
      <c r="D370" s="127"/>
      <c r="E370" s="127"/>
      <c r="F370" s="131"/>
      <c r="G370" s="128"/>
      <c r="H370" s="156"/>
    </row>
    <row r="371" spans="1:8">
      <c r="A371" s="129" t="s">
        <v>4286</v>
      </c>
      <c r="B371" s="130" t="s">
        <v>4287</v>
      </c>
      <c r="C371" s="127"/>
      <c r="D371" s="127"/>
      <c r="E371" s="127"/>
      <c r="F371" s="131"/>
      <c r="G371" s="128"/>
      <c r="H371" s="156"/>
    </row>
    <row r="372" spans="1:8">
      <c r="A372" s="129" t="s">
        <v>4288</v>
      </c>
      <c r="B372" s="130" t="s">
        <v>4289</v>
      </c>
      <c r="C372" s="127"/>
      <c r="D372" s="127"/>
      <c r="E372" s="127"/>
      <c r="F372" s="131"/>
      <c r="G372" s="128"/>
      <c r="H372" s="156"/>
    </row>
    <row r="373" spans="1:8">
      <c r="A373" s="129" t="s">
        <v>4290</v>
      </c>
      <c r="B373" s="130" t="s">
        <v>4291</v>
      </c>
      <c r="C373" s="127"/>
      <c r="D373" s="127"/>
      <c r="E373" s="127"/>
      <c r="F373" s="131"/>
      <c r="G373" s="128"/>
      <c r="H373" s="156"/>
    </row>
    <row r="374" spans="1:8">
      <c r="A374" s="129" t="s">
        <v>4292</v>
      </c>
      <c r="B374" s="130" t="s">
        <v>4293</v>
      </c>
      <c r="C374" s="127"/>
      <c r="D374" s="127"/>
      <c r="E374" s="127"/>
      <c r="F374" s="131"/>
      <c r="G374" s="128"/>
      <c r="H374" s="156"/>
    </row>
    <row r="375" spans="1:8">
      <c r="A375" s="129" t="s">
        <v>4294</v>
      </c>
      <c r="B375" s="130" t="s">
        <v>4295</v>
      </c>
      <c r="C375" s="127"/>
      <c r="D375" s="127"/>
      <c r="E375" s="127"/>
      <c r="F375" s="131"/>
      <c r="G375" s="128"/>
      <c r="H375" s="156"/>
    </row>
    <row r="376" spans="1:8">
      <c r="A376" s="129" t="s">
        <v>4296</v>
      </c>
      <c r="B376" s="130" t="s">
        <v>4297</v>
      </c>
      <c r="C376" s="127"/>
      <c r="D376" s="127"/>
      <c r="E376" s="127"/>
      <c r="F376" s="131"/>
      <c r="G376" s="128"/>
      <c r="H376" s="156"/>
    </row>
    <row r="377" spans="1:8">
      <c r="A377" s="129" t="s">
        <v>4298</v>
      </c>
      <c r="B377" s="130" t="s">
        <v>4299</v>
      </c>
      <c r="C377" s="127"/>
      <c r="D377" s="127"/>
      <c r="E377" s="127"/>
      <c r="F377" s="131"/>
      <c r="G377" s="128"/>
      <c r="H377" s="156"/>
    </row>
    <row r="378" spans="1:8">
      <c r="A378" s="129" t="s">
        <v>4300</v>
      </c>
      <c r="B378" s="130" t="s">
        <v>4301</v>
      </c>
      <c r="C378" s="127"/>
      <c r="D378" s="127"/>
      <c r="E378" s="127"/>
      <c r="F378" s="131"/>
      <c r="G378" s="128"/>
      <c r="H378" s="156"/>
    </row>
    <row r="379" spans="1:8">
      <c r="A379" s="129" t="s">
        <v>4302</v>
      </c>
      <c r="B379" s="130" t="s">
        <v>4303</v>
      </c>
      <c r="C379" s="127"/>
      <c r="D379" s="127"/>
      <c r="E379" s="127"/>
      <c r="F379" s="131"/>
      <c r="G379" s="128"/>
      <c r="H379" s="156"/>
    </row>
    <row r="380" spans="1:8">
      <c r="A380" s="129" t="s">
        <v>4304</v>
      </c>
      <c r="B380" s="130" t="s">
        <v>4305</v>
      </c>
      <c r="C380" s="127"/>
      <c r="D380" s="127"/>
      <c r="E380" s="127"/>
      <c r="F380" s="131"/>
      <c r="G380" s="128"/>
      <c r="H380" s="156"/>
    </row>
    <row r="381" spans="1:8">
      <c r="A381" s="129" t="s">
        <v>4306</v>
      </c>
      <c r="B381" s="130" t="s">
        <v>4307</v>
      </c>
      <c r="C381" s="127"/>
      <c r="D381" s="127"/>
      <c r="E381" s="127"/>
      <c r="F381" s="131"/>
      <c r="G381" s="128"/>
      <c r="H381" s="156"/>
    </row>
    <row r="382" spans="1:8">
      <c r="A382" s="129" t="s">
        <v>4308</v>
      </c>
      <c r="B382" s="130" t="s">
        <v>4309</v>
      </c>
      <c r="C382" s="127"/>
      <c r="D382" s="127"/>
      <c r="E382" s="127"/>
      <c r="F382" s="131"/>
      <c r="G382" s="128"/>
      <c r="H382" s="156"/>
    </row>
    <row r="383" spans="1:8">
      <c r="A383" s="129" t="s">
        <v>4310</v>
      </c>
      <c r="B383" s="130" t="s">
        <v>4311</v>
      </c>
      <c r="C383" s="127"/>
      <c r="D383" s="127"/>
      <c r="E383" s="127"/>
      <c r="F383" s="131"/>
      <c r="G383" s="128"/>
      <c r="H383" s="156"/>
    </row>
    <row r="384" spans="1:8">
      <c r="A384" s="129" t="s">
        <v>4312</v>
      </c>
      <c r="B384" s="130" t="s">
        <v>4313</v>
      </c>
      <c r="C384" s="127"/>
      <c r="D384" s="127"/>
      <c r="E384" s="127"/>
      <c r="F384" s="131"/>
      <c r="G384" s="128"/>
      <c r="H384" s="156"/>
    </row>
    <row r="385" spans="1:8">
      <c r="A385" s="129" t="s">
        <v>4314</v>
      </c>
      <c r="B385" s="130" t="s">
        <v>4315</v>
      </c>
      <c r="C385" s="127"/>
      <c r="D385" s="127"/>
      <c r="E385" s="127"/>
      <c r="F385" s="131"/>
      <c r="G385" s="128"/>
      <c r="H385" s="156"/>
    </row>
    <row r="386" spans="1:8">
      <c r="A386" s="129" t="s">
        <v>4316</v>
      </c>
      <c r="B386" s="130" t="s">
        <v>4317</v>
      </c>
      <c r="C386" s="127"/>
      <c r="D386" s="127"/>
      <c r="E386" s="127"/>
      <c r="F386" s="131"/>
      <c r="G386" s="128"/>
      <c r="H386" s="156"/>
    </row>
    <row r="387" spans="1:8">
      <c r="A387" s="129" t="s">
        <v>3255</v>
      </c>
      <c r="B387" s="130" t="s">
        <v>4318</v>
      </c>
      <c r="C387" s="127"/>
      <c r="D387" s="127"/>
      <c r="E387" s="127"/>
      <c r="F387" s="131"/>
      <c r="G387" s="128"/>
      <c r="H387" s="156"/>
    </row>
    <row r="388" spans="1:8">
      <c r="A388" s="129" t="s">
        <v>4319</v>
      </c>
      <c r="B388" s="130" t="s">
        <v>4320</v>
      </c>
      <c r="C388" s="127"/>
      <c r="D388" s="127"/>
      <c r="E388" s="127"/>
      <c r="F388" s="131"/>
      <c r="G388" s="128"/>
      <c r="H388" s="156"/>
    </row>
    <row r="389" spans="1:8">
      <c r="A389" s="129" t="s">
        <v>4321</v>
      </c>
      <c r="B389" s="130" t="s">
        <v>4322</v>
      </c>
      <c r="C389" s="127"/>
      <c r="D389" s="127"/>
      <c r="E389" s="127"/>
      <c r="F389" s="131"/>
      <c r="G389" s="128"/>
      <c r="H389" s="156"/>
    </row>
    <row r="390" spans="1:8">
      <c r="A390" s="129" t="s">
        <v>4323</v>
      </c>
      <c r="B390" s="130" t="s">
        <v>4324</v>
      </c>
      <c r="C390" s="127"/>
      <c r="D390" s="127"/>
      <c r="E390" s="127"/>
      <c r="F390" s="131"/>
      <c r="G390" s="128"/>
      <c r="H390" s="156"/>
    </row>
    <row r="391" spans="1:8">
      <c r="A391" s="129" t="s">
        <v>3224</v>
      </c>
      <c r="B391" s="130" t="s">
        <v>4325</v>
      </c>
      <c r="C391" s="127"/>
      <c r="D391" s="127"/>
      <c r="E391" s="127"/>
      <c r="F391" s="131"/>
      <c r="G391" s="128"/>
      <c r="H391" s="156"/>
    </row>
    <row r="392" spans="1:8">
      <c r="A392" s="129" t="s">
        <v>4326</v>
      </c>
      <c r="B392" s="130" t="s">
        <v>4327</v>
      </c>
      <c r="C392" s="127"/>
      <c r="D392" s="127"/>
      <c r="E392" s="127"/>
      <c r="F392" s="131"/>
      <c r="G392" s="128"/>
      <c r="H392" s="156"/>
    </row>
    <row r="393" spans="1:8">
      <c r="A393" s="129" t="s">
        <v>4328</v>
      </c>
      <c r="B393" s="130" t="s">
        <v>4329</v>
      </c>
      <c r="C393" s="127"/>
      <c r="D393" s="127"/>
      <c r="E393" s="127"/>
      <c r="F393" s="131"/>
      <c r="G393" s="128"/>
      <c r="H393" s="156"/>
    </row>
    <row r="394" spans="1:8">
      <c r="A394" s="129" t="s">
        <v>4330</v>
      </c>
      <c r="B394" s="130" t="s">
        <v>4331</v>
      </c>
      <c r="C394" s="127"/>
      <c r="D394" s="127"/>
      <c r="E394" s="127"/>
      <c r="F394" s="131"/>
      <c r="G394" s="128"/>
      <c r="H394" s="156"/>
    </row>
    <row r="395" spans="1:8">
      <c r="A395" s="129" t="s">
        <v>4332</v>
      </c>
      <c r="B395" s="130" t="s">
        <v>4333</v>
      </c>
      <c r="C395" s="127"/>
      <c r="D395" s="127"/>
      <c r="E395" s="127"/>
      <c r="F395" s="131"/>
      <c r="G395" s="128"/>
      <c r="H395" s="156"/>
    </row>
    <row r="396" spans="1:8">
      <c r="A396" s="129" t="s">
        <v>4334</v>
      </c>
      <c r="B396" s="130" t="s">
        <v>4335</v>
      </c>
      <c r="C396" s="127"/>
      <c r="D396" s="127"/>
      <c r="E396" s="127"/>
      <c r="F396" s="131"/>
      <c r="G396" s="128"/>
      <c r="H396" s="156"/>
    </row>
    <row r="397" spans="1:8">
      <c r="A397" s="129" t="s">
        <v>4336</v>
      </c>
      <c r="B397" s="130" t="s">
        <v>4337</v>
      </c>
      <c r="C397" s="127"/>
      <c r="D397" s="127"/>
      <c r="E397" s="127"/>
      <c r="F397" s="131"/>
      <c r="G397" s="128"/>
      <c r="H397" s="156"/>
    </row>
    <row r="398" spans="1:8">
      <c r="A398" s="129" t="s">
        <v>4338</v>
      </c>
      <c r="B398" s="130" t="s">
        <v>4339</v>
      </c>
      <c r="C398" s="127"/>
      <c r="D398" s="127"/>
      <c r="E398" s="127"/>
      <c r="F398" s="131"/>
      <c r="G398" s="128"/>
      <c r="H398" s="156"/>
    </row>
    <row r="399" spans="1:8">
      <c r="A399" s="129" t="s">
        <v>3256</v>
      </c>
      <c r="B399" s="130" t="s">
        <v>4340</v>
      </c>
      <c r="C399" s="127"/>
      <c r="D399" s="127"/>
      <c r="E399" s="127"/>
      <c r="F399" s="131"/>
      <c r="G399" s="128"/>
      <c r="H399" s="156"/>
    </row>
    <row r="400" spans="1:8">
      <c r="A400" s="129" t="s">
        <v>4341</v>
      </c>
      <c r="B400" s="130" t="s">
        <v>4342</v>
      </c>
      <c r="C400" s="127"/>
      <c r="D400" s="127"/>
      <c r="E400" s="127"/>
      <c r="F400" s="131"/>
      <c r="G400" s="128"/>
      <c r="H400" s="156"/>
    </row>
    <row r="401" spans="1:8">
      <c r="A401" s="129" t="s">
        <v>4343</v>
      </c>
      <c r="B401" s="130" t="s">
        <v>4344</v>
      </c>
      <c r="C401" s="127"/>
      <c r="D401" s="127"/>
      <c r="E401" s="127"/>
      <c r="F401" s="131"/>
      <c r="G401" s="128"/>
      <c r="H401" s="156"/>
    </row>
    <row r="402" spans="1:8">
      <c r="A402" s="129" t="s">
        <v>4345</v>
      </c>
      <c r="B402" s="130" t="s">
        <v>4346</v>
      </c>
      <c r="C402" s="127"/>
      <c r="D402" s="127"/>
      <c r="E402" s="127"/>
      <c r="F402" s="131"/>
      <c r="G402" s="128"/>
      <c r="H402" s="156"/>
    </row>
    <row r="403" spans="1:8">
      <c r="A403" s="129" t="s">
        <v>4347</v>
      </c>
      <c r="B403" s="130" t="s">
        <v>4348</v>
      </c>
      <c r="C403" s="127"/>
      <c r="D403" s="127"/>
      <c r="E403" s="127"/>
      <c r="F403" s="131"/>
      <c r="G403" s="128"/>
      <c r="H403" s="156"/>
    </row>
    <row r="404" spans="1:8">
      <c r="A404" s="129" t="s">
        <v>4349</v>
      </c>
      <c r="B404" s="130" t="s">
        <v>4350</v>
      </c>
      <c r="C404" s="127"/>
      <c r="D404" s="127"/>
      <c r="E404" s="127"/>
      <c r="F404" s="131"/>
      <c r="G404" s="128"/>
      <c r="H404" s="156"/>
    </row>
    <row r="405" spans="1:8">
      <c r="A405" s="129" t="s">
        <v>4351</v>
      </c>
      <c r="B405" s="130" t="s">
        <v>4352</v>
      </c>
      <c r="C405" s="127"/>
      <c r="D405" s="127"/>
      <c r="E405" s="127"/>
      <c r="F405" s="131"/>
      <c r="G405" s="128"/>
      <c r="H405" s="156"/>
    </row>
    <row r="406" spans="1:8">
      <c r="A406" s="129" t="s">
        <v>4353</v>
      </c>
      <c r="B406" s="130" t="s">
        <v>4354</v>
      </c>
      <c r="C406" s="127"/>
      <c r="D406" s="127"/>
      <c r="E406" s="127"/>
      <c r="F406" s="131"/>
      <c r="G406" s="128"/>
      <c r="H406" s="156"/>
    </row>
    <row r="407" spans="1:8">
      <c r="A407" s="129" t="s">
        <v>4355</v>
      </c>
      <c r="B407" s="130" t="s">
        <v>4356</v>
      </c>
      <c r="C407" s="127"/>
      <c r="D407" s="127"/>
      <c r="E407" s="127"/>
      <c r="F407" s="131"/>
      <c r="G407" s="128"/>
      <c r="H407" s="156"/>
    </row>
    <row r="408" spans="1:8">
      <c r="A408" s="129" t="s">
        <v>4357</v>
      </c>
      <c r="B408" s="130" t="s">
        <v>4358</v>
      </c>
      <c r="C408" s="127"/>
      <c r="D408" s="127"/>
      <c r="E408" s="127"/>
      <c r="F408" s="131"/>
      <c r="G408" s="128"/>
      <c r="H408" s="156"/>
    </row>
    <row r="409" spans="1:8">
      <c r="A409" s="129" t="s">
        <v>4359</v>
      </c>
      <c r="B409" s="130" t="s">
        <v>4360</v>
      </c>
      <c r="C409" s="127"/>
      <c r="D409" s="127"/>
      <c r="E409" s="127"/>
      <c r="F409" s="131"/>
      <c r="G409" s="128"/>
      <c r="H409" s="156"/>
    </row>
    <row r="410" spans="1:8">
      <c r="A410" s="129" t="s">
        <v>4361</v>
      </c>
      <c r="B410" s="130" t="s">
        <v>4362</v>
      </c>
      <c r="C410" s="127"/>
      <c r="D410" s="127"/>
      <c r="E410" s="127"/>
      <c r="F410" s="131"/>
      <c r="G410" s="128"/>
      <c r="H410" s="156"/>
    </row>
    <row r="411" spans="1:8">
      <c r="A411" s="129" t="s">
        <v>4363</v>
      </c>
      <c r="B411" s="130" t="s">
        <v>4364</v>
      </c>
      <c r="C411" s="127"/>
      <c r="D411" s="127"/>
      <c r="E411" s="127"/>
      <c r="F411" s="131"/>
      <c r="G411" s="128"/>
      <c r="H411" s="156"/>
    </row>
    <row r="412" spans="1:8">
      <c r="A412" s="129" t="s">
        <v>4365</v>
      </c>
      <c r="B412" s="130" t="s">
        <v>4366</v>
      </c>
      <c r="C412" s="127"/>
      <c r="D412" s="127"/>
      <c r="E412" s="127"/>
      <c r="F412" s="131"/>
      <c r="G412" s="128"/>
      <c r="H412" s="156"/>
    </row>
    <row r="413" spans="1:8">
      <c r="A413" s="129" t="s">
        <v>4367</v>
      </c>
      <c r="B413" s="130" t="s">
        <v>4368</v>
      </c>
      <c r="C413" s="127"/>
      <c r="D413" s="127"/>
      <c r="E413" s="127"/>
      <c r="F413" s="131"/>
      <c r="G413" s="128"/>
      <c r="H413" s="156"/>
    </row>
    <row r="414" spans="1:8">
      <c r="A414" s="129" t="s">
        <v>4369</v>
      </c>
      <c r="B414" s="130" t="s">
        <v>4370</v>
      </c>
      <c r="C414" s="127"/>
      <c r="D414" s="127"/>
      <c r="E414" s="127"/>
      <c r="F414" s="131"/>
      <c r="G414" s="128"/>
      <c r="H414" s="156"/>
    </row>
    <row r="415" spans="1:8">
      <c r="A415" s="129" t="s">
        <v>4371</v>
      </c>
      <c r="B415" s="130" t="s">
        <v>4372</v>
      </c>
      <c r="C415" s="127"/>
      <c r="D415" s="127"/>
      <c r="E415" s="127"/>
      <c r="F415" s="131"/>
      <c r="G415" s="128"/>
      <c r="H415" s="156"/>
    </row>
    <row r="416" spans="1:8">
      <c r="A416" s="129" t="s">
        <v>4373</v>
      </c>
      <c r="B416" s="130" t="s">
        <v>4374</v>
      </c>
      <c r="C416" s="127"/>
      <c r="D416" s="127"/>
      <c r="E416" s="127"/>
      <c r="F416" s="131"/>
      <c r="G416" s="128"/>
      <c r="H416" s="156"/>
    </row>
    <row r="417" spans="1:8">
      <c r="A417" s="129" t="s">
        <v>4375</v>
      </c>
      <c r="B417" s="130" t="s">
        <v>4376</v>
      </c>
      <c r="C417" s="127"/>
      <c r="D417" s="127"/>
      <c r="E417" s="127"/>
      <c r="F417" s="131"/>
      <c r="G417" s="128"/>
      <c r="H417" s="156"/>
    </row>
    <row r="418" spans="1:8">
      <c r="A418" s="129" t="s">
        <v>4377</v>
      </c>
      <c r="B418" s="130" t="s">
        <v>4378</v>
      </c>
      <c r="C418" s="127"/>
      <c r="D418" s="127"/>
      <c r="E418" s="127"/>
      <c r="F418" s="131"/>
      <c r="G418" s="128"/>
      <c r="H418" s="156"/>
    </row>
    <row r="419" spans="1:8">
      <c r="A419" s="129" t="s">
        <v>3225</v>
      </c>
      <c r="B419" s="130" t="s">
        <v>4379</v>
      </c>
      <c r="C419" s="127"/>
      <c r="D419" s="127"/>
      <c r="E419" s="127"/>
      <c r="F419" s="131"/>
      <c r="G419" s="128"/>
      <c r="H419" s="156"/>
    </row>
    <row r="420" spans="1:8">
      <c r="A420" s="129" t="s">
        <v>4380</v>
      </c>
      <c r="B420" s="130" t="s">
        <v>4381</v>
      </c>
      <c r="C420" s="127"/>
      <c r="D420" s="127"/>
      <c r="E420" s="127"/>
      <c r="F420" s="131"/>
      <c r="G420" s="128"/>
      <c r="H420" s="156"/>
    </row>
    <row r="421" spans="1:8">
      <c r="A421" s="129" t="s">
        <v>3237</v>
      </c>
      <c r="B421" s="130" t="s">
        <v>4382</v>
      </c>
      <c r="C421" s="127"/>
      <c r="D421" s="127"/>
      <c r="E421" s="127"/>
      <c r="F421" s="131"/>
      <c r="G421" s="128"/>
      <c r="H421" s="156"/>
    </row>
    <row r="422" spans="1:8">
      <c r="A422" s="129" t="s">
        <v>4383</v>
      </c>
      <c r="B422" s="130" t="s">
        <v>4384</v>
      </c>
      <c r="C422" s="127"/>
      <c r="D422" s="127"/>
      <c r="E422" s="127"/>
      <c r="F422" s="131"/>
      <c r="G422" s="128"/>
      <c r="H422" s="156"/>
    </row>
    <row r="423" spans="1:8">
      <c r="A423" s="129" t="s">
        <v>4385</v>
      </c>
      <c r="B423" s="130" t="s">
        <v>4386</v>
      </c>
      <c r="C423" s="127"/>
      <c r="D423" s="127"/>
      <c r="E423" s="127"/>
      <c r="F423" s="131"/>
      <c r="G423" s="128"/>
      <c r="H423" s="156"/>
    </row>
    <row r="424" spans="1:8">
      <c r="A424" s="129" t="s">
        <v>4387</v>
      </c>
      <c r="B424" s="130" t="s">
        <v>4388</v>
      </c>
      <c r="C424" s="127"/>
      <c r="D424" s="127"/>
      <c r="E424" s="127"/>
      <c r="F424" s="131"/>
      <c r="G424" s="128"/>
      <c r="H424" s="156"/>
    </row>
    <row r="425" spans="1:8">
      <c r="A425" s="129" t="s">
        <v>4389</v>
      </c>
      <c r="B425" s="130" t="s">
        <v>4390</v>
      </c>
      <c r="C425" s="127"/>
      <c r="D425" s="127"/>
      <c r="E425" s="127"/>
      <c r="F425" s="131"/>
      <c r="G425" s="128"/>
      <c r="H425" s="156"/>
    </row>
    <row r="426" spans="1:8">
      <c r="A426" s="129" t="s">
        <v>4391</v>
      </c>
      <c r="B426" s="130" t="s">
        <v>4392</v>
      </c>
      <c r="C426" s="127"/>
      <c r="D426" s="127"/>
      <c r="E426" s="127"/>
      <c r="F426" s="131"/>
      <c r="G426" s="128"/>
      <c r="H426" s="156"/>
    </row>
    <row r="427" spans="1:8">
      <c r="A427" s="129" t="s">
        <v>4393</v>
      </c>
      <c r="B427" s="130" t="s">
        <v>4394</v>
      </c>
      <c r="C427" s="127"/>
      <c r="D427" s="127"/>
      <c r="E427" s="127"/>
      <c r="F427" s="131"/>
      <c r="G427" s="128"/>
      <c r="H427" s="156"/>
    </row>
    <row r="428" spans="1:8">
      <c r="A428" s="129" t="s">
        <v>4395</v>
      </c>
      <c r="B428" s="130" t="s">
        <v>4396</v>
      </c>
      <c r="C428" s="127"/>
      <c r="D428" s="127"/>
      <c r="E428" s="127"/>
      <c r="F428" s="131"/>
      <c r="G428" s="128"/>
      <c r="H428" s="156"/>
    </row>
    <row r="429" spans="1:8">
      <c r="A429" s="129" t="s">
        <v>4397</v>
      </c>
      <c r="B429" s="130" t="s">
        <v>4398</v>
      </c>
      <c r="C429" s="127"/>
      <c r="D429" s="127"/>
      <c r="E429" s="127"/>
      <c r="F429" s="131"/>
      <c r="G429" s="128"/>
      <c r="H429" s="156"/>
    </row>
    <row r="430" spans="1:8">
      <c r="A430" s="129" t="s">
        <v>4399</v>
      </c>
      <c r="B430" s="130" t="s">
        <v>4400</v>
      </c>
      <c r="C430" s="127"/>
      <c r="D430" s="127"/>
      <c r="E430" s="127"/>
      <c r="F430" s="131"/>
      <c r="G430" s="128"/>
      <c r="H430" s="156"/>
    </row>
    <row r="431" spans="1:8">
      <c r="A431" s="129" t="s">
        <v>3238</v>
      </c>
      <c r="B431" s="130" t="s">
        <v>4401</v>
      </c>
      <c r="C431" s="127"/>
      <c r="D431" s="127"/>
      <c r="E431" s="127"/>
      <c r="F431" s="131"/>
      <c r="G431" s="128"/>
      <c r="H431" s="156"/>
    </row>
    <row r="432" spans="1:8">
      <c r="A432" s="129" t="s">
        <v>4402</v>
      </c>
      <c r="B432" s="130" t="s">
        <v>4403</v>
      </c>
      <c r="C432" s="127"/>
      <c r="D432" s="127"/>
      <c r="E432" s="127"/>
      <c r="F432" s="131"/>
      <c r="G432" s="128"/>
      <c r="H432" s="156"/>
    </row>
    <row r="433" spans="1:8">
      <c r="A433" s="129" t="s">
        <v>4404</v>
      </c>
      <c r="B433" s="130" t="s">
        <v>4405</v>
      </c>
      <c r="C433" s="127"/>
      <c r="D433" s="127"/>
      <c r="E433" s="127"/>
      <c r="F433" s="131"/>
      <c r="G433" s="128"/>
      <c r="H433" s="156"/>
    </row>
    <row r="434" spans="1:8">
      <c r="A434" s="129" t="s">
        <v>4406</v>
      </c>
      <c r="B434" s="130" t="s">
        <v>4407</v>
      </c>
      <c r="C434" s="127"/>
      <c r="D434" s="127"/>
      <c r="E434" s="127"/>
      <c r="F434" s="131"/>
      <c r="G434" s="128"/>
      <c r="H434" s="156"/>
    </row>
    <row r="435" spans="1:8">
      <c r="A435" s="129" t="s">
        <v>4408</v>
      </c>
      <c r="B435" s="130" t="s">
        <v>4409</v>
      </c>
      <c r="C435" s="127"/>
      <c r="D435" s="127"/>
      <c r="E435" s="127"/>
      <c r="F435" s="131"/>
      <c r="G435" s="128"/>
      <c r="H435" s="156"/>
    </row>
    <row r="436" spans="1:8">
      <c r="A436" s="129" t="s">
        <v>4410</v>
      </c>
      <c r="B436" s="130" t="s">
        <v>4411</v>
      </c>
      <c r="C436" s="127"/>
      <c r="D436" s="127"/>
      <c r="E436" s="127"/>
      <c r="F436" s="131"/>
      <c r="G436" s="128"/>
      <c r="H436" s="156"/>
    </row>
    <row r="437" spans="1:8">
      <c r="A437" s="129" t="s">
        <v>4412</v>
      </c>
      <c r="B437" s="130" t="s">
        <v>4413</v>
      </c>
      <c r="C437" s="127"/>
      <c r="D437" s="127"/>
      <c r="E437" s="127"/>
      <c r="F437" s="131"/>
      <c r="G437" s="128"/>
      <c r="H437" s="156"/>
    </row>
    <row r="438" spans="1:8">
      <c r="A438" s="129" t="s">
        <v>4414</v>
      </c>
      <c r="B438" s="130" t="s">
        <v>4415</v>
      </c>
      <c r="C438" s="127"/>
      <c r="D438" s="127"/>
      <c r="E438" s="127"/>
      <c r="F438" s="131"/>
      <c r="G438" s="128"/>
      <c r="H438" s="156"/>
    </row>
    <row r="439" spans="1:8">
      <c r="A439" s="129" t="s">
        <v>3239</v>
      </c>
      <c r="B439" s="130" t="s">
        <v>4416</v>
      </c>
      <c r="C439" s="127"/>
      <c r="D439" s="127"/>
      <c r="E439" s="127"/>
      <c r="F439" s="131"/>
      <c r="G439" s="128"/>
      <c r="H439" s="156"/>
    </row>
    <row r="440" spans="1:8">
      <c r="A440" s="129" t="s">
        <v>4417</v>
      </c>
      <c r="B440" s="130" t="s">
        <v>4418</v>
      </c>
      <c r="C440" s="127"/>
      <c r="D440" s="127"/>
      <c r="E440" s="127"/>
      <c r="F440" s="131"/>
      <c r="G440" s="128"/>
      <c r="H440" s="156"/>
    </row>
    <row r="441" spans="1:8">
      <c r="A441" s="129" t="s">
        <v>4419</v>
      </c>
      <c r="B441" s="130" t="s">
        <v>4420</v>
      </c>
      <c r="C441" s="127"/>
      <c r="D441" s="127"/>
      <c r="E441" s="127"/>
      <c r="F441" s="131"/>
      <c r="G441" s="128"/>
      <c r="H441" s="156"/>
    </row>
    <row r="442" spans="1:8">
      <c r="A442" s="129" t="s">
        <v>4421</v>
      </c>
      <c r="B442" s="130" t="s">
        <v>4422</v>
      </c>
      <c r="C442" s="127"/>
      <c r="D442" s="127"/>
      <c r="E442" s="127"/>
      <c r="F442" s="131"/>
      <c r="G442" s="128"/>
      <c r="H442" s="156"/>
    </row>
    <row r="443" spans="1:8">
      <c r="A443" s="129" t="s">
        <v>4423</v>
      </c>
      <c r="B443" s="130" t="s">
        <v>4424</v>
      </c>
      <c r="C443" s="127"/>
      <c r="D443" s="127"/>
      <c r="E443" s="127"/>
      <c r="F443" s="131"/>
      <c r="G443" s="128"/>
      <c r="H443" s="156"/>
    </row>
    <row r="444" spans="1:8">
      <c r="A444" s="129" t="s">
        <v>4425</v>
      </c>
      <c r="B444" s="130" t="s">
        <v>4426</v>
      </c>
      <c r="C444" s="127"/>
      <c r="D444" s="127"/>
      <c r="E444" s="127"/>
      <c r="F444" s="131"/>
      <c r="G444" s="128"/>
      <c r="H444" s="156"/>
    </row>
    <row r="445" spans="1:8">
      <c r="A445" s="129" t="s">
        <v>4427</v>
      </c>
      <c r="B445" s="130" t="s">
        <v>4428</v>
      </c>
      <c r="C445" s="127"/>
      <c r="D445" s="127"/>
      <c r="E445" s="127"/>
      <c r="F445" s="131"/>
      <c r="G445" s="128"/>
      <c r="H445" s="156"/>
    </row>
    <row r="446" spans="1:8">
      <c r="A446" s="129" t="s">
        <v>4429</v>
      </c>
      <c r="B446" s="130" t="s">
        <v>4430</v>
      </c>
      <c r="C446" s="127"/>
      <c r="D446" s="127"/>
      <c r="E446" s="127"/>
      <c r="F446" s="131"/>
      <c r="G446" s="128"/>
      <c r="H446" s="156"/>
    </row>
    <row r="447" spans="1:8">
      <c r="A447" s="129" t="s">
        <v>4431</v>
      </c>
      <c r="B447" s="130" t="s">
        <v>4432</v>
      </c>
      <c r="C447" s="127"/>
      <c r="D447" s="127"/>
      <c r="E447" s="127"/>
      <c r="F447" s="131"/>
      <c r="G447" s="128"/>
      <c r="H447" s="156"/>
    </row>
    <row r="448" spans="1:8">
      <c r="A448" s="129" t="s">
        <v>4433</v>
      </c>
      <c r="B448" s="130" t="s">
        <v>4434</v>
      </c>
      <c r="C448" s="127"/>
      <c r="D448" s="127"/>
      <c r="E448" s="127"/>
      <c r="F448" s="131"/>
      <c r="G448" s="128"/>
      <c r="H448" s="156"/>
    </row>
    <row r="449" spans="1:8">
      <c r="A449" s="129" t="s">
        <v>4435</v>
      </c>
      <c r="B449" s="130" t="s">
        <v>4436</v>
      </c>
      <c r="C449" s="127"/>
      <c r="D449" s="127"/>
      <c r="E449" s="127"/>
      <c r="F449" s="131"/>
      <c r="G449" s="128"/>
      <c r="H449" s="156"/>
    </row>
    <row r="450" spans="1:8">
      <c r="A450" s="129" t="s">
        <v>4437</v>
      </c>
      <c r="B450" s="130" t="s">
        <v>4438</v>
      </c>
      <c r="C450" s="127"/>
      <c r="D450" s="127"/>
      <c r="E450" s="127"/>
      <c r="F450" s="131"/>
      <c r="G450" s="128"/>
      <c r="H450" s="156"/>
    </row>
    <row r="451" spans="1:8">
      <c r="A451" s="129" t="s">
        <v>4439</v>
      </c>
      <c r="B451" s="130" t="s">
        <v>4440</v>
      </c>
      <c r="C451" s="127"/>
      <c r="D451" s="127"/>
      <c r="E451" s="127"/>
      <c r="F451" s="131"/>
      <c r="G451" s="128"/>
      <c r="H451" s="156"/>
    </row>
    <row r="452" spans="1:8">
      <c r="A452" s="129" t="s">
        <v>4441</v>
      </c>
      <c r="B452" s="130" t="s">
        <v>4442</v>
      </c>
      <c r="C452" s="127"/>
      <c r="D452" s="127"/>
      <c r="E452" s="127"/>
      <c r="F452" s="131"/>
      <c r="G452" s="128"/>
      <c r="H452" s="156"/>
    </row>
    <row r="453" spans="1:8">
      <c r="A453" s="129" t="s">
        <v>4443</v>
      </c>
      <c r="B453" s="130" t="s">
        <v>4444</v>
      </c>
      <c r="C453" s="127"/>
      <c r="D453" s="127"/>
      <c r="E453" s="127"/>
      <c r="F453" s="131"/>
      <c r="G453" s="128"/>
      <c r="H453" s="156"/>
    </row>
    <row r="454" spans="1:8">
      <c r="A454" s="129" t="s">
        <v>4445</v>
      </c>
      <c r="B454" s="130" t="s">
        <v>4446</v>
      </c>
      <c r="C454" s="127"/>
      <c r="D454" s="127"/>
      <c r="E454" s="127"/>
      <c r="F454" s="131"/>
      <c r="G454" s="128"/>
      <c r="H454" s="156"/>
    </row>
    <row r="455" spans="1:8">
      <c r="A455" s="129" t="s">
        <v>3209</v>
      </c>
      <c r="B455" s="130" t="s">
        <v>4447</v>
      </c>
      <c r="C455" s="127"/>
      <c r="D455" s="127"/>
      <c r="E455" s="127"/>
      <c r="F455" s="131"/>
      <c r="G455" s="128"/>
      <c r="H455" s="156"/>
    </row>
    <row r="456" spans="1:8">
      <c r="A456" s="129" t="s">
        <v>3257</v>
      </c>
      <c r="B456" s="130" t="s">
        <v>4448</v>
      </c>
      <c r="C456" s="127"/>
      <c r="D456" s="127"/>
      <c r="E456" s="127"/>
      <c r="F456" s="131"/>
      <c r="G456" s="128"/>
      <c r="H456" s="156"/>
    </row>
    <row r="457" spans="1:8">
      <c r="A457" s="129" t="s">
        <v>3210</v>
      </c>
      <c r="B457" s="130" t="s">
        <v>4449</v>
      </c>
      <c r="C457" s="127"/>
      <c r="D457" s="127"/>
      <c r="E457" s="127"/>
      <c r="F457" s="131"/>
      <c r="G457" s="128"/>
      <c r="H457" s="156"/>
    </row>
    <row r="458" spans="1:8">
      <c r="A458" s="129" t="s">
        <v>4450</v>
      </c>
      <c r="B458" s="130" t="s">
        <v>4451</v>
      </c>
      <c r="C458" s="127"/>
      <c r="D458" s="127"/>
      <c r="E458" s="127"/>
      <c r="F458" s="131"/>
      <c r="G458" s="128"/>
      <c r="H458" s="156"/>
    </row>
    <row r="459" spans="1:8">
      <c r="A459" s="129" t="s">
        <v>4452</v>
      </c>
      <c r="B459" s="130" t="s">
        <v>4453</v>
      </c>
      <c r="C459" s="127"/>
      <c r="D459" s="127"/>
      <c r="E459" s="127"/>
      <c r="F459" s="131"/>
      <c r="G459" s="128"/>
      <c r="H459" s="156"/>
    </row>
    <row r="460" spans="1:8">
      <c r="A460" s="129" t="s">
        <v>4454</v>
      </c>
      <c r="B460" s="130" t="s">
        <v>4455</v>
      </c>
      <c r="C460" s="127"/>
      <c r="D460" s="127"/>
      <c r="E460" s="127"/>
      <c r="F460" s="131"/>
      <c r="G460" s="128"/>
      <c r="H460" s="156"/>
    </row>
    <row r="461" spans="1:8">
      <c r="A461" s="129" t="s">
        <v>4456</v>
      </c>
      <c r="B461" s="130" t="s">
        <v>4457</v>
      </c>
      <c r="C461" s="127"/>
      <c r="D461" s="127"/>
      <c r="E461" s="127"/>
      <c r="F461" s="131"/>
      <c r="G461" s="128"/>
      <c r="H461" s="156"/>
    </row>
    <row r="462" spans="1:8">
      <c r="A462" s="129" t="s">
        <v>4458</v>
      </c>
      <c r="B462" s="130" t="s">
        <v>4459</v>
      </c>
      <c r="C462" s="127"/>
      <c r="D462" s="127"/>
      <c r="E462" s="127"/>
      <c r="F462" s="131"/>
      <c r="G462" s="128"/>
      <c r="H462" s="156"/>
    </row>
    <row r="463" spans="1:8">
      <c r="A463" s="129" t="s">
        <v>4460</v>
      </c>
      <c r="B463" s="130" t="s">
        <v>4461</v>
      </c>
      <c r="C463" s="127"/>
      <c r="D463" s="127"/>
      <c r="E463" s="127"/>
      <c r="F463" s="131"/>
      <c r="G463" s="128"/>
      <c r="H463" s="156"/>
    </row>
    <row r="464" spans="1:8">
      <c r="A464" s="129" t="s">
        <v>4462</v>
      </c>
      <c r="B464" s="130" t="s">
        <v>4463</v>
      </c>
      <c r="C464" s="127"/>
      <c r="D464" s="127"/>
      <c r="E464" s="127"/>
      <c r="F464" s="131"/>
      <c r="G464" s="128"/>
      <c r="H464" s="156"/>
    </row>
    <row r="465" spans="1:8">
      <c r="A465" s="129" t="s">
        <v>4464</v>
      </c>
      <c r="B465" s="130" t="s">
        <v>4465</v>
      </c>
      <c r="C465" s="127"/>
      <c r="D465" s="127"/>
      <c r="E465" s="127"/>
      <c r="F465" s="131"/>
      <c r="G465" s="128"/>
      <c r="H465" s="156"/>
    </row>
    <row r="466" spans="1:8">
      <c r="A466" s="129" t="s">
        <v>4466</v>
      </c>
      <c r="B466" s="130" t="s">
        <v>4467</v>
      </c>
      <c r="C466" s="127"/>
      <c r="D466" s="127"/>
      <c r="E466" s="127"/>
      <c r="F466" s="131"/>
      <c r="G466" s="128"/>
      <c r="H466" s="156"/>
    </row>
    <row r="467" spans="1:8">
      <c r="A467" s="129" t="s">
        <v>3246</v>
      </c>
      <c r="B467" s="130" t="s">
        <v>4468</v>
      </c>
      <c r="C467" s="127"/>
      <c r="D467" s="127"/>
      <c r="E467" s="127"/>
      <c r="F467" s="131"/>
      <c r="G467" s="128"/>
      <c r="H467" s="156"/>
    </row>
    <row r="468" spans="1:8">
      <c r="A468" s="129" t="s">
        <v>4469</v>
      </c>
      <c r="B468" s="130" t="s">
        <v>4470</v>
      </c>
      <c r="C468" s="127"/>
      <c r="D468" s="127"/>
      <c r="E468" s="127"/>
      <c r="F468" s="131"/>
      <c r="G468" s="128"/>
      <c r="H468" s="156"/>
    </row>
    <row r="469" spans="1:8">
      <c r="A469" s="129" t="s">
        <v>4471</v>
      </c>
      <c r="B469" s="130" t="s">
        <v>4472</v>
      </c>
      <c r="C469" s="127"/>
      <c r="D469" s="127"/>
      <c r="E469" s="127"/>
      <c r="F469" s="131"/>
      <c r="G469" s="128"/>
      <c r="H469" s="156"/>
    </row>
    <row r="470" spans="1:8">
      <c r="A470" s="129" t="s">
        <v>4473</v>
      </c>
      <c r="B470" s="130" t="s">
        <v>4474</v>
      </c>
      <c r="C470" s="127"/>
      <c r="D470" s="127"/>
      <c r="E470" s="127"/>
      <c r="F470" s="131"/>
      <c r="G470" s="128"/>
      <c r="H470" s="156"/>
    </row>
    <row r="471" spans="1:8">
      <c r="A471" s="129" t="s">
        <v>4475</v>
      </c>
      <c r="B471" s="130" t="s">
        <v>4476</v>
      </c>
      <c r="C471" s="127"/>
      <c r="D471" s="127"/>
      <c r="E471" s="127"/>
      <c r="F471" s="131"/>
      <c r="G471" s="128"/>
      <c r="H471" s="156"/>
    </row>
    <row r="472" spans="1:8">
      <c r="A472" s="129" t="s">
        <v>4477</v>
      </c>
      <c r="B472" s="130" t="s">
        <v>4478</v>
      </c>
      <c r="C472" s="127"/>
      <c r="D472" s="127"/>
      <c r="E472" s="127"/>
      <c r="F472" s="131"/>
      <c r="G472" s="128"/>
      <c r="H472" s="156"/>
    </row>
    <row r="473" spans="1:8">
      <c r="A473" s="129" t="s">
        <v>4479</v>
      </c>
      <c r="B473" s="130" t="s">
        <v>4480</v>
      </c>
      <c r="C473" s="127"/>
      <c r="D473" s="127"/>
      <c r="E473" s="127"/>
      <c r="F473" s="131"/>
      <c r="G473" s="128"/>
      <c r="H473" s="156"/>
    </row>
    <row r="474" spans="1:8">
      <c r="A474" s="129" t="s">
        <v>4481</v>
      </c>
      <c r="B474" s="130" t="s">
        <v>4482</v>
      </c>
      <c r="C474" s="127"/>
      <c r="D474" s="127"/>
      <c r="E474" s="127"/>
      <c r="F474" s="131"/>
      <c r="G474" s="128"/>
      <c r="H474" s="156"/>
    </row>
    <row r="475" spans="1:8">
      <c r="A475" s="129" t="s">
        <v>4483</v>
      </c>
      <c r="B475" s="130" t="s">
        <v>4484</v>
      </c>
      <c r="C475" s="127"/>
      <c r="D475" s="127"/>
      <c r="E475" s="127"/>
      <c r="F475" s="131"/>
      <c r="G475" s="128"/>
      <c r="H475" s="156"/>
    </row>
    <row r="476" spans="1:8">
      <c r="A476" s="129" t="s">
        <v>4485</v>
      </c>
      <c r="B476" s="130" t="s">
        <v>4486</v>
      </c>
      <c r="C476" s="127"/>
      <c r="D476" s="127"/>
      <c r="E476" s="127"/>
      <c r="F476" s="131"/>
      <c r="G476" s="128"/>
      <c r="H476" s="156"/>
    </row>
    <row r="477" spans="1:8">
      <c r="A477" s="129" t="s">
        <v>4487</v>
      </c>
      <c r="B477" s="130" t="s">
        <v>4488</v>
      </c>
      <c r="C477" s="127"/>
      <c r="D477" s="127"/>
      <c r="E477" s="127"/>
      <c r="F477" s="131"/>
      <c r="G477" s="128"/>
      <c r="H477" s="156"/>
    </row>
    <row r="478" spans="1:8">
      <c r="A478" s="129" t="s">
        <v>4489</v>
      </c>
      <c r="B478" s="130" t="s">
        <v>4490</v>
      </c>
      <c r="C478" s="127"/>
      <c r="D478" s="127"/>
      <c r="E478" s="127"/>
      <c r="F478" s="131"/>
      <c r="G478" s="128"/>
      <c r="H478" s="156"/>
    </row>
    <row r="479" spans="1:8">
      <c r="A479" s="129" t="s">
        <v>4491</v>
      </c>
      <c r="B479" s="130" t="s">
        <v>4492</v>
      </c>
      <c r="C479" s="127"/>
      <c r="D479" s="127"/>
      <c r="E479" s="127"/>
      <c r="F479" s="131"/>
      <c r="G479" s="128"/>
      <c r="H479" s="156"/>
    </row>
    <row r="480" spans="1:8">
      <c r="A480" s="129" t="s">
        <v>4493</v>
      </c>
      <c r="B480" s="130" t="s">
        <v>4494</v>
      </c>
      <c r="C480" s="127"/>
      <c r="D480" s="127"/>
      <c r="E480" s="127"/>
      <c r="F480" s="131"/>
      <c r="G480" s="128"/>
      <c r="H480" s="156"/>
    </row>
    <row r="481" spans="1:8">
      <c r="A481" s="129" t="s">
        <v>4495</v>
      </c>
      <c r="B481" s="130" t="s">
        <v>4496</v>
      </c>
      <c r="C481" s="127"/>
      <c r="D481" s="127"/>
      <c r="E481" s="127"/>
      <c r="F481" s="131"/>
      <c r="G481" s="128"/>
      <c r="H481" s="156"/>
    </row>
    <row r="482" spans="1:8">
      <c r="A482" s="129" t="s">
        <v>4497</v>
      </c>
      <c r="B482" s="130" t="s">
        <v>4498</v>
      </c>
      <c r="C482" s="127"/>
      <c r="D482" s="127"/>
      <c r="E482" s="127"/>
      <c r="F482" s="131"/>
      <c r="G482" s="128"/>
      <c r="H482" s="156"/>
    </row>
    <row r="483" spans="1:8">
      <c r="A483" s="129" t="s">
        <v>4499</v>
      </c>
      <c r="B483" s="130" t="s">
        <v>4500</v>
      </c>
      <c r="C483" s="127"/>
      <c r="D483" s="127"/>
      <c r="E483" s="127"/>
      <c r="F483" s="131"/>
      <c r="G483" s="128"/>
      <c r="H483" s="156"/>
    </row>
    <row r="484" spans="1:8">
      <c r="A484" s="129" t="s">
        <v>4501</v>
      </c>
      <c r="B484" s="130" t="s">
        <v>4502</v>
      </c>
      <c r="C484" s="127"/>
      <c r="D484" s="127"/>
      <c r="E484" s="127"/>
      <c r="F484" s="131"/>
      <c r="G484" s="128"/>
      <c r="H484" s="156"/>
    </row>
    <row r="485" spans="1:8">
      <c r="A485" s="129" t="s">
        <v>4503</v>
      </c>
      <c r="B485" s="130" t="s">
        <v>4504</v>
      </c>
      <c r="C485" s="127"/>
      <c r="D485" s="127"/>
      <c r="E485" s="127"/>
      <c r="F485" s="131"/>
      <c r="G485" s="128"/>
      <c r="H485" s="156"/>
    </row>
    <row r="486" spans="1:8">
      <c r="A486" s="129" t="s">
        <v>4505</v>
      </c>
      <c r="B486" s="130" t="s">
        <v>4506</v>
      </c>
      <c r="C486" s="127"/>
      <c r="D486" s="127"/>
      <c r="E486" s="127"/>
      <c r="F486" s="131"/>
      <c r="G486" s="128"/>
      <c r="H486" s="156"/>
    </row>
    <row r="487" spans="1:8">
      <c r="A487" s="129" t="s">
        <v>4507</v>
      </c>
      <c r="B487" s="130" t="s">
        <v>4508</v>
      </c>
      <c r="C487" s="127"/>
      <c r="D487" s="127"/>
      <c r="E487" s="127"/>
      <c r="F487" s="131"/>
      <c r="G487" s="128"/>
      <c r="H487" s="156"/>
    </row>
    <row r="488" spans="1:8">
      <c r="A488" s="129" t="s">
        <v>4509</v>
      </c>
      <c r="B488" s="130" t="s">
        <v>4510</v>
      </c>
      <c r="C488" s="127"/>
      <c r="D488" s="127"/>
      <c r="E488" s="127"/>
      <c r="F488" s="131"/>
      <c r="G488" s="128"/>
      <c r="H488" s="156"/>
    </row>
    <row r="489" spans="1:8">
      <c r="A489" s="129" t="s">
        <v>4511</v>
      </c>
      <c r="B489" s="130" t="s">
        <v>4512</v>
      </c>
      <c r="C489" s="127"/>
      <c r="D489" s="127"/>
      <c r="E489" s="127"/>
      <c r="F489" s="131"/>
      <c r="G489" s="128"/>
      <c r="H489" s="156"/>
    </row>
    <row r="490" spans="1:8">
      <c r="A490" s="129" t="s">
        <v>4513</v>
      </c>
      <c r="B490" s="130" t="s">
        <v>4514</v>
      </c>
      <c r="C490" s="127"/>
      <c r="D490" s="127"/>
      <c r="E490" s="127"/>
      <c r="F490" s="131"/>
      <c r="G490" s="128"/>
      <c r="H490" s="156"/>
    </row>
    <row r="491" spans="1:8">
      <c r="A491" s="129" t="s">
        <v>4515</v>
      </c>
      <c r="B491" s="130" t="s">
        <v>4516</v>
      </c>
      <c r="C491" s="127"/>
      <c r="D491" s="127"/>
      <c r="E491" s="127"/>
      <c r="F491" s="131"/>
      <c r="G491" s="128"/>
      <c r="H491" s="156"/>
    </row>
    <row r="492" spans="1:8">
      <c r="A492" s="129" t="s">
        <v>4517</v>
      </c>
      <c r="B492" s="130" t="s">
        <v>4518</v>
      </c>
      <c r="C492" s="127"/>
      <c r="D492" s="127"/>
      <c r="E492" s="127"/>
      <c r="F492" s="131"/>
      <c r="G492" s="128"/>
      <c r="H492" s="156"/>
    </row>
    <row r="493" spans="1:8">
      <c r="A493" s="129" t="s">
        <v>4519</v>
      </c>
      <c r="B493" s="130" t="s">
        <v>4520</v>
      </c>
      <c r="C493" s="127"/>
      <c r="D493" s="127"/>
      <c r="E493" s="127"/>
      <c r="F493" s="131"/>
      <c r="G493" s="128"/>
      <c r="H493" s="156"/>
    </row>
    <row r="494" spans="1:8">
      <c r="A494" s="129" t="s">
        <v>4521</v>
      </c>
      <c r="B494" s="130" t="s">
        <v>4522</v>
      </c>
      <c r="C494" s="127"/>
      <c r="D494" s="127"/>
      <c r="E494" s="127"/>
      <c r="F494" s="131"/>
      <c r="G494" s="128"/>
      <c r="H494" s="156"/>
    </row>
    <row r="495" spans="1:8">
      <c r="A495" s="129" t="s">
        <v>3250</v>
      </c>
      <c r="B495" s="130" t="s">
        <v>4523</v>
      </c>
      <c r="C495" s="127"/>
      <c r="D495" s="127"/>
      <c r="E495" s="127"/>
      <c r="F495" s="131"/>
      <c r="G495" s="128"/>
      <c r="H495" s="156"/>
    </row>
    <row r="496" spans="1:8">
      <c r="A496" s="129" t="s">
        <v>4524</v>
      </c>
      <c r="B496" s="130" t="s">
        <v>4525</v>
      </c>
      <c r="C496" s="127"/>
      <c r="D496" s="127"/>
      <c r="E496" s="127"/>
      <c r="F496" s="131"/>
      <c r="G496" s="128"/>
      <c r="H496" s="156"/>
    </row>
    <row r="497" spans="1:8">
      <c r="A497" s="129" t="s">
        <v>4526</v>
      </c>
      <c r="B497" s="130" t="s">
        <v>4527</v>
      </c>
      <c r="C497" s="127"/>
      <c r="D497" s="127"/>
      <c r="E497" s="127"/>
      <c r="F497" s="131"/>
      <c r="G497" s="128"/>
      <c r="H497" s="156"/>
    </row>
    <row r="498" spans="1:8">
      <c r="A498" s="129" t="s">
        <v>4528</v>
      </c>
      <c r="B498" s="130" t="s">
        <v>4529</v>
      </c>
      <c r="C498" s="127"/>
      <c r="D498" s="127"/>
      <c r="E498" s="127"/>
      <c r="F498" s="131"/>
      <c r="G498" s="128"/>
      <c r="H498" s="156"/>
    </row>
    <row r="499" spans="1:8">
      <c r="A499" s="129" t="s">
        <v>3226</v>
      </c>
      <c r="B499" s="130" t="s">
        <v>4530</v>
      </c>
      <c r="C499" s="127"/>
      <c r="D499" s="127"/>
      <c r="E499" s="127"/>
      <c r="F499" s="131"/>
      <c r="G499" s="128"/>
      <c r="H499" s="156"/>
    </row>
    <row r="500" spans="1:8">
      <c r="A500" s="129" t="s">
        <v>4531</v>
      </c>
      <c r="B500" s="130" t="s">
        <v>4532</v>
      </c>
      <c r="C500" s="127"/>
      <c r="D500" s="127"/>
      <c r="E500" s="127"/>
      <c r="F500" s="131"/>
      <c r="G500" s="128"/>
      <c r="H500" s="156"/>
    </row>
    <row r="501" spans="1:8">
      <c r="A501" s="129" t="s">
        <v>3240</v>
      </c>
      <c r="B501" s="130" t="s">
        <v>4533</v>
      </c>
      <c r="C501" s="127"/>
      <c r="D501" s="127"/>
      <c r="E501" s="127"/>
      <c r="F501" s="131"/>
      <c r="G501" s="128"/>
      <c r="H501" s="156"/>
    </row>
    <row r="502" spans="1:8">
      <c r="A502" s="129" t="s">
        <v>4534</v>
      </c>
      <c r="B502" s="130" t="s">
        <v>4535</v>
      </c>
      <c r="C502" s="127"/>
      <c r="D502" s="127"/>
      <c r="E502" s="127"/>
      <c r="F502" s="131"/>
      <c r="G502" s="128"/>
      <c r="H502" s="156"/>
    </row>
    <row r="503" spans="1:8">
      <c r="A503" s="129" t="s">
        <v>4536</v>
      </c>
      <c r="B503" s="130" t="s">
        <v>4537</v>
      </c>
      <c r="C503" s="127"/>
      <c r="D503" s="127"/>
      <c r="E503" s="127"/>
      <c r="F503" s="131"/>
      <c r="G503" s="128"/>
      <c r="H503" s="156"/>
    </row>
    <row r="504" spans="1:8">
      <c r="A504" s="129" t="s">
        <v>4538</v>
      </c>
      <c r="B504" s="130" t="s">
        <v>4539</v>
      </c>
      <c r="C504" s="127"/>
      <c r="D504" s="127"/>
      <c r="E504" s="127"/>
      <c r="F504" s="131"/>
      <c r="G504" s="128"/>
      <c r="H504" s="156"/>
    </row>
    <row r="505" spans="1:8">
      <c r="A505" s="129" t="s">
        <v>4540</v>
      </c>
      <c r="B505" s="130" t="s">
        <v>4541</v>
      </c>
      <c r="C505" s="127"/>
      <c r="D505" s="127"/>
      <c r="E505" s="127"/>
      <c r="F505" s="131"/>
      <c r="G505" s="128"/>
      <c r="H505" s="156"/>
    </row>
    <row r="506" spans="1:8">
      <c r="A506" s="129" t="s">
        <v>4542</v>
      </c>
      <c r="B506" s="130" t="s">
        <v>4543</v>
      </c>
      <c r="C506" s="127"/>
      <c r="D506" s="127"/>
      <c r="E506" s="127"/>
      <c r="F506" s="131"/>
      <c r="G506" s="128"/>
      <c r="H506" s="156"/>
    </row>
    <row r="507" spans="1:8">
      <c r="A507" s="129" t="s">
        <v>3227</v>
      </c>
      <c r="B507" s="130" t="s">
        <v>4544</v>
      </c>
      <c r="C507" s="127"/>
      <c r="D507" s="127"/>
      <c r="E507" s="127"/>
      <c r="F507" s="131"/>
      <c r="G507" s="128"/>
      <c r="H507" s="156"/>
    </row>
    <row r="508" spans="1:8">
      <c r="A508" s="129" t="s">
        <v>3241</v>
      </c>
      <c r="B508" s="130" t="s">
        <v>4545</v>
      </c>
      <c r="C508" s="127"/>
      <c r="D508" s="127"/>
      <c r="E508" s="127"/>
      <c r="F508" s="131"/>
      <c r="G508" s="128"/>
      <c r="H508" s="156"/>
    </row>
    <row r="509" spans="1:8">
      <c r="A509" s="129" t="s">
        <v>3228</v>
      </c>
      <c r="B509" s="130" t="s">
        <v>4546</v>
      </c>
      <c r="C509" s="127"/>
      <c r="D509" s="127"/>
      <c r="E509" s="127"/>
      <c r="F509" s="131"/>
      <c r="G509" s="128"/>
      <c r="H509" s="156"/>
    </row>
    <row r="510" spans="1:8">
      <c r="A510" s="129" t="s">
        <v>4547</v>
      </c>
      <c r="B510" s="130" t="s">
        <v>4548</v>
      </c>
      <c r="C510" s="127"/>
      <c r="D510" s="127"/>
      <c r="E510" s="127"/>
      <c r="F510" s="131"/>
      <c r="G510" s="128"/>
      <c r="H510" s="156"/>
    </row>
    <row r="511" spans="1:8">
      <c r="A511" s="129" t="s">
        <v>4549</v>
      </c>
      <c r="B511" s="130" t="s">
        <v>4550</v>
      </c>
      <c r="C511" s="127"/>
      <c r="D511" s="127"/>
      <c r="E511" s="127"/>
      <c r="F511" s="131"/>
      <c r="G511" s="128"/>
      <c r="H511" s="156"/>
    </row>
    <row r="512" spans="1:8">
      <c r="A512" s="129" t="s">
        <v>4551</v>
      </c>
      <c r="B512" s="130" t="s">
        <v>4552</v>
      </c>
      <c r="C512" s="127"/>
      <c r="D512" s="127"/>
      <c r="E512" s="127"/>
      <c r="F512" s="131"/>
      <c r="G512" s="128"/>
      <c r="H512" s="156"/>
    </row>
    <row r="513" spans="1:8">
      <c r="A513" s="129" t="s">
        <v>4553</v>
      </c>
      <c r="B513" s="130" t="s">
        <v>4554</v>
      </c>
      <c r="C513" s="127"/>
      <c r="D513" s="127"/>
      <c r="E513" s="127"/>
      <c r="F513" s="131"/>
      <c r="G513" s="128"/>
      <c r="H513" s="156"/>
    </row>
    <row r="514" spans="1:8">
      <c r="A514" s="129" t="s">
        <v>4555</v>
      </c>
      <c r="B514" s="130" t="s">
        <v>4556</v>
      </c>
      <c r="C514" s="127"/>
      <c r="D514" s="127"/>
      <c r="E514" s="127"/>
      <c r="F514" s="131"/>
      <c r="G514" s="128"/>
      <c r="H514" s="156"/>
    </row>
    <row r="515" spans="1:8">
      <c r="A515" s="129" t="s">
        <v>4557</v>
      </c>
      <c r="B515" s="130" t="s">
        <v>4558</v>
      </c>
      <c r="C515" s="127"/>
      <c r="D515" s="127"/>
      <c r="E515" s="127"/>
      <c r="F515" s="131"/>
      <c r="G515" s="128"/>
      <c r="H515" s="156"/>
    </row>
    <row r="516" spans="1:8">
      <c r="A516" s="129" t="s">
        <v>4559</v>
      </c>
      <c r="B516" s="130" t="s">
        <v>4560</v>
      </c>
      <c r="C516" s="127"/>
      <c r="D516" s="127"/>
      <c r="E516" s="127"/>
      <c r="F516" s="131"/>
      <c r="G516" s="128"/>
      <c r="H516" s="156"/>
    </row>
    <row r="517" spans="1:8">
      <c r="A517" s="129" t="s">
        <v>4561</v>
      </c>
      <c r="B517" s="130" t="s">
        <v>4562</v>
      </c>
      <c r="C517" s="127"/>
      <c r="D517" s="127"/>
      <c r="E517" s="127"/>
      <c r="F517" s="131"/>
      <c r="G517" s="128"/>
      <c r="H517" s="156"/>
    </row>
    <row r="518" spans="1:8">
      <c r="A518" s="129" t="s">
        <v>4563</v>
      </c>
      <c r="B518" s="130" t="s">
        <v>4564</v>
      </c>
      <c r="C518" s="127"/>
      <c r="D518" s="127"/>
      <c r="E518" s="127"/>
      <c r="F518" s="131"/>
      <c r="G518" s="128"/>
      <c r="H518" s="156"/>
    </row>
    <row r="519" spans="1:8">
      <c r="A519" s="129" t="s">
        <v>4565</v>
      </c>
      <c r="B519" s="130" t="s">
        <v>4566</v>
      </c>
      <c r="C519" s="127"/>
      <c r="D519" s="127"/>
      <c r="E519" s="127"/>
      <c r="F519" s="131"/>
      <c r="G519" s="128"/>
      <c r="H519" s="156"/>
    </row>
    <row r="520" spans="1:8">
      <c r="A520" s="129" t="s">
        <v>4567</v>
      </c>
      <c r="B520" s="130" t="s">
        <v>4568</v>
      </c>
      <c r="C520" s="127"/>
      <c r="D520" s="127"/>
      <c r="E520" s="127"/>
      <c r="F520" s="131"/>
      <c r="G520" s="128"/>
      <c r="H520" s="156"/>
    </row>
    <row r="521" spans="1:8">
      <c r="A521" s="129" t="s">
        <v>4569</v>
      </c>
      <c r="B521" s="130" t="s">
        <v>4570</v>
      </c>
      <c r="C521" s="127"/>
      <c r="D521" s="127"/>
      <c r="E521" s="127"/>
      <c r="F521" s="131"/>
      <c r="G521" s="128"/>
      <c r="H521" s="156"/>
    </row>
    <row r="522" spans="1:8">
      <c r="A522" s="129" t="s">
        <v>4571</v>
      </c>
      <c r="B522" s="130" t="s">
        <v>4572</v>
      </c>
      <c r="C522" s="127"/>
      <c r="D522" s="127"/>
      <c r="E522" s="127"/>
      <c r="F522" s="131"/>
      <c r="G522" s="128"/>
      <c r="H522" s="156"/>
    </row>
    <row r="523" spans="1:8">
      <c r="A523" s="129" t="s">
        <v>4573</v>
      </c>
      <c r="B523" s="130" t="s">
        <v>4574</v>
      </c>
      <c r="C523" s="127"/>
      <c r="D523" s="127"/>
      <c r="E523" s="127"/>
      <c r="F523" s="131"/>
      <c r="G523" s="128"/>
      <c r="H523" s="156"/>
    </row>
    <row r="524" spans="1:8">
      <c r="A524" s="129" t="s">
        <v>4575</v>
      </c>
      <c r="B524" s="130" t="s">
        <v>4576</v>
      </c>
      <c r="C524" s="127"/>
      <c r="D524" s="127"/>
      <c r="E524" s="127"/>
      <c r="F524" s="131"/>
      <c r="G524" s="128"/>
      <c r="H524" s="156"/>
    </row>
    <row r="525" spans="1:8">
      <c r="A525" s="129" t="s">
        <v>4577</v>
      </c>
      <c r="B525" s="130" t="s">
        <v>4578</v>
      </c>
      <c r="C525" s="127"/>
      <c r="D525" s="127"/>
      <c r="E525" s="127"/>
      <c r="F525" s="131"/>
      <c r="G525" s="128"/>
      <c r="H525" s="156"/>
    </row>
    <row r="526" spans="1:8">
      <c r="A526" s="129" t="s">
        <v>4579</v>
      </c>
      <c r="B526" s="130" t="s">
        <v>4580</v>
      </c>
      <c r="C526" s="127"/>
      <c r="D526" s="127"/>
      <c r="E526" s="127"/>
      <c r="F526" s="131"/>
      <c r="G526" s="128"/>
      <c r="H526" s="156"/>
    </row>
    <row r="527" spans="1:8">
      <c r="A527" s="129" t="s">
        <v>4581</v>
      </c>
      <c r="B527" s="130" t="s">
        <v>4582</v>
      </c>
      <c r="C527" s="127"/>
      <c r="D527" s="127"/>
      <c r="E527" s="127"/>
      <c r="F527" s="131"/>
      <c r="G527" s="128"/>
      <c r="H527" s="156"/>
    </row>
    <row r="528" spans="1:8">
      <c r="A528" s="129" t="s">
        <v>4583</v>
      </c>
      <c r="B528" s="130" t="s">
        <v>4584</v>
      </c>
      <c r="C528" s="127"/>
      <c r="D528" s="127"/>
      <c r="E528" s="127"/>
      <c r="F528" s="131"/>
      <c r="G528" s="128"/>
      <c r="H528" s="156"/>
    </row>
    <row r="529" spans="1:8">
      <c r="A529" s="129" t="s">
        <v>4585</v>
      </c>
      <c r="B529" s="130" t="s">
        <v>4586</v>
      </c>
      <c r="C529" s="127"/>
      <c r="D529" s="127"/>
      <c r="E529" s="127"/>
      <c r="F529" s="131"/>
      <c r="G529" s="128"/>
      <c r="H529" s="156"/>
    </row>
    <row r="530" spans="1:8">
      <c r="A530" s="129" t="s">
        <v>4587</v>
      </c>
      <c r="B530" s="130" t="s">
        <v>4588</v>
      </c>
      <c r="C530" s="127"/>
      <c r="D530" s="127"/>
      <c r="E530" s="127"/>
      <c r="F530" s="131"/>
      <c r="G530" s="128"/>
      <c r="H530" s="156"/>
    </row>
    <row r="531" spans="1:8">
      <c r="A531" s="129" t="s">
        <v>4589</v>
      </c>
      <c r="B531" s="130" t="s">
        <v>4590</v>
      </c>
      <c r="C531" s="127"/>
      <c r="D531" s="127"/>
      <c r="E531" s="127"/>
      <c r="F531" s="131"/>
      <c r="G531" s="128"/>
      <c r="H531" s="156"/>
    </row>
    <row r="532" spans="1:8">
      <c r="A532" s="129" t="s">
        <v>4591</v>
      </c>
      <c r="B532" s="130" t="s">
        <v>4592</v>
      </c>
      <c r="C532" s="127"/>
      <c r="D532" s="127"/>
      <c r="E532" s="127"/>
      <c r="F532" s="131"/>
      <c r="G532" s="128"/>
      <c r="H532" s="156"/>
    </row>
    <row r="533" spans="1:8">
      <c r="A533" s="5" t="s">
        <v>4593</v>
      </c>
      <c r="B533" t="s">
        <v>4594</v>
      </c>
      <c r="C533" s="127"/>
      <c r="D533" s="127"/>
      <c r="E533" s="127"/>
      <c r="F533" s="131"/>
      <c r="G533" s="128"/>
      <c r="H533" s="156"/>
    </row>
    <row r="534" spans="1:8">
      <c r="A534" s="5" t="s">
        <v>4595</v>
      </c>
      <c r="B534" t="s">
        <v>4596</v>
      </c>
      <c r="C534" s="127"/>
      <c r="D534" s="127"/>
      <c r="E534" s="127"/>
      <c r="F534" s="131"/>
      <c r="G534" s="128"/>
      <c r="H534" s="156"/>
    </row>
    <row r="535" spans="1:8">
      <c r="A535" s="5" t="s">
        <v>4597</v>
      </c>
      <c r="B535" t="s">
        <v>4598</v>
      </c>
      <c r="C535" s="127"/>
      <c r="D535" s="127"/>
      <c r="E535" s="127"/>
      <c r="F535" s="131"/>
      <c r="G535" s="128"/>
      <c r="H535" s="156"/>
    </row>
    <row r="536" spans="1:8">
      <c r="A536" s="5" t="s">
        <v>4599</v>
      </c>
      <c r="B536" t="s">
        <v>4600</v>
      </c>
      <c r="C536" s="127"/>
      <c r="D536" s="127"/>
      <c r="E536" s="127"/>
      <c r="F536" s="131"/>
      <c r="G536" s="128"/>
      <c r="H536" s="156"/>
    </row>
    <row r="537" spans="1:8">
      <c r="A537" s="5" t="s">
        <v>4601</v>
      </c>
      <c r="B537" t="s">
        <v>4602</v>
      </c>
      <c r="C537" s="127"/>
      <c r="D537" s="127"/>
      <c r="E537" s="127"/>
      <c r="F537" s="131"/>
      <c r="G537" s="128"/>
      <c r="H537" s="156"/>
    </row>
    <row r="538" spans="1:8">
      <c r="A538" s="5" t="s">
        <v>4603</v>
      </c>
      <c r="B538" t="s">
        <v>4604</v>
      </c>
      <c r="C538" s="127"/>
      <c r="D538" s="127"/>
      <c r="E538" s="127"/>
      <c r="F538" s="131"/>
      <c r="G538" s="128"/>
      <c r="H538" s="156"/>
    </row>
    <row r="539" spans="1:8">
      <c r="A539" s="5" t="s">
        <v>4605</v>
      </c>
      <c r="B539" t="s">
        <v>4606</v>
      </c>
      <c r="C539" s="127"/>
      <c r="D539" s="127"/>
      <c r="E539" s="127"/>
      <c r="F539" s="131"/>
      <c r="G539" s="128"/>
      <c r="H539" s="156"/>
    </row>
    <row r="540" spans="1:8">
      <c r="A540" s="5" t="s">
        <v>4607</v>
      </c>
      <c r="B540" t="s">
        <v>4608</v>
      </c>
      <c r="C540" s="127"/>
      <c r="D540" s="127"/>
      <c r="E540" s="127"/>
      <c r="F540" s="131"/>
      <c r="G540" s="128"/>
      <c r="H540" s="156"/>
    </row>
    <row r="541" spans="1:8">
      <c r="A541" s="5" t="s">
        <v>4609</v>
      </c>
      <c r="B541" t="s">
        <v>4610</v>
      </c>
      <c r="C541" s="127"/>
      <c r="D541" s="127"/>
      <c r="E541" s="127"/>
      <c r="F541" s="131"/>
      <c r="G541" s="128"/>
      <c r="H541" s="156"/>
    </row>
    <row r="542" spans="1:8">
      <c r="A542" s="5" t="s">
        <v>4611</v>
      </c>
      <c r="B542" t="s">
        <v>4612</v>
      </c>
      <c r="C542" s="127"/>
      <c r="D542" s="127"/>
      <c r="E542" s="127"/>
      <c r="F542" s="131"/>
      <c r="G542" s="128"/>
      <c r="H542" s="156"/>
    </row>
    <row r="543" spans="1:8">
      <c r="A543" s="5" t="s">
        <v>4613</v>
      </c>
      <c r="B543" t="s">
        <v>4614</v>
      </c>
      <c r="C543" s="127"/>
      <c r="D543" s="127"/>
      <c r="E543" s="127"/>
      <c r="F543" s="131"/>
      <c r="G543" s="128"/>
      <c r="H543" s="156"/>
    </row>
    <row r="544" spans="1:8">
      <c r="A544" s="5" t="s">
        <v>4615</v>
      </c>
      <c r="B544" t="s">
        <v>4616</v>
      </c>
      <c r="C544" s="127"/>
      <c r="D544" s="127"/>
      <c r="E544" s="127"/>
      <c r="F544" s="131"/>
      <c r="G544" s="128"/>
      <c r="H544" s="156"/>
    </row>
    <row r="545" spans="1:8">
      <c r="A545" s="5" t="s">
        <v>4617</v>
      </c>
      <c r="B545" t="s">
        <v>4618</v>
      </c>
      <c r="C545" s="127"/>
      <c r="D545" s="127"/>
      <c r="E545" s="127"/>
      <c r="F545" s="131"/>
      <c r="G545" s="128"/>
      <c r="H545" s="156"/>
    </row>
    <row r="546" spans="1:8">
      <c r="A546" s="5" t="s">
        <v>4619</v>
      </c>
      <c r="B546" t="s">
        <v>4620</v>
      </c>
      <c r="C546" s="127"/>
      <c r="D546" s="127"/>
      <c r="E546" s="127"/>
      <c r="F546" s="131"/>
      <c r="G546" s="128"/>
      <c r="H546" s="156"/>
    </row>
    <row r="547" spans="1:8">
      <c r="A547" s="5" t="s">
        <v>4621</v>
      </c>
      <c r="B547" t="s">
        <v>4622</v>
      </c>
      <c r="C547" s="127"/>
      <c r="D547" s="127"/>
      <c r="E547" s="127"/>
      <c r="F547" s="131"/>
      <c r="G547" s="128"/>
      <c r="H547" s="156"/>
    </row>
    <row r="548" spans="1:8">
      <c r="A548" s="5" t="s">
        <v>4623</v>
      </c>
      <c r="B548" t="s">
        <v>4624</v>
      </c>
      <c r="C548" s="127"/>
      <c r="D548" s="127"/>
      <c r="E548" s="127"/>
      <c r="F548" s="131"/>
      <c r="G548" s="128"/>
      <c r="H548" s="156"/>
    </row>
    <row r="549" spans="1:8">
      <c r="A549" s="5" t="s">
        <v>4625</v>
      </c>
      <c r="B549" t="s">
        <v>4626</v>
      </c>
      <c r="C549" s="127"/>
      <c r="D549" s="127"/>
      <c r="E549" s="127"/>
      <c r="F549" s="131"/>
      <c r="G549" s="128"/>
      <c r="H549" s="156"/>
    </row>
    <row r="550" spans="1:8">
      <c r="A550" s="5" t="s">
        <v>4627</v>
      </c>
      <c r="B550" t="s">
        <v>4628</v>
      </c>
      <c r="C550" s="127"/>
      <c r="D550" s="127"/>
      <c r="E550" s="127"/>
      <c r="F550" s="131"/>
      <c r="G550" s="128"/>
      <c r="H550" s="156"/>
    </row>
    <row r="551" spans="1:8">
      <c r="A551" s="5" t="s">
        <v>4629</v>
      </c>
      <c r="B551" t="s">
        <v>4630</v>
      </c>
      <c r="C551" s="127"/>
      <c r="D551" s="127"/>
      <c r="E551" s="127"/>
      <c r="F551" s="131"/>
      <c r="G551" s="128"/>
      <c r="H551" s="156"/>
    </row>
    <row r="552" spans="1:8">
      <c r="A552" s="5" t="s">
        <v>4631</v>
      </c>
      <c r="B552" t="s">
        <v>4632</v>
      </c>
      <c r="C552" s="127"/>
      <c r="D552" s="127"/>
      <c r="E552" s="127"/>
      <c r="F552" s="131"/>
      <c r="G552" s="128"/>
      <c r="H552" s="156"/>
    </row>
    <row r="553" spans="1:8">
      <c r="A553" s="5" t="s">
        <v>4633</v>
      </c>
      <c r="B553" t="s">
        <v>4634</v>
      </c>
      <c r="C553" s="127"/>
      <c r="D553" s="127"/>
      <c r="E553" s="127"/>
      <c r="F553" s="131"/>
      <c r="G553" s="128"/>
      <c r="H553" s="156"/>
    </row>
    <row r="554" spans="1:8">
      <c r="A554" s="5" t="s">
        <v>4635</v>
      </c>
      <c r="B554" t="s">
        <v>4636</v>
      </c>
      <c r="C554" s="127"/>
      <c r="D554" s="127"/>
      <c r="E554" s="127"/>
      <c r="F554" s="131"/>
      <c r="G554" s="128"/>
      <c r="H554" s="156"/>
    </row>
    <row r="555" spans="1:8">
      <c r="A555" s="5" t="s">
        <v>4637</v>
      </c>
      <c r="B555" t="s">
        <v>4638</v>
      </c>
      <c r="C555" s="127"/>
      <c r="D555" s="127"/>
      <c r="E555" s="127"/>
      <c r="F555" s="131"/>
      <c r="G555" s="128"/>
      <c r="H555" s="156"/>
    </row>
    <row r="556" spans="1:8">
      <c r="A556" s="5" t="s">
        <v>4639</v>
      </c>
      <c r="B556" t="s">
        <v>4640</v>
      </c>
      <c r="C556" s="127"/>
      <c r="D556" s="127"/>
      <c r="E556" s="127"/>
      <c r="F556" s="131"/>
      <c r="G556" s="128"/>
      <c r="H556" s="156"/>
    </row>
    <row r="557" spans="1:8">
      <c r="A557" s="5" t="s">
        <v>4641</v>
      </c>
      <c r="B557" t="s">
        <v>4642</v>
      </c>
      <c r="C557" s="127"/>
      <c r="D557" s="127"/>
      <c r="E557" s="127"/>
      <c r="F557" s="131"/>
      <c r="G557" s="128"/>
      <c r="H557" s="156"/>
    </row>
    <row r="558" spans="1:8">
      <c r="A558" s="5" t="s">
        <v>4643</v>
      </c>
      <c r="B558" t="s">
        <v>4644</v>
      </c>
      <c r="C558" s="127"/>
      <c r="D558" s="127"/>
      <c r="E558" s="127"/>
      <c r="F558" s="131"/>
      <c r="G558" s="128"/>
      <c r="H558" s="156"/>
    </row>
    <row r="559" spans="1:8">
      <c r="A559" s="5" t="s">
        <v>4645</v>
      </c>
      <c r="B559" t="s">
        <v>4646</v>
      </c>
      <c r="C559" s="127"/>
      <c r="D559" s="127"/>
      <c r="E559" s="127"/>
      <c r="F559" s="131"/>
      <c r="G559" s="128"/>
      <c r="H559" s="156"/>
    </row>
    <row r="560" spans="1:8">
      <c r="A560" s="5" t="s">
        <v>4647</v>
      </c>
      <c r="B560" t="s">
        <v>4648</v>
      </c>
      <c r="C560" s="127"/>
      <c r="D560" s="127"/>
      <c r="E560" s="127"/>
      <c r="F560" s="131"/>
      <c r="G560" s="128"/>
      <c r="H560" s="156"/>
    </row>
    <row r="561" spans="1:8">
      <c r="A561" s="5" t="s">
        <v>4649</v>
      </c>
      <c r="B561" t="s">
        <v>4650</v>
      </c>
      <c r="C561" s="127"/>
      <c r="D561" s="127"/>
      <c r="E561" s="127"/>
      <c r="F561" s="131"/>
      <c r="G561" s="128"/>
      <c r="H561" s="156"/>
    </row>
    <row r="562" spans="1:8">
      <c r="A562" s="5" t="s">
        <v>4651</v>
      </c>
      <c r="B562" t="s">
        <v>4652</v>
      </c>
      <c r="C562" s="127"/>
      <c r="D562" s="127"/>
      <c r="E562" s="127"/>
      <c r="F562" s="131"/>
      <c r="G562" s="128"/>
      <c r="H562" s="156"/>
    </row>
    <row r="563" spans="1:8">
      <c r="A563" s="5" t="s">
        <v>4653</v>
      </c>
      <c r="B563" t="s">
        <v>4654</v>
      </c>
      <c r="C563" s="127"/>
      <c r="D563" s="127"/>
      <c r="E563" s="127"/>
      <c r="F563" s="131"/>
      <c r="G563" s="128"/>
      <c r="H563" s="156"/>
    </row>
    <row r="564" spans="1:8">
      <c r="A564" s="5" t="s">
        <v>4655</v>
      </c>
      <c r="B564" t="s">
        <v>4656</v>
      </c>
      <c r="C564" s="127"/>
      <c r="D564" s="127"/>
      <c r="E564" s="127"/>
      <c r="F564" s="131"/>
      <c r="G564" s="128"/>
      <c r="H564" s="156"/>
    </row>
    <row r="565" spans="1:8">
      <c r="A565" s="5" t="s">
        <v>4657</v>
      </c>
      <c r="B565" t="s">
        <v>4658</v>
      </c>
      <c r="C565" s="127"/>
      <c r="D565" s="127"/>
      <c r="E565" s="127"/>
      <c r="F565" s="131"/>
      <c r="G565" s="128"/>
      <c r="H565" s="156"/>
    </row>
    <row r="566" spans="1:8">
      <c r="A566" s="5" t="s">
        <v>4659</v>
      </c>
      <c r="B566" t="s">
        <v>4660</v>
      </c>
      <c r="C566" s="127"/>
      <c r="D566" s="127"/>
      <c r="E566" s="127"/>
      <c r="F566" s="131"/>
      <c r="G566" s="128"/>
      <c r="H566" s="156"/>
    </row>
    <row r="567" spans="1:8">
      <c r="A567" s="5" t="s">
        <v>4661</v>
      </c>
      <c r="B567" t="s">
        <v>4662</v>
      </c>
      <c r="C567" s="127"/>
      <c r="D567" s="127"/>
      <c r="E567" s="127"/>
      <c r="F567" s="131"/>
      <c r="G567" s="128"/>
      <c r="H567" s="156"/>
    </row>
    <row r="568" spans="1:8">
      <c r="A568" s="5" t="s">
        <v>4663</v>
      </c>
      <c r="B568" t="s">
        <v>4664</v>
      </c>
      <c r="C568" s="127"/>
      <c r="D568" s="127"/>
      <c r="E568" s="127"/>
      <c r="F568" s="131"/>
      <c r="G568" s="128"/>
      <c r="H568" s="156"/>
    </row>
    <row r="569" spans="1:8">
      <c r="A569" s="5" t="s">
        <v>4665</v>
      </c>
      <c r="B569" t="s">
        <v>4666</v>
      </c>
      <c r="C569" s="127"/>
      <c r="D569" s="127"/>
      <c r="E569" s="127"/>
      <c r="F569" s="131"/>
      <c r="G569" s="128"/>
      <c r="H569" s="156"/>
    </row>
    <row r="570" spans="1:8">
      <c r="A570" s="5" t="s">
        <v>4667</v>
      </c>
      <c r="B570" t="s">
        <v>4668</v>
      </c>
      <c r="C570" s="127"/>
      <c r="D570" s="127"/>
      <c r="E570" s="127"/>
      <c r="F570" s="131"/>
      <c r="G570" s="128"/>
      <c r="H570" s="156"/>
    </row>
    <row r="571" spans="1:8">
      <c r="A571" s="5" t="s">
        <v>4669</v>
      </c>
      <c r="B571" t="s">
        <v>4670</v>
      </c>
      <c r="C571" s="127"/>
      <c r="D571" s="127"/>
      <c r="E571" s="127"/>
      <c r="F571" s="131"/>
      <c r="G571" s="128"/>
      <c r="H571" s="156"/>
    </row>
    <row r="572" spans="1:8">
      <c r="A572" s="5" t="s">
        <v>4671</v>
      </c>
      <c r="B572" t="s">
        <v>4672</v>
      </c>
      <c r="C572" s="127"/>
      <c r="D572" s="127"/>
      <c r="E572" s="127"/>
      <c r="F572" s="131"/>
      <c r="G572" s="128"/>
      <c r="H572" s="156"/>
    </row>
    <row r="573" spans="1:8">
      <c r="A573" s="5" t="s">
        <v>4673</v>
      </c>
      <c r="B573" t="s">
        <v>4674</v>
      </c>
      <c r="C573" s="127"/>
      <c r="D573" s="127"/>
      <c r="E573" s="127"/>
      <c r="F573" s="131"/>
      <c r="G573" s="128"/>
      <c r="H573" s="156"/>
    </row>
    <row r="574" spans="1:8">
      <c r="A574" s="5" t="s">
        <v>4675</v>
      </c>
      <c r="B574" t="s">
        <v>4676</v>
      </c>
      <c r="C574" s="127"/>
      <c r="D574" s="127"/>
      <c r="E574" s="127"/>
      <c r="F574" s="131"/>
      <c r="G574" s="128"/>
      <c r="H574" s="156"/>
    </row>
    <row r="575" spans="1:8">
      <c r="A575" s="5" t="s">
        <v>4677</v>
      </c>
      <c r="B575" t="s">
        <v>4678</v>
      </c>
      <c r="C575" s="127"/>
      <c r="D575" s="127"/>
      <c r="E575" s="127"/>
      <c r="F575" s="131"/>
      <c r="G575" s="128"/>
      <c r="H575" s="156"/>
    </row>
    <row r="576" spans="1:8">
      <c r="A576" s="5" t="s">
        <v>4679</v>
      </c>
      <c r="B576" t="s">
        <v>4680</v>
      </c>
      <c r="C576" s="127"/>
      <c r="D576" s="127"/>
      <c r="E576" s="127"/>
      <c r="F576" s="131"/>
      <c r="G576" s="128"/>
      <c r="H576" s="156"/>
    </row>
    <row r="577" spans="1:8">
      <c r="A577" s="5" t="s">
        <v>4681</v>
      </c>
      <c r="B577" t="s">
        <v>4682</v>
      </c>
      <c r="C577" s="127"/>
      <c r="D577" s="127"/>
      <c r="E577" s="127"/>
      <c r="F577" s="131"/>
      <c r="G577" s="128"/>
      <c r="H577" s="156"/>
    </row>
    <row r="578" spans="1:8">
      <c r="A578" s="5" t="s">
        <v>4683</v>
      </c>
      <c r="B578" t="s">
        <v>4684</v>
      </c>
      <c r="C578" s="127"/>
      <c r="D578" s="127"/>
      <c r="E578" s="127"/>
      <c r="F578" s="131"/>
      <c r="G578" s="128"/>
      <c r="H578" s="156"/>
    </row>
    <row r="579" spans="1:8">
      <c r="A579" s="5" t="s">
        <v>4685</v>
      </c>
      <c r="B579" t="s">
        <v>4686</v>
      </c>
      <c r="C579" s="127"/>
      <c r="D579" s="127"/>
      <c r="E579" s="127"/>
      <c r="F579" s="131"/>
      <c r="G579" s="128"/>
      <c r="H579" s="156"/>
    </row>
    <row r="580" spans="1:8">
      <c r="A580" s="5" t="s">
        <v>4687</v>
      </c>
      <c r="B580" t="s">
        <v>4688</v>
      </c>
      <c r="C580" s="127"/>
      <c r="D580" s="127"/>
      <c r="E580" s="127"/>
      <c r="F580" s="131"/>
      <c r="G580" s="128"/>
      <c r="H580" s="156"/>
    </row>
    <row r="581" spans="1:8">
      <c r="A581" s="5" t="s">
        <v>4689</v>
      </c>
      <c r="B581" t="s">
        <v>4690</v>
      </c>
      <c r="C581" s="127"/>
      <c r="D581" s="127"/>
      <c r="E581" s="127"/>
      <c r="F581" s="131"/>
      <c r="G581" s="128"/>
      <c r="H581" s="156"/>
    </row>
    <row r="582" spans="1:8">
      <c r="A582" s="5" t="s">
        <v>4691</v>
      </c>
      <c r="B582" t="s">
        <v>4692</v>
      </c>
      <c r="C582" s="127"/>
      <c r="D582" s="127"/>
      <c r="E582" s="127"/>
      <c r="F582" s="131"/>
      <c r="G582" s="128"/>
      <c r="H582" s="156"/>
    </row>
    <row r="583" spans="1:8">
      <c r="A583" s="5" t="s">
        <v>3242</v>
      </c>
      <c r="B583" t="s">
        <v>4693</v>
      </c>
      <c r="C583" s="127"/>
      <c r="D583" s="127"/>
      <c r="E583" s="127"/>
      <c r="F583" s="131"/>
      <c r="G583" s="128"/>
      <c r="H583" s="156"/>
    </row>
    <row r="584" spans="1:8">
      <c r="A584" s="5" t="s">
        <v>4694</v>
      </c>
      <c r="B584" t="s">
        <v>4695</v>
      </c>
      <c r="C584" s="127"/>
      <c r="D584" s="127"/>
      <c r="E584" s="127"/>
      <c r="F584" s="131"/>
      <c r="G584" s="128"/>
      <c r="H584" s="156"/>
    </row>
    <row r="585" spans="1:8">
      <c r="A585" s="5" t="s">
        <v>4696</v>
      </c>
      <c r="B585" t="s">
        <v>4697</v>
      </c>
      <c r="C585" s="127"/>
      <c r="D585" s="127"/>
      <c r="E585" s="127"/>
      <c r="F585" s="131"/>
      <c r="G585" s="128"/>
      <c r="H585" s="156"/>
    </row>
    <row r="586" spans="1:8">
      <c r="A586" s="5" t="s">
        <v>4698</v>
      </c>
      <c r="B586" t="s">
        <v>4699</v>
      </c>
      <c r="C586" s="127"/>
      <c r="D586" s="127"/>
      <c r="E586" s="127"/>
      <c r="F586" s="131"/>
      <c r="G586" s="128"/>
      <c r="H586" s="156"/>
    </row>
    <row r="587" spans="1:8">
      <c r="A587" s="5" t="s">
        <v>4700</v>
      </c>
      <c r="B587" t="s">
        <v>4701</v>
      </c>
      <c r="C587" s="127"/>
      <c r="D587" s="127"/>
      <c r="E587" s="127"/>
      <c r="F587" s="131"/>
      <c r="G587" s="128"/>
      <c r="H587" s="156"/>
    </row>
    <row r="588" spans="1:8">
      <c r="A588" s="5" t="s">
        <v>4702</v>
      </c>
      <c r="B588" t="s">
        <v>4703</v>
      </c>
      <c r="C588" s="127"/>
      <c r="D588" s="127"/>
      <c r="E588" s="127"/>
      <c r="F588" s="131"/>
      <c r="G588" s="128"/>
      <c r="H588" s="156"/>
    </row>
    <row r="589" spans="1:8">
      <c r="A589" s="5" t="s">
        <v>4704</v>
      </c>
      <c r="B589" t="s">
        <v>4705</v>
      </c>
      <c r="C589" s="127"/>
      <c r="D589" s="127"/>
      <c r="E589" s="127"/>
      <c r="F589" s="131"/>
      <c r="G589" s="128"/>
      <c r="H589" s="156"/>
    </row>
    <row r="590" spans="1:8">
      <c r="A590" s="5" t="s">
        <v>4706</v>
      </c>
      <c r="B590" t="s">
        <v>4707</v>
      </c>
      <c r="C590" s="127"/>
      <c r="D590" s="127"/>
      <c r="E590" s="127"/>
      <c r="F590" s="131"/>
      <c r="G590" s="128"/>
      <c r="H590" s="156"/>
    </row>
    <row r="591" spans="1:8">
      <c r="A591" s="5" t="s">
        <v>4708</v>
      </c>
      <c r="B591" t="s">
        <v>4709</v>
      </c>
      <c r="C591" s="127"/>
      <c r="D591" s="127"/>
      <c r="E591" s="127"/>
      <c r="F591" s="131"/>
      <c r="G591" s="128"/>
      <c r="H591" s="156"/>
    </row>
    <row r="592" spans="1:8">
      <c r="A592" s="5" t="s">
        <v>4710</v>
      </c>
      <c r="B592" t="s">
        <v>4711</v>
      </c>
      <c r="C592" s="127"/>
      <c r="D592" s="127"/>
      <c r="E592" s="127"/>
      <c r="F592" s="131"/>
      <c r="G592" s="128"/>
      <c r="H592" s="156"/>
    </row>
    <row r="593" spans="1:8">
      <c r="A593" s="5" t="s">
        <v>4712</v>
      </c>
      <c r="B593" t="s">
        <v>4713</v>
      </c>
      <c r="C593" s="127"/>
      <c r="D593" s="127"/>
      <c r="E593" s="127"/>
      <c r="F593" s="131"/>
      <c r="G593" s="128"/>
      <c r="H593" s="156"/>
    </row>
    <row r="594" spans="1:8">
      <c r="A594" s="5" t="s">
        <v>4714</v>
      </c>
      <c r="B594" t="s">
        <v>4715</v>
      </c>
      <c r="C594" s="127"/>
      <c r="D594" s="127"/>
      <c r="E594" s="127"/>
      <c r="F594" s="131"/>
      <c r="G594" s="128"/>
      <c r="H594" s="156"/>
    </row>
    <row r="595" spans="1:8">
      <c r="A595" s="5" t="s">
        <v>3229</v>
      </c>
      <c r="B595" t="s">
        <v>4716</v>
      </c>
      <c r="C595" s="127"/>
      <c r="D595" s="127"/>
      <c r="E595" s="127"/>
      <c r="F595" s="131"/>
      <c r="G595" s="128"/>
      <c r="H595" s="156"/>
    </row>
    <row r="596" spans="1:8">
      <c r="A596" s="5" t="s">
        <v>4717</v>
      </c>
      <c r="B596" t="s">
        <v>4718</v>
      </c>
      <c r="C596" s="127"/>
      <c r="D596" s="127"/>
      <c r="E596" s="127"/>
      <c r="F596" s="131"/>
      <c r="G596" s="128"/>
      <c r="H596" s="156"/>
    </row>
    <row r="597" spans="1:8">
      <c r="A597" s="5" t="s">
        <v>4719</v>
      </c>
      <c r="B597" t="s">
        <v>4720</v>
      </c>
      <c r="C597" s="127"/>
      <c r="D597" s="127"/>
      <c r="E597" s="127"/>
      <c r="F597" s="131"/>
      <c r="G597" s="128"/>
      <c r="H597" s="156"/>
    </row>
    <row r="598" spans="1:8">
      <c r="A598" s="5" t="s">
        <v>4721</v>
      </c>
      <c r="B598" t="s">
        <v>4722</v>
      </c>
      <c r="C598" s="127"/>
      <c r="D598" s="127"/>
      <c r="E598" s="127"/>
      <c r="F598" s="131"/>
      <c r="G598" s="128"/>
      <c r="H598" s="156"/>
    </row>
    <row r="599" spans="1:8">
      <c r="A599" s="5" t="s">
        <v>4723</v>
      </c>
      <c r="B599" t="s">
        <v>4724</v>
      </c>
      <c r="C599" s="127"/>
      <c r="D599" s="127"/>
      <c r="E599" s="127"/>
      <c r="F599" s="131"/>
      <c r="G599" s="128"/>
      <c r="H599" s="156"/>
    </row>
    <row r="600" spans="1:8">
      <c r="A600" s="5" t="s">
        <v>4725</v>
      </c>
      <c r="B600" t="s">
        <v>4726</v>
      </c>
      <c r="C600" s="127"/>
      <c r="D600" s="127"/>
      <c r="E600" s="127"/>
      <c r="F600" s="131"/>
      <c r="G600" s="128"/>
      <c r="H600" s="156"/>
    </row>
    <row r="601" spans="1:8">
      <c r="A601" s="5" t="s">
        <v>4727</v>
      </c>
      <c r="B601" t="s">
        <v>4728</v>
      </c>
      <c r="C601" s="127"/>
      <c r="D601" s="127"/>
      <c r="E601" s="127"/>
      <c r="F601" s="131"/>
      <c r="G601" s="128"/>
      <c r="H601" s="156"/>
    </row>
    <row r="602" spans="1:8">
      <c r="A602" s="5" t="s">
        <v>4729</v>
      </c>
      <c r="B602" t="s">
        <v>4730</v>
      </c>
      <c r="C602" s="127"/>
      <c r="D602" s="127"/>
      <c r="E602" s="127"/>
      <c r="F602" s="131"/>
      <c r="G602" s="128"/>
      <c r="H602" s="156"/>
    </row>
    <row r="603" spans="1:8">
      <c r="A603" s="5" t="s">
        <v>4731</v>
      </c>
      <c r="B603" t="s">
        <v>4732</v>
      </c>
      <c r="C603" s="127"/>
      <c r="D603" s="127"/>
      <c r="E603" s="127"/>
      <c r="F603" s="131"/>
      <c r="G603" s="128"/>
      <c r="H603" s="156"/>
    </row>
    <row r="604" spans="1:8">
      <c r="A604" s="5" t="s">
        <v>4733</v>
      </c>
      <c r="B604" t="s">
        <v>4734</v>
      </c>
      <c r="C604" s="127"/>
      <c r="D604" s="127"/>
      <c r="E604" s="127"/>
      <c r="F604" s="131"/>
      <c r="G604" s="128"/>
      <c r="H604" s="156"/>
    </row>
    <row r="605" spans="1:8">
      <c r="A605" s="5" t="s">
        <v>4735</v>
      </c>
      <c r="B605" t="s">
        <v>4736</v>
      </c>
      <c r="C605" s="127"/>
      <c r="D605" s="127"/>
      <c r="E605" s="127"/>
      <c r="F605" s="131"/>
      <c r="G605" s="128"/>
      <c r="H605" s="156"/>
    </row>
    <row r="606" spans="1:8">
      <c r="A606" s="5" t="s">
        <v>4737</v>
      </c>
      <c r="B606" t="s">
        <v>4738</v>
      </c>
      <c r="C606" s="127"/>
      <c r="D606" s="127"/>
      <c r="E606" s="127"/>
      <c r="F606" s="131"/>
      <c r="G606" s="128"/>
      <c r="H606" s="156"/>
    </row>
    <row r="607" spans="1:8">
      <c r="A607" s="5" t="s">
        <v>3230</v>
      </c>
      <c r="B607" t="s">
        <v>4739</v>
      </c>
      <c r="C607" s="127"/>
      <c r="D607" s="127"/>
      <c r="E607" s="127"/>
      <c r="F607" s="131"/>
      <c r="G607" s="128"/>
      <c r="H607" s="156"/>
    </row>
    <row r="608" spans="1:8">
      <c r="A608" s="5" t="s">
        <v>4740</v>
      </c>
      <c r="B608" t="s">
        <v>4741</v>
      </c>
      <c r="C608" s="127"/>
      <c r="D608" s="127"/>
      <c r="E608" s="127"/>
      <c r="F608" s="131"/>
      <c r="G608" s="128"/>
      <c r="H608" s="156"/>
    </row>
    <row r="609" spans="1:8">
      <c r="A609" s="5" t="s">
        <v>4742</v>
      </c>
      <c r="B609" t="s">
        <v>4743</v>
      </c>
      <c r="C609" s="127"/>
      <c r="D609" s="127"/>
      <c r="E609" s="127"/>
      <c r="F609" s="131"/>
      <c r="G609" s="128"/>
      <c r="H609" s="156"/>
    </row>
    <row r="610" spans="1:8">
      <c r="A610" s="5" t="s">
        <v>4744</v>
      </c>
      <c r="B610" t="s">
        <v>4745</v>
      </c>
      <c r="C610" s="127"/>
      <c r="D610" s="127"/>
      <c r="E610" s="127"/>
      <c r="F610" s="131"/>
      <c r="G610" s="128"/>
      <c r="H610" s="156"/>
    </row>
    <row r="611" spans="1:8">
      <c r="A611" s="5" t="s">
        <v>4746</v>
      </c>
      <c r="B611" t="s">
        <v>4747</v>
      </c>
      <c r="C611" s="127"/>
      <c r="D611" s="127"/>
      <c r="E611" s="127"/>
      <c r="F611" s="131"/>
      <c r="G611" s="128"/>
      <c r="H611" s="156"/>
    </row>
    <row r="612" spans="1:8">
      <c r="A612" s="5" t="s">
        <v>4748</v>
      </c>
      <c r="B612" t="s">
        <v>4749</v>
      </c>
      <c r="C612" s="127"/>
      <c r="D612" s="127"/>
      <c r="E612" s="127"/>
      <c r="F612" s="131"/>
      <c r="G612" s="128"/>
      <c r="H612" s="156"/>
    </row>
    <row r="613" spans="1:8">
      <c r="A613" s="5" t="s">
        <v>4750</v>
      </c>
      <c r="B613" t="s">
        <v>4751</v>
      </c>
      <c r="C613" s="127"/>
      <c r="D613" s="127"/>
      <c r="E613" s="127"/>
      <c r="F613" s="131"/>
      <c r="G613" s="128"/>
      <c r="H613" s="156"/>
    </row>
    <row r="614" spans="1:8">
      <c r="A614" s="5" t="s">
        <v>4752</v>
      </c>
      <c r="B614" t="s">
        <v>4753</v>
      </c>
      <c r="C614" s="127"/>
      <c r="D614" s="127"/>
      <c r="E614" s="127"/>
      <c r="F614" s="131"/>
      <c r="G614" s="128"/>
      <c r="H614" s="156"/>
    </row>
    <row r="615" spans="1:8">
      <c r="A615" s="5" t="s">
        <v>4754</v>
      </c>
      <c r="B615" t="s">
        <v>4755</v>
      </c>
      <c r="C615" s="127"/>
      <c r="D615" s="127"/>
      <c r="E615" s="127"/>
      <c r="F615" s="131"/>
      <c r="G615" s="128"/>
      <c r="H615" s="156"/>
    </row>
    <row r="616" spans="1:8">
      <c r="A616" s="5" t="s">
        <v>4756</v>
      </c>
      <c r="B616" t="s">
        <v>4757</v>
      </c>
      <c r="C616" s="127"/>
      <c r="D616" s="127"/>
      <c r="E616" s="127"/>
      <c r="F616" s="131"/>
      <c r="G616" s="128"/>
      <c r="H616" s="156"/>
    </row>
    <row r="617" spans="1:8">
      <c r="A617" s="5" t="s">
        <v>4758</v>
      </c>
      <c r="B617" t="s">
        <v>4759</v>
      </c>
      <c r="C617" s="127"/>
      <c r="D617" s="127"/>
      <c r="E617" s="127"/>
      <c r="F617" s="131"/>
      <c r="G617" s="128"/>
      <c r="H617" s="156"/>
    </row>
    <row r="618" spans="1:8">
      <c r="A618" s="5" t="s">
        <v>4760</v>
      </c>
      <c r="B618" t="s">
        <v>4761</v>
      </c>
      <c r="C618" s="127"/>
      <c r="D618" s="127"/>
      <c r="E618" s="127"/>
      <c r="F618" s="131"/>
      <c r="G618" s="128"/>
      <c r="H618" s="156"/>
    </row>
    <row r="619" spans="1:8">
      <c r="A619" s="5" t="s">
        <v>4762</v>
      </c>
      <c r="B619" t="s">
        <v>4763</v>
      </c>
      <c r="C619" s="127"/>
      <c r="D619" s="127"/>
      <c r="E619" s="127"/>
      <c r="F619" s="131"/>
      <c r="G619" s="128"/>
      <c r="H619" s="156"/>
    </row>
    <row r="620" spans="1:8">
      <c r="A620" s="5" t="s">
        <v>4764</v>
      </c>
      <c r="B620" t="s">
        <v>4765</v>
      </c>
      <c r="C620" s="127"/>
      <c r="D620" s="127"/>
      <c r="E620" s="127"/>
      <c r="F620" s="131"/>
      <c r="G620" s="128"/>
      <c r="H620" s="156"/>
    </row>
    <row r="621" spans="1:8">
      <c r="A621" s="5" t="s">
        <v>4766</v>
      </c>
      <c r="B621" t="s">
        <v>4767</v>
      </c>
      <c r="C621" s="127"/>
      <c r="D621" s="127"/>
      <c r="E621" s="127"/>
      <c r="F621" s="131"/>
      <c r="G621" s="128"/>
      <c r="H621" s="156"/>
    </row>
    <row r="622" spans="1:8">
      <c r="A622" s="5" t="s">
        <v>4768</v>
      </c>
      <c r="B622" t="s">
        <v>4769</v>
      </c>
      <c r="C622" s="127"/>
      <c r="D622" s="127"/>
      <c r="E622" s="127"/>
      <c r="F622" s="131"/>
      <c r="G622" s="128"/>
      <c r="H622" s="156"/>
    </row>
    <row r="623" spans="1:8">
      <c r="A623" s="5" t="s">
        <v>4770</v>
      </c>
      <c r="B623" t="s">
        <v>4771</v>
      </c>
      <c r="C623" s="127"/>
      <c r="D623" s="127"/>
      <c r="E623" s="127"/>
      <c r="F623" s="131"/>
      <c r="G623" s="128"/>
      <c r="H623" s="156"/>
    </row>
    <row r="624" spans="1:8">
      <c r="A624" s="5" t="s">
        <v>4772</v>
      </c>
      <c r="B624" t="s">
        <v>4773</v>
      </c>
      <c r="C624" s="127"/>
      <c r="D624" s="127"/>
      <c r="E624" s="127"/>
      <c r="F624" s="131"/>
      <c r="G624" s="128"/>
      <c r="H624" s="156"/>
    </row>
    <row r="625" spans="1:8">
      <c r="A625" s="5" t="s">
        <v>4774</v>
      </c>
      <c r="B625" t="s">
        <v>4775</v>
      </c>
      <c r="C625" s="127"/>
      <c r="D625" s="127"/>
      <c r="E625" s="127"/>
      <c r="F625" s="131"/>
      <c r="G625" s="128"/>
      <c r="H625" s="156"/>
    </row>
    <row r="626" spans="1:8">
      <c r="A626" s="5" t="s">
        <v>4776</v>
      </c>
      <c r="B626" t="s">
        <v>4777</v>
      </c>
      <c r="C626" s="127"/>
      <c r="D626" s="127"/>
      <c r="E626" s="127"/>
      <c r="F626" s="131"/>
      <c r="G626" s="128"/>
      <c r="H626" s="156"/>
    </row>
    <row r="627" spans="1:8">
      <c r="A627" s="5" t="s">
        <v>4778</v>
      </c>
      <c r="B627" t="s">
        <v>4779</v>
      </c>
      <c r="C627" s="127"/>
      <c r="D627" s="127"/>
      <c r="E627" s="127"/>
      <c r="F627" s="131"/>
      <c r="G627" s="128"/>
      <c r="H627" s="156"/>
    </row>
    <row r="628" spans="1:8">
      <c r="A628" s="5" t="s">
        <v>4780</v>
      </c>
      <c r="B628" t="s">
        <v>4781</v>
      </c>
      <c r="C628" s="127"/>
      <c r="D628" s="127"/>
      <c r="E628" s="127"/>
      <c r="F628" s="131"/>
      <c r="G628" s="128"/>
      <c r="H628" s="156"/>
    </row>
    <row r="629" spans="1:8">
      <c r="A629" s="5" t="s">
        <v>4782</v>
      </c>
      <c r="B629" t="s">
        <v>4783</v>
      </c>
      <c r="C629" s="127"/>
      <c r="D629" s="127"/>
      <c r="E629" s="127"/>
      <c r="F629" s="131"/>
      <c r="G629" s="128"/>
      <c r="H629" s="156"/>
    </row>
    <row r="630" spans="1:8">
      <c r="A630" s="5" t="s">
        <v>4784</v>
      </c>
      <c r="B630" t="s">
        <v>4785</v>
      </c>
      <c r="C630" s="127"/>
      <c r="D630" s="127"/>
      <c r="E630" s="127"/>
      <c r="F630" s="131"/>
      <c r="G630" s="128"/>
      <c r="H630" s="156"/>
    </row>
    <row r="631" spans="1:8">
      <c r="A631" s="5" t="s">
        <v>4786</v>
      </c>
      <c r="B631" t="s">
        <v>4787</v>
      </c>
      <c r="C631" s="127"/>
      <c r="D631" s="127"/>
      <c r="E631" s="127"/>
      <c r="F631" s="131"/>
      <c r="G631" s="128"/>
      <c r="H631" s="156"/>
    </row>
    <row r="632" spans="1:8">
      <c r="A632" s="5" t="s">
        <v>4788</v>
      </c>
      <c r="B632" t="s">
        <v>4789</v>
      </c>
      <c r="C632" s="127"/>
      <c r="D632" s="127"/>
      <c r="E632" s="127"/>
      <c r="F632" s="131"/>
      <c r="G632" s="128"/>
      <c r="H632" s="156"/>
    </row>
    <row r="633" spans="1:8">
      <c r="A633" s="5" t="s">
        <v>4790</v>
      </c>
      <c r="B633" t="s">
        <v>4791</v>
      </c>
      <c r="C633" s="127"/>
      <c r="D633" s="127"/>
      <c r="E633" s="127"/>
      <c r="F633" s="131"/>
      <c r="G633" s="128"/>
      <c r="H633" s="156"/>
    </row>
    <row r="634" spans="1:8">
      <c r="A634" s="5" t="s">
        <v>4792</v>
      </c>
      <c r="B634" t="s">
        <v>4793</v>
      </c>
      <c r="C634" s="127"/>
      <c r="D634" s="127"/>
      <c r="E634" s="127"/>
      <c r="F634" s="131"/>
      <c r="G634" s="128"/>
      <c r="H634" s="156"/>
    </row>
    <row r="635" spans="1:8">
      <c r="A635" s="5" t="s">
        <v>4794</v>
      </c>
      <c r="B635" t="s">
        <v>4795</v>
      </c>
      <c r="C635" s="127"/>
      <c r="D635" s="127"/>
      <c r="E635" s="127"/>
      <c r="F635" s="131"/>
      <c r="G635" s="128"/>
      <c r="H635" s="156"/>
    </row>
    <row r="636" spans="1:8">
      <c r="A636" s="5" t="s">
        <v>4796</v>
      </c>
      <c r="B636" t="s">
        <v>4797</v>
      </c>
      <c r="C636" s="127"/>
      <c r="D636" s="127"/>
      <c r="E636" s="127"/>
      <c r="F636" s="131"/>
      <c r="G636" s="128"/>
      <c r="H636" s="156"/>
    </row>
    <row r="637" spans="1:8">
      <c r="A637" s="5" t="s">
        <v>4798</v>
      </c>
      <c r="B637" t="s">
        <v>4799</v>
      </c>
      <c r="C637" s="127"/>
      <c r="D637" s="127"/>
      <c r="E637" s="127"/>
      <c r="F637" s="131"/>
      <c r="G637" s="128"/>
      <c r="H637" s="156"/>
    </row>
    <row r="638" spans="1:8">
      <c r="A638" s="5" t="s">
        <v>4800</v>
      </c>
      <c r="B638" t="s">
        <v>4801</v>
      </c>
      <c r="C638" s="127"/>
      <c r="D638" s="127"/>
      <c r="E638" s="127"/>
      <c r="F638" s="131"/>
      <c r="G638" s="128"/>
      <c r="H638" s="156"/>
    </row>
    <row r="639" spans="1:8">
      <c r="A639" s="5" t="s">
        <v>3247</v>
      </c>
      <c r="B639" t="s">
        <v>4802</v>
      </c>
      <c r="C639" s="127"/>
      <c r="D639" s="127"/>
      <c r="E639" s="127"/>
      <c r="F639" s="131"/>
      <c r="G639" s="128"/>
      <c r="H639" s="156"/>
    </row>
    <row r="640" spans="1:8">
      <c r="A640" s="5" t="s">
        <v>4803</v>
      </c>
      <c r="B640" t="s">
        <v>4804</v>
      </c>
      <c r="C640" s="127"/>
      <c r="D640" s="127"/>
      <c r="E640" s="127"/>
      <c r="F640" s="131"/>
      <c r="G640" s="128"/>
      <c r="H640" s="156"/>
    </row>
    <row r="641" spans="1:8">
      <c r="A641" s="5" t="s">
        <v>4805</v>
      </c>
      <c r="B641" t="s">
        <v>4806</v>
      </c>
      <c r="C641" s="127"/>
      <c r="D641" s="127"/>
      <c r="E641" s="127"/>
      <c r="F641" s="131"/>
      <c r="G641" s="128"/>
      <c r="H641" s="156"/>
    </row>
    <row r="642" spans="1:8">
      <c r="A642" s="5" t="s">
        <v>4807</v>
      </c>
      <c r="B642" t="s">
        <v>4808</v>
      </c>
      <c r="C642" s="127"/>
      <c r="D642" s="127"/>
      <c r="E642" s="127"/>
      <c r="F642" s="131"/>
      <c r="G642" s="128"/>
      <c r="H642" s="156"/>
    </row>
    <row r="643" spans="1:8">
      <c r="A643" s="5" t="s">
        <v>4809</v>
      </c>
      <c r="B643" t="s">
        <v>4810</v>
      </c>
      <c r="C643" s="127"/>
      <c r="D643" s="127"/>
      <c r="E643" s="127"/>
      <c r="F643" s="131"/>
      <c r="G643" s="128"/>
      <c r="H643" s="156"/>
    </row>
    <row r="644" spans="1:8">
      <c r="A644" s="5" t="s">
        <v>4811</v>
      </c>
      <c r="B644" t="s">
        <v>4812</v>
      </c>
      <c r="C644" s="127"/>
      <c r="D644" s="127"/>
      <c r="E644" s="127"/>
      <c r="F644" s="131"/>
      <c r="G644" s="128"/>
      <c r="H644" s="156"/>
    </row>
    <row r="645" spans="1:8">
      <c r="A645" s="5" t="s">
        <v>4813</v>
      </c>
      <c r="B645" t="s">
        <v>4814</v>
      </c>
      <c r="C645" s="127"/>
      <c r="D645" s="127"/>
      <c r="E645" s="127"/>
      <c r="F645" s="131"/>
      <c r="G645" s="128"/>
      <c r="H645" s="156"/>
    </row>
    <row r="646" spans="1:8">
      <c r="A646" s="5" t="s">
        <v>4815</v>
      </c>
      <c r="B646" t="s">
        <v>4816</v>
      </c>
      <c r="C646" s="127"/>
      <c r="D646" s="127"/>
      <c r="E646" s="127"/>
      <c r="F646" s="131"/>
      <c r="G646" s="128"/>
      <c r="H646" s="156"/>
    </row>
    <row r="647" spans="1:8">
      <c r="A647" s="5" t="s">
        <v>4817</v>
      </c>
      <c r="B647" t="s">
        <v>4818</v>
      </c>
      <c r="C647" s="127"/>
      <c r="D647" s="127"/>
      <c r="E647" s="127"/>
      <c r="F647" s="131"/>
      <c r="G647" s="128"/>
      <c r="H647" s="156"/>
    </row>
    <row r="648" spans="1:8">
      <c r="A648" s="5" t="s">
        <v>4819</v>
      </c>
      <c r="B648" t="s">
        <v>4820</v>
      </c>
      <c r="C648" s="127"/>
      <c r="D648" s="127"/>
      <c r="E648" s="127"/>
      <c r="F648" s="131"/>
      <c r="G648" s="128"/>
      <c r="H648" s="156"/>
    </row>
    <row r="649" spans="1:8">
      <c r="A649" s="5" t="s">
        <v>4821</v>
      </c>
      <c r="B649" t="s">
        <v>4822</v>
      </c>
      <c r="C649" s="127"/>
      <c r="D649" s="127"/>
      <c r="E649" s="127"/>
      <c r="F649" s="131"/>
      <c r="G649" s="128"/>
      <c r="H649" s="156"/>
    </row>
    <row r="650" spans="1:8">
      <c r="A650" s="5" t="s">
        <v>4823</v>
      </c>
      <c r="B650" t="s">
        <v>4824</v>
      </c>
      <c r="C650" s="127"/>
      <c r="D650" s="127"/>
      <c r="E650" s="127"/>
      <c r="F650" s="131"/>
      <c r="G650" s="128"/>
      <c r="H650" s="156"/>
    </row>
    <row r="651" spans="1:8">
      <c r="A651" s="5" t="s">
        <v>4825</v>
      </c>
      <c r="B651" t="s">
        <v>4826</v>
      </c>
      <c r="C651" s="127"/>
      <c r="D651" s="127"/>
      <c r="E651" s="127"/>
      <c r="F651" s="131"/>
      <c r="G651" s="128"/>
      <c r="H651" s="156"/>
    </row>
    <row r="652" spans="1:8">
      <c r="A652" s="5" t="s">
        <v>4827</v>
      </c>
      <c r="B652" t="s">
        <v>4828</v>
      </c>
      <c r="C652" s="127"/>
      <c r="D652" s="127"/>
      <c r="E652" s="127"/>
      <c r="F652" s="131"/>
      <c r="G652" s="128"/>
      <c r="H652" s="156"/>
    </row>
    <row r="653" spans="1:8">
      <c r="A653" s="5" t="s">
        <v>4829</v>
      </c>
      <c r="B653" t="s">
        <v>4830</v>
      </c>
      <c r="C653" s="127"/>
      <c r="D653" s="127"/>
      <c r="E653" s="127"/>
      <c r="F653" s="131"/>
      <c r="G653" s="128"/>
      <c r="H653" s="156"/>
    </row>
    <row r="654" spans="1:8">
      <c r="A654" s="5" t="s">
        <v>4831</v>
      </c>
      <c r="B654" t="s">
        <v>4832</v>
      </c>
      <c r="C654" s="127"/>
      <c r="D654" s="127"/>
      <c r="E654" s="127"/>
      <c r="F654" s="131"/>
      <c r="G654" s="128"/>
      <c r="H654" s="156"/>
    </row>
    <row r="655" spans="1:8">
      <c r="A655" s="5" t="s">
        <v>4833</v>
      </c>
      <c r="B655" t="s">
        <v>4834</v>
      </c>
      <c r="C655" s="127"/>
      <c r="D655" s="127"/>
      <c r="E655" s="127"/>
      <c r="F655" s="131"/>
      <c r="G655" s="128"/>
      <c r="H655" s="156"/>
    </row>
    <row r="656" spans="1:8">
      <c r="A656" s="5" t="s">
        <v>4835</v>
      </c>
      <c r="B656" t="s">
        <v>4836</v>
      </c>
      <c r="C656" s="127"/>
      <c r="D656" s="127"/>
      <c r="E656" s="127"/>
      <c r="F656" s="131"/>
      <c r="G656" s="128"/>
      <c r="H656" s="156"/>
    </row>
    <row r="657" spans="1:8">
      <c r="A657" s="5" t="s">
        <v>4837</v>
      </c>
      <c r="B657" t="s">
        <v>4838</v>
      </c>
      <c r="C657" s="127"/>
      <c r="D657" s="127"/>
      <c r="E657" s="127"/>
      <c r="F657" s="131"/>
      <c r="G657" s="128"/>
      <c r="H657" s="156"/>
    </row>
    <row r="658" spans="1:8">
      <c r="A658" s="5" t="s">
        <v>4839</v>
      </c>
      <c r="B658" t="s">
        <v>4840</v>
      </c>
      <c r="C658" s="127"/>
      <c r="D658" s="127"/>
      <c r="E658" s="127"/>
      <c r="F658" s="131"/>
      <c r="G658" s="128"/>
      <c r="H658" s="156"/>
    </row>
    <row r="659" spans="1:8">
      <c r="A659" s="5" t="s">
        <v>4841</v>
      </c>
      <c r="B659" t="s">
        <v>4842</v>
      </c>
      <c r="C659" s="127"/>
      <c r="D659" s="127"/>
      <c r="E659" s="127"/>
      <c r="F659" s="131"/>
      <c r="G659" s="128"/>
      <c r="H659" s="156"/>
    </row>
    <row r="660" spans="1:8">
      <c r="A660" s="5" t="s">
        <v>4843</v>
      </c>
      <c r="B660" t="s">
        <v>4844</v>
      </c>
      <c r="C660" s="127"/>
      <c r="D660" s="127"/>
      <c r="E660" s="127"/>
      <c r="F660" s="131"/>
      <c r="G660" s="128"/>
      <c r="H660" s="156"/>
    </row>
    <row r="661" spans="1:8">
      <c r="A661" s="5" t="s">
        <v>4845</v>
      </c>
      <c r="B661" t="s">
        <v>4846</v>
      </c>
      <c r="C661" s="127"/>
      <c r="D661" s="127"/>
      <c r="E661" s="127"/>
      <c r="F661" s="131"/>
      <c r="G661" s="128"/>
      <c r="H661" s="156"/>
    </row>
    <row r="662" spans="1:8">
      <c r="A662" s="5" t="s">
        <v>4847</v>
      </c>
      <c r="B662" t="s">
        <v>4848</v>
      </c>
      <c r="C662" s="127"/>
      <c r="D662" s="127"/>
      <c r="E662" s="127"/>
      <c r="F662" s="131"/>
      <c r="G662" s="128"/>
      <c r="H662" s="156"/>
    </row>
    <row r="663" spans="1:8">
      <c r="A663" s="5" t="s">
        <v>4849</v>
      </c>
      <c r="B663" t="s">
        <v>4850</v>
      </c>
      <c r="C663" s="127"/>
      <c r="D663" s="127"/>
      <c r="E663" s="127"/>
      <c r="F663" s="131"/>
      <c r="G663" s="128"/>
      <c r="H663" s="156"/>
    </row>
    <row r="664" spans="1:8">
      <c r="A664" s="5" t="s">
        <v>4851</v>
      </c>
      <c r="B664" t="s">
        <v>4852</v>
      </c>
      <c r="C664" s="127"/>
      <c r="D664" s="127"/>
      <c r="E664" s="127"/>
      <c r="F664" s="131"/>
      <c r="G664" s="128"/>
      <c r="H664" s="156"/>
    </row>
    <row r="665" spans="1:8">
      <c r="A665" s="5" t="s">
        <v>4853</v>
      </c>
      <c r="B665" t="s">
        <v>4854</v>
      </c>
      <c r="C665" s="127"/>
      <c r="D665" s="127"/>
      <c r="E665" s="127"/>
      <c r="F665" s="131"/>
      <c r="G665" s="128"/>
      <c r="H665" s="156"/>
    </row>
    <row r="666" spans="1:8">
      <c r="A666" s="5" t="s">
        <v>4855</v>
      </c>
      <c r="B666" t="s">
        <v>4856</v>
      </c>
      <c r="C666" s="127"/>
      <c r="D666" s="127"/>
      <c r="E666" s="127"/>
      <c r="F666" s="131"/>
      <c r="G666" s="128"/>
      <c r="H666" s="156"/>
    </row>
    <row r="667" spans="1:8">
      <c r="A667" s="5" t="s">
        <v>4857</v>
      </c>
      <c r="B667" t="s">
        <v>4858</v>
      </c>
      <c r="C667" s="127"/>
      <c r="D667" s="127"/>
      <c r="E667" s="127"/>
      <c r="F667" s="131"/>
      <c r="G667" s="128"/>
      <c r="H667" s="156"/>
    </row>
    <row r="668" spans="1:8">
      <c r="A668" s="5" t="s">
        <v>4859</v>
      </c>
      <c r="B668" t="s">
        <v>4860</v>
      </c>
      <c r="C668" s="127"/>
      <c r="D668" s="127"/>
      <c r="E668" s="127"/>
      <c r="F668" s="131"/>
      <c r="G668" s="128"/>
      <c r="H668" s="156"/>
    </row>
    <row r="669" spans="1:8">
      <c r="A669" s="5" t="s">
        <v>4861</v>
      </c>
      <c r="B669" t="s">
        <v>4862</v>
      </c>
      <c r="C669" s="127"/>
      <c r="D669" s="127"/>
      <c r="E669" s="127"/>
      <c r="F669" s="131"/>
      <c r="G669" s="128"/>
      <c r="H669" s="156"/>
    </row>
    <row r="670" spans="1:8">
      <c r="A670" s="5" t="s">
        <v>4863</v>
      </c>
      <c r="B670" t="s">
        <v>4864</v>
      </c>
      <c r="C670" s="127"/>
      <c r="D670" s="127"/>
      <c r="E670" s="127"/>
      <c r="F670" s="131"/>
      <c r="G670" s="128"/>
      <c r="H670" s="156"/>
    </row>
    <row r="671" spans="1:8">
      <c r="A671" s="5" t="s">
        <v>4865</v>
      </c>
      <c r="B671" t="s">
        <v>4866</v>
      </c>
      <c r="C671" s="127"/>
      <c r="D671" s="127"/>
      <c r="E671" s="127"/>
      <c r="F671" s="131"/>
      <c r="G671" s="128"/>
      <c r="H671" s="156"/>
    </row>
    <row r="672" spans="1:8">
      <c r="A672" s="5" t="s">
        <v>4867</v>
      </c>
      <c r="B672" t="s">
        <v>4868</v>
      </c>
      <c r="C672" s="127"/>
      <c r="D672" s="127"/>
      <c r="E672" s="127"/>
      <c r="F672" s="131"/>
      <c r="G672" s="128"/>
      <c r="H672" s="156"/>
    </row>
    <row r="673" spans="1:8">
      <c r="A673" s="5" t="s">
        <v>4869</v>
      </c>
      <c r="B673" t="s">
        <v>4870</v>
      </c>
      <c r="C673" s="127"/>
      <c r="D673" s="127"/>
      <c r="E673" s="127"/>
      <c r="F673" s="131"/>
      <c r="G673" s="128"/>
      <c r="H673" s="156"/>
    </row>
    <row r="674" spans="1:8">
      <c r="A674" s="5" t="s">
        <v>4871</v>
      </c>
      <c r="B674" t="s">
        <v>4872</v>
      </c>
      <c r="C674" s="127"/>
      <c r="D674" s="127"/>
      <c r="E674" s="127"/>
      <c r="F674" s="131"/>
      <c r="G674" s="128"/>
      <c r="H674" s="156"/>
    </row>
    <row r="675" spans="1:8">
      <c r="A675" s="5" t="s">
        <v>4873</v>
      </c>
      <c r="B675" t="s">
        <v>4874</v>
      </c>
      <c r="C675" s="127"/>
      <c r="D675" s="127"/>
      <c r="E675" s="127"/>
      <c r="F675" s="131"/>
      <c r="G675" s="128"/>
      <c r="H675" s="156"/>
    </row>
    <row r="676" spans="1:8">
      <c r="A676" s="5" t="s">
        <v>4875</v>
      </c>
      <c r="B676" t="s">
        <v>4876</v>
      </c>
      <c r="C676" s="127"/>
      <c r="D676" s="127"/>
      <c r="E676" s="127"/>
      <c r="F676" s="131"/>
      <c r="G676" s="128"/>
      <c r="H676" s="156"/>
    </row>
    <row r="677" spans="1:8">
      <c r="A677" s="5" t="s">
        <v>4877</v>
      </c>
      <c r="B677" t="s">
        <v>4878</v>
      </c>
      <c r="C677" s="127"/>
      <c r="D677" s="127"/>
      <c r="E677" s="127"/>
      <c r="F677" s="131"/>
      <c r="G677" s="128"/>
      <c r="H677" s="156"/>
    </row>
    <row r="678" spans="1:8">
      <c r="A678" s="5" t="s">
        <v>4879</v>
      </c>
      <c r="B678" t="s">
        <v>4880</v>
      </c>
      <c r="C678" s="127"/>
      <c r="D678" s="127"/>
      <c r="E678" s="127"/>
      <c r="F678" s="131"/>
      <c r="G678" s="128"/>
      <c r="H678" s="156"/>
    </row>
    <row r="679" spans="1:8">
      <c r="A679" s="5" t="s">
        <v>4881</v>
      </c>
      <c r="B679" t="s">
        <v>4882</v>
      </c>
      <c r="C679" s="127"/>
      <c r="D679" s="127"/>
      <c r="E679" s="127"/>
      <c r="F679" s="131"/>
      <c r="G679" s="128"/>
      <c r="H679" s="156"/>
    </row>
    <row r="680" spans="1:8">
      <c r="A680" s="5" t="s">
        <v>4883</v>
      </c>
      <c r="B680" t="s">
        <v>4884</v>
      </c>
      <c r="C680" s="127"/>
      <c r="D680" s="127"/>
      <c r="E680" s="127"/>
      <c r="F680" s="131"/>
      <c r="G680" s="128"/>
      <c r="H680" s="156"/>
    </row>
    <row r="681" spans="1:8">
      <c r="A681" s="5" t="s">
        <v>4885</v>
      </c>
      <c r="B681" t="s">
        <v>4886</v>
      </c>
      <c r="C681" s="127"/>
      <c r="D681" s="127"/>
      <c r="E681" s="127"/>
      <c r="F681" s="131"/>
      <c r="G681" s="128"/>
      <c r="H681" s="156"/>
    </row>
    <row r="682" spans="1:8">
      <c r="A682" s="5" t="s">
        <v>4887</v>
      </c>
      <c r="B682" t="s">
        <v>4888</v>
      </c>
      <c r="C682" s="127"/>
      <c r="D682" s="127"/>
      <c r="E682" s="127"/>
      <c r="F682" s="131"/>
      <c r="G682" s="128"/>
      <c r="H682" s="156"/>
    </row>
    <row r="683" spans="1:8">
      <c r="A683" s="5" t="s">
        <v>4889</v>
      </c>
      <c r="B683" t="s">
        <v>4890</v>
      </c>
      <c r="C683" s="127"/>
      <c r="D683" s="127"/>
      <c r="E683" s="127"/>
      <c r="F683" s="131"/>
      <c r="G683" s="128"/>
      <c r="H683" s="156"/>
    </row>
    <row r="684" spans="1:8">
      <c r="A684" s="5" t="s">
        <v>4891</v>
      </c>
      <c r="B684" t="s">
        <v>4892</v>
      </c>
      <c r="C684" s="127"/>
      <c r="D684" s="127"/>
      <c r="E684" s="127"/>
      <c r="F684" s="131"/>
      <c r="G684" s="128"/>
      <c r="H684" s="156"/>
    </row>
    <row r="685" spans="1:8">
      <c r="A685" s="5" t="s">
        <v>4893</v>
      </c>
      <c r="B685" t="s">
        <v>4894</v>
      </c>
      <c r="C685" s="127"/>
      <c r="D685" s="127"/>
      <c r="E685" s="127"/>
      <c r="F685" s="131"/>
      <c r="G685" s="128"/>
      <c r="H685" s="156"/>
    </row>
    <row r="686" spans="1:8">
      <c r="A686" s="5" t="s">
        <v>4895</v>
      </c>
      <c r="B686" t="s">
        <v>4896</v>
      </c>
      <c r="C686" s="127"/>
      <c r="D686" s="127"/>
      <c r="E686" s="127"/>
      <c r="F686" s="131"/>
      <c r="G686" s="128"/>
      <c r="H686" s="156"/>
    </row>
    <row r="687" spans="1:8">
      <c r="A687" s="5" t="s">
        <v>4897</v>
      </c>
      <c r="B687" t="s">
        <v>4898</v>
      </c>
      <c r="C687" s="127"/>
      <c r="D687" s="127"/>
      <c r="E687" s="127"/>
      <c r="F687" s="131"/>
      <c r="G687" s="128"/>
      <c r="H687" s="156"/>
    </row>
    <row r="688" spans="1:8">
      <c r="A688" s="5" t="s">
        <v>4899</v>
      </c>
      <c r="B688" t="s">
        <v>4900</v>
      </c>
      <c r="C688" s="127"/>
      <c r="D688" s="127"/>
      <c r="E688" s="127"/>
      <c r="F688" s="131"/>
      <c r="G688" s="128"/>
      <c r="H688" s="156"/>
    </row>
    <row r="689" spans="1:8">
      <c r="A689" s="5" t="s">
        <v>4901</v>
      </c>
      <c r="B689" t="s">
        <v>4902</v>
      </c>
      <c r="C689" s="127"/>
      <c r="D689" s="127"/>
      <c r="E689" s="127"/>
      <c r="F689" s="131"/>
      <c r="G689" s="128"/>
      <c r="H689" s="156"/>
    </row>
    <row r="690" spans="1:8">
      <c r="A690" s="5" t="s">
        <v>4903</v>
      </c>
      <c r="B690" t="s">
        <v>4904</v>
      </c>
      <c r="C690" s="127"/>
      <c r="D690" s="127"/>
      <c r="E690" s="127"/>
      <c r="F690" s="131"/>
      <c r="G690" s="128"/>
      <c r="H690" s="156"/>
    </row>
    <row r="691" spans="1:8">
      <c r="A691" s="5" t="s">
        <v>4905</v>
      </c>
      <c r="B691" t="s">
        <v>4906</v>
      </c>
      <c r="C691" s="127"/>
      <c r="D691" s="127"/>
      <c r="E691" s="127"/>
      <c r="F691" s="131"/>
      <c r="G691" s="128"/>
      <c r="H691" s="156"/>
    </row>
    <row r="692" spans="1:8">
      <c r="A692" s="5" t="s">
        <v>4907</v>
      </c>
      <c r="B692" t="s">
        <v>4908</v>
      </c>
      <c r="C692" s="127"/>
      <c r="D692" s="127"/>
      <c r="E692" s="127"/>
      <c r="F692" s="131"/>
      <c r="G692" s="128"/>
      <c r="H692" s="156"/>
    </row>
    <row r="693" spans="1:8">
      <c r="A693" s="5" t="s">
        <v>4909</v>
      </c>
      <c r="B693" t="s">
        <v>4910</v>
      </c>
      <c r="C693" s="127"/>
      <c r="D693" s="127"/>
      <c r="E693" s="127"/>
      <c r="F693" s="131"/>
      <c r="G693" s="128"/>
      <c r="H693" s="156"/>
    </row>
    <row r="694" spans="1:8">
      <c r="A694" s="5" t="s">
        <v>4911</v>
      </c>
      <c r="B694" t="s">
        <v>4912</v>
      </c>
      <c r="C694" s="127"/>
      <c r="D694" s="127"/>
      <c r="E694" s="127"/>
      <c r="F694" s="131"/>
      <c r="G694" s="128"/>
      <c r="H694" s="156"/>
    </row>
    <row r="695" spans="1:8">
      <c r="A695" s="5" t="s">
        <v>4913</v>
      </c>
      <c r="B695" t="s">
        <v>4914</v>
      </c>
      <c r="C695" s="127"/>
      <c r="D695" s="127"/>
      <c r="E695" s="127"/>
      <c r="F695" s="131"/>
      <c r="G695" s="128"/>
      <c r="H695" s="156"/>
    </row>
    <row r="696" spans="1:8">
      <c r="A696" s="5" t="s">
        <v>4915</v>
      </c>
      <c r="B696" t="s">
        <v>4916</v>
      </c>
      <c r="C696" s="127"/>
      <c r="D696" s="127"/>
      <c r="E696" s="127"/>
      <c r="F696" s="131"/>
      <c r="G696" s="128"/>
      <c r="H696" s="156"/>
    </row>
    <row r="697" spans="1:8">
      <c r="A697" s="5" t="s">
        <v>4917</v>
      </c>
      <c r="B697" t="s">
        <v>4918</v>
      </c>
      <c r="C697" s="127"/>
      <c r="D697" s="127"/>
      <c r="E697" s="127"/>
      <c r="F697" s="131"/>
      <c r="G697" s="128"/>
      <c r="H697" s="156"/>
    </row>
    <row r="698" spans="1:8">
      <c r="A698" s="5" t="s">
        <v>4919</v>
      </c>
      <c r="B698" t="s">
        <v>4920</v>
      </c>
      <c r="C698" s="127"/>
      <c r="D698" s="127"/>
      <c r="E698" s="127"/>
      <c r="F698" s="131"/>
      <c r="G698" s="128"/>
      <c r="H698" s="156"/>
    </row>
    <row r="699" spans="1:8">
      <c r="A699" s="5" t="s">
        <v>4921</v>
      </c>
      <c r="B699" t="s">
        <v>4922</v>
      </c>
      <c r="C699" s="127"/>
      <c r="D699" s="127"/>
      <c r="E699" s="127"/>
      <c r="F699" s="131"/>
      <c r="G699" s="128"/>
      <c r="H699" s="156"/>
    </row>
    <row r="700" spans="1:8">
      <c r="A700" s="5" t="s">
        <v>4923</v>
      </c>
      <c r="B700" t="s">
        <v>4924</v>
      </c>
      <c r="C700" s="127"/>
      <c r="D700" s="127"/>
      <c r="E700" s="127"/>
      <c r="F700" s="131"/>
      <c r="G700" s="128"/>
      <c r="H700" s="156"/>
    </row>
    <row r="701" spans="1:8">
      <c r="A701" s="5" t="s">
        <v>4925</v>
      </c>
      <c r="B701" t="s">
        <v>4926</v>
      </c>
      <c r="C701" s="127"/>
      <c r="D701" s="127"/>
      <c r="E701" s="127"/>
      <c r="F701" s="131"/>
      <c r="G701" s="128"/>
      <c r="H701" s="156"/>
    </row>
    <row r="702" spans="1:8">
      <c r="A702" s="5" t="s">
        <v>4927</v>
      </c>
      <c r="B702" t="s">
        <v>4928</v>
      </c>
      <c r="C702" s="127"/>
      <c r="D702" s="127"/>
      <c r="E702" s="127"/>
      <c r="F702" s="131"/>
      <c r="G702" s="128"/>
      <c r="H702" s="156"/>
    </row>
    <row r="703" spans="1:8">
      <c r="A703" s="5" t="s">
        <v>4929</v>
      </c>
      <c r="B703" t="s">
        <v>4930</v>
      </c>
      <c r="C703" s="127"/>
      <c r="D703" s="127"/>
      <c r="E703" s="127"/>
      <c r="F703" s="131"/>
      <c r="G703" s="128"/>
      <c r="H703" s="156"/>
    </row>
    <row r="704" spans="1:8">
      <c r="A704" s="5" t="s">
        <v>4931</v>
      </c>
      <c r="B704" t="s">
        <v>4932</v>
      </c>
      <c r="C704" s="127"/>
      <c r="D704" s="127"/>
      <c r="E704" s="127"/>
      <c r="F704" s="131"/>
      <c r="G704" s="128"/>
      <c r="H704" s="156"/>
    </row>
    <row r="705" spans="1:8">
      <c r="A705" s="5" t="s">
        <v>4933</v>
      </c>
      <c r="B705" t="s">
        <v>4934</v>
      </c>
      <c r="C705" s="127"/>
      <c r="D705" s="127"/>
      <c r="E705" s="127"/>
      <c r="F705" s="131"/>
      <c r="G705" s="128"/>
      <c r="H705" s="156"/>
    </row>
    <row r="706" spans="1:8">
      <c r="A706" s="5" t="s">
        <v>4935</v>
      </c>
      <c r="B706" t="s">
        <v>4936</v>
      </c>
      <c r="C706" s="127"/>
      <c r="D706" s="127"/>
      <c r="E706" s="127"/>
      <c r="F706" s="131"/>
      <c r="G706" s="128"/>
      <c r="H706" s="156"/>
    </row>
    <row r="707" spans="1:8">
      <c r="A707" s="5" t="s">
        <v>4937</v>
      </c>
      <c r="B707" t="s">
        <v>4938</v>
      </c>
      <c r="C707" s="127"/>
      <c r="D707" s="127"/>
      <c r="E707" s="127"/>
      <c r="F707" s="131"/>
      <c r="G707" s="128"/>
      <c r="H707" s="156"/>
    </row>
    <row r="708" spans="1:8">
      <c r="A708" s="5" t="s">
        <v>4939</v>
      </c>
      <c r="B708" t="s">
        <v>4940</v>
      </c>
      <c r="C708" s="127"/>
      <c r="D708" s="127"/>
      <c r="E708" s="127"/>
      <c r="F708" s="131"/>
      <c r="G708" s="128"/>
      <c r="H708" s="156"/>
    </row>
    <row r="709" spans="1:8">
      <c r="A709" s="5" t="s">
        <v>4941</v>
      </c>
      <c r="B709" t="s">
        <v>4942</v>
      </c>
      <c r="C709" s="127"/>
      <c r="D709" s="127"/>
      <c r="E709" s="127"/>
      <c r="F709" s="131"/>
      <c r="G709" s="128"/>
      <c r="H709" s="156"/>
    </row>
    <row r="710" spans="1:8">
      <c r="A710" s="5" t="s">
        <v>4943</v>
      </c>
      <c r="B710" t="s">
        <v>4944</v>
      </c>
      <c r="C710" s="127"/>
      <c r="D710" s="127"/>
      <c r="E710" s="127"/>
      <c r="F710" s="131"/>
      <c r="G710" s="128"/>
      <c r="H710" s="156"/>
    </row>
    <row r="711" spans="1:8">
      <c r="A711" s="5" t="s">
        <v>4945</v>
      </c>
      <c r="B711" t="s">
        <v>4946</v>
      </c>
      <c r="C711" s="127"/>
      <c r="D711" s="127"/>
      <c r="E711" s="127"/>
      <c r="F711" s="131"/>
      <c r="G711" s="128"/>
      <c r="H711" s="156"/>
    </row>
    <row r="712" spans="1:8">
      <c r="A712" s="5" t="s">
        <v>4947</v>
      </c>
      <c r="B712" t="s">
        <v>4948</v>
      </c>
      <c r="C712" s="127"/>
      <c r="D712" s="127"/>
      <c r="E712" s="127"/>
      <c r="F712" s="131"/>
      <c r="G712" s="128"/>
      <c r="H712" s="156"/>
    </row>
    <row r="713" spans="1:8">
      <c r="A713" s="5" t="s">
        <v>4949</v>
      </c>
      <c r="B713" t="s">
        <v>4950</v>
      </c>
      <c r="C713" s="127"/>
      <c r="D713" s="127"/>
      <c r="E713" s="127"/>
      <c r="F713" s="131"/>
      <c r="G713" s="128"/>
      <c r="H713" s="156"/>
    </row>
    <row r="714" spans="1:8">
      <c r="A714" s="5" t="s">
        <v>4951</v>
      </c>
      <c r="B714" t="s">
        <v>4952</v>
      </c>
      <c r="C714" s="127"/>
      <c r="D714" s="127"/>
      <c r="E714" s="127"/>
      <c r="F714" s="131"/>
      <c r="G714" s="128"/>
      <c r="H714" s="156"/>
    </row>
    <row r="715" spans="1:8">
      <c r="A715" s="5" t="s">
        <v>4953</v>
      </c>
      <c r="B715" t="s">
        <v>4954</v>
      </c>
      <c r="C715" s="127"/>
      <c r="D715" s="127"/>
      <c r="E715" s="127"/>
      <c r="F715" s="131"/>
      <c r="G715" s="128"/>
      <c r="H715" s="156"/>
    </row>
    <row r="716" spans="1:8">
      <c r="A716" s="5" t="s">
        <v>4955</v>
      </c>
      <c r="B716" t="s">
        <v>4956</v>
      </c>
      <c r="C716" s="127"/>
      <c r="D716" s="127"/>
      <c r="E716" s="127"/>
      <c r="F716" s="131"/>
      <c r="G716" s="128"/>
      <c r="H716" s="156"/>
    </row>
    <row r="717" spans="1:8">
      <c r="A717" s="5" t="s">
        <v>4957</v>
      </c>
      <c r="B717" t="s">
        <v>4958</v>
      </c>
      <c r="C717" s="127"/>
      <c r="D717" s="127"/>
      <c r="E717" s="127"/>
      <c r="F717" s="131"/>
      <c r="G717" s="128"/>
      <c r="H717" s="156"/>
    </row>
    <row r="718" spans="1:8">
      <c r="A718" s="5" t="s">
        <v>4959</v>
      </c>
      <c r="B718" t="s">
        <v>4960</v>
      </c>
      <c r="C718" s="127"/>
      <c r="D718" s="127"/>
      <c r="E718" s="127"/>
      <c r="F718" s="131"/>
      <c r="G718" s="128"/>
      <c r="H718" s="156"/>
    </row>
    <row r="719" spans="1:8">
      <c r="A719" s="5" t="s">
        <v>4961</v>
      </c>
      <c r="B719" t="s">
        <v>4962</v>
      </c>
      <c r="C719" s="127"/>
      <c r="D719" s="127"/>
      <c r="E719" s="127"/>
      <c r="F719" s="131"/>
      <c r="G719" s="128"/>
      <c r="H719" s="156"/>
    </row>
    <row r="720" spans="1:8">
      <c r="A720" s="5" t="s">
        <v>4963</v>
      </c>
      <c r="B720" t="s">
        <v>4964</v>
      </c>
      <c r="C720" s="127"/>
      <c r="D720" s="127"/>
      <c r="E720" s="127"/>
      <c r="F720" s="131"/>
      <c r="G720" s="128"/>
      <c r="H720" s="156"/>
    </row>
    <row r="721" spans="1:8">
      <c r="A721" s="5" t="s">
        <v>4965</v>
      </c>
      <c r="B721" t="s">
        <v>4966</v>
      </c>
      <c r="C721" s="127"/>
      <c r="D721" s="127"/>
      <c r="E721" s="127"/>
      <c r="F721" s="131"/>
      <c r="G721" s="128"/>
      <c r="H721" s="156"/>
    </row>
    <row r="722" spans="1:8">
      <c r="A722" s="5" t="s">
        <v>4967</v>
      </c>
      <c r="B722" t="s">
        <v>4968</v>
      </c>
      <c r="C722" s="127"/>
      <c r="D722" s="127"/>
      <c r="E722" s="127"/>
      <c r="F722" s="131"/>
      <c r="G722" s="128"/>
      <c r="H722" s="156"/>
    </row>
    <row r="723" spans="1:8">
      <c r="A723" s="5" t="s">
        <v>4969</v>
      </c>
      <c r="B723" t="s">
        <v>4970</v>
      </c>
      <c r="C723" s="127"/>
      <c r="D723" s="127"/>
      <c r="E723" s="127"/>
      <c r="F723" s="131"/>
      <c r="G723" s="128"/>
      <c r="H723" s="156"/>
    </row>
    <row r="724" spans="1:8">
      <c r="A724" s="5" t="s">
        <v>4971</v>
      </c>
      <c r="B724" t="s">
        <v>4972</v>
      </c>
      <c r="C724" s="127"/>
      <c r="D724" s="127"/>
      <c r="E724" s="127"/>
      <c r="F724" s="131"/>
      <c r="G724" s="128"/>
      <c r="H724" s="156"/>
    </row>
    <row r="725" spans="1:8">
      <c r="A725" s="5" t="s">
        <v>4973</v>
      </c>
      <c r="B725" t="s">
        <v>4974</v>
      </c>
      <c r="C725" s="127"/>
      <c r="D725" s="127"/>
      <c r="E725" s="127"/>
      <c r="F725" s="131"/>
      <c r="G725" s="128"/>
      <c r="H725" s="156"/>
    </row>
    <row r="726" spans="1:8">
      <c r="A726" s="5" t="s">
        <v>4975</v>
      </c>
      <c r="B726" t="s">
        <v>4976</v>
      </c>
      <c r="C726" s="127"/>
      <c r="D726" s="127"/>
      <c r="E726" s="127"/>
      <c r="F726" s="131"/>
      <c r="G726" s="128"/>
      <c r="H726" s="156"/>
    </row>
    <row r="727" spans="1:8">
      <c r="A727" s="5" t="s">
        <v>4977</v>
      </c>
      <c r="B727" t="s">
        <v>4978</v>
      </c>
      <c r="C727" s="127"/>
      <c r="D727" s="127"/>
      <c r="E727" s="127"/>
      <c r="F727" s="131"/>
      <c r="G727" s="128"/>
      <c r="H727" s="156"/>
    </row>
    <row r="728" spans="1:8">
      <c r="A728" s="5" t="s">
        <v>4979</v>
      </c>
      <c r="B728" t="s">
        <v>4980</v>
      </c>
      <c r="C728" s="127"/>
      <c r="D728" s="127"/>
      <c r="E728" s="127"/>
      <c r="F728" s="131"/>
      <c r="G728" s="128"/>
      <c r="H728" s="156"/>
    </row>
    <row r="729" spans="1:8">
      <c r="A729" s="5" t="s">
        <v>4981</v>
      </c>
      <c r="B729" t="s">
        <v>4982</v>
      </c>
      <c r="C729" s="127"/>
      <c r="D729" s="127"/>
      <c r="E729" s="127"/>
      <c r="F729" s="131"/>
      <c r="G729" s="128"/>
      <c r="H729" s="156"/>
    </row>
    <row r="730" spans="1:8">
      <c r="A730" s="5" t="s">
        <v>4983</v>
      </c>
      <c r="B730" t="s">
        <v>4984</v>
      </c>
      <c r="C730" s="127"/>
      <c r="D730" s="127"/>
      <c r="E730" s="127"/>
      <c r="F730" s="131"/>
      <c r="G730" s="128"/>
      <c r="H730" s="156"/>
    </row>
    <row r="731" spans="1:8">
      <c r="A731" s="5" t="s">
        <v>4985</v>
      </c>
      <c r="B731" t="s">
        <v>4986</v>
      </c>
      <c r="C731" s="127"/>
      <c r="D731" s="127"/>
      <c r="E731" s="127"/>
      <c r="F731" s="131"/>
      <c r="G731" s="128"/>
      <c r="H731" s="156"/>
    </row>
    <row r="732" spans="1:8">
      <c r="A732" s="5" t="s">
        <v>4987</v>
      </c>
      <c r="B732" t="s">
        <v>4988</v>
      </c>
      <c r="C732" s="127"/>
      <c r="D732" s="127"/>
      <c r="E732" s="127"/>
      <c r="F732" s="131"/>
      <c r="G732" s="128"/>
      <c r="H732" s="156"/>
    </row>
    <row r="733" spans="1:8">
      <c r="A733" s="5" t="s">
        <v>4989</v>
      </c>
      <c r="B733" t="s">
        <v>4990</v>
      </c>
      <c r="C733" s="127"/>
      <c r="D733" s="127"/>
      <c r="E733" s="127"/>
      <c r="F733" s="131"/>
      <c r="G733" s="128"/>
      <c r="H733" s="156"/>
    </row>
    <row r="734" spans="1:8">
      <c r="A734" s="5" t="s">
        <v>4991</v>
      </c>
      <c r="B734" t="s">
        <v>4992</v>
      </c>
      <c r="C734" s="127"/>
      <c r="D734" s="127"/>
      <c r="E734" s="127"/>
      <c r="F734" s="131"/>
      <c r="G734" s="128"/>
      <c r="H734" s="156"/>
    </row>
    <row r="735" spans="1:8">
      <c r="A735" s="5" t="s">
        <v>4993</v>
      </c>
      <c r="B735" t="s">
        <v>4994</v>
      </c>
      <c r="C735" s="127"/>
      <c r="D735" s="127"/>
      <c r="E735" s="127"/>
      <c r="F735" s="131"/>
      <c r="G735" s="128"/>
      <c r="H735" s="156"/>
    </row>
    <row r="736" spans="1:8">
      <c r="A736" s="5" t="s">
        <v>4995</v>
      </c>
      <c r="B736" t="s">
        <v>4996</v>
      </c>
      <c r="C736" s="127"/>
      <c r="D736" s="127"/>
      <c r="E736" s="127"/>
      <c r="F736" s="131"/>
      <c r="G736" s="128"/>
      <c r="H736" s="156"/>
    </row>
    <row r="737" spans="1:8">
      <c r="A737" s="5" t="s">
        <v>4997</v>
      </c>
      <c r="B737" t="s">
        <v>4998</v>
      </c>
      <c r="C737" s="127"/>
      <c r="D737" s="127"/>
      <c r="E737" s="127"/>
      <c r="F737" s="131"/>
      <c r="G737" s="128"/>
      <c r="H737" s="156"/>
    </row>
    <row r="738" spans="1:8">
      <c r="A738" s="5" t="s">
        <v>4999</v>
      </c>
      <c r="B738" t="s">
        <v>5000</v>
      </c>
      <c r="C738" s="127"/>
      <c r="D738" s="127"/>
      <c r="E738" s="127"/>
      <c r="F738" s="131"/>
      <c r="G738" s="128"/>
      <c r="H738" s="156"/>
    </row>
    <row r="739" spans="1:8">
      <c r="A739" s="5" t="s">
        <v>5001</v>
      </c>
      <c r="B739" t="s">
        <v>5002</v>
      </c>
      <c r="C739" s="127"/>
      <c r="D739" s="127"/>
      <c r="E739" s="127"/>
      <c r="F739" s="131"/>
      <c r="G739" s="128"/>
      <c r="H739" s="156"/>
    </row>
    <row r="740" spans="1:8">
      <c r="A740" s="5" t="s">
        <v>3231</v>
      </c>
      <c r="B740" t="s">
        <v>5003</v>
      </c>
      <c r="C740" s="127"/>
      <c r="D740" s="127"/>
      <c r="E740" s="127"/>
      <c r="F740" s="131"/>
      <c r="G740" s="128"/>
      <c r="H740" s="156"/>
    </row>
    <row r="741" spans="1:8">
      <c r="A741" s="5" t="s">
        <v>3232</v>
      </c>
      <c r="B741" t="s">
        <v>5004</v>
      </c>
      <c r="C741" s="127"/>
      <c r="D741" s="127"/>
      <c r="E741" s="127"/>
      <c r="F741" s="131"/>
      <c r="G741" s="128"/>
      <c r="H741" s="156"/>
    </row>
    <row r="742" spans="1:8">
      <c r="A742" s="5" t="s">
        <v>5005</v>
      </c>
      <c r="B742" t="s">
        <v>5006</v>
      </c>
      <c r="C742" s="127"/>
      <c r="D742" s="127"/>
      <c r="E742" s="127"/>
      <c r="F742" s="131"/>
      <c r="G742" s="128"/>
      <c r="H742" s="156"/>
    </row>
    <row r="743" spans="1:8">
      <c r="A743" s="5" t="s">
        <v>5007</v>
      </c>
      <c r="B743" t="s">
        <v>5008</v>
      </c>
      <c r="C743" s="127"/>
      <c r="D743" s="127"/>
      <c r="E743" s="127"/>
      <c r="F743" s="131"/>
      <c r="G743" s="128"/>
      <c r="H743" s="156"/>
    </row>
    <row r="744" spans="1:8">
      <c r="A744" s="5" t="s">
        <v>5009</v>
      </c>
      <c r="B744" t="s">
        <v>5010</v>
      </c>
      <c r="C744" s="127"/>
      <c r="D744" s="127"/>
      <c r="E744" s="127"/>
      <c r="F744" s="131"/>
      <c r="G744" s="128"/>
      <c r="H744" s="156"/>
    </row>
    <row r="745" spans="1:8">
      <c r="A745" s="5" t="s">
        <v>5011</v>
      </c>
      <c r="B745" t="s">
        <v>5012</v>
      </c>
      <c r="C745" s="127"/>
      <c r="D745" s="127"/>
      <c r="E745" s="127"/>
      <c r="F745" s="131"/>
      <c r="G745" s="128"/>
      <c r="H745" s="156"/>
    </row>
    <row r="746" spans="1:8">
      <c r="A746" s="5" t="s">
        <v>5013</v>
      </c>
      <c r="B746" t="s">
        <v>5014</v>
      </c>
      <c r="C746" s="127"/>
      <c r="D746" s="127"/>
      <c r="E746" s="127"/>
      <c r="F746" s="131"/>
      <c r="G746" s="128"/>
      <c r="H746" s="156"/>
    </row>
    <row r="747" spans="1:8">
      <c r="A747" s="5" t="s">
        <v>3243</v>
      </c>
      <c r="B747" t="s">
        <v>5015</v>
      </c>
      <c r="C747" s="127"/>
      <c r="D747" s="127"/>
      <c r="E747" s="127"/>
      <c r="F747" s="131"/>
      <c r="G747" s="128"/>
      <c r="H747" s="156"/>
    </row>
    <row r="748" spans="1:8">
      <c r="A748" s="5" t="s">
        <v>5016</v>
      </c>
      <c r="B748" t="s">
        <v>5017</v>
      </c>
      <c r="C748" s="127"/>
      <c r="D748" s="127"/>
      <c r="E748" s="127"/>
      <c r="F748" s="131"/>
      <c r="G748" s="128"/>
      <c r="H748" s="156"/>
    </row>
    <row r="749" spans="1:8">
      <c r="A749" s="5" t="s">
        <v>5018</v>
      </c>
      <c r="B749" t="s">
        <v>5019</v>
      </c>
      <c r="C749" s="127"/>
      <c r="D749" s="127"/>
      <c r="E749" s="127"/>
      <c r="F749" s="131"/>
      <c r="G749" s="128"/>
      <c r="H749" s="156"/>
    </row>
    <row r="750" spans="1:8">
      <c r="A750" s="5" t="s">
        <v>5020</v>
      </c>
      <c r="B750" t="s">
        <v>5021</v>
      </c>
      <c r="C750" s="127"/>
      <c r="D750" s="127"/>
      <c r="E750" s="127"/>
      <c r="F750" s="131"/>
      <c r="G750" s="128"/>
      <c r="H750" s="156"/>
    </row>
    <row r="751" spans="1:8">
      <c r="A751" s="5" t="s">
        <v>5022</v>
      </c>
      <c r="B751" t="s">
        <v>5023</v>
      </c>
      <c r="C751" s="127"/>
      <c r="D751" s="127"/>
      <c r="E751" s="127"/>
      <c r="F751" s="131"/>
      <c r="G751" s="128"/>
      <c r="H751" s="156"/>
    </row>
    <row r="752" spans="1:8">
      <c r="A752" s="5" t="s">
        <v>5024</v>
      </c>
      <c r="B752" t="s">
        <v>5025</v>
      </c>
      <c r="C752" s="127"/>
      <c r="D752" s="127"/>
      <c r="E752" s="127"/>
      <c r="F752" s="131"/>
      <c r="G752" s="128"/>
      <c r="H752" s="156"/>
    </row>
    <row r="753" spans="1:8">
      <c r="A753" s="5" t="s">
        <v>5026</v>
      </c>
      <c r="B753" t="s">
        <v>5027</v>
      </c>
      <c r="C753" s="127"/>
      <c r="D753" s="127"/>
      <c r="E753" s="127"/>
      <c r="F753" s="131"/>
      <c r="G753" s="128"/>
      <c r="H753" s="156"/>
    </row>
    <row r="754" spans="1:8">
      <c r="A754" s="5" t="s">
        <v>5028</v>
      </c>
      <c r="B754" t="s">
        <v>5029</v>
      </c>
      <c r="C754" s="127"/>
      <c r="D754" s="127"/>
      <c r="E754" s="127"/>
      <c r="F754" s="131"/>
      <c r="G754" s="128"/>
      <c r="H754" s="156"/>
    </row>
    <row r="755" spans="1:8">
      <c r="A755" s="5" t="s">
        <v>5030</v>
      </c>
      <c r="B755" t="s">
        <v>5031</v>
      </c>
      <c r="C755" s="127"/>
      <c r="D755" s="127"/>
      <c r="E755" s="127"/>
      <c r="F755" s="131"/>
      <c r="G755" s="128"/>
      <c r="H755" s="156"/>
    </row>
    <row r="756" spans="1:8">
      <c r="A756" s="5" t="s">
        <v>5032</v>
      </c>
      <c r="B756" t="s">
        <v>5033</v>
      </c>
      <c r="C756" s="127"/>
      <c r="D756" s="127"/>
      <c r="E756" s="127"/>
      <c r="F756" s="131"/>
      <c r="G756" s="128"/>
      <c r="H756" s="156"/>
    </row>
    <row r="757" spans="1:8">
      <c r="A757" s="5" t="s">
        <v>5034</v>
      </c>
      <c r="B757" t="s">
        <v>5035</v>
      </c>
      <c r="C757" s="127"/>
      <c r="D757" s="127"/>
      <c r="E757" s="127"/>
      <c r="F757" s="131"/>
      <c r="G757" s="128"/>
      <c r="H757" s="156"/>
    </row>
    <row r="758" spans="1:8">
      <c r="A758" s="5" t="s">
        <v>5036</v>
      </c>
      <c r="B758" t="s">
        <v>5037</v>
      </c>
      <c r="C758" s="127"/>
      <c r="D758" s="127"/>
      <c r="E758" s="127"/>
      <c r="F758" s="131"/>
      <c r="G758" s="128"/>
      <c r="H758" s="156"/>
    </row>
    <row r="759" spans="1:8">
      <c r="A759" s="5" t="s">
        <v>5038</v>
      </c>
      <c r="B759" t="s">
        <v>5039</v>
      </c>
      <c r="C759" s="127"/>
      <c r="D759" s="127"/>
      <c r="E759" s="127"/>
      <c r="F759" s="131"/>
      <c r="G759" s="128"/>
      <c r="H759" s="156"/>
    </row>
    <row r="760" spans="1:8">
      <c r="A760" s="5" t="s">
        <v>5040</v>
      </c>
      <c r="B760" t="s">
        <v>5041</v>
      </c>
      <c r="C760" s="127"/>
      <c r="D760" s="127"/>
      <c r="E760" s="127"/>
      <c r="F760" s="131"/>
      <c r="G760" s="128"/>
      <c r="H760" s="156"/>
    </row>
    <row r="761" spans="1:8">
      <c r="A761" s="5" t="s">
        <v>5042</v>
      </c>
      <c r="B761" t="s">
        <v>5043</v>
      </c>
      <c r="C761" s="127"/>
      <c r="D761" s="127"/>
      <c r="E761" s="127"/>
      <c r="F761" s="131"/>
      <c r="G761" s="128"/>
      <c r="H761" s="156"/>
    </row>
    <row r="762" spans="1:8">
      <c r="A762" s="5" t="s">
        <v>5044</v>
      </c>
      <c r="B762" t="s">
        <v>5045</v>
      </c>
      <c r="C762" s="127"/>
      <c r="D762" s="127"/>
      <c r="E762" s="127"/>
      <c r="F762" s="131"/>
      <c r="G762" s="128"/>
      <c r="H762" s="156"/>
    </row>
    <row r="763" spans="1:8">
      <c r="A763" s="5" t="s">
        <v>5046</v>
      </c>
      <c r="B763" t="s">
        <v>5047</v>
      </c>
      <c r="C763" s="127"/>
      <c r="D763" s="127"/>
      <c r="E763" s="127"/>
      <c r="F763" s="131"/>
      <c r="G763" s="128"/>
      <c r="H763" s="156"/>
    </row>
    <row r="764" spans="1:8">
      <c r="A764" s="5" t="s">
        <v>5048</v>
      </c>
      <c r="B764" t="s">
        <v>5049</v>
      </c>
      <c r="C764" s="127"/>
      <c r="D764" s="127"/>
      <c r="E764" s="127"/>
      <c r="F764" s="131"/>
      <c r="G764" s="128"/>
      <c r="H764" s="156"/>
    </row>
    <row r="765" spans="1:8">
      <c r="A765" s="5" t="s">
        <v>5050</v>
      </c>
      <c r="B765" t="s">
        <v>5051</v>
      </c>
      <c r="C765" s="127"/>
      <c r="D765" s="127"/>
      <c r="E765" s="127"/>
      <c r="F765" s="131"/>
      <c r="G765" s="128"/>
      <c r="H765" s="156"/>
    </row>
    <row r="766" spans="1:8">
      <c r="A766" s="5" t="s">
        <v>5052</v>
      </c>
      <c r="B766" t="s">
        <v>5053</v>
      </c>
      <c r="C766" s="127"/>
      <c r="D766" s="127"/>
      <c r="E766" s="127"/>
      <c r="F766" s="131"/>
      <c r="G766" s="128"/>
      <c r="H766" s="156"/>
    </row>
    <row r="767" spans="1:8">
      <c r="A767" s="5" t="s">
        <v>5054</v>
      </c>
      <c r="B767" t="s">
        <v>5055</v>
      </c>
      <c r="C767" s="127"/>
      <c r="D767" s="127"/>
      <c r="E767" s="127"/>
      <c r="F767" s="131"/>
      <c r="G767" s="128"/>
      <c r="H767" s="156"/>
    </row>
    <row r="768" spans="1:8">
      <c r="A768" s="5" t="s">
        <v>5056</v>
      </c>
      <c r="B768" t="s">
        <v>5057</v>
      </c>
      <c r="C768" s="127"/>
      <c r="D768" s="127"/>
      <c r="E768" s="127"/>
      <c r="F768" s="131"/>
      <c r="G768" s="128"/>
      <c r="H768" s="156"/>
    </row>
    <row r="769" spans="1:8">
      <c r="A769" s="5" t="s">
        <v>5058</v>
      </c>
      <c r="B769" t="s">
        <v>5059</v>
      </c>
      <c r="C769" s="127"/>
      <c r="D769" s="127"/>
      <c r="E769" s="127"/>
      <c r="F769" s="131"/>
      <c r="G769" s="128"/>
      <c r="H769" s="156"/>
    </row>
    <row r="770" spans="1:8">
      <c r="A770" s="5" t="s">
        <v>5060</v>
      </c>
      <c r="B770" t="s">
        <v>5061</v>
      </c>
      <c r="C770" s="127"/>
      <c r="D770" s="127"/>
      <c r="E770" s="127"/>
      <c r="F770" s="131"/>
      <c r="G770" s="128"/>
      <c r="H770" s="156"/>
    </row>
    <row r="771" spans="1:8">
      <c r="A771" s="5" t="s">
        <v>5062</v>
      </c>
      <c r="B771" t="s">
        <v>5063</v>
      </c>
      <c r="C771" s="127"/>
      <c r="D771" s="127"/>
      <c r="E771" s="127"/>
      <c r="F771" s="131"/>
      <c r="G771" s="128"/>
      <c r="H771" s="156"/>
    </row>
    <row r="772" spans="1:8">
      <c r="A772" s="5" t="s">
        <v>5064</v>
      </c>
      <c r="B772" t="s">
        <v>5065</v>
      </c>
      <c r="C772" s="127"/>
      <c r="D772" s="127"/>
      <c r="E772" s="127"/>
      <c r="F772" s="131"/>
      <c r="G772" s="128"/>
      <c r="H772" s="156"/>
    </row>
    <row r="773" spans="1:8">
      <c r="A773" s="5" t="s">
        <v>5066</v>
      </c>
      <c r="B773" t="s">
        <v>5067</v>
      </c>
      <c r="C773" s="127"/>
      <c r="D773" s="127"/>
      <c r="E773" s="127"/>
      <c r="F773" s="131"/>
      <c r="G773" s="128"/>
      <c r="H773" s="156"/>
    </row>
    <row r="774" spans="1:8">
      <c r="A774" s="5" t="s">
        <v>5068</v>
      </c>
      <c r="B774" t="s">
        <v>5069</v>
      </c>
      <c r="C774" s="127"/>
      <c r="D774" s="127"/>
      <c r="E774" s="127"/>
      <c r="F774" s="131"/>
      <c r="G774" s="128"/>
      <c r="H774" s="156"/>
    </row>
    <row r="775" spans="1:8">
      <c r="A775" s="5" t="s">
        <v>5070</v>
      </c>
      <c r="B775" t="s">
        <v>5071</v>
      </c>
      <c r="C775" s="127"/>
      <c r="D775" s="127"/>
      <c r="E775" s="127"/>
      <c r="F775" s="131"/>
      <c r="G775" s="128"/>
      <c r="H775" s="156"/>
    </row>
    <row r="776" spans="1:8">
      <c r="A776" s="5" t="s">
        <v>5072</v>
      </c>
      <c r="B776" t="s">
        <v>5073</v>
      </c>
      <c r="C776" s="127"/>
      <c r="D776" s="127"/>
      <c r="E776" s="127"/>
      <c r="F776" s="131"/>
      <c r="G776" s="128"/>
      <c r="H776" s="156"/>
    </row>
    <row r="777" spans="1:8">
      <c r="A777" s="5" t="s">
        <v>5074</v>
      </c>
      <c r="B777" t="s">
        <v>5075</v>
      </c>
      <c r="C777" s="127"/>
      <c r="D777" s="127"/>
      <c r="E777" s="127"/>
      <c r="F777" s="131"/>
      <c r="G777" s="128"/>
      <c r="H777" s="156"/>
    </row>
    <row r="778" spans="1:8">
      <c r="A778" s="5" t="s">
        <v>5076</v>
      </c>
      <c r="B778" t="s">
        <v>5077</v>
      </c>
      <c r="C778" s="127"/>
      <c r="D778" s="127"/>
      <c r="E778" s="127"/>
      <c r="F778" s="131"/>
      <c r="G778" s="128"/>
      <c r="H778" s="156"/>
    </row>
    <row r="779" spans="1:8">
      <c r="A779" s="5" t="s">
        <v>5078</v>
      </c>
      <c r="B779" t="s">
        <v>5079</v>
      </c>
      <c r="C779" s="127"/>
      <c r="D779" s="127"/>
      <c r="E779" s="127"/>
      <c r="F779" s="131"/>
      <c r="G779" s="128"/>
      <c r="H779" s="156"/>
    </row>
    <row r="780" spans="1:8">
      <c r="A780" s="5" t="s">
        <v>5080</v>
      </c>
      <c r="B780" t="s">
        <v>5081</v>
      </c>
      <c r="C780" s="127"/>
      <c r="D780" s="127"/>
      <c r="E780" s="127"/>
      <c r="F780" s="131"/>
      <c r="G780" s="128"/>
      <c r="H780" s="156"/>
    </row>
    <row r="781" spans="1:8">
      <c r="A781" s="5" t="s">
        <v>5082</v>
      </c>
      <c r="B781" t="s">
        <v>5083</v>
      </c>
      <c r="C781" s="127"/>
      <c r="D781" s="127"/>
      <c r="E781" s="127"/>
      <c r="F781" s="131"/>
      <c r="G781" s="128"/>
      <c r="H781" s="156"/>
    </row>
    <row r="782" spans="1:8">
      <c r="A782" s="5" t="s">
        <v>5084</v>
      </c>
      <c r="B782" t="s">
        <v>5085</v>
      </c>
      <c r="C782" s="127"/>
      <c r="D782" s="127"/>
      <c r="E782" s="127"/>
      <c r="F782" s="131"/>
      <c r="G782" s="128"/>
      <c r="H782" s="156"/>
    </row>
    <row r="783" spans="1:8">
      <c r="A783" s="5" t="s">
        <v>5086</v>
      </c>
      <c r="B783" t="s">
        <v>5087</v>
      </c>
      <c r="C783" s="127"/>
      <c r="D783" s="127"/>
      <c r="E783" s="127"/>
      <c r="F783" s="131"/>
      <c r="G783" s="128"/>
      <c r="H783" s="156"/>
    </row>
    <row r="784" spans="1:8">
      <c r="A784" s="5" t="s">
        <v>5088</v>
      </c>
      <c r="B784" t="s">
        <v>5089</v>
      </c>
      <c r="C784" s="127"/>
      <c r="D784" s="127"/>
      <c r="E784" s="127"/>
      <c r="F784" s="131"/>
      <c r="G784" s="128"/>
      <c r="H784" s="156"/>
    </row>
    <row r="785" spans="1:8">
      <c r="A785" s="5" t="s">
        <v>5090</v>
      </c>
      <c r="B785" t="s">
        <v>5091</v>
      </c>
      <c r="C785" s="127"/>
      <c r="D785" s="127"/>
      <c r="E785" s="127"/>
      <c r="F785" s="131"/>
      <c r="G785" s="128"/>
      <c r="H785" s="156"/>
    </row>
    <row r="786" spans="1:8">
      <c r="A786" s="5" t="s">
        <v>5092</v>
      </c>
      <c r="B786" t="s">
        <v>5093</v>
      </c>
      <c r="C786" s="127"/>
      <c r="D786" s="127"/>
      <c r="E786" s="127"/>
      <c r="F786" s="131"/>
      <c r="G786" s="128"/>
      <c r="H786" s="156"/>
    </row>
    <row r="787" spans="1:8">
      <c r="A787" s="5" t="s">
        <v>5094</v>
      </c>
      <c r="B787" t="s">
        <v>5095</v>
      </c>
      <c r="C787" s="127"/>
      <c r="D787" s="127"/>
      <c r="E787" s="127"/>
      <c r="F787" s="131"/>
      <c r="G787" s="128"/>
      <c r="H787" s="156"/>
    </row>
    <row r="788" spans="1:8">
      <c r="A788" s="5" t="s">
        <v>5096</v>
      </c>
      <c r="B788" t="s">
        <v>5097</v>
      </c>
      <c r="C788" s="127"/>
      <c r="D788" s="127"/>
      <c r="E788" s="127"/>
      <c r="F788" s="131"/>
      <c r="G788" s="128"/>
      <c r="H788" s="156"/>
    </row>
    <row r="789" spans="1:8">
      <c r="A789" s="5" t="s">
        <v>5098</v>
      </c>
      <c r="B789" t="s">
        <v>5099</v>
      </c>
      <c r="C789" s="127"/>
      <c r="D789" s="127"/>
      <c r="E789" s="127"/>
      <c r="F789" s="131"/>
      <c r="G789" s="128"/>
      <c r="H789" s="156"/>
    </row>
    <row r="790" spans="1:8">
      <c r="A790" s="5" t="s">
        <v>5100</v>
      </c>
      <c r="B790" t="s">
        <v>5101</v>
      </c>
      <c r="C790" s="127"/>
      <c r="D790" s="127"/>
      <c r="E790" s="127"/>
      <c r="F790" s="131"/>
      <c r="G790" s="128"/>
      <c r="H790" s="156"/>
    </row>
    <row r="791" spans="1:8">
      <c r="A791" s="5" t="s">
        <v>5102</v>
      </c>
      <c r="B791" t="s">
        <v>5103</v>
      </c>
      <c r="C791" s="127"/>
      <c r="D791" s="127"/>
      <c r="E791" s="127"/>
      <c r="F791" s="131"/>
      <c r="G791" s="128"/>
      <c r="H791" s="156"/>
    </row>
    <row r="792" spans="1:8">
      <c r="A792" s="5" t="s">
        <v>5104</v>
      </c>
      <c r="B792" t="s">
        <v>5105</v>
      </c>
      <c r="C792" s="127"/>
      <c r="D792" s="127"/>
      <c r="E792" s="127"/>
      <c r="F792" s="131"/>
      <c r="G792" s="128"/>
      <c r="H792" s="156"/>
    </row>
    <row r="793" spans="1:8">
      <c r="A793" s="5" t="s">
        <v>5106</v>
      </c>
      <c r="B793" t="s">
        <v>5107</v>
      </c>
      <c r="C793" s="127"/>
      <c r="D793" s="127"/>
      <c r="E793" s="127"/>
      <c r="F793" s="131"/>
      <c r="G793" s="128"/>
      <c r="H793" s="156"/>
    </row>
    <row r="794" spans="1:8">
      <c r="A794" s="5" t="s">
        <v>5108</v>
      </c>
      <c r="B794" t="s">
        <v>5109</v>
      </c>
      <c r="C794" s="127"/>
      <c r="D794" s="127"/>
      <c r="E794" s="127"/>
      <c r="F794" s="131"/>
      <c r="G794" s="128"/>
      <c r="H794" s="156"/>
    </row>
    <row r="795" spans="1:8">
      <c r="A795" s="5" t="s">
        <v>5110</v>
      </c>
      <c r="B795" t="s">
        <v>5111</v>
      </c>
      <c r="C795" s="127"/>
      <c r="D795" s="127"/>
      <c r="E795" s="127"/>
      <c r="F795" s="131"/>
      <c r="G795" s="128"/>
      <c r="H795" s="156"/>
    </row>
    <row r="796" spans="1:8">
      <c r="A796" s="5" t="s">
        <v>5112</v>
      </c>
      <c r="B796" t="s">
        <v>5113</v>
      </c>
      <c r="C796" s="127"/>
      <c r="D796" s="127"/>
      <c r="E796" s="127"/>
      <c r="F796" s="131"/>
      <c r="G796" s="128"/>
      <c r="H796" s="156"/>
    </row>
    <row r="797" spans="1:8">
      <c r="A797" s="5" t="s">
        <v>5114</v>
      </c>
      <c r="B797" t="s">
        <v>5115</v>
      </c>
      <c r="C797" s="127"/>
      <c r="D797" s="127"/>
      <c r="E797" s="127"/>
      <c r="F797" s="131"/>
      <c r="G797" s="128"/>
      <c r="H797" s="156"/>
    </row>
    <row r="798" spans="1:8">
      <c r="A798" s="5" t="s">
        <v>5116</v>
      </c>
      <c r="B798" t="s">
        <v>5117</v>
      </c>
      <c r="C798" s="127"/>
      <c r="D798" s="127"/>
      <c r="E798" s="127"/>
      <c r="F798" s="131"/>
      <c r="G798" s="128"/>
      <c r="H798" s="156"/>
    </row>
    <row r="799" spans="1:8">
      <c r="A799" s="5" t="s">
        <v>5118</v>
      </c>
      <c r="B799" t="s">
        <v>5119</v>
      </c>
      <c r="C799" s="127"/>
      <c r="D799" s="127"/>
      <c r="E799" s="127"/>
      <c r="F799" s="131"/>
      <c r="G799" s="128"/>
      <c r="H799" s="156"/>
    </row>
    <row r="800" spans="1:8">
      <c r="A800" s="5" t="s">
        <v>5120</v>
      </c>
      <c r="B800" t="s">
        <v>5121</v>
      </c>
      <c r="C800" s="127"/>
      <c r="D800" s="127"/>
      <c r="E800" s="127"/>
      <c r="F800" s="131"/>
      <c r="G800" s="128"/>
      <c r="H800" s="156"/>
    </row>
    <row r="801" spans="1:8">
      <c r="A801" s="5" t="s">
        <v>5122</v>
      </c>
      <c r="B801" t="s">
        <v>5123</v>
      </c>
      <c r="C801" s="127"/>
      <c r="D801" s="127"/>
      <c r="E801" s="127"/>
      <c r="F801" s="131"/>
      <c r="G801" s="128"/>
      <c r="H801" s="156"/>
    </row>
    <row r="802" spans="1:8">
      <c r="A802" s="5" t="s">
        <v>5124</v>
      </c>
      <c r="B802" t="s">
        <v>5125</v>
      </c>
      <c r="C802" s="127"/>
      <c r="D802" s="127"/>
      <c r="E802" s="127"/>
      <c r="F802" s="131"/>
      <c r="G802" s="128"/>
      <c r="H802" s="156"/>
    </row>
    <row r="803" spans="1:8">
      <c r="A803" s="5" t="s">
        <v>5126</v>
      </c>
      <c r="B803" t="s">
        <v>5127</v>
      </c>
      <c r="C803" s="127"/>
      <c r="D803" s="127"/>
      <c r="E803" s="127"/>
      <c r="F803" s="131"/>
      <c r="G803" s="128"/>
      <c r="H803" s="156"/>
    </row>
    <row r="804" spans="1:8">
      <c r="A804" s="5" t="s">
        <v>5128</v>
      </c>
      <c r="B804" t="s">
        <v>5129</v>
      </c>
      <c r="C804" s="127"/>
      <c r="D804" s="127"/>
      <c r="E804" s="127"/>
      <c r="F804" s="131"/>
      <c r="G804" s="128"/>
      <c r="H804" s="156"/>
    </row>
    <row r="805" spans="1:8">
      <c r="A805" s="5" t="s">
        <v>5130</v>
      </c>
      <c r="B805" t="s">
        <v>5131</v>
      </c>
      <c r="C805" s="127"/>
      <c r="D805" s="127"/>
      <c r="E805" s="127"/>
      <c r="F805" s="131"/>
      <c r="G805" s="128"/>
      <c r="H805" s="156"/>
    </row>
    <row r="806" spans="1:8">
      <c r="A806" s="5" t="s">
        <v>5132</v>
      </c>
      <c r="B806" t="s">
        <v>5133</v>
      </c>
      <c r="C806" s="127"/>
      <c r="D806" s="127"/>
      <c r="E806" s="127"/>
      <c r="F806" s="131"/>
      <c r="G806" s="128"/>
      <c r="H806" s="156"/>
    </row>
    <row r="807" spans="1:8">
      <c r="A807" s="5" t="s">
        <v>5134</v>
      </c>
      <c r="B807" t="s">
        <v>5135</v>
      </c>
      <c r="C807" s="127"/>
      <c r="D807" s="127"/>
      <c r="E807" s="127"/>
      <c r="F807" s="131"/>
      <c r="G807" s="128"/>
      <c r="H807" s="156"/>
    </row>
    <row r="808" spans="1:8">
      <c r="A808" s="5" t="s">
        <v>5136</v>
      </c>
      <c r="B808" t="s">
        <v>5137</v>
      </c>
      <c r="C808" s="127"/>
      <c r="D808" s="127"/>
      <c r="E808" s="127"/>
      <c r="F808" s="131"/>
      <c r="G808" s="128"/>
      <c r="H808" s="156"/>
    </row>
    <row r="809" spans="1:8">
      <c r="A809" s="5" t="s">
        <v>5138</v>
      </c>
      <c r="B809" t="s">
        <v>5139</v>
      </c>
      <c r="C809" s="127"/>
      <c r="D809" s="127"/>
      <c r="E809" s="127"/>
      <c r="F809" s="131"/>
      <c r="G809" s="128"/>
      <c r="H809" s="156"/>
    </row>
    <row r="810" spans="1:8">
      <c r="A810" s="5" t="s">
        <v>5140</v>
      </c>
      <c r="B810" t="s">
        <v>5141</v>
      </c>
      <c r="C810" s="127"/>
      <c r="D810" s="127"/>
      <c r="E810" s="127"/>
      <c r="F810" s="131"/>
      <c r="G810" s="128"/>
      <c r="H810" s="156"/>
    </row>
    <row r="811" spans="1:8">
      <c r="A811" s="5" t="s">
        <v>5142</v>
      </c>
      <c r="B811" t="s">
        <v>5143</v>
      </c>
      <c r="C811" s="127"/>
      <c r="D811" s="127"/>
      <c r="E811" s="127"/>
      <c r="F811" s="131"/>
      <c r="G811" s="128"/>
      <c r="H811" s="156"/>
    </row>
    <row r="812" spans="1:8">
      <c r="A812" s="5" t="s">
        <v>5144</v>
      </c>
      <c r="B812" t="s">
        <v>5145</v>
      </c>
      <c r="C812" s="127"/>
      <c r="D812" s="127"/>
      <c r="E812" s="127"/>
      <c r="F812" s="131"/>
      <c r="G812" s="128"/>
      <c r="H812" s="156"/>
    </row>
    <row r="813" spans="1:8">
      <c r="A813" s="5" t="s">
        <v>5146</v>
      </c>
      <c r="B813" t="s">
        <v>5147</v>
      </c>
      <c r="C813" s="127"/>
      <c r="D813" s="127"/>
      <c r="E813" s="127"/>
      <c r="F813" s="131"/>
      <c r="G813" s="128"/>
      <c r="H813" s="156"/>
    </row>
    <row r="814" spans="1:8">
      <c r="A814" s="5" t="s">
        <v>5148</v>
      </c>
      <c r="B814" t="s">
        <v>5149</v>
      </c>
      <c r="C814" s="127"/>
      <c r="D814" s="127"/>
      <c r="E814" s="127"/>
      <c r="F814" s="131"/>
      <c r="G814" s="128"/>
      <c r="H814" s="156"/>
    </row>
    <row r="815" spans="1:8">
      <c r="A815" s="5" t="s">
        <v>5150</v>
      </c>
      <c r="B815" t="s">
        <v>5151</v>
      </c>
      <c r="C815" s="127"/>
      <c r="D815" s="127"/>
      <c r="E815" s="127"/>
      <c r="F815" s="131"/>
      <c r="G815" s="128"/>
      <c r="H815" s="156"/>
    </row>
    <row r="816" spans="1:8">
      <c r="A816" s="5" t="s">
        <v>5152</v>
      </c>
      <c r="B816" t="s">
        <v>5153</v>
      </c>
      <c r="C816" s="127"/>
      <c r="D816" s="127"/>
      <c r="E816" s="127"/>
      <c r="F816" s="131"/>
      <c r="G816" s="128"/>
      <c r="H816" s="156"/>
    </row>
    <row r="817" spans="1:8">
      <c r="A817" s="5" t="s">
        <v>5154</v>
      </c>
      <c r="B817" t="s">
        <v>5155</v>
      </c>
      <c r="C817" s="127"/>
      <c r="D817" s="127"/>
      <c r="E817" s="127"/>
      <c r="F817" s="131"/>
      <c r="G817" s="128"/>
      <c r="H817" s="156"/>
    </row>
    <row r="818" spans="1:8">
      <c r="A818" s="5" t="s">
        <v>5156</v>
      </c>
      <c r="B818" t="s">
        <v>5157</v>
      </c>
      <c r="C818" s="127"/>
      <c r="D818" s="127"/>
      <c r="E818" s="127"/>
      <c r="F818" s="131"/>
      <c r="G818" s="128"/>
      <c r="H818" s="156"/>
    </row>
    <row r="819" spans="1:8">
      <c r="A819" s="5" t="s">
        <v>5158</v>
      </c>
      <c r="B819" t="s">
        <v>5159</v>
      </c>
      <c r="C819" s="127"/>
      <c r="D819" s="127"/>
      <c r="E819" s="127"/>
      <c r="F819" s="131"/>
      <c r="G819" s="128"/>
      <c r="H819" s="156"/>
    </row>
    <row r="820" spans="1:8">
      <c r="A820" s="5" t="s">
        <v>5160</v>
      </c>
      <c r="B820" t="s">
        <v>5161</v>
      </c>
      <c r="C820" s="127"/>
      <c r="D820" s="127"/>
      <c r="E820" s="127"/>
      <c r="F820" s="131"/>
      <c r="G820" s="128"/>
      <c r="H820" s="156"/>
    </row>
    <row r="821" spans="1:8">
      <c r="A821" s="5" t="s">
        <v>5162</v>
      </c>
      <c r="B821" t="s">
        <v>5163</v>
      </c>
      <c r="C821" s="127"/>
      <c r="D821" s="127"/>
      <c r="E821" s="127"/>
      <c r="F821" s="131"/>
      <c r="G821" s="128"/>
      <c r="H821" s="156"/>
    </row>
    <row r="822" spans="1:8">
      <c r="A822" s="5" t="s">
        <v>5164</v>
      </c>
      <c r="B822" t="s">
        <v>5165</v>
      </c>
      <c r="C822" s="127"/>
      <c r="D822" s="127"/>
      <c r="E822" s="127"/>
      <c r="F822" s="131"/>
      <c r="G822" s="128"/>
      <c r="H822" s="156"/>
    </row>
    <row r="823" spans="1:8">
      <c r="A823" s="5" t="s">
        <v>5166</v>
      </c>
      <c r="B823" t="s">
        <v>5167</v>
      </c>
      <c r="C823" s="127"/>
      <c r="D823" s="127"/>
      <c r="E823" s="127"/>
      <c r="F823" s="131"/>
      <c r="G823" s="128"/>
      <c r="H823" s="156"/>
    </row>
    <row r="824" spans="1:8">
      <c r="A824" s="5" t="s">
        <v>5168</v>
      </c>
      <c r="B824" t="s">
        <v>5169</v>
      </c>
      <c r="C824" s="127"/>
      <c r="D824" s="127"/>
      <c r="E824" s="127"/>
      <c r="F824" s="131"/>
      <c r="G824" s="128"/>
      <c r="H824" s="156"/>
    </row>
    <row r="825" spans="1:8">
      <c r="A825" s="5" t="s">
        <v>5170</v>
      </c>
      <c r="B825" t="s">
        <v>5171</v>
      </c>
      <c r="C825" s="127"/>
      <c r="D825" s="127"/>
      <c r="E825" s="127"/>
      <c r="F825" s="131"/>
      <c r="G825" s="128"/>
      <c r="H825" s="156"/>
    </row>
    <row r="826" spans="1:8">
      <c r="A826" s="5" t="s">
        <v>5172</v>
      </c>
      <c r="B826" t="s">
        <v>5173</v>
      </c>
      <c r="C826" s="127"/>
      <c r="D826" s="127"/>
      <c r="E826" s="127"/>
      <c r="F826" s="131"/>
      <c r="G826" s="128"/>
      <c r="H826" s="156"/>
    </row>
    <row r="827" spans="1:8">
      <c r="A827" s="5" t="s">
        <v>5174</v>
      </c>
      <c r="B827" t="s">
        <v>5175</v>
      </c>
      <c r="C827" s="127"/>
      <c r="D827" s="127"/>
      <c r="E827" s="127"/>
      <c r="F827" s="131"/>
      <c r="G827" s="128"/>
      <c r="H827" s="156"/>
    </row>
    <row r="828" spans="1:8">
      <c r="A828" s="5" t="s">
        <v>5176</v>
      </c>
      <c r="B828" t="s">
        <v>5177</v>
      </c>
      <c r="C828" s="127"/>
      <c r="D828" s="127"/>
      <c r="E828" s="127"/>
      <c r="F828" s="131"/>
      <c r="G828" s="128"/>
      <c r="H828" s="156"/>
    </row>
    <row r="829" spans="1:8">
      <c r="A829" s="5" t="s">
        <v>5178</v>
      </c>
      <c r="B829" t="s">
        <v>5179</v>
      </c>
      <c r="C829" s="127"/>
      <c r="D829" s="127"/>
      <c r="E829" s="127"/>
      <c r="F829" s="131"/>
      <c r="G829" s="128"/>
      <c r="H829" s="156"/>
    </row>
    <row r="830" spans="1:8">
      <c r="A830" s="5" t="s">
        <v>5180</v>
      </c>
      <c r="B830" t="s">
        <v>5181</v>
      </c>
      <c r="C830" s="127"/>
      <c r="D830" s="127"/>
      <c r="E830" s="127"/>
      <c r="F830" s="131"/>
      <c r="G830" s="128"/>
      <c r="H830" s="156"/>
    </row>
    <row r="831" spans="1:8">
      <c r="A831" s="5" t="s">
        <v>5182</v>
      </c>
      <c r="B831" t="s">
        <v>5183</v>
      </c>
      <c r="C831" s="127"/>
      <c r="D831" s="127"/>
      <c r="E831" s="127"/>
      <c r="F831" s="131"/>
      <c r="G831" s="128"/>
      <c r="H831" s="156"/>
    </row>
    <row r="832" spans="1:8">
      <c r="A832" s="5" t="s">
        <v>5184</v>
      </c>
      <c r="B832" t="s">
        <v>5185</v>
      </c>
      <c r="C832" s="127"/>
      <c r="D832" s="127"/>
      <c r="E832" s="127"/>
      <c r="F832" s="131"/>
      <c r="G832" s="128"/>
      <c r="H832" s="156"/>
    </row>
    <row r="833" spans="1:8">
      <c r="A833" s="5" t="s">
        <v>5186</v>
      </c>
      <c r="B833" t="s">
        <v>5187</v>
      </c>
      <c r="C833" s="127"/>
      <c r="D833" s="127"/>
      <c r="E833" s="127"/>
      <c r="F833" s="131"/>
      <c r="G833" s="128"/>
      <c r="H833" s="156"/>
    </row>
    <row r="834" spans="1:8">
      <c r="A834" s="5" t="s">
        <v>5188</v>
      </c>
      <c r="B834" t="s">
        <v>5189</v>
      </c>
      <c r="C834" s="127"/>
      <c r="D834" s="127"/>
      <c r="E834" s="127"/>
      <c r="F834" s="131"/>
      <c r="G834" s="128"/>
      <c r="H834" s="156"/>
    </row>
    <row r="835" spans="1:8">
      <c r="A835" s="5" t="s">
        <v>5190</v>
      </c>
      <c r="B835" t="s">
        <v>5191</v>
      </c>
      <c r="C835" s="127"/>
      <c r="D835" s="127"/>
      <c r="E835" s="127"/>
      <c r="F835" s="131"/>
      <c r="G835" s="128"/>
      <c r="H835" s="156"/>
    </row>
    <row r="836" spans="1:8">
      <c r="A836" s="5" t="s">
        <v>5192</v>
      </c>
      <c r="B836" t="s">
        <v>5193</v>
      </c>
      <c r="C836" s="127"/>
      <c r="D836" s="127"/>
      <c r="E836" s="127"/>
      <c r="F836" s="131"/>
      <c r="G836" s="128"/>
      <c r="H836" s="156"/>
    </row>
    <row r="837" spans="1:8">
      <c r="A837" s="5" t="s">
        <v>5194</v>
      </c>
      <c r="B837" t="s">
        <v>5195</v>
      </c>
      <c r="C837" s="127"/>
      <c r="D837" s="127"/>
      <c r="E837" s="127"/>
      <c r="F837" s="131"/>
      <c r="G837" s="128"/>
      <c r="H837" s="156"/>
    </row>
    <row r="838" spans="1:8">
      <c r="A838" s="5" t="s">
        <v>5196</v>
      </c>
      <c r="B838" t="s">
        <v>5197</v>
      </c>
      <c r="C838" s="127"/>
      <c r="D838" s="127"/>
      <c r="E838" s="127"/>
      <c r="F838" s="131"/>
      <c r="G838" s="128"/>
      <c r="H838" s="156"/>
    </row>
    <row r="839" spans="1:8">
      <c r="A839" s="5" t="s">
        <v>5198</v>
      </c>
      <c r="B839" t="s">
        <v>5199</v>
      </c>
      <c r="C839" s="127"/>
      <c r="D839" s="127"/>
      <c r="E839" s="127"/>
      <c r="F839" s="131"/>
      <c r="G839" s="128"/>
      <c r="H839" s="156"/>
    </row>
    <row r="840" spans="1:8">
      <c r="A840" s="5" t="s">
        <v>5200</v>
      </c>
      <c r="B840" t="s">
        <v>5201</v>
      </c>
      <c r="C840" s="127"/>
      <c r="D840" s="127"/>
      <c r="E840" s="127"/>
      <c r="F840" s="131"/>
      <c r="G840" s="128"/>
      <c r="H840" s="156"/>
    </row>
    <row r="841" spans="1:8">
      <c r="A841" s="5" t="s">
        <v>5202</v>
      </c>
      <c r="B841" t="s">
        <v>5203</v>
      </c>
      <c r="C841" s="127"/>
      <c r="D841" s="127"/>
      <c r="E841" s="127"/>
      <c r="F841" s="131"/>
      <c r="G841" s="128"/>
      <c r="H841" s="156"/>
    </row>
    <row r="842" spans="1:8">
      <c r="A842" s="5" t="s">
        <v>5204</v>
      </c>
      <c r="B842" t="s">
        <v>5205</v>
      </c>
      <c r="C842" s="127"/>
      <c r="D842" s="127"/>
      <c r="E842" s="127"/>
      <c r="F842" s="131"/>
      <c r="G842" s="128"/>
      <c r="H842" s="156"/>
    </row>
    <row r="843" spans="1:8">
      <c r="A843" s="5" t="s">
        <v>5206</v>
      </c>
      <c r="B843" t="s">
        <v>5207</v>
      </c>
      <c r="C843" s="127"/>
      <c r="D843" s="127"/>
      <c r="E843" s="127"/>
      <c r="F843" s="131"/>
      <c r="G843" s="128"/>
      <c r="H843" s="156"/>
    </row>
    <row r="844" spans="1:8">
      <c r="A844" s="5" t="s">
        <v>5208</v>
      </c>
      <c r="B844" t="s">
        <v>5209</v>
      </c>
      <c r="C844" s="127"/>
      <c r="D844" s="127"/>
      <c r="E844" s="127"/>
      <c r="F844" s="131"/>
      <c r="G844" s="128"/>
      <c r="H844" s="156"/>
    </row>
    <row r="845" spans="1:8">
      <c r="A845" s="5" t="s">
        <v>5210</v>
      </c>
      <c r="B845" t="s">
        <v>5211</v>
      </c>
      <c r="C845" s="127"/>
      <c r="D845" s="127"/>
      <c r="E845" s="127"/>
      <c r="F845" s="131"/>
      <c r="G845" s="128"/>
      <c r="H845" s="156"/>
    </row>
    <row r="846" spans="1:8">
      <c r="A846" s="5" t="s">
        <v>5212</v>
      </c>
      <c r="B846" t="s">
        <v>5213</v>
      </c>
      <c r="C846" s="127"/>
      <c r="D846" s="127"/>
      <c r="E846" s="127"/>
      <c r="F846" s="131"/>
      <c r="G846" s="128"/>
      <c r="H846" s="156"/>
    </row>
    <row r="847" spans="1:8">
      <c r="A847" s="5" t="s">
        <v>5214</v>
      </c>
      <c r="B847" t="s">
        <v>5215</v>
      </c>
      <c r="C847" s="127"/>
      <c r="D847" s="127"/>
      <c r="E847" s="127"/>
      <c r="F847" s="131"/>
      <c r="G847" s="128"/>
      <c r="H847" s="156"/>
    </row>
    <row r="848" spans="1:8">
      <c r="A848" s="5" t="s">
        <v>5216</v>
      </c>
      <c r="B848" t="s">
        <v>5217</v>
      </c>
      <c r="C848" s="127"/>
      <c r="D848" s="127"/>
      <c r="E848" s="127"/>
      <c r="F848" s="131"/>
      <c r="G848" s="128"/>
      <c r="H848" s="156"/>
    </row>
    <row r="849" spans="1:8">
      <c r="A849" s="5" t="s">
        <v>5218</v>
      </c>
      <c r="B849" t="s">
        <v>5219</v>
      </c>
      <c r="C849" s="127"/>
      <c r="D849" s="127"/>
      <c r="E849" s="127"/>
      <c r="F849" s="131"/>
      <c r="G849" s="128"/>
      <c r="H849" s="156"/>
    </row>
    <row r="850" spans="1:8">
      <c r="A850" s="5" t="s">
        <v>5220</v>
      </c>
      <c r="B850" t="s">
        <v>5221</v>
      </c>
      <c r="C850" s="127"/>
      <c r="D850" s="127"/>
      <c r="E850" s="127"/>
      <c r="F850" s="131"/>
      <c r="G850" s="128"/>
      <c r="H850" s="156"/>
    </row>
    <row r="851" spans="1:8">
      <c r="A851" s="5" t="s">
        <v>5222</v>
      </c>
      <c r="B851" t="s">
        <v>5223</v>
      </c>
      <c r="C851" s="127"/>
      <c r="D851" s="127"/>
      <c r="E851" s="127"/>
      <c r="F851" s="131"/>
      <c r="G851" s="128"/>
      <c r="H851" s="156"/>
    </row>
    <row r="852" spans="1:8">
      <c r="A852" s="5" t="s">
        <v>5224</v>
      </c>
      <c r="B852" t="s">
        <v>5225</v>
      </c>
      <c r="C852" s="127"/>
      <c r="D852" s="127"/>
      <c r="E852" s="127"/>
      <c r="F852" s="131"/>
      <c r="G852" s="128"/>
      <c r="H852" s="156"/>
    </row>
    <row r="853" spans="1:8">
      <c r="A853" s="5" t="s">
        <v>5226</v>
      </c>
      <c r="B853" t="s">
        <v>5227</v>
      </c>
      <c r="C853" s="127"/>
      <c r="D853" s="127"/>
      <c r="E853" s="127"/>
      <c r="F853" s="131"/>
      <c r="G853" s="128"/>
      <c r="H853" s="156"/>
    </row>
    <row r="854" spans="1:8">
      <c r="A854" s="5" t="s">
        <v>5228</v>
      </c>
      <c r="B854" t="s">
        <v>5229</v>
      </c>
      <c r="C854" s="127"/>
      <c r="D854" s="127"/>
      <c r="E854" s="127"/>
      <c r="F854" s="131"/>
      <c r="G854" s="128"/>
      <c r="H854" s="156"/>
    </row>
    <row r="855" spans="1:8">
      <c r="A855" s="5" t="s">
        <v>5230</v>
      </c>
      <c r="B855" t="s">
        <v>5231</v>
      </c>
      <c r="C855" s="127"/>
      <c r="D855" s="127"/>
      <c r="E855" s="127"/>
      <c r="F855" s="131"/>
      <c r="G855" s="128"/>
      <c r="H855" s="156"/>
    </row>
    <row r="856" spans="1:8">
      <c r="A856" s="5" t="s">
        <v>5232</v>
      </c>
      <c r="B856" t="s">
        <v>5233</v>
      </c>
      <c r="C856" s="127"/>
      <c r="D856" s="127"/>
      <c r="E856" s="127"/>
      <c r="F856" s="131"/>
      <c r="G856" s="128"/>
      <c r="H856" s="156"/>
    </row>
    <row r="857" spans="1:8">
      <c r="A857" s="5" t="s">
        <v>5234</v>
      </c>
      <c r="B857" t="s">
        <v>5235</v>
      </c>
      <c r="C857" s="127"/>
      <c r="D857" s="127"/>
      <c r="E857" s="127"/>
      <c r="F857" s="131"/>
      <c r="G857" s="128"/>
      <c r="H857" s="156"/>
    </row>
    <row r="858" spans="1:8">
      <c r="A858" s="5" t="s">
        <v>5236</v>
      </c>
      <c r="B858" t="s">
        <v>5237</v>
      </c>
      <c r="C858" s="127"/>
      <c r="D858" s="127"/>
      <c r="E858" s="127"/>
      <c r="F858" s="131"/>
      <c r="G858" s="128"/>
      <c r="H858" s="156"/>
    </row>
    <row r="859" spans="1:8">
      <c r="A859" s="5" t="s">
        <v>5238</v>
      </c>
      <c r="B859" t="s">
        <v>5239</v>
      </c>
      <c r="C859" s="127"/>
      <c r="D859" s="127"/>
      <c r="E859" s="127"/>
      <c r="F859" s="131"/>
      <c r="G859" s="128"/>
      <c r="H859" s="156"/>
    </row>
    <row r="860" spans="1:8">
      <c r="A860" s="5" t="s">
        <v>5240</v>
      </c>
      <c r="B860" t="s">
        <v>5241</v>
      </c>
      <c r="C860" s="127"/>
      <c r="D860" s="127"/>
      <c r="E860" s="127"/>
      <c r="F860" s="131"/>
      <c r="G860" s="128"/>
      <c r="H860" s="156"/>
    </row>
    <row r="861" spans="1:8">
      <c r="A861" s="5" t="s">
        <v>5242</v>
      </c>
      <c r="B861" t="s">
        <v>5243</v>
      </c>
      <c r="C861" s="127"/>
      <c r="D861" s="127"/>
      <c r="E861" s="127"/>
      <c r="F861" s="131"/>
      <c r="G861" s="128"/>
      <c r="H861" s="156"/>
    </row>
    <row r="862" spans="1:8">
      <c r="A862" s="5" t="s">
        <v>5244</v>
      </c>
      <c r="B862" t="s">
        <v>5245</v>
      </c>
      <c r="C862" s="127"/>
      <c r="D862" s="127"/>
      <c r="E862" s="127"/>
      <c r="F862" s="131"/>
      <c r="G862" s="128"/>
      <c r="H862" s="156"/>
    </row>
    <row r="863" spans="1:8">
      <c r="A863" s="5" t="s">
        <v>5246</v>
      </c>
      <c r="B863" t="s">
        <v>5247</v>
      </c>
      <c r="C863" s="127"/>
      <c r="D863" s="127"/>
      <c r="E863" s="127"/>
      <c r="F863" s="131"/>
      <c r="G863" s="128"/>
      <c r="H863" s="156"/>
    </row>
    <row r="864" spans="1:8">
      <c r="A864" s="5" t="s">
        <v>5248</v>
      </c>
      <c r="B864" t="s">
        <v>5249</v>
      </c>
      <c r="C864" s="127"/>
      <c r="D864" s="127"/>
      <c r="E864" s="127"/>
      <c r="F864" s="131"/>
      <c r="G864" s="128"/>
      <c r="H864" s="156"/>
    </row>
    <row r="865" spans="1:8">
      <c r="A865" s="5" t="s">
        <v>5250</v>
      </c>
      <c r="B865" t="s">
        <v>5251</v>
      </c>
      <c r="C865" s="127"/>
      <c r="D865" s="127"/>
      <c r="E865" s="127"/>
      <c r="F865" s="131"/>
      <c r="G865" s="128"/>
      <c r="H865" s="156"/>
    </row>
    <row r="866" spans="1:8">
      <c r="A866" s="5" t="s">
        <v>5252</v>
      </c>
      <c r="B866" t="s">
        <v>5253</v>
      </c>
      <c r="C866" s="127"/>
      <c r="D866" s="127"/>
      <c r="E866" s="127"/>
      <c r="F866" s="131"/>
      <c r="G866" s="128"/>
      <c r="H866" s="156"/>
    </row>
    <row r="867" spans="1:8">
      <c r="A867" s="5" t="s">
        <v>5254</v>
      </c>
      <c r="B867" t="s">
        <v>5255</v>
      </c>
      <c r="C867" s="127"/>
      <c r="D867" s="127"/>
      <c r="E867" s="127"/>
      <c r="F867" s="131"/>
      <c r="G867" s="128"/>
      <c r="H867" s="156"/>
    </row>
    <row r="868" spans="1:8">
      <c r="A868" s="5" t="s">
        <v>5256</v>
      </c>
      <c r="B868" t="s">
        <v>5257</v>
      </c>
      <c r="C868" s="127"/>
      <c r="D868" s="127"/>
      <c r="E868" s="127"/>
      <c r="F868" s="131"/>
      <c r="G868" s="128"/>
      <c r="H868" s="156"/>
    </row>
    <row r="869" spans="1:8">
      <c r="A869" s="5" t="s">
        <v>5258</v>
      </c>
      <c r="B869" t="s">
        <v>5259</v>
      </c>
      <c r="C869" s="127"/>
      <c r="D869" s="127"/>
      <c r="E869" s="127"/>
      <c r="F869" s="131"/>
      <c r="G869" s="128"/>
      <c r="H869" s="156"/>
    </row>
    <row r="870" spans="1:8">
      <c r="A870" s="5" t="s">
        <v>5260</v>
      </c>
      <c r="B870" t="s">
        <v>5261</v>
      </c>
      <c r="C870" s="127"/>
      <c r="D870" s="127"/>
      <c r="E870" s="127"/>
      <c r="F870" s="131"/>
      <c r="G870" s="128"/>
      <c r="H870" s="156"/>
    </row>
    <row r="871" spans="1:8">
      <c r="A871" s="5" t="s">
        <v>5262</v>
      </c>
      <c r="B871" t="s">
        <v>5263</v>
      </c>
      <c r="C871" s="127"/>
      <c r="D871" s="127"/>
      <c r="E871" s="127"/>
      <c r="F871" s="131"/>
      <c r="G871" s="128"/>
      <c r="H871" s="156"/>
    </row>
    <row r="872" spans="1:8">
      <c r="A872" s="5" t="s">
        <v>5264</v>
      </c>
      <c r="B872" t="s">
        <v>5265</v>
      </c>
      <c r="C872" s="127"/>
      <c r="D872" s="127"/>
      <c r="E872" s="127"/>
      <c r="F872" s="131"/>
      <c r="G872" s="128"/>
      <c r="H872" s="156"/>
    </row>
    <row r="873" spans="1:8">
      <c r="A873" s="5" t="s">
        <v>5266</v>
      </c>
      <c r="B873" t="s">
        <v>5267</v>
      </c>
      <c r="C873" s="127"/>
      <c r="D873" s="127"/>
      <c r="E873" s="127"/>
      <c r="F873" s="131"/>
      <c r="G873" s="128"/>
      <c r="H873" s="156"/>
    </row>
    <row r="874" spans="1:8">
      <c r="A874" s="5" t="s">
        <v>5268</v>
      </c>
      <c r="B874" t="s">
        <v>5269</v>
      </c>
      <c r="C874" s="127"/>
      <c r="D874" s="127"/>
      <c r="E874" s="127"/>
      <c r="F874" s="131"/>
      <c r="G874" s="128"/>
      <c r="H874" s="156"/>
    </row>
    <row r="875" spans="1:8">
      <c r="A875" s="5" t="s">
        <v>5270</v>
      </c>
      <c r="B875" t="s">
        <v>5271</v>
      </c>
      <c r="C875" s="127"/>
      <c r="D875" s="127"/>
      <c r="E875" s="127"/>
      <c r="F875" s="131"/>
      <c r="G875" s="128"/>
      <c r="H875" s="156"/>
    </row>
    <row r="876" spans="1:8">
      <c r="A876" s="5" t="s">
        <v>5272</v>
      </c>
      <c r="B876" t="s">
        <v>5273</v>
      </c>
      <c r="C876" s="127"/>
      <c r="D876" s="127"/>
      <c r="E876" s="127"/>
      <c r="F876" s="131"/>
      <c r="G876" s="128"/>
      <c r="H876" s="156"/>
    </row>
    <row r="877" spans="1:8">
      <c r="A877" s="5" t="s">
        <v>5274</v>
      </c>
      <c r="B877" t="s">
        <v>5275</v>
      </c>
      <c r="C877" s="127"/>
      <c r="D877" s="127"/>
      <c r="E877" s="127"/>
      <c r="F877" s="131"/>
      <c r="G877" s="128"/>
      <c r="H877" s="156"/>
    </row>
    <row r="878" spans="1:8">
      <c r="A878" s="5" t="s">
        <v>5276</v>
      </c>
      <c r="B878" t="s">
        <v>5277</v>
      </c>
      <c r="C878" s="127"/>
      <c r="D878" s="127"/>
      <c r="E878" s="127"/>
      <c r="F878" s="131"/>
      <c r="G878" s="128"/>
      <c r="H878" s="156"/>
    </row>
    <row r="879" spans="1:8">
      <c r="A879" s="5" t="s">
        <v>5278</v>
      </c>
      <c r="B879" t="s">
        <v>5279</v>
      </c>
      <c r="C879" s="127"/>
      <c r="D879" s="127"/>
      <c r="E879" s="127"/>
      <c r="F879" s="131"/>
      <c r="G879" s="128"/>
      <c r="H879" s="156"/>
    </row>
    <row r="880" spans="1:8">
      <c r="A880" s="5" t="s">
        <v>5280</v>
      </c>
      <c r="B880" t="s">
        <v>5281</v>
      </c>
      <c r="C880" s="127"/>
      <c r="D880" s="127"/>
      <c r="E880" s="127"/>
      <c r="F880" s="131"/>
      <c r="G880" s="128"/>
      <c r="H880" s="156"/>
    </row>
    <row r="881" spans="1:8">
      <c r="A881" s="5" t="s">
        <v>5282</v>
      </c>
      <c r="B881" t="s">
        <v>5283</v>
      </c>
      <c r="C881" s="127"/>
      <c r="D881" s="127"/>
      <c r="E881" s="127"/>
      <c r="F881" s="131"/>
      <c r="G881" s="128"/>
      <c r="H881" s="156"/>
    </row>
    <row r="882" spans="1:8">
      <c r="A882" s="5" t="s">
        <v>5284</v>
      </c>
      <c r="B882" t="s">
        <v>5285</v>
      </c>
      <c r="C882" s="127"/>
      <c r="D882" s="127"/>
      <c r="E882" s="127"/>
      <c r="F882" s="131"/>
      <c r="G882" s="128"/>
      <c r="H882" s="156"/>
    </row>
    <row r="883" spans="1:8">
      <c r="A883" s="5" t="s">
        <v>5286</v>
      </c>
      <c r="B883" t="s">
        <v>5287</v>
      </c>
      <c r="C883" s="127"/>
      <c r="D883" s="127"/>
      <c r="E883" s="127"/>
      <c r="F883" s="131"/>
      <c r="G883" s="128"/>
      <c r="H883" s="156"/>
    </row>
    <row r="884" spans="1:8">
      <c r="A884" s="5" t="s">
        <v>5288</v>
      </c>
      <c r="B884" t="s">
        <v>5289</v>
      </c>
      <c r="C884" s="127"/>
      <c r="D884" s="127"/>
      <c r="E884" s="127"/>
      <c r="F884" s="131"/>
      <c r="G884" s="128"/>
      <c r="H884" s="156"/>
    </row>
    <row r="885" spans="1:8">
      <c r="A885" s="5" t="s">
        <v>5290</v>
      </c>
      <c r="B885" t="s">
        <v>5291</v>
      </c>
      <c r="C885" s="127"/>
      <c r="D885" s="127"/>
      <c r="E885" s="127"/>
      <c r="F885" s="131"/>
      <c r="G885" s="128"/>
      <c r="H885" s="156"/>
    </row>
    <row r="886" spans="1:8">
      <c r="A886" s="5" t="s">
        <v>5292</v>
      </c>
      <c r="B886" t="s">
        <v>5293</v>
      </c>
      <c r="C886" s="127"/>
      <c r="D886" s="127"/>
      <c r="E886" s="127"/>
      <c r="F886" s="131"/>
      <c r="G886" s="128"/>
      <c r="H886" s="156"/>
    </row>
    <row r="887" spans="1:8">
      <c r="A887" s="5" t="s">
        <v>5294</v>
      </c>
      <c r="B887" t="s">
        <v>5295</v>
      </c>
      <c r="C887" s="127"/>
      <c r="D887" s="127"/>
      <c r="E887" s="127"/>
      <c r="F887" s="131"/>
      <c r="G887" s="128"/>
      <c r="H887" s="156"/>
    </row>
    <row r="888" spans="1:8">
      <c r="A888" s="5" t="s">
        <v>5296</v>
      </c>
      <c r="B888" t="s">
        <v>5297</v>
      </c>
      <c r="C888" s="127"/>
      <c r="D888" s="127"/>
      <c r="E888" s="127"/>
      <c r="F888" s="131"/>
      <c r="G888" s="128"/>
      <c r="H888" s="156"/>
    </row>
    <row r="889" spans="1:8">
      <c r="A889" s="5" t="s">
        <v>5298</v>
      </c>
      <c r="B889" t="s">
        <v>5299</v>
      </c>
      <c r="C889" s="127"/>
      <c r="D889" s="127"/>
      <c r="E889" s="127"/>
      <c r="F889" s="131"/>
      <c r="G889" s="128"/>
      <c r="H889" s="156"/>
    </row>
    <row r="890" spans="1:8">
      <c r="A890" s="5" t="s">
        <v>5300</v>
      </c>
      <c r="B890" t="s">
        <v>5301</v>
      </c>
      <c r="C890" s="127"/>
      <c r="D890" s="127"/>
      <c r="E890" s="127"/>
      <c r="F890" s="131"/>
      <c r="G890" s="128"/>
      <c r="H890" s="156"/>
    </row>
    <row r="891" spans="1:8">
      <c r="A891" s="5" t="s">
        <v>5302</v>
      </c>
      <c r="B891" t="s">
        <v>5303</v>
      </c>
      <c r="C891" s="127"/>
      <c r="D891" s="127"/>
      <c r="E891" s="127"/>
      <c r="F891" s="131"/>
      <c r="G891" s="128"/>
      <c r="H891" s="156"/>
    </row>
    <row r="892" spans="1:8">
      <c r="A892" s="5" t="s">
        <v>5304</v>
      </c>
      <c r="B892" t="s">
        <v>5305</v>
      </c>
      <c r="C892" s="127"/>
      <c r="D892" s="127"/>
      <c r="E892" s="127"/>
      <c r="F892" s="131"/>
      <c r="G892" s="128"/>
      <c r="H892" s="156"/>
    </row>
    <row r="893" spans="1:8">
      <c r="A893" s="5" t="s">
        <v>5306</v>
      </c>
      <c r="B893" t="s">
        <v>5307</v>
      </c>
      <c r="C893" s="127"/>
      <c r="D893" s="127"/>
      <c r="E893" s="127"/>
      <c r="F893" s="131"/>
      <c r="G893" s="128"/>
      <c r="H893" s="156"/>
    </row>
    <row r="894" spans="1:8">
      <c r="A894" s="5" t="s">
        <v>5308</v>
      </c>
      <c r="B894" t="s">
        <v>5309</v>
      </c>
      <c r="C894" s="127"/>
      <c r="D894" s="127"/>
      <c r="E894" s="127"/>
      <c r="F894" s="131"/>
      <c r="G894" s="128"/>
      <c r="H894" s="156"/>
    </row>
    <row r="895" spans="1:8">
      <c r="A895" s="5" t="s">
        <v>5310</v>
      </c>
      <c r="B895" t="s">
        <v>5311</v>
      </c>
      <c r="C895" s="127"/>
      <c r="D895" s="127"/>
      <c r="E895" s="127"/>
      <c r="F895" s="131"/>
      <c r="G895" s="128"/>
      <c r="H895" s="156"/>
    </row>
    <row r="896" spans="1:8">
      <c r="A896" s="5" t="s">
        <v>5312</v>
      </c>
      <c r="B896" t="s">
        <v>5313</v>
      </c>
      <c r="C896" s="127"/>
      <c r="D896" s="127"/>
      <c r="E896" s="127"/>
      <c r="F896" s="131"/>
      <c r="G896" s="128"/>
      <c r="H896" s="156"/>
    </row>
    <row r="897" spans="1:8">
      <c r="A897" s="5" t="s">
        <v>5314</v>
      </c>
      <c r="B897" t="s">
        <v>5315</v>
      </c>
      <c r="C897" s="127"/>
      <c r="D897" s="127"/>
      <c r="E897" s="127"/>
      <c r="F897" s="131"/>
      <c r="G897" s="128"/>
      <c r="H897" s="156"/>
    </row>
    <row r="898" spans="1:8">
      <c r="A898" s="5" t="s">
        <v>5316</v>
      </c>
      <c r="B898" t="s">
        <v>5317</v>
      </c>
      <c r="C898" s="127"/>
      <c r="D898" s="127"/>
      <c r="E898" s="127"/>
      <c r="F898" s="131"/>
      <c r="G898" s="128"/>
      <c r="H898" s="156"/>
    </row>
    <row r="899" spans="1:8">
      <c r="A899" s="5" t="s">
        <v>5318</v>
      </c>
      <c r="B899" t="s">
        <v>5319</v>
      </c>
      <c r="C899" s="127"/>
      <c r="D899" s="127"/>
      <c r="E899" s="127"/>
      <c r="F899" s="131"/>
      <c r="G899" s="128"/>
      <c r="H899" s="156"/>
    </row>
    <row r="900" spans="1:8">
      <c r="A900" s="5" t="s">
        <v>5320</v>
      </c>
      <c r="B900" t="s">
        <v>5321</v>
      </c>
      <c r="C900" s="127"/>
      <c r="D900" s="127"/>
      <c r="E900" s="127"/>
      <c r="F900" s="131"/>
      <c r="G900" s="128"/>
      <c r="H900" s="156"/>
    </row>
    <row r="901" spans="1:8">
      <c r="A901" s="5" t="s">
        <v>5322</v>
      </c>
      <c r="B901" t="s">
        <v>5323</v>
      </c>
      <c r="C901" s="127"/>
      <c r="D901" s="127"/>
      <c r="E901" s="127"/>
      <c r="F901" s="131"/>
      <c r="G901" s="128"/>
      <c r="H901" s="156"/>
    </row>
    <row r="902" spans="1:8">
      <c r="A902" s="5" t="s">
        <v>5324</v>
      </c>
      <c r="B902" t="s">
        <v>5325</v>
      </c>
      <c r="C902" s="127"/>
      <c r="D902" s="127"/>
      <c r="E902" s="127"/>
      <c r="F902" s="131"/>
      <c r="G902" s="128"/>
      <c r="H902" s="156"/>
    </row>
    <row r="903" spans="1:8">
      <c r="A903" s="5" t="s">
        <v>5326</v>
      </c>
      <c r="B903" t="s">
        <v>5327</v>
      </c>
      <c r="C903" s="127"/>
      <c r="D903" s="127"/>
      <c r="E903" s="127"/>
      <c r="F903" s="131"/>
      <c r="G903" s="128"/>
      <c r="H903" s="156"/>
    </row>
    <row r="904" spans="1:8">
      <c r="A904" s="5" t="s">
        <v>5328</v>
      </c>
      <c r="B904" t="s">
        <v>5329</v>
      </c>
      <c r="C904" s="127"/>
      <c r="D904" s="127"/>
      <c r="E904" s="127"/>
      <c r="F904" s="131"/>
      <c r="G904" s="128"/>
      <c r="H904" s="156"/>
    </row>
    <row r="905" spans="1:8">
      <c r="A905" s="5" t="s">
        <v>5330</v>
      </c>
      <c r="B905" t="s">
        <v>5331</v>
      </c>
      <c r="C905" s="127"/>
      <c r="D905" s="127"/>
      <c r="E905" s="127"/>
      <c r="F905" s="131"/>
      <c r="G905" s="128"/>
      <c r="H905" s="156"/>
    </row>
    <row r="906" spans="1:8">
      <c r="A906" s="5" t="s">
        <v>5332</v>
      </c>
      <c r="B906" t="s">
        <v>5333</v>
      </c>
      <c r="C906" s="127"/>
      <c r="D906" s="127"/>
      <c r="E906" s="127"/>
      <c r="F906" s="131"/>
      <c r="G906" s="128"/>
      <c r="H906" s="156"/>
    </row>
    <row r="907" spans="1:8">
      <c r="A907" s="5" t="s">
        <v>5334</v>
      </c>
      <c r="B907" t="s">
        <v>5335</v>
      </c>
      <c r="C907" s="127"/>
      <c r="D907" s="127"/>
      <c r="E907" s="127"/>
      <c r="F907" s="131"/>
      <c r="G907" s="128"/>
      <c r="H907" s="156"/>
    </row>
    <row r="908" spans="1:8">
      <c r="A908" s="5" t="s">
        <v>5336</v>
      </c>
      <c r="B908" t="s">
        <v>5337</v>
      </c>
      <c r="C908" s="127"/>
      <c r="D908" s="127"/>
      <c r="E908" s="127"/>
      <c r="F908" s="131"/>
      <c r="G908" s="128"/>
      <c r="H908" s="156"/>
    </row>
    <row r="909" spans="1:8">
      <c r="A909" s="5" t="s">
        <v>5338</v>
      </c>
      <c r="B909" t="s">
        <v>5339</v>
      </c>
      <c r="C909" s="127"/>
      <c r="D909" s="127"/>
      <c r="E909" s="127"/>
      <c r="F909" s="131"/>
      <c r="G909" s="128"/>
      <c r="H909" s="156"/>
    </row>
    <row r="910" spans="1:8">
      <c r="A910" s="5" t="s">
        <v>5340</v>
      </c>
      <c r="B910" t="s">
        <v>5341</v>
      </c>
      <c r="C910" s="127"/>
      <c r="D910" s="127"/>
      <c r="E910" s="127"/>
      <c r="F910" s="131"/>
      <c r="G910" s="128"/>
      <c r="H910" s="156"/>
    </row>
    <row r="911" spans="1:8">
      <c r="A911" s="5" t="s">
        <v>5342</v>
      </c>
      <c r="B911" t="s">
        <v>5343</v>
      </c>
      <c r="C911" s="127"/>
      <c r="D911" s="127"/>
      <c r="E911" s="127"/>
      <c r="F911" s="131"/>
      <c r="G911" s="128"/>
      <c r="H911" s="156"/>
    </row>
    <row r="912" spans="1:8">
      <c r="A912" s="5" t="s">
        <v>5344</v>
      </c>
      <c r="B912" t="s">
        <v>5345</v>
      </c>
      <c r="C912" s="127"/>
      <c r="D912" s="127"/>
      <c r="E912" s="127"/>
      <c r="F912" s="131"/>
      <c r="G912" s="128"/>
      <c r="H912" s="156"/>
    </row>
    <row r="913" spans="1:8">
      <c r="A913" s="5" t="s">
        <v>5346</v>
      </c>
      <c r="B913" t="s">
        <v>5347</v>
      </c>
      <c r="C913" s="127"/>
      <c r="D913" s="127"/>
      <c r="E913" s="127"/>
      <c r="F913" s="131"/>
      <c r="G913" s="128"/>
      <c r="H913" s="156"/>
    </row>
    <row r="914" spans="1:8">
      <c r="A914" s="5" t="s">
        <v>5348</v>
      </c>
      <c r="B914" t="s">
        <v>5349</v>
      </c>
      <c r="C914" s="127"/>
      <c r="D914" s="127"/>
      <c r="E914" s="127"/>
      <c r="F914" s="131"/>
      <c r="G914" s="128"/>
      <c r="H914" s="156"/>
    </row>
    <row r="915" spans="1:8">
      <c r="A915" s="5" t="s">
        <v>5350</v>
      </c>
      <c r="B915" t="s">
        <v>5351</v>
      </c>
      <c r="C915" s="127"/>
      <c r="D915" s="127"/>
      <c r="E915" s="127"/>
      <c r="F915" s="131"/>
      <c r="G915" s="128"/>
      <c r="H915" s="156"/>
    </row>
    <row r="916" spans="1:8">
      <c r="A916" s="5" t="s">
        <v>5352</v>
      </c>
      <c r="B916" t="s">
        <v>5353</v>
      </c>
      <c r="C916" s="127"/>
      <c r="D916" s="127"/>
      <c r="E916" s="127"/>
      <c r="F916" s="131"/>
      <c r="G916" s="128"/>
      <c r="H916" s="156"/>
    </row>
    <row r="917" spans="1:8">
      <c r="A917" s="5" t="s">
        <v>5354</v>
      </c>
      <c r="B917" t="s">
        <v>5355</v>
      </c>
      <c r="C917" s="127"/>
      <c r="D917" s="127"/>
      <c r="E917" s="127"/>
      <c r="F917" s="131"/>
      <c r="G917" s="128"/>
      <c r="H917" s="156"/>
    </row>
    <row r="918" spans="1:8">
      <c r="A918" s="5" t="s">
        <v>5356</v>
      </c>
      <c r="B918" t="s">
        <v>5357</v>
      </c>
      <c r="C918" s="127"/>
      <c r="D918" s="127"/>
      <c r="E918" s="127"/>
      <c r="F918" s="131"/>
      <c r="G918" s="128"/>
      <c r="H918" s="156"/>
    </row>
    <row r="919" spans="1:8">
      <c r="A919" s="5" t="s">
        <v>5358</v>
      </c>
      <c r="B919" t="s">
        <v>5359</v>
      </c>
      <c r="C919" s="127"/>
      <c r="D919" s="127"/>
      <c r="E919" s="127"/>
      <c r="F919" s="131"/>
      <c r="G919" s="128"/>
      <c r="H919" s="156"/>
    </row>
    <row r="920" spans="1:8">
      <c r="A920" s="5" t="s">
        <v>5360</v>
      </c>
      <c r="B920" t="s">
        <v>5361</v>
      </c>
      <c r="C920" s="127"/>
      <c r="D920" s="127"/>
      <c r="E920" s="127"/>
      <c r="F920" s="131"/>
      <c r="G920" s="128"/>
      <c r="H920" s="156"/>
    </row>
    <row r="921" spans="1:8">
      <c r="A921" s="5" t="s">
        <v>5362</v>
      </c>
      <c r="B921" t="s">
        <v>5363</v>
      </c>
      <c r="C921" s="127"/>
      <c r="D921" s="127"/>
      <c r="E921" s="127"/>
      <c r="F921" s="131"/>
      <c r="G921" s="128"/>
      <c r="H921" s="156"/>
    </row>
    <row r="922" spans="1:8">
      <c r="A922" s="5" t="s">
        <v>5364</v>
      </c>
      <c r="B922" t="s">
        <v>5365</v>
      </c>
      <c r="C922" s="127"/>
      <c r="D922" s="127"/>
      <c r="E922" s="127"/>
      <c r="F922" s="131"/>
      <c r="G922" s="128"/>
      <c r="H922" s="156"/>
    </row>
    <row r="923" spans="1:8">
      <c r="A923" s="5" t="s">
        <v>5366</v>
      </c>
      <c r="B923" t="s">
        <v>5367</v>
      </c>
      <c r="C923" s="127"/>
      <c r="D923" s="127"/>
      <c r="E923" s="127"/>
      <c r="F923" s="131"/>
      <c r="G923" s="128"/>
      <c r="H923" s="156"/>
    </row>
    <row r="924" spans="1:8">
      <c r="A924" s="5" t="s">
        <v>5368</v>
      </c>
      <c r="B924" t="s">
        <v>5369</v>
      </c>
      <c r="C924" s="127"/>
      <c r="D924" s="127"/>
      <c r="E924" s="127"/>
      <c r="F924" s="131"/>
      <c r="G924" s="128"/>
      <c r="H924" s="156"/>
    </row>
    <row r="925" spans="1:8">
      <c r="A925" s="5" t="s">
        <v>5370</v>
      </c>
      <c r="B925" t="s">
        <v>5371</v>
      </c>
      <c r="C925" s="127"/>
      <c r="D925" s="127"/>
      <c r="E925" s="127"/>
      <c r="F925" s="131"/>
      <c r="G925" s="128"/>
      <c r="H925" s="156"/>
    </row>
    <row r="926" spans="1:8">
      <c r="A926" s="5" t="s">
        <v>5372</v>
      </c>
      <c r="B926" t="s">
        <v>5373</v>
      </c>
      <c r="C926" s="127"/>
      <c r="D926" s="127"/>
      <c r="E926" s="127"/>
      <c r="F926" s="131"/>
      <c r="G926" s="128"/>
      <c r="H926" s="156"/>
    </row>
    <row r="927" spans="1:8">
      <c r="A927" s="5" t="s">
        <v>5374</v>
      </c>
      <c r="B927" t="s">
        <v>5375</v>
      </c>
      <c r="C927" s="127"/>
      <c r="D927" s="127"/>
      <c r="E927" s="127"/>
      <c r="F927" s="131"/>
      <c r="G927" s="128"/>
      <c r="H927" s="156"/>
    </row>
    <row r="928" spans="1:8">
      <c r="A928" s="5" t="s">
        <v>5376</v>
      </c>
      <c r="B928" t="s">
        <v>5377</v>
      </c>
      <c r="C928" s="127"/>
      <c r="D928" s="127"/>
      <c r="E928" s="127"/>
      <c r="F928" s="131"/>
      <c r="G928" s="128"/>
      <c r="H928" s="156"/>
    </row>
    <row r="929" spans="1:8">
      <c r="A929" s="5" t="s">
        <v>5378</v>
      </c>
      <c r="B929" t="s">
        <v>5379</v>
      </c>
      <c r="C929" s="127"/>
      <c r="D929" s="127"/>
      <c r="E929" s="127"/>
      <c r="F929" s="131"/>
      <c r="G929" s="128"/>
      <c r="H929" s="156"/>
    </row>
    <row r="930" spans="1:8">
      <c r="A930" s="5" t="s">
        <v>5380</v>
      </c>
      <c r="B930" t="s">
        <v>5381</v>
      </c>
      <c r="C930" s="127"/>
      <c r="D930" s="127"/>
      <c r="E930" s="127"/>
      <c r="F930" s="131"/>
      <c r="G930" s="128"/>
      <c r="H930" s="156"/>
    </row>
    <row r="931" spans="1:8">
      <c r="A931" s="5" t="s">
        <v>5382</v>
      </c>
      <c r="B931" t="s">
        <v>5383</v>
      </c>
      <c r="C931" s="127"/>
      <c r="D931" s="127"/>
      <c r="E931" s="127"/>
      <c r="F931" s="131"/>
      <c r="G931" s="128"/>
      <c r="H931" s="156"/>
    </row>
    <row r="932" spans="1:8">
      <c r="A932" s="5" t="s">
        <v>5384</v>
      </c>
      <c r="B932" t="s">
        <v>5385</v>
      </c>
      <c r="C932" s="127"/>
      <c r="D932" s="127"/>
      <c r="E932" s="127"/>
      <c r="F932" s="131"/>
      <c r="G932" s="128"/>
      <c r="H932" s="156"/>
    </row>
    <row r="933" spans="1:8">
      <c r="A933" s="5" t="s">
        <v>5386</v>
      </c>
      <c r="B933" t="s">
        <v>5387</v>
      </c>
      <c r="C933" s="127"/>
      <c r="D933" s="127"/>
      <c r="E933" s="127"/>
      <c r="F933" s="131"/>
      <c r="G933" s="128"/>
      <c r="H933" s="156"/>
    </row>
    <row r="934" spans="1:8">
      <c r="A934" s="5" t="s">
        <v>5388</v>
      </c>
      <c r="B934" t="s">
        <v>5389</v>
      </c>
      <c r="C934" s="127"/>
      <c r="D934" s="127"/>
      <c r="E934" s="127"/>
      <c r="F934" s="131"/>
      <c r="G934" s="128"/>
      <c r="H934" s="156"/>
    </row>
    <row r="935" spans="1:8">
      <c r="A935" s="5" t="s">
        <v>5390</v>
      </c>
      <c r="B935" t="s">
        <v>5391</v>
      </c>
      <c r="C935" s="127"/>
      <c r="D935" s="127"/>
      <c r="E935" s="127"/>
      <c r="F935" s="131"/>
      <c r="G935" s="128"/>
      <c r="H935" s="156"/>
    </row>
    <row r="936" spans="1:8">
      <c r="A936" s="5" t="s">
        <v>5392</v>
      </c>
      <c r="B936" t="s">
        <v>5393</v>
      </c>
      <c r="C936" s="127"/>
      <c r="D936" s="127"/>
      <c r="E936" s="127"/>
      <c r="F936" s="131"/>
      <c r="G936" s="128"/>
      <c r="H936" s="156"/>
    </row>
    <row r="937" spans="1:8">
      <c r="A937" s="5" t="s">
        <v>5394</v>
      </c>
      <c r="B937" t="s">
        <v>5395</v>
      </c>
      <c r="C937" s="127"/>
      <c r="D937" s="127"/>
      <c r="E937" s="127"/>
      <c r="F937" s="131"/>
      <c r="G937" s="128"/>
      <c r="H937" s="156"/>
    </row>
    <row r="938" spans="1:8">
      <c r="A938" s="5" t="s">
        <v>5396</v>
      </c>
      <c r="B938" t="s">
        <v>5397</v>
      </c>
      <c r="C938" s="127"/>
      <c r="D938" s="127"/>
      <c r="E938" s="127"/>
      <c r="F938" s="131"/>
      <c r="G938" s="128"/>
      <c r="H938" s="156"/>
    </row>
    <row r="939" spans="1:8">
      <c r="A939" s="5" t="s">
        <v>5398</v>
      </c>
      <c r="B939" t="s">
        <v>5399</v>
      </c>
      <c r="C939" s="127"/>
      <c r="D939" s="127"/>
      <c r="E939" s="127"/>
      <c r="F939" s="131"/>
      <c r="G939" s="128"/>
      <c r="H939" s="156"/>
    </row>
    <row r="940" spans="1:8">
      <c r="A940" s="5" t="s">
        <v>5400</v>
      </c>
      <c r="B940" t="s">
        <v>5401</v>
      </c>
      <c r="C940" s="127"/>
      <c r="D940" s="127"/>
      <c r="E940" s="127"/>
      <c r="F940" s="131"/>
      <c r="G940" s="128"/>
      <c r="H940" s="156"/>
    </row>
    <row r="941" spans="1:8">
      <c r="A941" s="5" t="s">
        <v>5402</v>
      </c>
      <c r="B941" t="s">
        <v>5403</v>
      </c>
      <c r="C941" s="127"/>
      <c r="D941" s="127"/>
      <c r="E941" s="127"/>
      <c r="F941" s="131"/>
      <c r="G941" s="128"/>
      <c r="H941" s="156"/>
    </row>
    <row r="942" spans="1:8">
      <c r="A942" s="5" t="s">
        <v>5404</v>
      </c>
      <c r="B942" t="s">
        <v>5405</v>
      </c>
      <c r="C942" s="127"/>
      <c r="D942" s="127"/>
      <c r="E942" s="127"/>
      <c r="F942" s="131"/>
      <c r="G942" s="128"/>
      <c r="H942" s="156"/>
    </row>
    <row r="943" spans="1:8">
      <c r="A943" s="5" t="s">
        <v>5406</v>
      </c>
      <c r="B943" t="s">
        <v>5407</v>
      </c>
      <c r="C943" s="127"/>
      <c r="D943" s="127"/>
      <c r="E943" s="127"/>
      <c r="F943" s="131"/>
      <c r="G943" s="128"/>
      <c r="H943" s="156"/>
    </row>
    <row r="944" spans="1:8">
      <c r="A944" s="5" t="s">
        <v>5408</v>
      </c>
      <c r="B944" t="s">
        <v>5409</v>
      </c>
      <c r="C944" s="127"/>
      <c r="D944" s="127"/>
      <c r="E944" s="127"/>
      <c r="F944" s="131"/>
      <c r="G944" s="128"/>
      <c r="H944" s="156"/>
    </row>
    <row r="945" spans="1:8">
      <c r="A945" s="5" t="s">
        <v>5410</v>
      </c>
      <c r="B945" t="s">
        <v>5411</v>
      </c>
      <c r="C945" s="127"/>
      <c r="D945" s="127"/>
      <c r="E945" s="127"/>
      <c r="F945" s="131"/>
      <c r="G945" s="128"/>
      <c r="H945" s="156"/>
    </row>
    <row r="946" spans="1:8">
      <c r="A946" s="5" t="s">
        <v>5412</v>
      </c>
      <c r="B946" t="s">
        <v>5413</v>
      </c>
      <c r="C946" s="127"/>
      <c r="D946" s="127"/>
      <c r="E946" s="127"/>
      <c r="F946" s="131"/>
      <c r="G946" s="128"/>
      <c r="H946" s="156"/>
    </row>
    <row r="947" spans="1:8">
      <c r="A947" s="5" t="s">
        <v>5414</v>
      </c>
      <c r="B947" t="s">
        <v>5415</v>
      </c>
      <c r="C947" s="127"/>
      <c r="D947" s="127"/>
      <c r="E947" s="127"/>
      <c r="F947" s="131"/>
      <c r="G947" s="128"/>
      <c r="H947" s="156"/>
    </row>
    <row r="948" spans="1:8">
      <c r="A948" s="5" t="s">
        <v>5416</v>
      </c>
      <c r="B948" t="s">
        <v>5417</v>
      </c>
      <c r="C948" s="127"/>
      <c r="D948" s="127"/>
      <c r="E948" s="127"/>
      <c r="F948" s="131"/>
      <c r="G948" s="128"/>
      <c r="H948" s="156"/>
    </row>
    <row r="949" spans="1:8">
      <c r="A949" s="5" t="s">
        <v>5418</v>
      </c>
      <c r="B949" t="s">
        <v>5419</v>
      </c>
      <c r="C949" s="127"/>
      <c r="D949" s="127"/>
      <c r="E949" s="127"/>
      <c r="F949" s="131"/>
      <c r="G949" s="128"/>
      <c r="H949" s="156"/>
    </row>
    <row r="950" spans="1:8">
      <c r="A950" s="5" t="s">
        <v>5420</v>
      </c>
      <c r="B950" t="s">
        <v>5421</v>
      </c>
      <c r="C950" s="127"/>
      <c r="D950" s="127"/>
      <c r="E950" s="127"/>
      <c r="F950" s="131"/>
      <c r="G950" s="128"/>
      <c r="H950" s="156"/>
    </row>
    <row r="951" spans="1:8">
      <c r="A951" s="5" t="s">
        <v>5422</v>
      </c>
      <c r="B951" t="s">
        <v>5423</v>
      </c>
      <c r="C951" s="127"/>
      <c r="D951" s="127"/>
      <c r="E951" s="127"/>
      <c r="F951" s="131"/>
      <c r="G951" s="128"/>
      <c r="H951" s="156"/>
    </row>
    <row r="952" spans="1:8">
      <c r="A952" s="5" t="s">
        <v>5424</v>
      </c>
      <c r="B952" t="s">
        <v>5425</v>
      </c>
      <c r="C952" s="127"/>
      <c r="D952" s="127"/>
      <c r="E952" s="127"/>
      <c r="F952" s="131"/>
      <c r="G952" s="128"/>
      <c r="H952" s="156"/>
    </row>
    <row r="953" spans="1:8">
      <c r="A953" s="5" t="s">
        <v>5426</v>
      </c>
      <c r="B953" t="s">
        <v>5427</v>
      </c>
      <c r="C953" s="127"/>
      <c r="D953" s="127"/>
      <c r="E953" s="127"/>
      <c r="F953" s="131"/>
      <c r="G953" s="128"/>
      <c r="H953" s="156"/>
    </row>
    <row r="954" spans="1:8">
      <c r="A954" s="5" t="s">
        <v>5428</v>
      </c>
      <c r="B954" t="s">
        <v>5429</v>
      </c>
      <c r="C954" s="127"/>
      <c r="D954" s="127"/>
      <c r="E954" s="127"/>
      <c r="F954" s="131"/>
      <c r="G954" s="128"/>
      <c r="H954" s="156"/>
    </row>
    <row r="955" spans="1:8">
      <c r="A955" s="5" t="s">
        <v>5430</v>
      </c>
      <c r="B955" t="s">
        <v>5431</v>
      </c>
      <c r="C955" s="127"/>
      <c r="D955" s="127"/>
      <c r="E955" s="127"/>
      <c r="F955" s="131"/>
      <c r="G955" s="128"/>
      <c r="H955" s="156"/>
    </row>
    <row r="956" spans="1:8">
      <c r="A956" s="5" t="s">
        <v>5432</v>
      </c>
      <c r="B956" t="s">
        <v>5433</v>
      </c>
      <c r="C956" s="127"/>
      <c r="D956" s="127"/>
      <c r="E956" s="127"/>
      <c r="F956" s="131"/>
      <c r="G956" s="128"/>
      <c r="H956" s="156"/>
    </row>
    <row r="957" spans="1:8">
      <c r="A957" s="5" t="s">
        <v>5434</v>
      </c>
      <c r="B957" t="s">
        <v>5435</v>
      </c>
      <c r="C957" s="127"/>
      <c r="D957" s="127"/>
      <c r="E957" s="127"/>
      <c r="F957" s="131"/>
      <c r="G957" s="128"/>
      <c r="H957" s="156"/>
    </row>
    <row r="958" spans="1:8">
      <c r="A958" s="5" t="s">
        <v>5436</v>
      </c>
      <c r="B958" t="s">
        <v>5437</v>
      </c>
      <c r="C958" s="127"/>
      <c r="D958" s="127"/>
      <c r="E958" s="127"/>
      <c r="F958" s="131"/>
      <c r="G958" s="128"/>
      <c r="H958" s="156"/>
    </row>
    <row r="959" spans="1:8">
      <c r="A959" s="5" t="s">
        <v>5438</v>
      </c>
      <c r="B959" t="s">
        <v>5439</v>
      </c>
      <c r="C959" s="127"/>
      <c r="D959" s="127"/>
      <c r="E959" s="127"/>
      <c r="F959" s="131"/>
      <c r="G959" s="128"/>
      <c r="H959" s="156"/>
    </row>
    <row r="960" spans="1:8">
      <c r="A960" s="5" t="s">
        <v>5440</v>
      </c>
      <c r="B960" t="s">
        <v>5441</v>
      </c>
      <c r="C960" s="127"/>
      <c r="D960" s="127"/>
      <c r="E960" s="127"/>
      <c r="F960" s="131"/>
      <c r="G960" s="128"/>
      <c r="H960" s="156"/>
    </row>
    <row r="961" spans="1:8">
      <c r="A961" s="5" t="s">
        <v>5442</v>
      </c>
      <c r="B961" t="s">
        <v>5443</v>
      </c>
      <c r="C961" s="127"/>
      <c r="D961" s="127"/>
      <c r="E961" s="127"/>
      <c r="F961" s="131"/>
      <c r="G961" s="128"/>
      <c r="H961" s="156"/>
    </row>
    <row r="962" spans="1:8">
      <c r="A962" s="5" t="s">
        <v>5444</v>
      </c>
      <c r="B962" t="s">
        <v>5445</v>
      </c>
      <c r="C962" s="127"/>
      <c r="D962" s="127"/>
      <c r="E962" s="127"/>
      <c r="F962" s="131"/>
      <c r="G962" s="128"/>
      <c r="H962" s="156"/>
    </row>
    <row r="963" spans="1:8">
      <c r="A963" s="5" t="s">
        <v>5446</v>
      </c>
      <c r="B963" t="s">
        <v>5447</v>
      </c>
      <c r="C963" s="127"/>
      <c r="D963" s="127"/>
      <c r="E963" s="127"/>
      <c r="F963" s="131"/>
      <c r="G963" s="128"/>
      <c r="H963" s="156"/>
    </row>
    <row r="964" spans="1:8">
      <c r="A964" s="5" t="s">
        <v>5448</v>
      </c>
      <c r="B964" t="s">
        <v>5449</v>
      </c>
      <c r="C964" s="127"/>
      <c r="D964" s="127"/>
      <c r="E964" s="127"/>
      <c r="F964" s="131"/>
      <c r="G964" s="128"/>
      <c r="H964" s="156"/>
    </row>
    <row r="965" spans="1:8">
      <c r="A965" s="5" t="s">
        <v>5450</v>
      </c>
      <c r="B965" t="s">
        <v>5451</v>
      </c>
      <c r="C965" s="127"/>
      <c r="D965" s="127"/>
      <c r="E965" s="127"/>
      <c r="F965" s="131"/>
      <c r="G965" s="128"/>
      <c r="H965" s="156"/>
    </row>
    <row r="966" spans="1:8">
      <c r="A966" s="5" t="s">
        <v>5452</v>
      </c>
      <c r="B966" t="s">
        <v>5453</v>
      </c>
      <c r="C966" s="127"/>
      <c r="D966" s="127"/>
      <c r="E966" s="127"/>
      <c r="F966" s="131"/>
      <c r="G966" s="128"/>
      <c r="H966" s="156"/>
    </row>
    <row r="967" spans="1:8">
      <c r="A967" s="5" t="s">
        <v>5454</v>
      </c>
      <c r="B967" t="s">
        <v>5455</v>
      </c>
      <c r="C967" s="127"/>
      <c r="D967" s="127"/>
      <c r="E967" s="127"/>
      <c r="F967" s="131"/>
      <c r="G967" s="128"/>
      <c r="H967" s="156"/>
    </row>
    <row r="968" spans="1:8">
      <c r="A968" s="5" t="s">
        <v>5456</v>
      </c>
      <c r="B968" t="s">
        <v>5457</v>
      </c>
      <c r="C968" s="127"/>
      <c r="D968" s="127"/>
      <c r="E968" s="127"/>
      <c r="F968" s="131"/>
      <c r="G968" s="128"/>
      <c r="H968" s="156"/>
    </row>
    <row r="969" spans="1:8">
      <c r="A969" s="5" t="s">
        <v>5458</v>
      </c>
      <c r="B969" t="s">
        <v>5459</v>
      </c>
      <c r="C969" s="127"/>
      <c r="D969" s="127"/>
      <c r="E969" s="127"/>
      <c r="F969" s="131"/>
      <c r="G969" s="128"/>
      <c r="H969" s="156"/>
    </row>
    <row r="970" spans="1:8">
      <c r="A970" s="5" t="s">
        <v>5460</v>
      </c>
      <c r="B970" t="s">
        <v>5461</v>
      </c>
      <c r="C970" s="127"/>
      <c r="D970" s="127"/>
      <c r="E970" s="127"/>
      <c r="F970" s="131"/>
      <c r="G970" s="128"/>
      <c r="H970" s="156"/>
    </row>
    <row r="971" spans="1:8">
      <c r="A971" s="5" t="s">
        <v>5462</v>
      </c>
      <c r="B971" t="s">
        <v>5463</v>
      </c>
      <c r="C971" s="127"/>
      <c r="D971" s="127"/>
      <c r="E971" s="127"/>
      <c r="F971" s="131"/>
      <c r="G971" s="128"/>
      <c r="H971" s="156"/>
    </row>
    <row r="972" spans="1:8">
      <c r="A972" s="5" t="s">
        <v>5464</v>
      </c>
      <c r="B972" t="s">
        <v>5465</v>
      </c>
      <c r="C972" s="127"/>
      <c r="D972" s="127"/>
      <c r="E972" s="127"/>
      <c r="F972" s="131"/>
      <c r="G972" s="128"/>
      <c r="H972" s="156"/>
    </row>
    <row r="973" spans="1:8">
      <c r="A973" s="5" t="s">
        <v>5466</v>
      </c>
      <c r="B973" t="s">
        <v>5467</v>
      </c>
      <c r="C973" s="127"/>
      <c r="D973" s="127"/>
      <c r="E973" s="127"/>
      <c r="F973" s="131"/>
      <c r="G973" s="128"/>
      <c r="H973" s="156"/>
    </row>
    <row r="974" spans="1:8">
      <c r="A974" s="5" t="s">
        <v>5468</v>
      </c>
      <c r="B974" t="s">
        <v>5469</v>
      </c>
      <c r="C974" s="127"/>
      <c r="D974" s="127"/>
      <c r="E974" s="127"/>
      <c r="F974" s="131"/>
      <c r="G974" s="128"/>
      <c r="H974" s="156"/>
    </row>
    <row r="975" spans="1:8">
      <c r="A975" s="5" t="s">
        <v>5470</v>
      </c>
      <c r="B975" t="s">
        <v>5471</v>
      </c>
      <c r="C975" s="127"/>
      <c r="D975" s="127"/>
      <c r="E975" s="127"/>
      <c r="F975" s="131"/>
      <c r="G975" s="128"/>
      <c r="H975" s="156"/>
    </row>
    <row r="976" spans="1:8">
      <c r="A976" s="5" t="s">
        <v>5472</v>
      </c>
      <c r="B976" t="s">
        <v>5473</v>
      </c>
      <c r="C976" s="127"/>
      <c r="D976" s="127"/>
      <c r="E976" s="127"/>
      <c r="F976" s="131"/>
      <c r="G976" s="128"/>
      <c r="H976" s="156"/>
    </row>
    <row r="977" spans="1:8">
      <c r="A977" s="5" t="s">
        <v>5474</v>
      </c>
      <c r="B977" t="s">
        <v>5475</v>
      </c>
      <c r="C977" s="127"/>
      <c r="D977" s="127"/>
      <c r="E977" s="127"/>
      <c r="F977" s="131"/>
      <c r="G977" s="128"/>
      <c r="H977" s="156"/>
    </row>
    <row r="978" spans="1:8">
      <c r="A978" s="5" t="s">
        <v>5476</v>
      </c>
      <c r="B978" t="s">
        <v>5477</v>
      </c>
      <c r="C978" s="127"/>
      <c r="D978" s="127"/>
      <c r="E978" s="127"/>
      <c r="F978" s="131"/>
      <c r="G978" s="128"/>
      <c r="H978" s="156"/>
    </row>
    <row r="979" spans="1:8">
      <c r="A979" s="5" t="s">
        <v>5478</v>
      </c>
      <c r="B979" t="s">
        <v>5479</v>
      </c>
      <c r="C979" s="127"/>
      <c r="D979" s="127"/>
      <c r="E979" s="127"/>
      <c r="F979" s="131"/>
      <c r="G979" s="128"/>
      <c r="H979" s="156"/>
    </row>
    <row r="980" spans="1:8">
      <c r="A980" s="5" t="s">
        <v>5480</v>
      </c>
      <c r="B980" t="s">
        <v>5481</v>
      </c>
      <c r="C980" s="127"/>
      <c r="D980" s="127"/>
      <c r="E980" s="127"/>
      <c r="F980" s="131"/>
      <c r="G980" s="128"/>
      <c r="H980" s="156"/>
    </row>
    <row r="981" spans="1:8">
      <c r="A981" s="5" t="s">
        <v>5482</v>
      </c>
      <c r="B981" t="s">
        <v>5483</v>
      </c>
      <c r="C981" s="127"/>
      <c r="D981" s="127"/>
      <c r="E981" s="127"/>
      <c r="F981" s="131"/>
      <c r="G981" s="128"/>
      <c r="H981" s="156"/>
    </row>
    <row r="982" spans="1:8">
      <c r="A982" s="5" t="s">
        <v>5484</v>
      </c>
      <c r="B982" t="s">
        <v>5485</v>
      </c>
      <c r="C982" s="127"/>
      <c r="D982" s="127"/>
      <c r="E982" s="127"/>
      <c r="F982" s="131"/>
      <c r="G982" s="128"/>
      <c r="H982" s="156"/>
    </row>
    <row r="983" spans="1:8">
      <c r="A983" s="5" t="s">
        <v>5486</v>
      </c>
      <c r="B983" t="s">
        <v>5487</v>
      </c>
      <c r="C983" s="127"/>
      <c r="D983" s="127"/>
      <c r="E983" s="127"/>
      <c r="F983" s="131"/>
      <c r="G983" s="128"/>
      <c r="H983" s="156"/>
    </row>
    <row r="984" spans="1:8">
      <c r="A984" s="5" t="s">
        <v>5488</v>
      </c>
      <c r="B984" t="s">
        <v>5489</v>
      </c>
      <c r="C984" s="127"/>
      <c r="D984" s="127"/>
      <c r="E984" s="127"/>
      <c r="F984" s="131"/>
      <c r="G984" s="128"/>
      <c r="H984" s="156"/>
    </row>
    <row r="985" spans="1:8">
      <c r="A985" s="5" t="s">
        <v>5490</v>
      </c>
      <c r="B985" t="s">
        <v>5491</v>
      </c>
      <c r="C985" s="127"/>
      <c r="D985" s="127"/>
      <c r="E985" s="127"/>
      <c r="F985" s="131"/>
      <c r="G985" s="128"/>
      <c r="H985" s="156"/>
    </row>
    <row r="986" spans="1:8">
      <c r="A986" s="5" t="s">
        <v>5492</v>
      </c>
      <c r="B986" t="s">
        <v>5493</v>
      </c>
      <c r="C986" s="127"/>
      <c r="D986" s="127"/>
      <c r="E986" s="127"/>
      <c r="F986" s="131"/>
      <c r="G986" s="128"/>
      <c r="H986" s="156"/>
    </row>
    <row r="987" spans="1:8">
      <c r="A987" s="5" t="s">
        <v>5494</v>
      </c>
      <c r="B987" t="s">
        <v>5495</v>
      </c>
      <c r="C987" s="127"/>
      <c r="D987" s="127"/>
      <c r="E987" s="127"/>
      <c r="F987" s="131"/>
      <c r="G987" s="128"/>
      <c r="H987" s="156"/>
    </row>
    <row r="988" spans="1:8">
      <c r="A988" s="5" t="s">
        <v>5496</v>
      </c>
      <c r="B988" t="s">
        <v>5497</v>
      </c>
      <c r="C988" s="127"/>
      <c r="D988" s="127"/>
      <c r="E988" s="127"/>
      <c r="F988" s="131"/>
      <c r="G988" s="128"/>
      <c r="H988" s="156"/>
    </row>
    <row r="989" spans="1:8">
      <c r="A989" s="5" t="s">
        <v>5498</v>
      </c>
      <c r="B989" t="s">
        <v>5499</v>
      </c>
      <c r="C989" s="127"/>
      <c r="D989" s="127"/>
      <c r="E989" s="127"/>
      <c r="F989" s="131"/>
      <c r="G989" s="128"/>
      <c r="H989" s="156"/>
    </row>
    <row r="990" spans="1:8">
      <c r="A990" s="5" t="s">
        <v>5500</v>
      </c>
      <c r="B990" t="s">
        <v>5501</v>
      </c>
      <c r="C990" s="127"/>
      <c r="D990" s="127"/>
      <c r="E990" s="127"/>
      <c r="F990" s="131"/>
      <c r="G990" s="128"/>
      <c r="H990" s="156"/>
    </row>
    <row r="991" spans="1:8">
      <c r="A991" s="5" t="s">
        <v>5502</v>
      </c>
      <c r="B991" t="s">
        <v>5503</v>
      </c>
      <c r="C991" s="127"/>
      <c r="D991" s="127"/>
      <c r="E991" s="127"/>
      <c r="F991" s="131"/>
      <c r="G991" s="128"/>
      <c r="H991" s="156"/>
    </row>
    <row r="992" spans="1:8">
      <c r="A992" s="5" t="s">
        <v>5504</v>
      </c>
      <c r="B992" t="s">
        <v>5505</v>
      </c>
      <c r="C992" s="127"/>
      <c r="D992" s="127"/>
      <c r="E992" s="127"/>
      <c r="F992" s="131"/>
      <c r="G992" s="128"/>
      <c r="H992" s="156"/>
    </row>
    <row r="993" spans="1:8">
      <c r="A993" s="5" t="s">
        <v>5506</v>
      </c>
      <c r="B993" t="s">
        <v>5507</v>
      </c>
      <c r="C993" s="127"/>
      <c r="D993" s="127"/>
      <c r="E993" s="127"/>
      <c r="F993" s="131"/>
      <c r="G993" s="128"/>
      <c r="H993" s="156"/>
    </row>
    <row r="994" spans="1:8">
      <c r="A994" s="5" t="s">
        <v>5508</v>
      </c>
      <c r="B994" t="s">
        <v>5509</v>
      </c>
      <c r="C994" s="127"/>
      <c r="D994" s="127"/>
      <c r="E994" s="127"/>
      <c r="F994" s="131"/>
      <c r="G994" s="128"/>
      <c r="H994" s="156"/>
    </row>
    <row r="995" spans="1:8">
      <c r="A995" s="5" t="s">
        <v>5510</v>
      </c>
      <c r="B995" t="s">
        <v>5511</v>
      </c>
      <c r="C995" s="127"/>
      <c r="D995" s="127"/>
      <c r="E995" s="127"/>
      <c r="F995" s="131"/>
      <c r="G995" s="128"/>
      <c r="H995" s="156"/>
    </row>
    <row r="996" spans="1:8">
      <c r="A996" s="5" t="s">
        <v>5512</v>
      </c>
      <c r="B996" t="s">
        <v>5513</v>
      </c>
      <c r="C996" s="127"/>
      <c r="D996" s="127"/>
      <c r="E996" s="127"/>
      <c r="F996" s="131"/>
      <c r="G996" s="128"/>
      <c r="H996" s="156"/>
    </row>
    <row r="997" spans="1:8">
      <c r="A997" s="5" t="s">
        <v>5514</v>
      </c>
      <c r="B997" t="s">
        <v>5515</v>
      </c>
      <c r="C997" s="127"/>
      <c r="D997" s="127"/>
      <c r="E997" s="127"/>
      <c r="F997" s="131"/>
      <c r="G997" s="128"/>
      <c r="H997" s="156"/>
    </row>
    <row r="998" spans="1:8">
      <c r="A998" s="5" t="s">
        <v>5516</v>
      </c>
      <c r="B998" t="s">
        <v>5517</v>
      </c>
      <c r="C998" s="127"/>
      <c r="D998" s="127"/>
      <c r="E998" s="127"/>
      <c r="F998" s="131"/>
      <c r="G998" s="128"/>
      <c r="H998" s="156"/>
    </row>
    <row r="999" spans="1:8">
      <c r="A999" s="5" t="s">
        <v>5518</v>
      </c>
      <c r="B999" t="s">
        <v>5519</v>
      </c>
      <c r="C999" s="127"/>
      <c r="D999" s="127"/>
      <c r="E999" s="127"/>
      <c r="F999" s="131"/>
      <c r="G999" s="128"/>
      <c r="H999" s="156"/>
    </row>
    <row r="1000" spans="1:8">
      <c r="A1000" s="5" t="s">
        <v>5520</v>
      </c>
      <c r="B1000" t="s">
        <v>5521</v>
      </c>
      <c r="C1000" s="127"/>
      <c r="D1000" s="127"/>
      <c r="E1000" s="127"/>
      <c r="F1000" s="131"/>
      <c r="G1000" s="128"/>
      <c r="H1000" s="156"/>
    </row>
    <row r="1001" spans="1:8">
      <c r="A1001" s="5" t="s">
        <v>5522</v>
      </c>
      <c r="B1001" t="s">
        <v>5523</v>
      </c>
      <c r="C1001" s="127"/>
      <c r="D1001" s="127"/>
      <c r="E1001" s="127"/>
      <c r="F1001" s="131"/>
      <c r="G1001" s="128"/>
      <c r="H1001" s="156"/>
    </row>
    <row r="1002" spans="1:8">
      <c r="A1002" s="5" t="s">
        <v>5524</v>
      </c>
      <c r="B1002" t="s">
        <v>5525</v>
      </c>
      <c r="C1002" s="127"/>
      <c r="D1002" s="127"/>
      <c r="E1002" s="127"/>
      <c r="F1002" s="131"/>
      <c r="G1002" s="128"/>
      <c r="H1002" s="156"/>
    </row>
    <row r="1003" spans="1:8">
      <c r="A1003" s="5" t="s">
        <v>5526</v>
      </c>
      <c r="B1003" t="s">
        <v>5527</v>
      </c>
      <c r="C1003" s="127"/>
      <c r="D1003" s="127"/>
      <c r="E1003" s="127"/>
      <c r="F1003" s="131"/>
      <c r="G1003" s="128"/>
      <c r="H1003" s="156"/>
    </row>
    <row r="1004" spans="1:8">
      <c r="A1004" s="5" t="s">
        <v>5528</v>
      </c>
      <c r="B1004" t="s">
        <v>5529</v>
      </c>
      <c r="C1004" s="127"/>
      <c r="D1004" s="127"/>
      <c r="E1004" s="127"/>
      <c r="F1004" s="131"/>
      <c r="G1004" s="128"/>
      <c r="H1004" s="156"/>
    </row>
    <row r="1005" spans="1:8">
      <c r="A1005" s="5" t="s">
        <v>5530</v>
      </c>
      <c r="B1005" t="s">
        <v>5531</v>
      </c>
      <c r="C1005" s="127"/>
      <c r="D1005" s="127"/>
      <c r="E1005" s="127"/>
      <c r="F1005" s="131"/>
      <c r="G1005" s="128"/>
      <c r="H1005" s="156"/>
    </row>
    <row r="1006" spans="1:8">
      <c r="A1006" s="5" t="s">
        <v>5532</v>
      </c>
      <c r="B1006" t="s">
        <v>5533</v>
      </c>
      <c r="C1006" s="127"/>
      <c r="D1006" s="127"/>
      <c r="E1006" s="127"/>
      <c r="F1006" s="131"/>
      <c r="G1006" s="128"/>
      <c r="H1006" s="156"/>
    </row>
    <row r="1007" spans="1:8">
      <c r="A1007" s="5" t="s">
        <v>5534</v>
      </c>
      <c r="B1007" t="s">
        <v>5535</v>
      </c>
      <c r="C1007" s="127"/>
      <c r="D1007" s="127"/>
      <c r="E1007" s="127"/>
      <c r="F1007" s="131"/>
      <c r="G1007" s="128"/>
      <c r="H1007" s="156"/>
    </row>
    <row r="1008" spans="1:8">
      <c r="A1008" s="5" t="s">
        <v>5536</v>
      </c>
      <c r="B1008" t="s">
        <v>5537</v>
      </c>
      <c r="C1008" s="127"/>
      <c r="D1008" s="127"/>
      <c r="E1008" s="127"/>
      <c r="F1008" s="131"/>
      <c r="G1008" s="128"/>
      <c r="H1008" s="156"/>
    </row>
    <row r="1009" spans="1:8">
      <c r="A1009" s="5" t="s">
        <v>5538</v>
      </c>
      <c r="B1009" t="s">
        <v>5539</v>
      </c>
      <c r="C1009" s="127"/>
      <c r="D1009" s="127"/>
      <c r="E1009" s="127"/>
      <c r="F1009" s="131"/>
      <c r="G1009" s="128"/>
      <c r="H1009" s="156"/>
    </row>
    <row r="1010" spans="1:8">
      <c r="A1010" s="5" t="s">
        <v>5540</v>
      </c>
      <c r="B1010" t="s">
        <v>5541</v>
      </c>
      <c r="C1010" s="127"/>
      <c r="D1010" s="127"/>
      <c r="E1010" s="127"/>
      <c r="F1010" s="131"/>
      <c r="G1010" s="128"/>
      <c r="H1010" s="156"/>
    </row>
    <row r="1011" spans="1:8">
      <c r="A1011" s="5" t="s">
        <v>5542</v>
      </c>
      <c r="B1011" t="s">
        <v>5543</v>
      </c>
      <c r="C1011" s="127"/>
      <c r="D1011" s="127"/>
      <c r="E1011" s="127"/>
      <c r="F1011" s="131"/>
      <c r="G1011" s="128"/>
      <c r="H1011" s="156"/>
    </row>
    <row r="1012" spans="1:8">
      <c r="A1012" s="5" t="s">
        <v>5544</v>
      </c>
      <c r="B1012" t="s">
        <v>5545</v>
      </c>
      <c r="C1012" s="127"/>
      <c r="D1012" s="127"/>
      <c r="E1012" s="127"/>
      <c r="F1012" s="131"/>
      <c r="G1012" s="128"/>
      <c r="H1012" s="156"/>
    </row>
    <row r="1013" spans="1:8">
      <c r="A1013" s="5" t="s">
        <v>5546</v>
      </c>
      <c r="B1013" t="s">
        <v>5547</v>
      </c>
      <c r="C1013" s="127"/>
      <c r="D1013" s="127"/>
      <c r="E1013" s="127"/>
      <c r="F1013" s="131"/>
      <c r="G1013" s="128"/>
      <c r="H1013" s="156"/>
    </row>
    <row r="1014" spans="1:8">
      <c r="A1014" s="5" t="s">
        <v>5548</v>
      </c>
      <c r="B1014" t="s">
        <v>5549</v>
      </c>
      <c r="C1014" s="127"/>
      <c r="D1014" s="127"/>
      <c r="E1014" s="127"/>
      <c r="F1014" s="131"/>
      <c r="G1014" s="128"/>
      <c r="H1014" s="156"/>
    </row>
    <row r="1015" spans="1:8">
      <c r="A1015" s="5" t="s">
        <v>5550</v>
      </c>
      <c r="B1015" t="s">
        <v>5551</v>
      </c>
      <c r="C1015" s="127"/>
      <c r="D1015" s="127"/>
      <c r="E1015" s="127"/>
      <c r="F1015" s="131"/>
      <c r="G1015" s="128"/>
      <c r="H1015" s="156"/>
    </row>
    <row r="1016" spans="1:8">
      <c r="A1016" s="5" t="s">
        <v>5552</v>
      </c>
      <c r="B1016" t="s">
        <v>5553</v>
      </c>
      <c r="C1016" s="127"/>
      <c r="D1016" s="127"/>
      <c r="E1016" s="127"/>
      <c r="F1016" s="131"/>
      <c r="G1016" s="128"/>
      <c r="H1016" s="156"/>
    </row>
    <row r="1017" spans="1:8">
      <c r="A1017" s="5" t="s">
        <v>5554</v>
      </c>
      <c r="B1017" t="s">
        <v>5555</v>
      </c>
      <c r="C1017" s="127"/>
      <c r="D1017" s="127"/>
      <c r="E1017" s="127"/>
      <c r="F1017" s="131"/>
      <c r="G1017" s="128"/>
      <c r="H1017" s="156"/>
    </row>
    <row r="1018" spans="1:8">
      <c r="A1018" s="5" t="s">
        <v>5556</v>
      </c>
      <c r="B1018" t="s">
        <v>5557</v>
      </c>
      <c r="C1018" s="127"/>
      <c r="D1018" s="127"/>
      <c r="E1018" s="127"/>
      <c r="F1018" s="131"/>
      <c r="G1018" s="128"/>
      <c r="H1018" s="156"/>
    </row>
    <row r="1019" spans="1:8">
      <c r="A1019" s="5" t="s">
        <v>5558</v>
      </c>
      <c r="B1019" t="s">
        <v>5559</v>
      </c>
      <c r="C1019" s="127"/>
      <c r="D1019" s="127"/>
      <c r="E1019" s="127"/>
      <c r="F1019" s="131"/>
      <c r="G1019" s="128"/>
      <c r="H1019" s="156"/>
    </row>
    <row r="1020" spans="1:8">
      <c r="A1020" s="5" t="s">
        <v>5560</v>
      </c>
      <c r="B1020" t="s">
        <v>5561</v>
      </c>
      <c r="C1020" s="127"/>
      <c r="D1020" s="127"/>
      <c r="E1020" s="127"/>
      <c r="F1020" s="131"/>
      <c r="G1020" s="128"/>
      <c r="H1020" s="156"/>
    </row>
    <row r="1021" spans="1:8">
      <c r="A1021" s="5" t="s">
        <v>5562</v>
      </c>
      <c r="B1021" t="s">
        <v>5563</v>
      </c>
      <c r="C1021" s="127"/>
      <c r="D1021" s="127"/>
      <c r="E1021" s="127"/>
      <c r="F1021" s="131"/>
      <c r="G1021" s="128"/>
      <c r="H1021" s="156"/>
    </row>
    <row r="1022" spans="1:8">
      <c r="A1022" s="5" t="s">
        <v>5564</v>
      </c>
      <c r="B1022" t="s">
        <v>5565</v>
      </c>
      <c r="C1022" s="127"/>
      <c r="D1022" s="127"/>
      <c r="E1022" s="127"/>
      <c r="F1022" s="131"/>
      <c r="G1022" s="128"/>
      <c r="H1022" s="156"/>
    </row>
    <row r="1023" spans="1:8">
      <c r="A1023" s="5" t="s">
        <v>5566</v>
      </c>
      <c r="B1023" t="s">
        <v>5567</v>
      </c>
      <c r="C1023" s="127"/>
      <c r="D1023" s="127"/>
      <c r="E1023" s="127"/>
      <c r="F1023" s="131"/>
      <c r="G1023" s="128"/>
      <c r="H1023" s="156"/>
    </row>
    <row r="1024" spans="1:8">
      <c r="A1024" s="5" t="s">
        <v>5568</v>
      </c>
      <c r="B1024" t="s">
        <v>5569</v>
      </c>
      <c r="C1024" s="127"/>
      <c r="D1024" s="127"/>
      <c r="E1024" s="127"/>
      <c r="F1024" s="131"/>
      <c r="G1024" s="128"/>
      <c r="H1024" s="156"/>
    </row>
    <row r="1025" spans="1:8">
      <c r="A1025" s="5" t="s">
        <v>5570</v>
      </c>
      <c r="B1025" t="s">
        <v>5571</v>
      </c>
      <c r="C1025" s="127"/>
      <c r="D1025" s="127"/>
      <c r="E1025" s="127"/>
      <c r="F1025" s="131"/>
      <c r="G1025" s="128"/>
      <c r="H1025" s="156"/>
    </row>
    <row r="1026" spans="1:8">
      <c r="A1026" s="5" t="s">
        <v>5572</v>
      </c>
      <c r="B1026" t="s">
        <v>5573</v>
      </c>
      <c r="C1026" s="127"/>
      <c r="D1026" s="127"/>
      <c r="E1026" s="127"/>
      <c r="F1026" s="131"/>
      <c r="G1026" s="128"/>
      <c r="H1026" s="156"/>
    </row>
    <row r="1027" spans="1:8">
      <c r="A1027" s="5" t="s">
        <v>5574</v>
      </c>
      <c r="B1027" t="s">
        <v>5575</v>
      </c>
      <c r="C1027" s="127"/>
      <c r="D1027" s="127"/>
      <c r="E1027" s="127"/>
      <c r="F1027" s="131"/>
      <c r="G1027" s="128"/>
      <c r="H1027" s="156"/>
    </row>
    <row r="1028" spans="1:8">
      <c r="A1028" s="5" t="s">
        <v>5576</v>
      </c>
      <c r="B1028" t="s">
        <v>5577</v>
      </c>
      <c r="C1028" s="127"/>
      <c r="D1028" s="127"/>
      <c r="E1028" s="127"/>
      <c r="F1028" s="131"/>
      <c r="G1028" s="128"/>
      <c r="H1028" s="156"/>
    </row>
    <row r="1029" spans="1:8">
      <c r="A1029" s="5" t="s">
        <v>5578</v>
      </c>
      <c r="B1029" t="s">
        <v>5579</v>
      </c>
      <c r="C1029" s="127"/>
      <c r="D1029" s="127"/>
      <c r="E1029" s="127"/>
      <c r="F1029" s="131"/>
      <c r="G1029" s="128"/>
      <c r="H1029" s="156"/>
    </row>
    <row r="1030" spans="1:8">
      <c r="A1030" s="5" t="s">
        <v>5580</v>
      </c>
      <c r="B1030" t="s">
        <v>5581</v>
      </c>
      <c r="C1030" s="127"/>
      <c r="D1030" s="127"/>
      <c r="E1030" s="127"/>
      <c r="F1030" s="131"/>
      <c r="G1030" s="128"/>
      <c r="H1030" s="156"/>
    </row>
    <row r="1031" spans="1:8">
      <c r="A1031" s="5" t="s">
        <v>5582</v>
      </c>
      <c r="B1031" t="s">
        <v>5583</v>
      </c>
      <c r="C1031" s="127"/>
      <c r="D1031" s="127"/>
      <c r="E1031" s="127"/>
      <c r="F1031" s="131"/>
      <c r="G1031" s="128"/>
      <c r="H1031" s="156"/>
    </row>
    <row r="1032" spans="1:8">
      <c r="A1032" s="5" t="s">
        <v>5584</v>
      </c>
      <c r="B1032" t="s">
        <v>5585</v>
      </c>
      <c r="C1032" s="127"/>
      <c r="D1032" s="127"/>
      <c r="E1032" s="127"/>
      <c r="F1032" s="131"/>
      <c r="G1032" s="128"/>
      <c r="H1032" s="156"/>
    </row>
    <row r="1033" spans="1:8">
      <c r="A1033" s="5" t="s">
        <v>5586</v>
      </c>
      <c r="B1033" t="s">
        <v>5587</v>
      </c>
      <c r="C1033" s="127"/>
      <c r="D1033" s="127"/>
      <c r="E1033" s="127"/>
      <c r="F1033" s="131"/>
      <c r="G1033" s="128"/>
      <c r="H1033" s="156"/>
    </row>
    <row r="1034" spans="1:8">
      <c r="A1034" s="5" t="s">
        <v>5588</v>
      </c>
      <c r="B1034" t="s">
        <v>5589</v>
      </c>
      <c r="C1034" s="127"/>
      <c r="D1034" s="127"/>
      <c r="E1034" s="127"/>
      <c r="F1034" s="131"/>
      <c r="G1034" s="128"/>
      <c r="H1034" s="156"/>
    </row>
    <row r="1035" spans="1:8">
      <c r="A1035" s="5" t="s">
        <v>5590</v>
      </c>
      <c r="B1035" t="s">
        <v>5591</v>
      </c>
      <c r="C1035" s="127"/>
      <c r="D1035" s="127"/>
      <c r="E1035" s="127"/>
      <c r="F1035" s="131"/>
      <c r="G1035" s="128"/>
      <c r="H1035" s="156"/>
    </row>
    <row r="1036" spans="1:8">
      <c r="A1036" s="5" t="s">
        <v>5592</v>
      </c>
      <c r="B1036" t="s">
        <v>5593</v>
      </c>
      <c r="C1036" s="127"/>
      <c r="D1036" s="127"/>
      <c r="E1036" s="127"/>
      <c r="F1036" s="131"/>
      <c r="G1036" s="128"/>
      <c r="H1036" s="156"/>
    </row>
    <row r="1037" spans="1:8">
      <c r="A1037" s="5" t="s">
        <v>5594</v>
      </c>
      <c r="B1037" t="s">
        <v>5595</v>
      </c>
      <c r="C1037" s="127"/>
      <c r="D1037" s="127"/>
      <c r="E1037" s="127"/>
      <c r="F1037" s="131"/>
      <c r="G1037" s="128"/>
      <c r="H1037" s="156"/>
    </row>
    <row r="1038" spans="1:8">
      <c r="A1038" s="5" t="s">
        <v>5596</v>
      </c>
      <c r="B1038" t="s">
        <v>5597</v>
      </c>
      <c r="C1038" s="127"/>
      <c r="D1038" s="127"/>
      <c r="E1038" s="127"/>
      <c r="F1038" s="131"/>
      <c r="G1038" s="128"/>
      <c r="H1038" s="156"/>
    </row>
    <row r="1039" spans="1:8">
      <c r="A1039" s="5" t="s">
        <v>5598</v>
      </c>
      <c r="B1039" t="s">
        <v>5599</v>
      </c>
      <c r="C1039" s="127"/>
      <c r="D1039" s="127"/>
      <c r="E1039" s="127"/>
      <c r="F1039" s="131"/>
      <c r="G1039" s="128"/>
      <c r="H1039" s="156"/>
    </row>
    <row r="1040" spans="1:8">
      <c r="A1040" s="5" t="s">
        <v>5600</v>
      </c>
      <c r="B1040" t="s">
        <v>5601</v>
      </c>
      <c r="C1040" s="127"/>
      <c r="D1040" s="127"/>
      <c r="E1040" s="127"/>
      <c r="F1040" s="131"/>
      <c r="G1040" s="128"/>
      <c r="H1040" s="156"/>
    </row>
    <row r="1041" spans="1:8">
      <c r="A1041" s="5" t="s">
        <v>5602</v>
      </c>
      <c r="B1041" t="s">
        <v>5603</v>
      </c>
      <c r="C1041" s="127"/>
      <c r="D1041" s="127"/>
      <c r="E1041" s="127"/>
      <c r="F1041" s="131"/>
      <c r="G1041" s="128"/>
      <c r="H1041" s="156"/>
    </row>
    <row r="1042" spans="1:8">
      <c r="A1042" s="5" t="s">
        <v>5604</v>
      </c>
      <c r="B1042" t="s">
        <v>5605</v>
      </c>
      <c r="C1042" s="127"/>
      <c r="D1042" s="127"/>
      <c r="E1042" s="127"/>
      <c r="F1042" s="131"/>
      <c r="G1042" s="128"/>
      <c r="H1042" s="156"/>
    </row>
    <row r="1043" spans="1:8">
      <c r="A1043" s="5" t="s">
        <v>5606</v>
      </c>
      <c r="B1043" t="s">
        <v>5607</v>
      </c>
      <c r="C1043" s="127"/>
      <c r="D1043" s="127"/>
      <c r="E1043" s="127"/>
      <c r="F1043" s="131"/>
      <c r="G1043" s="128"/>
      <c r="H1043" s="156"/>
    </row>
    <row r="1044" spans="1:8">
      <c r="A1044" s="5" t="s">
        <v>5608</v>
      </c>
      <c r="B1044" t="s">
        <v>5609</v>
      </c>
      <c r="C1044" s="127"/>
      <c r="D1044" s="127"/>
      <c r="E1044" s="127"/>
      <c r="F1044" s="131"/>
      <c r="G1044" s="128"/>
      <c r="H1044" s="156"/>
    </row>
    <row r="1045" spans="1:8">
      <c r="A1045" s="5" t="s">
        <v>5610</v>
      </c>
      <c r="B1045" t="s">
        <v>5611</v>
      </c>
      <c r="C1045" s="127"/>
      <c r="D1045" s="127"/>
      <c r="E1045" s="127"/>
      <c r="F1045" s="131"/>
      <c r="G1045" s="128"/>
      <c r="H1045" s="156"/>
    </row>
    <row r="1046" spans="1:8">
      <c r="A1046" s="5" t="s">
        <v>5612</v>
      </c>
      <c r="B1046" t="s">
        <v>5613</v>
      </c>
      <c r="C1046" s="127"/>
      <c r="D1046" s="127"/>
      <c r="E1046" s="127"/>
      <c r="F1046" s="131"/>
      <c r="G1046" s="128"/>
      <c r="H1046" s="156"/>
    </row>
    <row r="1047" spans="1:8">
      <c r="A1047" s="5" t="s">
        <v>5614</v>
      </c>
      <c r="B1047" t="s">
        <v>5615</v>
      </c>
      <c r="C1047" s="127"/>
      <c r="D1047" s="127"/>
      <c r="E1047" s="127"/>
      <c r="F1047" s="131"/>
      <c r="G1047" s="128"/>
      <c r="H1047" s="156"/>
    </row>
    <row r="1048" spans="1:8">
      <c r="A1048" s="5" t="s">
        <v>3251</v>
      </c>
      <c r="B1048" t="s">
        <v>5616</v>
      </c>
      <c r="C1048" s="127"/>
      <c r="D1048" s="127"/>
      <c r="E1048" s="127"/>
      <c r="F1048" s="131"/>
      <c r="G1048" s="128"/>
      <c r="H1048" s="156"/>
    </row>
    <row r="1049" spans="1:8">
      <c r="A1049" s="5" t="s">
        <v>5617</v>
      </c>
      <c r="B1049" t="s">
        <v>5618</v>
      </c>
      <c r="C1049" s="127"/>
      <c r="D1049" s="127"/>
      <c r="E1049" s="127"/>
      <c r="F1049" s="131"/>
      <c r="G1049" s="128"/>
      <c r="H1049" s="156"/>
    </row>
    <row r="1050" spans="1:8">
      <c r="A1050" s="5" t="s">
        <v>5619</v>
      </c>
      <c r="B1050" t="s">
        <v>5620</v>
      </c>
      <c r="C1050" s="127"/>
      <c r="D1050" s="127"/>
      <c r="E1050" s="127"/>
      <c r="F1050" s="131"/>
      <c r="G1050" s="128"/>
      <c r="H1050" s="156"/>
    </row>
    <row r="1051" spans="1:8">
      <c r="A1051" s="5" t="s">
        <v>5621</v>
      </c>
      <c r="B1051" t="s">
        <v>5622</v>
      </c>
      <c r="C1051" s="127"/>
      <c r="D1051" s="127"/>
      <c r="E1051" s="127"/>
      <c r="F1051" s="131"/>
      <c r="G1051" s="128"/>
      <c r="H1051" s="156"/>
    </row>
    <row r="1052" spans="1:8">
      <c r="A1052" s="5" t="s">
        <v>3252</v>
      </c>
      <c r="B1052" t="s">
        <v>5623</v>
      </c>
      <c r="C1052" s="127"/>
      <c r="D1052" s="127"/>
      <c r="E1052" s="127"/>
      <c r="F1052" s="131"/>
      <c r="G1052" s="128"/>
      <c r="H1052" s="156"/>
    </row>
    <row r="1053" spans="1:8">
      <c r="A1053" s="5" t="s">
        <v>5624</v>
      </c>
      <c r="B1053" t="s">
        <v>5625</v>
      </c>
      <c r="C1053" s="127"/>
      <c r="D1053" s="127"/>
      <c r="E1053" s="127"/>
      <c r="F1053" s="131"/>
      <c r="G1053" s="128"/>
      <c r="H1053" s="156"/>
    </row>
    <row r="1054" spans="1:8">
      <c r="A1054" s="5" t="s">
        <v>5626</v>
      </c>
      <c r="B1054" t="s">
        <v>5627</v>
      </c>
      <c r="C1054" s="127"/>
      <c r="D1054" s="127"/>
      <c r="E1054" s="127"/>
      <c r="F1054" s="131"/>
      <c r="G1054" s="128"/>
      <c r="H1054" s="156"/>
    </row>
    <row r="1055" spans="1:8">
      <c r="A1055" s="5" t="s">
        <v>5628</v>
      </c>
      <c r="B1055" t="s">
        <v>5629</v>
      </c>
      <c r="C1055" s="127"/>
      <c r="D1055" s="127"/>
      <c r="E1055" s="127"/>
      <c r="F1055" s="131"/>
      <c r="G1055" s="128"/>
      <c r="H1055" s="156"/>
    </row>
    <row r="1056" spans="1:8">
      <c r="A1056" s="5" t="s">
        <v>3253</v>
      </c>
      <c r="B1056" t="s">
        <v>5630</v>
      </c>
      <c r="C1056" s="127"/>
      <c r="D1056" s="127"/>
      <c r="E1056" s="127"/>
      <c r="F1056" s="131"/>
      <c r="G1056" s="128"/>
      <c r="H1056" s="156"/>
    </row>
    <row r="1057" spans="1:8">
      <c r="A1057" s="5" t="s">
        <v>5631</v>
      </c>
      <c r="B1057" t="s">
        <v>5632</v>
      </c>
      <c r="C1057" s="127"/>
      <c r="D1057" s="127"/>
      <c r="E1057" s="127"/>
      <c r="F1057" s="131"/>
      <c r="G1057" s="128"/>
      <c r="H1057" s="156"/>
    </row>
    <row r="1058" spans="1:8">
      <c r="A1058" s="5" t="s">
        <v>5633</v>
      </c>
      <c r="B1058" t="s">
        <v>5634</v>
      </c>
      <c r="C1058" s="127"/>
      <c r="D1058" s="127"/>
      <c r="E1058" s="127"/>
      <c r="F1058" s="131"/>
      <c r="G1058" s="128"/>
      <c r="H1058" s="156"/>
    </row>
    <row r="1059" spans="1:8">
      <c r="A1059" s="5" t="s">
        <v>5635</v>
      </c>
      <c r="B1059" t="s">
        <v>5636</v>
      </c>
      <c r="C1059" s="127"/>
      <c r="D1059" s="127"/>
      <c r="E1059" s="127"/>
      <c r="F1059" s="131"/>
      <c r="G1059" s="128"/>
      <c r="H1059" s="156"/>
    </row>
    <row r="1060" spans="1:8">
      <c r="A1060" s="5" t="s">
        <v>5637</v>
      </c>
      <c r="B1060" t="s">
        <v>5638</v>
      </c>
      <c r="C1060" s="127"/>
      <c r="D1060" s="127"/>
      <c r="E1060" s="127"/>
      <c r="F1060" s="131"/>
      <c r="G1060" s="128"/>
      <c r="H1060" s="156"/>
    </row>
    <row r="1061" spans="1:8">
      <c r="A1061" s="5" t="s">
        <v>5639</v>
      </c>
      <c r="B1061" t="s">
        <v>5640</v>
      </c>
      <c r="C1061" s="127"/>
      <c r="D1061" s="127"/>
      <c r="E1061" s="127"/>
      <c r="F1061" s="131"/>
      <c r="G1061" s="128"/>
      <c r="H1061" s="156"/>
    </row>
    <row r="1062" spans="1:8">
      <c r="A1062" s="5" t="s">
        <v>5641</v>
      </c>
      <c r="B1062" t="s">
        <v>5642</v>
      </c>
      <c r="C1062" s="127"/>
      <c r="D1062" s="127"/>
      <c r="E1062" s="127"/>
      <c r="F1062" s="131"/>
      <c r="G1062" s="128"/>
      <c r="H1062" s="156"/>
    </row>
    <row r="1063" spans="1:8">
      <c r="A1063" s="5" t="s">
        <v>5643</v>
      </c>
      <c r="B1063" t="s">
        <v>5644</v>
      </c>
      <c r="C1063" s="127"/>
      <c r="D1063" s="127"/>
      <c r="E1063" s="127"/>
      <c r="F1063" s="131"/>
      <c r="G1063" s="128"/>
      <c r="H1063" s="156"/>
    </row>
    <row r="1064" spans="1:8">
      <c r="A1064" s="5" t="s">
        <v>5645</v>
      </c>
      <c r="B1064" t="s">
        <v>5646</v>
      </c>
      <c r="C1064" s="127"/>
      <c r="D1064" s="127"/>
      <c r="E1064" s="127"/>
      <c r="F1064" s="131"/>
      <c r="G1064" s="128"/>
      <c r="H1064" s="156"/>
    </row>
    <row r="1065" spans="1:8">
      <c r="A1065" s="5" t="s">
        <v>5647</v>
      </c>
      <c r="B1065" t="s">
        <v>5648</v>
      </c>
      <c r="C1065" s="127"/>
      <c r="D1065" s="127"/>
      <c r="E1065" s="127"/>
      <c r="F1065" s="131"/>
      <c r="G1065" s="128"/>
      <c r="H1065" s="156"/>
    </row>
    <row r="1066" spans="1:8">
      <c r="A1066" s="5" t="s">
        <v>5649</v>
      </c>
      <c r="B1066" t="s">
        <v>5650</v>
      </c>
      <c r="C1066" s="127"/>
      <c r="D1066" s="127"/>
      <c r="E1066" s="127"/>
      <c r="F1066" s="131"/>
      <c r="G1066" s="128"/>
      <c r="H1066" s="156"/>
    </row>
    <row r="1067" spans="1:8">
      <c r="A1067" s="5" t="s">
        <v>5651</v>
      </c>
      <c r="B1067" t="s">
        <v>5652</v>
      </c>
      <c r="C1067" s="127"/>
      <c r="D1067" s="127"/>
      <c r="E1067" s="127"/>
      <c r="F1067" s="131"/>
      <c r="G1067" s="128"/>
      <c r="H1067" s="156"/>
    </row>
    <row r="1068" spans="1:8">
      <c r="A1068" s="5" t="s">
        <v>5653</v>
      </c>
      <c r="B1068" t="s">
        <v>5654</v>
      </c>
      <c r="C1068" s="127"/>
      <c r="D1068" s="127"/>
      <c r="E1068" s="127"/>
      <c r="F1068" s="131"/>
      <c r="G1068" s="128"/>
      <c r="H1068" s="156"/>
    </row>
    <row r="1069" spans="1:8">
      <c r="A1069" s="5" t="s">
        <v>5655</v>
      </c>
      <c r="B1069" t="s">
        <v>5656</v>
      </c>
      <c r="C1069" s="127"/>
      <c r="D1069" s="127"/>
      <c r="E1069" s="127"/>
      <c r="F1069" s="131"/>
      <c r="G1069" s="128"/>
      <c r="H1069" s="156"/>
    </row>
    <row r="1070" spans="1:8">
      <c r="A1070" s="5" t="s">
        <v>5657</v>
      </c>
      <c r="B1070" t="s">
        <v>5658</v>
      </c>
      <c r="C1070" s="127"/>
      <c r="D1070" s="127"/>
      <c r="E1070" s="127"/>
      <c r="F1070" s="131"/>
      <c r="G1070" s="128"/>
      <c r="H1070" s="156"/>
    </row>
    <row r="1071" spans="1:8">
      <c r="A1071" s="5" t="s">
        <v>5659</v>
      </c>
      <c r="B1071" t="s">
        <v>5660</v>
      </c>
      <c r="C1071" s="127"/>
      <c r="D1071" s="127"/>
      <c r="E1071" s="127"/>
      <c r="F1071" s="131"/>
      <c r="G1071" s="128"/>
      <c r="H1071" s="156"/>
    </row>
    <row r="1072" spans="1:8">
      <c r="A1072" s="5" t="s">
        <v>5661</v>
      </c>
      <c r="B1072" t="s">
        <v>5662</v>
      </c>
      <c r="C1072" s="127"/>
      <c r="D1072" s="127"/>
      <c r="E1072" s="127"/>
      <c r="F1072" s="131"/>
      <c r="G1072" s="128"/>
      <c r="H1072" s="156"/>
    </row>
    <row r="1073" spans="1:8">
      <c r="A1073" s="5" t="s">
        <v>5663</v>
      </c>
      <c r="B1073" t="s">
        <v>5664</v>
      </c>
      <c r="C1073" s="127"/>
      <c r="D1073" s="127"/>
      <c r="E1073" s="127"/>
      <c r="F1073" s="131"/>
      <c r="G1073" s="128"/>
      <c r="H1073" s="156"/>
    </row>
    <row r="1074" spans="1:8">
      <c r="A1074" s="5" t="s">
        <v>5665</v>
      </c>
      <c r="B1074" t="s">
        <v>5666</v>
      </c>
      <c r="C1074" s="127"/>
      <c r="D1074" s="127"/>
      <c r="E1074" s="127"/>
      <c r="F1074" s="131"/>
      <c r="G1074" s="128"/>
      <c r="H1074" s="156"/>
    </row>
    <row r="1075" spans="1:8">
      <c r="A1075" s="5" t="s">
        <v>5667</v>
      </c>
      <c r="B1075" t="s">
        <v>5607</v>
      </c>
      <c r="C1075" s="127"/>
      <c r="D1075" s="127"/>
      <c r="E1075" s="127"/>
      <c r="F1075" s="131"/>
      <c r="G1075" s="128"/>
      <c r="H1075" s="156"/>
    </row>
    <row r="1076" spans="1:8">
      <c r="A1076" s="5" t="s">
        <v>5668</v>
      </c>
      <c r="B1076" t="s">
        <v>5609</v>
      </c>
      <c r="C1076" s="127"/>
      <c r="D1076" s="127"/>
      <c r="E1076" s="127"/>
      <c r="F1076" s="131"/>
      <c r="G1076" s="128"/>
      <c r="H1076" s="156"/>
    </row>
    <row r="1077" spans="1:8">
      <c r="A1077" s="5" t="s">
        <v>5669</v>
      </c>
      <c r="B1077" t="s">
        <v>5611</v>
      </c>
      <c r="C1077" s="127"/>
      <c r="D1077" s="127"/>
      <c r="E1077" s="127"/>
      <c r="F1077" s="131"/>
      <c r="G1077" s="128"/>
      <c r="H1077" s="156"/>
    </row>
    <row r="1078" spans="1:8">
      <c r="A1078" s="5" t="s">
        <v>5670</v>
      </c>
      <c r="B1078" t="s">
        <v>5613</v>
      </c>
      <c r="C1078" s="127"/>
      <c r="D1078" s="127"/>
      <c r="E1078" s="127"/>
      <c r="F1078" s="131"/>
      <c r="G1078" s="128"/>
      <c r="H1078" s="156"/>
    </row>
    <row r="1079" spans="1:8">
      <c r="A1079" s="5" t="s">
        <v>5671</v>
      </c>
      <c r="B1079" t="s">
        <v>5615</v>
      </c>
      <c r="C1079" s="127"/>
      <c r="D1079" s="127"/>
      <c r="E1079" s="127"/>
      <c r="F1079" s="131"/>
      <c r="G1079" s="128"/>
      <c r="H1079" s="156"/>
    </row>
    <row r="1080" spans="1:8">
      <c r="A1080" s="5" t="s">
        <v>5672</v>
      </c>
      <c r="B1080" t="s">
        <v>5616</v>
      </c>
      <c r="C1080" s="127"/>
      <c r="D1080" s="127"/>
      <c r="E1080" s="127"/>
      <c r="F1080" s="131"/>
      <c r="G1080" s="128"/>
      <c r="H1080" s="156"/>
    </row>
    <row r="1081" spans="1:8">
      <c r="A1081" s="5" t="s">
        <v>5673</v>
      </c>
      <c r="B1081" t="s">
        <v>5618</v>
      </c>
      <c r="C1081" s="127"/>
      <c r="D1081" s="127"/>
      <c r="E1081" s="127"/>
      <c r="F1081" s="131"/>
      <c r="G1081" s="128"/>
      <c r="H1081" s="156"/>
    </row>
    <row r="1082" spans="1:8">
      <c r="A1082" s="5" t="s">
        <v>5674</v>
      </c>
      <c r="B1082" t="s">
        <v>5620</v>
      </c>
      <c r="C1082" s="127"/>
      <c r="D1082" s="127"/>
      <c r="E1082" s="127"/>
      <c r="F1082" s="131"/>
      <c r="G1082" s="128"/>
      <c r="H1082" s="156"/>
    </row>
    <row r="1083" spans="1:8">
      <c r="A1083" s="5" t="s">
        <v>5675</v>
      </c>
      <c r="B1083" t="s">
        <v>5622</v>
      </c>
      <c r="C1083" s="127"/>
      <c r="D1083" s="127"/>
      <c r="E1083" s="127"/>
      <c r="F1083" s="131"/>
      <c r="G1083" s="128"/>
      <c r="H1083" s="156"/>
    </row>
    <row r="1084" spans="1:8">
      <c r="A1084" s="5" t="s">
        <v>5676</v>
      </c>
      <c r="B1084" t="s">
        <v>5623</v>
      </c>
      <c r="C1084" s="127"/>
      <c r="D1084" s="127"/>
      <c r="E1084" s="127"/>
      <c r="F1084" s="131"/>
      <c r="G1084" s="128"/>
      <c r="H1084" s="156"/>
    </row>
    <row r="1085" spans="1:8">
      <c r="A1085" s="5" t="s">
        <v>5677</v>
      </c>
      <c r="B1085" t="s">
        <v>5625</v>
      </c>
      <c r="C1085" s="127"/>
      <c r="D1085" s="127"/>
      <c r="E1085" s="127"/>
      <c r="F1085" s="131"/>
      <c r="G1085" s="128"/>
      <c r="H1085" s="156"/>
    </row>
    <row r="1086" spans="1:8">
      <c r="A1086" s="5" t="s">
        <v>5678</v>
      </c>
      <c r="B1086" t="s">
        <v>5627</v>
      </c>
      <c r="C1086" s="127"/>
      <c r="D1086" s="127"/>
      <c r="E1086" s="127"/>
      <c r="F1086" s="131"/>
      <c r="G1086" s="128"/>
      <c r="H1086" s="156"/>
    </row>
    <row r="1087" spans="1:8">
      <c r="A1087" s="5" t="s">
        <v>5679</v>
      </c>
      <c r="B1087" t="s">
        <v>5629</v>
      </c>
      <c r="C1087" s="127"/>
      <c r="D1087" s="127"/>
      <c r="E1087" s="127"/>
      <c r="F1087" s="131"/>
      <c r="G1087" s="128"/>
      <c r="H1087" s="156"/>
    </row>
    <row r="1088" spans="1:8">
      <c r="A1088" s="5" t="s">
        <v>5680</v>
      </c>
      <c r="B1088" t="s">
        <v>5630</v>
      </c>
      <c r="C1088" s="127"/>
      <c r="D1088" s="127"/>
      <c r="E1088" s="127"/>
      <c r="F1088" s="131"/>
      <c r="G1088" s="128"/>
      <c r="H1088" s="156"/>
    </row>
    <row r="1089" spans="1:8">
      <c r="A1089" s="5" t="s">
        <v>5681</v>
      </c>
      <c r="B1089" t="s">
        <v>5632</v>
      </c>
      <c r="C1089" s="127"/>
      <c r="D1089" s="127"/>
      <c r="E1089" s="127"/>
      <c r="F1089" s="131"/>
      <c r="G1089" s="128"/>
      <c r="H1089" s="156"/>
    </row>
    <row r="1090" spans="1:8">
      <c r="A1090" s="5" t="s">
        <v>5682</v>
      </c>
      <c r="B1090" t="s">
        <v>5634</v>
      </c>
      <c r="C1090" s="127"/>
      <c r="D1090" s="127"/>
      <c r="E1090" s="127"/>
      <c r="F1090" s="131"/>
      <c r="G1090" s="128"/>
      <c r="H1090" s="156"/>
    </row>
    <row r="1091" spans="1:8">
      <c r="A1091" s="5" t="s">
        <v>5683</v>
      </c>
      <c r="B1091" t="s">
        <v>5636</v>
      </c>
      <c r="C1091" s="127"/>
      <c r="D1091" s="127"/>
      <c r="E1091" s="127"/>
      <c r="F1091" s="131"/>
      <c r="G1091" s="128"/>
      <c r="H1091" s="156"/>
    </row>
    <row r="1092" spans="1:8">
      <c r="A1092" s="5" t="s">
        <v>5684</v>
      </c>
      <c r="B1092" t="s">
        <v>5638</v>
      </c>
      <c r="C1092" s="127"/>
      <c r="D1092" s="127"/>
      <c r="E1092" s="127"/>
      <c r="F1092" s="131"/>
      <c r="G1092" s="128"/>
      <c r="H1092" s="156"/>
    </row>
    <row r="1093" spans="1:8">
      <c r="A1093" s="5" t="s">
        <v>5685</v>
      </c>
      <c r="B1093" t="s">
        <v>5640</v>
      </c>
      <c r="C1093" s="127"/>
      <c r="D1093" s="127"/>
      <c r="E1093" s="127"/>
      <c r="F1093" s="131"/>
      <c r="G1093" s="128"/>
      <c r="H1093" s="156"/>
    </row>
    <row r="1094" spans="1:8">
      <c r="A1094" s="5" t="s">
        <v>5686</v>
      </c>
      <c r="B1094" t="s">
        <v>5642</v>
      </c>
      <c r="C1094" s="127"/>
      <c r="D1094" s="127"/>
      <c r="E1094" s="127"/>
      <c r="F1094" s="131"/>
      <c r="G1094" s="128"/>
      <c r="H1094" s="156"/>
    </row>
    <row r="1095" spans="1:8">
      <c r="A1095" s="5" t="s">
        <v>5687</v>
      </c>
      <c r="B1095" t="s">
        <v>5644</v>
      </c>
      <c r="C1095" s="127"/>
      <c r="D1095" s="127"/>
      <c r="E1095" s="127"/>
      <c r="F1095" s="131"/>
      <c r="G1095" s="128"/>
      <c r="H1095" s="156"/>
    </row>
    <row r="1096" spans="1:8">
      <c r="A1096" s="5" t="s">
        <v>5688</v>
      </c>
      <c r="B1096" t="s">
        <v>5646</v>
      </c>
      <c r="C1096" s="127"/>
      <c r="D1096" s="127"/>
      <c r="E1096" s="127"/>
      <c r="F1096" s="131"/>
      <c r="G1096" s="128"/>
      <c r="H1096" s="156"/>
    </row>
    <row r="1097" spans="1:8">
      <c r="A1097" s="5" t="s">
        <v>5689</v>
      </c>
      <c r="B1097" t="s">
        <v>5648</v>
      </c>
      <c r="C1097" s="127"/>
      <c r="D1097" s="127"/>
      <c r="E1097" s="127"/>
      <c r="F1097" s="131"/>
      <c r="G1097" s="128"/>
      <c r="H1097" s="156"/>
    </row>
    <row r="1098" spans="1:8">
      <c r="A1098" s="5" t="s">
        <v>5690</v>
      </c>
      <c r="B1098" t="s">
        <v>5650</v>
      </c>
      <c r="C1098" s="127"/>
      <c r="D1098" s="127"/>
      <c r="E1098" s="127"/>
      <c r="F1098" s="131"/>
      <c r="G1098" s="128"/>
      <c r="H1098" s="156"/>
    </row>
    <row r="1099" spans="1:8">
      <c r="A1099" s="5" t="s">
        <v>5691</v>
      </c>
      <c r="B1099" t="s">
        <v>5652</v>
      </c>
      <c r="C1099" s="127"/>
      <c r="D1099" s="127"/>
      <c r="E1099" s="127"/>
      <c r="F1099" s="131"/>
      <c r="G1099" s="128"/>
      <c r="H1099" s="156"/>
    </row>
    <row r="1100" spans="1:8">
      <c r="A1100" s="5" t="s">
        <v>5692</v>
      </c>
      <c r="B1100" t="s">
        <v>5654</v>
      </c>
      <c r="C1100" s="127"/>
      <c r="D1100" s="127"/>
      <c r="E1100" s="127"/>
      <c r="F1100" s="131"/>
      <c r="G1100" s="128"/>
      <c r="H1100" s="156"/>
    </row>
    <row r="1101" spans="1:8">
      <c r="A1101" s="5" t="s">
        <v>5693</v>
      </c>
      <c r="B1101" t="s">
        <v>5656</v>
      </c>
      <c r="C1101" s="127"/>
      <c r="D1101" s="127"/>
      <c r="E1101" s="127"/>
      <c r="F1101" s="131"/>
      <c r="G1101" s="128"/>
      <c r="H1101" s="156"/>
    </row>
    <row r="1102" spans="1:8">
      <c r="A1102" s="5" t="s">
        <v>5694</v>
      </c>
      <c r="B1102" t="s">
        <v>5658</v>
      </c>
      <c r="C1102" s="127"/>
      <c r="D1102" s="127"/>
      <c r="E1102" s="127"/>
      <c r="F1102" s="131"/>
      <c r="G1102" s="128"/>
      <c r="H1102" s="156"/>
    </row>
    <row r="1103" spans="1:8">
      <c r="A1103" s="5" t="s">
        <v>5695</v>
      </c>
      <c r="B1103" t="s">
        <v>5660</v>
      </c>
      <c r="C1103" s="127"/>
      <c r="D1103" s="127"/>
      <c r="E1103" s="127"/>
      <c r="F1103" s="131"/>
      <c r="G1103" s="128"/>
      <c r="H1103" s="156"/>
    </row>
    <row r="1104" spans="1:8">
      <c r="A1104" s="5" t="s">
        <v>5696</v>
      </c>
      <c r="B1104" t="s">
        <v>5662</v>
      </c>
      <c r="C1104" s="127"/>
      <c r="D1104" s="127"/>
      <c r="E1104" s="127"/>
      <c r="F1104" s="131"/>
      <c r="G1104" s="128"/>
      <c r="H1104" s="156"/>
    </row>
    <row r="1105" spans="1:8">
      <c r="A1105" s="5" t="s">
        <v>5697</v>
      </c>
      <c r="B1105" t="s">
        <v>5664</v>
      </c>
      <c r="C1105" s="127"/>
      <c r="D1105" s="127"/>
      <c r="E1105" s="127"/>
      <c r="F1105" s="131"/>
      <c r="G1105" s="128"/>
      <c r="H1105" s="156"/>
    </row>
    <row r="1106" spans="1:8">
      <c r="A1106" s="5" t="s">
        <v>5698</v>
      </c>
      <c r="B1106" t="s">
        <v>5666</v>
      </c>
      <c r="C1106" s="127"/>
      <c r="D1106" s="127"/>
      <c r="E1106" s="127"/>
      <c r="F1106" s="131"/>
      <c r="G1106" s="128"/>
      <c r="H1106" s="156"/>
    </row>
    <row r="1107" spans="1:8">
      <c r="A1107" s="5" t="s">
        <v>5699</v>
      </c>
      <c r="B1107" t="s">
        <v>5700</v>
      </c>
      <c r="C1107" s="127"/>
      <c r="D1107" s="127"/>
      <c r="E1107" s="127"/>
      <c r="F1107" s="131"/>
      <c r="G1107" s="128"/>
      <c r="H1107" s="156"/>
    </row>
    <row r="1108" spans="1:8">
      <c r="A1108" s="5" t="s">
        <v>5701</v>
      </c>
      <c r="B1108" t="s">
        <v>5702</v>
      </c>
      <c r="C1108" s="127"/>
      <c r="D1108" s="127"/>
      <c r="E1108" s="127"/>
      <c r="F1108" s="131"/>
      <c r="G1108" s="128"/>
      <c r="H1108" s="156"/>
    </row>
    <row r="1109" spans="1:8">
      <c r="A1109" s="5" t="s">
        <v>5703</v>
      </c>
      <c r="B1109" t="s">
        <v>5704</v>
      </c>
      <c r="C1109" s="127"/>
      <c r="D1109" s="127"/>
      <c r="E1109" s="127"/>
      <c r="F1109" s="131"/>
      <c r="G1109" s="128"/>
      <c r="H1109" s="156"/>
    </row>
    <row r="1110" spans="1:8">
      <c r="A1110" s="5" t="s">
        <v>5705</v>
      </c>
      <c r="B1110" t="s">
        <v>5706</v>
      </c>
      <c r="C1110" s="127"/>
      <c r="D1110" s="127"/>
      <c r="E1110" s="127"/>
      <c r="F1110" s="131"/>
      <c r="G1110" s="128"/>
      <c r="H1110" s="156"/>
    </row>
    <row r="1111" spans="1:8">
      <c r="A1111" s="5" t="s">
        <v>5707</v>
      </c>
      <c r="B1111" t="s">
        <v>5708</v>
      </c>
      <c r="C1111" s="127"/>
      <c r="D1111" s="127"/>
      <c r="E1111" s="127"/>
      <c r="F1111" s="131"/>
      <c r="G1111" s="128"/>
      <c r="H1111" s="156"/>
    </row>
    <row r="1112" spans="1:8">
      <c r="A1112" s="5" t="s">
        <v>5709</v>
      </c>
      <c r="B1112" t="s">
        <v>5710</v>
      </c>
      <c r="C1112" s="127"/>
      <c r="D1112" s="127"/>
      <c r="E1112" s="127"/>
      <c r="F1112" s="131"/>
      <c r="G1112" s="128"/>
      <c r="H1112" s="156"/>
    </row>
    <row r="1113" spans="1:8">
      <c r="A1113" s="5" t="s">
        <v>5711</v>
      </c>
      <c r="B1113" t="s">
        <v>5712</v>
      </c>
      <c r="C1113" s="127"/>
      <c r="D1113" s="127"/>
      <c r="E1113" s="127"/>
      <c r="F1113" s="131"/>
      <c r="G1113" s="128"/>
      <c r="H1113" s="156"/>
    </row>
    <row r="1114" spans="1:8">
      <c r="A1114" s="5" t="s">
        <v>5713</v>
      </c>
      <c r="B1114" t="s">
        <v>5714</v>
      </c>
      <c r="C1114" s="127"/>
      <c r="D1114" s="127"/>
      <c r="E1114" s="127"/>
      <c r="F1114" s="131"/>
      <c r="G1114" s="128"/>
      <c r="H1114" s="156"/>
    </row>
    <row r="1115" spans="1:8">
      <c r="A1115" s="5" t="s">
        <v>5715</v>
      </c>
      <c r="B1115" t="s">
        <v>5716</v>
      </c>
      <c r="C1115" s="127"/>
      <c r="D1115" s="127"/>
      <c r="E1115" s="127"/>
      <c r="F1115" s="131"/>
      <c r="G1115" s="128"/>
      <c r="H1115" s="156"/>
    </row>
    <row r="1116" spans="1:8">
      <c r="A1116" s="5" t="s">
        <v>5717</v>
      </c>
      <c r="B1116" t="s">
        <v>5718</v>
      </c>
      <c r="C1116" s="127"/>
      <c r="D1116" s="127"/>
      <c r="E1116" s="127"/>
      <c r="F1116" s="131"/>
      <c r="G1116" s="128"/>
      <c r="H1116" s="156"/>
    </row>
    <row r="1117" spans="1:8">
      <c r="A1117" s="5" t="s">
        <v>5719</v>
      </c>
      <c r="B1117" t="s">
        <v>5720</v>
      </c>
      <c r="C1117" s="127"/>
      <c r="D1117" s="127"/>
      <c r="E1117" s="127"/>
      <c r="F1117" s="131"/>
      <c r="G1117" s="128"/>
      <c r="H1117" s="156"/>
    </row>
    <row r="1118" spans="1:8">
      <c r="A1118" s="5" t="s">
        <v>5721</v>
      </c>
      <c r="B1118" t="s">
        <v>5722</v>
      </c>
      <c r="C1118" s="127"/>
      <c r="D1118" s="127"/>
      <c r="E1118" s="127"/>
      <c r="F1118" s="131"/>
      <c r="G1118" s="128"/>
      <c r="H1118" s="156"/>
    </row>
    <row r="1119" spans="1:8">
      <c r="A1119" s="5" t="s">
        <v>5723</v>
      </c>
      <c r="B1119" t="s">
        <v>5724</v>
      </c>
      <c r="C1119" s="127"/>
      <c r="D1119" s="127"/>
      <c r="E1119" s="127"/>
      <c r="F1119" s="131"/>
      <c r="G1119" s="128"/>
      <c r="H1119" s="156"/>
    </row>
    <row r="1120" spans="1:8">
      <c r="A1120" s="5" t="s">
        <v>5725</v>
      </c>
      <c r="B1120" t="s">
        <v>5726</v>
      </c>
      <c r="C1120" s="127"/>
      <c r="D1120" s="127"/>
      <c r="E1120" s="127"/>
      <c r="F1120" s="131"/>
      <c r="G1120" s="128"/>
      <c r="H1120" s="156"/>
    </row>
    <row r="1121" spans="1:8">
      <c r="A1121" s="5" t="s">
        <v>5727</v>
      </c>
      <c r="B1121" t="s">
        <v>5728</v>
      </c>
      <c r="C1121" s="127"/>
      <c r="D1121" s="127"/>
      <c r="E1121" s="127"/>
      <c r="F1121" s="131"/>
      <c r="G1121" s="128"/>
      <c r="H1121" s="156"/>
    </row>
    <row r="1122" spans="1:8">
      <c r="A1122" s="5" t="s">
        <v>5729</v>
      </c>
      <c r="B1122" t="s">
        <v>5730</v>
      </c>
      <c r="C1122" s="127"/>
      <c r="D1122" s="127"/>
      <c r="E1122" s="127"/>
      <c r="F1122" s="131"/>
      <c r="G1122" s="128"/>
      <c r="H1122" s="156"/>
    </row>
    <row r="1123" spans="1:8">
      <c r="A1123" s="5" t="s">
        <v>5731</v>
      </c>
      <c r="B1123" t="s">
        <v>5732</v>
      </c>
      <c r="C1123" s="127"/>
      <c r="D1123" s="127"/>
      <c r="E1123" s="127"/>
      <c r="F1123" s="131"/>
      <c r="G1123" s="128"/>
      <c r="H1123" s="156"/>
    </row>
    <row r="1124" spans="1:8">
      <c r="A1124" s="5" t="s">
        <v>5733</v>
      </c>
      <c r="B1124" t="s">
        <v>5734</v>
      </c>
      <c r="C1124" s="127"/>
      <c r="D1124" s="127"/>
      <c r="E1124" s="127"/>
      <c r="F1124" s="131"/>
      <c r="G1124" s="128"/>
      <c r="H1124" s="156"/>
    </row>
    <row r="1125" spans="1:8">
      <c r="A1125" s="5" t="s">
        <v>5735</v>
      </c>
      <c r="B1125" t="s">
        <v>5736</v>
      </c>
      <c r="C1125" s="127"/>
      <c r="D1125" s="127"/>
      <c r="E1125" s="127"/>
      <c r="F1125" s="131"/>
      <c r="G1125" s="128"/>
      <c r="H1125" s="156"/>
    </row>
    <row r="1126" spans="1:8">
      <c r="A1126" s="5" t="s">
        <v>5737</v>
      </c>
      <c r="B1126" t="s">
        <v>5738</v>
      </c>
      <c r="C1126" s="127"/>
      <c r="D1126" s="127"/>
      <c r="E1126" s="127"/>
      <c r="F1126" s="131"/>
      <c r="G1126" s="128"/>
      <c r="H1126" s="156"/>
    </row>
    <row r="1127" spans="1:8">
      <c r="A1127" s="5" t="s">
        <v>5739</v>
      </c>
      <c r="B1127" t="s">
        <v>5740</v>
      </c>
      <c r="C1127" s="127"/>
      <c r="D1127" s="127"/>
      <c r="E1127" s="127"/>
      <c r="F1127" s="131"/>
      <c r="G1127" s="128"/>
      <c r="H1127" s="156"/>
    </row>
    <row r="1128" spans="1:8">
      <c r="A1128" s="5" t="s">
        <v>5741</v>
      </c>
      <c r="B1128" t="s">
        <v>5742</v>
      </c>
      <c r="C1128" s="127"/>
      <c r="D1128" s="127"/>
      <c r="E1128" s="127"/>
      <c r="F1128" s="131"/>
      <c r="G1128" s="128"/>
      <c r="H1128" s="156"/>
    </row>
    <row r="1129" spans="1:8">
      <c r="A1129" s="5" t="s">
        <v>5743</v>
      </c>
      <c r="B1129" t="s">
        <v>5744</v>
      </c>
      <c r="C1129" s="127"/>
      <c r="D1129" s="127"/>
      <c r="E1129" s="127"/>
      <c r="F1129" s="131"/>
      <c r="G1129" s="128"/>
      <c r="H1129" s="156"/>
    </row>
    <row r="1130" spans="1:8">
      <c r="A1130" s="5" t="s">
        <v>5745</v>
      </c>
      <c r="B1130" t="s">
        <v>5746</v>
      </c>
      <c r="C1130" s="127"/>
      <c r="D1130" s="127"/>
      <c r="E1130" s="127"/>
      <c r="F1130" s="131"/>
      <c r="G1130" s="128"/>
      <c r="H1130" s="156"/>
    </row>
    <row r="1131" spans="1:8">
      <c r="A1131" s="5" t="s">
        <v>5747</v>
      </c>
      <c r="B1131" t="s">
        <v>5748</v>
      </c>
      <c r="C1131" s="127"/>
      <c r="D1131" s="127"/>
      <c r="E1131" s="127"/>
      <c r="F1131" s="131"/>
      <c r="G1131" s="128"/>
      <c r="H1131" s="156"/>
    </row>
    <row r="1132" spans="1:8">
      <c r="A1132" s="5" t="s">
        <v>5749</v>
      </c>
      <c r="B1132" t="s">
        <v>5750</v>
      </c>
      <c r="C1132" s="127"/>
      <c r="D1132" s="127"/>
      <c r="E1132" s="127"/>
      <c r="F1132" s="131"/>
      <c r="G1132" s="128"/>
      <c r="H1132" s="156"/>
    </row>
    <row r="1133" spans="1:8">
      <c r="A1133" s="5" t="s">
        <v>5751</v>
      </c>
      <c r="B1133" t="s">
        <v>5752</v>
      </c>
      <c r="C1133" s="127"/>
      <c r="D1133" s="127"/>
      <c r="E1133" s="127"/>
      <c r="F1133" s="131"/>
      <c r="G1133" s="128"/>
      <c r="H1133" s="156"/>
    </row>
    <row r="1134" spans="1:8">
      <c r="A1134" s="5" t="s">
        <v>5753</v>
      </c>
      <c r="B1134" t="s">
        <v>5754</v>
      </c>
      <c r="C1134" s="127"/>
      <c r="D1134" s="127"/>
      <c r="E1134" s="127"/>
      <c r="F1134" s="131"/>
      <c r="G1134" s="128"/>
      <c r="H1134" s="156"/>
    </row>
    <row r="1135" spans="1:8">
      <c r="A1135" s="5" t="s">
        <v>5755</v>
      </c>
      <c r="B1135" t="s">
        <v>5756</v>
      </c>
      <c r="C1135" s="127"/>
      <c r="D1135" s="127"/>
      <c r="E1135" s="127"/>
      <c r="F1135" s="131"/>
      <c r="G1135" s="128"/>
      <c r="H1135" s="156"/>
    </row>
    <row r="1136" spans="1:8">
      <c r="A1136" s="5" t="s">
        <v>5757</v>
      </c>
      <c r="B1136" t="s">
        <v>5758</v>
      </c>
      <c r="C1136" s="127"/>
      <c r="D1136" s="127"/>
      <c r="E1136" s="127"/>
      <c r="F1136" s="131"/>
      <c r="G1136" s="128"/>
      <c r="H1136" s="156"/>
    </row>
    <row r="1137" spans="1:8">
      <c r="A1137" s="5" t="s">
        <v>5759</v>
      </c>
      <c r="B1137" t="s">
        <v>5760</v>
      </c>
      <c r="C1137" s="127"/>
      <c r="D1137" s="127"/>
      <c r="E1137" s="127"/>
      <c r="F1137" s="131"/>
      <c r="G1137" s="128"/>
      <c r="H1137" s="156"/>
    </row>
    <row r="1138" spans="1:8">
      <c r="A1138" s="5" t="s">
        <v>5761</v>
      </c>
      <c r="B1138" t="s">
        <v>5762</v>
      </c>
      <c r="C1138" s="127"/>
      <c r="D1138" s="127"/>
      <c r="E1138" s="127"/>
      <c r="F1138" s="131"/>
      <c r="G1138" s="128"/>
      <c r="H1138" s="156"/>
    </row>
    <row r="1139" spans="1:8">
      <c r="A1139" s="5" t="s">
        <v>5763</v>
      </c>
      <c r="B1139" t="s">
        <v>5764</v>
      </c>
      <c r="C1139" s="127"/>
      <c r="D1139" s="127"/>
      <c r="E1139" s="127"/>
      <c r="F1139" s="131"/>
      <c r="G1139" s="128"/>
      <c r="H1139" s="156"/>
    </row>
    <row r="1140" spans="1:8">
      <c r="A1140" s="5" t="s">
        <v>5765</v>
      </c>
      <c r="B1140" t="s">
        <v>5766</v>
      </c>
      <c r="C1140" s="127"/>
      <c r="D1140" s="127"/>
      <c r="E1140" s="127"/>
      <c r="F1140" s="131"/>
      <c r="G1140" s="128"/>
      <c r="H1140" s="156"/>
    </row>
    <row r="1141" spans="1:8">
      <c r="A1141" s="5" t="s">
        <v>5767</v>
      </c>
      <c r="B1141" t="s">
        <v>5768</v>
      </c>
      <c r="C1141" s="127"/>
      <c r="D1141" s="127"/>
      <c r="E1141" s="127"/>
      <c r="F1141" s="131"/>
      <c r="G1141" s="128"/>
      <c r="H1141" s="156"/>
    </row>
    <row r="1142" spans="1:8">
      <c r="A1142" s="5" t="s">
        <v>5769</v>
      </c>
      <c r="B1142" t="s">
        <v>5770</v>
      </c>
      <c r="C1142" s="127"/>
      <c r="D1142" s="127"/>
      <c r="E1142" s="127"/>
      <c r="F1142" s="131"/>
      <c r="G1142" s="128"/>
      <c r="H1142" s="156"/>
    </row>
    <row r="1143" spans="1:8">
      <c r="A1143" s="5" t="s">
        <v>5771</v>
      </c>
      <c r="B1143" t="s">
        <v>5772</v>
      </c>
      <c r="C1143" s="127"/>
      <c r="D1143" s="127"/>
      <c r="E1143" s="127"/>
      <c r="F1143" s="131"/>
      <c r="G1143" s="128"/>
      <c r="H1143" s="156"/>
    </row>
    <row r="1144" spans="1:8">
      <c r="A1144" s="5" t="s">
        <v>5773</v>
      </c>
      <c r="B1144" t="s">
        <v>5774</v>
      </c>
      <c r="C1144" s="127"/>
      <c r="D1144" s="127"/>
      <c r="E1144" s="127"/>
      <c r="F1144" s="131"/>
      <c r="G1144" s="128"/>
      <c r="H1144" s="156"/>
    </row>
    <row r="1145" spans="1:8">
      <c r="A1145" s="5" t="s">
        <v>5775</v>
      </c>
      <c r="B1145" t="s">
        <v>5776</v>
      </c>
      <c r="C1145" s="127"/>
      <c r="D1145" s="127"/>
      <c r="E1145" s="127"/>
      <c r="F1145" s="131"/>
      <c r="G1145" s="128"/>
      <c r="H1145" s="156"/>
    </row>
    <row r="1146" spans="1:8">
      <c r="A1146" s="5" t="s">
        <v>5777</v>
      </c>
      <c r="B1146" t="s">
        <v>5778</v>
      </c>
      <c r="C1146" s="127"/>
      <c r="D1146" s="127"/>
      <c r="E1146" s="127"/>
      <c r="F1146" s="131"/>
      <c r="G1146" s="128"/>
      <c r="H1146" s="156"/>
    </row>
    <row r="1147" spans="1:8">
      <c r="A1147" s="5" t="s">
        <v>5779</v>
      </c>
      <c r="B1147" t="s">
        <v>5780</v>
      </c>
      <c r="C1147" s="127"/>
      <c r="D1147" s="127"/>
      <c r="E1147" s="127"/>
      <c r="F1147" s="131"/>
      <c r="G1147" s="128"/>
      <c r="H1147" s="156"/>
    </row>
    <row r="1148" spans="1:8">
      <c r="A1148" s="5" t="s">
        <v>5781</v>
      </c>
      <c r="B1148" t="s">
        <v>5782</v>
      </c>
      <c r="C1148" s="127"/>
      <c r="D1148" s="127"/>
      <c r="E1148" s="127"/>
      <c r="F1148" s="131"/>
      <c r="G1148" s="128"/>
      <c r="H1148" s="156"/>
    </row>
    <row r="1149" spans="1:8">
      <c r="A1149" s="5" t="s">
        <v>5783</v>
      </c>
      <c r="B1149" t="s">
        <v>5784</v>
      </c>
      <c r="C1149" s="127"/>
      <c r="D1149" s="127"/>
      <c r="E1149" s="127"/>
      <c r="F1149" s="131"/>
      <c r="G1149" s="128"/>
      <c r="H1149" s="156"/>
    </row>
    <row r="1150" spans="1:8">
      <c r="A1150" s="5" t="s">
        <v>5785</v>
      </c>
      <c r="B1150" t="s">
        <v>5786</v>
      </c>
      <c r="C1150" s="127"/>
      <c r="D1150" s="127"/>
      <c r="E1150" s="127"/>
      <c r="F1150" s="131"/>
      <c r="G1150" s="128"/>
      <c r="H1150" s="156"/>
    </row>
    <row r="1151" spans="1:8">
      <c r="A1151" s="5" t="s">
        <v>5787</v>
      </c>
      <c r="B1151" t="s">
        <v>5788</v>
      </c>
      <c r="C1151" s="127"/>
      <c r="D1151" s="127"/>
      <c r="E1151" s="127"/>
      <c r="F1151" s="131"/>
      <c r="G1151" s="128"/>
      <c r="H1151" s="156"/>
    </row>
    <row r="1152" spans="1:8">
      <c r="A1152" s="5" t="s">
        <v>5789</v>
      </c>
      <c r="B1152" t="s">
        <v>5790</v>
      </c>
      <c r="C1152" s="127"/>
      <c r="D1152" s="127"/>
      <c r="E1152" s="127"/>
      <c r="F1152" s="131"/>
      <c r="G1152" s="128"/>
      <c r="H1152" s="156"/>
    </row>
    <row r="1153" spans="1:8">
      <c r="A1153" s="5" t="s">
        <v>5791</v>
      </c>
      <c r="B1153" t="s">
        <v>5792</v>
      </c>
      <c r="C1153" s="127"/>
      <c r="D1153" s="127"/>
      <c r="E1153" s="127"/>
      <c r="F1153" s="131"/>
      <c r="G1153" s="128"/>
      <c r="H1153" s="156"/>
    </row>
    <row r="1154" spans="1:8">
      <c r="A1154" s="5" t="s">
        <v>5793</v>
      </c>
      <c r="B1154" t="s">
        <v>5794</v>
      </c>
      <c r="C1154" s="127"/>
      <c r="D1154" s="127"/>
      <c r="E1154" s="127"/>
      <c r="F1154" s="131"/>
      <c r="G1154" s="128"/>
      <c r="H1154" s="156"/>
    </row>
    <row r="1155" spans="1:8">
      <c r="A1155" s="5" t="s">
        <v>5795</v>
      </c>
      <c r="B1155" t="s">
        <v>5796</v>
      </c>
      <c r="C1155" s="127"/>
      <c r="D1155" s="127"/>
      <c r="E1155" s="127"/>
      <c r="F1155" s="131"/>
      <c r="G1155" s="128"/>
      <c r="H1155" s="156"/>
    </row>
    <row r="1156" spans="1:8">
      <c r="A1156" s="5" t="s">
        <v>5797</v>
      </c>
      <c r="B1156" t="s">
        <v>5798</v>
      </c>
      <c r="C1156" s="127"/>
      <c r="D1156" s="127"/>
      <c r="E1156" s="127"/>
      <c r="F1156" s="131"/>
      <c r="G1156" s="128"/>
      <c r="H1156" s="156"/>
    </row>
    <row r="1157" spans="1:8">
      <c r="A1157" s="5" t="s">
        <v>5799</v>
      </c>
      <c r="B1157" t="s">
        <v>5800</v>
      </c>
      <c r="C1157" s="127"/>
      <c r="D1157" s="127"/>
      <c r="E1157" s="127"/>
      <c r="F1157" s="131"/>
      <c r="G1157" s="128"/>
      <c r="H1157" s="156"/>
    </row>
    <row r="1158" spans="1:8">
      <c r="A1158" s="5" t="s">
        <v>5801</v>
      </c>
      <c r="B1158" t="s">
        <v>5802</v>
      </c>
      <c r="C1158" s="127"/>
      <c r="D1158" s="127"/>
      <c r="E1158" s="127"/>
      <c r="F1158" s="131"/>
      <c r="G1158" s="128"/>
      <c r="H1158" s="156"/>
    </row>
    <row r="1159" spans="1:8">
      <c r="A1159" s="5" t="s">
        <v>5803</v>
      </c>
      <c r="B1159" t="s">
        <v>5804</v>
      </c>
      <c r="C1159" s="127"/>
      <c r="D1159" s="127"/>
      <c r="E1159" s="127"/>
      <c r="F1159" s="131"/>
      <c r="G1159" s="128"/>
      <c r="H1159" s="156"/>
    </row>
    <row r="1160" spans="1:8">
      <c r="A1160" s="5" t="s">
        <v>5805</v>
      </c>
      <c r="B1160" t="s">
        <v>5806</v>
      </c>
      <c r="C1160" s="127"/>
      <c r="D1160" s="127"/>
      <c r="E1160" s="127"/>
      <c r="F1160" s="131"/>
      <c r="G1160" s="128"/>
      <c r="H1160" s="156"/>
    </row>
    <row r="1161" spans="1:8">
      <c r="A1161" s="5" t="s">
        <v>5807</v>
      </c>
      <c r="B1161" t="s">
        <v>5808</v>
      </c>
      <c r="C1161" s="127"/>
      <c r="D1161" s="127"/>
      <c r="E1161" s="127"/>
      <c r="F1161" s="131"/>
      <c r="G1161" s="128"/>
      <c r="H1161" s="156"/>
    </row>
    <row r="1162" spans="1:8">
      <c r="A1162" s="5" t="s">
        <v>5809</v>
      </c>
      <c r="B1162" t="s">
        <v>5810</v>
      </c>
      <c r="C1162" s="127"/>
      <c r="D1162" s="127"/>
      <c r="E1162" s="127"/>
      <c r="F1162" s="131"/>
      <c r="G1162" s="128"/>
      <c r="H1162" s="156"/>
    </row>
    <row r="1163" spans="1:8">
      <c r="A1163" s="5" t="s">
        <v>5811</v>
      </c>
      <c r="B1163" t="s">
        <v>5812</v>
      </c>
      <c r="C1163" s="127"/>
      <c r="D1163" s="127"/>
      <c r="E1163" s="127"/>
      <c r="F1163" s="131"/>
      <c r="G1163" s="128"/>
      <c r="H1163" s="156"/>
    </row>
    <row r="1164" spans="1:8">
      <c r="A1164" s="5" t="s">
        <v>5813</v>
      </c>
      <c r="B1164" t="s">
        <v>5814</v>
      </c>
      <c r="C1164" s="127"/>
      <c r="D1164" s="127"/>
      <c r="E1164" s="127"/>
      <c r="F1164" s="131"/>
      <c r="G1164" s="128"/>
      <c r="H1164" s="156"/>
    </row>
    <row r="1165" spans="1:8">
      <c r="A1165" s="5" t="s">
        <v>5815</v>
      </c>
      <c r="B1165" t="s">
        <v>5816</v>
      </c>
      <c r="C1165" s="127"/>
      <c r="D1165" s="127"/>
      <c r="E1165" s="127"/>
      <c r="F1165" s="131"/>
      <c r="G1165" s="128"/>
      <c r="H1165" s="156"/>
    </row>
    <row r="1166" spans="1:8">
      <c r="A1166" s="5" t="s">
        <v>5817</v>
      </c>
      <c r="B1166" t="s">
        <v>5818</v>
      </c>
      <c r="C1166" s="127"/>
      <c r="D1166" s="127"/>
      <c r="E1166" s="127"/>
      <c r="F1166" s="131"/>
      <c r="G1166" s="128"/>
      <c r="H1166" s="156"/>
    </row>
    <row r="1167" spans="1:8">
      <c r="A1167" s="5" t="s">
        <v>5819</v>
      </c>
      <c r="B1167" t="s">
        <v>5820</v>
      </c>
      <c r="C1167" s="127"/>
      <c r="D1167" s="127"/>
      <c r="E1167" s="127"/>
      <c r="F1167" s="131"/>
      <c r="G1167" s="128"/>
      <c r="H1167" s="156"/>
    </row>
    <row r="1168" spans="1:8">
      <c r="A1168" s="5" t="s">
        <v>5821</v>
      </c>
      <c r="B1168" t="s">
        <v>5822</v>
      </c>
      <c r="C1168" s="127"/>
      <c r="D1168" s="127"/>
      <c r="E1168" s="127"/>
      <c r="F1168" s="131"/>
      <c r="G1168" s="128"/>
      <c r="H1168" s="156"/>
    </row>
    <row r="1169" spans="1:8">
      <c r="A1169" s="5" t="s">
        <v>5823</v>
      </c>
      <c r="B1169" t="s">
        <v>5824</v>
      </c>
      <c r="C1169" s="127"/>
      <c r="D1169" s="127"/>
      <c r="E1169" s="127"/>
      <c r="F1169" s="131"/>
      <c r="G1169" s="128"/>
      <c r="H1169" s="156"/>
    </row>
    <row r="1170" spans="1:8">
      <c r="A1170" s="5" t="s">
        <v>5825</v>
      </c>
      <c r="B1170" t="s">
        <v>5826</v>
      </c>
      <c r="C1170" s="127"/>
      <c r="D1170" s="127"/>
      <c r="E1170" s="127"/>
      <c r="F1170" s="131"/>
      <c r="G1170" s="128"/>
      <c r="H1170" s="156"/>
    </row>
    <row r="1171" spans="1:8">
      <c r="A1171" s="5" t="s">
        <v>5827</v>
      </c>
      <c r="B1171" t="s">
        <v>5828</v>
      </c>
      <c r="C1171" s="127"/>
      <c r="D1171" s="127"/>
      <c r="E1171" s="127"/>
      <c r="F1171" s="131"/>
      <c r="G1171" s="128"/>
      <c r="H1171" s="156"/>
    </row>
    <row r="1172" spans="1:8">
      <c r="A1172" s="5" t="s">
        <v>5829</v>
      </c>
      <c r="B1172" t="s">
        <v>5830</v>
      </c>
      <c r="C1172" s="127"/>
      <c r="D1172" s="127"/>
      <c r="E1172" s="127"/>
      <c r="F1172" s="131"/>
      <c r="G1172" s="128"/>
      <c r="H1172" s="156"/>
    </row>
    <row r="1173" spans="1:8">
      <c r="A1173" s="5" t="s">
        <v>5831</v>
      </c>
      <c r="B1173" t="s">
        <v>5832</v>
      </c>
      <c r="C1173" s="127"/>
      <c r="D1173" s="127"/>
      <c r="E1173" s="127"/>
      <c r="F1173" s="131"/>
      <c r="G1173" s="128"/>
      <c r="H1173" s="156"/>
    </row>
    <row r="1174" spans="1:8">
      <c r="A1174" s="5" t="s">
        <v>5833</v>
      </c>
      <c r="B1174" t="s">
        <v>5834</v>
      </c>
      <c r="C1174" s="127"/>
      <c r="D1174" s="127"/>
      <c r="E1174" s="127"/>
      <c r="F1174" s="131"/>
      <c r="G1174" s="128"/>
      <c r="H1174" s="156"/>
    </row>
    <row r="1175" spans="1:8">
      <c r="A1175" s="5" t="s">
        <v>5835</v>
      </c>
      <c r="B1175" t="s">
        <v>5836</v>
      </c>
      <c r="C1175" s="127"/>
      <c r="D1175" s="127"/>
      <c r="E1175" s="127"/>
      <c r="F1175" s="131"/>
      <c r="G1175" s="128"/>
      <c r="H1175" s="156"/>
    </row>
    <row r="1176" spans="1:8">
      <c r="A1176" s="5" t="s">
        <v>5837</v>
      </c>
      <c r="B1176" t="s">
        <v>5838</v>
      </c>
      <c r="C1176" s="127"/>
      <c r="D1176" s="127"/>
      <c r="E1176" s="127"/>
      <c r="F1176" s="131"/>
      <c r="G1176" s="128"/>
      <c r="H1176" s="156"/>
    </row>
    <row r="1177" spans="1:8">
      <c r="A1177" s="5" t="s">
        <v>5839</v>
      </c>
      <c r="B1177" t="s">
        <v>5840</v>
      </c>
      <c r="C1177" s="127"/>
      <c r="D1177" s="127"/>
      <c r="E1177" s="127"/>
      <c r="F1177" s="131"/>
      <c r="G1177" s="128"/>
      <c r="H1177" s="156"/>
    </row>
    <row r="1178" spans="1:8">
      <c r="A1178" s="5" t="s">
        <v>5841</v>
      </c>
      <c r="B1178" t="s">
        <v>5842</v>
      </c>
      <c r="C1178" s="127"/>
      <c r="D1178" s="127"/>
      <c r="E1178" s="127"/>
      <c r="F1178" s="131"/>
      <c r="G1178" s="128"/>
      <c r="H1178" s="156"/>
    </row>
    <row r="1179" spans="1:8">
      <c r="A1179" s="5" t="s">
        <v>5843</v>
      </c>
      <c r="B1179" t="s">
        <v>5844</v>
      </c>
      <c r="C1179" s="127"/>
      <c r="D1179" s="127"/>
      <c r="E1179" s="127"/>
      <c r="F1179" s="131"/>
      <c r="G1179" s="128"/>
      <c r="H1179" s="156"/>
    </row>
    <row r="1180" spans="1:8">
      <c r="A1180" s="5" t="s">
        <v>5845</v>
      </c>
      <c r="B1180" t="s">
        <v>5846</v>
      </c>
      <c r="C1180" s="127"/>
      <c r="D1180" s="127"/>
      <c r="E1180" s="127"/>
      <c r="F1180" s="131"/>
      <c r="G1180" s="128"/>
      <c r="H1180" s="156"/>
    </row>
    <row r="1181" spans="1:8">
      <c r="A1181" s="5" t="s">
        <v>5847</v>
      </c>
      <c r="B1181" t="s">
        <v>5848</v>
      </c>
      <c r="C1181" s="127"/>
      <c r="D1181" s="127"/>
      <c r="E1181" s="127"/>
      <c r="F1181" s="131"/>
      <c r="G1181" s="128"/>
      <c r="H1181" s="156"/>
    </row>
    <row r="1182" spans="1:8">
      <c r="A1182" s="5" t="s">
        <v>5849</v>
      </c>
      <c r="B1182" t="s">
        <v>5850</v>
      </c>
      <c r="C1182" s="127"/>
      <c r="D1182" s="127"/>
      <c r="E1182" s="127"/>
      <c r="F1182" s="131"/>
      <c r="G1182" s="128"/>
      <c r="H1182" s="156"/>
    </row>
    <row r="1183" spans="1:8">
      <c r="A1183" s="5" t="s">
        <v>5851</v>
      </c>
      <c r="B1183" t="s">
        <v>5852</v>
      </c>
      <c r="C1183" s="127"/>
      <c r="D1183" s="127"/>
      <c r="E1183" s="127"/>
      <c r="F1183" s="131"/>
      <c r="G1183" s="128"/>
      <c r="H1183" s="156"/>
    </row>
    <row r="1184" spans="1:8">
      <c r="A1184" s="5" t="s">
        <v>5853</v>
      </c>
      <c r="B1184" t="s">
        <v>5854</v>
      </c>
      <c r="C1184" s="127"/>
      <c r="D1184" s="127"/>
      <c r="E1184" s="127"/>
      <c r="F1184" s="131"/>
      <c r="G1184" s="128"/>
      <c r="H1184" s="156"/>
    </row>
    <row r="1185" spans="1:8">
      <c r="A1185" s="5" t="s">
        <v>5855</v>
      </c>
      <c r="B1185" t="s">
        <v>5856</v>
      </c>
      <c r="C1185" s="127"/>
      <c r="D1185" s="127"/>
      <c r="E1185" s="127"/>
      <c r="F1185" s="131"/>
      <c r="G1185" s="128"/>
      <c r="H1185" s="156"/>
    </row>
    <row r="1186" spans="1:8">
      <c r="A1186" s="5" t="s">
        <v>5857</v>
      </c>
      <c r="B1186" t="s">
        <v>5858</v>
      </c>
      <c r="C1186" s="127"/>
      <c r="D1186" s="127"/>
      <c r="E1186" s="127"/>
      <c r="F1186" s="131"/>
      <c r="G1186" s="128"/>
      <c r="H1186" s="156"/>
    </row>
    <row r="1187" spans="1:8">
      <c r="A1187" s="5" t="s">
        <v>5859</v>
      </c>
      <c r="B1187" t="s">
        <v>5860</v>
      </c>
      <c r="C1187" s="127"/>
      <c r="D1187" s="127"/>
      <c r="E1187" s="127"/>
      <c r="F1187" s="131"/>
      <c r="G1187" s="128"/>
      <c r="H1187" s="156"/>
    </row>
    <row r="1188" spans="1:8">
      <c r="A1188" s="5" t="s">
        <v>5861</v>
      </c>
      <c r="B1188" t="s">
        <v>5862</v>
      </c>
      <c r="C1188" s="127"/>
      <c r="D1188" s="127"/>
      <c r="E1188" s="127"/>
      <c r="F1188" s="131"/>
      <c r="G1188" s="128"/>
      <c r="H1188" s="156"/>
    </row>
    <row r="1189" spans="1:8">
      <c r="A1189" s="5" t="s">
        <v>5863</v>
      </c>
      <c r="B1189" t="s">
        <v>5864</v>
      </c>
      <c r="C1189" s="127"/>
      <c r="D1189" s="127"/>
      <c r="E1189" s="127"/>
      <c r="F1189" s="131"/>
      <c r="G1189" s="128"/>
      <c r="H1189" s="156"/>
    </row>
    <row r="1190" spans="1:8">
      <c r="A1190" s="5" t="s">
        <v>5865</v>
      </c>
      <c r="B1190" t="s">
        <v>5866</v>
      </c>
      <c r="C1190" s="127"/>
      <c r="D1190" s="127"/>
      <c r="E1190" s="127"/>
      <c r="F1190" s="131"/>
      <c r="G1190" s="128"/>
      <c r="H1190" s="156"/>
    </row>
    <row r="1191" spans="1:8">
      <c r="A1191" s="5" t="s">
        <v>5867</v>
      </c>
      <c r="B1191" t="s">
        <v>5868</v>
      </c>
      <c r="C1191" s="127"/>
      <c r="D1191" s="127"/>
      <c r="E1191" s="127"/>
      <c r="F1191" s="131"/>
      <c r="G1191" s="128"/>
      <c r="H1191" s="156"/>
    </row>
    <row r="1192" spans="1:8">
      <c r="A1192" s="5" t="s">
        <v>5869</v>
      </c>
      <c r="B1192" t="s">
        <v>5870</v>
      </c>
      <c r="C1192" s="127"/>
      <c r="D1192" s="127"/>
      <c r="E1192" s="127"/>
      <c r="F1192" s="131"/>
      <c r="G1192" s="128"/>
      <c r="H1192" s="156"/>
    </row>
    <row r="1193" spans="1:8">
      <c r="A1193" s="5" t="s">
        <v>5871</v>
      </c>
      <c r="B1193" t="s">
        <v>5872</v>
      </c>
      <c r="C1193" s="127"/>
      <c r="D1193" s="127"/>
      <c r="E1193" s="127"/>
      <c r="F1193" s="131"/>
      <c r="G1193" s="128"/>
      <c r="H1193" s="156"/>
    </row>
    <row r="1194" spans="1:8">
      <c r="A1194" s="5" t="s">
        <v>5873</v>
      </c>
      <c r="B1194" t="s">
        <v>5874</v>
      </c>
      <c r="C1194" s="127"/>
      <c r="D1194" s="127"/>
      <c r="E1194" s="127"/>
      <c r="F1194" s="131"/>
      <c r="G1194" s="128"/>
      <c r="H1194" s="156"/>
    </row>
    <row r="1195" spans="1:8">
      <c r="A1195" s="5" t="s">
        <v>5875</v>
      </c>
      <c r="B1195" t="s">
        <v>5876</v>
      </c>
      <c r="C1195" s="127"/>
      <c r="D1195" s="127"/>
      <c r="E1195" s="127"/>
      <c r="F1195" s="131"/>
      <c r="G1195" s="128"/>
      <c r="H1195" s="156"/>
    </row>
    <row r="1196" spans="1:8">
      <c r="A1196" s="5" t="s">
        <v>5877</v>
      </c>
      <c r="B1196" t="s">
        <v>5878</v>
      </c>
      <c r="C1196" s="127"/>
      <c r="D1196" s="127"/>
      <c r="E1196" s="127"/>
      <c r="F1196" s="131"/>
      <c r="G1196" s="128"/>
      <c r="H1196" s="156"/>
    </row>
    <row r="1197" spans="1:8">
      <c r="A1197" s="5" t="s">
        <v>5879</v>
      </c>
      <c r="B1197" t="s">
        <v>5880</v>
      </c>
      <c r="C1197" s="127"/>
      <c r="D1197" s="127"/>
      <c r="E1197" s="127"/>
      <c r="F1197" s="131"/>
      <c r="G1197" s="128"/>
      <c r="H1197" s="156"/>
    </row>
    <row r="1198" spans="1:8">
      <c r="A1198" s="5" t="s">
        <v>5881</v>
      </c>
      <c r="B1198" t="s">
        <v>5882</v>
      </c>
      <c r="C1198" s="127"/>
      <c r="D1198" s="127"/>
      <c r="E1198" s="127"/>
      <c r="F1198" s="131"/>
      <c r="G1198" s="128"/>
      <c r="H1198" s="156"/>
    </row>
    <row r="1199" spans="1:8">
      <c r="A1199" s="5" t="s">
        <v>5883</v>
      </c>
      <c r="B1199" t="s">
        <v>5884</v>
      </c>
      <c r="C1199" s="127"/>
      <c r="D1199" s="127"/>
      <c r="E1199" s="127"/>
      <c r="F1199" s="131"/>
      <c r="G1199" s="128"/>
      <c r="H1199" s="156"/>
    </row>
    <row r="1200" spans="1:8">
      <c r="A1200" s="5" t="s">
        <v>5885</v>
      </c>
      <c r="B1200" t="s">
        <v>5886</v>
      </c>
      <c r="C1200" s="127"/>
      <c r="D1200" s="127"/>
      <c r="E1200" s="127"/>
      <c r="F1200" s="131"/>
      <c r="G1200" s="128"/>
      <c r="H1200" s="156"/>
    </row>
    <row r="1201" spans="1:8">
      <c r="A1201" s="5" t="s">
        <v>5887</v>
      </c>
      <c r="B1201" t="s">
        <v>5888</v>
      </c>
      <c r="C1201" s="127"/>
      <c r="D1201" s="127"/>
      <c r="E1201" s="127"/>
      <c r="F1201" s="131"/>
      <c r="G1201" s="128"/>
      <c r="H1201" s="156"/>
    </row>
    <row r="1202" spans="1:8">
      <c r="A1202" s="5" t="s">
        <v>5889</v>
      </c>
      <c r="B1202" t="s">
        <v>5890</v>
      </c>
      <c r="C1202" s="127"/>
      <c r="D1202" s="127"/>
      <c r="E1202" s="127"/>
      <c r="F1202" s="131"/>
      <c r="G1202" s="128"/>
      <c r="H1202" s="156"/>
    </row>
    <row r="1203" spans="1:8">
      <c r="A1203" s="5" t="s">
        <v>5891</v>
      </c>
      <c r="B1203" t="s">
        <v>5892</v>
      </c>
      <c r="C1203" s="127"/>
      <c r="D1203" s="127"/>
      <c r="E1203" s="127"/>
      <c r="F1203" s="131"/>
      <c r="G1203" s="128"/>
      <c r="H1203" s="156"/>
    </row>
    <row r="1204" spans="1:8">
      <c r="A1204" s="5" t="s">
        <v>5893</v>
      </c>
      <c r="B1204" t="s">
        <v>5894</v>
      </c>
      <c r="C1204" s="127"/>
      <c r="D1204" s="127"/>
      <c r="E1204" s="127"/>
      <c r="F1204" s="131"/>
      <c r="G1204" s="128"/>
      <c r="H1204" s="156"/>
    </row>
    <row r="1205" spans="1:8">
      <c r="A1205" s="5" t="s">
        <v>5895</v>
      </c>
      <c r="B1205" t="s">
        <v>5896</v>
      </c>
      <c r="C1205" s="127"/>
      <c r="D1205" s="127"/>
      <c r="E1205" s="127"/>
      <c r="F1205" s="131"/>
      <c r="G1205" s="128"/>
      <c r="H1205" s="156"/>
    </row>
    <row r="1206" spans="1:8">
      <c r="A1206" s="5" t="s">
        <v>5897</v>
      </c>
      <c r="B1206" t="s">
        <v>5898</v>
      </c>
      <c r="C1206" s="127"/>
      <c r="D1206" s="127"/>
      <c r="E1206" s="127"/>
      <c r="F1206" s="131"/>
      <c r="G1206" s="128"/>
      <c r="H1206" s="156"/>
    </row>
    <row r="1207" spans="1:8">
      <c r="A1207" s="5" t="s">
        <v>5899</v>
      </c>
      <c r="B1207" t="s">
        <v>5900</v>
      </c>
      <c r="C1207" s="127"/>
      <c r="D1207" s="127"/>
      <c r="E1207" s="127"/>
      <c r="F1207" s="131"/>
      <c r="G1207" s="128"/>
      <c r="H1207" s="156"/>
    </row>
    <row r="1208" spans="1:8">
      <c r="A1208" s="5" t="s">
        <v>5901</v>
      </c>
      <c r="B1208" t="s">
        <v>5902</v>
      </c>
      <c r="C1208" s="127"/>
      <c r="D1208" s="127"/>
      <c r="E1208" s="127"/>
      <c r="F1208" s="131"/>
      <c r="G1208" s="128"/>
      <c r="H1208" s="156"/>
    </row>
    <row r="1209" spans="1:8">
      <c r="A1209" s="5" t="s">
        <v>5903</v>
      </c>
      <c r="B1209" t="s">
        <v>5904</v>
      </c>
      <c r="C1209" s="127"/>
      <c r="D1209" s="127"/>
      <c r="E1209" s="127"/>
      <c r="F1209" s="131"/>
      <c r="G1209" s="128"/>
      <c r="H1209" s="156"/>
    </row>
    <row r="1210" spans="1:8">
      <c r="A1210" s="5" t="s">
        <v>5905</v>
      </c>
      <c r="B1210" t="s">
        <v>5906</v>
      </c>
      <c r="C1210" s="127"/>
      <c r="D1210" s="127"/>
      <c r="E1210" s="127"/>
      <c r="F1210" s="131"/>
      <c r="G1210" s="128"/>
      <c r="H1210" s="156"/>
    </row>
    <row r="1211" spans="1:8">
      <c r="A1211" s="5" t="s">
        <v>5907</v>
      </c>
      <c r="B1211" t="s">
        <v>5908</v>
      </c>
      <c r="C1211" s="127"/>
      <c r="D1211" s="127"/>
      <c r="E1211" s="127"/>
      <c r="F1211" s="131"/>
      <c r="G1211" s="128"/>
      <c r="H1211" s="156"/>
    </row>
    <row r="1212" spans="1:8">
      <c r="A1212" s="5" t="s">
        <v>5909</v>
      </c>
      <c r="B1212" t="s">
        <v>5910</v>
      </c>
      <c r="C1212" s="127"/>
      <c r="D1212" s="127"/>
      <c r="E1212" s="127"/>
      <c r="F1212" s="131"/>
      <c r="G1212" s="128"/>
      <c r="H1212" s="156"/>
    </row>
    <row r="1213" spans="1:8">
      <c r="A1213" s="5" t="s">
        <v>5911</v>
      </c>
      <c r="B1213" t="s">
        <v>5912</v>
      </c>
      <c r="C1213" s="127"/>
      <c r="D1213" s="127"/>
      <c r="E1213" s="127"/>
      <c r="F1213" s="131"/>
      <c r="G1213" s="128"/>
      <c r="H1213" s="156"/>
    </row>
    <row r="1214" spans="1:8">
      <c r="A1214" s="5" t="s">
        <v>5913</v>
      </c>
      <c r="B1214" t="s">
        <v>5914</v>
      </c>
      <c r="C1214" s="127"/>
      <c r="D1214" s="127"/>
      <c r="E1214" s="127"/>
      <c r="F1214" s="131"/>
      <c r="G1214" s="128"/>
      <c r="H1214" s="156"/>
    </row>
    <row r="1215" spans="1:8">
      <c r="A1215" s="5" t="s">
        <v>5915</v>
      </c>
      <c r="B1215" t="s">
        <v>5916</v>
      </c>
      <c r="C1215" s="127"/>
      <c r="D1215" s="127"/>
      <c r="E1215" s="127"/>
      <c r="F1215" s="131"/>
      <c r="G1215" s="128"/>
      <c r="H1215" s="156"/>
    </row>
    <row r="1216" spans="1:8">
      <c r="A1216" s="5" t="s">
        <v>5917</v>
      </c>
      <c r="B1216" t="s">
        <v>5918</v>
      </c>
      <c r="C1216" s="127"/>
      <c r="D1216" s="127"/>
      <c r="E1216" s="127"/>
      <c r="F1216" s="131"/>
      <c r="G1216" s="128"/>
      <c r="H1216" s="156"/>
    </row>
    <row r="1217" spans="1:8">
      <c r="A1217" s="5" t="s">
        <v>5919</v>
      </c>
      <c r="B1217" t="s">
        <v>5920</v>
      </c>
      <c r="C1217" s="127"/>
      <c r="D1217" s="127"/>
      <c r="E1217" s="127"/>
      <c r="F1217" s="131"/>
      <c r="G1217" s="128"/>
      <c r="H1217" s="156"/>
    </row>
    <row r="1218" spans="1:8">
      <c r="A1218" s="5" t="s">
        <v>5921</v>
      </c>
      <c r="B1218" t="s">
        <v>5922</v>
      </c>
      <c r="C1218" s="127"/>
      <c r="D1218" s="127"/>
      <c r="E1218" s="127"/>
      <c r="F1218" s="131"/>
      <c r="G1218" s="128"/>
      <c r="H1218" s="156"/>
    </row>
    <row r="1219" spans="1:8">
      <c r="A1219" s="5" t="s">
        <v>5923</v>
      </c>
      <c r="B1219" t="s">
        <v>5924</v>
      </c>
      <c r="C1219" s="127"/>
      <c r="D1219" s="127"/>
      <c r="E1219" s="127"/>
      <c r="F1219" s="131"/>
      <c r="G1219" s="128"/>
      <c r="H1219" s="156"/>
    </row>
    <row r="1220" spans="1:8">
      <c r="A1220" s="5" t="s">
        <v>5925</v>
      </c>
      <c r="B1220" t="s">
        <v>5926</v>
      </c>
      <c r="C1220" s="127"/>
      <c r="D1220" s="127"/>
      <c r="E1220" s="127"/>
      <c r="F1220" s="131"/>
      <c r="G1220" s="128"/>
      <c r="H1220" s="156"/>
    </row>
    <row r="1221" spans="1:8">
      <c r="A1221" s="5" t="s">
        <v>5927</v>
      </c>
      <c r="B1221" t="s">
        <v>5928</v>
      </c>
      <c r="C1221" s="127"/>
      <c r="D1221" s="127"/>
      <c r="E1221" s="127"/>
      <c r="F1221" s="131"/>
      <c r="G1221" s="128"/>
      <c r="H1221" s="156"/>
    </row>
    <row r="1222" spans="1:8">
      <c r="A1222" s="5" t="s">
        <v>5929</v>
      </c>
      <c r="B1222" t="s">
        <v>5930</v>
      </c>
      <c r="C1222" s="127"/>
      <c r="D1222" s="127"/>
      <c r="E1222" s="127"/>
      <c r="F1222" s="131"/>
      <c r="G1222" s="128"/>
      <c r="H1222" s="156"/>
    </row>
    <row r="1223" spans="1:8">
      <c r="A1223" s="5" t="s">
        <v>5931</v>
      </c>
      <c r="B1223" t="s">
        <v>5932</v>
      </c>
      <c r="C1223" s="127"/>
      <c r="D1223" s="127"/>
      <c r="E1223" s="127"/>
      <c r="F1223" s="131"/>
      <c r="G1223" s="128"/>
      <c r="H1223" s="156"/>
    </row>
    <row r="1224" spans="1:8">
      <c r="A1224" s="5" t="s">
        <v>5933</v>
      </c>
      <c r="B1224" t="s">
        <v>5934</v>
      </c>
      <c r="C1224" s="127"/>
      <c r="D1224" s="127"/>
      <c r="E1224" s="127"/>
      <c r="F1224" s="131"/>
      <c r="G1224" s="128"/>
      <c r="H1224" s="156"/>
    </row>
    <row r="1225" spans="1:8">
      <c r="A1225" s="5" t="s">
        <v>5935</v>
      </c>
      <c r="B1225" t="s">
        <v>5936</v>
      </c>
      <c r="C1225" s="127"/>
      <c r="D1225" s="127"/>
      <c r="E1225" s="127"/>
      <c r="F1225" s="131"/>
      <c r="G1225" s="128"/>
      <c r="H1225" s="156"/>
    </row>
    <row r="1226" spans="1:8">
      <c r="A1226" s="5" t="s">
        <v>5937</v>
      </c>
      <c r="B1226" t="s">
        <v>5938</v>
      </c>
      <c r="C1226" s="127"/>
      <c r="D1226" s="127"/>
      <c r="E1226" s="127"/>
      <c r="F1226" s="131"/>
      <c r="G1226" s="128"/>
      <c r="H1226" s="156"/>
    </row>
    <row r="1227" spans="1:8">
      <c r="A1227" s="5" t="s">
        <v>5939</v>
      </c>
      <c r="B1227" t="s">
        <v>5940</v>
      </c>
      <c r="C1227" s="127"/>
      <c r="D1227" s="127"/>
      <c r="E1227" s="127"/>
      <c r="F1227" s="131"/>
      <c r="G1227" s="128"/>
      <c r="H1227" s="156"/>
    </row>
    <row r="1228" spans="1:8">
      <c r="A1228" s="5" t="s">
        <v>5941</v>
      </c>
      <c r="B1228" t="s">
        <v>5942</v>
      </c>
      <c r="C1228" s="127"/>
      <c r="D1228" s="127"/>
      <c r="E1228" s="127"/>
      <c r="F1228" s="131"/>
      <c r="G1228" s="128"/>
      <c r="H1228" s="156"/>
    </row>
    <row r="1229" spans="1:8">
      <c r="A1229" s="5" t="s">
        <v>5943</v>
      </c>
      <c r="B1229" t="s">
        <v>5944</v>
      </c>
      <c r="C1229" s="127"/>
      <c r="D1229" s="127"/>
      <c r="E1229" s="127"/>
      <c r="F1229" s="131"/>
      <c r="G1229" s="128"/>
      <c r="H1229" s="156"/>
    </row>
    <row r="1230" spans="1:8">
      <c r="A1230" s="5" t="s">
        <v>5945</v>
      </c>
      <c r="B1230" t="s">
        <v>5946</v>
      </c>
      <c r="C1230" s="127"/>
      <c r="D1230" s="127"/>
      <c r="E1230" s="127"/>
      <c r="F1230" s="131"/>
      <c r="G1230" s="128"/>
      <c r="H1230" s="156"/>
    </row>
    <row r="1231" spans="1:8">
      <c r="A1231" s="5" t="s">
        <v>5947</v>
      </c>
      <c r="B1231" t="s">
        <v>5948</v>
      </c>
      <c r="C1231" s="127"/>
      <c r="D1231" s="127"/>
      <c r="E1231" s="127"/>
      <c r="F1231" s="131"/>
      <c r="G1231" s="128"/>
      <c r="H1231" s="156"/>
    </row>
    <row r="1232" spans="1:8">
      <c r="A1232" s="5" t="s">
        <v>5949</v>
      </c>
      <c r="B1232" t="s">
        <v>5950</v>
      </c>
      <c r="C1232" s="127"/>
      <c r="D1232" s="127"/>
      <c r="E1232" s="127"/>
      <c r="F1232" s="131"/>
      <c r="G1232" s="128"/>
      <c r="H1232" s="156"/>
    </row>
    <row r="1233" spans="1:8">
      <c r="A1233" s="5" t="s">
        <v>5951</v>
      </c>
      <c r="B1233" t="s">
        <v>5952</v>
      </c>
      <c r="C1233" s="127"/>
      <c r="D1233" s="127"/>
      <c r="E1233" s="127"/>
      <c r="F1233" s="131"/>
      <c r="G1233" s="128"/>
      <c r="H1233" s="156"/>
    </row>
    <row r="1234" spans="1:8">
      <c r="A1234" s="5" t="s">
        <v>5953</v>
      </c>
      <c r="B1234" t="s">
        <v>5954</v>
      </c>
      <c r="C1234" s="127"/>
      <c r="D1234" s="127"/>
      <c r="E1234" s="127"/>
      <c r="F1234" s="131"/>
      <c r="G1234" s="128"/>
      <c r="H1234" s="156"/>
    </row>
    <row r="1235" spans="1:8">
      <c r="A1235" s="5" t="s">
        <v>5955</v>
      </c>
      <c r="B1235" t="s">
        <v>5956</v>
      </c>
      <c r="C1235" s="127"/>
      <c r="D1235" s="127"/>
      <c r="E1235" s="127"/>
      <c r="F1235" s="131"/>
      <c r="G1235" s="128"/>
      <c r="H1235" s="156"/>
    </row>
    <row r="1236" spans="1:8">
      <c r="A1236" s="5" t="s">
        <v>5957</v>
      </c>
      <c r="B1236" t="s">
        <v>5958</v>
      </c>
      <c r="C1236" s="127"/>
      <c r="D1236" s="127"/>
      <c r="E1236" s="127"/>
      <c r="F1236" s="131"/>
      <c r="G1236" s="128"/>
      <c r="H1236" s="156"/>
    </row>
    <row r="1237" spans="1:8">
      <c r="A1237" s="5" t="s">
        <v>5959</v>
      </c>
      <c r="B1237" t="s">
        <v>5960</v>
      </c>
      <c r="C1237" s="127"/>
      <c r="D1237" s="127"/>
      <c r="E1237" s="127"/>
      <c r="F1237" s="131"/>
      <c r="G1237" s="128"/>
      <c r="H1237" s="156"/>
    </row>
    <row r="1238" spans="1:8">
      <c r="A1238" s="5" t="s">
        <v>5961</v>
      </c>
      <c r="B1238" t="s">
        <v>5962</v>
      </c>
      <c r="C1238" s="127"/>
      <c r="D1238" s="127"/>
      <c r="E1238" s="127"/>
      <c r="F1238" s="131"/>
      <c r="G1238" s="128"/>
      <c r="H1238" s="156"/>
    </row>
    <row r="1239" spans="1:8">
      <c r="A1239" s="5" t="s">
        <v>5963</v>
      </c>
      <c r="B1239" t="s">
        <v>5964</v>
      </c>
      <c r="C1239" s="127"/>
      <c r="D1239" s="127"/>
      <c r="E1239" s="127"/>
      <c r="F1239" s="131"/>
      <c r="G1239" s="128"/>
      <c r="H1239" s="156"/>
    </row>
    <row r="1240" spans="1:8">
      <c r="A1240" s="5" t="s">
        <v>5965</v>
      </c>
      <c r="B1240" t="s">
        <v>5966</v>
      </c>
      <c r="C1240" s="127"/>
      <c r="D1240" s="127"/>
      <c r="E1240" s="127"/>
      <c r="F1240" s="131"/>
      <c r="G1240" s="128"/>
      <c r="H1240" s="156"/>
    </row>
    <row r="1241" spans="1:8">
      <c r="A1241" s="5" t="s">
        <v>5967</v>
      </c>
      <c r="B1241" t="s">
        <v>5968</v>
      </c>
      <c r="C1241" s="127"/>
      <c r="D1241" s="127"/>
      <c r="E1241" s="127"/>
      <c r="F1241" s="131"/>
      <c r="G1241" s="128"/>
      <c r="H1241" s="156"/>
    </row>
    <row r="1242" spans="1:8">
      <c r="A1242" s="5" t="s">
        <v>5969</v>
      </c>
      <c r="B1242" t="s">
        <v>5970</v>
      </c>
      <c r="C1242" s="127"/>
      <c r="D1242" s="127"/>
      <c r="E1242" s="127"/>
      <c r="F1242" s="131"/>
      <c r="G1242" s="128"/>
      <c r="H1242" s="156"/>
    </row>
    <row r="1243" spans="1:8">
      <c r="A1243" s="5" t="s">
        <v>5971</v>
      </c>
      <c r="B1243" t="s">
        <v>5972</v>
      </c>
      <c r="C1243" s="127"/>
      <c r="D1243" s="127"/>
      <c r="E1243" s="127"/>
      <c r="F1243" s="131"/>
      <c r="G1243" s="128"/>
      <c r="H1243" s="156"/>
    </row>
    <row r="1244" spans="1:8">
      <c r="A1244" s="5" t="s">
        <v>5973</v>
      </c>
      <c r="B1244" t="s">
        <v>5974</v>
      </c>
      <c r="C1244" s="127"/>
      <c r="D1244" s="127"/>
      <c r="E1244" s="127"/>
      <c r="F1244" s="131"/>
      <c r="G1244" s="128"/>
      <c r="H1244" s="156"/>
    </row>
    <row r="1245" spans="1:8">
      <c r="A1245" s="5" t="s">
        <v>5975</v>
      </c>
      <c r="B1245" t="s">
        <v>5976</v>
      </c>
      <c r="C1245" s="127"/>
      <c r="D1245" s="127"/>
      <c r="E1245" s="127"/>
      <c r="F1245" s="131"/>
      <c r="G1245" s="128"/>
      <c r="H1245" s="156"/>
    </row>
    <row r="1246" spans="1:8">
      <c r="A1246" s="5" t="s">
        <v>5977</v>
      </c>
      <c r="B1246" t="s">
        <v>5978</v>
      </c>
      <c r="C1246" s="127"/>
      <c r="D1246" s="127"/>
      <c r="E1246" s="127"/>
      <c r="F1246" s="131"/>
      <c r="G1246" s="128"/>
      <c r="H1246" s="156"/>
    </row>
    <row r="1247" spans="1:8">
      <c r="A1247" s="5" t="s">
        <v>5979</v>
      </c>
      <c r="B1247" t="s">
        <v>5980</v>
      </c>
      <c r="C1247" s="127"/>
      <c r="D1247" s="127"/>
      <c r="E1247" s="127"/>
      <c r="F1247" s="131"/>
      <c r="G1247" s="128"/>
      <c r="H1247" s="156"/>
    </row>
    <row r="1248" spans="1:8">
      <c r="A1248" s="5" t="s">
        <v>5981</v>
      </c>
      <c r="B1248" t="s">
        <v>5982</v>
      </c>
      <c r="C1248" s="127"/>
      <c r="D1248" s="127"/>
      <c r="E1248" s="127"/>
      <c r="F1248" s="131"/>
      <c r="G1248" s="128"/>
      <c r="H1248" s="156"/>
    </row>
    <row r="1249" spans="1:8">
      <c r="A1249" s="5" t="s">
        <v>5983</v>
      </c>
      <c r="B1249" t="s">
        <v>5984</v>
      </c>
      <c r="C1249" s="127"/>
      <c r="D1249" s="127"/>
      <c r="E1249" s="127"/>
      <c r="F1249" s="131"/>
      <c r="G1249" s="128"/>
      <c r="H1249" s="156"/>
    </row>
    <row r="1250" spans="1:8">
      <c r="A1250" s="5" t="s">
        <v>5985</v>
      </c>
      <c r="B1250" t="s">
        <v>5986</v>
      </c>
      <c r="C1250" s="127"/>
      <c r="D1250" s="127"/>
      <c r="E1250" s="127"/>
      <c r="F1250" s="131"/>
      <c r="G1250" s="128"/>
      <c r="H1250" s="156"/>
    </row>
    <row r="1251" spans="1:8">
      <c r="A1251" s="5" t="s">
        <v>5987</v>
      </c>
      <c r="B1251" t="s">
        <v>5988</v>
      </c>
      <c r="C1251" s="127"/>
      <c r="D1251" s="127"/>
      <c r="E1251" s="127"/>
      <c r="F1251" s="131"/>
      <c r="G1251" s="128"/>
      <c r="H1251" s="156"/>
    </row>
    <row r="1252" spans="1:8">
      <c r="A1252" s="5" t="s">
        <v>5989</v>
      </c>
      <c r="B1252" t="s">
        <v>5990</v>
      </c>
      <c r="C1252" s="127"/>
      <c r="D1252" s="127"/>
      <c r="E1252" s="127"/>
      <c r="F1252" s="131"/>
      <c r="G1252" s="128"/>
      <c r="H1252" s="156"/>
    </row>
    <row r="1253" spans="1:8">
      <c r="A1253" s="5" t="s">
        <v>5991</v>
      </c>
      <c r="B1253" t="s">
        <v>5992</v>
      </c>
      <c r="C1253" s="127"/>
      <c r="D1253" s="127"/>
      <c r="E1253" s="127"/>
      <c r="F1253" s="131"/>
      <c r="G1253" s="128"/>
      <c r="H1253" s="156"/>
    </row>
    <row r="1254" spans="1:8">
      <c r="A1254" s="5" t="s">
        <v>5993</v>
      </c>
      <c r="B1254" t="s">
        <v>5994</v>
      </c>
      <c r="C1254" s="127"/>
      <c r="D1254" s="127"/>
      <c r="E1254" s="127"/>
      <c r="F1254" s="131"/>
      <c r="G1254" s="128"/>
      <c r="H1254" s="156"/>
    </row>
    <row r="1255" spans="1:8">
      <c r="A1255" s="5" t="s">
        <v>5995</v>
      </c>
      <c r="B1255" t="s">
        <v>5996</v>
      </c>
      <c r="C1255" s="127"/>
      <c r="D1255" s="127"/>
      <c r="E1255" s="127"/>
      <c r="F1255" s="131"/>
      <c r="G1255" s="128"/>
      <c r="H1255" s="156"/>
    </row>
    <row r="1256" spans="1:8">
      <c r="A1256" s="5" t="s">
        <v>5997</v>
      </c>
      <c r="B1256" t="s">
        <v>5998</v>
      </c>
      <c r="C1256" s="127"/>
      <c r="D1256" s="127"/>
      <c r="E1256" s="127"/>
      <c r="F1256" s="131"/>
      <c r="G1256" s="128"/>
      <c r="H1256" s="156"/>
    </row>
    <row r="1257" spans="1:8">
      <c r="A1257" s="5" t="s">
        <v>5999</v>
      </c>
      <c r="B1257" t="s">
        <v>6000</v>
      </c>
      <c r="C1257" s="127"/>
      <c r="D1257" s="127"/>
      <c r="E1257" s="127"/>
      <c r="F1257" s="131"/>
      <c r="G1257" s="128"/>
      <c r="H1257" s="156"/>
    </row>
    <row r="1258" spans="1:8">
      <c r="A1258" s="5" t="s">
        <v>6001</v>
      </c>
      <c r="B1258" t="s">
        <v>6002</v>
      </c>
      <c r="C1258" s="127"/>
      <c r="D1258" s="127"/>
      <c r="E1258" s="127"/>
      <c r="F1258" s="131"/>
      <c r="G1258" s="128"/>
      <c r="H1258" s="156"/>
    </row>
    <row r="1259" spans="1:8">
      <c r="A1259" s="5" t="s">
        <v>6003</v>
      </c>
      <c r="B1259" t="s">
        <v>6004</v>
      </c>
      <c r="C1259" s="127"/>
      <c r="D1259" s="127"/>
      <c r="E1259" s="127"/>
      <c r="F1259" s="131"/>
      <c r="G1259" s="128"/>
      <c r="H1259" s="156"/>
    </row>
    <row r="1260" spans="1:8">
      <c r="A1260" s="5" t="s">
        <v>6005</v>
      </c>
      <c r="B1260" t="s">
        <v>6006</v>
      </c>
      <c r="C1260" s="127"/>
      <c r="D1260" s="127"/>
      <c r="E1260" s="127"/>
      <c r="F1260" s="131"/>
      <c r="G1260" s="128"/>
      <c r="H1260" s="156"/>
    </row>
    <row r="1261" spans="1:8">
      <c r="A1261" s="5" t="s">
        <v>6007</v>
      </c>
      <c r="B1261" t="s">
        <v>6008</v>
      </c>
      <c r="C1261" s="127"/>
      <c r="D1261" s="127"/>
      <c r="E1261" s="127"/>
      <c r="F1261" s="131"/>
      <c r="G1261" s="128"/>
      <c r="H1261" s="156"/>
    </row>
    <row r="1262" spans="1:8">
      <c r="A1262" s="5" t="s">
        <v>6009</v>
      </c>
      <c r="B1262" t="s">
        <v>6010</v>
      </c>
      <c r="C1262" s="127"/>
      <c r="D1262" s="127"/>
      <c r="E1262" s="127"/>
      <c r="F1262" s="131"/>
      <c r="G1262" s="128"/>
      <c r="H1262" s="156"/>
    </row>
    <row r="1263" spans="1:8">
      <c r="A1263" s="5" t="s">
        <v>6011</v>
      </c>
      <c r="B1263" t="s">
        <v>6012</v>
      </c>
      <c r="C1263" s="127"/>
      <c r="D1263" s="127"/>
      <c r="E1263" s="127"/>
      <c r="F1263" s="131"/>
      <c r="G1263" s="128"/>
      <c r="H1263" s="156"/>
    </row>
    <row r="1264" spans="1:8">
      <c r="A1264" s="5" t="s">
        <v>6013</v>
      </c>
      <c r="B1264" t="s">
        <v>6014</v>
      </c>
      <c r="C1264" s="127"/>
      <c r="D1264" s="127"/>
      <c r="E1264" s="127"/>
      <c r="F1264" s="131"/>
      <c r="G1264" s="128"/>
      <c r="H1264" s="156"/>
    </row>
    <row r="1265" spans="1:8">
      <c r="A1265" s="5" t="s">
        <v>6015</v>
      </c>
      <c r="B1265" t="s">
        <v>6016</v>
      </c>
      <c r="C1265" s="127"/>
      <c r="D1265" s="127"/>
      <c r="E1265" s="127"/>
      <c r="F1265" s="131"/>
      <c r="G1265" s="128"/>
      <c r="H1265" s="156"/>
    </row>
    <row r="1266" spans="1:8">
      <c r="A1266" s="5" t="s">
        <v>6017</v>
      </c>
      <c r="B1266" t="s">
        <v>6018</v>
      </c>
      <c r="C1266" s="127"/>
      <c r="D1266" s="127"/>
      <c r="E1266" s="127"/>
      <c r="F1266" s="131"/>
      <c r="G1266" s="128"/>
      <c r="H1266" s="156"/>
    </row>
    <row r="1267" spans="1:8">
      <c r="A1267" s="5" t="s">
        <v>6019</v>
      </c>
      <c r="B1267" t="s">
        <v>6020</v>
      </c>
      <c r="C1267" s="127"/>
      <c r="D1267" s="127"/>
      <c r="E1267" s="127"/>
      <c r="F1267" s="131"/>
      <c r="G1267" s="128"/>
      <c r="H1267" s="156"/>
    </row>
    <row r="1268" spans="1:8">
      <c r="A1268" s="5" t="s">
        <v>6021</v>
      </c>
      <c r="B1268" t="s">
        <v>6022</v>
      </c>
      <c r="C1268" s="127"/>
      <c r="D1268" s="127"/>
      <c r="E1268" s="127"/>
      <c r="F1268" s="131"/>
      <c r="G1268" s="128"/>
      <c r="H1268" s="156"/>
    </row>
    <row r="1269" spans="1:8">
      <c r="A1269" s="5" t="s">
        <v>6023</v>
      </c>
      <c r="B1269" t="s">
        <v>6024</v>
      </c>
      <c r="C1269" s="127"/>
      <c r="D1269" s="127"/>
      <c r="E1269" s="127"/>
      <c r="F1269" s="131"/>
      <c r="G1269" s="128"/>
      <c r="H1269" s="156"/>
    </row>
    <row r="1270" spans="1:8">
      <c r="A1270" s="5" t="s">
        <v>6025</v>
      </c>
      <c r="B1270" t="s">
        <v>6026</v>
      </c>
      <c r="C1270" s="127"/>
      <c r="D1270" s="127"/>
      <c r="E1270" s="127"/>
      <c r="F1270" s="131"/>
      <c r="G1270" s="128"/>
      <c r="H1270" s="156"/>
    </row>
    <row r="1271" spans="1:8">
      <c r="A1271" s="5" t="s">
        <v>6027</v>
      </c>
      <c r="B1271" t="s">
        <v>6028</v>
      </c>
      <c r="C1271" s="127"/>
      <c r="D1271" s="127"/>
      <c r="E1271" s="127"/>
      <c r="F1271" s="131"/>
      <c r="G1271" s="128"/>
      <c r="H1271" s="156"/>
    </row>
    <row r="1272" spans="1:8">
      <c r="A1272" s="5" t="s">
        <v>6029</v>
      </c>
      <c r="B1272" t="s">
        <v>6030</v>
      </c>
      <c r="C1272" s="127"/>
      <c r="D1272" s="127"/>
      <c r="E1272" s="127"/>
      <c r="F1272" s="131"/>
      <c r="G1272" s="128"/>
      <c r="H1272" s="156"/>
    </row>
    <row r="1273" spans="1:8">
      <c r="A1273" s="5" t="s">
        <v>6031</v>
      </c>
      <c r="B1273" t="s">
        <v>6032</v>
      </c>
      <c r="C1273" s="127"/>
      <c r="D1273" s="127"/>
      <c r="E1273" s="127"/>
      <c r="F1273" s="131"/>
      <c r="G1273" s="128"/>
      <c r="H1273" s="156"/>
    </row>
    <row r="1274" spans="1:8">
      <c r="A1274" s="5" t="s">
        <v>6033</v>
      </c>
      <c r="B1274" t="s">
        <v>6034</v>
      </c>
      <c r="C1274" s="127"/>
      <c r="D1274" s="127"/>
      <c r="E1274" s="127"/>
      <c r="F1274" s="131"/>
      <c r="G1274" s="128"/>
      <c r="H1274" s="156"/>
    </row>
    <row r="1275" spans="1:8">
      <c r="A1275" s="5" t="s">
        <v>6035</v>
      </c>
      <c r="B1275" t="s">
        <v>6036</v>
      </c>
      <c r="C1275" s="127"/>
      <c r="D1275" s="127"/>
      <c r="E1275" s="127"/>
      <c r="F1275" s="131"/>
      <c r="G1275" s="128"/>
      <c r="H1275" s="156"/>
    </row>
    <row r="1276" spans="1:8">
      <c r="A1276" s="5" t="s">
        <v>6037</v>
      </c>
      <c r="B1276" t="s">
        <v>6038</v>
      </c>
      <c r="C1276" s="127"/>
      <c r="D1276" s="127"/>
      <c r="E1276" s="127"/>
      <c r="F1276" s="131"/>
      <c r="G1276" s="128"/>
      <c r="H1276" s="156"/>
    </row>
    <row r="1277" spans="1:8">
      <c r="A1277" s="5" t="s">
        <v>6039</v>
      </c>
      <c r="B1277" t="s">
        <v>6040</v>
      </c>
      <c r="C1277" s="127"/>
      <c r="D1277" s="127"/>
      <c r="E1277" s="127"/>
      <c r="F1277" s="131"/>
      <c r="G1277" s="128"/>
      <c r="H1277" s="156"/>
    </row>
    <row r="1278" spans="1:8">
      <c r="A1278" s="5" t="s">
        <v>6041</v>
      </c>
      <c r="B1278" t="s">
        <v>6042</v>
      </c>
      <c r="C1278" s="127"/>
      <c r="D1278" s="127"/>
      <c r="E1278" s="127"/>
      <c r="F1278" s="131"/>
      <c r="G1278" s="128"/>
      <c r="H1278" s="156"/>
    </row>
    <row r="1279" spans="1:8">
      <c r="A1279" s="5" t="s">
        <v>6043</v>
      </c>
      <c r="B1279" t="s">
        <v>6044</v>
      </c>
      <c r="C1279" s="127"/>
      <c r="D1279" s="127"/>
      <c r="E1279" s="127"/>
      <c r="F1279" s="131"/>
      <c r="G1279" s="128"/>
      <c r="H1279" s="156"/>
    </row>
    <row r="1280" spans="1:8">
      <c r="A1280" s="5" t="s">
        <v>6045</v>
      </c>
      <c r="B1280" t="s">
        <v>6046</v>
      </c>
      <c r="C1280" s="127"/>
      <c r="D1280" s="127"/>
      <c r="E1280" s="127"/>
      <c r="F1280" s="131"/>
      <c r="G1280" s="128"/>
      <c r="H1280" s="156"/>
    </row>
    <row r="1281" spans="1:8">
      <c r="A1281" s="5" t="s">
        <v>6047</v>
      </c>
      <c r="B1281" t="s">
        <v>6048</v>
      </c>
      <c r="C1281" s="127"/>
      <c r="D1281" s="127"/>
      <c r="E1281" s="127"/>
      <c r="F1281" s="131"/>
      <c r="G1281" s="128"/>
      <c r="H1281" s="156"/>
    </row>
    <row r="1282" spans="1:8">
      <c r="A1282" s="5" t="s">
        <v>6049</v>
      </c>
      <c r="B1282" t="s">
        <v>6050</v>
      </c>
      <c r="C1282" s="127"/>
      <c r="D1282" s="127"/>
      <c r="E1282" s="127"/>
      <c r="F1282" s="131"/>
      <c r="G1282" s="128"/>
      <c r="H1282" s="156"/>
    </row>
    <row r="1283" spans="1:8">
      <c r="A1283" s="5" t="s">
        <v>6051</v>
      </c>
      <c r="B1283" t="s">
        <v>6052</v>
      </c>
      <c r="C1283" s="127"/>
      <c r="D1283" s="127"/>
      <c r="E1283" s="127"/>
      <c r="F1283" s="131"/>
      <c r="G1283" s="128"/>
      <c r="H1283" s="156"/>
    </row>
    <row r="1284" spans="1:8">
      <c r="A1284" s="5" t="s">
        <v>6053</v>
      </c>
      <c r="B1284" t="s">
        <v>6054</v>
      </c>
      <c r="C1284" s="127"/>
      <c r="D1284" s="127"/>
      <c r="E1284" s="127"/>
      <c r="F1284" s="131"/>
      <c r="G1284" s="128"/>
      <c r="H1284" s="156"/>
    </row>
    <row r="1285" spans="1:8">
      <c r="A1285" s="5" t="s">
        <v>6055</v>
      </c>
      <c r="B1285" t="s">
        <v>6056</v>
      </c>
      <c r="C1285" s="127"/>
      <c r="D1285" s="127"/>
      <c r="E1285" s="127"/>
      <c r="F1285" s="131"/>
      <c r="G1285" s="128"/>
      <c r="H1285" s="156"/>
    </row>
    <row r="1286" spans="1:8">
      <c r="A1286" s="5" t="s">
        <v>6057</v>
      </c>
      <c r="B1286" t="s">
        <v>6058</v>
      </c>
      <c r="C1286" s="127"/>
      <c r="D1286" s="127"/>
      <c r="E1286" s="127"/>
      <c r="F1286" s="131"/>
      <c r="G1286" s="128"/>
      <c r="H1286" s="156"/>
    </row>
    <row r="1287" spans="1:8">
      <c r="A1287" s="5" t="s">
        <v>6059</v>
      </c>
      <c r="B1287" t="s">
        <v>6060</v>
      </c>
      <c r="C1287" s="127"/>
      <c r="D1287" s="127"/>
      <c r="E1287" s="127"/>
      <c r="F1287" s="131"/>
      <c r="G1287" s="128"/>
      <c r="H1287" s="156"/>
    </row>
    <row r="1288" spans="1:8">
      <c r="A1288" s="5" t="s">
        <v>6061</v>
      </c>
      <c r="B1288" t="s">
        <v>6062</v>
      </c>
      <c r="C1288" s="127"/>
      <c r="D1288" s="127"/>
      <c r="E1288" s="127"/>
      <c r="F1288" s="131"/>
      <c r="G1288" s="128"/>
      <c r="H1288" s="156"/>
    </row>
    <row r="1289" spans="1:8">
      <c r="A1289" s="5" t="s">
        <v>6063</v>
      </c>
      <c r="B1289" t="s">
        <v>6064</v>
      </c>
      <c r="C1289" s="127"/>
      <c r="D1289" s="127"/>
      <c r="E1289" s="127"/>
      <c r="F1289" s="131"/>
      <c r="G1289" s="128"/>
      <c r="H1289" s="156"/>
    </row>
    <row r="1290" spans="1:8">
      <c r="A1290" s="5" t="s">
        <v>6065</v>
      </c>
      <c r="B1290" t="s">
        <v>6066</v>
      </c>
      <c r="C1290" s="127"/>
      <c r="D1290" s="127"/>
      <c r="E1290" s="127"/>
      <c r="F1290" s="131"/>
      <c r="G1290" s="128"/>
      <c r="H1290" s="156"/>
    </row>
    <row r="1291" spans="1:8">
      <c r="A1291" s="5" t="s">
        <v>6067</v>
      </c>
      <c r="B1291" t="s">
        <v>6068</v>
      </c>
      <c r="C1291" s="127"/>
      <c r="D1291" s="127"/>
      <c r="E1291" s="127"/>
      <c r="F1291" s="131"/>
      <c r="G1291" s="128"/>
      <c r="H1291" s="156"/>
    </row>
    <row r="1292" spans="1:8">
      <c r="A1292" s="5" t="s">
        <v>6069</v>
      </c>
      <c r="B1292" t="s">
        <v>6070</v>
      </c>
      <c r="C1292" s="127"/>
      <c r="D1292" s="127"/>
      <c r="E1292" s="127"/>
      <c r="F1292" s="131"/>
      <c r="G1292" s="128"/>
      <c r="H1292" s="156"/>
    </row>
    <row r="1293" spans="1:8">
      <c r="A1293" s="5" t="s">
        <v>6071</v>
      </c>
      <c r="B1293" t="s">
        <v>6072</v>
      </c>
      <c r="C1293" s="127"/>
      <c r="D1293" s="127"/>
      <c r="E1293" s="127"/>
      <c r="F1293" s="131"/>
      <c r="G1293" s="128"/>
      <c r="H1293" s="156"/>
    </row>
    <row r="1294" spans="1:8">
      <c r="A1294" s="5" t="s">
        <v>6073</v>
      </c>
      <c r="B1294" t="s">
        <v>6074</v>
      </c>
      <c r="C1294" s="127"/>
      <c r="D1294" s="127"/>
      <c r="E1294" s="127"/>
      <c r="F1294" s="131"/>
      <c r="G1294" s="128"/>
      <c r="H1294" s="156"/>
    </row>
    <row r="1295" spans="1:8">
      <c r="A1295" s="5" t="s">
        <v>6075</v>
      </c>
      <c r="B1295" t="s">
        <v>6076</v>
      </c>
      <c r="C1295" s="127"/>
      <c r="D1295" s="127"/>
      <c r="E1295" s="127"/>
      <c r="F1295" s="131"/>
      <c r="G1295" s="128"/>
      <c r="H1295" s="156"/>
    </row>
    <row r="1296" spans="1:8">
      <c r="A1296" s="5" t="s">
        <v>6077</v>
      </c>
      <c r="B1296" t="s">
        <v>6078</v>
      </c>
      <c r="C1296" s="127"/>
      <c r="D1296" s="127"/>
      <c r="E1296" s="127"/>
      <c r="F1296" s="131"/>
      <c r="G1296" s="128"/>
      <c r="H1296" s="156"/>
    </row>
    <row r="1297" spans="1:8">
      <c r="A1297" s="5" t="s">
        <v>6079</v>
      </c>
      <c r="B1297" t="s">
        <v>6080</v>
      </c>
      <c r="C1297" s="127"/>
      <c r="D1297" s="127"/>
      <c r="E1297" s="127"/>
      <c r="F1297" s="131"/>
      <c r="G1297" s="128"/>
      <c r="H1297" s="156"/>
    </row>
    <row r="1298" spans="1:8">
      <c r="A1298" s="5" t="s">
        <v>6081</v>
      </c>
      <c r="B1298" t="s">
        <v>6082</v>
      </c>
      <c r="C1298" s="127"/>
      <c r="D1298" s="127"/>
      <c r="E1298" s="127"/>
      <c r="F1298" s="131"/>
      <c r="G1298" s="128"/>
      <c r="H1298" s="156"/>
    </row>
    <row r="1299" spans="1:8">
      <c r="A1299" s="5" t="s">
        <v>6083</v>
      </c>
      <c r="B1299" t="s">
        <v>6084</v>
      </c>
      <c r="C1299" s="127"/>
      <c r="D1299" s="127"/>
      <c r="E1299" s="127"/>
      <c r="F1299" s="131"/>
      <c r="G1299" s="128"/>
      <c r="H1299" s="156"/>
    </row>
    <row r="1300" spans="1:8">
      <c r="A1300" s="5" t="s">
        <v>6085</v>
      </c>
      <c r="B1300" t="s">
        <v>6086</v>
      </c>
      <c r="C1300" s="127"/>
      <c r="D1300" s="127"/>
      <c r="E1300" s="127"/>
      <c r="F1300" s="131"/>
      <c r="G1300" s="128"/>
      <c r="H1300" s="156"/>
    </row>
    <row r="1301" spans="1:8">
      <c r="A1301" s="5" t="s">
        <v>6087</v>
      </c>
      <c r="B1301" t="s">
        <v>6088</v>
      </c>
      <c r="C1301" s="127"/>
      <c r="D1301" s="127"/>
      <c r="E1301" s="127"/>
      <c r="F1301" s="131"/>
      <c r="G1301" s="128"/>
      <c r="H1301" s="156"/>
    </row>
    <row r="1302" spans="1:8">
      <c r="A1302" s="5" t="s">
        <v>6089</v>
      </c>
      <c r="B1302" t="s">
        <v>6090</v>
      </c>
      <c r="C1302" s="127"/>
      <c r="D1302" s="127"/>
      <c r="E1302" s="127"/>
      <c r="F1302" s="131"/>
      <c r="G1302" s="128"/>
      <c r="H1302" s="156"/>
    </row>
    <row r="1303" spans="1:8">
      <c r="A1303" s="5" t="s">
        <v>6091</v>
      </c>
      <c r="B1303" t="s">
        <v>6092</v>
      </c>
      <c r="C1303" s="127"/>
      <c r="D1303" s="127"/>
      <c r="E1303" s="127"/>
      <c r="F1303" s="131"/>
      <c r="G1303" s="128"/>
      <c r="H1303" s="156"/>
    </row>
    <row r="1304" spans="1:8">
      <c r="A1304" s="5" t="s">
        <v>6093</v>
      </c>
      <c r="B1304" t="s">
        <v>6094</v>
      </c>
      <c r="C1304" s="127"/>
      <c r="D1304" s="127"/>
      <c r="E1304" s="127"/>
      <c r="F1304" s="131"/>
      <c r="G1304" s="128"/>
      <c r="H1304" s="156"/>
    </row>
    <row r="1305" spans="1:8">
      <c r="A1305" s="5" t="s">
        <v>6095</v>
      </c>
      <c r="B1305" t="s">
        <v>6096</v>
      </c>
      <c r="C1305" s="127"/>
      <c r="D1305" s="127"/>
      <c r="E1305" s="127"/>
      <c r="F1305" s="131"/>
      <c r="G1305" s="128"/>
      <c r="H1305" s="156"/>
    </row>
    <row r="1306" spans="1:8">
      <c r="A1306" s="5" t="s">
        <v>6097</v>
      </c>
      <c r="B1306" t="s">
        <v>6098</v>
      </c>
      <c r="C1306" s="127"/>
      <c r="D1306" s="127"/>
      <c r="E1306" s="127"/>
      <c r="F1306" s="131"/>
      <c r="G1306" s="128"/>
      <c r="H1306" s="156"/>
    </row>
    <row r="1307" spans="1:8">
      <c r="A1307" s="5" t="s">
        <v>6099</v>
      </c>
      <c r="B1307" t="s">
        <v>6100</v>
      </c>
      <c r="C1307" s="127"/>
      <c r="D1307" s="127"/>
      <c r="E1307" s="127"/>
      <c r="F1307" s="131"/>
      <c r="G1307" s="128"/>
      <c r="H1307" s="156"/>
    </row>
    <row r="1308" spans="1:8">
      <c r="A1308" s="5" t="s">
        <v>6101</v>
      </c>
      <c r="B1308" t="s">
        <v>6102</v>
      </c>
      <c r="C1308" s="127"/>
      <c r="D1308" s="127"/>
      <c r="E1308" s="127"/>
      <c r="F1308" s="131"/>
      <c r="G1308" s="128"/>
      <c r="H1308" s="156"/>
    </row>
    <row r="1309" spans="1:8">
      <c r="A1309" s="5" t="s">
        <v>6103</v>
      </c>
      <c r="B1309" t="s">
        <v>6104</v>
      </c>
      <c r="C1309" s="127"/>
      <c r="D1309" s="127"/>
      <c r="E1309" s="127"/>
      <c r="F1309" s="131"/>
      <c r="G1309" s="128"/>
      <c r="H1309" s="156"/>
    </row>
    <row r="1310" spans="1:8">
      <c r="A1310" s="5" t="s">
        <v>6105</v>
      </c>
      <c r="B1310" t="s">
        <v>6106</v>
      </c>
      <c r="C1310" s="127"/>
      <c r="D1310" s="127"/>
      <c r="E1310" s="127"/>
      <c r="F1310" s="131"/>
      <c r="G1310" s="128"/>
      <c r="H1310" s="156"/>
    </row>
    <row r="1311" spans="1:8">
      <c r="A1311" s="5" t="s">
        <v>6107</v>
      </c>
      <c r="B1311" t="s">
        <v>6108</v>
      </c>
      <c r="C1311" s="127"/>
      <c r="D1311" s="127"/>
      <c r="E1311" s="127"/>
      <c r="F1311" s="131"/>
      <c r="G1311" s="128"/>
      <c r="H1311" s="156"/>
    </row>
    <row r="1312" spans="1:8">
      <c r="A1312" s="5" t="s">
        <v>6109</v>
      </c>
      <c r="B1312" t="s">
        <v>6110</v>
      </c>
      <c r="C1312" s="127"/>
      <c r="D1312" s="127"/>
      <c r="E1312" s="127"/>
      <c r="F1312" s="131"/>
      <c r="G1312" s="128"/>
      <c r="H1312" s="156"/>
    </row>
    <row r="1313" spans="1:8">
      <c r="A1313" s="5" t="s">
        <v>6111</v>
      </c>
      <c r="B1313" t="s">
        <v>6112</v>
      </c>
      <c r="C1313" s="127"/>
      <c r="D1313" s="127"/>
      <c r="E1313" s="127"/>
      <c r="F1313" s="131"/>
      <c r="G1313" s="128"/>
      <c r="H1313" s="156"/>
    </row>
    <row r="1314" spans="1:8">
      <c r="A1314" s="5" t="s">
        <v>6113</v>
      </c>
      <c r="B1314" t="s">
        <v>6114</v>
      </c>
      <c r="C1314" s="127"/>
      <c r="D1314" s="127"/>
      <c r="E1314" s="127"/>
      <c r="F1314" s="131"/>
      <c r="G1314" s="128"/>
      <c r="H1314" s="156"/>
    </row>
    <row r="1315" spans="1:8">
      <c r="A1315" s="5" t="s">
        <v>6115</v>
      </c>
      <c r="B1315" t="s">
        <v>6116</v>
      </c>
      <c r="C1315" s="127"/>
      <c r="D1315" s="127"/>
      <c r="E1315" s="127"/>
      <c r="F1315" s="131"/>
      <c r="G1315" s="128"/>
      <c r="H1315" s="156"/>
    </row>
    <row r="1316" spans="1:8">
      <c r="A1316" s="5" t="s">
        <v>6117</v>
      </c>
      <c r="B1316" t="s">
        <v>6118</v>
      </c>
      <c r="C1316" s="127"/>
      <c r="D1316" s="127"/>
      <c r="E1316" s="127"/>
      <c r="F1316" s="131"/>
      <c r="G1316" s="128"/>
      <c r="H1316" s="156"/>
    </row>
    <row r="1317" spans="1:8">
      <c r="A1317" s="5" t="s">
        <v>6119</v>
      </c>
      <c r="B1317" t="s">
        <v>6120</v>
      </c>
      <c r="C1317" s="127"/>
      <c r="D1317" s="127"/>
      <c r="E1317" s="127"/>
      <c r="F1317" s="131"/>
      <c r="G1317" s="128"/>
      <c r="H1317" s="156"/>
    </row>
    <row r="1318" spans="1:8">
      <c r="A1318" s="5" t="s">
        <v>6121</v>
      </c>
      <c r="B1318" t="s">
        <v>6122</v>
      </c>
      <c r="C1318" s="127"/>
      <c r="D1318" s="127"/>
      <c r="E1318" s="127"/>
      <c r="F1318" s="131"/>
      <c r="G1318" s="128"/>
      <c r="H1318" s="156"/>
    </row>
    <row r="1319" spans="1:8">
      <c r="A1319" s="5" t="s">
        <v>6123</v>
      </c>
      <c r="B1319" t="s">
        <v>6124</v>
      </c>
      <c r="C1319" s="127"/>
      <c r="D1319" s="127"/>
      <c r="E1319" s="127"/>
      <c r="F1319" s="131"/>
      <c r="G1319" s="128"/>
      <c r="H1319" s="156"/>
    </row>
    <row r="1320" spans="1:8">
      <c r="A1320" s="5" t="s">
        <v>6125</v>
      </c>
      <c r="B1320" t="s">
        <v>6126</v>
      </c>
      <c r="C1320" s="127"/>
      <c r="D1320" s="127"/>
      <c r="E1320" s="127"/>
      <c r="F1320" s="131"/>
      <c r="G1320" s="128"/>
      <c r="H1320" s="156"/>
    </row>
    <row r="1321" spans="1:8">
      <c r="A1321" s="5" t="s">
        <v>6127</v>
      </c>
      <c r="B1321" t="s">
        <v>6128</v>
      </c>
      <c r="C1321" s="127"/>
      <c r="D1321" s="127"/>
      <c r="E1321" s="127"/>
      <c r="F1321" s="131"/>
      <c r="G1321" s="128"/>
      <c r="H1321" s="156"/>
    </row>
    <row r="1322" spans="1:8">
      <c r="A1322" s="5" t="s">
        <v>6129</v>
      </c>
      <c r="B1322" t="s">
        <v>6130</v>
      </c>
      <c r="C1322" s="127"/>
      <c r="D1322" s="127"/>
      <c r="E1322" s="127"/>
      <c r="F1322" s="131"/>
      <c r="G1322" s="128"/>
      <c r="H1322" s="156"/>
    </row>
    <row r="1323" spans="1:8">
      <c r="A1323" s="5" t="s">
        <v>6131</v>
      </c>
      <c r="B1323" t="s">
        <v>6132</v>
      </c>
      <c r="C1323" s="127"/>
      <c r="D1323" s="127"/>
      <c r="E1323" s="127"/>
      <c r="F1323" s="131"/>
      <c r="G1323" s="128"/>
      <c r="H1323" s="156"/>
    </row>
    <row r="1324" spans="1:8">
      <c r="A1324" s="5" t="s">
        <v>6133</v>
      </c>
      <c r="B1324" t="s">
        <v>6134</v>
      </c>
      <c r="C1324" s="127"/>
      <c r="D1324" s="127"/>
      <c r="E1324" s="127"/>
      <c r="F1324" s="131"/>
      <c r="G1324" s="128"/>
      <c r="H1324" s="156"/>
    </row>
    <row r="1325" spans="1:8">
      <c r="A1325" s="5" t="s">
        <v>6135</v>
      </c>
      <c r="B1325" t="s">
        <v>6136</v>
      </c>
      <c r="C1325" s="127"/>
      <c r="D1325" s="127"/>
      <c r="E1325" s="127"/>
      <c r="F1325" s="131"/>
      <c r="G1325" s="128"/>
      <c r="H1325" s="156"/>
    </row>
    <row r="1326" spans="1:8">
      <c r="A1326" s="5" t="s">
        <v>6137</v>
      </c>
      <c r="B1326" t="s">
        <v>6138</v>
      </c>
      <c r="C1326" s="127"/>
      <c r="D1326" s="127"/>
      <c r="E1326" s="127"/>
      <c r="F1326" s="131"/>
      <c r="G1326" s="128"/>
      <c r="H1326" s="156"/>
    </row>
    <row r="1327" spans="1:8">
      <c r="A1327" s="5" t="s">
        <v>6139</v>
      </c>
      <c r="B1327" t="s">
        <v>6140</v>
      </c>
      <c r="C1327" s="127"/>
      <c r="D1327" s="127"/>
      <c r="E1327" s="127"/>
      <c r="F1327" s="131"/>
      <c r="G1327" s="128"/>
      <c r="H1327" s="156"/>
    </row>
    <row r="1328" spans="1:8">
      <c r="A1328" s="5" t="s">
        <v>6141</v>
      </c>
      <c r="B1328" t="s">
        <v>6142</v>
      </c>
      <c r="C1328" s="127"/>
      <c r="D1328" s="127"/>
      <c r="E1328" s="127"/>
      <c r="F1328" s="131"/>
      <c r="G1328" s="128"/>
      <c r="H1328" s="156"/>
    </row>
    <row r="1329" spans="1:8">
      <c r="A1329" s="5" t="s">
        <v>6143</v>
      </c>
      <c r="B1329" t="s">
        <v>6144</v>
      </c>
      <c r="C1329" s="127"/>
      <c r="D1329" s="127"/>
      <c r="E1329" s="127"/>
      <c r="F1329" s="131"/>
      <c r="G1329" s="128"/>
      <c r="H1329" s="156"/>
    </row>
    <row r="1330" spans="1:8">
      <c r="A1330" s="5" t="s">
        <v>6145</v>
      </c>
      <c r="B1330" t="s">
        <v>6146</v>
      </c>
      <c r="C1330" s="127"/>
      <c r="D1330" s="127"/>
      <c r="E1330" s="127"/>
      <c r="F1330" s="131"/>
      <c r="G1330" s="128"/>
      <c r="H1330" s="156"/>
    </row>
    <row r="1331" spans="1:8">
      <c r="A1331" s="5" t="s">
        <v>6147</v>
      </c>
      <c r="B1331" t="s">
        <v>6148</v>
      </c>
      <c r="C1331" s="127"/>
      <c r="D1331" s="127"/>
      <c r="E1331" s="127"/>
      <c r="F1331" s="131"/>
      <c r="G1331" s="128"/>
      <c r="H1331" s="156"/>
    </row>
    <row r="1332" spans="1:8">
      <c r="A1332" s="5" t="s">
        <v>6149</v>
      </c>
      <c r="B1332" t="s">
        <v>6150</v>
      </c>
      <c r="C1332" s="127"/>
      <c r="D1332" s="127"/>
      <c r="E1332" s="127"/>
      <c r="F1332" s="131"/>
      <c r="G1332" s="128"/>
      <c r="H1332" s="156"/>
    </row>
    <row r="1333" spans="1:8">
      <c r="A1333" s="5" t="s">
        <v>6151</v>
      </c>
      <c r="B1333" t="s">
        <v>6152</v>
      </c>
      <c r="C1333" s="127"/>
      <c r="D1333" s="127"/>
      <c r="E1333" s="127"/>
      <c r="F1333" s="131"/>
      <c r="G1333" s="128"/>
      <c r="H1333" s="156"/>
    </row>
    <row r="1334" spans="1:8">
      <c r="A1334" s="5" t="s">
        <v>6153</v>
      </c>
      <c r="B1334" t="s">
        <v>6154</v>
      </c>
      <c r="C1334" s="127"/>
      <c r="D1334" s="127"/>
      <c r="E1334" s="127"/>
      <c r="F1334" s="131"/>
      <c r="G1334" s="128"/>
      <c r="H1334" s="156"/>
    </row>
    <row r="1335" spans="1:8">
      <c r="A1335" s="5" t="s">
        <v>6155</v>
      </c>
      <c r="B1335" t="s">
        <v>6156</v>
      </c>
      <c r="C1335" s="127"/>
      <c r="D1335" s="127"/>
      <c r="E1335" s="127"/>
      <c r="F1335" s="131"/>
      <c r="G1335" s="128"/>
      <c r="H1335" s="156"/>
    </row>
    <row r="1336" spans="1:8">
      <c r="A1336" s="5" t="s">
        <v>6157</v>
      </c>
      <c r="B1336" t="s">
        <v>6158</v>
      </c>
      <c r="C1336" s="127"/>
      <c r="D1336" s="127"/>
      <c r="E1336" s="127"/>
      <c r="F1336" s="131"/>
      <c r="G1336" s="128"/>
      <c r="H1336" s="156"/>
    </row>
    <row r="1337" spans="1:8">
      <c r="A1337" s="5" t="s">
        <v>6159</v>
      </c>
      <c r="B1337" t="s">
        <v>6160</v>
      </c>
      <c r="C1337" s="127"/>
      <c r="D1337" s="127"/>
      <c r="E1337" s="127"/>
      <c r="F1337" s="131"/>
      <c r="G1337" s="128"/>
      <c r="H1337" s="156"/>
    </row>
    <row r="1338" spans="1:8">
      <c r="A1338" s="5" t="s">
        <v>6161</v>
      </c>
      <c r="B1338" t="s">
        <v>6162</v>
      </c>
      <c r="C1338" s="127"/>
      <c r="D1338" s="127"/>
      <c r="E1338" s="127"/>
      <c r="F1338" s="131"/>
      <c r="G1338" s="128"/>
      <c r="H1338" s="156"/>
    </row>
    <row r="1339" spans="1:8">
      <c r="A1339" s="5" t="s">
        <v>6163</v>
      </c>
      <c r="B1339" t="s">
        <v>6164</v>
      </c>
      <c r="C1339" s="127"/>
      <c r="D1339" s="127"/>
      <c r="E1339" s="127"/>
      <c r="F1339" s="131"/>
      <c r="G1339" s="128"/>
      <c r="H1339" s="156"/>
    </row>
    <row r="1340" spans="1:8">
      <c r="A1340" s="5" t="s">
        <v>6165</v>
      </c>
      <c r="B1340" t="s">
        <v>6166</v>
      </c>
      <c r="C1340" s="127"/>
      <c r="D1340" s="127"/>
      <c r="E1340" s="127"/>
      <c r="F1340" s="131"/>
      <c r="G1340" s="128"/>
      <c r="H1340" s="156"/>
    </row>
    <row r="1341" spans="1:8">
      <c r="A1341" s="5" t="s">
        <v>6167</v>
      </c>
      <c r="B1341" t="s">
        <v>6168</v>
      </c>
      <c r="C1341" s="127"/>
      <c r="D1341" s="127"/>
      <c r="E1341" s="127"/>
      <c r="F1341" s="131"/>
      <c r="G1341" s="128"/>
      <c r="H1341" s="156"/>
    </row>
    <row r="1342" spans="1:8">
      <c r="A1342" s="5" t="s">
        <v>6169</v>
      </c>
      <c r="B1342" t="s">
        <v>6170</v>
      </c>
      <c r="C1342" s="127"/>
      <c r="D1342" s="127"/>
      <c r="E1342" s="127"/>
      <c r="F1342" s="131"/>
      <c r="G1342" s="128"/>
      <c r="H1342" s="156"/>
    </row>
    <row r="1343" spans="1:8">
      <c r="A1343" s="5" t="s">
        <v>6171</v>
      </c>
      <c r="B1343" t="s">
        <v>6172</v>
      </c>
      <c r="C1343" s="127"/>
      <c r="D1343" s="127"/>
      <c r="E1343" s="127"/>
      <c r="F1343" s="131"/>
      <c r="G1343" s="128"/>
      <c r="H1343" s="156"/>
    </row>
    <row r="1344" spans="1:8">
      <c r="A1344" s="5" t="s">
        <v>6173</v>
      </c>
      <c r="B1344" t="s">
        <v>6174</v>
      </c>
      <c r="C1344" s="127"/>
      <c r="D1344" s="127"/>
      <c r="E1344" s="127"/>
      <c r="F1344" s="131"/>
      <c r="G1344" s="128"/>
      <c r="H1344" s="156"/>
    </row>
    <row r="1345" spans="1:8">
      <c r="A1345" s="5" t="s">
        <v>6175</v>
      </c>
      <c r="B1345" t="s">
        <v>6176</v>
      </c>
      <c r="C1345" s="127"/>
      <c r="D1345" s="127"/>
      <c r="E1345" s="127"/>
      <c r="F1345" s="131"/>
      <c r="G1345" s="128"/>
      <c r="H1345" s="156"/>
    </row>
    <row r="1346" spans="1:8">
      <c r="A1346" s="5" t="s">
        <v>6177</v>
      </c>
      <c r="B1346" t="s">
        <v>6178</v>
      </c>
      <c r="C1346" s="127"/>
      <c r="D1346" s="127"/>
      <c r="E1346" s="127"/>
      <c r="F1346" s="131"/>
      <c r="G1346" s="128"/>
      <c r="H1346" s="156"/>
    </row>
    <row r="1347" spans="1:8">
      <c r="A1347" s="5" t="s">
        <v>6179</v>
      </c>
      <c r="B1347" t="s">
        <v>6180</v>
      </c>
      <c r="C1347" s="127"/>
      <c r="D1347" s="127"/>
      <c r="E1347" s="127"/>
      <c r="F1347" s="131"/>
      <c r="G1347" s="128"/>
      <c r="H1347" s="156"/>
    </row>
    <row r="1348" spans="1:8">
      <c r="A1348" s="5" t="s">
        <v>6181</v>
      </c>
      <c r="B1348" t="s">
        <v>6182</v>
      </c>
      <c r="C1348" s="127"/>
      <c r="D1348" s="127"/>
      <c r="E1348" s="127"/>
      <c r="F1348" s="131"/>
      <c r="G1348" s="128"/>
      <c r="H1348" s="156"/>
    </row>
    <row r="1349" spans="1:8">
      <c r="A1349" s="5" t="s">
        <v>6183</v>
      </c>
      <c r="B1349" t="s">
        <v>6184</v>
      </c>
      <c r="C1349" s="127"/>
      <c r="D1349" s="127"/>
      <c r="E1349" s="127"/>
      <c r="F1349" s="131"/>
      <c r="G1349" s="128"/>
      <c r="H1349" s="156"/>
    </row>
    <row r="1350" spans="1:8">
      <c r="A1350" s="5" t="s">
        <v>6185</v>
      </c>
      <c r="B1350" t="s">
        <v>6186</v>
      </c>
      <c r="C1350" s="127"/>
      <c r="D1350" s="127"/>
      <c r="E1350" s="127"/>
      <c r="F1350" s="131"/>
      <c r="G1350" s="128"/>
      <c r="H1350" s="156"/>
    </row>
    <row r="1351" spans="1:8">
      <c r="A1351" s="5" t="s">
        <v>6187</v>
      </c>
      <c r="B1351" t="s">
        <v>6188</v>
      </c>
      <c r="C1351" s="127"/>
      <c r="D1351" s="127"/>
      <c r="E1351" s="127"/>
      <c r="F1351" s="131"/>
      <c r="G1351" s="128"/>
      <c r="H1351" s="156"/>
    </row>
    <row r="1352" spans="1:8">
      <c r="A1352" s="5" t="s">
        <v>6189</v>
      </c>
      <c r="B1352" t="s">
        <v>6190</v>
      </c>
      <c r="C1352" s="127"/>
      <c r="D1352" s="127"/>
      <c r="E1352" s="127"/>
      <c r="F1352" s="131"/>
      <c r="G1352" s="128"/>
      <c r="H1352" s="156"/>
    </row>
    <row r="1353" spans="1:8">
      <c r="A1353" s="5" t="s">
        <v>6191</v>
      </c>
      <c r="B1353" t="s">
        <v>6192</v>
      </c>
      <c r="C1353" s="127"/>
      <c r="D1353" s="127"/>
      <c r="E1353" s="127"/>
      <c r="F1353" s="131"/>
      <c r="G1353" s="128"/>
      <c r="H1353" s="156"/>
    </row>
    <row r="1354" spans="1:8">
      <c r="A1354" s="5" t="s">
        <v>6193</v>
      </c>
      <c r="B1354" t="s">
        <v>6194</v>
      </c>
      <c r="C1354" s="127"/>
      <c r="D1354" s="127"/>
      <c r="E1354" s="127"/>
      <c r="F1354" s="131"/>
      <c r="G1354" s="128"/>
      <c r="H1354" s="156"/>
    </row>
    <row r="1355" spans="1:8">
      <c r="A1355" s="5" t="s">
        <v>6195</v>
      </c>
      <c r="B1355" t="s">
        <v>6196</v>
      </c>
      <c r="C1355" s="127"/>
      <c r="D1355" s="127"/>
      <c r="E1355" s="127"/>
      <c r="F1355" s="131"/>
      <c r="G1355" s="128"/>
      <c r="H1355" s="156"/>
    </row>
    <row r="1356" spans="1:8">
      <c r="A1356" s="5" t="s">
        <v>6197</v>
      </c>
      <c r="B1356" t="s">
        <v>6198</v>
      </c>
      <c r="C1356" s="127"/>
      <c r="D1356" s="127"/>
      <c r="E1356" s="127"/>
      <c r="F1356" s="131"/>
      <c r="G1356" s="128"/>
      <c r="H1356" s="156"/>
    </row>
    <row r="1357" spans="1:8">
      <c r="A1357" s="5" t="s">
        <v>6199</v>
      </c>
      <c r="B1357" t="s">
        <v>6200</v>
      </c>
      <c r="C1357" s="127"/>
      <c r="D1357" s="127"/>
      <c r="E1357" s="127"/>
      <c r="F1357" s="131"/>
      <c r="G1357" s="128"/>
      <c r="H1357" s="156"/>
    </row>
    <row r="1358" spans="1:8">
      <c r="A1358" s="5" t="s">
        <v>6201</v>
      </c>
      <c r="B1358" t="s">
        <v>6202</v>
      </c>
      <c r="C1358" s="127"/>
      <c r="D1358" s="127"/>
      <c r="E1358" s="127"/>
      <c r="F1358" s="131"/>
      <c r="G1358" s="128"/>
      <c r="H1358" s="156"/>
    </row>
    <row r="1359" spans="1:8">
      <c r="A1359" s="5" t="s">
        <v>6203</v>
      </c>
      <c r="B1359" t="s">
        <v>6204</v>
      </c>
      <c r="C1359" s="127"/>
      <c r="D1359" s="127"/>
      <c r="E1359" s="127"/>
      <c r="F1359" s="131"/>
      <c r="G1359" s="128"/>
      <c r="H1359" s="156"/>
    </row>
    <row r="1360" spans="1:8">
      <c r="A1360" s="5" t="s">
        <v>6205</v>
      </c>
      <c r="B1360" t="s">
        <v>6206</v>
      </c>
      <c r="C1360" s="127"/>
      <c r="D1360" s="127"/>
      <c r="E1360" s="127"/>
      <c r="F1360" s="131"/>
      <c r="G1360" s="128"/>
      <c r="H1360" s="156"/>
    </row>
    <row r="1361" spans="1:8">
      <c r="A1361" s="5" t="s">
        <v>6207</v>
      </c>
      <c r="B1361" t="s">
        <v>6208</v>
      </c>
      <c r="C1361" s="127"/>
      <c r="D1361" s="127"/>
      <c r="E1361" s="127"/>
      <c r="F1361" s="131"/>
      <c r="G1361" s="128"/>
      <c r="H1361" s="156"/>
    </row>
    <row r="1362" spans="1:8">
      <c r="A1362" s="5" t="s">
        <v>6209</v>
      </c>
      <c r="B1362" t="s">
        <v>6210</v>
      </c>
      <c r="C1362" s="127"/>
      <c r="D1362" s="127"/>
      <c r="E1362" s="127"/>
      <c r="F1362" s="131"/>
      <c r="G1362" s="128"/>
      <c r="H1362" s="156"/>
    </row>
    <row r="1363" spans="1:8">
      <c r="A1363" s="5" t="s">
        <v>6211</v>
      </c>
      <c r="B1363" t="s">
        <v>6212</v>
      </c>
      <c r="C1363" s="127"/>
      <c r="D1363" s="127"/>
      <c r="E1363" s="127"/>
      <c r="F1363" s="131"/>
      <c r="G1363" s="128"/>
      <c r="H1363" s="156"/>
    </row>
    <row r="1364" spans="1:8">
      <c r="A1364" s="5" t="s">
        <v>6213</v>
      </c>
      <c r="B1364" t="s">
        <v>6214</v>
      </c>
      <c r="C1364" s="127"/>
      <c r="D1364" s="127"/>
      <c r="E1364" s="127"/>
      <c r="F1364" s="131"/>
      <c r="G1364" s="128"/>
      <c r="H1364" s="156"/>
    </row>
    <row r="1365" spans="1:8">
      <c r="A1365" s="5" t="s">
        <v>6215</v>
      </c>
      <c r="B1365" t="s">
        <v>6216</v>
      </c>
      <c r="C1365" s="127"/>
      <c r="D1365" s="127"/>
      <c r="E1365" s="127"/>
      <c r="F1365" s="131"/>
      <c r="G1365" s="128"/>
      <c r="H1365" s="156"/>
    </row>
    <row r="1366" spans="1:8">
      <c r="A1366" s="5" t="s">
        <v>6217</v>
      </c>
      <c r="B1366" t="s">
        <v>6218</v>
      </c>
      <c r="C1366" s="127"/>
      <c r="D1366" s="127"/>
      <c r="E1366" s="127"/>
      <c r="F1366" s="131"/>
      <c r="G1366" s="128"/>
      <c r="H1366" s="156"/>
    </row>
    <row r="1367" spans="1:8">
      <c r="A1367" s="5" t="s">
        <v>6219</v>
      </c>
      <c r="B1367" t="s">
        <v>6220</v>
      </c>
      <c r="C1367" s="127"/>
      <c r="D1367" s="127"/>
      <c r="E1367" s="127"/>
      <c r="F1367" s="131"/>
      <c r="G1367" s="128"/>
      <c r="H1367" s="156"/>
    </row>
    <row r="1368" spans="1:8">
      <c r="A1368" s="5" t="s">
        <v>6221</v>
      </c>
      <c r="B1368" t="s">
        <v>6222</v>
      </c>
      <c r="C1368" s="127"/>
      <c r="D1368" s="127"/>
      <c r="E1368" s="127"/>
      <c r="F1368" s="131"/>
      <c r="G1368" s="128"/>
      <c r="H1368" s="156"/>
    </row>
    <row r="1369" spans="1:8">
      <c r="A1369" s="5" t="s">
        <v>6223</v>
      </c>
      <c r="B1369" t="s">
        <v>6224</v>
      </c>
      <c r="C1369" s="127"/>
      <c r="D1369" s="127"/>
      <c r="E1369" s="127"/>
      <c r="F1369" s="131"/>
      <c r="G1369" s="128"/>
      <c r="H1369" s="156"/>
    </row>
    <row r="1370" spans="1:8">
      <c r="A1370" s="5" t="s">
        <v>6225</v>
      </c>
      <c r="B1370" t="s">
        <v>6226</v>
      </c>
      <c r="C1370" s="127"/>
      <c r="D1370" s="127"/>
      <c r="E1370" s="127"/>
      <c r="F1370" s="131"/>
      <c r="G1370" s="128"/>
      <c r="H1370" s="156"/>
    </row>
    <row r="1371" spans="1:8">
      <c r="A1371" s="5" t="s">
        <v>6227</v>
      </c>
      <c r="B1371" t="s">
        <v>6228</v>
      </c>
      <c r="C1371" s="127"/>
      <c r="D1371" s="127"/>
      <c r="E1371" s="127"/>
      <c r="F1371" s="131"/>
      <c r="G1371" s="128"/>
      <c r="H1371" s="156"/>
    </row>
    <row r="1372" spans="1:8">
      <c r="A1372" s="5" t="s">
        <v>6229</v>
      </c>
      <c r="B1372" t="s">
        <v>6230</v>
      </c>
      <c r="C1372" s="127"/>
      <c r="D1372" s="127"/>
      <c r="E1372" s="127"/>
      <c r="F1372" s="131"/>
      <c r="G1372" s="128"/>
      <c r="H1372" s="156"/>
    </row>
    <row r="1373" spans="1:8">
      <c r="A1373" s="5" t="s">
        <v>6231</v>
      </c>
      <c r="B1373" t="s">
        <v>6232</v>
      </c>
      <c r="C1373" s="127"/>
      <c r="D1373" s="127"/>
      <c r="E1373" s="127"/>
      <c r="F1373" s="131"/>
      <c r="G1373" s="128"/>
      <c r="H1373" s="156"/>
    </row>
    <row r="1374" spans="1:8">
      <c r="A1374" s="5" t="s">
        <v>6233</v>
      </c>
      <c r="B1374" t="s">
        <v>6234</v>
      </c>
      <c r="C1374" s="127"/>
      <c r="D1374" s="127"/>
      <c r="E1374" s="127"/>
      <c r="F1374" s="131"/>
      <c r="G1374" s="128"/>
      <c r="H1374" s="156"/>
    </row>
    <row r="1375" spans="1:8">
      <c r="A1375" s="5" t="s">
        <v>6235</v>
      </c>
      <c r="B1375" t="s">
        <v>6236</v>
      </c>
      <c r="C1375" s="127"/>
      <c r="D1375" s="127"/>
      <c r="E1375" s="127"/>
      <c r="F1375" s="131"/>
      <c r="G1375" s="128"/>
      <c r="H1375" s="156"/>
    </row>
    <row r="1376" spans="1:8">
      <c r="A1376" s="5" t="s">
        <v>6237</v>
      </c>
      <c r="B1376" t="s">
        <v>6238</v>
      </c>
      <c r="C1376" s="127"/>
      <c r="D1376" s="127"/>
      <c r="E1376" s="127"/>
      <c r="F1376" s="131"/>
      <c r="G1376" s="128"/>
      <c r="H1376" s="156"/>
    </row>
    <row r="1377" spans="1:8">
      <c r="A1377" s="5" t="s">
        <v>6239</v>
      </c>
      <c r="B1377" t="s">
        <v>6240</v>
      </c>
      <c r="C1377" s="127"/>
      <c r="D1377" s="127"/>
      <c r="E1377" s="127"/>
      <c r="F1377" s="131"/>
      <c r="G1377" s="128"/>
      <c r="H1377" s="156"/>
    </row>
    <row r="1378" spans="1:8">
      <c r="A1378" s="5" t="s">
        <v>6241</v>
      </c>
      <c r="B1378" t="s">
        <v>6242</v>
      </c>
      <c r="C1378" s="127"/>
      <c r="D1378" s="127"/>
      <c r="E1378" s="127"/>
      <c r="F1378" s="131"/>
      <c r="G1378" s="128"/>
      <c r="H1378" s="156"/>
    </row>
    <row r="1379" spans="1:8">
      <c r="A1379" s="5" t="s">
        <v>6243</v>
      </c>
      <c r="B1379" t="s">
        <v>6244</v>
      </c>
      <c r="C1379" s="127"/>
      <c r="D1379" s="127"/>
      <c r="E1379" s="127"/>
      <c r="F1379" s="131"/>
      <c r="G1379" s="128"/>
      <c r="H1379" s="156"/>
    </row>
    <row r="1380" spans="1:8">
      <c r="A1380" s="5" t="s">
        <v>6245</v>
      </c>
      <c r="B1380" t="s">
        <v>6246</v>
      </c>
      <c r="C1380" s="127"/>
      <c r="D1380" s="127"/>
      <c r="E1380" s="127"/>
      <c r="F1380" s="131"/>
      <c r="G1380" s="128"/>
      <c r="H1380" s="156"/>
    </row>
    <row r="1381" spans="1:8">
      <c r="A1381" s="5" t="s">
        <v>6247</v>
      </c>
      <c r="B1381" t="s">
        <v>6248</v>
      </c>
      <c r="C1381" s="127"/>
      <c r="D1381" s="127"/>
      <c r="E1381" s="127"/>
      <c r="F1381" s="131"/>
      <c r="G1381" s="128"/>
      <c r="H1381" s="156"/>
    </row>
    <row r="1382" spans="1:8">
      <c r="A1382" s="5" t="s">
        <v>6249</v>
      </c>
      <c r="B1382" t="s">
        <v>6250</v>
      </c>
      <c r="C1382" s="127"/>
      <c r="D1382" s="127"/>
      <c r="E1382" s="127"/>
      <c r="F1382" s="131"/>
      <c r="G1382" s="128"/>
      <c r="H1382" s="156"/>
    </row>
    <row r="1383" spans="1:8">
      <c r="A1383" s="5" t="s">
        <v>6251</v>
      </c>
      <c r="B1383" t="s">
        <v>6252</v>
      </c>
      <c r="C1383" s="127"/>
      <c r="D1383" s="127"/>
      <c r="E1383" s="127"/>
      <c r="F1383" s="131"/>
      <c r="G1383" s="128"/>
      <c r="H1383" s="156"/>
    </row>
    <row r="1384" spans="1:8">
      <c r="A1384" s="5" t="s">
        <v>6253</v>
      </c>
      <c r="B1384" t="s">
        <v>6254</v>
      </c>
      <c r="C1384" s="127"/>
      <c r="D1384" s="127"/>
      <c r="E1384" s="127"/>
      <c r="F1384" s="131"/>
      <c r="G1384" s="128"/>
      <c r="H1384" s="156"/>
    </row>
    <row r="1385" spans="1:8">
      <c r="A1385" s="5" t="s">
        <v>6255</v>
      </c>
      <c r="B1385" t="s">
        <v>6256</v>
      </c>
      <c r="C1385" s="127"/>
      <c r="D1385" s="127"/>
      <c r="E1385" s="127"/>
      <c r="F1385" s="131"/>
      <c r="G1385" s="128"/>
      <c r="H1385" s="156"/>
    </row>
    <row r="1386" spans="1:8">
      <c r="A1386" s="5" t="s">
        <v>6257</v>
      </c>
      <c r="B1386" t="s">
        <v>6258</v>
      </c>
      <c r="C1386" s="127"/>
      <c r="D1386" s="127"/>
      <c r="E1386" s="127"/>
      <c r="F1386" s="131"/>
      <c r="G1386" s="128"/>
      <c r="H1386" s="156"/>
    </row>
    <row r="1387" spans="1:8">
      <c r="A1387" s="5" t="s">
        <v>6259</v>
      </c>
      <c r="B1387" t="s">
        <v>6260</v>
      </c>
      <c r="C1387" s="127"/>
      <c r="D1387" s="127"/>
      <c r="E1387" s="127"/>
      <c r="F1387" s="131"/>
      <c r="G1387" s="128"/>
      <c r="H1387" s="156"/>
    </row>
    <row r="1388" spans="1:8">
      <c r="A1388" s="5" t="s">
        <v>6261</v>
      </c>
      <c r="B1388" t="s">
        <v>6262</v>
      </c>
      <c r="C1388" s="127"/>
      <c r="D1388" s="127"/>
      <c r="E1388" s="127"/>
      <c r="F1388" s="131"/>
      <c r="G1388" s="128"/>
      <c r="H1388" s="156"/>
    </row>
    <row r="1389" spans="1:8">
      <c r="A1389" s="5" t="s">
        <v>6263</v>
      </c>
      <c r="B1389" t="s">
        <v>6264</v>
      </c>
      <c r="C1389" s="127"/>
      <c r="D1389" s="127"/>
      <c r="E1389" s="127"/>
      <c r="F1389" s="131"/>
      <c r="G1389" s="128"/>
      <c r="H1389" s="156"/>
    </row>
    <row r="1390" spans="1:8">
      <c r="A1390" s="5" t="s">
        <v>6265</v>
      </c>
      <c r="B1390" t="s">
        <v>6266</v>
      </c>
      <c r="C1390" s="127"/>
      <c r="D1390" s="127"/>
      <c r="E1390" s="127"/>
      <c r="F1390" s="131"/>
      <c r="G1390" s="128"/>
      <c r="H1390" s="156"/>
    </row>
    <row r="1391" spans="1:8">
      <c r="A1391" s="5" t="s">
        <v>6267</v>
      </c>
      <c r="B1391" t="s">
        <v>6268</v>
      </c>
      <c r="C1391" s="127"/>
      <c r="D1391" s="127"/>
      <c r="E1391" s="127"/>
      <c r="F1391" s="131"/>
      <c r="G1391" s="128"/>
      <c r="H1391" s="156"/>
    </row>
    <row r="1392" spans="1:8">
      <c r="A1392" s="5" t="s">
        <v>6269</v>
      </c>
      <c r="B1392" t="s">
        <v>6270</v>
      </c>
      <c r="C1392" s="127"/>
      <c r="D1392" s="127"/>
      <c r="E1392" s="127"/>
      <c r="F1392" s="131"/>
      <c r="G1392" s="128"/>
      <c r="H1392" s="156"/>
    </row>
    <row r="1393" spans="1:8">
      <c r="A1393" s="5" t="s">
        <v>6271</v>
      </c>
      <c r="B1393" t="s">
        <v>6272</v>
      </c>
      <c r="C1393" s="127"/>
      <c r="D1393" s="127"/>
      <c r="E1393" s="127"/>
      <c r="F1393" s="131"/>
      <c r="G1393" s="128"/>
      <c r="H1393" s="156"/>
    </row>
    <row r="1394" spans="1:8">
      <c r="A1394" s="5" t="s">
        <v>6273</v>
      </c>
      <c r="B1394" t="s">
        <v>6274</v>
      </c>
      <c r="C1394" s="127"/>
      <c r="D1394" s="127"/>
      <c r="E1394" s="127"/>
      <c r="F1394" s="131"/>
      <c r="G1394" s="128"/>
      <c r="H1394" s="156"/>
    </row>
    <row r="1395" spans="1:8">
      <c r="A1395" s="5" t="s">
        <v>6275</v>
      </c>
      <c r="B1395" t="s">
        <v>6276</v>
      </c>
      <c r="C1395" s="127"/>
      <c r="D1395" s="127"/>
      <c r="E1395" s="127"/>
      <c r="F1395" s="131"/>
      <c r="G1395" s="128"/>
      <c r="H1395" s="156"/>
    </row>
    <row r="1396" spans="1:8">
      <c r="A1396" s="5" t="s">
        <v>6277</v>
      </c>
      <c r="B1396" t="s">
        <v>6278</v>
      </c>
      <c r="C1396" s="127"/>
      <c r="D1396" s="127"/>
      <c r="E1396" s="127"/>
      <c r="F1396" s="131"/>
      <c r="G1396" s="128"/>
      <c r="H1396" s="156"/>
    </row>
    <row r="1397" spans="1:8">
      <c r="A1397" s="5" t="s">
        <v>6279</v>
      </c>
      <c r="B1397" t="s">
        <v>6280</v>
      </c>
      <c r="C1397" s="127"/>
      <c r="D1397" s="127"/>
      <c r="E1397" s="127"/>
      <c r="F1397" s="131"/>
      <c r="G1397" s="128"/>
      <c r="H1397" s="156"/>
    </row>
    <row r="1398" spans="1:8">
      <c r="A1398" s="5" t="s">
        <v>6281</v>
      </c>
      <c r="B1398" t="s">
        <v>6282</v>
      </c>
      <c r="C1398" s="127"/>
      <c r="D1398" s="127"/>
      <c r="E1398" s="127"/>
      <c r="F1398" s="131"/>
      <c r="G1398" s="128"/>
      <c r="H1398" s="156"/>
    </row>
    <row r="1399" spans="1:8">
      <c r="A1399" s="5" t="s">
        <v>6283</v>
      </c>
      <c r="B1399" t="s">
        <v>6284</v>
      </c>
      <c r="C1399" s="127"/>
      <c r="D1399" s="127"/>
      <c r="E1399" s="127"/>
      <c r="F1399" s="131"/>
      <c r="G1399" s="128"/>
      <c r="H1399" s="156"/>
    </row>
    <row r="1400" spans="1:8">
      <c r="A1400" s="5" t="s">
        <v>6285</v>
      </c>
      <c r="B1400" t="s">
        <v>6286</v>
      </c>
      <c r="C1400" s="127"/>
      <c r="D1400" s="127"/>
      <c r="E1400" s="127"/>
      <c r="F1400" s="131"/>
      <c r="G1400" s="128"/>
      <c r="H1400" s="156"/>
    </row>
    <row r="1401" spans="1:8">
      <c r="A1401" s="5" t="s">
        <v>6287</v>
      </c>
      <c r="B1401" t="s">
        <v>6288</v>
      </c>
      <c r="C1401" s="127"/>
      <c r="D1401" s="127"/>
      <c r="E1401" s="127"/>
      <c r="F1401" s="131"/>
      <c r="G1401" s="128"/>
      <c r="H1401" s="156"/>
    </row>
    <row r="1402" spans="1:8">
      <c r="A1402" s="5" t="s">
        <v>6289</v>
      </c>
      <c r="B1402" t="s">
        <v>6290</v>
      </c>
      <c r="C1402" s="127"/>
      <c r="D1402" s="127"/>
      <c r="E1402" s="127"/>
      <c r="F1402" s="131"/>
      <c r="G1402" s="128"/>
      <c r="H1402" s="156"/>
    </row>
    <row r="1403" spans="1:8">
      <c r="A1403" s="5" t="s">
        <v>6291</v>
      </c>
      <c r="B1403" t="s">
        <v>6292</v>
      </c>
      <c r="C1403" s="127"/>
      <c r="D1403" s="127"/>
      <c r="E1403" s="127"/>
      <c r="F1403" s="131"/>
      <c r="G1403" s="128"/>
      <c r="H1403" s="156"/>
    </row>
    <row r="1404" spans="1:8">
      <c r="A1404" s="5" t="s">
        <v>6293</v>
      </c>
      <c r="B1404" t="s">
        <v>6294</v>
      </c>
      <c r="C1404" s="127"/>
      <c r="D1404" s="127"/>
      <c r="E1404" s="127"/>
      <c r="F1404" s="131"/>
      <c r="G1404" s="128"/>
      <c r="H1404" s="156"/>
    </row>
    <row r="1405" spans="1:8">
      <c r="A1405" s="5" t="s">
        <v>6295</v>
      </c>
      <c r="B1405" t="s">
        <v>6296</v>
      </c>
      <c r="C1405" s="127"/>
      <c r="D1405" s="127"/>
      <c r="E1405" s="127"/>
      <c r="F1405" s="131"/>
      <c r="G1405" s="128"/>
      <c r="H1405" s="156"/>
    </row>
    <row r="1406" spans="1:8">
      <c r="A1406" s="5" t="s">
        <v>6297</v>
      </c>
      <c r="B1406" t="s">
        <v>6298</v>
      </c>
      <c r="C1406" s="127"/>
      <c r="D1406" s="127"/>
      <c r="E1406" s="127"/>
      <c r="F1406" s="131"/>
      <c r="G1406" s="128"/>
      <c r="H1406" s="156"/>
    </row>
    <row r="1407" spans="1:8">
      <c r="A1407" s="5" t="s">
        <v>6299</v>
      </c>
      <c r="B1407" t="s">
        <v>6300</v>
      </c>
      <c r="C1407" s="127"/>
      <c r="D1407" s="127"/>
      <c r="E1407" s="127"/>
      <c r="F1407" s="131"/>
      <c r="G1407" s="128"/>
      <c r="H1407" s="156"/>
    </row>
    <row r="1408" spans="1:8">
      <c r="A1408" s="5" t="s">
        <v>6301</v>
      </c>
      <c r="B1408" t="s">
        <v>6302</v>
      </c>
      <c r="C1408" s="127"/>
      <c r="D1408" s="127"/>
      <c r="E1408" s="127"/>
      <c r="F1408" s="131"/>
      <c r="G1408" s="128"/>
      <c r="H1408" s="156"/>
    </row>
    <row r="1409" spans="1:8">
      <c r="A1409" s="5" t="s">
        <v>6303</v>
      </c>
      <c r="B1409" t="s">
        <v>6304</v>
      </c>
      <c r="C1409" s="127"/>
      <c r="D1409" s="127"/>
      <c r="E1409" s="127"/>
      <c r="F1409" s="131"/>
      <c r="G1409" s="128"/>
      <c r="H1409" s="156"/>
    </row>
    <row r="1410" spans="1:8">
      <c r="A1410" s="5" t="s">
        <v>6305</v>
      </c>
      <c r="B1410" t="s">
        <v>6306</v>
      </c>
      <c r="C1410" s="127"/>
      <c r="D1410" s="127"/>
      <c r="E1410" s="127"/>
      <c r="F1410" s="131"/>
      <c r="G1410" s="128"/>
      <c r="H1410" s="156"/>
    </row>
    <row r="1411" spans="1:8">
      <c r="A1411" s="5" t="s">
        <v>6307</v>
      </c>
      <c r="B1411" t="s">
        <v>6308</v>
      </c>
      <c r="C1411" s="127"/>
      <c r="D1411" s="127"/>
      <c r="E1411" s="127"/>
      <c r="F1411" s="131"/>
      <c r="G1411" s="128"/>
      <c r="H1411" s="156"/>
    </row>
    <row r="1412" spans="1:8">
      <c r="A1412" s="5" t="s">
        <v>6309</v>
      </c>
      <c r="B1412" t="s">
        <v>6310</v>
      </c>
      <c r="C1412" s="127"/>
      <c r="D1412" s="127"/>
      <c r="E1412" s="127"/>
      <c r="F1412" s="131"/>
      <c r="G1412" s="128"/>
      <c r="H1412" s="156"/>
    </row>
    <row r="1413" spans="1:8">
      <c r="A1413" s="5" t="s">
        <v>6311</v>
      </c>
      <c r="B1413" t="s">
        <v>6312</v>
      </c>
      <c r="C1413" s="127"/>
      <c r="D1413" s="127"/>
      <c r="E1413" s="127"/>
      <c r="F1413" s="131"/>
      <c r="G1413" s="128"/>
      <c r="H1413" s="156"/>
    </row>
    <row r="1414" spans="1:8">
      <c r="A1414" s="5" t="s">
        <v>6313</v>
      </c>
      <c r="B1414" t="s">
        <v>6314</v>
      </c>
      <c r="C1414" s="127"/>
      <c r="D1414" s="127"/>
      <c r="E1414" s="127"/>
      <c r="F1414" s="131"/>
      <c r="G1414" s="128"/>
      <c r="H1414" s="156"/>
    </row>
    <row r="1415" spans="1:8">
      <c r="A1415" s="5" t="s">
        <v>6315</v>
      </c>
      <c r="B1415" t="s">
        <v>6316</v>
      </c>
      <c r="C1415" s="127"/>
      <c r="D1415" s="127"/>
      <c r="E1415" s="127"/>
      <c r="F1415" s="131"/>
      <c r="G1415" s="128"/>
      <c r="H1415" s="156"/>
    </row>
    <row r="1416" spans="1:8">
      <c r="A1416" s="5" t="s">
        <v>6317</v>
      </c>
      <c r="B1416" t="s">
        <v>6318</v>
      </c>
      <c r="C1416" s="127"/>
      <c r="D1416" s="127"/>
      <c r="E1416" s="127"/>
      <c r="F1416" s="131"/>
      <c r="G1416" s="128"/>
      <c r="H1416" s="156"/>
    </row>
    <row r="1417" spans="1:8">
      <c r="A1417" s="5" t="s">
        <v>6319</v>
      </c>
      <c r="B1417" t="s">
        <v>6320</v>
      </c>
      <c r="C1417" s="127"/>
      <c r="D1417" s="127"/>
      <c r="E1417" s="127"/>
      <c r="F1417" s="131"/>
      <c r="G1417" s="128"/>
      <c r="H1417" s="156"/>
    </row>
    <row r="1418" spans="1:8">
      <c r="A1418" s="5" t="s">
        <v>6321</v>
      </c>
      <c r="B1418" t="s">
        <v>6322</v>
      </c>
      <c r="C1418" s="127"/>
      <c r="D1418" s="127"/>
      <c r="E1418" s="127"/>
      <c r="F1418" s="131"/>
      <c r="G1418" s="128"/>
      <c r="H1418" s="156"/>
    </row>
    <row r="1419" spans="1:8">
      <c r="A1419" s="5" t="s">
        <v>6323</v>
      </c>
      <c r="B1419" t="s">
        <v>6324</v>
      </c>
      <c r="C1419" s="127"/>
      <c r="D1419" s="127"/>
      <c r="E1419" s="127"/>
      <c r="F1419" s="131"/>
      <c r="G1419" s="128"/>
      <c r="H1419" s="156"/>
    </row>
    <row r="1420" spans="1:8">
      <c r="A1420" s="5" t="s">
        <v>6325</v>
      </c>
      <c r="B1420" t="s">
        <v>6326</v>
      </c>
      <c r="C1420" s="127"/>
      <c r="D1420" s="127"/>
      <c r="E1420" s="127"/>
      <c r="F1420" s="131"/>
      <c r="G1420" s="128"/>
      <c r="H1420" s="156"/>
    </row>
    <row r="1421" spans="1:8">
      <c r="A1421" s="5" t="s">
        <v>6327</v>
      </c>
      <c r="B1421" t="s">
        <v>6328</v>
      </c>
      <c r="C1421" s="127"/>
      <c r="D1421" s="127"/>
      <c r="E1421" s="127"/>
      <c r="F1421" s="131"/>
      <c r="G1421" s="128"/>
      <c r="H1421" s="156"/>
    </row>
    <row r="1422" spans="1:8">
      <c r="A1422" s="5" t="s">
        <v>6329</v>
      </c>
      <c r="B1422" t="s">
        <v>6330</v>
      </c>
      <c r="C1422" s="127"/>
      <c r="D1422" s="127"/>
      <c r="E1422" s="127"/>
      <c r="F1422" s="131"/>
      <c r="G1422" s="128"/>
      <c r="H1422" s="156"/>
    </row>
    <row r="1423" spans="1:8">
      <c r="A1423" s="5" t="s">
        <v>6331</v>
      </c>
      <c r="B1423" t="s">
        <v>6332</v>
      </c>
      <c r="C1423" s="127"/>
      <c r="D1423" s="127"/>
      <c r="E1423" s="127"/>
      <c r="F1423" s="131"/>
      <c r="G1423" s="128"/>
      <c r="H1423" s="156"/>
    </row>
    <row r="1424" spans="1:8">
      <c r="A1424" s="5" t="s">
        <v>6333</v>
      </c>
      <c r="B1424" t="s">
        <v>6334</v>
      </c>
      <c r="C1424" s="127"/>
      <c r="D1424" s="127"/>
      <c r="E1424" s="127"/>
      <c r="F1424" s="131"/>
      <c r="G1424" s="128"/>
      <c r="H1424" s="156"/>
    </row>
    <row r="1425" spans="1:8">
      <c r="A1425" s="5" t="s">
        <v>6335</v>
      </c>
      <c r="B1425" t="s">
        <v>6336</v>
      </c>
      <c r="C1425" s="127"/>
      <c r="D1425" s="127"/>
      <c r="E1425" s="127"/>
      <c r="F1425" s="131"/>
      <c r="G1425" s="128"/>
      <c r="H1425" s="156"/>
    </row>
    <row r="1426" spans="1:8">
      <c r="A1426" s="5" t="s">
        <v>6337</v>
      </c>
      <c r="B1426" t="s">
        <v>6338</v>
      </c>
      <c r="C1426" s="127"/>
      <c r="D1426" s="127"/>
      <c r="E1426" s="127"/>
      <c r="F1426" s="131"/>
      <c r="G1426" s="128"/>
      <c r="H1426" s="156"/>
    </row>
  </sheetData>
  <conditionalFormatting sqref="A2">
    <cfRule type="duplicateValues" dxfId="5" priority="3"/>
  </conditionalFormatting>
  <conditionalFormatting sqref="A2">
    <cfRule type="duplicateValues" dxfId="4" priority="4"/>
  </conditionalFormatting>
  <conditionalFormatting sqref="A4:A532">
    <cfRule type="duplicateValues" dxfId="3" priority="1"/>
  </conditionalFormatting>
  <conditionalFormatting sqref="A3:A1426">
    <cfRule type="duplicateValues" dxfId="2" priority="2"/>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6" filterMode="1"/>
  <dimension ref="A6:I28"/>
  <sheetViews>
    <sheetView topLeftCell="A6" workbookViewId="0">
      <selection activeCell="A5" sqref="A5:D28"/>
    </sheetView>
  </sheetViews>
  <sheetFormatPr baseColWidth="10" defaultRowHeight="15"/>
  <cols>
    <col min="3" max="3" width="20.140625" bestFit="1" customWidth="1"/>
    <col min="4" max="4" width="33.5703125" customWidth="1"/>
    <col min="9" max="9" width="20.42578125" style="14" customWidth="1"/>
  </cols>
  <sheetData>
    <row r="6" spans="1:9">
      <c r="B6" s="148">
        <f t="shared" ref="B6:B28" si="0">LEN(C6)</f>
        <v>3</v>
      </c>
      <c r="C6" s="148" t="s">
        <v>2585</v>
      </c>
      <c r="D6" s="148" t="s">
        <v>430</v>
      </c>
      <c r="I6" s="14" t="s">
        <v>2685</v>
      </c>
    </row>
    <row r="7" spans="1:9" hidden="1">
      <c r="B7" s="148">
        <f t="shared" si="0"/>
        <v>5</v>
      </c>
      <c r="C7" s="148" t="s">
        <v>2669</v>
      </c>
      <c r="D7" s="148" t="s">
        <v>430</v>
      </c>
    </row>
    <row r="8" spans="1:9" hidden="1">
      <c r="B8" s="148">
        <f t="shared" si="0"/>
        <v>7</v>
      </c>
      <c r="C8" s="148" t="s">
        <v>2689</v>
      </c>
      <c r="D8" s="148" t="s">
        <v>430</v>
      </c>
    </row>
    <row r="9" spans="1:9" hidden="1">
      <c r="B9" s="148">
        <f t="shared" si="0"/>
        <v>11</v>
      </c>
      <c r="C9" s="148" t="s">
        <v>2690</v>
      </c>
      <c r="D9" s="148" t="s">
        <v>2691</v>
      </c>
    </row>
    <row r="10" spans="1:9" hidden="1">
      <c r="B10" s="148">
        <f t="shared" si="0"/>
        <v>15</v>
      </c>
      <c r="C10" s="148" t="s">
        <v>2692</v>
      </c>
      <c r="D10" s="148" t="s">
        <v>702</v>
      </c>
    </row>
    <row r="11" spans="1:9" hidden="1">
      <c r="B11" s="148">
        <f t="shared" si="0"/>
        <v>19</v>
      </c>
      <c r="C11" s="148" t="s">
        <v>2693</v>
      </c>
      <c r="D11" s="148" t="s">
        <v>2694</v>
      </c>
    </row>
    <row r="12" spans="1:9">
      <c r="A12" t="s">
        <v>2724</v>
      </c>
      <c r="B12" s="148">
        <f t="shared" si="0"/>
        <v>23</v>
      </c>
      <c r="C12" s="148" t="s">
        <v>2695</v>
      </c>
      <c r="D12" s="148" t="s">
        <v>2696</v>
      </c>
    </row>
    <row r="13" spans="1:9" hidden="1">
      <c r="B13" s="148">
        <f t="shared" si="0"/>
        <v>11</v>
      </c>
      <c r="C13" s="148" t="s">
        <v>2697</v>
      </c>
      <c r="D13" s="148" t="s">
        <v>2698</v>
      </c>
    </row>
    <row r="14" spans="1:9" hidden="1">
      <c r="B14" s="148">
        <f t="shared" si="0"/>
        <v>15</v>
      </c>
      <c r="C14" s="148" t="s">
        <v>2699</v>
      </c>
      <c r="D14" s="148" t="s">
        <v>702</v>
      </c>
    </row>
    <row r="15" spans="1:9">
      <c r="A15" t="s">
        <v>2725</v>
      </c>
      <c r="B15" s="148">
        <f t="shared" si="0"/>
        <v>19</v>
      </c>
      <c r="C15" s="148" t="s">
        <v>2700</v>
      </c>
      <c r="D15" s="148" t="s">
        <v>2701</v>
      </c>
    </row>
    <row r="16" spans="1:9" hidden="1">
      <c r="B16" s="148">
        <f t="shared" si="0"/>
        <v>23</v>
      </c>
      <c r="C16" s="148" t="s">
        <v>2702</v>
      </c>
      <c r="D16" s="148" t="s">
        <v>2703</v>
      </c>
    </row>
    <row r="17" spans="1:4" hidden="1">
      <c r="B17" s="148">
        <f t="shared" si="0"/>
        <v>19</v>
      </c>
      <c r="C17" s="148" t="s">
        <v>2704</v>
      </c>
      <c r="D17" s="148" t="s">
        <v>2705</v>
      </c>
    </row>
    <row r="18" spans="1:4">
      <c r="A18" t="s">
        <v>2726</v>
      </c>
      <c r="B18" s="148">
        <f t="shared" si="0"/>
        <v>23</v>
      </c>
      <c r="C18" s="148" t="s">
        <v>2706</v>
      </c>
      <c r="D18" s="148" t="s">
        <v>2707</v>
      </c>
    </row>
    <row r="19" spans="1:4" hidden="1">
      <c r="B19" s="148">
        <f t="shared" si="0"/>
        <v>11</v>
      </c>
      <c r="C19" s="148" t="s">
        <v>2708</v>
      </c>
      <c r="D19" s="148" t="s">
        <v>2709</v>
      </c>
    </row>
    <row r="20" spans="1:4" hidden="1">
      <c r="B20" s="148">
        <f t="shared" si="0"/>
        <v>15</v>
      </c>
      <c r="C20" s="148" t="s">
        <v>2710</v>
      </c>
      <c r="D20" s="148" t="s">
        <v>702</v>
      </c>
    </row>
    <row r="21" spans="1:4" hidden="1">
      <c r="B21" s="148">
        <f t="shared" si="0"/>
        <v>19</v>
      </c>
      <c r="C21" s="148" t="s">
        <v>2711</v>
      </c>
      <c r="D21" s="148" t="s">
        <v>2506</v>
      </c>
    </row>
    <row r="22" spans="1:4">
      <c r="A22" t="s">
        <v>2727</v>
      </c>
      <c r="B22" s="148">
        <f t="shared" si="0"/>
        <v>23</v>
      </c>
      <c r="C22" s="148" t="s">
        <v>2712</v>
      </c>
      <c r="D22" s="148" t="s">
        <v>2713</v>
      </c>
    </row>
    <row r="23" spans="1:4" hidden="1">
      <c r="B23" s="148">
        <f t="shared" si="0"/>
        <v>19</v>
      </c>
      <c r="C23" s="148" t="s">
        <v>2714</v>
      </c>
      <c r="D23" s="148" t="s">
        <v>2715</v>
      </c>
    </row>
    <row r="24" spans="1:4">
      <c r="A24" t="s">
        <v>2728</v>
      </c>
      <c r="B24" s="148">
        <f t="shared" si="0"/>
        <v>23</v>
      </c>
      <c r="C24" s="148" t="s">
        <v>2716</v>
      </c>
      <c r="D24" s="148" t="s">
        <v>2717</v>
      </c>
    </row>
    <row r="25" spans="1:4" hidden="1">
      <c r="B25" s="148">
        <f t="shared" si="0"/>
        <v>11</v>
      </c>
      <c r="C25" s="148" t="s">
        <v>2718</v>
      </c>
      <c r="D25" s="148" t="s">
        <v>2719</v>
      </c>
    </row>
    <row r="26" spans="1:4" hidden="1">
      <c r="B26" s="148">
        <f t="shared" si="0"/>
        <v>15</v>
      </c>
      <c r="C26" s="148" t="s">
        <v>2720</v>
      </c>
      <c r="D26" s="148" t="s">
        <v>702</v>
      </c>
    </row>
    <row r="27" spans="1:4">
      <c r="A27" t="s">
        <v>2729</v>
      </c>
      <c r="B27" s="148">
        <f t="shared" si="0"/>
        <v>19</v>
      </c>
      <c r="C27" s="148" t="s">
        <v>2721</v>
      </c>
      <c r="D27" s="148" t="s">
        <v>2722</v>
      </c>
    </row>
    <row r="28" spans="1:4" hidden="1">
      <c r="B28" s="148">
        <f t="shared" si="0"/>
        <v>23</v>
      </c>
      <c r="C28" s="148" t="s">
        <v>2723</v>
      </c>
      <c r="D28" s="148" t="s">
        <v>2610</v>
      </c>
    </row>
  </sheetData>
  <autoFilter ref="A6:D28" xr:uid="{00000000-0009-0000-0000-000015000000}">
    <filterColumn colId="0">
      <customFilters>
        <customFilter operator="notEqual" val=" "/>
      </customFilters>
    </filterColumn>
  </autoFilter>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4" filterMode="1"/>
  <dimension ref="A1:M1864"/>
  <sheetViews>
    <sheetView workbookViewId="0">
      <pane ySplit="1" topLeftCell="A142" activePane="bottomLeft" state="frozenSplit"/>
      <selection pane="bottomLeft" activeCell="E49" sqref="E49"/>
    </sheetView>
  </sheetViews>
  <sheetFormatPr baseColWidth="10" defaultRowHeight="15"/>
  <cols>
    <col min="1" max="1" width="1.7109375" customWidth="1"/>
    <col min="2" max="2" width="2.7109375" customWidth="1"/>
    <col min="3" max="3" width="20.7109375" style="5" customWidth="1"/>
    <col min="4" max="4" width="35" style="7" customWidth="1"/>
    <col min="5" max="5" width="12.140625" style="7" customWidth="1"/>
    <col min="6" max="6" width="6.85546875" style="7" customWidth="1"/>
    <col min="7" max="7" width="4" bestFit="1" customWidth="1"/>
    <col min="8" max="8" width="14" style="7" bestFit="1" customWidth="1"/>
    <col min="9" max="9" width="4.7109375" customWidth="1"/>
    <col min="10" max="10" width="10.85546875" customWidth="1"/>
    <col min="11" max="11" width="16.140625" bestFit="1" customWidth="1"/>
  </cols>
  <sheetData>
    <row r="1" spans="1:10" s="16" customFormat="1">
      <c r="A1" s="16" t="s">
        <v>445</v>
      </c>
      <c r="B1" s="16" t="s">
        <v>455</v>
      </c>
      <c r="C1" s="138" t="s">
        <v>453</v>
      </c>
      <c r="D1" s="137" t="s">
        <v>444</v>
      </c>
      <c r="E1" s="137" t="s">
        <v>446</v>
      </c>
      <c r="F1" s="137" t="s">
        <v>447</v>
      </c>
      <c r="G1" s="16" t="s">
        <v>765</v>
      </c>
      <c r="H1" s="137" t="s">
        <v>448</v>
      </c>
      <c r="I1" s="16" t="s">
        <v>450</v>
      </c>
      <c r="J1" s="16" t="s">
        <v>451</v>
      </c>
    </row>
    <row r="2" spans="1:10">
      <c r="A2" t="s">
        <v>449</v>
      </c>
      <c r="B2" t="s">
        <v>544</v>
      </c>
      <c r="C2" s="5">
        <v>0</v>
      </c>
      <c r="D2" s="7" t="s">
        <v>17</v>
      </c>
      <c r="E2" s="7">
        <v>8823970.0299999993</v>
      </c>
      <c r="F2" s="7">
        <v>0</v>
      </c>
      <c r="G2">
        <v>0</v>
      </c>
      <c r="H2" s="7">
        <v>8823970.0299999993</v>
      </c>
      <c r="I2">
        <v>0</v>
      </c>
    </row>
    <row r="3" spans="1:10">
      <c r="A3" t="s">
        <v>449</v>
      </c>
      <c r="B3" t="s">
        <v>464</v>
      </c>
      <c r="C3" s="5">
        <v>1</v>
      </c>
      <c r="D3" s="7" t="s">
        <v>442</v>
      </c>
      <c r="E3" s="7">
        <v>8823970.0299999993</v>
      </c>
      <c r="F3" s="7">
        <v>0</v>
      </c>
      <c r="G3">
        <v>0</v>
      </c>
      <c r="H3" s="7">
        <v>8823970.0299999993</v>
      </c>
      <c r="I3">
        <v>1</v>
      </c>
      <c r="J3">
        <v>0</v>
      </c>
    </row>
    <row r="4" spans="1:10" hidden="1">
      <c r="A4" t="s">
        <v>449</v>
      </c>
      <c r="B4" t="s">
        <v>461</v>
      </c>
      <c r="C4" s="5">
        <v>2</v>
      </c>
      <c r="D4" s="7" t="s">
        <v>427</v>
      </c>
      <c r="E4" s="7">
        <v>0</v>
      </c>
      <c r="F4" s="7">
        <v>0</v>
      </c>
      <c r="G4">
        <v>0</v>
      </c>
      <c r="H4" s="7">
        <v>0</v>
      </c>
      <c r="I4">
        <v>1</v>
      </c>
      <c r="J4">
        <v>0</v>
      </c>
    </row>
    <row r="5" spans="1:10" hidden="1">
      <c r="A5" t="s">
        <v>449</v>
      </c>
      <c r="B5" t="s">
        <v>465</v>
      </c>
      <c r="C5" s="5">
        <v>3</v>
      </c>
      <c r="D5" s="7" t="s">
        <v>431</v>
      </c>
      <c r="E5" s="7">
        <v>0</v>
      </c>
      <c r="F5" s="7">
        <v>0</v>
      </c>
      <c r="G5">
        <v>0</v>
      </c>
      <c r="H5" s="7">
        <v>0</v>
      </c>
      <c r="I5">
        <v>1</v>
      </c>
      <c r="J5">
        <v>0</v>
      </c>
    </row>
    <row r="6" spans="1:10">
      <c r="A6" t="s">
        <v>449</v>
      </c>
      <c r="B6" t="s">
        <v>496</v>
      </c>
      <c r="C6" s="5">
        <v>11</v>
      </c>
      <c r="D6" s="7" t="s">
        <v>18</v>
      </c>
      <c r="E6" s="7">
        <v>8823970.0299999993</v>
      </c>
      <c r="F6" s="7">
        <v>0</v>
      </c>
      <c r="G6">
        <v>0</v>
      </c>
      <c r="H6" s="7">
        <v>8823970.0299999993</v>
      </c>
      <c r="I6">
        <v>2</v>
      </c>
      <c r="J6" t="s">
        <v>464</v>
      </c>
    </row>
    <row r="7" spans="1:10">
      <c r="A7" t="s">
        <v>449</v>
      </c>
      <c r="B7" t="s">
        <v>485</v>
      </c>
      <c r="C7" s="5">
        <v>111</v>
      </c>
      <c r="D7" s="7" t="s">
        <v>19</v>
      </c>
      <c r="E7" s="7">
        <v>2248717.2000000002</v>
      </c>
      <c r="F7" s="7">
        <v>0</v>
      </c>
      <c r="G7">
        <v>0</v>
      </c>
      <c r="H7" s="7">
        <v>2248717.2000000002</v>
      </c>
      <c r="I7">
        <v>3</v>
      </c>
      <c r="J7" t="s">
        <v>496</v>
      </c>
    </row>
    <row r="8" spans="1:10" hidden="1">
      <c r="A8" t="s">
        <v>449</v>
      </c>
      <c r="B8" t="s">
        <v>767</v>
      </c>
      <c r="C8" s="5">
        <v>1111</v>
      </c>
      <c r="D8" s="7" t="s">
        <v>20</v>
      </c>
      <c r="E8" s="7">
        <v>0</v>
      </c>
      <c r="F8" s="7">
        <v>0</v>
      </c>
      <c r="G8">
        <v>0</v>
      </c>
      <c r="H8">
        <v>0</v>
      </c>
      <c r="I8">
        <v>4</v>
      </c>
      <c r="J8" t="s">
        <v>485</v>
      </c>
    </row>
    <row r="9" spans="1:10" hidden="1">
      <c r="A9" t="s">
        <v>449</v>
      </c>
      <c r="B9" t="s">
        <v>768</v>
      </c>
      <c r="C9" s="5">
        <v>1111111</v>
      </c>
      <c r="D9" s="7" t="s">
        <v>20</v>
      </c>
      <c r="E9" s="7">
        <v>0</v>
      </c>
      <c r="F9" s="7">
        <v>0</v>
      </c>
      <c r="G9">
        <v>0</v>
      </c>
      <c r="H9">
        <v>0</v>
      </c>
      <c r="I9">
        <v>7</v>
      </c>
      <c r="J9" t="s">
        <v>767</v>
      </c>
    </row>
    <row r="10" spans="1:10" hidden="1">
      <c r="A10" t="s">
        <v>449</v>
      </c>
      <c r="B10" t="s">
        <v>769</v>
      </c>
      <c r="C10" s="5">
        <v>1111111001</v>
      </c>
      <c r="D10" s="7" t="s">
        <v>20</v>
      </c>
      <c r="E10" s="7">
        <v>0</v>
      </c>
      <c r="F10" s="7">
        <v>0</v>
      </c>
      <c r="G10">
        <v>0</v>
      </c>
      <c r="H10">
        <v>0</v>
      </c>
      <c r="I10">
        <v>10</v>
      </c>
      <c r="J10" t="s">
        <v>768</v>
      </c>
    </row>
    <row r="11" spans="1:10" hidden="1">
      <c r="A11" t="s">
        <v>449</v>
      </c>
      <c r="B11" t="s">
        <v>770</v>
      </c>
      <c r="C11" s="5">
        <v>1112</v>
      </c>
      <c r="D11" s="7" t="s">
        <v>21</v>
      </c>
      <c r="E11" s="7">
        <v>0</v>
      </c>
      <c r="F11" s="7">
        <v>0</v>
      </c>
      <c r="G11">
        <v>0</v>
      </c>
      <c r="H11">
        <v>0</v>
      </c>
      <c r="I11">
        <v>4</v>
      </c>
      <c r="J11" t="s">
        <v>485</v>
      </c>
    </row>
    <row r="12" spans="1:10" hidden="1">
      <c r="A12" t="s">
        <v>449</v>
      </c>
      <c r="B12" t="s">
        <v>771</v>
      </c>
      <c r="C12" s="5">
        <v>1112112</v>
      </c>
      <c r="D12" s="7" t="s">
        <v>21</v>
      </c>
      <c r="E12" s="7">
        <v>0</v>
      </c>
      <c r="F12" s="7">
        <v>0</v>
      </c>
      <c r="G12">
        <v>0</v>
      </c>
      <c r="H12">
        <v>0</v>
      </c>
      <c r="I12">
        <v>7</v>
      </c>
      <c r="J12" t="s">
        <v>770</v>
      </c>
    </row>
    <row r="13" spans="1:10" hidden="1">
      <c r="A13" t="s">
        <v>449</v>
      </c>
      <c r="B13" t="s">
        <v>772</v>
      </c>
      <c r="C13" s="5">
        <v>1112112001</v>
      </c>
      <c r="D13" s="7" t="s">
        <v>21</v>
      </c>
      <c r="E13" s="7">
        <v>0</v>
      </c>
      <c r="F13" s="7">
        <v>0</v>
      </c>
      <c r="G13">
        <v>0</v>
      </c>
      <c r="H13">
        <v>0</v>
      </c>
      <c r="I13">
        <v>10</v>
      </c>
      <c r="J13" t="s">
        <v>771</v>
      </c>
    </row>
    <row r="14" spans="1:10">
      <c r="A14" t="s">
        <v>449</v>
      </c>
      <c r="B14" t="s">
        <v>773</v>
      </c>
      <c r="C14" s="5">
        <v>1113</v>
      </c>
      <c r="D14" s="7" t="s">
        <v>22</v>
      </c>
      <c r="E14" s="7">
        <v>2248717.2000000002</v>
      </c>
      <c r="F14" s="7">
        <v>0</v>
      </c>
      <c r="G14">
        <v>0</v>
      </c>
      <c r="H14" s="7">
        <v>2248717.2000000002</v>
      </c>
      <c r="I14">
        <v>4</v>
      </c>
      <c r="J14" t="s">
        <v>485</v>
      </c>
    </row>
    <row r="15" spans="1:10">
      <c r="A15" t="s">
        <v>449</v>
      </c>
      <c r="B15" t="s">
        <v>774</v>
      </c>
      <c r="C15" s="5">
        <v>1113113</v>
      </c>
      <c r="D15" s="7" t="s">
        <v>22</v>
      </c>
      <c r="E15" s="7">
        <v>2248717.2000000002</v>
      </c>
      <c r="F15" s="7">
        <v>0</v>
      </c>
      <c r="G15">
        <v>0</v>
      </c>
      <c r="H15" s="7">
        <v>2248717.2000000002</v>
      </c>
      <c r="I15">
        <v>7</v>
      </c>
      <c r="J15" t="s">
        <v>773</v>
      </c>
    </row>
    <row r="16" spans="1:10">
      <c r="A16" t="s">
        <v>449</v>
      </c>
      <c r="B16" t="s">
        <v>775</v>
      </c>
      <c r="C16" s="5">
        <v>1113113001</v>
      </c>
      <c r="D16" s="7" t="s">
        <v>23</v>
      </c>
      <c r="E16" s="7">
        <v>2248717.2000000002</v>
      </c>
      <c r="F16" s="7">
        <v>0</v>
      </c>
      <c r="G16">
        <v>0</v>
      </c>
      <c r="H16" s="7">
        <v>2248717.2000000002</v>
      </c>
      <c r="I16">
        <v>10</v>
      </c>
      <c r="J16" t="s">
        <v>774</v>
      </c>
    </row>
    <row r="17" spans="1:10">
      <c r="A17" t="s">
        <v>449</v>
      </c>
      <c r="B17" t="s">
        <v>776</v>
      </c>
      <c r="C17" s="5">
        <v>1113113001001</v>
      </c>
      <c r="D17" s="7" t="s">
        <v>777</v>
      </c>
      <c r="E17" s="7">
        <v>2248717.2000000002</v>
      </c>
      <c r="F17" s="7">
        <v>0</v>
      </c>
      <c r="G17">
        <v>0</v>
      </c>
      <c r="H17" s="7">
        <v>2248717.2000000002</v>
      </c>
      <c r="I17">
        <v>13</v>
      </c>
      <c r="J17" t="s">
        <v>775</v>
      </c>
    </row>
    <row r="18" spans="1:10" hidden="1">
      <c r="A18" t="s">
        <v>449</v>
      </c>
      <c r="B18" t="s">
        <v>778</v>
      </c>
      <c r="C18" s="5">
        <v>1113113001003</v>
      </c>
      <c r="D18" s="7" t="s">
        <v>429</v>
      </c>
      <c r="E18" s="7">
        <v>0</v>
      </c>
      <c r="F18" s="7">
        <v>0</v>
      </c>
      <c r="G18">
        <v>0</v>
      </c>
      <c r="H18" s="7">
        <v>0</v>
      </c>
      <c r="I18">
        <v>13</v>
      </c>
      <c r="J18" t="s">
        <v>775</v>
      </c>
    </row>
    <row r="19" spans="1:10" hidden="1">
      <c r="A19" t="s">
        <v>449</v>
      </c>
      <c r="B19" t="s">
        <v>779</v>
      </c>
      <c r="C19" s="5">
        <v>1113113002</v>
      </c>
      <c r="D19" s="7" t="s">
        <v>780</v>
      </c>
      <c r="E19" s="7">
        <v>0</v>
      </c>
      <c r="F19" s="7">
        <v>0</v>
      </c>
      <c r="G19">
        <v>0</v>
      </c>
      <c r="H19">
        <v>0</v>
      </c>
      <c r="I19">
        <v>10</v>
      </c>
      <c r="J19" t="s">
        <v>774</v>
      </c>
    </row>
    <row r="20" spans="1:10" hidden="1">
      <c r="A20" t="s">
        <v>449</v>
      </c>
      <c r="B20" t="s">
        <v>781</v>
      </c>
      <c r="C20" s="5">
        <v>1114</v>
      </c>
      <c r="D20" s="7" t="s">
        <v>24</v>
      </c>
      <c r="E20" s="7">
        <v>0</v>
      </c>
      <c r="F20" s="7">
        <v>0</v>
      </c>
      <c r="G20">
        <v>0</v>
      </c>
      <c r="H20">
        <v>0</v>
      </c>
      <c r="I20">
        <v>4</v>
      </c>
      <c r="J20" t="s">
        <v>485</v>
      </c>
    </row>
    <row r="21" spans="1:10" hidden="1">
      <c r="A21" t="s">
        <v>449</v>
      </c>
      <c r="B21" t="s">
        <v>782</v>
      </c>
      <c r="C21" s="5">
        <v>1114114</v>
      </c>
      <c r="D21" s="7" t="s">
        <v>24</v>
      </c>
      <c r="E21" s="7">
        <v>0</v>
      </c>
      <c r="F21" s="7">
        <v>0</v>
      </c>
      <c r="G21">
        <v>0</v>
      </c>
      <c r="H21">
        <v>0</v>
      </c>
      <c r="I21">
        <v>7</v>
      </c>
      <c r="J21" t="s">
        <v>781</v>
      </c>
    </row>
    <row r="22" spans="1:10" hidden="1">
      <c r="A22" t="s">
        <v>449</v>
      </c>
      <c r="B22" t="s">
        <v>783</v>
      </c>
      <c r="C22" s="5">
        <v>1114114001</v>
      </c>
      <c r="D22" s="7" t="s">
        <v>25</v>
      </c>
      <c r="E22" s="7">
        <v>0</v>
      </c>
      <c r="F22" s="7">
        <v>0</v>
      </c>
      <c r="G22">
        <v>0</v>
      </c>
      <c r="H22">
        <v>0</v>
      </c>
      <c r="I22">
        <v>10</v>
      </c>
      <c r="J22" t="s">
        <v>782</v>
      </c>
    </row>
    <row r="23" spans="1:10" hidden="1">
      <c r="A23" t="s">
        <v>449</v>
      </c>
      <c r="B23" t="s">
        <v>486</v>
      </c>
      <c r="C23" s="5">
        <v>112</v>
      </c>
      <c r="D23" s="7" t="s">
        <v>26</v>
      </c>
      <c r="E23" s="7">
        <v>0</v>
      </c>
      <c r="F23" s="7">
        <v>0</v>
      </c>
      <c r="G23">
        <v>0</v>
      </c>
      <c r="H23" s="7">
        <v>0</v>
      </c>
      <c r="I23">
        <v>3</v>
      </c>
      <c r="J23" t="s">
        <v>496</v>
      </c>
    </row>
    <row r="24" spans="1:10" hidden="1">
      <c r="A24" t="s">
        <v>449</v>
      </c>
      <c r="B24" t="s">
        <v>784</v>
      </c>
      <c r="C24" s="5">
        <v>1121</v>
      </c>
      <c r="D24" s="7" t="s">
        <v>27</v>
      </c>
      <c r="E24" s="7">
        <v>0</v>
      </c>
      <c r="F24" s="7">
        <v>0</v>
      </c>
      <c r="G24">
        <v>0</v>
      </c>
      <c r="H24">
        <v>0</v>
      </c>
      <c r="I24">
        <v>4</v>
      </c>
      <c r="J24" t="s">
        <v>486</v>
      </c>
    </row>
    <row r="25" spans="1:10" hidden="1">
      <c r="A25" t="s">
        <v>449</v>
      </c>
      <c r="B25" t="s">
        <v>785</v>
      </c>
      <c r="C25" s="5">
        <v>1121121</v>
      </c>
      <c r="D25" s="7" t="s">
        <v>27</v>
      </c>
      <c r="E25" s="7">
        <v>0</v>
      </c>
      <c r="F25" s="7">
        <v>0</v>
      </c>
      <c r="G25">
        <v>0</v>
      </c>
      <c r="H25">
        <v>0</v>
      </c>
      <c r="I25">
        <v>7</v>
      </c>
      <c r="J25" t="s">
        <v>784</v>
      </c>
    </row>
    <row r="26" spans="1:10" hidden="1">
      <c r="A26" t="s">
        <v>449</v>
      </c>
      <c r="B26" t="s">
        <v>786</v>
      </c>
      <c r="C26" s="5">
        <v>1121121001</v>
      </c>
      <c r="D26" s="7" t="s">
        <v>28</v>
      </c>
      <c r="E26" s="7">
        <v>0</v>
      </c>
      <c r="F26" s="7">
        <v>0</v>
      </c>
      <c r="G26">
        <v>0</v>
      </c>
      <c r="H26">
        <v>0</v>
      </c>
      <c r="I26">
        <v>10</v>
      </c>
      <c r="J26" t="s">
        <v>785</v>
      </c>
    </row>
    <row r="27" spans="1:10" hidden="1">
      <c r="A27" t="s">
        <v>449</v>
      </c>
      <c r="B27" t="s">
        <v>787</v>
      </c>
      <c r="C27" s="5">
        <v>1122</v>
      </c>
      <c r="D27" s="7" t="s">
        <v>29</v>
      </c>
      <c r="E27" s="7">
        <v>0</v>
      </c>
      <c r="F27" s="7">
        <v>0</v>
      </c>
      <c r="G27">
        <v>0</v>
      </c>
      <c r="H27" s="7">
        <v>0</v>
      </c>
      <c r="I27">
        <v>4</v>
      </c>
      <c r="J27" t="s">
        <v>486</v>
      </c>
    </row>
    <row r="28" spans="1:10" hidden="1">
      <c r="A28" t="s">
        <v>449</v>
      </c>
      <c r="B28" t="s">
        <v>788</v>
      </c>
      <c r="C28" s="5">
        <v>1122122</v>
      </c>
      <c r="D28" s="7" t="s">
        <v>29</v>
      </c>
      <c r="E28" s="7">
        <v>0</v>
      </c>
      <c r="F28" s="7">
        <v>0</v>
      </c>
      <c r="G28">
        <v>0</v>
      </c>
      <c r="H28" s="7">
        <v>0</v>
      </c>
      <c r="I28">
        <v>7</v>
      </c>
      <c r="J28" t="s">
        <v>787</v>
      </c>
    </row>
    <row r="29" spans="1:10" hidden="1">
      <c r="A29" t="s">
        <v>449</v>
      </c>
      <c r="B29" t="s">
        <v>789</v>
      </c>
      <c r="C29" s="5">
        <v>1122122001</v>
      </c>
      <c r="D29" s="7" t="s">
        <v>30</v>
      </c>
      <c r="E29" s="7">
        <v>0</v>
      </c>
      <c r="F29" s="7">
        <v>0</v>
      </c>
      <c r="G29">
        <v>0</v>
      </c>
      <c r="H29" s="7">
        <v>0</v>
      </c>
      <c r="I29">
        <v>10</v>
      </c>
      <c r="J29" t="s">
        <v>788</v>
      </c>
    </row>
    <row r="30" spans="1:10" hidden="1">
      <c r="A30" t="s">
        <v>449</v>
      </c>
      <c r="B30" t="s">
        <v>790</v>
      </c>
      <c r="C30" s="5">
        <v>1122122001001</v>
      </c>
      <c r="D30" s="7" t="s">
        <v>777</v>
      </c>
      <c r="E30" s="7">
        <v>0</v>
      </c>
      <c r="F30" s="7">
        <v>0</v>
      </c>
      <c r="G30">
        <v>0</v>
      </c>
      <c r="H30" s="7">
        <v>0</v>
      </c>
      <c r="I30">
        <v>13</v>
      </c>
      <c r="J30" t="s">
        <v>789</v>
      </c>
    </row>
    <row r="31" spans="1:10" hidden="1">
      <c r="A31" t="s">
        <v>449</v>
      </c>
      <c r="B31" t="s">
        <v>791</v>
      </c>
      <c r="C31" s="5">
        <v>1122122001003</v>
      </c>
      <c r="D31" s="7" t="s">
        <v>429</v>
      </c>
      <c r="E31" s="7">
        <v>0</v>
      </c>
      <c r="F31" s="7">
        <v>0</v>
      </c>
      <c r="G31">
        <v>0</v>
      </c>
      <c r="H31">
        <v>0</v>
      </c>
      <c r="I31">
        <v>13</v>
      </c>
      <c r="J31" t="s">
        <v>789</v>
      </c>
    </row>
    <row r="32" spans="1:10" hidden="1">
      <c r="A32" t="s">
        <v>449</v>
      </c>
      <c r="B32" t="s">
        <v>792</v>
      </c>
      <c r="C32" s="5">
        <v>1122122001006</v>
      </c>
      <c r="D32" s="7" t="s">
        <v>443</v>
      </c>
      <c r="E32" s="7">
        <v>0</v>
      </c>
      <c r="F32" s="7">
        <v>0</v>
      </c>
      <c r="G32">
        <v>0</v>
      </c>
      <c r="H32">
        <v>0</v>
      </c>
      <c r="I32">
        <v>13</v>
      </c>
      <c r="J32" t="s">
        <v>789</v>
      </c>
    </row>
    <row r="33" spans="1:10" hidden="1">
      <c r="A33" t="s">
        <v>449</v>
      </c>
      <c r="B33" t="s">
        <v>793</v>
      </c>
      <c r="C33" s="5">
        <v>1122122002</v>
      </c>
      <c r="D33" s="7" t="s">
        <v>31</v>
      </c>
      <c r="E33" s="7">
        <v>0</v>
      </c>
      <c r="F33" s="7">
        <v>0</v>
      </c>
      <c r="G33">
        <v>0</v>
      </c>
      <c r="H33">
        <v>0</v>
      </c>
      <c r="I33">
        <v>10</v>
      </c>
      <c r="J33" t="s">
        <v>788</v>
      </c>
    </row>
    <row r="34" spans="1:10" hidden="1">
      <c r="A34" t="s">
        <v>449</v>
      </c>
      <c r="B34" t="s">
        <v>794</v>
      </c>
      <c r="C34" s="5">
        <v>1123</v>
      </c>
      <c r="D34" s="7" t="s">
        <v>32</v>
      </c>
      <c r="E34" s="7">
        <v>0</v>
      </c>
      <c r="F34" s="7">
        <v>0</v>
      </c>
      <c r="G34">
        <v>0</v>
      </c>
      <c r="H34">
        <v>0</v>
      </c>
      <c r="I34">
        <v>4</v>
      </c>
      <c r="J34" t="s">
        <v>486</v>
      </c>
    </row>
    <row r="35" spans="1:10" hidden="1">
      <c r="A35" t="s">
        <v>449</v>
      </c>
      <c r="B35" t="s">
        <v>795</v>
      </c>
      <c r="C35" s="5">
        <v>1123123</v>
      </c>
      <c r="D35" s="7" t="s">
        <v>32</v>
      </c>
      <c r="E35" s="7">
        <v>0</v>
      </c>
      <c r="F35" s="7">
        <v>0</v>
      </c>
      <c r="G35">
        <v>0</v>
      </c>
      <c r="H35">
        <v>0</v>
      </c>
      <c r="I35">
        <v>7</v>
      </c>
      <c r="J35" t="s">
        <v>794</v>
      </c>
    </row>
    <row r="36" spans="1:10" hidden="1">
      <c r="A36" t="s">
        <v>449</v>
      </c>
      <c r="B36" t="s">
        <v>796</v>
      </c>
      <c r="C36" s="5">
        <v>1123123001</v>
      </c>
      <c r="D36" s="7" t="s">
        <v>33</v>
      </c>
      <c r="E36" s="7">
        <v>0</v>
      </c>
      <c r="F36" s="7">
        <v>0</v>
      </c>
      <c r="G36">
        <v>0</v>
      </c>
      <c r="H36">
        <v>0</v>
      </c>
      <c r="I36">
        <v>10</v>
      </c>
      <c r="J36" t="s">
        <v>795</v>
      </c>
    </row>
    <row r="37" spans="1:10" hidden="1">
      <c r="A37" t="s">
        <v>449</v>
      </c>
      <c r="B37" t="s">
        <v>797</v>
      </c>
      <c r="C37" s="5">
        <v>1124</v>
      </c>
      <c r="D37" s="7" t="s">
        <v>34</v>
      </c>
      <c r="E37" s="7">
        <v>0</v>
      </c>
      <c r="F37" s="7">
        <v>0</v>
      </c>
      <c r="G37">
        <v>0</v>
      </c>
      <c r="H37">
        <v>0</v>
      </c>
      <c r="I37">
        <v>4</v>
      </c>
      <c r="J37" t="s">
        <v>486</v>
      </c>
    </row>
    <row r="38" spans="1:10" hidden="1">
      <c r="A38" t="s">
        <v>449</v>
      </c>
      <c r="B38" t="s">
        <v>798</v>
      </c>
      <c r="C38" s="5">
        <v>1124124</v>
      </c>
      <c r="D38" s="7" t="s">
        <v>34</v>
      </c>
      <c r="E38" s="7">
        <v>0</v>
      </c>
      <c r="F38" s="7">
        <v>0</v>
      </c>
      <c r="G38">
        <v>0</v>
      </c>
      <c r="H38">
        <v>0</v>
      </c>
      <c r="I38">
        <v>7</v>
      </c>
      <c r="J38" t="s">
        <v>797</v>
      </c>
    </row>
    <row r="39" spans="1:10" hidden="1">
      <c r="A39" t="s">
        <v>449</v>
      </c>
      <c r="B39" t="s">
        <v>799</v>
      </c>
      <c r="C39" s="5">
        <v>1124124001</v>
      </c>
      <c r="D39" s="7" t="s">
        <v>34</v>
      </c>
      <c r="E39" s="7">
        <v>0</v>
      </c>
      <c r="F39" s="7">
        <v>0</v>
      </c>
      <c r="G39">
        <v>0</v>
      </c>
      <c r="H39">
        <v>0</v>
      </c>
      <c r="I39">
        <v>10</v>
      </c>
      <c r="J39" t="s">
        <v>798</v>
      </c>
    </row>
    <row r="40" spans="1:10">
      <c r="A40" t="s">
        <v>449</v>
      </c>
      <c r="B40" t="s">
        <v>484</v>
      </c>
      <c r="C40" s="5">
        <v>113</v>
      </c>
      <c r="D40" s="7" t="s">
        <v>35</v>
      </c>
      <c r="E40" s="7">
        <v>6540491.2300000004</v>
      </c>
      <c r="F40" s="7">
        <v>0</v>
      </c>
      <c r="G40">
        <v>0</v>
      </c>
      <c r="H40" s="7">
        <v>6540491.2300000004</v>
      </c>
      <c r="I40">
        <v>3</v>
      </c>
      <c r="J40" t="s">
        <v>496</v>
      </c>
    </row>
    <row r="41" spans="1:10">
      <c r="A41" t="s">
        <v>449</v>
      </c>
      <c r="B41" t="s">
        <v>800</v>
      </c>
      <c r="C41" s="5">
        <v>1131</v>
      </c>
      <c r="D41" s="7" t="s">
        <v>36</v>
      </c>
      <c r="E41" s="7">
        <v>27347.759999999998</v>
      </c>
      <c r="F41" s="7">
        <v>0</v>
      </c>
      <c r="G41">
        <v>0</v>
      </c>
      <c r="H41" s="7">
        <v>27347.759999999998</v>
      </c>
      <c r="I41">
        <v>4</v>
      </c>
      <c r="J41" t="s">
        <v>484</v>
      </c>
    </row>
    <row r="42" spans="1:10">
      <c r="A42" t="s">
        <v>449</v>
      </c>
      <c r="B42" t="s">
        <v>801</v>
      </c>
      <c r="C42" s="5">
        <v>1131131</v>
      </c>
      <c r="D42" s="7" t="s">
        <v>36</v>
      </c>
      <c r="E42" s="7">
        <v>27347.759999999998</v>
      </c>
      <c r="F42" s="7">
        <v>0</v>
      </c>
      <c r="G42">
        <v>0</v>
      </c>
      <c r="H42" s="7">
        <v>27347.759999999998</v>
      </c>
      <c r="I42">
        <v>7</v>
      </c>
      <c r="J42" t="s">
        <v>800</v>
      </c>
    </row>
    <row r="43" spans="1:10">
      <c r="A43" t="s">
        <v>449</v>
      </c>
      <c r="B43" t="s">
        <v>802</v>
      </c>
      <c r="C43" s="5">
        <v>1131131001</v>
      </c>
      <c r="D43" s="7" t="s">
        <v>37</v>
      </c>
      <c r="E43" s="7">
        <v>27347.759999999998</v>
      </c>
      <c r="F43" s="7">
        <v>0</v>
      </c>
      <c r="G43">
        <v>0</v>
      </c>
      <c r="H43" s="7">
        <v>27347.759999999998</v>
      </c>
      <c r="I43">
        <v>10</v>
      </c>
      <c r="J43" t="s">
        <v>801</v>
      </c>
    </row>
    <row r="44" spans="1:10">
      <c r="A44" t="s">
        <v>449</v>
      </c>
      <c r="B44" t="s">
        <v>803</v>
      </c>
      <c r="C44" s="5">
        <v>1131131001001</v>
      </c>
      <c r="D44" s="7" t="s">
        <v>804</v>
      </c>
      <c r="E44" s="7">
        <v>27347.759999999998</v>
      </c>
      <c r="F44" s="7">
        <v>0</v>
      </c>
      <c r="G44">
        <v>0</v>
      </c>
      <c r="H44" s="7">
        <v>27347.759999999998</v>
      </c>
      <c r="I44">
        <v>13</v>
      </c>
      <c r="J44" t="s">
        <v>802</v>
      </c>
    </row>
    <row r="45" spans="1:10" hidden="1">
      <c r="A45" t="s">
        <v>449</v>
      </c>
      <c r="B45" t="s">
        <v>805</v>
      </c>
      <c r="C45" s="5">
        <v>1131131001003</v>
      </c>
      <c r="D45" s="7" t="s">
        <v>429</v>
      </c>
      <c r="E45" s="7">
        <v>0</v>
      </c>
      <c r="F45" s="7">
        <v>0</v>
      </c>
      <c r="G45">
        <v>0</v>
      </c>
      <c r="H45" s="7">
        <v>0</v>
      </c>
      <c r="I45">
        <v>13</v>
      </c>
      <c r="J45" t="s">
        <v>802</v>
      </c>
    </row>
    <row r="46" spans="1:10">
      <c r="A46" t="s">
        <v>449</v>
      </c>
      <c r="B46" t="s">
        <v>806</v>
      </c>
      <c r="C46" s="5">
        <v>1132</v>
      </c>
      <c r="D46" s="7" t="s">
        <v>38</v>
      </c>
      <c r="E46" s="7">
        <v>138335.95000000001</v>
      </c>
      <c r="F46" s="7">
        <v>0</v>
      </c>
      <c r="G46">
        <v>0</v>
      </c>
      <c r="H46" s="7">
        <v>138335.95000000001</v>
      </c>
      <c r="I46">
        <v>4</v>
      </c>
      <c r="J46" t="s">
        <v>484</v>
      </c>
    </row>
    <row r="47" spans="1:10">
      <c r="A47" t="s">
        <v>449</v>
      </c>
      <c r="B47" t="s">
        <v>807</v>
      </c>
      <c r="C47" s="5">
        <v>1132132</v>
      </c>
      <c r="D47" s="7" t="s">
        <v>38</v>
      </c>
      <c r="E47" s="7">
        <v>138335.95000000001</v>
      </c>
      <c r="F47" s="7">
        <v>0</v>
      </c>
      <c r="G47">
        <v>0</v>
      </c>
      <c r="H47" s="7">
        <v>138335.95000000001</v>
      </c>
      <c r="I47">
        <v>7</v>
      </c>
      <c r="J47" t="s">
        <v>806</v>
      </c>
    </row>
    <row r="48" spans="1:10">
      <c r="A48" t="s">
        <v>449</v>
      </c>
      <c r="B48" t="s">
        <v>808</v>
      </c>
      <c r="C48" s="5">
        <v>1132132001</v>
      </c>
      <c r="D48" s="7" t="s">
        <v>38</v>
      </c>
      <c r="E48" s="7">
        <v>138335.95000000001</v>
      </c>
      <c r="F48" s="7">
        <v>0</v>
      </c>
      <c r="G48">
        <v>0</v>
      </c>
      <c r="H48" s="7">
        <v>138335.95000000001</v>
      </c>
      <c r="I48">
        <v>10</v>
      </c>
      <c r="J48" t="s">
        <v>807</v>
      </c>
    </row>
    <row r="49" spans="1:10">
      <c r="A49" t="s">
        <v>449</v>
      </c>
      <c r="B49" t="s">
        <v>809</v>
      </c>
      <c r="C49" s="5">
        <v>1132132001001</v>
      </c>
      <c r="D49" s="7" t="s">
        <v>777</v>
      </c>
      <c r="E49" s="7">
        <v>138335.95000000001</v>
      </c>
      <c r="F49" s="7">
        <v>0</v>
      </c>
      <c r="G49">
        <v>0</v>
      </c>
      <c r="H49" s="7">
        <v>138335.95000000001</v>
      </c>
      <c r="I49">
        <v>13</v>
      </c>
      <c r="J49" t="s">
        <v>808</v>
      </c>
    </row>
    <row r="50" spans="1:10" hidden="1">
      <c r="A50" t="s">
        <v>449</v>
      </c>
      <c r="B50" t="s">
        <v>810</v>
      </c>
      <c r="C50" s="5">
        <v>1132132001003</v>
      </c>
      <c r="D50" s="7" t="s">
        <v>429</v>
      </c>
      <c r="E50" s="7">
        <v>0</v>
      </c>
      <c r="F50" s="7">
        <v>0</v>
      </c>
      <c r="G50">
        <v>0</v>
      </c>
      <c r="H50" s="7">
        <v>0</v>
      </c>
      <c r="I50">
        <v>13</v>
      </c>
      <c r="J50" t="s">
        <v>808</v>
      </c>
    </row>
    <row r="51" spans="1:10" hidden="1">
      <c r="A51" t="s">
        <v>449</v>
      </c>
      <c r="B51" t="s">
        <v>811</v>
      </c>
      <c r="C51" s="5">
        <v>1133</v>
      </c>
      <c r="D51" s="7" t="s">
        <v>41</v>
      </c>
      <c r="E51" s="7">
        <v>0</v>
      </c>
      <c r="F51" s="7">
        <v>0</v>
      </c>
      <c r="G51">
        <v>0</v>
      </c>
      <c r="H51">
        <v>0</v>
      </c>
      <c r="I51">
        <v>4</v>
      </c>
      <c r="J51" t="s">
        <v>484</v>
      </c>
    </row>
    <row r="52" spans="1:10" hidden="1">
      <c r="A52" t="s">
        <v>449</v>
      </c>
      <c r="B52" t="s">
        <v>812</v>
      </c>
      <c r="C52" s="5">
        <v>1133133</v>
      </c>
      <c r="D52" s="7" t="s">
        <v>41</v>
      </c>
      <c r="E52" s="7">
        <v>0</v>
      </c>
      <c r="F52" s="7">
        <v>0</v>
      </c>
      <c r="G52">
        <v>0</v>
      </c>
      <c r="H52">
        <v>0</v>
      </c>
      <c r="I52">
        <v>7</v>
      </c>
      <c r="J52" t="s">
        <v>811</v>
      </c>
    </row>
    <row r="53" spans="1:10" hidden="1">
      <c r="A53" t="s">
        <v>449</v>
      </c>
      <c r="B53" t="s">
        <v>813</v>
      </c>
      <c r="C53" s="5">
        <v>1133133001</v>
      </c>
      <c r="D53" s="7" t="s">
        <v>42</v>
      </c>
      <c r="E53" s="7">
        <v>0</v>
      </c>
      <c r="F53" s="7">
        <v>0</v>
      </c>
      <c r="G53">
        <v>0</v>
      </c>
      <c r="H53">
        <v>0</v>
      </c>
      <c r="I53">
        <v>10</v>
      </c>
      <c r="J53" t="s">
        <v>812</v>
      </c>
    </row>
    <row r="54" spans="1:10">
      <c r="A54" t="s">
        <v>449</v>
      </c>
      <c r="B54" t="s">
        <v>814</v>
      </c>
      <c r="C54" s="5">
        <v>1134</v>
      </c>
      <c r="D54" s="7" t="s">
        <v>43</v>
      </c>
      <c r="E54" s="7">
        <v>6374807.5200000005</v>
      </c>
      <c r="F54" s="7">
        <v>0</v>
      </c>
      <c r="G54">
        <v>0</v>
      </c>
      <c r="H54" s="7">
        <v>6374807.5200000005</v>
      </c>
      <c r="I54">
        <v>4</v>
      </c>
      <c r="J54" t="s">
        <v>484</v>
      </c>
    </row>
    <row r="55" spans="1:10">
      <c r="A55" t="s">
        <v>449</v>
      </c>
      <c r="B55" t="s">
        <v>815</v>
      </c>
      <c r="C55" s="5">
        <v>1134134</v>
      </c>
      <c r="D55" s="7" t="s">
        <v>43</v>
      </c>
      <c r="E55" s="7">
        <v>6374807.5200000005</v>
      </c>
      <c r="F55" s="7">
        <v>0</v>
      </c>
      <c r="G55">
        <v>0</v>
      </c>
      <c r="H55" s="7">
        <v>6374807.5200000005</v>
      </c>
      <c r="I55">
        <v>7</v>
      </c>
      <c r="J55" t="s">
        <v>814</v>
      </c>
    </row>
    <row r="56" spans="1:10">
      <c r="A56" t="s">
        <v>449</v>
      </c>
      <c r="B56" t="s">
        <v>816</v>
      </c>
      <c r="C56" s="5">
        <v>1134134001</v>
      </c>
      <c r="D56" s="7" t="s">
        <v>43</v>
      </c>
      <c r="E56" s="7">
        <v>6374807.5200000005</v>
      </c>
      <c r="F56" s="7">
        <v>0</v>
      </c>
      <c r="G56">
        <v>0</v>
      </c>
      <c r="H56" s="7">
        <v>6374807.5200000005</v>
      </c>
      <c r="I56">
        <v>10</v>
      </c>
      <c r="J56" t="s">
        <v>815</v>
      </c>
    </row>
    <row r="57" spans="1:10">
      <c r="A57" t="s">
        <v>449</v>
      </c>
      <c r="B57" t="s">
        <v>817</v>
      </c>
      <c r="C57" s="5">
        <v>1134134001001</v>
      </c>
      <c r="D57" s="7" t="s">
        <v>777</v>
      </c>
      <c r="E57" s="7">
        <v>6374807.5200000005</v>
      </c>
      <c r="F57" s="7">
        <v>0</v>
      </c>
      <c r="G57">
        <v>0</v>
      </c>
      <c r="H57" s="7">
        <v>6374807.5200000005</v>
      </c>
      <c r="I57">
        <v>13</v>
      </c>
      <c r="J57" t="s">
        <v>816</v>
      </c>
    </row>
    <row r="58" spans="1:10" hidden="1">
      <c r="A58" t="s">
        <v>449</v>
      </c>
      <c r="B58" t="s">
        <v>818</v>
      </c>
      <c r="C58" s="5">
        <v>1134134001003</v>
      </c>
      <c r="D58" s="7" t="s">
        <v>819</v>
      </c>
      <c r="E58" s="7">
        <v>0</v>
      </c>
      <c r="F58" s="7">
        <v>0</v>
      </c>
      <c r="G58">
        <v>0</v>
      </c>
      <c r="H58" s="7">
        <v>0</v>
      </c>
      <c r="I58">
        <v>13</v>
      </c>
      <c r="J58" t="s">
        <v>816</v>
      </c>
    </row>
    <row r="59" spans="1:10" hidden="1">
      <c r="A59" t="s">
        <v>449</v>
      </c>
      <c r="B59" t="s">
        <v>820</v>
      </c>
      <c r="C59" s="5">
        <v>1135</v>
      </c>
      <c r="D59" s="7" t="s">
        <v>45</v>
      </c>
      <c r="E59" s="7">
        <v>0</v>
      </c>
      <c r="F59" s="7">
        <v>0</v>
      </c>
      <c r="G59">
        <v>0</v>
      </c>
      <c r="H59">
        <v>0</v>
      </c>
      <c r="I59">
        <v>4</v>
      </c>
      <c r="J59" t="s">
        <v>484</v>
      </c>
    </row>
    <row r="60" spans="1:10" hidden="1">
      <c r="A60" t="s">
        <v>449</v>
      </c>
      <c r="B60" t="s">
        <v>821</v>
      </c>
      <c r="C60" s="5">
        <v>1135135</v>
      </c>
      <c r="D60" s="7" t="s">
        <v>45</v>
      </c>
      <c r="E60" s="7">
        <v>0</v>
      </c>
      <c r="F60" s="7">
        <v>0</v>
      </c>
      <c r="G60">
        <v>0</v>
      </c>
      <c r="H60">
        <v>0</v>
      </c>
      <c r="I60">
        <v>7</v>
      </c>
      <c r="J60" t="s">
        <v>820</v>
      </c>
    </row>
    <row r="61" spans="1:10" hidden="1">
      <c r="A61" t="s">
        <v>449</v>
      </c>
      <c r="B61" t="s">
        <v>822</v>
      </c>
      <c r="C61" s="5">
        <v>1135135001</v>
      </c>
      <c r="D61" s="7" t="s">
        <v>45</v>
      </c>
      <c r="E61" s="7">
        <v>0</v>
      </c>
      <c r="F61" s="7">
        <v>0</v>
      </c>
      <c r="G61">
        <v>0</v>
      </c>
      <c r="H61">
        <v>0</v>
      </c>
      <c r="I61">
        <v>10</v>
      </c>
      <c r="J61" t="s">
        <v>821</v>
      </c>
    </row>
    <row r="62" spans="1:10" hidden="1">
      <c r="A62" t="s">
        <v>449</v>
      </c>
      <c r="B62" t="s">
        <v>823</v>
      </c>
      <c r="C62" s="5">
        <v>1136</v>
      </c>
      <c r="D62" s="7" t="s">
        <v>46</v>
      </c>
      <c r="E62" s="7">
        <v>0</v>
      </c>
      <c r="F62" s="7">
        <v>0</v>
      </c>
      <c r="G62">
        <v>0</v>
      </c>
      <c r="H62">
        <v>0</v>
      </c>
      <c r="I62">
        <v>4</v>
      </c>
      <c r="J62" t="s">
        <v>484</v>
      </c>
    </row>
    <row r="63" spans="1:10" hidden="1">
      <c r="A63" t="s">
        <v>449</v>
      </c>
      <c r="B63" t="s">
        <v>824</v>
      </c>
      <c r="C63" s="5">
        <v>1136136</v>
      </c>
      <c r="D63" s="7" t="s">
        <v>46</v>
      </c>
      <c r="E63" s="7">
        <v>0</v>
      </c>
      <c r="F63" s="7">
        <v>0</v>
      </c>
      <c r="G63">
        <v>0</v>
      </c>
      <c r="H63">
        <v>0</v>
      </c>
      <c r="I63">
        <v>7</v>
      </c>
      <c r="J63" t="s">
        <v>823</v>
      </c>
    </row>
    <row r="64" spans="1:10" hidden="1">
      <c r="A64" t="s">
        <v>449</v>
      </c>
      <c r="B64" t="s">
        <v>825</v>
      </c>
      <c r="C64" s="5">
        <v>1136136001</v>
      </c>
      <c r="D64" s="7" t="s">
        <v>46</v>
      </c>
      <c r="E64" s="7">
        <v>0</v>
      </c>
      <c r="F64" s="7">
        <v>0</v>
      </c>
      <c r="G64">
        <v>0</v>
      </c>
      <c r="H64">
        <v>0</v>
      </c>
      <c r="I64">
        <v>10</v>
      </c>
      <c r="J64" t="s">
        <v>824</v>
      </c>
    </row>
    <row r="65" spans="1:10" hidden="1">
      <c r="A65" t="s">
        <v>449</v>
      </c>
      <c r="B65" t="s">
        <v>826</v>
      </c>
      <c r="C65" s="5">
        <v>1137</v>
      </c>
      <c r="D65" s="7" t="s">
        <v>47</v>
      </c>
      <c r="E65" s="7">
        <v>0</v>
      </c>
      <c r="F65" s="7">
        <v>0</v>
      </c>
      <c r="G65">
        <v>0</v>
      </c>
      <c r="H65">
        <v>0</v>
      </c>
      <c r="I65">
        <v>4</v>
      </c>
      <c r="J65" t="s">
        <v>484</v>
      </c>
    </row>
    <row r="66" spans="1:10" hidden="1">
      <c r="A66" t="s">
        <v>449</v>
      </c>
      <c r="B66" t="s">
        <v>827</v>
      </c>
      <c r="C66" s="5">
        <v>1137137</v>
      </c>
      <c r="D66" s="7" t="s">
        <v>47</v>
      </c>
      <c r="E66" s="7">
        <v>0</v>
      </c>
      <c r="F66" s="7">
        <v>0</v>
      </c>
      <c r="G66">
        <v>0</v>
      </c>
      <c r="H66">
        <v>0</v>
      </c>
      <c r="I66">
        <v>7</v>
      </c>
      <c r="J66" t="s">
        <v>826</v>
      </c>
    </row>
    <row r="67" spans="1:10" hidden="1">
      <c r="A67" t="s">
        <v>449</v>
      </c>
      <c r="B67" t="s">
        <v>828</v>
      </c>
      <c r="C67" s="5">
        <v>1137137001</v>
      </c>
      <c r="D67" s="7" t="s">
        <v>47</v>
      </c>
      <c r="E67" s="7">
        <v>0</v>
      </c>
      <c r="F67" s="7">
        <v>0</v>
      </c>
      <c r="G67">
        <v>0</v>
      </c>
      <c r="H67">
        <v>0</v>
      </c>
      <c r="I67">
        <v>10</v>
      </c>
      <c r="J67" t="s">
        <v>827</v>
      </c>
    </row>
    <row r="68" spans="1:10" hidden="1">
      <c r="A68" t="s">
        <v>449</v>
      </c>
      <c r="B68" t="s">
        <v>829</v>
      </c>
      <c r="C68" s="5">
        <v>1138</v>
      </c>
      <c r="D68" s="7" t="s">
        <v>48</v>
      </c>
      <c r="E68" s="7">
        <v>0</v>
      </c>
      <c r="F68" s="7">
        <v>0</v>
      </c>
      <c r="G68">
        <v>0</v>
      </c>
      <c r="H68">
        <v>0</v>
      </c>
      <c r="I68">
        <v>4</v>
      </c>
      <c r="J68" t="s">
        <v>484</v>
      </c>
    </row>
    <row r="69" spans="1:10" hidden="1">
      <c r="A69" t="s">
        <v>449</v>
      </c>
      <c r="B69" t="s">
        <v>830</v>
      </c>
      <c r="C69" s="5">
        <v>1138138</v>
      </c>
      <c r="D69" s="7" t="s">
        <v>48</v>
      </c>
      <c r="E69" s="7">
        <v>0</v>
      </c>
      <c r="F69" s="7">
        <v>0</v>
      </c>
      <c r="G69">
        <v>0</v>
      </c>
      <c r="H69">
        <v>0</v>
      </c>
      <c r="I69">
        <v>7</v>
      </c>
      <c r="J69" t="s">
        <v>829</v>
      </c>
    </row>
    <row r="70" spans="1:10" hidden="1">
      <c r="A70" t="s">
        <v>449</v>
      </c>
      <c r="B70" t="s">
        <v>831</v>
      </c>
      <c r="C70" s="5">
        <v>1138138001</v>
      </c>
      <c r="D70" s="7" t="s">
        <v>48</v>
      </c>
      <c r="E70" s="7">
        <v>0</v>
      </c>
      <c r="F70" s="7">
        <v>0</v>
      </c>
      <c r="G70">
        <v>0</v>
      </c>
      <c r="H70">
        <v>0</v>
      </c>
      <c r="I70">
        <v>10</v>
      </c>
      <c r="J70" t="s">
        <v>830</v>
      </c>
    </row>
    <row r="71" spans="1:10" hidden="1">
      <c r="A71" t="s">
        <v>449</v>
      </c>
      <c r="B71" t="s">
        <v>832</v>
      </c>
      <c r="C71" s="5">
        <v>1138138001001</v>
      </c>
      <c r="D71" s="7" t="s">
        <v>833</v>
      </c>
      <c r="E71" s="7">
        <v>0</v>
      </c>
      <c r="F71" s="7">
        <v>0</v>
      </c>
      <c r="G71">
        <v>0</v>
      </c>
      <c r="H71">
        <v>0</v>
      </c>
      <c r="I71">
        <v>13</v>
      </c>
      <c r="J71" t="s">
        <v>831</v>
      </c>
    </row>
    <row r="72" spans="1:10" hidden="1">
      <c r="A72" t="s">
        <v>449</v>
      </c>
      <c r="B72" t="s">
        <v>487</v>
      </c>
      <c r="C72" s="5">
        <v>114</v>
      </c>
      <c r="D72" s="7" t="s">
        <v>51</v>
      </c>
      <c r="E72" s="7">
        <v>0</v>
      </c>
      <c r="F72" s="7">
        <v>0</v>
      </c>
      <c r="G72">
        <v>0</v>
      </c>
      <c r="H72" s="7">
        <v>0</v>
      </c>
      <c r="I72">
        <v>3</v>
      </c>
      <c r="J72" t="s">
        <v>496</v>
      </c>
    </row>
    <row r="73" spans="1:10" hidden="1">
      <c r="A73" t="s">
        <v>449</v>
      </c>
      <c r="B73" t="s">
        <v>834</v>
      </c>
      <c r="C73" s="5">
        <v>1141</v>
      </c>
      <c r="D73" s="7" t="s">
        <v>52</v>
      </c>
      <c r="E73" s="7">
        <v>0</v>
      </c>
      <c r="F73" s="7">
        <v>0</v>
      </c>
      <c r="G73">
        <v>0</v>
      </c>
      <c r="H73" s="7">
        <v>0</v>
      </c>
      <c r="I73">
        <v>4</v>
      </c>
      <c r="J73" t="s">
        <v>487</v>
      </c>
    </row>
    <row r="74" spans="1:10" hidden="1">
      <c r="A74" t="s">
        <v>449</v>
      </c>
      <c r="B74" t="s">
        <v>835</v>
      </c>
      <c r="C74" s="5">
        <v>1141141</v>
      </c>
      <c r="D74" s="7" t="s">
        <v>52</v>
      </c>
      <c r="E74" s="7">
        <v>0</v>
      </c>
      <c r="F74" s="7">
        <v>0</v>
      </c>
      <c r="G74">
        <v>0</v>
      </c>
      <c r="H74" s="7">
        <v>0</v>
      </c>
      <c r="I74">
        <v>7</v>
      </c>
      <c r="J74" t="s">
        <v>834</v>
      </c>
    </row>
    <row r="75" spans="1:10" hidden="1">
      <c r="A75" t="s">
        <v>449</v>
      </c>
      <c r="B75" t="s">
        <v>836</v>
      </c>
      <c r="C75" s="5">
        <v>1141141001</v>
      </c>
      <c r="D75" s="7" t="s">
        <v>53</v>
      </c>
      <c r="E75" s="7">
        <v>0</v>
      </c>
      <c r="F75" s="7">
        <v>0</v>
      </c>
      <c r="G75">
        <v>0</v>
      </c>
      <c r="H75" s="7">
        <v>0</v>
      </c>
      <c r="I75">
        <v>10</v>
      </c>
      <c r="J75" t="s">
        <v>835</v>
      </c>
    </row>
    <row r="76" spans="1:10" hidden="1">
      <c r="A76" t="s">
        <v>449</v>
      </c>
      <c r="B76" t="s">
        <v>837</v>
      </c>
      <c r="C76" s="5">
        <v>1141141001001</v>
      </c>
      <c r="D76" s="7" t="s">
        <v>838</v>
      </c>
      <c r="E76" s="7">
        <v>0</v>
      </c>
      <c r="F76" s="7">
        <v>0</v>
      </c>
      <c r="G76">
        <v>0</v>
      </c>
      <c r="H76">
        <v>0</v>
      </c>
      <c r="I76">
        <v>13</v>
      </c>
      <c r="J76" t="s">
        <v>836</v>
      </c>
    </row>
    <row r="77" spans="1:10" hidden="1">
      <c r="A77" t="s">
        <v>449</v>
      </c>
      <c r="B77" t="s">
        <v>839</v>
      </c>
      <c r="C77" s="5">
        <v>1141141001003</v>
      </c>
      <c r="D77" s="7" t="s">
        <v>429</v>
      </c>
      <c r="E77" s="7">
        <v>0</v>
      </c>
      <c r="F77" s="7">
        <v>0</v>
      </c>
      <c r="G77">
        <v>0</v>
      </c>
      <c r="H77" s="7">
        <v>0</v>
      </c>
      <c r="I77">
        <v>13</v>
      </c>
      <c r="J77" t="s">
        <v>836</v>
      </c>
    </row>
    <row r="78" spans="1:10" hidden="1">
      <c r="A78" t="s">
        <v>449</v>
      </c>
      <c r="B78" t="s">
        <v>840</v>
      </c>
      <c r="C78" s="5">
        <v>1141141002</v>
      </c>
      <c r="D78" s="7" t="s">
        <v>54</v>
      </c>
      <c r="E78" s="7">
        <v>0</v>
      </c>
      <c r="F78" s="7">
        <v>0</v>
      </c>
      <c r="G78">
        <v>0</v>
      </c>
      <c r="H78">
        <v>0</v>
      </c>
      <c r="I78">
        <v>10</v>
      </c>
      <c r="J78" t="s">
        <v>835</v>
      </c>
    </row>
    <row r="79" spans="1:10" hidden="1">
      <c r="A79" t="s">
        <v>449</v>
      </c>
      <c r="B79" t="s">
        <v>841</v>
      </c>
      <c r="C79" s="5">
        <v>1141141002001</v>
      </c>
      <c r="D79" s="7" t="s">
        <v>838</v>
      </c>
      <c r="E79" s="7">
        <v>0</v>
      </c>
      <c r="F79" s="7">
        <v>0</v>
      </c>
      <c r="G79">
        <v>0</v>
      </c>
      <c r="H79">
        <v>0</v>
      </c>
      <c r="I79">
        <v>13</v>
      </c>
      <c r="J79" t="s">
        <v>840</v>
      </c>
    </row>
    <row r="80" spans="1:10" hidden="1">
      <c r="A80" t="s">
        <v>449</v>
      </c>
      <c r="B80" t="s">
        <v>842</v>
      </c>
      <c r="C80" s="5">
        <v>1141141002003</v>
      </c>
      <c r="D80" s="7" t="s">
        <v>429</v>
      </c>
      <c r="E80" s="7">
        <v>0</v>
      </c>
      <c r="F80" s="7">
        <v>0</v>
      </c>
      <c r="G80">
        <v>0</v>
      </c>
      <c r="H80">
        <v>0</v>
      </c>
      <c r="I80">
        <v>13</v>
      </c>
      <c r="J80" t="s">
        <v>840</v>
      </c>
    </row>
    <row r="81" spans="1:10" hidden="1">
      <c r="A81" t="s">
        <v>449</v>
      </c>
      <c r="B81" t="s">
        <v>843</v>
      </c>
      <c r="C81" s="5">
        <v>1141141003</v>
      </c>
      <c r="D81" s="7" t="s">
        <v>55</v>
      </c>
      <c r="E81" s="7">
        <v>0</v>
      </c>
      <c r="F81" s="7">
        <v>0</v>
      </c>
      <c r="G81">
        <v>0</v>
      </c>
      <c r="H81" s="7">
        <v>0</v>
      </c>
      <c r="I81">
        <v>10</v>
      </c>
      <c r="J81" t="s">
        <v>835</v>
      </c>
    </row>
    <row r="82" spans="1:10" hidden="1">
      <c r="A82" t="s">
        <v>449</v>
      </c>
      <c r="B82" t="s">
        <v>844</v>
      </c>
      <c r="C82" s="5">
        <v>1141141003001</v>
      </c>
      <c r="D82" s="7" t="s">
        <v>838</v>
      </c>
      <c r="E82" s="7">
        <v>0</v>
      </c>
      <c r="F82" s="7">
        <v>0</v>
      </c>
      <c r="G82">
        <v>0</v>
      </c>
      <c r="H82" s="7">
        <v>0</v>
      </c>
      <c r="I82">
        <v>13</v>
      </c>
      <c r="J82" t="s">
        <v>843</v>
      </c>
    </row>
    <row r="83" spans="1:10" hidden="1">
      <c r="A83" t="s">
        <v>449</v>
      </c>
      <c r="B83" t="s">
        <v>845</v>
      </c>
      <c r="C83" s="5">
        <v>1141141003003</v>
      </c>
      <c r="D83" s="7" t="s">
        <v>429</v>
      </c>
      <c r="E83" s="7">
        <v>0</v>
      </c>
      <c r="F83" s="7">
        <v>0</v>
      </c>
      <c r="G83">
        <v>0</v>
      </c>
      <c r="H83">
        <v>0</v>
      </c>
      <c r="I83">
        <v>13</v>
      </c>
      <c r="J83" t="s">
        <v>843</v>
      </c>
    </row>
    <row r="84" spans="1:10" hidden="1">
      <c r="A84" t="s">
        <v>449</v>
      </c>
      <c r="B84" t="s">
        <v>846</v>
      </c>
      <c r="C84" s="5">
        <v>1141141004</v>
      </c>
      <c r="D84" s="7" t="s">
        <v>52</v>
      </c>
      <c r="E84" s="7">
        <v>0</v>
      </c>
      <c r="F84" s="7">
        <v>0</v>
      </c>
      <c r="G84">
        <v>0</v>
      </c>
      <c r="H84">
        <v>0</v>
      </c>
      <c r="I84">
        <v>10</v>
      </c>
      <c r="J84" t="s">
        <v>835</v>
      </c>
    </row>
    <row r="85" spans="1:10" hidden="1">
      <c r="A85" t="s">
        <v>449</v>
      </c>
      <c r="B85" t="s">
        <v>847</v>
      </c>
      <c r="C85" s="5">
        <v>1142</v>
      </c>
      <c r="D85" s="7" t="s">
        <v>56</v>
      </c>
      <c r="E85" s="7">
        <v>0</v>
      </c>
      <c r="F85" s="7">
        <v>0</v>
      </c>
      <c r="G85">
        <v>0</v>
      </c>
      <c r="H85">
        <v>0</v>
      </c>
      <c r="I85">
        <v>4</v>
      </c>
      <c r="J85" t="s">
        <v>487</v>
      </c>
    </row>
    <row r="86" spans="1:10" hidden="1">
      <c r="A86" t="s">
        <v>449</v>
      </c>
      <c r="B86" t="s">
        <v>848</v>
      </c>
      <c r="C86" s="5">
        <v>1142142</v>
      </c>
      <c r="D86" s="7" t="s">
        <v>56</v>
      </c>
      <c r="E86" s="7">
        <v>0</v>
      </c>
      <c r="F86" s="7">
        <v>0</v>
      </c>
      <c r="G86">
        <v>0</v>
      </c>
      <c r="H86">
        <v>0</v>
      </c>
      <c r="I86">
        <v>7</v>
      </c>
      <c r="J86" t="s">
        <v>847</v>
      </c>
    </row>
    <row r="87" spans="1:10" hidden="1">
      <c r="A87" t="s">
        <v>449</v>
      </c>
      <c r="B87" t="s">
        <v>849</v>
      </c>
      <c r="C87" s="5">
        <v>1142142001</v>
      </c>
      <c r="D87" s="7" t="s">
        <v>57</v>
      </c>
      <c r="E87" s="7">
        <v>0</v>
      </c>
      <c r="F87" s="7">
        <v>0</v>
      </c>
      <c r="G87">
        <v>0</v>
      </c>
      <c r="H87">
        <v>0</v>
      </c>
      <c r="I87">
        <v>10</v>
      </c>
      <c r="J87" t="s">
        <v>848</v>
      </c>
    </row>
    <row r="88" spans="1:10" hidden="1">
      <c r="A88" t="s">
        <v>449</v>
      </c>
      <c r="B88" t="s">
        <v>850</v>
      </c>
      <c r="C88" s="5">
        <v>1142142001001</v>
      </c>
      <c r="D88" s="7" t="s">
        <v>838</v>
      </c>
      <c r="E88" s="7">
        <v>0</v>
      </c>
      <c r="F88" s="7">
        <v>0</v>
      </c>
      <c r="G88">
        <v>0</v>
      </c>
      <c r="H88">
        <v>0</v>
      </c>
      <c r="I88">
        <v>13</v>
      </c>
      <c r="J88" t="s">
        <v>849</v>
      </c>
    </row>
    <row r="89" spans="1:10" hidden="1">
      <c r="A89" t="s">
        <v>449</v>
      </c>
      <c r="B89" t="s">
        <v>851</v>
      </c>
      <c r="C89" s="5">
        <v>1142142001003</v>
      </c>
      <c r="D89" s="7" t="s">
        <v>429</v>
      </c>
      <c r="E89" s="7">
        <v>0</v>
      </c>
      <c r="F89" s="7">
        <v>0</v>
      </c>
      <c r="G89">
        <v>0</v>
      </c>
      <c r="H89">
        <v>0</v>
      </c>
      <c r="I89">
        <v>13</v>
      </c>
      <c r="J89" t="s">
        <v>849</v>
      </c>
    </row>
    <row r="90" spans="1:10" hidden="1">
      <c r="A90" t="s">
        <v>449</v>
      </c>
      <c r="B90" t="s">
        <v>852</v>
      </c>
      <c r="C90" s="5">
        <v>1142142002</v>
      </c>
      <c r="D90" s="7" t="s">
        <v>58</v>
      </c>
      <c r="E90" s="7">
        <v>0</v>
      </c>
      <c r="F90" s="7">
        <v>0</v>
      </c>
      <c r="G90">
        <v>0</v>
      </c>
      <c r="H90">
        <v>0</v>
      </c>
      <c r="I90">
        <v>10</v>
      </c>
      <c r="J90" t="s">
        <v>848</v>
      </c>
    </row>
    <row r="91" spans="1:10" hidden="1">
      <c r="A91" t="s">
        <v>449</v>
      </c>
      <c r="B91" t="s">
        <v>853</v>
      </c>
      <c r="C91" s="5">
        <v>1142142002001</v>
      </c>
      <c r="D91" s="7" t="s">
        <v>838</v>
      </c>
      <c r="E91" s="7">
        <v>0</v>
      </c>
      <c r="F91" s="7">
        <v>0</v>
      </c>
      <c r="G91">
        <v>0</v>
      </c>
      <c r="H91">
        <v>0</v>
      </c>
      <c r="I91">
        <v>13</v>
      </c>
      <c r="J91" t="s">
        <v>852</v>
      </c>
    </row>
    <row r="92" spans="1:10" hidden="1">
      <c r="A92" t="s">
        <v>449</v>
      </c>
      <c r="B92" t="s">
        <v>854</v>
      </c>
      <c r="C92" s="5">
        <v>1142142002003</v>
      </c>
      <c r="D92" s="7" t="s">
        <v>429</v>
      </c>
      <c r="E92" s="7">
        <v>0</v>
      </c>
      <c r="F92" s="7">
        <v>0</v>
      </c>
      <c r="G92">
        <v>0</v>
      </c>
      <c r="H92">
        <v>0</v>
      </c>
      <c r="I92">
        <v>13</v>
      </c>
      <c r="J92" t="s">
        <v>852</v>
      </c>
    </row>
    <row r="93" spans="1:10" hidden="1">
      <c r="A93" t="s">
        <v>449</v>
      </c>
      <c r="B93" t="s">
        <v>855</v>
      </c>
      <c r="C93" s="5">
        <v>1143</v>
      </c>
      <c r="D93" s="7" t="s">
        <v>59</v>
      </c>
      <c r="E93" s="7">
        <v>0</v>
      </c>
      <c r="F93" s="7">
        <v>0</v>
      </c>
      <c r="G93">
        <v>0</v>
      </c>
      <c r="H93">
        <v>0</v>
      </c>
      <c r="I93">
        <v>4</v>
      </c>
      <c r="J93" t="s">
        <v>487</v>
      </c>
    </row>
    <row r="94" spans="1:10" hidden="1">
      <c r="A94" t="s">
        <v>449</v>
      </c>
      <c r="B94" t="s">
        <v>856</v>
      </c>
      <c r="C94" s="5">
        <v>1143143</v>
      </c>
      <c r="D94" s="7" t="s">
        <v>59</v>
      </c>
      <c r="E94" s="7">
        <v>0</v>
      </c>
      <c r="F94" s="7">
        <v>0</v>
      </c>
      <c r="G94">
        <v>0</v>
      </c>
      <c r="H94">
        <v>0</v>
      </c>
      <c r="I94">
        <v>7</v>
      </c>
      <c r="J94" t="s">
        <v>855</v>
      </c>
    </row>
    <row r="95" spans="1:10" hidden="1">
      <c r="A95" t="s">
        <v>449</v>
      </c>
      <c r="B95" t="s">
        <v>857</v>
      </c>
      <c r="C95" s="5">
        <v>1143143001</v>
      </c>
      <c r="D95" s="7" t="s">
        <v>60</v>
      </c>
      <c r="E95" s="7">
        <v>0</v>
      </c>
      <c r="F95" s="7">
        <v>0</v>
      </c>
      <c r="G95">
        <v>0</v>
      </c>
      <c r="H95">
        <v>0</v>
      </c>
      <c r="I95">
        <v>10</v>
      </c>
      <c r="J95" t="s">
        <v>856</v>
      </c>
    </row>
    <row r="96" spans="1:10" hidden="1">
      <c r="A96" t="s">
        <v>449</v>
      </c>
      <c r="B96" t="s">
        <v>858</v>
      </c>
      <c r="C96" s="5">
        <v>1144</v>
      </c>
      <c r="D96" s="7" t="s">
        <v>61</v>
      </c>
      <c r="E96" s="7">
        <v>0</v>
      </c>
      <c r="F96" s="7">
        <v>0</v>
      </c>
      <c r="G96">
        <v>0</v>
      </c>
      <c r="H96">
        <v>0</v>
      </c>
      <c r="I96">
        <v>4</v>
      </c>
      <c r="J96" t="s">
        <v>487</v>
      </c>
    </row>
    <row r="97" spans="1:10" hidden="1">
      <c r="A97" t="s">
        <v>449</v>
      </c>
      <c r="B97" t="s">
        <v>859</v>
      </c>
      <c r="C97" s="5">
        <v>1144144</v>
      </c>
      <c r="D97" s="7" t="s">
        <v>61</v>
      </c>
      <c r="E97" s="7">
        <v>0</v>
      </c>
      <c r="F97" s="7">
        <v>0</v>
      </c>
      <c r="G97">
        <v>0</v>
      </c>
      <c r="H97">
        <v>0</v>
      </c>
      <c r="I97">
        <v>7</v>
      </c>
      <c r="J97" t="s">
        <v>858</v>
      </c>
    </row>
    <row r="98" spans="1:10" hidden="1">
      <c r="A98" t="s">
        <v>449</v>
      </c>
      <c r="B98" t="s">
        <v>860</v>
      </c>
      <c r="C98" s="5">
        <v>1144144001</v>
      </c>
      <c r="D98" s="7" t="s">
        <v>62</v>
      </c>
      <c r="E98" s="7">
        <v>0</v>
      </c>
      <c r="F98" s="7">
        <v>0</v>
      </c>
      <c r="G98">
        <v>0</v>
      </c>
      <c r="H98">
        <v>0</v>
      </c>
      <c r="I98">
        <v>10</v>
      </c>
      <c r="J98" t="s">
        <v>859</v>
      </c>
    </row>
    <row r="99" spans="1:10" hidden="1">
      <c r="A99" t="s">
        <v>449</v>
      </c>
      <c r="B99" t="s">
        <v>861</v>
      </c>
      <c r="C99" s="5">
        <v>1144144001003</v>
      </c>
      <c r="D99" s="7" t="s">
        <v>429</v>
      </c>
      <c r="E99" s="7">
        <v>0</v>
      </c>
      <c r="F99" s="7">
        <v>0</v>
      </c>
      <c r="G99">
        <v>0</v>
      </c>
      <c r="H99">
        <v>0</v>
      </c>
      <c r="I99">
        <v>13</v>
      </c>
      <c r="J99" t="s">
        <v>860</v>
      </c>
    </row>
    <row r="100" spans="1:10">
      <c r="A100" t="s">
        <v>449</v>
      </c>
      <c r="B100" t="s">
        <v>479</v>
      </c>
      <c r="C100" s="5">
        <v>115</v>
      </c>
      <c r="D100" s="7" t="s">
        <v>63</v>
      </c>
      <c r="E100" s="7">
        <v>34761.599999999999</v>
      </c>
      <c r="F100" s="7">
        <v>0</v>
      </c>
      <c r="G100">
        <v>0</v>
      </c>
      <c r="H100" s="7">
        <v>34761.599999999999</v>
      </c>
      <c r="I100">
        <v>3</v>
      </c>
      <c r="J100" t="s">
        <v>496</v>
      </c>
    </row>
    <row r="101" spans="1:10" hidden="1">
      <c r="A101" t="s">
        <v>449</v>
      </c>
      <c r="B101" t="s">
        <v>862</v>
      </c>
      <c r="C101" s="5">
        <v>1151</v>
      </c>
      <c r="D101" s="7" t="s">
        <v>64</v>
      </c>
      <c r="E101" s="7">
        <v>0</v>
      </c>
      <c r="F101" s="7">
        <v>0</v>
      </c>
      <c r="G101">
        <v>0</v>
      </c>
      <c r="H101">
        <v>0</v>
      </c>
      <c r="I101">
        <v>4</v>
      </c>
      <c r="J101" t="s">
        <v>479</v>
      </c>
    </row>
    <row r="102" spans="1:10" hidden="1">
      <c r="A102" t="s">
        <v>449</v>
      </c>
      <c r="B102" t="s">
        <v>863</v>
      </c>
      <c r="C102" s="5">
        <v>1151151</v>
      </c>
      <c r="D102" s="7" t="s">
        <v>64</v>
      </c>
      <c r="E102" s="7">
        <v>0</v>
      </c>
      <c r="F102" s="7">
        <v>0</v>
      </c>
      <c r="G102">
        <v>0</v>
      </c>
      <c r="H102">
        <v>0</v>
      </c>
      <c r="I102">
        <v>7</v>
      </c>
      <c r="J102" t="s">
        <v>862</v>
      </c>
    </row>
    <row r="103" spans="1:10" hidden="1">
      <c r="A103" t="s">
        <v>449</v>
      </c>
      <c r="B103" t="s">
        <v>864</v>
      </c>
      <c r="C103" s="5">
        <v>1151151001</v>
      </c>
      <c r="D103" s="7" t="s">
        <v>64</v>
      </c>
      <c r="E103" s="7">
        <v>0</v>
      </c>
      <c r="F103" s="7">
        <v>0</v>
      </c>
      <c r="G103">
        <v>0</v>
      </c>
      <c r="H103">
        <v>0</v>
      </c>
      <c r="I103">
        <v>10</v>
      </c>
      <c r="J103" t="s">
        <v>863</v>
      </c>
    </row>
    <row r="104" spans="1:10" hidden="1">
      <c r="A104" t="s">
        <v>449</v>
      </c>
      <c r="B104" t="s">
        <v>865</v>
      </c>
      <c r="C104" s="5">
        <v>1152</v>
      </c>
      <c r="D104" s="7" t="s">
        <v>65</v>
      </c>
      <c r="E104" s="7">
        <v>0</v>
      </c>
      <c r="F104" s="7">
        <v>0</v>
      </c>
      <c r="G104">
        <v>0</v>
      </c>
      <c r="H104" s="7">
        <v>0</v>
      </c>
      <c r="I104">
        <v>4</v>
      </c>
      <c r="J104" t="s">
        <v>479</v>
      </c>
    </row>
    <row r="105" spans="1:10" hidden="1">
      <c r="A105" t="s">
        <v>449</v>
      </c>
      <c r="B105" t="s">
        <v>866</v>
      </c>
      <c r="C105" s="5">
        <v>1152152</v>
      </c>
      <c r="D105" s="7" t="s">
        <v>65</v>
      </c>
      <c r="E105" s="7">
        <v>0</v>
      </c>
      <c r="F105" s="7">
        <v>0</v>
      </c>
      <c r="G105">
        <v>0</v>
      </c>
      <c r="H105" s="7">
        <v>0</v>
      </c>
      <c r="I105">
        <v>7</v>
      </c>
      <c r="J105" t="s">
        <v>865</v>
      </c>
    </row>
    <row r="106" spans="1:10" hidden="1">
      <c r="A106" t="s">
        <v>449</v>
      </c>
      <c r="B106" t="s">
        <v>867</v>
      </c>
      <c r="C106" s="5">
        <v>1152152001</v>
      </c>
      <c r="D106" s="7" t="s">
        <v>66</v>
      </c>
      <c r="E106" s="7">
        <v>0</v>
      </c>
      <c r="F106" s="7">
        <v>0</v>
      </c>
      <c r="G106">
        <v>0</v>
      </c>
      <c r="H106" s="7">
        <v>0</v>
      </c>
      <c r="I106">
        <v>10</v>
      </c>
      <c r="J106" t="s">
        <v>866</v>
      </c>
    </row>
    <row r="107" spans="1:10" hidden="1">
      <c r="A107" t="s">
        <v>449</v>
      </c>
      <c r="B107" t="s">
        <v>868</v>
      </c>
      <c r="C107" s="5">
        <v>1152152001001</v>
      </c>
      <c r="D107" s="7" t="s">
        <v>838</v>
      </c>
      <c r="E107" s="7">
        <v>0</v>
      </c>
      <c r="F107" s="7">
        <v>0</v>
      </c>
      <c r="G107">
        <v>0</v>
      </c>
      <c r="H107">
        <v>0</v>
      </c>
      <c r="I107">
        <v>13</v>
      </c>
      <c r="J107" t="s">
        <v>867</v>
      </c>
    </row>
    <row r="108" spans="1:10" hidden="1">
      <c r="A108" t="s">
        <v>449</v>
      </c>
      <c r="B108" t="s">
        <v>869</v>
      </c>
      <c r="C108" s="5">
        <v>1152152001003</v>
      </c>
      <c r="D108" s="7" t="s">
        <v>429</v>
      </c>
      <c r="E108" s="7">
        <v>0</v>
      </c>
      <c r="F108" s="7">
        <v>0</v>
      </c>
      <c r="G108">
        <v>0</v>
      </c>
      <c r="H108" s="7">
        <v>0</v>
      </c>
      <c r="I108">
        <v>13</v>
      </c>
      <c r="J108" t="s">
        <v>867</v>
      </c>
    </row>
    <row r="109" spans="1:10" hidden="1">
      <c r="A109" t="s">
        <v>449</v>
      </c>
      <c r="B109" t="s">
        <v>870</v>
      </c>
      <c r="C109" s="5">
        <v>1153</v>
      </c>
      <c r="D109" s="7" t="s">
        <v>67</v>
      </c>
      <c r="E109" s="7">
        <v>0</v>
      </c>
      <c r="F109" s="7">
        <v>0</v>
      </c>
      <c r="G109">
        <v>0</v>
      </c>
      <c r="H109">
        <v>0</v>
      </c>
      <c r="I109">
        <v>4</v>
      </c>
      <c r="J109" t="s">
        <v>479</v>
      </c>
    </row>
    <row r="110" spans="1:10" hidden="1">
      <c r="A110" t="s">
        <v>449</v>
      </c>
      <c r="B110" t="s">
        <v>871</v>
      </c>
      <c r="C110" s="5">
        <v>1153153</v>
      </c>
      <c r="D110" s="7" t="s">
        <v>67</v>
      </c>
      <c r="E110" s="7">
        <v>0</v>
      </c>
      <c r="F110" s="7">
        <v>0</v>
      </c>
      <c r="G110">
        <v>0</v>
      </c>
      <c r="H110">
        <v>0</v>
      </c>
      <c r="I110">
        <v>7</v>
      </c>
      <c r="J110" t="s">
        <v>870</v>
      </c>
    </row>
    <row r="111" spans="1:10" hidden="1">
      <c r="A111" t="s">
        <v>449</v>
      </c>
      <c r="B111" t="s">
        <v>872</v>
      </c>
      <c r="C111" s="5">
        <v>1153153001</v>
      </c>
      <c r="D111" s="7" t="s">
        <v>873</v>
      </c>
      <c r="E111" s="7">
        <v>0</v>
      </c>
      <c r="F111" s="7">
        <v>0</v>
      </c>
      <c r="G111">
        <v>0</v>
      </c>
      <c r="H111">
        <v>0</v>
      </c>
      <c r="I111">
        <v>10</v>
      </c>
      <c r="J111" t="s">
        <v>871</v>
      </c>
    </row>
    <row r="112" spans="1:10">
      <c r="A112" t="s">
        <v>449</v>
      </c>
      <c r="B112" t="s">
        <v>874</v>
      </c>
      <c r="C112" s="5">
        <v>1154</v>
      </c>
      <c r="D112" s="7" t="s">
        <v>68</v>
      </c>
      <c r="E112" s="7">
        <v>12816</v>
      </c>
      <c r="F112" s="7">
        <v>0</v>
      </c>
      <c r="G112">
        <v>0</v>
      </c>
      <c r="H112" s="7">
        <v>12816</v>
      </c>
      <c r="I112">
        <v>4</v>
      </c>
      <c r="J112" t="s">
        <v>479</v>
      </c>
    </row>
    <row r="113" spans="1:10">
      <c r="A113" t="s">
        <v>449</v>
      </c>
      <c r="B113" t="s">
        <v>875</v>
      </c>
      <c r="C113" s="5">
        <v>1154154</v>
      </c>
      <c r="D113" s="7" t="s">
        <v>68</v>
      </c>
      <c r="E113" s="7">
        <v>12816</v>
      </c>
      <c r="F113" s="7">
        <v>0</v>
      </c>
      <c r="G113">
        <v>0</v>
      </c>
      <c r="H113" s="7">
        <v>12816</v>
      </c>
      <c r="I113">
        <v>7</v>
      </c>
      <c r="J113" t="s">
        <v>874</v>
      </c>
    </row>
    <row r="114" spans="1:10" hidden="1">
      <c r="A114" t="s">
        <v>449</v>
      </c>
      <c r="B114" t="s">
        <v>876</v>
      </c>
      <c r="C114" s="5">
        <v>1154154001</v>
      </c>
      <c r="D114" s="7" t="s">
        <v>877</v>
      </c>
      <c r="E114" s="7">
        <v>0</v>
      </c>
      <c r="F114" s="7">
        <v>0</v>
      </c>
      <c r="G114">
        <v>0</v>
      </c>
      <c r="H114" s="7">
        <v>0</v>
      </c>
      <c r="I114">
        <v>10</v>
      </c>
      <c r="J114" t="s">
        <v>875</v>
      </c>
    </row>
    <row r="115" spans="1:10" hidden="1">
      <c r="A115" t="s">
        <v>449</v>
      </c>
      <c r="B115" t="s">
        <v>878</v>
      </c>
      <c r="C115" s="5">
        <v>1154154001001</v>
      </c>
      <c r="D115" s="7" t="s">
        <v>838</v>
      </c>
      <c r="E115" s="7">
        <v>0</v>
      </c>
      <c r="F115" s="7">
        <v>0</v>
      </c>
      <c r="G115">
        <v>0</v>
      </c>
      <c r="H115" s="7">
        <v>0</v>
      </c>
      <c r="I115">
        <v>13</v>
      </c>
      <c r="J115" t="s">
        <v>876</v>
      </c>
    </row>
    <row r="116" spans="1:10" hidden="1">
      <c r="A116" t="s">
        <v>449</v>
      </c>
      <c r="B116" t="s">
        <v>879</v>
      </c>
      <c r="C116" s="5">
        <v>1154154002</v>
      </c>
      <c r="D116" s="7" t="s">
        <v>69</v>
      </c>
      <c r="E116" s="7">
        <v>0</v>
      </c>
      <c r="F116" s="7">
        <v>0</v>
      </c>
      <c r="G116">
        <v>0</v>
      </c>
      <c r="H116">
        <v>0</v>
      </c>
      <c r="I116">
        <v>10</v>
      </c>
      <c r="J116" t="s">
        <v>875</v>
      </c>
    </row>
    <row r="117" spans="1:10" hidden="1">
      <c r="A117" t="s">
        <v>449</v>
      </c>
      <c r="B117" t="s">
        <v>880</v>
      </c>
      <c r="C117" s="5">
        <v>1154154003</v>
      </c>
      <c r="D117" s="7" t="s">
        <v>70</v>
      </c>
      <c r="E117" s="7">
        <v>0</v>
      </c>
      <c r="F117" s="7">
        <v>0</v>
      </c>
      <c r="G117">
        <v>0</v>
      </c>
      <c r="H117">
        <v>0</v>
      </c>
      <c r="I117">
        <v>10</v>
      </c>
      <c r="J117" t="s">
        <v>875</v>
      </c>
    </row>
    <row r="118" spans="1:10" hidden="1">
      <c r="A118" t="s">
        <v>449</v>
      </c>
      <c r="B118" t="s">
        <v>881</v>
      </c>
      <c r="C118" s="5">
        <v>1154154004</v>
      </c>
      <c r="D118" s="7" t="s">
        <v>71</v>
      </c>
      <c r="E118" s="7">
        <v>0</v>
      </c>
      <c r="F118" s="7">
        <v>0</v>
      </c>
      <c r="G118">
        <v>0</v>
      </c>
      <c r="H118">
        <v>0</v>
      </c>
      <c r="I118">
        <v>10</v>
      </c>
      <c r="J118" t="s">
        <v>875</v>
      </c>
    </row>
    <row r="119" spans="1:10" hidden="1">
      <c r="A119" t="s">
        <v>449</v>
      </c>
      <c r="B119" t="s">
        <v>882</v>
      </c>
      <c r="C119" s="5">
        <v>1154154005</v>
      </c>
      <c r="D119" s="7" t="s">
        <v>72</v>
      </c>
      <c r="E119" s="7">
        <v>0</v>
      </c>
      <c r="F119" s="7">
        <v>0</v>
      </c>
      <c r="G119">
        <v>0</v>
      </c>
      <c r="H119">
        <v>0</v>
      </c>
      <c r="I119">
        <v>10</v>
      </c>
      <c r="J119" t="s">
        <v>875</v>
      </c>
    </row>
    <row r="120" spans="1:10" hidden="1">
      <c r="A120" t="s">
        <v>449</v>
      </c>
      <c r="B120" t="s">
        <v>883</v>
      </c>
      <c r="C120" s="5">
        <v>1154154006</v>
      </c>
      <c r="D120" s="7" t="s">
        <v>73</v>
      </c>
      <c r="E120" s="7">
        <v>0</v>
      </c>
      <c r="F120" s="7">
        <v>0</v>
      </c>
      <c r="G120">
        <v>0</v>
      </c>
      <c r="H120">
        <v>0</v>
      </c>
      <c r="I120">
        <v>10</v>
      </c>
      <c r="J120" t="s">
        <v>875</v>
      </c>
    </row>
    <row r="121" spans="1:10" hidden="1">
      <c r="A121" t="s">
        <v>449</v>
      </c>
      <c r="B121" t="s">
        <v>884</v>
      </c>
      <c r="C121" s="5">
        <v>1154154007</v>
      </c>
      <c r="D121" s="7" t="s">
        <v>74</v>
      </c>
      <c r="E121" s="7">
        <v>0</v>
      </c>
      <c r="F121" s="7">
        <v>0</v>
      </c>
      <c r="G121">
        <v>0</v>
      </c>
      <c r="H121">
        <v>0</v>
      </c>
      <c r="I121">
        <v>10</v>
      </c>
      <c r="J121" t="s">
        <v>875</v>
      </c>
    </row>
    <row r="122" spans="1:10" hidden="1">
      <c r="A122" t="s">
        <v>449</v>
      </c>
      <c r="B122" t="s">
        <v>885</v>
      </c>
      <c r="C122" s="5">
        <v>1154154008</v>
      </c>
      <c r="D122" s="7" t="s">
        <v>75</v>
      </c>
      <c r="E122" s="7">
        <v>0</v>
      </c>
      <c r="F122" s="7">
        <v>0</v>
      </c>
      <c r="G122">
        <v>0</v>
      </c>
      <c r="H122">
        <v>0</v>
      </c>
      <c r="I122">
        <v>10</v>
      </c>
      <c r="J122" t="s">
        <v>875</v>
      </c>
    </row>
    <row r="123" spans="1:10" hidden="1">
      <c r="A123" t="s">
        <v>449</v>
      </c>
      <c r="B123" t="s">
        <v>886</v>
      </c>
      <c r="C123" s="5">
        <v>1154154008001</v>
      </c>
      <c r="D123" s="7" t="s">
        <v>838</v>
      </c>
      <c r="E123" s="7">
        <v>0</v>
      </c>
      <c r="F123" s="7">
        <v>0</v>
      </c>
      <c r="G123">
        <v>0</v>
      </c>
      <c r="H123">
        <v>0</v>
      </c>
      <c r="I123">
        <v>13</v>
      </c>
      <c r="J123" t="s">
        <v>885</v>
      </c>
    </row>
    <row r="124" spans="1:10" hidden="1">
      <c r="A124" t="s">
        <v>449</v>
      </c>
      <c r="B124" t="s">
        <v>887</v>
      </c>
      <c r="C124" s="5">
        <v>1154154009</v>
      </c>
      <c r="D124" s="7" t="s">
        <v>76</v>
      </c>
      <c r="E124" s="7">
        <v>0</v>
      </c>
      <c r="F124" s="7">
        <v>0</v>
      </c>
      <c r="G124">
        <v>0</v>
      </c>
      <c r="H124">
        <v>0</v>
      </c>
      <c r="I124">
        <v>10</v>
      </c>
      <c r="J124" t="s">
        <v>875</v>
      </c>
    </row>
    <row r="125" spans="1:10" hidden="1">
      <c r="A125" t="s">
        <v>449</v>
      </c>
      <c r="B125" t="s">
        <v>888</v>
      </c>
      <c r="C125" s="5">
        <v>1154154009001</v>
      </c>
      <c r="D125" s="7" t="s">
        <v>838</v>
      </c>
      <c r="E125" s="7">
        <v>0</v>
      </c>
      <c r="F125" s="7">
        <v>0</v>
      </c>
      <c r="G125">
        <v>0</v>
      </c>
      <c r="H125">
        <v>0</v>
      </c>
      <c r="I125">
        <v>13</v>
      </c>
      <c r="J125" t="s">
        <v>887</v>
      </c>
    </row>
    <row r="126" spans="1:10" hidden="1">
      <c r="A126" t="s">
        <v>449</v>
      </c>
      <c r="B126" t="s">
        <v>889</v>
      </c>
      <c r="C126" s="5">
        <v>1154154010</v>
      </c>
      <c r="D126" s="7" t="s">
        <v>77</v>
      </c>
      <c r="E126" s="7">
        <v>0</v>
      </c>
      <c r="F126" s="7">
        <v>0</v>
      </c>
      <c r="G126">
        <v>0</v>
      </c>
      <c r="H126">
        <v>0</v>
      </c>
      <c r="I126">
        <v>10</v>
      </c>
      <c r="J126" t="s">
        <v>875</v>
      </c>
    </row>
    <row r="127" spans="1:10" hidden="1">
      <c r="A127" t="s">
        <v>449</v>
      </c>
      <c r="B127" t="s">
        <v>890</v>
      </c>
      <c r="C127" s="5">
        <v>1154154010001</v>
      </c>
      <c r="D127" s="7" t="s">
        <v>838</v>
      </c>
      <c r="E127" s="7">
        <v>0</v>
      </c>
      <c r="F127" s="7">
        <v>0</v>
      </c>
      <c r="G127">
        <v>0</v>
      </c>
      <c r="H127">
        <v>0</v>
      </c>
      <c r="I127">
        <v>13</v>
      </c>
      <c r="J127" t="s">
        <v>889</v>
      </c>
    </row>
    <row r="128" spans="1:10">
      <c r="A128" t="s">
        <v>449</v>
      </c>
      <c r="B128" t="s">
        <v>891</v>
      </c>
      <c r="C128" s="5">
        <v>1154154011</v>
      </c>
      <c r="D128" s="7" t="s">
        <v>78</v>
      </c>
      <c r="E128" s="7">
        <v>12816</v>
      </c>
      <c r="F128" s="7">
        <v>0</v>
      </c>
      <c r="G128">
        <v>0</v>
      </c>
      <c r="H128" s="7">
        <v>12816</v>
      </c>
      <c r="I128">
        <v>10</v>
      </c>
      <c r="J128" t="s">
        <v>875</v>
      </c>
    </row>
    <row r="129" spans="1:13">
      <c r="A129" t="s">
        <v>449</v>
      </c>
      <c r="B129" t="s">
        <v>892</v>
      </c>
      <c r="C129" s="5">
        <v>1154154011001</v>
      </c>
      <c r="D129" s="7" t="s">
        <v>838</v>
      </c>
      <c r="E129" s="7">
        <v>12816</v>
      </c>
      <c r="F129" s="7">
        <v>0</v>
      </c>
      <c r="G129">
        <v>0</v>
      </c>
      <c r="H129" s="7">
        <v>12816</v>
      </c>
      <c r="I129">
        <v>13</v>
      </c>
      <c r="J129" t="s">
        <v>891</v>
      </c>
      <c r="K129" s="145"/>
      <c r="L129" s="146"/>
      <c r="M129" s="146"/>
    </row>
    <row r="130" spans="1:13" hidden="1">
      <c r="A130" t="s">
        <v>449</v>
      </c>
      <c r="B130" t="s">
        <v>893</v>
      </c>
      <c r="C130" s="5">
        <v>1154154011003</v>
      </c>
      <c r="D130" s="7" t="s">
        <v>429</v>
      </c>
      <c r="E130" s="7">
        <v>0</v>
      </c>
      <c r="F130" s="7">
        <v>0</v>
      </c>
      <c r="G130">
        <v>0</v>
      </c>
      <c r="H130" s="7">
        <v>0</v>
      </c>
      <c r="I130">
        <v>13</v>
      </c>
      <c r="J130" t="s">
        <v>891</v>
      </c>
    </row>
    <row r="131" spans="1:13" hidden="1">
      <c r="A131" t="s">
        <v>449</v>
      </c>
      <c r="B131" t="s">
        <v>894</v>
      </c>
      <c r="C131" s="5">
        <v>1154154012</v>
      </c>
      <c r="D131" s="7" t="s">
        <v>79</v>
      </c>
      <c r="E131" s="7">
        <v>0</v>
      </c>
      <c r="F131" s="7">
        <v>0</v>
      </c>
      <c r="G131">
        <v>0</v>
      </c>
      <c r="H131">
        <v>0</v>
      </c>
      <c r="I131">
        <v>10</v>
      </c>
      <c r="J131" t="s">
        <v>875</v>
      </c>
    </row>
    <row r="132" spans="1:13" hidden="1">
      <c r="A132" t="s">
        <v>449</v>
      </c>
      <c r="B132" t="s">
        <v>895</v>
      </c>
      <c r="C132" s="5">
        <v>1154154012001</v>
      </c>
      <c r="D132" s="7" t="s">
        <v>838</v>
      </c>
      <c r="E132" s="7">
        <v>0</v>
      </c>
      <c r="F132" s="7">
        <v>0</v>
      </c>
      <c r="G132">
        <v>0</v>
      </c>
      <c r="H132">
        <v>0</v>
      </c>
      <c r="I132">
        <v>13</v>
      </c>
      <c r="J132" t="s">
        <v>894</v>
      </c>
    </row>
    <row r="133" spans="1:13" hidden="1">
      <c r="A133" t="s">
        <v>449</v>
      </c>
      <c r="B133" t="s">
        <v>896</v>
      </c>
      <c r="C133" s="5">
        <v>1154154012003</v>
      </c>
      <c r="D133" s="7" t="s">
        <v>429</v>
      </c>
      <c r="E133" s="7">
        <v>0</v>
      </c>
      <c r="F133" s="7">
        <v>0</v>
      </c>
      <c r="G133">
        <v>0</v>
      </c>
      <c r="H133">
        <v>0</v>
      </c>
      <c r="I133">
        <v>13</v>
      </c>
      <c r="J133" t="s">
        <v>894</v>
      </c>
    </row>
    <row r="134" spans="1:13" hidden="1">
      <c r="A134" t="s">
        <v>449</v>
      </c>
      <c r="B134" t="s">
        <v>897</v>
      </c>
      <c r="C134" s="5">
        <v>1154154013</v>
      </c>
      <c r="D134" s="7" t="s">
        <v>898</v>
      </c>
      <c r="E134" s="7">
        <v>0</v>
      </c>
      <c r="F134" s="7">
        <v>0</v>
      </c>
      <c r="G134">
        <v>0</v>
      </c>
      <c r="H134">
        <v>0</v>
      </c>
      <c r="I134">
        <v>10</v>
      </c>
      <c r="J134" t="s">
        <v>875</v>
      </c>
    </row>
    <row r="135" spans="1:13" hidden="1">
      <c r="A135" t="s">
        <v>449</v>
      </c>
      <c r="B135" t="s">
        <v>899</v>
      </c>
      <c r="C135" s="5">
        <v>1154154013001</v>
      </c>
      <c r="D135" s="7" t="s">
        <v>838</v>
      </c>
      <c r="E135" s="7">
        <v>0</v>
      </c>
      <c r="F135" s="7">
        <v>0</v>
      </c>
      <c r="G135">
        <v>0</v>
      </c>
      <c r="H135">
        <v>0</v>
      </c>
      <c r="I135">
        <v>13</v>
      </c>
      <c r="J135" t="s">
        <v>897</v>
      </c>
    </row>
    <row r="136" spans="1:13" hidden="1">
      <c r="A136" t="s">
        <v>449</v>
      </c>
      <c r="B136" t="s">
        <v>900</v>
      </c>
      <c r="C136" s="5">
        <v>1155</v>
      </c>
      <c r="D136" s="7" t="s">
        <v>80</v>
      </c>
      <c r="E136" s="7">
        <v>0</v>
      </c>
      <c r="F136" s="7">
        <v>0</v>
      </c>
      <c r="G136">
        <v>0</v>
      </c>
      <c r="H136">
        <v>0</v>
      </c>
      <c r="I136">
        <v>4</v>
      </c>
      <c r="J136" t="s">
        <v>479</v>
      </c>
    </row>
    <row r="137" spans="1:13" hidden="1">
      <c r="A137" t="s">
        <v>449</v>
      </c>
      <c r="B137" t="s">
        <v>901</v>
      </c>
      <c r="C137" s="5">
        <v>1155155</v>
      </c>
      <c r="D137" s="7" t="s">
        <v>80</v>
      </c>
      <c r="E137" s="7">
        <v>0</v>
      </c>
      <c r="F137" s="7">
        <v>0</v>
      </c>
      <c r="G137">
        <v>0</v>
      </c>
      <c r="H137">
        <v>0</v>
      </c>
      <c r="I137">
        <v>7</v>
      </c>
      <c r="J137" t="s">
        <v>900</v>
      </c>
    </row>
    <row r="138" spans="1:13" hidden="1">
      <c r="A138" t="s">
        <v>449</v>
      </c>
      <c r="B138" t="s">
        <v>902</v>
      </c>
      <c r="C138" s="5">
        <v>1155155001</v>
      </c>
      <c r="D138" s="7" t="s">
        <v>80</v>
      </c>
      <c r="E138" s="7">
        <v>0</v>
      </c>
      <c r="F138" s="7">
        <v>0</v>
      </c>
      <c r="G138">
        <v>0</v>
      </c>
      <c r="H138">
        <v>0</v>
      </c>
      <c r="I138">
        <v>10</v>
      </c>
      <c r="J138" t="s">
        <v>901</v>
      </c>
    </row>
    <row r="139" spans="1:13">
      <c r="A139" t="s">
        <v>449</v>
      </c>
      <c r="B139" t="s">
        <v>903</v>
      </c>
      <c r="C139" s="5">
        <v>1159</v>
      </c>
      <c r="D139" s="7" t="s">
        <v>904</v>
      </c>
      <c r="E139" s="7">
        <v>21945.599999999999</v>
      </c>
      <c r="F139" s="7">
        <v>0</v>
      </c>
      <c r="G139">
        <v>0</v>
      </c>
      <c r="H139" s="7">
        <v>21945.599999999999</v>
      </c>
      <c r="I139">
        <v>4</v>
      </c>
      <c r="J139" t="s">
        <v>479</v>
      </c>
    </row>
    <row r="140" spans="1:13">
      <c r="A140" t="s">
        <v>449</v>
      </c>
      <c r="B140" t="s">
        <v>905</v>
      </c>
      <c r="C140" s="5">
        <v>1159159</v>
      </c>
      <c r="D140" s="7" t="s">
        <v>63</v>
      </c>
      <c r="E140" s="7">
        <v>21945.599999999999</v>
      </c>
      <c r="F140" s="7">
        <v>0</v>
      </c>
      <c r="G140">
        <v>0</v>
      </c>
      <c r="H140" s="7">
        <v>21945.599999999999</v>
      </c>
      <c r="I140">
        <v>7</v>
      </c>
      <c r="J140" t="s">
        <v>903</v>
      </c>
    </row>
    <row r="141" spans="1:13">
      <c r="A141" t="s">
        <v>449</v>
      </c>
      <c r="B141" t="s">
        <v>906</v>
      </c>
      <c r="C141" s="5">
        <v>1159159001</v>
      </c>
      <c r="D141" s="7" t="s">
        <v>81</v>
      </c>
      <c r="E141" s="7">
        <v>21945.599999999999</v>
      </c>
      <c r="F141" s="7">
        <v>0</v>
      </c>
      <c r="G141">
        <v>0</v>
      </c>
      <c r="H141" s="7">
        <v>21945.599999999999</v>
      </c>
      <c r="I141">
        <v>10</v>
      </c>
      <c r="J141" t="s">
        <v>905</v>
      </c>
    </row>
    <row r="142" spans="1:13">
      <c r="A142" t="s">
        <v>449</v>
      </c>
      <c r="B142" t="s">
        <v>907</v>
      </c>
      <c r="C142" s="5">
        <v>1159159001001</v>
      </c>
      <c r="D142" s="7" t="s">
        <v>838</v>
      </c>
      <c r="E142" s="7">
        <v>21945.599999999999</v>
      </c>
      <c r="F142" s="7">
        <v>0</v>
      </c>
      <c r="G142">
        <v>0</v>
      </c>
      <c r="H142" s="7">
        <v>21945.599999999999</v>
      </c>
      <c r="I142">
        <v>13</v>
      </c>
      <c r="J142" t="s">
        <v>906</v>
      </c>
    </row>
    <row r="143" spans="1:13" hidden="1">
      <c r="A143" t="s">
        <v>449</v>
      </c>
      <c r="B143" t="s">
        <v>908</v>
      </c>
      <c r="C143" s="5">
        <v>1159159001003</v>
      </c>
      <c r="D143" s="7" t="s">
        <v>429</v>
      </c>
      <c r="E143" s="7">
        <v>0</v>
      </c>
      <c r="F143" s="7">
        <v>0</v>
      </c>
      <c r="G143">
        <v>0</v>
      </c>
      <c r="H143" s="7">
        <v>0</v>
      </c>
      <c r="I143">
        <v>13</v>
      </c>
      <c r="J143" t="s">
        <v>906</v>
      </c>
    </row>
    <row r="144" spans="1:13" hidden="1">
      <c r="A144" t="s">
        <v>449</v>
      </c>
      <c r="B144" t="s">
        <v>909</v>
      </c>
      <c r="C144" s="5">
        <v>116</v>
      </c>
      <c r="D144" s="7" t="s">
        <v>910</v>
      </c>
      <c r="E144" s="7">
        <v>0</v>
      </c>
      <c r="F144" s="7">
        <v>0</v>
      </c>
      <c r="G144">
        <v>0</v>
      </c>
      <c r="H144">
        <v>0</v>
      </c>
      <c r="I144">
        <v>3</v>
      </c>
      <c r="J144" t="s">
        <v>496</v>
      </c>
    </row>
    <row r="145" spans="1:10" hidden="1">
      <c r="A145" t="s">
        <v>449</v>
      </c>
      <c r="B145" t="s">
        <v>911</v>
      </c>
      <c r="C145" s="5">
        <v>1161</v>
      </c>
      <c r="D145" s="7" t="s">
        <v>912</v>
      </c>
      <c r="E145" s="7">
        <v>0</v>
      </c>
      <c r="F145" s="7">
        <v>0</v>
      </c>
      <c r="G145">
        <v>0</v>
      </c>
      <c r="H145">
        <v>0</v>
      </c>
      <c r="I145">
        <v>4</v>
      </c>
      <c r="J145" t="s">
        <v>909</v>
      </c>
    </row>
    <row r="146" spans="1:10" hidden="1">
      <c r="A146" t="s">
        <v>449</v>
      </c>
      <c r="B146" t="s">
        <v>474</v>
      </c>
      <c r="C146" s="5">
        <v>12</v>
      </c>
      <c r="D146" s="7" t="s">
        <v>82</v>
      </c>
      <c r="E146" s="7">
        <v>0</v>
      </c>
      <c r="F146" s="7">
        <v>0</v>
      </c>
      <c r="G146">
        <v>0</v>
      </c>
      <c r="H146" s="7">
        <v>0</v>
      </c>
      <c r="I146">
        <v>2</v>
      </c>
      <c r="J146" t="s">
        <v>464</v>
      </c>
    </row>
    <row r="147" spans="1:10" hidden="1">
      <c r="A147" t="s">
        <v>449</v>
      </c>
      <c r="B147" t="s">
        <v>471</v>
      </c>
      <c r="C147" s="5">
        <v>121</v>
      </c>
      <c r="D147" s="7" t="s">
        <v>83</v>
      </c>
      <c r="E147" s="7">
        <v>0</v>
      </c>
      <c r="F147" s="7">
        <v>0</v>
      </c>
      <c r="G147">
        <v>0</v>
      </c>
      <c r="H147" s="7">
        <v>0</v>
      </c>
      <c r="I147">
        <v>3</v>
      </c>
      <c r="J147" t="s">
        <v>474</v>
      </c>
    </row>
    <row r="148" spans="1:10" hidden="1">
      <c r="A148" t="s">
        <v>449</v>
      </c>
      <c r="B148" t="s">
        <v>913</v>
      </c>
      <c r="C148" s="5">
        <v>1211</v>
      </c>
      <c r="D148" s="7" t="s">
        <v>84</v>
      </c>
      <c r="E148" s="7">
        <v>0</v>
      </c>
      <c r="F148" s="7">
        <v>0</v>
      </c>
      <c r="G148">
        <v>0</v>
      </c>
      <c r="H148" s="7">
        <v>0</v>
      </c>
      <c r="I148">
        <v>4</v>
      </c>
      <c r="J148" t="s">
        <v>471</v>
      </c>
    </row>
    <row r="149" spans="1:10" hidden="1">
      <c r="A149" t="s">
        <v>449</v>
      </c>
      <c r="B149" t="s">
        <v>914</v>
      </c>
      <c r="C149" s="5">
        <v>1211211</v>
      </c>
      <c r="D149" s="7" t="s">
        <v>84</v>
      </c>
      <c r="E149" s="7">
        <v>0</v>
      </c>
      <c r="F149" s="7">
        <v>0</v>
      </c>
      <c r="G149">
        <v>0</v>
      </c>
      <c r="H149" s="7">
        <v>0</v>
      </c>
      <c r="I149">
        <v>7</v>
      </c>
      <c r="J149" t="s">
        <v>913</v>
      </c>
    </row>
    <row r="150" spans="1:10" hidden="1">
      <c r="A150" t="s">
        <v>449</v>
      </c>
      <c r="B150" t="s">
        <v>915</v>
      </c>
      <c r="C150" s="5">
        <v>1211211001</v>
      </c>
      <c r="D150" s="7" t="s">
        <v>85</v>
      </c>
      <c r="E150" s="7">
        <v>0</v>
      </c>
      <c r="F150" s="7">
        <v>0</v>
      </c>
      <c r="G150">
        <v>0</v>
      </c>
      <c r="H150" s="7">
        <v>0</v>
      </c>
      <c r="I150">
        <v>10</v>
      </c>
      <c r="J150" t="s">
        <v>914</v>
      </c>
    </row>
    <row r="151" spans="1:10" hidden="1">
      <c r="A151" t="s">
        <v>449</v>
      </c>
      <c r="B151" t="s">
        <v>916</v>
      </c>
      <c r="C151" s="5">
        <v>1211211001001</v>
      </c>
      <c r="D151" s="7" t="s">
        <v>777</v>
      </c>
      <c r="E151" s="7">
        <v>0</v>
      </c>
      <c r="F151" s="7">
        <v>0</v>
      </c>
      <c r="G151">
        <v>0</v>
      </c>
      <c r="H151">
        <v>0</v>
      </c>
      <c r="I151">
        <v>13</v>
      </c>
      <c r="J151" t="s">
        <v>915</v>
      </c>
    </row>
    <row r="152" spans="1:10" hidden="1">
      <c r="A152" t="s">
        <v>449</v>
      </c>
      <c r="B152" t="s">
        <v>917</v>
      </c>
      <c r="C152" s="5">
        <v>1211211001002</v>
      </c>
      <c r="D152" s="7" t="s">
        <v>702</v>
      </c>
      <c r="E152" s="7">
        <v>0</v>
      </c>
      <c r="F152" s="7">
        <v>0</v>
      </c>
      <c r="G152">
        <v>0</v>
      </c>
      <c r="H152">
        <v>0</v>
      </c>
      <c r="I152">
        <v>13</v>
      </c>
      <c r="J152" t="s">
        <v>915</v>
      </c>
    </row>
    <row r="153" spans="1:10" hidden="1">
      <c r="A153" t="s">
        <v>449</v>
      </c>
      <c r="B153" t="s">
        <v>918</v>
      </c>
      <c r="C153" s="5">
        <v>1211211001003</v>
      </c>
      <c r="D153" s="7" t="s">
        <v>429</v>
      </c>
      <c r="E153" s="7">
        <v>0</v>
      </c>
      <c r="F153" s="7">
        <v>0</v>
      </c>
      <c r="G153">
        <v>0</v>
      </c>
      <c r="H153" s="7">
        <v>0</v>
      </c>
      <c r="I153">
        <v>13</v>
      </c>
      <c r="J153" t="s">
        <v>915</v>
      </c>
    </row>
    <row r="154" spans="1:10" hidden="1">
      <c r="A154" t="s">
        <v>449</v>
      </c>
      <c r="B154" t="s">
        <v>919</v>
      </c>
      <c r="C154" s="5">
        <v>1211211001005</v>
      </c>
      <c r="D154" s="7" t="s">
        <v>704</v>
      </c>
      <c r="E154" s="7">
        <v>0</v>
      </c>
      <c r="F154" s="7">
        <v>0</v>
      </c>
      <c r="G154">
        <v>0</v>
      </c>
      <c r="H154">
        <v>0</v>
      </c>
      <c r="I154">
        <v>13</v>
      </c>
      <c r="J154" t="s">
        <v>915</v>
      </c>
    </row>
    <row r="155" spans="1:10" hidden="1">
      <c r="A155" t="s">
        <v>449</v>
      </c>
      <c r="B155" t="s">
        <v>920</v>
      </c>
      <c r="C155" s="5">
        <v>1211211001006</v>
      </c>
      <c r="D155" s="7" t="s">
        <v>443</v>
      </c>
      <c r="E155" s="7">
        <v>0</v>
      </c>
      <c r="F155" s="7">
        <v>0</v>
      </c>
      <c r="G155">
        <v>0</v>
      </c>
      <c r="H155">
        <v>0</v>
      </c>
      <c r="I155">
        <v>13</v>
      </c>
      <c r="J155" t="s">
        <v>915</v>
      </c>
    </row>
    <row r="156" spans="1:10" hidden="1">
      <c r="A156" t="s">
        <v>449</v>
      </c>
      <c r="B156" t="s">
        <v>921</v>
      </c>
      <c r="C156" s="5">
        <v>1212</v>
      </c>
      <c r="D156" s="7" t="s">
        <v>86</v>
      </c>
      <c r="E156" s="7">
        <v>0</v>
      </c>
      <c r="F156" s="7">
        <v>0</v>
      </c>
      <c r="G156">
        <v>0</v>
      </c>
      <c r="H156">
        <v>0</v>
      </c>
      <c r="I156">
        <v>4</v>
      </c>
      <c r="J156" t="s">
        <v>471</v>
      </c>
    </row>
    <row r="157" spans="1:10" hidden="1">
      <c r="A157" t="s">
        <v>449</v>
      </c>
      <c r="B157" t="s">
        <v>922</v>
      </c>
      <c r="C157" s="5">
        <v>1212212</v>
      </c>
      <c r="D157" s="7" t="s">
        <v>86</v>
      </c>
      <c r="E157" s="7">
        <v>0</v>
      </c>
      <c r="F157" s="7">
        <v>0</v>
      </c>
      <c r="G157">
        <v>0</v>
      </c>
      <c r="H157">
        <v>0</v>
      </c>
      <c r="I157">
        <v>7</v>
      </c>
      <c r="J157" t="s">
        <v>921</v>
      </c>
    </row>
    <row r="158" spans="1:10" hidden="1">
      <c r="A158" t="s">
        <v>449</v>
      </c>
      <c r="B158" t="s">
        <v>923</v>
      </c>
      <c r="C158" s="5">
        <v>1212212001</v>
      </c>
      <c r="D158" s="7" t="s">
        <v>87</v>
      </c>
      <c r="E158" s="7">
        <v>0</v>
      </c>
      <c r="F158" s="7">
        <v>0</v>
      </c>
      <c r="G158">
        <v>0</v>
      </c>
      <c r="H158">
        <v>0</v>
      </c>
      <c r="I158">
        <v>10</v>
      </c>
      <c r="J158" t="s">
        <v>922</v>
      </c>
    </row>
    <row r="159" spans="1:10" hidden="1">
      <c r="A159" t="s">
        <v>449</v>
      </c>
      <c r="B159" t="s">
        <v>924</v>
      </c>
      <c r="C159" s="5">
        <v>1212212001001</v>
      </c>
      <c r="D159" s="7" t="s">
        <v>777</v>
      </c>
      <c r="E159" s="7">
        <v>0</v>
      </c>
      <c r="F159" s="7">
        <v>0</v>
      </c>
      <c r="G159">
        <v>0</v>
      </c>
      <c r="H159">
        <v>0</v>
      </c>
      <c r="I159">
        <v>13</v>
      </c>
      <c r="J159" t="s">
        <v>923</v>
      </c>
    </row>
    <row r="160" spans="1:10" hidden="1">
      <c r="A160" t="s">
        <v>449</v>
      </c>
      <c r="B160" t="s">
        <v>925</v>
      </c>
      <c r="C160" s="5">
        <v>1212212002</v>
      </c>
      <c r="D160" s="7" t="s">
        <v>88</v>
      </c>
      <c r="E160" s="7">
        <v>0</v>
      </c>
      <c r="F160" s="7">
        <v>0</v>
      </c>
      <c r="G160">
        <v>0</v>
      </c>
      <c r="H160">
        <v>0</v>
      </c>
      <c r="I160">
        <v>10</v>
      </c>
      <c r="J160" t="s">
        <v>922</v>
      </c>
    </row>
    <row r="161" spans="1:10" hidden="1">
      <c r="A161" t="s">
        <v>449</v>
      </c>
      <c r="B161" t="s">
        <v>926</v>
      </c>
      <c r="C161" s="5">
        <v>1212212002001</v>
      </c>
      <c r="D161" s="7" t="s">
        <v>777</v>
      </c>
      <c r="E161" s="7">
        <v>0</v>
      </c>
      <c r="F161" s="7">
        <v>0</v>
      </c>
      <c r="G161">
        <v>0</v>
      </c>
      <c r="H161">
        <v>0</v>
      </c>
      <c r="I161">
        <v>13</v>
      </c>
      <c r="J161" t="s">
        <v>925</v>
      </c>
    </row>
    <row r="162" spans="1:10" hidden="1">
      <c r="A162" t="s">
        <v>449</v>
      </c>
      <c r="B162" t="s">
        <v>927</v>
      </c>
      <c r="C162" s="5">
        <v>1212212002003</v>
      </c>
      <c r="D162" s="7" t="s">
        <v>429</v>
      </c>
      <c r="E162" s="7">
        <v>0</v>
      </c>
      <c r="F162" s="7">
        <v>0</v>
      </c>
      <c r="G162">
        <v>0</v>
      </c>
      <c r="H162">
        <v>0</v>
      </c>
      <c r="I162">
        <v>13</v>
      </c>
      <c r="J162" t="s">
        <v>925</v>
      </c>
    </row>
    <row r="163" spans="1:10" hidden="1">
      <c r="A163" t="s">
        <v>449</v>
      </c>
      <c r="B163" t="s">
        <v>928</v>
      </c>
      <c r="C163" s="5">
        <v>1212212003</v>
      </c>
      <c r="D163" s="7" t="s">
        <v>89</v>
      </c>
      <c r="E163" s="7">
        <v>0</v>
      </c>
      <c r="F163" s="7">
        <v>0</v>
      </c>
      <c r="G163">
        <v>0</v>
      </c>
      <c r="H163">
        <v>0</v>
      </c>
      <c r="I163">
        <v>10</v>
      </c>
      <c r="J163" t="s">
        <v>922</v>
      </c>
    </row>
    <row r="164" spans="1:10" hidden="1">
      <c r="A164" t="s">
        <v>449</v>
      </c>
      <c r="B164" t="s">
        <v>929</v>
      </c>
      <c r="C164" s="5">
        <v>1212212003001</v>
      </c>
      <c r="D164" s="7" t="s">
        <v>777</v>
      </c>
      <c r="E164" s="7">
        <v>0</v>
      </c>
      <c r="F164" s="7">
        <v>0</v>
      </c>
      <c r="G164">
        <v>0</v>
      </c>
      <c r="H164">
        <v>0</v>
      </c>
      <c r="I164">
        <v>13</v>
      </c>
      <c r="J164" t="s">
        <v>928</v>
      </c>
    </row>
    <row r="165" spans="1:10" hidden="1">
      <c r="A165" t="s">
        <v>449</v>
      </c>
      <c r="B165" t="s">
        <v>930</v>
      </c>
      <c r="C165" s="5">
        <v>1212212004</v>
      </c>
      <c r="D165" s="7" t="s">
        <v>90</v>
      </c>
      <c r="E165" s="7">
        <v>0</v>
      </c>
      <c r="F165" s="7">
        <v>0</v>
      </c>
      <c r="G165">
        <v>0</v>
      </c>
      <c r="H165">
        <v>0</v>
      </c>
      <c r="I165">
        <v>10</v>
      </c>
      <c r="J165" t="s">
        <v>922</v>
      </c>
    </row>
    <row r="166" spans="1:10" hidden="1">
      <c r="A166" t="s">
        <v>449</v>
      </c>
      <c r="B166" t="s">
        <v>931</v>
      </c>
      <c r="C166" s="5">
        <v>1212212004001</v>
      </c>
      <c r="D166" s="7" t="s">
        <v>777</v>
      </c>
      <c r="E166" s="7">
        <v>0</v>
      </c>
      <c r="F166" s="7">
        <v>0</v>
      </c>
      <c r="G166">
        <v>0</v>
      </c>
      <c r="H166">
        <v>0</v>
      </c>
      <c r="I166">
        <v>13</v>
      </c>
      <c r="J166" t="s">
        <v>930</v>
      </c>
    </row>
    <row r="167" spans="1:10" hidden="1">
      <c r="A167" t="s">
        <v>449</v>
      </c>
      <c r="B167" t="s">
        <v>932</v>
      </c>
      <c r="C167" s="5">
        <v>1212212004002</v>
      </c>
      <c r="D167" s="7" t="s">
        <v>702</v>
      </c>
      <c r="E167" s="7">
        <v>0</v>
      </c>
      <c r="F167" s="7">
        <v>0</v>
      </c>
      <c r="G167">
        <v>0</v>
      </c>
      <c r="H167">
        <v>0</v>
      </c>
      <c r="I167">
        <v>13</v>
      </c>
      <c r="J167" t="s">
        <v>930</v>
      </c>
    </row>
    <row r="168" spans="1:10" hidden="1">
      <c r="A168" t="s">
        <v>449</v>
      </c>
      <c r="B168" t="s">
        <v>933</v>
      </c>
      <c r="C168" s="5">
        <v>1212212005</v>
      </c>
      <c r="D168" s="7" t="s">
        <v>91</v>
      </c>
      <c r="E168" s="7">
        <v>0</v>
      </c>
      <c r="F168" s="7">
        <v>0</v>
      </c>
      <c r="G168">
        <v>0</v>
      </c>
      <c r="H168">
        <v>0</v>
      </c>
      <c r="I168">
        <v>10</v>
      </c>
      <c r="J168" t="s">
        <v>922</v>
      </c>
    </row>
    <row r="169" spans="1:10" hidden="1">
      <c r="A169" t="s">
        <v>449</v>
      </c>
      <c r="B169" t="s">
        <v>934</v>
      </c>
      <c r="C169" s="5">
        <v>1212212005001</v>
      </c>
      <c r="D169" s="7" t="s">
        <v>777</v>
      </c>
      <c r="E169" s="7">
        <v>0</v>
      </c>
      <c r="F169" s="7">
        <v>0</v>
      </c>
      <c r="G169">
        <v>0</v>
      </c>
      <c r="H169">
        <v>0</v>
      </c>
      <c r="I169">
        <v>13</v>
      </c>
      <c r="J169" t="s">
        <v>933</v>
      </c>
    </row>
    <row r="170" spans="1:10" hidden="1">
      <c r="A170" t="s">
        <v>449</v>
      </c>
      <c r="B170" t="s">
        <v>935</v>
      </c>
      <c r="C170" s="5">
        <v>1213</v>
      </c>
      <c r="D170" s="7" t="s">
        <v>92</v>
      </c>
      <c r="E170" s="7">
        <v>0</v>
      </c>
      <c r="F170" s="7">
        <v>0</v>
      </c>
      <c r="G170">
        <v>0</v>
      </c>
      <c r="H170">
        <v>0</v>
      </c>
      <c r="I170">
        <v>4</v>
      </c>
      <c r="J170" t="s">
        <v>471</v>
      </c>
    </row>
    <row r="171" spans="1:10" hidden="1">
      <c r="A171" t="s">
        <v>449</v>
      </c>
      <c r="B171" t="s">
        <v>936</v>
      </c>
      <c r="C171" s="5">
        <v>1213213</v>
      </c>
      <c r="D171" s="7" t="s">
        <v>92</v>
      </c>
      <c r="E171" s="7">
        <v>0</v>
      </c>
      <c r="F171" s="7">
        <v>0</v>
      </c>
      <c r="G171">
        <v>0</v>
      </c>
      <c r="H171">
        <v>0</v>
      </c>
      <c r="I171">
        <v>7</v>
      </c>
      <c r="J171" t="s">
        <v>935</v>
      </c>
    </row>
    <row r="172" spans="1:10" hidden="1">
      <c r="A172" t="s">
        <v>449</v>
      </c>
      <c r="B172" t="s">
        <v>937</v>
      </c>
      <c r="C172" s="5">
        <v>1213213001</v>
      </c>
      <c r="D172" s="7" t="s">
        <v>777</v>
      </c>
      <c r="E172" s="7">
        <v>0</v>
      </c>
      <c r="F172" s="7">
        <v>0</v>
      </c>
      <c r="G172">
        <v>0</v>
      </c>
      <c r="H172">
        <v>0</v>
      </c>
      <c r="I172">
        <v>10</v>
      </c>
      <c r="J172" t="s">
        <v>936</v>
      </c>
    </row>
    <row r="173" spans="1:10" hidden="1">
      <c r="A173" t="s">
        <v>449</v>
      </c>
      <c r="B173" t="s">
        <v>938</v>
      </c>
      <c r="C173" s="5">
        <v>1213213001001</v>
      </c>
      <c r="D173" s="7" t="s">
        <v>92</v>
      </c>
      <c r="E173" s="7">
        <v>0</v>
      </c>
      <c r="F173" s="7">
        <v>0</v>
      </c>
      <c r="G173">
        <v>0</v>
      </c>
      <c r="H173">
        <v>0</v>
      </c>
      <c r="I173">
        <v>13</v>
      </c>
      <c r="J173" t="s">
        <v>937</v>
      </c>
    </row>
    <row r="174" spans="1:10" hidden="1">
      <c r="A174" t="s">
        <v>449</v>
      </c>
      <c r="B174" t="s">
        <v>939</v>
      </c>
      <c r="C174" s="5">
        <v>1214</v>
      </c>
      <c r="D174" s="7" t="s">
        <v>93</v>
      </c>
      <c r="E174" s="7">
        <v>0</v>
      </c>
      <c r="F174" s="7">
        <v>0</v>
      </c>
      <c r="G174">
        <v>0</v>
      </c>
      <c r="H174" s="7">
        <v>0</v>
      </c>
      <c r="I174">
        <v>4</v>
      </c>
      <c r="J174" t="s">
        <v>471</v>
      </c>
    </row>
    <row r="175" spans="1:10" hidden="1">
      <c r="A175" t="s">
        <v>449</v>
      </c>
      <c r="B175" t="s">
        <v>940</v>
      </c>
      <c r="C175" s="5">
        <v>1214214</v>
      </c>
      <c r="D175" s="7" t="s">
        <v>93</v>
      </c>
      <c r="E175" s="7">
        <v>0</v>
      </c>
      <c r="F175" s="7">
        <v>0</v>
      </c>
      <c r="G175">
        <v>0</v>
      </c>
      <c r="H175" s="7">
        <v>0</v>
      </c>
      <c r="I175">
        <v>7</v>
      </c>
      <c r="J175" t="s">
        <v>939</v>
      </c>
    </row>
    <row r="176" spans="1:10" hidden="1">
      <c r="A176" t="s">
        <v>449</v>
      </c>
      <c r="B176" t="s">
        <v>941</v>
      </c>
      <c r="C176" s="5">
        <v>1214214001</v>
      </c>
      <c r="D176" s="7" t="s">
        <v>94</v>
      </c>
      <c r="E176" s="7">
        <v>0</v>
      </c>
      <c r="F176" s="7">
        <v>0</v>
      </c>
      <c r="G176">
        <v>0</v>
      </c>
      <c r="H176" s="7">
        <v>0</v>
      </c>
      <c r="I176">
        <v>10</v>
      </c>
      <c r="J176" t="s">
        <v>940</v>
      </c>
    </row>
    <row r="177" spans="1:10" hidden="1">
      <c r="A177" t="s">
        <v>449</v>
      </c>
      <c r="B177" t="s">
        <v>942</v>
      </c>
      <c r="C177" s="5">
        <v>1214214001001</v>
      </c>
      <c r="D177" s="7" t="s">
        <v>777</v>
      </c>
      <c r="E177" s="7">
        <v>0</v>
      </c>
      <c r="F177" s="7">
        <v>0</v>
      </c>
      <c r="G177">
        <v>0</v>
      </c>
      <c r="H177">
        <v>0</v>
      </c>
      <c r="I177">
        <v>13</v>
      </c>
      <c r="J177" t="s">
        <v>941</v>
      </c>
    </row>
    <row r="178" spans="1:10" hidden="1">
      <c r="A178" t="s">
        <v>449</v>
      </c>
      <c r="B178" t="s">
        <v>943</v>
      </c>
      <c r="C178" s="5">
        <v>1214214001002</v>
      </c>
      <c r="D178" s="7" t="s">
        <v>702</v>
      </c>
      <c r="E178" s="7">
        <v>0</v>
      </c>
      <c r="F178" s="7">
        <v>0</v>
      </c>
      <c r="G178">
        <v>0</v>
      </c>
      <c r="H178">
        <v>0</v>
      </c>
      <c r="I178">
        <v>13</v>
      </c>
      <c r="J178" t="s">
        <v>941</v>
      </c>
    </row>
    <row r="179" spans="1:10" hidden="1">
      <c r="A179" t="s">
        <v>449</v>
      </c>
      <c r="B179" t="s">
        <v>944</v>
      </c>
      <c r="C179" s="5">
        <v>1214214001003</v>
      </c>
      <c r="D179" s="7" t="s">
        <v>429</v>
      </c>
      <c r="E179" s="7">
        <v>0</v>
      </c>
      <c r="F179" s="7">
        <v>0</v>
      </c>
      <c r="G179">
        <v>0</v>
      </c>
      <c r="H179" s="7">
        <v>0</v>
      </c>
      <c r="I179">
        <v>13</v>
      </c>
      <c r="J179" t="s">
        <v>941</v>
      </c>
    </row>
    <row r="180" spans="1:10" hidden="1">
      <c r="A180" t="s">
        <v>449</v>
      </c>
      <c r="B180" t="s">
        <v>945</v>
      </c>
      <c r="C180" s="5">
        <v>1214214001006</v>
      </c>
      <c r="D180" s="7" t="s">
        <v>443</v>
      </c>
      <c r="E180" s="7">
        <v>0</v>
      </c>
      <c r="F180" s="7">
        <v>0</v>
      </c>
      <c r="G180">
        <v>0</v>
      </c>
      <c r="H180">
        <v>0</v>
      </c>
      <c r="I180">
        <v>13</v>
      </c>
      <c r="J180" t="s">
        <v>941</v>
      </c>
    </row>
    <row r="181" spans="1:10" hidden="1">
      <c r="A181" t="s">
        <v>449</v>
      </c>
      <c r="B181" t="s">
        <v>946</v>
      </c>
      <c r="C181" s="5">
        <v>1215</v>
      </c>
      <c r="D181" s="7" t="s">
        <v>95</v>
      </c>
      <c r="E181" s="7">
        <v>0</v>
      </c>
      <c r="F181" s="7">
        <v>0</v>
      </c>
      <c r="G181">
        <v>0</v>
      </c>
      <c r="H181">
        <v>0</v>
      </c>
      <c r="I181">
        <v>4</v>
      </c>
      <c r="J181" t="s">
        <v>471</v>
      </c>
    </row>
    <row r="182" spans="1:10" hidden="1">
      <c r="A182" t="s">
        <v>449</v>
      </c>
      <c r="B182" t="s">
        <v>947</v>
      </c>
      <c r="C182" s="5">
        <v>1215215</v>
      </c>
      <c r="D182" s="7" t="s">
        <v>95</v>
      </c>
      <c r="E182" s="7">
        <v>0</v>
      </c>
      <c r="F182" s="7">
        <v>0</v>
      </c>
      <c r="G182">
        <v>0</v>
      </c>
      <c r="H182">
        <v>0</v>
      </c>
      <c r="I182">
        <v>7</v>
      </c>
      <c r="J182" t="s">
        <v>946</v>
      </c>
    </row>
    <row r="183" spans="1:10" hidden="1">
      <c r="A183" t="s">
        <v>449</v>
      </c>
      <c r="B183" t="s">
        <v>948</v>
      </c>
      <c r="C183" s="5">
        <v>1215215001</v>
      </c>
      <c r="D183" s="7" t="s">
        <v>777</v>
      </c>
      <c r="E183" s="7">
        <v>0</v>
      </c>
      <c r="F183" s="7">
        <v>0</v>
      </c>
      <c r="G183">
        <v>0</v>
      </c>
      <c r="H183">
        <v>0</v>
      </c>
      <c r="I183">
        <v>10</v>
      </c>
      <c r="J183" t="s">
        <v>947</v>
      </c>
    </row>
    <row r="184" spans="1:10" hidden="1">
      <c r="A184" t="s">
        <v>449</v>
      </c>
      <c r="B184" t="s">
        <v>949</v>
      </c>
      <c r="C184" s="5">
        <v>1215215001001</v>
      </c>
      <c r="D184" s="7" t="s">
        <v>96</v>
      </c>
      <c r="E184" s="7">
        <v>0</v>
      </c>
      <c r="F184" s="7">
        <v>0</v>
      </c>
      <c r="G184">
        <v>0</v>
      </c>
      <c r="H184">
        <v>0</v>
      </c>
      <c r="I184">
        <v>13</v>
      </c>
      <c r="J184" t="s">
        <v>948</v>
      </c>
    </row>
    <row r="185" spans="1:10" hidden="1">
      <c r="A185" t="s">
        <v>449</v>
      </c>
      <c r="B185" t="s">
        <v>950</v>
      </c>
      <c r="C185" s="5">
        <v>1215215002</v>
      </c>
      <c r="D185" s="7" t="s">
        <v>97</v>
      </c>
      <c r="E185" s="7">
        <v>0</v>
      </c>
      <c r="F185" s="7">
        <v>0</v>
      </c>
      <c r="G185">
        <v>0</v>
      </c>
      <c r="H185">
        <v>0</v>
      </c>
      <c r="I185">
        <v>10</v>
      </c>
      <c r="J185" t="s">
        <v>947</v>
      </c>
    </row>
    <row r="186" spans="1:10" hidden="1">
      <c r="A186" t="s">
        <v>449</v>
      </c>
      <c r="B186" t="s">
        <v>951</v>
      </c>
      <c r="C186" s="5">
        <v>1215215002001</v>
      </c>
      <c r="D186" s="7" t="s">
        <v>777</v>
      </c>
      <c r="E186" s="7">
        <v>0</v>
      </c>
      <c r="F186" s="7">
        <v>0</v>
      </c>
      <c r="G186">
        <v>0</v>
      </c>
      <c r="H186">
        <v>0</v>
      </c>
      <c r="I186">
        <v>13</v>
      </c>
      <c r="J186" t="s">
        <v>950</v>
      </c>
    </row>
    <row r="187" spans="1:10" hidden="1">
      <c r="A187" t="s">
        <v>449</v>
      </c>
      <c r="B187" t="s">
        <v>952</v>
      </c>
      <c r="C187" s="5">
        <v>1216</v>
      </c>
      <c r="D187" s="7" t="s">
        <v>98</v>
      </c>
      <c r="E187" s="7">
        <v>0</v>
      </c>
      <c r="F187" s="7">
        <v>0</v>
      </c>
      <c r="G187">
        <v>0</v>
      </c>
      <c r="H187" s="7">
        <v>0</v>
      </c>
      <c r="I187">
        <v>4</v>
      </c>
      <c r="J187" t="s">
        <v>471</v>
      </c>
    </row>
    <row r="188" spans="1:10" hidden="1">
      <c r="A188" t="s">
        <v>449</v>
      </c>
      <c r="B188" t="s">
        <v>953</v>
      </c>
      <c r="C188" s="5">
        <v>1216216</v>
      </c>
      <c r="D188" s="7" t="s">
        <v>98</v>
      </c>
      <c r="E188" s="7">
        <v>0</v>
      </c>
      <c r="F188" s="7">
        <v>0</v>
      </c>
      <c r="G188">
        <v>0</v>
      </c>
      <c r="H188" s="7">
        <v>0</v>
      </c>
      <c r="I188">
        <v>7</v>
      </c>
      <c r="J188" t="s">
        <v>952</v>
      </c>
    </row>
    <row r="189" spans="1:10" hidden="1">
      <c r="A189" t="s">
        <v>449</v>
      </c>
      <c r="B189" t="s">
        <v>954</v>
      </c>
      <c r="C189" s="5">
        <v>1216216001</v>
      </c>
      <c r="D189" s="7" t="s">
        <v>99</v>
      </c>
      <c r="E189" s="7">
        <v>0</v>
      </c>
      <c r="F189" s="7">
        <v>0</v>
      </c>
      <c r="G189">
        <v>0</v>
      </c>
      <c r="H189" s="7">
        <v>0</v>
      </c>
      <c r="I189">
        <v>10</v>
      </c>
      <c r="J189" t="s">
        <v>953</v>
      </c>
    </row>
    <row r="190" spans="1:10" hidden="1">
      <c r="A190" t="s">
        <v>449</v>
      </c>
      <c r="B190" t="s">
        <v>955</v>
      </c>
      <c r="C190" s="5">
        <v>1216216001001</v>
      </c>
      <c r="D190" s="7" t="s">
        <v>777</v>
      </c>
      <c r="E190" s="7">
        <v>0</v>
      </c>
      <c r="F190" s="7">
        <v>0</v>
      </c>
      <c r="G190">
        <v>0</v>
      </c>
      <c r="H190">
        <v>0</v>
      </c>
      <c r="I190">
        <v>13</v>
      </c>
      <c r="J190" t="s">
        <v>954</v>
      </c>
    </row>
    <row r="191" spans="1:10" hidden="1">
      <c r="A191" t="s">
        <v>449</v>
      </c>
      <c r="B191" t="s">
        <v>956</v>
      </c>
      <c r="C191" s="5">
        <v>1216216001003</v>
      </c>
      <c r="D191" s="7" t="s">
        <v>429</v>
      </c>
      <c r="E191" s="7">
        <v>0</v>
      </c>
      <c r="F191" s="7">
        <v>0</v>
      </c>
      <c r="G191">
        <v>0</v>
      </c>
      <c r="H191" s="7">
        <v>0</v>
      </c>
      <c r="I191">
        <v>13</v>
      </c>
      <c r="J191" t="s">
        <v>954</v>
      </c>
    </row>
    <row r="192" spans="1:10" hidden="1">
      <c r="A192" t="s">
        <v>449</v>
      </c>
      <c r="B192" t="s">
        <v>957</v>
      </c>
      <c r="C192" s="5">
        <v>1217</v>
      </c>
      <c r="D192" s="7" t="s">
        <v>100</v>
      </c>
      <c r="E192" s="7">
        <v>0</v>
      </c>
      <c r="F192" s="7">
        <v>0</v>
      </c>
      <c r="G192">
        <v>0</v>
      </c>
      <c r="H192">
        <v>0</v>
      </c>
      <c r="I192">
        <v>4</v>
      </c>
      <c r="J192" t="s">
        <v>471</v>
      </c>
    </row>
    <row r="193" spans="1:10" hidden="1">
      <c r="A193" t="s">
        <v>449</v>
      </c>
      <c r="B193" t="s">
        <v>958</v>
      </c>
      <c r="C193" s="5">
        <v>1217217</v>
      </c>
      <c r="D193" s="7" t="s">
        <v>100</v>
      </c>
      <c r="E193" s="7">
        <v>0</v>
      </c>
      <c r="F193" s="7">
        <v>0</v>
      </c>
      <c r="G193">
        <v>0</v>
      </c>
      <c r="H193">
        <v>0</v>
      </c>
      <c r="I193">
        <v>7</v>
      </c>
      <c r="J193" t="s">
        <v>957</v>
      </c>
    </row>
    <row r="194" spans="1:10" hidden="1">
      <c r="A194" t="s">
        <v>449</v>
      </c>
      <c r="B194" t="s">
        <v>959</v>
      </c>
      <c r="C194" s="5">
        <v>1217217001</v>
      </c>
      <c r="D194" s="7" t="s">
        <v>101</v>
      </c>
      <c r="E194" s="7">
        <v>0</v>
      </c>
      <c r="F194" s="7">
        <v>0</v>
      </c>
      <c r="G194">
        <v>0</v>
      </c>
      <c r="H194">
        <v>0</v>
      </c>
      <c r="I194">
        <v>10</v>
      </c>
      <c r="J194" t="s">
        <v>958</v>
      </c>
    </row>
    <row r="195" spans="1:10" hidden="1">
      <c r="A195" t="s">
        <v>449</v>
      </c>
      <c r="B195" t="s">
        <v>960</v>
      </c>
      <c r="C195" s="5">
        <v>1217217002</v>
      </c>
      <c r="D195" s="7" t="s">
        <v>102</v>
      </c>
      <c r="E195" s="7">
        <v>0</v>
      </c>
      <c r="F195" s="7">
        <v>0</v>
      </c>
      <c r="G195">
        <v>0</v>
      </c>
      <c r="H195">
        <v>0</v>
      </c>
      <c r="I195">
        <v>10</v>
      </c>
      <c r="J195" t="s">
        <v>958</v>
      </c>
    </row>
    <row r="196" spans="1:10" hidden="1">
      <c r="A196" t="s">
        <v>449</v>
      </c>
      <c r="B196" t="s">
        <v>961</v>
      </c>
      <c r="C196" s="5">
        <v>1218</v>
      </c>
      <c r="D196" s="7" t="s">
        <v>103</v>
      </c>
      <c r="E196" s="7">
        <v>0</v>
      </c>
      <c r="F196" s="7">
        <v>0</v>
      </c>
      <c r="G196">
        <v>0</v>
      </c>
      <c r="H196">
        <v>0</v>
      </c>
      <c r="I196">
        <v>4</v>
      </c>
      <c r="J196" t="s">
        <v>471</v>
      </c>
    </row>
    <row r="197" spans="1:10" hidden="1">
      <c r="A197" t="s">
        <v>449</v>
      </c>
      <c r="B197" t="s">
        <v>962</v>
      </c>
      <c r="C197" s="5">
        <v>1218218</v>
      </c>
      <c r="D197" s="7" t="s">
        <v>103</v>
      </c>
      <c r="E197" s="7">
        <v>0</v>
      </c>
      <c r="F197" s="7">
        <v>0</v>
      </c>
      <c r="G197">
        <v>0</v>
      </c>
      <c r="H197">
        <v>0</v>
      </c>
      <c r="I197">
        <v>7</v>
      </c>
      <c r="J197" t="s">
        <v>961</v>
      </c>
    </row>
    <row r="198" spans="1:10" hidden="1">
      <c r="A198" t="s">
        <v>449</v>
      </c>
      <c r="B198" t="s">
        <v>963</v>
      </c>
      <c r="C198" s="5">
        <v>1218218001</v>
      </c>
      <c r="D198" s="7" t="s">
        <v>103</v>
      </c>
      <c r="E198" s="7">
        <v>0</v>
      </c>
      <c r="F198" s="7">
        <v>0</v>
      </c>
      <c r="G198">
        <v>0</v>
      </c>
      <c r="H198">
        <v>0</v>
      </c>
      <c r="I198">
        <v>10</v>
      </c>
      <c r="J198" t="s">
        <v>962</v>
      </c>
    </row>
    <row r="199" spans="1:10" hidden="1">
      <c r="A199" t="s">
        <v>449</v>
      </c>
      <c r="B199" t="s">
        <v>457</v>
      </c>
      <c r="C199" s="5">
        <v>122</v>
      </c>
      <c r="D199" s="7" t="s">
        <v>104</v>
      </c>
      <c r="E199" s="7">
        <v>0</v>
      </c>
      <c r="F199" s="7">
        <v>0</v>
      </c>
      <c r="G199">
        <v>0</v>
      </c>
      <c r="H199" s="7">
        <v>0</v>
      </c>
      <c r="I199">
        <v>3</v>
      </c>
      <c r="J199" t="s">
        <v>474</v>
      </c>
    </row>
    <row r="200" spans="1:10" hidden="1">
      <c r="A200" t="s">
        <v>449</v>
      </c>
      <c r="B200" t="s">
        <v>964</v>
      </c>
      <c r="C200" s="5">
        <v>1221</v>
      </c>
      <c r="D200" s="7" t="s">
        <v>105</v>
      </c>
      <c r="E200" s="7">
        <v>0</v>
      </c>
      <c r="F200" s="7">
        <v>0</v>
      </c>
      <c r="G200">
        <v>0</v>
      </c>
      <c r="H200" s="7">
        <v>0</v>
      </c>
      <c r="I200">
        <v>4</v>
      </c>
      <c r="J200" t="s">
        <v>457</v>
      </c>
    </row>
    <row r="201" spans="1:10" hidden="1">
      <c r="A201" t="s">
        <v>449</v>
      </c>
      <c r="B201" t="s">
        <v>965</v>
      </c>
      <c r="C201" s="5">
        <v>1221221</v>
      </c>
      <c r="D201" s="7" t="s">
        <v>105</v>
      </c>
      <c r="E201" s="7">
        <v>0</v>
      </c>
      <c r="F201" s="7">
        <v>0</v>
      </c>
      <c r="G201">
        <v>0</v>
      </c>
      <c r="H201" s="7">
        <v>0</v>
      </c>
      <c r="I201">
        <v>7</v>
      </c>
      <c r="J201" t="s">
        <v>964</v>
      </c>
    </row>
    <row r="202" spans="1:10" hidden="1">
      <c r="A202" t="s">
        <v>449</v>
      </c>
      <c r="B202" t="s">
        <v>966</v>
      </c>
      <c r="C202" s="5">
        <v>1221221001</v>
      </c>
      <c r="D202" s="7" t="s">
        <v>106</v>
      </c>
      <c r="E202" s="7">
        <v>0</v>
      </c>
      <c r="F202" s="7">
        <v>0</v>
      </c>
      <c r="G202">
        <v>0</v>
      </c>
      <c r="H202">
        <v>0</v>
      </c>
      <c r="I202">
        <v>10</v>
      </c>
      <c r="J202" t="s">
        <v>965</v>
      </c>
    </row>
    <row r="203" spans="1:10" hidden="1">
      <c r="A203" t="s">
        <v>449</v>
      </c>
      <c r="B203" t="s">
        <v>967</v>
      </c>
      <c r="C203" s="5">
        <v>1221221001001</v>
      </c>
      <c r="D203" s="7" t="s">
        <v>777</v>
      </c>
      <c r="E203" s="7">
        <v>0</v>
      </c>
      <c r="F203" s="7">
        <v>0</v>
      </c>
      <c r="G203">
        <v>0</v>
      </c>
      <c r="H203">
        <v>0</v>
      </c>
      <c r="I203">
        <v>13</v>
      </c>
      <c r="J203" t="s">
        <v>966</v>
      </c>
    </row>
    <row r="204" spans="1:10" hidden="1">
      <c r="A204" t="s">
        <v>449</v>
      </c>
      <c r="B204" t="s">
        <v>968</v>
      </c>
      <c r="C204" s="5">
        <v>1221221002</v>
      </c>
      <c r="D204" s="7" t="s">
        <v>107</v>
      </c>
      <c r="E204" s="7">
        <v>0</v>
      </c>
      <c r="F204" s="7">
        <v>0</v>
      </c>
      <c r="G204">
        <v>0</v>
      </c>
      <c r="H204" s="7">
        <v>0</v>
      </c>
      <c r="I204">
        <v>10</v>
      </c>
      <c r="J204" t="s">
        <v>965</v>
      </c>
    </row>
    <row r="205" spans="1:10" hidden="1">
      <c r="A205" t="s">
        <v>449</v>
      </c>
      <c r="B205" t="s">
        <v>969</v>
      </c>
      <c r="C205" s="5">
        <v>1221221002001</v>
      </c>
      <c r="D205" s="7" t="s">
        <v>777</v>
      </c>
      <c r="E205" s="7">
        <v>0</v>
      </c>
      <c r="F205" s="7">
        <v>0</v>
      </c>
      <c r="G205">
        <v>0</v>
      </c>
      <c r="H205">
        <v>0</v>
      </c>
      <c r="I205">
        <v>13</v>
      </c>
      <c r="J205" t="s">
        <v>968</v>
      </c>
    </row>
    <row r="206" spans="1:10" hidden="1">
      <c r="A206" t="s">
        <v>449</v>
      </c>
      <c r="B206" t="s">
        <v>970</v>
      </c>
      <c r="C206" s="5">
        <v>1221221002003</v>
      </c>
      <c r="D206" s="7" t="s">
        <v>429</v>
      </c>
      <c r="E206" s="7">
        <v>0</v>
      </c>
      <c r="F206" s="7">
        <v>0</v>
      </c>
      <c r="G206">
        <v>0</v>
      </c>
      <c r="H206" s="7">
        <v>0</v>
      </c>
      <c r="I206">
        <v>13</v>
      </c>
      <c r="J206" t="s">
        <v>968</v>
      </c>
    </row>
    <row r="207" spans="1:10" hidden="1">
      <c r="A207" t="s">
        <v>449</v>
      </c>
      <c r="B207" t="s">
        <v>971</v>
      </c>
      <c r="C207" s="5">
        <v>1221221003</v>
      </c>
      <c r="D207" s="7" t="s">
        <v>108</v>
      </c>
      <c r="E207" s="7">
        <v>0</v>
      </c>
      <c r="F207" s="7">
        <v>0</v>
      </c>
      <c r="G207">
        <v>0</v>
      </c>
      <c r="H207">
        <v>0</v>
      </c>
      <c r="I207">
        <v>10</v>
      </c>
      <c r="J207" t="s">
        <v>965</v>
      </c>
    </row>
    <row r="208" spans="1:10" hidden="1">
      <c r="A208" t="s">
        <v>449</v>
      </c>
      <c r="B208" t="s">
        <v>972</v>
      </c>
      <c r="C208" s="5">
        <v>1221221003001</v>
      </c>
      <c r="D208" s="7" t="s">
        <v>777</v>
      </c>
      <c r="E208" s="7">
        <v>0</v>
      </c>
      <c r="F208" s="7">
        <v>0</v>
      </c>
      <c r="G208">
        <v>0</v>
      </c>
      <c r="H208">
        <v>0</v>
      </c>
      <c r="I208">
        <v>13</v>
      </c>
      <c r="J208" t="s">
        <v>971</v>
      </c>
    </row>
    <row r="209" spans="1:10" hidden="1">
      <c r="A209" t="s">
        <v>449</v>
      </c>
      <c r="B209" t="s">
        <v>973</v>
      </c>
      <c r="C209" s="5">
        <v>1221221003006</v>
      </c>
      <c r="D209" s="7" t="s">
        <v>443</v>
      </c>
      <c r="E209" s="7">
        <v>0</v>
      </c>
      <c r="F209" s="7">
        <v>0</v>
      </c>
      <c r="G209">
        <v>0</v>
      </c>
      <c r="H209">
        <v>0</v>
      </c>
      <c r="I209">
        <v>13</v>
      </c>
      <c r="J209" t="s">
        <v>971</v>
      </c>
    </row>
    <row r="210" spans="1:10" hidden="1">
      <c r="A210" t="s">
        <v>449</v>
      </c>
      <c r="B210" t="s">
        <v>974</v>
      </c>
      <c r="C210" s="5">
        <v>1221221004</v>
      </c>
      <c r="D210" s="7" t="s">
        <v>109</v>
      </c>
      <c r="E210" s="7">
        <v>0</v>
      </c>
      <c r="F210" s="7">
        <v>0</v>
      </c>
      <c r="G210">
        <v>0</v>
      </c>
      <c r="H210">
        <v>0</v>
      </c>
      <c r="I210">
        <v>10</v>
      </c>
      <c r="J210" t="s">
        <v>965</v>
      </c>
    </row>
    <row r="211" spans="1:10" hidden="1">
      <c r="A211" t="s">
        <v>449</v>
      </c>
      <c r="B211" t="s">
        <v>975</v>
      </c>
      <c r="C211" s="5">
        <v>1221221004001</v>
      </c>
      <c r="D211" s="7" t="s">
        <v>777</v>
      </c>
      <c r="E211" s="7">
        <v>0</v>
      </c>
      <c r="F211" s="7">
        <v>0</v>
      </c>
      <c r="G211">
        <v>0</v>
      </c>
      <c r="H211">
        <v>0</v>
      </c>
      <c r="I211">
        <v>13</v>
      </c>
      <c r="J211" t="s">
        <v>974</v>
      </c>
    </row>
    <row r="212" spans="1:10" hidden="1">
      <c r="A212" t="s">
        <v>449</v>
      </c>
      <c r="B212" t="s">
        <v>976</v>
      </c>
      <c r="C212" s="5">
        <v>1222</v>
      </c>
      <c r="D212" s="7" t="s">
        <v>110</v>
      </c>
      <c r="E212" s="7">
        <v>0</v>
      </c>
      <c r="F212" s="7">
        <v>0</v>
      </c>
      <c r="G212">
        <v>0</v>
      </c>
      <c r="H212">
        <v>0</v>
      </c>
      <c r="I212">
        <v>4</v>
      </c>
      <c r="J212" t="s">
        <v>457</v>
      </c>
    </row>
    <row r="213" spans="1:10" hidden="1">
      <c r="A213" t="s">
        <v>449</v>
      </c>
      <c r="B213" t="s">
        <v>977</v>
      </c>
      <c r="C213" s="5">
        <v>1222222</v>
      </c>
      <c r="D213" s="7" t="s">
        <v>110</v>
      </c>
      <c r="E213" s="7">
        <v>0</v>
      </c>
      <c r="F213" s="7">
        <v>0</v>
      </c>
      <c r="G213">
        <v>0</v>
      </c>
      <c r="H213">
        <v>0</v>
      </c>
      <c r="I213">
        <v>7</v>
      </c>
      <c r="J213" t="s">
        <v>976</v>
      </c>
    </row>
    <row r="214" spans="1:10" hidden="1">
      <c r="A214" t="s">
        <v>449</v>
      </c>
      <c r="B214" t="s">
        <v>978</v>
      </c>
      <c r="C214" s="5">
        <v>1222222001</v>
      </c>
      <c r="D214" s="7" t="s">
        <v>111</v>
      </c>
      <c r="E214" s="7">
        <v>0</v>
      </c>
      <c r="F214" s="7">
        <v>0</v>
      </c>
      <c r="G214">
        <v>0</v>
      </c>
      <c r="H214">
        <v>0</v>
      </c>
      <c r="I214">
        <v>10</v>
      </c>
      <c r="J214" t="s">
        <v>977</v>
      </c>
    </row>
    <row r="215" spans="1:10" hidden="1">
      <c r="A215" t="s">
        <v>449</v>
      </c>
      <c r="B215" t="s">
        <v>979</v>
      </c>
      <c r="C215" s="5">
        <v>1222222002</v>
      </c>
      <c r="D215" s="7" t="s">
        <v>112</v>
      </c>
      <c r="E215" s="7">
        <v>0</v>
      </c>
      <c r="F215" s="7">
        <v>0</v>
      </c>
      <c r="G215">
        <v>0</v>
      </c>
      <c r="H215">
        <v>0</v>
      </c>
      <c r="I215">
        <v>10</v>
      </c>
      <c r="J215" t="s">
        <v>977</v>
      </c>
    </row>
    <row r="216" spans="1:10" hidden="1">
      <c r="A216" t="s">
        <v>449</v>
      </c>
      <c r="B216" t="s">
        <v>980</v>
      </c>
      <c r="C216" s="5">
        <v>1223</v>
      </c>
      <c r="D216" s="7" t="s">
        <v>113</v>
      </c>
      <c r="E216" s="7">
        <v>0</v>
      </c>
      <c r="F216" s="7">
        <v>0</v>
      </c>
      <c r="G216">
        <v>0</v>
      </c>
      <c r="H216">
        <v>0</v>
      </c>
      <c r="I216">
        <v>4</v>
      </c>
      <c r="J216" t="s">
        <v>457</v>
      </c>
    </row>
    <row r="217" spans="1:10" hidden="1">
      <c r="A217" t="s">
        <v>449</v>
      </c>
      <c r="B217" t="s">
        <v>981</v>
      </c>
      <c r="C217" s="5">
        <v>1223223</v>
      </c>
      <c r="D217" s="7" t="s">
        <v>113</v>
      </c>
      <c r="E217" s="7">
        <v>0</v>
      </c>
      <c r="F217" s="7">
        <v>0</v>
      </c>
      <c r="G217">
        <v>0</v>
      </c>
      <c r="H217">
        <v>0</v>
      </c>
      <c r="I217">
        <v>7</v>
      </c>
      <c r="J217" t="s">
        <v>980</v>
      </c>
    </row>
    <row r="218" spans="1:10" hidden="1">
      <c r="A218" t="s">
        <v>449</v>
      </c>
      <c r="B218" t="s">
        <v>982</v>
      </c>
      <c r="C218" s="5">
        <v>1223223001</v>
      </c>
      <c r="D218" s="7" t="s">
        <v>113</v>
      </c>
      <c r="E218" s="7">
        <v>0</v>
      </c>
      <c r="F218" s="7">
        <v>0</v>
      </c>
      <c r="G218">
        <v>0</v>
      </c>
      <c r="H218">
        <v>0</v>
      </c>
      <c r="I218">
        <v>10</v>
      </c>
      <c r="J218" t="s">
        <v>981</v>
      </c>
    </row>
    <row r="219" spans="1:10" hidden="1">
      <c r="A219" t="s">
        <v>449</v>
      </c>
      <c r="B219" t="s">
        <v>475</v>
      </c>
      <c r="C219" s="5">
        <v>123</v>
      </c>
      <c r="D219" s="7" t="s">
        <v>114</v>
      </c>
      <c r="E219" s="7">
        <v>0</v>
      </c>
      <c r="F219" s="7">
        <v>0</v>
      </c>
      <c r="G219">
        <v>0</v>
      </c>
      <c r="H219">
        <v>0</v>
      </c>
      <c r="I219">
        <v>3</v>
      </c>
      <c r="J219" t="s">
        <v>474</v>
      </c>
    </row>
    <row r="220" spans="1:10" hidden="1">
      <c r="A220" t="s">
        <v>449</v>
      </c>
      <c r="B220" t="s">
        <v>983</v>
      </c>
      <c r="C220" s="5">
        <v>1231</v>
      </c>
      <c r="D220" s="7" t="s">
        <v>115</v>
      </c>
      <c r="E220" s="7">
        <v>0</v>
      </c>
      <c r="F220" s="7">
        <v>0</v>
      </c>
      <c r="G220">
        <v>0</v>
      </c>
      <c r="H220">
        <v>0</v>
      </c>
      <c r="I220">
        <v>4</v>
      </c>
      <c r="J220" t="s">
        <v>475</v>
      </c>
    </row>
    <row r="221" spans="1:10" hidden="1">
      <c r="A221" t="s">
        <v>449</v>
      </c>
      <c r="B221" t="s">
        <v>984</v>
      </c>
      <c r="C221" s="5">
        <v>1231231</v>
      </c>
      <c r="D221" s="7" t="s">
        <v>115</v>
      </c>
      <c r="E221" s="7">
        <v>0</v>
      </c>
      <c r="F221" s="7">
        <v>0</v>
      </c>
      <c r="G221">
        <v>0</v>
      </c>
      <c r="H221">
        <v>0</v>
      </c>
      <c r="I221">
        <v>7</v>
      </c>
      <c r="J221" t="s">
        <v>983</v>
      </c>
    </row>
    <row r="222" spans="1:10" hidden="1">
      <c r="A222" t="s">
        <v>449</v>
      </c>
      <c r="B222" t="s">
        <v>985</v>
      </c>
      <c r="C222" s="5">
        <v>1231231001</v>
      </c>
      <c r="D222" s="7" t="s">
        <v>115</v>
      </c>
      <c r="E222" s="7">
        <v>0</v>
      </c>
      <c r="F222" s="7">
        <v>0</v>
      </c>
      <c r="G222">
        <v>0</v>
      </c>
      <c r="H222">
        <v>0</v>
      </c>
      <c r="I222">
        <v>10</v>
      </c>
      <c r="J222" t="s">
        <v>984</v>
      </c>
    </row>
    <row r="223" spans="1:10" hidden="1">
      <c r="A223" t="s">
        <v>449</v>
      </c>
      <c r="B223" t="s">
        <v>986</v>
      </c>
      <c r="C223" s="5">
        <v>1231231001003</v>
      </c>
      <c r="D223" s="7" t="s">
        <v>429</v>
      </c>
      <c r="E223" s="7">
        <v>0</v>
      </c>
      <c r="F223" s="7">
        <v>0</v>
      </c>
      <c r="G223">
        <v>0</v>
      </c>
      <c r="H223">
        <v>0</v>
      </c>
      <c r="I223">
        <v>13</v>
      </c>
      <c r="J223" t="s">
        <v>985</v>
      </c>
    </row>
    <row r="224" spans="1:10" hidden="1">
      <c r="A224" t="s">
        <v>449</v>
      </c>
      <c r="B224" t="s">
        <v>987</v>
      </c>
      <c r="C224" s="5">
        <v>1232</v>
      </c>
      <c r="D224" s="7" t="s">
        <v>116</v>
      </c>
      <c r="E224" s="7">
        <v>0</v>
      </c>
      <c r="F224" s="7">
        <v>0</v>
      </c>
      <c r="G224">
        <v>0</v>
      </c>
      <c r="H224">
        <v>0</v>
      </c>
      <c r="I224">
        <v>4</v>
      </c>
      <c r="J224" t="s">
        <v>475</v>
      </c>
    </row>
    <row r="225" spans="1:10" hidden="1">
      <c r="A225" t="s">
        <v>449</v>
      </c>
      <c r="B225" t="s">
        <v>988</v>
      </c>
      <c r="C225" s="5">
        <v>1232232</v>
      </c>
      <c r="D225" s="7" t="s">
        <v>116</v>
      </c>
      <c r="E225" s="7">
        <v>0</v>
      </c>
      <c r="F225" s="7">
        <v>0</v>
      </c>
      <c r="G225">
        <v>0</v>
      </c>
      <c r="H225">
        <v>0</v>
      </c>
      <c r="I225">
        <v>7</v>
      </c>
      <c r="J225" t="s">
        <v>987</v>
      </c>
    </row>
    <row r="226" spans="1:10" hidden="1">
      <c r="A226" t="s">
        <v>449</v>
      </c>
      <c r="B226" t="s">
        <v>989</v>
      </c>
      <c r="C226" s="5">
        <v>1232232001</v>
      </c>
      <c r="D226" s="7" t="s">
        <v>116</v>
      </c>
      <c r="E226" s="7">
        <v>0</v>
      </c>
      <c r="F226" s="7">
        <v>0</v>
      </c>
      <c r="G226">
        <v>0</v>
      </c>
      <c r="H226">
        <v>0</v>
      </c>
      <c r="I226">
        <v>10</v>
      </c>
      <c r="J226" t="s">
        <v>988</v>
      </c>
    </row>
    <row r="227" spans="1:10" hidden="1">
      <c r="A227" t="s">
        <v>449</v>
      </c>
      <c r="B227" t="s">
        <v>990</v>
      </c>
      <c r="C227" s="5">
        <v>1233</v>
      </c>
      <c r="D227" s="7" t="s">
        <v>117</v>
      </c>
      <c r="E227" s="7">
        <v>0</v>
      </c>
      <c r="F227" s="7">
        <v>0</v>
      </c>
      <c r="G227">
        <v>0</v>
      </c>
      <c r="H227">
        <v>0</v>
      </c>
      <c r="I227">
        <v>4</v>
      </c>
      <c r="J227" t="s">
        <v>475</v>
      </c>
    </row>
    <row r="228" spans="1:10" hidden="1">
      <c r="A228" t="s">
        <v>449</v>
      </c>
      <c r="B228" t="s">
        <v>991</v>
      </c>
      <c r="C228" s="5">
        <v>1233233</v>
      </c>
      <c r="D228" s="7" t="s">
        <v>117</v>
      </c>
      <c r="E228" s="7">
        <v>0</v>
      </c>
      <c r="F228" s="7">
        <v>0</v>
      </c>
      <c r="G228">
        <v>0</v>
      </c>
      <c r="H228">
        <v>0</v>
      </c>
      <c r="I228">
        <v>7</v>
      </c>
      <c r="J228" t="s">
        <v>990</v>
      </c>
    </row>
    <row r="229" spans="1:10" hidden="1">
      <c r="A229" t="s">
        <v>449</v>
      </c>
      <c r="B229" t="s">
        <v>992</v>
      </c>
      <c r="C229" s="5">
        <v>1233233001</v>
      </c>
      <c r="D229" s="7" t="s">
        <v>117</v>
      </c>
      <c r="E229" s="7">
        <v>0</v>
      </c>
      <c r="F229" s="7">
        <v>0</v>
      </c>
      <c r="G229">
        <v>0</v>
      </c>
      <c r="H229">
        <v>0</v>
      </c>
      <c r="I229">
        <v>10</v>
      </c>
      <c r="J229" t="s">
        <v>991</v>
      </c>
    </row>
    <row r="230" spans="1:10" hidden="1">
      <c r="A230" t="s">
        <v>449</v>
      </c>
      <c r="B230" t="s">
        <v>993</v>
      </c>
      <c r="C230" s="5">
        <v>1234</v>
      </c>
      <c r="D230" s="7" t="s">
        <v>118</v>
      </c>
      <c r="E230" s="7">
        <v>0</v>
      </c>
      <c r="F230" s="7">
        <v>0</v>
      </c>
      <c r="G230">
        <v>0</v>
      </c>
      <c r="H230">
        <v>0</v>
      </c>
      <c r="I230">
        <v>4</v>
      </c>
      <c r="J230" t="s">
        <v>475</v>
      </c>
    </row>
    <row r="231" spans="1:10" hidden="1">
      <c r="A231" t="s">
        <v>449</v>
      </c>
      <c r="B231" t="s">
        <v>994</v>
      </c>
      <c r="C231" s="5">
        <v>1234234</v>
      </c>
      <c r="D231" s="7" t="s">
        <v>118</v>
      </c>
      <c r="E231" s="7">
        <v>0</v>
      </c>
      <c r="F231" s="7">
        <v>0</v>
      </c>
      <c r="G231">
        <v>0</v>
      </c>
      <c r="H231">
        <v>0</v>
      </c>
      <c r="I231">
        <v>7</v>
      </c>
      <c r="J231" t="s">
        <v>993</v>
      </c>
    </row>
    <row r="232" spans="1:10" hidden="1">
      <c r="A232" t="s">
        <v>449</v>
      </c>
      <c r="B232" t="s">
        <v>995</v>
      </c>
      <c r="C232" s="5">
        <v>1234234001</v>
      </c>
      <c r="D232" s="7" t="s">
        <v>118</v>
      </c>
      <c r="E232" s="7">
        <v>0</v>
      </c>
      <c r="F232" s="7">
        <v>0</v>
      </c>
      <c r="G232">
        <v>0</v>
      </c>
      <c r="H232">
        <v>0</v>
      </c>
      <c r="I232">
        <v>10</v>
      </c>
      <c r="J232" t="s">
        <v>994</v>
      </c>
    </row>
    <row r="233" spans="1:10" hidden="1">
      <c r="A233" t="s">
        <v>449</v>
      </c>
      <c r="B233" t="s">
        <v>996</v>
      </c>
      <c r="C233" s="5">
        <v>1234234001001</v>
      </c>
      <c r="D233" s="7" t="s">
        <v>777</v>
      </c>
      <c r="E233" s="7">
        <v>0</v>
      </c>
      <c r="F233" s="7">
        <v>0</v>
      </c>
      <c r="G233">
        <v>0</v>
      </c>
      <c r="H233">
        <v>0</v>
      </c>
      <c r="I233">
        <v>13</v>
      </c>
      <c r="J233" t="s">
        <v>995</v>
      </c>
    </row>
    <row r="234" spans="1:10" hidden="1">
      <c r="A234" t="s">
        <v>449</v>
      </c>
      <c r="B234" t="s">
        <v>997</v>
      </c>
      <c r="C234" s="5">
        <v>1235</v>
      </c>
      <c r="D234" s="7" t="s">
        <v>119</v>
      </c>
      <c r="E234" s="7">
        <v>0</v>
      </c>
      <c r="F234" s="7">
        <v>0</v>
      </c>
      <c r="G234">
        <v>0</v>
      </c>
      <c r="H234">
        <v>0</v>
      </c>
      <c r="I234">
        <v>4</v>
      </c>
      <c r="J234" t="s">
        <v>475</v>
      </c>
    </row>
    <row r="235" spans="1:10" hidden="1">
      <c r="A235" t="s">
        <v>449</v>
      </c>
      <c r="B235" t="s">
        <v>998</v>
      </c>
      <c r="C235" s="5">
        <v>1235235</v>
      </c>
      <c r="D235" s="7" t="s">
        <v>119</v>
      </c>
      <c r="E235" s="7">
        <v>0</v>
      </c>
      <c r="F235" s="7">
        <v>0</v>
      </c>
      <c r="G235">
        <v>0</v>
      </c>
      <c r="H235">
        <v>0</v>
      </c>
      <c r="I235">
        <v>7</v>
      </c>
      <c r="J235" t="s">
        <v>997</v>
      </c>
    </row>
    <row r="236" spans="1:10" hidden="1">
      <c r="A236" t="s">
        <v>449</v>
      </c>
      <c r="B236" t="s">
        <v>999</v>
      </c>
      <c r="C236" s="5">
        <v>1235235001</v>
      </c>
      <c r="D236" s="7" t="s">
        <v>119</v>
      </c>
      <c r="E236" s="7">
        <v>0</v>
      </c>
      <c r="F236" s="7">
        <v>0</v>
      </c>
      <c r="G236">
        <v>0</v>
      </c>
      <c r="H236">
        <v>0</v>
      </c>
      <c r="I236">
        <v>10</v>
      </c>
      <c r="J236" t="s">
        <v>998</v>
      </c>
    </row>
    <row r="237" spans="1:10" hidden="1">
      <c r="A237" t="s">
        <v>449</v>
      </c>
      <c r="B237" t="s">
        <v>1000</v>
      </c>
      <c r="C237" s="5">
        <v>1236</v>
      </c>
      <c r="D237" s="7" t="s">
        <v>120</v>
      </c>
      <c r="E237" s="7">
        <v>0</v>
      </c>
      <c r="F237" s="7">
        <v>0</v>
      </c>
      <c r="G237">
        <v>0</v>
      </c>
      <c r="H237">
        <v>0</v>
      </c>
      <c r="I237">
        <v>4</v>
      </c>
      <c r="J237" t="s">
        <v>475</v>
      </c>
    </row>
    <row r="238" spans="1:10" hidden="1">
      <c r="A238" t="s">
        <v>449</v>
      </c>
      <c r="B238" t="s">
        <v>1001</v>
      </c>
      <c r="C238" s="5">
        <v>1236236</v>
      </c>
      <c r="D238" s="7" t="s">
        <v>120</v>
      </c>
      <c r="E238" s="7">
        <v>0</v>
      </c>
      <c r="F238" s="7">
        <v>0</v>
      </c>
      <c r="G238">
        <v>0</v>
      </c>
      <c r="H238">
        <v>0</v>
      </c>
      <c r="I238">
        <v>7</v>
      </c>
      <c r="J238" t="s">
        <v>1000</v>
      </c>
    </row>
    <row r="239" spans="1:10" hidden="1">
      <c r="A239" t="s">
        <v>449</v>
      </c>
      <c r="B239" t="s">
        <v>1002</v>
      </c>
      <c r="C239" s="5">
        <v>1236236001</v>
      </c>
      <c r="D239" s="7" t="s">
        <v>120</v>
      </c>
      <c r="E239" s="7">
        <v>0</v>
      </c>
      <c r="F239" s="7">
        <v>0</v>
      </c>
      <c r="G239">
        <v>0</v>
      </c>
      <c r="H239">
        <v>0</v>
      </c>
      <c r="I239">
        <v>10</v>
      </c>
      <c r="J239" t="s">
        <v>1001</v>
      </c>
    </row>
    <row r="240" spans="1:10" hidden="1">
      <c r="A240" t="s">
        <v>449</v>
      </c>
      <c r="B240" t="s">
        <v>1003</v>
      </c>
      <c r="C240" s="5">
        <v>1237</v>
      </c>
      <c r="D240" s="7" t="s">
        <v>121</v>
      </c>
      <c r="E240" s="7">
        <v>0</v>
      </c>
      <c r="F240" s="7">
        <v>0</v>
      </c>
      <c r="G240">
        <v>0</v>
      </c>
      <c r="H240">
        <v>0</v>
      </c>
      <c r="I240">
        <v>4</v>
      </c>
      <c r="J240" t="s">
        <v>475</v>
      </c>
    </row>
    <row r="241" spans="1:10" hidden="1">
      <c r="A241" t="s">
        <v>449</v>
      </c>
      <c r="B241" t="s">
        <v>1004</v>
      </c>
      <c r="C241" s="5">
        <v>1237237</v>
      </c>
      <c r="D241" s="7" t="s">
        <v>121</v>
      </c>
      <c r="E241" s="7">
        <v>0</v>
      </c>
      <c r="F241" s="7">
        <v>0</v>
      </c>
      <c r="G241">
        <v>0</v>
      </c>
      <c r="H241">
        <v>0</v>
      </c>
      <c r="I241">
        <v>7</v>
      </c>
      <c r="J241" t="s">
        <v>1003</v>
      </c>
    </row>
    <row r="242" spans="1:10" hidden="1">
      <c r="A242" t="s">
        <v>449</v>
      </c>
      <c r="B242" t="s">
        <v>1005</v>
      </c>
      <c r="C242" s="5">
        <v>1237237001</v>
      </c>
      <c r="D242" s="7" t="s">
        <v>121</v>
      </c>
      <c r="E242" s="7">
        <v>0</v>
      </c>
      <c r="F242" s="7">
        <v>0</v>
      </c>
      <c r="G242">
        <v>0</v>
      </c>
      <c r="H242">
        <v>0</v>
      </c>
      <c r="I242">
        <v>10</v>
      </c>
      <c r="J242" t="s">
        <v>1004</v>
      </c>
    </row>
    <row r="243" spans="1:10" hidden="1">
      <c r="A243" t="s">
        <v>449</v>
      </c>
      <c r="B243" t="s">
        <v>1006</v>
      </c>
      <c r="C243" s="5">
        <v>1238</v>
      </c>
      <c r="D243" s="7" t="s">
        <v>122</v>
      </c>
      <c r="E243" s="7">
        <v>0</v>
      </c>
      <c r="F243" s="7">
        <v>0</v>
      </c>
      <c r="G243">
        <v>0</v>
      </c>
      <c r="H243">
        <v>0</v>
      </c>
      <c r="I243">
        <v>4</v>
      </c>
      <c r="J243" t="s">
        <v>475</v>
      </c>
    </row>
    <row r="244" spans="1:10" hidden="1">
      <c r="A244" t="s">
        <v>449</v>
      </c>
      <c r="B244" t="s">
        <v>1007</v>
      </c>
      <c r="C244" s="5">
        <v>1238238</v>
      </c>
      <c r="D244" s="7" t="s">
        <v>122</v>
      </c>
      <c r="E244" s="7">
        <v>0</v>
      </c>
      <c r="F244" s="7">
        <v>0</v>
      </c>
      <c r="G244">
        <v>0</v>
      </c>
      <c r="H244">
        <v>0</v>
      </c>
      <c r="I244">
        <v>7</v>
      </c>
      <c r="J244" t="s">
        <v>1006</v>
      </c>
    </row>
    <row r="245" spans="1:10" hidden="1">
      <c r="A245" t="s">
        <v>449</v>
      </c>
      <c r="B245" t="s">
        <v>1008</v>
      </c>
      <c r="C245" s="5">
        <v>1238238001</v>
      </c>
      <c r="D245" s="7" t="s">
        <v>123</v>
      </c>
      <c r="E245" s="7">
        <v>0</v>
      </c>
      <c r="F245" s="7">
        <v>0</v>
      </c>
      <c r="G245">
        <v>0</v>
      </c>
      <c r="H245">
        <v>0</v>
      </c>
      <c r="I245">
        <v>10</v>
      </c>
      <c r="J245" t="s">
        <v>1007</v>
      </c>
    </row>
    <row r="246" spans="1:10" hidden="1">
      <c r="A246" t="s">
        <v>449</v>
      </c>
      <c r="B246" t="s">
        <v>1009</v>
      </c>
      <c r="C246" s="5">
        <v>1239</v>
      </c>
      <c r="D246" s="7" t="s">
        <v>124</v>
      </c>
      <c r="E246" s="7">
        <v>0</v>
      </c>
      <c r="F246" s="7">
        <v>0</v>
      </c>
      <c r="G246">
        <v>0</v>
      </c>
      <c r="H246">
        <v>0</v>
      </c>
      <c r="I246">
        <v>4</v>
      </c>
      <c r="J246" t="s">
        <v>475</v>
      </c>
    </row>
    <row r="247" spans="1:10" hidden="1">
      <c r="A247" t="s">
        <v>449</v>
      </c>
      <c r="B247" t="s">
        <v>1010</v>
      </c>
      <c r="C247" s="5">
        <v>1239239</v>
      </c>
      <c r="D247" s="7" t="s">
        <v>124</v>
      </c>
      <c r="E247" s="7">
        <v>0</v>
      </c>
      <c r="F247" s="7">
        <v>0</v>
      </c>
      <c r="G247">
        <v>0</v>
      </c>
      <c r="H247">
        <v>0</v>
      </c>
      <c r="I247">
        <v>7</v>
      </c>
      <c r="J247" t="s">
        <v>1009</v>
      </c>
    </row>
    <row r="248" spans="1:10" hidden="1">
      <c r="A248" t="s">
        <v>449</v>
      </c>
      <c r="B248" t="s">
        <v>1011</v>
      </c>
      <c r="C248" s="5">
        <v>1239239001</v>
      </c>
      <c r="D248" s="7" t="s">
        <v>125</v>
      </c>
      <c r="E248" s="7">
        <v>0</v>
      </c>
      <c r="F248" s="7">
        <v>0</v>
      </c>
      <c r="G248">
        <v>0</v>
      </c>
      <c r="H248">
        <v>0</v>
      </c>
      <c r="I248">
        <v>10</v>
      </c>
      <c r="J248" t="s">
        <v>1010</v>
      </c>
    </row>
    <row r="249" spans="1:10" hidden="1">
      <c r="A249" t="s">
        <v>449</v>
      </c>
      <c r="B249" t="s">
        <v>472</v>
      </c>
      <c r="C249" s="5">
        <v>124</v>
      </c>
      <c r="D249" s="7" t="s">
        <v>126</v>
      </c>
      <c r="E249" s="7">
        <v>0</v>
      </c>
      <c r="F249" s="7">
        <v>0</v>
      </c>
      <c r="G249">
        <v>0</v>
      </c>
      <c r="H249">
        <v>0</v>
      </c>
      <c r="I249">
        <v>3</v>
      </c>
      <c r="J249" t="s">
        <v>474</v>
      </c>
    </row>
    <row r="250" spans="1:10" hidden="1">
      <c r="A250" t="s">
        <v>449</v>
      </c>
      <c r="B250" t="s">
        <v>1012</v>
      </c>
      <c r="C250" s="5">
        <v>1241</v>
      </c>
      <c r="D250" s="7" t="s">
        <v>127</v>
      </c>
      <c r="E250" s="7">
        <v>0</v>
      </c>
      <c r="F250" s="7">
        <v>0</v>
      </c>
      <c r="G250">
        <v>0</v>
      </c>
      <c r="H250">
        <v>0</v>
      </c>
      <c r="I250">
        <v>4</v>
      </c>
      <c r="J250" t="s">
        <v>472</v>
      </c>
    </row>
    <row r="251" spans="1:10" hidden="1">
      <c r="A251" t="s">
        <v>449</v>
      </c>
      <c r="B251" t="s">
        <v>1013</v>
      </c>
      <c r="C251" s="5">
        <v>1241241</v>
      </c>
      <c r="D251" s="7" t="s">
        <v>127</v>
      </c>
      <c r="E251" s="7">
        <v>0</v>
      </c>
      <c r="F251" s="7">
        <v>0</v>
      </c>
      <c r="G251">
        <v>0</v>
      </c>
      <c r="H251">
        <v>0</v>
      </c>
      <c r="I251">
        <v>7</v>
      </c>
      <c r="J251" t="s">
        <v>1012</v>
      </c>
    </row>
    <row r="252" spans="1:10" hidden="1">
      <c r="A252" t="s">
        <v>449</v>
      </c>
      <c r="B252" t="s">
        <v>1014</v>
      </c>
      <c r="C252" s="5">
        <v>1241241001</v>
      </c>
      <c r="D252" s="7" t="s">
        <v>127</v>
      </c>
      <c r="E252" s="7">
        <v>0</v>
      </c>
      <c r="F252" s="7">
        <v>0</v>
      </c>
      <c r="G252">
        <v>0</v>
      </c>
      <c r="H252">
        <v>0</v>
      </c>
      <c r="I252">
        <v>10</v>
      </c>
      <c r="J252" t="s">
        <v>1013</v>
      </c>
    </row>
    <row r="253" spans="1:10" hidden="1">
      <c r="A253" t="s">
        <v>449</v>
      </c>
      <c r="B253" t="s">
        <v>1015</v>
      </c>
      <c r="C253" s="5">
        <v>1242</v>
      </c>
      <c r="D253" s="7" t="s">
        <v>128</v>
      </c>
      <c r="E253" s="7">
        <v>0</v>
      </c>
      <c r="F253" s="7">
        <v>0</v>
      </c>
      <c r="G253">
        <v>0</v>
      </c>
      <c r="H253">
        <v>0</v>
      </c>
      <c r="I253">
        <v>4</v>
      </c>
      <c r="J253" t="s">
        <v>472</v>
      </c>
    </row>
    <row r="254" spans="1:10" hidden="1">
      <c r="A254" t="s">
        <v>449</v>
      </c>
      <c r="B254" t="s">
        <v>1016</v>
      </c>
      <c r="C254" s="5">
        <v>1242242</v>
      </c>
      <c r="D254" s="7" t="s">
        <v>128</v>
      </c>
      <c r="E254" s="7">
        <v>0</v>
      </c>
      <c r="F254" s="7">
        <v>0</v>
      </c>
      <c r="G254">
        <v>0</v>
      </c>
      <c r="H254">
        <v>0</v>
      </c>
      <c r="I254">
        <v>7</v>
      </c>
      <c r="J254" t="s">
        <v>1015</v>
      </c>
    </row>
    <row r="255" spans="1:10" hidden="1">
      <c r="A255" t="s">
        <v>449</v>
      </c>
      <c r="B255" t="s">
        <v>1017</v>
      </c>
      <c r="C255" s="5">
        <v>1242242001</v>
      </c>
      <c r="D255" s="7" t="s">
        <v>128</v>
      </c>
      <c r="E255" s="7">
        <v>0</v>
      </c>
      <c r="F255" s="7">
        <v>0</v>
      </c>
      <c r="G255">
        <v>0</v>
      </c>
      <c r="H255">
        <v>0</v>
      </c>
      <c r="I255">
        <v>10</v>
      </c>
      <c r="J255" t="s">
        <v>1016</v>
      </c>
    </row>
    <row r="256" spans="1:10" hidden="1">
      <c r="A256" t="s">
        <v>449</v>
      </c>
      <c r="B256" t="s">
        <v>1018</v>
      </c>
      <c r="C256" s="5">
        <v>1242242001001</v>
      </c>
      <c r="D256" s="7" t="s">
        <v>777</v>
      </c>
      <c r="E256" s="7">
        <v>0</v>
      </c>
      <c r="F256" s="7">
        <v>0</v>
      </c>
      <c r="G256">
        <v>0</v>
      </c>
      <c r="H256">
        <v>0</v>
      </c>
      <c r="I256">
        <v>13</v>
      </c>
      <c r="J256" t="s">
        <v>1017</v>
      </c>
    </row>
    <row r="257" spans="1:10" hidden="1">
      <c r="A257" t="s">
        <v>449</v>
      </c>
      <c r="B257" t="s">
        <v>1019</v>
      </c>
      <c r="C257" s="5">
        <v>1243</v>
      </c>
      <c r="D257" s="7" t="s">
        <v>129</v>
      </c>
      <c r="E257" s="7">
        <v>0</v>
      </c>
      <c r="F257" s="7">
        <v>0</v>
      </c>
      <c r="G257">
        <v>0</v>
      </c>
      <c r="H257">
        <v>0</v>
      </c>
      <c r="I257">
        <v>4</v>
      </c>
      <c r="J257" t="s">
        <v>472</v>
      </c>
    </row>
    <row r="258" spans="1:10" hidden="1">
      <c r="A258" t="s">
        <v>449</v>
      </c>
      <c r="B258" t="s">
        <v>1020</v>
      </c>
      <c r="C258" s="5">
        <v>1243243</v>
      </c>
      <c r="D258" s="7" t="s">
        <v>129</v>
      </c>
      <c r="E258" s="7">
        <v>0</v>
      </c>
      <c r="F258" s="7">
        <v>0</v>
      </c>
      <c r="G258">
        <v>0</v>
      </c>
      <c r="H258">
        <v>0</v>
      </c>
      <c r="I258">
        <v>7</v>
      </c>
      <c r="J258" t="s">
        <v>1019</v>
      </c>
    </row>
    <row r="259" spans="1:10" hidden="1">
      <c r="A259" t="s">
        <v>449</v>
      </c>
      <c r="B259" t="s">
        <v>1021</v>
      </c>
      <c r="C259" s="5">
        <v>1243243001</v>
      </c>
      <c r="D259" s="7" t="s">
        <v>129</v>
      </c>
      <c r="E259" s="7">
        <v>0</v>
      </c>
      <c r="F259" s="7">
        <v>0</v>
      </c>
      <c r="G259">
        <v>0</v>
      </c>
      <c r="H259">
        <v>0</v>
      </c>
      <c r="I259">
        <v>10</v>
      </c>
      <c r="J259" t="s">
        <v>1020</v>
      </c>
    </row>
    <row r="260" spans="1:10" hidden="1">
      <c r="A260" t="s">
        <v>449</v>
      </c>
      <c r="B260" t="s">
        <v>1022</v>
      </c>
      <c r="C260" s="5">
        <v>1244</v>
      </c>
      <c r="D260" s="7" t="s">
        <v>130</v>
      </c>
      <c r="E260" s="7">
        <v>0</v>
      </c>
      <c r="F260" s="7">
        <v>0</v>
      </c>
      <c r="G260">
        <v>0</v>
      </c>
      <c r="H260">
        <v>0</v>
      </c>
      <c r="I260">
        <v>4</v>
      </c>
      <c r="J260" t="s">
        <v>472</v>
      </c>
    </row>
    <row r="261" spans="1:10" hidden="1">
      <c r="A261" t="s">
        <v>449</v>
      </c>
      <c r="B261" t="s">
        <v>1023</v>
      </c>
      <c r="C261" s="5">
        <v>1244244</v>
      </c>
      <c r="D261" s="7" t="s">
        <v>130</v>
      </c>
      <c r="E261" s="7">
        <v>0</v>
      </c>
      <c r="F261" s="7">
        <v>0</v>
      </c>
      <c r="G261">
        <v>0</v>
      </c>
      <c r="H261">
        <v>0</v>
      </c>
      <c r="I261">
        <v>7</v>
      </c>
      <c r="J261" t="s">
        <v>1022</v>
      </c>
    </row>
    <row r="262" spans="1:10" hidden="1">
      <c r="A262" t="s">
        <v>449</v>
      </c>
      <c r="B262" t="s">
        <v>1024</v>
      </c>
      <c r="C262" s="5">
        <v>1244244001</v>
      </c>
      <c r="D262" s="7" t="s">
        <v>130</v>
      </c>
      <c r="E262" s="7">
        <v>0</v>
      </c>
      <c r="F262" s="7">
        <v>0</v>
      </c>
      <c r="G262">
        <v>0</v>
      </c>
      <c r="H262">
        <v>0</v>
      </c>
      <c r="I262">
        <v>10</v>
      </c>
      <c r="J262" t="s">
        <v>1023</v>
      </c>
    </row>
    <row r="263" spans="1:10" hidden="1">
      <c r="A263" t="s">
        <v>449</v>
      </c>
      <c r="B263" t="s">
        <v>1025</v>
      </c>
      <c r="C263" s="5">
        <v>1244244001001</v>
      </c>
      <c r="D263" s="7" t="s">
        <v>777</v>
      </c>
      <c r="E263" s="7">
        <v>0</v>
      </c>
      <c r="F263" s="7">
        <v>0</v>
      </c>
      <c r="G263">
        <v>0</v>
      </c>
      <c r="H263">
        <v>0</v>
      </c>
      <c r="I263">
        <v>13</v>
      </c>
      <c r="J263" t="s">
        <v>1024</v>
      </c>
    </row>
    <row r="264" spans="1:10" hidden="1">
      <c r="A264" t="s">
        <v>449</v>
      </c>
      <c r="B264" t="s">
        <v>1026</v>
      </c>
      <c r="C264" s="5">
        <v>1245</v>
      </c>
      <c r="D264" s="7" t="s">
        <v>131</v>
      </c>
      <c r="E264" s="7">
        <v>0</v>
      </c>
      <c r="F264" s="7">
        <v>0</v>
      </c>
      <c r="G264">
        <v>0</v>
      </c>
      <c r="H264">
        <v>0</v>
      </c>
      <c r="I264">
        <v>4</v>
      </c>
      <c r="J264" t="s">
        <v>472</v>
      </c>
    </row>
    <row r="265" spans="1:10" hidden="1">
      <c r="A265" t="s">
        <v>449</v>
      </c>
      <c r="B265" t="s">
        <v>1027</v>
      </c>
      <c r="C265" s="5">
        <v>1245245</v>
      </c>
      <c r="D265" s="7" t="s">
        <v>131</v>
      </c>
      <c r="E265" s="7">
        <v>0</v>
      </c>
      <c r="F265" s="7">
        <v>0</v>
      </c>
      <c r="G265">
        <v>0</v>
      </c>
      <c r="H265">
        <v>0</v>
      </c>
      <c r="I265">
        <v>7</v>
      </c>
      <c r="J265" t="s">
        <v>1026</v>
      </c>
    </row>
    <row r="266" spans="1:10" hidden="1">
      <c r="A266" t="s">
        <v>449</v>
      </c>
      <c r="B266" t="s">
        <v>1028</v>
      </c>
      <c r="C266" s="5">
        <v>1245245001</v>
      </c>
      <c r="D266" s="7" t="s">
        <v>131</v>
      </c>
      <c r="E266" s="7">
        <v>0</v>
      </c>
      <c r="F266" s="7">
        <v>0</v>
      </c>
      <c r="G266">
        <v>0</v>
      </c>
      <c r="H266">
        <v>0</v>
      </c>
      <c r="I266">
        <v>10</v>
      </c>
      <c r="J266" t="s">
        <v>1027</v>
      </c>
    </row>
    <row r="267" spans="1:10" hidden="1">
      <c r="A267" t="s">
        <v>449</v>
      </c>
      <c r="B267" t="s">
        <v>1029</v>
      </c>
      <c r="C267" s="5">
        <v>1245245001001</v>
      </c>
      <c r="D267" s="7" t="s">
        <v>777</v>
      </c>
      <c r="E267" s="7">
        <v>0</v>
      </c>
      <c r="F267" s="7">
        <v>0</v>
      </c>
      <c r="G267">
        <v>0</v>
      </c>
      <c r="H267">
        <v>0</v>
      </c>
      <c r="I267">
        <v>13</v>
      </c>
      <c r="J267" t="s">
        <v>1028</v>
      </c>
    </row>
    <row r="268" spans="1:10" hidden="1">
      <c r="A268" t="s">
        <v>449</v>
      </c>
      <c r="B268" t="s">
        <v>1030</v>
      </c>
      <c r="C268" s="5">
        <v>1246</v>
      </c>
      <c r="D268" s="7" t="s">
        <v>132</v>
      </c>
      <c r="E268" s="7">
        <v>0</v>
      </c>
      <c r="F268" s="7">
        <v>0</v>
      </c>
      <c r="G268">
        <v>0</v>
      </c>
      <c r="H268">
        <v>0</v>
      </c>
      <c r="I268">
        <v>4</v>
      </c>
      <c r="J268" t="s">
        <v>472</v>
      </c>
    </row>
    <row r="269" spans="1:10" hidden="1">
      <c r="A269" t="s">
        <v>449</v>
      </c>
      <c r="B269" t="s">
        <v>1031</v>
      </c>
      <c r="C269" s="5">
        <v>1246246</v>
      </c>
      <c r="D269" s="7" t="s">
        <v>132</v>
      </c>
      <c r="E269" s="7">
        <v>0</v>
      </c>
      <c r="F269" s="7">
        <v>0</v>
      </c>
      <c r="G269">
        <v>0</v>
      </c>
      <c r="H269">
        <v>0</v>
      </c>
      <c r="I269">
        <v>7</v>
      </c>
      <c r="J269" t="s">
        <v>1030</v>
      </c>
    </row>
    <row r="270" spans="1:10" hidden="1">
      <c r="A270" t="s">
        <v>449</v>
      </c>
      <c r="B270" t="s">
        <v>1032</v>
      </c>
      <c r="C270" s="5">
        <v>1246246001</v>
      </c>
      <c r="D270" s="7" t="s">
        <v>133</v>
      </c>
      <c r="E270" s="7">
        <v>0</v>
      </c>
      <c r="F270" s="7">
        <v>0</v>
      </c>
      <c r="G270">
        <v>0</v>
      </c>
      <c r="H270">
        <v>0</v>
      </c>
      <c r="I270">
        <v>10</v>
      </c>
      <c r="J270" t="s">
        <v>1031</v>
      </c>
    </row>
    <row r="271" spans="1:10" hidden="1">
      <c r="A271" t="s">
        <v>449</v>
      </c>
      <c r="B271" t="s">
        <v>1033</v>
      </c>
      <c r="C271" s="5">
        <v>1246246001001</v>
      </c>
      <c r="D271" s="7" t="s">
        <v>777</v>
      </c>
      <c r="E271" s="7">
        <v>0</v>
      </c>
      <c r="F271" s="7">
        <v>0</v>
      </c>
      <c r="G271">
        <v>0</v>
      </c>
      <c r="H271">
        <v>0</v>
      </c>
      <c r="I271">
        <v>13</v>
      </c>
      <c r="J271" t="s">
        <v>1032</v>
      </c>
    </row>
    <row r="272" spans="1:10" hidden="1">
      <c r="A272" t="s">
        <v>449</v>
      </c>
      <c r="B272" t="s">
        <v>1034</v>
      </c>
      <c r="C272" s="5">
        <v>1246246001003</v>
      </c>
      <c r="D272" s="7" t="s">
        <v>429</v>
      </c>
      <c r="E272" s="7">
        <v>0</v>
      </c>
      <c r="F272" s="7">
        <v>0</v>
      </c>
      <c r="G272">
        <v>0</v>
      </c>
      <c r="H272">
        <v>0</v>
      </c>
      <c r="I272">
        <v>13</v>
      </c>
      <c r="J272" t="s">
        <v>1032</v>
      </c>
    </row>
    <row r="273" spans="1:10" hidden="1">
      <c r="A273" t="s">
        <v>449</v>
      </c>
      <c r="B273" t="s">
        <v>1035</v>
      </c>
      <c r="C273" s="5">
        <v>1246246002</v>
      </c>
      <c r="D273" s="7" t="s">
        <v>134</v>
      </c>
      <c r="E273" s="7">
        <v>0</v>
      </c>
      <c r="F273" s="7">
        <v>0</v>
      </c>
      <c r="G273">
        <v>0</v>
      </c>
      <c r="H273">
        <v>0</v>
      </c>
      <c r="I273">
        <v>10</v>
      </c>
      <c r="J273" t="s">
        <v>1031</v>
      </c>
    </row>
    <row r="274" spans="1:10" hidden="1">
      <c r="A274" t="s">
        <v>449</v>
      </c>
      <c r="B274" t="s">
        <v>1036</v>
      </c>
      <c r="C274" s="5">
        <v>1246246002003</v>
      </c>
      <c r="D274" s="7" t="s">
        <v>429</v>
      </c>
      <c r="E274" s="7">
        <v>0</v>
      </c>
      <c r="F274" s="7">
        <v>0</v>
      </c>
      <c r="G274">
        <v>0</v>
      </c>
      <c r="H274">
        <v>0</v>
      </c>
      <c r="I274">
        <v>13</v>
      </c>
      <c r="J274" t="s">
        <v>1035</v>
      </c>
    </row>
    <row r="275" spans="1:10" hidden="1">
      <c r="A275" t="s">
        <v>449</v>
      </c>
      <c r="B275" t="s">
        <v>1037</v>
      </c>
      <c r="C275" s="5">
        <v>1247</v>
      </c>
      <c r="D275" s="7" t="s">
        <v>135</v>
      </c>
      <c r="E275" s="7">
        <v>0</v>
      </c>
      <c r="F275" s="7">
        <v>0</v>
      </c>
      <c r="G275">
        <v>0</v>
      </c>
      <c r="H275">
        <v>0</v>
      </c>
      <c r="I275">
        <v>4</v>
      </c>
      <c r="J275" t="s">
        <v>472</v>
      </c>
    </row>
    <row r="276" spans="1:10" hidden="1">
      <c r="A276" t="s">
        <v>449</v>
      </c>
      <c r="B276" t="s">
        <v>1038</v>
      </c>
      <c r="C276" s="5">
        <v>1247247</v>
      </c>
      <c r="D276" s="7" t="s">
        <v>135</v>
      </c>
      <c r="E276" s="7">
        <v>0</v>
      </c>
      <c r="F276" s="7">
        <v>0</v>
      </c>
      <c r="G276">
        <v>0</v>
      </c>
      <c r="H276">
        <v>0</v>
      </c>
      <c r="I276">
        <v>7</v>
      </c>
      <c r="J276" t="s">
        <v>1037</v>
      </c>
    </row>
    <row r="277" spans="1:10" hidden="1">
      <c r="A277" t="s">
        <v>449</v>
      </c>
      <c r="B277" t="s">
        <v>1039</v>
      </c>
      <c r="C277" s="5">
        <v>1247247001</v>
      </c>
      <c r="D277" s="7" t="s">
        <v>135</v>
      </c>
      <c r="E277" s="7">
        <v>0</v>
      </c>
      <c r="F277" s="7">
        <v>0</v>
      </c>
      <c r="G277">
        <v>0</v>
      </c>
      <c r="H277">
        <v>0</v>
      </c>
      <c r="I277">
        <v>10</v>
      </c>
      <c r="J277" t="s">
        <v>1038</v>
      </c>
    </row>
    <row r="278" spans="1:10" hidden="1">
      <c r="A278" t="s">
        <v>449</v>
      </c>
      <c r="B278" t="s">
        <v>1040</v>
      </c>
      <c r="C278" s="5">
        <v>1247247001001</v>
      </c>
      <c r="D278" s="7" t="s">
        <v>777</v>
      </c>
      <c r="E278" s="7">
        <v>0</v>
      </c>
      <c r="F278" s="7">
        <v>0</v>
      </c>
      <c r="G278">
        <v>0</v>
      </c>
      <c r="H278">
        <v>0</v>
      </c>
      <c r="I278">
        <v>13</v>
      </c>
      <c r="J278" t="s">
        <v>1039</v>
      </c>
    </row>
    <row r="279" spans="1:10" hidden="1">
      <c r="A279" t="s">
        <v>449</v>
      </c>
      <c r="B279" t="s">
        <v>1041</v>
      </c>
      <c r="C279" s="5">
        <v>1248</v>
      </c>
      <c r="D279" s="7" t="s">
        <v>136</v>
      </c>
      <c r="E279" s="7">
        <v>0</v>
      </c>
      <c r="F279" s="7">
        <v>0</v>
      </c>
      <c r="G279">
        <v>0</v>
      </c>
      <c r="H279">
        <v>0</v>
      </c>
      <c r="I279">
        <v>4</v>
      </c>
      <c r="J279" t="s">
        <v>472</v>
      </c>
    </row>
    <row r="280" spans="1:10" hidden="1">
      <c r="A280" t="s">
        <v>449</v>
      </c>
      <c r="B280" t="s">
        <v>1042</v>
      </c>
      <c r="C280" s="5">
        <v>1248248</v>
      </c>
      <c r="D280" s="7" t="s">
        <v>136</v>
      </c>
      <c r="E280" s="7">
        <v>0</v>
      </c>
      <c r="F280" s="7">
        <v>0</v>
      </c>
      <c r="G280">
        <v>0</v>
      </c>
      <c r="H280">
        <v>0</v>
      </c>
      <c r="I280">
        <v>7</v>
      </c>
      <c r="J280" t="s">
        <v>1041</v>
      </c>
    </row>
    <row r="281" spans="1:10" hidden="1">
      <c r="A281" t="s">
        <v>449</v>
      </c>
      <c r="B281" t="s">
        <v>1043</v>
      </c>
      <c r="C281" s="5">
        <v>1248248001</v>
      </c>
      <c r="D281" s="7" t="s">
        <v>136</v>
      </c>
      <c r="E281" s="7">
        <v>0</v>
      </c>
      <c r="F281" s="7">
        <v>0</v>
      </c>
      <c r="G281">
        <v>0</v>
      </c>
      <c r="H281">
        <v>0</v>
      </c>
      <c r="I281">
        <v>10</v>
      </c>
      <c r="J281" t="s">
        <v>1042</v>
      </c>
    </row>
    <row r="282" spans="1:10" hidden="1">
      <c r="A282" t="s">
        <v>449</v>
      </c>
      <c r="B282" t="s">
        <v>1044</v>
      </c>
      <c r="C282" s="5">
        <v>1249</v>
      </c>
      <c r="D282" s="7" t="s">
        <v>137</v>
      </c>
      <c r="E282" s="7">
        <v>0</v>
      </c>
      <c r="F282" s="7">
        <v>0</v>
      </c>
      <c r="G282">
        <v>0</v>
      </c>
      <c r="H282">
        <v>0</v>
      </c>
      <c r="I282">
        <v>4</v>
      </c>
      <c r="J282" t="s">
        <v>472</v>
      </c>
    </row>
    <row r="283" spans="1:10" hidden="1">
      <c r="A283" t="s">
        <v>449</v>
      </c>
      <c r="B283" t="s">
        <v>1045</v>
      </c>
      <c r="C283" s="5">
        <v>1249249</v>
      </c>
      <c r="D283" s="7" t="s">
        <v>137</v>
      </c>
      <c r="E283" s="7">
        <v>0</v>
      </c>
      <c r="F283" s="7">
        <v>0</v>
      </c>
      <c r="G283">
        <v>0</v>
      </c>
      <c r="H283">
        <v>0</v>
      </c>
      <c r="I283">
        <v>7</v>
      </c>
      <c r="J283" t="s">
        <v>1044</v>
      </c>
    </row>
    <row r="284" spans="1:10" hidden="1">
      <c r="A284" t="s">
        <v>449</v>
      </c>
      <c r="B284" t="s">
        <v>1046</v>
      </c>
      <c r="C284" s="5">
        <v>1249249001</v>
      </c>
      <c r="D284" s="7" t="s">
        <v>1047</v>
      </c>
      <c r="E284" s="7">
        <v>0</v>
      </c>
      <c r="F284" s="7">
        <v>0</v>
      </c>
      <c r="G284">
        <v>0</v>
      </c>
      <c r="H284">
        <v>0</v>
      </c>
      <c r="I284">
        <v>10</v>
      </c>
      <c r="J284" t="s">
        <v>1045</v>
      </c>
    </row>
    <row r="285" spans="1:10" hidden="1">
      <c r="A285" t="s">
        <v>449</v>
      </c>
      <c r="B285" t="s">
        <v>1048</v>
      </c>
      <c r="C285" s="5">
        <v>1249249001001</v>
      </c>
      <c r="D285" s="7" t="s">
        <v>777</v>
      </c>
      <c r="E285" s="7">
        <v>0</v>
      </c>
      <c r="F285" s="7">
        <v>0</v>
      </c>
      <c r="G285">
        <v>0</v>
      </c>
      <c r="H285">
        <v>0</v>
      </c>
      <c r="I285">
        <v>13</v>
      </c>
      <c r="J285" t="s">
        <v>1046</v>
      </c>
    </row>
    <row r="286" spans="1:10" hidden="1">
      <c r="A286" t="s">
        <v>449</v>
      </c>
      <c r="B286" t="s">
        <v>1049</v>
      </c>
      <c r="C286" s="5">
        <v>1249249001003</v>
      </c>
      <c r="D286" s="7" t="s">
        <v>429</v>
      </c>
      <c r="E286" s="7">
        <v>0</v>
      </c>
      <c r="F286" s="7">
        <v>0</v>
      </c>
      <c r="G286">
        <v>0</v>
      </c>
      <c r="H286">
        <v>0</v>
      </c>
      <c r="I286">
        <v>13</v>
      </c>
      <c r="J286" t="s">
        <v>1046</v>
      </c>
    </row>
    <row r="287" spans="1:10" hidden="1">
      <c r="A287" t="s">
        <v>449</v>
      </c>
      <c r="B287" t="s">
        <v>1050</v>
      </c>
      <c r="C287" s="5">
        <v>1249249002</v>
      </c>
      <c r="D287" s="7" t="s">
        <v>138</v>
      </c>
      <c r="E287" s="7">
        <v>0</v>
      </c>
      <c r="F287" s="7">
        <v>0</v>
      </c>
      <c r="G287">
        <v>0</v>
      </c>
      <c r="H287">
        <v>0</v>
      </c>
      <c r="I287">
        <v>10</v>
      </c>
      <c r="J287" t="s">
        <v>1045</v>
      </c>
    </row>
    <row r="288" spans="1:10" hidden="1">
      <c r="A288" t="s">
        <v>449</v>
      </c>
      <c r="B288" t="s">
        <v>1051</v>
      </c>
      <c r="C288" s="5">
        <v>1249249002001</v>
      </c>
      <c r="D288" s="7" t="s">
        <v>777</v>
      </c>
      <c r="E288" s="7">
        <v>0</v>
      </c>
      <c r="F288" s="7">
        <v>0</v>
      </c>
      <c r="G288">
        <v>0</v>
      </c>
      <c r="H288">
        <v>0</v>
      </c>
      <c r="I288">
        <v>13</v>
      </c>
      <c r="J288" t="s">
        <v>1050</v>
      </c>
    </row>
    <row r="289" spans="1:10" hidden="1">
      <c r="A289" t="s">
        <v>449</v>
      </c>
      <c r="B289" t="s">
        <v>1052</v>
      </c>
      <c r="C289" s="5">
        <v>1249249002003</v>
      </c>
      <c r="D289" s="7" t="s">
        <v>429</v>
      </c>
      <c r="E289" s="7">
        <v>0</v>
      </c>
      <c r="F289" s="7">
        <v>0</v>
      </c>
      <c r="G289">
        <v>0</v>
      </c>
      <c r="H289">
        <v>0</v>
      </c>
      <c r="I289">
        <v>13</v>
      </c>
      <c r="J289" t="s">
        <v>1050</v>
      </c>
    </row>
    <row r="290" spans="1:10" hidden="1">
      <c r="A290" t="s">
        <v>449</v>
      </c>
      <c r="B290" t="s">
        <v>1053</v>
      </c>
      <c r="C290" s="5">
        <v>1249249003</v>
      </c>
      <c r="D290" s="7" t="s">
        <v>139</v>
      </c>
      <c r="E290" s="7">
        <v>0</v>
      </c>
      <c r="F290" s="7">
        <v>0</v>
      </c>
      <c r="G290">
        <v>0</v>
      </c>
      <c r="H290">
        <v>0</v>
      </c>
      <c r="I290">
        <v>10</v>
      </c>
      <c r="J290" t="s">
        <v>1045</v>
      </c>
    </row>
    <row r="291" spans="1:10" hidden="1">
      <c r="A291" t="s">
        <v>449</v>
      </c>
      <c r="B291" t="s">
        <v>1054</v>
      </c>
      <c r="C291" s="5">
        <v>1249249003001</v>
      </c>
      <c r="D291" s="7" t="s">
        <v>777</v>
      </c>
      <c r="E291" s="7">
        <v>0</v>
      </c>
      <c r="F291" s="7">
        <v>0</v>
      </c>
      <c r="G291">
        <v>0</v>
      </c>
      <c r="H291">
        <v>0</v>
      </c>
      <c r="I291">
        <v>13</v>
      </c>
      <c r="J291" t="s">
        <v>1053</v>
      </c>
    </row>
    <row r="292" spans="1:10" hidden="1">
      <c r="A292" t="s">
        <v>449</v>
      </c>
      <c r="B292" t="s">
        <v>1055</v>
      </c>
      <c r="C292" s="5">
        <v>1249249004</v>
      </c>
      <c r="D292" s="7" t="s">
        <v>140</v>
      </c>
      <c r="E292" s="7">
        <v>0</v>
      </c>
      <c r="F292" s="7">
        <v>0</v>
      </c>
      <c r="G292">
        <v>0</v>
      </c>
      <c r="H292">
        <v>0</v>
      </c>
      <c r="I292">
        <v>10</v>
      </c>
      <c r="J292" t="s">
        <v>1045</v>
      </c>
    </row>
    <row r="293" spans="1:10" hidden="1">
      <c r="A293" t="s">
        <v>449</v>
      </c>
      <c r="B293" t="s">
        <v>1056</v>
      </c>
      <c r="C293" s="5">
        <v>1249249004001</v>
      </c>
      <c r="D293" s="7" t="s">
        <v>777</v>
      </c>
      <c r="E293" s="7">
        <v>0</v>
      </c>
      <c r="F293" s="7">
        <v>0</v>
      </c>
      <c r="G293">
        <v>0</v>
      </c>
      <c r="H293">
        <v>0</v>
      </c>
      <c r="I293">
        <v>13</v>
      </c>
      <c r="J293" t="s">
        <v>1055</v>
      </c>
    </row>
    <row r="294" spans="1:10" hidden="1">
      <c r="A294" t="s">
        <v>449</v>
      </c>
      <c r="B294" t="s">
        <v>1057</v>
      </c>
      <c r="C294" s="5">
        <v>1249249005</v>
      </c>
      <c r="D294" s="7" t="s">
        <v>141</v>
      </c>
      <c r="E294" s="7">
        <v>0</v>
      </c>
      <c r="F294" s="7">
        <v>0</v>
      </c>
      <c r="G294">
        <v>0</v>
      </c>
      <c r="H294">
        <v>0</v>
      </c>
      <c r="I294">
        <v>10</v>
      </c>
      <c r="J294" t="s">
        <v>1045</v>
      </c>
    </row>
    <row r="295" spans="1:10" hidden="1">
      <c r="A295" t="s">
        <v>449</v>
      </c>
      <c r="B295" t="s">
        <v>1058</v>
      </c>
      <c r="C295" s="5">
        <v>1249249005001</v>
      </c>
      <c r="D295" s="7" t="s">
        <v>777</v>
      </c>
      <c r="E295" s="7">
        <v>0</v>
      </c>
      <c r="F295" s="7">
        <v>0</v>
      </c>
      <c r="G295">
        <v>0</v>
      </c>
      <c r="H295">
        <v>0</v>
      </c>
      <c r="I295">
        <v>13</v>
      </c>
      <c r="J295" t="s">
        <v>1057</v>
      </c>
    </row>
    <row r="296" spans="1:10" hidden="1">
      <c r="A296" t="s">
        <v>449</v>
      </c>
      <c r="B296" t="s">
        <v>1059</v>
      </c>
      <c r="C296" s="5">
        <v>1249249006</v>
      </c>
      <c r="D296" s="7" t="s">
        <v>142</v>
      </c>
      <c r="E296" s="7">
        <v>0</v>
      </c>
      <c r="F296" s="7">
        <v>0</v>
      </c>
      <c r="G296">
        <v>0</v>
      </c>
      <c r="H296">
        <v>0</v>
      </c>
      <c r="I296">
        <v>10</v>
      </c>
      <c r="J296" t="s">
        <v>1045</v>
      </c>
    </row>
    <row r="297" spans="1:10" hidden="1">
      <c r="A297" t="s">
        <v>449</v>
      </c>
      <c r="B297" t="s">
        <v>1060</v>
      </c>
      <c r="C297" s="5">
        <v>1249249006001</v>
      </c>
      <c r="D297" s="7" t="s">
        <v>777</v>
      </c>
      <c r="E297" s="7">
        <v>0</v>
      </c>
      <c r="F297" s="7">
        <v>0</v>
      </c>
      <c r="G297">
        <v>0</v>
      </c>
      <c r="H297">
        <v>0</v>
      </c>
      <c r="I297">
        <v>13</v>
      </c>
      <c r="J297" t="s">
        <v>1059</v>
      </c>
    </row>
    <row r="298" spans="1:10" hidden="1">
      <c r="A298" t="s">
        <v>449</v>
      </c>
      <c r="B298" t="s">
        <v>1061</v>
      </c>
      <c r="C298" s="5">
        <v>1249249006003</v>
      </c>
      <c r="D298" s="7" t="s">
        <v>429</v>
      </c>
      <c r="E298" s="7">
        <v>0</v>
      </c>
      <c r="F298" s="7">
        <v>0</v>
      </c>
      <c r="G298">
        <v>0</v>
      </c>
      <c r="H298">
        <v>0</v>
      </c>
      <c r="I298">
        <v>13</v>
      </c>
      <c r="J298" t="s">
        <v>1059</v>
      </c>
    </row>
    <row r="299" spans="1:10" hidden="1">
      <c r="A299" t="s">
        <v>449</v>
      </c>
      <c r="B299" t="s">
        <v>482</v>
      </c>
      <c r="C299" s="5">
        <v>125</v>
      </c>
      <c r="D299" s="7" t="s">
        <v>143</v>
      </c>
      <c r="E299" s="7">
        <v>0</v>
      </c>
      <c r="F299" s="7">
        <v>0</v>
      </c>
      <c r="G299">
        <v>0</v>
      </c>
      <c r="H299">
        <v>0</v>
      </c>
      <c r="I299">
        <v>3</v>
      </c>
      <c r="J299" t="s">
        <v>474</v>
      </c>
    </row>
    <row r="300" spans="1:10" hidden="1">
      <c r="A300" t="s">
        <v>449</v>
      </c>
      <c r="B300" t="s">
        <v>1062</v>
      </c>
      <c r="C300" s="5">
        <v>1251</v>
      </c>
      <c r="D300" s="7" t="s">
        <v>144</v>
      </c>
      <c r="E300" s="7">
        <v>0</v>
      </c>
      <c r="F300" s="7">
        <v>0</v>
      </c>
      <c r="G300">
        <v>0</v>
      </c>
      <c r="H300">
        <v>0</v>
      </c>
      <c r="I300">
        <v>4</v>
      </c>
      <c r="J300" t="s">
        <v>482</v>
      </c>
    </row>
    <row r="301" spans="1:10" hidden="1">
      <c r="A301" t="s">
        <v>449</v>
      </c>
      <c r="B301" t="s">
        <v>1063</v>
      </c>
      <c r="C301" s="5">
        <v>1251251</v>
      </c>
      <c r="D301" s="7" t="s">
        <v>144</v>
      </c>
      <c r="E301" s="7">
        <v>0</v>
      </c>
      <c r="F301" s="7">
        <v>0</v>
      </c>
      <c r="G301">
        <v>0</v>
      </c>
      <c r="H301">
        <v>0</v>
      </c>
      <c r="I301">
        <v>7</v>
      </c>
      <c r="J301" t="s">
        <v>1062</v>
      </c>
    </row>
    <row r="302" spans="1:10" hidden="1">
      <c r="A302" t="s">
        <v>449</v>
      </c>
      <c r="B302" t="s">
        <v>1064</v>
      </c>
      <c r="C302" s="5">
        <v>1251251001</v>
      </c>
      <c r="D302" s="7" t="s">
        <v>144</v>
      </c>
      <c r="E302" s="7">
        <v>0</v>
      </c>
      <c r="F302" s="7">
        <v>0</v>
      </c>
      <c r="G302">
        <v>0</v>
      </c>
      <c r="H302">
        <v>0</v>
      </c>
      <c r="I302">
        <v>10</v>
      </c>
      <c r="J302" t="s">
        <v>1063</v>
      </c>
    </row>
    <row r="303" spans="1:10" hidden="1">
      <c r="A303" t="s">
        <v>449</v>
      </c>
      <c r="B303" t="s">
        <v>1065</v>
      </c>
      <c r="C303" s="5">
        <v>1251251001001</v>
      </c>
      <c r="D303" s="7" t="s">
        <v>777</v>
      </c>
      <c r="E303" s="7">
        <v>0</v>
      </c>
      <c r="F303" s="7">
        <v>0</v>
      </c>
      <c r="G303">
        <v>0</v>
      </c>
      <c r="H303">
        <v>0</v>
      </c>
      <c r="I303">
        <v>13</v>
      </c>
      <c r="J303" t="s">
        <v>1064</v>
      </c>
    </row>
    <row r="304" spans="1:10" hidden="1">
      <c r="A304" t="s">
        <v>449</v>
      </c>
      <c r="B304" t="s">
        <v>1066</v>
      </c>
      <c r="C304" s="5">
        <v>1252</v>
      </c>
      <c r="D304" s="7" t="s">
        <v>145</v>
      </c>
      <c r="E304" s="7">
        <v>0</v>
      </c>
      <c r="F304" s="7">
        <v>0</v>
      </c>
      <c r="G304">
        <v>0</v>
      </c>
      <c r="H304">
        <v>0</v>
      </c>
      <c r="I304">
        <v>4</v>
      </c>
      <c r="J304" t="s">
        <v>482</v>
      </c>
    </row>
    <row r="305" spans="1:10" hidden="1">
      <c r="A305" t="s">
        <v>449</v>
      </c>
      <c r="B305" t="s">
        <v>1067</v>
      </c>
      <c r="C305" s="5">
        <v>1252252</v>
      </c>
      <c r="D305" s="7" t="s">
        <v>145</v>
      </c>
      <c r="E305" s="7">
        <v>0</v>
      </c>
      <c r="F305" s="7">
        <v>0</v>
      </c>
      <c r="G305">
        <v>0</v>
      </c>
      <c r="H305">
        <v>0</v>
      </c>
      <c r="I305">
        <v>7</v>
      </c>
      <c r="J305" t="s">
        <v>1066</v>
      </c>
    </row>
    <row r="306" spans="1:10" hidden="1">
      <c r="A306" t="s">
        <v>449</v>
      </c>
      <c r="B306" t="s">
        <v>1068</v>
      </c>
      <c r="C306" s="5">
        <v>1252252001</v>
      </c>
      <c r="D306" s="7" t="s">
        <v>146</v>
      </c>
      <c r="E306" s="7">
        <v>0</v>
      </c>
      <c r="F306" s="7">
        <v>0</v>
      </c>
      <c r="G306">
        <v>0</v>
      </c>
      <c r="H306">
        <v>0</v>
      </c>
      <c r="I306">
        <v>10</v>
      </c>
      <c r="J306" t="s">
        <v>1067</v>
      </c>
    </row>
    <row r="307" spans="1:10" hidden="1">
      <c r="A307" t="s">
        <v>449</v>
      </c>
      <c r="B307" t="s">
        <v>1069</v>
      </c>
      <c r="C307" s="5">
        <v>1252252001001</v>
      </c>
      <c r="D307" s="7" t="s">
        <v>777</v>
      </c>
      <c r="E307" s="7">
        <v>0</v>
      </c>
      <c r="F307" s="7">
        <v>0</v>
      </c>
      <c r="G307">
        <v>0</v>
      </c>
      <c r="H307">
        <v>0</v>
      </c>
      <c r="I307">
        <v>13</v>
      </c>
      <c r="J307" t="s">
        <v>1068</v>
      </c>
    </row>
    <row r="308" spans="1:10" hidden="1">
      <c r="A308" t="s">
        <v>449</v>
      </c>
      <c r="B308" t="s">
        <v>1070</v>
      </c>
      <c r="C308" s="5">
        <v>1253</v>
      </c>
      <c r="D308" s="7" t="s">
        <v>147</v>
      </c>
      <c r="E308" s="7">
        <v>0</v>
      </c>
      <c r="F308" s="7">
        <v>0</v>
      </c>
      <c r="G308">
        <v>0</v>
      </c>
      <c r="H308">
        <v>0</v>
      </c>
      <c r="I308">
        <v>4</v>
      </c>
      <c r="J308" t="s">
        <v>482</v>
      </c>
    </row>
    <row r="309" spans="1:10" hidden="1">
      <c r="A309" t="s">
        <v>449</v>
      </c>
      <c r="B309" t="s">
        <v>1071</v>
      </c>
      <c r="C309" s="5">
        <v>1253253</v>
      </c>
      <c r="D309" s="7" t="s">
        <v>147</v>
      </c>
      <c r="E309" s="7">
        <v>0</v>
      </c>
      <c r="F309" s="7">
        <v>0</v>
      </c>
      <c r="G309">
        <v>0</v>
      </c>
      <c r="H309">
        <v>0</v>
      </c>
      <c r="I309">
        <v>7</v>
      </c>
      <c r="J309" t="s">
        <v>1070</v>
      </c>
    </row>
    <row r="310" spans="1:10" hidden="1">
      <c r="A310" t="s">
        <v>449</v>
      </c>
      <c r="B310" t="s">
        <v>1072</v>
      </c>
      <c r="C310" s="5">
        <v>1253253001</v>
      </c>
      <c r="D310" s="7" t="s">
        <v>147</v>
      </c>
      <c r="E310" s="7">
        <v>0</v>
      </c>
      <c r="F310" s="7">
        <v>0</v>
      </c>
      <c r="G310">
        <v>0</v>
      </c>
      <c r="H310">
        <v>0</v>
      </c>
      <c r="I310">
        <v>10</v>
      </c>
      <c r="J310" t="s">
        <v>1071</v>
      </c>
    </row>
    <row r="311" spans="1:10" hidden="1">
      <c r="A311" t="s">
        <v>449</v>
      </c>
      <c r="B311" t="s">
        <v>1073</v>
      </c>
      <c r="C311" s="5">
        <v>1253253001001</v>
      </c>
      <c r="D311" s="7" t="s">
        <v>777</v>
      </c>
      <c r="E311" s="7">
        <v>0</v>
      </c>
      <c r="F311" s="7">
        <v>0</v>
      </c>
      <c r="G311">
        <v>0</v>
      </c>
      <c r="H311">
        <v>0</v>
      </c>
      <c r="I311">
        <v>13</v>
      </c>
      <c r="J311" t="s">
        <v>1072</v>
      </c>
    </row>
    <row r="312" spans="1:10" hidden="1">
      <c r="A312" t="s">
        <v>449</v>
      </c>
      <c r="B312" t="s">
        <v>1074</v>
      </c>
      <c r="C312" s="5">
        <v>1253253001003</v>
      </c>
      <c r="D312" s="7" t="s">
        <v>429</v>
      </c>
      <c r="E312" s="7">
        <v>0</v>
      </c>
      <c r="F312" s="7">
        <v>0</v>
      </c>
      <c r="G312">
        <v>0</v>
      </c>
      <c r="H312">
        <v>0</v>
      </c>
      <c r="I312">
        <v>13</v>
      </c>
      <c r="J312" t="s">
        <v>1072</v>
      </c>
    </row>
    <row r="313" spans="1:10" hidden="1">
      <c r="A313" t="s">
        <v>449</v>
      </c>
      <c r="B313" t="s">
        <v>1075</v>
      </c>
      <c r="C313" s="5">
        <v>1253253002</v>
      </c>
      <c r="D313" s="7" t="s">
        <v>148</v>
      </c>
      <c r="E313" s="7">
        <v>0</v>
      </c>
      <c r="F313" s="7">
        <v>0</v>
      </c>
      <c r="G313">
        <v>0</v>
      </c>
      <c r="H313">
        <v>0</v>
      </c>
      <c r="I313">
        <v>10</v>
      </c>
      <c r="J313" t="s">
        <v>1071</v>
      </c>
    </row>
    <row r="314" spans="1:10" hidden="1">
      <c r="A314" t="s">
        <v>449</v>
      </c>
      <c r="B314" t="s">
        <v>1076</v>
      </c>
      <c r="C314" s="5">
        <v>1253253002001</v>
      </c>
      <c r="D314" s="7" t="s">
        <v>777</v>
      </c>
      <c r="E314" s="7">
        <v>0</v>
      </c>
      <c r="F314" s="7">
        <v>0</v>
      </c>
      <c r="G314">
        <v>0</v>
      </c>
      <c r="H314">
        <v>0</v>
      </c>
      <c r="I314">
        <v>13</v>
      </c>
      <c r="J314" t="s">
        <v>1075</v>
      </c>
    </row>
    <row r="315" spans="1:10" hidden="1">
      <c r="A315" t="s">
        <v>449</v>
      </c>
      <c r="B315" t="s">
        <v>1077</v>
      </c>
      <c r="C315" s="5">
        <v>1254</v>
      </c>
      <c r="D315" s="7" t="s">
        <v>149</v>
      </c>
      <c r="E315" s="7">
        <v>0</v>
      </c>
      <c r="F315" s="7">
        <v>0</v>
      </c>
      <c r="G315">
        <v>0</v>
      </c>
      <c r="H315">
        <v>0</v>
      </c>
      <c r="I315">
        <v>4</v>
      </c>
      <c r="J315" t="s">
        <v>482</v>
      </c>
    </row>
    <row r="316" spans="1:10" hidden="1">
      <c r="A316" t="s">
        <v>449</v>
      </c>
      <c r="B316" t="s">
        <v>1078</v>
      </c>
      <c r="C316" s="5">
        <v>1254254</v>
      </c>
      <c r="D316" s="7" t="s">
        <v>149</v>
      </c>
      <c r="E316" s="7">
        <v>0</v>
      </c>
      <c r="F316" s="7">
        <v>0</v>
      </c>
      <c r="G316">
        <v>0</v>
      </c>
      <c r="H316">
        <v>0</v>
      </c>
      <c r="I316">
        <v>7</v>
      </c>
      <c r="J316" t="s">
        <v>1077</v>
      </c>
    </row>
    <row r="317" spans="1:10" hidden="1">
      <c r="A317" t="s">
        <v>449</v>
      </c>
      <c r="B317" t="s">
        <v>1079</v>
      </c>
      <c r="C317" s="5">
        <v>1254254001</v>
      </c>
      <c r="D317" s="7" t="s">
        <v>150</v>
      </c>
      <c r="E317" s="7">
        <v>0</v>
      </c>
      <c r="F317" s="7">
        <v>0</v>
      </c>
      <c r="G317">
        <v>0</v>
      </c>
      <c r="H317">
        <v>0</v>
      </c>
      <c r="I317">
        <v>10</v>
      </c>
      <c r="J317" t="s">
        <v>1078</v>
      </c>
    </row>
    <row r="318" spans="1:10" hidden="1">
      <c r="A318" t="s">
        <v>449</v>
      </c>
      <c r="B318" t="s">
        <v>1080</v>
      </c>
      <c r="C318" s="5">
        <v>1254254001001</v>
      </c>
      <c r="D318" s="7" t="s">
        <v>777</v>
      </c>
      <c r="E318" s="7">
        <v>0</v>
      </c>
      <c r="F318" s="7">
        <v>0</v>
      </c>
      <c r="G318">
        <v>0</v>
      </c>
      <c r="H318">
        <v>0</v>
      </c>
      <c r="I318">
        <v>13</v>
      </c>
      <c r="J318" t="s">
        <v>1079</v>
      </c>
    </row>
    <row r="319" spans="1:10" hidden="1">
      <c r="A319" t="s">
        <v>449</v>
      </c>
      <c r="B319" t="s">
        <v>1081</v>
      </c>
      <c r="C319" s="5">
        <v>1255</v>
      </c>
      <c r="D319" s="7" t="s">
        <v>151</v>
      </c>
      <c r="E319" s="7">
        <v>0</v>
      </c>
      <c r="F319" s="7">
        <v>0</v>
      </c>
      <c r="G319">
        <v>0</v>
      </c>
      <c r="H319">
        <v>0</v>
      </c>
      <c r="I319">
        <v>4</v>
      </c>
      <c r="J319" t="s">
        <v>482</v>
      </c>
    </row>
    <row r="320" spans="1:10" hidden="1">
      <c r="A320" t="s">
        <v>449</v>
      </c>
      <c r="B320" t="s">
        <v>1082</v>
      </c>
      <c r="C320" s="5">
        <v>1255255</v>
      </c>
      <c r="D320" s="7" t="s">
        <v>151</v>
      </c>
      <c r="E320" s="7">
        <v>0</v>
      </c>
      <c r="F320" s="7">
        <v>0</v>
      </c>
      <c r="G320">
        <v>0</v>
      </c>
      <c r="H320">
        <v>0</v>
      </c>
      <c r="I320">
        <v>7</v>
      </c>
      <c r="J320" t="s">
        <v>1081</v>
      </c>
    </row>
    <row r="321" spans="1:10" hidden="1">
      <c r="A321" t="s">
        <v>449</v>
      </c>
      <c r="B321" t="s">
        <v>1083</v>
      </c>
      <c r="C321" s="5">
        <v>1255255001</v>
      </c>
      <c r="D321" s="7" t="s">
        <v>151</v>
      </c>
      <c r="E321" s="7">
        <v>0</v>
      </c>
      <c r="F321" s="7">
        <v>0</v>
      </c>
      <c r="G321">
        <v>0</v>
      </c>
      <c r="H321">
        <v>0</v>
      </c>
      <c r="I321">
        <v>10</v>
      </c>
      <c r="J321" t="s">
        <v>1082</v>
      </c>
    </row>
    <row r="322" spans="1:10" hidden="1">
      <c r="A322" t="s">
        <v>449</v>
      </c>
      <c r="B322" t="s">
        <v>1084</v>
      </c>
      <c r="C322" s="5">
        <v>1256</v>
      </c>
      <c r="D322" s="7" t="s">
        <v>152</v>
      </c>
      <c r="E322" s="7">
        <v>0</v>
      </c>
      <c r="F322" s="7">
        <v>0</v>
      </c>
      <c r="G322">
        <v>0</v>
      </c>
      <c r="H322">
        <v>0</v>
      </c>
      <c r="I322">
        <v>4</v>
      </c>
      <c r="J322" t="s">
        <v>482</v>
      </c>
    </row>
    <row r="323" spans="1:10" hidden="1">
      <c r="A323" t="s">
        <v>449</v>
      </c>
      <c r="B323" t="s">
        <v>1085</v>
      </c>
      <c r="C323" s="5">
        <v>1256256</v>
      </c>
      <c r="D323" s="7" t="s">
        <v>152</v>
      </c>
      <c r="E323" s="7">
        <v>0</v>
      </c>
      <c r="F323" s="7">
        <v>0</v>
      </c>
      <c r="G323">
        <v>0</v>
      </c>
      <c r="H323">
        <v>0</v>
      </c>
      <c r="I323">
        <v>7</v>
      </c>
      <c r="J323" t="s">
        <v>1084</v>
      </c>
    </row>
    <row r="324" spans="1:10" hidden="1">
      <c r="A324" t="s">
        <v>449</v>
      </c>
      <c r="B324" t="s">
        <v>1086</v>
      </c>
      <c r="C324" s="5">
        <v>1256256001</v>
      </c>
      <c r="D324" s="7" t="s">
        <v>152</v>
      </c>
      <c r="E324" s="7">
        <v>0</v>
      </c>
      <c r="F324" s="7">
        <v>0</v>
      </c>
      <c r="G324">
        <v>0</v>
      </c>
      <c r="H324">
        <v>0</v>
      </c>
      <c r="I324">
        <v>10</v>
      </c>
      <c r="J324" t="s">
        <v>1085</v>
      </c>
    </row>
    <row r="325" spans="1:10" hidden="1">
      <c r="A325" t="s">
        <v>449</v>
      </c>
      <c r="B325" t="s">
        <v>1087</v>
      </c>
      <c r="C325" s="5">
        <v>1259</v>
      </c>
      <c r="D325" s="7" t="s">
        <v>153</v>
      </c>
      <c r="E325" s="7">
        <v>0</v>
      </c>
      <c r="F325" s="7">
        <v>0</v>
      </c>
      <c r="G325">
        <v>0</v>
      </c>
      <c r="H325">
        <v>0</v>
      </c>
      <c r="I325">
        <v>4</v>
      </c>
      <c r="J325" t="s">
        <v>482</v>
      </c>
    </row>
    <row r="326" spans="1:10" hidden="1">
      <c r="A326" t="s">
        <v>449</v>
      </c>
      <c r="B326" t="s">
        <v>1088</v>
      </c>
      <c r="C326" s="5">
        <v>1259259</v>
      </c>
      <c r="D326" s="7" t="s">
        <v>153</v>
      </c>
      <c r="E326" s="7">
        <v>0</v>
      </c>
      <c r="F326" s="7">
        <v>0</v>
      </c>
      <c r="G326">
        <v>0</v>
      </c>
      <c r="H326">
        <v>0</v>
      </c>
      <c r="I326">
        <v>7</v>
      </c>
      <c r="J326" t="s">
        <v>1087</v>
      </c>
    </row>
    <row r="327" spans="1:10" hidden="1">
      <c r="A327" t="s">
        <v>449</v>
      </c>
      <c r="B327" t="s">
        <v>1089</v>
      </c>
      <c r="C327" s="5">
        <v>1259259001</v>
      </c>
      <c r="D327" s="7" t="s">
        <v>153</v>
      </c>
      <c r="E327" s="7">
        <v>0</v>
      </c>
      <c r="F327" s="7">
        <v>0</v>
      </c>
      <c r="G327">
        <v>0</v>
      </c>
      <c r="H327">
        <v>0</v>
      </c>
      <c r="I327">
        <v>10</v>
      </c>
      <c r="J327" t="s">
        <v>1088</v>
      </c>
    </row>
    <row r="328" spans="1:10" hidden="1">
      <c r="A328" t="s">
        <v>449</v>
      </c>
      <c r="B328" t="s">
        <v>1090</v>
      </c>
      <c r="C328" s="5">
        <v>1259259002</v>
      </c>
      <c r="D328" s="7" t="s">
        <v>154</v>
      </c>
      <c r="E328" s="7">
        <v>0</v>
      </c>
      <c r="F328" s="7">
        <v>0</v>
      </c>
      <c r="G328">
        <v>0</v>
      </c>
      <c r="H328">
        <v>0</v>
      </c>
      <c r="I328">
        <v>10</v>
      </c>
      <c r="J328" t="s">
        <v>1088</v>
      </c>
    </row>
    <row r="329" spans="1:10" hidden="1">
      <c r="A329" t="s">
        <v>449</v>
      </c>
      <c r="B329" t="s">
        <v>463</v>
      </c>
      <c r="C329" s="5">
        <v>126</v>
      </c>
      <c r="D329" s="7" t="s">
        <v>155</v>
      </c>
      <c r="E329" s="7">
        <v>0</v>
      </c>
      <c r="F329" s="7">
        <v>0</v>
      </c>
      <c r="G329">
        <v>0</v>
      </c>
      <c r="H329">
        <v>0</v>
      </c>
      <c r="I329">
        <v>3</v>
      </c>
      <c r="J329" t="s">
        <v>474</v>
      </c>
    </row>
    <row r="330" spans="1:10" hidden="1">
      <c r="A330" t="s">
        <v>449</v>
      </c>
      <c r="B330" t="s">
        <v>1091</v>
      </c>
      <c r="C330" s="5">
        <v>1261</v>
      </c>
      <c r="D330" s="7" t="s">
        <v>155</v>
      </c>
      <c r="E330" s="7">
        <v>0</v>
      </c>
      <c r="F330" s="7">
        <v>0</v>
      </c>
      <c r="G330">
        <v>0</v>
      </c>
      <c r="H330">
        <v>0</v>
      </c>
      <c r="I330">
        <v>4</v>
      </c>
      <c r="J330" t="s">
        <v>463</v>
      </c>
    </row>
    <row r="331" spans="1:10" hidden="1">
      <c r="A331" t="s">
        <v>449</v>
      </c>
      <c r="B331" t="s">
        <v>1092</v>
      </c>
      <c r="C331" s="5">
        <v>1261261</v>
      </c>
      <c r="D331" s="7" t="s">
        <v>155</v>
      </c>
      <c r="E331" s="7">
        <v>0</v>
      </c>
      <c r="F331" s="7">
        <v>0</v>
      </c>
      <c r="G331">
        <v>0</v>
      </c>
      <c r="H331">
        <v>0</v>
      </c>
      <c r="I331">
        <v>7</v>
      </c>
      <c r="J331" t="s">
        <v>1091</v>
      </c>
    </row>
    <row r="332" spans="1:10" hidden="1">
      <c r="A332" t="s">
        <v>449</v>
      </c>
      <c r="B332" t="s">
        <v>1093</v>
      </c>
      <c r="C332" s="5">
        <v>1261261001</v>
      </c>
      <c r="D332" s="7" t="s">
        <v>156</v>
      </c>
      <c r="E332" s="7">
        <v>0</v>
      </c>
      <c r="F332" s="7">
        <v>0</v>
      </c>
      <c r="G332">
        <v>0</v>
      </c>
      <c r="H332">
        <v>0</v>
      </c>
      <c r="I332">
        <v>10</v>
      </c>
      <c r="J332" t="s">
        <v>1092</v>
      </c>
    </row>
    <row r="333" spans="1:10" hidden="1">
      <c r="A333" t="s">
        <v>449</v>
      </c>
      <c r="B333" t="s">
        <v>1094</v>
      </c>
      <c r="C333" s="5">
        <v>1261261001001</v>
      </c>
      <c r="D333" s="7" t="s">
        <v>777</v>
      </c>
      <c r="E333" s="7">
        <v>0</v>
      </c>
      <c r="F333" s="7">
        <v>0</v>
      </c>
      <c r="G333">
        <v>0</v>
      </c>
      <c r="H333">
        <v>0</v>
      </c>
      <c r="I333">
        <v>13</v>
      </c>
      <c r="J333" t="s">
        <v>1093</v>
      </c>
    </row>
    <row r="334" spans="1:10" hidden="1">
      <c r="A334" t="s">
        <v>449</v>
      </c>
      <c r="B334" t="s">
        <v>1095</v>
      </c>
      <c r="C334" s="5">
        <v>1261261001002</v>
      </c>
      <c r="D334" s="7" t="s">
        <v>1096</v>
      </c>
      <c r="E334" s="7">
        <v>0</v>
      </c>
      <c r="F334" s="7">
        <v>0</v>
      </c>
      <c r="G334">
        <v>0</v>
      </c>
      <c r="H334">
        <v>0</v>
      </c>
      <c r="I334">
        <v>13</v>
      </c>
      <c r="J334" t="s">
        <v>1093</v>
      </c>
    </row>
    <row r="335" spans="1:10" hidden="1">
      <c r="A335" t="s">
        <v>449</v>
      </c>
      <c r="B335" t="s">
        <v>1097</v>
      </c>
      <c r="C335" s="5">
        <v>1261261001003</v>
      </c>
      <c r="D335" s="7" t="s">
        <v>429</v>
      </c>
      <c r="E335" s="7">
        <v>0</v>
      </c>
      <c r="F335" s="7">
        <v>0</v>
      </c>
      <c r="G335">
        <v>0</v>
      </c>
      <c r="H335">
        <v>0</v>
      </c>
      <c r="I335">
        <v>13</v>
      </c>
      <c r="J335" t="s">
        <v>1093</v>
      </c>
    </row>
    <row r="336" spans="1:10" hidden="1">
      <c r="A336" t="s">
        <v>449</v>
      </c>
      <c r="B336" t="s">
        <v>1098</v>
      </c>
      <c r="C336" s="5">
        <v>1261261001006</v>
      </c>
      <c r="D336" s="7" t="s">
        <v>443</v>
      </c>
      <c r="E336" s="7">
        <v>0</v>
      </c>
      <c r="F336" s="7">
        <v>0</v>
      </c>
      <c r="G336">
        <v>0</v>
      </c>
      <c r="H336">
        <v>0</v>
      </c>
      <c r="I336">
        <v>13</v>
      </c>
      <c r="J336" t="s">
        <v>1093</v>
      </c>
    </row>
    <row r="337" spans="1:10" hidden="1">
      <c r="A337" t="s">
        <v>449</v>
      </c>
      <c r="B337" t="s">
        <v>1099</v>
      </c>
      <c r="C337" s="5">
        <v>1262</v>
      </c>
      <c r="D337" s="7" t="s">
        <v>160</v>
      </c>
      <c r="E337" s="7">
        <v>0</v>
      </c>
      <c r="F337" s="7">
        <v>0</v>
      </c>
      <c r="G337">
        <v>0</v>
      </c>
      <c r="H337">
        <v>0</v>
      </c>
      <c r="I337">
        <v>4</v>
      </c>
      <c r="J337" t="s">
        <v>463</v>
      </c>
    </row>
    <row r="338" spans="1:10" hidden="1">
      <c r="A338" t="s">
        <v>449</v>
      </c>
      <c r="B338" t="s">
        <v>1100</v>
      </c>
      <c r="C338" s="5">
        <v>1262262</v>
      </c>
      <c r="D338" s="7" t="s">
        <v>160</v>
      </c>
      <c r="E338" s="7">
        <v>0</v>
      </c>
      <c r="F338" s="7">
        <v>0</v>
      </c>
      <c r="G338">
        <v>0</v>
      </c>
      <c r="H338">
        <v>0</v>
      </c>
      <c r="I338">
        <v>7</v>
      </c>
      <c r="J338" t="s">
        <v>1099</v>
      </c>
    </row>
    <row r="339" spans="1:10" hidden="1">
      <c r="A339" t="s">
        <v>449</v>
      </c>
      <c r="B339" t="s">
        <v>1101</v>
      </c>
      <c r="C339" s="5">
        <v>1262262001</v>
      </c>
      <c r="D339" s="7" t="s">
        <v>160</v>
      </c>
      <c r="E339" s="7">
        <v>0</v>
      </c>
      <c r="F339" s="7">
        <v>0</v>
      </c>
      <c r="G339">
        <v>0</v>
      </c>
      <c r="H339">
        <v>0</v>
      </c>
      <c r="I339">
        <v>10</v>
      </c>
      <c r="J339" t="s">
        <v>1100</v>
      </c>
    </row>
    <row r="340" spans="1:10" hidden="1">
      <c r="A340" t="s">
        <v>449</v>
      </c>
      <c r="B340" t="s">
        <v>505</v>
      </c>
      <c r="C340" s="5">
        <v>127</v>
      </c>
      <c r="D340" s="7" t="s">
        <v>161</v>
      </c>
      <c r="E340" s="7">
        <v>0</v>
      </c>
      <c r="F340" s="7">
        <v>0</v>
      </c>
      <c r="G340">
        <v>0</v>
      </c>
      <c r="H340">
        <v>0</v>
      </c>
      <c r="I340">
        <v>3</v>
      </c>
      <c r="J340" t="s">
        <v>474</v>
      </c>
    </row>
    <row r="341" spans="1:10" hidden="1">
      <c r="A341" t="s">
        <v>449</v>
      </c>
      <c r="B341" t="s">
        <v>1102</v>
      </c>
      <c r="C341" s="5">
        <v>1271</v>
      </c>
      <c r="D341" s="7" t="s">
        <v>519</v>
      </c>
      <c r="E341" s="7">
        <v>0</v>
      </c>
      <c r="F341" s="7">
        <v>0</v>
      </c>
      <c r="G341">
        <v>0</v>
      </c>
      <c r="H341">
        <v>0</v>
      </c>
      <c r="I341">
        <v>4</v>
      </c>
      <c r="J341" t="s">
        <v>505</v>
      </c>
    </row>
    <row r="342" spans="1:10" hidden="1">
      <c r="A342" t="s">
        <v>449</v>
      </c>
      <c r="B342" t="s">
        <v>1103</v>
      </c>
      <c r="C342" s="5">
        <v>1271271</v>
      </c>
      <c r="D342" s="7" t="s">
        <v>162</v>
      </c>
      <c r="E342" s="7">
        <v>0</v>
      </c>
      <c r="F342" s="7">
        <v>0</v>
      </c>
      <c r="G342">
        <v>0</v>
      </c>
      <c r="H342">
        <v>0</v>
      </c>
      <c r="I342">
        <v>7</v>
      </c>
      <c r="J342" t="s">
        <v>1102</v>
      </c>
    </row>
    <row r="343" spans="1:10" hidden="1">
      <c r="A343" t="s">
        <v>449</v>
      </c>
      <c r="B343" t="s">
        <v>1104</v>
      </c>
      <c r="C343" s="5">
        <v>1271271001</v>
      </c>
      <c r="D343" s="7" t="s">
        <v>163</v>
      </c>
      <c r="E343" s="7">
        <v>0</v>
      </c>
      <c r="F343" s="7">
        <v>0</v>
      </c>
      <c r="G343">
        <v>0</v>
      </c>
      <c r="H343">
        <v>0</v>
      </c>
      <c r="I343">
        <v>10</v>
      </c>
      <c r="J343" t="s">
        <v>1103</v>
      </c>
    </row>
    <row r="344" spans="1:10" hidden="1">
      <c r="A344" t="s">
        <v>449</v>
      </c>
      <c r="B344" t="s">
        <v>1105</v>
      </c>
      <c r="C344" s="5">
        <v>1271271001001</v>
      </c>
      <c r="D344" s="7" t="s">
        <v>777</v>
      </c>
      <c r="E344" s="7">
        <v>0</v>
      </c>
      <c r="F344" s="7">
        <v>0</v>
      </c>
      <c r="G344">
        <v>0</v>
      </c>
      <c r="H344">
        <v>0</v>
      </c>
      <c r="I344">
        <v>13</v>
      </c>
      <c r="J344" t="s">
        <v>1104</v>
      </c>
    </row>
    <row r="345" spans="1:10" hidden="1">
      <c r="A345" t="s">
        <v>449</v>
      </c>
      <c r="B345" t="s">
        <v>1106</v>
      </c>
      <c r="C345" s="5">
        <v>1271271002</v>
      </c>
      <c r="D345" s="7" t="s">
        <v>164</v>
      </c>
      <c r="E345" s="7">
        <v>0</v>
      </c>
      <c r="F345" s="7">
        <v>0</v>
      </c>
      <c r="G345">
        <v>0</v>
      </c>
      <c r="H345">
        <v>0</v>
      </c>
      <c r="I345">
        <v>10</v>
      </c>
      <c r="J345" t="s">
        <v>1103</v>
      </c>
    </row>
    <row r="346" spans="1:10" hidden="1">
      <c r="A346" t="s">
        <v>449</v>
      </c>
      <c r="B346" t="s">
        <v>1107</v>
      </c>
      <c r="C346" s="5">
        <v>1272</v>
      </c>
      <c r="D346" s="7" t="s">
        <v>165</v>
      </c>
      <c r="E346" s="7">
        <v>0</v>
      </c>
      <c r="F346" s="7">
        <v>0</v>
      </c>
      <c r="G346">
        <v>0</v>
      </c>
      <c r="H346">
        <v>0</v>
      </c>
      <c r="I346">
        <v>4</v>
      </c>
      <c r="J346" t="s">
        <v>505</v>
      </c>
    </row>
    <row r="347" spans="1:10" hidden="1">
      <c r="A347" t="s">
        <v>449</v>
      </c>
      <c r="B347" t="s">
        <v>1108</v>
      </c>
      <c r="C347" s="5">
        <v>1272272</v>
      </c>
      <c r="D347" s="7" t="s">
        <v>165</v>
      </c>
      <c r="E347" s="7">
        <v>0</v>
      </c>
      <c r="F347" s="7">
        <v>0</v>
      </c>
      <c r="G347">
        <v>0</v>
      </c>
      <c r="H347">
        <v>0</v>
      </c>
      <c r="I347">
        <v>7</v>
      </c>
      <c r="J347" t="s">
        <v>1107</v>
      </c>
    </row>
    <row r="348" spans="1:10" hidden="1">
      <c r="A348" t="s">
        <v>449</v>
      </c>
      <c r="B348" t="s">
        <v>1109</v>
      </c>
      <c r="C348" s="5">
        <v>1272272001</v>
      </c>
      <c r="D348" s="7" t="s">
        <v>166</v>
      </c>
      <c r="E348" s="7">
        <v>0</v>
      </c>
      <c r="F348" s="7">
        <v>0</v>
      </c>
      <c r="G348">
        <v>0</v>
      </c>
      <c r="H348">
        <v>0</v>
      </c>
      <c r="I348">
        <v>10</v>
      </c>
      <c r="J348" t="s">
        <v>1108</v>
      </c>
    </row>
    <row r="349" spans="1:10" hidden="1">
      <c r="A349" t="s">
        <v>449</v>
      </c>
      <c r="B349" t="s">
        <v>1110</v>
      </c>
      <c r="C349" s="5">
        <v>1273</v>
      </c>
      <c r="D349" s="7" t="s">
        <v>167</v>
      </c>
      <c r="E349" s="7">
        <v>0</v>
      </c>
      <c r="F349" s="7">
        <v>0</v>
      </c>
      <c r="G349">
        <v>0</v>
      </c>
      <c r="H349">
        <v>0</v>
      </c>
      <c r="I349">
        <v>4</v>
      </c>
      <c r="J349" t="s">
        <v>505</v>
      </c>
    </row>
    <row r="350" spans="1:10" hidden="1">
      <c r="A350" t="s">
        <v>449</v>
      </c>
      <c r="B350" t="s">
        <v>1111</v>
      </c>
      <c r="C350" s="5">
        <v>1273273</v>
      </c>
      <c r="D350" s="7" t="s">
        <v>167</v>
      </c>
      <c r="E350" s="7">
        <v>0</v>
      </c>
      <c r="F350" s="7">
        <v>0</v>
      </c>
      <c r="G350">
        <v>0</v>
      </c>
      <c r="H350">
        <v>0</v>
      </c>
      <c r="I350">
        <v>7</v>
      </c>
      <c r="J350" t="s">
        <v>1110</v>
      </c>
    </row>
    <row r="351" spans="1:10" hidden="1">
      <c r="A351" t="s">
        <v>449</v>
      </c>
      <c r="B351" t="s">
        <v>1112</v>
      </c>
      <c r="C351" s="5">
        <v>1273273001</v>
      </c>
      <c r="D351" s="7" t="s">
        <v>167</v>
      </c>
      <c r="E351" s="7">
        <v>0</v>
      </c>
      <c r="F351" s="7">
        <v>0</v>
      </c>
      <c r="G351">
        <v>0</v>
      </c>
      <c r="H351">
        <v>0</v>
      </c>
      <c r="I351">
        <v>10</v>
      </c>
      <c r="J351" t="s">
        <v>1111</v>
      </c>
    </row>
    <row r="352" spans="1:10" hidden="1">
      <c r="A352" t="s">
        <v>449</v>
      </c>
      <c r="B352" t="s">
        <v>1113</v>
      </c>
      <c r="C352" s="5">
        <v>1274</v>
      </c>
      <c r="D352" s="7" t="s">
        <v>168</v>
      </c>
      <c r="E352" s="7">
        <v>0</v>
      </c>
      <c r="F352" s="7">
        <v>0</v>
      </c>
      <c r="G352">
        <v>0</v>
      </c>
      <c r="H352">
        <v>0</v>
      </c>
      <c r="I352">
        <v>4</v>
      </c>
      <c r="J352" t="s">
        <v>505</v>
      </c>
    </row>
    <row r="353" spans="1:10" hidden="1">
      <c r="A353" t="s">
        <v>449</v>
      </c>
      <c r="B353" t="s">
        <v>1114</v>
      </c>
      <c r="C353" s="5">
        <v>1274274</v>
      </c>
      <c r="D353" s="7" t="s">
        <v>168</v>
      </c>
      <c r="E353" s="7">
        <v>0</v>
      </c>
      <c r="F353" s="7">
        <v>0</v>
      </c>
      <c r="G353">
        <v>0</v>
      </c>
      <c r="H353">
        <v>0</v>
      </c>
      <c r="I353">
        <v>7</v>
      </c>
      <c r="J353" t="s">
        <v>1113</v>
      </c>
    </row>
    <row r="354" spans="1:10" hidden="1">
      <c r="A354" t="s">
        <v>449</v>
      </c>
      <c r="B354" t="s">
        <v>1115</v>
      </c>
      <c r="C354" s="5">
        <v>1274274001</v>
      </c>
      <c r="D354" s="7" t="s">
        <v>168</v>
      </c>
      <c r="E354" s="7">
        <v>0</v>
      </c>
      <c r="F354" s="7">
        <v>0</v>
      </c>
      <c r="G354">
        <v>0</v>
      </c>
      <c r="H354">
        <v>0</v>
      </c>
      <c r="I354">
        <v>10</v>
      </c>
      <c r="J354" t="s">
        <v>1114</v>
      </c>
    </row>
    <row r="355" spans="1:10" hidden="1">
      <c r="A355" t="s">
        <v>449</v>
      </c>
      <c r="B355" t="s">
        <v>1116</v>
      </c>
      <c r="C355" s="5">
        <v>1275</v>
      </c>
      <c r="D355" s="7" t="s">
        <v>169</v>
      </c>
      <c r="E355" s="7">
        <v>0</v>
      </c>
      <c r="F355" s="7">
        <v>0</v>
      </c>
      <c r="G355">
        <v>0</v>
      </c>
      <c r="H355">
        <v>0</v>
      </c>
      <c r="I355">
        <v>4</v>
      </c>
      <c r="J355" t="s">
        <v>505</v>
      </c>
    </row>
    <row r="356" spans="1:10" hidden="1">
      <c r="A356" t="s">
        <v>449</v>
      </c>
      <c r="B356" t="s">
        <v>1117</v>
      </c>
      <c r="C356" s="5">
        <v>1275275</v>
      </c>
      <c r="D356" s="7" t="s">
        <v>169</v>
      </c>
      <c r="E356" s="7">
        <v>0</v>
      </c>
      <c r="F356" s="7">
        <v>0</v>
      </c>
      <c r="G356">
        <v>0</v>
      </c>
      <c r="H356">
        <v>0</v>
      </c>
      <c r="I356">
        <v>7</v>
      </c>
      <c r="J356" t="s">
        <v>1116</v>
      </c>
    </row>
    <row r="357" spans="1:10" hidden="1">
      <c r="A357" t="s">
        <v>449</v>
      </c>
      <c r="B357" t="s">
        <v>1118</v>
      </c>
      <c r="C357" s="5">
        <v>1275275001</v>
      </c>
      <c r="D357" s="7" t="s">
        <v>169</v>
      </c>
      <c r="E357" s="7">
        <v>0</v>
      </c>
      <c r="F357" s="7">
        <v>0</v>
      </c>
      <c r="G357">
        <v>0</v>
      </c>
      <c r="H357">
        <v>0</v>
      </c>
      <c r="I357">
        <v>10</v>
      </c>
      <c r="J357" t="s">
        <v>1117</v>
      </c>
    </row>
    <row r="358" spans="1:10" hidden="1">
      <c r="A358" t="s">
        <v>449</v>
      </c>
      <c r="B358" t="s">
        <v>473</v>
      </c>
      <c r="C358" s="5">
        <v>128</v>
      </c>
      <c r="D358" s="7" t="s">
        <v>170</v>
      </c>
      <c r="E358" s="7">
        <v>0</v>
      </c>
      <c r="F358" s="7">
        <v>0</v>
      </c>
      <c r="G358">
        <v>0</v>
      </c>
      <c r="H358">
        <v>0</v>
      </c>
      <c r="I358">
        <v>3</v>
      </c>
      <c r="J358" t="s">
        <v>474</v>
      </c>
    </row>
    <row r="359" spans="1:10" hidden="1">
      <c r="A359" t="s">
        <v>449</v>
      </c>
      <c r="B359" t="s">
        <v>1119</v>
      </c>
      <c r="C359" s="5">
        <v>1281</v>
      </c>
      <c r="D359" s="7" t="s">
        <v>171</v>
      </c>
      <c r="E359" s="7">
        <v>0</v>
      </c>
      <c r="F359" s="7">
        <v>0</v>
      </c>
      <c r="G359">
        <v>0</v>
      </c>
      <c r="H359">
        <v>0</v>
      </c>
      <c r="I359">
        <v>4</v>
      </c>
      <c r="J359" t="s">
        <v>473</v>
      </c>
    </row>
    <row r="360" spans="1:10" hidden="1">
      <c r="A360" t="s">
        <v>449</v>
      </c>
      <c r="B360" t="s">
        <v>1120</v>
      </c>
      <c r="C360" s="5">
        <v>1281281</v>
      </c>
      <c r="D360" s="7" t="s">
        <v>171</v>
      </c>
      <c r="E360" s="7">
        <v>0</v>
      </c>
      <c r="F360" s="7">
        <v>0</v>
      </c>
      <c r="G360">
        <v>0</v>
      </c>
      <c r="H360">
        <v>0</v>
      </c>
      <c r="I360">
        <v>7</v>
      </c>
      <c r="J360" t="s">
        <v>1119</v>
      </c>
    </row>
    <row r="361" spans="1:10" hidden="1">
      <c r="A361" t="s">
        <v>449</v>
      </c>
      <c r="B361" t="s">
        <v>1121</v>
      </c>
      <c r="C361" s="5">
        <v>1281281001</v>
      </c>
      <c r="D361" s="7" t="s">
        <v>171</v>
      </c>
      <c r="E361" s="7">
        <v>0</v>
      </c>
      <c r="F361" s="7">
        <v>0</v>
      </c>
      <c r="G361">
        <v>0</v>
      </c>
      <c r="H361">
        <v>0</v>
      </c>
      <c r="I361">
        <v>10</v>
      </c>
      <c r="J361" t="s">
        <v>1120</v>
      </c>
    </row>
    <row r="362" spans="1:10" hidden="1">
      <c r="A362" t="s">
        <v>449</v>
      </c>
      <c r="B362" t="s">
        <v>1122</v>
      </c>
      <c r="C362" s="5">
        <v>1282</v>
      </c>
      <c r="D362" s="7" t="s">
        <v>172</v>
      </c>
      <c r="E362" s="7">
        <v>0</v>
      </c>
      <c r="F362" s="7">
        <v>0</v>
      </c>
      <c r="G362">
        <v>0</v>
      </c>
      <c r="H362">
        <v>0</v>
      </c>
      <c r="I362">
        <v>4</v>
      </c>
      <c r="J362" t="s">
        <v>473</v>
      </c>
    </row>
    <row r="363" spans="1:10" hidden="1">
      <c r="A363" t="s">
        <v>449</v>
      </c>
      <c r="B363" t="s">
        <v>1123</v>
      </c>
      <c r="C363" s="5">
        <v>1282282</v>
      </c>
      <c r="D363" s="7" t="s">
        <v>172</v>
      </c>
      <c r="E363" s="7">
        <v>0</v>
      </c>
      <c r="F363" s="7">
        <v>0</v>
      </c>
      <c r="G363">
        <v>0</v>
      </c>
      <c r="H363">
        <v>0</v>
      </c>
      <c r="I363">
        <v>7</v>
      </c>
      <c r="J363" t="s">
        <v>1122</v>
      </c>
    </row>
    <row r="364" spans="1:10" hidden="1">
      <c r="A364" t="s">
        <v>449</v>
      </c>
      <c r="B364" t="s">
        <v>1124</v>
      </c>
      <c r="C364" s="5">
        <v>1282282001</v>
      </c>
      <c r="D364" s="7" t="s">
        <v>1125</v>
      </c>
      <c r="E364" s="7">
        <v>0</v>
      </c>
      <c r="F364" s="7">
        <v>0</v>
      </c>
      <c r="G364">
        <v>0</v>
      </c>
      <c r="H364">
        <v>0</v>
      </c>
      <c r="I364">
        <v>10</v>
      </c>
      <c r="J364" t="s">
        <v>1123</v>
      </c>
    </row>
    <row r="365" spans="1:10" hidden="1">
      <c r="A365" t="s">
        <v>449</v>
      </c>
      <c r="B365" t="s">
        <v>1126</v>
      </c>
      <c r="C365" s="5">
        <v>1282282001003</v>
      </c>
      <c r="D365" s="7" t="s">
        <v>429</v>
      </c>
      <c r="E365" s="7">
        <v>0</v>
      </c>
      <c r="F365" s="7">
        <v>0</v>
      </c>
      <c r="G365">
        <v>0</v>
      </c>
      <c r="H365">
        <v>0</v>
      </c>
      <c r="I365">
        <v>13</v>
      </c>
      <c r="J365" t="s">
        <v>1124</v>
      </c>
    </row>
    <row r="366" spans="1:10" hidden="1">
      <c r="A366" t="s">
        <v>449</v>
      </c>
      <c r="B366" t="s">
        <v>1127</v>
      </c>
      <c r="C366" s="5">
        <v>1283</v>
      </c>
      <c r="D366" s="7" t="s">
        <v>175</v>
      </c>
      <c r="E366" s="7">
        <v>0</v>
      </c>
      <c r="F366" s="7">
        <v>0</v>
      </c>
      <c r="G366">
        <v>0</v>
      </c>
      <c r="H366">
        <v>0</v>
      </c>
      <c r="I366">
        <v>4</v>
      </c>
      <c r="J366" t="s">
        <v>473</v>
      </c>
    </row>
    <row r="367" spans="1:10" hidden="1">
      <c r="A367" t="s">
        <v>449</v>
      </c>
      <c r="B367" t="s">
        <v>1128</v>
      </c>
      <c r="C367" s="5">
        <v>1283283</v>
      </c>
      <c r="D367" s="7" t="s">
        <v>175</v>
      </c>
      <c r="E367" s="7">
        <v>0</v>
      </c>
      <c r="F367" s="7">
        <v>0</v>
      </c>
      <c r="G367">
        <v>0</v>
      </c>
      <c r="H367">
        <v>0</v>
      </c>
      <c r="I367">
        <v>7</v>
      </c>
      <c r="J367" t="s">
        <v>1127</v>
      </c>
    </row>
    <row r="368" spans="1:10" hidden="1">
      <c r="A368" t="s">
        <v>449</v>
      </c>
      <c r="B368" t="s">
        <v>1129</v>
      </c>
      <c r="C368" s="5">
        <v>1283283001</v>
      </c>
      <c r="D368" s="7" t="s">
        <v>1130</v>
      </c>
      <c r="E368" s="7">
        <v>0</v>
      </c>
      <c r="F368" s="7">
        <v>0</v>
      </c>
      <c r="G368">
        <v>0</v>
      </c>
      <c r="H368">
        <v>0</v>
      </c>
      <c r="I368">
        <v>10</v>
      </c>
      <c r="J368" t="s">
        <v>1128</v>
      </c>
    </row>
    <row r="369" spans="1:10" hidden="1">
      <c r="A369" t="s">
        <v>449</v>
      </c>
      <c r="B369" t="s">
        <v>1131</v>
      </c>
      <c r="C369" s="5">
        <v>1283283001003</v>
      </c>
      <c r="D369" s="7" t="s">
        <v>429</v>
      </c>
      <c r="E369" s="7">
        <v>0</v>
      </c>
      <c r="F369" s="7">
        <v>0</v>
      </c>
      <c r="G369">
        <v>0</v>
      </c>
      <c r="H369">
        <v>0</v>
      </c>
      <c r="I369">
        <v>13</v>
      </c>
      <c r="J369" t="s">
        <v>1129</v>
      </c>
    </row>
    <row r="370" spans="1:10" hidden="1">
      <c r="A370" t="s">
        <v>449</v>
      </c>
      <c r="B370" t="s">
        <v>468</v>
      </c>
      <c r="C370" s="5">
        <v>129</v>
      </c>
      <c r="D370" s="7" t="s">
        <v>179</v>
      </c>
      <c r="E370" s="7">
        <v>0</v>
      </c>
      <c r="F370" s="7">
        <v>0</v>
      </c>
      <c r="G370">
        <v>0</v>
      </c>
      <c r="H370">
        <v>0</v>
      </c>
      <c r="I370">
        <v>3</v>
      </c>
      <c r="J370" t="s">
        <v>474</v>
      </c>
    </row>
    <row r="371" spans="1:10" hidden="1">
      <c r="A371" t="s">
        <v>449</v>
      </c>
      <c r="B371" t="s">
        <v>1132</v>
      </c>
      <c r="C371" s="5">
        <v>1291</v>
      </c>
      <c r="D371" s="7" t="s">
        <v>180</v>
      </c>
      <c r="E371" s="7">
        <v>0</v>
      </c>
      <c r="F371" s="7">
        <v>0</v>
      </c>
      <c r="G371">
        <v>0</v>
      </c>
      <c r="H371">
        <v>0</v>
      </c>
      <c r="I371">
        <v>4</v>
      </c>
      <c r="J371" t="s">
        <v>468</v>
      </c>
    </row>
    <row r="372" spans="1:10" hidden="1">
      <c r="A372" t="s">
        <v>449</v>
      </c>
      <c r="B372" t="s">
        <v>1133</v>
      </c>
      <c r="C372" s="5">
        <v>1291291</v>
      </c>
      <c r="D372" s="7" t="s">
        <v>180</v>
      </c>
      <c r="E372" s="7">
        <v>0</v>
      </c>
      <c r="F372" s="7">
        <v>0</v>
      </c>
      <c r="G372">
        <v>0</v>
      </c>
      <c r="H372">
        <v>0</v>
      </c>
      <c r="I372">
        <v>7</v>
      </c>
      <c r="J372" t="s">
        <v>1132</v>
      </c>
    </row>
    <row r="373" spans="1:10" hidden="1">
      <c r="A373" t="s">
        <v>449</v>
      </c>
      <c r="B373" t="s">
        <v>1134</v>
      </c>
      <c r="C373" s="5">
        <v>1291291001</v>
      </c>
      <c r="D373" s="7" t="s">
        <v>1135</v>
      </c>
      <c r="E373" s="7">
        <v>0</v>
      </c>
      <c r="F373" s="7">
        <v>0</v>
      </c>
      <c r="G373">
        <v>0</v>
      </c>
      <c r="H373">
        <v>0</v>
      </c>
      <c r="I373">
        <v>10</v>
      </c>
      <c r="J373" t="s">
        <v>1133</v>
      </c>
    </row>
    <row r="374" spans="1:10" hidden="1">
      <c r="A374" t="s">
        <v>449</v>
      </c>
      <c r="B374" t="s">
        <v>1136</v>
      </c>
      <c r="C374" s="5">
        <v>1291291001001</v>
      </c>
      <c r="D374" s="7" t="s">
        <v>777</v>
      </c>
      <c r="E374" s="7">
        <v>0</v>
      </c>
      <c r="F374" s="7">
        <v>0</v>
      </c>
      <c r="G374">
        <v>0</v>
      </c>
      <c r="H374">
        <v>0</v>
      </c>
      <c r="I374">
        <v>13</v>
      </c>
      <c r="J374" t="s">
        <v>1134</v>
      </c>
    </row>
    <row r="375" spans="1:10" hidden="1">
      <c r="A375" t="s">
        <v>449</v>
      </c>
      <c r="B375" t="s">
        <v>1137</v>
      </c>
      <c r="C375" s="5">
        <v>1292</v>
      </c>
      <c r="D375" s="7" t="s">
        <v>182</v>
      </c>
      <c r="E375" s="7">
        <v>0</v>
      </c>
      <c r="F375" s="7">
        <v>0</v>
      </c>
      <c r="G375">
        <v>0</v>
      </c>
      <c r="H375">
        <v>0</v>
      </c>
      <c r="I375">
        <v>4</v>
      </c>
      <c r="J375" t="s">
        <v>468</v>
      </c>
    </row>
    <row r="376" spans="1:10" hidden="1">
      <c r="A376" t="s">
        <v>449</v>
      </c>
      <c r="B376" t="s">
        <v>1138</v>
      </c>
      <c r="C376" s="5">
        <v>1292292</v>
      </c>
      <c r="D376" s="7" t="s">
        <v>182</v>
      </c>
      <c r="E376" s="7">
        <v>0</v>
      </c>
      <c r="F376" s="7">
        <v>0</v>
      </c>
      <c r="G376">
        <v>0</v>
      </c>
      <c r="H376">
        <v>0</v>
      </c>
      <c r="I376">
        <v>7</v>
      </c>
      <c r="J376" t="s">
        <v>1137</v>
      </c>
    </row>
    <row r="377" spans="1:10" hidden="1">
      <c r="A377" t="s">
        <v>449</v>
      </c>
      <c r="B377" t="s">
        <v>1139</v>
      </c>
      <c r="C377" s="5">
        <v>1292292001</v>
      </c>
      <c r="D377" s="7" t="s">
        <v>182</v>
      </c>
      <c r="E377" s="7">
        <v>0</v>
      </c>
      <c r="F377" s="7">
        <v>0</v>
      </c>
      <c r="G377">
        <v>0</v>
      </c>
      <c r="H377">
        <v>0</v>
      </c>
      <c r="I377">
        <v>10</v>
      </c>
      <c r="J377" t="s">
        <v>1138</v>
      </c>
    </row>
    <row r="378" spans="1:10" hidden="1">
      <c r="A378" t="s">
        <v>449</v>
      </c>
      <c r="B378" t="s">
        <v>1140</v>
      </c>
      <c r="C378" s="5">
        <v>1292292001001</v>
      </c>
      <c r="D378" s="7" t="s">
        <v>1141</v>
      </c>
      <c r="E378" s="7">
        <v>0</v>
      </c>
      <c r="F378" s="7">
        <v>0</v>
      </c>
      <c r="G378">
        <v>0</v>
      </c>
      <c r="H378">
        <v>0</v>
      </c>
      <c r="I378">
        <v>13</v>
      </c>
      <c r="J378" t="s">
        <v>1139</v>
      </c>
    </row>
    <row r="379" spans="1:10" hidden="1">
      <c r="A379" t="s">
        <v>449</v>
      </c>
      <c r="B379" t="s">
        <v>1142</v>
      </c>
      <c r="C379" s="5">
        <v>1293</v>
      </c>
      <c r="D379" s="7" t="s">
        <v>183</v>
      </c>
      <c r="E379" s="7">
        <v>0</v>
      </c>
      <c r="F379" s="7">
        <v>0</v>
      </c>
      <c r="G379">
        <v>0</v>
      </c>
      <c r="H379">
        <v>0</v>
      </c>
      <c r="I379">
        <v>4</v>
      </c>
      <c r="J379" t="s">
        <v>468</v>
      </c>
    </row>
    <row r="380" spans="1:10" hidden="1">
      <c r="A380" t="s">
        <v>449</v>
      </c>
      <c r="B380" t="s">
        <v>1143</v>
      </c>
      <c r="C380" s="5">
        <v>1293293</v>
      </c>
      <c r="D380" s="7" t="s">
        <v>183</v>
      </c>
      <c r="E380" s="7">
        <v>0</v>
      </c>
      <c r="F380" s="7">
        <v>0</v>
      </c>
      <c r="G380">
        <v>0</v>
      </c>
      <c r="H380">
        <v>0</v>
      </c>
      <c r="I380">
        <v>7</v>
      </c>
      <c r="J380" t="s">
        <v>1142</v>
      </c>
    </row>
    <row r="381" spans="1:10" hidden="1">
      <c r="A381" t="s">
        <v>449</v>
      </c>
      <c r="B381" t="s">
        <v>1144</v>
      </c>
      <c r="C381" s="5">
        <v>1293293001</v>
      </c>
      <c r="D381" s="7" t="s">
        <v>183</v>
      </c>
      <c r="E381" s="7">
        <v>0</v>
      </c>
      <c r="F381" s="7">
        <v>0</v>
      </c>
      <c r="G381">
        <v>0</v>
      </c>
      <c r="H381">
        <v>0</v>
      </c>
      <c r="I381">
        <v>10</v>
      </c>
      <c r="J381" t="s">
        <v>1143</v>
      </c>
    </row>
    <row r="382" spans="1:10" hidden="1">
      <c r="A382" t="s">
        <v>449</v>
      </c>
      <c r="B382" t="s">
        <v>1145</v>
      </c>
      <c r="C382" s="5">
        <v>1293293001001</v>
      </c>
      <c r="D382" s="7" t="s">
        <v>1146</v>
      </c>
      <c r="E382" s="7">
        <v>0</v>
      </c>
      <c r="F382" s="7">
        <v>0</v>
      </c>
      <c r="G382">
        <v>0</v>
      </c>
      <c r="H382">
        <v>0</v>
      </c>
      <c r="I382">
        <v>13</v>
      </c>
      <c r="J382" t="s">
        <v>1144</v>
      </c>
    </row>
    <row r="383" spans="1:10" hidden="1">
      <c r="A383" t="s">
        <v>449</v>
      </c>
      <c r="B383" t="s">
        <v>1147</v>
      </c>
      <c r="C383" s="5">
        <v>1294</v>
      </c>
      <c r="D383" s="7" t="s">
        <v>184</v>
      </c>
      <c r="E383" s="7">
        <v>0</v>
      </c>
      <c r="F383" s="7">
        <v>0</v>
      </c>
      <c r="G383">
        <v>0</v>
      </c>
      <c r="H383">
        <v>0</v>
      </c>
      <c r="I383">
        <v>4</v>
      </c>
      <c r="J383" t="s">
        <v>468</v>
      </c>
    </row>
    <row r="384" spans="1:10" hidden="1">
      <c r="A384" t="s">
        <v>449</v>
      </c>
      <c r="B384" t="s">
        <v>1148</v>
      </c>
      <c r="C384" s="5">
        <v>1294294</v>
      </c>
      <c r="D384" s="7" t="s">
        <v>184</v>
      </c>
      <c r="E384" s="7">
        <v>0</v>
      </c>
      <c r="F384" s="7">
        <v>0</v>
      </c>
      <c r="G384">
        <v>0</v>
      </c>
      <c r="H384">
        <v>0</v>
      </c>
      <c r="I384">
        <v>7</v>
      </c>
      <c r="J384" t="s">
        <v>1147</v>
      </c>
    </row>
    <row r="385" spans="1:10" hidden="1">
      <c r="A385" t="s">
        <v>449</v>
      </c>
      <c r="B385" t="s">
        <v>1149</v>
      </c>
      <c r="C385" s="5">
        <v>1294294001</v>
      </c>
      <c r="D385" s="7" t="s">
        <v>185</v>
      </c>
      <c r="E385" s="7">
        <v>0</v>
      </c>
      <c r="F385" s="7">
        <v>0</v>
      </c>
      <c r="G385">
        <v>0</v>
      </c>
      <c r="H385">
        <v>0</v>
      </c>
      <c r="I385">
        <v>10</v>
      </c>
      <c r="J385" t="s">
        <v>1148</v>
      </c>
    </row>
    <row r="386" spans="1:10" hidden="1">
      <c r="A386" t="s">
        <v>449</v>
      </c>
      <c r="B386" t="s">
        <v>1150</v>
      </c>
      <c r="C386" s="5">
        <v>1294294001001</v>
      </c>
      <c r="D386" s="7" t="s">
        <v>1151</v>
      </c>
      <c r="E386" s="7">
        <v>0</v>
      </c>
      <c r="F386" s="7">
        <v>0</v>
      </c>
      <c r="G386">
        <v>0</v>
      </c>
      <c r="H386">
        <v>0</v>
      </c>
      <c r="I386">
        <v>13</v>
      </c>
      <c r="J386" t="s">
        <v>1149</v>
      </c>
    </row>
    <row r="387" spans="1:10" hidden="1">
      <c r="A387" t="s">
        <v>449</v>
      </c>
      <c r="B387" t="s">
        <v>1152</v>
      </c>
      <c r="C387" s="5">
        <v>1295</v>
      </c>
      <c r="D387" s="7" t="s">
        <v>186</v>
      </c>
      <c r="E387" s="7">
        <v>0</v>
      </c>
      <c r="F387" s="7">
        <v>0</v>
      </c>
      <c r="G387">
        <v>0</v>
      </c>
      <c r="H387">
        <v>0</v>
      </c>
      <c r="I387">
        <v>4</v>
      </c>
      <c r="J387" t="s">
        <v>468</v>
      </c>
    </row>
    <row r="388" spans="1:10" hidden="1">
      <c r="A388" t="s">
        <v>449</v>
      </c>
      <c r="B388" t="s">
        <v>1153</v>
      </c>
      <c r="C388" s="5">
        <v>1295295</v>
      </c>
      <c r="D388" s="7" t="s">
        <v>186</v>
      </c>
      <c r="E388" s="7">
        <v>0</v>
      </c>
      <c r="F388" s="7">
        <v>0</v>
      </c>
      <c r="G388">
        <v>0</v>
      </c>
      <c r="H388">
        <v>0</v>
      </c>
      <c r="I388">
        <v>7</v>
      </c>
      <c r="J388" t="s">
        <v>1152</v>
      </c>
    </row>
    <row r="389" spans="1:10" hidden="1">
      <c r="A389" t="s">
        <v>449</v>
      </c>
      <c r="B389" t="s">
        <v>1154</v>
      </c>
      <c r="C389" s="5">
        <v>1295295001</v>
      </c>
      <c r="D389" s="7" t="s">
        <v>186</v>
      </c>
      <c r="E389" s="7">
        <v>0</v>
      </c>
      <c r="F389" s="7">
        <v>0</v>
      </c>
      <c r="G389">
        <v>0</v>
      </c>
      <c r="H389">
        <v>0</v>
      </c>
      <c r="I389">
        <v>10</v>
      </c>
      <c r="J389" t="s">
        <v>1153</v>
      </c>
    </row>
    <row r="390" spans="1:10" hidden="1">
      <c r="A390" t="s">
        <v>449</v>
      </c>
      <c r="B390" t="s">
        <v>1155</v>
      </c>
      <c r="C390" s="5">
        <v>1296</v>
      </c>
      <c r="D390" s="7" t="s">
        <v>187</v>
      </c>
      <c r="E390" s="7">
        <v>0</v>
      </c>
      <c r="F390" s="7">
        <v>0</v>
      </c>
      <c r="G390">
        <v>0</v>
      </c>
      <c r="H390">
        <v>0</v>
      </c>
      <c r="I390">
        <v>4</v>
      </c>
      <c r="J390" t="s">
        <v>468</v>
      </c>
    </row>
    <row r="391" spans="1:10" hidden="1">
      <c r="A391" t="s">
        <v>449</v>
      </c>
      <c r="B391" t="s">
        <v>1156</v>
      </c>
      <c r="C391" s="5">
        <v>1296296</v>
      </c>
      <c r="D391" s="7" t="s">
        <v>187</v>
      </c>
      <c r="E391" s="7">
        <v>0</v>
      </c>
      <c r="F391" s="7">
        <v>0</v>
      </c>
      <c r="G391">
        <v>0</v>
      </c>
      <c r="H391">
        <v>0</v>
      </c>
      <c r="I391">
        <v>7</v>
      </c>
      <c r="J391" t="s">
        <v>1155</v>
      </c>
    </row>
    <row r="392" spans="1:10" hidden="1">
      <c r="A392" t="s">
        <v>449</v>
      </c>
      <c r="B392" t="s">
        <v>1157</v>
      </c>
      <c r="C392" s="5">
        <v>1296296001</v>
      </c>
      <c r="D392" s="7" t="s">
        <v>187</v>
      </c>
      <c r="E392" s="7">
        <v>0</v>
      </c>
      <c r="F392" s="7">
        <v>0</v>
      </c>
      <c r="G392">
        <v>0</v>
      </c>
      <c r="H392">
        <v>0</v>
      </c>
      <c r="I392">
        <v>10</v>
      </c>
      <c r="J392" t="s">
        <v>1156</v>
      </c>
    </row>
    <row r="393" spans="1:10" hidden="1">
      <c r="A393" t="s">
        <v>449</v>
      </c>
      <c r="B393" t="s">
        <v>1158</v>
      </c>
      <c r="C393" s="5">
        <v>1296296001001</v>
      </c>
      <c r="D393" s="7" t="s">
        <v>777</v>
      </c>
      <c r="E393" s="7">
        <v>0</v>
      </c>
      <c r="F393" s="7">
        <v>0</v>
      </c>
      <c r="G393">
        <v>0</v>
      </c>
      <c r="H393">
        <v>0</v>
      </c>
      <c r="I393">
        <v>13</v>
      </c>
      <c r="J393" t="s">
        <v>1157</v>
      </c>
    </row>
    <row r="394" spans="1:10" hidden="1">
      <c r="A394" t="s">
        <v>449</v>
      </c>
      <c r="B394" t="s">
        <v>1159</v>
      </c>
      <c r="C394" s="5">
        <v>1296296001002</v>
      </c>
      <c r="D394" s="7" t="s">
        <v>1096</v>
      </c>
      <c r="E394" s="7">
        <v>0</v>
      </c>
      <c r="F394" s="7">
        <v>0</v>
      </c>
      <c r="G394">
        <v>0</v>
      </c>
      <c r="H394">
        <v>0</v>
      </c>
      <c r="I394">
        <v>13</v>
      </c>
      <c r="J394" t="s">
        <v>1157</v>
      </c>
    </row>
    <row r="395" spans="1:10" hidden="1">
      <c r="A395" t="s">
        <v>449</v>
      </c>
      <c r="B395" t="s">
        <v>1160</v>
      </c>
      <c r="C395" s="5">
        <v>1296296001003</v>
      </c>
      <c r="D395" s="7" t="s">
        <v>429</v>
      </c>
      <c r="E395" s="7">
        <v>0</v>
      </c>
      <c r="F395" s="7">
        <v>0</v>
      </c>
      <c r="G395">
        <v>0</v>
      </c>
      <c r="H395">
        <v>0</v>
      </c>
      <c r="I395">
        <v>13</v>
      </c>
      <c r="J395" t="s">
        <v>1157</v>
      </c>
    </row>
    <row r="396" spans="1:10" hidden="1">
      <c r="A396" t="s">
        <v>449</v>
      </c>
      <c r="B396" t="s">
        <v>1161</v>
      </c>
      <c r="C396" s="5">
        <v>1296296002</v>
      </c>
      <c r="D396" s="7" t="s">
        <v>188</v>
      </c>
      <c r="E396" s="7">
        <v>0</v>
      </c>
      <c r="F396" s="7">
        <v>0</v>
      </c>
      <c r="G396">
        <v>0</v>
      </c>
      <c r="H396">
        <v>0</v>
      </c>
      <c r="I396">
        <v>10</v>
      </c>
      <c r="J396" t="s">
        <v>1156</v>
      </c>
    </row>
    <row r="397" spans="1:10" hidden="1">
      <c r="A397" t="s">
        <v>449</v>
      </c>
      <c r="B397" t="s">
        <v>1162</v>
      </c>
      <c r="C397" s="5">
        <v>1296296002001</v>
      </c>
      <c r="D397" s="7" t="s">
        <v>777</v>
      </c>
      <c r="E397" s="7">
        <v>0</v>
      </c>
      <c r="F397" s="7">
        <v>0</v>
      </c>
      <c r="G397">
        <v>0</v>
      </c>
      <c r="H397">
        <v>0</v>
      </c>
      <c r="I397">
        <v>13</v>
      </c>
      <c r="J397" t="s">
        <v>1161</v>
      </c>
    </row>
    <row r="398" spans="1:10" hidden="1">
      <c r="A398" t="s">
        <v>449</v>
      </c>
      <c r="B398" t="s">
        <v>1163</v>
      </c>
      <c r="C398" s="5">
        <v>1296296002002</v>
      </c>
      <c r="D398" s="7" t="s">
        <v>1096</v>
      </c>
      <c r="E398" s="7">
        <v>0</v>
      </c>
      <c r="F398" s="7">
        <v>0</v>
      </c>
      <c r="G398">
        <v>0</v>
      </c>
      <c r="H398">
        <v>0</v>
      </c>
      <c r="I398">
        <v>13</v>
      </c>
      <c r="J398" t="s">
        <v>1161</v>
      </c>
    </row>
    <row r="399" spans="1:10" hidden="1">
      <c r="A399" t="s">
        <v>449</v>
      </c>
      <c r="B399" t="s">
        <v>1164</v>
      </c>
      <c r="C399" s="5">
        <v>1296296002003</v>
      </c>
      <c r="D399" s="7" t="s">
        <v>429</v>
      </c>
      <c r="E399" s="7">
        <v>0</v>
      </c>
      <c r="F399" s="7">
        <v>0</v>
      </c>
      <c r="G399">
        <v>0</v>
      </c>
      <c r="H399">
        <v>0</v>
      </c>
      <c r="I399">
        <v>13</v>
      </c>
      <c r="J399" t="s">
        <v>1161</v>
      </c>
    </row>
    <row r="400" spans="1:10" hidden="1">
      <c r="A400" t="s">
        <v>449</v>
      </c>
      <c r="B400" t="s">
        <v>1165</v>
      </c>
      <c r="C400" s="5">
        <v>1297</v>
      </c>
      <c r="D400" s="7" t="s">
        <v>189</v>
      </c>
      <c r="E400" s="7">
        <v>0</v>
      </c>
      <c r="F400" s="7">
        <v>0</v>
      </c>
      <c r="G400">
        <v>0</v>
      </c>
      <c r="H400">
        <v>0</v>
      </c>
      <c r="I400">
        <v>4</v>
      </c>
      <c r="J400" t="s">
        <v>468</v>
      </c>
    </row>
    <row r="401" spans="1:10" hidden="1">
      <c r="A401" t="s">
        <v>449</v>
      </c>
      <c r="B401" t="s">
        <v>1166</v>
      </c>
      <c r="C401" s="5">
        <v>1297297</v>
      </c>
      <c r="D401" s="7" t="s">
        <v>189</v>
      </c>
      <c r="E401" s="7">
        <v>0</v>
      </c>
      <c r="F401" s="7">
        <v>0</v>
      </c>
      <c r="G401">
        <v>0</v>
      </c>
      <c r="H401">
        <v>0</v>
      </c>
      <c r="I401">
        <v>7</v>
      </c>
      <c r="J401" t="s">
        <v>1165</v>
      </c>
    </row>
    <row r="402" spans="1:10" hidden="1">
      <c r="A402" t="s">
        <v>449</v>
      </c>
      <c r="B402" t="s">
        <v>1167</v>
      </c>
      <c r="C402" s="5">
        <v>1297297001</v>
      </c>
      <c r="D402" s="7" t="s">
        <v>189</v>
      </c>
      <c r="E402" s="7">
        <v>0</v>
      </c>
      <c r="F402" s="7">
        <v>0</v>
      </c>
      <c r="G402">
        <v>0</v>
      </c>
      <c r="H402">
        <v>0</v>
      </c>
      <c r="I402">
        <v>10</v>
      </c>
      <c r="J402" t="s">
        <v>1166</v>
      </c>
    </row>
    <row r="403" spans="1:10" hidden="1">
      <c r="A403" t="s">
        <v>449</v>
      </c>
      <c r="B403" t="s">
        <v>1168</v>
      </c>
      <c r="C403" s="5">
        <v>1298</v>
      </c>
      <c r="D403" s="7" t="s">
        <v>190</v>
      </c>
      <c r="E403" s="7">
        <v>0</v>
      </c>
      <c r="F403" s="7">
        <v>0</v>
      </c>
      <c r="G403">
        <v>0</v>
      </c>
      <c r="H403">
        <v>0</v>
      </c>
      <c r="I403">
        <v>4</v>
      </c>
      <c r="J403" t="s">
        <v>468</v>
      </c>
    </row>
    <row r="404" spans="1:10" hidden="1">
      <c r="A404" t="s">
        <v>449</v>
      </c>
      <c r="B404" t="s">
        <v>1169</v>
      </c>
      <c r="C404" s="5">
        <v>1298298</v>
      </c>
      <c r="D404" s="7" t="s">
        <v>190</v>
      </c>
      <c r="E404" s="7">
        <v>0</v>
      </c>
      <c r="F404" s="7">
        <v>0</v>
      </c>
      <c r="G404">
        <v>0</v>
      </c>
      <c r="H404">
        <v>0</v>
      </c>
      <c r="I404">
        <v>7</v>
      </c>
      <c r="J404" t="s">
        <v>1168</v>
      </c>
    </row>
    <row r="405" spans="1:10" hidden="1">
      <c r="A405" t="s">
        <v>449</v>
      </c>
      <c r="B405" t="s">
        <v>1170</v>
      </c>
      <c r="C405" s="5">
        <v>1298298001</v>
      </c>
      <c r="D405" s="7" t="s">
        <v>190</v>
      </c>
      <c r="E405" s="7">
        <v>0</v>
      </c>
      <c r="F405" s="7">
        <v>0</v>
      </c>
      <c r="G405">
        <v>0</v>
      </c>
      <c r="H405">
        <v>0</v>
      </c>
      <c r="I405">
        <v>10</v>
      </c>
      <c r="J405" t="s">
        <v>1169</v>
      </c>
    </row>
    <row r="406" spans="1:10" hidden="1">
      <c r="A406" t="s">
        <v>449</v>
      </c>
      <c r="B406" t="s">
        <v>1171</v>
      </c>
      <c r="C406" s="5">
        <v>1299</v>
      </c>
      <c r="D406" s="7" t="s">
        <v>191</v>
      </c>
      <c r="E406" s="7">
        <v>0</v>
      </c>
      <c r="F406" s="7">
        <v>0</v>
      </c>
      <c r="G406">
        <v>0</v>
      </c>
      <c r="H406">
        <v>0</v>
      </c>
      <c r="I406">
        <v>4</v>
      </c>
      <c r="J406" t="s">
        <v>468</v>
      </c>
    </row>
    <row r="407" spans="1:10" hidden="1">
      <c r="A407" t="s">
        <v>449</v>
      </c>
      <c r="B407" t="s">
        <v>1172</v>
      </c>
      <c r="C407" s="5">
        <v>1299299</v>
      </c>
      <c r="D407" s="7" t="s">
        <v>191</v>
      </c>
      <c r="E407" s="7">
        <v>0</v>
      </c>
      <c r="F407" s="7">
        <v>0</v>
      </c>
      <c r="G407">
        <v>0</v>
      </c>
      <c r="H407">
        <v>0</v>
      </c>
      <c r="I407">
        <v>7</v>
      </c>
      <c r="J407" t="s">
        <v>1171</v>
      </c>
    </row>
    <row r="408" spans="1:10" hidden="1">
      <c r="A408" t="s">
        <v>449</v>
      </c>
      <c r="B408" t="s">
        <v>1173</v>
      </c>
      <c r="C408" s="5">
        <v>1299299001</v>
      </c>
      <c r="D408" s="7" t="s">
        <v>191</v>
      </c>
      <c r="E408" s="7">
        <v>0</v>
      </c>
      <c r="F408" s="7">
        <v>0</v>
      </c>
      <c r="G408">
        <v>0</v>
      </c>
      <c r="H408">
        <v>0</v>
      </c>
      <c r="I408">
        <v>10</v>
      </c>
      <c r="J408" t="s">
        <v>1172</v>
      </c>
    </row>
    <row r="409" spans="1:10" hidden="1">
      <c r="A409" t="s">
        <v>449</v>
      </c>
      <c r="B409" t="s">
        <v>494</v>
      </c>
      <c r="C409" s="5">
        <v>13</v>
      </c>
      <c r="D409" s="7" t="s">
        <v>192</v>
      </c>
      <c r="E409" s="7">
        <v>0</v>
      </c>
      <c r="F409" s="7">
        <v>0</v>
      </c>
      <c r="G409">
        <v>0</v>
      </c>
      <c r="H409" s="7">
        <v>0</v>
      </c>
      <c r="I409">
        <v>2</v>
      </c>
      <c r="J409" t="s">
        <v>464</v>
      </c>
    </row>
    <row r="410" spans="1:10" hidden="1">
      <c r="A410" t="s">
        <v>449</v>
      </c>
      <c r="B410" t="s">
        <v>488</v>
      </c>
      <c r="C410" s="5">
        <v>131</v>
      </c>
      <c r="D410" s="7" t="s">
        <v>193</v>
      </c>
      <c r="E410" s="7">
        <v>0</v>
      </c>
      <c r="F410" s="7">
        <v>0</v>
      </c>
      <c r="G410">
        <v>0</v>
      </c>
      <c r="H410">
        <v>0</v>
      </c>
      <c r="I410">
        <v>3</v>
      </c>
      <c r="J410" t="s">
        <v>494</v>
      </c>
    </row>
    <row r="411" spans="1:10" hidden="1">
      <c r="A411" t="s">
        <v>449</v>
      </c>
      <c r="B411" t="s">
        <v>1174</v>
      </c>
      <c r="C411" s="5">
        <v>1311</v>
      </c>
      <c r="D411" s="7" t="s">
        <v>520</v>
      </c>
      <c r="E411" s="7">
        <v>0</v>
      </c>
      <c r="F411" s="7">
        <v>0</v>
      </c>
      <c r="G411">
        <v>0</v>
      </c>
      <c r="H411">
        <v>0</v>
      </c>
      <c r="I411">
        <v>4</v>
      </c>
      <c r="J411" t="s">
        <v>488</v>
      </c>
    </row>
    <row r="412" spans="1:10" hidden="1">
      <c r="A412" t="s">
        <v>449</v>
      </c>
      <c r="B412" t="s">
        <v>1175</v>
      </c>
      <c r="C412" s="5">
        <v>1311311</v>
      </c>
      <c r="D412" s="7" t="s">
        <v>194</v>
      </c>
      <c r="E412" s="7">
        <v>0</v>
      </c>
      <c r="F412" s="7">
        <v>0</v>
      </c>
      <c r="G412">
        <v>0</v>
      </c>
      <c r="H412">
        <v>0</v>
      </c>
      <c r="I412">
        <v>7</v>
      </c>
      <c r="J412" t="s">
        <v>1174</v>
      </c>
    </row>
    <row r="413" spans="1:10" hidden="1">
      <c r="A413" t="s">
        <v>449</v>
      </c>
      <c r="B413" t="s">
        <v>1176</v>
      </c>
      <c r="C413" s="5">
        <v>1311311001</v>
      </c>
      <c r="D413" s="7" t="s">
        <v>195</v>
      </c>
      <c r="E413" s="7">
        <v>0</v>
      </c>
      <c r="F413" s="7">
        <v>0</v>
      </c>
      <c r="G413">
        <v>0</v>
      </c>
      <c r="H413">
        <v>0</v>
      </c>
      <c r="I413">
        <v>10</v>
      </c>
      <c r="J413" t="s">
        <v>1175</v>
      </c>
    </row>
    <row r="414" spans="1:10" hidden="1">
      <c r="A414" t="s">
        <v>449</v>
      </c>
      <c r="B414" t="s">
        <v>1177</v>
      </c>
      <c r="C414" s="5">
        <v>1311311001001</v>
      </c>
      <c r="D414" s="7" t="s">
        <v>777</v>
      </c>
      <c r="E414" s="7">
        <v>0</v>
      </c>
      <c r="F414" s="7">
        <v>0</v>
      </c>
      <c r="G414">
        <v>0</v>
      </c>
      <c r="H414">
        <v>0</v>
      </c>
      <c r="I414">
        <v>13</v>
      </c>
      <c r="J414" t="s">
        <v>1176</v>
      </c>
    </row>
    <row r="415" spans="1:10" hidden="1">
      <c r="A415" t="s">
        <v>449</v>
      </c>
      <c r="B415" t="s">
        <v>1178</v>
      </c>
      <c r="C415" s="5">
        <v>1311311001003</v>
      </c>
      <c r="D415" s="7" t="s">
        <v>429</v>
      </c>
      <c r="E415" s="7">
        <v>0</v>
      </c>
      <c r="F415" s="7">
        <v>0</v>
      </c>
      <c r="G415">
        <v>0</v>
      </c>
      <c r="H415">
        <v>0</v>
      </c>
      <c r="I415">
        <v>13</v>
      </c>
      <c r="J415" t="s">
        <v>1176</v>
      </c>
    </row>
    <row r="416" spans="1:10" hidden="1">
      <c r="A416" t="s">
        <v>449</v>
      </c>
      <c r="B416" t="s">
        <v>1179</v>
      </c>
      <c r="C416" s="5">
        <v>1311311002</v>
      </c>
      <c r="D416" s="7" t="s">
        <v>196</v>
      </c>
      <c r="E416" s="7">
        <v>0</v>
      </c>
      <c r="F416" s="7">
        <v>0</v>
      </c>
      <c r="G416">
        <v>0</v>
      </c>
      <c r="H416">
        <v>0</v>
      </c>
      <c r="I416">
        <v>10</v>
      </c>
      <c r="J416" t="s">
        <v>1175</v>
      </c>
    </row>
    <row r="417" spans="1:10" hidden="1">
      <c r="A417" t="s">
        <v>449</v>
      </c>
      <c r="B417" t="s">
        <v>1180</v>
      </c>
      <c r="C417" s="5">
        <v>1311311002001</v>
      </c>
      <c r="D417" s="7" t="s">
        <v>777</v>
      </c>
      <c r="E417" s="7">
        <v>0</v>
      </c>
      <c r="F417" s="7">
        <v>0</v>
      </c>
      <c r="G417">
        <v>0</v>
      </c>
      <c r="H417">
        <v>0</v>
      </c>
      <c r="I417">
        <v>13</v>
      </c>
      <c r="J417" t="s">
        <v>1179</v>
      </c>
    </row>
    <row r="418" spans="1:10" hidden="1">
      <c r="A418" t="s">
        <v>449</v>
      </c>
      <c r="B418" t="s">
        <v>1181</v>
      </c>
      <c r="C418" s="5">
        <v>1311311002003</v>
      </c>
      <c r="D418" s="7" t="s">
        <v>429</v>
      </c>
      <c r="E418" s="7">
        <v>0</v>
      </c>
      <c r="F418" s="7">
        <v>0</v>
      </c>
      <c r="G418">
        <v>0</v>
      </c>
      <c r="H418">
        <v>0</v>
      </c>
      <c r="I418">
        <v>13</v>
      </c>
      <c r="J418" t="s">
        <v>1179</v>
      </c>
    </row>
    <row r="419" spans="1:10" hidden="1">
      <c r="A419" t="s">
        <v>449</v>
      </c>
      <c r="B419" t="s">
        <v>1182</v>
      </c>
      <c r="C419" s="5">
        <v>1312</v>
      </c>
      <c r="D419" s="7" t="s">
        <v>197</v>
      </c>
      <c r="E419" s="7">
        <v>0</v>
      </c>
      <c r="F419" s="7">
        <v>0</v>
      </c>
      <c r="G419">
        <v>0</v>
      </c>
      <c r="H419">
        <v>0</v>
      </c>
      <c r="I419">
        <v>4</v>
      </c>
      <c r="J419" t="s">
        <v>488</v>
      </c>
    </row>
    <row r="420" spans="1:10" hidden="1">
      <c r="A420" t="s">
        <v>449</v>
      </c>
      <c r="B420" t="s">
        <v>1183</v>
      </c>
      <c r="C420" s="5">
        <v>1312312</v>
      </c>
      <c r="D420" s="7" t="s">
        <v>197</v>
      </c>
      <c r="E420" s="7">
        <v>0</v>
      </c>
      <c r="F420" s="7">
        <v>0</v>
      </c>
      <c r="G420">
        <v>0</v>
      </c>
      <c r="H420">
        <v>0</v>
      </c>
      <c r="I420">
        <v>7</v>
      </c>
      <c r="J420" t="s">
        <v>1182</v>
      </c>
    </row>
    <row r="421" spans="1:10" hidden="1">
      <c r="A421" t="s">
        <v>449</v>
      </c>
      <c r="B421" t="s">
        <v>1184</v>
      </c>
      <c r="C421" s="5">
        <v>1312312001</v>
      </c>
      <c r="D421" s="7" t="s">
        <v>197</v>
      </c>
      <c r="E421" s="7">
        <v>0</v>
      </c>
      <c r="F421" s="7">
        <v>0</v>
      </c>
      <c r="G421">
        <v>0</v>
      </c>
      <c r="H421">
        <v>0</v>
      </c>
      <c r="I421">
        <v>10</v>
      </c>
      <c r="J421" t="s">
        <v>1183</v>
      </c>
    </row>
    <row r="422" spans="1:10" hidden="1">
      <c r="A422" t="s">
        <v>449</v>
      </c>
      <c r="B422" t="s">
        <v>1185</v>
      </c>
      <c r="C422" s="5">
        <v>1312312001001</v>
      </c>
      <c r="D422" s="7" t="s">
        <v>777</v>
      </c>
      <c r="E422" s="7">
        <v>0</v>
      </c>
      <c r="F422" s="7">
        <v>0</v>
      </c>
      <c r="G422">
        <v>0</v>
      </c>
      <c r="H422">
        <v>0</v>
      </c>
      <c r="I422">
        <v>13</v>
      </c>
      <c r="J422" t="s">
        <v>1184</v>
      </c>
    </row>
    <row r="423" spans="1:10" hidden="1">
      <c r="A423" t="s">
        <v>449</v>
      </c>
      <c r="B423" t="s">
        <v>1186</v>
      </c>
      <c r="C423" s="5">
        <v>1313</v>
      </c>
      <c r="D423" s="7" t="s">
        <v>198</v>
      </c>
      <c r="E423" s="7">
        <v>0</v>
      </c>
      <c r="F423" s="7">
        <v>0</v>
      </c>
      <c r="G423">
        <v>0</v>
      </c>
      <c r="H423">
        <v>0</v>
      </c>
      <c r="I423">
        <v>4</v>
      </c>
      <c r="J423" t="s">
        <v>488</v>
      </c>
    </row>
    <row r="424" spans="1:10" hidden="1">
      <c r="A424" t="s">
        <v>449</v>
      </c>
      <c r="B424" t="s">
        <v>1187</v>
      </c>
      <c r="C424" s="5">
        <v>1313313</v>
      </c>
      <c r="D424" s="7" t="s">
        <v>198</v>
      </c>
      <c r="E424" s="7">
        <v>0</v>
      </c>
      <c r="F424" s="7">
        <v>0</v>
      </c>
      <c r="G424">
        <v>0</v>
      </c>
      <c r="H424">
        <v>0</v>
      </c>
      <c r="I424">
        <v>7</v>
      </c>
      <c r="J424" t="s">
        <v>1186</v>
      </c>
    </row>
    <row r="425" spans="1:10" hidden="1">
      <c r="A425" t="s">
        <v>449</v>
      </c>
      <c r="B425" t="s">
        <v>1188</v>
      </c>
      <c r="C425" s="5">
        <v>1313313001</v>
      </c>
      <c r="D425" s="7" t="s">
        <v>199</v>
      </c>
      <c r="E425" s="7">
        <v>0</v>
      </c>
      <c r="F425" s="7">
        <v>0</v>
      </c>
      <c r="G425">
        <v>0</v>
      </c>
      <c r="H425">
        <v>0</v>
      </c>
      <c r="I425">
        <v>10</v>
      </c>
      <c r="J425" t="s">
        <v>1187</v>
      </c>
    </row>
    <row r="426" spans="1:10" hidden="1">
      <c r="A426" t="s">
        <v>449</v>
      </c>
      <c r="B426" t="s">
        <v>1189</v>
      </c>
      <c r="C426" s="5">
        <v>1314</v>
      </c>
      <c r="D426" s="7" t="s">
        <v>200</v>
      </c>
      <c r="E426" s="7">
        <v>0</v>
      </c>
      <c r="F426" s="7">
        <v>0</v>
      </c>
      <c r="G426">
        <v>0</v>
      </c>
      <c r="H426">
        <v>0</v>
      </c>
      <c r="I426">
        <v>4</v>
      </c>
      <c r="J426" t="s">
        <v>488</v>
      </c>
    </row>
    <row r="427" spans="1:10" hidden="1">
      <c r="A427" t="s">
        <v>449</v>
      </c>
      <c r="B427" t="s">
        <v>1190</v>
      </c>
      <c r="C427" s="5">
        <v>1314314</v>
      </c>
      <c r="D427" s="7" t="s">
        <v>200</v>
      </c>
      <c r="E427" s="7">
        <v>0</v>
      </c>
      <c r="F427" s="7">
        <v>0</v>
      </c>
      <c r="G427">
        <v>0</v>
      </c>
      <c r="H427">
        <v>0</v>
      </c>
      <c r="I427">
        <v>7</v>
      </c>
      <c r="J427" t="s">
        <v>1189</v>
      </c>
    </row>
    <row r="428" spans="1:10" hidden="1">
      <c r="A428" t="s">
        <v>449</v>
      </c>
      <c r="B428" t="s">
        <v>1191</v>
      </c>
      <c r="C428" s="5">
        <v>1314314001</v>
      </c>
      <c r="D428" s="7" t="s">
        <v>201</v>
      </c>
      <c r="E428" s="7">
        <v>0</v>
      </c>
      <c r="F428" s="7">
        <v>0</v>
      </c>
      <c r="G428">
        <v>0</v>
      </c>
      <c r="H428">
        <v>0</v>
      </c>
      <c r="I428">
        <v>10</v>
      </c>
      <c r="J428" t="s">
        <v>1190</v>
      </c>
    </row>
    <row r="429" spans="1:10" hidden="1">
      <c r="A429" t="s">
        <v>449</v>
      </c>
      <c r="B429" t="s">
        <v>1192</v>
      </c>
      <c r="C429" s="5">
        <v>1314314001001</v>
      </c>
      <c r="D429" s="7" t="s">
        <v>777</v>
      </c>
      <c r="E429" s="7">
        <v>0</v>
      </c>
      <c r="F429" s="7">
        <v>0</v>
      </c>
      <c r="G429">
        <v>0</v>
      </c>
      <c r="H429">
        <v>0</v>
      </c>
      <c r="I429">
        <v>13</v>
      </c>
      <c r="J429" t="s">
        <v>1191</v>
      </c>
    </row>
    <row r="430" spans="1:10" hidden="1">
      <c r="A430" t="s">
        <v>449</v>
      </c>
      <c r="B430" t="s">
        <v>1193</v>
      </c>
      <c r="C430" s="5">
        <v>1314314001003</v>
      </c>
      <c r="D430" s="7" t="s">
        <v>429</v>
      </c>
      <c r="E430" s="7">
        <v>0</v>
      </c>
      <c r="F430" s="7">
        <v>0</v>
      </c>
      <c r="G430">
        <v>0</v>
      </c>
      <c r="H430">
        <v>0</v>
      </c>
      <c r="I430">
        <v>13</v>
      </c>
      <c r="J430" t="s">
        <v>1191</v>
      </c>
    </row>
    <row r="431" spans="1:10" hidden="1">
      <c r="A431" t="s">
        <v>449</v>
      </c>
      <c r="B431" t="s">
        <v>1194</v>
      </c>
      <c r="C431" s="5">
        <v>1314314002</v>
      </c>
      <c r="D431" s="7" t="s">
        <v>202</v>
      </c>
      <c r="E431" s="7">
        <v>0</v>
      </c>
      <c r="F431" s="7">
        <v>0</v>
      </c>
      <c r="G431">
        <v>0</v>
      </c>
      <c r="H431">
        <v>0</v>
      </c>
      <c r="I431">
        <v>10</v>
      </c>
      <c r="J431" t="s">
        <v>1190</v>
      </c>
    </row>
    <row r="432" spans="1:10" hidden="1">
      <c r="A432" t="s">
        <v>449</v>
      </c>
      <c r="B432" t="s">
        <v>1195</v>
      </c>
      <c r="C432" s="5">
        <v>1315</v>
      </c>
      <c r="D432" s="7" t="s">
        <v>203</v>
      </c>
      <c r="E432" s="7">
        <v>0</v>
      </c>
      <c r="F432" s="7">
        <v>0</v>
      </c>
      <c r="G432">
        <v>0</v>
      </c>
      <c r="H432">
        <v>0</v>
      </c>
      <c r="I432">
        <v>4</v>
      </c>
      <c r="J432" t="s">
        <v>488</v>
      </c>
    </row>
    <row r="433" spans="1:10" hidden="1">
      <c r="A433" t="s">
        <v>449</v>
      </c>
      <c r="B433" t="s">
        <v>1196</v>
      </c>
      <c r="C433" s="5">
        <v>1315315</v>
      </c>
      <c r="D433" s="7" t="s">
        <v>203</v>
      </c>
      <c r="E433" s="7">
        <v>0</v>
      </c>
      <c r="F433" s="7">
        <v>0</v>
      </c>
      <c r="G433">
        <v>0</v>
      </c>
      <c r="H433">
        <v>0</v>
      </c>
      <c r="I433">
        <v>7</v>
      </c>
      <c r="J433" t="s">
        <v>1195</v>
      </c>
    </row>
    <row r="434" spans="1:10" hidden="1">
      <c r="A434" t="s">
        <v>449</v>
      </c>
      <c r="B434" t="s">
        <v>1197</v>
      </c>
      <c r="C434" s="5">
        <v>1315315001</v>
      </c>
      <c r="D434" s="7" t="s">
        <v>204</v>
      </c>
      <c r="E434" s="7">
        <v>0</v>
      </c>
      <c r="F434" s="7">
        <v>0</v>
      </c>
      <c r="G434">
        <v>0</v>
      </c>
      <c r="H434">
        <v>0</v>
      </c>
      <c r="I434">
        <v>10</v>
      </c>
      <c r="J434" t="s">
        <v>1196</v>
      </c>
    </row>
    <row r="435" spans="1:10" hidden="1">
      <c r="A435" t="s">
        <v>449</v>
      </c>
      <c r="B435" t="s">
        <v>1198</v>
      </c>
      <c r="C435" s="5">
        <v>1315315001001</v>
      </c>
      <c r="D435" s="7" t="s">
        <v>777</v>
      </c>
      <c r="E435" s="7">
        <v>0</v>
      </c>
      <c r="F435" s="7">
        <v>0</v>
      </c>
      <c r="G435">
        <v>0</v>
      </c>
      <c r="H435">
        <v>0</v>
      </c>
      <c r="I435">
        <v>13</v>
      </c>
      <c r="J435" t="s">
        <v>1197</v>
      </c>
    </row>
    <row r="436" spans="1:10" hidden="1">
      <c r="A436" t="s">
        <v>449</v>
      </c>
      <c r="B436" t="s">
        <v>1199</v>
      </c>
      <c r="C436" s="5">
        <v>1316</v>
      </c>
      <c r="D436" s="7" t="s">
        <v>205</v>
      </c>
      <c r="E436" s="7">
        <v>0</v>
      </c>
      <c r="F436" s="7">
        <v>0</v>
      </c>
      <c r="G436">
        <v>0</v>
      </c>
      <c r="H436">
        <v>0</v>
      </c>
      <c r="I436">
        <v>4</v>
      </c>
      <c r="J436" t="s">
        <v>488</v>
      </c>
    </row>
    <row r="437" spans="1:10" hidden="1">
      <c r="A437" t="s">
        <v>449</v>
      </c>
      <c r="B437" t="s">
        <v>1200</v>
      </c>
      <c r="C437" s="5">
        <v>1316316</v>
      </c>
      <c r="D437" s="7" t="s">
        <v>205</v>
      </c>
      <c r="E437" s="7">
        <v>0</v>
      </c>
      <c r="F437" s="7">
        <v>0</v>
      </c>
      <c r="G437">
        <v>0</v>
      </c>
      <c r="H437">
        <v>0</v>
      </c>
      <c r="I437">
        <v>7</v>
      </c>
      <c r="J437" t="s">
        <v>1199</v>
      </c>
    </row>
    <row r="438" spans="1:10" hidden="1">
      <c r="A438" t="s">
        <v>449</v>
      </c>
      <c r="B438" t="s">
        <v>1201</v>
      </c>
      <c r="C438" s="5">
        <v>1316316001</v>
      </c>
      <c r="D438" s="7" t="s">
        <v>1202</v>
      </c>
      <c r="E438" s="7">
        <v>0</v>
      </c>
      <c r="F438" s="7">
        <v>0</v>
      </c>
      <c r="G438">
        <v>0</v>
      </c>
      <c r="H438">
        <v>0</v>
      </c>
      <c r="I438">
        <v>10</v>
      </c>
      <c r="J438" t="s">
        <v>1200</v>
      </c>
    </row>
    <row r="439" spans="1:10" hidden="1">
      <c r="A439" t="s">
        <v>449</v>
      </c>
      <c r="B439" t="s">
        <v>1203</v>
      </c>
      <c r="C439" s="5">
        <v>1316316001001</v>
      </c>
      <c r="D439" s="7" t="s">
        <v>777</v>
      </c>
      <c r="E439" s="7">
        <v>0</v>
      </c>
      <c r="F439" s="7">
        <v>0</v>
      </c>
      <c r="G439">
        <v>0</v>
      </c>
      <c r="H439">
        <v>0</v>
      </c>
      <c r="I439">
        <v>13</v>
      </c>
      <c r="J439" t="s">
        <v>1201</v>
      </c>
    </row>
    <row r="440" spans="1:10" hidden="1">
      <c r="A440" t="s">
        <v>449</v>
      </c>
      <c r="B440" t="s">
        <v>1204</v>
      </c>
      <c r="C440" s="5">
        <v>1316316002</v>
      </c>
      <c r="D440" s="7" t="s">
        <v>207</v>
      </c>
      <c r="E440" s="7">
        <v>0</v>
      </c>
      <c r="F440" s="7">
        <v>0</v>
      </c>
      <c r="G440">
        <v>0</v>
      </c>
      <c r="H440">
        <v>0</v>
      </c>
      <c r="I440">
        <v>10</v>
      </c>
      <c r="J440" t="s">
        <v>1200</v>
      </c>
    </row>
    <row r="441" spans="1:10" hidden="1">
      <c r="A441" t="s">
        <v>449</v>
      </c>
      <c r="B441" t="s">
        <v>1205</v>
      </c>
      <c r="C441" s="5">
        <v>1317</v>
      </c>
      <c r="D441" s="7" t="s">
        <v>208</v>
      </c>
      <c r="E441" s="7">
        <v>0</v>
      </c>
      <c r="F441" s="7">
        <v>0</v>
      </c>
      <c r="G441">
        <v>0</v>
      </c>
      <c r="H441">
        <v>0</v>
      </c>
      <c r="I441">
        <v>4</v>
      </c>
      <c r="J441" t="s">
        <v>488</v>
      </c>
    </row>
    <row r="442" spans="1:10" hidden="1">
      <c r="A442" t="s">
        <v>449</v>
      </c>
      <c r="B442" t="s">
        <v>1206</v>
      </c>
      <c r="C442" s="5">
        <v>1317317</v>
      </c>
      <c r="D442" s="7" t="s">
        <v>208</v>
      </c>
      <c r="E442" s="7">
        <v>0</v>
      </c>
      <c r="F442" s="7">
        <v>0</v>
      </c>
      <c r="G442">
        <v>0</v>
      </c>
      <c r="H442">
        <v>0</v>
      </c>
      <c r="I442">
        <v>7</v>
      </c>
      <c r="J442" t="s">
        <v>1205</v>
      </c>
    </row>
    <row r="443" spans="1:10" hidden="1">
      <c r="A443" t="s">
        <v>449</v>
      </c>
      <c r="B443" t="s">
        <v>1207</v>
      </c>
      <c r="C443" s="5">
        <v>1317317001</v>
      </c>
      <c r="D443" s="7" t="s">
        <v>209</v>
      </c>
      <c r="E443" s="7">
        <v>0</v>
      </c>
      <c r="F443" s="7">
        <v>0</v>
      </c>
      <c r="G443">
        <v>0</v>
      </c>
      <c r="H443">
        <v>0</v>
      </c>
      <c r="I443">
        <v>10</v>
      </c>
      <c r="J443" t="s">
        <v>1206</v>
      </c>
    </row>
    <row r="444" spans="1:10" hidden="1">
      <c r="A444" t="s">
        <v>449</v>
      </c>
      <c r="B444" t="s">
        <v>1208</v>
      </c>
      <c r="C444" s="5">
        <v>1317317001001</v>
      </c>
      <c r="D444" s="7" t="s">
        <v>777</v>
      </c>
      <c r="E444" s="7">
        <v>0</v>
      </c>
      <c r="F444" s="7">
        <v>0</v>
      </c>
      <c r="G444">
        <v>0</v>
      </c>
      <c r="H444">
        <v>0</v>
      </c>
      <c r="I444">
        <v>13</v>
      </c>
      <c r="J444" t="s">
        <v>1207</v>
      </c>
    </row>
    <row r="445" spans="1:10" hidden="1">
      <c r="A445" t="s">
        <v>449</v>
      </c>
      <c r="B445" t="s">
        <v>1209</v>
      </c>
      <c r="C445" s="5">
        <v>1318</v>
      </c>
      <c r="D445" s="7" t="s">
        <v>210</v>
      </c>
      <c r="E445" s="7">
        <v>0</v>
      </c>
      <c r="F445" s="7">
        <v>0</v>
      </c>
      <c r="G445">
        <v>0</v>
      </c>
      <c r="H445">
        <v>0</v>
      </c>
      <c r="I445">
        <v>4</v>
      </c>
      <c r="J445" t="s">
        <v>488</v>
      </c>
    </row>
    <row r="446" spans="1:10" hidden="1">
      <c r="A446" t="s">
        <v>449</v>
      </c>
      <c r="B446" t="s">
        <v>1210</v>
      </c>
      <c r="C446" s="5">
        <v>1318318</v>
      </c>
      <c r="D446" s="7" t="s">
        <v>210</v>
      </c>
      <c r="E446" s="7">
        <v>0</v>
      </c>
      <c r="F446" s="7">
        <v>0</v>
      </c>
      <c r="G446">
        <v>0</v>
      </c>
      <c r="H446">
        <v>0</v>
      </c>
      <c r="I446">
        <v>7</v>
      </c>
      <c r="J446" t="s">
        <v>1209</v>
      </c>
    </row>
    <row r="447" spans="1:10" hidden="1">
      <c r="A447" t="s">
        <v>449</v>
      </c>
      <c r="B447" t="s">
        <v>1211</v>
      </c>
      <c r="C447" s="5">
        <v>1318318001</v>
      </c>
      <c r="D447" s="7" t="s">
        <v>211</v>
      </c>
      <c r="E447" s="7">
        <v>0</v>
      </c>
      <c r="F447" s="7">
        <v>0</v>
      </c>
      <c r="G447">
        <v>0</v>
      </c>
      <c r="H447">
        <v>0</v>
      </c>
      <c r="I447">
        <v>10</v>
      </c>
      <c r="J447" t="s">
        <v>1210</v>
      </c>
    </row>
    <row r="448" spans="1:10" hidden="1">
      <c r="A448" t="s">
        <v>449</v>
      </c>
      <c r="B448" t="s">
        <v>1212</v>
      </c>
      <c r="C448" s="5">
        <v>1318318002</v>
      </c>
      <c r="D448" s="7" t="s">
        <v>212</v>
      </c>
      <c r="E448" s="7">
        <v>0</v>
      </c>
      <c r="F448" s="7">
        <v>0</v>
      </c>
      <c r="G448">
        <v>0</v>
      </c>
      <c r="H448">
        <v>0</v>
      </c>
      <c r="I448">
        <v>10</v>
      </c>
      <c r="J448" t="s">
        <v>1210</v>
      </c>
    </row>
    <row r="449" spans="1:10" hidden="1">
      <c r="A449" t="s">
        <v>449</v>
      </c>
      <c r="B449" t="s">
        <v>1213</v>
      </c>
      <c r="C449" s="5">
        <v>1319</v>
      </c>
      <c r="D449" s="7" t="s">
        <v>213</v>
      </c>
      <c r="E449" s="7">
        <v>0</v>
      </c>
      <c r="F449" s="7">
        <v>0</v>
      </c>
      <c r="G449">
        <v>0</v>
      </c>
      <c r="H449">
        <v>0</v>
      </c>
      <c r="I449">
        <v>4</v>
      </c>
      <c r="J449" t="s">
        <v>488</v>
      </c>
    </row>
    <row r="450" spans="1:10" hidden="1">
      <c r="A450" t="s">
        <v>449</v>
      </c>
      <c r="B450" t="s">
        <v>1214</v>
      </c>
      <c r="C450" s="5">
        <v>1319319</v>
      </c>
      <c r="D450" s="7" t="s">
        <v>213</v>
      </c>
      <c r="E450" s="7">
        <v>0</v>
      </c>
      <c r="F450" s="7">
        <v>0</v>
      </c>
      <c r="G450">
        <v>0</v>
      </c>
      <c r="H450">
        <v>0</v>
      </c>
      <c r="I450">
        <v>7</v>
      </c>
      <c r="J450" t="s">
        <v>1213</v>
      </c>
    </row>
    <row r="451" spans="1:10" hidden="1">
      <c r="A451" t="s">
        <v>449</v>
      </c>
      <c r="B451" t="s">
        <v>1215</v>
      </c>
      <c r="C451" s="5">
        <v>1319319001</v>
      </c>
      <c r="D451" s="7" t="s">
        <v>213</v>
      </c>
      <c r="E451" s="7">
        <v>0</v>
      </c>
      <c r="F451" s="7">
        <v>0</v>
      </c>
      <c r="G451">
        <v>0</v>
      </c>
      <c r="H451">
        <v>0</v>
      </c>
      <c r="I451">
        <v>10</v>
      </c>
      <c r="J451" t="s">
        <v>1214</v>
      </c>
    </row>
    <row r="452" spans="1:10" hidden="1">
      <c r="A452" t="s">
        <v>449</v>
      </c>
      <c r="B452" t="s">
        <v>489</v>
      </c>
      <c r="C452" s="5">
        <v>132</v>
      </c>
      <c r="D452" s="7" t="s">
        <v>214</v>
      </c>
      <c r="E452" s="7">
        <v>0</v>
      </c>
      <c r="F452" s="7">
        <v>0</v>
      </c>
      <c r="G452">
        <v>0</v>
      </c>
      <c r="H452">
        <v>0</v>
      </c>
      <c r="I452">
        <v>3</v>
      </c>
      <c r="J452" t="s">
        <v>494</v>
      </c>
    </row>
    <row r="453" spans="1:10" hidden="1">
      <c r="A453" t="s">
        <v>449</v>
      </c>
      <c r="B453" t="s">
        <v>1216</v>
      </c>
      <c r="C453" s="5">
        <v>1321</v>
      </c>
      <c r="D453" s="7" t="s">
        <v>215</v>
      </c>
      <c r="E453" s="7">
        <v>0</v>
      </c>
      <c r="F453" s="7">
        <v>0</v>
      </c>
      <c r="G453">
        <v>0</v>
      </c>
      <c r="H453">
        <v>0</v>
      </c>
      <c r="I453">
        <v>4</v>
      </c>
      <c r="J453" t="s">
        <v>489</v>
      </c>
    </row>
    <row r="454" spans="1:10" hidden="1">
      <c r="A454" t="s">
        <v>449</v>
      </c>
      <c r="B454" t="s">
        <v>1217</v>
      </c>
      <c r="C454" s="5">
        <v>1321321</v>
      </c>
      <c r="D454" s="7" t="s">
        <v>215</v>
      </c>
      <c r="E454" s="7">
        <v>0</v>
      </c>
      <c r="F454" s="7">
        <v>0</v>
      </c>
      <c r="G454">
        <v>0</v>
      </c>
      <c r="H454">
        <v>0</v>
      </c>
      <c r="I454">
        <v>7</v>
      </c>
      <c r="J454" t="s">
        <v>1216</v>
      </c>
    </row>
    <row r="455" spans="1:10" hidden="1">
      <c r="A455" t="s">
        <v>449</v>
      </c>
      <c r="B455" t="s">
        <v>1218</v>
      </c>
      <c r="C455" s="5">
        <v>1321321001</v>
      </c>
      <c r="D455" s="7" t="s">
        <v>215</v>
      </c>
      <c r="E455" s="7">
        <v>0</v>
      </c>
      <c r="F455" s="7">
        <v>0</v>
      </c>
      <c r="G455">
        <v>0</v>
      </c>
      <c r="H455">
        <v>0</v>
      </c>
      <c r="I455">
        <v>10</v>
      </c>
      <c r="J455" t="s">
        <v>1217</v>
      </c>
    </row>
    <row r="456" spans="1:10" hidden="1">
      <c r="A456" t="s">
        <v>449</v>
      </c>
      <c r="B456" t="s">
        <v>1219</v>
      </c>
      <c r="C456" s="5">
        <v>1322</v>
      </c>
      <c r="D456" s="7" t="s">
        <v>216</v>
      </c>
      <c r="E456" s="7">
        <v>0</v>
      </c>
      <c r="F456" s="7">
        <v>0</v>
      </c>
      <c r="G456">
        <v>0</v>
      </c>
      <c r="H456">
        <v>0</v>
      </c>
      <c r="I456">
        <v>4</v>
      </c>
      <c r="J456" t="s">
        <v>489</v>
      </c>
    </row>
    <row r="457" spans="1:10" hidden="1">
      <c r="A457" t="s">
        <v>449</v>
      </c>
      <c r="B457" t="s">
        <v>1220</v>
      </c>
      <c r="C457" s="5">
        <v>1322322</v>
      </c>
      <c r="D457" s="7" t="s">
        <v>216</v>
      </c>
      <c r="E457" s="7">
        <v>0</v>
      </c>
      <c r="F457" s="7">
        <v>0</v>
      </c>
      <c r="G457">
        <v>0</v>
      </c>
      <c r="H457">
        <v>0</v>
      </c>
      <c r="I457">
        <v>7</v>
      </c>
      <c r="J457" t="s">
        <v>1219</v>
      </c>
    </row>
    <row r="458" spans="1:10" hidden="1">
      <c r="A458" t="s">
        <v>449</v>
      </c>
      <c r="B458" t="s">
        <v>1221</v>
      </c>
      <c r="C458" s="5">
        <v>1322322001</v>
      </c>
      <c r="D458" s="7" t="s">
        <v>1222</v>
      </c>
      <c r="E458" s="7">
        <v>0</v>
      </c>
      <c r="F458" s="7">
        <v>0</v>
      </c>
      <c r="G458">
        <v>0</v>
      </c>
      <c r="H458">
        <v>0</v>
      </c>
      <c r="I458">
        <v>10</v>
      </c>
      <c r="J458" t="s">
        <v>1220</v>
      </c>
    </row>
    <row r="459" spans="1:10" hidden="1">
      <c r="A459" t="s">
        <v>449</v>
      </c>
      <c r="B459" t="s">
        <v>1223</v>
      </c>
      <c r="C459" s="5">
        <v>1322322001001</v>
      </c>
      <c r="D459" s="7" t="s">
        <v>777</v>
      </c>
      <c r="E459" s="7">
        <v>0</v>
      </c>
      <c r="F459" s="7">
        <v>0</v>
      </c>
      <c r="G459">
        <v>0</v>
      </c>
      <c r="H459">
        <v>0</v>
      </c>
      <c r="I459">
        <v>13</v>
      </c>
      <c r="J459" t="s">
        <v>1221</v>
      </c>
    </row>
    <row r="460" spans="1:10" hidden="1">
      <c r="A460" t="s">
        <v>449</v>
      </c>
      <c r="B460" t="s">
        <v>1224</v>
      </c>
      <c r="C460" s="5">
        <v>1322322001003</v>
      </c>
      <c r="D460" s="7" t="s">
        <v>429</v>
      </c>
      <c r="E460" s="7">
        <v>0</v>
      </c>
      <c r="F460" s="7">
        <v>0</v>
      </c>
      <c r="G460">
        <v>0</v>
      </c>
      <c r="H460">
        <v>0</v>
      </c>
      <c r="I460">
        <v>13</v>
      </c>
      <c r="J460" t="s">
        <v>1221</v>
      </c>
    </row>
    <row r="461" spans="1:10" hidden="1">
      <c r="A461" t="s">
        <v>449</v>
      </c>
      <c r="B461" t="s">
        <v>1225</v>
      </c>
      <c r="C461" s="5">
        <v>1323</v>
      </c>
      <c r="D461" s="7" t="s">
        <v>218</v>
      </c>
      <c r="E461" s="7">
        <v>0</v>
      </c>
      <c r="F461" s="7">
        <v>0</v>
      </c>
      <c r="G461">
        <v>0</v>
      </c>
      <c r="H461">
        <v>0</v>
      </c>
      <c r="I461">
        <v>4</v>
      </c>
      <c r="J461" t="s">
        <v>489</v>
      </c>
    </row>
    <row r="462" spans="1:10" hidden="1">
      <c r="A462" t="s">
        <v>449</v>
      </c>
      <c r="B462" t="s">
        <v>1226</v>
      </c>
      <c r="C462" s="5">
        <v>1323323</v>
      </c>
      <c r="D462" s="7" t="s">
        <v>218</v>
      </c>
      <c r="E462" s="7">
        <v>0</v>
      </c>
      <c r="F462" s="7">
        <v>0</v>
      </c>
      <c r="G462">
        <v>0</v>
      </c>
      <c r="H462">
        <v>0</v>
      </c>
      <c r="I462">
        <v>7</v>
      </c>
      <c r="J462" t="s">
        <v>1225</v>
      </c>
    </row>
    <row r="463" spans="1:10" hidden="1">
      <c r="A463" t="s">
        <v>449</v>
      </c>
      <c r="B463" t="s">
        <v>1227</v>
      </c>
      <c r="C463" s="5">
        <v>1323323001</v>
      </c>
      <c r="D463" s="7" t="s">
        <v>219</v>
      </c>
      <c r="E463" s="7">
        <v>0</v>
      </c>
      <c r="F463" s="7">
        <v>0</v>
      </c>
      <c r="G463">
        <v>0</v>
      </c>
      <c r="H463">
        <v>0</v>
      </c>
      <c r="I463">
        <v>10</v>
      </c>
      <c r="J463" t="s">
        <v>1226</v>
      </c>
    </row>
    <row r="464" spans="1:10" hidden="1">
      <c r="A464" t="s">
        <v>449</v>
      </c>
      <c r="B464" t="s">
        <v>1228</v>
      </c>
      <c r="C464" s="5">
        <v>1323323001001</v>
      </c>
      <c r="D464" s="7" t="s">
        <v>777</v>
      </c>
      <c r="E464" s="7">
        <v>0</v>
      </c>
      <c r="F464" s="7">
        <v>0</v>
      </c>
      <c r="G464">
        <v>0</v>
      </c>
      <c r="H464">
        <v>0</v>
      </c>
      <c r="I464">
        <v>13</v>
      </c>
      <c r="J464" t="s">
        <v>1227</v>
      </c>
    </row>
    <row r="465" spans="1:10" hidden="1">
      <c r="A465" t="s">
        <v>449</v>
      </c>
      <c r="B465" t="s">
        <v>1229</v>
      </c>
      <c r="C465" s="5">
        <v>1323323002</v>
      </c>
      <c r="D465" s="7" t="s">
        <v>220</v>
      </c>
      <c r="E465" s="7">
        <v>0</v>
      </c>
      <c r="F465" s="7">
        <v>0</v>
      </c>
      <c r="G465">
        <v>0</v>
      </c>
      <c r="H465">
        <v>0</v>
      </c>
      <c r="I465">
        <v>10</v>
      </c>
      <c r="J465" t="s">
        <v>1226</v>
      </c>
    </row>
    <row r="466" spans="1:10" hidden="1">
      <c r="A466" t="s">
        <v>449</v>
      </c>
      <c r="B466" t="s">
        <v>1230</v>
      </c>
      <c r="C466" s="5">
        <v>1324</v>
      </c>
      <c r="D466" s="7" t="s">
        <v>221</v>
      </c>
      <c r="E466" s="7">
        <v>0</v>
      </c>
      <c r="F466" s="7">
        <v>0</v>
      </c>
      <c r="G466">
        <v>0</v>
      </c>
      <c r="H466">
        <v>0</v>
      </c>
      <c r="I466">
        <v>4</v>
      </c>
      <c r="J466" t="s">
        <v>489</v>
      </c>
    </row>
    <row r="467" spans="1:10" hidden="1">
      <c r="A467" t="s">
        <v>449</v>
      </c>
      <c r="B467" t="s">
        <v>1231</v>
      </c>
      <c r="C467" s="5">
        <v>1324324</v>
      </c>
      <c r="D467" s="7" t="s">
        <v>221</v>
      </c>
      <c r="E467" s="7">
        <v>0</v>
      </c>
      <c r="F467" s="7">
        <v>0</v>
      </c>
      <c r="G467">
        <v>0</v>
      </c>
      <c r="H467">
        <v>0</v>
      </c>
      <c r="I467">
        <v>7</v>
      </c>
      <c r="J467" t="s">
        <v>1230</v>
      </c>
    </row>
    <row r="468" spans="1:10" hidden="1">
      <c r="A468" t="s">
        <v>449</v>
      </c>
      <c r="B468" t="s">
        <v>1232</v>
      </c>
      <c r="C468" s="5">
        <v>1324324001</v>
      </c>
      <c r="D468" s="7" t="s">
        <v>222</v>
      </c>
      <c r="E468" s="7">
        <v>0</v>
      </c>
      <c r="F468" s="7">
        <v>0</v>
      </c>
      <c r="G468">
        <v>0</v>
      </c>
      <c r="H468">
        <v>0</v>
      </c>
      <c r="I468">
        <v>10</v>
      </c>
      <c r="J468" t="s">
        <v>1231</v>
      </c>
    </row>
    <row r="469" spans="1:10" hidden="1">
      <c r="A469" t="s">
        <v>449</v>
      </c>
      <c r="B469" t="s">
        <v>1233</v>
      </c>
      <c r="C469" s="5">
        <v>1325</v>
      </c>
      <c r="D469" s="7" t="s">
        <v>223</v>
      </c>
      <c r="E469" s="7">
        <v>0</v>
      </c>
      <c r="F469" s="7">
        <v>0</v>
      </c>
      <c r="G469">
        <v>0</v>
      </c>
      <c r="H469">
        <v>0</v>
      </c>
      <c r="I469">
        <v>4</v>
      </c>
      <c r="J469" t="s">
        <v>489</v>
      </c>
    </row>
    <row r="470" spans="1:10" hidden="1">
      <c r="A470" t="s">
        <v>449</v>
      </c>
      <c r="B470" t="s">
        <v>1234</v>
      </c>
      <c r="C470" s="5">
        <v>1325325</v>
      </c>
      <c r="D470" s="7" t="s">
        <v>223</v>
      </c>
      <c r="E470" s="7">
        <v>0</v>
      </c>
      <c r="F470" s="7">
        <v>0</v>
      </c>
      <c r="G470">
        <v>0</v>
      </c>
      <c r="H470">
        <v>0</v>
      </c>
      <c r="I470">
        <v>7</v>
      </c>
      <c r="J470" t="s">
        <v>1233</v>
      </c>
    </row>
    <row r="471" spans="1:10" hidden="1">
      <c r="A471" t="s">
        <v>449</v>
      </c>
      <c r="B471" t="s">
        <v>1235</v>
      </c>
      <c r="C471" s="5">
        <v>1325325001</v>
      </c>
      <c r="D471" s="7" t="s">
        <v>1236</v>
      </c>
      <c r="E471" s="7">
        <v>0</v>
      </c>
      <c r="F471" s="7">
        <v>0</v>
      </c>
      <c r="G471">
        <v>0</v>
      </c>
      <c r="H471">
        <v>0</v>
      </c>
      <c r="I471">
        <v>10</v>
      </c>
      <c r="J471" t="s">
        <v>1234</v>
      </c>
    </row>
    <row r="472" spans="1:10" hidden="1">
      <c r="A472" t="s">
        <v>449</v>
      </c>
      <c r="B472" t="s">
        <v>1237</v>
      </c>
      <c r="C472" s="5">
        <v>1325325001001</v>
      </c>
      <c r="D472" s="7" t="s">
        <v>777</v>
      </c>
      <c r="E472" s="7">
        <v>0</v>
      </c>
      <c r="F472" s="7">
        <v>0</v>
      </c>
      <c r="G472">
        <v>0</v>
      </c>
      <c r="H472">
        <v>0</v>
      </c>
      <c r="I472">
        <v>13</v>
      </c>
      <c r="J472" t="s">
        <v>1235</v>
      </c>
    </row>
    <row r="473" spans="1:10" hidden="1">
      <c r="A473" t="s">
        <v>449</v>
      </c>
      <c r="B473" t="s">
        <v>1238</v>
      </c>
      <c r="C473" s="5">
        <v>1325325001002</v>
      </c>
      <c r="D473" s="7" t="s">
        <v>1096</v>
      </c>
      <c r="E473" s="7">
        <v>0</v>
      </c>
      <c r="F473" s="7">
        <v>0</v>
      </c>
      <c r="G473">
        <v>0</v>
      </c>
      <c r="H473">
        <v>0</v>
      </c>
      <c r="I473">
        <v>13</v>
      </c>
      <c r="J473" t="s">
        <v>1235</v>
      </c>
    </row>
    <row r="474" spans="1:10" hidden="1">
      <c r="A474" t="s">
        <v>449</v>
      </c>
      <c r="B474" t="s">
        <v>1239</v>
      </c>
      <c r="C474" s="5">
        <v>1326</v>
      </c>
      <c r="D474" s="7" t="s">
        <v>224</v>
      </c>
      <c r="E474" s="7">
        <v>0</v>
      </c>
      <c r="F474" s="7">
        <v>0</v>
      </c>
      <c r="G474">
        <v>0</v>
      </c>
      <c r="H474">
        <v>0</v>
      </c>
      <c r="I474">
        <v>4</v>
      </c>
      <c r="J474" t="s">
        <v>489</v>
      </c>
    </row>
    <row r="475" spans="1:10" hidden="1">
      <c r="A475" t="s">
        <v>449</v>
      </c>
      <c r="B475" t="s">
        <v>1240</v>
      </c>
      <c r="C475" s="5">
        <v>1326326</v>
      </c>
      <c r="D475" s="7" t="s">
        <v>224</v>
      </c>
      <c r="E475" s="7">
        <v>0</v>
      </c>
      <c r="F475" s="7">
        <v>0</v>
      </c>
      <c r="G475">
        <v>0</v>
      </c>
      <c r="H475">
        <v>0</v>
      </c>
      <c r="I475">
        <v>7</v>
      </c>
      <c r="J475" t="s">
        <v>1239</v>
      </c>
    </row>
    <row r="476" spans="1:10" hidden="1">
      <c r="A476" t="s">
        <v>449</v>
      </c>
      <c r="B476" t="s">
        <v>1241</v>
      </c>
      <c r="C476" s="5">
        <v>1326326001</v>
      </c>
      <c r="D476" s="7" t="s">
        <v>225</v>
      </c>
      <c r="E476" s="7">
        <v>0</v>
      </c>
      <c r="F476" s="7">
        <v>0</v>
      </c>
      <c r="G476">
        <v>0</v>
      </c>
      <c r="H476">
        <v>0</v>
      </c>
      <c r="I476">
        <v>10</v>
      </c>
      <c r="J476" t="s">
        <v>1240</v>
      </c>
    </row>
    <row r="477" spans="1:10" hidden="1">
      <c r="A477" t="s">
        <v>449</v>
      </c>
      <c r="B477" t="s">
        <v>1242</v>
      </c>
      <c r="C477" s="5">
        <v>1326326001001</v>
      </c>
      <c r="D477" s="7" t="s">
        <v>777</v>
      </c>
      <c r="E477" s="7">
        <v>0</v>
      </c>
      <c r="F477" s="7">
        <v>0</v>
      </c>
      <c r="G477">
        <v>0</v>
      </c>
      <c r="H477">
        <v>0</v>
      </c>
      <c r="I477">
        <v>13</v>
      </c>
      <c r="J477" t="s">
        <v>1241</v>
      </c>
    </row>
    <row r="478" spans="1:10" hidden="1">
      <c r="A478" t="s">
        <v>449</v>
      </c>
      <c r="B478" t="s">
        <v>1243</v>
      </c>
      <c r="C478" s="5">
        <v>1326326002</v>
      </c>
      <c r="D478" s="7" t="s">
        <v>226</v>
      </c>
      <c r="E478" s="7">
        <v>0</v>
      </c>
      <c r="F478" s="7">
        <v>0</v>
      </c>
      <c r="G478">
        <v>0</v>
      </c>
      <c r="H478">
        <v>0</v>
      </c>
      <c r="I478">
        <v>10</v>
      </c>
      <c r="J478" t="s">
        <v>1240</v>
      </c>
    </row>
    <row r="479" spans="1:10" hidden="1">
      <c r="A479" t="s">
        <v>449</v>
      </c>
      <c r="B479" t="s">
        <v>1244</v>
      </c>
      <c r="C479" s="5">
        <v>1326326003</v>
      </c>
      <c r="D479" s="7" t="s">
        <v>224</v>
      </c>
      <c r="E479" s="7">
        <v>0</v>
      </c>
      <c r="F479" s="7">
        <v>0</v>
      </c>
      <c r="G479">
        <v>0</v>
      </c>
      <c r="H479">
        <v>0</v>
      </c>
      <c r="I479">
        <v>10</v>
      </c>
      <c r="J479" t="s">
        <v>1240</v>
      </c>
    </row>
    <row r="480" spans="1:10" hidden="1">
      <c r="A480" t="s">
        <v>449</v>
      </c>
      <c r="B480" t="s">
        <v>1245</v>
      </c>
      <c r="C480" s="5">
        <v>1326326003001</v>
      </c>
      <c r="D480" s="7" t="s">
        <v>777</v>
      </c>
      <c r="E480" s="7">
        <v>0</v>
      </c>
      <c r="F480" s="7">
        <v>0</v>
      </c>
      <c r="G480">
        <v>0</v>
      </c>
      <c r="H480">
        <v>0</v>
      </c>
      <c r="I480">
        <v>13</v>
      </c>
      <c r="J480" t="s">
        <v>1244</v>
      </c>
    </row>
    <row r="481" spans="1:10" hidden="1">
      <c r="A481" t="s">
        <v>449</v>
      </c>
      <c r="B481" t="s">
        <v>1246</v>
      </c>
      <c r="C481" s="5">
        <v>1327</v>
      </c>
      <c r="D481" s="7" t="s">
        <v>227</v>
      </c>
      <c r="E481" s="7">
        <v>0</v>
      </c>
      <c r="F481" s="7">
        <v>0</v>
      </c>
      <c r="G481">
        <v>0</v>
      </c>
      <c r="H481">
        <v>0</v>
      </c>
      <c r="I481">
        <v>4</v>
      </c>
      <c r="J481" t="s">
        <v>489</v>
      </c>
    </row>
    <row r="482" spans="1:10" hidden="1">
      <c r="A482" t="s">
        <v>449</v>
      </c>
      <c r="B482" t="s">
        <v>1247</v>
      </c>
      <c r="C482" s="5">
        <v>1327327</v>
      </c>
      <c r="D482" s="7" t="s">
        <v>227</v>
      </c>
      <c r="E482" s="7">
        <v>0</v>
      </c>
      <c r="F482" s="7">
        <v>0</v>
      </c>
      <c r="G482">
        <v>0</v>
      </c>
      <c r="H482">
        <v>0</v>
      </c>
      <c r="I482">
        <v>7</v>
      </c>
      <c r="J482" t="s">
        <v>1246</v>
      </c>
    </row>
    <row r="483" spans="1:10" hidden="1">
      <c r="A483" t="s">
        <v>449</v>
      </c>
      <c r="B483" t="s">
        <v>1248</v>
      </c>
      <c r="C483" s="5">
        <v>1327327001</v>
      </c>
      <c r="D483" s="7" t="s">
        <v>228</v>
      </c>
      <c r="E483" s="7">
        <v>0</v>
      </c>
      <c r="F483" s="7">
        <v>0</v>
      </c>
      <c r="G483">
        <v>0</v>
      </c>
      <c r="H483">
        <v>0</v>
      </c>
      <c r="I483">
        <v>10</v>
      </c>
      <c r="J483" t="s">
        <v>1247</v>
      </c>
    </row>
    <row r="484" spans="1:10" hidden="1">
      <c r="A484" t="s">
        <v>449</v>
      </c>
      <c r="B484" t="s">
        <v>1249</v>
      </c>
      <c r="C484" s="5">
        <v>1328</v>
      </c>
      <c r="D484" s="7" t="s">
        <v>229</v>
      </c>
      <c r="E484" s="7">
        <v>0</v>
      </c>
      <c r="F484" s="7">
        <v>0</v>
      </c>
      <c r="G484">
        <v>0</v>
      </c>
      <c r="H484">
        <v>0</v>
      </c>
      <c r="I484">
        <v>4</v>
      </c>
      <c r="J484" t="s">
        <v>489</v>
      </c>
    </row>
    <row r="485" spans="1:10" hidden="1">
      <c r="A485" t="s">
        <v>449</v>
      </c>
      <c r="B485" t="s">
        <v>1250</v>
      </c>
      <c r="C485" s="5">
        <v>1328328</v>
      </c>
      <c r="D485" s="7" t="s">
        <v>229</v>
      </c>
      <c r="E485" s="7">
        <v>0</v>
      </c>
      <c r="F485" s="7">
        <v>0</v>
      </c>
      <c r="G485">
        <v>0</v>
      </c>
      <c r="H485">
        <v>0</v>
      </c>
      <c r="I485">
        <v>7</v>
      </c>
      <c r="J485" t="s">
        <v>1249</v>
      </c>
    </row>
    <row r="486" spans="1:10" hidden="1">
      <c r="A486" t="s">
        <v>449</v>
      </c>
      <c r="B486" t="s">
        <v>1251</v>
      </c>
      <c r="C486" s="5">
        <v>1328328001</v>
      </c>
      <c r="D486" s="7" t="s">
        <v>230</v>
      </c>
      <c r="E486" s="7">
        <v>0</v>
      </c>
      <c r="F486" s="7">
        <v>0</v>
      </c>
      <c r="G486">
        <v>0</v>
      </c>
      <c r="H486">
        <v>0</v>
      </c>
      <c r="I486">
        <v>10</v>
      </c>
      <c r="J486" t="s">
        <v>1250</v>
      </c>
    </row>
    <row r="487" spans="1:10" hidden="1">
      <c r="A487" t="s">
        <v>449</v>
      </c>
      <c r="B487" t="s">
        <v>1252</v>
      </c>
      <c r="C487" s="5">
        <v>1328328002</v>
      </c>
      <c r="D487" s="7" t="s">
        <v>231</v>
      </c>
      <c r="E487" s="7">
        <v>0</v>
      </c>
      <c r="F487" s="7">
        <v>0</v>
      </c>
      <c r="G487">
        <v>0</v>
      </c>
      <c r="H487">
        <v>0</v>
      </c>
      <c r="I487">
        <v>10</v>
      </c>
      <c r="J487" t="s">
        <v>1250</v>
      </c>
    </row>
    <row r="488" spans="1:10" hidden="1">
      <c r="A488" t="s">
        <v>449</v>
      </c>
      <c r="B488" t="s">
        <v>1253</v>
      </c>
      <c r="C488" s="5">
        <v>1329</v>
      </c>
      <c r="D488" s="7" t="s">
        <v>232</v>
      </c>
      <c r="E488" s="7">
        <v>0</v>
      </c>
      <c r="F488" s="7">
        <v>0</v>
      </c>
      <c r="G488">
        <v>0</v>
      </c>
      <c r="H488">
        <v>0</v>
      </c>
      <c r="I488">
        <v>4</v>
      </c>
      <c r="J488" t="s">
        <v>489</v>
      </c>
    </row>
    <row r="489" spans="1:10" hidden="1">
      <c r="A489" t="s">
        <v>449</v>
      </c>
      <c r="B489" t="s">
        <v>1254</v>
      </c>
      <c r="C489" s="5">
        <v>1329329</v>
      </c>
      <c r="D489" s="7" t="s">
        <v>232</v>
      </c>
      <c r="E489" s="7">
        <v>0</v>
      </c>
      <c r="F489" s="7">
        <v>0</v>
      </c>
      <c r="G489">
        <v>0</v>
      </c>
      <c r="H489">
        <v>0</v>
      </c>
      <c r="I489">
        <v>7</v>
      </c>
      <c r="J489" t="s">
        <v>1253</v>
      </c>
    </row>
    <row r="490" spans="1:10" hidden="1">
      <c r="A490" t="s">
        <v>449</v>
      </c>
      <c r="B490" t="s">
        <v>1255</v>
      </c>
      <c r="C490" s="5">
        <v>1329329001</v>
      </c>
      <c r="D490" s="7" t="s">
        <v>233</v>
      </c>
      <c r="E490" s="7">
        <v>0</v>
      </c>
      <c r="F490" s="7">
        <v>0</v>
      </c>
      <c r="G490">
        <v>0</v>
      </c>
      <c r="H490">
        <v>0</v>
      </c>
      <c r="I490">
        <v>10</v>
      </c>
      <c r="J490" t="s">
        <v>1254</v>
      </c>
    </row>
    <row r="491" spans="1:10" hidden="1">
      <c r="A491" t="s">
        <v>449</v>
      </c>
      <c r="B491" t="s">
        <v>1256</v>
      </c>
      <c r="C491" s="5">
        <v>1329329001001</v>
      </c>
      <c r="D491" s="7" t="s">
        <v>777</v>
      </c>
      <c r="E491" s="7">
        <v>0</v>
      </c>
      <c r="F491" s="7">
        <v>0</v>
      </c>
      <c r="G491">
        <v>0</v>
      </c>
      <c r="H491">
        <v>0</v>
      </c>
      <c r="I491">
        <v>13</v>
      </c>
      <c r="J491" t="s">
        <v>1255</v>
      </c>
    </row>
    <row r="492" spans="1:10" hidden="1">
      <c r="A492" t="s">
        <v>449</v>
      </c>
      <c r="B492" t="s">
        <v>1257</v>
      </c>
      <c r="C492" s="5">
        <v>1329329002</v>
      </c>
      <c r="D492" s="7" t="s">
        <v>234</v>
      </c>
      <c r="E492" s="7">
        <v>0</v>
      </c>
      <c r="F492" s="7">
        <v>0</v>
      </c>
      <c r="G492">
        <v>0</v>
      </c>
      <c r="H492">
        <v>0</v>
      </c>
      <c r="I492">
        <v>10</v>
      </c>
      <c r="J492" t="s">
        <v>1254</v>
      </c>
    </row>
    <row r="493" spans="1:10" hidden="1">
      <c r="A493" t="s">
        <v>449</v>
      </c>
      <c r="B493" t="s">
        <v>497</v>
      </c>
      <c r="C493" s="5">
        <v>133</v>
      </c>
      <c r="D493" s="7" t="s">
        <v>235</v>
      </c>
      <c r="E493" s="7">
        <v>0</v>
      </c>
      <c r="F493" s="7">
        <v>0</v>
      </c>
      <c r="G493">
        <v>0</v>
      </c>
      <c r="H493" s="7">
        <v>0</v>
      </c>
      <c r="I493">
        <v>3</v>
      </c>
      <c r="J493" t="s">
        <v>494</v>
      </c>
    </row>
    <row r="494" spans="1:10" hidden="1">
      <c r="A494" t="s">
        <v>449</v>
      </c>
      <c r="B494" t="s">
        <v>1258</v>
      </c>
      <c r="C494" s="5">
        <v>1331</v>
      </c>
      <c r="D494" s="7" t="s">
        <v>236</v>
      </c>
      <c r="E494" s="7">
        <v>0</v>
      </c>
      <c r="F494" s="7">
        <v>0</v>
      </c>
      <c r="G494">
        <v>0</v>
      </c>
      <c r="H494">
        <v>0</v>
      </c>
      <c r="I494">
        <v>4</v>
      </c>
      <c r="J494" t="s">
        <v>497</v>
      </c>
    </row>
    <row r="495" spans="1:10" hidden="1">
      <c r="A495" t="s">
        <v>449</v>
      </c>
      <c r="B495" t="s">
        <v>1259</v>
      </c>
      <c r="C495" s="5">
        <v>1331331</v>
      </c>
      <c r="D495" s="7" t="s">
        <v>236</v>
      </c>
      <c r="E495" s="7">
        <v>0</v>
      </c>
      <c r="F495" s="7">
        <v>0</v>
      </c>
      <c r="G495">
        <v>0</v>
      </c>
      <c r="H495">
        <v>0</v>
      </c>
      <c r="I495">
        <v>7</v>
      </c>
      <c r="J495" t="s">
        <v>1258</v>
      </c>
    </row>
    <row r="496" spans="1:10" hidden="1">
      <c r="A496" t="s">
        <v>449</v>
      </c>
      <c r="B496" t="s">
        <v>1260</v>
      </c>
      <c r="C496" s="5">
        <v>1331331001</v>
      </c>
      <c r="D496" s="7" t="s">
        <v>237</v>
      </c>
      <c r="E496" s="7">
        <v>0</v>
      </c>
      <c r="F496" s="7">
        <v>0</v>
      </c>
      <c r="G496">
        <v>0</v>
      </c>
      <c r="H496">
        <v>0</v>
      </c>
      <c r="I496">
        <v>10</v>
      </c>
      <c r="J496" t="s">
        <v>1259</v>
      </c>
    </row>
    <row r="497" spans="1:10" hidden="1">
      <c r="A497" t="s">
        <v>449</v>
      </c>
      <c r="B497" t="s">
        <v>1261</v>
      </c>
      <c r="C497" s="5">
        <v>1331331001001</v>
      </c>
      <c r="D497" s="7" t="s">
        <v>777</v>
      </c>
      <c r="E497" s="7">
        <v>0</v>
      </c>
      <c r="F497" s="7">
        <v>0</v>
      </c>
      <c r="G497">
        <v>0</v>
      </c>
      <c r="H497">
        <v>0</v>
      </c>
      <c r="I497">
        <v>13</v>
      </c>
      <c r="J497" t="s">
        <v>1260</v>
      </c>
    </row>
    <row r="498" spans="1:10" hidden="1">
      <c r="A498" t="s">
        <v>449</v>
      </c>
      <c r="B498" t="s">
        <v>1262</v>
      </c>
      <c r="C498" s="5">
        <v>1331331001002</v>
      </c>
      <c r="D498" s="7" t="s">
        <v>1096</v>
      </c>
      <c r="E498" s="7">
        <v>0</v>
      </c>
      <c r="F498" s="7">
        <v>0</v>
      </c>
      <c r="G498">
        <v>0</v>
      </c>
      <c r="H498">
        <v>0</v>
      </c>
      <c r="I498">
        <v>13</v>
      </c>
      <c r="J498" t="s">
        <v>1260</v>
      </c>
    </row>
    <row r="499" spans="1:10" hidden="1">
      <c r="A499" t="s">
        <v>449</v>
      </c>
      <c r="B499" t="s">
        <v>1263</v>
      </c>
      <c r="C499" s="5">
        <v>1331331001006</v>
      </c>
      <c r="D499" s="7" t="s">
        <v>443</v>
      </c>
      <c r="E499" s="7">
        <v>0</v>
      </c>
      <c r="F499" s="7">
        <v>0</v>
      </c>
      <c r="G499">
        <v>0</v>
      </c>
      <c r="H499">
        <v>0</v>
      </c>
      <c r="I499">
        <v>13</v>
      </c>
      <c r="J499" t="s">
        <v>1260</v>
      </c>
    </row>
    <row r="500" spans="1:10" hidden="1">
      <c r="A500" t="s">
        <v>449</v>
      </c>
      <c r="B500" t="s">
        <v>1264</v>
      </c>
      <c r="C500" s="5">
        <v>1332</v>
      </c>
      <c r="D500" s="7" t="s">
        <v>238</v>
      </c>
      <c r="E500" s="7">
        <v>0</v>
      </c>
      <c r="F500" s="7">
        <v>0</v>
      </c>
      <c r="G500">
        <v>0</v>
      </c>
      <c r="H500" s="7">
        <v>0</v>
      </c>
      <c r="I500">
        <v>4</v>
      </c>
      <c r="J500" t="s">
        <v>497</v>
      </c>
    </row>
    <row r="501" spans="1:10" hidden="1">
      <c r="A501" t="s">
        <v>449</v>
      </c>
      <c r="B501" t="s">
        <v>1265</v>
      </c>
      <c r="C501" s="5">
        <v>1332332</v>
      </c>
      <c r="D501" s="7" t="s">
        <v>238</v>
      </c>
      <c r="E501" s="7">
        <v>0</v>
      </c>
      <c r="F501" s="7">
        <v>0</v>
      </c>
      <c r="G501">
        <v>0</v>
      </c>
      <c r="H501" s="7">
        <v>0</v>
      </c>
      <c r="I501">
        <v>7</v>
      </c>
      <c r="J501" t="s">
        <v>1264</v>
      </c>
    </row>
    <row r="502" spans="1:10" hidden="1">
      <c r="A502" t="s">
        <v>449</v>
      </c>
      <c r="B502" t="s">
        <v>1266</v>
      </c>
      <c r="C502" s="5">
        <v>1332332001</v>
      </c>
      <c r="D502" s="7" t="s">
        <v>239</v>
      </c>
      <c r="E502" s="7">
        <v>0</v>
      </c>
      <c r="F502" s="7">
        <v>0</v>
      </c>
      <c r="G502">
        <v>0</v>
      </c>
      <c r="H502">
        <v>0</v>
      </c>
      <c r="I502">
        <v>10</v>
      </c>
      <c r="J502" t="s">
        <v>1265</v>
      </c>
    </row>
    <row r="503" spans="1:10" hidden="1">
      <c r="A503" t="s">
        <v>449</v>
      </c>
      <c r="B503" t="s">
        <v>1267</v>
      </c>
      <c r="C503" s="5">
        <v>1332332002</v>
      </c>
      <c r="D503" s="7" t="s">
        <v>240</v>
      </c>
      <c r="E503" s="7">
        <v>0</v>
      </c>
      <c r="F503" s="7">
        <v>0</v>
      </c>
      <c r="G503">
        <v>0</v>
      </c>
      <c r="H503">
        <v>0</v>
      </c>
      <c r="I503">
        <v>10</v>
      </c>
      <c r="J503" t="s">
        <v>1265</v>
      </c>
    </row>
    <row r="504" spans="1:10" hidden="1">
      <c r="A504" t="s">
        <v>449</v>
      </c>
      <c r="B504" t="s">
        <v>1268</v>
      </c>
      <c r="C504" s="5">
        <v>1332332002002</v>
      </c>
      <c r="D504" s="7" t="s">
        <v>1096</v>
      </c>
      <c r="E504" s="7">
        <v>0</v>
      </c>
      <c r="F504" s="7">
        <v>0</v>
      </c>
      <c r="G504">
        <v>0</v>
      </c>
      <c r="H504">
        <v>0</v>
      </c>
      <c r="I504">
        <v>13</v>
      </c>
      <c r="J504" t="s">
        <v>1267</v>
      </c>
    </row>
    <row r="505" spans="1:10" hidden="1">
      <c r="A505" t="s">
        <v>449</v>
      </c>
      <c r="B505" t="s">
        <v>1269</v>
      </c>
      <c r="C505" s="5">
        <v>1332332003</v>
      </c>
      <c r="D505" s="7" t="s">
        <v>241</v>
      </c>
      <c r="E505" s="7">
        <v>0</v>
      </c>
      <c r="F505" s="7">
        <v>0</v>
      </c>
      <c r="G505">
        <v>0</v>
      </c>
      <c r="H505" s="7">
        <v>0</v>
      </c>
      <c r="I505">
        <v>10</v>
      </c>
      <c r="J505" t="s">
        <v>1265</v>
      </c>
    </row>
    <row r="506" spans="1:10" hidden="1">
      <c r="A506" t="s">
        <v>449</v>
      </c>
      <c r="B506" t="s">
        <v>1270</v>
      </c>
      <c r="C506" s="5">
        <v>1332332003002</v>
      </c>
      <c r="D506" s="7" t="s">
        <v>1096</v>
      </c>
      <c r="E506" s="7">
        <v>0</v>
      </c>
      <c r="F506" s="7">
        <v>0</v>
      </c>
      <c r="G506">
        <v>0</v>
      </c>
      <c r="H506" s="7">
        <v>0</v>
      </c>
      <c r="I506">
        <v>13</v>
      </c>
      <c r="J506" t="s">
        <v>1269</v>
      </c>
    </row>
    <row r="507" spans="1:10" hidden="1">
      <c r="A507" t="s">
        <v>449</v>
      </c>
      <c r="B507" t="s">
        <v>1271</v>
      </c>
      <c r="C507" s="5">
        <v>1333</v>
      </c>
      <c r="D507" s="7" t="s">
        <v>242</v>
      </c>
      <c r="E507" s="7">
        <v>0</v>
      </c>
      <c r="F507" s="7">
        <v>0</v>
      </c>
      <c r="G507">
        <v>0</v>
      </c>
      <c r="H507">
        <v>0</v>
      </c>
      <c r="I507">
        <v>4</v>
      </c>
      <c r="J507" t="s">
        <v>497</v>
      </c>
    </row>
    <row r="508" spans="1:10" hidden="1">
      <c r="A508" t="s">
        <v>449</v>
      </c>
      <c r="B508" t="s">
        <v>1272</v>
      </c>
      <c r="C508" s="5">
        <v>1333333</v>
      </c>
      <c r="D508" s="7" t="s">
        <v>242</v>
      </c>
      <c r="E508" s="7">
        <v>0</v>
      </c>
      <c r="F508" s="7">
        <v>0</v>
      </c>
      <c r="G508">
        <v>0</v>
      </c>
      <c r="H508">
        <v>0</v>
      </c>
      <c r="I508">
        <v>7</v>
      </c>
      <c r="J508" t="s">
        <v>1271</v>
      </c>
    </row>
    <row r="509" spans="1:10" hidden="1">
      <c r="A509" t="s">
        <v>449</v>
      </c>
      <c r="B509" t="s">
        <v>1273</v>
      </c>
      <c r="C509" s="5">
        <v>1333333001</v>
      </c>
      <c r="D509" s="7" t="s">
        <v>243</v>
      </c>
      <c r="E509" s="7">
        <v>0</v>
      </c>
      <c r="F509" s="7">
        <v>0</v>
      </c>
      <c r="G509">
        <v>0</v>
      </c>
      <c r="H509">
        <v>0</v>
      </c>
      <c r="I509">
        <v>10</v>
      </c>
      <c r="J509" t="s">
        <v>1272</v>
      </c>
    </row>
    <row r="510" spans="1:10" hidden="1">
      <c r="A510" t="s">
        <v>449</v>
      </c>
      <c r="B510" t="s">
        <v>1274</v>
      </c>
      <c r="C510" s="5">
        <v>1333333002</v>
      </c>
      <c r="D510" s="7" t="s">
        <v>244</v>
      </c>
      <c r="E510" s="7">
        <v>0</v>
      </c>
      <c r="F510" s="7">
        <v>0</v>
      </c>
      <c r="G510">
        <v>0</v>
      </c>
      <c r="H510">
        <v>0</v>
      </c>
      <c r="I510">
        <v>10</v>
      </c>
      <c r="J510" t="s">
        <v>1272</v>
      </c>
    </row>
    <row r="511" spans="1:10" hidden="1">
      <c r="A511" t="s">
        <v>449</v>
      </c>
      <c r="B511" t="s">
        <v>1275</v>
      </c>
      <c r="C511" s="5">
        <v>1333333003</v>
      </c>
      <c r="D511" s="7" t="s">
        <v>245</v>
      </c>
      <c r="E511" s="7">
        <v>0</v>
      </c>
      <c r="F511" s="7">
        <v>0</v>
      </c>
      <c r="G511">
        <v>0</v>
      </c>
      <c r="H511">
        <v>0</v>
      </c>
      <c r="I511">
        <v>10</v>
      </c>
      <c r="J511" t="s">
        <v>1272</v>
      </c>
    </row>
    <row r="512" spans="1:10" hidden="1">
      <c r="A512" t="s">
        <v>449</v>
      </c>
      <c r="B512" t="s">
        <v>1276</v>
      </c>
      <c r="C512" s="5">
        <v>1333333003002</v>
      </c>
      <c r="D512" s="7" t="s">
        <v>1096</v>
      </c>
      <c r="E512" s="7">
        <v>0</v>
      </c>
      <c r="F512" s="7">
        <v>0</v>
      </c>
      <c r="G512">
        <v>0</v>
      </c>
      <c r="H512">
        <v>0</v>
      </c>
      <c r="I512">
        <v>13</v>
      </c>
      <c r="J512" t="s">
        <v>1275</v>
      </c>
    </row>
    <row r="513" spans="1:10" hidden="1">
      <c r="A513" t="s">
        <v>449</v>
      </c>
      <c r="B513" t="s">
        <v>1277</v>
      </c>
      <c r="C513" s="5">
        <v>1334</v>
      </c>
      <c r="D513" s="7" t="s">
        <v>246</v>
      </c>
      <c r="E513" s="7">
        <v>0</v>
      </c>
      <c r="F513" s="7">
        <v>0</v>
      </c>
      <c r="G513">
        <v>0</v>
      </c>
      <c r="H513">
        <v>0</v>
      </c>
      <c r="I513">
        <v>4</v>
      </c>
      <c r="J513" t="s">
        <v>497</v>
      </c>
    </row>
    <row r="514" spans="1:10" hidden="1">
      <c r="A514" t="s">
        <v>449</v>
      </c>
      <c r="B514" t="s">
        <v>1278</v>
      </c>
      <c r="C514" s="5">
        <v>1334334</v>
      </c>
      <c r="D514" s="7" t="s">
        <v>246</v>
      </c>
      <c r="E514" s="7">
        <v>0</v>
      </c>
      <c r="F514" s="7">
        <v>0</v>
      </c>
      <c r="G514">
        <v>0</v>
      </c>
      <c r="H514">
        <v>0</v>
      </c>
      <c r="I514">
        <v>7</v>
      </c>
      <c r="J514" t="s">
        <v>1277</v>
      </c>
    </row>
    <row r="515" spans="1:10" hidden="1">
      <c r="A515" t="s">
        <v>449</v>
      </c>
      <c r="B515" t="s">
        <v>1279</v>
      </c>
      <c r="C515" s="5">
        <v>1334334001</v>
      </c>
      <c r="D515" s="7" t="s">
        <v>247</v>
      </c>
      <c r="E515" s="7">
        <v>0</v>
      </c>
      <c r="F515" s="7">
        <v>0</v>
      </c>
      <c r="G515">
        <v>0</v>
      </c>
      <c r="H515">
        <v>0</v>
      </c>
      <c r="I515">
        <v>10</v>
      </c>
      <c r="J515" t="s">
        <v>1278</v>
      </c>
    </row>
    <row r="516" spans="1:10" hidden="1">
      <c r="A516" t="s">
        <v>449</v>
      </c>
      <c r="B516" t="s">
        <v>1280</v>
      </c>
      <c r="C516" s="5">
        <v>1334334001001</v>
      </c>
      <c r="D516" s="7" t="s">
        <v>777</v>
      </c>
      <c r="E516" s="7">
        <v>0</v>
      </c>
      <c r="F516" s="7">
        <v>0</v>
      </c>
      <c r="G516">
        <v>0</v>
      </c>
      <c r="H516">
        <v>0</v>
      </c>
      <c r="I516">
        <v>13</v>
      </c>
      <c r="J516" t="s">
        <v>1279</v>
      </c>
    </row>
    <row r="517" spans="1:10" hidden="1">
      <c r="A517" t="s">
        <v>449</v>
      </c>
      <c r="B517" t="s">
        <v>1281</v>
      </c>
      <c r="C517" s="5">
        <v>1334334001002</v>
      </c>
      <c r="D517" s="7" t="s">
        <v>1096</v>
      </c>
      <c r="E517" s="7">
        <v>0</v>
      </c>
      <c r="F517" s="7">
        <v>0</v>
      </c>
      <c r="G517">
        <v>0</v>
      </c>
      <c r="H517">
        <v>0</v>
      </c>
      <c r="I517">
        <v>13</v>
      </c>
      <c r="J517" t="s">
        <v>1279</v>
      </c>
    </row>
    <row r="518" spans="1:10" hidden="1">
      <c r="A518" t="s">
        <v>449</v>
      </c>
      <c r="B518" t="s">
        <v>1282</v>
      </c>
      <c r="C518" s="5">
        <v>1334334001003</v>
      </c>
      <c r="D518" s="7" t="s">
        <v>429</v>
      </c>
      <c r="E518" s="7">
        <v>0</v>
      </c>
      <c r="F518" s="7">
        <v>0</v>
      </c>
      <c r="G518">
        <v>0</v>
      </c>
      <c r="H518">
        <v>0</v>
      </c>
      <c r="I518">
        <v>13</v>
      </c>
      <c r="J518" t="s">
        <v>1279</v>
      </c>
    </row>
    <row r="519" spans="1:10" hidden="1">
      <c r="A519" t="s">
        <v>449</v>
      </c>
      <c r="B519" t="s">
        <v>1283</v>
      </c>
      <c r="C519" s="5">
        <v>1334334002</v>
      </c>
      <c r="D519" s="7" t="s">
        <v>248</v>
      </c>
      <c r="E519" s="7">
        <v>0</v>
      </c>
      <c r="F519" s="7">
        <v>0</v>
      </c>
      <c r="G519">
        <v>0</v>
      </c>
      <c r="H519">
        <v>0</v>
      </c>
      <c r="I519">
        <v>10</v>
      </c>
      <c r="J519" t="s">
        <v>1278</v>
      </c>
    </row>
    <row r="520" spans="1:10" hidden="1">
      <c r="A520" t="s">
        <v>449</v>
      </c>
      <c r="B520" t="s">
        <v>1284</v>
      </c>
      <c r="C520" s="5">
        <v>1335</v>
      </c>
      <c r="D520" s="7" t="s">
        <v>249</v>
      </c>
      <c r="E520" s="7">
        <v>0</v>
      </c>
      <c r="F520" s="7">
        <v>0</v>
      </c>
      <c r="G520">
        <v>0</v>
      </c>
      <c r="H520">
        <v>0</v>
      </c>
      <c r="I520">
        <v>4</v>
      </c>
      <c r="J520" t="s">
        <v>497</v>
      </c>
    </row>
    <row r="521" spans="1:10" hidden="1">
      <c r="A521" t="s">
        <v>449</v>
      </c>
      <c r="B521" t="s">
        <v>1285</v>
      </c>
      <c r="C521" s="5">
        <v>1335335</v>
      </c>
      <c r="D521" s="7" t="s">
        <v>249</v>
      </c>
      <c r="E521" s="7">
        <v>0</v>
      </c>
      <c r="F521" s="7">
        <v>0</v>
      </c>
      <c r="G521">
        <v>0</v>
      </c>
      <c r="H521">
        <v>0</v>
      </c>
      <c r="I521">
        <v>7</v>
      </c>
      <c r="J521" t="s">
        <v>1284</v>
      </c>
    </row>
    <row r="522" spans="1:10" hidden="1">
      <c r="A522" t="s">
        <v>449</v>
      </c>
      <c r="B522" t="s">
        <v>1286</v>
      </c>
      <c r="C522" s="5">
        <v>1335335001</v>
      </c>
      <c r="D522" s="7" t="s">
        <v>250</v>
      </c>
      <c r="E522" s="7">
        <v>0</v>
      </c>
      <c r="F522" s="7">
        <v>0</v>
      </c>
      <c r="G522">
        <v>0</v>
      </c>
      <c r="H522">
        <v>0</v>
      </c>
      <c r="I522">
        <v>10</v>
      </c>
      <c r="J522" t="s">
        <v>1285</v>
      </c>
    </row>
    <row r="523" spans="1:10" hidden="1">
      <c r="A523" t="s">
        <v>449</v>
      </c>
      <c r="B523" t="s">
        <v>1287</v>
      </c>
      <c r="C523" s="5">
        <v>1336</v>
      </c>
      <c r="D523" s="7" t="s">
        <v>251</v>
      </c>
      <c r="E523" s="7">
        <v>0</v>
      </c>
      <c r="F523" s="7">
        <v>0</v>
      </c>
      <c r="G523">
        <v>0</v>
      </c>
      <c r="H523">
        <v>0</v>
      </c>
      <c r="I523">
        <v>4</v>
      </c>
      <c r="J523" t="s">
        <v>497</v>
      </c>
    </row>
    <row r="524" spans="1:10" hidden="1">
      <c r="A524" t="s">
        <v>449</v>
      </c>
      <c r="B524" t="s">
        <v>1288</v>
      </c>
      <c r="C524" s="5">
        <v>1336336</v>
      </c>
      <c r="D524" s="7" t="s">
        <v>251</v>
      </c>
      <c r="E524" s="7">
        <v>0</v>
      </c>
      <c r="F524" s="7">
        <v>0</v>
      </c>
      <c r="G524">
        <v>0</v>
      </c>
      <c r="H524">
        <v>0</v>
      </c>
      <c r="I524">
        <v>7</v>
      </c>
      <c r="J524" t="s">
        <v>1287</v>
      </c>
    </row>
    <row r="525" spans="1:10" hidden="1">
      <c r="A525" t="s">
        <v>449</v>
      </c>
      <c r="B525" t="s">
        <v>1289</v>
      </c>
      <c r="C525" s="5">
        <v>1336336001</v>
      </c>
      <c r="D525" s="7" t="s">
        <v>251</v>
      </c>
      <c r="E525" s="7">
        <v>0</v>
      </c>
      <c r="F525" s="7">
        <v>0</v>
      </c>
      <c r="G525">
        <v>0</v>
      </c>
      <c r="H525">
        <v>0</v>
      </c>
      <c r="I525">
        <v>10</v>
      </c>
      <c r="J525" t="s">
        <v>1288</v>
      </c>
    </row>
    <row r="526" spans="1:10" hidden="1">
      <c r="A526" t="s">
        <v>449</v>
      </c>
      <c r="B526" t="s">
        <v>1290</v>
      </c>
      <c r="C526" s="5">
        <v>1336336001001</v>
      </c>
      <c r="D526" s="7" t="s">
        <v>777</v>
      </c>
      <c r="E526" s="7">
        <v>0</v>
      </c>
      <c r="F526" s="7">
        <v>0</v>
      </c>
      <c r="G526">
        <v>0</v>
      </c>
      <c r="H526">
        <v>0</v>
      </c>
      <c r="I526">
        <v>13</v>
      </c>
      <c r="J526" t="s">
        <v>1289</v>
      </c>
    </row>
    <row r="527" spans="1:10" hidden="1">
      <c r="A527" t="s">
        <v>449</v>
      </c>
      <c r="B527" t="s">
        <v>1291</v>
      </c>
      <c r="C527" s="5">
        <v>1336336001003</v>
      </c>
      <c r="D527" s="7" t="s">
        <v>429</v>
      </c>
      <c r="E527" s="7">
        <v>0</v>
      </c>
      <c r="F527" s="7">
        <v>0</v>
      </c>
      <c r="G527">
        <v>0</v>
      </c>
      <c r="H527">
        <v>0</v>
      </c>
      <c r="I527">
        <v>13</v>
      </c>
      <c r="J527" t="s">
        <v>1289</v>
      </c>
    </row>
    <row r="528" spans="1:10" hidden="1">
      <c r="A528" t="s">
        <v>449</v>
      </c>
      <c r="B528" t="s">
        <v>1292</v>
      </c>
      <c r="C528" s="5">
        <v>1336336002</v>
      </c>
      <c r="D528" s="7" t="s">
        <v>252</v>
      </c>
      <c r="E528" s="7">
        <v>0</v>
      </c>
      <c r="F528" s="7">
        <v>0</v>
      </c>
      <c r="G528">
        <v>0</v>
      </c>
      <c r="H528">
        <v>0</v>
      </c>
      <c r="I528">
        <v>10</v>
      </c>
      <c r="J528" t="s">
        <v>1288</v>
      </c>
    </row>
    <row r="529" spans="1:10" hidden="1">
      <c r="A529" t="s">
        <v>449</v>
      </c>
      <c r="B529" t="s">
        <v>1293</v>
      </c>
      <c r="C529" s="5">
        <v>1336336002001</v>
      </c>
      <c r="D529" s="7" t="s">
        <v>777</v>
      </c>
      <c r="E529" s="7">
        <v>0</v>
      </c>
      <c r="F529" s="7">
        <v>0</v>
      </c>
      <c r="G529">
        <v>0</v>
      </c>
      <c r="H529">
        <v>0</v>
      </c>
      <c r="I529">
        <v>13</v>
      </c>
      <c r="J529" t="s">
        <v>1292</v>
      </c>
    </row>
    <row r="530" spans="1:10" hidden="1">
      <c r="A530" t="s">
        <v>449</v>
      </c>
      <c r="B530" t="s">
        <v>1294</v>
      </c>
      <c r="C530" s="5">
        <v>1336336003</v>
      </c>
      <c r="D530" s="7" t="s">
        <v>253</v>
      </c>
      <c r="E530" s="7">
        <v>0</v>
      </c>
      <c r="F530" s="7">
        <v>0</v>
      </c>
      <c r="G530">
        <v>0</v>
      </c>
      <c r="H530">
        <v>0</v>
      </c>
      <c r="I530">
        <v>10</v>
      </c>
      <c r="J530" t="s">
        <v>1288</v>
      </c>
    </row>
    <row r="531" spans="1:10" hidden="1">
      <c r="A531" t="s">
        <v>449</v>
      </c>
      <c r="B531" t="s">
        <v>1295</v>
      </c>
      <c r="C531" s="5">
        <v>1336336003001</v>
      </c>
      <c r="D531" s="7" t="s">
        <v>777</v>
      </c>
      <c r="E531" s="7">
        <v>0</v>
      </c>
      <c r="F531" s="7">
        <v>0</v>
      </c>
      <c r="G531">
        <v>0</v>
      </c>
      <c r="H531">
        <v>0</v>
      </c>
      <c r="I531">
        <v>13</v>
      </c>
      <c r="J531" t="s">
        <v>1294</v>
      </c>
    </row>
    <row r="532" spans="1:10" hidden="1">
      <c r="A532" t="s">
        <v>449</v>
      </c>
      <c r="B532" t="s">
        <v>1296</v>
      </c>
      <c r="C532" s="5">
        <v>1337</v>
      </c>
      <c r="D532" s="7" t="s">
        <v>254</v>
      </c>
      <c r="E532" s="7">
        <v>0</v>
      </c>
      <c r="F532" s="7">
        <v>0</v>
      </c>
      <c r="G532">
        <v>0</v>
      </c>
      <c r="H532" s="7">
        <v>0</v>
      </c>
      <c r="I532">
        <v>4</v>
      </c>
      <c r="J532" t="s">
        <v>497</v>
      </c>
    </row>
    <row r="533" spans="1:10" hidden="1">
      <c r="A533" t="s">
        <v>449</v>
      </c>
      <c r="B533" t="s">
        <v>1297</v>
      </c>
      <c r="C533" s="5">
        <v>1337337</v>
      </c>
      <c r="D533" s="7" t="s">
        <v>254</v>
      </c>
      <c r="E533" s="7">
        <v>0</v>
      </c>
      <c r="F533" s="7">
        <v>0</v>
      </c>
      <c r="G533">
        <v>0</v>
      </c>
      <c r="H533" s="7">
        <v>0</v>
      </c>
      <c r="I533">
        <v>7</v>
      </c>
      <c r="J533" t="s">
        <v>1296</v>
      </c>
    </row>
    <row r="534" spans="1:10" hidden="1">
      <c r="A534" t="s">
        <v>449</v>
      </c>
      <c r="B534" t="s">
        <v>1298</v>
      </c>
      <c r="C534" s="5">
        <v>1337337001</v>
      </c>
      <c r="D534" s="7" t="s">
        <v>255</v>
      </c>
      <c r="E534" s="7">
        <v>0</v>
      </c>
      <c r="F534" s="7">
        <v>0</v>
      </c>
      <c r="G534">
        <v>0</v>
      </c>
      <c r="H534">
        <v>0</v>
      </c>
      <c r="I534">
        <v>10</v>
      </c>
      <c r="J534" t="s">
        <v>1297</v>
      </c>
    </row>
    <row r="535" spans="1:10" hidden="1">
      <c r="A535" t="s">
        <v>449</v>
      </c>
      <c r="B535" t="s">
        <v>1299</v>
      </c>
      <c r="C535" s="5">
        <v>1337337002</v>
      </c>
      <c r="D535" s="7" t="s">
        <v>256</v>
      </c>
      <c r="E535" s="7">
        <v>0</v>
      </c>
      <c r="F535" s="7">
        <v>0</v>
      </c>
      <c r="G535">
        <v>0</v>
      </c>
      <c r="H535" s="7">
        <v>0</v>
      </c>
      <c r="I535">
        <v>10</v>
      </c>
      <c r="J535" t="s">
        <v>1297</v>
      </c>
    </row>
    <row r="536" spans="1:10" hidden="1">
      <c r="A536" t="s">
        <v>449</v>
      </c>
      <c r="B536" t="s">
        <v>1300</v>
      </c>
      <c r="C536" s="5">
        <v>1337337002003</v>
      </c>
      <c r="D536" s="7" t="s">
        <v>429</v>
      </c>
      <c r="E536" s="7">
        <v>0</v>
      </c>
      <c r="F536" s="7">
        <v>0</v>
      </c>
      <c r="G536">
        <v>0</v>
      </c>
      <c r="H536">
        <v>0</v>
      </c>
      <c r="I536">
        <v>13</v>
      </c>
      <c r="J536" t="s">
        <v>1299</v>
      </c>
    </row>
    <row r="537" spans="1:10" hidden="1">
      <c r="A537" t="s">
        <v>449</v>
      </c>
      <c r="B537" t="s">
        <v>2544</v>
      </c>
      <c r="C537" s="5">
        <v>1337337002006</v>
      </c>
      <c r="D537" s="7" t="s">
        <v>443</v>
      </c>
      <c r="E537" s="7">
        <v>0</v>
      </c>
      <c r="F537" s="7">
        <v>0</v>
      </c>
      <c r="G537">
        <v>0</v>
      </c>
      <c r="H537" s="7">
        <v>0</v>
      </c>
      <c r="I537">
        <v>13</v>
      </c>
      <c r="J537" t="s">
        <v>1299</v>
      </c>
    </row>
    <row r="538" spans="1:10" hidden="1">
      <c r="A538" t="s">
        <v>449</v>
      </c>
      <c r="B538" t="s">
        <v>1301</v>
      </c>
      <c r="C538" s="5">
        <v>1338</v>
      </c>
      <c r="D538" s="7" t="s">
        <v>257</v>
      </c>
      <c r="E538" s="7">
        <v>0</v>
      </c>
      <c r="F538" s="7">
        <v>0</v>
      </c>
      <c r="G538">
        <v>0</v>
      </c>
      <c r="H538">
        <v>0</v>
      </c>
      <c r="I538">
        <v>4</v>
      </c>
      <c r="J538" t="s">
        <v>497</v>
      </c>
    </row>
    <row r="539" spans="1:10" hidden="1">
      <c r="A539" t="s">
        <v>449</v>
      </c>
      <c r="B539" t="s">
        <v>1302</v>
      </c>
      <c r="C539" s="5">
        <v>1338338</v>
      </c>
      <c r="D539" s="7" t="s">
        <v>257</v>
      </c>
      <c r="E539" s="7">
        <v>0</v>
      </c>
      <c r="F539" s="7">
        <v>0</v>
      </c>
      <c r="G539">
        <v>0</v>
      </c>
      <c r="H539">
        <v>0</v>
      </c>
      <c r="I539">
        <v>7</v>
      </c>
      <c r="J539" t="s">
        <v>1301</v>
      </c>
    </row>
    <row r="540" spans="1:10" hidden="1">
      <c r="A540" t="s">
        <v>449</v>
      </c>
      <c r="B540" t="s">
        <v>1303</v>
      </c>
      <c r="C540" s="5">
        <v>1338338001</v>
      </c>
      <c r="D540" s="7" t="s">
        <v>258</v>
      </c>
      <c r="E540" s="7">
        <v>0</v>
      </c>
      <c r="F540" s="7">
        <v>0</v>
      </c>
      <c r="G540">
        <v>0</v>
      </c>
      <c r="H540">
        <v>0</v>
      </c>
      <c r="I540">
        <v>10</v>
      </c>
      <c r="J540" t="s">
        <v>1302</v>
      </c>
    </row>
    <row r="541" spans="1:10" hidden="1">
      <c r="A541" t="s">
        <v>449</v>
      </c>
      <c r="B541" t="s">
        <v>1304</v>
      </c>
      <c r="C541" s="5">
        <v>1339</v>
      </c>
      <c r="D541" s="7" t="s">
        <v>259</v>
      </c>
      <c r="E541" s="7">
        <v>0</v>
      </c>
      <c r="F541" s="7">
        <v>0</v>
      </c>
      <c r="G541">
        <v>0</v>
      </c>
      <c r="H541">
        <v>0</v>
      </c>
      <c r="I541">
        <v>4</v>
      </c>
      <c r="J541" t="s">
        <v>497</v>
      </c>
    </row>
    <row r="542" spans="1:10" hidden="1">
      <c r="A542" t="s">
        <v>449</v>
      </c>
      <c r="B542" t="s">
        <v>1305</v>
      </c>
      <c r="C542" s="5">
        <v>1339339</v>
      </c>
      <c r="D542" s="7" t="s">
        <v>259</v>
      </c>
      <c r="E542" s="7">
        <v>0</v>
      </c>
      <c r="F542" s="7">
        <v>0</v>
      </c>
      <c r="G542">
        <v>0</v>
      </c>
      <c r="H542">
        <v>0</v>
      </c>
      <c r="I542">
        <v>7</v>
      </c>
      <c r="J542" t="s">
        <v>1304</v>
      </c>
    </row>
    <row r="543" spans="1:10" hidden="1">
      <c r="A543" t="s">
        <v>449</v>
      </c>
      <c r="B543" t="s">
        <v>1306</v>
      </c>
      <c r="C543" s="5">
        <v>1339339001</v>
      </c>
      <c r="D543" s="7" t="s">
        <v>260</v>
      </c>
      <c r="E543" s="7">
        <v>0</v>
      </c>
      <c r="F543" s="7">
        <v>0</v>
      </c>
      <c r="G543">
        <v>0</v>
      </c>
      <c r="H543">
        <v>0</v>
      </c>
      <c r="I543">
        <v>10</v>
      </c>
      <c r="J543" t="s">
        <v>1305</v>
      </c>
    </row>
    <row r="544" spans="1:10" hidden="1">
      <c r="A544" t="s">
        <v>449</v>
      </c>
      <c r="B544" t="s">
        <v>1307</v>
      </c>
      <c r="C544" s="5">
        <v>1339339002</v>
      </c>
      <c r="D544" s="7" t="s">
        <v>261</v>
      </c>
      <c r="E544" s="7">
        <v>0</v>
      </c>
      <c r="F544" s="7">
        <v>0</v>
      </c>
      <c r="G544">
        <v>0</v>
      </c>
      <c r="H544">
        <v>0</v>
      </c>
      <c r="I544">
        <v>10</v>
      </c>
      <c r="J544" t="s">
        <v>1305</v>
      </c>
    </row>
    <row r="545" spans="1:10" hidden="1">
      <c r="A545" t="s">
        <v>449</v>
      </c>
      <c r="B545" t="s">
        <v>1308</v>
      </c>
      <c r="C545" s="5">
        <v>1339339003</v>
      </c>
      <c r="D545" s="7" t="s">
        <v>262</v>
      </c>
      <c r="E545" s="7">
        <v>0</v>
      </c>
      <c r="F545" s="7">
        <v>0</v>
      </c>
      <c r="G545">
        <v>0</v>
      </c>
      <c r="H545">
        <v>0</v>
      </c>
      <c r="I545">
        <v>10</v>
      </c>
      <c r="J545" t="s">
        <v>1305</v>
      </c>
    </row>
    <row r="546" spans="1:10" hidden="1">
      <c r="A546" t="s">
        <v>449</v>
      </c>
      <c r="B546" t="s">
        <v>1309</v>
      </c>
      <c r="C546" s="5">
        <v>1339339004</v>
      </c>
      <c r="D546" s="7" t="s">
        <v>263</v>
      </c>
      <c r="E546" s="7">
        <v>0</v>
      </c>
      <c r="F546" s="7">
        <v>0</v>
      </c>
      <c r="G546">
        <v>0</v>
      </c>
      <c r="H546">
        <v>0</v>
      </c>
      <c r="I546">
        <v>10</v>
      </c>
      <c r="J546" t="s">
        <v>1305</v>
      </c>
    </row>
    <row r="547" spans="1:10" hidden="1">
      <c r="A547" t="s">
        <v>449</v>
      </c>
      <c r="B547" t="s">
        <v>1310</v>
      </c>
      <c r="C547" s="5">
        <v>1339339004001</v>
      </c>
      <c r="D547" s="7" t="s">
        <v>777</v>
      </c>
      <c r="E547" s="7">
        <v>0</v>
      </c>
      <c r="F547" s="7">
        <v>0</v>
      </c>
      <c r="G547">
        <v>0</v>
      </c>
      <c r="H547">
        <v>0</v>
      </c>
      <c r="I547">
        <v>13</v>
      </c>
      <c r="J547" t="s">
        <v>1309</v>
      </c>
    </row>
    <row r="548" spans="1:10" hidden="1">
      <c r="A548" t="s">
        <v>449</v>
      </c>
      <c r="B548" t="s">
        <v>1311</v>
      </c>
      <c r="C548" s="5">
        <v>1339339005</v>
      </c>
      <c r="D548" s="7" t="s">
        <v>264</v>
      </c>
      <c r="E548" s="7">
        <v>0</v>
      </c>
      <c r="F548" s="7">
        <v>0</v>
      </c>
      <c r="G548">
        <v>0</v>
      </c>
      <c r="H548">
        <v>0</v>
      </c>
      <c r="I548">
        <v>10</v>
      </c>
      <c r="J548" t="s">
        <v>1305</v>
      </c>
    </row>
    <row r="549" spans="1:10" hidden="1">
      <c r="A549" t="s">
        <v>449</v>
      </c>
      <c r="B549" t="s">
        <v>1312</v>
      </c>
      <c r="C549" s="5">
        <v>1339339006</v>
      </c>
      <c r="D549" s="7" t="s">
        <v>265</v>
      </c>
      <c r="E549" s="7">
        <v>0</v>
      </c>
      <c r="F549" s="7">
        <v>0</v>
      </c>
      <c r="G549">
        <v>0</v>
      </c>
      <c r="H549">
        <v>0</v>
      </c>
      <c r="I549">
        <v>10</v>
      </c>
      <c r="J549" t="s">
        <v>1305</v>
      </c>
    </row>
    <row r="550" spans="1:10" hidden="1">
      <c r="A550" t="s">
        <v>449</v>
      </c>
      <c r="B550" t="s">
        <v>493</v>
      </c>
      <c r="C550" s="5">
        <v>134</v>
      </c>
      <c r="D550" s="7" t="s">
        <v>266</v>
      </c>
      <c r="E550" s="7">
        <v>0</v>
      </c>
      <c r="F550" s="7">
        <v>0</v>
      </c>
      <c r="G550">
        <v>0</v>
      </c>
      <c r="H550">
        <v>0</v>
      </c>
      <c r="I550">
        <v>3</v>
      </c>
      <c r="J550" t="s">
        <v>494</v>
      </c>
    </row>
    <row r="551" spans="1:10" hidden="1">
      <c r="A551" t="s">
        <v>449</v>
      </c>
      <c r="B551" t="s">
        <v>1313</v>
      </c>
      <c r="C551" s="5">
        <v>1341</v>
      </c>
      <c r="D551" s="7" t="s">
        <v>267</v>
      </c>
      <c r="E551" s="7">
        <v>0</v>
      </c>
      <c r="F551" s="7">
        <v>0</v>
      </c>
      <c r="G551">
        <v>0</v>
      </c>
      <c r="H551">
        <v>0</v>
      </c>
      <c r="I551">
        <v>4</v>
      </c>
      <c r="J551" t="s">
        <v>493</v>
      </c>
    </row>
    <row r="552" spans="1:10" hidden="1">
      <c r="A552" t="s">
        <v>449</v>
      </c>
      <c r="B552" t="s">
        <v>1314</v>
      </c>
      <c r="C552" s="5">
        <v>1341341</v>
      </c>
      <c r="D552" s="7" t="s">
        <v>267</v>
      </c>
      <c r="E552" s="7">
        <v>0</v>
      </c>
      <c r="F552" s="7">
        <v>0</v>
      </c>
      <c r="G552">
        <v>0</v>
      </c>
      <c r="H552">
        <v>0</v>
      </c>
      <c r="I552">
        <v>7</v>
      </c>
      <c r="J552" t="s">
        <v>1313</v>
      </c>
    </row>
    <row r="553" spans="1:10" hidden="1">
      <c r="A553" t="s">
        <v>449</v>
      </c>
      <c r="B553" t="s">
        <v>1315</v>
      </c>
      <c r="C553" s="5">
        <v>1341341001</v>
      </c>
      <c r="D553" s="7" t="s">
        <v>268</v>
      </c>
      <c r="E553" s="7">
        <v>0</v>
      </c>
      <c r="F553" s="7">
        <v>0</v>
      </c>
      <c r="G553">
        <v>0</v>
      </c>
      <c r="H553">
        <v>0</v>
      </c>
      <c r="I553">
        <v>10</v>
      </c>
      <c r="J553" t="s">
        <v>1314</v>
      </c>
    </row>
    <row r="554" spans="1:10" hidden="1">
      <c r="A554" t="s">
        <v>449</v>
      </c>
      <c r="B554" t="s">
        <v>1316</v>
      </c>
      <c r="C554" s="5">
        <v>1341341001001</v>
      </c>
      <c r="D554" s="7" t="s">
        <v>777</v>
      </c>
      <c r="E554" s="7">
        <v>0</v>
      </c>
      <c r="F554" s="7">
        <v>0</v>
      </c>
      <c r="G554">
        <v>0</v>
      </c>
      <c r="H554">
        <v>0</v>
      </c>
      <c r="I554">
        <v>13</v>
      </c>
      <c r="J554" t="s">
        <v>1315</v>
      </c>
    </row>
    <row r="555" spans="1:10" hidden="1">
      <c r="A555" t="s">
        <v>449</v>
      </c>
      <c r="B555" t="s">
        <v>1317</v>
      </c>
      <c r="C555" s="5">
        <v>1341341001002</v>
      </c>
      <c r="D555" s="7" t="s">
        <v>1318</v>
      </c>
      <c r="E555" s="7">
        <v>0</v>
      </c>
      <c r="F555" s="7">
        <v>0</v>
      </c>
      <c r="G555">
        <v>0</v>
      </c>
      <c r="H555">
        <v>0</v>
      </c>
      <c r="I555">
        <v>13</v>
      </c>
      <c r="J555" t="s">
        <v>1315</v>
      </c>
    </row>
    <row r="556" spans="1:10" hidden="1">
      <c r="A556" t="s">
        <v>449</v>
      </c>
      <c r="B556" t="s">
        <v>1319</v>
      </c>
      <c r="C556" s="5">
        <v>1341341001003</v>
      </c>
      <c r="D556" s="7" t="s">
        <v>1320</v>
      </c>
      <c r="E556" s="7">
        <v>0</v>
      </c>
      <c r="F556" s="7">
        <v>0</v>
      </c>
      <c r="G556">
        <v>0</v>
      </c>
      <c r="H556">
        <v>0</v>
      </c>
      <c r="I556">
        <v>13</v>
      </c>
      <c r="J556" t="s">
        <v>1315</v>
      </c>
    </row>
    <row r="557" spans="1:10" hidden="1">
      <c r="A557" t="s">
        <v>449</v>
      </c>
      <c r="B557" t="s">
        <v>1321</v>
      </c>
      <c r="C557" s="5">
        <v>1341341001004</v>
      </c>
      <c r="D557" s="7" t="s">
        <v>703</v>
      </c>
      <c r="E557" s="7">
        <v>0</v>
      </c>
      <c r="F557" s="7">
        <v>0</v>
      </c>
      <c r="G557">
        <v>0</v>
      </c>
      <c r="H557">
        <v>0</v>
      </c>
      <c r="I557">
        <v>13</v>
      </c>
      <c r="J557" t="s">
        <v>1315</v>
      </c>
    </row>
    <row r="558" spans="1:10" hidden="1">
      <c r="A558" t="s">
        <v>449</v>
      </c>
      <c r="B558" t="s">
        <v>1322</v>
      </c>
      <c r="C558" s="5">
        <v>1341341001005</v>
      </c>
      <c r="D558" s="7" t="s">
        <v>704</v>
      </c>
      <c r="E558" s="7">
        <v>0</v>
      </c>
      <c r="F558" s="7">
        <v>0</v>
      </c>
      <c r="G558">
        <v>0</v>
      </c>
      <c r="H558">
        <v>0</v>
      </c>
      <c r="I558">
        <v>13</v>
      </c>
      <c r="J558" t="s">
        <v>1315</v>
      </c>
    </row>
    <row r="559" spans="1:10" hidden="1">
      <c r="A559" t="s">
        <v>449</v>
      </c>
      <c r="B559" t="s">
        <v>1323</v>
      </c>
      <c r="C559" s="5">
        <v>1341341002</v>
      </c>
      <c r="D559" s="7" t="s">
        <v>269</v>
      </c>
      <c r="E559" s="7">
        <v>0</v>
      </c>
      <c r="F559" s="7">
        <v>0</v>
      </c>
      <c r="G559">
        <v>0</v>
      </c>
      <c r="H559">
        <v>0</v>
      </c>
      <c r="I559">
        <v>10</v>
      </c>
      <c r="J559" t="s">
        <v>1314</v>
      </c>
    </row>
    <row r="560" spans="1:10" hidden="1">
      <c r="A560" t="s">
        <v>449</v>
      </c>
      <c r="B560" t="s">
        <v>1324</v>
      </c>
      <c r="C560" s="5">
        <v>1341341003</v>
      </c>
      <c r="D560" s="7" t="s">
        <v>270</v>
      </c>
      <c r="E560" s="7">
        <v>0</v>
      </c>
      <c r="F560" s="7">
        <v>0</v>
      </c>
      <c r="G560">
        <v>0</v>
      </c>
      <c r="H560">
        <v>0</v>
      </c>
      <c r="I560">
        <v>10</v>
      </c>
      <c r="J560" t="s">
        <v>1314</v>
      </c>
    </row>
    <row r="561" spans="1:10" hidden="1">
      <c r="A561" t="s">
        <v>449</v>
      </c>
      <c r="B561" t="s">
        <v>1325</v>
      </c>
      <c r="C561" s="5">
        <v>1342</v>
      </c>
      <c r="D561" s="7" t="s">
        <v>271</v>
      </c>
      <c r="E561" s="7">
        <v>0</v>
      </c>
      <c r="F561" s="7">
        <v>0</v>
      </c>
      <c r="G561">
        <v>0</v>
      </c>
      <c r="H561">
        <v>0</v>
      </c>
      <c r="I561">
        <v>4</v>
      </c>
      <c r="J561" t="s">
        <v>493</v>
      </c>
    </row>
    <row r="562" spans="1:10" hidden="1">
      <c r="A562" t="s">
        <v>449</v>
      </c>
      <c r="B562" t="s">
        <v>1326</v>
      </c>
      <c r="C562" s="5">
        <v>1342342</v>
      </c>
      <c r="D562" s="7" t="s">
        <v>271</v>
      </c>
      <c r="E562" s="7">
        <v>0</v>
      </c>
      <c r="F562" s="7">
        <v>0</v>
      </c>
      <c r="G562">
        <v>0</v>
      </c>
      <c r="H562">
        <v>0</v>
      </c>
      <c r="I562">
        <v>7</v>
      </c>
      <c r="J562" t="s">
        <v>1325</v>
      </c>
    </row>
    <row r="563" spans="1:10" hidden="1">
      <c r="A563" t="s">
        <v>449</v>
      </c>
      <c r="B563" t="s">
        <v>1327</v>
      </c>
      <c r="C563" s="5">
        <v>1342342001</v>
      </c>
      <c r="D563" s="7" t="s">
        <v>271</v>
      </c>
      <c r="E563" s="7">
        <v>0</v>
      </c>
      <c r="F563" s="7">
        <v>0</v>
      </c>
      <c r="G563">
        <v>0</v>
      </c>
      <c r="H563">
        <v>0</v>
      </c>
      <c r="I563">
        <v>10</v>
      </c>
      <c r="J563" t="s">
        <v>1326</v>
      </c>
    </row>
    <row r="564" spans="1:10" hidden="1">
      <c r="A564" t="s">
        <v>449</v>
      </c>
      <c r="B564" t="s">
        <v>1328</v>
      </c>
      <c r="C564" s="5">
        <v>1343</v>
      </c>
      <c r="D564" s="7" t="s">
        <v>272</v>
      </c>
      <c r="E564" s="7">
        <v>0</v>
      </c>
      <c r="F564" s="7">
        <v>0</v>
      </c>
      <c r="G564">
        <v>0</v>
      </c>
      <c r="H564">
        <v>0</v>
      </c>
      <c r="I564">
        <v>4</v>
      </c>
      <c r="J564" t="s">
        <v>493</v>
      </c>
    </row>
    <row r="565" spans="1:10" hidden="1">
      <c r="A565" t="s">
        <v>449</v>
      </c>
      <c r="B565" t="s">
        <v>1329</v>
      </c>
      <c r="C565" s="5">
        <v>1343343</v>
      </c>
      <c r="D565" s="7" t="s">
        <v>272</v>
      </c>
      <c r="E565" s="7">
        <v>0</v>
      </c>
      <c r="F565" s="7">
        <v>0</v>
      </c>
      <c r="G565">
        <v>0</v>
      </c>
      <c r="H565">
        <v>0</v>
      </c>
      <c r="I565">
        <v>7</v>
      </c>
      <c r="J565" t="s">
        <v>1328</v>
      </c>
    </row>
    <row r="566" spans="1:10" hidden="1">
      <c r="A566" t="s">
        <v>449</v>
      </c>
      <c r="B566" t="s">
        <v>1330</v>
      </c>
      <c r="C566" s="5">
        <v>1343343001</v>
      </c>
      <c r="D566" s="7" t="s">
        <v>272</v>
      </c>
      <c r="E566" s="7">
        <v>0</v>
      </c>
      <c r="F566" s="7">
        <v>0</v>
      </c>
      <c r="G566">
        <v>0</v>
      </c>
      <c r="H566">
        <v>0</v>
      </c>
      <c r="I566">
        <v>10</v>
      </c>
      <c r="J566" t="s">
        <v>1329</v>
      </c>
    </row>
    <row r="567" spans="1:10" hidden="1">
      <c r="A567" t="s">
        <v>449</v>
      </c>
      <c r="B567" t="s">
        <v>1331</v>
      </c>
      <c r="C567" s="5">
        <v>1344</v>
      </c>
      <c r="D567" s="7" t="s">
        <v>273</v>
      </c>
      <c r="E567" s="7">
        <v>0</v>
      </c>
      <c r="F567" s="7">
        <v>0</v>
      </c>
      <c r="G567">
        <v>0</v>
      </c>
      <c r="H567">
        <v>0</v>
      </c>
      <c r="I567">
        <v>4</v>
      </c>
      <c r="J567" t="s">
        <v>493</v>
      </c>
    </row>
    <row r="568" spans="1:10" hidden="1">
      <c r="A568" t="s">
        <v>449</v>
      </c>
      <c r="B568" t="s">
        <v>1332</v>
      </c>
      <c r="C568" s="5">
        <v>1344344</v>
      </c>
      <c r="D568" s="7" t="s">
        <v>273</v>
      </c>
      <c r="E568" s="7">
        <v>0</v>
      </c>
      <c r="F568" s="7">
        <v>0</v>
      </c>
      <c r="G568">
        <v>0</v>
      </c>
      <c r="H568">
        <v>0</v>
      </c>
      <c r="I568">
        <v>7</v>
      </c>
      <c r="J568" t="s">
        <v>1331</v>
      </c>
    </row>
    <row r="569" spans="1:10" hidden="1">
      <c r="A569" t="s">
        <v>449</v>
      </c>
      <c r="B569" t="s">
        <v>1333</v>
      </c>
      <c r="C569" s="5">
        <v>1344344001</v>
      </c>
      <c r="D569" s="7" t="s">
        <v>274</v>
      </c>
      <c r="E569" s="7">
        <v>0</v>
      </c>
      <c r="F569" s="7">
        <v>0</v>
      </c>
      <c r="G569">
        <v>0</v>
      </c>
      <c r="H569">
        <v>0</v>
      </c>
      <c r="I569">
        <v>10</v>
      </c>
      <c r="J569" t="s">
        <v>1332</v>
      </c>
    </row>
    <row r="570" spans="1:10" hidden="1">
      <c r="A570" t="s">
        <v>449</v>
      </c>
      <c r="B570" t="s">
        <v>1334</v>
      </c>
      <c r="C570" s="5">
        <v>1344344001001</v>
      </c>
      <c r="D570" s="7" t="s">
        <v>777</v>
      </c>
      <c r="E570" s="7">
        <v>0</v>
      </c>
      <c r="F570" s="7">
        <v>0</v>
      </c>
      <c r="G570">
        <v>0</v>
      </c>
      <c r="H570">
        <v>0</v>
      </c>
      <c r="I570">
        <v>13</v>
      </c>
      <c r="J570" t="s">
        <v>1333</v>
      </c>
    </row>
    <row r="571" spans="1:10" hidden="1">
      <c r="A571" t="s">
        <v>449</v>
      </c>
      <c r="B571" t="s">
        <v>1335</v>
      </c>
      <c r="C571" s="5">
        <v>1344344001003</v>
      </c>
      <c r="D571" s="7" t="s">
        <v>429</v>
      </c>
      <c r="E571" s="7">
        <v>0</v>
      </c>
      <c r="F571" s="7">
        <v>0</v>
      </c>
      <c r="G571">
        <v>0</v>
      </c>
      <c r="H571">
        <v>0</v>
      </c>
      <c r="I571">
        <v>13</v>
      </c>
      <c r="J571" t="s">
        <v>1333</v>
      </c>
    </row>
    <row r="572" spans="1:10" hidden="1">
      <c r="A572" t="s">
        <v>449</v>
      </c>
      <c r="B572" t="s">
        <v>1336</v>
      </c>
      <c r="C572" s="5">
        <v>1345</v>
      </c>
      <c r="D572" s="7" t="s">
        <v>275</v>
      </c>
      <c r="E572" s="7">
        <v>0</v>
      </c>
      <c r="F572" s="7">
        <v>0</v>
      </c>
      <c r="G572">
        <v>0</v>
      </c>
      <c r="H572">
        <v>0</v>
      </c>
      <c r="I572">
        <v>4</v>
      </c>
      <c r="J572" t="s">
        <v>493</v>
      </c>
    </row>
    <row r="573" spans="1:10" hidden="1">
      <c r="A573" t="s">
        <v>449</v>
      </c>
      <c r="B573" t="s">
        <v>1337</v>
      </c>
      <c r="C573" s="5">
        <v>1345345</v>
      </c>
      <c r="D573" s="7" t="s">
        <v>275</v>
      </c>
      <c r="E573" s="7">
        <v>0</v>
      </c>
      <c r="F573" s="7">
        <v>0</v>
      </c>
      <c r="G573">
        <v>0</v>
      </c>
      <c r="H573">
        <v>0</v>
      </c>
      <c r="I573">
        <v>7</v>
      </c>
      <c r="J573" t="s">
        <v>1336</v>
      </c>
    </row>
    <row r="574" spans="1:10" hidden="1">
      <c r="A574" t="s">
        <v>449</v>
      </c>
      <c r="B574" t="s">
        <v>1338</v>
      </c>
      <c r="C574" s="5">
        <v>1345345001</v>
      </c>
      <c r="D574" s="7" t="s">
        <v>275</v>
      </c>
      <c r="E574" s="7">
        <v>0</v>
      </c>
      <c r="F574" s="7">
        <v>0</v>
      </c>
      <c r="G574">
        <v>0</v>
      </c>
      <c r="H574">
        <v>0</v>
      </c>
      <c r="I574">
        <v>10</v>
      </c>
      <c r="J574" t="s">
        <v>1337</v>
      </c>
    </row>
    <row r="575" spans="1:10" hidden="1">
      <c r="A575" t="s">
        <v>449</v>
      </c>
      <c r="B575" t="s">
        <v>1339</v>
      </c>
      <c r="C575" s="5">
        <v>1345345001001</v>
      </c>
      <c r="D575" s="7" t="s">
        <v>777</v>
      </c>
      <c r="E575" s="7">
        <v>0</v>
      </c>
      <c r="F575" s="7">
        <v>0</v>
      </c>
      <c r="G575">
        <v>0</v>
      </c>
      <c r="H575">
        <v>0</v>
      </c>
      <c r="I575">
        <v>13</v>
      </c>
      <c r="J575" t="s">
        <v>1338</v>
      </c>
    </row>
    <row r="576" spans="1:10" hidden="1">
      <c r="A576" t="s">
        <v>449</v>
      </c>
      <c r="B576" t="s">
        <v>1340</v>
      </c>
      <c r="C576" s="5">
        <v>1345345001003</v>
      </c>
      <c r="D576" s="7" t="s">
        <v>429</v>
      </c>
      <c r="E576" s="7">
        <v>0</v>
      </c>
      <c r="F576" s="7">
        <v>0</v>
      </c>
      <c r="G576">
        <v>0</v>
      </c>
      <c r="H576">
        <v>0</v>
      </c>
      <c r="I576">
        <v>13</v>
      </c>
      <c r="J576" t="s">
        <v>1338</v>
      </c>
    </row>
    <row r="577" spans="1:10" hidden="1">
      <c r="A577" t="s">
        <v>449</v>
      </c>
      <c r="B577" t="s">
        <v>1341</v>
      </c>
      <c r="C577" s="5">
        <v>1346</v>
      </c>
      <c r="D577" s="7" t="s">
        <v>276</v>
      </c>
      <c r="E577" s="7">
        <v>0</v>
      </c>
      <c r="F577" s="7">
        <v>0</v>
      </c>
      <c r="G577">
        <v>0</v>
      </c>
      <c r="H577">
        <v>0</v>
      </c>
      <c r="I577">
        <v>4</v>
      </c>
      <c r="J577" t="s">
        <v>493</v>
      </c>
    </row>
    <row r="578" spans="1:10" hidden="1">
      <c r="A578" t="s">
        <v>449</v>
      </c>
      <c r="B578" t="s">
        <v>1342</v>
      </c>
      <c r="C578" s="5">
        <v>1346346</v>
      </c>
      <c r="D578" s="7" t="s">
        <v>276</v>
      </c>
      <c r="E578" s="7">
        <v>0</v>
      </c>
      <c r="F578" s="7">
        <v>0</v>
      </c>
      <c r="G578">
        <v>0</v>
      </c>
      <c r="H578">
        <v>0</v>
      </c>
      <c r="I578">
        <v>7</v>
      </c>
      <c r="J578" t="s">
        <v>1341</v>
      </c>
    </row>
    <row r="579" spans="1:10" hidden="1">
      <c r="A579" t="s">
        <v>449</v>
      </c>
      <c r="B579" t="s">
        <v>1343</v>
      </c>
      <c r="C579" s="5">
        <v>1346346001</v>
      </c>
      <c r="D579" s="7" t="s">
        <v>277</v>
      </c>
      <c r="E579" s="7">
        <v>0</v>
      </c>
      <c r="F579" s="7">
        <v>0</v>
      </c>
      <c r="G579">
        <v>0</v>
      </c>
      <c r="H579">
        <v>0</v>
      </c>
      <c r="I579">
        <v>10</v>
      </c>
      <c r="J579" t="s">
        <v>1342</v>
      </c>
    </row>
    <row r="580" spans="1:10" hidden="1">
      <c r="A580" t="s">
        <v>449</v>
      </c>
      <c r="B580" t="s">
        <v>1344</v>
      </c>
      <c r="C580" s="5">
        <v>1347</v>
      </c>
      <c r="D580" s="7" t="s">
        <v>278</v>
      </c>
      <c r="E580" s="7">
        <v>0</v>
      </c>
      <c r="F580" s="7">
        <v>0</v>
      </c>
      <c r="G580">
        <v>0</v>
      </c>
      <c r="H580">
        <v>0</v>
      </c>
      <c r="I580">
        <v>4</v>
      </c>
      <c r="J580" t="s">
        <v>493</v>
      </c>
    </row>
    <row r="581" spans="1:10" hidden="1">
      <c r="A581" t="s">
        <v>449</v>
      </c>
      <c r="B581" t="s">
        <v>1345</v>
      </c>
      <c r="C581" s="5">
        <v>1347347</v>
      </c>
      <c r="D581" s="7" t="s">
        <v>278</v>
      </c>
      <c r="E581" s="7">
        <v>0</v>
      </c>
      <c r="F581" s="7">
        <v>0</v>
      </c>
      <c r="G581">
        <v>0</v>
      </c>
      <c r="H581">
        <v>0</v>
      </c>
      <c r="I581">
        <v>7</v>
      </c>
      <c r="J581" t="s">
        <v>1344</v>
      </c>
    </row>
    <row r="582" spans="1:10" hidden="1">
      <c r="A582" t="s">
        <v>449</v>
      </c>
      <c r="B582" t="s">
        <v>1346</v>
      </c>
      <c r="C582" s="5">
        <v>1347347001</v>
      </c>
      <c r="D582" s="7" t="s">
        <v>279</v>
      </c>
      <c r="E582" s="7">
        <v>0</v>
      </c>
      <c r="F582" s="7">
        <v>0</v>
      </c>
      <c r="G582">
        <v>0</v>
      </c>
      <c r="H582">
        <v>0</v>
      </c>
      <c r="I582">
        <v>10</v>
      </c>
      <c r="J582" t="s">
        <v>1345</v>
      </c>
    </row>
    <row r="583" spans="1:10" hidden="1">
      <c r="A583" t="s">
        <v>449</v>
      </c>
      <c r="B583" t="s">
        <v>1347</v>
      </c>
      <c r="C583" s="5">
        <v>1347347001001</v>
      </c>
      <c r="D583" s="7" t="s">
        <v>777</v>
      </c>
      <c r="E583" s="7">
        <v>0</v>
      </c>
      <c r="F583" s="7">
        <v>0</v>
      </c>
      <c r="G583">
        <v>0</v>
      </c>
      <c r="H583">
        <v>0</v>
      </c>
      <c r="I583">
        <v>13</v>
      </c>
      <c r="J583" t="s">
        <v>1346</v>
      </c>
    </row>
    <row r="584" spans="1:10" hidden="1">
      <c r="A584" t="s">
        <v>449</v>
      </c>
      <c r="B584" t="s">
        <v>1348</v>
      </c>
      <c r="C584" s="5">
        <v>1348</v>
      </c>
      <c r="D584" s="7" t="s">
        <v>280</v>
      </c>
      <c r="E584" s="7">
        <v>0</v>
      </c>
      <c r="F584" s="7">
        <v>0</v>
      </c>
      <c r="G584">
        <v>0</v>
      </c>
      <c r="H584">
        <v>0</v>
      </c>
      <c r="I584">
        <v>4</v>
      </c>
      <c r="J584" t="s">
        <v>493</v>
      </c>
    </row>
    <row r="585" spans="1:10" hidden="1">
      <c r="A585" t="s">
        <v>449</v>
      </c>
      <c r="B585" t="s">
        <v>1349</v>
      </c>
      <c r="C585" s="5">
        <v>1348348</v>
      </c>
      <c r="D585" s="7" t="s">
        <v>280</v>
      </c>
      <c r="E585" s="7">
        <v>0</v>
      </c>
      <c r="F585" s="7">
        <v>0</v>
      </c>
      <c r="G585">
        <v>0</v>
      </c>
      <c r="H585">
        <v>0</v>
      </c>
      <c r="I585">
        <v>7</v>
      </c>
      <c r="J585" t="s">
        <v>1348</v>
      </c>
    </row>
    <row r="586" spans="1:10" hidden="1">
      <c r="A586" t="s">
        <v>449</v>
      </c>
      <c r="B586" t="s">
        <v>1350</v>
      </c>
      <c r="C586" s="5">
        <v>1348348001</v>
      </c>
      <c r="D586" s="7" t="s">
        <v>280</v>
      </c>
      <c r="E586" s="7">
        <v>0</v>
      </c>
      <c r="F586" s="7">
        <v>0</v>
      </c>
      <c r="G586">
        <v>0</v>
      </c>
      <c r="H586">
        <v>0</v>
      </c>
      <c r="I586">
        <v>10</v>
      </c>
      <c r="J586" t="s">
        <v>1349</v>
      </c>
    </row>
    <row r="587" spans="1:10" hidden="1">
      <c r="A587" t="s">
        <v>449</v>
      </c>
      <c r="B587" t="s">
        <v>1351</v>
      </c>
      <c r="C587" s="5">
        <v>1349</v>
      </c>
      <c r="D587" s="7" t="s">
        <v>281</v>
      </c>
      <c r="E587" s="7">
        <v>0</v>
      </c>
      <c r="F587" s="7">
        <v>0</v>
      </c>
      <c r="G587">
        <v>0</v>
      </c>
      <c r="H587">
        <v>0</v>
      </c>
      <c r="I587">
        <v>4</v>
      </c>
      <c r="J587" t="s">
        <v>493</v>
      </c>
    </row>
    <row r="588" spans="1:10" hidden="1">
      <c r="A588" t="s">
        <v>449</v>
      </c>
      <c r="B588" t="s">
        <v>1352</v>
      </c>
      <c r="C588" s="5">
        <v>1349349</v>
      </c>
      <c r="D588" s="7" t="s">
        <v>281</v>
      </c>
      <c r="E588" s="7">
        <v>0</v>
      </c>
      <c r="F588" s="7">
        <v>0</v>
      </c>
      <c r="G588">
        <v>0</v>
      </c>
      <c r="H588">
        <v>0</v>
      </c>
      <c r="I588">
        <v>7</v>
      </c>
      <c r="J588" t="s">
        <v>1351</v>
      </c>
    </row>
    <row r="589" spans="1:10" hidden="1">
      <c r="A589" t="s">
        <v>449</v>
      </c>
      <c r="B589" t="s">
        <v>1353</v>
      </c>
      <c r="C589" s="5">
        <v>1349349001</v>
      </c>
      <c r="D589" s="7" t="s">
        <v>281</v>
      </c>
      <c r="E589" s="7">
        <v>0</v>
      </c>
      <c r="F589" s="7">
        <v>0</v>
      </c>
      <c r="G589">
        <v>0</v>
      </c>
      <c r="H589">
        <v>0</v>
      </c>
      <c r="I589">
        <v>10</v>
      </c>
      <c r="J589" t="s">
        <v>1352</v>
      </c>
    </row>
    <row r="590" spans="1:10" hidden="1">
      <c r="A590" t="s">
        <v>449</v>
      </c>
      <c r="B590" t="s">
        <v>1354</v>
      </c>
      <c r="C590" s="5">
        <v>1349349001001</v>
      </c>
      <c r="D590" s="7" t="s">
        <v>777</v>
      </c>
      <c r="E590" s="7">
        <v>0</v>
      </c>
      <c r="F590" s="7">
        <v>0</v>
      </c>
      <c r="G590">
        <v>0</v>
      </c>
      <c r="H590">
        <v>0</v>
      </c>
      <c r="I590">
        <v>13</v>
      </c>
      <c r="J590" t="s">
        <v>1353</v>
      </c>
    </row>
    <row r="591" spans="1:10" hidden="1">
      <c r="A591" t="s">
        <v>449</v>
      </c>
      <c r="B591" t="s">
        <v>491</v>
      </c>
      <c r="C591" s="5">
        <v>135</v>
      </c>
      <c r="D591" s="7" t="s">
        <v>282</v>
      </c>
      <c r="E591" s="7">
        <v>0</v>
      </c>
      <c r="F591" s="7">
        <v>0</v>
      </c>
      <c r="G591">
        <v>0</v>
      </c>
      <c r="H591">
        <v>0</v>
      </c>
      <c r="I591">
        <v>3</v>
      </c>
      <c r="J591" t="s">
        <v>494</v>
      </c>
    </row>
    <row r="592" spans="1:10" hidden="1">
      <c r="A592" t="s">
        <v>449</v>
      </c>
      <c r="B592" t="s">
        <v>1355</v>
      </c>
      <c r="C592" s="5">
        <v>1351</v>
      </c>
      <c r="D592" s="7" t="s">
        <v>283</v>
      </c>
      <c r="E592" s="7">
        <v>0</v>
      </c>
      <c r="F592" s="7">
        <v>0</v>
      </c>
      <c r="G592">
        <v>0</v>
      </c>
      <c r="H592">
        <v>0</v>
      </c>
      <c r="I592">
        <v>4</v>
      </c>
      <c r="J592" t="s">
        <v>491</v>
      </c>
    </row>
    <row r="593" spans="1:10" hidden="1">
      <c r="A593" t="s">
        <v>449</v>
      </c>
      <c r="B593" t="s">
        <v>1356</v>
      </c>
      <c r="C593" s="5">
        <v>1351351</v>
      </c>
      <c r="D593" s="7" t="s">
        <v>283</v>
      </c>
      <c r="E593" s="7">
        <v>0</v>
      </c>
      <c r="F593" s="7">
        <v>0</v>
      </c>
      <c r="G593">
        <v>0</v>
      </c>
      <c r="H593">
        <v>0</v>
      </c>
      <c r="I593">
        <v>7</v>
      </c>
      <c r="J593" t="s">
        <v>1355</v>
      </c>
    </row>
    <row r="594" spans="1:10" hidden="1">
      <c r="A594" t="s">
        <v>449</v>
      </c>
      <c r="B594" t="s">
        <v>1357</v>
      </c>
      <c r="C594" s="5">
        <v>1351351001</v>
      </c>
      <c r="D594" s="7" t="s">
        <v>283</v>
      </c>
      <c r="E594" s="7">
        <v>0</v>
      </c>
      <c r="F594" s="7">
        <v>0</v>
      </c>
      <c r="G594">
        <v>0</v>
      </c>
      <c r="H594">
        <v>0</v>
      </c>
      <c r="I594">
        <v>10</v>
      </c>
      <c r="J594" t="s">
        <v>1356</v>
      </c>
    </row>
    <row r="595" spans="1:10" hidden="1">
      <c r="A595" t="s">
        <v>449</v>
      </c>
      <c r="B595" t="s">
        <v>1358</v>
      </c>
      <c r="C595" s="5">
        <v>1351351001001</v>
      </c>
      <c r="D595" s="7" t="s">
        <v>777</v>
      </c>
      <c r="E595" s="7">
        <v>0</v>
      </c>
      <c r="F595" s="7">
        <v>0</v>
      </c>
      <c r="G595">
        <v>0</v>
      </c>
      <c r="H595">
        <v>0</v>
      </c>
      <c r="I595">
        <v>13</v>
      </c>
      <c r="J595" t="s">
        <v>1357</v>
      </c>
    </row>
    <row r="596" spans="1:10" hidden="1">
      <c r="A596" t="s">
        <v>449</v>
      </c>
      <c r="B596" t="s">
        <v>1359</v>
      </c>
      <c r="C596" s="5">
        <v>1351351001002</v>
      </c>
      <c r="D596" s="7" t="s">
        <v>429</v>
      </c>
      <c r="E596" s="7">
        <v>0</v>
      </c>
      <c r="F596" s="7">
        <v>0</v>
      </c>
      <c r="G596">
        <v>0</v>
      </c>
      <c r="H596">
        <v>0</v>
      </c>
      <c r="I596">
        <v>13</v>
      </c>
      <c r="J596" t="s">
        <v>1357</v>
      </c>
    </row>
    <row r="597" spans="1:10" hidden="1">
      <c r="A597" t="s">
        <v>449</v>
      </c>
      <c r="B597" t="s">
        <v>1360</v>
      </c>
      <c r="C597" s="5">
        <v>1352</v>
      </c>
      <c r="D597" s="7" t="s">
        <v>284</v>
      </c>
      <c r="E597" s="7">
        <v>0</v>
      </c>
      <c r="F597" s="7">
        <v>0</v>
      </c>
      <c r="G597">
        <v>0</v>
      </c>
      <c r="H597">
        <v>0</v>
      </c>
      <c r="I597">
        <v>4</v>
      </c>
      <c r="J597" t="s">
        <v>491</v>
      </c>
    </row>
    <row r="598" spans="1:10" hidden="1">
      <c r="A598" t="s">
        <v>449</v>
      </c>
      <c r="B598" t="s">
        <v>1361</v>
      </c>
      <c r="C598" s="5">
        <v>1352352</v>
      </c>
      <c r="D598" s="7" t="s">
        <v>284</v>
      </c>
      <c r="E598" s="7">
        <v>0</v>
      </c>
      <c r="F598" s="7">
        <v>0</v>
      </c>
      <c r="G598">
        <v>0</v>
      </c>
      <c r="H598">
        <v>0</v>
      </c>
      <c r="I598">
        <v>7</v>
      </c>
      <c r="J598" t="s">
        <v>1360</v>
      </c>
    </row>
    <row r="599" spans="1:10" hidden="1">
      <c r="A599" t="s">
        <v>449</v>
      </c>
      <c r="B599" t="s">
        <v>1362</v>
      </c>
      <c r="C599" s="5">
        <v>1352352001</v>
      </c>
      <c r="D599" s="7" t="s">
        <v>285</v>
      </c>
      <c r="E599" s="7">
        <v>0</v>
      </c>
      <c r="F599" s="7">
        <v>0</v>
      </c>
      <c r="G599">
        <v>0</v>
      </c>
      <c r="H599">
        <v>0</v>
      </c>
      <c r="I599">
        <v>10</v>
      </c>
      <c r="J599" t="s">
        <v>1361</v>
      </c>
    </row>
    <row r="600" spans="1:10" hidden="1">
      <c r="A600" t="s">
        <v>449</v>
      </c>
      <c r="B600" t="s">
        <v>1363</v>
      </c>
      <c r="C600" s="5">
        <v>1352352001001</v>
      </c>
      <c r="D600" s="7" t="s">
        <v>777</v>
      </c>
      <c r="E600" s="7">
        <v>0</v>
      </c>
      <c r="F600" s="7">
        <v>0</v>
      </c>
      <c r="G600">
        <v>0</v>
      </c>
      <c r="H600">
        <v>0</v>
      </c>
      <c r="I600">
        <v>13</v>
      </c>
      <c r="J600" t="s">
        <v>1362</v>
      </c>
    </row>
    <row r="601" spans="1:10" hidden="1">
      <c r="A601" t="s">
        <v>449</v>
      </c>
      <c r="B601" t="s">
        <v>1364</v>
      </c>
      <c r="C601" s="5">
        <v>1352352001002</v>
      </c>
      <c r="D601" s="7" t="s">
        <v>1096</v>
      </c>
      <c r="E601" s="7">
        <v>0</v>
      </c>
      <c r="F601" s="7">
        <v>0</v>
      </c>
      <c r="G601">
        <v>0</v>
      </c>
      <c r="H601">
        <v>0</v>
      </c>
      <c r="I601">
        <v>13</v>
      </c>
      <c r="J601" t="s">
        <v>1362</v>
      </c>
    </row>
    <row r="602" spans="1:10" hidden="1">
      <c r="A602" t="s">
        <v>449</v>
      </c>
      <c r="B602" t="s">
        <v>1365</v>
      </c>
      <c r="C602" s="5">
        <v>1352352001003</v>
      </c>
      <c r="D602" s="7" t="s">
        <v>429</v>
      </c>
      <c r="E602" s="7">
        <v>0</v>
      </c>
      <c r="F602" s="7">
        <v>0</v>
      </c>
      <c r="G602">
        <v>0</v>
      </c>
      <c r="H602">
        <v>0</v>
      </c>
      <c r="I602">
        <v>13</v>
      </c>
      <c r="J602" t="s">
        <v>1362</v>
      </c>
    </row>
    <row r="603" spans="1:10" hidden="1">
      <c r="A603" t="s">
        <v>449</v>
      </c>
      <c r="B603" t="s">
        <v>1366</v>
      </c>
      <c r="C603" s="5">
        <v>1353</v>
      </c>
      <c r="D603" s="7" t="s">
        <v>286</v>
      </c>
      <c r="E603" s="7">
        <v>0</v>
      </c>
      <c r="F603" s="7">
        <v>0</v>
      </c>
      <c r="G603">
        <v>0</v>
      </c>
      <c r="H603">
        <v>0</v>
      </c>
      <c r="I603">
        <v>4</v>
      </c>
      <c r="J603" t="s">
        <v>491</v>
      </c>
    </row>
    <row r="604" spans="1:10" hidden="1">
      <c r="A604" t="s">
        <v>449</v>
      </c>
      <c r="B604" t="s">
        <v>1367</v>
      </c>
      <c r="C604" s="5">
        <v>1353353</v>
      </c>
      <c r="D604" s="7" t="s">
        <v>286</v>
      </c>
      <c r="E604" s="7">
        <v>0</v>
      </c>
      <c r="F604" s="7">
        <v>0</v>
      </c>
      <c r="G604">
        <v>0</v>
      </c>
      <c r="H604">
        <v>0</v>
      </c>
      <c r="I604">
        <v>7</v>
      </c>
      <c r="J604" t="s">
        <v>1366</v>
      </c>
    </row>
    <row r="605" spans="1:10" hidden="1">
      <c r="A605" t="s">
        <v>449</v>
      </c>
      <c r="B605" t="s">
        <v>1368</v>
      </c>
      <c r="C605" s="5">
        <v>1353353001</v>
      </c>
      <c r="D605" s="7" t="s">
        <v>287</v>
      </c>
      <c r="E605" s="7">
        <v>0</v>
      </c>
      <c r="F605" s="7">
        <v>0</v>
      </c>
      <c r="G605">
        <v>0</v>
      </c>
      <c r="H605">
        <v>0</v>
      </c>
      <c r="I605">
        <v>10</v>
      </c>
      <c r="J605" t="s">
        <v>1367</v>
      </c>
    </row>
    <row r="606" spans="1:10" hidden="1">
      <c r="A606" t="s">
        <v>449</v>
      </c>
      <c r="B606" t="s">
        <v>1369</v>
      </c>
      <c r="C606" s="5">
        <v>1353353001001</v>
      </c>
      <c r="D606" s="7" t="s">
        <v>777</v>
      </c>
      <c r="E606" s="7">
        <v>0</v>
      </c>
      <c r="F606" s="7">
        <v>0</v>
      </c>
      <c r="G606">
        <v>0</v>
      </c>
      <c r="H606">
        <v>0</v>
      </c>
      <c r="I606">
        <v>13</v>
      </c>
      <c r="J606" t="s">
        <v>1368</v>
      </c>
    </row>
    <row r="607" spans="1:10" hidden="1">
      <c r="A607" t="s">
        <v>449</v>
      </c>
      <c r="B607" t="s">
        <v>1370</v>
      </c>
      <c r="C607" s="5">
        <v>1353353001003</v>
      </c>
      <c r="D607" s="7" t="s">
        <v>429</v>
      </c>
      <c r="E607" s="7">
        <v>0</v>
      </c>
      <c r="F607" s="7">
        <v>0</v>
      </c>
      <c r="G607">
        <v>0</v>
      </c>
      <c r="H607">
        <v>0</v>
      </c>
      <c r="I607">
        <v>13</v>
      </c>
      <c r="J607" t="s">
        <v>1368</v>
      </c>
    </row>
    <row r="608" spans="1:10" hidden="1">
      <c r="A608" t="s">
        <v>449</v>
      </c>
      <c r="B608" t="s">
        <v>1371</v>
      </c>
      <c r="C608" s="5">
        <v>1353353002</v>
      </c>
      <c r="D608" s="7" t="s">
        <v>288</v>
      </c>
      <c r="E608" s="7">
        <v>0</v>
      </c>
      <c r="F608" s="7">
        <v>0</v>
      </c>
      <c r="G608">
        <v>0</v>
      </c>
      <c r="H608">
        <v>0</v>
      </c>
      <c r="I608">
        <v>10</v>
      </c>
      <c r="J608" t="s">
        <v>1367</v>
      </c>
    </row>
    <row r="609" spans="1:10" hidden="1">
      <c r="A609" t="s">
        <v>449</v>
      </c>
      <c r="B609" t="s">
        <v>1372</v>
      </c>
      <c r="C609" s="5">
        <v>1353353002001</v>
      </c>
      <c r="D609" s="7" t="s">
        <v>777</v>
      </c>
      <c r="E609" s="7">
        <v>0</v>
      </c>
      <c r="F609" s="7">
        <v>0</v>
      </c>
      <c r="G609">
        <v>0</v>
      </c>
      <c r="H609">
        <v>0</v>
      </c>
      <c r="I609">
        <v>13</v>
      </c>
      <c r="J609" t="s">
        <v>1371</v>
      </c>
    </row>
    <row r="610" spans="1:10" hidden="1">
      <c r="A610" t="s">
        <v>449</v>
      </c>
      <c r="B610" t="s">
        <v>1373</v>
      </c>
      <c r="C610" s="5">
        <v>1353353002003</v>
      </c>
      <c r="D610" s="7" t="s">
        <v>429</v>
      </c>
      <c r="E610" s="7">
        <v>0</v>
      </c>
      <c r="F610" s="7">
        <v>0</v>
      </c>
      <c r="G610">
        <v>0</v>
      </c>
      <c r="H610">
        <v>0</v>
      </c>
      <c r="I610">
        <v>13</v>
      </c>
      <c r="J610" t="s">
        <v>1371</v>
      </c>
    </row>
    <row r="611" spans="1:10" hidden="1">
      <c r="A611" t="s">
        <v>449</v>
      </c>
      <c r="B611" t="s">
        <v>1374</v>
      </c>
      <c r="C611" s="5">
        <v>1354</v>
      </c>
      <c r="D611" s="7" t="s">
        <v>289</v>
      </c>
      <c r="E611" s="7">
        <v>0</v>
      </c>
      <c r="F611" s="7">
        <v>0</v>
      </c>
      <c r="G611">
        <v>0</v>
      </c>
      <c r="H611">
        <v>0</v>
      </c>
      <c r="I611">
        <v>4</v>
      </c>
      <c r="J611" t="s">
        <v>491</v>
      </c>
    </row>
    <row r="612" spans="1:10" hidden="1">
      <c r="A612" t="s">
        <v>449</v>
      </c>
      <c r="B612" t="s">
        <v>1375</v>
      </c>
      <c r="C612" s="5">
        <v>1354354</v>
      </c>
      <c r="D612" s="7" t="s">
        <v>289</v>
      </c>
      <c r="E612" s="7">
        <v>0</v>
      </c>
      <c r="F612" s="7">
        <v>0</v>
      </c>
      <c r="G612">
        <v>0</v>
      </c>
      <c r="H612">
        <v>0</v>
      </c>
      <c r="I612">
        <v>7</v>
      </c>
      <c r="J612" t="s">
        <v>1374</v>
      </c>
    </row>
    <row r="613" spans="1:10" hidden="1">
      <c r="A613" t="s">
        <v>449</v>
      </c>
      <c r="B613" t="s">
        <v>1376</v>
      </c>
      <c r="C613" s="5">
        <v>1354354001</v>
      </c>
      <c r="D613" s="7" t="s">
        <v>290</v>
      </c>
      <c r="E613" s="7">
        <v>0</v>
      </c>
      <c r="F613" s="7">
        <v>0</v>
      </c>
      <c r="G613">
        <v>0</v>
      </c>
      <c r="H613">
        <v>0</v>
      </c>
      <c r="I613">
        <v>10</v>
      </c>
      <c r="J613" t="s">
        <v>1375</v>
      </c>
    </row>
    <row r="614" spans="1:10" hidden="1">
      <c r="A614" t="s">
        <v>449</v>
      </c>
      <c r="B614" t="s">
        <v>1377</v>
      </c>
      <c r="C614" s="5">
        <v>1355</v>
      </c>
      <c r="D614" s="7" t="s">
        <v>291</v>
      </c>
      <c r="E614" s="7">
        <v>0</v>
      </c>
      <c r="F614" s="7">
        <v>0</v>
      </c>
      <c r="G614">
        <v>0</v>
      </c>
      <c r="H614">
        <v>0</v>
      </c>
      <c r="I614">
        <v>4</v>
      </c>
      <c r="J614" t="s">
        <v>491</v>
      </c>
    </row>
    <row r="615" spans="1:10" hidden="1">
      <c r="A615" t="s">
        <v>449</v>
      </c>
      <c r="B615" t="s">
        <v>1378</v>
      </c>
      <c r="C615" s="5">
        <v>1355355</v>
      </c>
      <c r="D615" s="7" t="s">
        <v>291</v>
      </c>
      <c r="E615" s="7">
        <v>0</v>
      </c>
      <c r="F615" s="7">
        <v>0</v>
      </c>
      <c r="G615">
        <v>0</v>
      </c>
      <c r="H615">
        <v>0</v>
      </c>
      <c r="I615">
        <v>7</v>
      </c>
      <c r="J615" t="s">
        <v>1377</v>
      </c>
    </row>
    <row r="616" spans="1:10" hidden="1">
      <c r="A616" t="s">
        <v>449</v>
      </c>
      <c r="B616" t="s">
        <v>1379</v>
      </c>
      <c r="C616" s="5">
        <v>1355355001</v>
      </c>
      <c r="D616" s="7" t="s">
        <v>291</v>
      </c>
      <c r="E616" s="7">
        <v>0</v>
      </c>
      <c r="F616" s="7">
        <v>0</v>
      </c>
      <c r="G616">
        <v>0</v>
      </c>
      <c r="H616">
        <v>0</v>
      </c>
      <c r="I616">
        <v>10</v>
      </c>
      <c r="J616" t="s">
        <v>1378</v>
      </c>
    </row>
    <row r="617" spans="1:10" hidden="1">
      <c r="A617" t="s">
        <v>449</v>
      </c>
      <c r="B617" t="s">
        <v>1380</v>
      </c>
      <c r="C617" s="5">
        <v>1355355001001</v>
      </c>
      <c r="D617" s="7" t="s">
        <v>777</v>
      </c>
      <c r="E617" s="7">
        <v>0</v>
      </c>
      <c r="F617" s="7">
        <v>0</v>
      </c>
      <c r="G617">
        <v>0</v>
      </c>
      <c r="H617">
        <v>0</v>
      </c>
      <c r="I617">
        <v>13</v>
      </c>
      <c r="J617" t="s">
        <v>1379</v>
      </c>
    </row>
    <row r="618" spans="1:10" hidden="1">
      <c r="A618" t="s">
        <v>449</v>
      </c>
      <c r="B618" t="s">
        <v>1381</v>
      </c>
      <c r="C618" s="5">
        <v>1355355001002</v>
      </c>
      <c r="D618" s="7" t="s">
        <v>1096</v>
      </c>
      <c r="E618" s="7">
        <v>0</v>
      </c>
      <c r="F618" s="7">
        <v>0</v>
      </c>
      <c r="G618">
        <v>0</v>
      </c>
      <c r="H618">
        <v>0</v>
      </c>
      <c r="I618">
        <v>13</v>
      </c>
      <c r="J618" t="s">
        <v>1379</v>
      </c>
    </row>
    <row r="619" spans="1:10" hidden="1">
      <c r="A619" t="s">
        <v>449</v>
      </c>
      <c r="B619" t="s">
        <v>1382</v>
      </c>
      <c r="C619" s="5">
        <v>1355355001003</v>
      </c>
      <c r="D619" s="7" t="s">
        <v>429</v>
      </c>
      <c r="E619" s="7">
        <v>0</v>
      </c>
      <c r="F619" s="7">
        <v>0</v>
      </c>
      <c r="G619">
        <v>0</v>
      </c>
      <c r="H619">
        <v>0</v>
      </c>
      <c r="I619">
        <v>13</v>
      </c>
      <c r="J619" t="s">
        <v>1379</v>
      </c>
    </row>
    <row r="620" spans="1:10" hidden="1">
      <c r="A620" t="s">
        <v>449</v>
      </c>
      <c r="B620" t="s">
        <v>1383</v>
      </c>
      <c r="C620" s="5">
        <v>1356</v>
      </c>
      <c r="D620" s="7" t="s">
        <v>292</v>
      </c>
      <c r="E620" s="7">
        <v>0</v>
      </c>
      <c r="F620" s="7">
        <v>0</v>
      </c>
      <c r="G620">
        <v>0</v>
      </c>
      <c r="H620">
        <v>0</v>
      </c>
      <c r="I620">
        <v>4</v>
      </c>
      <c r="J620" t="s">
        <v>491</v>
      </c>
    </row>
    <row r="621" spans="1:10" hidden="1">
      <c r="A621" t="s">
        <v>449</v>
      </c>
      <c r="B621" t="s">
        <v>1384</v>
      </c>
      <c r="C621" s="5">
        <v>1356356</v>
      </c>
      <c r="D621" s="7" t="s">
        <v>292</v>
      </c>
      <c r="E621" s="7">
        <v>0</v>
      </c>
      <c r="F621" s="7">
        <v>0</v>
      </c>
      <c r="G621">
        <v>0</v>
      </c>
      <c r="H621">
        <v>0</v>
      </c>
      <c r="I621">
        <v>7</v>
      </c>
      <c r="J621" t="s">
        <v>1383</v>
      </c>
    </row>
    <row r="622" spans="1:10" hidden="1">
      <c r="A622" t="s">
        <v>449</v>
      </c>
      <c r="B622" t="s">
        <v>1385</v>
      </c>
      <c r="C622" s="5">
        <v>1356356001</v>
      </c>
      <c r="D622" s="7" t="s">
        <v>292</v>
      </c>
      <c r="E622" s="7">
        <v>0</v>
      </c>
      <c r="F622" s="7">
        <v>0</v>
      </c>
      <c r="G622">
        <v>0</v>
      </c>
      <c r="H622">
        <v>0</v>
      </c>
      <c r="I622">
        <v>10</v>
      </c>
      <c r="J622" t="s">
        <v>1384</v>
      </c>
    </row>
    <row r="623" spans="1:10" hidden="1">
      <c r="A623" t="s">
        <v>449</v>
      </c>
      <c r="B623" t="s">
        <v>1386</v>
      </c>
      <c r="C623" s="5">
        <v>1356356001003</v>
      </c>
      <c r="D623" s="7" t="s">
        <v>1320</v>
      </c>
      <c r="E623" s="7">
        <v>0</v>
      </c>
      <c r="F623" s="7">
        <v>0</v>
      </c>
      <c r="G623">
        <v>0</v>
      </c>
      <c r="H623">
        <v>0</v>
      </c>
      <c r="I623">
        <v>13</v>
      </c>
      <c r="J623" t="s">
        <v>1385</v>
      </c>
    </row>
    <row r="624" spans="1:10" hidden="1">
      <c r="A624" t="s">
        <v>449</v>
      </c>
      <c r="B624" t="s">
        <v>1387</v>
      </c>
      <c r="C624" s="5">
        <v>1357</v>
      </c>
      <c r="D624" s="7" t="s">
        <v>293</v>
      </c>
      <c r="E624" s="7">
        <v>0</v>
      </c>
      <c r="F624" s="7">
        <v>0</v>
      </c>
      <c r="G624">
        <v>0</v>
      </c>
      <c r="H624">
        <v>0</v>
      </c>
      <c r="I624">
        <v>4</v>
      </c>
      <c r="J624" t="s">
        <v>491</v>
      </c>
    </row>
    <row r="625" spans="1:10" hidden="1">
      <c r="A625" t="s">
        <v>449</v>
      </c>
      <c r="B625" t="s">
        <v>1388</v>
      </c>
      <c r="C625" s="5">
        <v>1357357</v>
      </c>
      <c r="D625" s="7" t="s">
        <v>293</v>
      </c>
      <c r="E625" s="7">
        <v>0</v>
      </c>
      <c r="F625" s="7">
        <v>0</v>
      </c>
      <c r="G625">
        <v>0</v>
      </c>
      <c r="H625">
        <v>0</v>
      </c>
      <c r="I625">
        <v>7</v>
      </c>
      <c r="J625" t="s">
        <v>1387</v>
      </c>
    </row>
    <row r="626" spans="1:10" hidden="1">
      <c r="A626" t="s">
        <v>449</v>
      </c>
      <c r="B626" t="s">
        <v>1389</v>
      </c>
      <c r="C626" s="5">
        <v>1357357001</v>
      </c>
      <c r="D626" s="7" t="s">
        <v>294</v>
      </c>
      <c r="E626" s="7">
        <v>0</v>
      </c>
      <c r="F626" s="7">
        <v>0</v>
      </c>
      <c r="G626">
        <v>0</v>
      </c>
      <c r="H626">
        <v>0</v>
      </c>
      <c r="I626">
        <v>10</v>
      </c>
      <c r="J626" t="s">
        <v>1388</v>
      </c>
    </row>
    <row r="627" spans="1:10" hidden="1">
      <c r="A627" t="s">
        <v>449</v>
      </c>
      <c r="B627" t="s">
        <v>1390</v>
      </c>
      <c r="C627" s="5">
        <v>1357357002</v>
      </c>
      <c r="D627" s="7" t="s">
        <v>295</v>
      </c>
      <c r="E627" s="7">
        <v>0</v>
      </c>
      <c r="F627" s="7">
        <v>0</v>
      </c>
      <c r="G627">
        <v>0</v>
      </c>
      <c r="H627">
        <v>0</v>
      </c>
      <c r="I627">
        <v>10</v>
      </c>
      <c r="J627" t="s">
        <v>1388</v>
      </c>
    </row>
    <row r="628" spans="1:10" hidden="1">
      <c r="A628" t="s">
        <v>449</v>
      </c>
      <c r="B628" t="s">
        <v>1391</v>
      </c>
      <c r="C628" s="5">
        <v>1357357003</v>
      </c>
      <c r="D628" s="7" t="s">
        <v>296</v>
      </c>
      <c r="E628" s="7">
        <v>0</v>
      </c>
      <c r="F628" s="7">
        <v>0</v>
      </c>
      <c r="G628">
        <v>0</v>
      </c>
      <c r="H628">
        <v>0</v>
      </c>
      <c r="I628">
        <v>10</v>
      </c>
      <c r="J628" t="s">
        <v>1388</v>
      </c>
    </row>
    <row r="629" spans="1:10" hidden="1">
      <c r="A629" t="s">
        <v>449</v>
      </c>
      <c r="B629" t="s">
        <v>1392</v>
      </c>
      <c r="C629" s="5">
        <v>1357357004</v>
      </c>
      <c r="D629" s="7" t="s">
        <v>297</v>
      </c>
      <c r="E629" s="7">
        <v>0</v>
      </c>
      <c r="F629" s="7">
        <v>0</v>
      </c>
      <c r="G629">
        <v>0</v>
      </c>
      <c r="H629">
        <v>0</v>
      </c>
      <c r="I629">
        <v>10</v>
      </c>
      <c r="J629" t="s">
        <v>1388</v>
      </c>
    </row>
    <row r="630" spans="1:10" hidden="1">
      <c r="A630" t="s">
        <v>449</v>
      </c>
      <c r="B630" t="s">
        <v>1393</v>
      </c>
      <c r="C630" s="5">
        <v>1357357005</v>
      </c>
      <c r="D630" s="7" t="s">
        <v>298</v>
      </c>
      <c r="E630" s="7">
        <v>0</v>
      </c>
      <c r="F630" s="7">
        <v>0</v>
      </c>
      <c r="G630">
        <v>0</v>
      </c>
      <c r="H630">
        <v>0</v>
      </c>
      <c r="I630">
        <v>10</v>
      </c>
      <c r="J630" t="s">
        <v>1388</v>
      </c>
    </row>
    <row r="631" spans="1:10" hidden="1">
      <c r="A631" t="s">
        <v>449</v>
      </c>
      <c r="B631" t="s">
        <v>1394</v>
      </c>
      <c r="C631" s="5">
        <v>1357357006</v>
      </c>
      <c r="D631" s="7" t="s">
        <v>299</v>
      </c>
      <c r="E631" s="7">
        <v>0</v>
      </c>
      <c r="F631" s="7">
        <v>0</v>
      </c>
      <c r="G631">
        <v>0</v>
      </c>
      <c r="H631">
        <v>0</v>
      </c>
      <c r="I631">
        <v>10</v>
      </c>
      <c r="J631" t="s">
        <v>1388</v>
      </c>
    </row>
    <row r="632" spans="1:10" hidden="1">
      <c r="A632" t="s">
        <v>449</v>
      </c>
      <c r="B632" t="s">
        <v>1395</v>
      </c>
      <c r="C632" s="5">
        <v>1357357007</v>
      </c>
      <c r="D632" s="7" t="s">
        <v>300</v>
      </c>
      <c r="E632" s="7">
        <v>0</v>
      </c>
      <c r="F632" s="7">
        <v>0</v>
      </c>
      <c r="G632">
        <v>0</v>
      </c>
      <c r="H632">
        <v>0</v>
      </c>
      <c r="I632">
        <v>10</v>
      </c>
      <c r="J632" t="s">
        <v>1388</v>
      </c>
    </row>
    <row r="633" spans="1:10" hidden="1">
      <c r="A633" t="s">
        <v>449</v>
      </c>
      <c r="B633" t="s">
        <v>1396</v>
      </c>
      <c r="C633" s="5">
        <v>1357357007001</v>
      </c>
      <c r="D633" s="7" t="s">
        <v>777</v>
      </c>
      <c r="E633" s="7">
        <v>0</v>
      </c>
      <c r="F633" s="7">
        <v>0</v>
      </c>
      <c r="G633">
        <v>0</v>
      </c>
      <c r="H633">
        <v>0</v>
      </c>
      <c r="I633">
        <v>13</v>
      </c>
      <c r="J633" t="s">
        <v>1395</v>
      </c>
    </row>
    <row r="634" spans="1:10" hidden="1">
      <c r="A634" t="s">
        <v>449</v>
      </c>
      <c r="B634" t="s">
        <v>1397</v>
      </c>
      <c r="C634" s="5">
        <v>1357357008</v>
      </c>
      <c r="D634" s="7" t="s">
        <v>233</v>
      </c>
      <c r="E634" s="7">
        <v>0</v>
      </c>
      <c r="F634" s="7">
        <v>0</v>
      </c>
      <c r="G634">
        <v>0</v>
      </c>
      <c r="H634">
        <v>0</v>
      </c>
      <c r="I634">
        <v>10</v>
      </c>
      <c r="J634" t="s">
        <v>1388</v>
      </c>
    </row>
    <row r="635" spans="1:10" hidden="1">
      <c r="A635" t="s">
        <v>449</v>
      </c>
      <c r="B635" t="s">
        <v>1398</v>
      </c>
      <c r="C635" s="5">
        <v>1357357009</v>
      </c>
      <c r="D635" s="7" t="s">
        <v>301</v>
      </c>
      <c r="E635" s="7">
        <v>0</v>
      </c>
      <c r="F635" s="7">
        <v>0</v>
      </c>
      <c r="G635">
        <v>0</v>
      </c>
      <c r="H635">
        <v>0</v>
      </c>
      <c r="I635">
        <v>10</v>
      </c>
      <c r="J635" t="s">
        <v>1388</v>
      </c>
    </row>
    <row r="636" spans="1:10" hidden="1">
      <c r="A636" t="s">
        <v>449</v>
      </c>
      <c r="B636" t="s">
        <v>1399</v>
      </c>
      <c r="C636" s="5">
        <v>1358</v>
      </c>
      <c r="D636" s="7" t="s">
        <v>302</v>
      </c>
      <c r="E636" s="7">
        <v>0</v>
      </c>
      <c r="F636" s="7">
        <v>0</v>
      </c>
      <c r="G636">
        <v>0</v>
      </c>
      <c r="H636">
        <v>0</v>
      </c>
      <c r="I636">
        <v>4</v>
      </c>
      <c r="J636" t="s">
        <v>491</v>
      </c>
    </row>
    <row r="637" spans="1:10" hidden="1">
      <c r="A637" t="s">
        <v>449</v>
      </c>
      <c r="B637" t="s">
        <v>1400</v>
      </c>
      <c r="C637" s="5">
        <v>1358358</v>
      </c>
      <c r="D637" s="7" t="s">
        <v>302</v>
      </c>
      <c r="E637" s="7">
        <v>0</v>
      </c>
      <c r="F637" s="7">
        <v>0</v>
      </c>
      <c r="G637">
        <v>0</v>
      </c>
      <c r="H637">
        <v>0</v>
      </c>
      <c r="I637">
        <v>7</v>
      </c>
      <c r="J637" t="s">
        <v>1399</v>
      </c>
    </row>
    <row r="638" spans="1:10" hidden="1">
      <c r="A638" t="s">
        <v>449</v>
      </c>
      <c r="B638" t="s">
        <v>1401</v>
      </c>
      <c r="C638" s="5">
        <v>1358358001</v>
      </c>
      <c r="D638" s="7" t="s">
        <v>303</v>
      </c>
      <c r="E638" s="7">
        <v>0</v>
      </c>
      <c r="F638" s="7">
        <v>0</v>
      </c>
      <c r="G638">
        <v>0</v>
      </c>
      <c r="H638">
        <v>0</v>
      </c>
      <c r="I638">
        <v>10</v>
      </c>
      <c r="J638" t="s">
        <v>1400</v>
      </c>
    </row>
    <row r="639" spans="1:10" hidden="1">
      <c r="A639" t="s">
        <v>449</v>
      </c>
      <c r="B639" t="s">
        <v>1402</v>
      </c>
      <c r="C639" s="5">
        <v>1359</v>
      </c>
      <c r="D639" s="7" t="s">
        <v>304</v>
      </c>
      <c r="E639" s="7">
        <v>0</v>
      </c>
      <c r="F639" s="7">
        <v>0</v>
      </c>
      <c r="G639">
        <v>0</v>
      </c>
      <c r="H639">
        <v>0</v>
      </c>
      <c r="I639">
        <v>4</v>
      </c>
      <c r="J639" t="s">
        <v>491</v>
      </c>
    </row>
    <row r="640" spans="1:10" hidden="1">
      <c r="A640" t="s">
        <v>449</v>
      </c>
      <c r="B640" t="s">
        <v>1403</v>
      </c>
      <c r="C640" s="5">
        <v>1359359</v>
      </c>
      <c r="D640" s="7" t="s">
        <v>304</v>
      </c>
      <c r="E640" s="7">
        <v>0</v>
      </c>
      <c r="F640" s="7">
        <v>0</v>
      </c>
      <c r="G640">
        <v>0</v>
      </c>
      <c r="H640">
        <v>0</v>
      </c>
      <c r="I640">
        <v>7</v>
      </c>
      <c r="J640" t="s">
        <v>1402</v>
      </c>
    </row>
    <row r="641" spans="1:10" hidden="1">
      <c r="A641" t="s">
        <v>449</v>
      </c>
      <c r="B641" t="s">
        <v>1404</v>
      </c>
      <c r="C641" s="5">
        <v>1359359001</v>
      </c>
      <c r="D641" s="7" t="s">
        <v>304</v>
      </c>
      <c r="E641" s="7">
        <v>0</v>
      </c>
      <c r="F641" s="7">
        <v>0</v>
      </c>
      <c r="G641">
        <v>0</v>
      </c>
      <c r="H641">
        <v>0</v>
      </c>
      <c r="I641">
        <v>10</v>
      </c>
      <c r="J641" t="s">
        <v>1403</v>
      </c>
    </row>
    <row r="642" spans="1:10" hidden="1">
      <c r="A642" t="s">
        <v>449</v>
      </c>
      <c r="B642" t="s">
        <v>490</v>
      </c>
      <c r="C642" s="5">
        <v>136</v>
      </c>
      <c r="D642" s="7" t="s">
        <v>305</v>
      </c>
      <c r="E642" s="7">
        <v>0</v>
      </c>
      <c r="F642" s="7">
        <v>0</v>
      </c>
      <c r="G642">
        <v>0</v>
      </c>
      <c r="H642">
        <v>0</v>
      </c>
      <c r="I642">
        <v>3</v>
      </c>
      <c r="J642" t="s">
        <v>494</v>
      </c>
    </row>
    <row r="643" spans="1:10" hidden="1">
      <c r="A643" t="s">
        <v>449</v>
      </c>
      <c r="B643" t="s">
        <v>1405</v>
      </c>
      <c r="C643" s="5">
        <v>1361</v>
      </c>
      <c r="D643" s="7" t="s">
        <v>306</v>
      </c>
      <c r="E643" s="7">
        <v>0</v>
      </c>
      <c r="F643" s="7">
        <v>0</v>
      </c>
      <c r="G643">
        <v>0</v>
      </c>
      <c r="H643">
        <v>0</v>
      </c>
      <c r="I643">
        <v>4</v>
      </c>
      <c r="J643" t="s">
        <v>490</v>
      </c>
    </row>
    <row r="644" spans="1:10" hidden="1">
      <c r="A644" t="s">
        <v>449</v>
      </c>
      <c r="B644" t="s">
        <v>1406</v>
      </c>
      <c r="C644" s="5">
        <v>1361361</v>
      </c>
      <c r="D644" s="7" t="s">
        <v>306</v>
      </c>
      <c r="E644" s="7">
        <v>0</v>
      </c>
      <c r="F644" s="7">
        <v>0</v>
      </c>
      <c r="G644">
        <v>0</v>
      </c>
      <c r="H644">
        <v>0</v>
      </c>
      <c r="I644">
        <v>7</v>
      </c>
      <c r="J644" t="s">
        <v>1405</v>
      </c>
    </row>
    <row r="645" spans="1:10" hidden="1">
      <c r="A645" t="s">
        <v>449</v>
      </c>
      <c r="B645" t="s">
        <v>1407</v>
      </c>
      <c r="C645" s="5">
        <v>1361361001</v>
      </c>
      <c r="D645" s="7" t="s">
        <v>307</v>
      </c>
      <c r="E645" s="7">
        <v>0</v>
      </c>
      <c r="F645" s="7">
        <v>0</v>
      </c>
      <c r="G645">
        <v>0</v>
      </c>
      <c r="H645">
        <v>0</v>
      </c>
      <c r="I645">
        <v>10</v>
      </c>
      <c r="J645" t="s">
        <v>1406</v>
      </c>
    </row>
    <row r="646" spans="1:10" hidden="1">
      <c r="A646" t="s">
        <v>449</v>
      </c>
      <c r="B646" t="s">
        <v>1408</v>
      </c>
      <c r="C646" s="5">
        <v>1361361002</v>
      </c>
      <c r="D646" s="7" t="s">
        <v>308</v>
      </c>
      <c r="E646" s="7">
        <v>0</v>
      </c>
      <c r="F646" s="7">
        <v>0</v>
      </c>
      <c r="G646">
        <v>0</v>
      </c>
      <c r="H646">
        <v>0</v>
      </c>
      <c r="I646">
        <v>10</v>
      </c>
      <c r="J646" t="s">
        <v>1406</v>
      </c>
    </row>
    <row r="647" spans="1:10" hidden="1">
      <c r="A647" t="s">
        <v>449</v>
      </c>
      <c r="B647" t="s">
        <v>1409</v>
      </c>
      <c r="C647" s="5">
        <v>1361361002001</v>
      </c>
      <c r="D647" s="7" t="s">
        <v>777</v>
      </c>
      <c r="E647" s="7">
        <v>0</v>
      </c>
      <c r="F647" s="7">
        <v>0</v>
      </c>
      <c r="G647">
        <v>0</v>
      </c>
      <c r="H647">
        <v>0</v>
      </c>
      <c r="I647">
        <v>13</v>
      </c>
      <c r="J647" t="s">
        <v>1408</v>
      </c>
    </row>
    <row r="648" spans="1:10" hidden="1">
      <c r="A648" t="s">
        <v>449</v>
      </c>
      <c r="B648" t="s">
        <v>1410</v>
      </c>
      <c r="C648" s="5">
        <v>1361361002002</v>
      </c>
      <c r="D648" s="7" t="s">
        <v>1096</v>
      </c>
      <c r="E648" s="7">
        <v>0</v>
      </c>
      <c r="F648" s="7">
        <v>0</v>
      </c>
      <c r="G648">
        <v>0</v>
      </c>
      <c r="H648">
        <v>0</v>
      </c>
      <c r="I648">
        <v>13</v>
      </c>
      <c r="J648" t="s">
        <v>1408</v>
      </c>
    </row>
    <row r="649" spans="1:10" hidden="1">
      <c r="A649" t="s">
        <v>449</v>
      </c>
      <c r="B649" t="s">
        <v>1411</v>
      </c>
      <c r="C649" s="5">
        <v>1361361003</v>
      </c>
      <c r="D649" s="7" t="s">
        <v>309</v>
      </c>
      <c r="E649" s="7">
        <v>0</v>
      </c>
      <c r="F649" s="7">
        <v>0</v>
      </c>
      <c r="G649">
        <v>0</v>
      </c>
      <c r="H649">
        <v>0</v>
      </c>
      <c r="I649">
        <v>10</v>
      </c>
      <c r="J649" t="s">
        <v>1406</v>
      </c>
    </row>
    <row r="650" spans="1:10" hidden="1">
      <c r="A650" t="s">
        <v>449</v>
      </c>
      <c r="B650" t="s">
        <v>1412</v>
      </c>
      <c r="C650" s="5">
        <v>1361361003001</v>
      </c>
      <c r="D650" s="7" t="s">
        <v>777</v>
      </c>
      <c r="E650" s="7">
        <v>0</v>
      </c>
      <c r="F650" s="7">
        <v>0</v>
      </c>
      <c r="G650">
        <v>0</v>
      </c>
      <c r="H650">
        <v>0</v>
      </c>
      <c r="I650">
        <v>13</v>
      </c>
      <c r="J650" t="s">
        <v>1411</v>
      </c>
    </row>
    <row r="651" spans="1:10" hidden="1">
      <c r="A651" t="s">
        <v>449</v>
      </c>
      <c r="B651" t="s">
        <v>1413</v>
      </c>
      <c r="C651" s="5">
        <v>1361361003002</v>
      </c>
      <c r="D651" s="7" t="s">
        <v>1096</v>
      </c>
      <c r="E651" s="7">
        <v>0</v>
      </c>
      <c r="F651" s="7">
        <v>0</v>
      </c>
      <c r="G651">
        <v>0</v>
      </c>
      <c r="H651">
        <v>0</v>
      </c>
      <c r="I651">
        <v>13</v>
      </c>
      <c r="J651" t="s">
        <v>1411</v>
      </c>
    </row>
    <row r="652" spans="1:10" hidden="1">
      <c r="A652" t="s">
        <v>449</v>
      </c>
      <c r="B652" t="s">
        <v>1414</v>
      </c>
      <c r="C652" s="5">
        <v>1361361004</v>
      </c>
      <c r="D652" s="7" t="s">
        <v>310</v>
      </c>
      <c r="E652" s="7">
        <v>0</v>
      </c>
      <c r="F652" s="7">
        <v>0</v>
      </c>
      <c r="G652">
        <v>0</v>
      </c>
      <c r="H652">
        <v>0</v>
      </c>
      <c r="I652">
        <v>10</v>
      </c>
      <c r="J652" t="s">
        <v>1406</v>
      </c>
    </row>
    <row r="653" spans="1:10" hidden="1">
      <c r="A653" t="s">
        <v>449</v>
      </c>
      <c r="B653" t="s">
        <v>1415</v>
      </c>
      <c r="C653" s="5">
        <v>1361361004001</v>
      </c>
      <c r="D653" s="7" t="s">
        <v>777</v>
      </c>
      <c r="E653" s="7">
        <v>0</v>
      </c>
      <c r="F653" s="7">
        <v>0</v>
      </c>
      <c r="G653">
        <v>0</v>
      </c>
      <c r="H653">
        <v>0</v>
      </c>
      <c r="I653">
        <v>13</v>
      </c>
      <c r="J653" t="s">
        <v>1414</v>
      </c>
    </row>
    <row r="654" spans="1:10" hidden="1">
      <c r="A654" t="s">
        <v>449</v>
      </c>
      <c r="B654" t="s">
        <v>1416</v>
      </c>
      <c r="C654" s="5">
        <v>1361361005</v>
      </c>
      <c r="D654" s="7" t="s">
        <v>311</v>
      </c>
      <c r="E654" s="7">
        <v>0</v>
      </c>
      <c r="F654" s="7">
        <v>0</v>
      </c>
      <c r="G654">
        <v>0</v>
      </c>
      <c r="H654">
        <v>0</v>
      </c>
      <c r="I654">
        <v>10</v>
      </c>
      <c r="J654" t="s">
        <v>1406</v>
      </c>
    </row>
    <row r="655" spans="1:10" hidden="1">
      <c r="A655" t="s">
        <v>449</v>
      </c>
      <c r="B655" t="s">
        <v>1417</v>
      </c>
      <c r="C655" s="5">
        <v>1361361005001</v>
      </c>
      <c r="D655" s="7" t="s">
        <v>777</v>
      </c>
      <c r="E655" s="7">
        <v>0</v>
      </c>
      <c r="F655" s="7">
        <v>0</v>
      </c>
      <c r="G655">
        <v>0</v>
      </c>
      <c r="H655">
        <v>0</v>
      </c>
      <c r="I655">
        <v>13</v>
      </c>
      <c r="J655" t="s">
        <v>1416</v>
      </c>
    </row>
    <row r="656" spans="1:10" hidden="1">
      <c r="A656" t="s">
        <v>449</v>
      </c>
      <c r="B656" t="s">
        <v>1418</v>
      </c>
      <c r="C656" s="5">
        <v>1362</v>
      </c>
      <c r="D656" s="7" t="s">
        <v>312</v>
      </c>
      <c r="E656" s="7">
        <v>0</v>
      </c>
      <c r="F656" s="7">
        <v>0</v>
      </c>
      <c r="G656">
        <v>0</v>
      </c>
      <c r="H656">
        <v>0</v>
      </c>
      <c r="I656">
        <v>4</v>
      </c>
      <c r="J656" t="s">
        <v>490</v>
      </c>
    </row>
    <row r="657" spans="1:10" hidden="1">
      <c r="A657" t="s">
        <v>449</v>
      </c>
      <c r="B657" t="s">
        <v>1419</v>
      </c>
      <c r="C657" s="5">
        <v>1362362</v>
      </c>
      <c r="D657" s="7" t="s">
        <v>312</v>
      </c>
      <c r="E657" s="7">
        <v>0</v>
      </c>
      <c r="F657" s="7">
        <v>0</v>
      </c>
      <c r="G657">
        <v>0</v>
      </c>
      <c r="H657">
        <v>0</v>
      </c>
      <c r="I657">
        <v>7</v>
      </c>
      <c r="J657" t="s">
        <v>1418</v>
      </c>
    </row>
    <row r="658" spans="1:10" hidden="1">
      <c r="A658" t="s">
        <v>449</v>
      </c>
      <c r="B658" t="s">
        <v>1420</v>
      </c>
      <c r="C658" s="5">
        <v>1362362001</v>
      </c>
      <c r="D658" s="7" t="s">
        <v>313</v>
      </c>
      <c r="E658" s="7">
        <v>0</v>
      </c>
      <c r="F658" s="7">
        <v>0</v>
      </c>
      <c r="G658">
        <v>0</v>
      </c>
      <c r="H658">
        <v>0</v>
      </c>
      <c r="I658">
        <v>10</v>
      </c>
      <c r="J658" t="s">
        <v>1419</v>
      </c>
    </row>
    <row r="659" spans="1:10" hidden="1">
      <c r="A659" t="s">
        <v>449</v>
      </c>
      <c r="B659" t="s">
        <v>1421</v>
      </c>
      <c r="C659" s="5">
        <v>1363</v>
      </c>
      <c r="D659" s="7" t="s">
        <v>314</v>
      </c>
      <c r="E659" s="7">
        <v>0</v>
      </c>
      <c r="F659" s="7">
        <v>0</v>
      </c>
      <c r="G659">
        <v>0</v>
      </c>
      <c r="H659">
        <v>0</v>
      </c>
      <c r="I659">
        <v>4</v>
      </c>
      <c r="J659" t="s">
        <v>490</v>
      </c>
    </row>
    <row r="660" spans="1:10" hidden="1">
      <c r="A660" t="s">
        <v>449</v>
      </c>
      <c r="B660" t="s">
        <v>1422</v>
      </c>
      <c r="C660" s="5">
        <v>1363363</v>
      </c>
      <c r="D660" s="7" t="s">
        <v>314</v>
      </c>
      <c r="E660" s="7">
        <v>0</v>
      </c>
      <c r="F660" s="7">
        <v>0</v>
      </c>
      <c r="G660">
        <v>0</v>
      </c>
      <c r="H660">
        <v>0</v>
      </c>
      <c r="I660">
        <v>7</v>
      </c>
      <c r="J660" t="s">
        <v>1421</v>
      </c>
    </row>
    <row r="661" spans="1:10" hidden="1">
      <c r="A661" t="s">
        <v>449</v>
      </c>
      <c r="B661" t="s">
        <v>1423</v>
      </c>
      <c r="C661" s="5">
        <v>1363363001</v>
      </c>
      <c r="D661" s="7" t="s">
        <v>314</v>
      </c>
      <c r="E661" s="7">
        <v>0</v>
      </c>
      <c r="F661" s="7">
        <v>0</v>
      </c>
      <c r="G661">
        <v>0</v>
      </c>
      <c r="H661">
        <v>0</v>
      </c>
      <c r="I661">
        <v>10</v>
      </c>
      <c r="J661" t="s">
        <v>1422</v>
      </c>
    </row>
    <row r="662" spans="1:10" hidden="1">
      <c r="A662" t="s">
        <v>449</v>
      </c>
      <c r="B662" t="s">
        <v>1424</v>
      </c>
      <c r="C662" s="5">
        <v>1364</v>
      </c>
      <c r="D662" s="7" t="s">
        <v>315</v>
      </c>
      <c r="E662" s="7">
        <v>0</v>
      </c>
      <c r="F662" s="7">
        <v>0</v>
      </c>
      <c r="G662">
        <v>0</v>
      </c>
      <c r="H662">
        <v>0</v>
      </c>
      <c r="I662">
        <v>4</v>
      </c>
      <c r="J662" t="s">
        <v>490</v>
      </c>
    </row>
    <row r="663" spans="1:10" hidden="1">
      <c r="A663" t="s">
        <v>449</v>
      </c>
      <c r="B663" t="s">
        <v>1425</v>
      </c>
      <c r="C663" s="5">
        <v>1364364</v>
      </c>
      <c r="D663" s="7" t="s">
        <v>315</v>
      </c>
      <c r="E663" s="7">
        <v>0</v>
      </c>
      <c r="F663" s="7">
        <v>0</v>
      </c>
      <c r="G663">
        <v>0</v>
      </c>
      <c r="H663">
        <v>0</v>
      </c>
      <c r="I663">
        <v>7</v>
      </c>
      <c r="J663" t="s">
        <v>1424</v>
      </c>
    </row>
    <row r="664" spans="1:10" hidden="1">
      <c r="A664" t="s">
        <v>449</v>
      </c>
      <c r="B664" t="s">
        <v>1426</v>
      </c>
      <c r="C664" s="5">
        <v>1364364001</v>
      </c>
      <c r="D664" s="7" t="s">
        <v>315</v>
      </c>
      <c r="E664" s="7">
        <v>0</v>
      </c>
      <c r="F664" s="7">
        <v>0</v>
      </c>
      <c r="G664">
        <v>0</v>
      </c>
      <c r="H664">
        <v>0</v>
      </c>
      <c r="I664">
        <v>10</v>
      </c>
      <c r="J664" t="s">
        <v>1425</v>
      </c>
    </row>
    <row r="665" spans="1:10" hidden="1">
      <c r="A665" t="s">
        <v>449</v>
      </c>
      <c r="B665" t="s">
        <v>1427</v>
      </c>
      <c r="C665" s="5">
        <v>1364364001001</v>
      </c>
      <c r="D665" s="7" t="s">
        <v>777</v>
      </c>
      <c r="E665" s="7">
        <v>0</v>
      </c>
      <c r="F665" s="7">
        <v>0</v>
      </c>
      <c r="G665">
        <v>0</v>
      </c>
      <c r="H665">
        <v>0</v>
      </c>
      <c r="I665">
        <v>13</v>
      </c>
      <c r="J665" t="s">
        <v>1426</v>
      </c>
    </row>
    <row r="666" spans="1:10" hidden="1">
      <c r="A666" t="s">
        <v>449</v>
      </c>
      <c r="B666" t="s">
        <v>1428</v>
      </c>
      <c r="C666" s="5">
        <v>1365</v>
      </c>
      <c r="D666" s="7" t="s">
        <v>316</v>
      </c>
      <c r="E666" s="7">
        <v>0</v>
      </c>
      <c r="F666" s="7">
        <v>0</v>
      </c>
      <c r="G666">
        <v>0</v>
      </c>
      <c r="H666">
        <v>0</v>
      </c>
      <c r="I666">
        <v>4</v>
      </c>
      <c r="J666" t="s">
        <v>490</v>
      </c>
    </row>
    <row r="667" spans="1:10" hidden="1">
      <c r="A667" t="s">
        <v>449</v>
      </c>
      <c r="B667" t="s">
        <v>1429</v>
      </c>
      <c r="C667" s="5">
        <v>1365365</v>
      </c>
      <c r="D667" s="7" t="s">
        <v>316</v>
      </c>
      <c r="E667" s="7">
        <v>0</v>
      </c>
      <c r="F667" s="7">
        <v>0</v>
      </c>
      <c r="G667">
        <v>0</v>
      </c>
      <c r="H667">
        <v>0</v>
      </c>
      <c r="I667">
        <v>7</v>
      </c>
      <c r="J667" t="s">
        <v>1428</v>
      </c>
    </row>
    <row r="668" spans="1:10" hidden="1">
      <c r="A668" t="s">
        <v>449</v>
      </c>
      <c r="B668" t="s">
        <v>1430</v>
      </c>
      <c r="C668" s="5">
        <v>1365365001</v>
      </c>
      <c r="D668" s="7" t="s">
        <v>316</v>
      </c>
      <c r="E668" s="7">
        <v>0</v>
      </c>
      <c r="F668" s="7">
        <v>0</v>
      </c>
      <c r="G668">
        <v>0</v>
      </c>
      <c r="H668">
        <v>0</v>
      </c>
      <c r="I668">
        <v>10</v>
      </c>
      <c r="J668" t="s">
        <v>1429</v>
      </c>
    </row>
    <row r="669" spans="1:10" hidden="1">
      <c r="A669" t="s">
        <v>449</v>
      </c>
      <c r="B669" t="s">
        <v>1431</v>
      </c>
      <c r="C669" s="5">
        <v>1365365001001</v>
      </c>
      <c r="D669" s="7" t="s">
        <v>777</v>
      </c>
      <c r="E669" s="7">
        <v>0</v>
      </c>
      <c r="F669" s="7">
        <v>0</v>
      </c>
      <c r="G669">
        <v>0</v>
      </c>
      <c r="H669">
        <v>0</v>
      </c>
      <c r="I669">
        <v>13</v>
      </c>
      <c r="J669" t="s">
        <v>1430</v>
      </c>
    </row>
    <row r="670" spans="1:10" hidden="1">
      <c r="A670" t="s">
        <v>449</v>
      </c>
      <c r="B670" t="s">
        <v>1432</v>
      </c>
      <c r="C670" s="5">
        <v>1366</v>
      </c>
      <c r="D670" s="7" t="s">
        <v>317</v>
      </c>
      <c r="E670" s="7">
        <v>0</v>
      </c>
      <c r="F670" s="7">
        <v>0</v>
      </c>
      <c r="G670">
        <v>0</v>
      </c>
      <c r="H670">
        <v>0</v>
      </c>
      <c r="I670">
        <v>4</v>
      </c>
      <c r="J670" t="s">
        <v>490</v>
      </c>
    </row>
    <row r="671" spans="1:10" hidden="1">
      <c r="A671" t="s">
        <v>449</v>
      </c>
      <c r="B671" t="s">
        <v>1433</v>
      </c>
      <c r="C671" s="5">
        <v>1366366</v>
      </c>
      <c r="D671" s="7" t="s">
        <v>317</v>
      </c>
      <c r="E671" s="7">
        <v>0</v>
      </c>
      <c r="F671" s="7">
        <v>0</v>
      </c>
      <c r="G671">
        <v>0</v>
      </c>
      <c r="H671">
        <v>0</v>
      </c>
      <c r="I671">
        <v>7</v>
      </c>
      <c r="J671" t="s">
        <v>1432</v>
      </c>
    </row>
    <row r="672" spans="1:10" hidden="1">
      <c r="A672" t="s">
        <v>449</v>
      </c>
      <c r="B672" t="s">
        <v>1434</v>
      </c>
      <c r="C672" s="5">
        <v>1366366001</v>
      </c>
      <c r="D672" s="7" t="s">
        <v>317</v>
      </c>
      <c r="E672" s="7">
        <v>0</v>
      </c>
      <c r="F672" s="7">
        <v>0</v>
      </c>
      <c r="G672">
        <v>0</v>
      </c>
      <c r="H672">
        <v>0</v>
      </c>
      <c r="I672">
        <v>10</v>
      </c>
      <c r="J672" t="s">
        <v>1433</v>
      </c>
    </row>
    <row r="673" spans="1:10" hidden="1">
      <c r="A673" t="s">
        <v>449</v>
      </c>
      <c r="B673" t="s">
        <v>1435</v>
      </c>
      <c r="C673" s="5">
        <v>1369</v>
      </c>
      <c r="D673" s="7" t="s">
        <v>318</v>
      </c>
      <c r="E673" s="7">
        <v>0</v>
      </c>
      <c r="F673" s="7">
        <v>0</v>
      </c>
      <c r="G673">
        <v>0</v>
      </c>
      <c r="H673">
        <v>0</v>
      </c>
      <c r="I673">
        <v>4</v>
      </c>
      <c r="J673" t="s">
        <v>490</v>
      </c>
    </row>
    <row r="674" spans="1:10" hidden="1">
      <c r="A674" t="s">
        <v>449</v>
      </c>
      <c r="B674" t="s">
        <v>1436</v>
      </c>
      <c r="C674" s="5">
        <v>1369369</v>
      </c>
      <c r="D674" s="7" t="s">
        <v>318</v>
      </c>
      <c r="E674" s="7">
        <v>0</v>
      </c>
      <c r="F674" s="7">
        <v>0</v>
      </c>
      <c r="G674">
        <v>0</v>
      </c>
      <c r="H674">
        <v>0</v>
      </c>
      <c r="I674">
        <v>7</v>
      </c>
      <c r="J674" t="s">
        <v>1435</v>
      </c>
    </row>
    <row r="675" spans="1:10" hidden="1">
      <c r="A675" t="s">
        <v>449</v>
      </c>
      <c r="B675" t="s">
        <v>1437</v>
      </c>
      <c r="C675" s="5">
        <v>1369369001</v>
      </c>
      <c r="D675" s="7" t="s">
        <v>319</v>
      </c>
      <c r="E675" s="7">
        <v>0</v>
      </c>
      <c r="F675" s="7">
        <v>0</v>
      </c>
      <c r="G675">
        <v>0</v>
      </c>
      <c r="H675">
        <v>0</v>
      </c>
      <c r="I675">
        <v>10</v>
      </c>
      <c r="J675" t="s">
        <v>1436</v>
      </c>
    </row>
    <row r="676" spans="1:10" hidden="1">
      <c r="A676" t="s">
        <v>449</v>
      </c>
      <c r="B676" t="s">
        <v>1438</v>
      </c>
      <c r="C676" s="5">
        <v>1369369001001</v>
      </c>
      <c r="D676" s="7" t="s">
        <v>777</v>
      </c>
      <c r="E676" s="7">
        <v>0</v>
      </c>
      <c r="F676" s="7">
        <v>0</v>
      </c>
      <c r="G676">
        <v>0</v>
      </c>
      <c r="H676">
        <v>0</v>
      </c>
      <c r="I676">
        <v>13</v>
      </c>
      <c r="J676" t="s">
        <v>1437</v>
      </c>
    </row>
    <row r="677" spans="1:10" hidden="1">
      <c r="A677" t="s">
        <v>449</v>
      </c>
      <c r="B677" t="s">
        <v>1439</v>
      </c>
      <c r="C677" s="5">
        <v>1369369002</v>
      </c>
      <c r="D677" s="7" t="s">
        <v>320</v>
      </c>
      <c r="E677" s="7">
        <v>0</v>
      </c>
      <c r="F677" s="7">
        <v>0</v>
      </c>
      <c r="G677">
        <v>0</v>
      </c>
      <c r="H677">
        <v>0</v>
      </c>
      <c r="I677">
        <v>10</v>
      </c>
      <c r="J677" t="s">
        <v>1436</v>
      </c>
    </row>
    <row r="678" spans="1:10" hidden="1">
      <c r="A678" t="s">
        <v>449</v>
      </c>
      <c r="B678" t="s">
        <v>1440</v>
      </c>
      <c r="C678" s="5">
        <v>1369369002001</v>
      </c>
      <c r="D678" s="7" t="s">
        <v>1441</v>
      </c>
      <c r="E678" s="7">
        <v>0</v>
      </c>
      <c r="F678" s="7">
        <v>0</v>
      </c>
      <c r="G678">
        <v>0</v>
      </c>
      <c r="H678">
        <v>0</v>
      </c>
      <c r="I678">
        <v>13</v>
      </c>
      <c r="J678" t="s">
        <v>1439</v>
      </c>
    </row>
    <row r="679" spans="1:10" hidden="1">
      <c r="A679" t="s">
        <v>449</v>
      </c>
      <c r="B679" t="s">
        <v>1442</v>
      </c>
      <c r="C679" s="5">
        <v>1369369003</v>
      </c>
      <c r="D679" s="7" t="s">
        <v>321</v>
      </c>
      <c r="E679" s="7">
        <v>0</v>
      </c>
      <c r="F679" s="7">
        <v>0</v>
      </c>
      <c r="G679">
        <v>0</v>
      </c>
      <c r="H679">
        <v>0</v>
      </c>
      <c r="I679">
        <v>10</v>
      </c>
      <c r="J679" t="s">
        <v>1436</v>
      </c>
    </row>
    <row r="680" spans="1:10" hidden="1">
      <c r="A680" t="s">
        <v>449</v>
      </c>
      <c r="B680" t="s">
        <v>1443</v>
      </c>
      <c r="C680" s="5">
        <v>1369369004</v>
      </c>
      <c r="D680" s="7" t="s">
        <v>318</v>
      </c>
      <c r="E680" s="7">
        <v>0</v>
      </c>
      <c r="F680" s="7">
        <v>0</v>
      </c>
      <c r="G680">
        <v>0</v>
      </c>
      <c r="H680">
        <v>0</v>
      </c>
      <c r="I680">
        <v>10</v>
      </c>
      <c r="J680" t="s">
        <v>1436</v>
      </c>
    </row>
    <row r="681" spans="1:10" hidden="1">
      <c r="A681" t="s">
        <v>449</v>
      </c>
      <c r="B681" t="s">
        <v>1444</v>
      </c>
      <c r="C681" s="5">
        <v>1369369004001</v>
      </c>
      <c r="D681" s="7" t="s">
        <v>777</v>
      </c>
      <c r="E681" s="7">
        <v>0</v>
      </c>
      <c r="F681" s="7">
        <v>0</v>
      </c>
      <c r="G681">
        <v>0</v>
      </c>
      <c r="H681">
        <v>0</v>
      </c>
      <c r="I681">
        <v>13</v>
      </c>
      <c r="J681" t="s">
        <v>1443</v>
      </c>
    </row>
    <row r="682" spans="1:10" hidden="1">
      <c r="A682" t="s">
        <v>449</v>
      </c>
      <c r="B682" t="s">
        <v>492</v>
      </c>
      <c r="C682" s="5">
        <v>137</v>
      </c>
      <c r="D682" s="7" t="s">
        <v>322</v>
      </c>
      <c r="E682" s="7">
        <v>0</v>
      </c>
      <c r="F682" s="7">
        <v>0</v>
      </c>
      <c r="G682">
        <v>0</v>
      </c>
      <c r="H682">
        <v>0</v>
      </c>
      <c r="I682">
        <v>3</v>
      </c>
      <c r="J682" t="s">
        <v>494</v>
      </c>
    </row>
    <row r="683" spans="1:10" hidden="1">
      <c r="A683" t="s">
        <v>449</v>
      </c>
      <c r="B683" t="s">
        <v>1445</v>
      </c>
      <c r="C683" s="5">
        <v>1371</v>
      </c>
      <c r="D683" s="7" t="s">
        <v>323</v>
      </c>
      <c r="E683" s="7">
        <v>0</v>
      </c>
      <c r="F683" s="7">
        <v>0</v>
      </c>
      <c r="G683">
        <v>0</v>
      </c>
      <c r="H683">
        <v>0</v>
      </c>
      <c r="I683">
        <v>4</v>
      </c>
      <c r="J683" t="s">
        <v>492</v>
      </c>
    </row>
    <row r="684" spans="1:10" hidden="1">
      <c r="A684" t="s">
        <v>449</v>
      </c>
      <c r="B684" t="s">
        <v>1446</v>
      </c>
      <c r="C684" s="5">
        <v>1371371</v>
      </c>
      <c r="D684" s="7" t="s">
        <v>323</v>
      </c>
      <c r="E684" s="7">
        <v>0</v>
      </c>
      <c r="F684" s="7">
        <v>0</v>
      </c>
      <c r="G684">
        <v>0</v>
      </c>
      <c r="H684">
        <v>0</v>
      </c>
      <c r="I684">
        <v>7</v>
      </c>
      <c r="J684" t="s">
        <v>1445</v>
      </c>
    </row>
    <row r="685" spans="1:10" hidden="1">
      <c r="A685" t="s">
        <v>449</v>
      </c>
      <c r="B685" t="s">
        <v>1447</v>
      </c>
      <c r="C685" s="5">
        <v>1371371001</v>
      </c>
      <c r="D685" s="7" t="s">
        <v>324</v>
      </c>
      <c r="E685" s="7">
        <v>0</v>
      </c>
      <c r="F685" s="7">
        <v>0</v>
      </c>
      <c r="G685">
        <v>0</v>
      </c>
      <c r="H685">
        <v>0</v>
      </c>
      <c r="I685">
        <v>10</v>
      </c>
      <c r="J685" t="s">
        <v>1446</v>
      </c>
    </row>
    <row r="686" spans="1:10" hidden="1">
      <c r="A686" t="s">
        <v>449</v>
      </c>
      <c r="B686" t="s">
        <v>1448</v>
      </c>
      <c r="C686" s="5">
        <v>1371371001001</v>
      </c>
      <c r="D686" s="7" t="s">
        <v>777</v>
      </c>
      <c r="E686" s="7">
        <v>0</v>
      </c>
      <c r="F686" s="7">
        <v>0</v>
      </c>
      <c r="G686">
        <v>0</v>
      </c>
      <c r="H686">
        <v>0</v>
      </c>
      <c r="I686">
        <v>13</v>
      </c>
      <c r="J686" t="s">
        <v>1447</v>
      </c>
    </row>
    <row r="687" spans="1:10" hidden="1">
      <c r="A687" t="s">
        <v>449</v>
      </c>
      <c r="B687" t="s">
        <v>1449</v>
      </c>
      <c r="C687" s="5">
        <v>1371371002</v>
      </c>
      <c r="D687" s="7" t="s">
        <v>325</v>
      </c>
      <c r="E687" s="7">
        <v>0</v>
      </c>
      <c r="F687" s="7">
        <v>0</v>
      </c>
      <c r="G687">
        <v>0</v>
      </c>
      <c r="H687">
        <v>0</v>
      </c>
      <c r="I687">
        <v>10</v>
      </c>
      <c r="J687" t="s">
        <v>1446</v>
      </c>
    </row>
    <row r="688" spans="1:10" hidden="1">
      <c r="A688" t="s">
        <v>449</v>
      </c>
      <c r="B688" t="s">
        <v>1450</v>
      </c>
      <c r="C688" s="5">
        <v>1371371002001</v>
      </c>
      <c r="D688" s="7" t="s">
        <v>777</v>
      </c>
      <c r="E688" s="7">
        <v>0</v>
      </c>
      <c r="F688" s="7">
        <v>0</v>
      </c>
      <c r="G688">
        <v>0</v>
      </c>
      <c r="H688">
        <v>0</v>
      </c>
      <c r="I688">
        <v>13</v>
      </c>
      <c r="J688" t="s">
        <v>1449</v>
      </c>
    </row>
    <row r="689" spans="1:10" hidden="1">
      <c r="A689" t="s">
        <v>449</v>
      </c>
      <c r="B689" t="s">
        <v>1451</v>
      </c>
      <c r="C689" s="5">
        <v>1372</v>
      </c>
      <c r="D689" s="7" t="s">
        <v>326</v>
      </c>
      <c r="E689" s="7">
        <v>0</v>
      </c>
      <c r="F689" s="7">
        <v>0</v>
      </c>
      <c r="G689">
        <v>0</v>
      </c>
      <c r="H689">
        <v>0</v>
      </c>
      <c r="I689">
        <v>4</v>
      </c>
      <c r="J689" t="s">
        <v>492</v>
      </c>
    </row>
    <row r="690" spans="1:10" hidden="1">
      <c r="A690" t="s">
        <v>449</v>
      </c>
      <c r="B690" t="s">
        <v>1452</v>
      </c>
      <c r="C690" s="5">
        <v>1372372</v>
      </c>
      <c r="D690" s="7" t="s">
        <v>326</v>
      </c>
      <c r="E690" s="7">
        <v>0</v>
      </c>
      <c r="F690" s="7">
        <v>0</v>
      </c>
      <c r="G690">
        <v>0</v>
      </c>
      <c r="H690">
        <v>0</v>
      </c>
      <c r="I690">
        <v>7</v>
      </c>
      <c r="J690" t="s">
        <v>1451</v>
      </c>
    </row>
    <row r="691" spans="1:10" hidden="1">
      <c r="A691" t="s">
        <v>449</v>
      </c>
      <c r="B691" t="s">
        <v>1453</v>
      </c>
      <c r="C691" s="5">
        <v>1372372001</v>
      </c>
      <c r="D691" s="7" t="s">
        <v>327</v>
      </c>
      <c r="E691" s="7">
        <v>0</v>
      </c>
      <c r="F691" s="7">
        <v>0</v>
      </c>
      <c r="G691">
        <v>0</v>
      </c>
      <c r="H691">
        <v>0</v>
      </c>
      <c r="I691">
        <v>10</v>
      </c>
      <c r="J691" t="s">
        <v>1452</v>
      </c>
    </row>
    <row r="692" spans="1:10" hidden="1">
      <c r="A692" t="s">
        <v>449</v>
      </c>
      <c r="B692" t="s">
        <v>1454</v>
      </c>
      <c r="C692" s="5">
        <v>1372372001001</v>
      </c>
      <c r="D692" s="7" t="s">
        <v>777</v>
      </c>
      <c r="E692" s="7">
        <v>0</v>
      </c>
      <c r="F692" s="7">
        <v>0</v>
      </c>
      <c r="G692">
        <v>0</v>
      </c>
      <c r="H692">
        <v>0</v>
      </c>
      <c r="I692">
        <v>13</v>
      </c>
      <c r="J692" t="s">
        <v>1453</v>
      </c>
    </row>
    <row r="693" spans="1:10" hidden="1">
      <c r="A693" t="s">
        <v>449</v>
      </c>
      <c r="B693" t="s">
        <v>1455</v>
      </c>
      <c r="C693" s="5">
        <v>1372372002</v>
      </c>
      <c r="D693" s="7" t="s">
        <v>328</v>
      </c>
      <c r="E693" s="7">
        <v>0</v>
      </c>
      <c r="F693" s="7">
        <v>0</v>
      </c>
      <c r="G693">
        <v>0</v>
      </c>
      <c r="H693">
        <v>0</v>
      </c>
      <c r="I693">
        <v>10</v>
      </c>
      <c r="J693" t="s">
        <v>1452</v>
      </c>
    </row>
    <row r="694" spans="1:10" hidden="1">
      <c r="A694" t="s">
        <v>449</v>
      </c>
      <c r="B694" t="s">
        <v>1456</v>
      </c>
      <c r="C694" s="5">
        <v>1373</v>
      </c>
      <c r="D694" s="7" t="s">
        <v>329</v>
      </c>
      <c r="E694" s="7">
        <v>0</v>
      </c>
      <c r="F694" s="7">
        <v>0</v>
      </c>
      <c r="G694">
        <v>0</v>
      </c>
      <c r="H694">
        <v>0</v>
      </c>
      <c r="I694">
        <v>4</v>
      </c>
      <c r="J694" t="s">
        <v>492</v>
      </c>
    </row>
    <row r="695" spans="1:10" hidden="1">
      <c r="A695" t="s">
        <v>449</v>
      </c>
      <c r="B695" t="s">
        <v>1457</v>
      </c>
      <c r="C695" s="5">
        <v>1373373</v>
      </c>
      <c r="D695" s="7" t="s">
        <v>329</v>
      </c>
      <c r="E695" s="7">
        <v>0</v>
      </c>
      <c r="F695" s="7">
        <v>0</v>
      </c>
      <c r="G695">
        <v>0</v>
      </c>
      <c r="H695">
        <v>0</v>
      </c>
      <c r="I695">
        <v>7</v>
      </c>
      <c r="J695" t="s">
        <v>1456</v>
      </c>
    </row>
    <row r="696" spans="1:10" hidden="1">
      <c r="A696" t="s">
        <v>449</v>
      </c>
      <c r="B696" t="s">
        <v>1458</v>
      </c>
      <c r="C696" s="5">
        <v>1373373001</v>
      </c>
      <c r="D696" s="7" t="s">
        <v>330</v>
      </c>
      <c r="E696" s="7">
        <v>0</v>
      </c>
      <c r="F696" s="7">
        <v>0</v>
      </c>
      <c r="G696">
        <v>0</v>
      </c>
      <c r="H696">
        <v>0</v>
      </c>
      <c r="I696">
        <v>10</v>
      </c>
      <c r="J696" t="s">
        <v>1457</v>
      </c>
    </row>
    <row r="697" spans="1:10" hidden="1">
      <c r="A697" t="s">
        <v>449</v>
      </c>
      <c r="B697" t="s">
        <v>1459</v>
      </c>
      <c r="C697" s="5">
        <v>1373373002</v>
      </c>
      <c r="D697" s="7" t="s">
        <v>331</v>
      </c>
      <c r="E697" s="7">
        <v>0</v>
      </c>
      <c r="F697" s="7">
        <v>0</v>
      </c>
      <c r="G697">
        <v>0</v>
      </c>
      <c r="H697">
        <v>0</v>
      </c>
      <c r="I697">
        <v>10</v>
      </c>
      <c r="J697" t="s">
        <v>1457</v>
      </c>
    </row>
    <row r="698" spans="1:10" hidden="1">
      <c r="A698" t="s">
        <v>449</v>
      </c>
      <c r="B698" t="s">
        <v>1460</v>
      </c>
      <c r="C698" s="5">
        <v>1374</v>
      </c>
      <c r="D698" s="7" t="s">
        <v>332</v>
      </c>
      <c r="E698" s="7">
        <v>0</v>
      </c>
      <c r="F698" s="7">
        <v>0</v>
      </c>
      <c r="G698">
        <v>0</v>
      </c>
      <c r="H698">
        <v>0</v>
      </c>
      <c r="I698">
        <v>4</v>
      </c>
      <c r="J698" t="s">
        <v>492</v>
      </c>
    </row>
    <row r="699" spans="1:10" hidden="1">
      <c r="A699" t="s">
        <v>449</v>
      </c>
      <c r="B699" t="s">
        <v>1461</v>
      </c>
      <c r="C699" s="5">
        <v>1374374</v>
      </c>
      <c r="D699" s="7" t="s">
        <v>332</v>
      </c>
      <c r="E699" s="7">
        <v>0</v>
      </c>
      <c r="F699" s="7">
        <v>0</v>
      </c>
      <c r="G699">
        <v>0</v>
      </c>
      <c r="H699">
        <v>0</v>
      </c>
      <c r="I699">
        <v>7</v>
      </c>
      <c r="J699" t="s">
        <v>1460</v>
      </c>
    </row>
    <row r="700" spans="1:10" hidden="1">
      <c r="A700" t="s">
        <v>449</v>
      </c>
      <c r="B700" t="s">
        <v>1462</v>
      </c>
      <c r="C700" s="5">
        <v>1374374001</v>
      </c>
      <c r="D700" s="7" t="s">
        <v>332</v>
      </c>
      <c r="E700" s="7">
        <v>0</v>
      </c>
      <c r="F700" s="7">
        <v>0</v>
      </c>
      <c r="G700">
        <v>0</v>
      </c>
      <c r="H700">
        <v>0</v>
      </c>
      <c r="I700">
        <v>10</v>
      </c>
      <c r="J700" t="s">
        <v>1461</v>
      </c>
    </row>
    <row r="701" spans="1:10" hidden="1">
      <c r="A701" t="s">
        <v>449</v>
      </c>
      <c r="B701" t="s">
        <v>1463</v>
      </c>
      <c r="C701" s="5">
        <v>1375</v>
      </c>
      <c r="D701" s="7" t="s">
        <v>333</v>
      </c>
      <c r="E701" s="7">
        <v>0</v>
      </c>
      <c r="F701" s="7">
        <v>0</v>
      </c>
      <c r="G701">
        <v>0</v>
      </c>
      <c r="H701">
        <v>0</v>
      </c>
      <c r="I701">
        <v>4</v>
      </c>
      <c r="J701" t="s">
        <v>492</v>
      </c>
    </row>
    <row r="702" spans="1:10" hidden="1">
      <c r="A702" t="s">
        <v>449</v>
      </c>
      <c r="B702" t="s">
        <v>1464</v>
      </c>
      <c r="C702" s="5">
        <v>1375375</v>
      </c>
      <c r="D702" s="7" t="s">
        <v>333</v>
      </c>
      <c r="E702" s="7">
        <v>0</v>
      </c>
      <c r="F702" s="7">
        <v>0</v>
      </c>
      <c r="G702">
        <v>0</v>
      </c>
      <c r="H702">
        <v>0</v>
      </c>
      <c r="I702">
        <v>7</v>
      </c>
      <c r="J702" t="s">
        <v>1463</v>
      </c>
    </row>
    <row r="703" spans="1:10" hidden="1">
      <c r="A703" t="s">
        <v>449</v>
      </c>
      <c r="B703" t="s">
        <v>1465</v>
      </c>
      <c r="C703" s="5">
        <v>1375375001</v>
      </c>
      <c r="D703" s="7" t="s">
        <v>334</v>
      </c>
      <c r="E703" s="7">
        <v>0</v>
      </c>
      <c r="F703" s="7">
        <v>0</v>
      </c>
      <c r="G703">
        <v>0</v>
      </c>
      <c r="H703">
        <v>0</v>
      </c>
      <c r="I703">
        <v>10</v>
      </c>
      <c r="J703" t="s">
        <v>1464</v>
      </c>
    </row>
    <row r="704" spans="1:10" hidden="1">
      <c r="A704" t="s">
        <v>449</v>
      </c>
      <c r="B704" t="s">
        <v>1466</v>
      </c>
      <c r="C704" s="5">
        <v>1375375001001</v>
      </c>
      <c r="D704" s="7" t="s">
        <v>777</v>
      </c>
      <c r="E704" s="7">
        <v>0</v>
      </c>
      <c r="F704" s="7">
        <v>0</v>
      </c>
      <c r="G704">
        <v>0</v>
      </c>
      <c r="H704">
        <v>0</v>
      </c>
      <c r="I704">
        <v>13</v>
      </c>
      <c r="J704" t="s">
        <v>1465</v>
      </c>
    </row>
    <row r="705" spans="1:10" hidden="1">
      <c r="A705" t="s">
        <v>449</v>
      </c>
      <c r="B705" t="s">
        <v>1467</v>
      </c>
      <c r="C705" s="5">
        <v>1376</v>
      </c>
      <c r="D705" s="7" t="s">
        <v>335</v>
      </c>
      <c r="E705" s="7">
        <v>0</v>
      </c>
      <c r="F705" s="7">
        <v>0</v>
      </c>
      <c r="G705">
        <v>0</v>
      </c>
      <c r="H705">
        <v>0</v>
      </c>
      <c r="I705">
        <v>4</v>
      </c>
      <c r="J705" t="s">
        <v>492</v>
      </c>
    </row>
    <row r="706" spans="1:10" hidden="1">
      <c r="A706" t="s">
        <v>449</v>
      </c>
      <c r="B706" t="s">
        <v>1468</v>
      </c>
      <c r="C706" s="5">
        <v>1376376</v>
      </c>
      <c r="D706" s="7" t="s">
        <v>335</v>
      </c>
      <c r="E706" s="7">
        <v>0</v>
      </c>
      <c r="F706" s="7">
        <v>0</v>
      </c>
      <c r="G706">
        <v>0</v>
      </c>
      <c r="H706">
        <v>0</v>
      </c>
      <c r="I706">
        <v>7</v>
      </c>
      <c r="J706" t="s">
        <v>1467</v>
      </c>
    </row>
    <row r="707" spans="1:10" hidden="1">
      <c r="A707" t="s">
        <v>449</v>
      </c>
      <c r="B707" t="s">
        <v>1469</v>
      </c>
      <c r="C707" s="5">
        <v>1376376001</v>
      </c>
      <c r="D707" s="7" t="s">
        <v>335</v>
      </c>
      <c r="E707" s="7">
        <v>0</v>
      </c>
      <c r="F707" s="7">
        <v>0</v>
      </c>
      <c r="G707">
        <v>0</v>
      </c>
      <c r="H707">
        <v>0</v>
      </c>
      <c r="I707">
        <v>10</v>
      </c>
      <c r="J707" t="s">
        <v>1468</v>
      </c>
    </row>
    <row r="708" spans="1:10" hidden="1">
      <c r="A708" t="s">
        <v>449</v>
      </c>
      <c r="B708" t="s">
        <v>1470</v>
      </c>
      <c r="C708" s="5">
        <v>1377</v>
      </c>
      <c r="D708" s="7" t="s">
        <v>336</v>
      </c>
      <c r="E708" s="7">
        <v>0</v>
      </c>
      <c r="F708" s="7">
        <v>0</v>
      </c>
      <c r="G708">
        <v>0</v>
      </c>
      <c r="H708">
        <v>0</v>
      </c>
      <c r="I708">
        <v>4</v>
      </c>
      <c r="J708" t="s">
        <v>492</v>
      </c>
    </row>
    <row r="709" spans="1:10" hidden="1">
      <c r="A709" t="s">
        <v>449</v>
      </c>
      <c r="B709" t="s">
        <v>1471</v>
      </c>
      <c r="C709" s="5">
        <v>1377377</v>
      </c>
      <c r="D709" s="7" t="s">
        <v>336</v>
      </c>
      <c r="E709" s="7">
        <v>0</v>
      </c>
      <c r="F709" s="7">
        <v>0</v>
      </c>
      <c r="G709">
        <v>0</v>
      </c>
      <c r="H709">
        <v>0</v>
      </c>
      <c r="I709">
        <v>7</v>
      </c>
      <c r="J709" t="s">
        <v>1470</v>
      </c>
    </row>
    <row r="710" spans="1:10" hidden="1">
      <c r="A710" t="s">
        <v>449</v>
      </c>
      <c r="B710" t="s">
        <v>1472</v>
      </c>
      <c r="C710" s="5">
        <v>1377377001</v>
      </c>
      <c r="D710" s="7" t="s">
        <v>336</v>
      </c>
      <c r="E710" s="7">
        <v>0</v>
      </c>
      <c r="F710" s="7">
        <v>0</v>
      </c>
      <c r="G710">
        <v>0</v>
      </c>
      <c r="H710">
        <v>0</v>
      </c>
      <c r="I710">
        <v>10</v>
      </c>
      <c r="J710" t="s">
        <v>1471</v>
      </c>
    </row>
    <row r="711" spans="1:10" hidden="1">
      <c r="A711" t="s">
        <v>449</v>
      </c>
      <c r="B711" t="s">
        <v>1473</v>
      </c>
      <c r="C711" s="5">
        <v>1378</v>
      </c>
      <c r="D711" s="7" t="s">
        <v>337</v>
      </c>
      <c r="E711" s="7">
        <v>0</v>
      </c>
      <c r="F711" s="7">
        <v>0</v>
      </c>
      <c r="G711">
        <v>0</v>
      </c>
      <c r="H711">
        <v>0</v>
      </c>
      <c r="I711">
        <v>4</v>
      </c>
      <c r="J711" t="s">
        <v>492</v>
      </c>
    </row>
    <row r="712" spans="1:10" hidden="1">
      <c r="A712" t="s">
        <v>449</v>
      </c>
      <c r="B712" t="s">
        <v>1474</v>
      </c>
      <c r="C712" s="5">
        <v>1378378</v>
      </c>
      <c r="D712" s="7" t="s">
        <v>337</v>
      </c>
      <c r="E712" s="7">
        <v>0</v>
      </c>
      <c r="F712" s="7">
        <v>0</v>
      </c>
      <c r="G712">
        <v>0</v>
      </c>
      <c r="H712">
        <v>0</v>
      </c>
      <c r="I712">
        <v>7</v>
      </c>
      <c r="J712" t="s">
        <v>1473</v>
      </c>
    </row>
    <row r="713" spans="1:10" hidden="1">
      <c r="A713" t="s">
        <v>449</v>
      </c>
      <c r="B713" t="s">
        <v>1475</v>
      </c>
      <c r="C713" s="5">
        <v>1378378001</v>
      </c>
      <c r="D713" s="7" t="s">
        <v>337</v>
      </c>
      <c r="E713" s="7">
        <v>0</v>
      </c>
      <c r="F713" s="7">
        <v>0</v>
      </c>
      <c r="G713">
        <v>0</v>
      </c>
      <c r="H713">
        <v>0</v>
      </c>
      <c r="I713">
        <v>10</v>
      </c>
      <c r="J713" t="s">
        <v>1474</v>
      </c>
    </row>
    <row r="714" spans="1:10" hidden="1">
      <c r="A714" t="s">
        <v>449</v>
      </c>
      <c r="B714" t="s">
        <v>1476</v>
      </c>
      <c r="C714" s="5">
        <v>1378378001001</v>
      </c>
      <c r="D714" s="7" t="s">
        <v>777</v>
      </c>
      <c r="E714" s="7">
        <v>0</v>
      </c>
      <c r="F714" s="7">
        <v>0</v>
      </c>
      <c r="G714">
        <v>0</v>
      </c>
      <c r="H714">
        <v>0</v>
      </c>
      <c r="I714">
        <v>13</v>
      </c>
      <c r="J714" t="s">
        <v>1475</v>
      </c>
    </row>
    <row r="715" spans="1:10" hidden="1">
      <c r="A715" t="s">
        <v>449</v>
      </c>
      <c r="B715" t="s">
        <v>1477</v>
      </c>
      <c r="C715" s="5">
        <v>1378378001002</v>
      </c>
      <c r="D715" s="7" t="s">
        <v>1096</v>
      </c>
      <c r="E715" s="7">
        <v>0</v>
      </c>
      <c r="F715" s="7">
        <v>0</v>
      </c>
      <c r="G715">
        <v>0</v>
      </c>
      <c r="H715">
        <v>0</v>
      </c>
      <c r="I715">
        <v>13</v>
      </c>
      <c r="J715" t="s">
        <v>1475</v>
      </c>
    </row>
    <row r="716" spans="1:10" hidden="1">
      <c r="A716" t="s">
        <v>449</v>
      </c>
      <c r="B716" t="s">
        <v>1478</v>
      </c>
      <c r="C716" s="5">
        <v>1378378001003</v>
      </c>
      <c r="D716" s="7" t="s">
        <v>429</v>
      </c>
      <c r="E716" s="7">
        <v>0</v>
      </c>
      <c r="F716" s="7">
        <v>0</v>
      </c>
      <c r="G716">
        <v>0</v>
      </c>
      <c r="H716">
        <v>0</v>
      </c>
      <c r="I716">
        <v>13</v>
      </c>
      <c r="J716" t="s">
        <v>1475</v>
      </c>
    </row>
    <row r="717" spans="1:10" hidden="1">
      <c r="A717" t="s">
        <v>449</v>
      </c>
      <c r="B717" t="s">
        <v>1479</v>
      </c>
      <c r="C717" s="5">
        <v>1379</v>
      </c>
      <c r="D717" s="7" t="s">
        <v>338</v>
      </c>
      <c r="E717" s="7">
        <v>0</v>
      </c>
      <c r="F717" s="7">
        <v>0</v>
      </c>
      <c r="G717">
        <v>0</v>
      </c>
      <c r="H717">
        <v>0</v>
      </c>
      <c r="I717">
        <v>4</v>
      </c>
      <c r="J717" t="s">
        <v>492</v>
      </c>
    </row>
    <row r="718" spans="1:10" hidden="1">
      <c r="A718" t="s">
        <v>449</v>
      </c>
      <c r="B718" t="s">
        <v>1480</v>
      </c>
      <c r="C718" s="5">
        <v>1379379</v>
      </c>
      <c r="D718" s="7" t="s">
        <v>338</v>
      </c>
      <c r="E718" s="7">
        <v>0</v>
      </c>
      <c r="F718" s="7">
        <v>0</v>
      </c>
      <c r="G718">
        <v>0</v>
      </c>
      <c r="H718">
        <v>0</v>
      </c>
      <c r="I718">
        <v>7</v>
      </c>
      <c r="J718" t="s">
        <v>1479</v>
      </c>
    </row>
    <row r="719" spans="1:10" hidden="1">
      <c r="A719" t="s">
        <v>449</v>
      </c>
      <c r="B719" t="s">
        <v>1481</v>
      </c>
      <c r="C719" s="5">
        <v>1379379001</v>
      </c>
      <c r="D719" s="7" t="s">
        <v>339</v>
      </c>
      <c r="E719" s="7">
        <v>0</v>
      </c>
      <c r="F719" s="7">
        <v>0</v>
      </c>
      <c r="G719">
        <v>0</v>
      </c>
      <c r="H719">
        <v>0</v>
      </c>
      <c r="I719">
        <v>10</v>
      </c>
      <c r="J719" t="s">
        <v>1480</v>
      </c>
    </row>
    <row r="720" spans="1:10" hidden="1">
      <c r="A720" t="s">
        <v>449</v>
      </c>
      <c r="B720" t="s">
        <v>1482</v>
      </c>
      <c r="C720" s="5">
        <v>1379379002</v>
      </c>
      <c r="D720" s="7" t="s">
        <v>340</v>
      </c>
      <c r="E720" s="7">
        <v>0</v>
      </c>
      <c r="F720" s="7">
        <v>0</v>
      </c>
      <c r="G720">
        <v>0</v>
      </c>
      <c r="H720">
        <v>0</v>
      </c>
      <c r="I720">
        <v>10</v>
      </c>
      <c r="J720" t="s">
        <v>1480</v>
      </c>
    </row>
    <row r="721" spans="1:10" hidden="1">
      <c r="A721" t="s">
        <v>449</v>
      </c>
      <c r="B721" t="s">
        <v>1483</v>
      </c>
      <c r="C721" s="5">
        <v>1379379002001</v>
      </c>
      <c r="D721" s="7" t="s">
        <v>777</v>
      </c>
      <c r="E721" s="7">
        <v>0</v>
      </c>
      <c r="F721" s="7">
        <v>0</v>
      </c>
      <c r="G721">
        <v>0</v>
      </c>
      <c r="H721">
        <v>0</v>
      </c>
      <c r="I721">
        <v>13</v>
      </c>
      <c r="J721" t="s">
        <v>1482</v>
      </c>
    </row>
    <row r="722" spans="1:10" hidden="1">
      <c r="A722" t="s">
        <v>449</v>
      </c>
      <c r="B722" t="s">
        <v>1484</v>
      </c>
      <c r="C722" s="5">
        <v>1379379003</v>
      </c>
      <c r="D722" s="7" t="s">
        <v>341</v>
      </c>
      <c r="E722" s="7">
        <v>0</v>
      </c>
      <c r="F722" s="7">
        <v>0</v>
      </c>
      <c r="G722">
        <v>0</v>
      </c>
      <c r="H722">
        <v>0</v>
      </c>
      <c r="I722">
        <v>10</v>
      </c>
      <c r="J722" t="s">
        <v>1480</v>
      </c>
    </row>
    <row r="723" spans="1:10" hidden="1">
      <c r="A723" t="s">
        <v>449</v>
      </c>
      <c r="B723" t="s">
        <v>1485</v>
      </c>
      <c r="C723" s="5">
        <v>1379379004</v>
      </c>
      <c r="D723" s="7" t="s">
        <v>342</v>
      </c>
      <c r="E723" s="7">
        <v>0</v>
      </c>
      <c r="F723" s="7">
        <v>0</v>
      </c>
      <c r="G723">
        <v>0</v>
      </c>
      <c r="H723">
        <v>0</v>
      </c>
      <c r="I723">
        <v>10</v>
      </c>
      <c r="J723" t="s">
        <v>1480</v>
      </c>
    </row>
    <row r="724" spans="1:10" hidden="1">
      <c r="A724" t="s">
        <v>449</v>
      </c>
      <c r="B724" t="s">
        <v>1486</v>
      </c>
      <c r="C724" s="5">
        <v>1379379004003</v>
      </c>
      <c r="D724" s="7" t="s">
        <v>429</v>
      </c>
      <c r="E724" s="7">
        <v>0</v>
      </c>
      <c r="F724" s="7">
        <v>0</v>
      </c>
      <c r="G724">
        <v>0</v>
      </c>
      <c r="H724">
        <v>0</v>
      </c>
      <c r="I724">
        <v>13</v>
      </c>
      <c r="J724" t="s">
        <v>1485</v>
      </c>
    </row>
    <row r="725" spans="1:10" hidden="1">
      <c r="A725" t="s">
        <v>449</v>
      </c>
      <c r="B725" t="s">
        <v>495</v>
      </c>
      <c r="C725" s="5">
        <v>138</v>
      </c>
      <c r="D725" s="7" t="s">
        <v>343</v>
      </c>
      <c r="E725" s="7">
        <v>0</v>
      </c>
      <c r="F725" s="7">
        <v>0</v>
      </c>
      <c r="G725">
        <v>0</v>
      </c>
      <c r="H725">
        <v>0</v>
      </c>
      <c r="I725">
        <v>3</v>
      </c>
      <c r="J725" t="s">
        <v>494</v>
      </c>
    </row>
    <row r="726" spans="1:10" hidden="1">
      <c r="A726" t="s">
        <v>449</v>
      </c>
      <c r="B726" t="s">
        <v>1487</v>
      </c>
      <c r="C726" s="5">
        <v>1381</v>
      </c>
      <c r="D726" s="7" t="s">
        <v>344</v>
      </c>
      <c r="E726" s="7">
        <v>0</v>
      </c>
      <c r="F726" s="7">
        <v>0</v>
      </c>
      <c r="G726">
        <v>0</v>
      </c>
      <c r="H726">
        <v>0</v>
      </c>
      <c r="I726">
        <v>4</v>
      </c>
      <c r="J726" t="s">
        <v>495</v>
      </c>
    </row>
    <row r="727" spans="1:10" hidden="1">
      <c r="A727" t="s">
        <v>449</v>
      </c>
      <c r="B727" t="s">
        <v>1488</v>
      </c>
      <c r="C727" s="5">
        <v>1381381</v>
      </c>
      <c r="D727" s="7" t="s">
        <v>344</v>
      </c>
      <c r="E727" s="7">
        <v>0</v>
      </c>
      <c r="F727" s="7">
        <v>0</v>
      </c>
      <c r="G727">
        <v>0</v>
      </c>
      <c r="H727">
        <v>0</v>
      </c>
      <c r="I727">
        <v>7</v>
      </c>
      <c r="J727" t="s">
        <v>1487</v>
      </c>
    </row>
    <row r="728" spans="1:10" hidden="1">
      <c r="A728" t="s">
        <v>449</v>
      </c>
      <c r="B728" t="s">
        <v>1489</v>
      </c>
      <c r="C728" s="5">
        <v>1381381001</v>
      </c>
      <c r="D728" s="7" t="s">
        <v>344</v>
      </c>
      <c r="E728" s="7">
        <v>0</v>
      </c>
      <c r="F728" s="7">
        <v>0</v>
      </c>
      <c r="G728">
        <v>0</v>
      </c>
      <c r="H728">
        <v>0</v>
      </c>
      <c r="I728">
        <v>10</v>
      </c>
      <c r="J728" t="s">
        <v>1488</v>
      </c>
    </row>
    <row r="729" spans="1:10" hidden="1">
      <c r="A729" t="s">
        <v>449</v>
      </c>
      <c r="B729" t="s">
        <v>1490</v>
      </c>
      <c r="C729" s="5">
        <v>1382</v>
      </c>
      <c r="D729" s="7" t="s">
        <v>345</v>
      </c>
      <c r="E729" s="7">
        <v>0</v>
      </c>
      <c r="F729" s="7">
        <v>0</v>
      </c>
      <c r="G729">
        <v>0</v>
      </c>
      <c r="H729">
        <v>0</v>
      </c>
      <c r="I729">
        <v>4</v>
      </c>
      <c r="J729" t="s">
        <v>495</v>
      </c>
    </row>
    <row r="730" spans="1:10" hidden="1">
      <c r="A730" t="s">
        <v>449</v>
      </c>
      <c r="B730" t="s">
        <v>1491</v>
      </c>
      <c r="C730" s="5">
        <v>1382382</v>
      </c>
      <c r="D730" s="7" t="s">
        <v>345</v>
      </c>
      <c r="E730" s="7">
        <v>0</v>
      </c>
      <c r="F730" s="7">
        <v>0</v>
      </c>
      <c r="G730">
        <v>0</v>
      </c>
      <c r="H730">
        <v>0</v>
      </c>
      <c r="I730">
        <v>7</v>
      </c>
      <c r="J730" t="s">
        <v>1490</v>
      </c>
    </row>
    <row r="731" spans="1:10" hidden="1">
      <c r="A731" t="s">
        <v>449</v>
      </c>
      <c r="B731" t="s">
        <v>1492</v>
      </c>
      <c r="C731" s="5">
        <v>1382382001</v>
      </c>
      <c r="D731" s="7" t="s">
        <v>346</v>
      </c>
      <c r="E731" s="7">
        <v>0</v>
      </c>
      <c r="F731" s="7">
        <v>0</v>
      </c>
      <c r="G731">
        <v>0</v>
      </c>
      <c r="H731">
        <v>0</v>
      </c>
      <c r="I731">
        <v>10</v>
      </c>
      <c r="J731" t="s">
        <v>1491</v>
      </c>
    </row>
    <row r="732" spans="1:10" hidden="1">
      <c r="A732" t="s">
        <v>449</v>
      </c>
      <c r="B732" t="s">
        <v>1493</v>
      </c>
      <c r="C732" s="5">
        <v>1382382001001</v>
      </c>
      <c r="D732" s="7" t="s">
        <v>777</v>
      </c>
      <c r="E732" s="7">
        <v>0</v>
      </c>
      <c r="F732" s="7">
        <v>0</v>
      </c>
      <c r="G732">
        <v>0</v>
      </c>
      <c r="H732">
        <v>0</v>
      </c>
      <c r="I732">
        <v>13</v>
      </c>
      <c r="J732" t="s">
        <v>1492</v>
      </c>
    </row>
    <row r="733" spans="1:10" hidden="1">
      <c r="A733" t="s">
        <v>449</v>
      </c>
      <c r="B733" t="s">
        <v>1494</v>
      </c>
      <c r="C733" s="5">
        <v>1382382002</v>
      </c>
      <c r="D733" s="7" t="s">
        <v>1495</v>
      </c>
      <c r="E733" s="7">
        <v>0</v>
      </c>
      <c r="F733" s="7">
        <v>0</v>
      </c>
      <c r="G733">
        <v>0</v>
      </c>
      <c r="H733">
        <v>0</v>
      </c>
      <c r="I733">
        <v>10</v>
      </c>
      <c r="J733" t="s">
        <v>1491</v>
      </c>
    </row>
    <row r="734" spans="1:10" hidden="1">
      <c r="A734" t="s">
        <v>449</v>
      </c>
      <c r="B734" t="s">
        <v>1496</v>
      </c>
      <c r="C734" s="5">
        <v>1382382002001</v>
      </c>
      <c r="D734" s="7" t="s">
        <v>777</v>
      </c>
      <c r="E734" s="7">
        <v>0</v>
      </c>
      <c r="F734" s="7">
        <v>0</v>
      </c>
      <c r="G734">
        <v>0</v>
      </c>
      <c r="H734">
        <v>0</v>
      </c>
      <c r="I734">
        <v>13</v>
      </c>
      <c r="J734" t="s">
        <v>1494</v>
      </c>
    </row>
    <row r="735" spans="1:10" hidden="1">
      <c r="A735" t="s">
        <v>449</v>
      </c>
      <c r="B735" t="s">
        <v>1497</v>
      </c>
      <c r="C735" s="5">
        <v>1382382003</v>
      </c>
      <c r="D735" s="7" t="s">
        <v>347</v>
      </c>
      <c r="E735" s="7">
        <v>0</v>
      </c>
      <c r="F735" s="7">
        <v>0</v>
      </c>
      <c r="G735">
        <v>0</v>
      </c>
      <c r="H735">
        <v>0</v>
      </c>
      <c r="I735">
        <v>10</v>
      </c>
      <c r="J735" t="s">
        <v>1491</v>
      </c>
    </row>
    <row r="736" spans="1:10" hidden="1">
      <c r="A736" t="s">
        <v>449</v>
      </c>
      <c r="B736" t="s">
        <v>1498</v>
      </c>
      <c r="C736" s="5">
        <v>1382382003001</v>
      </c>
      <c r="D736" s="7" t="s">
        <v>777</v>
      </c>
      <c r="E736" s="7">
        <v>0</v>
      </c>
      <c r="F736" s="7">
        <v>0</v>
      </c>
      <c r="G736">
        <v>0</v>
      </c>
      <c r="H736">
        <v>0</v>
      </c>
      <c r="I736">
        <v>13</v>
      </c>
      <c r="J736" t="s">
        <v>1497</v>
      </c>
    </row>
    <row r="737" spans="1:10" hidden="1">
      <c r="A737" t="s">
        <v>449</v>
      </c>
      <c r="B737" t="s">
        <v>1499</v>
      </c>
      <c r="C737" s="5">
        <v>1382382004</v>
      </c>
      <c r="D737" s="7" t="s">
        <v>348</v>
      </c>
      <c r="E737" s="7">
        <v>0</v>
      </c>
      <c r="F737" s="7">
        <v>0</v>
      </c>
      <c r="G737">
        <v>0</v>
      </c>
      <c r="H737">
        <v>0</v>
      </c>
      <c r="I737">
        <v>10</v>
      </c>
      <c r="J737" t="s">
        <v>1491</v>
      </c>
    </row>
    <row r="738" spans="1:10" hidden="1">
      <c r="A738" t="s">
        <v>449</v>
      </c>
      <c r="B738" t="s">
        <v>1500</v>
      </c>
      <c r="C738" s="5">
        <v>1382382004001</v>
      </c>
      <c r="D738" s="7" t="s">
        <v>777</v>
      </c>
      <c r="E738" s="7">
        <v>0</v>
      </c>
      <c r="F738" s="7">
        <v>0</v>
      </c>
      <c r="G738">
        <v>0</v>
      </c>
      <c r="H738">
        <v>0</v>
      </c>
      <c r="I738">
        <v>13</v>
      </c>
      <c r="J738" t="s">
        <v>1499</v>
      </c>
    </row>
    <row r="739" spans="1:10" hidden="1">
      <c r="A739" t="s">
        <v>449</v>
      </c>
      <c r="B739" t="s">
        <v>1501</v>
      </c>
      <c r="C739" s="5">
        <v>1383</v>
      </c>
      <c r="D739" s="7" t="s">
        <v>349</v>
      </c>
      <c r="E739" s="7">
        <v>0</v>
      </c>
      <c r="F739" s="7">
        <v>0</v>
      </c>
      <c r="G739">
        <v>0</v>
      </c>
      <c r="H739">
        <v>0</v>
      </c>
      <c r="I739">
        <v>4</v>
      </c>
      <c r="J739" t="s">
        <v>495</v>
      </c>
    </row>
    <row r="740" spans="1:10" hidden="1">
      <c r="A740" t="s">
        <v>449</v>
      </c>
      <c r="B740" t="s">
        <v>1502</v>
      </c>
      <c r="C740" s="5">
        <v>1383383</v>
      </c>
      <c r="D740" s="7" t="s">
        <v>349</v>
      </c>
      <c r="E740" s="7">
        <v>0</v>
      </c>
      <c r="F740" s="7">
        <v>0</v>
      </c>
      <c r="G740">
        <v>0</v>
      </c>
      <c r="H740">
        <v>0</v>
      </c>
      <c r="I740">
        <v>7</v>
      </c>
      <c r="J740" t="s">
        <v>1501</v>
      </c>
    </row>
    <row r="741" spans="1:10" hidden="1">
      <c r="A741" t="s">
        <v>449</v>
      </c>
      <c r="B741" t="s">
        <v>1503</v>
      </c>
      <c r="C741" s="5">
        <v>1383383001</v>
      </c>
      <c r="D741" s="7" t="s">
        <v>349</v>
      </c>
      <c r="E741" s="7">
        <v>0</v>
      </c>
      <c r="F741" s="7">
        <v>0</v>
      </c>
      <c r="G741">
        <v>0</v>
      </c>
      <c r="H741">
        <v>0</v>
      </c>
      <c r="I741">
        <v>10</v>
      </c>
      <c r="J741" t="s">
        <v>1502</v>
      </c>
    </row>
    <row r="742" spans="1:10" hidden="1">
      <c r="A742" t="s">
        <v>449</v>
      </c>
      <c r="B742" t="s">
        <v>1504</v>
      </c>
      <c r="C742" s="5">
        <v>1383383001001</v>
      </c>
      <c r="D742" s="7" t="s">
        <v>777</v>
      </c>
      <c r="E742" s="7">
        <v>0</v>
      </c>
      <c r="F742" s="7">
        <v>0</v>
      </c>
      <c r="G742">
        <v>0</v>
      </c>
      <c r="H742">
        <v>0</v>
      </c>
      <c r="I742">
        <v>13</v>
      </c>
      <c r="J742" t="s">
        <v>1503</v>
      </c>
    </row>
    <row r="743" spans="1:10" hidden="1">
      <c r="A743" t="s">
        <v>449</v>
      </c>
      <c r="B743" t="s">
        <v>1505</v>
      </c>
      <c r="C743" s="5">
        <v>1383383002</v>
      </c>
      <c r="D743" s="7" t="s">
        <v>350</v>
      </c>
      <c r="E743" s="7">
        <v>0</v>
      </c>
      <c r="F743" s="7">
        <v>0</v>
      </c>
      <c r="G743">
        <v>0</v>
      </c>
      <c r="H743">
        <v>0</v>
      </c>
      <c r="I743">
        <v>10</v>
      </c>
      <c r="J743" t="s">
        <v>1502</v>
      </c>
    </row>
    <row r="744" spans="1:10" hidden="1">
      <c r="A744" t="s">
        <v>449</v>
      </c>
      <c r="B744" t="s">
        <v>1506</v>
      </c>
      <c r="C744" s="5">
        <v>1383383002001</v>
      </c>
      <c r="D744" s="7" t="s">
        <v>777</v>
      </c>
      <c r="E744" s="7">
        <v>0</v>
      </c>
      <c r="F744" s="7">
        <v>0</v>
      </c>
      <c r="G744">
        <v>0</v>
      </c>
      <c r="H744">
        <v>0</v>
      </c>
      <c r="I744">
        <v>13</v>
      </c>
      <c r="J744" t="s">
        <v>1505</v>
      </c>
    </row>
    <row r="745" spans="1:10" hidden="1">
      <c r="A745" t="s">
        <v>449</v>
      </c>
      <c r="B745" t="s">
        <v>1507</v>
      </c>
      <c r="C745" s="5">
        <v>1383383002002</v>
      </c>
      <c r="D745" s="7" t="s">
        <v>1096</v>
      </c>
      <c r="E745" s="7">
        <v>0</v>
      </c>
      <c r="F745" s="7">
        <v>0</v>
      </c>
      <c r="G745">
        <v>0</v>
      </c>
      <c r="H745">
        <v>0</v>
      </c>
      <c r="I745">
        <v>13</v>
      </c>
      <c r="J745" t="s">
        <v>1505</v>
      </c>
    </row>
    <row r="746" spans="1:10" hidden="1">
      <c r="A746" t="s">
        <v>449</v>
      </c>
      <c r="B746" t="s">
        <v>1508</v>
      </c>
      <c r="C746" s="5">
        <v>1383383002006</v>
      </c>
      <c r="D746" s="7" t="s">
        <v>443</v>
      </c>
      <c r="E746" s="7">
        <v>0</v>
      </c>
      <c r="F746" s="7">
        <v>0</v>
      </c>
      <c r="G746">
        <v>0</v>
      </c>
      <c r="H746">
        <v>0</v>
      </c>
      <c r="I746">
        <v>13</v>
      </c>
      <c r="J746" t="s">
        <v>1505</v>
      </c>
    </row>
    <row r="747" spans="1:10" hidden="1">
      <c r="A747" t="s">
        <v>449</v>
      </c>
      <c r="B747" t="s">
        <v>1509</v>
      </c>
      <c r="C747" s="5">
        <v>1384</v>
      </c>
      <c r="D747" s="7" t="s">
        <v>351</v>
      </c>
      <c r="E747" s="7">
        <v>0</v>
      </c>
      <c r="F747" s="7">
        <v>0</v>
      </c>
      <c r="G747">
        <v>0</v>
      </c>
      <c r="H747">
        <v>0</v>
      </c>
      <c r="I747">
        <v>4</v>
      </c>
      <c r="J747" t="s">
        <v>495</v>
      </c>
    </row>
    <row r="748" spans="1:10" hidden="1">
      <c r="A748" t="s">
        <v>449</v>
      </c>
      <c r="B748" t="s">
        <v>1510</v>
      </c>
      <c r="C748" s="5">
        <v>1384384</v>
      </c>
      <c r="D748" s="7" t="s">
        <v>351</v>
      </c>
      <c r="E748" s="7">
        <v>0</v>
      </c>
      <c r="F748" s="7">
        <v>0</v>
      </c>
      <c r="G748">
        <v>0</v>
      </c>
      <c r="H748">
        <v>0</v>
      </c>
      <c r="I748">
        <v>7</v>
      </c>
      <c r="J748" t="s">
        <v>1509</v>
      </c>
    </row>
    <row r="749" spans="1:10" hidden="1">
      <c r="A749" t="s">
        <v>449</v>
      </c>
      <c r="B749" t="s">
        <v>1511</v>
      </c>
      <c r="C749" s="5">
        <v>1384384001</v>
      </c>
      <c r="D749" s="7" t="s">
        <v>351</v>
      </c>
      <c r="E749" s="7">
        <v>0</v>
      </c>
      <c r="F749" s="7">
        <v>0</v>
      </c>
      <c r="G749">
        <v>0</v>
      </c>
      <c r="H749">
        <v>0</v>
      </c>
      <c r="I749">
        <v>10</v>
      </c>
      <c r="J749" t="s">
        <v>1510</v>
      </c>
    </row>
    <row r="750" spans="1:10" hidden="1">
      <c r="A750" t="s">
        <v>449</v>
      </c>
      <c r="B750" t="s">
        <v>1512</v>
      </c>
      <c r="C750" s="5">
        <v>1385</v>
      </c>
      <c r="D750" s="7" t="s">
        <v>352</v>
      </c>
      <c r="E750" s="7">
        <v>0</v>
      </c>
      <c r="F750" s="7">
        <v>0</v>
      </c>
      <c r="G750">
        <v>0</v>
      </c>
      <c r="H750">
        <v>0</v>
      </c>
      <c r="I750">
        <v>4</v>
      </c>
      <c r="J750" t="s">
        <v>495</v>
      </c>
    </row>
    <row r="751" spans="1:10" hidden="1">
      <c r="A751" t="s">
        <v>449</v>
      </c>
      <c r="B751" t="s">
        <v>1513</v>
      </c>
      <c r="C751" s="5">
        <v>1385385</v>
      </c>
      <c r="D751" s="7" t="s">
        <v>352</v>
      </c>
      <c r="E751" s="7">
        <v>0</v>
      </c>
      <c r="F751" s="7">
        <v>0</v>
      </c>
      <c r="G751">
        <v>0</v>
      </c>
      <c r="H751">
        <v>0</v>
      </c>
      <c r="I751">
        <v>7</v>
      </c>
      <c r="J751" t="s">
        <v>1512</v>
      </c>
    </row>
    <row r="752" spans="1:10" hidden="1">
      <c r="A752" t="s">
        <v>449</v>
      </c>
      <c r="B752" t="s">
        <v>1514</v>
      </c>
      <c r="C752" s="5">
        <v>1385385001</v>
      </c>
      <c r="D752" s="7" t="s">
        <v>352</v>
      </c>
      <c r="E752" s="7">
        <v>0</v>
      </c>
      <c r="F752" s="7">
        <v>0</v>
      </c>
      <c r="G752">
        <v>0</v>
      </c>
      <c r="H752">
        <v>0</v>
      </c>
      <c r="I752">
        <v>10</v>
      </c>
      <c r="J752" t="s">
        <v>1513</v>
      </c>
    </row>
    <row r="753" spans="1:10" hidden="1">
      <c r="A753" t="s">
        <v>449</v>
      </c>
      <c r="B753" t="s">
        <v>1515</v>
      </c>
      <c r="C753" s="5">
        <v>1385385001001</v>
      </c>
      <c r="D753" s="7" t="s">
        <v>777</v>
      </c>
      <c r="E753" s="7">
        <v>0</v>
      </c>
      <c r="F753" s="7">
        <v>0</v>
      </c>
      <c r="G753">
        <v>0</v>
      </c>
      <c r="H753">
        <v>0</v>
      </c>
      <c r="I753">
        <v>13</v>
      </c>
      <c r="J753" t="s">
        <v>1514</v>
      </c>
    </row>
    <row r="754" spans="1:10" hidden="1">
      <c r="A754" t="s">
        <v>449</v>
      </c>
      <c r="B754" t="s">
        <v>480</v>
      </c>
      <c r="C754" s="5">
        <v>139</v>
      </c>
      <c r="D754" s="7" t="s">
        <v>353</v>
      </c>
      <c r="E754" s="7">
        <v>0</v>
      </c>
      <c r="F754" s="7">
        <v>0</v>
      </c>
      <c r="G754">
        <v>0</v>
      </c>
      <c r="H754">
        <v>0</v>
      </c>
      <c r="I754">
        <v>3</v>
      </c>
      <c r="J754" t="s">
        <v>494</v>
      </c>
    </row>
    <row r="755" spans="1:10" hidden="1">
      <c r="A755" t="s">
        <v>449</v>
      </c>
      <c r="B755" t="s">
        <v>1516</v>
      </c>
      <c r="C755" s="5">
        <v>1391</v>
      </c>
      <c r="D755" s="7" t="s">
        <v>354</v>
      </c>
      <c r="E755" s="7">
        <v>0</v>
      </c>
      <c r="F755" s="7">
        <v>0</v>
      </c>
      <c r="G755">
        <v>0</v>
      </c>
      <c r="H755">
        <v>0</v>
      </c>
      <c r="I755">
        <v>4</v>
      </c>
      <c r="J755" t="s">
        <v>480</v>
      </c>
    </row>
    <row r="756" spans="1:10" hidden="1">
      <c r="A756" t="s">
        <v>449</v>
      </c>
      <c r="B756" t="s">
        <v>1517</v>
      </c>
      <c r="C756" s="5">
        <v>1391391</v>
      </c>
      <c r="D756" s="7" t="s">
        <v>354</v>
      </c>
      <c r="E756" s="7">
        <v>0</v>
      </c>
      <c r="F756" s="7">
        <v>0</v>
      </c>
      <c r="G756">
        <v>0</v>
      </c>
      <c r="H756">
        <v>0</v>
      </c>
      <c r="I756">
        <v>7</v>
      </c>
      <c r="J756" t="s">
        <v>1516</v>
      </c>
    </row>
    <row r="757" spans="1:10" hidden="1">
      <c r="A757" t="s">
        <v>449</v>
      </c>
      <c r="B757" t="s">
        <v>1518</v>
      </c>
      <c r="C757" s="5">
        <v>1391391001</v>
      </c>
      <c r="D757" s="7" t="s">
        <v>355</v>
      </c>
      <c r="E757" s="7">
        <v>0</v>
      </c>
      <c r="F757" s="7">
        <v>0</v>
      </c>
      <c r="G757">
        <v>0</v>
      </c>
      <c r="H757">
        <v>0</v>
      </c>
      <c r="I757">
        <v>10</v>
      </c>
      <c r="J757" t="s">
        <v>1517</v>
      </c>
    </row>
    <row r="758" spans="1:10" hidden="1">
      <c r="A758" t="s">
        <v>449</v>
      </c>
      <c r="B758" t="s">
        <v>1519</v>
      </c>
      <c r="C758" s="5">
        <v>1392</v>
      </c>
      <c r="D758" s="7" t="s">
        <v>356</v>
      </c>
      <c r="E758" s="7">
        <v>0</v>
      </c>
      <c r="F758" s="7">
        <v>0</v>
      </c>
      <c r="G758">
        <v>0</v>
      </c>
      <c r="H758">
        <v>0</v>
      </c>
      <c r="I758">
        <v>4</v>
      </c>
      <c r="J758" t="s">
        <v>480</v>
      </c>
    </row>
    <row r="759" spans="1:10" hidden="1">
      <c r="A759" t="s">
        <v>449</v>
      </c>
      <c r="B759" t="s">
        <v>1520</v>
      </c>
      <c r="C759" s="5">
        <v>1392392</v>
      </c>
      <c r="D759" s="7" t="s">
        <v>356</v>
      </c>
      <c r="E759" s="7">
        <v>0</v>
      </c>
      <c r="F759" s="7">
        <v>0</v>
      </c>
      <c r="G759">
        <v>0</v>
      </c>
      <c r="H759">
        <v>0</v>
      </c>
      <c r="I759">
        <v>7</v>
      </c>
      <c r="J759" t="s">
        <v>1519</v>
      </c>
    </row>
    <row r="760" spans="1:10" hidden="1">
      <c r="A760" t="s">
        <v>449</v>
      </c>
      <c r="B760" t="s">
        <v>1521</v>
      </c>
      <c r="C760" s="5">
        <v>1392392001</v>
      </c>
      <c r="D760" s="7" t="s">
        <v>357</v>
      </c>
      <c r="E760" s="7">
        <v>0</v>
      </c>
      <c r="F760" s="7">
        <v>0</v>
      </c>
      <c r="G760">
        <v>0</v>
      </c>
      <c r="H760">
        <v>0</v>
      </c>
      <c r="I760">
        <v>10</v>
      </c>
      <c r="J760" t="s">
        <v>1520</v>
      </c>
    </row>
    <row r="761" spans="1:10" hidden="1">
      <c r="A761" t="s">
        <v>449</v>
      </c>
      <c r="B761" t="s">
        <v>1522</v>
      </c>
      <c r="C761" s="5">
        <v>1392392002</v>
      </c>
      <c r="D761" s="7" t="s">
        <v>358</v>
      </c>
      <c r="E761" s="7">
        <v>0</v>
      </c>
      <c r="F761" s="7">
        <v>0</v>
      </c>
      <c r="G761">
        <v>0</v>
      </c>
      <c r="H761">
        <v>0</v>
      </c>
      <c r="I761">
        <v>10</v>
      </c>
      <c r="J761" t="s">
        <v>1520</v>
      </c>
    </row>
    <row r="762" spans="1:10" hidden="1">
      <c r="A762" t="s">
        <v>449</v>
      </c>
      <c r="B762" t="s">
        <v>1523</v>
      </c>
      <c r="C762" s="5">
        <v>1392392002001</v>
      </c>
      <c r="D762" s="7" t="s">
        <v>777</v>
      </c>
      <c r="E762" s="7">
        <v>0</v>
      </c>
      <c r="F762" s="7">
        <v>0</v>
      </c>
      <c r="G762">
        <v>0</v>
      </c>
      <c r="H762">
        <v>0</v>
      </c>
      <c r="I762">
        <v>13</v>
      </c>
      <c r="J762" t="s">
        <v>1522</v>
      </c>
    </row>
    <row r="763" spans="1:10" hidden="1">
      <c r="A763" t="s">
        <v>449</v>
      </c>
      <c r="B763" t="s">
        <v>1524</v>
      </c>
      <c r="C763" s="5">
        <v>1392392003</v>
      </c>
      <c r="D763" s="7" t="s">
        <v>359</v>
      </c>
      <c r="E763" s="7">
        <v>0</v>
      </c>
      <c r="F763" s="7">
        <v>0</v>
      </c>
      <c r="G763">
        <v>0</v>
      </c>
      <c r="H763">
        <v>0</v>
      </c>
      <c r="I763">
        <v>10</v>
      </c>
      <c r="J763" t="s">
        <v>1520</v>
      </c>
    </row>
    <row r="764" spans="1:10" hidden="1">
      <c r="A764" t="s">
        <v>449</v>
      </c>
      <c r="B764" t="s">
        <v>1525</v>
      </c>
      <c r="C764" s="5">
        <v>1392392003001</v>
      </c>
      <c r="D764" s="7" t="s">
        <v>777</v>
      </c>
      <c r="E764" s="7">
        <v>0</v>
      </c>
      <c r="F764" s="7">
        <v>0</v>
      </c>
      <c r="G764">
        <v>0</v>
      </c>
      <c r="H764">
        <v>0</v>
      </c>
      <c r="I764">
        <v>13</v>
      </c>
      <c r="J764" t="s">
        <v>1524</v>
      </c>
    </row>
    <row r="765" spans="1:10" hidden="1">
      <c r="A765" t="s">
        <v>449</v>
      </c>
      <c r="B765" t="s">
        <v>1526</v>
      </c>
      <c r="C765" s="5">
        <v>1392392004</v>
      </c>
      <c r="D765" s="7" t="s">
        <v>360</v>
      </c>
      <c r="E765" s="7">
        <v>0</v>
      </c>
      <c r="F765" s="7">
        <v>0</v>
      </c>
      <c r="G765">
        <v>0</v>
      </c>
      <c r="H765">
        <v>0</v>
      </c>
      <c r="I765">
        <v>10</v>
      </c>
      <c r="J765" t="s">
        <v>1520</v>
      </c>
    </row>
    <row r="766" spans="1:10" hidden="1">
      <c r="A766" t="s">
        <v>449</v>
      </c>
      <c r="B766" t="s">
        <v>1527</v>
      </c>
      <c r="C766" s="5">
        <v>1392392004001</v>
      </c>
      <c r="D766" s="7" t="s">
        <v>777</v>
      </c>
      <c r="E766" s="7">
        <v>0</v>
      </c>
      <c r="F766" s="7">
        <v>0</v>
      </c>
      <c r="G766">
        <v>0</v>
      </c>
      <c r="H766">
        <v>0</v>
      </c>
      <c r="I766">
        <v>13</v>
      </c>
      <c r="J766" t="s">
        <v>1526</v>
      </c>
    </row>
    <row r="767" spans="1:10" hidden="1">
      <c r="A767" t="s">
        <v>449</v>
      </c>
      <c r="B767" t="s">
        <v>1528</v>
      </c>
      <c r="C767" s="5">
        <v>1392392005</v>
      </c>
      <c r="D767" s="7" t="s">
        <v>1529</v>
      </c>
      <c r="E767" s="7">
        <v>0</v>
      </c>
      <c r="F767" s="7">
        <v>0</v>
      </c>
      <c r="G767">
        <v>0</v>
      </c>
      <c r="H767">
        <v>0</v>
      </c>
      <c r="I767">
        <v>10</v>
      </c>
      <c r="J767" t="s">
        <v>1520</v>
      </c>
    </row>
    <row r="768" spans="1:10" hidden="1">
      <c r="A768" t="s">
        <v>449</v>
      </c>
      <c r="B768" t="s">
        <v>1530</v>
      </c>
      <c r="C768" s="5">
        <v>1392392005001</v>
      </c>
      <c r="D768" s="7" t="s">
        <v>777</v>
      </c>
      <c r="E768" s="7">
        <v>0</v>
      </c>
      <c r="F768" s="7">
        <v>0</v>
      </c>
      <c r="G768">
        <v>0</v>
      </c>
      <c r="H768">
        <v>0</v>
      </c>
      <c r="I768">
        <v>13</v>
      </c>
      <c r="J768" t="s">
        <v>1528</v>
      </c>
    </row>
    <row r="769" spans="1:10" hidden="1">
      <c r="A769" t="s">
        <v>449</v>
      </c>
      <c r="B769" t="s">
        <v>1531</v>
      </c>
      <c r="C769" s="5">
        <v>1392392005003</v>
      </c>
      <c r="D769" s="7" t="s">
        <v>429</v>
      </c>
      <c r="E769" s="7">
        <v>0</v>
      </c>
      <c r="F769" s="7">
        <v>0</v>
      </c>
      <c r="G769">
        <v>0</v>
      </c>
      <c r="H769">
        <v>0</v>
      </c>
      <c r="I769">
        <v>13</v>
      </c>
      <c r="J769" t="s">
        <v>1528</v>
      </c>
    </row>
    <row r="770" spans="1:10" hidden="1">
      <c r="A770" t="s">
        <v>449</v>
      </c>
      <c r="B770" t="s">
        <v>1532</v>
      </c>
      <c r="C770" s="5">
        <v>1393</v>
      </c>
      <c r="D770" s="7" t="s">
        <v>361</v>
      </c>
      <c r="E770" s="7">
        <v>0</v>
      </c>
      <c r="F770" s="7">
        <v>0</v>
      </c>
      <c r="G770">
        <v>0</v>
      </c>
      <c r="H770">
        <v>0</v>
      </c>
      <c r="I770">
        <v>4</v>
      </c>
      <c r="J770" t="s">
        <v>480</v>
      </c>
    </row>
    <row r="771" spans="1:10" hidden="1">
      <c r="A771" t="s">
        <v>449</v>
      </c>
      <c r="B771" t="s">
        <v>1533</v>
      </c>
      <c r="C771" s="5">
        <v>1393393</v>
      </c>
      <c r="D771" s="7" t="s">
        <v>361</v>
      </c>
      <c r="E771" s="7">
        <v>0</v>
      </c>
      <c r="F771" s="7">
        <v>0</v>
      </c>
      <c r="G771">
        <v>0</v>
      </c>
      <c r="H771">
        <v>0</v>
      </c>
      <c r="I771">
        <v>7</v>
      </c>
      <c r="J771" t="s">
        <v>1532</v>
      </c>
    </row>
    <row r="772" spans="1:10" hidden="1">
      <c r="A772" t="s">
        <v>449</v>
      </c>
      <c r="B772" t="s">
        <v>1534</v>
      </c>
      <c r="C772" s="5">
        <v>1393393001</v>
      </c>
      <c r="D772" s="7" t="s">
        <v>362</v>
      </c>
      <c r="E772" s="7">
        <v>0</v>
      </c>
      <c r="F772" s="7">
        <v>0</v>
      </c>
      <c r="G772">
        <v>0</v>
      </c>
      <c r="H772">
        <v>0</v>
      </c>
      <c r="I772">
        <v>10</v>
      </c>
      <c r="J772" t="s">
        <v>1533</v>
      </c>
    </row>
    <row r="773" spans="1:10" hidden="1">
      <c r="A773" t="s">
        <v>449</v>
      </c>
      <c r="B773" t="s">
        <v>1535</v>
      </c>
      <c r="C773" s="5">
        <v>1394</v>
      </c>
      <c r="D773" s="7" t="s">
        <v>363</v>
      </c>
      <c r="E773" s="7">
        <v>0</v>
      </c>
      <c r="F773" s="7">
        <v>0</v>
      </c>
      <c r="G773">
        <v>0</v>
      </c>
      <c r="H773">
        <v>0</v>
      </c>
      <c r="I773">
        <v>4</v>
      </c>
      <c r="J773" t="s">
        <v>480</v>
      </c>
    </row>
    <row r="774" spans="1:10" hidden="1">
      <c r="A774" t="s">
        <v>449</v>
      </c>
      <c r="B774" t="s">
        <v>1536</v>
      </c>
      <c r="C774" s="5">
        <v>1394394</v>
      </c>
      <c r="D774" s="7" t="s">
        <v>363</v>
      </c>
      <c r="E774" s="7">
        <v>0</v>
      </c>
      <c r="F774" s="7">
        <v>0</v>
      </c>
      <c r="G774">
        <v>0</v>
      </c>
      <c r="H774">
        <v>0</v>
      </c>
      <c r="I774">
        <v>7</v>
      </c>
      <c r="J774" t="s">
        <v>1535</v>
      </c>
    </row>
    <row r="775" spans="1:10" hidden="1">
      <c r="A775" t="s">
        <v>449</v>
      </c>
      <c r="B775" t="s">
        <v>1537</v>
      </c>
      <c r="C775" s="5">
        <v>1394394001</v>
      </c>
      <c r="D775" s="7" t="s">
        <v>364</v>
      </c>
      <c r="E775" s="7">
        <v>0</v>
      </c>
      <c r="F775" s="7">
        <v>0</v>
      </c>
      <c r="G775">
        <v>0</v>
      </c>
      <c r="H775">
        <v>0</v>
      </c>
      <c r="I775">
        <v>10</v>
      </c>
      <c r="J775" t="s">
        <v>1536</v>
      </c>
    </row>
    <row r="776" spans="1:10" hidden="1">
      <c r="A776" t="s">
        <v>449</v>
      </c>
      <c r="B776" t="s">
        <v>1538</v>
      </c>
      <c r="C776" s="5">
        <v>1394394001001</v>
      </c>
      <c r="D776" s="7" t="s">
        <v>777</v>
      </c>
      <c r="E776" s="7">
        <v>0</v>
      </c>
      <c r="F776" s="7">
        <v>0</v>
      </c>
      <c r="G776">
        <v>0</v>
      </c>
      <c r="H776">
        <v>0</v>
      </c>
      <c r="I776">
        <v>13</v>
      </c>
      <c r="J776" t="s">
        <v>1537</v>
      </c>
    </row>
    <row r="777" spans="1:10" hidden="1">
      <c r="A777" t="s">
        <v>449</v>
      </c>
      <c r="B777" t="s">
        <v>1539</v>
      </c>
      <c r="C777" s="5">
        <v>1394394001003</v>
      </c>
      <c r="D777" s="7" t="s">
        <v>429</v>
      </c>
      <c r="E777" s="7">
        <v>0</v>
      </c>
      <c r="F777" s="7">
        <v>0</v>
      </c>
      <c r="G777">
        <v>0</v>
      </c>
      <c r="H777">
        <v>0</v>
      </c>
      <c r="I777">
        <v>13</v>
      </c>
      <c r="J777" t="s">
        <v>1537</v>
      </c>
    </row>
    <row r="778" spans="1:10" hidden="1">
      <c r="A778" t="s">
        <v>449</v>
      </c>
      <c r="B778" t="s">
        <v>1540</v>
      </c>
      <c r="C778" s="5">
        <v>1394394002</v>
      </c>
      <c r="D778" s="7" t="s">
        <v>365</v>
      </c>
      <c r="E778" s="7">
        <v>0</v>
      </c>
      <c r="F778" s="7">
        <v>0</v>
      </c>
      <c r="G778">
        <v>0</v>
      </c>
      <c r="H778">
        <v>0</v>
      </c>
      <c r="I778">
        <v>10</v>
      </c>
      <c r="J778" t="s">
        <v>1536</v>
      </c>
    </row>
    <row r="779" spans="1:10" hidden="1">
      <c r="A779" t="s">
        <v>449</v>
      </c>
      <c r="B779" t="s">
        <v>1541</v>
      </c>
      <c r="C779" s="5">
        <v>1395</v>
      </c>
      <c r="D779" s="7" t="s">
        <v>366</v>
      </c>
      <c r="E779" s="7">
        <v>0</v>
      </c>
      <c r="F779" s="7">
        <v>0</v>
      </c>
      <c r="G779">
        <v>0</v>
      </c>
      <c r="H779">
        <v>0</v>
      </c>
      <c r="I779">
        <v>4</v>
      </c>
      <c r="J779" t="s">
        <v>480</v>
      </c>
    </row>
    <row r="780" spans="1:10" hidden="1">
      <c r="A780" t="s">
        <v>449</v>
      </c>
      <c r="B780" t="s">
        <v>1542</v>
      </c>
      <c r="C780" s="5">
        <v>1395395</v>
      </c>
      <c r="D780" s="7" t="s">
        <v>366</v>
      </c>
      <c r="E780" s="7">
        <v>0</v>
      </c>
      <c r="F780" s="7">
        <v>0</v>
      </c>
      <c r="G780">
        <v>0</v>
      </c>
      <c r="H780">
        <v>0</v>
      </c>
      <c r="I780">
        <v>7</v>
      </c>
      <c r="J780" t="s">
        <v>1541</v>
      </c>
    </row>
    <row r="781" spans="1:10" hidden="1">
      <c r="A781" t="s">
        <v>449</v>
      </c>
      <c r="B781" t="s">
        <v>1543</v>
      </c>
      <c r="C781" s="5">
        <v>1395395001</v>
      </c>
      <c r="D781" s="7" t="s">
        <v>367</v>
      </c>
      <c r="E781" s="7">
        <v>0</v>
      </c>
      <c r="F781" s="7">
        <v>0</v>
      </c>
      <c r="G781">
        <v>0</v>
      </c>
      <c r="H781">
        <v>0</v>
      </c>
      <c r="I781">
        <v>10</v>
      </c>
      <c r="J781" t="s">
        <v>1542</v>
      </c>
    </row>
    <row r="782" spans="1:10" hidden="1">
      <c r="A782" t="s">
        <v>449</v>
      </c>
      <c r="B782" t="s">
        <v>1544</v>
      </c>
      <c r="C782" s="5">
        <v>1395395002</v>
      </c>
      <c r="D782" s="7" t="s">
        <v>368</v>
      </c>
      <c r="E782" s="7">
        <v>0</v>
      </c>
      <c r="F782" s="7">
        <v>0</v>
      </c>
      <c r="G782">
        <v>0</v>
      </c>
      <c r="H782">
        <v>0</v>
      </c>
      <c r="I782">
        <v>10</v>
      </c>
      <c r="J782" t="s">
        <v>1542</v>
      </c>
    </row>
    <row r="783" spans="1:10" hidden="1">
      <c r="A783" t="s">
        <v>449</v>
      </c>
      <c r="B783" t="s">
        <v>1545</v>
      </c>
      <c r="C783" s="5">
        <v>1395395002001</v>
      </c>
      <c r="D783" s="7" t="s">
        <v>777</v>
      </c>
      <c r="E783" s="7">
        <v>0</v>
      </c>
      <c r="F783" s="7">
        <v>0</v>
      </c>
      <c r="G783">
        <v>0</v>
      </c>
      <c r="H783">
        <v>0</v>
      </c>
      <c r="I783">
        <v>13</v>
      </c>
      <c r="J783" t="s">
        <v>1544</v>
      </c>
    </row>
    <row r="784" spans="1:10" hidden="1">
      <c r="A784" t="s">
        <v>449</v>
      </c>
      <c r="B784" t="s">
        <v>1546</v>
      </c>
      <c r="C784" s="5">
        <v>1395395003</v>
      </c>
      <c r="D784" s="7" t="s">
        <v>369</v>
      </c>
      <c r="E784" s="7">
        <v>0</v>
      </c>
      <c r="F784" s="7">
        <v>0</v>
      </c>
      <c r="G784">
        <v>0</v>
      </c>
      <c r="H784">
        <v>0</v>
      </c>
      <c r="I784">
        <v>10</v>
      </c>
      <c r="J784" t="s">
        <v>1542</v>
      </c>
    </row>
    <row r="785" spans="1:10" hidden="1">
      <c r="A785" t="s">
        <v>449</v>
      </c>
      <c r="B785" t="s">
        <v>1547</v>
      </c>
      <c r="C785" s="5">
        <v>1395395004</v>
      </c>
      <c r="D785" s="7" t="s">
        <v>370</v>
      </c>
      <c r="E785" s="7">
        <v>0</v>
      </c>
      <c r="F785" s="7">
        <v>0</v>
      </c>
      <c r="G785">
        <v>0</v>
      </c>
      <c r="H785">
        <v>0</v>
      </c>
      <c r="I785">
        <v>10</v>
      </c>
      <c r="J785" t="s">
        <v>1542</v>
      </c>
    </row>
    <row r="786" spans="1:10" hidden="1">
      <c r="A786" t="s">
        <v>449</v>
      </c>
      <c r="B786" t="s">
        <v>1548</v>
      </c>
      <c r="C786" s="5">
        <v>1396</v>
      </c>
      <c r="D786" s="7" t="s">
        <v>371</v>
      </c>
      <c r="E786" s="7">
        <v>0</v>
      </c>
      <c r="F786" s="7">
        <v>0</v>
      </c>
      <c r="G786">
        <v>0</v>
      </c>
      <c r="H786">
        <v>0</v>
      </c>
      <c r="I786">
        <v>4</v>
      </c>
      <c r="J786" t="s">
        <v>480</v>
      </c>
    </row>
    <row r="787" spans="1:10" hidden="1">
      <c r="A787" t="s">
        <v>449</v>
      </c>
      <c r="B787" t="s">
        <v>1549</v>
      </c>
      <c r="C787" s="5">
        <v>1396396</v>
      </c>
      <c r="D787" s="7" t="s">
        <v>371</v>
      </c>
      <c r="E787" s="7">
        <v>0</v>
      </c>
      <c r="F787" s="7">
        <v>0</v>
      </c>
      <c r="G787">
        <v>0</v>
      </c>
      <c r="H787">
        <v>0</v>
      </c>
      <c r="I787">
        <v>7</v>
      </c>
      <c r="J787" t="s">
        <v>1548</v>
      </c>
    </row>
    <row r="788" spans="1:10" hidden="1">
      <c r="A788" t="s">
        <v>449</v>
      </c>
      <c r="B788" t="s">
        <v>1550</v>
      </c>
      <c r="C788" s="5">
        <v>1396396001</v>
      </c>
      <c r="D788" s="7" t="s">
        <v>371</v>
      </c>
      <c r="E788" s="7">
        <v>0</v>
      </c>
      <c r="F788" s="7">
        <v>0</v>
      </c>
      <c r="G788">
        <v>0</v>
      </c>
      <c r="H788">
        <v>0</v>
      </c>
      <c r="I788">
        <v>10</v>
      </c>
      <c r="J788" t="s">
        <v>1549</v>
      </c>
    </row>
    <row r="789" spans="1:10" hidden="1">
      <c r="A789" t="s">
        <v>449</v>
      </c>
      <c r="B789" t="s">
        <v>1551</v>
      </c>
      <c r="C789" s="5">
        <v>1396396002</v>
      </c>
      <c r="D789" s="7" t="s">
        <v>372</v>
      </c>
      <c r="E789" s="7">
        <v>0</v>
      </c>
      <c r="F789" s="7">
        <v>0</v>
      </c>
      <c r="G789">
        <v>0</v>
      </c>
      <c r="H789">
        <v>0</v>
      </c>
      <c r="I789">
        <v>10</v>
      </c>
      <c r="J789" t="s">
        <v>1549</v>
      </c>
    </row>
    <row r="790" spans="1:10" hidden="1">
      <c r="A790" t="s">
        <v>449</v>
      </c>
      <c r="B790" t="s">
        <v>1552</v>
      </c>
      <c r="C790" s="5">
        <v>1396396003</v>
      </c>
      <c r="D790" s="7" t="s">
        <v>373</v>
      </c>
      <c r="E790" s="7">
        <v>0</v>
      </c>
      <c r="F790" s="7">
        <v>0</v>
      </c>
      <c r="G790">
        <v>0</v>
      </c>
      <c r="H790">
        <v>0</v>
      </c>
      <c r="I790">
        <v>10</v>
      </c>
      <c r="J790" t="s">
        <v>1549</v>
      </c>
    </row>
    <row r="791" spans="1:10" hidden="1">
      <c r="A791" t="s">
        <v>449</v>
      </c>
      <c r="B791" t="s">
        <v>1553</v>
      </c>
      <c r="C791" s="5">
        <v>1397</v>
      </c>
      <c r="D791" s="7" t="s">
        <v>1554</v>
      </c>
      <c r="E791" s="7">
        <v>0</v>
      </c>
      <c r="F791" s="7">
        <v>0</v>
      </c>
      <c r="G791">
        <v>0</v>
      </c>
      <c r="H791">
        <v>0</v>
      </c>
      <c r="I791">
        <v>4</v>
      </c>
      <c r="J791" t="s">
        <v>480</v>
      </c>
    </row>
    <row r="792" spans="1:10" hidden="1">
      <c r="A792" t="s">
        <v>449</v>
      </c>
      <c r="B792" t="s">
        <v>1555</v>
      </c>
      <c r="C792" s="5">
        <v>1397397</v>
      </c>
      <c r="D792" s="7" t="s">
        <v>1556</v>
      </c>
      <c r="E792" s="7">
        <v>0</v>
      </c>
      <c r="F792" s="7">
        <v>0</v>
      </c>
      <c r="G792">
        <v>0</v>
      </c>
      <c r="H792">
        <v>0</v>
      </c>
      <c r="I792">
        <v>7</v>
      </c>
      <c r="J792" t="s">
        <v>1553</v>
      </c>
    </row>
    <row r="793" spans="1:10" hidden="1">
      <c r="A793" t="s">
        <v>449</v>
      </c>
      <c r="B793" t="s">
        <v>1557</v>
      </c>
      <c r="C793" s="5">
        <v>1398</v>
      </c>
      <c r="D793" s="7" t="s">
        <v>374</v>
      </c>
      <c r="E793" s="7">
        <v>0</v>
      </c>
      <c r="F793" s="7">
        <v>0</v>
      </c>
      <c r="G793">
        <v>0</v>
      </c>
      <c r="H793">
        <v>0</v>
      </c>
      <c r="I793">
        <v>4</v>
      </c>
      <c r="J793" t="s">
        <v>480</v>
      </c>
    </row>
    <row r="794" spans="1:10" hidden="1">
      <c r="A794" t="s">
        <v>449</v>
      </c>
      <c r="B794" t="s">
        <v>1558</v>
      </c>
      <c r="C794" s="5">
        <v>1398398</v>
      </c>
      <c r="D794" s="7" t="s">
        <v>374</v>
      </c>
      <c r="E794" s="7">
        <v>0</v>
      </c>
      <c r="F794" s="7">
        <v>0</v>
      </c>
      <c r="G794">
        <v>0</v>
      </c>
      <c r="H794">
        <v>0</v>
      </c>
      <c r="I794">
        <v>7</v>
      </c>
      <c r="J794" t="s">
        <v>1557</v>
      </c>
    </row>
    <row r="795" spans="1:10" hidden="1">
      <c r="A795" t="s">
        <v>449</v>
      </c>
      <c r="B795" t="s">
        <v>1559</v>
      </c>
      <c r="C795" s="5">
        <v>1398398001</v>
      </c>
      <c r="D795" s="7" t="s">
        <v>375</v>
      </c>
      <c r="E795" s="7">
        <v>0</v>
      </c>
      <c r="F795" s="7">
        <v>0</v>
      </c>
      <c r="G795">
        <v>0</v>
      </c>
      <c r="H795">
        <v>0</v>
      </c>
      <c r="I795">
        <v>10</v>
      </c>
      <c r="J795" t="s">
        <v>1558</v>
      </c>
    </row>
    <row r="796" spans="1:10" hidden="1">
      <c r="A796" t="s">
        <v>449</v>
      </c>
      <c r="B796" t="s">
        <v>1560</v>
      </c>
      <c r="C796" s="5">
        <v>1398398001001</v>
      </c>
      <c r="D796" s="7" t="s">
        <v>777</v>
      </c>
      <c r="E796" s="7">
        <v>0</v>
      </c>
      <c r="F796" s="7">
        <v>0</v>
      </c>
      <c r="G796">
        <v>0</v>
      </c>
      <c r="H796">
        <v>0</v>
      </c>
      <c r="I796">
        <v>13</v>
      </c>
      <c r="J796" t="s">
        <v>1559</v>
      </c>
    </row>
    <row r="797" spans="1:10" hidden="1">
      <c r="A797" t="s">
        <v>449</v>
      </c>
      <c r="B797" t="s">
        <v>1561</v>
      </c>
      <c r="C797" s="5">
        <v>1398398001003</v>
      </c>
      <c r="D797" s="7" t="s">
        <v>429</v>
      </c>
      <c r="E797" s="7">
        <v>0</v>
      </c>
      <c r="F797" s="7">
        <v>0</v>
      </c>
      <c r="G797">
        <v>0</v>
      </c>
      <c r="H797">
        <v>0</v>
      </c>
      <c r="I797">
        <v>13</v>
      </c>
      <c r="J797" t="s">
        <v>1559</v>
      </c>
    </row>
    <row r="798" spans="1:10" hidden="1">
      <c r="A798" t="s">
        <v>449</v>
      </c>
      <c r="B798" t="s">
        <v>1562</v>
      </c>
      <c r="C798" s="5">
        <v>1399</v>
      </c>
      <c r="D798" s="7" t="s">
        <v>353</v>
      </c>
      <c r="E798" s="7">
        <v>0</v>
      </c>
      <c r="F798" s="7">
        <v>0</v>
      </c>
      <c r="G798">
        <v>0</v>
      </c>
      <c r="H798">
        <v>0</v>
      </c>
      <c r="I798">
        <v>4</v>
      </c>
      <c r="J798" t="s">
        <v>480</v>
      </c>
    </row>
    <row r="799" spans="1:10" hidden="1">
      <c r="A799" t="s">
        <v>449</v>
      </c>
      <c r="B799" t="s">
        <v>1563</v>
      </c>
      <c r="C799" s="5">
        <v>1399399</v>
      </c>
      <c r="D799" s="7" t="s">
        <v>353</v>
      </c>
      <c r="E799" s="7">
        <v>0</v>
      </c>
      <c r="F799" s="7">
        <v>0</v>
      </c>
      <c r="G799">
        <v>0</v>
      </c>
      <c r="H799">
        <v>0</v>
      </c>
      <c r="I799">
        <v>7</v>
      </c>
      <c r="J799" t="s">
        <v>1562</v>
      </c>
    </row>
    <row r="800" spans="1:10" hidden="1">
      <c r="A800" t="s">
        <v>449</v>
      </c>
      <c r="B800" t="s">
        <v>1564</v>
      </c>
      <c r="C800" s="5">
        <v>1399399001</v>
      </c>
      <c r="D800" s="7" t="s">
        <v>376</v>
      </c>
      <c r="E800" s="7">
        <v>0</v>
      </c>
      <c r="F800" s="7">
        <v>0</v>
      </c>
      <c r="G800">
        <v>0</v>
      </c>
      <c r="H800">
        <v>0</v>
      </c>
      <c r="I800">
        <v>10</v>
      </c>
      <c r="J800" t="s">
        <v>1563</v>
      </c>
    </row>
    <row r="801" spans="1:10" hidden="1">
      <c r="A801" t="s">
        <v>449</v>
      </c>
      <c r="B801" t="s">
        <v>1565</v>
      </c>
      <c r="C801" s="5">
        <v>1399399002</v>
      </c>
      <c r="D801" s="7" t="s">
        <v>377</v>
      </c>
      <c r="E801" s="7">
        <v>0</v>
      </c>
      <c r="F801" s="7">
        <v>0</v>
      </c>
      <c r="G801">
        <v>0</v>
      </c>
      <c r="H801">
        <v>0</v>
      </c>
      <c r="I801">
        <v>10</v>
      </c>
      <c r="J801" t="s">
        <v>1563</v>
      </c>
    </row>
    <row r="802" spans="1:10" hidden="1">
      <c r="A802" t="s">
        <v>449</v>
      </c>
      <c r="B802" t="s">
        <v>1566</v>
      </c>
      <c r="C802" s="5">
        <v>1399399003</v>
      </c>
      <c r="D802" s="7" t="s">
        <v>378</v>
      </c>
      <c r="E802" s="7">
        <v>0</v>
      </c>
      <c r="F802" s="7">
        <v>0</v>
      </c>
      <c r="G802">
        <v>0</v>
      </c>
      <c r="H802">
        <v>0</v>
      </c>
      <c r="I802">
        <v>10</v>
      </c>
      <c r="J802" t="s">
        <v>1563</v>
      </c>
    </row>
    <row r="803" spans="1:10" hidden="1">
      <c r="A803" t="s">
        <v>449</v>
      </c>
      <c r="B803" t="s">
        <v>1567</v>
      </c>
      <c r="C803" s="5">
        <v>1399399003001</v>
      </c>
      <c r="D803" s="7" t="s">
        <v>777</v>
      </c>
      <c r="E803" s="7">
        <v>0</v>
      </c>
      <c r="F803" s="7">
        <v>0</v>
      </c>
      <c r="G803">
        <v>0</v>
      </c>
      <c r="H803">
        <v>0</v>
      </c>
      <c r="I803">
        <v>13</v>
      </c>
      <c r="J803" t="s">
        <v>1566</v>
      </c>
    </row>
    <row r="804" spans="1:10" hidden="1">
      <c r="A804" t="s">
        <v>449</v>
      </c>
      <c r="B804" t="s">
        <v>1568</v>
      </c>
      <c r="C804" s="5">
        <v>1399399003002</v>
      </c>
      <c r="D804" s="7" t="s">
        <v>1096</v>
      </c>
      <c r="E804" s="7">
        <v>0</v>
      </c>
      <c r="F804" s="7">
        <v>0</v>
      </c>
      <c r="G804">
        <v>0</v>
      </c>
      <c r="H804">
        <v>0</v>
      </c>
      <c r="I804">
        <v>13</v>
      </c>
      <c r="J804" t="s">
        <v>1566</v>
      </c>
    </row>
    <row r="805" spans="1:10" hidden="1">
      <c r="A805" t="s">
        <v>449</v>
      </c>
      <c r="B805" t="s">
        <v>1569</v>
      </c>
      <c r="C805" s="5">
        <v>1399399003003</v>
      </c>
      <c r="D805" s="7" t="s">
        <v>429</v>
      </c>
      <c r="E805" s="7">
        <v>0</v>
      </c>
      <c r="F805" s="7">
        <v>0</v>
      </c>
      <c r="G805">
        <v>0</v>
      </c>
      <c r="H805">
        <v>0</v>
      </c>
      <c r="I805">
        <v>13</v>
      </c>
      <c r="J805" t="s">
        <v>1566</v>
      </c>
    </row>
    <row r="806" spans="1:10" hidden="1">
      <c r="A806" t="s">
        <v>449</v>
      </c>
      <c r="B806" t="s">
        <v>1570</v>
      </c>
      <c r="C806" s="5">
        <v>1399399004</v>
      </c>
      <c r="D806" s="7" t="s">
        <v>379</v>
      </c>
      <c r="E806" s="7">
        <v>0</v>
      </c>
      <c r="F806" s="7">
        <v>0</v>
      </c>
      <c r="G806">
        <v>0</v>
      </c>
      <c r="H806">
        <v>0</v>
      </c>
      <c r="I806">
        <v>10</v>
      </c>
      <c r="J806" t="s">
        <v>1563</v>
      </c>
    </row>
    <row r="807" spans="1:10" hidden="1">
      <c r="A807" t="s">
        <v>449</v>
      </c>
      <c r="B807" t="s">
        <v>503</v>
      </c>
      <c r="C807" s="5">
        <v>14</v>
      </c>
      <c r="D807" s="7" t="s">
        <v>380</v>
      </c>
      <c r="E807" s="7">
        <v>0</v>
      </c>
      <c r="F807" s="7">
        <v>0</v>
      </c>
      <c r="G807">
        <v>0</v>
      </c>
      <c r="H807" s="7">
        <v>0</v>
      </c>
      <c r="I807">
        <v>2</v>
      </c>
      <c r="J807" t="s">
        <v>464</v>
      </c>
    </row>
    <row r="808" spans="1:10" hidden="1">
      <c r="A808" t="s">
        <v>449</v>
      </c>
      <c r="B808" t="s">
        <v>502</v>
      </c>
      <c r="C808" s="5">
        <v>141</v>
      </c>
      <c r="D808" s="7" t="s">
        <v>381</v>
      </c>
      <c r="E808" s="7">
        <v>0</v>
      </c>
      <c r="F808" s="7">
        <v>0</v>
      </c>
      <c r="G808">
        <v>0</v>
      </c>
      <c r="H808">
        <v>0</v>
      </c>
      <c r="I808">
        <v>3</v>
      </c>
      <c r="J808" t="s">
        <v>503</v>
      </c>
    </row>
    <row r="809" spans="1:10" hidden="1">
      <c r="A809" t="s">
        <v>449</v>
      </c>
      <c r="B809" t="s">
        <v>1571</v>
      </c>
      <c r="C809" s="5">
        <v>1411</v>
      </c>
      <c r="D809" s="7" t="s">
        <v>382</v>
      </c>
      <c r="E809" s="7">
        <v>0</v>
      </c>
      <c r="F809" s="7">
        <v>0</v>
      </c>
      <c r="G809">
        <v>0</v>
      </c>
      <c r="H809">
        <v>0</v>
      </c>
      <c r="I809">
        <v>4</v>
      </c>
      <c r="J809" t="s">
        <v>502</v>
      </c>
    </row>
    <row r="810" spans="1:10" hidden="1">
      <c r="A810" t="s">
        <v>449</v>
      </c>
      <c r="B810" t="s">
        <v>1572</v>
      </c>
      <c r="C810" s="5">
        <v>1411411</v>
      </c>
      <c r="D810" s="7" t="s">
        <v>382</v>
      </c>
      <c r="E810" s="7">
        <v>0</v>
      </c>
      <c r="F810" s="7">
        <v>0</v>
      </c>
      <c r="G810">
        <v>0</v>
      </c>
      <c r="H810">
        <v>0</v>
      </c>
      <c r="I810">
        <v>7</v>
      </c>
      <c r="J810" t="s">
        <v>1571</v>
      </c>
    </row>
    <row r="811" spans="1:10" hidden="1">
      <c r="A811" t="s">
        <v>449</v>
      </c>
      <c r="B811" t="s">
        <v>1573</v>
      </c>
      <c r="C811" s="5">
        <v>1412</v>
      </c>
      <c r="D811" s="7" t="s">
        <v>383</v>
      </c>
      <c r="E811" s="7">
        <v>0</v>
      </c>
      <c r="F811" s="7">
        <v>0</v>
      </c>
      <c r="G811">
        <v>0</v>
      </c>
      <c r="H811">
        <v>0</v>
      </c>
      <c r="I811">
        <v>4</v>
      </c>
      <c r="J811" t="s">
        <v>502</v>
      </c>
    </row>
    <row r="812" spans="1:10" hidden="1">
      <c r="A812" t="s">
        <v>449</v>
      </c>
      <c r="B812" t="s">
        <v>1574</v>
      </c>
      <c r="C812" s="5">
        <v>1412412</v>
      </c>
      <c r="D812" s="7" t="s">
        <v>383</v>
      </c>
      <c r="E812" s="7">
        <v>0</v>
      </c>
      <c r="F812" s="7">
        <v>0</v>
      </c>
      <c r="G812">
        <v>0</v>
      </c>
      <c r="H812">
        <v>0</v>
      </c>
      <c r="I812">
        <v>7</v>
      </c>
      <c r="J812" t="s">
        <v>1573</v>
      </c>
    </row>
    <row r="813" spans="1:10" hidden="1">
      <c r="A813" t="s">
        <v>449</v>
      </c>
      <c r="B813" t="s">
        <v>1575</v>
      </c>
      <c r="C813" s="5">
        <v>1413</v>
      </c>
      <c r="D813" s="7" t="s">
        <v>384</v>
      </c>
      <c r="E813" s="7">
        <v>0</v>
      </c>
      <c r="F813" s="7">
        <v>0</v>
      </c>
      <c r="G813">
        <v>0</v>
      </c>
      <c r="H813">
        <v>0</v>
      </c>
      <c r="I813">
        <v>4</v>
      </c>
      <c r="J813" t="s">
        <v>502</v>
      </c>
    </row>
    <row r="814" spans="1:10" hidden="1">
      <c r="A814" t="s">
        <v>449</v>
      </c>
      <c r="B814" t="s">
        <v>1576</v>
      </c>
      <c r="C814" s="5">
        <v>1413413</v>
      </c>
      <c r="D814" s="7" t="s">
        <v>384</v>
      </c>
      <c r="E814" s="7">
        <v>0</v>
      </c>
      <c r="F814" s="7">
        <v>0</v>
      </c>
      <c r="G814">
        <v>0</v>
      </c>
      <c r="H814">
        <v>0</v>
      </c>
      <c r="I814">
        <v>7</v>
      </c>
      <c r="J814" t="s">
        <v>1575</v>
      </c>
    </row>
    <row r="815" spans="1:10" hidden="1">
      <c r="A815" t="s">
        <v>449</v>
      </c>
      <c r="B815" t="s">
        <v>1577</v>
      </c>
      <c r="C815" s="5">
        <v>1414</v>
      </c>
      <c r="D815" s="7" t="s">
        <v>385</v>
      </c>
      <c r="E815" s="7">
        <v>0</v>
      </c>
      <c r="F815" s="7">
        <v>0</v>
      </c>
      <c r="G815">
        <v>0</v>
      </c>
      <c r="H815">
        <v>0</v>
      </c>
      <c r="I815">
        <v>4</v>
      </c>
      <c r="J815" t="s">
        <v>502</v>
      </c>
    </row>
    <row r="816" spans="1:10" hidden="1">
      <c r="A816" t="s">
        <v>449</v>
      </c>
      <c r="B816" t="s">
        <v>1578</v>
      </c>
      <c r="C816" s="5">
        <v>1414414</v>
      </c>
      <c r="D816" s="7" t="s">
        <v>385</v>
      </c>
      <c r="E816" s="7">
        <v>0</v>
      </c>
      <c r="F816" s="7">
        <v>0</v>
      </c>
      <c r="G816">
        <v>0</v>
      </c>
      <c r="H816">
        <v>0</v>
      </c>
      <c r="I816">
        <v>7</v>
      </c>
      <c r="J816" t="s">
        <v>1577</v>
      </c>
    </row>
    <row r="817" spans="1:10" hidden="1">
      <c r="A817" t="s">
        <v>449</v>
      </c>
      <c r="B817" t="s">
        <v>1579</v>
      </c>
      <c r="C817" s="5">
        <v>1415</v>
      </c>
      <c r="D817" s="7" t="s">
        <v>1580</v>
      </c>
      <c r="E817" s="7">
        <v>0</v>
      </c>
      <c r="F817" s="7">
        <v>0</v>
      </c>
      <c r="G817">
        <v>0</v>
      </c>
      <c r="H817">
        <v>0</v>
      </c>
      <c r="I817">
        <v>4</v>
      </c>
      <c r="J817" t="s">
        <v>502</v>
      </c>
    </row>
    <row r="818" spans="1:10" hidden="1">
      <c r="A818" t="s">
        <v>449</v>
      </c>
      <c r="B818" t="s">
        <v>1581</v>
      </c>
      <c r="C818" s="5">
        <v>1415415</v>
      </c>
      <c r="D818" s="7" t="s">
        <v>1582</v>
      </c>
      <c r="E818" s="7">
        <v>0</v>
      </c>
      <c r="F818" s="7">
        <v>0</v>
      </c>
      <c r="G818">
        <v>0</v>
      </c>
      <c r="H818">
        <v>0</v>
      </c>
      <c r="I818">
        <v>7</v>
      </c>
      <c r="J818" t="s">
        <v>1579</v>
      </c>
    </row>
    <row r="819" spans="1:10" hidden="1">
      <c r="A819" t="s">
        <v>449</v>
      </c>
      <c r="B819" t="s">
        <v>1583</v>
      </c>
      <c r="C819" s="5">
        <v>1416</v>
      </c>
      <c r="D819" s="7" t="s">
        <v>1582</v>
      </c>
      <c r="E819" s="7">
        <v>0</v>
      </c>
      <c r="F819" s="7">
        <v>0</v>
      </c>
      <c r="G819">
        <v>0</v>
      </c>
      <c r="H819">
        <v>0</v>
      </c>
      <c r="I819">
        <v>4</v>
      </c>
      <c r="J819" t="s">
        <v>502</v>
      </c>
    </row>
    <row r="820" spans="1:10" hidden="1">
      <c r="A820" t="s">
        <v>449</v>
      </c>
      <c r="B820" t="s">
        <v>1584</v>
      </c>
      <c r="C820" s="5">
        <v>1416416</v>
      </c>
      <c r="D820" s="7" t="s">
        <v>1582</v>
      </c>
      <c r="E820" s="7">
        <v>0</v>
      </c>
      <c r="F820" s="7">
        <v>0</v>
      </c>
      <c r="G820">
        <v>0</v>
      </c>
      <c r="H820">
        <v>0</v>
      </c>
      <c r="I820">
        <v>7</v>
      </c>
      <c r="J820" t="s">
        <v>1583</v>
      </c>
    </row>
    <row r="821" spans="1:10" hidden="1">
      <c r="A821" t="s">
        <v>449</v>
      </c>
      <c r="B821" t="s">
        <v>1585</v>
      </c>
      <c r="C821" s="5">
        <v>1417</v>
      </c>
      <c r="D821" s="7" t="s">
        <v>1586</v>
      </c>
      <c r="E821" s="7">
        <v>0</v>
      </c>
      <c r="F821" s="7">
        <v>0</v>
      </c>
      <c r="G821">
        <v>0</v>
      </c>
      <c r="H821">
        <v>0</v>
      </c>
      <c r="I821">
        <v>4</v>
      </c>
      <c r="J821" t="s">
        <v>502</v>
      </c>
    </row>
    <row r="822" spans="1:10" hidden="1">
      <c r="A822" t="s">
        <v>449</v>
      </c>
      <c r="B822" t="s">
        <v>1587</v>
      </c>
      <c r="C822" s="5">
        <v>1417417</v>
      </c>
      <c r="D822" s="7" t="s">
        <v>1586</v>
      </c>
      <c r="E822" s="7">
        <v>0</v>
      </c>
      <c r="F822" s="7">
        <v>0</v>
      </c>
      <c r="G822">
        <v>0</v>
      </c>
      <c r="H822">
        <v>0</v>
      </c>
      <c r="I822">
        <v>7</v>
      </c>
      <c r="J822" t="s">
        <v>1585</v>
      </c>
    </row>
    <row r="823" spans="1:10" hidden="1">
      <c r="A823" t="s">
        <v>449</v>
      </c>
      <c r="B823" t="s">
        <v>1588</v>
      </c>
      <c r="C823" s="5">
        <v>1418</v>
      </c>
      <c r="D823" s="7" t="s">
        <v>1589</v>
      </c>
      <c r="E823" s="7">
        <v>0</v>
      </c>
      <c r="F823" s="7">
        <v>0</v>
      </c>
      <c r="G823">
        <v>0</v>
      </c>
      <c r="H823">
        <v>0</v>
      </c>
      <c r="I823">
        <v>4</v>
      </c>
      <c r="J823" t="s">
        <v>502</v>
      </c>
    </row>
    <row r="824" spans="1:10" hidden="1">
      <c r="A824" t="s">
        <v>449</v>
      </c>
      <c r="B824" t="s">
        <v>1590</v>
      </c>
      <c r="C824" s="5">
        <v>1418418</v>
      </c>
      <c r="D824" s="7" t="s">
        <v>1589</v>
      </c>
      <c r="E824" s="7">
        <v>0</v>
      </c>
      <c r="F824" s="7">
        <v>0</v>
      </c>
      <c r="G824">
        <v>0</v>
      </c>
      <c r="H824">
        <v>0</v>
      </c>
      <c r="I824">
        <v>7</v>
      </c>
      <c r="J824" t="s">
        <v>1588</v>
      </c>
    </row>
    <row r="825" spans="1:10" hidden="1">
      <c r="A825" t="s">
        <v>449</v>
      </c>
      <c r="B825" t="s">
        <v>2500</v>
      </c>
      <c r="C825" s="5">
        <v>1419</v>
      </c>
      <c r="D825" s="7" t="s">
        <v>1591</v>
      </c>
      <c r="E825" s="7">
        <v>0</v>
      </c>
      <c r="F825" s="7">
        <v>0</v>
      </c>
      <c r="G825">
        <v>0</v>
      </c>
      <c r="H825">
        <v>0</v>
      </c>
      <c r="I825">
        <v>4</v>
      </c>
      <c r="J825" t="s">
        <v>502</v>
      </c>
    </row>
    <row r="826" spans="1:10" hidden="1">
      <c r="A826" t="s">
        <v>449</v>
      </c>
      <c r="B826" t="s">
        <v>1592</v>
      </c>
      <c r="C826" s="5">
        <v>1419419</v>
      </c>
      <c r="D826" s="7" t="s">
        <v>1591</v>
      </c>
      <c r="E826" s="7">
        <v>0</v>
      </c>
      <c r="F826" s="7">
        <v>0</v>
      </c>
      <c r="G826">
        <v>0</v>
      </c>
      <c r="H826">
        <v>0</v>
      </c>
      <c r="I826">
        <v>7</v>
      </c>
      <c r="J826" t="s">
        <v>2500</v>
      </c>
    </row>
    <row r="827" spans="1:10" hidden="1">
      <c r="A827" t="s">
        <v>449</v>
      </c>
      <c r="B827" t="s">
        <v>1593</v>
      </c>
      <c r="C827" s="5">
        <v>142</v>
      </c>
      <c r="D827" s="7" t="s">
        <v>1594</v>
      </c>
      <c r="E827" s="7">
        <v>0</v>
      </c>
      <c r="F827" s="7">
        <v>0</v>
      </c>
      <c r="G827">
        <v>0</v>
      </c>
      <c r="H827">
        <v>0</v>
      </c>
      <c r="I827">
        <v>3</v>
      </c>
      <c r="J827" t="s">
        <v>503</v>
      </c>
    </row>
    <row r="828" spans="1:10" hidden="1">
      <c r="A828" t="s">
        <v>449</v>
      </c>
      <c r="B828" t="s">
        <v>1595</v>
      </c>
      <c r="C828" s="5">
        <v>1421</v>
      </c>
      <c r="D828" s="7" t="s">
        <v>1596</v>
      </c>
      <c r="E828" s="7">
        <v>0</v>
      </c>
      <c r="F828" s="7">
        <v>0</v>
      </c>
      <c r="G828">
        <v>0</v>
      </c>
      <c r="H828">
        <v>0</v>
      </c>
      <c r="I828">
        <v>4</v>
      </c>
      <c r="J828" t="s">
        <v>1593</v>
      </c>
    </row>
    <row r="829" spans="1:10" hidden="1">
      <c r="A829" t="s">
        <v>449</v>
      </c>
      <c r="B829" t="s">
        <v>1597</v>
      </c>
      <c r="C829" s="5">
        <v>1421421</v>
      </c>
      <c r="D829" s="7" t="s">
        <v>1596</v>
      </c>
      <c r="E829" s="7">
        <v>0</v>
      </c>
      <c r="F829" s="7">
        <v>0</v>
      </c>
      <c r="G829">
        <v>0</v>
      </c>
      <c r="H829">
        <v>0</v>
      </c>
      <c r="I829">
        <v>7</v>
      </c>
      <c r="J829" t="s">
        <v>1595</v>
      </c>
    </row>
    <row r="830" spans="1:10" hidden="1">
      <c r="A830" t="s">
        <v>449</v>
      </c>
      <c r="B830" t="s">
        <v>1598</v>
      </c>
      <c r="C830" s="5">
        <v>1422</v>
      </c>
      <c r="D830" s="7" t="s">
        <v>1599</v>
      </c>
      <c r="E830" s="7">
        <v>0</v>
      </c>
      <c r="F830" s="7">
        <v>0</v>
      </c>
      <c r="G830">
        <v>0</v>
      </c>
      <c r="H830">
        <v>0</v>
      </c>
      <c r="I830">
        <v>4</v>
      </c>
      <c r="J830" t="s">
        <v>1593</v>
      </c>
    </row>
    <row r="831" spans="1:10" hidden="1">
      <c r="A831" t="s">
        <v>449</v>
      </c>
      <c r="B831" t="s">
        <v>1600</v>
      </c>
      <c r="C831" s="5">
        <v>1422422</v>
      </c>
      <c r="D831" s="7" t="s">
        <v>1599</v>
      </c>
      <c r="E831" s="7">
        <v>0</v>
      </c>
      <c r="F831" s="7">
        <v>0</v>
      </c>
      <c r="G831">
        <v>0</v>
      </c>
      <c r="H831">
        <v>0</v>
      </c>
      <c r="I831">
        <v>7</v>
      </c>
      <c r="J831" t="s">
        <v>1598</v>
      </c>
    </row>
    <row r="832" spans="1:10" hidden="1">
      <c r="A832" t="s">
        <v>449</v>
      </c>
      <c r="B832" t="s">
        <v>1601</v>
      </c>
      <c r="C832" s="5">
        <v>1423</v>
      </c>
      <c r="D832" s="7" t="s">
        <v>1602</v>
      </c>
      <c r="E832" s="7">
        <v>0</v>
      </c>
      <c r="F832" s="7">
        <v>0</v>
      </c>
      <c r="G832">
        <v>0</v>
      </c>
      <c r="H832">
        <v>0</v>
      </c>
      <c r="I832">
        <v>4</v>
      </c>
      <c r="J832" t="s">
        <v>1593</v>
      </c>
    </row>
    <row r="833" spans="1:10" hidden="1">
      <c r="A833" t="s">
        <v>449</v>
      </c>
      <c r="B833" t="s">
        <v>1603</v>
      </c>
      <c r="C833" s="5">
        <v>1424</v>
      </c>
      <c r="D833" s="7" t="s">
        <v>1604</v>
      </c>
      <c r="E833" s="7">
        <v>0</v>
      </c>
      <c r="F833" s="7">
        <v>0</v>
      </c>
      <c r="G833">
        <v>0</v>
      </c>
      <c r="H833">
        <v>0</v>
      </c>
      <c r="I833">
        <v>4</v>
      </c>
      <c r="J833" t="s">
        <v>1593</v>
      </c>
    </row>
    <row r="834" spans="1:10" hidden="1">
      <c r="A834" t="s">
        <v>449</v>
      </c>
      <c r="B834" t="s">
        <v>1605</v>
      </c>
      <c r="C834" s="5">
        <v>1425</v>
      </c>
      <c r="D834" s="7" t="s">
        <v>1606</v>
      </c>
      <c r="E834" s="7">
        <v>0</v>
      </c>
      <c r="F834" s="7">
        <v>0</v>
      </c>
      <c r="G834">
        <v>0</v>
      </c>
      <c r="H834">
        <v>0</v>
      </c>
      <c r="I834">
        <v>4</v>
      </c>
      <c r="J834" t="s">
        <v>1593</v>
      </c>
    </row>
    <row r="835" spans="1:10" hidden="1">
      <c r="A835" t="s">
        <v>449</v>
      </c>
      <c r="B835" t="s">
        <v>498</v>
      </c>
      <c r="C835" s="5">
        <v>143</v>
      </c>
      <c r="D835" s="7" t="s">
        <v>386</v>
      </c>
      <c r="E835" s="7">
        <v>0</v>
      </c>
      <c r="F835" s="7">
        <v>0</v>
      </c>
      <c r="G835">
        <v>0</v>
      </c>
      <c r="H835">
        <v>0</v>
      </c>
      <c r="I835">
        <v>3</v>
      </c>
      <c r="J835" t="s">
        <v>503</v>
      </c>
    </row>
    <row r="836" spans="1:10" hidden="1">
      <c r="A836" t="s">
        <v>449</v>
      </c>
      <c r="B836" t="s">
        <v>1607</v>
      </c>
      <c r="C836" s="5">
        <v>1431431</v>
      </c>
      <c r="D836" s="7" t="s">
        <v>387</v>
      </c>
      <c r="E836" s="7">
        <v>0</v>
      </c>
      <c r="F836" s="7">
        <v>0</v>
      </c>
      <c r="G836">
        <v>0</v>
      </c>
      <c r="H836" s="7">
        <v>0</v>
      </c>
      <c r="I836">
        <v>7</v>
      </c>
      <c r="J836" t="s">
        <v>2563</v>
      </c>
    </row>
    <row r="837" spans="1:10" hidden="1">
      <c r="A837" t="s">
        <v>449</v>
      </c>
      <c r="B837" t="s">
        <v>1608</v>
      </c>
      <c r="C837" s="5">
        <v>1431431001</v>
      </c>
      <c r="D837" s="7" t="s">
        <v>777</v>
      </c>
      <c r="E837" s="7">
        <v>0</v>
      </c>
      <c r="F837" s="7">
        <v>0</v>
      </c>
      <c r="G837">
        <v>0</v>
      </c>
      <c r="H837">
        <v>0</v>
      </c>
      <c r="I837">
        <v>10</v>
      </c>
      <c r="J837" t="s">
        <v>1607</v>
      </c>
    </row>
    <row r="838" spans="1:10" hidden="1">
      <c r="A838" t="s">
        <v>449</v>
      </c>
      <c r="B838" t="s">
        <v>1609</v>
      </c>
      <c r="C838" s="5">
        <v>1431431011</v>
      </c>
      <c r="D838" s="7" t="s">
        <v>1610</v>
      </c>
      <c r="E838" s="7">
        <v>0</v>
      </c>
      <c r="F838" s="7">
        <v>0</v>
      </c>
      <c r="G838">
        <v>0</v>
      </c>
      <c r="H838" s="7">
        <v>0</v>
      </c>
      <c r="I838">
        <v>10</v>
      </c>
      <c r="J838" t="s">
        <v>1607</v>
      </c>
    </row>
    <row r="839" spans="1:10" hidden="1">
      <c r="A839" t="s">
        <v>449</v>
      </c>
      <c r="B839" t="s">
        <v>1611</v>
      </c>
      <c r="C839" s="5">
        <v>1432</v>
      </c>
      <c r="D839" s="7" t="s">
        <v>388</v>
      </c>
      <c r="E839" s="7">
        <v>0</v>
      </c>
      <c r="F839" s="7">
        <v>0</v>
      </c>
      <c r="G839">
        <v>0</v>
      </c>
      <c r="H839">
        <v>0</v>
      </c>
      <c r="I839">
        <v>4</v>
      </c>
      <c r="J839" t="s">
        <v>498</v>
      </c>
    </row>
    <row r="840" spans="1:10" hidden="1">
      <c r="A840" t="s">
        <v>449</v>
      </c>
      <c r="B840" t="s">
        <v>1612</v>
      </c>
      <c r="C840" s="5">
        <v>1432432</v>
      </c>
      <c r="D840" s="7" t="s">
        <v>388</v>
      </c>
      <c r="E840" s="7">
        <v>0</v>
      </c>
      <c r="F840" s="7">
        <v>0</v>
      </c>
      <c r="G840">
        <v>0</v>
      </c>
      <c r="H840">
        <v>0</v>
      </c>
      <c r="I840">
        <v>7</v>
      </c>
      <c r="J840" t="s">
        <v>1611</v>
      </c>
    </row>
    <row r="841" spans="1:10" hidden="1">
      <c r="A841" t="s">
        <v>449</v>
      </c>
      <c r="B841" t="s">
        <v>1613</v>
      </c>
      <c r="C841" s="5">
        <v>1433</v>
      </c>
      <c r="D841" s="7" t="s">
        <v>389</v>
      </c>
      <c r="E841" s="7">
        <v>0</v>
      </c>
      <c r="F841" s="7">
        <v>0</v>
      </c>
      <c r="G841">
        <v>0</v>
      </c>
      <c r="H841">
        <v>0</v>
      </c>
      <c r="I841">
        <v>4</v>
      </c>
      <c r="J841" t="s">
        <v>498</v>
      </c>
    </row>
    <row r="842" spans="1:10" hidden="1">
      <c r="A842" t="s">
        <v>449</v>
      </c>
      <c r="B842" t="s">
        <v>1614</v>
      </c>
      <c r="C842" s="5">
        <v>1433433</v>
      </c>
      <c r="D842" s="7" t="s">
        <v>389</v>
      </c>
      <c r="E842" s="7">
        <v>0</v>
      </c>
      <c r="F842" s="7">
        <v>0</v>
      </c>
      <c r="G842">
        <v>0</v>
      </c>
      <c r="H842">
        <v>0</v>
      </c>
      <c r="I842">
        <v>7</v>
      </c>
      <c r="J842" t="s">
        <v>1613</v>
      </c>
    </row>
    <row r="843" spans="1:10" hidden="1">
      <c r="A843" t="s">
        <v>449</v>
      </c>
      <c r="B843" t="s">
        <v>1615</v>
      </c>
      <c r="C843" s="5">
        <v>1434</v>
      </c>
      <c r="D843" s="7" t="s">
        <v>390</v>
      </c>
      <c r="E843" s="7">
        <v>0</v>
      </c>
      <c r="F843" s="7">
        <v>0</v>
      </c>
      <c r="G843">
        <v>0</v>
      </c>
      <c r="H843">
        <v>0</v>
      </c>
      <c r="I843">
        <v>4</v>
      </c>
      <c r="J843" t="s">
        <v>498</v>
      </c>
    </row>
    <row r="844" spans="1:10" hidden="1">
      <c r="A844" t="s">
        <v>449</v>
      </c>
      <c r="B844" t="s">
        <v>1616</v>
      </c>
      <c r="C844" s="5">
        <v>1434434</v>
      </c>
      <c r="D844" s="7" t="s">
        <v>390</v>
      </c>
      <c r="E844" s="7">
        <v>0</v>
      </c>
      <c r="F844" s="7">
        <v>0</v>
      </c>
      <c r="G844">
        <v>0</v>
      </c>
      <c r="H844">
        <v>0</v>
      </c>
      <c r="I844">
        <v>7</v>
      </c>
      <c r="J844" t="s">
        <v>1615</v>
      </c>
    </row>
    <row r="845" spans="1:10" hidden="1">
      <c r="A845" t="s">
        <v>449</v>
      </c>
      <c r="B845" t="s">
        <v>1617</v>
      </c>
      <c r="C845" s="5">
        <v>1434434001</v>
      </c>
      <c r="D845" s="7" t="s">
        <v>1618</v>
      </c>
      <c r="E845" s="7">
        <v>0</v>
      </c>
      <c r="F845" s="7">
        <v>0</v>
      </c>
      <c r="G845">
        <v>0</v>
      </c>
      <c r="H845">
        <v>0</v>
      </c>
      <c r="I845">
        <v>10</v>
      </c>
      <c r="J845" t="s">
        <v>1616</v>
      </c>
    </row>
    <row r="846" spans="1:10" hidden="1">
      <c r="A846" t="s">
        <v>449</v>
      </c>
      <c r="B846" t="s">
        <v>1619</v>
      </c>
      <c r="C846" s="5">
        <v>1435</v>
      </c>
      <c r="D846" s="7" t="s">
        <v>391</v>
      </c>
      <c r="E846" s="7">
        <v>0</v>
      </c>
      <c r="F846" s="7">
        <v>0</v>
      </c>
      <c r="G846">
        <v>0</v>
      </c>
      <c r="H846">
        <v>0</v>
      </c>
      <c r="I846">
        <v>4</v>
      </c>
      <c r="J846" t="s">
        <v>498</v>
      </c>
    </row>
    <row r="847" spans="1:10" hidden="1">
      <c r="A847" t="s">
        <v>449</v>
      </c>
      <c r="B847" t="s">
        <v>1620</v>
      </c>
      <c r="C847" s="5">
        <v>1435435</v>
      </c>
      <c r="D847" s="7" t="s">
        <v>391</v>
      </c>
      <c r="E847" s="7">
        <v>0</v>
      </c>
      <c r="F847" s="7">
        <v>0</v>
      </c>
      <c r="G847">
        <v>0</v>
      </c>
      <c r="H847">
        <v>0</v>
      </c>
      <c r="I847">
        <v>7</v>
      </c>
      <c r="J847" t="s">
        <v>1619</v>
      </c>
    </row>
    <row r="848" spans="1:10" hidden="1">
      <c r="A848" t="s">
        <v>449</v>
      </c>
      <c r="B848" t="s">
        <v>1621</v>
      </c>
      <c r="C848" s="5">
        <v>1436</v>
      </c>
      <c r="D848" s="7" t="s">
        <v>392</v>
      </c>
      <c r="E848" s="7">
        <v>0</v>
      </c>
      <c r="F848" s="7">
        <v>0</v>
      </c>
      <c r="G848">
        <v>0</v>
      </c>
      <c r="H848">
        <v>0</v>
      </c>
      <c r="I848">
        <v>4</v>
      </c>
      <c r="J848" t="s">
        <v>498</v>
      </c>
    </row>
    <row r="849" spans="1:10" hidden="1">
      <c r="A849" t="s">
        <v>449</v>
      </c>
      <c r="B849" t="s">
        <v>1622</v>
      </c>
      <c r="C849" s="5">
        <v>1436436</v>
      </c>
      <c r="D849" s="7" t="s">
        <v>392</v>
      </c>
      <c r="E849" s="7">
        <v>0</v>
      </c>
      <c r="F849" s="7">
        <v>0</v>
      </c>
      <c r="G849">
        <v>0</v>
      </c>
      <c r="H849">
        <v>0</v>
      </c>
      <c r="I849">
        <v>7</v>
      </c>
      <c r="J849" t="s">
        <v>1621</v>
      </c>
    </row>
    <row r="850" spans="1:10" hidden="1">
      <c r="A850" t="s">
        <v>449</v>
      </c>
      <c r="B850" t="s">
        <v>1623</v>
      </c>
      <c r="C850" s="5">
        <v>1437</v>
      </c>
      <c r="D850" s="7" t="s">
        <v>1624</v>
      </c>
      <c r="E850" s="7">
        <v>0</v>
      </c>
      <c r="F850" s="7">
        <v>0</v>
      </c>
      <c r="G850">
        <v>0</v>
      </c>
      <c r="H850">
        <v>0</v>
      </c>
      <c r="I850">
        <v>4</v>
      </c>
      <c r="J850" t="s">
        <v>498</v>
      </c>
    </row>
    <row r="851" spans="1:10" hidden="1">
      <c r="A851" t="s">
        <v>449</v>
      </c>
      <c r="B851" t="s">
        <v>1625</v>
      </c>
      <c r="C851" s="5">
        <v>1437437</v>
      </c>
      <c r="D851" s="7" t="s">
        <v>1624</v>
      </c>
      <c r="E851" s="7">
        <v>0</v>
      </c>
      <c r="F851" s="7">
        <v>0</v>
      </c>
      <c r="G851">
        <v>0</v>
      </c>
      <c r="H851">
        <v>0</v>
      </c>
      <c r="I851">
        <v>7</v>
      </c>
      <c r="J851" t="s">
        <v>1623</v>
      </c>
    </row>
    <row r="852" spans="1:10" hidden="1">
      <c r="A852" t="s">
        <v>449</v>
      </c>
      <c r="B852" t="s">
        <v>1626</v>
      </c>
      <c r="C852" s="5">
        <v>1438</v>
      </c>
      <c r="D852" s="7" t="s">
        <v>393</v>
      </c>
      <c r="E852" s="7">
        <v>0</v>
      </c>
      <c r="F852" s="7">
        <v>0</v>
      </c>
      <c r="G852">
        <v>0</v>
      </c>
      <c r="H852">
        <v>0</v>
      </c>
      <c r="I852">
        <v>4</v>
      </c>
      <c r="J852" t="s">
        <v>498</v>
      </c>
    </row>
    <row r="853" spans="1:10" hidden="1">
      <c r="A853" t="s">
        <v>449</v>
      </c>
      <c r="B853" t="s">
        <v>1627</v>
      </c>
      <c r="C853" s="5">
        <v>1438438</v>
      </c>
      <c r="D853" s="7" t="s">
        <v>393</v>
      </c>
      <c r="E853" s="7">
        <v>0</v>
      </c>
      <c r="F853" s="7">
        <v>0</v>
      </c>
      <c r="G853">
        <v>0</v>
      </c>
      <c r="H853">
        <v>0</v>
      </c>
      <c r="I853">
        <v>7</v>
      </c>
      <c r="J853" t="s">
        <v>1626</v>
      </c>
    </row>
    <row r="854" spans="1:10" hidden="1">
      <c r="A854" t="s">
        <v>449</v>
      </c>
      <c r="B854" t="s">
        <v>1628</v>
      </c>
      <c r="C854" s="5">
        <v>1439</v>
      </c>
      <c r="D854" s="7" t="s">
        <v>394</v>
      </c>
      <c r="E854" s="7">
        <v>0</v>
      </c>
      <c r="F854" s="7">
        <v>0</v>
      </c>
      <c r="G854">
        <v>0</v>
      </c>
      <c r="H854">
        <v>0</v>
      </c>
      <c r="I854">
        <v>4</v>
      </c>
      <c r="J854" t="s">
        <v>498</v>
      </c>
    </row>
    <row r="855" spans="1:10" hidden="1">
      <c r="A855" t="s">
        <v>449</v>
      </c>
      <c r="B855" t="s">
        <v>1629</v>
      </c>
      <c r="C855" s="5">
        <v>1439439</v>
      </c>
      <c r="D855" s="7" t="s">
        <v>394</v>
      </c>
      <c r="E855" s="7">
        <v>0</v>
      </c>
      <c r="F855" s="7">
        <v>0</v>
      </c>
      <c r="G855">
        <v>0</v>
      </c>
      <c r="H855">
        <v>0</v>
      </c>
      <c r="I855">
        <v>7</v>
      </c>
      <c r="J855" t="s">
        <v>1628</v>
      </c>
    </row>
    <row r="856" spans="1:10" hidden="1">
      <c r="A856" t="s">
        <v>449</v>
      </c>
      <c r="B856" t="s">
        <v>458</v>
      </c>
      <c r="C856" s="5">
        <v>144</v>
      </c>
      <c r="D856" s="7" t="s">
        <v>1630</v>
      </c>
      <c r="E856" s="7">
        <v>0</v>
      </c>
      <c r="F856" s="7">
        <v>0</v>
      </c>
      <c r="G856">
        <v>0</v>
      </c>
      <c r="H856" s="7">
        <v>0</v>
      </c>
      <c r="I856">
        <v>3</v>
      </c>
      <c r="J856" t="s">
        <v>503</v>
      </c>
    </row>
    <row r="857" spans="1:10" hidden="1">
      <c r="A857" t="s">
        <v>449</v>
      </c>
      <c r="B857" t="s">
        <v>1631</v>
      </c>
      <c r="C857" s="5">
        <v>1441</v>
      </c>
      <c r="D857" s="7" t="s">
        <v>395</v>
      </c>
      <c r="E857" s="7">
        <v>0</v>
      </c>
      <c r="F857" s="7">
        <v>0</v>
      </c>
      <c r="G857">
        <v>0</v>
      </c>
      <c r="H857" s="7">
        <v>0</v>
      </c>
      <c r="I857">
        <v>4</v>
      </c>
      <c r="J857" t="s">
        <v>458</v>
      </c>
    </row>
    <row r="858" spans="1:10" hidden="1">
      <c r="A858" t="s">
        <v>449</v>
      </c>
      <c r="B858" t="s">
        <v>1632</v>
      </c>
      <c r="C858" s="5">
        <v>1441441</v>
      </c>
      <c r="D858" s="7" t="s">
        <v>395</v>
      </c>
      <c r="E858" s="7">
        <v>0</v>
      </c>
      <c r="F858" s="7">
        <v>0</v>
      </c>
      <c r="G858">
        <v>0</v>
      </c>
      <c r="H858" s="7">
        <v>0</v>
      </c>
      <c r="I858">
        <v>7</v>
      </c>
      <c r="J858" t="s">
        <v>1631</v>
      </c>
    </row>
    <row r="859" spans="1:10" hidden="1">
      <c r="A859" t="s">
        <v>449</v>
      </c>
      <c r="B859" t="s">
        <v>1633</v>
      </c>
      <c r="C859" s="5">
        <v>1441441001</v>
      </c>
      <c r="D859" s="7" t="s">
        <v>777</v>
      </c>
      <c r="E859" s="7">
        <v>0</v>
      </c>
      <c r="F859" s="7">
        <v>0</v>
      </c>
      <c r="G859">
        <v>0</v>
      </c>
      <c r="H859" s="7">
        <v>0</v>
      </c>
      <c r="I859">
        <v>10</v>
      </c>
      <c r="J859" t="s">
        <v>1632</v>
      </c>
    </row>
    <row r="860" spans="1:10" hidden="1">
      <c r="A860" t="s">
        <v>449</v>
      </c>
      <c r="B860" t="s">
        <v>1634</v>
      </c>
      <c r="C860" s="5">
        <v>1441441003</v>
      </c>
      <c r="D860" s="7" t="s">
        <v>429</v>
      </c>
      <c r="E860" s="7">
        <v>0</v>
      </c>
      <c r="F860" s="7">
        <v>0</v>
      </c>
      <c r="G860">
        <v>0</v>
      </c>
      <c r="H860">
        <v>0</v>
      </c>
      <c r="I860">
        <v>10</v>
      </c>
      <c r="J860" t="s">
        <v>1632</v>
      </c>
    </row>
    <row r="861" spans="1:10" hidden="1">
      <c r="A861" t="s">
        <v>449</v>
      </c>
      <c r="B861" t="s">
        <v>1635</v>
      </c>
      <c r="C861" s="5">
        <v>1442</v>
      </c>
      <c r="D861" s="7" t="s">
        <v>396</v>
      </c>
      <c r="E861" s="7">
        <v>0</v>
      </c>
      <c r="F861" s="7">
        <v>0</v>
      </c>
      <c r="G861">
        <v>0</v>
      </c>
      <c r="H861">
        <v>0</v>
      </c>
      <c r="I861">
        <v>4</v>
      </c>
      <c r="J861" t="s">
        <v>458</v>
      </c>
    </row>
    <row r="862" spans="1:10" hidden="1">
      <c r="A862" t="s">
        <v>449</v>
      </c>
      <c r="B862" t="s">
        <v>1636</v>
      </c>
      <c r="C862" s="5">
        <v>1442442</v>
      </c>
      <c r="D862" s="7" t="s">
        <v>396</v>
      </c>
      <c r="E862" s="7">
        <v>0</v>
      </c>
      <c r="F862" s="7">
        <v>0</v>
      </c>
      <c r="G862">
        <v>0</v>
      </c>
      <c r="H862">
        <v>0</v>
      </c>
      <c r="I862">
        <v>7</v>
      </c>
      <c r="J862" t="s">
        <v>1635</v>
      </c>
    </row>
    <row r="863" spans="1:10" hidden="1">
      <c r="A863" t="s">
        <v>449</v>
      </c>
      <c r="B863" t="s">
        <v>1637</v>
      </c>
      <c r="C863" s="5">
        <v>1443</v>
      </c>
      <c r="D863" s="7" t="s">
        <v>397</v>
      </c>
      <c r="E863" s="7">
        <v>0</v>
      </c>
      <c r="F863" s="7">
        <v>0</v>
      </c>
      <c r="G863">
        <v>0</v>
      </c>
      <c r="H863">
        <v>0</v>
      </c>
      <c r="I863">
        <v>4</v>
      </c>
      <c r="J863" t="s">
        <v>458</v>
      </c>
    </row>
    <row r="864" spans="1:10" hidden="1">
      <c r="A864" t="s">
        <v>449</v>
      </c>
      <c r="B864" t="s">
        <v>1638</v>
      </c>
      <c r="C864" s="5">
        <v>1443443</v>
      </c>
      <c r="D864" s="7" t="s">
        <v>397</v>
      </c>
      <c r="E864" s="7">
        <v>0</v>
      </c>
      <c r="F864" s="7">
        <v>0</v>
      </c>
      <c r="G864">
        <v>0</v>
      </c>
      <c r="H864">
        <v>0</v>
      </c>
      <c r="I864">
        <v>7</v>
      </c>
      <c r="J864" t="s">
        <v>1637</v>
      </c>
    </row>
    <row r="865" spans="1:10" hidden="1">
      <c r="A865" t="s">
        <v>449</v>
      </c>
      <c r="B865" t="s">
        <v>1639</v>
      </c>
      <c r="C865" s="5">
        <v>1443443001</v>
      </c>
      <c r="D865" s="7" t="s">
        <v>777</v>
      </c>
      <c r="E865" s="7">
        <v>0</v>
      </c>
      <c r="F865" s="7">
        <v>0</v>
      </c>
      <c r="G865">
        <v>0</v>
      </c>
      <c r="H865">
        <v>0</v>
      </c>
      <c r="I865">
        <v>10</v>
      </c>
      <c r="J865" t="s">
        <v>1638</v>
      </c>
    </row>
    <row r="866" spans="1:10" hidden="1">
      <c r="A866" t="s">
        <v>449</v>
      </c>
      <c r="B866" t="s">
        <v>1640</v>
      </c>
      <c r="C866" s="5">
        <v>1444</v>
      </c>
      <c r="D866" s="7" t="s">
        <v>399</v>
      </c>
      <c r="E866" s="7">
        <v>0</v>
      </c>
      <c r="F866" s="7">
        <v>0</v>
      </c>
      <c r="G866">
        <v>0</v>
      </c>
      <c r="H866">
        <v>0</v>
      </c>
      <c r="I866">
        <v>4</v>
      </c>
      <c r="J866" t="s">
        <v>458</v>
      </c>
    </row>
    <row r="867" spans="1:10" hidden="1">
      <c r="A867" t="s">
        <v>449</v>
      </c>
      <c r="B867" t="s">
        <v>1641</v>
      </c>
      <c r="C867" s="5">
        <v>1444444</v>
      </c>
      <c r="D867" s="7" t="s">
        <v>399</v>
      </c>
      <c r="E867" s="7">
        <v>0</v>
      </c>
      <c r="F867" s="7">
        <v>0</v>
      </c>
      <c r="G867">
        <v>0</v>
      </c>
      <c r="H867">
        <v>0</v>
      </c>
      <c r="I867">
        <v>7</v>
      </c>
      <c r="J867" t="s">
        <v>1640</v>
      </c>
    </row>
    <row r="868" spans="1:10" hidden="1">
      <c r="A868" t="s">
        <v>449</v>
      </c>
      <c r="B868" t="s">
        <v>1642</v>
      </c>
      <c r="C868" s="5">
        <v>1445</v>
      </c>
      <c r="D868" s="7" t="s">
        <v>400</v>
      </c>
      <c r="E868" s="7">
        <v>0</v>
      </c>
      <c r="F868" s="7">
        <v>0</v>
      </c>
      <c r="G868">
        <v>0</v>
      </c>
      <c r="H868">
        <v>0</v>
      </c>
      <c r="I868">
        <v>4</v>
      </c>
      <c r="J868" t="s">
        <v>458</v>
      </c>
    </row>
    <row r="869" spans="1:10" hidden="1">
      <c r="A869" t="s">
        <v>449</v>
      </c>
      <c r="B869" t="s">
        <v>1643</v>
      </c>
      <c r="C869" s="5">
        <v>1445445</v>
      </c>
      <c r="D869" s="7" t="s">
        <v>400</v>
      </c>
      <c r="E869" s="7">
        <v>0</v>
      </c>
      <c r="F869" s="7">
        <v>0</v>
      </c>
      <c r="G869">
        <v>0</v>
      </c>
      <c r="H869">
        <v>0</v>
      </c>
      <c r="I869">
        <v>7</v>
      </c>
      <c r="J869" t="s">
        <v>1642</v>
      </c>
    </row>
    <row r="870" spans="1:10" hidden="1">
      <c r="A870" t="s">
        <v>449</v>
      </c>
      <c r="B870" t="s">
        <v>1644</v>
      </c>
      <c r="C870" s="5">
        <v>1446</v>
      </c>
      <c r="D870" s="7" t="s">
        <v>401</v>
      </c>
      <c r="E870" s="7">
        <v>0</v>
      </c>
      <c r="F870" s="7">
        <v>0</v>
      </c>
      <c r="G870">
        <v>0</v>
      </c>
      <c r="H870">
        <v>0</v>
      </c>
      <c r="I870">
        <v>4</v>
      </c>
      <c r="J870" t="s">
        <v>458</v>
      </c>
    </row>
    <row r="871" spans="1:10" hidden="1">
      <c r="A871" t="s">
        <v>449</v>
      </c>
      <c r="B871" t="s">
        <v>1645</v>
      </c>
      <c r="C871" s="5">
        <v>1446446</v>
      </c>
      <c r="D871" s="7" t="s">
        <v>401</v>
      </c>
      <c r="E871" s="7">
        <v>0</v>
      </c>
      <c r="F871" s="7">
        <v>0</v>
      </c>
      <c r="G871">
        <v>0</v>
      </c>
      <c r="H871">
        <v>0</v>
      </c>
      <c r="I871">
        <v>7</v>
      </c>
      <c r="J871" t="s">
        <v>1644</v>
      </c>
    </row>
    <row r="872" spans="1:10" hidden="1">
      <c r="A872" t="s">
        <v>449</v>
      </c>
      <c r="B872" t="s">
        <v>1646</v>
      </c>
      <c r="C872" s="5">
        <v>1447</v>
      </c>
      <c r="D872" s="7" t="s">
        <v>402</v>
      </c>
      <c r="E872" s="7">
        <v>0</v>
      </c>
      <c r="F872" s="7">
        <v>0</v>
      </c>
      <c r="G872">
        <v>0</v>
      </c>
      <c r="H872">
        <v>0</v>
      </c>
      <c r="I872">
        <v>4</v>
      </c>
      <c r="J872" t="s">
        <v>458</v>
      </c>
    </row>
    <row r="873" spans="1:10" hidden="1">
      <c r="A873" t="s">
        <v>449</v>
      </c>
      <c r="B873" t="s">
        <v>1647</v>
      </c>
      <c r="C873" s="5">
        <v>1447447</v>
      </c>
      <c r="D873" s="7" t="s">
        <v>402</v>
      </c>
      <c r="E873" s="7">
        <v>0</v>
      </c>
      <c r="F873" s="7">
        <v>0</v>
      </c>
      <c r="G873">
        <v>0</v>
      </c>
      <c r="H873">
        <v>0</v>
      </c>
      <c r="I873">
        <v>7</v>
      </c>
      <c r="J873" t="s">
        <v>1646</v>
      </c>
    </row>
    <row r="874" spans="1:10" hidden="1">
      <c r="A874" t="s">
        <v>449</v>
      </c>
      <c r="B874" t="s">
        <v>1648</v>
      </c>
      <c r="C874" s="5">
        <v>1448</v>
      </c>
      <c r="D874" s="7" t="s">
        <v>403</v>
      </c>
      <c r="E874" s="7">
        <v>0</v>
      </c>
      <c r="F874" s="7">
        <v>0</v>
      </c>
      <c r="G874">
        <v>0</v>
      </c>
      <c r="H874">
        <v>0</v>
      </c>
      <c r="I874">
        <v>4</v>
      </c>
      <c r="J874" t="s">
        <v>458</v>
      </c>
    </row>
    <row r="875" spans="1:10" hidden="1">
      <c r="A875" t="s">
        <v>449</v>
      </c>
      <c r="B875" t="s">
        <v>1649</v>
      </c>
      <c r="C875" s="5">
        <v>1448448</v>
      </c>
      <c r="D875" s="7" t="s">
        <v>403</v>
      </c>
      <c r="E875" s="7">
        <v>0</v>
      </c>
      <c r="F875" s="7">
        <v>0</v>
      </c>
      <c r="G875">
        <v>0</v>
      </c>
      <c r="H875">
        <v>0</v>
      </c>
      <c r="I875">
        <v>7</v>
      </c>
      <c r="J875" t="s">
        <v>1648</v>
      </c>
    </row>
    <row r="876" spans="1:10" hidden="1">
      <c r="A876" t="s">
        <v>449</v>
      </c>
      <c r="B876" t="s">
        <v>481</v>
      </c>
      <c r="C876" s="5">
        <v>145</v>
      </c>
      <c r="D876" s="7" t="s">
        <v>404</v>
      </c>
      <c r="E876" s="7">
        <v>0</v>
      </c>
      <c r="F876" s="7">
        <v>0</v>
      </c>
      <c r="G876">
        <v>0</v>
      </c>
      <c r="H876">
        <v>0</v>
      </c>
      <c r="I876">
        <v>3</v>
      </c>
      <c r="J876" t="s">
        <v>503</v>
      </c>
    </row>
    <row r="877" spans="1:10" hidden="1">
      <c r="A877" t="s">
        <v>449</v>
      </c>
      <c r="B877" t="s">
        <v>1650</v>
      </c>
      <c r="C877" s="5">
        <v>1451</v>
      </c>
      <c r="D877" s="7" t="s">
        <v>1651</v>
      </c>
      <c r="E877" s="7">
        <v>0</v>
      </c>
      <c r="F877" s="7">
        <v>0</v>
      </c>
      <c r="G877">
        <v>0</v>
      </c>
      <c r="H877">
        <v>0</v>
      </c>
      <c r="I877">
        <v>4</v>
      </c>
      <c r="J877" t="s">
        <v>481</v>
      </c>
    </row>
    <row r="878" spans="1:10" hidden="1">
      <c r="A878" t="s">
        <v>449</v>
      </c>
      <c r="B878" t="s">
        <v>1652</v>
      </c>
      <c r="C878" s="5">
        <v>1451451</v>
      </c>
      <c r="D878" s="7" t="s">
        <v>405</v>
      </c>
      <c r="E878" s="7">
        <v>0</v>
      </c>
      <c r="F878" s="7">
        <v>0</v>
      </c>
      <c r="G878">
        <v>0</v>
      </c>
      <c r="H878">
        <v>0</v>
      </c>
      <c r="I878">
        <v>7</v>
      </c>
      <c r="J878" t="s">
        <v>1650</v>
      </c>
    </row>
    <row r="879" spans="1:10" hidden="1">
      <c r="A879" t="s">
        <v>449</v>
      </c>
      <c r="B879" t="s">
        <v>1653</v>
      </c>
      <c r="C879" s="5">
        <v>1452</v>
      </c>
      <c r="D879" s="7" t="s">
        <v>1654</v>
      </c>
      <c r="E879" s="7">
        <v>0</v>
      </c>
      <c r="F879" s="7">
        <v>0</v>
      </c>
      <c r="G879">
        <v>0</v>
      </c>
      <c r="H879">
        <v>0</v>
      </c>
      <c r="I879">
        <v>4</v>
      </c>
      <c r="J879" t="s">
        <v>481</v>
      </c>
    </row>
    <row r="880" spans="1:10" hidden="1">
      <c r="A880" t="s">
        <v>449</v>
      </c>
      <c r="B880" t="s">
        <v>1655</v>
      </c>
      <c r="C880" s="5">
        <v>1452452</v>
      </c>
      <c r="D880" s="7" t="s">
        <v>1654</v>
      </c>
      <c r="E880" s="7">
        <v>0</v>
      </c>
      <c r="F880" s="7">
        <v>0</v>
      </c>
      <c r="G880">
        <v>0</v>
      </c>
      <c r="H880">
        <v>0</v>
      </c>
      <c r="I880">
        <v>7</v>
      </c>
      <c r="J880" t="s">
        <v>1653</v>
      </c>
    </row>
    <row r="881" spans="1:10" hidden="1">
      <c r="A881" t="s">
        <v>449</v>
      </c>
      <c r="B881" t="s">
        <v>1656</v>
      </c>
      <c r="C881" s="5">
        <v>1459</v>
      </c>
      <c r="D881" s="7" t="s">
        <v>406</v>
      </c>
      <c r="E881" s="7">
        <v>0</v>
      </c>
      <c r="F881" s="7">
        <v>0</v>
      </c>
      <c r="G881">
        <v>0</v>
      </c>
      <c r="H881">
        <v>0</v>
      </c>
      <c r="I881">
        <v>4</v>
      </c>
      <c r="J881" t="s">
        <v>481</v>
      </c>
    </row>
    <row r="882" spans="1:10" hidden="1">
      <c r="A882" t="s">
        <v>449</v>
      </c>
      <c r="B882" t="s">
        <v>1657</v>
      </c>
      <c r="C882" s="5">
        <v>1459459</v>
      </c>
      <c r="D882" s="7" t="s">
        <v>406</v>
      </c>
      <c r="E882" s="7">
        <v>0</v>
      </c>
      <c r="F882" s="7">
        <v>0</v>
      </c>
      <c r="G882">
        <v>0</v>
      </c>
      <c r="H882">
        <v>0</v>
      </c>
      <c r="I882">
        <v>7</v>
      </c>
      <c r="J882" t="s">
        <v>1656</v>
      </c>
    </row>
    <row r="883" spans="1:10" hidden="1">
      <c r="A883" t="s">
        <v>449</v>
      </c>
      <c r="B883" t="s">
        <v>499</v>
      </c>
      <c r="C883" s="5">
        <v>146</v>
      </c>
      <c r="D883" s="7" t="s">
        <v>407</v>
      </c>
      <c r="E883" s="7">
        <v>0</v>
      </c>
      <c r="F883" s="7">
        <v>0</v>
      </c>
      <c r="G883">
        <v>0</v>
      </c>
      <c r="H883">
        <v>0</v>
      </c>
      <c r="I883">
        <v>3</v>
      </c>
      <c r="J883" t="s">
        <v>503</v>
      </c>
    </row>
    <row r="884" spans="1:10" hidden="1">
      <c r="A884" t="s">
        <v>449</v>
      </c>
      <c r="B884" t="s">
        <v>1658</v>
      </c>
      <c r="C884" s="5">
        <v>1461</v>
      </c>
      <c r="D884" s="7" t="s">
        <v>408</v>
      </c>
      <c r="E884" s="7">
        <v>0</v>
      </c>
      <c r="F884" s="7">
        <v>0</v>
      </c>
      <c r="G884">
        <v>0</v>
      </c>
      <c r="H884">
        <v>0</v>
      </c>
      <c r="I884">
        <v>4</v>
      </c>
      <c r="J884" t="s">
        <v>499</v>
      </c>
    </row>
    <row r="885" spans="1:10" hidden="1">
      <c r="A885" t="s">
        <v>449</v>
      </c>
      <c r="B885" t="s">
        <v>1659</v>
      </c>
      <c r="C885" s="5">
        <v>1461461</v>
      </c>
      <c r="D885" s="7" t="s">
        <v>408</v>
      </c>
      <c r="E885" s="7">
        <v>0</v>
      </c>
      <c r="F885" s="7">
        <v>0</v>
      </c>
      <c r="G885">
        <v>0</v>
      </c>
      <c r="H885">
        <v>0</v>
      </c>
      <c r="I885">
        <v>7</v>
      </c>
      <c r="J885" t="s">
        <v>1658</v>
      </c>
    </row>
    <row r="886" spans="1:10" hidden="1">
      <c r="A886" t="s">
        <v>449</v>
      </c>
      <c r="B886" t="s">
        <v>1660</v>
      </c>
      <c r="C886" s="5">
        <v>1462</v>
      </c>
      <c r="D886" s="7" t="s">
        <v>409</v>
      </c>
      <c r="E886" s="7">
        <v>0</v>
      </c>
      <c r="F886" s="7">
        <v>0</v>
      </c>
      <c r="G886">
        <v>0</v>
      </c>
      <c r="H886">
        <v>0</v>
      </c>
      <c r="I886">
        <v>4</v>
      </c>
      <c r="J886" t="s">
        <v>499</v>
      </c>
    </row>
    <row r="887" spans="1:10" hidden="1">
      <c r="A887" t="s">
        <v>449</v>
      </c>
      <c r="B887" t="s">
        <v>1661</v>
      </c>
      <c r="C887" s="5">
        <v>1462462</v>
      </c>
      <c r="D887" s="7" t="s">
        <v>409</v>
      </c>
      <c r="E887" s="7">
        <v>0</v>
      </c>
      <c r="F887" s="7">
        <v>0</v>
      </c>
      <c r="G887">
        <v>0</v>
      </c>
      <c r="H887">
        <v>0</v>
      </c>
      <c r="I887">
        <v>7</v>
      </c>
      <c r="J887" t="s">
        <v>1660</v>
      </c>
    </row>
    <row r="888" spans="1:10" hidden="1">
      <c r="A888" t="s">
        <v>449</v>
      </c>
      <c r="B888" t="s">
        <v>1662</v>
      </c>
      <c r="C888" s="5">
        <v>1463</v>
      </c>
      <c r="D888" s="7" t="s">
        <v>410</v>
      </c>
      <c r="E888" s="7">
        <v>0</v>
      </c>
      <c r="F888" s="7">
        <v>0</v>
      </c>
      <c r="G888">
        <v>0</v>
      </c>
      <c r="H888">
        <v>0</v>
      </c>
      <c r="I888">
        <v>4</v>
      </c>
      <c r="J888" t="s">
        <v>499</v>
      </c>
    </row>
    <row r="889" spans="1:10" hidden="1">
      <c r="A889" t="s">
        <v>449</v>
      </c>
      <c r="B889" t="s">
        <v>1663</v>
      </c>
      <c r="C889" s="5">
        <v>1463463</v>
      </c>
      <c r="D889" s="7" t="s">
        <v>410</v>
      </c>
      <c r="E889" s="7">
        <v>0</v>
      </c>
      <c r="F889" s="7">
        <v>0</v>
      </c>
      <c r="G889">
        <v>0</v>
      </c>
      <c r="H889">
        <v>0</v>
      </c>
      <c r="I889">
        <v>7</v>
      </c>
      <c r="J889" t="s">
        <v>1662</v>
      </c>
    </row>
    <row r="890" spans="1:10" hidden="1">
      <c r="A890" t="s">
        <v>449</v>
      </c>
      <c r="B890" t="s">
        <v>1664</v>
      </c>
      <c r="C890" s="5">
        <v>1464</v>
      </c>
      <c r="D890" s="7" t="s">
        <v>411</v>
      </c>
      <c r="E890" s="7">
        <v>0</v>
      </c>
      <c r="F890" s="7">
        <v>0</v>
      </c>
      <c r="G890">
        <v>0</v>
      </c>
      <c r="H890">
        <v>0</v>
      </c>
      <c r="I890">
        <v>4</v>
      </c>
      <c r="J890" t="s">
        <v>499</v>
      </c>
    </row>
    <row r="891" spans="1:10" hidden="1">
      <c r="A891" t="s">
        <v>449</v>
      </c>
      <c r="B891" t="s">
        <v>1665</v>
      </c>
      <c r="C891" s="5">
        <v>1464464</v>
      </c>
      <c r="D891" s="7" t="s">
        <v>411</v>
      </c>
      <c r="E891" s="7">
        <v>0</v>
      </c>
      <c r="F891" s="7">
        <v>0</v>
      </c>
      <c r="G891">
        <v>0</v>
      </c>
      <c r="H891">
        <v>0</v>
      </c>
      <c r="I891">
        <v>7</v>
      </c>
      <c r="J891" t="s">
        <v>1664</v>
      </c>
    </row>
    <row r="892" spans="1:10" hidden="1">
      <c r="A892" t="s">
        <v>449</v>
      </c>
      <c r="B892" t="s">
        <v>1666</v>
      </c>
      <c r="C892" s="5">
        <v>1465</v>
      </c>
      <c r="D892" s="7" t="s">
        <v>412</v>
      </c>
      <c r="E892" s="7">
        <v>0</v>
      </c>
      <c r="F892" s="7">
        <v>0</v>
      </c>
      <c r="G892">
        <v>0</v>
      </c>
      <c r="H892">
        <v>0</v>
      </c>
      <c r="I892">
        <v>4</v>
      </c>
      <c r="J892" t="s">
        <v>499</v>
      </c>
    </row>
    <row r="893" spans="1:10" hidden="1">
      <c r="A893" t="s">
        <v>449</v>
      </c>
      <c r="B893" t="s">
        <v>1667</v>
      </c>
      <c r="C893" s="5">
        <v>1465465</v>
      </c>
      <c r="D893" s="7" t="s">
        <v>412</v>
      </c>
      <c r="E893" s="7">
        <v>0</v>
      </c>
      <c r="F893" s="7">
        <v>0</v>
      </c>
      <c r="G893">
        <v>0</v>
      </c>
      <c r="H893">
        <v>0</v>
      </c>
      <c r="I893">
        <v>7</v>
      </c>
      <c r="J893" t="s">
        <v>1666</v>
      </c>
    </row>
    <row r="894" spans="1:10" hidden="1">
      <c r="A894" t="s">
        <v>449</v>
      </c>
      <c r="B894" t="s">
        <v>1668</v>
      </c>
      <c r="C894" s="5">
        <v>1466</v>
      </c>
      <c r="D894" s="7" t="s">
        <v>413</v>
      </c>
      <c r="E894" s="7">
        <v>0</v>
      </c>
      <c r="F894" s="7">
        <v>0</v>
      </c>
      <c r="G894">
        <v>0</v>
      </c>
      <c r="H894">
        <v>0</v>
      </c>
      <c r="I894">
        <v>4</v>
      </c>
      <c r="J894" t="s">
        <v>499</v>
      </c>
    </row>
    <row r="895" spans="1:10" hidden="1">
      <c r="A895" t="s">
        <v>449</v>
      </c>
      <c r="B895" t="s">
        <v>1669</v>
      </c>
      <c r="C895" s="5">
        <v>1466466</v>
      </c>
      <c r="D895" s="7" t="s">
        <v>413</v>
      </c>
      <c r="E895" s="7">
        <v>0</v>
      </c>
      <c r="F895" s="7">
        <v>0</v>
      </c>
      <c r="G895">
        <v>0</v>
      </c>
      <c r="H895">
        <v>0</v>
      </c>
      <c r="I895">
        <v>7</v>
      </c>
      <c r="J895" t="s">
        <v>1668</v>
      </c>
    </row>
    <row r="896" spans="1:10" hidden="1">
      <c r="A896" t="s">
        <v>449</v>
      </c>
      <c r="B896" t="s">
        <v>500</v>
      </c>
      <c r="C896" s="5">
        <v>147</v>
      </c>
      <c r="D896" s="7" t="s">
        <v>414</v>
      </c>
      <c r="E896" s="7">
        <v>0</v>
      </c>
      <c r="F896" s="7">
        <v>0</v>
      </c>
      <c r="G896">
        <v>0</v>
      </c>
      <c r="H896">
        <v>0</v>
      </c>
      <c r="I896">
        <v>3</v>
      </c>
      <c r="J896" t="s">
        <v>503</v>
      </c>
    </row>
    <row r="897" spans="1:10" hidden="1">
      <c r="A897" t="s">
        <v>449</v>
      </c>
      <c r="B897" t="s">
        <v>1670</v>
      </c>
      <c r="C897" s="5">
        <v>1471</v>
      </c>
      <c r="D897" s="7" t="s">
        <v>414</v>
      </c>
      <c r="E897" s="7">
        <v>0</v>
      </c>
      <c r="F897" s="7">
        <v>0</v>
      </c>
      <c r="G897">
        <v>0</v>
      </c>
      <c r="H897">
        <v>0</v>
      </c>
      <c r="I897">
        <v>4</v>
      </c>
      <c r="J897" t="s">
        <v>500</v>
      </c>
    </row>
    <row r="898" spans="1:10" hidden="1">
      <c r="A898" t="s">
        <v>449</v>
      </c>
      <c r="B898" t="s">
        <v>1671</v>
      </c>
      <c r="C898" s="5">
        <v>1471471</v>
      </c>
      <c r="D898" s="7" t="s">
        <v>415</v>
      </c>
      <c r="E898" s="7">
        <v>0</v>
      </c>
      <c r="F898" s="7">
        <v>0</v>
      </c>
      <c r="G898">
        <v>0</v>
      </c>
      <c r="H898">
        <v>0</v>
      </c>
      <c r="I898">
        <v>7</v>
      </c>
      <c r="J898" t="s">
        <v>1670</v>
      </c>
    </row>
    <row r="899" spans="1:10" hidden="1">
      <c r="A899" t="s">
        <v>449</v>
      </c>
      <c r="B899" t="s">
        <v>466</v>
      </c>
      <c r="C899" s="5">
        <v>148</v>
      </c>
      <c r="D899" s="7" t="s">
        <v>416</v>
      </c>
      <c r="E899" s="7">
        <v>0</v>
      </c>
      <c r="F899" s="7">
        <v>0</v>
      </c>
      <c r="G899">
        <v>0</v>
      </c>
      <c r="H899">
        <v>0</v>
      </c>
      <c r="I899">
        <v>3</v>
      </c>
      <c r="J899" t="s">
        <v>503</v>
      </c>
    </row>
    <row r="900" spans="1:10" hidden="1">
      <c r="A900" t="s">
        <v>449</v>
      </c>
      <c r="B900" t="s">
        <v>1672</v>
      </c>
      <c r="C900" s="5">
        <v>1481</v>
      </c>
      <c r="D900" s="7" t="s">
        <v>417</v>
      </c>
      <c r="E900" s="7">
        <v>0</v>
      </c>
      <c r="F900" s="7">
        <v>0</v>
      </c>
      <c r="G900">
        <v>0</v>
      </c>
      <c r="H900">
        <v>0</v>
      </c>
      <c r="I900">
        <v>4</v>
      </c>
      <c r="J900" t="s">
        <v>466</v>
      </c>
    </row>
    <row r="901" spans="1:10" hidden="1">
      <c r="A901" t="s">
        <v>449</v>
      </c>
      <c r="B901" t="s">
        <v>1673</v>
      </c>
      <c r="C901" s="5">
        <v>1481481</v>
      </c>
      <c r="D901" s="7" t="s">
        <v>417</v>
      </c>
      <c r="E901" s="7">
        <v>0</v>
      </c>
      <c r="F901" s="7">
        <v>0</v>
      </c>
      <c r="G901">
        <v>0</v>
      </c>
      <c r="H901">
        <v>0</v>
      </c>
      <c r="I901">
        <v>7</v>
      </c>
      <c r="J901" t="s">
        <v>1672</v>
      </c>
    </row>
    <row r="902" spans="1:10" hidden="1">
      <c r="A902" t="s">
        <v>449</v>
      </c>
      <c r="B902" t="s">
        <v>1674</v>
      </c>
      <c r="C902" s="5">
        <v>1482</v>
      </c>
      <c r="D902" s="7" t="s">
        <v>418</v>
      </c>
      <c r="E902" s="7">
        <v>0</v>
      </c>
      <c r="F902" s="7">
        <v>0</v>
      </c>
      <c r="G902">
        <v>0</v>
      </c>
      <c r="H902">
        <v>0</v>
      </c>
      <c r="I902">
        <v>4</v>
      </c>
      <c r="J902" t="s">
        <v>466</v>
      </c>
    </row>
    <row r="903" spans="1:10" hidden="1">
      <c r="A903" t="s">
        <v>449</v>
      </c>
      <c r="B903" t="s">
        <v>1675</v>
      </c>
      <c r="C903" s="5">
        <v>1482482</v>
      </c>
      <c r="D903" s="7" t="s">
        <v>418</v>
      </c>
      <c r="E903" s="7">
        <v>0</v>
      </c>
      <c r="F903" s="7">
        <v>0</v>
      </c>
      <c r="G903">
        <v>0</v>
      </c>
      <c r="H903">
        <v>0</v>
      </c>
      <c r="I903">
        <v>7</v>
      </c>
      <c r="J903" t="s">
        <v>1674</v>
      </c>
    </row>
    <row r="904" spans="1:10" hidden="1">
      <c r="A904" t="s">
        <v>449</v>
      </c>
      <c r="B904" t="s">
        <v>1676</v>
      </c>
      <c r="C904" s="5">
        <v>1483</v>
      </c>
      <c r="D904" s="7" t="s">
        <v>419</v>
      </c>
      <c r="E904" s="7">
        <v>0</v>
      </c>
      <c r="F904" s="7">
        <v>0</v>
      </c>
      <c r="G904">
        <v>0</v>
      </c>
      <c r="H904">
        <v>0</v>
      </c>
      <c r="I904">
        <v>4</v>
      </c>
      <c r="J904" t="s">
        <v>466</v>
      </c>
    </row>
    <row r="905" spans="1:10" hidden="1">
      <c r="A905" t="s">
        <v>449</v>
      </c>
      <c r="B905" t="s">
        <v>1677</v>
      </c>
      <c r="C905" s="5">
        <v>1483483</v>
      </c>
      <c r="D905" s="7" t="s">
        <v>419</v>
      </c>
      <c r="E905" s="7">
        <v>0</v>
      </c>
      <c r="F905" s="7">
        <v>0</v>
      </c>
      <c r="G905">
        <v>0</v>
      </c>
      <c r="H905">
        <v>0</v>
      </c>
      <c r="I905">
        <v>7</v>
      </c>
      <c r="J905" t="s">
        <v>1676</v>
      </c>
    </row>
    <row r="906" spans="1:10" hidden="1">
      <c r="A906" t="s">
        <v>449</v>
      </c>
      <c r="B906" t="s">
        <v>1678</v>
      </c>
      <c r="C906" s="5">
        <v>1484</v>
      </c>
      <c r="D906" s="7" t="s">
        <v>420</v>
      </c>
      <c r="E906" s="7">
        <v>0</v>
      </c>
      <c r="F906" s="7">
        <v>0</v>
      </c>
      <c r="G906">
        <v>0</v>
      </c>
      <c r="H906">
        <v>0</v>
      </c>
      <c r="I906">
        <v>4</v>
      </c>
      <c r="J906" t="s">
        <v>466</v>
      </c>
    </row>
    <row r="907" spans="1:10" hidden="1">
      <c r="A907" t="s">
        <v>449</v>
      </c>
      <c r="B907" t="s">
        <v>1679</v>
      </c>
      <c r="C907" s="5">
        <v>1484484</v>
      </c>
      <c r="D907" s="7" t="s">
        <v>420</v>
      </c>
      <c r="E907" s="7">
        <v>0</v>
      </c>
      <c r="F907" s="7">
        <v>0</v>
      </c>
      <c r="G907">
        <v>0</v>
      </c>
      <c r="H907">
        <v>0</v>
      </c>
      <c r="I907">
        <v>7</v>
      </c>
      <c r="J907" t="s">
        <v>1678</v>
      </c>
    </row>
    <row r="908" spans="1:10" hidden="1">
      <c r="A908" t="s">
        <v>449</v>
      </c>
      <c r="B908" t="s">
        <v>1680</v>
      </c>
      <c r="C908" s="5">
        <v>1485</v>
      </c>
      <c r="D908" s="7" t="s">
        <v>421</v>
      </c>
      <c r="E908" s="7">
        <v>0</v>
      </c>
      <c r="F908" s="7">
        <v>0</v>
      </c>
      <c r="G908">
        <v>0</v>
      </c>
      <c r="H908">
        <v>0</v>
      </c>
      <c r="I908">
        <v>4</v>
      </c>
      <c r="J908" t="s">
        <v>466</v>
      </c>
    </row>
    <row r="909" spans="1:10" hidden="1">
      <c r="A909" t="s">
        <v>449</v>
      </c>
      <c r="B909" t="s">
        <v>1681</v>
      </c>
      <c r="C909" s="5">
        <v>1485485</v>
      </c>
      <c r="D909" s="7" t="s">
        <v>421</v>
      </c>
      <c r="E909" s="7">
        <v>0</v>
      </c>
      <c r="F909" s="7">
        <v>0</v>
      </c>
      <c r="G909">
        <v>0</v>
      </c>
      <c r="H909">
        <v>0</v>
      </c>
      <c r="I909">
        <v>7</v>
      </c>
      <c r="J909" t="s">
        <v>1680</v>
      </c>
    </row>
    <row r="910" spans="1:10" hidden="1">
      <c r="A910" t="s">
        <v>449</v>
      </c>
      <c r="B910" t="s">
        <v>501</v>
      </c>
      <c r="C910" s="5">
        <v>149</v>
      </c>
      <c r="D910" s="7" t="s">
        <v>422</v>
      </c>
      <c r="E910" s="7">
        <v>0</v>
      </c>
      <c r="F910" s="7">
        <v>0</v>
      </c>
      <c r="G910">
        <v>0</v>
      </c>
      <c r="H910">
        <v>0</v>
      </c>
      <c r="I910">
        <v>3</v>
      </c>
      <c r="J910" t="s">
        <v>503</v>
      </c>
    </row>
    <row r="911" spans="1:10" hidden="1">
      <c r="A911" t="s">
        <v>449</v>
      </c>
      <c r="B911" t="s">
        <v>1682</v>
      </c>
      <c r="C911" s="5">
        <v>1491</v>
      </c>
      <c r="D911" s="7" t="s">
        <v>423</v>
      </c>
      <c r="E911" s="7">
        <v>0</v>
      </c>
      <c r="F911" s="7">
        <v>0</v>
      </c>
      <c r="G911">
        <v>0</v>
      </c>
      <c r="H911">
        <v>0</v>
      </c>
      <c r="I911">
        <v>4</v>
      </c>
      <c r="J911" t="s">
        <v>501</v>
      </c>
    </row>
    <row r="912" spans="1:10" hidden="1">
      <c r="A912" t="s">
        <v>449</v>
      </c>
      <c r="B912" t="s">
        <v>1683</v>
      </c>
      <c r="C912" s="5">
        <v>1491491</v>
      </c>
      <c r="D912" s="7" t="s">
        <v>423</v>
      </c>
      <c r="E912" s="7">
        <v>0</v>
      </c>
      <c r="F912" s="7">
        <v>0</v>
      </c>
      <c r="G912">
        <v>0</v>
      </c>
      <c r="H912">
        <v>0</v>
      </c>
      <c r="I912">
        <v>7</v>
      </c>
      <c r="J912" t="s">
        <v>1682</v>
      </c>
    </row>
    <row r="913" spans="1:10" hidden="1">
      <c r="A913" t="s">
        <v>449</v>
      </c>
      <c r="B913" t="s">
        <v>1684</v>
      </c>
      <c r="C913" s="5">
        <v>1492</v>
      </c>
      <c r="D913" s="7" t="s">
        <v>424</v>
      </c>
      <c r="E913" s="7">
        <v>0</v>
      </c>
      <c r="F913" s="7">
        <v>0</v>
      </c>
      <c r="G913">
        <v>0</v>
      </c>
      <c r="H913">
        <v>0</v>
      </c>
      <c r="I913">
        <v>4</v>
      </c>
      <c r="J913" t="s">
        <v>501</v>
      </c>
    </row>
    <row r="914" spans="1:10" hidden="1">
      <c r="A914" t="s">
        <v>449</v>
      </c>
      <c r="B914" t="s">
        <v>1685</v>
      </c>
      <c r="C914" s="5">
        <v>1492492</v>
      </c>
      <c r="D914" s="7" t="s">
        <v>424</v>
      </c>
      <c r="E914" s="7">
        <v>0</v>
      </c>
      <c r="F914" s="7">
        <v>0</v>
      </c>
      <c r="G914">
        <v>0</v>
      </c>
      <c r="H914">
        <v>0</v>
      </c>
      <c r="I914">
        <v>7</v>
      </c>
      <c r="J914" t="s">
        <v>1684</v>
      </c>
    </row>
    <row r="915" spans="1:10" hidden="1">
      <c r="A915" t="s">
        <v>449</v>
      </c>
      <c r="B915" t="s">
        <v>1686</v>
      </c>
      <c r="C915" s="5">
        <v>1493</v>
      </c>
      <c r="D915" s="7" t="s">
        <v>1687</v>
      </c>
      <c r="E915" s="7">
        <v>0</v>
      </c>
      <c r="F915" s="7">
        <v>0</v>
      </c>
      <c r="G915">
        <v>0</v>
      </c>
      <c r="H915">
        <v>0</v>
      </c>
      <c r="I915">
        <v>4</v>
      </c>
      <c r="J915" t="s">
        <v>501</v>
      </c>
    </row>
    <row r="916" spans="1:10" hidden="1">
      <c r="A916" t="s">
        <v>449</v>
      </c>
      <c r="B916" t="s">
        <v>1688</v>
      </c>
      <c r="C916" s="5">
        <v>1493493</v>
      </c>
      <c r="D916" s="7" t="s">
        <v>425</v>
      </c>
      <c r="E916" s="7">
        <v>0</v>
      </c>
      <c r="F916" s="7">
        <v>0</v>
      </c>
      <c r="G916">
        <v>0</v>
      </c>
      <c r="H916">
        <v>0</v>
      </c>
      <c r="I916">
        <v>7</v>
      </c>
      <c r="J916" t="s">
        <v>1686</v>
      </c>
    </row>
    <row r="917" spans="1:10" hidden="1">
      <c r="A917" t="s">
        <v>449</v>
      </c>
      <c r="B917" t="s">
        <v>460</v>
      </c>
      <c r="C917" s="5">
        <v>25</v>
      </c>
      <c r="D917" s="7" t="s">
        <v>1689</v>
      </c>
      <c r="E917" s="7">
        <v>0</v>
      </c>
      <c r="F917" s="7">
        <v>0</v>
      </c>
      <c r="G917">
        <v>0</v>
      </c>
      <c r="H917" s="7">
        <v>0</v>
      </c>
      <c r="I917">
        <v>2</v>
      </c>
      <c r="J917" t="s">
        <v>461</v>
      </c>
    </row>
    <row r="918" spans="1:10" hidden="1">
      <c r="A918" t="s">
        <v>449</v>
      </c>
      <c r="B918" t="s">
        <v>476</v>
      </c>
      <c r="C918" s="5">
        <v>251</v>
      </c>
      <c r="D918" s="7" t="s">
        <v>1690</v>
      </c>
      <c r="E918" s="7">
        <v>0</v>
      </c>
      <c r="F918" s="7">
        <v>0</v>
      </c>
      <c r="G918">
        <v>0</v>
      </c>
      <c r="H918" s="7">
        <v>0</v>
      </c>
      <c r="I918">
        <v>3</v>
      </c>
      <c r="J918" t="s">
        <v>460</v>
      </c>
    </row>
    <row r="919" spans="1:10" hidden="1">
      <c r="A919" t="s">
        <v>449</v>
      </c>
      <c r="B919" t="s">
        <v>1691</v>
      </c>
      <c r="C919" s="5">
        <v>2511</v>
      </c>
      <c r="D919" s="7" t="s">
        <v>1692</v>
      </c>
      <c r="E919" s="7">
        <v>0</v>
      </c>
      <c r="F919" s="7">
        <v>0</v>
      </c>
      <c r="G919">
        <v>0</v>
      </c>
      <c r="H919" s="7">
        <v>0</v>
      </c>
      <c r="I919">
        <v>4</v>
      </c>
      <c r="J919" t="s">
        <v>476</v>
      </c>
    </row>
    <row r="920" spans="1:10" hidden="1">
      <c r="A920" t="s">
        <v>449</v>
      </c>
      <c r="B920" t="s">
        <v>1693</v>
      </c>
      <c r="C920" s="5">
        <v>2511511</v>
      </c>
      <c r="D920" s="7" t="s">
        <v>1692</v>
      </c>
      <c r="E920" s="7">
        <v>0</v>
      </c>
      <c r="F920" s="7">
        <v>0</v>
      </c>
      <c r="G920">
        <v>0</v>
      </c>
      <c r="H920" s="7">
        <v>0</v>
      </c>
      <c r="I920">
        <v>7</v>
      </c>
      <c r="J920" t="s">
        <v>1691</v>
      </c>
    </row>
    <row r="921" spans="1:10" hidden="1">
      <c r="A921" t="s">
        <v>449</v>
      </c>
      <c r="B921" t="s">
        <v>1694</v>
      </c>
      <c r="C921" s="5">
        <v>2511511001</v>
      </c>
      <c r="D921" s="7" t="s">
        <v>777</v>
      </c>
      <c r="E921" s="7">
        <v>0</v>
      </c>
      <c r="F921" s="7">
        <v>0</v>
      </c>
      <c r="G921">
        <v>0</v>
      </c>
      <c r="H921" s="7">
        <v>0</v>
      </c>
      <c r="I921">
        <v>10</v>
      </c>
      <c r="J921" t="s">
        <v>1693</v>
      </c>
    </row>
    <row r="922" spans="1:10" hidden="1">
      <c r="A922" t="s">
        <v>449</v>
      </c>
      <c r="B922" t="s">
        <v>2556</v>
      </c>
      <c r="C922" s="5">
        <v>2511511001002</v>
      </c>
      <c r="D922" s="7" t="s">
        <v>2534</v>
      </c>
      <c r="E922" s="7">
        <v>0</v>
      </c>
      <c r="F922" s="7">
        <v>0</v>
      </c>
      <c r="G922">
        <v>0</v>
      </c>
      <c r="H922" s="7">
        <v>0</v>
      </c>
      <c r="I922">
        <v>13</v>
      </c>
      <c r="J922" t="s">
        <v>1694</v>
      </c>
    </row>
    <row r="923" spans="1:10" hidden="1">
      <c r="A923" t="s">
        <v>449</v>
      </c>
      <c r="B923" t="s">
        <v>1695</v>
      </c>
      <c r="C923" s="5">
        <v>2511511002</v>
      </c>
      <c r="D923" s="7" t="s">
        <v>702</v>
      </c>
      <c r="E923" s="7">
        <v>0</v>
      </c>
      <c r="F923" s="7">
        <v>0</v>
      </c>
      <c r="G923">
        <v>0</v>
      </c>
      <c r="H923">
        <v>0</v>
      </c>
      <c r="I923">
        <v>10</v>
      </c>
      <c r="J923" t="s">
        <v>1693</v>
      </c>
    </row>
    <row r="924" spans="1:10" hidden="1">
      <c r="A924" t="s">
        <v>449</v>
      </c>
      <c r="B924" t="s">
        <v>1696</v>
      </c>
      <c r="C924" s="5">
        <v>2511511003</v>
      </c>
      <c r="D924" s="7" t="s">
        <v>429</v>
      </c>
      <c r="E924" s="7">
        <v>0</v>
      </c>
      <c r="F924" s="7">
        <v>0</v>
      </c>
      <c r="G924">
        <v>0</v>
      </c>
      <c r="H924">
        <v>0</v>
      </c>
      <c r="I924">
        <v>10</v>
      </c>
      <c r="J924" t="s">
        <v>1693</v>
      </c>
    </row>
    <row r="925" spans="1:10" hidden="1">
      <c r="A925" t="s">
        <v>449</v>
      </c>
      <c r="B925" t="s">
        <v>1697</v>
      </c>
      <c r="C925" s="5">
        <v>2512</v>
      </c>
      <c r="D925" s="7" t="s">
        <v>1698</v>
      </c>
      <c r="E925" s="7">
        <v>0</v>
      </c>
      <c r="F925" s="7">
        <v>0</v>
      </c>
      <c r="G925">
        <v>0</v>
      </c>
      <c r="H925">
        <v>0</v>
      </c>
      <c r="I925">
        <v>4</v>
      </c>
      <c r="J925" t="s">
        <v>476</v>
      </c>
    </row>
    <row r="926" spans="1:10" hidden="1">
      <c r="A926" t="s">
        <v>449</v>
      </c>
      <c r="B926" t="s">
        <v>1699</v>
      </c>
      <c r="C926" s="5">
        <v>2512512</v>
      </c>
      <c r="D926" s="7" t="s">
        <v>1698</v>
      </c>
      <c r="E926" s="7">
        <v>0</v>
      </c>
      <c r="F926" s="7">
        <v>0</v>
      </c>
      <c r="G926">
        <v>0</v>
      </c>
      <c r="H926">
        <v>0</v>
      </c>
      <c r="I926">
        <v>7</v>
      </c>
      <c r="J926" t="s">
        <v>1697</v>
      </c>
    </row>
    <row r="927" spans="1:10" hidden="1">
      <c r="A927" t="s">
        <v>449</v>
      </c>
      <c r="B927" t="s">
        <v>1700</v>
      </c>
      <c r="C927" s="5">
        <v>2512512001</v>
      </c>
      <c r="D927" s="7" t="s">
        <v>777</v>
      </c>
      <c r="E927" s="7">
        <v>0</v>
      </c>
      <c r="F927" s="7">
        <v>0</v>
      </c>
      <c r="G927">
        <v>0</v>
      </c>
      <c r="H927">
        <v>0</v>
      </c>
      <c r="I927">
        <v>10</v>
      </c>
      <c r="J927" t="s">
        <v>1699</v>
      </c>
    </row>
    <row r="928" spans="1:10" hidden="1">
      <c r="A928" t="s">
        <v>449</v>
      </c>
      <c r="B928" t="s">
        <v>1701</v>
      </c>
      <c r="C928" s="5">
        <v>2512512002</v>
      </c>
      <c r="D928" s="7" t="s">
        <v>702</v>
      </c>
      <c r="E928" s="7">
        <v>0</v>
      </c>
      <c r="F928" s="7">
        <v>0</v>
      </c>
      <c r="G928">
        <v>0</v>
      </c>
      <c r="H928">
        <v>0</v>
      </c>
      <c r="I928">
        <v>10</v>
      </c>
      <c r="J928" t="s">
        <v>1699</v>
      </c>
    </row>
    <row r="929" spans="1:10" hidden="1">
      <c r="A929" t="s">
        <v>449</v>
      </c>
      <c r="B929" t="s">
        <v>1702</v>
      </c>
      <c r="C929" s="5">
        <v>2512512003</v>
      </c>
      <c r="D929" s="7" t="s">
        <v>429</v>
      </c>
      <c r="E929" s="7">
        <v>0</v>
      </c>
      <c r="F929" s="7">
        <v>0</v>
      </c>
      <c r="G929">
        <v>0</v>
      </c>
      <c r="H929">
        <v>0</v>
      </c>
      <c r="I929">
        <v>10</v>
      </c>
      <c r="J929" t="s">
        <v>1699</v>
      </c>
    </row>
    <row r="930" spans="1:10" hidden="1">
      <c r="A930" t="s">
        <v>449</v>
      </c>
      <c r="B930" t="s">
        <v>1703</v>
      </c>
      <c r="C930" s="5">
        <v>2513</v>
      </c>
      <c r="D930" s="7" t="s">
        <v>1704</v>
      </c>
      <c r="E930" s="7">
        <v>0</v>
      </c>
      <c r="F930" s="7">
        <v>0</v>
      </c>
      <c r="G930">
        <v>0</v>
      </c>
      <c r="H930">
        <v>0</v>
      </c>
      <c r="I930">
        <v>4</v>
      </c>
      <c r="J930" t="s">
        <v>476</v>
      </c>
    </row>
    <row r="931" spans="1:10" hidden="1">
      <c r="A931" t="s">
        <v>449</v>
      </c>
      <c r="B931" t="s">
        <v>1705</v>
      </c>
      <c r="C931" s="5">
        <v>2513513</v>
      </c>
      <c r="D931" s="7" t="s">
        <v>1704</v>
      </c>
      <c r="E931" s="7">
        <v>0</v>
      </c>
      <c r="F931" s="7">
        <v>0</v>
      </c>
      <c r="G931">
        <v>0</v>
      </c>
      <c r="H931">
        <v>0</v>
      </c>
      <c r="I931">
        <v>7</v>
      </c>
      <c r="J931" t="s">
        <v>1703</v>
      </c>
    </row>
    <row r="932" spans="1:10" hidden="1">
      <c r="A932" t="s">
        <v>449</v>
      </c>
      <c r="B932" t="s">
        <v>1706</v>
      </c>
      <c r="C932" s="5">
        <v>2513513001</v>
      </c>
      <c r="D932" s="7" t="s">
        <v>777</v>
      </c>
      <c r="E932" s="7">
        <v>0</v>
      </c>
      <c r="F932" s="7">
        <v>0</v>
      </c>
      <c r="G932">
        <v>0</v>
      </c>
      <c r="H932">
        <v>0</v>
      </c>
      <c r="I932">
        <v>10</v>
      </c>
      <c r="J932" t="s">
        <v>1705</v>
      </c>
    </row>
    <row r="933" spans="1:10" hidden="1">
      <c r="A933" t="s">
        <v>449</v>
      </c>
      <c r="B933" t="s">
        <v>1707</v>
      </c>
      <c r="C933" s="5">
        <v>2513513002</v>
      </c>
      <c r="D933" s="7" t="s">
        <v>702</v>
      </c>
      <c r="E933" s="7">
        <v>0</v>
      </c>
      <c r="F933" s="7">
        <v>0</v>
      </c>
      <c r="G933">
        <v>0</v>
      </c>
      <c r="H933">
        <v>0</v>
      </c>
      <c r="I933">
        <v>10</v>
      </c>
      <c r="J933" t="s">
        <v>1705</v>
      </c>
    </row>
    <row r="934" spans="1:10" hidden="1">
      <c r="A934" t="s">
        <v>449</v>
      </c>
      <c r="B934" t="s">
        <v>1708</v>
      </c>
      <c r="C934" s="5">
        <v>2513513003</v>
      </c>
      <c r="D934" s="7" t="s">
        <v>429</v>
      </c>
      <c r="E934" s="7">
        <v>0</v>
      </c>
      <c r="F934" s="7">
        <v>0</v>
      </c>
      <c r="G934">
        <v>0</v>
      </c>
      <c r="H934">
        <v>0</v>
      </c>
      <c r="I934">
        <v>10</v>
      </c>
      <c r="J934" t="s">
        <v>1705</v>
      </c>
    </row>
    <row r="935" spans="1:10" hidden="1">
      <c r="A935" t="s">
        <v>449</v>
      </c>
      <c r="B935" t="s">
        <v>1709</v>
      </c>
      <c r="C935" s="5">
        <v>2514</v>
      </c>
      <c r="D935" s="7" t="s">
        <v>1710</v>
      </c>
      <c r="E935" s="7">
        <v>0</v>
      </c>
      <c r="F935" s="7">
        <v>0</v>
      </c>
      <c r="G935">
        <v>0</v>
      </c>
      <c r="H935">
        <v>0</v>
      </c>
      <c r="I935">
        <v>4</v>
      </c>
      <c r="J935" t="s">
        <v>476</v>
      </c>
    </row>
    <row r="936" spans="1:10" hidden="1">
      <c r="A936" t="s">
        <v>449</v>
      </c>
      <c r="B936" t="s">
        <v>1711</v>
      </c>
      <c r="C936" s="5">
        <v>2514514</v>
      </c>
      <c r="D936" s="7" t="s">
        <v>1710</v>
      </c>
      <c r="E936" s="7">
        <v>0</v>
      </c>
      <c r="F936" s="7">
        <v>0</v>
      </c>
      <c r="G936">
        <v>0</v>
      </c>
      <c r="H936">
        <v>0</v>
      </c>
      <c r="I936">
        <v>7</v>
      </c>
      <c r="J936" t="s">
        <v>1709</v>
      </c>
    </row>
    <row r="937" spans="1:10" hidden="1">
      <c r="A937" t="s">
        <v>449</v>
      </c>
      <c r="B937" t="s">
        <v>1712</v>
      </c>
      <c r="C937" s="5">
        <v>2514514001</v>
      </c>
      <c r="D937" s="7" t="s">
        <v>777</v>
      </c>
      <c r="E937" s="7">
        <v>0</v>
      </c>
      <c r="F937" s="7">
        <v>0</v>
      </c>
      <c r="G937">
        <v>0</v>
      </c>
      <c r="H937">
        <v>0</v>
      </c>
      <c r="I937">
        <v>10</v>
      </c>
      <c r="J937" t="s">
        <v>1711</v>
      </c>
    </row>
    <row r="938" spans="1:10" hidden="1">
      <c r="A938" t="s">
        <v>449</v>
      </c>
      <c r="B938" t="s">
        <v>1713</v>
      </c>
      <c r="C938" s="5">
        <v>2514514002</v>
      </c>
      <c r="D938" s="7" t="s">
        <v>702</v>
      </c>
      <c r="E938" s="7">
        <v>0</v>
      </c>
      <c r="F938" s="7">
        <v>0</v>
      </c>
      <c r="G938">
        <v>0</v>
      </c>
      <c r="H938">
        <v>0</v>
      </c>
      <c r="I938">
        <v>10</v>
      </c>
      <c r="J938" t="s">
        <v>1711</v>
      </c>
    </row>
    <row r="939" spans="1:10" hidden="1">
      <c r="A939" t="s">
        <v>449</v>
      </c>
      <c r="B939" t="s">
        <v>1714</v>
      </c>
      <c r="C939" s="5">
        <v>2514514003</v>
      </c>
      <c r="D939" s="7" t="s">
        <v>429</v>
      </c>
      <c r="E939" s="7">
        <v>0</v>
      </c>
      <c r="F939" s="7">
        <v>0</v>
      </c>
      <c r="G939">
        <v>0</v>
      </c>
      <c r="H939">
        <v>0</v>
      </c>
      <c r="I939">
        <v>10</v>
      </c>
      <c r="J939" t="s">
        <v>1711</v>
      </c>
    </row>
    <row r="940" spans="1:10" hidden="1">
      <c r="A940" t="s">
        <v>449</v>
      </c>
      <c r="B940" t="s">
        <v>1715</v>
      </c>
      <c r="C940" s="5">
        <v>2515</v>
      </c>
      <c r="D940" s="7" t="s">
        <v>1716</v>
      </c>
      <c r="E940" s="7">
        <v>0</v>
      </c>
      <c r="F940" s="7">
        <v>0</v>
      </c>
      <c r="G940">
        <v>0</v>
      </c>
      <c r="H940">
        <v>0</v>
      </c>
      <c r="I940">
        <v>4</v>
      </c>
      <c r="J940" t="s">
        <v>476</v>
      </c>
    </row>
    <row r="941" spans="1:10" hidden="1">
      <c r="A941" t="s">
        <v>449</v>
      </c>
      <c r="B941" t="s">
        <v>1717</v>
      </c>
      <c r="C941" s="5">
        <v>2515515</v>
      </c>
      <c r="D941" s="7" t="s">
        <v>1716</v>
      </c>
      <c r="E941" s="7">
        <v>0</v>
      </c>
      <c r="F941" s="7">
        <v>0</v>
      </c>
      <c r="G941">
        <v>0</v>
      </c>
      <c r="H941">
        <v>0</v>
      </c>
      <c r="I941">
        <v>7</v>
      </c>
      <c r="J941" t="s">
        <v>1715</v>
      </c>
    </row>
    <row r="942" spans="1:10" hidden="1">
      <c r="A942" t="s">
        <v>449</v>
      </c>
      <c r="B942" t="s">
        <v>1718</v>
      </c>
      <c r="C942" s="5">
        <v>2515515001</v>
      </c>
      <c r="D942" s="7" t="s">
        <v>777</v>
      </c>
      <c r="E942" s="7">
        <v>0</v>
      </c>
      <c r="F942" s="7">
        <v>0</v>
      </c>
      <c r="G942">
        <v>0</v>
      </c>
      <c r="H942">
        <v>0</v>
      </c>
      <c r="I942">
        <v>10</v>
      </c>
      <c r="J942" t="s">
        <v>1717</v>
      </c>
    </row>
    <row r="943" spans="1:10" hidden="1">
      <c r="A943" t="s">
        <v>449</v>
      </c>
      <c r="B943" t="s">
        <v>1719</v>
      </c>
      <c r="C943" s="5">
        <v>2515515002</v>
      </c>
      <c r="D943" s="7" t="s">
        <v>702</v>
      </c>
      <c r="E943" s="7">
        <v>0</v>
      </c>
      <c r="F943" s="7">
        <v>0</v>
      </c>
      <c r="G943">
        <v>0</v>
      </c>
      <c r="H943">
        <v>0</v>
      </c>
      <c r="I943">
        <v>10</v>
      </c>
      <c r="J943" t="s">
        <v>1717</v>
      </c>
    </row>
    <row r="944" spans="1:10" hidden="1">
      <c r="A944" t="s">
        <v>449</v>
      </c>
      <c r="B944" t="s">
        <v>1720</v>
      </c>
      <c r="C944" s="5">
        <v>2515515003</v>
      </c>
      <c r="D944" s="7" t="s">
        <v>429</v>
      </c>
      <c r="E944" s="7">
        <v>0</v>
      </c>
      <c r="F944" s="7">
        <v>0</v>
      </c>
      <c r="G944">
        <v>0</v>
      </c>
      <c r="H944">
        <v>0</v>
      </c>
      <c r="I944">
        <v>10</v>
      </c>
      <c r="J944" t="s">
        <v>1717</v>
      </c>
    </row>
    <row r="945" spans="1:10" hidden="1">
      <c r="A945" t="s">
        <v>449</v>
      </c>
      <c r="B945" t="s">
        <v>1721</v>
      </c>
      <c r="C945" s="5">
        <v>2519</v>
      </c>
      <c r="D945" s="7" t="s">
        <v>1722</v>
      </c>
      <c r="E945" s="7">
        <v>0</v>
      </c>
      <c r="F945" s="7">
        <v>0</v>
      </c>
      <c r="G945">
        <v>0</v>
      </c>
      <c r="H945">
        <v>0</v>
      </c>
      <c r="I945">
        <v>4</v>
      </c>
      <c r="J945" t="s">
        <v>476</v>
      </c>
    </row>
    <row r="946" spans="1:10" hidden="1">
      <c r="A946" t="s">
        <v>449</v>
      </c>
      <c r="B946" t="s">
        <v>1723</v>
      </c>
      <c r="C946" s="5">
        <v>2519519</v>
      </c>
      <c r="D946" s="7" t="s">
        <v>1722</v>
      </c>
      <c r="E946" s="7">
        <v>0</v>
      </c>
      <c r="F946" s="7">
        <v>0</v>
      </c>
      <c r="G946">
        <v>0</v>
      </c>
      <c r="H946">
        <v>0</v>
      </c>
      <c r="I946">
        <v>7</v>
      </c>
      <c r="J946" t="s">
        <v>1721</v>
      </c>
    </row>
    <row r="947" spans="1:10" hidden="1">
      <c r="A947" t="s">
        <v>449</v>
      </c>
      <c r="B947" t="s">
        <v>1724</v>
      </c>
      <c r="C947" s="5">
        <v>2519519001</v>
      </c>
      <c r="D947" s="7" t="s">
        <v>777</v>
      </c>
      <c r="E947" s="7">
        <v>0</v>
      </c>
      <c r="F947" s="7">
        <v>0</v>
      </c>
      <c r="G947">
        <v>0</v>
      </c>
      <c r="H947">
        <v>0</v>
      </c>
      <c r="I947">
        <v>10</v>
      </c>
      <c r="J947" t="s">
        <v>1723</v>
      </c>
    </row>
    <row r="948" spans="1:10" hidden="1">
      <c r="A948" t="s">
        <v>449</v>
      </c>
      <c r="B948" t="s">
        <v>1725</v>
      </c>
      <c r="C948" s="5">
        <v>2519519002</v>
      </c>
      <c r="D948" s="7" t="s">
        <v>702</v>
      </c>
      <c r="E948" s="7">
        <v>0</v>
      </c>
      <c r="F948" s="7">
        <v>0</v>
      </c>
      <c r="G948">
        <v>0</v>
      </c>
      <c r="H948">
        <v>0</v>
      </c>
      <c r="I948">
        <v>10</v>
      </c>
      <c r="J948" t="s">
        <v>1723</v>
      </c>
    </row>
    <row r="949" spans="1:10" hidden="1">
      <c r="A949" t="s">
        <v>449</v>
      </c>
      <c r="B949" t="s">
        <v>1726</v>
      </c>
      <c r="C949" s="5">
        <v>2519519003</v>
      </c>
      <c r="D949" s="7" t="s">
        <v>429</v>
      </c>
      <c r="E949" s="7">
        <v>0</v>
      </c>
      <c r="F949" s="7">
        <v>0</v>
      </c>
      <c r="G949">
        <v>0</v>
      </c>
      <c r="H949">
        <v>0</v>
      </c>
      <c r="I949">
        <v>10</v>
      </c>
      <c r="J949" t="s">
        <v>1723</v>
      </c>
    </row>
    <row r="950" spans="1:10" hidden="1">
      <c r="A950" t="s">
        <v>449</v>
      </c>
      <c r="B950" t="s">
        <v>477</v>
      </c>
      <c r="C950" s="5">
        <v>252</v>
      </c>
      <c r="D950" s="7" t="s">
        <v>1727</v>
      </c>
      <c r="E950" s="7">
        <v>0</v>
      </c>
      <c r="F950" s="7">
        <v>0</v>
      </c>
      <c r="G950">
        <v>0</v>
      </c>
      <c r="H950">
        <v>0</v>
      </c>
      <c r="I950">
        <v>3</v>
      </c>
      <c r="J950" t="s">
        <v>460</v>
      </c>
    </row>
    <row r="951" spans="1:10" hidden="1">
      <c r="A951" t="s">
        <v>449</v>
      </c>
      <c r="B951" t="s">
        <v>1728</v>
      </c>
      <c r="C951" s="5">
        <v>2521</v>
      </c>
      <c r="D951" s="7" t="s">
        <v>1729</v>
      </c>
      <c r="E951" s="7">
        <v>0</v>
      </c>
      <c r="F951" s="7">
        <v>0</v>
      </c>
      <c r="G951">
        <v>0</v>
      </c>
      <c r="H951">
        <v>0</v>
      </c>
      <c r="I951">
        <v>4</v>
      </c>
      <c r="J951" t="s">
        <v>477</v>
      </c>
    </row>
    <row r="952" spans="1:10" hidden="1">
      <c r="A952" t="s">
        <v>449</v>
      </c>
      <c r="B952" t="s">
        <v>1730</v>
      </c>
      <c r="C952" s="5">
        <v>2521521</v>
      </c>
      <c r="D952" s="7" t="s">
        <v>1729</v>
      </c>
      <c r="E952" s="7">
        <v>0</v>
      </c>
      <c r="F952" s="7">
        <v>0</v>
      </c>
      <c r="G952">
        <v>0</v>
      </c>
      <c r="H952">
        <v>0</v>
      </c>
      <c r="I952">
        <v>7</v>
      </c>
      <c r="J952" t="s">
        <v>1728</v>
      </c>
    </row>
    <row r="953" spans="1:10" hidden="1">
      <c r="A953" t="s">
        <v>449</v>
      </c>
      <c r="B953" t="s">
        <v>1731</v>
      </c>
      <c r="C953" s="5">
        <v>2521521001</v>
      </c>
      <c r="D953" s="7" t="s">
        <v>777</v>
      </c>
      <c r="E953" s="7">
        <v>0</v>
      </c>
      <c r="F953" s="7">
        <v>0</v>
      </c>
      <c r="G953">
        <v>0</v>
      </c>
      <c r="H953">
        <v>0</v>
      </c>
      <c r="I953">
        <v>10</v>
      </c>
      <c r="J953" t="s">
        <v>1730</v>
      </c>
    </row>
    <row r="954" spans="1:10" hidden="1">
      <c r="A954" t="s">
        <v>449</v>
      </c>
      <c r="B954" t="s">
        <v>1732</v>
      </c>
      <c r="C954" s="5">
        <v>2521521002</v>
      </c>
      <c r="D954" s="7" t="s">
        <v>702</v>
      </c>
      <c r="E954" s="7">
        <v>0</v>
      </c>
      <c r="F954" s="7">
        <v>0</v>
      </c>
      <c r="G954">
        <v>0</v>
      </c>
      <c r="H954">
        <v>0</v>
      </c>
      <c r="I954">
        <v>10</v>
      </c>
      <c r="J954" t="s">
        <v>1730</v>
      </c>
    </row>
    <row r="955" spans="1:10" hidden="1">
      <c r="A955" t="s">
        <v>449</v>
      </c>
      <c r="B955" t="s">
        <v>1733</v>
      </c>
      <c r="C955" s="5">
        <v>2521521003</v>
      </c>
      <c r="D955" s="7" t="s">
        <v>429</v>
      </c>
      <c r="E955" s="7">
        <v>0</v>
      </c>
      <c r="F955" s="7">
        <v>0</v>
      </c>
      <c r="G955">
        <v>0</v>
      </c>
      <c r="H955">
        <v>0</v>
      </c>
      <c r="I955">
        <v>10</v>
      </c>
      <c r="J955" t="s">
        <v>1730</v>
      </c>
    </row>
    <row r="956" spans="1:10" hidden="1">
      <c r="A956" t="s">
        <v>449</v>
      </c>
      <c r="B956" t="s">
        <v>1734</v>
      </c>
      <c r="C956" s="5">
        <v>2522</v>
      </c>
      <c r="D956" s="7" t="s">
        <v>1735</v>
      </c>
      <c r="E956" s="7">
        <v>0</v>
      </c>
      <c r="F956" s="7">
        <v>0</v>
      </c>
      <c r="G956">
        <v>0</v>
      </c>
      <c r="H956">
        <v>0</v>
      </c>
      <c r="I956">
        <v>4</v>
      </c>
      <c r="J956" t="s">
        <v>477</v>
      </c>
    </row>
    <row r="957" spans="1:10" hidden="1">
      <c r="A957" t="s">
        <v>449</v>
      </c>
      <c r="B957" t="s">
        <v>1736</v>
      </c>
      <c r="C957" s="5">
        <v>2522522</v>
      </c>
      <c r="D957" s="7" t="s">
        <v>1735</v>
      </c>
      <c r="E957" s="7">
        <v>0</v>
      </c>
      <c r="F957" s="7">
        <v>0</v>
      </c>
      <c r="G957">
        <v>0</v>
      </c>
      <c r="H957">
        <v>0</v>
      </c>
      <c r="I957">
        <v>7</v>
      </c>
      <c r="J957" t="s">
        <v>1734</v>
      </c>
    </row>
    <row r="958" spans="1:10" hidden="1">
      <c r="A958" t="s">
        <v>449</v>
      </c>
      <c r="B958" t="s">
        <v>1737</v>
      </c>
      <c r="C958" s="5">
        <v>2522522001</v>
      </c>
      <c r="D958" s="7" t="s">
        <v>777</v>
      </c>
      <c r="E958" s="7">
        <v>0</v>
      </c>
      <c r="F958" s="7">
        <v>0</v>
      </c>
      <c r="G958">
        <v>0</v>
      </c>
      <c r="H958">
        <v>0</v>
      </c>
      <c r="I958">
        <v>10</v>
      </c>
      <c r="J958" t="s">
        <v>1736</v>
      </c>
    </row>
    <row r="959" spans="1:10" hidden="1">
      <c r="A959" t="s">
        <v>449</v>
      </c>
      <c r="B959" t="s">
        <v>1738</v>
      </c>
      <c r="C959" s="5">
        <v>2522522002</v>
      </c>
      <c r="D959" s="7" t="s">
        <v>702</v>
      </c>
      <c r="E959" s="7">
        <v>0</v>
      </c>
      <c r="F959" s="7">
        <v>0</v>
      </c>
      <c r="G959">
        <v>0</v>
      </c>
      <c r="H959">
        <v>0</v>
      </c>
      <c r="I959">
        <v>10</v>
      </c>
      <c r="J959" t="s">
        <v>1736</v>
      </c>
    </row>
    <row r="960" spans="1:10" hidden="1">
      <c r="A960" t="s">
        <v>449</v>
      </c>
      <c r="B960" t="s">
        <v>1739</v>
      </c>
      <c r="C960" s="5">
        <v>2522522003</v>
      </c>
      <c r="D960" s="7" t="s">
        <v>429</v>
      </c>
      <c r="E960" s="7">
        <v>0</v>
      </c>
      <c r="F960" s="7">
        <v>0</v>
      </c>
      <c r="G960">
        <v>0</v>
      </c>
      <c r="H960">
        <v>0</v>
      </c>
      <c r="I960">
        <v>10</v>
      </c>
      <c r="J960" t="s">
        <v>1736</v>
      </c>
    </row>
    <row r="961" spans="1:10" hidden="1">
      <c r="A961" t="s">
        <v>449</v>
      </c>
      <c r="B961" t="s">
        <v>1740</v>
      </c>
      <c r="C961" s="5">
        <v>2523</v>
      </c>
      <c r="D961" s="7" t="s">
        <v>1741</v>
      </c>
      <c r="E961" s="7">
        <v>0</v>
      </c>
      <c r="F961" s="7">
        <v>0</v>
      </c>
      <c r="G961">
        <v>0</v>
      </c>
      <c r="H961">
        <v>0</v>
      </c>
      <c r="I961">
        <v>4</v>
      </c>
      <c r="J961" t="s">
        <v>477</v>
      </c>
    </row>
    <row r="962" spans="1:10" hidden="1">
      <c r="A962" t="s">
        <v>449</v>
      </c>
      <c r="B962" t="s">
        <v>1742</v>
      </c>
      <c r="C962" s="5">
        <v>2523523</v>
      </c>
      <c r="D962" s="7" t="s">
        <v>1741</v>
      </c>
      <c r="E962" s="7">
        <v>0</v>
      </c>
      <c r="F962" s="7">
        <v>0</v>
      </c>
      <c r="G962">
        <v>0</v>
      </c>
      <c r="H962">
        <v>0</v>
      </c>
      <c r="I962">
        <v>7</v>
      </c>
      <c r="J962" t="s">
        <v>1740</v>
      </c>
    </row>
    <row r="963" spans="1:10" hidden="1">
      <c r="A963" t="s">
        <v>449</v>
      </c>
      <c r="B963" t="s">
        <v>1743</v>
      </c>
      <c r="C963" s="5">
        <v>2523523001</v>
      </c>
      <c r="D963" s="7" t="s">
        <v>777</v>
      </c>
      <c r="E963" s="7">
        <v>0</v>
      </c>
      <c r="F963" s="7">
        <v>0</v>
      </c>
      <c r="G963">
        <v>0</v>
      </c>
      <c r="H963">
        <v>0</v>
      </c>
      <c r="I963">
        <v>10</v>
      </c>
      <c r="J963" t="s">
        <v>1742</v>
      </c>
    </row>
    <row r="964" spans="1:10" hidden="1">
      <c r="A964" t="s">
        <v>449</v>
      </c>
      <c r="B964" t="s">
        <v>1744</v>
      </c>
      <c r="C964" s="5">
        <v>2523523002</v>
      </c>
      <c r="D964" s="7" t="s">
        <v>702</v>
      </c>
      <c r="E964" s="7">
        <v>0</v>
      </c>
      <c r="F964" s="7">
        <v>0</v>
      </c>
      <c r="G964">
        <v>0</v>
      </c>
      <c r="H964">
        <v>0</v>
      </c>
      <c r="I964">
        <v>10</v>
      </c>
      <c r="J964" t="s">
        <v>1742</v>
      </c>
    </row>
    <row r="965" spans="1:10" hidden="1">
      <c r="A965" t="s">
        <v>449</v>
      </c>
      <c r="B965" t="s">
        <v>1745</v>
      </c>
      <c r="C965" s="5">
        <v>2523523003</v>
      </c>
      <c r="D965" s="7" t="s">
        <v>429</v>
      </c>
      <c r="E965" s="7">
        <v>0</v>
      </c>
      <c r="F965" s="7">
        <v>0</v>
      </c>
      <c r="G965">
        <v>0</v>
      </c>
      <c r="H965">
        <v>0</v>
      </c>
      <c r="I965">
        <v>10</v>
      </c>
      <c r="J965" t="s">
        <v>1742</v>
      </c>
    </row>
    <row r="966" spans="1:10" hidden="1">
      <c r="A966" t="s">
        <v>449</v>
      </c>
      <c r="B966" t="s">
        <v>1746</v>
      </c>
      <c r="C966" s="5">
        <v>2529</v>
      </c>
      <c r="D966" s="7" t="s">
        <v>1747</v>
      </c>
      <c r="E966" s="7">
        <v>0</v>
      </c>
      <c r="F966" s="7">
        <v>0</v>
      </c>
      <c r="G966">
        <v>0</v>
      </c>
      <c r="H966">
        <v>0</v>
      </c>
      <c r="I966">
        <v>4</v>
      </c>
      <c r="J966" t="s">
        <v>477</v>
      </c>
    </row>
    <row r="967" spans="1:10" hidden="1">
      <c r="A967" t="s">
        <v>449</v>
      </c>
      <c r="B967" t="s">
        <v>1748</v>
      </c>
      <c r="C967" s="5">
        <v>2529529</v>
      </c>
      <c r="D967" s="7" t="s">
        <v>1747</v>
      </c>
      <c r="E967" s="7">
        <v>0</v>
      </c>
      <c r="F967" s="7">
        <v>0</v>
      </c>
      <c r="G967">
        <v>0</v>
      </c>
      <c r="H967">
        <v>0</v>
      </c>
      <c r="I967">
        <v>7</v>
      </c>
      <c r="J967" t="s">
        <v>1746</v>
      </c>
    </row>
    <row r="968" spans="1:10" hidden="1">
      <c r="A968" t="s">
        <v>449</v>
      </c>
      <c r="B968" t="s">
        <v>1749</v>
      </c>
      <c r="C968" s="5">
        <v>2529529001</v>
      </c>
      <c r="D968" s="7" t="s">
        <v>777</v>
      </c>
      <c r="E968" s="7">
        <v>0</v>
      </c>
      <c r="F968" s="7">
        <v>0</v>
      </c>
      <c r="G968">
        <v>0</v>
      </c>
      <c r="H968">
        <v>0</v>
      </c>
      <c r="I968">
        <v>10</v>
      </c>
      <c r="J968" t="s">
        <v>1748</v>
      </c>
    </row>
    <row r="969" spans="1:10" hidden="1">
      <c r="A969" t="s">
        <v>449</v>
      </c>
      <c r="B969" t="s">
        <v>1750</v>
      </c>
      <c r="C969" s="5">
        <v>2529529002</v>
      </c>
      <c r="D969" s="7" t="s">
        <v>702</v>
      </c>
      <c r="E969" s="7">
        <v>0</v>
      </c>
      <c r="F969" s="7">
        <v>0</v>
      </c>
      <c r="G969">
        <v>0</v>
      </c>
      <c r="H969">
        <v>0</v>
      </c>
      <c r="I969">
        <v>10</v>
      </c>
      <c r="J969" t="s">
        <v>1748</v>
      </c>
    </row>
    <row r="970" spans="1:10" hidden="1">
      <c r="A970" t="s">
        <v>449</v>
      </c>
      <c r="B970" t="s">
        <v>1751</v>
      </c>
      <c r="C970" s="5">
        <v>2529529003</v>
      </c>
      <c r="D970" s="7" t="s">
        <v>429</v>
      </c>
      <c r="E970" s="7">
        <v>0</v>
      </c>
      <c r="F970" s="7">
        <v>0</v>
      </c>
      <c r="G970">
        <v>0</v>
      </c>
      <c r="H970">
        <v>0</v>
      </c>
      <c r="I970">
        <v>10</v>
      </c>
      <c r="J970" t="s">
        <v>1748</v>
      </c>
    </row>
    <row r="971" spans="1:10" hidden="1">
      <c r="A971" t="s">
        <v>449</v>
      </c>
      <c r="B971" t="s">
        <v>1752</v>
      </c>
      <c r="C971" s="5">
        <v>253</v>
      </c>
      <c r="D971" s="7" t="s">
        <v>1753</v>
      </c>
      <c r="E971" s="7">
        <v>0</v>
      </c>
      <c r="F971" s="7">
        <v>0</v>
      </c>
      <c r="G971">
        <v>0</v>
      </c>
      <c r="H971">
        <v>0</v>
      </c>
      <c r="I971">
        <v>3</v>
      </c>
      <c r="J971" t="s">
        <v>460</v>
      </c>
    </row>
    <row r="972" spans="1:10" hidden="1">
      <c r="A972" t="s">
        <v>449</v>
      </c>
      <c r="B972" t="s">
        <v>1754</v>
      </c>
      <c r="C972" s="5">
        <v>2531</v>
      </c>
      <c r="D972" s="7" t="s">
        <v>1755</v>
      </c>
      <c r="E972" s="7">
        <v>0</v>
      </c>
      <c r="F972" s="7">
        <v>0</v>
      </c>
      <c r="G972">
        <v>0</v>
      </c>
      <c r="H972">
        <v>0</v>
      </c>
      <c r="I972">
        <v>4</v>
      </c>
      <c r="J972" t="s">
        <v>1752</v>
      </c>
    </row>
    <row r="973" spans="1:10" hidden="1">
      <c r="A973" t="s">
        <v>449</v>
      </c>
      <c r="B973" t="s">
        <v>1756</v>
      </c>
      <c r="C973" s="5">
        <v>2531531</v>
      </c>
      <c r="D973" s="7" t="s">
        <v>1755</v>
      </c>
      <c r="E973" s="7">
        <v>0</v>
      </c>
      <c r="F973" s="7">
        <v>0</v>
      </c>
      <c r="G973">
        <v>0</v>
      </c>
      <c r="H973">
        <v>0</v>
      </c>
      <c r="I973">
        <v>7</v>
      </c>
      <c r="J973" t="s">
        <v>1754</v>
      </c>
    </row>
    <row r="974" spans="1:10" hidden="1">
      <c r="A974" t="s">
        <v>449</v>
      </c>
      <c r="B974" t="s">
        <v>1757</v>
      </c>
      <c r="C974" s="5">
        <v>2531531001</v>
      </c>
      <c r="D974" s="7" t="s">
        <v>777</v>
      </c>
      <c r="E974" s="7">
        <v>0</v>
      </c>
      <c r="F974" s="7">
        <v>0</v>
      </c>
      <c r="G974">
        <v>0</v>
      </c>
      <c r="H974">
        <v>0</v>
      </c>
      <c r="I974">
        <v>10</v>
      </c>
      <c r="J974" t="s">
        <v>1756</v>
      </c>
    </row>
    <row r="975" spans="1:10" hidden="1">
      <c r="A975" t="s">
        <v>449</v>
      </c>
      <c r="B975" t="s">
        <v>1758</v>
      </c>
      <c r="C975" s="5">
        <v>2531531002</v>
      </c>
      <c r="D975" s="7" t="s">
        <v>702</v>
      </c>
      <c r="E975" s="7">
        <v>0</v>
      </c>
      <c r="F975" s="7">
        <v>0</v>
      </c>
      <c r="G975">
        <v>0</v>
      </c>
      <c r="H975">
        <v>0</v>
      </c>
      <c r="I975">
        <v>10</v>
      </c>
      <c r="J975" t="s">
        <v>1756</v>
      </c>
    </row>
    <row r="976" spans="1:10" hidden="1">
      <c r="A976" t="s">
        <v>449</v>
      </c>
      <c r="B976" t="s">
        <v>1759</v>
      </c>
      <c r="C976" s="5">
        <v>2531531003</v>
      </c>
      <c r="D976" s="7" t="s">
        <v>429</v>
      </c>
      <c r="E976" s="7">
        <v>0</v>
      </c>
      <c r="F976" s="7">
        <v>0</v>
      </c>
      <c r="G976">
        <v>0</v>
      </c>
      <c r="H976">
        <v>0</v>
      </c>
      <c r="I976">
        <v>10</v>
      </c>
      <c r="J976" t="s">
        <v>1756</v>
      </c>
    </row>
    <row r="977" spans="1:10" hidden="1">
      <c r="A977" t="s">
        <v>449</v>
      </c>
      <c r="B977" t="s">
        <v>1760</v>
      </c>
      <c r="C977" s="5">
        <v>2532</v>
      </c>
      <c r="D977" s="7" t="s">
        <v>1761</v>
      </c>
      <c r="E977" s="7">
        <v>0</v>
      </c>
      <c r="F977" s="7">
        <v>0</v>
      </c>
      <c r="G977">
        <v>0</v>
      </c>
      <c r="H977">
        <v>0</v>
      </c>
      <c r="I977">
        <v>4</v>
      </c>
      <c r="J977" t="s">
        <v>1752</v>
      </c>
    </row>
    <row r="978" spans="1:10" hidden="1">
      <c r="A978" t="s">
        <v>449</v>
      </c>
      <c r="B978" t="s">
        <v>1762</v>
      </c>
      <c r="C978" s="5">
        <v>2532532</v>
      </c>
      <c r="D978" s="7" t="s">
        <v>1761</v>
      </c>
      <c r="E978" s="7">
        <v>0</v>
      </c>
      <c r="F978" s="7">
        <v>0</v>
      </c>
      <c r="G978">
        <v>0</v>
      </c>
      <c r="H978">
        <v>0</v>
      </c>
      <c r="I978">
        <v>7</v>
      </c>
      <c r="J978" t="s">
        <v>1760</v>
      </c>
    </row>
    <row r="979" spans="1:10" hidden="1">
      <c r="A979" t="s">
        <v>449</v>
      </c>
      <c r="B979" t="s">
        <v>1763</v>
      </c>
      <c r="C979" s="5">
        <v>2532532001</v>
      </c>
      <c r="D979" s="7" t="s">
        <v>777</v>
      </c>
      <c r="E979" s="7">
        <v>0</v>
      </c>
      <c r="F979" s="7">
        <v>0</v>
      </c>
      <c r="G979">
        <v>0</v>
      </c>
      <c r="H979">
        <v>0</v>
      </c>
      <c r="I979">
        <v>10</v>
      </c>
      <c r="J979" t="s">
        <v>1762</v>
      </c>
    </row>
    <row r="980" spans="1:10" hidden="1">
      <c r="A980" t="s">
        <v>449</v>
      </c>
      <c r="B980" t="s">
        <v>1764</v>
      </c>
      <c r="C980" s="5">
        <v>2532532002</v>
      </c>
      <c r="D980" s="7" t="s">
        <v>702</v>
      </c>
      <c r="E980" s="7">
        <v>0</v>
      </c>
      <c r="F980" s="7">
        <v>0</v>
      </c>
      <c r="G980">
        <v>0</v>
      </c>
      <c r="H980">
        <v>0</v>
      </c>
      <c r="I980">
        <v>10</v>
      </c>
      <c r="J980" t="s">
        <v>1762</v>
      </c>
    </row>
    <row r="981" spans="1:10" hidden="1">
      <c r="A981" t="s">
        <v>449</v>
      </c>
      <c r="B981" t="s">
        <v>1765</v>
      </c>
      <c r="C981" s="5">
        <v>2532532003</v>
      </c>
      <c r="D981" s="7" t="s">
        <v>429</v>
      </c>
      <c r="E981" s="7">
        <v>0</v>
      </c>
      <c r="F981" s="7">
        <v>0</v>
      </c>
      <c r="G981">
        <v>0</v>
      </c>
      <c r="H981">
        <v>0</v>
      </c>
      <c r="I981">
        <v>10</v>
      </c>
      <c r="J981" t="s">
        <v>1762</v>
      </c>
    </row>
    <row r="982" spans="1:10" hidden="1">
      <c r="A982" t="s">
        <v>449</v>
      </c>
      <c r="B982" t="s">
        <v>504</v>
      </c>
      <c r="C982" s="5">
        <v>254</v>
      </c>
      <c r="D982" s="7" t="s">
        <v>1766</v>
      </c>
      <c r="E982" s="7">
        <v>0</v>
      </c>
      <c r="F982" s="7">
        <v>0</v>
      </c>
      <c r="G982">
        <v>0</v>
      </c>
      <c r="H982" s="7">
        <v>0</v>
      </c>
      <c r="I982">
        <v>3</v>
      </c>
      <c r="J982" t="s">
        <v>460</v>
      </c>
    </row>
    <row r="983" spans="1:10" hidden="1">
      <c r="A983" t="s">
        <v>449</v>
      </c>
      <c r="B983" t="s">
        <v>1767</v>
      </c>
      <c r="C983" s="5">
        <v>2541</v>
      </c>
      <c r="D983" s="7" t="s">
        <v>1768</v>
      </c>
      <c r="E983" s="7">
        <v>0</v>
      </c>
      <c r="F983" s="7">
        <v>0</v>
      </c>
      <c r="G983">
        <v>0</v>
      </c>
      <c r="H983" s="7">
        <v>0</v>
      </c>
      <c r="I983">
        <v>4</v>
      </c>
      <c r="J983" t="s">
        <v>504</v>
      </c>
    </row>
    <row r="984" spans="1:10" hidden="1">
      <c r="A984" t="s">
        <v>449</v>
      </c>
      <c r="B984" t="s">
        <v>1769</v>
      </c>
      <c r="C984" s="5">
        <v>2541541</v>
      </c>
      <c r="D984" s="7" t="s">
        <v>1768</v>
      </c>
      <c r="E984" s="7">
        <v>0</v>
      </c>
      <c r="F984" s="7">
        <v>0</v>
      </c>
      <c r="G984">
        <v>0</v>
      </c>
      <c r="H984" s="7">
        <v>0</v>
      </c>
      <c r="I984">
        <v>7</v>
      </c>
      <c r="J984" t="s">
        <v>1767</v>
      </c>
    </row>
    <row r="985" spans="1:10" hidden="1">
      <c r="A985" t="s">
        <v>449</v>
      </c>
      <c r="B985" t="s">
        <v>1770</v>
      </c>
      <c r="C985" s="5">
        <v>2541541001</v>
      </c>
      <c r="D985" s="7" t="s">
        <v>777</v>
      </c>
      <c r="E985" s="7">
        <v>0</v>
      </c>
      <c r="F985" s="7">
        <v>0</v>
      </c>
      <c r="G985">
        <v>0</v>
      </c>
      <c r="H985" s="7">
        <v>0</v>
      </c>
      <c r="I985">
        <v>10</v>
      </c>
      <c r="J985" t="s">
        <v>1769</v>
      </c>
    </row>
    <row r="986" spans="1:10" hidden="1">
      <c r="A986" t="s">
        <v>449</v>
      </c>
      <c r="B986" t="s">
        <v>2557</v>
      </c>
      <c r="C986" s="5">
        <v>2541541001002</v>
      </c>
      <c r="D986" s="7" t="s">
        <v>2534</v>
      </c>
      <c r="E986" s="7">
        <v>0</v>
      </c>
      <c r="F986" s="7">
        <v>0</v>
      </c>
      <c r="G986">
        <v>0</v>
      </c>
      <c r="H986" s="7">
        <v>0</v>
      </c>
      <c r="I986">
        <v>13</v>
      </c>
      <c r="J986" t="s">
        <v>1770</v>
      </c>
    </row>
    <row r="987" spans="1:10" hidden="1">
      <c r="A987" t="s">
        <v>449</v>
      </c>
      <c r="B987" t="s">
        <v>1771</v>
      </c>
      <c r="C987" s="5">
        <v>2541541002</v>
      </c>
      <c r="D987" s="7" t="s">
        <v>702</v>
      </c>
      <c r="E987" s="7">
        <v>0</v>
      </c>
      <c r="F987" s="7">
        <v>0</v>
      </c>
      <c r="G987">
        <v>0</v>
      </c>
      <c r="H987">
        <v>0</v>
      </c>
      <c r="I987">
        <v>10</v>
      </c>
      <c r="J987" t="s">
        <v>1769</v>
      </c>
    </row>
    <row r="988" spans="1:10" hidden="1">
      <c r="A988" t="s">
        <v>449</v>
      </c>
      <c r="B988" t="s">
        <v>1772</v>
      </c>
      <c r="C988" s="5">
        <v>2541541003</v>
      </c>
      <c r="D988" s="7" t="s">
        <v>429</v>
      </c>
      <c r="E988" s="7">
        <v>0</v>
      </c>
      <c r="F988" s="7">
        <v>0</v>
      </c>
      <c r="G988">
        <v>0</v>
      </c>
      <c r="H988">
        <v>0</v>
      </c>
      <c r="I988">
        <v>10</v>
      </c>
      <c r="J988" t="s">
        <v>1769</v>
      </c>
    </row>
    <row r="989" spans="1:10" hidden="1">
      <c r="A989" t="s">
        <v>449</v>
      </c>
      <c r="B989" t="s">
        <v>1773</v>
      </c>
      <c r="C989" s="5">
        <v>2542</v>
      </c>
      <c r="D989" s="7" t="s">
        <v>1774</v>
      </c>
      <c r="E989" s="7">
        <v>0</v>
      </c>
      <c r="F989" s="7">
        <v>0</v>
      </c>
      <c r="G989">
        <v>0</v>
      </c>
      <c r="H989">
        <v>0</v>
      </c>
      <c r="I989">
        <v>4</v>
      </c>
      <c r="J989" t="s">
        <v>504</v>
      </c>
    </row>
    <row r="990" spans="1:10" hidden="1">
      <c r="A990" t="s">
        <v>449</v>
      </c>
      <c r="B990" t="s">
        <v>1775</v>
      </c>
      <c r="C990" s="5">
        <v>2542542</v>
      </c>
      <c r="D990" s="7" t="s">
        <v>1774</v>
      </c>
      <c r="E990" s="7">
        <v>0</v>
      </c>
      <c r="F990" s="7">
        <v>0</v>
      </c>
      <c r="G990">
        <v>0</v>
      </c>
      <c r="H990">
        <v>0</v>
      </c>
      <c r="I990">
        <v>7</v>
      </c>
      <c r="J990" t="s">
        <v>1773</v>
      </c>
    </row>
    <row r="991" spans="1:10" hidden="1">
      <c r="A991" t="s">
        <v>449</v>
      </c>
      <c r="B991" t="s">
        <v>1776</v>
      </c>
      <c r="C991" s="5">
        <v>2542542001</v>
      </c>
      <c r="D991" s="7" t="s">
        <v>777</v>
      </c>
      <c r="E991" s="7">
        <v>0</v>
      </c>
      <c r="F991" s="7">
        <v>0</v>
      </c>
      <c r="G991">
        <v>0</v>
      </c>
      <c r="H991">
        <v>0</v>
      </c>
      <c r="I991">
        <v>10</v>
      </c>
      <c r="J991" t="s">
        <v>1775</v>
      </c>
    </row>
    <row r="992" spans="1:10" hidden="1">
      <c r="A992" t="s">
        <v>449</v>
      </c>
      <c r="B992" t="s">
        <v>1777</v>
      </c>
      <c r="C992" s="5">
        <v>2542542002</v>
      </c>
      <c r="D992" s="7" t="s">
        <v>702</v>
      </c>
      <c r="E992" s="7">
        <v>0</v>
      </c>
      <c r="F992" s="7">
        <v>0</v>
      </c>
      <c r="G992">
        <v>0</v>
      </c>
      <c r="H992">
        <v>0</v>
      </c>
      <c r="I992">
        <v>10</v>
      </c>
      <c r="J992" t="s">
        <v>1775</v>
      </c>
    </row>
    <row r="993" spans="1:10" hidden="1">
      <c r="A993" t="s">
        <v>449</v>
      </c>
      <c r="B993" t="s">
        <v>1778</v>
      </c>
      <c r="C993" s="5">
        <v>2542542003</v>
      </c>
      <c r="D993" s="7" t="s">
        <v>429</v>
      </c>
      <c r="E993" s="7">
        <v>0</v>
      </c>
      <c r="F993" s="7">
        <v>0</v>
      </c>
      <c r="G993">
        <v>0</v>
      </c>
      <c r="H993">
        <v>0</v>
      </c>
      <c r="I993">
        <v>10</v>
      </c>
      <c r="J993" t="s">
        <v>1775</v>
      </c>
    </row>
    <row r="994" spans="1:10" hidden="1">
      <c r="A994" t="s">
        <v>449</v>
      </c>
      <c r="B994" t="s">
        <v>1779</v>
      </c>
      <c r="C994" s="5">
        <v>2543</v>
      </c>
      <c r="D994" s="7" t="s">
        <v>1780</v>
      </c>
      <c r="E994" s="7">
        <v>0</v>
      </c>
      <c r="F994" s="7">
        <v>0</v>
      </c>
      <c r="G994">
        <v>0</v>
      </c>
      <c r="H994">
        <v>0</v>
      </c>
      <c r="I994">
        <v>4</v>
      </c>
      <c r="J994" t="s">
        <v>504</v>
      </c>
    </row>
    <row r="995" spans="1:10" hidden="1">
      <c r="A995" t="s">
        <v>449</v>
      </c>
      <c r="B995" t="s">
        <v>1781</v>
      </c>
      <c r="C995" s="5">
        <v>2543543</v>
      </c>
      <c r="D995" s="7" t="s">
        <v>1780</v>
      </c>
      <c r="E995" s="7">
        <v>0</v>
      </c>
      <c r="F995" s="7">
        <v>0</v>
      </c>
      <c r="G995">
        <v>0</v>
      </c>
      <c r="H995">
        <v>0</v>
      </c>
      <c r="I995">
        <v>7</v>
      </c>
      <c r="J995" t="s">
        <v>1779</v>
      </c>
    </row>
    <row r="996" spans="1:10" hidden="1">
      <c r="A996" t="s">
        <v>449</v>
      </c>
      <c r="B996" t="s">
        <v>1782</v>
      </c>
      <c r="C996" s="5">
        <v>2544</v>
      </c>
      <c r="D996" s="7" t="s">
        <v>1783</v>
      </c>
      <c r="E996" s="7">
        <v>0</v>
      </c>
      <c r="F996" s="7">
        <v>0</v>
      </c>
      <c r="G996">
        <v>0</v>
      </c>
      <c r="H996">
        <v>0</v>
      </c>
      <c r="I996">
        <v>4</v>
      </c>
      <c r="J996" t="s">
        <v>504</v>
      </c>
    </row>
    <row r="997" spans="1:10" hidden="1">
      <c r="A997" t="s">
        <v>449</v>
      </c>
      <c r="B997" t="s">
        <v>1784</v>
      </c>
      <c r="C997" s="5">
        <v>2544544</v>
      </c>
      <c r="D997" s="7" t="s">
        <v>1783</v>
      </c>
      <c r="E997" s="7">
        <v>0</v>
      </c>
      <c r="F997" s="7">
        <v>0</v>
      </c>
      <c r="G997">
        <v>0</v>
      </c>
      <c r="H997">
        <v>0</v>
      </c>
      <c r="I997">
        <v>7</v>
      </c>
      <c r="J997" t="s">
        <v>1782</v>
      </c>
    </row>
    <row r="998" spans="1:10" hidden="1">
      <c r="A998" t="s">
        <v>449</v>
      </c>
      <c r="B998" t="s">
        <v>1785</v>
      </c>
      <c r="C998" s="5">
        <v>2545</v>
      </c>
      <c r="D998" s="7" t="s">
        <v>1786</v>
      </c>
      <c r="E998" s="7">
        <v>0</v>
      </c>
      <c r="F998" s="7">
        <v>0</v>
      </c>
      <c r="G998">
        <v>0</v>
      </c>
      <c r="H998">
        <v>0</v>
      </c>
      <c r="I998">
        <v>4</v>
      </c>
      <c r="J998" t="s">
        <v>504</v>
      </c>
    </row>
    <row r="999" spans="1:10" hidden="1">
      <c r="A999" t="s">
        <v>449</v>
      </c>
      <c r="B999" t="s">
        <v>1787</v>
      </c>
      <c r="C999" s="5">
        <v>2545545</v>
      </c>
      <c r="D999" s="7" t="s">
        <v>1786</v>
      </c>
      <c r="E999" s="7">
        <v>0</v>
      </c>
      <c r="F999" s="7">
        <v>0</v>
      </c>
      <c r="G999">
        <v>0</v>
      </c>
      <c r="H999">
        <v>0</v>
      </c>
      <c r="I999">
        <v>7</v>
      </c>
      <c r="J999" t="s">
        <v>1785</v>
      </c>
    </row>
    <row r="1000" spans="1:10" hidden="1">
      <c r="A1000" t="s">
        <v>449</v>
      </c>
      <c r="B1000" t="s">
        <v>1788</v>
      </c>
      <c r="C1000" s="5">
        <v>2549</v>
      </c>
      <c r="D1000" s="7" t="s">
        <v>1789</v>
      </c>
      <c r="E1000" s="7">
        <v>0</v>
      </c>
      <c r="F1000" s="7">
        <v>0</v>
      </c>
      <c r="G1000">
        <v>0</v>
      </c>
      <c r="H1000">
        <v>0</v>
      </c>
      <c r="I1000">
        <v>4</v>
      </c>
      <c r="J1000" t="s">
        <v>504</v>
      </c>
    </row>
    <row r="1001" spans="1:10" hidden="1">
      <c r="A1001" t="s">
        <v>449</v>
      </c>
      <c r="B1001" t="s">
        <v>1790</v>
      </c>
      <c r="C1001" s="5">
        <v>2549549</v>
      </c>
      <c r="D1001" s="7" t="s">
        <v>1789</v>
      </c>
      <c r="E1001" s="7">
        <v>0</v>
      </c>
      <c r="F1001" s="7">
        <v>0</v>
      </c>
      <c r="G1001">
        <v>0</v>
      </c>
      <c r="H1001">
        <v>0</v>
      </c>
      <c r="I1001">
        <v>7</v>
      </c>
      <c r="J1001" t="s">
        <v>1788</v>
      </c>
    </row>
    <row r="1002" spans="1:10" hidden="1">
      <c r="A1002" t="s">
        <v>449</v>
      </c>
      <c r="B1002" t="s">
        <v>1791</v>
      </c>
      <c r="C1002" s="5">
        <v>2549549001</v>
      </c>
      <c r="D1002" s="7" t="s">
        <v>777</v>
      </c>
      <c r="E1002" s="7">
        <v>0</v>
      </c>
      <c r="F1002" s="7">
        <v>0</v>
      </c>
      <c r="G1002">
        <v>0</v>
      </c>
      <c r="H1002">
        <v>0</v>
      </c>
      <c r="I1002">
        <v>10</v>
      </c>
      <c r="J1002" t="s">
        <v>1790</v>
      </c>
    </row>
    <row r="1003" spans="1:10" hidden="1">
      <c r="A1003" t="s">
        <v>449</v>
      </c>
      <c r="B1003" t="s">
        <v>1792</v>
      </c>
      <c r="C1003" s="5">
        <v>2549549002</v>
      </c>
      <c r="D1003" s="7" t="s">
        <v>702</v>
      </c>
      <c r="E1003" s="7">
        <v>0</v>
      </c>
      <c r="F1003" s="7">
        <v>0</v>
      </c>
      <c r="G1003">
        <v>0</v>
      </c>
      <c r="H1003">
        <v>0</v>
      </c>
      <c r="I1003">
        <v>10</v>
      </c>
      <c r="J1003" t="s">
        <v>1790</v>
      </c>
    </row>
    <row r="1004" spans="1:10" hidden="1">
      <c r="A1004" t="s">
        <v>449</v>
      </c>
      <c r="B1004" t="s">
        <v>1793</v>
      </c>
      <c r="C1004" s="5">
        <v>2549549003</v>
      </c>
      <c r="D1004" s="7" t="s">
        <v>429</v>
      </c>
      <c r="E1004" s="7">
        <v>0</v>
      </c>
      <c r="F1004" s="7">
        <v>0</v>
      </c>
      <c r="G1004">
        <v>0</v>
      </c>
      <c r="H1004">
        <v>0</v>
      </c>
      <c r="I1004">
        <v>10</v>
      </c>
      <c r="J1004" t="s">
        <v>1790</v>
      </c>
    </row>
    <row r="1005" spans="1:10" hidden="1">
      <c r="A1005" t="s">
        <v>449</v>
      </c>
      <c r="B1005" t="s">
        <v>467</v>
      </c>
      <c r="C1005" s="5">
        <v>255</v>
      </c>
      <c r="D1005" s="7" t="s">
        <v>1794</v>
      </c>
      <c r="E1005" s="7">
        <v>0</v>
      </c>
      <c r="F1005" s="7">
        <v>0</v>
      </c>
      <c r="G1005">
        <v>0</v>
      </c>
      <c r="H1005">
        <v>0</v>
      </c>
      <c r="I1005">
        <v>3</v>
      </c>
      <c r="J1005" t="s">
        <v>460</v>
      </c>
    </row>
    <row r="1006" spans="1:10" hidden="1">
      <c r="A1006" t="s">
        <v>449</v>
      </c>
      <c r="B1006" t="s">
        <v>1795</v>
      </c>
      <c r="C1006" s="5">
        <v>2551</v>
      </c>
      <c r="D1006" s="7" t="s">
        <v>1794</v>
      </c>
      <c r="E1006" s="7">
        <v>0</v>
      </c>
      <c r="F1006" s="7">
        <v>0</v>
      </c>
      <c r="G1006">
        <v>0</v>
      </c>
      <c r="H1006">
        <v>0</v>
      </c>
      <c r="I1006">
        <v>4</v>
      </c>
      <c r="J1006" t="s">
        <v>467</v>
      </c>
    </row>
    <row r="1007" spans="1:10" hidden="1">
      <c r="A1007" t="s">
        <v>449</v>
      </c>
      <c r="B1007" t="s">
        <v>1796</v>
      </c>
      <c r="C1007" s="5">
        <v>2551551</v>
      </c>
      <c r="D1007" s="7" t="s">
        <v>1794</v>
      </c>
      <c r="E1007" s="7">
        <v>0</v>
      </c>
      <c r="F1007" s="7">
        <v>0</v>
      </c>
      <c r="G1007">
        <v>0</v>
      </c>
      <c r="H1007">
        <v>0</v>
      </c>
      <c r="I1007">
        <v>7</v>
      </c>
      <c r="J1007" t="s">
        <v>1795</v>
      </c>
    </row>
    <row r="1008" spans="1:10" hidden="1">
      <c r="A1008" t="s">
        <v>449</v>
      </c>
      <c r="B1008" t="s">
        <v>1797</v>
      </c>
      <c r="C1008" s="5">
        <v>2551551001</v>
      </c>
      <c r="D1008" s="7" t="s">
        <v>777</v>
      </c>
      <c r="E1008" s="7">
        <v>0</v>
      </c>
      <c r="F1008" s="7">
        <v>0</v>
      </c>
      <c r="G1008">
        <v>0</v>
      </c>
      <c r="H1008">
        <v>0</v>
      </c>
      <c r="I1008">
        <v>10</v>
      </c>
      <c r="J1008" t="s">
        <v>1796</v>
      </c>
    </row>
    <row r="1009" spans="1:10" hidden="1">
      <c r="A1009" t="s">
        <v>449</v>
      </c>
      <c r="B1009" t="s">
        <v>1798</v>
      </c>
      <c r="C1009" s="5">
        <v>2551551002</v>
      </c>
      <c r="D1009" s="7" t="s">
        <v>702</v>
      </c>
      <c r="E1009" s="7">
        <v>0</v>
      </c>
      <c r="F1009" s="7">
        <v>0</v>
      </c>
      <c r="G1009">
        <v>0</v>
      </c>
      <c r="H1009">
        <v>0</v>
      </c>
      <c r="I1009">
        <v>10</v>
      </c>
      <c r="J1009" t="s">
        <v>1796</v>
      </c>
    </row>
    <row r="1010" spans="1:10" hidden="1">
      <c r="A1010" t="s">
        <v>449</v>
      </c>
      <c r="B1010" t="s">
        <v>1799</v>
      </c>
      <c r="C1010" s="5">
        <v>2551551003</v>
      </c>
      <c r="D1010" s="7" t="s">
        <v>429</v>
      </c>
      <c r="E1010" s="7">
        <v>0</v>
      </c>
      <c r="F1010" s="7">
        <v>0</v>
      </c>
      <c r="G1010">
        <v>0</v>
      </c>
      <c r="H1010">
        <v>0</v>
      </c>
      <c r="I1010">
        <v>10</v>
      </c>
      <c r="J1010" t="s">
        <v>1796</v>
      </c>
    </row>
    <row r="1011" spans="1:10" hidden="1">
      <c r="A1011" t="s">
        <v>449</v>
      </c>
      <c r="B1011" t="s">
        <v>470</v>
      </c>
      <c r="C1011" s="5">
        <v>256</v>
      </c>
      <c r="D1011" s="7" t="s">
        <v>1800</v>
      </c>
      <c r="E1011" s="7">
        <v>0</v>
      </c>
      <c r="F1011" s="7">
        <v>0</v>
      </c>
      <c r="G1011">
        <v>0</v>
      </c>
      <c r="H1011" s="7">
        <v>0</v>
      </c>
      <c r="I1011">
        <v>3</v>
      </c>
      <c r="J1011" t="s">
        <v>460</v>
      </c>
    </row>
    <row r="1012" spans="1:10" hidden="1">
      <c r="A1012" t="s">
        <v>449</v>
      </c>
      <c r="B1012" t="s">
        <v>1801</v>
      </c>
      <c r="C1012" s="5">
        <v>2561</v>
      </c>
      <c r="D1012" s="7" t="s">
        <v>1802</v>
      </c>
      <c r="E1012" s="7">
        <v>0</v>
      </c>
      <c r="F1012" s="7">
        <v>0</v>
      </c>
      <c r="G1012">
        <v>0</v>
      </c>
      <c r="H1012">
        <v>0</v>
      </c>
      <c r="I1012">
        <v>4</v>
      </c>
      <c r="J1012" t="s">
        <v>470</v>
      </c>
    </row>
    <row r="1013" spans="1:10" hidden="1">
      <c r="A1013" t="s">
        <v>449</v>
      </c>
      <c r="B1013" t="s">
        <v>1803</v>
      </c>
      <c r="C1013" s="5">
        <v>2561561</v>
      </c>
      <c r="D1013" s="7" t="s">
        <v>1802</v>
      </c>
      <c r="E1013" s="7">
        <v>0</v>
      </c>
      <c r="F1013" s="7">
        <v>0</v>
      </c>
      <c r="G1013">
        <v>0</v>
      </c>
      <c r="H1013">
        <v>0</v>
      </c>
      <c r="I1013">
        <v>7</v>
      </c>
      <c r="J1013" t="s">
        <v>1801</v>
      </c>
    </row>
    <row r="1014" spans="1:10" hidden="1">
      <c r="A1014" t="s">
        <v>449</v>
      </c>
      <c r="B1014" t="s">
        <v>1804</v>
      </c>
      <c r="C1014" s="5">
        <v>2561561001</v>
      </c>
      <c r="D1014" s="7" t="s">
        <v>777</v>
      </c>
      <c r="E1014" s="7">
        <v>0</v>
      </c>
      <c r="F1014" s="7">
        <v>0</v>
      </c>
      <c r="G1014">
        <v>0</v>
      </c>
      <c r="H1014">
        <v>0</v>
      </c>
      <c r="I1014">
        <v>10</v>
      </c>
      <c r="J1014" t="s">
        <v>1803</v>
      </c>
    </row>
    <row r="1015" spans="1:10" hidden="1">
      <c r="A1015" t="s">
        <v>449</v>
      </c>
      <c r="B1015" t="s">
        <v>1805</v>
      </c>
      <c r="C1015" s="5">
        <v>2561561002</v>
      </c>
      <c r="D1015" s="7" t="s">
        <v>702</v>
      </c>
      <c r="E1015" s="7">
        <v>0</v>
      </c>
      <c r="F1015" s="7">
        <v>0</v>
      </c>
      <c r="G1015">
        <v>0</v>
      </c>
      <c r="H1015">
        <v>0</v>
      </c>
      <c r="I1015">
        <v>10</v>
      </c>
      <c r="J1015" t="s">
        <v>1803</v>
      </c>
    </row>
    <row r="1016" spans="1:10" hidden="1">
      <c r="A1016" t="s">
        <v>449</v>
      </c>
      <c r="B1016" t="s">
        <v>1806</v>
      </c>
      <c r="C1016" s="5">
        <v>2561561003</v>
      </c>
      <c r="D1016" s="7" t="s">
        <v>429</v>
      </c>
      <c r="E1016" s="7">
        <v>0</v>
      </c>
      <c r="F1016" s="7">
        <v>0</v>
      </c>
      <c r="G1016">
        <v>0</v>
      </c>
      <c r="H1016">
        <v>0</v>
      </c>
      <c r="I1016">
        <v>10</v>
      </c>
      <c r="J1016" t="s">
        <v>1803</v>
      </c>
    </row>
    <row r="1017" spans="1:10" hidden="1">
      <c r="A1017" t="s">
        <v>449</v>
      </c>
      <c r="B1017" t="s">
        <v>1808</v>
      </c>
      <c r="C1017" s="5">
        <v>2562</v>
      </c>
      <c r="D1017" s="7" t="s">
        <v>1807</v>
      </c>
      <c r="E1017" s="7">
        <v>0</v>
      </c>
      <c r="F1017" s="7">
        <v>0</v>
      </c>
      <c r="G1017">
        <v>0</v>
      </c>
      <c r="H1017">
        <v>0</v>
      </c>
      <c r="I1017">
        <v>4</v>
      </c>
      <c r="J1017" t="s">
        <v>470</v>
      </c>
    </row>
    <row r="1018" spans="1:10" hidden="1">
      <c r="A1018" t="s">
        <v>449</v>
      </c>
      <c r="B1018" t="s">
        <v>1809</v>
      </c>
      <c r="C1018" s="5">
        <v>2562562</v>
      </c>
      <c r="D1018" s="7" t="s">
        <v>1807</v>
      </c>
      <c r="E1018" s="7">
        <v>0</v>
      </c>
      <c r="F1018" s="7">
        <v>0</v>
      </c>
      <c r="G1018">
        <v>0</v>
      </c>
      <c r="H1018">
        <v>0</v>
      </c>
      <c r="I1018">
        <v>7</v>
      </c>
      <c r="J1018" t="s">
        <v>1808</v>
      </c>
    </row>
    <row r="1019" spans="1:10" hidden="1">
      <c r="A1019" t="s">
        <v>449</v>
      </c>
      <c r="B1019" t="s">
        <v>1810</v>
      </c>
      <c r="C1019" s="5">
        <v>2562562001</v>
      </c>
      <c r="D1019" s="7" t="s">
        <v>777</v>
      </c>
      <c r="E1019" s="7">
        <v>0</v>
      </c>
      <c r="F1019" s="7">
        <v>0</v>
      </c>
      <c r="G1019">
        <v>0</v>
      </c>
      <c r="H1019">
        <v>0</v>
      </c>
      <c r="I1019">
        <v>10</v>
      </c>
      <c r="J1019" t="s">
        <v>1809</v>
      </c>
    </row>
    <row r="1020" spans="1:10" hidden="1">
      <c r="A1020" t="s">
        <v>449</v>
      </c>
      <c r="B1020" t="s">
        <v>1811</v>
      </c>
      <c r="C1020" s="5">
        <v>2562562002</v>
      </c>
      <c r="D1020" s="7" t="s">
        <v>702</v>
      </c>
      <c r="E1020" s="7">
        <v>0</v>
      </c>
      <c r="F1020" s="7">
        <v>0</v>
      </c>
      <c r="G1020">
        <v>0</v>
      </c>
      <c r="H1020">
        <v>0</v>
      </c>
      <c r="I1020">
        <v>10</v>
      </c>
      <c r="J1020" t="s">
        <v>1809</v>
      </c>
    </row>
    <row r="1021" spans="1:10" hidden="1">
      <c r="A1021" t="s">
        <v>449</v>
      </c>
      <c r="B1021" t="s">
        <v>1812</v>
      </c>
      <c r="C1021" s="5">
        <v>2562562003</v>
      </c>
      <c r="D1021" s="7" t="s">
        <v>429</v>
      </c>
      <c r="E1021" s="7">
        <v>0</v>
      </c>
      <c r="F1021" s="7">
        <v>0</v>
      </c>
      <c r="G1021">
        <v>0</v>
      </c>
      <c r="H1021">
        <v>0</v>
      </c>
      <c r="I1021">
        <v>10</v>
      </c>
      <c r="J1021" t="s">
        <v>1809</v>
      </c>
    </row>
    <row r="1022" spans="1:10" hidden="1">
      <c r="A1022" t="s">
        <v>449</v>
      </c>
      <c r="B1022" t="s">
        <v>1813</v>
      </c>
      <c r="C1022" s="5">
        <v>2563</v>
      </c>
      <c r="D1022" s="7" t="s">
        <v>295</v>
      </c>
      <c r="E1022" s="7">
        <v>0</v>
      </c>
      <c r="F1022" s="7">
        <v>0</v>
      </c>
      <c r="G1022">
        <v>0</v>
      </c>
      <c r="H1022">
        <v>0</v>
      </c>
      <c r="I1022">
        <v>4</v>
      </c>
      <c r="J1022" t="s">
        <v>470</v>
      </c>
    </row>
    <row r="1023" spans="1:10" hidden="1">
      <c r="A1023" t="s">
        <v>449</v>
      </c>
      <c r="B1023" t="s">
        <v>1814</v>
      </c>
      <c r="C1023" s="5">
        <v>2563563</v>
      </c>
      <c r="D1023" s="7" t="s">
        <v>295</v>
      </c>
      <c r="E1023" s="7">
        <v>0</v>
      </c>
      <c r="F1023" s="7">
        <v>0</v>
      </c>
      <c r="G1023">
        <v>0</v>
      </c>
      <c r="H1023">
        <v>0</v>
      </c>
      <c r="I1023">
        <v>7</v>
      </c>
      <c r="J1023" t="s">
        <v>1813</v>
      </c>
    </row>
    <row r="1024" spans="1:10" hidden="1">
      <c r="A1024" t="s">
        <v>449</v>
      </c>
      <c r="B1024" t="s">
        <v>1815</v>
      </c>
      <c r="C1024" s="5">
        <v>2563563001</v>
      </c>
      <c r="D1024" s="7" t="s">
        <v>777</v>
      </c>
      <c r="E1024" s="7">
        <v>0</v>
      </c>
      <c r="F1024" s="7">
        <v>0</v>
      </c>
      <c r="G1024">
        <v>0</v>
      </c>
      <c r="H1024">
        <v>0</v>
      </c>
      <c r="I1024">
        <v>10</v>
      </c>
      <c r="J1024" t="s">
        <v>1814</v>
      </c>
    </row>
    <row r="1025" spans="1:10" hidden="1">
      <c r="A1025" t="s">
        <v>449</v>
      </c>
      <c r="B1025" t="s">
        <v>1816</v>
      </c>
      <c r="C1025" s="5">
        <v>2563563002</v>
      </c>
      <c r="D1025" s="7" t="s">
        <v>702</v>
      </c>
      <c r="E1025" s="7">
        <v>0</v>
      </c>
      <c r="F1025" s="7">
        <v>0</v>
      </c>
      <c r="G1025">
        <v>0</v>
      </c>
      <c r="H1025">
        <v>0</v>
      </c>
      <c r="I1025">
        <v>10</v>
      </c>
      <c r="J1025" t="s">
        <v>1814</v>
      </c>
    </row>
    <row r="1026" spans="1:10" hidden="1">
      <c r="A1026" t="s">
        <v>449</v>
      </c>
      <c r="B1026" t="s">
        <v>1817</v>
      </c>
      <c r="C1026" s="5">
        <v>2563563003</v>
      </c>
      <c r="D1026" s="7" t="s">
        <v>429</v>
      </c>
      <c r="E1026" s="7">
        <v>0</v>
      </c>
      <c r="F1026" s="7">
        <v>0</v>
      </c>
      <c r="G1026">
        <v>0</v>
      </c>
      <c r="H1026">
        <v>0</v>
      </c>
      <c r="I1026">
        <v>10</v>
      </c>
      <c r="J1026" t="s">
        <v>1814</v>
      </c>
    </row>
    <row r="1027" spans="1:10" hidden="1">
      <c r="A1027" t="s">
        <v>449</v>
      </c>
      <c r="B1027" t="s">
        <v>1818</v>
      </c>
      <c r="C1027" s="5">
        <v>2564</v>
      </c>
      <c r="D1027" s="7" t="s">
        <v>1819</v>
      </c>
      <c r="E1027" s="7">
        <v>0</v>
      </c>
      <c r="F1027" s="7">
        <v>0</v>
      </c>
      <c r="G1027">
        <v>0</v>
      </c>
      <c r="H1027">
        <v>0</v>
      </c>
      <c r="I1027">
        <v>4</v>
      </c>
      <c r="J1027" t="s">
        <v>470</v>
      </c>
    </row>
    <row r="1028" spans="1:10" hidden="1">
      <c r="A1028" t="s">
        <v>449</v>
      </c>
      <c r="B1028" t="s">
        <v>1820</v>
      </c>
      <c r="C1028" s="5">
        <v>2564564</v>
      </c>
      <c r="D1028" s="7" t="s">
        <v>1819</v>
      </c>
      <c r="E1028" s="7">
        <v>0</v>
      </c>
      <c r="F1028" s="7">
        <v>0</v>
      </c>
      <c r="G1028">
        <v>0</v>
      </c>
      <c r="H1028">
        <v>0</v>
      </c>
      <c r="I1028">
        <v>7</v>
      </c>
      <c r="J1028" t="s">
        <v>1818</v>
      </c>
    </row>
    <row r="1029" spans="1:10" hidden="1">
      <c r="A1029" t="s">
        <v>449</v>
      </c>
      <c r="B1029" t="s">
        <v>1821</v>
      </c>
      <c r="C1029" s="5">
        <v>2564564001</v>
      </c>
      <c r="D1029" s="7" t="s">
        <v>777</v>
      </c>
      <c r="E1029" s="7">
        <v>0</v>
      </c>
      <c r="F1029" s="7">
        <v>0</v>
      </c>
      <c r="G1029">
        <v>0</v>
      </c>
      <c r="H1029">
        <v>0</v>
      </c>
      <c r="I1029">
        <v>10</v>
      </c>
      <c r="J1029" t="s">
        <v>1820</v>
      </c>
    </row>
    <row r="1030" spans="1:10" hidden="1">
      <c r="A1030" t="s">
        <v>449</v>
      </c>
      <c r="B1030" t="s">
        <v>1822</v>
      </c>
      <c r="C1030" s="5">
        <v>2564564002</v>
      </c>
      <c r="D1030" s="7" t="s">
        <v>702</v>
      </c>
      <c r="E1030" s="7">
        <v>0</v>
      </c>
      <c r="F1030" s="7">
        <v>0</v>
      </c>
      <c r="G1030">
        <v>0</v>
      </c>
      <c r="H1030">
        <v>0</v>
      </c>
      <c r="I1030">
        <v>10</v>
      </c>
      <c r="J1030" t="s">
        <v>1820</v>
      </c>
    </row>
    <row r="1031" spans="1:10" hidden="1">
      <c r="A1031" t="s">
        <v>449</v>
      </c>
      <c r="B1031" t="s">
        <v>1823</v>
      </c>
      <c r="C1031" s="5">
        <v>2564564003</v>
      </c>
      <c r="D1031" s="7" t="s">
        <v>429</v>
      </c>
      <c r="E1031" s="7">
        <v>0</v>
      </c>
      <c r="F1031" s="7">
        <v>0</v>
      </c>
      <c r="G1031">
        <v>0</v>
      </c>
      <c r="H1031">
        <v>0</v>
      </c>
      <c r="I1031">
        <v>10</v>
      </c>
      <c r="J1031" t="s">
        <v>1820</v>
      </c>
    </row>
    <row r="1032" spans="1:10" hidden="1">
      <c r="A1032" t="s">
        <v>449</v>
      </c>
      <c r="B1032" t="s">
        <v>1824</v>
      </c>
      <c r="C1032" s="5">
        <v>2565</v>
      </c>
      <c r="D1032" s="7" t="s">
        <v>1825</v>
      </c>
      <c r="E1032" s="7">
        <v>0</v>
      </c>
      <c r="F1032" s="7">
        <v>0</v>
      </c>
      <c r="G1032">
        <v>0</v>
      </c>
      <c r="H1032" s="7">
        <v>0</v>
      </c>
      <c r="I1032">
        <v>4</v>
      </c>
      <c r="J1032" t="s">
        <v>470</v>
      </c>
    </row>
    <row r="1033" spans="1:10" hidden="1">
      <c r="A1033" t="s">
        <v>449</v>
      </c>
      <c r="B1033" t="s">
        <v>1826</v>
      </c>
      <c r="C1033" s="5">
        <v>2565565</v>
      </c>
      <c r="D1033" s="7" t="s">
        <v>1825</v>
      </c>
      <c r="E1033" s="7">
        <v>0</v>
      </c>
      <c r="F1033" s="7">
        <v>0</v>
      </c>
      <c r="G1033">
        <v>0</v>
      </c>
      <c r="H1033" s="7">
        <v>0</v>
      </c>
      <c r="I1033">
        <v>7</v>
      </c>
      <c r="J1033" t="s">
        <v>1824</v>
      </c>
    </row>
    <row r="1034" spans="1:10" hidden="1">
      <c r="A1034" t="s">
        <v>449</v>
      </c>
      <c r="B1034" t="s">
        <v>1827</v>
      </c>
      <c r="C1034" s="5">
        <v>2565565001</v>
      </c>
      <c r="D1034" s="7" t="s">
        <v>777</v>
      </c>
      <c r="E1034" s="7">
        <v>0</v>
      </c>
      <c r="F1034" s="7">
        <v>0</v>
      </c>
      <c r="G1034">
        <v>0</v>
      </c>
      <c r="H1034" s="7">
        <v>0</v>
      </c>
      <c r="I1034">
        <v>10</v>
      </c>
      <c r="J1034" t="s">
        <v>1826</v>
      </c>
    </row>
    <row r="1035" spans="1:10" hidden="1">
      <c r="A1035" t="s">
        <v>449</v>
      </c>
      <c r="B1035" t="s">
        <v>2558</v>
      </c>
      <c r="C1035" s="5">
        <v>2565565001002</v>
      </c>
      <c r="D1035" s="7" t="s">
        <v>2534</v>
      </c>
      <c r="E1035" s="7">
        <v>0</v>
      </c>
      <c r="F1035" s="7">
        <v>0</v>
      </c>
      <c r="G1035">
        <v>0</v>
      </c>
      <c r="H1035" s="7">
        <v>0</v>
      </c>
      <c r="I1035">
        <v>13</v>
      </c>
      <c r="J1035" t="s">
        <v>1827</v>
      </c>
    </row>
    <row r="1036" spans="1:10" hidden="1">
      <c r="A1036" t="s">
        <v>449</v>
      </c>
      <c r="B1036" t="s">
        <v>1828</v>
      </c>
      <c r="C1036" s="5">
        <v>2565565002</v>
      </c>
      <c r="D1036" s="7" t="s">
        <v>702</v>
      </c>
      <c r="E1036" s="7">
        <v>0</v>
      </c>
      <c r="F1036" s="7">
        <v>0</v>
      </c>
      <c r="G1036">
        <v>0</v>
      </c>
      <c r="H1036" s="7">
        <v>0</v>
      </c>
      <c r="I1036">
        <v>10</v>
      </c>
      <c r="J1036" t="s">
        <v>1826</v>
      </c>
    </row>
    <row r="1037" spans="1:10" hidden="1">
      <c r="A1037" t="s">
        <v>449</v>
      </c>
      <c r="B1037" t="s">
        <v>2536</v>
      </c>
      <c r="C1037" s="5">
        <v>2565565002002</v>
      </c>
      <c r="D1037" s="7" t="s">
        <v>2534</v>
      </c>
      <c r="E1037" s="7">
        <v>0</v>
      </c>
      <c r="F1037" s="7">
        <v>0</v>
      </c>
      <c r="G1037">
        <v>0</v>
      </c>
      <c r="H1037" s="7">
        <v>0</v>
      </c>
      <c r="I1037">
        <v>13</v>
      </c>
      <c r="J1037" t="s">
        <v>1828</v>
      </c>
    </row>
    <row r="1038" spans="1:10" hidden="1">
      <c r="A1038" t="s">
        <v>449</v>
      </c>
      <c r="B1038" t="s">
        <v>1829</v>
      </c>
      <c r="C1038" s="5">
        <v>2565565003</v>
      </c>
      <c r="D1038" s="7" t="s">
        <v>429</v>
      </c>
      <c r="E1038" s="7">
        <v>0</v>
      </c>
      <c r="F1038" s="7">
        <v>0</v>
      </c>
      <c r="G1038">
        <v>0</v>
      </c>
      <c r="H1038">
        <v>0</v>
      </c>
      <c r="I1038">
        <v>10</v>
      </c>
      <c r="J1038" t="s">
        <v>1826</v>
      </c>
    </row>
    <row r="1039" spans="1:10" hidden="1">
      <c r="A1039" t="s">
        <v>449</v>
      </c>
      <c r="B1039" t="s">
        <v>1830</v>
      </c>
      <c r="C1039" s="5">
        <v>2566</v>
      </c>
      <c r="D1039" s="7" t="s">
        <v>1831</v>
      </c>
      <c r="E1039" s="7">
        <v>0</v>
      </c>
      <c r="F1039" s="7">
        <v>0</v>
      </c>
      <c r="G1039">
        <v>0</v>
      </c>
      <c r="H1039">
        <v>0</v>
      </c>
      <c r="I1039">
        <v>4</v>
      </c>
      <c r="J1039" t="s">
        <v>470</v>
      </c>
    </row>
    <row r="1040" spans="1:10" hidden="1">
      <c r="A1040" t="s">
        <v>449</v>
      </c>
      <c r="B1040" t="s">
        <v>1832</v>
      </c>
      <c r="C1040" s="5">
        <v>2566566</v>
      </c>
      <c r="D1040" s="7" t="s">
        <v>1831</v>
      </c>
      <c r="E1040" s="7">
        <v>0</v>
      </c>
      <c r="F1040" s="7">
        <v>0</v>
      </c>
      <c r="G1040">
        <v>0</v>
      </c>
      <c r="H1040">
        <v>0</v>
      </c>
      <c r="I1040">
        <v>7</v>
      </c>
      <c r="J1040" t="s">
        <v>1830</v>
      </c>
    </row>
    <row r="1041" spans="1:10" hidden="1">
      <c r="A1041" t="s">
        <v>449</v>
      </c>
      <c r="B1041" t="s">
        <v>1833</v>
      </c>
      <c r="C1041" s="5">
        <v>2566566001</v>
      </c>
      <c r="D1041" s="7" t="s">
        <v>777</v>
      </c>
      <c r="E1041" s="7">
        <v>0</v>
      </c>
      <c r="F1041" s="7">
        <v>0</v>
      </c>
      <c r="G1041">
        <v>0</v>
      </c>
      <c r="H1041">
        <v>0</v>
      </c>
      <c r="I1041">
        <v>10</v>
      </c>
      <c r="J1041" t="s">
        <v>1832</v>
      </c>
    </row>
    <row r="1042" spans="1:10" hidden="1">
      <c r="A1042" t="s">
        <v>449</v>
      </c>
      <c r="B1042" t="s">
        <v>1834</v>
      </c>
      <c r="C1042" s="5">
        <v>2566566002</v>
      </c>
      <c r="D1042" s="7" t="s">
        <v>702</v>
      </c>
      <c r="E1042" s="7">
        <v>0</v>
      </c>
      <c r="F1042" s="7">
        <v>0</v>
      </c>
      <c r="G1042">
        <v>0</v>
      </c>
      <c r="H1042">
        <v>0</v>
      </c>
      <c r="I1042">
        <v>10</v>
      </c>
      <c r="J1042" t="s">
        <v>1832</v>
      </c>
    </row>
    <row r="1043" spans="1:10" hidden="1">
      <c r="A1043" t="s">
        <v>449</v>
      </c>
      <c r="B1043" t="s">
        <v>1835</v>
      </c>
      <c r="C1043" s="5">
        <v>2566566003</v>
      </c>
      <c r="D1043" s="7" t="s">
        <v>429</v>
      </c>
      <c r="E1043" s="7">
        <v>0</v>
      </c>
      <c r="F1043" s="7">
        <v>0</v>
      </c>
      <c r="G1043">
        <v>0</v>
      </c>
      <c r="H1043">
        <v>0</v>
      </c>
      <c r="I1043">
        <v>10</v>
      </c>
      <c r="J1043" t="s">
        <v>1832</v>
      </c>
    </row>
    <row r="1044" spans="1:10" hidden="1">
      <c r="A1044" t="s">
        <v>449</v>
      </c>
      <c r="B1044" t="s">
        <v>1836</v>
      </c>
      <c r="C1044" s="5">
        <v>2567</v>
      </c>
      <c r="D1044" s="7" t="s">
        <v>1837</v>
      </c>
      <c r="E1044" s="7">
        <v>0</v>
      </c>
      <c r="F1044" s="7">
        <v>0</v>
      </c>
      <c r="G1044">
        <v>0</v>
      </c>
      <c r="H1044">
        <v>0</v>
      </c>
      <c r="I1044">
        <v>4</v>
      </c>
      <c r="J1044" t="s">
        <v>470</v>
      </c>
    </row>
    <row r="1045" spans="1:10" hidden="1">
      <c r="A1045" t="s">
        <v>449</v>
      </c>
      <c r="B1045" t="s">
        <v>1838</v>
      </c>
      <c r="C1045" s="5">
        <v>2567567</v>
      </c>
      <c r="D1045" s="7" t="s">
        <v>1837</v>
      </c>
      <c r="E1045" s="7">
        <v>0</v>
      </c>
      <c r="F1045" s="7">
        <v>0</v>
      </c>
      <c r="G1045">
        <v>0</v>
      </c>
      <c r="H1045">
        <v>0</v>
      </c>
      <c r="I1045">
        <v>7</v>
      </c>
      <c r="J1045" t="s">
        <v>1836</v>
      </c>
    </row>
    <row r="1046" spans="1:10" hidden="1">
      <c r="A1046" t="s">
        <v>449</v>
      </c>
      <c r="B1046" t="s">
        <v>1839</v>
      </c>
      <c r="C1046" s="5">
        <v>2567567001</v>
      </c>
      <c r="D1046" s="7" t="s">
        <v>777</v>
      </c>
      <c r="E1046" s="7">
        <v>0</v>
      </c>
      <c r="F1046" s="7">
        <v>0</v>
      </c>
      <c r="G1046">
        <v>0</v>
      </c>
      <c r="H1046">
        <v>0</v>
      </c>
      <c r="I1046">
        <v>10</v>
      </c>
      <c r="J1046" t="s">
        <v>1838</v>
      </c>
    </row>
    <row r="1047" spans="1:10" hidden="1">
      <c r="A1047" t="s">
        <v>449</v>
      </c>
      <c r="B1047" t="s">
        <v>1840</v>
      </c>
      <c r="C1047" s="5">
        <v>2567567002</v>
      </c>
      <c r="D1047" s="7" t="s">
        <v>702</v>
      </c>
      <c r="E1047" s="7">
        <v>0</v>
      </c>
      <c r="F1047" s="7">
        <v>0</v>
      </c>
      <c r="G1047">
        <v>0</v>
      </c>
      <c r="H1047">
        <v>0</v>
      </c>
      <c r="I1047">
        <v>10</v>
      </c>
      <c r="J1047" t="s">
        <v>1838</v>
      </c>
    </row>
    <row r="1048" spans="1:10" hidden="1">
      <c r="A1048" t="s">
        <v>449</v>
      </c>
      <c r="B1048" t="s">
        <v>1841</v>
      </c>
      <c r="C1048" s="5">
        <v>2567567003</v>
      </c>
      <c r="D1048" s="7" t="s">
        <v>429</v>
      </c>
      <c r="E1048" s="7">
        <v>0</v>
      </c>
      <c r="F1048" s="7">
        <v>0</v>
      </c>
      <c r="G1048">
        <v>0</v>
      </c>
      <c r="H1048">
        <v>0</v>
      </c>
      <c r="I1048">
        <v>10</v>
      </c>
      <c r="J1048" t="s">
        <v>1838</v>
      </c>
    </row>
    <row r="1049" spans="1:10" hidden="1">
      <c r="A1049" t="s">
        <v>449</v>
      </c>
      <c r="B1049" t="s">
        <v>1842</v>
      </c>
      <c r="C1049" s="5">
        <v>2569</v>
      </c>
      <c r="D1049" s="7" t="s">
        <v>1843</v>
      </c>
      <c r="E1049" s="7">
        <v>0</v>
      </c>
      <c r="F1049" s="7">
        <v>0</v>
      </c>
      <c r="G1049">
        <v>0</v>
      </c>
      <c r="H1049">
        <v>0</v>
      </c>
      <c r="I1049">
        <v>4</v>
      </c>
      <c r="J1049" t="s">
        <v>470</v>
      </c>
    </row>
    <row r="1050" spans="1:10" hidden="1">
      <c r="A1050" t="s">
        <v>449</v>
      </c>
      <c r="B1050" t="s">
        <v>1844</v>
      </c>
      <c r="C1050" s="5">
        <v>2569569</v>
      </c>
      <c r="D1050" s="7" t="s">
        <v>1843</v>
      </c>
      <c r="E1050" s="7">
        <v>0</v>
      </c>
      <c r="F1050" s="7">
        <v>0</v>
      </c>
      <c r="G1050">
        <v>0</v>
      </c>
      <c r="H1050">
        <v>0</v>
      </c>
      <c r="I1050">
        <v>7</v>
      </c>
      <c r="J1050" t="s">
        <v>1842</v>
      </c>
    </row>
    <row r="1051" spans="1:10" hidden="1">
      <c r="A1051" t="s">
        <v>449</v>
      </c>
      <c r="B1051" t="s">
        <v>1845</v>
      </c>
      <c r="C1051" s="5">
        <v>2569569001</v>
      </c>
      <c r="D1051" s="7" t="s">
        <v>777</v>
      </c>
      <c r="E1051" s="7">
        <v>0</v>
      </c>
      <c r="F1051" s="7">
        <v>0</v>
      </c>
      <c r="G1051">
        <v>0</v>
      </c>
      <c r="H1051">
        <v>0</v>
      </c>
      <c r="I1051">
        <v>10</v>
      </c>
      <c r="J1051" t="s">
        <v>1844</v>
      </c>
    </row>
    <row r="1052" spans="1:10" hidden="1">
      <c r="A1052" t="s">
        <v>449</v>
      </c>
      <c r="B1052" t="s">
        <v>1846</v>
      </c>
      <c r="C1052" s="5">
        <v>2569569002</v>
      </c>
      <c r="D1052" s="7" t="s">
        <v>702</v>
      </c>
      <c r="E1052" s="7">
        <v>0</v>
      </c>
      <c r="F1052" s="7">
        <v>0</v>
      </c>
      <c r="G1052">
        <v>0</v>
      </c>
      <c r="H1052">
        <v>0</v>
      </c>
      <c r="I1052">
        <v>10</v>
      </c>
      <c r="J1052" t="s">
        <v>1844</v>
      </c>
    </row>
    <row r="1053" spans="1:10" hidden="1">
      <c r="A1053" t="s">
        <v>449</v>
      </c>
      <c r="B1053" t="s">
        <v>1847</v>
      </c>
      <c r="C1053" s="5">
        <v>2569569003</v>
      </c>
      <c r="D1053" s="7" t="s">
        <v>429</v>
      </c>
      <c r="E1053" s="7">
        <v>0</v>
      </c>
      <c r="F1053" s="7">
        <v>0</v>
      </c>
      <c r="G1053">
        <v>0</v>
      </c>
      <c r="H1053">
        <v>0</v>
      </c>
      <c r="I1053">
        <v>10</v>
      </c>
      <c r="J1053" t="s">
        <v>1844</v>
      </c>
    </row>
    <row r="1054" spans="1:10" hidden="1">
      <c r="A1054" t="s">
        <v>449</v>
      </c>
      <c r="B1054" t="s">
        <v>462</v>
      </c>
      <c r="C1054" s="5">
        <v>257</v>
      </c>
      <c r="D1054" s="7" t="s">
        <v>1848</v>
      </c>
      <c r="E1054" s="7">
        <v>0</v>
      </c>
      <c r="F1054" s="7">
        <v>0</v>
      </c>
      <c r="G1054">
        <v>0</v>
      </c>
      <c r="H1054">
        <v>0</v>
      </c>
      <c r="I1054">
        <v>3</v>
      </c>
      <c r="J1054" t="s">
        <v>460</v>
      </c>
    </row>
    <row r="1055" spans="1:10" hidden="1">
      <c r="A1055" t="s">
        <v>449</v>
      </c>
      <c r="B1055" t="s">
        <v>1849</v>
      </c>
      <c r="C1055" s="5">
        <v>2571</v>
      </c>
      <c r="D1055" s="7" t="s">
        <v>1850</v>
      </c>
      <c r="E1055" s="7">
        <v>0</v>
      </c>
      <c r="F1055" s="7">
        <v>0</v>
      </c>
      <c r="G1055">
        <v>0</v>
      </c>
      <c r="H1055">
        <v>0</v>
      </c>
      <c r="I1055">
        <v>4</v>
      </c>
      <c r="J1055" t="s">
        <v>462</v>
      </c>
    </row>
    <row r="1056" spans="1:10" hidden="1">
      <c r="A1056" t="s">
        <v>449</v>
      </c>
      <c r="B1056" t="s">
        <v>1851</v>
      </c>
      <c r="C1056" s="5">
        <v>2571571</v>
      </c>
      <c r="D1056" s="7" t="s">
        <v>1850</v>
      </c>
      <c r="E1056" s="7">
        <v>0</v>
      </c>
      <c r="F1056" s="7">
        <v>0</v>
      </c>
      <c r="G1056">
        <v>0</v>
      </c>
      <c r="H1056">
        <v>0</v>
      </c>
      <c r="I1056">
        <v>7</v>
      </c>
      <c r="J1056" t="s">
        <v>1849</v>
      </c>
    </row>
    <row r="1057" spans="1:10" hidden="1">
      <c r="A1057" t="s">
        <v>449</v>
      </c>
      <c r="B1057" t="s">
        <v>1852</v>
      </c>
      <c r="C1057" s="5">
        <v>2572</v>
      </c>
      <c r="D1057" s="7" t="s">
        <v>1853</v>
      </c>
      <c r="E1057" s="7">
        <v>0</v>
      </c>
      <c r="F1057" s="7">
        <v>0</v>
      </c>
      <c r="G1057">
        <v>0</v>
      </c>
      <c r="H1057">
        <v>0</v>
      </c>
      <c r="I1057">
        <v>4</v>
      </c>
      <c r="J1057" t="s">
        <v>462</v>
      </c>
    </row>
    <row r="1058" spans="1:10" hidden="1">
      <c r="A1058" t="s">
        <v>449</v>
      </c>
      <c r="B1058" t="s">
        <v>1854</v>
      </c>
      <c r="C1058" s="5">
        <v>2572572</v>
      </c>
      <c r="D1058" s="7" t="s">
        <v>1853</v>
      </c>
      <c r="E1058" s="7">
        <v>0</v>
      </c>
      <c r="F1058" s="7">
        <v>0</v>
      </c>
      <c r="G1058">
        <v>0</v>
      </c>
      <c r="H1058">
        <v>0</v>
      </c>
      <c r="I1058">
        <v>7</v>
      </c>
      <c r="J1058" t="s">
        <v>1852</v>
      </c>
    </row>
    <row r="1059" spans="1:10" hidden="1">
      <c r="A1059" t="s">
        <v>449</v>
      </c>
      <c r="B1059" t="s">
        <v>1855</v>
      </c>
      <c r="C1059" s="5">
        <v>2573</v>
      </c>
      <c r="D1059" s="7" t="s">
        <v>1856</v>
      </c>
      <c r="E1059" s="7">
        <v>0</v>
      </c>
      <c r="F1059" s="7">
        <v>0</v>
      </c>
      <c r="G1059">
        <v>0</v>
      </c>
      <c r="H1059">
        <v>0</v>
      </c>
      <c r="I1059">
        <v>4</v>
      </c>
      <c r="J1059" t="s">
        <v>462</v>
      </c>
    </row>
    <row r="1060" spans="1:10" hidden="1">
      <c r="A1060" t="s">
        <v>449</v>
      </c>
      <c r="B1060" t="s">
        <v>1857</v>
      </c>
      <c r="C1060" s="5">
        <v>2573573</v>
      </c>
      <c r="D1060" s="7" t="s">
        <v>1856</v>
      </c>
      <c r="E1060" s="7">
        <v>0</v>
      </c>
      <c r="F1060" s="7">
        <v>0</v>
      </c>
      <c r="G1060">
        <v>0</v>
      </c>
      <c r="H1060">
        <v>0</v>
      </c>
      <c r="I1060">
        <v>7</v>
      </c>
      <c r="J1060" t="s">
        <v>1855</v>
      </c>
    </row>
    <row r="1061" spans="1:10" hidden="1">
      <c r="A1061" t="s">
        <v>449</v>
      </c>
      <c r="B1061" t="s">
        <v>1858</v>
      </c>
      <c r="C1061" s="5">
        <v>2574</v>
      </c>
      <c r="D1061" s="7" t="s">
        <v>1859</v>
      </c>
      <c r="E1061" s="7">
        <v>0</v>
      </c>
      <c r="F1061" s="7">
        <v>0</v>
      </c>
      <c r="G1061">
        <v>0</v>
      </c>
      <c r="H1061">
        <v>0</v>
      </c>
      <c r="I1061">
        <v>4</v>
      </c>
      <c r="J1061" t="s">
        <v>462</v>
      </c>
    </row>
    <row r="1062" spans="1:10" hidden="1">
      <c r="A1062" t="s">
        <v>449</v>
      </c>
      <c r="B1062" t="s">
        <v>1860</v>
      </c>
      <c r="C1062" s="5">
        <v>2574574</v>
      </c>
      <c r="D1062" s="7" t="s">
        <v>1859</v>
      </c>
      <c r="E1062" s="7">
        <v>0</v>
      </c>
      <c r="F1062" s="7">
        <v>0</v>
      </c>
      <c r="G1062">
        <v>0</v>
      </c>
      <c r="H1062">
        <v>0</v>
      </c>
      <c r="I1062">
        <v>7</v>
      </c>
      <c r="J1062" t="s">
        <v>1858</v>
      </c>
    </row>
    <row r="1063" spans="1:10" hidden="1">
      <c r="A1063" t="s">
        <v>449</v>
      </c>
      <c r="B1063" t="s">
        <v>1861</v>
      </c>
      <c r="C1063" s="5">
        <v>2575</v>
      </c>
      <c r="D1063" s="7" t="s">
        <v>1862</v>
      </c>
      <c r="E1063" s="7">
        <v>0</v>
      </c>
      <c r="F1063" s="7">
        <v>0</v>
      </c>
      <c r="G1063">
        <v>0</v>
      </c>
      <c r="H1063">
        <v>0</v>
      </c>
      <c r="I1063">
        <v>4</v>
      </c>
      <c r="J1063" t="s">
        <v>462</v>
      </c>
    </row>
    <row r="1064" spans="1:10" hidden="1">
      <c r="A1064" t="s">
        <v>449</v>
      </c>
      <c r="B1064" t="s">
        <v>1863</v>
      </c>
      <c r="C1064" s="5">
        <v>2575575</v>
      </c>
      <c r="D1064" s="7" t="s">
        <v>1862</v>
      </c>
      <c r="E1064" s="7">
        <v>0</v>
      </c>
      <c r="F1064" s="7">
        <v>0</v>
      </c>
      <c r="G1064">
        <v>0</v>
      </c>
      <c r="H1064">
        <v>0</v>
      </c>
      <c r="I1064">
        <v>7</v>
      </c>
      <c r="J1064" t="s">
        <v>1861</v>
      </c>
    </row>
    <row r="1065" spans="1:10" hidden="1">
      <c r="A1065" t="s">
        <v>449</v>
      </c>
      <c r="B1065" t="s">
        <v>1864</v>
      </c>
      <c r="C1065" s="5">
        <v>2576</v>
      </c>
      <c r="D1065" s="7" t="s">
        <v>1865</v>
      </c>
      <c r="E1065" s="7">
        <v>0</v>
      </c>
      <c r="F1065" s="7">
        <v>0</v>
      </c>
      <c r="G1065">
        <v>0</v>
      </c>
      <c r="H1065">
        <v>0</v>
      </c>
      <c r="I1065">
        <v>4</v>
      </c>
      <c r="J1065" t="s">
        <v>462</v>
      </c>
    </row>
    <row r="1066" spans="1:10" hidden="1">
      <c r="A1066" t="s">
        <v>449</v>
      </c>
      <c r="B1066" t="s">
        <v>1866</v>
      </c>
      <c r="C1066" s="5">
        <v>2576576</v>
      </c>
      <c r="D1066" s="7" t="s">
        <v>1865</v>
      </c>
      <c r="E1066" s="7">
        <v>0</v>
      </c>
      <c r="F1066" s="7">
        <v>0</v>
      </c>
      <c r="G1066">
        <v>0</v>
      </c>
      <c r="H1066">
        <v>0</v>
      </c>
      <c r="I1066">
        <v>7</v>
      </c>
      <c r="J1066" t="s">
        <v>1864</v>
      </c>
    </row>
    <row r="1067" spans="1:10" hidden="1">
      <c r="A1067" t="s">
        <v>449</v>
      </c>
      <c r="B1067" t="s">
        <v>1867</v>
      </c>
      <c r="C1067" s="5">
        <v>2577</v>
      </c>
      <c r="D1067" s="7" t="s">
        <v>1868</v>
      </c>
      <c r="E1067" s="7">
        <v>0</v>
      </c>
      <c r="F1067" s="7">
        <v>0</v>
      </c>
      <c r="G1067">
        <v>0</v>
      </c>
      <c r="H1067">
        <v>0</v>
      </c>
      <c r="I1067">
        <v>4</v>
      </c>
      <c r="J1067" t="s">
        <v>462</v>
      </c>
    </row>
    <row r="1068" spans="1:10" hidden="1">
      <c r="A1068" t="s">
        <v>449</v>
      </c>
      <c r="B1068" t="s">
        <v>1869</v>
      </c>
      <c r="C1068" s="5">
        <v>2577577</v>
      </c>
      <c r="D1068" s="7" t="s">
        <v>1868</v>
      </c>
      <c r="E1068" s="7">
        <v>0</v>
      </c>
      <c r="F1068" s="7">
        <v>0</v>
      </c>
      <c r="G1068">
        <v>0</v>
      </c>
      <c r="H1068">
        <v>0</v>
      </c>
      <c r="I1068">
        <v>7</v>
      </c>
      <c r="J1068" t="s">
        <v>1867</v>
      </c>
    </row>
    <row r="1069" spans="1:10" hidden="1">
      <c r="A1069" t="s">
        <v>449</v>
      </c>
      <c r="B1069" t="s">
        <v>1870</v>
      </c>
      <c r="C1069" s="5">
        <v>2578</v>
      </c>
      <c r="D1069" s="7" t="s">
        <v>1871</v>
      </c>
      <c r="E1069" s="7">
        <v>0</v>
      </c>
      <c r="F1069" s="7">
        <v>0</v>
      </c>
      <c r="G1069">
        <v>0</v>
      </c>
      <c r="H1069">
        <v>0</v>
      </c>
      <c r="I1069">
        <v>4</v>
      </c>
      <c r="J1069" t="s">
        <v>462</v>
      </c>
    </row>
    <row r="1070" spans="1:10" hidden="1">
      <c r="A1070" t="s">
        <v>449</v>
      </c>
      <c r="B1070" t="s">
        <v>1872</v>
      </c>
      <c r="C1070" s="5">
        <v>2578578</v>
      </c>
      <c r="D1070" s="7" t="s">
        <v>1871</v>
      </c>
      <c r="E1070" s="7">
        <v>0</v>
      </c>
      <c r="F1070" s="7">
        <v>0</v>
      </c>
      <c r="G1070">
        <v>0</v>
      </c>
      <c r="H1070">
        <v>0</v>
      </c>
      <c r="I1070">
        <v>7</v>
      </c>
      <c r="J1070" t="s">
        <v>1870</v>
      </c>
    </row>
    <row r="1071" spans="1:10" hidden="1">
      <c r="A1071" t="s">
        <v>449</v>
      </c>
      <c r="B1071" t="s">
        <v>1873</v>
      </c>
      <c r="C1071" s="5">
        <v>2579</v>
      </c>
      <c r="D1071" s="7" t="s">
        <v>1874</v>
      </c>
      <c r="E1071" s="7">
        <v>0</v>
      </c>
      <c r="F1071" s="7">
        <v>0</v>
      </c>
      <c r="G1071">
        <v>0</v>
      </c>
      <c r="H1071">
        <v>0</v>
      </c>
      <c r="I1071">
        <v>4</v>
      </c>
      <c r="J1071" t="s">
        <v>462</v>
      </c>
    </row>
    <row r="1072" spans="1:10" hidden="1">
      <c r="A1072" t="s">
        <v>449</v>
      </c>
      <c r="B1072" t="s">
        <v>1875</v>
      </c>
      <c r="C1072" s="5">
        <v>2579579</v>
      </c>
      <c r="D1072" s="7" t="s">
        <v>1874</v>
      </c>
      <c r="E1072" s="7">
        <v>0</v>
      </c>
      <c r="F1072" s="7">
        <v>0</v>
      </c>
      <c r="G1072">
        <v>0</v>
      </c>
      <c r="H1072">
        <v>0</v>
      </c>
      <c r="I1072">
        <v>7</v>
      </c>
      <c r="J1072" t="s">
        <v>1873</v>
      </c>
    </row>
    <row r="1073" spans="1:10" hidden="1">
      <c r="A1073" t="s">
        <v>449</v>
      </c>
      <c r="B1073" t="s">
        <v>459</v>
      </c>
      <c r="C1073" s="5">
        <v>258</v>
      </c>
      <c r="D1073" s="7" t="s">
        <v>1876</v>
      </c>
      <c r="E1073" s="7">
        <v>0</v>
      </c>
      <c r="F1073" s="7">
        <v>0</v>
      </c>
      <c r="G1073">
        <v>0</v>
      </c>
      <c r="H1073">
        <v>0</v>
      </c>
      <c r="I1073">
        <v>3</v>
      </c>
      <c r="J1073" t="s">
        <v>460</v>
      </c>
    </row>
    <row r="1074" spans="1:10" hidden="1">
      <c r="A1074" t="s">
        <v>449</v>
      </c>
      <c r="B1074" t="s">
        <v>1877</v>
      </c>
      <c r="C1074" s="5">
        <v>2581</v>
      </c>
      <c r="D1074" s="7" t="s">
        <v>1878</v>
      </c>
      <c r="E1074" s="7">
        <v>0</v>
      </c>
      <c r="F1074" s="7">
        <v>0</v>
      </c>
      <c r="G1074">
        <v>0</v>
      </c>
      <c r="H1074">
        <v>0</v>
      </c>
      <c r="I1074">
        <v>4</v>
      </c>
      <c r="J1074" t="s">
        <v>459</v>
      </c>
    </row>
    <row r="1075" spans="1:10" hidden="1">
      <c r="A1075" t="s">
        <v>449</v>
      </c>
      <c r="B1075" t="s">
        <v>1879</v>
      </c>
      <c r="C1075" s="5">
        <v>2581581</v>
      </c>
      <c r="D1075" s="7" t="s">
        <v>1878</v>
      </c>
      <c r="E1075" s="7">
        <v>0</v>
      </c>
      <c r="F1075" s="7">
        <v>0</v>
      </c>
      <c r="G1075">
        <v>0</v>
      </c>
      <c r="H1075">
        <v>0</v>
      </c>
      <c r="I1075">
        <v>7</v>
      </c>
      <c r="J1075" t="s">
        <v>1877</v>
      </c>
    </row>
    <row r="1076" spans="1:10" hidden="1">
      <c r="A1076" t="s">
        <v>449</v>
      </c>
      <c r="B1076" t="s">
        <v>1880</v>
      </c>
      <c r="C1076" s="5">
        <v>2581581001</v>
      </c>
      <c r="D1076" s="7" t="s">
        <v>777</v>
      </c>
      <c r="E1076" s="7">
        <v>0</v>
      </c>
      <c r="F1076" s="7">
        <v>0</v>
      </c>
      <c r="G1076">
        <v>0</v>
      </c>
      <c r="H1076">
        <v>0</v>
      </c>
      <c r="I1076">
        <v>10</v>
      </c>
      <c r="J1076" t="s">
        <v>1879</v>
      </c>
    </row>
    <row r="1077" spans="1:10" hidden="1">
      <c r="A1077" t="s">
        <v>449</v>
      </c>
      <c r="B1077" t="s">
        <v>1881</v>
      </c>
      <c r="C1077" s="5">
        <v>2581581002</v>
      </c>
      <c r="D1077" s="7" t="s">
        <v>702</v>
      </c>
      <c r="E1077" s="7">
        <v>0</v>
      </c>
      <c r="F1077" s="7">
        <v>0</v>
      </c>
      <c r="G1077">
        <v>0</v>
      </c>
      <c r="H1077">
        <v>0</v>
      </c>
      <c r="I1077">
        <v>10</v>
      </c>
      <c r="J1077" t="s">
        <v>1879</v>
      </c>
    </row>
    <row r="1078" spans="1:10" hidden="1">
      <c r="A1078" t="s">
        <v>449</v>
      </c>
      <c r="B1078" t="s">
        <v>1882</v>
      </c>
      <c r="C1078" s="5">
        <v>2581581003</v>
      </c>
      <c r="D1078" s="7" t="s">
        <v>429</v>
      </c>
      <c r="E1078" s="7">
        <v>0</v>
      </c>
      <c r="F1078" s="7">
        <v>0</v>
      </c>
      <c r="G1078">
        <v>0</v>
      </c>
      <c r="H1078">
        <v>0</v>
      </c>
      <c r="I1078">
        <v>10</v>
      </c>
      <c r="J1078" t="s">
        <v>1879</v>
      </c>
    </row>
    <row r="1079" spans="1:10" hidden="1">
      <c r="A1079" t="s">
        <v>449</v>
      </c>
      <c r="B1079" t="s">
        <v>1883</v>
      </c>
      <c r="C1079" s="5">
        <v>2582</v>
      </c>
      <c r="D1079" s="7" t="s">
        <v>1884</v>
      </c>
      <c r="E1079" s="7">
        <v>0</v>
      </c>
      <c r="F1079" s="7">
        <v>0</v>
      </c>
      <c r="G1079">
        <v>0</v>
      </c>
      <c r="H1079">
        <v>0</v>
      </c>
      <c r="I1079">
        <v>4</v>
      </c>
      <c r="J1079" t="s">
        <v>459</v>
      </c>
    </row>
    <row r="1080" spans="1:10" hidden="1">
      <c r="A1080" t="s">
        <v>449</v>
      </c>
      <c r="B1080" t="s">
        <v>1885</v>
      </c>
      <c r="C1080" s="5">
        <v>2582582</v>
      </c>
      <c r="D1080" s="7" t="s">
        <v>1884</v>
      </c>
      <c r="E1080" s="7">
        <v>0</v>
      </c>
      <c r="F1080" s="7">
        <v>0</v>
      </c>
      <c r="G1080">
        <v>0</v>
      </c>
      <c r="H1080">
        <v>0</v>
      </c>
      <c r="I1080">
        <v>7</v>
      </c>
      <c r="J1080" t="s">
        <v>1883</v>
      </c>
    </row>
    <row r="1081" spans="1:10" hidden="1">
      <c r="A1081" t="s">
        <v>449</v>
      </c>
      <c r="B1081" t="s">
        <v>1886</v>
      </c>
      <c r="C1081" s="5">
        <v>2582582001</v>
      </c>
      <c r="D1081" s="7" t="s">
        <v>777</v>
      </c>
      <c r="E1081" s="7">
        <v>0</v>
      </c>
      <c r="F1081" s="7">
        <v>0</v>
      </c>
      <c r="G1081">
        <v>0</v>
      </c>
      <c r="H1081">
        <v>0</v>
      </c>
      <c r="I1081">
        <v>10</v>
      </c>
      <c r="J1081" t="s">
        <v>1885</v>
      </c>
    </row>
    <row r="1082" spans="1:10" hidden="1">
      <c r="A1082" t="s">
        <v>449</v>
      </c>
      <c r="B1082" t="s">
        <v>1887</v>
      </c>
      <c r="C1082" s="5">
        <v>2582582002</v>
      </c>
      <c r="D1082" s="7" t="s">
        <v>702</v>
      </c>
      <c r="E1082" s="7">
        <v>0</v>
      </c>
      <c r="F1082" s="7">
        <v>0</v>
      </c>
      <c r="G1082">
        <v>0</v>
      </c>
      <c r="H1082">
        <v>0</v>
      </c>
      <c r="I1082">
        <v>10</v>
      </c>
      <c r="J1082" t="s">
        <v>1885</v>
      </c>
    </row>
    <row r="1083" spans="1:10" hidden="1">
      <c r="A1083" t="s">
        <v>449</v>
      </c>
      <c r="B1083" t="s">
        <v>1888</v>
      </c>
      <c r="C1083" s="5">
        <v>2582582003</v>
      </c>
      <c r="D1083" s="7" t="s">
        <v>429</v>
      </c>
      <c r="E1083" s="7">
        <v>0</v>
      </c>
      <c r="F1083" s="7">
        <v>0</v>
      </c>
      <c r="G1083">
        <v>0</v>
      </c>
      <c r="H1083">
        <v>0</v>
      </c>
      <c r="I1083">
        <v>10</v>
      </c>
      <c r="J1083" t="s">
        <v>1885</v>
      </c>
    </row>
    <row r="1084" spans="1:10" hidden="1">
      <c r="A1084" t="s">
        <v>449</v>
      </c>
      <c r="B1084" t="s">
        <v>1889</v>
      </c>
      <c r="C1084" s="5">
        <v>2583</v>
      </c>
      <c r="D1084" s="7" t="s">
        <v>1890</v>
      </c>
      <c r="E1084" s="7">
        <v>0</v>
      </c>
      <c r="F1084" s="7">
        <v>0</v>
      </c>
      <c r="G1084">
        <v>0</v>
      </c>
      <c r="H1084">
        <v>0</v>
      </c>
      <c r="I1084">
        <v>4</v>
      </c>
      <c r="J1084" t="s">
        <v>459</v>
      </c>
    </row>
    <row r="1085" spans="1:10" hidden="1">
      <c r="A1085" t="s">
        <v>449</v>
      </c>
      <c r="B1085" t="s">
        <v>1891</v>
      </c>
      <c r="C1085" s="5">
        <v>2583583</v>
      </c>
      <c r="D1085" s="7" t="s">
        <v>1890</v>
      </c>
      <c r="E1085" s="7">
        <v>0</v>
      </c>
      <c r="F1085" s="7">
        <v>0</v>
      </c>
      <c r="G1085">
        <v>0</v>
      </c>
      <c r="H1085">
        <v>0</v>
      </c>
      <c r="I1085">
        <v>7</v>
      </c>
      <c r="J1085" t="s">
        <v>1889</v>
      </c>
    </row>
    <row r="1086" spans="1:10" hidden="1">
      <c r="A1086" t="s">
        <v>449</v>
      </c>
      <c r="B1086" t="s">
        <v>1892</v>
      </c>
      <c r="C1086" s="5">
        <v>2583583001</v>
      </c>
      <c r="D1086" s="7" t="s">
        <v>777</v>
      </c>
      <c r="E1086" s="7">
        <v>0</v>
      </c>
      <c r="F1086" s="7">
        <v>0</v>
      </c>
      <c r="G1086">
        <v>0</v>
      </c>
      <c r="H1086">
        <v>0</v>
      </c>
      <c r="I1086">
        <v>10</v>
      </c>
      <c r="J1086" t="s">
        <v>1891</v>
      </c>
    </row>
    <row r="1087" spans="1:10" hidden="1">
      <c r="A1087" t="s">
        <v>449</v>
      </c>
      <c r="B1087" t="s">
        <v>1893</v>
      </c>
      <c r="C1087" s="5">
        <v>2583583002</v>
      </c>
      <c r="D1087" s="7" t="s">
        <v>702</v>
      </c>
      <c r="E1087" s="7">
        <v>0</v>
      </c>
      <c r="F1087" s="7">
        <v>0</v>
      </c>
      <c r="G1087">
        <v>0</v>
      </c>
      <c r="H1087">
        <v>0</v>
      </c>
      <c r="I1087">
        <v>10</v>
      </c>
      <c r="J1087" t="s">
        <v>1891</v>
      </c>
    </row>
    <row r="1088" spans="1:10" hidden="1">
      <c r="A1088" t="s">
        <v>449</v>
      </c>
      <c r="B1088" t="s">
        <v>1894</v>
      </c>
      <c r="C1088" s="5">
        <v>2583583003</v>
      </c>
      <c r="D1088" s="7" t="s">
        <v>429</v>
      </c>
      <c r="E1088" s="7">
        <v>0</v>
      </c>
      <c r="F1088" s="7">
        <v>0</v>
      </c>
      <c r="G1088">
        <v>0</v>
      </c>
      <c r="H1088">
        <v>0</v>
      </c>
      <c r="I1088">
        <v>10</v>
      </c>
      <c r="J1088" t="s">
        <v>1891</v>
      </c>
    </row>
    <row r="1089" spans="1:10" hidden="1">
      <c r="A1089" t="s">
        <v>449</v>
      </c>
      <c r="B1089" t="s">
        <v>1895</v>
      </c>
      <c r="C1089" s="5">
        <v>2589</v>
      </c>
      <c r="D1089" s="7" t="s">
        <v>1896</v>
      </c>
      <c r="E1089" s="7">
        <v>0</v>
      </c>
      <c r="F1089" s="7">
        <v>0</v>
      </c>
      <c r="G1089">
        <v>0</v>
      </c>
      <c r="H1089">
        <v>0</v>
      </c>
      <c r="I1089">
        <v>4</v>
      </c>
      <c r="J1089" t="s">
        <v>459</v>
      </c>
    </row>
    <row r="1090" spans="1:10" hidden="1">
      <c r="A1090" t="s">
        <v>449</v>
      </c>
      <c r="B1090" t="s">
        <v>1897</v>
      </c>
      <c r="C1090" s="5">
        <v>2589589</v>
      </c>
      <c r="D1090" s="7" t="s">
        <v>1896</v>
      </c>
      <c r="E1090" s="7">
        <v>0</v>
      </c>
      <c r="F1090" s="7">
        <v>0</v>
      </c>
      <c r="G1090">
        <v>0</v>
      </c>
      <c r="H1090">
        <v>0</v>
      </c>
      <c r="I1090">
        <v>7</v>
      </c>
      <c r="J1090" t="s">
        <v>1895</v>
      </c>
    </row>
    <row r="1091" spans="1:10" hidden="1">
      <c r="A1091" t="s">
        <v>449</v>
      </c>
      <c r="B1091" t="s">
        <v>1898</v>
      </c>
      <c r="C1091" s="5">
        <v>2589589001</v>
      </c>
      <c r="D1091" s="7" t="s">
        <v>777</v>
      </c>
      <c r="E1091" s="7">
        <v>0</v>
      </c>
      <c r="F1091" s="7">
        <v>0</v>
      </c>
      <c r="G1091">
        <v>0</v>
      </c>
      <c r="H1091">
        <v>0</v>
      </c>
      <c r="I1091">
        <v>10</v>
      </c>
      <c r="J1091" t="s">
        <v>1897</v>
      </c>
    </row>
    <row r="1092" spans="1:10" hidden="1">
      <c r="A1092" t="s">
        <v>449</v>
      </c>
      <c r="B1092" t="s">
        <v>1899</v>
      </c>
      <c r="C1092" s="5">
        <v>2589589002</v>
      </c>
      <c r="D1092" s="7" t="s">
        <v>702</v>
      </c>
      <c r="E1092" s="7">
        <v>0</v>
      </c>
      <c r="F1092" s="7">
        <v>0</v>
      </c>
      <c r="G1092">
        <v>0</v>
      </c>
      <c r="H1092">
        <v>0</v>
      </c>
      <c r="I1092">
        <v>10</v>
      </c>
      <c r="J1092" t="s">
        <v>1897</v>
      </c>
    </row>
    <row r="1093" spans="1:10" hidden="1">
      <c r="A1093" t="s">
        <v>449</v>
      </c>
      <c r="B1093" t="s">
        <v>1900</v>
      </c>
      <c r="C1093" s="5">
        <v>2589589003</v>
      </c>
      <c r="D1093" s="7" t="s">
        <v>429</v>
      </c>
      <c r="E1093" s="7">
        <v>0</v>
      </c>
      <c r="F1093" s="7">
        <v>0</v>
      </c>
      <c r="G1093">
        <v>0</v>
      </c>
      <c r="H1093">
        <v>0</v>
      </c>
      <c r="I1093">
        <v>10</v>
      </c>
      <c r="J1093" t="s">
        <v>1897</v>
      </c>
    </row>
    <row r="1094" spans="1:10" hidden="1">
      <c r="A1094" t="s">
        <v>449</v>
      </c>
      <c r="B1094" t="s">
        <v>456</v>
      </c>
      <c r="C1094" s="5">
        <v>259</v>
      </c>
      <c r="D1094" s="7" t="s">
        <v>1901</v>
      </c>
      <c r="E1094" s="7">
        <v>0</v>
      </c>
      <c r="F1094" s="7">
        <v>0</v>
      </c>
      <c r="G1094">
        <v>0</v>
      </c>
      <c r="H1094">
        <v>0</v>
      </c>
      <c r="I1094">
        <v>3</v>
      </c>
      <c r="J1094" t="s">
        <v>460</v>
      </c>
    </row>
    <row r="1095" spans="1:10" hidden="1">
      <c r="A1095" t="s">
        <v>449</v>
      </c>
      <c r="B1095" t="s">
        <v>1902</v>
      </c>
      <c r="C1095" s="5">
        <v>2591</v>
      </c>
      <c r="D1095" s="7" t="s">
        <v>1903</v>
      </c>
      <c r="E1095" s="7">
        <v>0</v>
      </c>
      <c r="F1095" s="7">
        <v>0</v>
      </c>
      <c r="G1095">
        <v>0</v>
      </c>
      <c r="H1095">
        <v>0</v>
      </c>
      <c r="I1095">
        <v>4</v>
      </c>
      <c r="J1095" t="s">
        <v>456</v>
      </c>
    </row>
    <row r="1096" spans="1:10" hidden="1">
      <c r="A1096" t="s">
        <v>449</v>
      </c>
      <c r="B1096" t="s">
        <v>1904</v>
      </c>
      <c r="C1096" s="5">
        <v>2591591</v>
      </c>
      <c r="D1096" s="7" t="s">
        <v>1903</v>
      </c>
      <c r="E1096" s="7">
        <v>0</v>
      </c>
      <c r="F1096" s="7">
        <v>0</v>
      </c>
      <c r="G1096">
        <v>0</v>
      </c>
      <c r="H1096">
        <v>0</v>
      </c>
      <c r="I1096">
        <v>7</v>
      </c>
      <c r="J1096" t="s">
        <v>1902</v>
      </c>
    </row>
    <row r="1097" spans="1:10" hidden="1">
      <c r="A1097" t="s">
        <v>449</v>
      </c>
      <c r="B1097" t="s">
        <v>1905</v>
      </c>
      <c r="C1097" s="5">
        <v>2591591001</v>
      </c>
      <c r="D1097" s="7" t="s">
        <v>777</v>
      </c>
      <c r="E1097" s="7">
        <v>0</v>
      </c>
      <c r="F1097" s="7">
        <v>0</v>
      </c>
      <c r="G1097">
        <v>0</v>
      </c>
      <c r="H1097">
        <v>0</v>
      </c>
      <c r="I1097">
        <v>10</v>
      </c>
      <c r="J1097" t="s">
        <v>1904</v>
      </c>
    </row>
    <row r="1098" spans="1:10" hidden="1">
      <c r="A1098" t="s">
        <v>449</v>
      </c>
      <c r="B1098" t="s">
        <v>1906</v>
      </c>
      <c r="C1098" s="5">
        <v>2591591002</v>
      </c>
      <c r="D1098" s="7" t="s">
        <v>702</v>
      </c>
      <c r="E1098" s="7">
        <v>0</v>
      </c>
      <c r="F1098" s="7">
        <v>0</v>
      </c>
      <c r="G1098">
        <v>0</v>
      </c>
      <c r="H1098">
        <v>0</v>
      </c>
      <c r="I1098">
        <v>10</v>
      </c>
      <c r="J1098" t="s">
        <v>1904</v>
      </c>
    </row>
    <row r="1099" spans="1:10" hidden="1">
      <c r="A1099" t="s">
        <v>449</v>
      </c>
      <c r="B1099" t="s">
        <v>1907</v>
      </c>
      <c r="C1099" s="5">
        <v>2591591003</v>
      </c>
      <c r="D1099" s="7" t="s">
        <v>429</v>
      </c>
      <c r="E1099" s="7">
        <v>0</v>
      </c>
      <c r="F1099" s="7">
        <v>0</v>
      </c>
      <c r="G1099">
        <v>0</v>
      </c>
      <c r="H1099">
        <v>0</v>
      </c>
      <c r="I1099">
        <v>10</v>
      </c>
      <c r="J1099" t="s">
        <v>1904</v>
      </c>
    </row>
    <row r="1100" spans="1:10" hidden="1">
      <c r="A1100" t="s">
        <v>449</v>
      </c>
      <c r="B1100" t="s">
        <v>1908</v>
      </c>
      <c r="C1100" s="5">
        <v>2592</v>
      </c>
      <c r="D1100" s="7" t="s">
        <v>1909</v>
      </c>
      <c r="E1100" s="7">
        <v>0</v>
      </c>
      <c r="F1100" s="7">
        <v>0</v>
      </c>
      <c r="G1100">
        <v>0</v>
      </c>
      <c r="H1100">
        <v>0</v>
      </c>
      <c r="I1100">
        <v>4</v>
      </c>
      <c r="J1100" t="s">
        <v>456</v>
      </c>
    </row>
    <row r="1101" spans="1:10" hidden="1">
      <c r="A1101" t="s">
        <v>449</v>
      </c>
      <c r="B1101" t="s">
        <v>1910</v>
      </c>
      <c r="C1101" s="5">
        <v>2592592</v>
      </c>
      <c r="D1101" s="7" t="s">
        <v>1909</v>
      </c>
      <c r="E1101" s="7">
        <v>0</v>
      </c>
      <c r="F1101" s="7">
        <v>0</v>
      </c>
      <c r="G1101">
        <v>0</v>
      </c>
      <c r="H1101">
        <v>0</v>
      </c>
      <c r="I1101">
        <v>7</v>
      </c>
      <c r="J1101" t="s">
        <v>1908</v>
      </c>
    </row>
    <row r="1102" spans="1:10" hidden="1">
      <c r="A1102" t="s">
        <v>449</v>
      </c>
      <c r="B1102" t="s">
        <v>1911</v>
      </c>
      <c r="C1102" s="5">
        <v>2593</v>
      </c>
      <c r="D1102" s="7" t="s">
        <v>1912</v>
      </c>
      <c r="E1102" s="7">
        <v>0</v>
      </c>
      <c r="F1102" s="7">
        <v>0</v>
      </c>
      <c r="G1102">
        <v>0</v>
      </c>
      <c r="H1102">
        <v>0</v>
      </c>
      <c r="I1102">
        <v>4</v>
      </c>
      <c r="J1102" t="s">
        <v>456</v>
      </c>
    </row>
    <row r="1103" spans="1:10" hidden="1">
      <c r="A1103" t="s">
        <v>449</v>
      </c>
      <c r="B1103" t="s">
        <v>1913</v>
      </c>
      <c r="C1103" s="5">
        <v>2593593</v>
      </c>
      <c r="D1103" s="7" t="s">
        <v>1912</v>
      </c>
      <c r="E1103" s="7">
        <v>0</v>
      </c>
      <c r="F1103" s="7">
        <v>0</v>
      </c>
      <c r="G1103">
        <v>0</v>
      </c>
      <c r="H1103">
        <v>0</v>
      </c>
      <c r="I1103">
        <v>7</v>
      </c>
      <c r="J1103" t="s">
        <v>1911</v>
      </c>
    </row>
    <row r="1104" spans="1:10" hidden="1">
      <c r="A1104" t="s">
        <v>449</v>
      </c>
      <c r="B1104" t="s">
        <v>1914</v>
      </c>
      <c r="C1104" s="5">
        <v>2594</v>
      </c>
      <c r="D1104" s="7" t="s">
        <v>1915</v>
      </c>
      <c r="E1104" s="7">
        <v>0</v>
      </c>
      <c r="F1104" s="7">
        <v>0</v>
      </c>
      <c r="G1104">
        <v>0</v>
      </c>
      <c r="H1104">
        <v>0</v>
      </c>
      <c r="I1104">
        <v>4</v>
      </c>
      <c r="J1104" t="s">
        <v>456</v>
      </c>
    </row>
    <row r="1105" spans="1:10" hidden="1">
      <c r="A1105" t="s">
        <v>449</v>
      </c>
      <c r="B1105" t="s">
        <v>1916</v>
      </c>
      <c r="C1105" s="5">
        <v>2594594</v>
      </c>
      <c r="D1105" s="7" t="s">
        <v>1915</v>
      </c>
      <c r="E1105" s="7">
        <v>0</v>
      </c>
      <c r="F1105" s="7">
        <v>0</v>
      </c>
      <c r="G1105">
        <v>0</v>
      </c>
      <c r="H1105">
        <v>0</v>
      </c>
      <c r="I1105">
        <v>7</v>
      </c>
      <c r="J1105" t="s">
        <v>1914</v>
      </c>
    </row>
    <row r="1106" spans="1:10" hidden="1">
      <c r="A1106" t="s">
        <v>449</v>
      </c>
      <c r="B1106" t="s">
        <v>1917</v>
      </c>
      <c r="C1106" s="5">
        <v>2595</v>
      </c>
      <c r="D1106" s="7" t="s">
        <v>1918</v>
      </c>
      <c r="E1106" s="7">
        <v>0</v>
      </c>
      <c r="F1106" s="7">
        <v>0</v>
      </c>
      <c r="G1106">
        <v>0</v>
      </c>
      <c r="H1106">
        <v>0</v>
      </c>
      <c r="I1106">
        <v>4</v>
      </c>
      <c r="J1106" t="s">
        <v>456</v>
      </c>
    </row>
    <row r="1107" spans="1:10" hidden="1">
      <c r="A1107" t="s">
        <v>449</v>
      </c>
      <c r="B1107" t="s">
        <v>1919</v>
      </c>
      <c r="C1107" s="5">
        <v>2595595</v>
      </c>
      <c r="D1107" s="7" t="s">
        <v>1918</v>
      </c>
      <c r="E1107" s="7">
        <v>0</v>
      </c>
      <c r="F1107" s="7">
        <v>0</v>
      </c>
      <c r="G1107">
        <v>0</v>
      </c>
      <c r="H1107">
        <v>0</v>
      </c>
      <c r="I1107">
        <v>7</v>
      </c>
      <c r="J1107" t="s">
        <v>1917</v>
      </c>
    </row>
    <row r="1108" spans="1:10" hidden="1">
      <c r="A1108" t="s">
        <v>449</v>
      </c>
      <c r="B1108" t="s">
        <v>1920</v>
      </c>
      <c r="C1108" s="5">
        <v>2596</v>
      </c>
      <c r="D1108" s="7" t="s">
        <v>1921</v>
      </c>
      <c r="E1108" s="7">
        <v>0</v>
      </c>
      <c r="F1108" s="7">
        <v>0</v>
      </c>
      <c r="G1108">
        <v>0</v>
      </c>
      <c r="H1108">
        <v>0</v>
      </c>
      <c r="I1108">
        <v>4</v>
      </c>
      <c r="J1108" t="s">
        <v>456</v>
      </c>
    </row>
    <row r="1109" spans="1:10" hidden="1">
      <c r="A1109" t="s">
        <v>449</v>
      </c>
      <c r="B1109" t="s">
        <v>1922</v>
      </c>
      <c r="C1109" s="5">
        <v>2596596</v>
      </c>
      <c r="D1109" s="7" t="s">
        <v>1921</v>
      </c>
      <c r="E1109" s="7">
        <v>0</v>
      </c>
      <c r="F1109" s="7">
        <v>0</v>
      </c>
      <c r="G1109">
        <v>0</v>
      </c>
      <c r="H1109">
        <v>0</v>
      </c>
      <c r="I1109">
        <v>7</v>
      </c>
      <c r="J1109" t="s">
        <v>1920</v>
      </c>
    </row>
    <row r="1110" spans="1:10" hidden="1">
      <c r="A1110" t="s">
        <v>449</v>
      </c>
      <c r="B1110" t="s">
        <v>1923</v>
      </c>
      <c r="C1110" s="5">
        <v>2597</v>
      </c>
      <c r="D1110" s="7" t="s">
        <v>1924</v>
      </c>
      <c r="E1110" s="7">
        <v>0</v>
      </c>
      <c r="F1110" s="7">
        <v>0</v>
      </c>
      <c r="G1110">
        <v>0</v>
      </c>
      <c r="H1110">
        <v>0</v>
      </c>
      <c r="I1110">
        <v>4</v>
      </c>
      <c r="J1110" t="s">
        <v>456</v>
      </c>
    </row>
    <row r="1111" spans="1:10" hidden="1">
      <c r="A1111" t="s">
        <v>449</v>
      </c>
      <c r="B1111" t="s">
        <v>1925</v>
      </c>
      <c r="C1111" s="5">
        <v>2597597</v>
      </c>
      <c r="D1111" s="7" t="s">
        <v>1924</v>
      </c>
      <c r="E1111" s="7">
        <v>0</v>
      </c>
      <c r="F1111" s="7">
        <v>0</v>
      </c>
      <c r="G1111">
        <v>0</v>
      </c>
      <c r="H1111">
        <v>0</v>
      </c>
      <c r="I1111">
        <v>7</v>
      </c>
      <c r="J1111" t="s">
        <v>1923</v>
      </c>
    </row>
    <row r="1112" spans="1:10" hidden="1">
      <c r="A1112" t="s">
        <v>449</v>
      </c>
      <c r="B1112" t="s">
        <v>1926</v>
      </c>
      <c r="C1112" s="5">
        <v>2598</v>
      </c>
      <c r="D1112" s="7" t="s">
        <v>1927</v>
      </c>
      <c r="E1112" s="7">
        <v>0</v>
      </c>
      <c r="F1112" s="7">
        <v>0</v>
      </c>
      <c r="G1112">
        <v>0</v>
      </c>
      <c r="H1112">
        <v>0</v>
      </c>
      <c r="I1112">
        <v>4</v>
      </c>
      <c r="J1112" t="s">
        <v>456</v>
      </c>
    </row>
    <row r="1113" spans="1:10" hidden="1">
      <c r="A1113" t="s">
        <v>449</v>
      </c>
      <c r="B1113" t="s">
        <v>1928</v>
      </c>
      <c r="C1113" s="5">
        <v>2598598</v>
      </c>
      <c r="D1113" s="7" t="s">
        <v>1927</v>
      </c>
      <c r="E1113" s="7">
        <v>0</v>
      </c>
      <c r="F1113" s="7">
        <v>0</v>
      </c>
      <c r="G1113">
        <v>0</v>
      </c>
      <c r="H1113">
        <v>0</v>
      </c>
      <c r="I1113">
        <v>7</v>
      </c>
      <c r="J1113" t="s">
        <v>1926</v>
      </c>
    </row>
    <row r="1114" spans="1:10" hidden="1">
      <c r="A1114" t="s">
        <v>449</v>
      </c>
      <c r="B1114" t="s">
        <v>1929</v>
      </c>
      <c r="C1114" s="5">
        <v>2599</v>
      </c>
      <c r="D1114" s="7" t="s">
        <v>1930</v>
      </c>
      <c r="E1114" s="7">
        <v>0</v>
      </c>
      <c r="F1114" s="7">
        <v>0</v>
      </c>
      <c r="G1114">
        <v>0</v>
      </c>
      <c r="H1114">
        <v>0</v>
      </c>
      <c r="I1114">
        <v>4</v>
      </c>
      <c r="J1114" t="s">
        <v>456</v>
      </c>
    </row>
    <row r="1115" spans="1:10" hidden="1">
      <c r="A1115" t="s">
        <v>449</v>
      </c>
      <c r="B1115" t="s">
        <v>1931</v>
      </c>
      <c r="C1115" s="5">
        <v>2599599</v>
      </c>
      <c r="D1115" s="7" t="s">
        <v>1930</v>
      </c>
      <c r="E1115" s="7">
        <v>0</v>
      </c>
      <c r="F1115" s="7">
        <v>0</v>
      </c>
      <c r="G1115">
        <v>0</v>
      </c>
      <c r="H1115">
        <v>0</v>
      </c>
      <c r="I1115">
        <v>7</v>
      </c>
      <c r="J1115" t="s">
        <v>1929</v>
      </c>
    </row>
    <row r="1116" spans="1:10" hidden="1">
      <c r="A1116" t="s">
        <v>449</v>
      </c>
      <c r="B1116" t="s">
        <v>469</v>
      </c>
      <c r="C1116" s="5">
        <v>26</v>
      </c>
      <c r="D1116" s="7" t="s">
        <v>1932</v>
      </c>
      <c r="E1116" s="7">
        <v>0</v>
      </c>
      <c r="F1116" s="7">
        <v>0</v>
      </c>
      <c r="G1116">
        <v>0</v>
      </c>
      <c r="H1116" s="7">
        <v>0</v>
      </c>
      <c r="I1116">
        <v>2</v>
      </c>
      <c r="J1116" t="s">
        <v>461</v>
      </c>
    </row>
    <row r="1117" spans="1:10" hidden="1">
      <c r="A1117" t="s">
        <v>449</v>
      </c>
      <c r="B1117" t="s">
        <v>478</v>
      </c>
      <c r="C1117" s="5">
        <v>261</v>
      </c>
      <c r="D1117" s="7" t="s">
        <v>1933</v>
      </c>
      <c r="E1117" s="7">
        <v>0</v>
      </c>
      <c r="F1117" s="7">
        <v>0</v>
      </c>
      <c r="G1117">
        <v>0</v>
      </c>
      <c r="H1117" s="7">
        <v>0</v>
      </c>
      <c r="I1117">
        <v>3</v>
      </c>
      <c r="J1117" t="s">
        <v>469</v>
      </c>
    </row>
    <row r="1118" spans="1:10" hidden="1">
      <c r="A1118" t="s">
        <v>449</v>
      </c>
      <c r="B1118" t="s">
        <v>1934</v>
      </c>
      <c r="C1118" s="5">
        <v>2611</v>
      </c>
      <c r="D1118" s="7" t="s">
        <v>1935</v>
      </c>
      <c r="E1118" s="7">
        <v>0</v>
      </c>
      <c r="F1118" s="7">
        <v>0</v>
      </c>
      <c r="G1118">
        <v>0</v>
      </c>
      <c r="H1118" s="7">
        <v>0</v>
      </c>
      <c r="I1118">
        <v>4</v>
      </c>
      <c r="J1118" t="s">
        <v>478</v>
      </c>
    </row>
    <row r="1119" spans="1:10" hidden="1">
      <c r="A1119" t="s">
        <v>449</v>
      </c>
      <c r="B1119" t="s">
        <v>1936</v>
      </c>
      <c r="C1119" s="5">
        <v>2611611</v>
      </c>
      <c r="D1119" s="7" t="s">
        <v>1935</v>
      </c>
      <c r="E1119" s="7">
        <v>0</v>
      </c>
      <c r="F1119" s="7">
        <v>0</v>
      </c>
      <c r="G1119">
        <v>0</v>
      </c>
      <c r="H1119" s="7">
        <v>0</v>
      </c>
      <c r="I1119">
        <v>7</v>
      </c>
      <c r="J1119" t="s">
        <v>1934</v>
      </c>
    </row>
    <row r="1120" spans="1:10" hidden="1">
      <c r="A1120" t="s">
        <v>449</v>
      </c>
      <c r="B1120" t="s">
        <v>2538</v>
      </c>
      <c r="C1120" s="5">
        <v>2611611002</v>
      </c>
      <c r="D1120" s="7" t="s">
        <v>702</v>
      </c>
      <c r="E1120" s="7">
        <v>0</v>
      </c>
      <c r="F1120" s="7">
        <v>0</v>
      </c>
      <c r="G1120">
        <v>0</v>
      </c>
      <c r="H1120" s="7">
        <v>0</v>
      </c>
      <c r="I1120">
        <v>10</v>
      </c>
      <c r="J1120" t="s">
        <v>1936</v>
      </c>
    </row>
    <row r="1121" spans="1:10" hidden="1">
      <c r="A1121" t="s">
        <v>449</v>
      </c>
      <c r="B1121" t="s">
        <v>2539</v>
      </c>
      <c r="C1121" s="5">
        <v>2611611002001</v>
      </c>
      <c r="D1121" s="7" t="s">
        <v>2532</v>
      </c>
      <c r="E1121" s="7">
        <v>0</v>
      </c>
      <c r="F1121" s="7">
        <v>0</v>
      </c>
      <c r="G1121">
        <v>0</v>
      </c>
      <c r="H1121" s="7">
        <v>0</v>
      </c>
      <c r="I1121">
        <v>13</v>
      </c>
      <c r="J1121" t="s">
        <v>2538</v>
      </c>
    </row>
    <row r="1122" spans="1:10" hidden="1">
      <c r="A1122" t="s">
        <v>449</v>
      </c>
      <c r="B1122" t="s">
        <v>1937</v>
      </c>
      <c r="C1122" s="5">
        <v>2612</v>
      </c>
      <c r="D1122" s="7" t="s">
        <v>1938</v>
      </c>
      <c r="E1122" s="7">
        <v>0</v>
      </c>
      <c r="F1122" s="7">
        <v>0</v>
      </c>
      <c r="G1122">
        <v>0</v>
      </c>
      <c r="H1122" s="7">
        <v>0</v>
      </c>
      <c r="I1122">
        <v>4</v>
      </c>
      <c r="J1122" t="s">
        <v>478</v>
      </c>
    </row>
    <row r="1123" spans="1:10" hidden="1">
      <c r="A1123" t="s">
        <v>449</v>
      </c>
      <c r="B1123" t="s">
        <v>1939</v>
      </c>
      <c r="C1123" s="5">
        <v>2612612</v>
      </c>
      <c r="D1123" s="7" t="s">
        <v>1938</v>
      </c>
      <c r="E1123" s="7">
        <v>0</v>
      </c>
      <c r="F1123" s="7">
        <v>0</v>
      </c>
      <c r="G1123">
        <v>0</v>
      </c>
      <c r="H1123" s="7">
        <v>0</v>
      </c>
      <c r="I1123">
        <v>7</v>
      </c>
      <c r="J1123" t="s">
        <v>1937</v>
      </c>
    </row>
    <row r="1124" spans="1:10" hidden="1">
      <c r="A1124" t="s">
        <v>449</v>
      </c>
      <c r="B1124" t="s">
        <v>2521</v>
      </c>
      <c r="C1124" s="5">
        <v>2612612002</v>
      </c>
      <c r="D1124" s="7" t="s">
        <v>702</v>
      </c>
      <c r="E1124" s="7">
        <v>0</v>
      </c>
      <c r="F1124" s="7">
        <v>0</v>
      </c>
      <c r="G1124">
        <v>0</v>
      </c>
      <c r="H1124" s="7">
        <v>0</v>
      </c>
      <c r="I1124">
        <v>10</v>
      </c>
      <c r="J1124" t="s">
        <v>1939</v>
      </c>
    </row>
    <row r="1125" spans="1:10" hidden="1">
      <c r="A1125" t="s">
        <v>449</v>
      </c>
      <c r="B1125" t="s">
        <v>2522</v>
      </c>
      <c r="C1125" s="5">
        <v>2612612002001</v>
      </c>
      <c r="D1125" s="7" t="s">
        <v>2516</v>
      </c>
      <c r="E1125" s="7">
        <v>0</v>
      </c>
      <c r="F1125" s="7">
        <v>0</v>
      </c>
      <c r="G1125">
        <v>0</v>
      </c>
      <c r="H1125" s="7">
        <v>0</v>
      </c>
      <c r="I1125">
        <v>13</v>
      </c>
      <c r="J1125" t="s">
        <v>2521</v>
      </c>
    </row>
    <row r="1126" spans="1:10" hidden="1">
      <c r="A1126" t="s">
        <v>449</v>
      </c>
      <c r="B1126" t="s">
        <v>2523</v>
      </c>
      <c r="C1126" s="5">
        <v>2612612002002</v>
      </c>
      <c r="D1126" s="7" t="s">
        <v>2519</v>
      </c>
      <c r="E1126" s="7">
        <v>0</v>
      </c>
      <c r="F1126" s="7">
        <v>0</v>
      </c>
      <c r="G1126">
        <v>0</v>
      </c>
      <c r="H1126" s="7">
        <v>0</v>
      </c>
      <c r="I1126">
        <v>13</v>
      </c>
      <c r="J1126" t="s">
        <v>2521</v>
      </c>
    </row>
    <row r="1127" spans="1:10" hidden="1">
      <c r="A1127" t="s">
        <v>449</v>
      </c>
      <c r="B1127" t="s">
        <v>1940</v>
      </c>
      <c r="C1127" s="5">
        <v>2613</v>
      </c>
      <c r="D1127" s="7" t="s">
        <v>1941</v>
      </c>
      <c r="E1127" s="7">
        <v>0</v>
      </c>
      <c r="F1127" s="7">
        <v>0</v>
      </c>
      <c r="G1127">
        <v>0</v>
      </c>
      <c r="H1127" s="7">
        <v>0</v>
      </c>
      <c r="I1127">
        <v>4</v>
      </c>
      <c r="J1127" t="s">
        <v>478</v>
      </c>
    </row>
    <row r="1128" spans="1:10" hidden="1">
      <c r="A1128" t="s">
        <v>449</v>
      </c>
      <c r="B1128" t="s">
        <v>1942</v>
      </c>
      <c r="C1128" s="5">
        <v>2613613</v>
      </c>
      <c r="D1128" s="7" t="s">
        <v>1941</v>
      </c>
      <c r="E1128" s="7">
        <v>0</v>
      </c>
      <c r="F1128" s="7">
        <v>0</v>
      </c>
      <c r="G1128">
        <v>0</v>
      </c>
      <c r="H1128" s="7">
        <v>0</v>
      </c>
      <c r="I1128">
        <v>7</v>
      </c>
      <c r="J1128" t="s">
        <v>1940</v>
      </c>
    </row>
    <row r="1129" spans="1:10" hidden="1">
      <c r="A1129" t="s">
        <v>449</v>
      </c>
      <c r="B1129" t="s">
        <v>2513</v>
      </c>
      <c r="C1129" s="5">
        <v>2613613002</v>
      </c>
      <c r="D1129" s="7" t="s">
        <v>702</v>
      </c>
      <c r="E1129" s="7">
        <v>0</v>
      </c>
      <c r="F1129" s="7">
        <v>0</v>
      </c>
      <c r="G1129">
        <v>0</v>
      </c>
      <c r="H1129" s="7">
        <v>0</v>
      </c>
      <c r="I1129">
        <v>10</v>
      </c>
      <c r="J1129" t="s">
        <v>1942</v>
      </c>
    </row>
    <row r="1130" spans="1:10" hidden="1">
      <c r="A1130" t="s">
        <v>449</v>
      </c>
      <c r="B1130" t="s">
        <v>2514</v>
      </c>
      <c r="C1130" s="5">
        <v>2613613002001</v>
      </c>
      <c r="D1130" s="7" t="s">
        <v>2512</v>
      </c>
      <c r="E1130" s="7">
        <v>0</v>
      </c>
      <c r="F1130" s="7">
        <v>0</v>
      </c>
      <c r="G1130">
        <v>0</v>
      </c>
      <c r="H1130" s="7">
        <v>0</v>
      </c>
      <c r="I1130">
        <v>13</v>
      </c>
      <c r="J1130" t="s">
        <v>2513</v>
      </c>
    </row>
    <row r="1131" spans="1:10" hidden="1">
      <c r="A1131" t="s">
        <v>449</v>
      </c>
      <c r="B1131" t="s">
        <v>1943</v>
      </c>
      <c r="C1131" s="5">
        <v>2614</v>
      </c>
      <c r="D1131" s="7" t="s">
        <v>1944</v>
      </c>
      <c r="E1131" s="7">
        <v>0</v>
      </c>
      <c r="F1131" s="7">
        <v>0</v>
      </c>
      <c r="G1131">
        <v>0</v>
      </c>
      <c r="H1131" s="7">
        <v>0</v>
      </c>
      <c r="I1131">
        <v>4</v>
      </c>
      <c r="J1131" t="s">
        <v>478</v>
      </c>
    </row>
    <row r="1132" spans="1:10" hidden="1">
      <c r="A1132" t="s">
        <v>449</v>
      </c>
      <c r="B1132" t="s">
        <v>1945</v>
      </c>
      <c r="C1132" s="5">
        <v>2614614</v>
      </c>
      <c r="D1132" s="7" t="s">
        <v>1944</v>
      </c>
      <c r="E1132" s="7">
        <v>0</v>
      </c>
      <c r="F1132" s="7">
        <v>0</v>
      </c>
      <c r="G1132">
        <v>0</v>
      </c>
      <c r="H1132" s="7">
        <v>0</v>
      </c>
      <c r="I1132">
        <v>7</v>
      </c>
      <c r="J1132" t="s">
        <v>1943</v>
      </c>
    </row>
    <row r="1133" spans="1:10" hidden="1">
      <c r="A1133" t="s">
        <v>449</v>
      </c>
      <c r="B1133" t="s">
        <v>2541</v>
      </c>
      <c r="C1133" s="5">
        <v>2614614002</v>
      </c>
      <c r="D1133" s="7" t="s">
        <v>702</v>
      </c>
      <c r="E1133" s="7">
        <v>0</v>
      </c>
      <c r="F1133" s="7">
        <v>0</v>
      </c>
      <c r="G1133">
        <v>0</v>
      </c>
      <c r="H1133" s="7">
        <v>0</v>
      </c>
      <c r="I1133">
        <v>10</v>
      </c>
      <c r="J1133" t="s">
        <v>1945</v>
      </c>
    </row>
    <row r="1134" spans="1:10" hidden="1">
      <c r="A1134" t="s">
        <v>449</v>
      </c>
      <c r="B1134" t="s">
        <v>2542</v>
      </c>
      <c r="C1134" s="5">
        <v>2614614002001</v>
      </c>
      <c r="D1134" s="7" t="s">
        <v>2505</v>
      </c>
      <c r="E1134" s="7">
        <v>0</v>
      </c>
      <c r="F1134" s="7">
        <v>0</v>
      </c>
      <c r="G1134">
        <v>0</v>
      </c>
      <c r="H1134" s="7">
        <v>0</v>
      </c>
      <c r="I1134">
        <v>13</v>
      </c>
      <c r="J1134" t="s">
        <v>2541</v>
      </c>
    </row>
    <row r="1135" spans="1:10" hidden="1">
      <c r="A1135" t="s">
        <v>449</v>
      </c>
      <c r="B1135" t="s">
        <v>1946</v>
      </c>
      <c r="C1135" s="5">
        <v>2615</v>
      </c>
      <c r="D1135" s="7" t="s">
        <v>1947</v>
      </c>
      <c r="E1135" s="7">
        <v>0</v>
      </c>
      <c r="F1135" s="7">
        <v>0</v>
      </c>
      <c r="G1135">
        <v>0</v>
      </c>
      <c r="H1135">
        <v>0</v>
      </c>
      <c r="I1135">
        <v>4</v>
      </c>
      <c r="J1135" t="s">
        <v>478</v>
      </c>
    </row>
    <row r="1136" spans="1:10" hidden="1">
      <c r="A1136" t="s">
        <v>449</v>
      </c>
      <c r="B1136" t="s">
        <v>1948</v>
      </c>
      <c r="C1136" s="5">
        <v>2615615</v>
      </c>
      <c r="D1136" s="7" t="s">
        <v>1947</v>
      </c>
      <c r="E1136" s="7">
        <v>0</v>
      </c>
      <c r="F1136" s="7">
        <v>0</v>
      </c>
      <c r="G1136">
        <v>0</v>
      </c>
      <c r="H1136">
        <v>0</v>
      </c>
      <c r="I1136">
        <v>7</v>
      </c>
      <c r="J1136" t="s">
        <v>1946</v>
      </c>
    </row>
    <row r="1137" spans="1:10" hidden="1">
      <c r="A1137" t="s">
        <v>449</v>
      </c>
      <c r="B1137" t="s">
        <v>1949</v>
      </c>
      <c r="C1137" s="5">
        <v>2616</v>
      </c>
      <c r="D1137" s="7" t="s">
        <v>1950</v>
      </c>
      <c r="E1137" s="7">
        <v>0</v>
      </c>
      <c r="F1137" s="7">
        <v>0</v>
      </c>
      <c r="G1137">
        <v>0</v>
      </c>
      <c r="H1137">
        <v>0</v>
      </c>
      <c r="I1137">
        <v>4</v>
      </c>
      <c r="J1137" t="s">
        <v>478</v>
      </c>
    </row>
    <row r="1138" spans="1:10" hidden="1">
      <c r="A1138" t="s">
        <v>449</v>
      </c>
      <c r="B1138" t="s">
        <v>1951</v>
      </c>
      <c r="C1138" s="5">
        <v>2616616</v>
      </c>
      <c r="D1138" s="7" t="s">
        <v>1950</v>
      </c>
      <c r="E1138" s="7">
        <v>0</v>
      </c>
      <c r="F1138" s="7">
        <v>0</v>
      </c>
      <c r="G1138">
        <v>0</v>
      </c>
      <c r="H1138">
        <v>0</v>
      </c>
      <c r="I1138">
        <v>7</v>
      </c>
      <c r="J1138" t="s">
        <v>1949</v>
      </c>
    </row>
    <row r="1139" spans="1:10" hidden="1">
      <c r="A1139" t="s">
        <v>449</v>
      </c>
      <c r="B1139" t="s">
        <v>1952</v>
      </c>
      <c r="C1139" s="5">
        <v>2617</v>
      </c>
      <c r="D1139" s="7" t="s">
        <v>1953</v>
      </c>
      <c r="E1139" s="7">
        <v>0</v>
      </c>
      <c r="F1139" s="7">
        <v>0</v>
      </c>
      <c r="G1139">
        <v>0</v>
      </c>
      <c r="H1139">
        <v>0</v>
      </c>
      <c r="I1139">
        <v>4</v>
      </c>
      <c r="J1139" t="s">
        <v>478</v>
      </c>
    </row>
    <row r="1140" spans="1:10" hidden="1">
      <c r="A1140" t="s">
        <v>449</v>
      </c>
      <c r="B1140" t="s">
        <v>1954</v>
      </c>
      <c r="C1140" s="5">
        <v>2617617</v>
      </c>
      <c r="D1140" s="7" t="s">
        <v>1953</v>
      </c>
      <c r="E1140" s="7">
        <v>0</v>
      </c>
      <c r="F1140" s="7">
        <v>0</v>
      </c>
      <c r="G1140">
        <v>0</v>
      </c>
      <c r="H1140">
        <v>0</v>
      </c>
      <c r="I1140">
        <v>7</v>
      </c>
      <c r="J1140" t="s">
        <v>1952</v>
      </c>
    </row>
    <row r="1141" spans="1:10" hidden="1">
      <c r="A1141" t="s">
        <v>449</v>
      </c>
      <c r="B1141" t="s">
        <v>1955</v>
      </c>
      <c r="C1141" s="5">
        <v>2619</v>
      </c>
      <c r="D1141" s="7" t="s">
        <v>1956</v>
      </c>
      <c r="E1141" s="7">
        <v>0</v>
      </c>
      <c r="F1141" s="7">
        <v>0</v>
      </c>
      <c r="G1141">
        <v>0</v>
      </c>
      <c r="H1141">
        <v>0</v>
      </c>
      <c r="I1141">
        <v>4</v>
      </c>
      <c r="J1141" t="s">
        <v>478</v>
      </c>
    </row>
    <row r="1142" spans="1:10" hidden="1">
      <c r="A1142" t="s">
        <v>449</v>
      </c>
      <c r="B1142" t="s">
        <v>1957</v>
      </c>
      <c r="C1142" s="5">
        <v>2619619</v>
      </c>
      <c r="D1142" s="7" t="s">
        <v>1956</v>
      </c>
      <c r="E1142" s="7">
        <v>0</v>
      </c>
      <c r="F1142" s="7">
        <v>0</v>
      </c>
      <c r="G1142">
        <v>0</v>
      </c>
      <c r="H1142">
        <v>0</v>
      </c>
      <c r="I1142">
        <v>7</v>
      </c>
      <c r="J1142" t="s">
        <v>1955</v>
      </c>
    </row>
    <row r="1143" spans="1:10" hidden="1">
      <c r="A1143" t="s">
        <v>449</v>
      </c>
      <c r="B1143" t="s">
        <v>1958</v>
      </c>
      <c r="C1143" s="5">
        <v>262</v>
      </c>
      <c r="D1143" s="7" t="s">
        <v>1959</v>
      </c>
      <c r="E1143" s="7">
        <v>0</v>
      </c>
      <c r="F1143" s="7">
        <v>0</v>
      </c>
      <c r="G1143">
        <v>0</v>
      </c>
      <c r="H1143">
        <v>0</v>
      </c>
      <c r="I1143">
        <v>3</v>
      </c>
      <c r="J1143" t="s">
        <v>469</v>
      </c>
    </row>
    <row r="1144" spans="1:10" hidden="1">
      <c r="A1144" t="s">
        <v>449</v>
      </c>
      <c r="B1144" t="s">
        <v>1960</v>
      </c>
      <c r="C1144" s="5">
        <v>2621</v>
      </c>
      <c r="D1144" s="7" t="s">
        <v>1935</v>
      </c>
      <c r="E1144" s="7">
        <v>0</v>
      </c>
      <c r="F1144" s="7">
        <v>0</v>
      </c>
      <c r="G1144">
        <v>0</v>
      </c>
      <c r="H1144">
        <v>0</v>
      </c>
      <c r="I1144">
        <v>4</v>
      </c>
      <c r="J1144" t="s">
        <v>1958</v>
      </c>
    </row>
    <row r="1145" spans="1:10" hidden="1">
      <c r="A1145" t="s">
        <v>449</v>
      </c>
      <c r="B1145" t="s">
        <v>1961</v>
      </c>
      <c r="C1145" s="5">
        <v>2621621</v>
      </c>
      <c r="D1145" s="7" t="s">
        <v>1935</v>
      </c>
      <c r="E1145" s="7">
        <v>0</v>
      </c>
      <c r="F1145" s="7">
        <v>0</v>
      </c>
      <c r="G1145">
        <v>0</v>
      </c>
      <c r="H1145">
        <v>0</v>
      </c>
      <c r="I1145">
        <v>7</v>
      </c>
      <c r="J1145" t="s">
        <v>1960</v>
      </c>
    </row>
    <row r="1146" spans="1:10" hidden="1">
      <c r="A1146" t="s">
        <v>449</v>
      </c>
      <c r="B1146" t="s">
        <v>1962</v>
      </c>
      <c r="C1146" s="5">
        <v>2622</v>
      </c>
      <c r="D1146" s="7" t="s">
        <v>1938</v>
      </c>
      <c r="E1146" s="7">
        <v>0</v>
      </c>
      <c r="F1146" s="7">
        <v>0</v>
      </c>
      <c r="G1146">
        <v>0</v>
      </c>
      <c r="H1146">
        <v>0</v>
      </c>
      <c r="I1146">
        <v>4</v>
      </c>
      <c r="J1146" t="s">
        <v>1958</v>
      </c>
    </row>
    <row r="1147" spans="1:10" hidden="1">
      <c r="A1147" t="s">
        <v>449</v>
      </c>
      <c r="B1147" t="s">
        <v>1963</v>
      </c>
      <c r="C1147" s="5">
        <v>2622622</v>
      </c>
      <c r="D1147" s="7" t="s">
        <v>1938</v>
      </c>
      <c r="E1147" s="7">
        <v>0</v>
      </c>
      <c r="F1147" s="7">
        <v>0</v>
      </c>
      <c r="G1147">
        <v>0</v>
      </c>
      <c r="H1147">
        <v>0</v>
      </c>
      <c r="I1147">
        <v>7</v>
      </c>
      <c r="J1147" t="s">
        <v>1962</v>
      </c>
    </row>
    <row r="1148" spans="1:10" hidden="1">
      <c r="A1148" t="s">
        <v>449</v>
      </c>
      <c r="B1148" t="s">
        <v>1964</v>
      </c>
      <c r="C1148" s="5">
        <v>2623</v>
      </c>
      <c r="D1148" s="7" t="s">
        <v>1941</v>
      </c>
      <c r="E1148" s="7">
        <v>0</v>
      </c>
      <c r="F1148" s="7">
        <v>0</v>
      </c>
      <c r="G1148">
        <v>0</v>
      </c>
      <c r="H1148">
        <v>0</v>
      </c>
      <c r="I1148">
        <v>4</v>
      </c>
      <c r="J1148" t="s">
        <v>1958</v>
      </c>
    </row>
    <row r="1149" spans="1:10" hidden="1">
      <c r="A1149" t="s">
        <v>449</v>
      </c>
      <c r="B1149" t="s">
        <v>1965</v>
      </c>
      <c r="C1149" s="5">
        <v>2623623</v>
      </c>
      <c r="D1149" s="7" t="s">
        <v>1941</v>
      </c>
      <c r="E1149" s="7">
        <v>0</v>
      </c>
      <c r="F1149" s="7">
        <v>0</v>
      </c>
      <c r="G1149">
        <v>0</v>
      </c>
      <c r="H1149">
        <v>0</v>
      </c>
      <c r="I1149">
        <v>7</v>
      </c>
      <c r="J1149" t="s">
        <v>1964</v>
      </c>
    </row>
    <row r="1150" spans="1:10" hidden="1">
      <c r="A1150" t="s">
        <v>449</v>
      </c>
      <c r="B1150" t="s">
        <v>1966</v>
      </c>
      <c r="C1150" s="5">
        <v>2624</v>
      </c>
      <c r="D1150" s="7" t="s">
        <v>1944</v>
      </c>
      <c r="E1150" s="7">
        <v>0</v>
      </c>
      <c r="F1150" s="7">
        <v>0</v>
      </c>
      <c r="G1150">
        <v>0</v>
      </c>
      <c r="H1150">
        <v>0</v>
      </c>
      <c r="I1150">
        <v>4</v>
      </c>
      <c r="J1150" t="s">
        <v>1958</v>
      </c>
    </row>
    <row r="1151" spans="1:10" hidden="1">
      <c r="A1151" t="s">
        <v>449</v>
      </c>
      <c r="B1151" t="s">
        <v>1967</v>
      </c>
      <c r="C1151" s="5">
        <v>2624624</v>
      </c>
      <c r="D1151" s="7" t="s">
        <v>1944</v>
      </c>
      <c r="E1151" s="7">
        <v>0</v>
      </c>
      <c r="F1151" s="7">
        <v>0</v>
      </c>
      <c r="G1151">
        <v>0</v>
      </c>
      <c r="H1151">
        <v>0</v>
      </c>
      <c r="I1151">
        <v>7</v>
      </c>
      <c r="J1151" t="s">
        <v>1966</v>
      </c>
    </row>
    <row r="1152" spans="1:10" hidden="1">
      <c r="A1152" t="s">
        <v>449</v>
      </c>
      <c r="B1152" t="s">
        <v>1968</v>
      </c>
      <c r="C1152" s="5">
        <v>2625</v>
      </c>
      <c r="D1152" s="7" t="s">
        <v>1947</v>
      </c>
      <c r="E1152" s="7">
        <v>0</v>
      </c>
      <c r="F1152" s="7">
        <v>0</v>
      </c>
      <c r="G1152">
        <v>0</v>
      </c>
      <c r="H1152">
        <v>0</v>
      </c>
      <c r="I1152">
        <v>4</v>
      </c>
      <c r="J1152" t="s">
        <v>1958</v>
      </c>
    </row>
    <row r="1153" spans="1:10" hidden="1">
      <c r="A1153" t="s">
        <v>449</v>
      </c>
      <c r="B1153" t="s">
        <v>1969</v>
      </c>
      <c r="C1153" s="5">
        <v>2625625</v>
      </c>
      <c r="D1153" s="7" t="s">
        <v>1947</v>
      </c>
      <c r="E1153" s="7">
        <v>0</v>
      </c>
      <c r="F1153" s="7">
        <v>0</v>
      </c>
      <c r="G1153">
        <v>0</v>
      </c>
      <c r="H1153">
        <v>0</v>
      </c>
      <c r="I1153">
        <v>7</v>
      </c>
      <c r="J1153" t="s">
        <v>1968</v>
      </c>
    </row>
    <row r="1154" spans="1:10" hidden="1">
      <c r="A1154" t="s">
        <v>449</v>
      </c>
      <c r="B1154" t="s">
        <v>1970</v>
      </c>
      <c r="C1154" s="5">
        <v>2626</v>
      </c>
      <c r="D1154" s="7" t="s">
        <v>1950</v>
      </c>
      <c r="E1154" s="7">
        <v>0</v>
      </c>
      <c r="F1154" s="7">
        <v>0</v>
      </c>
      <c r="G1154">
        <v>0</v>
      </c>
      <c r="H1154">
        <v>0</v>
      </c>
      <c r="I1154">
        <v>4</v>
      </c>
      <c r="J1154" t="s">
        <v>1958</v>
      </c>
    </row>
    <row r="1155" spans="1:10" hidden="1">
      <c r="A1155" t="s">
        <v>449</v>
      </c>
      <c r="B1155" t="s">
        <v>1971</v>
      </c>
      <c r="C1155" s="5">
        <v>2626626</v>
      </c>
      <c r="D1155" s="7" t="s">
        <v>1950</v>
      </c>
      <c r="E1155" s="7">
        <v>0</v>
      </c>
      <c r="F1155" s="7">
        <v>0</v>
      </c>
      <c r="G1155">
        <v>0</v>
      </c>
      <c r="H1155">
        <v>0</v>
      </c>
      <c r="I1155">
        <v>7</v>
      </c>
      <c r="J1155" t="s">
        <v>1970</v>
      </c>
    </row>
    <row r="1156" spans="1:10" hidden="1">
      <c r="A1156" t="s">
        <v>449</v>
      </c>
      <c r="B1156" t="s">
        <v>1972</v>
      </c>
      <c r="C1156" s="5">
        <v>2627</v>
      </c>
      <c r="D1156" s="7" t="s">
        <v>1953</v>
      </c>
      <c r="E1156" s="7">
        <v>0</v>
      </c>
      <c r="F1156" s="7">
        <v>0</v>
      </c>
      <c r="G1156">
        <v>0</v>
      </c>
      <c r="H1156">
        <v>0</v>
      </c>
      <c r="I1156">
        <v>4</v>
      </c>
      <c r="J1156" t="s">
        <v>1958</v>
      </c>
    </row>
    <row r="1157" spans="1:10" hidden="1">
      <c r="A1157" t="s">
        <v>449</v>
      </c>
      <c r="B1157" t="s">
        <v>1973</v>
      </c>
      <c r="C1157" s="5">
        <v>2627627</v>
      </c>
      <c r="D1157" s="7" t="s">
        <v>1953</v>
      </c>
      <c r="E1157" s="7">
        <v>0</v>
      </c>
      <c r="F1157" s="7">
        <v>0</v>
      </c>
      <c r="G1157">
        <v>0</v>
      </c>
      <c r="H1157">
        <v>0</v>
      </c>
      <c r="I1157">
        <v>7</v>
      </c>
      <c r="J1157" t="s">
        <v>1972</v>
      </c>
    </row>
    <row r="1158" spans="1:10" hidden="1">
      <c r="A1158" t="s">
        <v>449</v>
      </c>
      <c r="B1158" t="s">
        <v>1974</v>
      </c>
      <c r="C1158" s="5">
        <v>2629</v>
      </c>
      <c r="D1158" s="7" t="s">
        <v>1956</v>
      </c>
      <c r="E1158" s="7">
        <v>0</v>
      </c>
      <c r="F1158" s="7">
        <v>0</v>
      </c>
      <c r="G1158">
        <v>0</v>
      </c>
      <c r="H1158">
        <v>0</v>
      </c>
      <c r="I1158">
        <v>4</v>
      </c>
      <c r="J1158" t="s">
        <v>1958</v>
      </c>
    </row>
    <row r="1159" spans="1:10" hidden="1">
      <c r="A1159" t="s">
        <v>449</v>
      </c>
      <c r="B1159" t="s">
        <v>1975</v>
      </c>
      <c r="C1159" s="5">
        <v>2629629</v>
      </c>
      <c r="D1159" s="7" t="s">
        <v>1956</v>
      </c>
      <c r="E1159" s="7">
        <v>0</v>
      </c>
      <c r="F1159" s="7">
        <v>0</v>
      </c>
      <c r="G1159">
        <v>0</v>
      </c>
      <c r="H1159">
        <v>0</v>
      </c>
      <c r="I1159">
        <v>7</v>
      </c>
      <c r="J1159" t="s">
        <v>1974</v>
      </c>
    </row>
    <row r="1160" spans="1:10" hidden="1">
      <c r="A1160" t="s">
        <v>449</v>
      </c>
      <c r="B1160" t="s">
        <v>483</v>
      </c>
      <c r="C1160" s="5">
        <v>263</v>
      </c>
      <c r="D1160" s="7" t="s">
        <v>1976</v>
      </c>
      <c r="E1160" s="7">
        <v>0</v>
      </c>
      <c r="F1160" s="7">
        <v>0</v>
      </c>
      <c r="G1160">
        <v>0</v>
      </c>
      <c r="H1160" s="7">
        <v>0</v>
      </c>
      <c r="I1160">
        <v>3</v>
      </c>
      <c r="J1160" t="s">
        <v>469</v>
      </c>
    </row>
    <row r="1161" spans="1:10" hidden="1">
      <c r="A1161" t="s">
        <v>449</v>
      </c>
      <c r="B1161" t="s">
        <v>1977</v>
      </c>
      <c r="C1161" s="5">
        <v>2631</v>
      </c>
      <c r="D1161" s="7" t="s">
        <v>1978</v>
      </c>
      <c r="E1161" s="7">
        <v>0</v>
      </c>
      <c r="F1161" s="7">
        <v>0</v>
      </c>
      <c r="G1161">
        <v>0</v>
      </c>
      <c r="H1161" s="7">
        <v>0</v>
      </c>
      <c r="I1161">
        <v>4</v>
      </c>
      <c r="J1161" t="s">
        <v>483</v>
      </c>
    </row>
    <row r="1162" spans="1:10" hidden="1">
      <c r="A1162" t="s">
        <v>449</v>
      </c>
      <c r="B1162" t="s">
        <v>1979</v>
      </c>
      <c r="C1162" s="5">
        <v>2631631</v>
      </c>
      <c r="D1162" s="7" t="s">
        <v>1978</v>
      </c>
      <c r="E1162" s="7">
        <v>0</v>
      </c>
      <c r="F1162" s="7">
        <v>0</v>
      </c>
      <c r="G1162">
        <v>0</v>
      </c>
      <c r="H1162" s="7">
        <v>0</v>
      </c>
      <c r="I1162">
        <v>7</v>
      </c>
      <c r="J1162" t="s">
        <v>1977</v>
      </c>
    </row>
    <row r="1163" spans="1:10" hidden="1">
      <c r="A1163" t="s">
        <v>449</v>
      </c>
      <c r="B1163" t="s">
        <v>2525</v>
      </c>
      <c r="C1163" s="5">
        <v>2631631002</v>
      </c>
      <c r="D1163" s="7" t="s">
        <v>702</v>
      </c>
      <c r="E1163" s="7">
        <v>0</v>
      </c>
      <c r="F1163" s="7">
        <v>0</v>
      </c>
      <c r="G1163">
        <v>0</v>
      </c>
      <c r="H1163" s="7">
        <v>0</v>
      </c>
      <c r="I1163">
        <v>10</v>
      </c>
      <c r="J1163" t="s">
        <v>1979</v>
      </c>
    </row>
    <row r="1164" spans="1:10" hidden="1">
      <c r="A1164" t="s">
        <v>449</v>
      </c>
      <c r="B1164" t="s">
        <v>2526</v>
      </c>
      <c r="C1164" s="5">
        <v>2631631002002</v>
      </c>
      <c r="D1164" s="7" t="s">
        <v>2524</v>
      </c>
      <c r="E1164" s="7">
        <v>0</v>
      </c>
      <c r="F1164" s="7">
        <v>0</v>
      </c>
      <c r="G1164">
        <v>0</v>
      </c>
      <c r="H1164" s="7">
        <v>0</v>
      </c>
      <c r="I1164">
        <v>13</v>
      </c>
      <c r="J1164" t="s">
        <v>2525</v>
      </c>
    </row>
    <row r="1165" spans="1:10" hidden="1">
      <c r="A1165" t="s">
        <v>449</v>
      </c>
      <c r="B1165" t="s">
        <v>1980</v>
      </c>
      <c r="C1165" s="5">
        <v>2632</v>
      </c>
      <c r="D1165" s="7" t="s">
        <v>1981</v>
      </c>
      <c r="E1165" s="7">
        <v>0</v>
      </c>
      <c r="F1165" s="7">
        <v>0</v>
      </c>
      <c r="G1165">
        <v>0</v>
      </c>
      <c r="H1165">
        <v>0</v>
      </c>
      <c r="I1165">
        <v>4</v>
      </c>
      <c r="J1165" t="s">
        <v>483</v>
      </c>
    </row>
    <row r="1166" spans="1:10" hidden="1">
      <c r="A1166" t="s">
        <v>449</v>
      </c>
      <c r="B1166" t="s">
        <v>1982</v>
      </c>
      <c r="C1166" s="5">
        <v>2632632</v>
      </c>
      <c r="D1166" s="7" t="s">
        <v>1981</v>
      </c>
      <c r="E1166" s="7">
        <v>0</v>
      </c>
      <c r="F1166" s="7">
        <v>0</v>
      </c>
      <c r="G1166">
        <v>0</v>
      </c>
      <c r="H1166">
        <v>0</v>
      </c>
      <c r="I1166">
        <v>7</v>
      </c>
      <c r="J1166" t="s">
        <v>1980</v>
      </c>
    </row>
    <row r="1167" spans="1:10" hidden="1">
      <c r="A1167" t="s">
        <v>449</v>
      </c>
      <c r="B1167" t="s">
        <v>1983</v>
      </c>
      <c r="C1167" s="5">
        <v>27</v>
      </c>
      <c r="D1167" s="7" t="s">
        <v>1984</v>
      </c>
      <c r="E1167" s="7">
        <v>0</v>
      </c>
      <c r="F1167" s="7">
        <v>0</v>
      </c>
      <c r="G1167">
        <v>0</v>
      </c>
      <c r="H1167">
        <v>0</v>
      </c>
      <c r="I1167">
        <v>2</v>
      </c>
      <c r="J1167" t="s">
        <v>461</v>
      </c>
    </row>
    <row r="1168" spans="1:10" hidden="1">
      <c r="A1168" t="s">
        <v>449</v>
      </c>
      <c r="B1168" t="s">
        <v>1985</v>
      </c>
      <c r="C1168" s="5">
        <v>271</v>
      </c>
      <c r="D1168" s="7" t="s">
        <v>1986</v>
      </c>
      <c r="E1168" s="7">
        <v>0</v>
      </c>
      <c r="F1168" s="7">
        <v>0</v>
      </c>
      <c r="G1168">
        <v>0</v>
      </c>
      <c r="H1168">
        <v>0</v>
      </c>
      <c r="I1168">
        <v>3</v>
      </c>
      <c r="J1168" t="s">
        <v>1983</v>
      </c>
    </row>
    <row r="1169" spans="1:10" hidden="1">
      <c r="A1169" t="s">
        <v>449</v>
      </c>
      <c r="B1169" t="s">
        <v>1987</v>
      </c>
      <c r="C1169" s="5">
        <v>2711</v>
      </c>
      <c r="D1169" s="7" t="s">
        <v>1988</v>
      </c>
      <c r="E1169" s="7">
        <v>0</v>
      </c>
      <c r="F1169" s="7">
        <v>0</v>
      </c>
      <c r="G1169">
        <v>0</v>
      </c>
      <c r="H1169">
        <v>0</v>
      </c>
      <c r="I1169">
        <v>4</v>
      </c>
      <c r="J1169" t="s">
        <v>1985</v>
      </c>
    </row>
    <row r="1170" spans="1:10" hidden="1">
      <c r="A1170" t="s">
        <v>449</v>
      </c>
      <c r="B1170" t="s">
        <v>1989</v>
      </c>
      <c r="C1170" s="5">
        <v>2712</v>
      </c>
      <c r="D1170" s="7" t="s">
        <v>1990</v>
      </c>
      <c r="E1170" s="7">
        <v>0</v>
      </c>
      <c r="F1170" s="7">
        <v>0</v>
      </c>
      <c r="G1170">
        <v>0</v>
      </c>
      <c r="H1170">
        <v>0</v>
      </c>
      <c r="I1170">
        <v>4</v>
      </c>
      <c r="J1170" t="s">
        <v>1985</v>
      </c>
    </row>
    <row r="1171" spans="1:10" hidden="1">
      <c r="A1171" t="s">
        <v>449</v>
      </c>
      <c r="B1171" t="s">
        <v>1991</v>
      </c>
      <c r="C1171" s="5">
        <v>272</v>
      </c>
      <c r="D1171" s="7" t="s">
        <v>1992</v>
      </c>
      <c r="E1171" s="7">
        <v>0</v>
      </c>
      <c r="F1171" s="7">
        <v>0</v>
      </c>
      <c r="G1171">
        <v>0</v>
      </c>
      <c r="H1171">
        <v>0</v>
      </c>
      <c r="I1171">
        <v>3</v>
      </c>
      <c r="J1171" t="s">
        <v>1983</v>
      </c>
    </row>
    <row r="1172" spans="1:10" hidden="1">
      <c r="A1172" t="s">
        <v>449</v>
      </c>
      <c r="B1172" t="s">
        <v>1993</v>
      </c>
      <c r="C1172" s="5">
        <v>2721</v>
      </c>
      <c r="D1172" s="7" t="s">
        <v>1994</v>
      </c>
      <c r="E1172" s="7">
        <v>0</v>
      </c>
      <c r="F1172" s="7">
        <v>0</v>
      </c>
      <c r="G1172">
        <v>0</v>
      </c>
      <c r="H1172">
        <v>0</v>
      </c>
      <c r="I1172">
        <v>4</v>
      </c>
      <c r="J1172" t="s">
        <v>1991</v>
      </c>
    </row>
    <row r="1173" spans="1:10" hidden="1">
      <c r="A1173" t="s">
        <v>449</v>
      </c>
      <c r="B1173" t="s">
        <v>1995</v>
      </c>
      <c r="C1173" s="5">
        <v>2722</v>
      </c>
      <c r="D1173" s="7" t="s">
        <v>1996</v>
      </c>
      <c r="E1173" s="7">
        <v>0</v>
      </c>
      <c r="F1173" s="7">
        <v>0</v>
      </c>
      <c r="G1173">
        <v>0</v>
      </c>
      <c r="H1173">
        <v>0</v>
      </c>
      <c r="I1173">
        <v>4</v>
      </c>
      <c r="J1173" t="s">
        <v>1991</v>
      </c>
    </row>
    <row r="1174" spans="1:10" hidden="1">
      <c r="A1174" t="s">
        <v>449</v>
      </c>
      <c r="B1174" t="s">
        <v>1997</v>
      </c>
      <c r="C1174" s="5">
        <v>2723</v>
      </c>
      <c r="D1174" s="7" t="s">
        <v>1998</v>
      </c>
      <c r="E1174" s="7">
        <v>0</v>
      </c>
      <c r="F1174" s="7">
        <v>0</v>
      </c>
      <c r="G1174">
        <v>0</v>
      </c>
      <c r="H1174">
        <v>0</v>
      </c>
      <c r="I1174">
        <v>4</v>
      </c>
      <c r="J1174" t="s">
        <v>1991</v>
      </c>
    </row>
    <row r="1175" spans="1:10" hidden="1">
      <c r="A1175" t="s">
        <v>449</v>
      </c>
      <c r="B1175" t="s">
        <v>1999</v>
      </c>
      <c r="C1175" s="5">
        <v>2724</v>
      </c>
      <c r="D1175" s="7" t="s">
        <v>2000</v>
      </c>
      <c r="E1175" s="7">
        <v>0</v>
      </c>
      <c r="F1175" s="7">
        <v>0</v>
      </c>
      <c r="G1175">
        <v>0</v>
      </c>
      <c r="H1175">
        <v>0</v>
      </c>
      <c r="I1175">
        <v>4</v>
      </c>
      <c r="J1175" t="s">
        <v>1991</v>
      </c>
    </row>
    <row r="1176" spans="1:10" hidden="1">
      <c r="A1176" t="s">
        <v>449</v>
      </c>
      <c r="B1176" t="s">
        <v>2001</v>
      </c>
      <c r="C1176" s="5">
        <v>2725</v>
      </c>
      <c r="D1176" s="7" t="s">
        <v>2002</v>
      </c>
      <c r="E1176" s="7">
        <v>0</v>
      </c>
      <c r="F1176" s="7">
        <v>0</v>
      </c>
      <c r="G1176">
        <v>0</v>
      </c>
      <c r="H1176">
        <v>0</v>
      </c>
      <c r="I1176">
        <v>4</v>
      </c>
      <c r="J1176" t="s">
        <v>1991</v>
      </c>
    </row>
    <row r="1177" spans="1:10" hidden="1">
      <c r="A1177" t="s">
        <v>449</v>
      </c>
      <c r="B1177" t="s">
        <v>2003</v>
      </c>
      <c r="C1177" s="5">
        <v>2726</v>
      </c>
      <c r="D1177" s="7" t="s">
        <v>2004</v>
      </c>
      <c r="E1177" s="7">
        <v>0</v>
      </c>
      <c r="F1177" s="7">
        <v>0</v>
      </c>
      <c r="G1177">
        <v>0</v>
      </c>
      <c r="H1177">
        <v>0</v>
      </c>
      <c r="I1177">
        <v>4</v>
      </c>
      <c r="J1177" t="s">
        <v>1991</v>
      </c>
    </row>
    <row r="1178" spans="1:10" hidden="1">
      <c r="A1178" t="s">
        <v>449</v>
      </c>
      <c r="B1178" t="s">
        <v>2005</v>
      </c>
      <c r="C1178" s="5">
        <v>2727</v>
      </c>
      <c r="D1178" s="7" t="s">
        <v>2006</v>
      </c>
      <c r="E1178" s="7">
        <v>0</v>
      </c>
      <c r="F1178" s="7">
        <v>0</v>
      </c>
      <c r="G1178">
        <v>0</v>
      </c>
      <c r="H1178">
        <v>0</v>
      </c>
      <c r="I1178">
        <v>4</v>
      </c>
      <c r="J1178" t="s">
        <v>1991</v>
      </c>
    </row>
    <row r="1179" spans="1:10" hidden="1">
      <c r="A1179" t="s">
        <v>449</v>
      </c>
      <c r="B1179" t="s">
        <v>2007</v>
      </c>
      <c r="C1179" s="5">
        <v>2728</v>
      </c>
      <c r="D1179" s="7" t="s">
        <v>2008</v>
      </c>
      <c r="E1179" s="7">
        <v>0</v>
      </c>
      <c r="F1179" s="7">
        <v>0</v>
      </c>
      <c r="G1179">
        <v>0</v>
      </c>
      <c r="H1179">
        <v>0</v>
      </c>
      <c r="I1179">
        <v>4</v>
      </c>
      <c r="J1179" t="s">
        <v>1991</v>
      </c>
    </row>
    <row r="1180" spans="1:10" hidden="1">
      <c r="A1180" t="s">
        <v>449</v>
      </c>
      <c r="B1180" t="s">
        <v>2009</v>
      </c>
      <c r="C1180" s="5">
        <v>2729</v>
      </c>
      <c r="D1180" s="7" t="s">
        <v>2010</v>
      </c>
      <c r="E1180" s="7">
        <v>0</v>
      </c>
      <c r="F1180" s="7">
        <v>0</v>
      </c>
      <c r="G1180">
        <v>0</v>
      </c>
      <c r="H1180">
        <v>0</v>
      </c>
      <c r="I1180">
        <v>4</v>
      </c>
      <c r="J1180" t="s">
        <v>1991</v>
      </c>
    </row>
    <row r="1181" spans="1:10" hidden="1">
      <c r="A1181" t="s">
        <v>449</v>
      </c>
      <c r="B1181" t="s">
        <v>2011</v>
      </c>
      <c r="C1181" s="5">
        <v>273</v>
      </c>
      <c r="D1181" s="7" t="s">
        <v>2012</v>
      </c>
      <c r="E1181" s="7">
        <v>0</v>
      </c>
      <c r="F1181" s="7">
        <v>0</v>
      </c>
      <c r="G1181">
        <v>0</v>
      </c>
      <c r="H1181">
        <v>0</v>
      </c>
      <c r="I1181">
        <v>3</v>
      </c>
      <c r="J1181" t="s">
        <v>1983</v>
      </c>
    </row>
    <row r="1182" spans="1:10" hidden="1">
      <c r="A1182" t="s">
        <v>449</v>
      </c>
      <c r="B1182" t="s">
        <v>2013</v>
      </c>
      <c r="C1182" s="5">
        <v>2731</v>
      </c>
      <c r="D1182" s="7" t="s">
        <v>2014</v>
      </c>
      <c r="E1182" s="7">
        <v>0</v>
      </c>
      <c r="F1182" s="7">
        <v>0</v>
      </c>
      <c r="G1182">
        <v>0</v>
      </c>
      <c r="H1182">
        <v>0</v>
      </c>
      <c r="I1182">
        <v>4</v>
      </c>
      <c r="J1182" t="s">
        <v>2011</v>
      </c>
    </row>
    <row r="1183" spans="1:10" hidden="1">
      <c r="A1183" t="s">
        <v>449</v>
      </c>
      <c r="B1183" t="s">
        <v>2015</v>
      </c>
      <c r="C1183" s="5">
        <v>2732</v>
      </c>
      <c r="D1183" s="7" t="s">
        <v>2016</v>
      </c>
      <c r="E1183" s="7">
        <v>0</v>
      </c>
      <c r="F1183" s="7">
        <v>0</v>
      </c>
      <c r="G1183">
        <v>0</v>
      </c>
      <c r="H1183">
        <v>0</v>
      </c>
      <c r="I1183">
        <v>4</v>
      </c>
      <c r="J1183" t="s">
        <v>2011</v>
      </c>
    </row>
    <row r="1184" spans="1:10" hidden="1">
      <c r="A1184" t="s">
        <v>449</v>
      </c>
      <c r="B1184" t="s">
        <v>2017</v>
      </c>
      <c r="C1184" s="5">
        <v>2733</v>
      </c>
      <c r="D1184" s="7" t="s">
        <v>2018</v>
      </c>
      <c r="E1184" s="7">
        <v>0</v>
      </c>
      <c r="F1184" s="7">
        <v>0</v>
      </c>
      <c r="G1184">
        <v>0</v>
      </c>
      <c r="H1184">
        <v>0</v>
      </c>
      <c r="I1184">
        <v>4</v>
      </c>
      <c r="J1184" t="s">
        <v>2011</v>
      </c>
    </row>
    <row r="1185" spans="1:10" hidden="1">
      <c r="A1185" t="s">
        <v>449</v>
      </c>
      <c r="B1185" t="s">
        <v>2019</v>
      </c>
      <c r="C1185" s="5">
        <v>2734</v>
      </c>
      <c r="D1185" s="7" t="s">
        <v>2020</v>
      </c>
      <c r="E1185" s="7">
        <v>0</v>
      </c>
      <c r="F1185" s="7">
        <v>0</v>
      </c>
      <c r="G1185">
        <v>0</v>
      </c>
      <c r="H1185">
        <v>0</v>
      </c>
      <c r="I1185">
        <v>4</v>
      </c>
      <c r="J1185" t="s">
        <v>2011</v>
      </c>
    </row>
    <row r="1186" spans="1:10" hidden="1">
      <c r="A1186" t="s">
        <v>449</v>
      </c>
      <c r="B1186" t="s">
        <v>2021</v>
      </c>
      <c r="C1186" s="5">
        <v>2735</v>
      </c>
      <c r="D1186" s="7" t="s">
        <v>2022</v>
      </c>
      <c r="E1186" s="7">
        <v>0</v>
      </c>
      <c r="F1186" s="7">
        <v>0</v>
      </c>
      <c r="G1186">
        <v>0</v>
      </c>
      <c r="H1186">
        <v>0</v>
      </c>
      <c r="I1186">
        <v>4</v>
      </c>
      <c r="J1186" t="s">
        <v>2011</v>
      </c>
    </row>
    <row r="1187" spans="1:10" hidden="1">
      <c r="A1187" t="s">
        <v>449</v>
      </c>
      <c r="B1187" t="s">
        <v>2023</v>
      </c>
      <c r="C1187" s="5">
        <v>2739</v>
      </c>
      <c r="D1187" s="7" t="s">
        <v>2024</v>
      </c>
      <c r="E1187" s="7">
        <v>0</v>
      </c>
      <c r="F1187" s="7">
        <v>0</v>
      </c>
      <c r="G1187">
        <v>0</v>
      </c>
      <c r="H1187">
        <v>0</v>
      </c>
      <c r="I1187">
        <v>4</v>
      </c>
      <c r="J1187" t="s">
        <v>2011</v>
      </c>
    </row>
    <row r="1188" spans="1:10" hidden="1">
      <c r="A1188" t="s">
        <v>449</v>
      </c>
      <c r="B1188" t="s">
        <v>2025</v>
      </c>
      <c r="C1188" s="5">
        <v>274</v>
      </c>
      <c r="D1188" s="7" t="s">
        <v>2026</v>
      </c>
      <c r="E1188" s="7">
        <v>0</v>
      </c>
      <c r="F1188" s="7">
        <v>0</v>
      </c>
      <c r="G1188">
        <v>0</v>
      </c>
      <c r="H1188">
        <v>0</v>
      </c>
      <c r="I1188">
        <v>3</v>
      </c>
      <c r="J1188" t="s">
        <v>1983</v>
      </c>
    </row>
    <row r="1189" spans="1:10" hidden="1">
      <c r="A1189" t="s">
        <v>449</v>
      </c>
      <c r="B1189" t="s">
        <v>2027</v>
      </c>
      <c r="C1189" s="5">
        <v>2741</v>
      </c>
      <c r="D1189" s="7" t="s">
        <v>2028</v>
      </c>
      <c r="E1189" s="7">
        <v>0</v>
      </c>
      <c r="F1189" s="7">
        <v>0</v>
      </c>
      <c r="G1189">
        <v>0</v>
      </c>
      <c r="H1189">
        <v>0</v>
      </c>
      <c r="I1189">
        <v>4</v>
      </c>
      <c r="J1189" t="s">
        <v>2025</v>
      </c>
    </row>
    <row r="1190" spans="1:10" hidden="1">
      <c r="A1190" t="s">
        <v>449</v>
      </c>
      <c r="B1190" t="s">
        <v>2029</v>
      </c>
      <c r="C1190" s="5">
        <v>2742</v>
      </c>
      <c r="D1190" s="7" t="s">
        <v>2030</v>
      </c>
      <c r="E1190" s="7">
        <v>0</v>
      </c>
      <c r="F1190" s="7">
        <v>0</v>
      </c>
      <c r="G1190">
        <v>0</v>
      </c>
      <c r="H1190">
        <v>0</v>
      </c>
      <c r="I1190">
        <v>4</v>
      </c>
      <c r="J1190" t="s">
        <v>2025</v>
      </c>
    </row>
    <row r="1191" spans="1:10" hidden="1">
      <c r="A1191" t="s">
        <v>449</v>
      </c>
      <c r="B1191" t="s">
        <v>2031</v>
      </c>
      <c r="C1191" s="5">
        <v>2743</v>
      </c>
      <c r="D1191" s="7" t="s">
        <v>2032</v>
      </c>
      <c r="E1191" s="7">
        <v>0</v>
      </c>
      <c r="F1191" s="7">
        <v>0</v>
      </c>
      <c r="G1191">
        <v>0</v>
      </c>
      <c r="H1191">
        <v>0</v>
      </c>
      <c r="I1191">
        <v>4</v>
      </c>
      <c r="J1191" t="s">
        <v>2025</v>
      </c>
    </row>
    <row r="1192" spans="1:10" hidden="1">
      <c r="A1192" t="s">
        <v>449</v>
      </c>
      <c r="B1192" t="s">
        <v>2033</v>
      </c>
      <c r="C1192" s="5">
        <v>2744</v>
      </c>
      <c r="D1192" s="7" t="s">
        <v>2034</v>
      </c>
      <c r="E1192" s="7">
        <v>0</v>
      </c>
      <c r="F1192" s="7">
        <v>0</v>
      </c>
      <c r="G1192">
        <v>0</v>
      </c>
      <c r="H1192">
        <v>0</v>
      </c>
      <c r="I1192">
        <v>4</v>
      </c>
      <c r="J1192" t="s">
        <v>2025</v>
      </c>
    </row>
    <row r="1193" spans="1:10" hidden="1">
      <c r="A1193" t="s">
        <v>449</v>
      </c>
      <c r="B1193" t="s">
        <v>2035</v>
      </c>
      <c r="C1193" s="5">
        <v>2745</v>
      </c>
      <c r="D1193" s="7" t="s">
        <v>2036</v>
      </c>
      <c r="E1193" s="7">
        <v>0</v>
      </c>
      <c r="F1193" s="7">
        <v>0</v>
      </c>
      <c r="G1193">
        <v>0</v>
      </c>
      <c r="H1193">
        <v>0</v>
      </c>
      <c r="I1193">
        <v>4</v>
      </c>
      <c r="J1193" t="s">
        <v>2025</v>
      </c>
    </row>
    <row r="1194" spans="1:10" hidden="1">
      <c r="A1194" t="s">
        <v>449</v>
      </c>
      <c r="B1194" t="s">
        <v>2037</v>
      </c>
      <c r="C1194" s="5">
        <v>2746</v>
      </c>
      <c r="D1194" s="7" t="s">
        <v>2038</v>
      </c>
      <c r="E1194" s="7">
        <v>0</v>
      </c>
      <c r="F1194" s="7">
        <v>0</v>
      </c>
      <c r="G1194">
        <v>0</v>
      </c>
      <c r="H1194">
        <v>0</v>
      </c>
      <c r="I1194">
        <v>4</v>
      </c>
      <c r="J1194" t="s">
        <v>2025</v>
      </c>
    </row>
    <row r="1195" spans="1:10" hidden="1">
      <c r="A1195" t="s">
        <v>449</v>
      </c>
      <c r="B1195" t="s">
        <v>2039</v>
      </c>
      <c r="C1195" s="5">
        <v>2747</v>
      </c>
      <c r="D1195" s="7" t="s">
        <v>2040</v>
      </c>
      <c r="E1195" s="7">
        <v>0</v>
      </c>
      <c r="F1195" s="7">
        <v>0</v>
      </c>
      <c r="G1195">
        <v>0</v>
      </c>
      <c r="H1195">
        <v>0</v>
      </c>
      <c r="I1195">
        <v>4</v>
      </c>
      <c r="J1195" t="s">
        <v>2025</v>
      </c>
    </row>
    <row r="1196" spans="1:10" hidden="1">
      <c r="A1196" t="s">
        <v>449</v>
      </c>
      <c r="B1196" t="s">
        <v>2041</v>
      </c>
      <c r="C1196" s="5">
        <v>2748</v>
      </c>
      <c r="D1196" s="7" t="s">
        <v>2042</v>
      </c>
      <c r="E1196" s="7">
        <v>0</v>
      </c>
      <c r="F1196" s="7">
        <v>0</v>
      </c>
      <c r="G1196">
        <v>0</v>
      </c>
      <c r="H1196">
        <v>0</v>
      </c>
      <c r="I1196">
        <v>4</v>
      </c>
      <c r="J1196" t="s">
        <v>2025</v>
      </c>
    </row>
    <row r="1197" spans="1:10" hidden="1">
      <c r="A1197" t="s">
        <v>449</v>
      </c>
      <c r="B1197" t="s">
        <v>2043</v>
      </c>
      <c r="C1197" s="5">
        <v>2749</v>
      </c>
      <c r="D1197" s="7" t="s">
        <v>2044</v>
      </c>
      <c r="E1197" s="7">
        <v>0</v>
      </c>
      <c r="F1197" s="7">
        <v>0</v>
      </c>
      <c r="G1197">
        <v>0</v>
      </c>
      <c r="H1197">
        <v>0</v>
      </c>
      <c r="I1197">
        <v>4</v>
      </c>
      <c r="J1197" t="s">
        <v>2025</v>
      </c>
    </row>
    <row r="1198" spans="1:10" hidden="1">
      <c r="A1198" t="s">
        <v>449</v>
      </c>
      <c r="B1198" t="s">
        <v>2045</v>
      </c>
      <c r="C1198" s="5">
        <v>275</v>
      </c>
      <c r="D1198" s="7" t="s">
        <v>2046</v>
      </c>
      <c r="E1198" s="7">
        <v>0</v>
      </c>
      <c r="F1198" s="7">
        <v>0</v>
      </c>
      <c r="G1198">
        <v>0</v>
      </c>
      <c r="H1198">
        <v>0</v>
      </c>
      <c r="I1198">
        <v>3</v>
      </c>
      <c r="J1198" t="s">
        <v>1983</v>
      </c>
    </row>
    <row r="1199" spans="1:10" hidden="1">
      <c r="A1199" t="s">
        <v>449</v>
      </c>
      <c r="B1199" t="s">
        <v>2047</v>
      </c>
      <c r="C1199" s="5">
        <v>2751</v>
      </c>
      <c r="D1199" s="7" t="s">
        <v>2048</v>
      </c>
      <c r="E1199" s="7">
        <v>0</v>
      </c>
      <c r="F1199" s="7">
        <v>0</v>
      </c>
      <c r="G1199">
        <v>0</v>
      </c>
      <c r="H1199">
        <v>0</v>
      </c>
      <c r="I1199">
        <v>4</v>
      </c>
      <c r="J1199" t="s">
        <v>2045</v>
      </c>
    </row>
    <row r="1200" spans="1:10" hidden="1">
      <c r="A1200" t="s">
        <v>449</v>
      </c>
      <c r="B1200" t="s">
        <v>2049</v>
      </c>
      <c r="C1200" s="5">
        <v>2752</v>
      </c>
      <c r="D1200" s="7" t="s">
        <v>2050</v>
      </c>
      <c r="E1200" s="7">
        <v>0</v>
      </c>
      <c r="F1200" s="7">
        <v>0</v>
      </c>
      <c r="G1200">
        <v>0</v>
      </c>
      <c r="H1200">
        <v>0</v>
      </c>
      <c r="I1200">
        <v>4</v>
      </c>
      <c r="J1200" t="s">
        <v>2045</v>
      </c>
    </row>
    <row r="1201" spans="1:10" hidden="1">
      <c r="A1201" t="s">
        <v>449</v>
      </c>
      <c r="B1201" t="s">
        <v>2051</v>
      </c>
      <c r="C1201" s="5">
        <v>2753</v>
      </c>
      <c r="D1201" s="7" t="s">
        <v>2052</v>
      </c>
      <c r="E1201" s="7">
        <v>0</v>
      </c>
      <c r="F1201" s="7">
        <v>0</v>
      </c>
      <c r="G1201">
        <v>0</v>
      </c>
      <c r="H1201">
        <v>0</v>
      </c>
      <c r="I1201">
        <v>4</v>
      </c>
      <c r="J1201" t="s">
        <v>2045</v>
      </c>
    </row>
    <row r="1202" spans="1:10" hidden="1">
      <c r="A1202" t="s">
        <v>449</v>
      </c>
      <c r="B1202" t="s">
        <v>2053</v>
      </c>
      <c r="C1202" s="5">
        <v>2754</v>
      </c>
      <c r="D1202" s="7" t="s">
        <v>2054</v>
      </c>
      <c r="E1202" s="7">
        <v>0</v>
      </c>
      <c r="F1202" s="7">
        <v>0</v>
      </c>
      <c r="G1202">
        <v>0</v>
      </c>
      <c r="H1202">
        <v>0</v>
      </c>
      <c r="I1202">
        <v>4</v>
      </c>
      <c r="J1202" t="s">
        <v>2045</v>
      </c>
    </row>
    <row r="1203" spans="1:10" hidden="1">
      <c r="A1203" t="s">
        <v>449</v>
      </c>
      <c r="B1203" t="s">
        <v>2055</v>
      </c>
      <c r="C1203" s="5">
        <v>2755</v>
      </c>
      <c r="D1203" s="7" t="s">
        <v>2056</v>
      </c>
      <c r="E1203" s="7">
        <v>0</v>
      </c>
      <c r="F1203" s="7">
        <v>0</v>
      </c>
      <c r="G1203">
        <v>0</v>
      </c>
      <c r="H1203">
        <v>0</v>
      </c>
      <c r="I1203">
        <v>4</v>
      </c>
      <c r="J1203" t="s">
        <v>2045</v>
      </c>
    </row>
    <row r="1204" spans="1:10" hidden="1">
      <c r="A1204" t="s">
        <v>449</v>
      </c>
      <c r="B1204" t="s">
        <v>2057</v>
      </c>
      <c r="C1204" s="5">
        <v>2756</v>
      </c>
      <c r="D1204" s="7" t="s">
        <v>2058</v>
      </c>
      <c r="E1204" s="7">
        <v>0</v>
      </c>
      <c r="F1204" s="7">
        <v>0</v>
      </c>
      <c r="G1204">
        <v>0</v>
      </c>
      <c r="H1204">
        <v>0</v>
      </c>
      <c r="I1204">
        <v>4</v>
      </c>
      <c r="J1204" t="s">
        <v>2045</v>
      </c>
    </row>
    <row r="1205" spans="1:10" hidden="1">
      <c r="A1205" t="s">
        <v>449</v>
      </c>
      <c r="B1205" t="s">
        <v>2059</v>
      </c>
      <c r="C1205" s="5">
        <v>2757</v>
      </c>
      <c r="D1205" s="7" t="s">
        <v>2060</v>
      </c>
      <c r="E1205" s="7">
        <v>0</v>
      </c>
      <c r="F1205" s="7">
        <v>0</v>
      </c>
      <c r="G1205">
        <v>0</v>
      </c>
      <c r="H1205">
        <v>0</v>
      </c>
      <c r="I1205">
        <v>4</v>
      </c>
      <c r="J1205" t="s">
        <v>2045</v>
      </c>
    </row>
    <row r="1206" spans="1:10" hidden="1">
      <c r="A1206" t="s">
        <v>449</v>
      </c>
      <c r="B1206" t="s">
        <v>2061</v>
      </c>
      <c r="C1206" s="5">
        <v>2758</v>
      </c>
      <c r="D1206" s="7" t="s">
        <v>2062</v>
      </c>
      <c r="E1206" s="7">
        <v>0</v>
      </c>
      <c r="F1206" s="7">
        <v>0</v>
      </c>
      <c r="G1206">
        <v>0</v>
      </c>
      <c r="H1206">
        <v>0</v>
      </c>
      <c r="I1206">
        <v>4</v>
      </c>
      <c r="J1206" t="s">
        <v>2045</v>
      </c>
    </row>
    <row r="1207" spans="1:10" hidden="1">
      <c r="A1207" t="s">
        <v>449</v>
      </c>
      <c r="B1207" t="s">
        <v>2063</v>
      </c>
      <c r="C1207" s="5">
        <v>2759</v>
      </c>
      <c r="D1207" s="7" t="s">
        <v>2064</v>
      </c>
      <c r="E1207" s="7">
        <v>0</v>
      </c>
      <c r="F1207" s="7">
        <v>0</v>
      </c>
      <c r="G1207">
        <v>0</v>
      </c>
      <c r="H1207">
        <v>0</v>
      </c>
      <c r="I1207">
        <v>4</v>
      </c>
      <c r="J1207" t="s">
        <v>2045</v>
      </c>
    </row>
    <row r="1208" spans="1:10" hidden="1">
      <c r="A1208" t="s">
        <v>449</v>
      </c>
      <c r="B1208" t="s">
        <v>2065</v>
      </c>
      <c r="C1208" s="5">
        <v>276</v>
      </c>
      <c r="D1208" s="7" t="s">
        <v>2066</v>
      </c>
      <c r="E1208" s="7">
        <v>0</v>
      </c>
      <c r="F1208" s="7">
        <v>0</v>
      </c>
      <c r="G1208">
        <v>0</v>
      </c>
      <c r="H1208">
        <v>0</v>
      </c>
      <c r="I1208">
        <v>3</v>
      </c>
      <c r="J1208" t="s">
        <v>1983</v>
      </c>
    </row>
    <row r="1209" spans="1:10" hidden="1">
      <c r="A1209" t="s">
        <v>449</v>
      </c>
      <c r="B1209" t="s">
        <v>2067</v>
      </c>
      <c r="C1209" s="5">
        <v>2761</v>
      </c>
      <c r="D1209" s="7" t="s">
        <v>2068</v>
      </c>
      <c r="E1209" s="7">
        <v>0</v>
      </c>
      <c r="F1209" s="7">
        <v>0</v>
      </c>
      <c r="G1209">
        <v>0</v>
      </c>
      <c r="H1209">
        <v>0</v>
      </c>
      <c r="I1209">
        <v>4</v>
      </c>
      <c r="J1209" t="s">
        <v>2065</v>
      </c>
    </row>
    <row r="1210" spans="1:10" hidden="1">
      <c r="A1210" t="s">
        <v>449</v>
      </c>
      <c r="B1210" t="s">
        <v>2069</v>
      </c>
      <c r="C1210" s="5">
        <v>2762</v>
      </c>
      <c r="D1210" s="7" t="s">
        <v>2070</v>
      </c>
      <c r="E1210" s="7">
        <v>0</v>
      </c>
      <c r="F1210" s="7">
        <v>0</v>
      </c>
      <c r="G1210">
        <v>0</v>
      </c>
      <c r="H1210">
        <v>0</v>
      </c>
      <c r="I1210">
        <v>4</v>
      </c>
      <c r="J1210" t="s">
        <v>2065</v>
      </c>
    </row>
    <row r="1211" spans="1:10" hidden="1">
      <c r="A1211" t="s">
        <v>449</v>
      </c>
      <c r="B1211" t="s">
        <v>2071</v>
      </c>
      <c r="C1211" s="5">
        <v>279</v>
      </c>
      <c r="D1211" s="7" t="s">
        <v>2072</v>
      </c>
      <c r="E1211" s="7">
        <v>0</v>
      </c>
      <c r="F1211" s="7">
        <v>0</v>
      </c>
      <c r="G1211">
        <v>0</v>
      </c>
      <c r="H1211">
        <v>0</v>
      </c>
      <c r="I1211">
        <v>3</v>
      </c>
      <c r="J1211" t="s">
        <v>1983</v>
      </c>
    </row>
    <row r="1212" spans="1:10" hidden="1">
      <c r="A1212" t="s">
        <v>449</v>
      </c>
      <c r="B1212" t="s">
        <v>2073</v>
      </c>
      <c r="C1212" s="5">
        <v>2791</v>
      </c>
      <c r="D1212" s="7" t="s">
        <v>2074</v>
      </c>
      <c r="E1212" s="7">
        <v>0</v>
      </c>
      <c r="F1212" s="7">
        <v>0</v>
      </c>
      <c r="G1212">
        <v>0</v>
      </c>
      <c r="H1212">
        <v>0</v>
      </c>
      <c r="I1212">
        <v>4</v>
      </c>
      <c r="J1212" t="s">
        <v>2071</v>
      </c>
    </row>
    <row r="1213" spans="1:10" hidden="1">
      <c r="A1213" t="s">
        <v>449</v>
      </c>
      <c r="B1213" t="s">
        <v>2075</v>
      </c>
      <c r="C1213" s="5">
        <v>2792</v>
      </c>
      <c r="D1213" s="7" t="s">
        <v>2076</v>
      </c>
      <c r="E1213" s="7">
        <v>0</v>
      </c>
      <c r="F1213" s="7">
        <v>0</v>
      </c>
      <c r="G1213">
        <v>0</v>
      </c>
      <c r="H1213">
        <v>0</v>
      </c>
      <c r="I1213">
        <v>4</v>
      </c>
      <c r="J1213" t="s">
        <v>2071</v>
      </c>
    </row>
    <row r="1214" spans="1:10" hidden="1">
      <c r="A1214" t="s">
        <v>449</v>
      </c>
      <c r="B1214" t="s">
        <v>2077</v>
      </c>
      <c r="C1214" s="5">
        <v>2799</v>
      </c>
      <c r="D1214" s="7" t="s">
        <v>2078</v>
      </c>
      <c r="E1214" s="7">
        <v>0</v>
      </c>
      <c r="F1214" s="7">
        <v>0</v>
      </c>
      <c r="G1214">
        <v>0</v>
      </c>
      <c r="H1214">
        <v>0</v>
      </c>
      <c r="I1214">
        <v>4</v>
      </c>
      <c r="J1214" t="s">
        <v>2071</v>
      </c>
    </row>
    <row r="1215" spans="1:10" hidden="1">
      <c r="A1215" t="s">
        <v>449</v>
      </c>
      <c r="B1215" t="s">
        <v>2079</v>
      </c>
      <c r="C1215" s="5">
        <v>28</v>
      </c>
      <c r="D1215" s="7" t="s">
        <v>2080</v>
      </c>
      <c r="E1215" s="7">
        <v>0</v>
      </c>
      <c r="F1215" s="7">
        <v>0</v>
      </c>
      <c r="G1215">
        <v>0</v>
      </c>
      <c r="H1215">
        <v>0</v>
      </c>
      <c r="I1215">
        <v>2</v>
      </c>
      <c r="J1215" t="s">
        <v>461</v>
      </c>
    </row>
    <row r="1216" spans="1:10" hidden="1">
      <c r="A1216" t="s">
        <v>449</v>
      </c>
      <c r="B1216" t="s">
        <v>2081</v>
      </c>
      <c r="C1216" s="5">
        <v>281</v>
      </c>
      <c r="D1216" s="7" t="s">
        <v>2082</v>
      </c>
      <c r="E1216" s="7">
        <v>0</v>
      </c>
      <c r="F1216" s="7">
        <v>0</v>
      </c>
      <c r="G1216">
        <v>0</v>
      </c>
      <c r="H1216">
        <v>0</v>
      </c>
      <c r="I1216">
        <v>3</v>
      </c>
      <c r="J1216" t="s">
        <v>2079</v>
      </c>
    </row>
    <row r="1217" spans="1:10" hidden="1">
      <c r="A1217" t="s">
        <v>449</v>
      </c>
      <c r="B1217" t="s">
        <v>2083</v>
      </c>
      <c r="C1217" s="5">
        <v>2811</v>
      </c>
      <c r="D1217" s="7" t="s">
        <v>2084</v>
      </c>
      <c r="E1217" s="7">
        <v>0</v>
      </c>
      <c r="F1217" s="7">
        <v>0</v>
      </c>
      <c r="G1217">
        <v>0</v>
      </c>
      <c r="H1217">
        <v>0</v>
      </c>
      <c r="I1217">
        <v>4</v>
      </c>
      <c r="J1217" t="s">
        <v>2081</v>
      </c>
    </row>
    <row r="1218" spans="1:10" hidden="1">
      <c r="A1218" t="s">
        <v>449</v>
      </c>
      <c r="B1218" t="s">
        <v>2085</v>
      </c>
      <c r="C1218" s="5">
        <v>2812</v>
      </c>
      <c r="D1218" s="7" t="s">
        <v>2086</v>
      </c>
      <c r="E1218" s="7">
        <v>0</v>
      </c>
      <c r="F1218" s="7">
        <v>0</v>
      </c>
      <c r="G1218">
        <v>0</v>
      </c>
      <c r="H1218">
        <v>0</v>
      </c>
      <c r="I1218">
        <v>4</v>
      </c>
      <c r="J1218" t="s">
        <v>2081</v>
      </c>
    </row>
    <row r="1219" spans="1:10" hidden="1">
      <c r="A1219" t="s">
        <v>449</v>
      </c>
      <c r="B1219" t="s">
        <v>2087</v>
      </c>
      <c r="C1219" s="5">
        <v>2813</v>
      </c>
      <c r="D1219" s="7" t="s">
        <v>2088</v>
      </c>
      <c r="E1219" s="7">
        <v>0</v>
      </c>
      <c r="F1219" s="7">
        <v>0</v>
      </c>
      <c r="G1219">
        <v>0</v>
      </c>
      <c r="H1219">
        <v>0</v>
      </c>
      <c r="I1219">
        <v>4</v>
      </c>
      <c r="J1219" t="s">
        <v>2081</v>
      </c>
    </row>
    <row r="1220" spans="1:10" hidden="1">
      <c r="A1220" t="s">
        <v>449</v>
      </c>
      <c r="B1220" t="s">
        <v>2089</v>
      </c>
      <c r="C1220" s="5">
        <v>2814</v>
      </c>
      <c r="D1220" s="7" t="s">
        <v>2090</v>
      </c>
      <c r="E1220" s="7">
        <v>0</v>
      </c>
      <c r="F1220" s="7">
        <v>0</v>
      </c>
      <c r="G1220">
        <v>0</v>
      </c>
      <c r="H1220">
        <v>0</v>
      </c>
      <c r="I1220">
        <v>4</v>
      </c>
      <c r="J1220" t="s">
        <v>2081</v>
      </c>
    </row>
    <row r="1221" spans="1:10" hidden="1">
      <c r="A1221" t="s">
        <v>449</v>
      </c>
      <c r="B1221" t="s">
        <v>2091</v>
      </c>
      <c r="C1221" s="5">
        <v>2815</v>
      </c>
      <c r="D1221" s="7" t="s">
        <v>2092</v>
      </c>
      <c r="E1221" s="7">
        <v>0</v>
      </c>
      <c r="F1221" s="7">
        <v>0</v>
      </c>
      <c r="G1221">
        <v>0</v>
      </c>
      <c r="H1221">
        <v>0</v>
      </c>
      <c r="I1221">
        <v>4</v>
      </c>
      <c r="J1221" t="s">
        <v>2081</v>
      </c>
    </row>
    <row r="1222" spans="1:10" hidden="1">
      <c r="A1222" t="s">
        <v>449</v>
      </c>
      <c r="B1222" t="s">
        <v>2093</v>
      </c>
      <c r="C1222" s="5">
        <v>2816</v>
      </c>
      <c r="D1222" s="7" t="s">
        <v>2094</v>
      </c>
      <c r="E1222" s="7">
        <v>0</v>
      </c>
      <c r="F1222" s="7">
        <v>0</v>
      </c>
      <c r="G1222">
        <v>0</v>
      </c>
      <c r="H1222">
        <v>0</v>
      </c>
      <c r="I1222">
        <v>4</v>
      </c>
      <c r="J1222" t="s">
        <v>2081</v>
      </c>
    </row>
    <row r="1223" spans="1:10" hidden="1">
      <c r="A1223" t="s">
        <v>449</v>
      </c>
      <c r="B1223" t="s">
        <v>2095</v>
      </c>
      <c r="C1223" s="5">
        <v>283</v>
      </c>
      <c r="D1223" s="7" t="s">
        <v>2096</v>
      </c>
      <c r="E1223" s="7">
        <v>0</v>
      </c>
      <c r="F1223" s="7">
        <v>0</v>
      </c>
      <c r="G1223">
        <v>0</v>
      </c>
      <c r="H1223">
        <v>0</v>
      </c>
      <c r="I1223">
        <v>3</v>
      </c>
      <c r="J1223" t="s">
        <v>2079</v>
      </c>
    </row>
    <row r="1224" spans="1:10" hidden="1">
      <c r="A1224" t="s">
        <v>449</v>
      </c>
      <c r="B1224" t="s">
        <v>2097</v>
      </c>
      <c r="C1224" s="5">
        <v>2831</v>
      </c>
      <c r="D1224" s="7" t="s">
        <v>2098</v>
      </c>
      <c r="E1224" s="7">
        <v>0</v>
      </c>
      <c r="F1224" s="7">
        <v>0</v>
      </c>
      <c r="G1224">
        <v>0</v>
      </c>
      <c r="H1224">
        <v>0</v>
      </c>
      <c r="I1224">
        <v>4</v>
      </c>
      <c r="J1224" t="s">
        <v>2095</v>
      </c>
    </row>
    <row r="1225" spans="1:10" hidden="1">
      <c r="A1225" t="s">
        <v>449</v>
      </c>
      <c r="B1225" t="s">
        <v>2099</v>
      </c>
      <c r="C1225" s="5">
        <v>2832</v>
      </c>
      <c r="D1225" s="7" t="s">
        <v>2100</v>
      </c>
      <c r="E1225" s="7">
        <v>0</v>
      </c>
      <c r="F1225" s="7">
        <v>0</v>
      </c>
      <c r="G1225">
        <v>0</v>
      </c>
      <c r="H1225">
        <v>0</v>
      </c>
      <c r="I1225">
        <v>4</v>
      </c>
      <c r="J1225" t="s">
        <v>2095</v>
      </c>
    </row>
    <row r="1226" spans="1:10" hidden="1">
      <c r="A1226" t="s">
        <v>449</v>
      </c>
      <c r="B1226" t="s">
        <v>2101</v>
      </c>
      <c r="C1226" s="5">
        <v>2833</v>
      </c>
      <c r="D1226" s="7" t="s">
        <v>2102</v>
      </c>
      <c r="E1226" s="7">
        <v>0</v>
      </c>
      <c r="F1226" s="7">
        <v>0</v>
      </c>
      <c r="G1226">
        <v>0</v>
      </c>
      <c r="H1226">
        <v>0</v>
      </c>
      <c r="I1226">
        <v>4</v>
      </c>
      <c r="J1226" t="s">
        <v>2095</v>
      </c>
    </row>
    <row r="1227" spans="1:10" hidden="1">
      <c r="A1227" t="s">
        <v>449</v>
      </c>
      <c r="B1227" t="s">
        <v>2103</v>
      </c>
      <c r="C1227" s="5">
        <v>2834</v>
      </c>
      <c r="D1227" s="7" t="s">
        <v>2104</v>
      </c>
      <c r="E1227" s="7">
        <v>0</v>
      </c>
      <c r="F1227" s="7">
        <v>0</v>
      </c>
      <c r="G1227">
        <v>0</v>
      </c>
      <c r="H1227">
        <v>0</v>
      </c>
      <c r="I1227">
        <v>4</v>
      </c>
      <c r="J1227" t="s">
        <v>2095</v>
      </c>
    </row>
    <row r="1228" spans="1:10" hidden="1">
      <c r="A1228" t="s">
        <v>449</v>
      </c>
      <c r="B1228" t="s">
        <v>2105</v>
      </c>
      <c r="C1228" s="5">
        <v>2835</v>
      </c>
      <c r="D1228" s="7" t="s">
        <v>2106</v>
      </c>
      <c r="E1228" s="7">
        <v>0</v>
      </c>
      <c r="F1228" s="7">
        <v>0</v>
      </c>
      <c r="G1228">
        <v>0</v>
      </c>
      <c r="H1228">
        <v>0</v>
      </c>
      <c r="I1228">
        <v>4</v>
      </c>
      <c r="J1228" t="s">
        <v>2095</v>
      </c>
    </row>
    <row r="1229" spans="1:10" hidden="1">
      <c r="A1229" t="s">
        <v>449</v>
      </c>
      <c r="B1229" t="s">
        <v>2107</v>
      </c>
      <c r="C1229" s="5">
        <v>285</v>
      </c>
      <c r="D1229" s="7" t="s">
        <v>2108</v>
      </c>
      <c r="E1229" s="7">
        <v>0</v>
      </c>
      <c r="F1229" s="7">
        <v>0</v>
      </c>
      <c r="G1229">
        <v>0</v>
      </c>
      <c r="H1229">
        <v>0</v>
      </c>
      <c r="I1229">
        <v>3</v>
      </c>
      <c r="J1229" t="s">
        <v>2079</v>
      </c>
    </row>
    <row r="1230" spans="1:10" hidden="1">
      <c r="A1230" t="s">
        <v>449</v>
      </c>
      <c r="B1230" t="s">
        <v>2109</v>
      </c>
      <c r="C1230" s="5">
        <v>2851</v>
      </c>
      <c r="D1230" s="7" t="s">
        <v>2110</v>
      </c>
      <c r="E1230" s="7">
        <v>0</v>
      </c>
      <c r="F1230" s="7">
        <v>0</v>
      </c>
      <c r="G1230">
        <v>0</v>
      </c>
      <c r="H1230">
        <v>0</v>
      </c>
      <c r="I1230">
        <v>4</v>
      </c>
      <c r="J1230" t="s">
        <v>2107</v>
      </c>
    </row>
    <row r="1231" spans="1:10" hidden="1">
      <c r="A1231" t="s">
        <v>449</v>
      </c>
      <c r="B1231" t="s">
        <v>2111</v>
      </c>
      <c r="C1231" s="5">
        <v>2852</v>
      </c>
      <c r="D1231" s="7" t="s">
        <v>2112</v>
      </c>
      <c r="E1231" s="7">
        <v>0</v>
      </c>
      <c r="F1231" s="7">
        <v>0</v>
      </c>
      <c r="G1231">
        <v>0</v>
      </c>
      <c r="H1231">
        <v>0</v>
      </c>
      <c r="I1231">
        <v>4</v>
      </c>
      <c r="J1231" t="s">
        <v>2107</v>
      </c>
    </row>
    <row r="1232" spans="1:10" hidden="1">
      <c r="A1232" t="s">
        <v>449</v>
      </c>
      <c r="B1232" t="s">
        <v>2113</v>
      </c>
      <c r="C1232" s="5">
        <v>2853</v>
      </c>
      <c r="D1232" s="7" t="s">
        <v>2114</v>
      </c>
      <c r="E1232" s="7">
        <v>0</v>
      </c>
      <c r="F1232" s="7">
        <v>0</v>
      </c>
      <c r="G1232">
        <v>0</v>
      </c>
      <c r="H1232">
        <v>0</v>
      </c>
      <c r="I1232">
        <v>4</v>
      </c>
      <c r="J1232" t="s">
        <v>2107</v>
      </c>
    </row>
    <row r="1233" spans="1:10" hidden="1">
      <c r="A1233" t="s">
        <v>449</v>
      </c>
      <c r="B1233" t="s">
        <v>2115</v>
      </c>
      <c r="C1233" s="5">
        <v>29</v>
      </c>
      <c r="D1233" s="7" t="s">
        <v>2116</v>
      </c>
      <c r="E1233" s="7">
        <v>0</v>
      </c>
      <c r="F1233" s="7">
        <v>0</v>
      </c>
      <c r="G1233">
        <v>0</v>
      </c>
      <c r="H1233">
        <v>0</v>
      </c>
      <c r="I1233">
        <v>2</v>
      </c>
      <c r="J1233" t="s">
        <v>461</v>
      </c>
    </row>
    <row r="1234" spans="1:10" hidden="1">
      <c r="A1234" t="s">
        <v>449</v>
      </c>
      <c r="B1234" t="s">
        <v>2117</v>
      </c>
      <c r="C1234" s="5">
        <v>291</v>
      </c>
      <c r="D1234" s="7" t="s">
        <v>2118</v>
      </c>
      <c r="E1234" s="7">
        <v>0</v>
      </c>
      <c r="F1234" s="7">
        <v>0</v>
      </c>
      <c r="G1234">
        <v>0</v>
      </c>
      <c r="H1234">
        <v>0</v>
      </c>
      <c r="I1234">
        <v>3</v>
      </c>
      <c r="J1234" t="s">
        <v>2115</v>
      </c>
    </row>
    <row r="1235" spans="1:10" hidden="1">
      <c r="A1235" t="s">
        <v>449</v>
      </c>
      <c r="B1235" t="s">
        <v>2119</v>
      </c>
      <c r="C1235" s="5">
        <v>2911</v>
      </c>
      <c r="D1235" s="7" t="s">
        <v>2120</v>
      </c>
      <c r="E1235" s="7">
        <v>0</v>
      </c>
      <c r="F1235" s="7">
        <v>0</v>
      </c>
      <c r="G1235">
        <v>0</v>
      </c>
      <c r="H1235">
        <v>0</v>
      </c>
      <c r="I1235">
        <v>4</v>
      </c>
      <c r="J1235" t="s">
        <v>2117</v>
      </c>
    </row>
    <row r="1236" spans="1:10" hidden="1">
      <c r="A1236" t="s">
        <v>449</v>
      </c>
      <c r="B1236" t="s">
        <v>2121</v>
      </c>
      <c r="C1236" s="5">
        <v>2912</v>
      </c>
      <c r="D1236" s="7" t="s">
        <v>2122</v>
      </c>
      <c r="E1236" s="7">
        <v>0</v>
      </c>
      <c r="F1236" s="7">
        <v>0</v>
      </c>
      <c r="G1236">
        <v>0</v>
      </c>
      <c r="H1236">
        <v>0</v>
      </c>
      <c r="I1236">
        <v>4</v>
      </c>
      <c r="J1236" t="s">
        <v>2117</v>
      </c>
    </row>
    <row r="1237" spans="1:10" hidden="1">
      <c r="A1237" t="s">
        <v>449</v>
      </c>
      <c r="B1237" t="s">
        <v>2123</v>
      </c>
      <c r="C1237" s="5">
        <v>2913</v>
      </c>
      <c r="D1237" s="7" t="s">
        <v>2124</v>
      </c>
      <c r="E1237" s="7">
        <v>0</v>
      </c>
      <c r="F1237" s="7">
        <v>0</v>
      </c>
      <c r="G1237">
        <v>0</v>
      </c>
      <c r="H1237">
        <v>0</v>
      </c>
      <c r="I1237">
        <v>4</v>
      </c>
      <c r="J1237" t="s">
        <v>2117</v>
      </c>
    </row>
    <row r="1238" spans="1:10" hidden="1">
      <c r="A1238" t="s">
        <v>449</v>
      </c>
      <c r="B1238" t="s">
        <v>2125</v>
      </c>
      <c r="C1238" s="5">
        <v>2914</v>
      </c>
      <c r="D1238" s="7" t="s">
        <v>2126</v>
      </c>
      <c r="E1238" s="7">
        <v>0</v>
      </c>
      <c r="F1238" s="7">
        <v>0</v>
      </c>
      <c r="G1238">
        <v>0</v>
      </c>
      <c r="H1238">
        <v>0</v>
      </c>
      <c r="I1238">
        <v>4</v>
      </c>
      <c r="J1238" t="s">
        <v>2117</v>
      </c>
    </row>
    <row r="1239" spans="1:10" hidden="1">
      <c r="A1239" t="s">
        <v>449</v>
      </c>
      <c r="B1239" t="s">
        <v>2127</v>
      </c>
      <c r="C1239" s="5">
        <v>2915</v>
      </c>
      <c r="D1239" s="7" t="s">
        <v>2128</v>
      </c>
      <c r="E1239" s="7">
        <v>0</v>
      </c>
      <c r="F1239" s="7">
        <v>0</v>
      </c>
      <c r="G1239">
        <v>0</v>
      </c>
      <c r="H1239">
        <v>0</v>
      </c>
      <c r="I1239">
        <v>4</v>
      </c>
      <c r="J1239" t="s">
        <v>2117</v>
      </c>
    </row>
    <row r="1240" spans="1:10" hidden="1">
      <c r="A1240" t="s">
        <v>449</v>
      </c>
      <c r="B1240" t="s">
        <v>2129</v>
      </c>
      <c r="C1240" s="5">
        <v>2916</v>
      </c>
      <c r="D1240" s="7" t="s">
        <v>2130</v>
      </c>
      <c r="E1240" s="7">
        <v>0</v>
      </c>
      <c r="F1240" s="7">
        <v>0</v>
      </c>
      <c r="G1240">
        <v>0</v>
      </c>
      <c r="H1240">
        <v>0</v>
      </c>
      <c r="I1240">
        <v>4</v>
      </c>
      <c r="J1240" t="s">
        <v>2117</v>
      </c>
    </row>
    <row r="1241" spans="1:10" hidden="1">
      <c r="A1241" t="s">
        <v>449</v>
      </c>
      <c r="B1241" t="s">
        <v>2131</v>
      </c>
      <c r="C1241" s="5">
        <v>2917</v>
      </c>
      <c r="D1241" s="7" t="s">
        <v>2132</v>
      </c>
      <c r="E1241" s="7">
        <v>0</v>
      </c>
      <c r="F1241" s="7">
        <v>0</v>
      </c>
      <c r="G1241">
        <v>0</v>
      </c>
      <c r="H1241">
        <v>0</v>
      </c>
      <c r="I1241">
        <v>4</v>
      </c>
      <c r="J1241" t="s">
        <v>2117</v>
      </c>
    </row>
    <row r="1242" spans="1:10" hidden="1">
      <c r="A1242" t="s">
        <v>449</v>
      </c>
      <c r="B1242" t="s">
        <v>2133</v>
      </c>
      <c r="C1242" s="5">
        <v>2918</v>
      </c>
      <c r="D1242" s="7" t="s">
        <v>2134</v>
      </c>
      <c r="E1242" s="7">
        <v>0</v>
      </c>
      <c r="F1242" s="7">
        <v>0</v>
      </c>
      <c r="G1242">
        <v>0</v>
      </c>
      <c r="H1242">
        <v>0</v>
      </c>
      <c r="I1242">
        <v>4</v>
      </c>
      <c r="J1242" t="s">
        <v>2117</v>
      </c>
    </row>
    <row r="1243" spans="1:10" hidden="1">
      <c r="A1243" t="s">
        <v>449</v>
      </c>
      <c r="B1243" t="s">
        <v>2135</v>
      </c>
      <c r="C1243" s="5">
        <v>292</v>
      </c>
      <c r="D1243" s="7" t="s">
        <v>2136</v>
      </c>
      <c r="E1243" s="7">
        <v>0</v>
      </c>
      <c r="F1243" s="7">
        <v>0</v>
      </c>
      <c r="G1243">
        <v>0</v>
      </c>
      <c r="H1243">
        <v>0</v>
      </c>
      <c r="I1243">
        <v>3</v>
      </c>
      <c r="J1243" t="s">
        <v>2115</v>
      </c>
    </row>
    <row r="1244" spans="1:10" hidden="1">
      <c r="A1244" t="s">
        <v>449</v>
      </c>
      <c r="B1244" t="s">
        <v>2137</v>
      </c>
      <c r="C1244" s="5">
        <v>2921</v>
      </c>
      <c r="D1244" s="7" t="s">
        <v>2138</v>
      </c>
      <c r="E1244" s="7">
        <v>0</v>
      </c>
      <c r="F1244" s="7">
        <v>0</v>
      </c>
      <c r="G1244">
        <v>0</v>
      </c>
      <c r="H1244">
        <v>0</v>
      </c>
      <c r="I1244">
        <v>4</v>
      </c>
      <c r="J1244" t="s">
        <v>2135</v>
      </c>
    </row>
    <row r="1245" spans="1:10" hidden="1">
      <c r="A1245" t="s">
        <v>449</v>
      </c>
      <c r="B1245" t="s">
        <v>2139</v>
      </c>
      <c r="C1245" s="5">
        <v>2922</v>
      </c>
      <c r="D1245" s="7" t="s">
        <v>2140</v>
      </c>
      <c r="E1245" s="7">
        <v>0</v>
      </c>
      <c r="F1245" s="7">
        <v>0</v>
      </c>
      <c r="G1245">
        <v>0</v>
      </c>
      <c r="H1245">
        <v>0</v>
      </c>
      <c r="I1245">
        <v>4</v>
      </c>
      <c r="J1245" t="s">
        <v>2135</v>
      </c>
    </row>
    <row r="1246" spans="1:10" hidden="1">
      <c r="A1246" t="s">
        <v>449</v>
      </c>
      <c r="B1246" t="s">
        <v>2141</v>
      </c>
      <c r="C1246" s="5">
        <v>2923</v>
      </c>
      <c r="D1246" s="7" t="s">
        <v>2142</v>
      </c>
      <c r="E1246" s="7">
        <v>0</v>
      </c>
      <c r="F1246" s="7">
        <v>0</v>
      </c>
      <c r="G1246">
        <v>0</v>
      </c>
      <c r="H1246">
        <v>0</v>
      </c>
      <c r="I1246">
        <v>4</v>
      </c>
      <c r="J1246" t="s">
        <v>2135</v>
      </c>
    </row>
    <row r="1247" spans="1:10" hidden="1">
      <c r="A1247" t="s">
        <v>449</v>
      </c>
      <c r="B1247" t="s">
        <v>2143</v>
      </c>
      <c r="C1247" s="5">
        <v>2924</v>
      </c>
      <c r="D1247" s="7" t="s">
        <v>2144</v>
      </c>
      <c r="E1247" s="7">
        <v>0</v>
      </c>
      <c r="F1247" s="7">
        <v>0</v>
      </c>
      <c r="G1247">
        <v>0</v>
      </c>
      <c r="H1247">
        <v>0</v>
      </c>
      <c r="I1247">
        <v>4</v>
      </c>
      <c r="J1247" t="s">
        <v>2135</v>
      </c>
    </row>
    <row r="1248" spans="1:10" hidden="1">
      <c r="A1248" t="s">
        <v>449</v>
      </c>
      <c r="B1248" t="s">
        <v>2145</v>
      </c>
      <c r="C1248" s="5">
        <v>2925</v>
      </c>
      <c r="D1248" s="7" t="s">
        <v>2146</v>
      </c>
      <c r="E1248" s="7">
        <v>0</v>
      </c>
      <c r="F1248" s="7">
        <v>0</v>
      </c>
      <c r="G1248">
        <v>0</v>
      </c>
      <c r="H1248">
        <v>0</v>
      </c>
      <c r="I1248">
        <v>4</v>
      </c>
      <c r="J1248" t="s">
        <v>2135</v>
      </c>
    </row>
    <row r="1249" spans="1:10" hidden="1">
      <c r="A1249" t="s">
        <v>449</v>
      </c>
      <c r="B1249" t="s">
        <v>2147</v>
      </c>
      <c r="C1249" s="5">
        <v>2926</v>
      </c>
      <c r="D1249" s="7" t="s">
        <v>2148</v>
      </c>
      <c r="E1249" s="7">
        <v>0</v>
      </c>
      <c r="F1249" s="7">
        <v>0</v>
      </c>
      <c r="G1249">
        <v>0</v>
      </c>
      <c r="H1249">
        <v>0</v>
      </c>
      <c r="I1249">
        <v>4</v>
      </c>
      <c r="J1249" t="s">
        <v>2135</v>
      </c>
    </row>
    <row r="1250" spans="1:10" hidden="1">
      <c r="A1250" t="s">
        <v>449</v>
      </c>
      <c r="B1250" t="s">
        <v>2149</v>
      </c>
      <c r="C1250" s="5">
        <v>2927</v>
      </c>
      <c r="D1250" s="7" t="s">
        <v>2150</v>
      </c>
      <c r="E1250" s="7">
        <v>0</v>
      </c>
      <c r="F1250" s="7">
        <v>0</v>
      </c>
      <c r="G1250">
        <v>0</v>
      </c>
      <c r="H1250">
        <v>0</v>
      </c>
      <c r="I1250">
        <v>4</v>
      </c>
      <c r="J1250" t="s">
        <v>2135</v>
      </c>
    </row>
    <row r="1251" spans="1:10" hidden="1">
      <c r="A1251" t="s">
        <v>449</v>
      </c>
      <c r="B1251" t="s">
        <v>2151</v>
      </c>
      <c r="C1251" s="5">
        <v>2928</v>
      </c>
      <c r="D1251" s="7" t="s">
        <v>2152</v>
      </c>
      <c r="E1251" s="7">
        <v>0</v>
      </c>
      <c r="F1251" s="7">
        <v>0</v>
      </c>
      <c r="G1251">
        <v>0</v>
      </c>
      <c r="H1251">
        <v>0</v>
      </c>
      <c r="I1251">
        <v>4</v>
      </c>
      <c r="J1251" t="s">
        <v>2135</v>
      </c>
    </row>
    <row r="1252" spans="1:10" hidden="1">
      <c r="A1252" t="s">
        <v>449</v>
      </c>
      <c r="B1252" t="s">
        <v>2153</v>
      </c>
      <c r="C1252" s="5">
        <v>293</v>
      </c>
      <c r="D1252" s="7" t="s">
        <v>2154</v>
      </c>
      <c r="E1252" s="7">
        <v>0</v>
      </c>
      <c r="F1252" s="7">
        <v>0</v>
      </c>
      <c r="G1252">
        <v>0</v>
      </c>
      <c r="H1252">
        <v>0</v>
      </c>
      <c r="I1252">
        <v>3</v>
      </c>
      <c r="J1252" t="s">
        <v>2115</v>
      </c>
    </row>
    <row r="1253" spans="1:10" hidden="1">
      <c r="A1253" t="s">
        <v>449</v>
      </c>
      <c r="B1253" t="s">
        <v>2155</v>
      </c>
      <c r="C1253" s="5">
        <v>2931</v>
      </c>
      <c r="D1253" s="7" t="s">
        <v>2156</v>
      </c>
      <c r="E1253" s="7">
        <v>0</v>
      </c>
      <c r="F1253" s="7">
        <v>0</v>
      </c>
      <c r="G1253">
        <v>0</v>
      </c>
      <c r="H1253">
        <v>0</v>
      </c>
      <c r="I1253">
        <v>4</v>
      </c>
      <c r="J1253" t="s">
        <v>2153</v>
      </c>
    </row>
    <row r="1254" spans="1:10" hidden="1">
      <c r="A1254" t="s">
        <v>449</v>
      </c>
      <c r="B1254" t="s">
        <v>2157</v>
      </c>
      <c r="C1254" s="5">
        <v>2932</v>
      </c>
      <c r="D1254" s="7" t="s">
        <v>2158</v>
      </c>
      <c r="E1254" s="7">
        <v>0</v>
      </c>
      <c r="F1254" s="7">
        <v>0</v>
      </c>
      <c r="G1254">
        <v>0</v>
      </c>
      <c r="H1254">
        <v>0</v>
      </c>
      <c r="I1254">
        <v>4</v>
      </c>
      <c r="J1254" t="s">
        <v>2153</v>
      </c>
    </row>
    <row r="1255" spans="1:10" hidden="1">
      <c r="A1255" t="s">
        <v>449</v>
      </c>
      <c r="B1255" t="s">
        <v>2159</v>
      </c>
      <c r="C1255" s="5">
        <v>294</v>
      </c>
      <c r="D1255" s="7" t="s">
        <v>2160</v>
      </c>
      <c r="E1255" s="7">
        <v>0</v>
      </c>
      <c r="F1255" s="7">
        <v>0</v>
      </c>
      <c r="G1255">
        <v>0</v>
      </c>
      <c r="H1255">
        <v>0</v>
      </c>
      <c r="I1255">
        <v>3</v>
      </c>
      <c r="J1255" t="s">
        <v>2115</v>
      </c>
    </row>
    <row r="1256" spans="1:10">
      <c r="D1256" s="7" t="s">
        <v>2559</v>
      </c>
    </row>
    <row r="1257" spans="1:10">
      <c r="D1257" s="7" t="s">
        <v>2559</v>
      </c>
    </row>
    <row r="1258" spans="1:10">
      <c r="D1258" s="7" t="s">
        <v>2559</v>
      </c>
    </row>
    <row r="1259" spans="1:10">
      <c r="D1259" s="7" t="s">
        <v>2559</v>
      </c>
    </row>
    <row r="1260" spans="1:10">
      <c r="D1260" s="7" t="s">
        <v>2559</v>
      </c>
    </row>
    <row r="1261" spans="1:10">
      <c r="D1261" s="7" t="s">
        <v>2559</v>
      </c>
    </row>
    <row r="1262" spans="1:10">
      <c r="D1262" s="7" t="s">
        <v>2559</v>
      </c>
    </row>
    <row r="1263" spans="1:10">
      <c r="D1263" s="7" t="s">
        <v>2559</v>
      </c>
    </row>
    <row r="1264" spans="1:10">
      <c r="D1264" s="7" t="s">
        <v>2559</v>
      </c>
    </row>
    <row r="1265" spans="4:4">
      <c r="D1265" s="7" t="s">
        <v>2559</v>
      </c>
    </row>
    <row r="1266" spans="4:4">
      <c r="D1266" s="7" t="s">
        <v>2559</v>
      </c>
    </row>
    <row r="1267" spans="4:4">
      <c r="D1267" s="7" t="s">
        <v>2559</v>
      </c>
    </row>
    <row r="1268" spans="4:4">
      <c r="D1268" s="7" t="s">
        <v>2559</v>
      </c>
    </row>
    <row r="1269" spans="4:4">
      <c r="D1269" s="7" t="s">
        <v>2559</v>
      </c>
    </row>
    <row r="1270" spans="4:4">
      <c r="D1270" s="7" t="s">
        <v>2559</v>
      </c>
    </row>
    <row r="1271" spans="4:4">
      <c r="D1271" s="7" t="s">
        <v>2559</v>
      </c>
    </row>
    <row r="1272" spans="4:4">
      <c r="D1272" s="7" t="s">
        <v>2559</v>
      </c>
    </row>
    <row r="1273" spans="4:4">
      <c r="D1273" s="7" t="s">
        <v>2559</v>
      </c>
    </row>
    <row r="1274" spans="4:4">
      <c r="D1274" s="7" t="s">
        <v>2559</v>
      </c>
    </row>
    <row r="1275" spans="4:4">
      <c r="D1275" s="7" t="s">
        <v>2559</v>
      </c>
    </row>
    <row r="1276" spans="4:4">
      <c r="D1276" s="7" t="s">
        <v>2559</v>
      </c>
    </row>
    <row r="1277" spans="4:4">
      <c r="D1277" s="7" t="s">
        <v>2559</v>
      </c>
    </row>
    <row r="1278" spans="4:4">
      <c r="D1278" s="7" t="s">
        <v>2559</v>
      </c>
    </row>
    <row r="1279" spans="4:4">
      <c r="D1279" s="7" t="s">
        <v>2559</v>
      </c>
    </row>
    <row r="1280" spans="4:4">
      <c r="D1280" s="7" t="s">
        <v>2559</v>
      </c>
    </row>
    <row r="1281" spans="4:4">
      <c r="D1281" s="7" t="s">
        <v>2559</v>
      </c>
    </row>
    <row r="1282" spans="4:4">
      <c r="D1282" s="7" t="s">
        <v>2559</v>
      </c>
    </row>
    <row r="1283" spans="4:4">
      <c r="D1283" s="7" t="s">
        <v>2559</v>
      </c>
    </row>
    <row r="1284" spans="4:4">
      <c r="D1284" s="7" t="s">
        <v>2559</v>
      </c>
    </row>
    <row r="1285" spans="4:4">
      <c r="D1285" s="7" t="s">
        <v>2559</v>
      </c>
    </row>
    <row r="1286" spans="4:4">
      <c r="D1286" s="7" t="s">
        <v>2559</v>
      </c>
    </row>
    <row r="1287" spans="4:4">
      <c r="D1287" s="7" t="s">
        <v>2559</v>
      </c>
    </row>
    <row r="1288" spans="4:4">
      <c r="D1288" s="7" t="s">
        <v>2559</v>
      </c>
    </row>
    <row r="1289" spans="4:4">
      <c r="D1289" s="7" t="s">
        <v>2559</v>
      </c>
    </row>
    <row r="1290" spans="4:4">
      <c r="D1290" s="7" t="s">
        <v>2559</v>
      </c>
    </row>
    <row r="1291" spans="4:4">
      <c r="D1291" s="7" t="s">
        <v>2559</v>
      </c>
    </row>
    <row r="1292" spans="4:4">
      <c r="D1292" s="7" t="s">
        <v>2559</v>
      </c>
    </row>
    <row r="1293" spans="4:4">
      <c r="D1293" s="7" t="s">
        <v>2559</v>
      </c>
    </row>
    <row r="1294" spans="4:4">
      <c r="D1294" s="7" t="s">
        <v>2559</v>
      </c>
    </row>
    <row r="1295" spans="4:4">
      <c r="D1295" s="7" t="s">
        <v>2559</v>
      </c>
    </row>
    <row r="1296" spans="4:4">
      <c r="D1296" s="7" t="s">
        <v>2559</v>
      </c>
    </row>
    <row r="1297" spans="1:10">
      <c r="D1297" s="7" t="s">
        <v>2559</v>
      </c>
    </row>
    <row r="1298" spans="1:10">
      <c r="D1298" s="7" t="s">
        <v>2559</v>
      </c>
    </row>
    <row r="1299" spans="1:10">
      <c r="A1299" s="144" t="s">
        <v>452</v>
      </c>
      <c r="B1299" s="144" t="s">
        <v>2260</v>
      </c>
      <c r="C1299" s="145">
        <v>111311300100101</v>
      </c>
      <c r="D1299" s="146" t="s">
        <v>23</v>
      </c>
      <c r="E1299" s="146">
        <v>2248717.2000000002</v>
      </c>
      <c r="F1299" s="146">
        <v>0</v>
      </c>
      <c r="G1299" s="144">
        <v>0</v>
      </c>
      <c r="H1299" s="146">
        <v>2248717.2000000002</v>
      </c>
      <c r="I1299" s="144">
        <v>15</v>
      </c>
      <c r="J1299" s="144" t="s">
        <v>776</v>
      </c>
    </row>
    <row r="1300" spans="1:10" hidden="1">
      <c r="A1300" s="144" t="s">
        <v>452</v>
      </c>
      <c r="B1300" s="144" t="s">
        <v>2261</v>
      </c>
      <c r="C1300" s="145">
        <v>111311300100301</v>
      </c>
      <c r="D1300" s="146" t="s">
        <v>23</v>
      </c>
      <c r="E1300" s="146">
        <v>0</v>
      </c>
      <c r="F1300" s="146">
        <v>0</v>
      </c>
      <c r="G1300" s="144">
        <v>0</v>
      </c>
      <c r="H1300" s="146">
        <v>0</v>
      </c>
      <c r="I1300" s="144">
        <v>15</v>
      </c>
      <c r="J1300" s="144" t="s">
        <v>778</v>
      </c>
    </row>
    <row r="1301" spans="1:10" hidden="1">
      <c r="A1301" s="144" t="s">
        <v>452</v>
      </c>
      <c r="B1301" s="144" t="s">
        <v>2262</v>
      </c>
      <c r="C1301" s="145">
        <v>112212200100101</v>
      </c>
      <c r="D1301" s="146" t="s">
        <v>30</v>
      </c>
      <c r="E1301" s="146">
        <v>0</v>
      </c>
      <c r="F1301" s="146">
        <v>0</v>
      </c>
      <c r="G1301" s="144">
        <v>0</v>
      </c>
      <c r="H1301" s="146">
        <v>0</v>
      </c>
      <c r="I1301" s="144">
        <v>15</v>
      </c>
      <c r="J1301" s="144" t="s">
        <v>790</v>
      </c>
    </row>
    <row r="1302" spans="1:10" hidden="1">
      <c r="A1302" s="144" t="s">
        <v>452</v>
      </c>
      <c r="B1302" s="144" t="s">
        <v>2263</v>
      </c>
      <c r="C1302" s="145">
        <v>112212200100301</v>
      </c>
      <c r="D1302" s="146" t="s">
        <v>30</v>
      </c>
      <c r="E1302" s="146">
        <v>0</v>
      </c>
      <c r="F1302" s="146">
        <v>0</v>
      </c>
      <c r="G1302" s="144">
        <v>0</v>
      </c>
      <c r="H1302" s="144">
        <v>0</v>
      </c>
      <c r="I1302" s="144">
        <v>15</v>
      </c>
      <c r="J1302" s="144" t="s">
        <v>791</v>
      </c>
    </row>
    <row r="1303" spans="1:10" hidden="1">
      <c r="A1303" s="144" t="s">
        <v>452</v>
      </c>
      <c r="B1303" s="144" t="s">
        <v>2264</v>
      </c>
      <c r="C1303" s="145">
        <v>112212200100601</v>
      </c>
      <c r="D1303" s="146" t="s">
        <v>30</v>
      </c>
      <c r="E1303" s="146">
        <v>0</v>
      </c>
      <c r="F1303" s="146">
        <v>0</v>
      </c>
      <c r="G1303" s="144">
        <v>0</v>
      </c>
      <c r="H1303" s="144">
        <v>0</v>
      </c>
      <c r="I1303" s="144">
        <v>15</v>
      </c>
      <c r="J1303" s="144" t="s">
        <v>792</v>
      </c>
    </row>
    <row r="1304" spans="1:10">
      <c r="A1304" s="144" t="s">
        <v>452</v>
      </c>
      <c r="B1304" s="144" t="s">
        <v>2265</v>
      </c>
      <c r="C1304" s="145">
        <v>113113100100101</v>
      </c>
      <c r="D1304" s="146" t="s">
        <v>37</v>
      </c>
      <c r="E1304" s="146">
        <v>27347.759999999998</v>
      </c>
      <c r="F1304" s="146">
        <v>0</v>
      </c>
      <c r="G1304" s="144">
        <v>0</v>
      </c>
      <c r="H1304" s="146">
        <v>27347.759999999998</v>
      </c>
      <c r="I1304" s="144">
        <v>15</v>
      </c>
      <c r="J1304" s="144" t="s">
        <v>803</v>
      </c>
    </row>
    <row r="1305" spans="1:10" hidden="1">
      <c r="A1305" s="144" t="s">
        <v>452</v>
      </c>
      <c r="B1305" s="144" t="s">
        <v>2266</v>
      </c>
      <c r="C1305" s="145">
        <v>113113100100301</v>
      </c>
      <c r="D1305" s="146" t="s">
        <v>37</v>
      </c>
      <c r="E1305" s="146">
        <v>0</v>
      </c>
      <c r="F1305" s="146">
        <v>0</v>
      </c>
      <c r="G1305" s="144">
        <v>0</v>
      </c>
      <c r="H1305" s="146">
        <v>0</v>
      </c>
      <c r="I1305" s="144">
        <v>15</v>
      </c>
      <c r="J1305" s="144" t="s">
        <v>805</v>
      </c>
    </row>
    <row r="1306" spans="1:10">
      <c r="A1306" s="144" t="s">
        <v>452</v>
      </c>
      <c r="B1306" s="144" t="s">
        <v>2267</v>
      </c>
      <c r="C1306" s="145">
        <v>113213200100101</v>
      </c>
      <c r="D1306" s="146" t="s">
        <v>2161</v>
      </c>
      <c r="E1306" s="146">
        <v>138335.95000000001</v>
      </c>
      <c r="F1306" s="146">
        <v>0</v>
      </c>
      <c r="G1306" s="144">
        <v>0</v>
      </c>
      <c r="H1306" s="146">
        <v>138335.95000000001</v>
      </c>
      <c r="I1306" s="144">
        <v>15</v>
      </c>
      <c r="J1306" s="144" t="s">
        <v>809</v>
      </c>
    </row>
    <row r="1307" spans="1:10" hidden="1">
      <c r="A1307" s="144" t="s">
        <v>452</v>
      </c>
      <c r="B1307" s="144" t="s">
        <v>2268</v>
      </c>
      <c r="C1307" s="145">
        <v>113213200100102</v>
      </c>
      <c r="D1307" s="146" t="s">
        <v>40</v>
      </c>
      <c r="E1307" s="146">
        <v>0</v>
      </c>
      <c r="F1307" s="146">
        <v>0</v>
      </c>
      <c r="G1307" s="144">
        <v>0</v>
      </c>
      <c r="H1307" s="144">
        <v>0</v>
      </c>
      <c r="I1307" s="144">
        <v>15</v>
      </c>
      <c r="J1307" s="144" t="s">
        <v>809</v>
      </c>
    </row>
    <row r="1308" spans="1:10" hidden="1">
      <c r="A1308" s="144" t="s">
        <v>452</v>
      </c>
      <c r="B1308" s="144" t="s">
        <v>2269</v>
      </c>
      <c r="C1308" s="145">
        <v>113213200100103</v>
      </c>
      <c r="D1308" s="146" t="s">
        <v>39</v>
      </c>
      <c r="E1308" s="146">
        <v>0</v>
      </c>
      <c r="F1308" s="146">
        <v>0</v>
      </c>
      <c r="G1308" s="144">
        <v>0</v>
      </c>
      <c r="H1308" s="146">
        <v>0</v>
      </c>
      <c r="I1308" s="144">
        <v>15</v>
      </c>
      <c r="J1308" s="144" t="s">
        <v>809</v>
      </c>
    </row>
    <row r="1309" spans="1:10" hidden="1">
      <c r="A1309" s="144" t="s">
        <v>452</v>
      </c>
      <c r="B1309" s="144" t="s">
        <v>2270</v>
      </c>
      <c r="C1309" s="145">
        <v>113213200100104</v>
      </c>
      <c r="D1309" s="146" t="s">
        <v>2162</v>
      </c>
      <c r="E1309" s="146">
        <v>0</v>
      </c>
      <c r="F1309" s="146">
        <v>0</v>
      </c>
      <c r="G1309" s="144">
        <v>0</v>
      </c>
      <c r="H1309" s="144">
        <v>0</v>
      </c>
      <c r="I1309" s="144">
        <v>15</v>
      </c>
      <c r="J1309" s="144" t="s">
        <v>809</v>
      </c>
    </row>
    <row r="1310" spans="1:10" hidden="1">
      <c r="A1310" s="144" t="s">
        <v>452</v>
      </c>
      <c r="B1310" s="144" t="s">
        <v>2271</v>
      </c>
      <c r="C1310" s="145">
        <v>113213200100301</v>
      </c>
      <c r="D1310" s="146" t="s">
        <v>2161</v>
      </c>
      <c r="E1310" s="146">
        <v>0</v>
      </c>
      <c r="F1310" s="146">
        <v>0</v>
      </c>
      <c r="G1310" s="144">
        <v>0</v>
      </c>
      <c r="H1310" s="146">
        <v>0</v>
      </c>
      <c r="I1310" s="144">
        <v>15</v>
      </c>
      <c r="J1310" s="144" t="s">
        <v>810</v>
      </c>
    </row>
    <row r="1311" spans="1:10" hidden="1">
      <c r="A1311" s="144" t="s">
        <v>452</v>
      </c>
      <c r="B1311" s="144" t="s">
        <v>2272</v>
      </c>
      <c r="C1311" s="145">
        <v>113213200100302</v>
      </c>
      <c r="D1311" s="146" t="s">
        <v>40</v>
      </c>
      <c r="E1311" s="146">
        <v>0</v>
      </c>
      <c r="F1311" s="146">
        <v>0</v>
      </c>
      <c r="G1311" s="144">
        <v>0</v>
      </c>
      <c r="H1311" s="144">
        <v>0</v>
      </c>
      <c r="I1311" s="144">
        <v>15</v>
      </c>
      <c r="J1311" s="144" t="s">
        <v>810</v>
      </c>
    </row>
    <row r="1312" spans="1:10" hidden="1">
      <c r="A1312" s="144" t="s">
        <v>452</v>
      </c>
      <c r="B1312" s="144" t="s">
        <v>2273</v>
      </c>
      <c r="C1312" s="145">
        <v>113213200100303</v>
      </c>
      <c r="D1312" s="146" t="s">
        <v>39</v>
      </c>
      <c r="E1312" s="146">
        <v>0</v>
      </c>
      <c r="F1312" s="146">
        <v>0</v>
      </c>
      <c r="G1312" s="144">
        <v>0</v>
      </c>
      <c r="H1312" s="146">
        <v>0</v>
      </c>
      <c r="I1312" s="144">
        <v>15</v>
      </c>
      <c r="J1312" s="144" t="s">
        <v>810</v>
      </c>
    </row>
    <row r="1313" spans="1:10" hidden="1">
      <c r="A1313" s="144" t="s">
        <v>452</v>
      </c>
      <c r="B1313" s="144" t="s">
        <v>2274</v>
      </c>
      <c r="C1313" s="145">
        <v>113213200100304</v>
      </c>
      <c r="D1313" s="146" t="s">
        <v>2162</v>
      </c>
      <c r="E1313" s="146">
        <v>0</v>
      </c>
      <c r="F1313" s="146">
        <v>0</v>
      </c>
      <c r="G1313" s="144">
        <v>0</v>
      </c>
      <c r="H1313" s="144">
        <v>0</v>
      </c>
      <c r="I1313" s="144">
        <v>15</v>
      </c>
      <c r="J1313" s="144" t="s">
        <v>810</v>
      </c>
    </row>
    <row r="1314" spans="1:10" hidden="1">
      <c r="A1314" s="144" t="s">
        <v>452</v>
      </c>
      <c r="B1314" s="144" t="s">
        <v>2549</v>
      </c>
      <c r="C1314" s="145">
        <v>113213300100101</v>
      </c>
      <c r="D1314" s="146" t="s">
        <v>2528</v>
      </c>
      <c r="E1314" s="146">
        <v>0</v>
      </c>
      <c r="F1314" s="146">
        <v>0</v>
      </c>
      <c r="G1314" s="144">
        <v>0</v>
      </c>
      <c r="H1314" s="146">
        <v>0</v>
      </c>
      <c r="I1314" s="144">
        <v>15</v>
      </c>
      <c r="J1314" s="144" t="s">
        <v>2564</v>
      </c>
    </row>
    <row r="1315" spans="1:10">
      <c r="A1315" s="144" t="s">
        <v>452</v>
      </c>
      <c r="B1315" s="144" t="s">
        <v>2275</v>
      </c>
      <c r="C1315" s="145">
        <v>113413400100101</v>
      </c>
      <c r="D1315" s="146" t="s">
        <v>2163</v>
      </c>
      <c r="E1315" s="146">
        <v>206477.28</v>
      </c>
      <c r="F1315" s="146">
        <v>0</v>
      </c>
      <c r="G1315" s="144">
        <v>0</v>
      </c>
      <c r="H1315" s="146">
        <v>206477.28</v>
      </c>
      <c r="I1315" s="144">
        <v>15</v>
      </c>
      <c r="J1315" s="144" t="s">
        <v>817</v>
      </c>
    </row>
    <row r="1316" spans="1:10">
      <c r="A1316" s="144" t="s">
        <v>452</v>
      </c>
      <c r="B1316" s="144" t="s">
        <v>2276</v>
      </c>
      <c r="C1316" s="145">
        <v>113413400100102</v>
      </c>
      <c r="D1316" s="146" t="s">
        <v>44</v>
      </c>
      <c r="E1316" s="146">
        <v>3069354.72</v>
      </c>
      <c r="F1316" s="146">
        <v>0</v>
      </c>
      <c r="G1316" s="144">
        <v>0</v>
      </c>
      <c r="H1316" s="146">
        <v>3069354.72</v>
      </c>
      <c r="I1316" s="144">
        <v>15</v>
      </c>
      <c r="J1316" s="144" t="s">
        <v>817</v>
      </c>
    </row>
    <row r="1317" spans="1:10">
      <c r="A1317" s="144" t="s">
        <v>452</v>
      </c>
      <c r="B1317" s="144" t="s">
        <v>2507</v>
      </c>
      <c r="C1317" s="145">
        <v>113413400100103</v>
      </c>
      <c r="D1317" s="146" t="s">
        <v>2501</v>
      </c>
      <c r="E1317" s="146">
        <v>2959778.64</v>
      </c>
      <c r="F1317" s="146">
        <v>0</v>
      </c>
      <c r="G1317" s="144">
        <v>0</v>
      </c>
      <c r="H1317" s="146">
        <v>2959778.64</v>
      </c>
      <c r="I1317" s="144">
        <v>15</v>
      </c>
      <c r="J1317" s="144" t="s">
        <v>817</v>
      </c>
    </row>
    <row r="1318" spans="1:10" hidden="1">
      <c r="A1318" s="144" t="s">
        <v>452</v>
      </c>
      <c r="B1318" s="144" t="s">
        <v>2550</v>
      </c>
      <c r="C1318" s="145">
        <v>113413400100303</v>
      </c>
      <c r="D1318" s="146" t="s">
        <v>2501</v>
      </c>
      <c r="E1318" s="146">
        <v>0</v>
      </c>
      <c r="F1318" s="146">
        <v>0</v>
      </c>
      <c r="G1318" s="144">
        <v>0</v>
      </c>
      <c r="H1318" s="146">
        <v>0</v>
      </c>
      <c r="I1318" s="144">
        <v>15</v>
      </c>
      <c r="J1318" s="144" t="s">
        <v>818</v>
      </c>
    </row>
    <row r="1319" spans="1:10">
      <c r="A1319" s="144" t="s">
        <v>452</v>
      </c>
      <c r="B1319" s="144" t="s">
        <v>2508</v>
      </c>
      <c r="C1319" s="145">
        <v>113413400100104</v>
      </c>
      <c r="D1319" s="146" t="s">
        <v>2503</v>
      </c>
      <c r="E1319" s="146">
        <v>139196.88</v>
      </c>
      <c r="F1319" s="146">
        <v>0</v>
      </c>
      <c r="G1319" s="144">
        <v>0</v>
      </c>
      <c r="H1319" s="146">
        <v>139196.88</v>
      </c>
      <c r="I1319" s="144">
        <v>15</v>
      </c>
      <c r="J1319" s="144" t="s">
        <v>817</v>
      </c>
    </row>
    <row r="1320" spans="1:10" hidden="1">
      <c r="A1320" s="144" t="s">
        <v>452</v>
      </c>
      <c r="B1320" s="144" t="s">
        <v>2551</v>
      </c>
      <c r="C1320" s="145">
        <v>113413400100304</v>
      </c>
      <c r="D1320" s="146" t="s">
        <v>2503</v>
      </c>
      <c r="E1320" s="146">
        <v>0</v>
      </c>
      <c r="F1320" s="146">
        <v>0</v>
      </c>
      <c r="G1320" s="144">
        <v>0</v>
      </c>
      <c r="H1320" s="146">
        <v>0</v>
      </c>
      <c r="I1320" s="144">
        <v>15</v>
      </c>
      <c r="J1320" s="144" t="s">
        <v>818</v>
      </c>
    </row>
    <row r="1321" spans="1:10" hidden="1">
      <c r="A1321" s="144" t="s">
        <v>452</v>
      </c>
      <c r="B1321" s="144" t="s">
        <v>2277</v>
      </c>
      <c r="C1321" s="145">
        <v>113413400100301</v>
      </c>
      <c r="D1321" s="146" t="s">
        <v>2163</v>
      </c>
      <c r="E1321" s="146">
        <v>0</v>
      </c>
      <c r="F1321" s="146">
        <v>0</v>
      </c>
      <c r="G1321" s="144">
        <v>0</v>
      </c>
      <c r="H1321" s="146">
        <v>0</v>
      </c>
      <c r="I1321" s="144">
        <v>15</v>
      </c>
      <c r="J1321" s="144" t="s">
        <v>818</v>
      </c>
    </row>
    <row r="1322" spans="1:10" hidden="1">
      <c r="A1322" s="144" t="s">
        <v>452</v>
      </c>
      <c r="B1322" s="144" t="s">
        <v>2278</v>
      </c>
      <c r="C1322" s="145">
        <v>113413400100302</v>
      </c>
      <c r="D1322" s="146" t="s">
        <v>44</v>
      </c>
      <c r="E1322" s="146">
        <v>0</v>
      </c>
      <c r="F1322" s="146">
        <v>0</v>
      </c>
      <c r="G1322" s="144">
        <v>0</v>
      </c>
      <c r="H1322" s="144">
        <v>0</v>
      </c>
      <c r="I1322" s="144">
        <v>15</v>
      </c>
      <c r="J1322" s="144" t="s">
        <v>818</v>
      </c>
    </row>
    <row r="1323" spans="1:10" hidden="1">
      <c r="A1323" s="144" t="s">
        <v>452</v>
      </c>
      <c r="B1323" s="144" t="s">
        <v>2279</v>
      </c>
      <c r="C1323" s="145">
        <v>113813800100101</v>
      </c>
      <c r="D1323" s="146" t="s">
        <v>2164</v>
      </c>
      <c r="E1323" s="146">
        <v>0</v>
      </c>
      <c r="F1323" s="146">
        <v>0</v>
      </c>
      <c r="G1323" s="144">
        <v>0</v>
      </c>
      <c r="H1323" s="144">
        <v>0</v>
      </c>
      <c r="I1323" s="144">
        <v>15</v>
      </c>
      <c r="J1323" s="144" t="s">
        <v>832</v>
      </c>
    </row>
    <row r="1324" spans="1:10" hidden="1">
      <c r="A1324" s="144" t="s">
        <v>452</v>
      </c>
      <c r="B1324" s="144" t="s">
        <v>2280</v>
      </c>
      <c r="C1324" s="145">
        <v>113813800100102</v>
      </c>
      <c r="D1324" s="146" t="s">
        <v>49</v>
      </c>
      <c r="E1324" s="146">
        <v>0</v>
      </c>
      <c r="F1324" s="146">
        <v>0</v>
      </c>
      <c r="G1324" s="144">
        <v>0</v>
      </c>
      <c r="H1324" s="144">
        <v>0</v>
      </c>
      <c r="I1324" s="144">
        <v>15</v>
      </c>
      <c r="J1324" s="144" t="s">
        <v>832</v>
      </c>
    </row>
    <row r="1325" spans="1:10" hidden="1">
      <c r="A1325" s="144" t="s">
        <v>452</v>
      </c>
      <c r="B1325" s="144" t="s">
        <v>2281</v>
      </c>
      <c r="C1325" s="145">
        <v>113813800100103</v>
      </c>
      <c r="D1325" s="146" t="s">
        <v>50</v>
      </c>
      <c r="E1325" s="146">
        <v>0</v>
      </c>
      <c r="F1325" s="146">
        <v>0</v>
      </c>
      <c r="G1325" s="144">
        <v>0</v>
      </c>
      <c r="H1325" s="144">
        <v>0</v>
      </c>
      <c r="I1325" s="144">
        <v>15</v>
      </c>
      <c r="J1325" s="144" t="s">
        <v>832</v>
      </c>
    </row>
    <row r="1326" spans="1:10" hidden="1">
      <c r="A1326" s="144" t="s">
        <v>452</v>
      </c>
      <c r="B1326" s="144" t="s">
        <v>2282</v>
      </c>
      <c r="C1326" s="145">
        <v>114114100100101</v>
      </c>
      <c r="D1326" s="146" t="s">
        <v>53</v>
      </c>
      <c r="E1326" s="146">
        <v>0</v>
      </c>
      <c r="F1326" s="146">
        <v>0</v>
      </c>
      <c r="G1326" s="144">
        <v>0</v>
      </c>
      <c r="H1326" s="144">
        <v>0</v>
      </c>
      <c r="I1326" s="144">
        <v>15</v>
      </c>
      <c r="J1326" s="144" t="s">
        <v>837</v>
      </c>
    </row>
    <row r="1327" spans="1:10" hidden="1">
      <c r="A1327" s="144" t="s">
        <v>452</v>
      </c>
      <c r="B1327" s="144" t="s">
        <v>2283</v>
      </c>
      <c r="C1327" s="145">
        <v>114114100100301</v>
      </c>
      <c r="D1327" s="146" t="s">
        <v>53</v>
      </c>
      <c r="E1327" s="146">
        <v>0</v>
      </c>
      <c r="F1327" s="146">
        <v>0</v>
      </c>
      <c r="G1327" s="144">
        <v>0</v>
      </c>
      <c r="H1327" s="146">
        <v>0</v>
      </c>
      <c r="I1327" s="144">
        <v>15</v>
      </c>
      <c r="J1327" s="144" t="s">
        <v>839</v>
      </c>
    </row>
    <row r="1328" spans="1:10" hidden="1">
      <c r="A1328" s="144" t="s">
        <v>452</v>
      </c>
      <c r="B1328" s="144" t="s">
        <v>2284</v>
      </c>
      <c r="C1328" s="145">
        <v>114114100200101</v>
      </c>
      <c r="D1328" s="146" t="s">
        <v>54</v>
      </c>
      <c r="E1328" s="146">
        <v>0</v>
      </c>
      <c r="F1328" s="146">
        <v>0</v>
      </c>
      <c r="G1328" s="144">
        <v>0</v>
      </c>
      <c r="H1328" s="144">
        <v>0</v>
      </c>
      <c r="I1328" s="144">
        <v>15</v>
      </c>
      <c r="J1328" s="144" t="s">
        <v>841</v>
      </c>
    </row>
    <row r="1329" spans="1:10" hidden="1">
      <c r="A1329" s="144" t="s">
        <v>452</v>
      </c>
      <c r="B1329" s="144" t="s">
        <v>2285</v>
      </c>
      <c r="C1329" s="145">
        <v>114114100200301</v>
      </c>
      <c r="D1329" s="146" t="s">
        <v>54</v>
      </c>
      <c r="E1329" s="146">
        <v>0</v>
      </c>
      <c r="F1329" s="146">
        <v>0</v>
      </c>
      <c r="G1329" s="144">
        <v>0</v>
      </c>
      <c r="H1329" s="144">
        <v>0</v>
      </c>
      <c r="I1329" s="144">
        <v>15</v>
      </c>
      <c r="J1329" s="144" t="s">
        <v>842</v>
      </c>
    </row>
    <row r="1330" spans="1:10" hidden="1">
      <c r="A1330" s="144" t="s">
        <v>452</v>
      </c>
      <c r="B1330" s="144" t="s">
        <v>2286</v>
      </c>
      <c r="C1330" s="145">
        <v>114114100300101</v>
      </c>
      <c r="D1330" s="146" t="s">
        <v>55</v>
      </c>
      <c r="E1330" s="146">
        <v>0</v>
      </c>
      <c r="F1330" s="146">
        <v>0</v>
      </c>
      <c r="G1330" s="144">
        <v>0</v>
      </c>
      <c r="H1330" s="146">
        <v>0</v>
      </c>
      <c r="I1330" s="144">
        <v>15</v>
      </c>
      <c r="J1330" s="144" t="s">
        <v>844</v>
      </c>
    </row>
    <row r="1331" spans="1:10" hidden="1">
      <c r="A1331" s="144" t="s">
        <v>452</v>
      </c>
      <c r="B1331" s="144" t="s">
        <v>2287</v>
      </c>
      <c r="C1331" s="145">
        <v>114114100300301</v>
      </c>
      <c r="D1331" s="146" t="s">
        <v>55</v>
      </c>
      <c r="E1331" s="146">
        <v>0</v>
      </c>
      <c r="F1331" s="146">
        <v>0</v>
      </c>
      <c r="G1331" s="144">
        <v>0</v>
      </c>
      <c r="H1331" s="144">
        <v>0</v>
      </c>
      <c r="I1331" s="144">
        <v>15</v>
      </c>
      <c r="J1331" s="144" t="s">
        <v>845</v>
      </c>
    </row>
    <row r="1332" spans="1:10" hidden="1">
      <c r="A1332" s="144" t="s">
        <v>452</v>
      </c>
      <c r="B1332" s="144" t="s">
        <v>2288</v>
      </c>
      <c r="C1332" s="145">
        <v>114214200100101</v>
      </c>
      <c r="D1332" s="146" t="s">
        <v>57</v>
      </c>
      <c r="E1332" s="146">
        <v>0</v>
      </c>
      <c r="F1332" s="146">
        <v>0</v>
      </c>
      <c r="G1332" s="144">
        <v>0</v>
      </c>
      <c r="H1332" s="144">
        <v>0</v>
      </c>
      <c r="I1332" s="144">
        <v>15</v>
      </c>
      <c r="J1332" s="144" t="s">
        <v>850</v>
      </c>
    </row>
    <row r="1333" spans="1:10" hidden="1">
      <c r="A1333" s="144" t="s">
        <v>452</v>
      </c>
      <c r="B1333" s="144" t="s">
        <v>2289</v>
      </c>
      <c r="C1333" s="145">
        <v>114214200100301</v>
      </c>
      <c r="D1333" s="146" t="s">
        <v>57</v>
      </c>
      <c r="E1333" s="146">
        <v>0</v>
      </c>
      <c r="F1333" s="146">
        <v>0</v>
      </c>
      <c r="G1333" s="144">
        <v>0</v>
      </c>
      <c r="H1333" s="144">
        <v>0</v>
      </c>
      <c r="I1333" s="144">
        <v>15</v>
      </c>
      <c r="J1333" s="144" t="s">
        <v>851</v>
      </c>
    </row>
    <row r="1334" spans="1:10" hidden="1">
      <c r="A1334" s="144" t="s">
        <v>452</v>
      </c>
      <c r="B1334" s="144" t="s">
        <v>2290</v>
      </c>
      <c r="C1334" s="145">
        <v>114214200200101</v>
      </c>
      <c r="D1334" s="146" t="s">
        <v>58</v>
      </c>
      <c r="E1334" s="146">
        <v>0</v>
      </c>
      <c r="F1334" s="146">
        <v>0</v>
      </c>
      <c r="G1334" s="144">
        <v>0</v>
      </c>
      <c r="H1334" s="144">
        <v>0</v>
      </c>
      <c r="I1334" s="144">
        <v>15</v>
      </c>
      <c r="J1334" s="144" t="s">
        <v>853</v>
      </c>
    </row>
    <row r="1335" spans="1:10" hidden="1">
      <c r="A1335" s="144" t="s">
        <v>452</v>
      </c>
      <c r="B1335" s="144" t="s">
        <v>2291</v>
      </c>
      <c r="C1335" s="145">
        <v>114214200200301</v>
      </c>
      <c r="D1335" s="146" t="s">
        <v>58</v>
      </c>
      <c r="E1335" s="146">
        <v>0</v>
      </c>
      <c r="F1335" s="146">
        <v>0</v>
      </c>
      <c r="G1335" s="144">
        <v>0</v>
      </c>
      <c r="H1335" s="144">
        <v>0</v>
      </c>
      <c r="I1335" s="144">
        <v>15</v>
      </c>
      <c r="J1335" s="144" t="s">
        <v>854</v>
      </c>
    </row>
    <row r="1336" spans="1:10" hidden="1">
      <c r="A1336" s="144" t="s">
        <v>452</v>
      </c>
      <c r="B1336" s="144" t="s">
        <v>2292</v>
      </c>
      <c r="C1336" s="145">
        <v>114414400100301</v>
      </c>
      <c r="D1336" s="146" t="s">
        <v>62</v>
      </c>
      <c r="E1336" s="146">
        <v>0</v>
      </c>
      <c r="F1336" s="146">
        <v>0</v>
      </c>
      <c r="G1336" s="144">
        <v>0</v>
      </c>
      <c r="H1336" s="144">
        <v>0</v>
      </c>
      <c r="I1336" s="144">
        <v>15</v>
      </c>
      <c r="J1336" s="144" t="s">
        <v>861</v>
      </c>
    </row>
    <row r="1337" spans="1:10" hidden="1">
      <c r="A1337" s="144" t="s">
        <v>452</v>
      </c>
      <c r="B1337" s="144" t="s">
        <v>2293</v>
      </c>
      <c r="C1337" s="145">
        <v>115215200100101</v>
      </c>
      <c r="D1337" s="146" t="s">
        <v>2165</v>
      </c>
      <c r="E1337" s="146">
        <v>0</v>
      </c>
      <c r="F1337" s="146">
        <v>0</v>
      </c>
      <c r="G1337" s="144">
        <v>0</v>
      </c>
      <c r="H1337" s="144">
        <v>0</v>
      </c>
      <c r="I1337" s="144">
        <v>15</v>
      </c>
      <c r="J1337" s="144" t="s">
        <v>868</v>
      </c>
    </row>
    <row r="1338" spans="1:10" hidden="1">
      <c r="A1338" s="144" t="s">
        <v>452</v>
      </c>
      <c r="B1338" s="144" t="s">
        <v>2294</v>
      </c>
      <c r="C1338" s="145">
        <v>115215200100301</v>
      </c>
      <c r="D1338" s="146" t="s">
        <v>2165</v>
      </c>
      <c r="E1338" s="146">
        <v>0</v>
      </c>
      <c r="F1338" s="146">
        <v>0</v>
      </c>
      <c r="G1338" s="144">
        <v>0</v>
      </c>
      <c r="H1338" s="146">
        <v>0</v>
      </c>
      <c r="I1338" s="144">
        <v>15</v>
      </c>
      <c r="J1338" s="144" t="s">
        <v>869</v>
      </c>
    </row>
    <row r="1339" spans="1:10" hidden="1">
      <c r="A1339" s="144" t="s">
        <v>452</v>
      </c>
      <c r="B1339" s="144" t="s">
        <v>2295</v>
      </c>
      <c r="C1339" s="145">
        <v>115415400100101</v>
      </c>
      <c r="D1339" s="146" t="s">
        <v>2504</v>
      </c>
      <c r="E1339" s="146">
        <v>0</v>
      </c>
      <c r="F1339" s="146">
        <v>0</v>
      </c>
      <c r="G1339" s="144">
        <v>0</v>
      </c>
      <c r="H1339" s="146">
        <v>0</v>
      </c>
      <c r="I1339" s="144">
        <v>15</v>
      </c>
      <c r="J1339" s="144" t="s">
        <v>878</v>
      </c>
    </row>
    <row r="1340" spans="1:10" hidden="1">
      <c r="A1340" s="144" t="s">
        <v>452</v>
      </c>
      <c r="B1340" s="144" t="s">
        <v>2296</v>
      </c>
      <c r="C1340" s="145">
        <v>115415400800101</v>
      </c>
      <c r="D1340" s="146" t="s">
        <v>75</v>
      </c>
      <c r="E1340" s="146">
        <v>0</v>
      </c>
      <c r="F1340" s="146">
        <v>0</v>
      </c>
      <c r="G1340" s="144">
        <v>0</v>
      </c>
      <c r="H1340" s="144">
        <v>0</v>
      </c>
      <c r="I1340" s="144">
        <v>15</v>
      </c>
      <c r="J1340" s="144" t="s">
        <v>886</v>
      </c>
    </row>
    <row r="1341" spans="1:10" hidden="1">
      <c r="A1341" s="144" t="s">
        <v>452</v>
      </c>
      <c r="B1341" s="144" t="s">
        <v>2297</v>
      </c>
      <c r="C1341" s="145">
        <v>115415400900101</v>
      </c>
      <c r="D1341" s="146" t="s">
        <v>76</v>
      </c>
      <c r="E1341" s="146">
        <v>0</v>
      </c>
      <c r="F1341" s="146">
        <v>0</v>
      </c>
      <c r="G1341" s="144">
        <v>0</v>
      </c>
      <c r="H1341" s="144">
        <v>0</v>
      </c>
      <c r="I1341" s="144">
        <v>15</v>
      </c>
      <c r="J1341" s="144" t="s">
        <v>888</v>
      </c>
    </row>
    <row r="1342" spans="1:10" hidden="1">
      <c r="A1342" s="144" t="s">
        <v>452</v>
      </c>
      <c r="B1342" s="144" t="s">
        <v>2298</v>
      </c>
      <c r="C1342" s="145">
        <v>115415401000101</v>
      </c>
      <c r="D1342" s="146" t="s">
        <v>77</v>
      </c>
      <c r="E1342" s="146">
        <v>0</v>
      </c>
      <c r="F1342" s="146">
        <v>0</v>
      </c>
      <c r="G1342" s="144">
        <v>0</v>
      </c>
      <c r="H1342" s="144">
        <v>0</v>
      </c>
      <c r="I1342" s="144">
        <v>15</v>
      </c>
      <c r="J1342" s="144" t="s">
        <v>890</v>
      </c>
    </row>
    <row r="1343" spans="1:10" hidden="1">
      <c r="A1343" s="144" t="s">
        <v>452</v>
      </c>
      <c r="B1343" s="144" t="s">
        <v>2552</v>
      </c>
      <c r="C1343" s="145">
        <v>115415401000301</v>
      </c>
      <c r="D1343" s="146" t="s">
        <v>77</v>
      </c>
      <c r="E1343" s="146">
        <v>0</v>
      </c>
      <c r="F1343" s="146">
        <v>0</v>
      </c>
      <c r="G1343" s="144">
        <v>0</v>
      </c>
      <c r="H1343" s="146">
        <v>0</v>
      </c>
      <c r="I1343" s="144">
        <v>15</v>
      </c>
      <c r="J1343" s="144" t="s">
        <v>2565</v>
      </c>
    </row>
    <row r="1344" spans="1:10">
      <c r="A1344" s="144" t="s">
        <v>452</v>
      </c>
      <c r="B1344" s="144" t="s">
        <v>2299</v>
      </c>
      <c r="C1344" s="145">
        <v>115415401100101</v>
      </c>
      <c r="D1344" s="146" t="s">
        <v>78</v>
      </c>
      <c r="E1344" s="146">
        <v>12816</v>
      </c>
      <c r="F1344" s="146">
        <v>0</v>
      </c>
      <c r="G1344" s="144">
        <v>0</v>
      </c>
      <c r="H1344" s="146">
        <v>12816</v>
      </c>
      <c r="I1344" s="144">
        <v>15</v>
      </c>
      <c r="J1344" s="144" t="s">
        <v>892</v>
      </c>
    </row>
    <row r="1345" spans="1:10" hidden="1">
      <c r="A1345" s="144" t="s">
        <v>452</v>
      </c>
      <c r="B1345" s="144" t="s">
        <v>2300</v>
      </c>
      <c r="C1345" s="145">
        <v>115415401100301</v>
      </c>
      <c r="D1345" s="146" t="s">
        <v>78</v>
      </c>
      <c r="E1345" s="146">
        <v>0</v>
      </c>
      <c r="F1345" s="146">
        <v>0</v>
      </c>
      <c r="G1345" s="144">
        <v>0</v>
      </c>
      <c r="H1345" s="146">
        <v>0</v>
      </c>
      <c r="I1345" s="144">
        <v>15</v>
      </c>
      <c r="J1345" s="144" t="s">
        <v>893</v>
      </c>
    </row>
    <row r="1346" spans="1:10" hidden="1">
      <c r="A1346" s="144" t="s">
        <v>452</v>
      </c>
      <c r="B1346" s="144" t="s">
        <v>2301</v>
      </c>
      <c r="C1346" s="145">
        <v>115415401200101</v>
      </c>
      <c r="D1346" s="146" t="s">
        <v>79</v>
      </c>
      <c r="E1346" s="146">
        <v>0</v>
      </c>
      <c r="F1346" s="146">
        <v>0</v>
      </c>
      <c r="G1346" s="144">
        <v>0</v>
      </c>
      <c r="H1346" s="144">
        <v>0</v>
      </c>
      <c r="I1346" s="144">
        <v>15</v>
      </c>
      <c r="J1346" s="144" t="s">
        <v>895</v>
      </c>
    </row>
    <row r="1347" spans="1:10" hidden="1">
      <c r="A1347" s="144" t="s">
        <v>452</v>
      </c>
      <c r="B1347" s="144" t="s">
        <v>2302</v>
      </c>
      <c r="C1347" s="145">
        <v>115415401200301</v>
      </c>
      <c r="D1347" s="146" t="s">
        <v>79</v>
      </c>
      <c r="E1347" s="146">
        <v>0</v>
      </c>
      <c r="F1347" s="146">
        <v>0</v>
      </c>
      <c r="G1347" s="144">
        <v>0</v>
      </c>
      <c r="H1347" s="144">
        <v>0</v>
      </c>
      <c r="I1347" s="144">
        <v>15</v>
      </c>
      <c r="J1347" s="144" t="s">
        <v>896</v>
      </c>
    </row>
    <row r="1348" spans="1:10" hidden="1">
      <c r="A1348" s="144" t="s">
        <v>452</v>
      </c>
      <c r="B1348" s="144" t="s">
        <v>2303</v>
      </c>
      <c r="C1348" s="145">
        <v>115415401300101</v>
      </c>
      <c r="D1348" s="146" t="s">
        <v>898</v>
      </c>
      <c r="E1348" s="146">
        <v>0</v>
      </c>
      <c r="F1348" s="146">
        <v>0</v>
      </c>
      <c r="G1348" s="144">
        <v>0</v>
      </c>
      <c r="H1348" s="144">
        <v>0</v>
      </c>
      <c r="I1348" s="144">
        <v>15</v>
      </c>
      <c r="J1348" s="144" t="s">
        <v>899</v>
      </c>
    </row>
    <row r="1349" spans="1:10">
      <c r="A1349" s="144" t="s">
        <v>452</v>
      </c>
      <c r="B1349" s="144" t="s">
        <v>2509</v>
      </c>
      <c r="C1349" s="145">
        <v>115415401400101</v>
      </c>
      <c r="D1349" s="146" t="s">
        <v>74</v>
      </c>
      <c r="E1349" s="146">
        <v>26496</v>
      </c>
      <c r="F1349" s="146">
        <v>0</v>
      </c>
      <c r="G1349" s="144">
        <v>0</v>
      </c>
      <c r="H1349" s="146">
        <v>26496</v>
      </c>
      <c r="I1349" s="144">
        <v>15</v>
      </c>
      <c r="J1349" s="144" t="s">
        <v>2566</v>
      </c>
    </row>
    <row r="1350" spans="1:10" hidden="1">
      <c r="A1350" s="144" t="s">
        <v>452</v>
      </c>
      <c r="B1350" s="144" t="s">
        <v>2553</v>
      </c>
      <c r="C1350" s="145">
        <v>115415401400301</v>
      </c>
      <c r="D1350" s="146" t="s">
        <v>74</v>
      </c>
      <c r="E1350" s="146">
        <v>0</v>
      </c>
      <c r="F1350" s="146">
        <v>0</v>
      </c>
      <c r="G1350" s="144">
        <v>0</v>
      </c>
      <c r="H1350" s="144">
        <v>0</v>
      </c>
      <c r="I1350" s="144">
        <v>15</v>
      </c>
      <c r="J1350" s="144" t="s">
        <v>2567</v>
      </c>
    </row>
    <row r="1351" spans="1:10">
      <c r="A1351" s="144" t="s">
        <v>452</v>
      </c>
      <c r="B1351" s="144" t="s">
        <v>2510</v>
      </c>
      <c r="C1351" s="145">
        <v>115415401500101</v>
      </c>
      <c r="D1351" s="146" t="s">
        <v>73</v>
      </c>
      <c r="E1351" s="146">
        <v>21945.599999999999</v>
      </c>
      <c r="F1351" s="146">
        <v>0</v>
      </c>
      <c r="G1351" s="144">
        <v>0</v>
      </c>
      <c r="H1351" s="146">
        <v>21945.599999999999</v>
      </c>
      <c r="I1351" s="144">
        <v>15</v>
      </c>
      <c r="J1351" s="144" t="s">
        <v>2568</v>
      </c>
    </row>
    <row r="1352" spans="1:10" hidden="1">
      <c r="A1352" s="144" t="s">
        <v>452</v>
      </c>
      <c r="B1352" s="144" t="s">
        <v>2554</v>
      </c>
      <c r="C1352" s="145">
        <v>115415401500301</v>
      </c>
      <c r="D1352" s="146" t="s">
        <v>73</v>
      </c>
      <c r="E1352" s="146">
        <v>0</v>
      </c>
      <c r="F1352" s="146">
        <v>0</v>
      </c>
      <c r="G1352" s="144">
        <v>0</v>
      </c>
      <c r="H1352" s="146">
        <v>0</v>
      </c>
      <c r="I1352" s="144">
        <v>15</v>
      </c>
      <c r="J1352" s="144" t="s">
        <v>2569</v>
      </c>
    </row>
    <row r="1353" spans="1:10">
      <c r="A1353" s="144" t="s">
        <v>452</v>
      </c>
      <c r="B1353" s="144" t="s">
        <v>2304</v>
      </c>
      <c r="C1353" s="145">
        <v>115915900100101</v>
      </c>
      <c r="D1353" s="146" t="s">
        <v>2502</v>
      </c>
      <c r="E1353" s="146">
        <v>21945.599999999999</v>
      </c>
      <c r="F1353" s="146">
        <v>0</v>
      </c>
      <c r="G1353" s="144">
        <v>0</v>
      </c>
      <c r="H1353" s="146">
        <v>21945.599999999999</v>
      </c>
      <c r="I1353" s="144">
        <v>15</v>
      </c>
      <c r="J1353" s="144" t="s">
        <v>907</v>
      </c>
    </row>
    <row r="1354" spans="1:10" hidden="1">
      <c r="A1354" s="144" t="s">
        <v>452</v>
      </c>
      <c r="B1354" s="144" t="s">
        <v>2305</v>
      </c>
      <c r="C1354" s="145">
        <v>115915900100301</v>
      </c>
      <c r="D1354" s="146" t="s">
        <v>2502</v>
      </c>
      <c r="E1354" s="146">
        <v>0</v>
      </c>
      <c r="F1354" s="146">
        <v>0</v>
      </c>
      <c r="G1354" s="144">
        <v>0</v>
      </c>
      <c r="H1354" s="146">
        <v>0</v>
      </c>
      <c r="I1354" s="144">
        <v>15</v>
      </c>
      <c r="J1354" s="144" t="s">
        <v>908</v>
      </c>
    </row>
    <row r="1355" spans="1:10" hidden="1">
      <c r="A1355" s="144" t="s">
        <v>452</v>
      </c>
      <c r="B1355" s="144" t="s">
        <v>2306</v>
      </c>
      <c r="C1355" s="145">
        <v>121121100100101</v>
      </c>
      <c r="D1355" s="146" t="s">
        <v>2166</v>
      </c>
      <c r="E1355" s="146">
        <v>0</v>
      </c>
      <c r="F1355" s="146">
        <v>0</v>
      </c>
      <c r="G1355" s="144">
        <v>0</v>
      </c>
      <c r="H1355" s="144">
        <v>0</v>
      </c>
      <c r="I1355" s="144">
        <v>15</v>
      </c>
      <c r="J1355" s="144" t="s">
        <v>916</v>
      </c>
    </row>
    <row r="1356" spans="1:10" hidden="1">
      <c r="A1356" s="144" t="s">
        <v>452</v>
      </c>
      <c r="B1356" s="144" t="s">
        <v>2307</v>
      </c>
      <c r="C1356" s="145">
        <v>121121100100201</v>
      </c>
      <c r="D1356" s="146" t="s">
        <v>2166</v>
      </c>
      <c r="E1356" s="146">
        <v>0</v>
      </c>
      <c r="F1356" s="146">
        <v>0</v>
      </c>
      <c r="G1356" s="144">
        <v>0</v>
      </c>
      <c r="H1356" s="144">
        <v>0</v>
      </c>
      <c r="I1356" s="144">
        <v>15</v>
      </c>
      <c r="J1356" s="144" t="s">
        <v>917</v>
      </c>
    </row>
    <row r="1357" spans="1:10" hidden="1">
      <c r="A1357" s="144" t="s">
        <v>452</v>
      </c>
      <c r="B1357" s="144" t="s">
        <v>2308</v>
      </c>
      <c r="C1357" s="145">
        <v>121121100100301</v>
      </c>
      <c r="D1357" s="146" t="s">
        <v>2166</v>
      </c>
      <c r="E1357" s="146">
        <v>0</v>
      </c>
      <c r="F1357" s="146">
        <v>0</v>
      </c>
      <c r="G1357" s="144">
        <v>0</v>
      </c>
      <c r="H1357" s="146">
        <v>0</v>
      </c>
      <c r="I1357" s="144">
        <v>15</v>
      </c>
      <c r="J1357" s="144" t="s">
        <v>918</v>
      </c>
    </row>
    <row r="1358" spans="1:10" hidden="1">
      <c r="A1358" s="144" t="s">
        <v>452</v>
      </c>
      <c r="B1358" s="144" t="s">
        <v>2309</v>
      </c>
      <c r="C1358" s="145">
        <v>121121100100501</v>
      </c>
      <c r="D1358" s="146" t="s">
        <v>2166</v>
      </c>
      <c r="E1358" s="146">
        <v>0</v>
      </c>
      <c r="F1358" s="146">
        <v>0</v>
      </c>
      <c r="G1358" s="144">
        <v>0</v>
      </c>
      <c r="H1358" s="144">
        <v>0</v>
      </c>
      <c r="I1358" s="144">
        <v>15</v>
      </c>
      <c r="J1358" s="144" t="s">
        <v>919</v>
      </c>
    </row>
    <row r="1359" spans="1:10" hidden="1">
      <c r="A1359" s="144" t="s">
        <v>452</v>
      </c>
      <c r="B1359" s="144" t="s">
        <v>2310</v>
      </c>
      <c r="C1359" s="145">
        <v>121121100100601</v>
      </c>
      <c r="D1359" s="146" t="s">
        <v>2166</v>
      </c>
      <c r="E1359" s="146">
        <v>0</v>
      </c>
      <c r="F1359" s="146">
        <v>0</v>
      </c>
      <c r="G1359" s="144">
        <v>0</v>
      </c>
      <c r="H1359" s="144">
        <v>0</v>
      </c>
      <c r="I1359" s="144">
        <v>15</v>
      </c>
      <c r="J1359" s="144" t="s">
        <v>920</v>
      </c>
    </row>
    <row r="1360" spans="1:10" hidden="1">
      <c r="A1360" s="144" t="s">
        <v>452</v>
      </c>
      <c r="B1360" s="144" t="s">
        <v>2311</v>
      </c>
      <c r="C1360" s="145">
        <v>121221200100101</v>
      </c>
      <c r="D1360" s="146" t="s">
        <v>2167</v>
      </c>
      <c r="E1360" s="146">
        <v>0</v>
      </c>
      <c r="F1360" s="146">
        <v>0</v>
      </c>
      <c r="G1360" s="144">
        <v>0</v>
      </c>
      <c r="H1360" s="144">
        <v>0</v>
      </c>
      <c r="I1360" s="144">
        <v>15</v>
      </c>
      <c r="J1360" s="144" t="s">
        <v>924</v>
      </c>
    </row>
    <row r="1361" spans="1:10" hidden="1">
      <c r="A1361" s="144" t="s">
        <v>452</v>
      </c>
      <c r="B1361" s="144" t="s">
        <v>2312</v>
      </c>
      <c r="C1361" s="145">
        <v>121221200200101</v>
      </c>
      <c r="D1361" s="146" t="s">
        <v>2168</v>
      </c>
      <c r="E1361" s="146">
        <v>0</v>
      </c>
      <c r="F1361" s="146">
        <v>0</v>
      </c>
      <c r="G1361" s="144">
        <v>0</v>
      </c>
      <c r="H1361" s="144">
        <v>0</v>
      </c>
      <c r="I1361" s="144">
        <v>15</v>
      </c>
      <c r="J1361" s="144" t="s">
        <v>926</v>
      </c>
    </row>
    <row r="1362" spans="1:10" hidden="1">
      <c r="A1362" s="144" t="s">
        <v>452</v>
      </c>
      <c r="B1362" s="144" t="s">
        <v>2313</v>
      </c>
      <c r="C1362" s="145">
        <v>121221200200301</v>
      </c>
      <c r="D1362" s="146" t="s">
        <v>2168</v>
      </c>
      <c r="E1362" s="146">
        <v>0</v>
      </c>
      <c r="F1362" s="146">
        <v>0</v>
      </c>
      <c r="G1362" s="144">
        <v>0</v>
      </c>
      <c r="H1362" s="144">
        <v>0</v>
      </c>
      <c r="I1362" s="144">
        <v>15</v>
      </c>
      <c r="J1362" s="144" t="s">
        <v>927</v>
      </c>
    </row>
    <row r="1363" spans="1:10" hidden="1">
      <c r="A1363" s="144" t="s">
        <v>452</v>
      </c>
      <c r="B1363" s="144" t="s">
        <v>2314</v>
      </c>
      <c r="C1363" s="145">
        <v>121221200300101</v>
      </c>
      <c r="D1363" s="146" t="s">
        <v>2169</v>
      </c>
      <c r="E1363" s="146">
        <v>0</v>
      </c>
      <c r="F1363" s="146">
        <v>0</v>
      </c>
      <c r="G1363" s="144">
        <v>0</v>
      </c>
      <c r="H1363" s="144">
        <v>0</v>
      </c>
      <c r="I1363" s="144">
        <v>15</v>
      </c>
      <c r="J1363" s="144" t="s">
        <v>929</v>
      </c>
    </row>
    <row r="1364" spans="1:10" hidden="1">
      <c r="A1364" s="144" t="s">
        <v>452</v>
      </c>
      <c r="B1364" s="144" t="s">
        <v>2315</v>
      </c>
      <c r="C1364" s="145">
        <v>121221200400101</v>
      </c>
      <c r="D1364" s="146" t="s">
        <v>2170</v>
      </c>
      <c r="E1364" s="146">
        <v>0</v>
      </c>
      <c r="F1364" s="146">
        <v>0</v>
      </c>
      <c r="G1364" s="144">
        <v>0</v>
      </c>
      <c r="H1364" s="144">
        <v>0</v>
      </c>
      <c r="I1364" s="144">
        <v>15</v>
      </c>
      <c r="J1364" s="144" t="s">
        <v>931</v>
      </c>
    </row>
    <row r="1365" spans="1:10" hidden="1">
      <c r="A1365" s="144" t="s">
        <v>452</v>
      </c>
      <c r="B1365" s="144" t="s">
        <v>2316</v>
      </c>
      <c r="C1365" s="145">
        <v>121221200400201</v>
      </c>
      <c r="D1365" s="146" t="s">
        <v>2170</v>
      </c>
      <c r="E1365" s="146">
        <v>0</v>
      </c>
      <c r="F1365" s="146">
        <v>0</v>
      </c>
      <c r="G1365" s="144">
        <v>0</v>
      </c>
      <c r="H1365" s="144">
        <v>0</v>
      </c>
      <c r="I1365" s="144">
        <v>15</v>
      </c>
      <c r="J1365" s="144" t="s">
        <v>932</v>
      </c>
    </row>
    <row r="1366" spans="1:10" hidden="1">
      <c r="A1366" s="144" t="s">
        <v>452</v>
      </c>
      <c r="B1366" s="144" t="s">
        <v>2317</v>
      </c>
      <c r="C1366" s="145">
        <v>121221200500101</v>
      </c>
      <c r="D1366" s="146" t="s">
        <v>140</v>
      </c>
      <c r="E1366" s="146">
        <v>0</v>
      </c>
      <c r="F1366" s="146">
        <v>0</v>
      </c>
      <c r="G1366" s="144">
        <v>0</v>
      </c>
      <c r="H1366" s="144">
        <v>0</v>
      </c>
      <c r="I1366" s="144">
        <v>15</v>
      </c>
      <c r="J1366" s="144" t="s">
        <v>934</v>
      </c>
    </row>
    <row r="1367" spans="1:10" hidden="1">
      <c r="A1367" s="144" t="s">
        <v>452</v>
      </c>
      <c r="B1367" s="144" t="s">
        <v>2318</v>
      </c>
      <c r="C1367" s="145">
        <v>121421400100101</v>
      </c>
      <c r="D1367" s="146" t="s">
        <v>2171</v>
      </c>
      <c r="E1367" s="146">
        <v>0</v>
      </c>
      <c r="F1367" s="146">
        <v>0</v>
      </c>
      <c r="G1367" s="144">
        <v>0</v>
      </c>
      <c r="H1367" s="144">
        <v>0</v>
      </c>
      <c r="I1367" s="144">
        <v>15</v>
      </c>
      <c r="J1367" s="144" t="s">
        <v>942</v>
      </c>
    </row>
    <row r="1368" spans="1:10" hidden="1">
      <c r="A1368" s="144" t="s">
        <v>452</v>
      </c>
      <c r="B1368" s="144" t="s">
        <v>2319</v>
      </c>
      <c r="C1368" s="145">
        <v>121421400100201</v>
      </c>
      <c r="D1368" s="146" t="s">
        <v>2171</v>
      </c>
      <c r="E1368" s="146">
        <v>0</v>
      </c>
      <c r="F1368" s="146">
        <v>0</v>
      </c>
      <c r="G1368" s="144">
        <v>0</v>
      </c>
      <c r="H1368" s="144">
        <v>0</v>
      </c>
      <c r="I1368" s="144">
        <v>15</v>
      </c>
      <c r="J1368" s="144" t="s">
        <v>943</v>
      </c>
    </row>
    <row r="1369" spans="1:10" hidden="1">
      <c r="A1369" s="144" t="s">
        <v>452</v>
      </c>
      <c r="B1369" s="144" t="s">
        <v>2320</v>
      </c>
      <c r="C1369" s="145">
        <v>121421400100301</v>
      </c>
      <c r="D1369" s="146" t="s">
        <v>2171</v>
      </c>
      <c r="E1369" s="146">
        <v>0</v>
      </c>
      <c r="F1369" s="146">
        <v>0</v>
      </c>
      <c r="G1369" s="144">
        <v>0</v>
      </c>
      <c r="H1369" s="146">
        <v>0</v>
      </c>
      <c r="I1369" s="144">
        <v>15</v>
      </c>
      <c r="J1369" s="144" t="s">
        <v>944</v>
      </c>
    </row>
    <row r="1370" spans="1:10" hidden="1">
      <c r="A1370" s="144" t="s">
        <v>452</v>
      </c>
      <c r="B1370" s="144" t="s">
        <v>2321</v>
      </c>
      <c r="C1370" s="145">
        <v>121421400100601</v>
      </c>
      <c r="D1370" s="146" t="s">
        <v>2171</v>
      </c>
      <c r="E1370" s="146">
        <v>0</v>
      </c>
      <c r="F1370" s="146">
        <v>0</v>
      </c>
      <c r="G1370" s="144">
        <v>0</v>
      </c>
      <c r="H1370" s="144">
        <v>0</v>
      </c>
      <c r="I1370" s="144">
        <v>15</v>
      </c>
      <c r="J1370" s="144" t="s">
        <v>945</v>
      </c>
    </row>
    <row r="1371" spans="1:10" hidden="1">
      <c r="A1371" s="144" t="s">
        <v>452</v>
      </c>
      <c r="B1371" s="144" t="s">
        <v>2322</v>
      </c>
      <c r="C1371" s="145">
        <v>121521500200101</v>
      </c>
      <c r="D1371" s="146" t="s">
        <v>97</v>
      </c>
      <c r="E1371" s="146">
        <v>0</v>
      </c>
      <c r="F1371" s="146">
        <v>0</v>
      </c>
      <c r="G1371" s="144">
        <v>0</v>
      </c>
      <c r="H1371" s="144">
        <v>0</v>
      </c>
      <c r="I1371" s="144">
        <v>15</v>
      </c>
      <c r="J1371" s="144" t="s">
        <v>951</v>
      </c>
    </row>
    <row r="1372" spans="1:10" hidden="1">
      <c r="A1372" s="144" t="s">
        <v>452</v>
      </c>
      <c r="B1372" s="144" t="s">
        <v>2323</v>
      </c>
      <c r="C1372" s="145">
        <v>121621600100101</v>
      </c>
      <c r="D1372" s="146" t="s">
        <v>2172</v>
      </c>
      <c r="E1372" s="146">
        <v>0</v>
      </c>
      <c r="F1372" s="146">
        <v>0</v>
      </c>
      <c r="G1372" s="144">
        <v>0</v>
      </c>
      <c r="H1372" s="144">
        <v>0</v>
      </c>
      <c r="I1372" s="144">
        <v>15</v>
      </c>
      <c r="J1372" s="144" t="s">
        <v>955</v>
      </c>
    </row>
    <row r="1373" spans="1:10" hidden="1">
      <c r="A1373" s="144" t="s">
        <v>452</v>
      </c>
      <c r="B1373" s="144" t="s">
        <v>2324</v>
      </c>
      <c r="C1373" s="145">
        <v>121621600100301</v>
      </c>
      <c r="D1373" s="146" t="s">
        <v>2172</v>
      </c>
      <c r="E1373" s="146">
        <v>0</v>
      </c>
      <c r="F1373" s="146">
        <v>0</v>
      </c>
      <c r="G1373" s="144">
        <v>0</v>
      </c>
      <c r="H1373" s="146">
        <v>0</v>
      </c>
      <c r="I1373" s="144">
        <v>15</v>
      </c>
      <c r="J1373" s="144" t="s">
        <v>956</v>
      </c>
    </row>
    <row r="1374" spans="1:10" hidden="1">
      <c r="A1374" s="144" t="s">
        <v>452</v>
      </c>
      <c r="B1374" s="144" t="s">
        <v>2325</v>
      </c>
      <c r="C1374" s="145">
        <v>122122100100101</v>
      </c>
      <c r="D1374" s="146" t="s">
        <v>2173</v>
      </c>
      <c r="E1374" s="146">
        <v>0</v>
      </c>
      <c r="F1374" s="146">
        <v>0</v>
      </c>
      <c r="G1374" s="144">
        <v>0</v>
      </c>
      <c r="H1374" s="144">
        <v>0</v>
      </c>
      <c r="I1374" s="144">
        <v>15</v>
      </c>
      <c r="J1374" s="144" t="s">
        <v>967</v>
      </c>
    </row>
    <row r="1375" spans="1:10" hidden="1">
      <c r="A1375" s="144" t="s">
        <v>452</v>
      </c>
      <c r="B1375" s="144" t="s">
        <v>2326</v>
      </c>
      <c r="C1375" s="145">
        <v>122122100200101</v>
      </c>
      <c r="D1375" s="146" t="s">
        <v>107</v>
      </c>
      <c r="E1375" s="146">
        <v>0</v>
      </c>
      <c r="F1375" s="146">
        <v>0</v>
      </c>
      <c r="G1375" s="144">
        <v>0</v>
      </c>
      <c r="H1375" s="144">
        <v>0</v>
      </c>
      <c r="I1375" s="144">
        <v>15</v>
      </c>
      <c r="J1375" s="144" t="s">
        <v>969</v>
      </c>
    </row>
    <row r="1376" spans="1:10" hidden="1">
      <c r="A1376" s="144" t="s">
        <v>452</v>
      </c>
      <c r="B1376" s="144" t="s">
        <v>2327</v>
      </c>
      <c r="C1376" s="145">
        <v>122122100200301</v>
      </c>
      <c r="D1376" s="146" t="s">
        <v>107</v>
      </c>
      <c r="E1376" s="146">
        <v>0</v>
      </c>
      <c r="F1376" s="146">
        <v>0</v>
      </c>
      <c r="G1376" s="144">
        <v>0</v>
      </c>
      <c r="H1376" s="146">
        <v>0</v>
      </c>
      <c r="I1376" s="144">
        <v>15</v>
      </c>
      <c r="J1376" s="144" t="s">
        <v>970</v>
      </c>
    </row>
    <row r="1377" spans="1:10" hidden="1">
      <c r="A1377" s="144" t="s">
        <v>452</v>
      </c>
      <c r="B1377" s="144" t="s">
        <v>2328</v>
      </c>
      <c r="C1377" s="145">
        <v>122122100300101</v>
      </c>
      <c r="D1377" s="146" t="s">
        <v>108</v>
      </c>
      <c r="E1377" s="146">
        <v>0</v>
      </c>
      <c r="F1377" s="146">
        <v>0</v>
      </c>
      <c r="G1377" s="144">
        <v>0</v>
      </c>
      <c r="H1377" s="144">
        <v>0</v>
      </c>
      <c r="I1377" s="144">
        <v>15</v>
      </c>
      <c r="J1377" s="144" t="s">
        <v>972</v>
      </c>
    </row>
    <row r="1378" spans="1:10" hidden="1">
      <c r="A1378" s="144" t="s">
        <v>452</v>
      </c>
      <c r="B1378" s="144" t="s">
        <v>2329</v>
      </c>
      <c r="C1378" s="145">
        <v>122122100300601</v>
      </c>
      <c r="D1378" s="146" t="s">
        <v>108</v>
      </c>
      <c r="E1378" s="146">
        <v>0</v>
      </c>
      <c r="F1378" s="146">
        <v>0</v>
      </c>
      <c r="G1378" s="144">
        <v>0</v>
      </c>
      <c r="H1378" s="144">
        <v>0</v>
      </c>
      <c r="I1378" s="144">
        <v>15</v>
      </c>
      <c r="J1378" s="144" t="s">
        <v>973</v>
      </c>
    </row>
    <row r="1379" spans="1:10" hidden="1">
      <c r="A1379" s="144" t="s">
        <v>452</v>
      </c>
      <c r="B1379" s="144" t="s">
        <v>2330</v>
      </c>
      <c r="C1379" s="145">
        <v>122122100400101</v>
      </c>
      <c r="D1379" s="146" t="s">
        <v>2174</v>
      </c>
      <c r="E1379" s="146">
        <v>0</v>
      </c>
      <c r="F1379" s="146">
        <v>0</v>
      </c>
      <c r="G1379" s="144">
        <v>0</v>
      </c>
      <c r="H1379" s="144">
        <v>0</v>
      </c>
      <c r="I1379" s="144">
        <v>15</v>
      </c>
      <c r="J1379" s="144" t="s">
        <v>975</v>
      </c>
    </row>
    <row r="1380" spans="1:10" hidden="1">
      <c r="A1380" s="144" t="s">
        <v>452</v>
      </c>
      <c r="B1380" s="144" t="s">
        <v>2331</v>
      </c>
      <c r="C1380" s="145">
        <v>122122100400102</v>
      </c>
      <c r="D1380" s="146" t="s">
        <v>2175</v>
      </c>
      <c r="E1380" s="146">
        <v>0</v>
      </c>
      <c r="F1380" s="146">
        <v>0</v>
      </c>
      <c r="G1380" s="144">
        <v>0</v>
      </c>
      <c r="H1380" s="144">
        <v>0</v>
      </c>
      <c r="I1380" s="144">
        <v>15</v>
      </c>
      <c r="J1380" s="144" t="s">
        <v>975</v>
      </c>
    </row>
    <row r="1381" spans="1:10" hidden="1">
      <c r="A1381" s="144" t="s">
        <v>452</v>
      </c>
      <c r="B1381" s="144" t="s">
        <v>2332</v>
      </c>
      <c r="C1381" s="145">
        <v>122122100400103</v>
      </c>
      <c r="D1381" s="146" t="s">
        <v>2176</v>
      </c>
      <c r="E1381" s="146">
        <v>0</v>
      </c>
      <c r="F1381" s="146">
        <v>0</v>
      </c>
      <c r="G1381" s="144">
        <v>0</v>
      </c>
      <c r="H1381" s="144">
        <v>0</v>
      </c>
      <c r="I1381" s="144">
        <v>15</v>
      </c>
      <c r="J1381" s="144" t="s">
        <v>975</v>
      </c>
    </row>
    <row r="1382" spans="1:10" hidden="1">
      <c r="A1382" s="144" t="s">
        <v>452</v>
      </c>
      <c r="B1382" s="144" t="s">
        <v>2333</v>
      </c>
      <c r="C1382" s="145">
        <v>122122100400104</v>
      </c>
      <c r="D1382" s="146" t="s">
        <v>2177</v>
      </c>
      <c r="E1382" s="146">
        <v>0</v>
      </c>
      <c r="F1382" s="146">
        <v>0</v>
      </c>
      <c r="G1382" s="144">
        <v>0</v>
      </c>
      <c r="H1382" s="144">
        <v>0</v>
      </c>
      <c r="I1382" s="144">
        <v>15</v>
      </c>
      <c r="J1382" s="144" t="s">
        <v>975</v>
      </c>
    </row>
    <row r="1383" spans="1:10" hidden="1">
      <c r="A1383" s="144" t="s">
        <v>452</v>
      </c>
      <c r="B1383" s="144" t="s">
        <v>2334</v>
      </c>
      <c r="C1383" s="145">
        <v>123123100100301</v>
      </c>
      <c r="D1383" s="146" t="s">
        <v>2178</v>
      </c>
      <c r="E1383" s="146">
        <v>0</v>
      </c>
      <c r="F1383" s="146">
        <v>0</v>
      </c>
      <c r="G1383" s="144">
        <v>0</v>
      </c>
      <c r="H1383" s="144">
        <v>0</v>
      </c>
      <c r="I1383" s="144">
        <v>15</v>
      </c>
      <c r="J1383" s="144" t="s">
        <v>986</v>
      </c>
    </row>
    <row r="1384" spans="1:10" hidden="1">
      <c r="A1384" s="144" t="s">
        <v>452</v>
      </c>
      <c r="B1384" s="144" t="s">
        <v>2335</v>
      </c>
      <c r="C1384" s="145">
        <v>124224200100101</v>
      </c>
      <c r="D1384" s="146" t="s">
        <v>128</v>
      </c>
      <c r="E1384" s="146">
        <v>0</v>
      </c>
      <c r="F1384" s="146">
        <v>0</v>
      </c>
      <c r="G1384" s="144">
        <v>0</v>
      </c>
      <c r="H1384" s="144">
        <v>0</v>
      </c>
      <c r="I1384" s="144">
        <v>15</v>
      </c>
      <c r="J1384" s="144" t="s">
        <v>1018</v>
      </c>
    </row>
    <row r="1385" spans="1:10" hidden="1">
      <c r="A1385" s="144" t="s">
        <v>452</v>
      </c>
      <c r="B1385" s="144" t="s">
        <v>2336</v>
      </c>
      <c r="C1385" s="145">
        <v>124424400100101</v>
      </c>
      <c r="D1385" s="146" t="s">
        <v>2179</v>
      </c>
      <c r="E1385" s="146">
        <v>0</v>
      </c>
      <c r="F1385" s="146">
        <v>0</v>
      </c>
      <c r="G1385" s="144">
        <v>0</v>
      </c>
      <c r="H1385" s="144">
        <v>0</v>
      </c>
      <c r="I1385" s="144">
        <v>15</v>
      </c>
      <c r="J1385" s="144" t="s">
        <v>1025</v>
      </c>
    </row>
    <row r="1386" spans="1:10" hidden="1">
      <c r="A1386" s="144" t="s">
        <v>452</v>
      </c>
      <c r="B1386" s="144" t="s">
        <v>2337</v>
      </c>
      <c r="C1386" s="145">
        <v>124524500100101</v>
      </c>
      <c r="D1386" s="146" t="s">
        <v>131</v>
      </c>
      <c r="E1386" s="146">
        <v>0</v>
      </c>
      <c r="F1386" s="146">
        <v>0</v>
      </c>
      <c r="G1386" s="144">
        <v>0</v>
      </c>
      <c r="H1386" s="144">
        <v>0</v>
      </c>
      <c r="I1386" s="144">
        <v>15</v>
      </c>
      <c r="J1386" s="144" t="s">
        <v>1029</v>
      </c>
    </row>
    <row r="1387" spans="1:10" hidden="1">
      <c r="A1387" s="144" t="s">
        <v>452</v>
      </c>
      <c r="B1387" s="144" t="s">
        <v>2338</v>
      </c>
      <c r="C1387" s="145">
        <v>124624600100101</v>
      </c>
      <c r="D1387" s="146" t="s">
        <v>133</v>
      </c>
      <c r="E1387" s="146">
        <v>0</v>
      </c>
      <c r="F1387" s="146">
        <v>0</v>
      </c>
      <c r="G1387" s="144">
        <v>0</v>
      </c>
      <c r="H1387" s="144">
        <v>0</v>
      </c>
      <c r="I1387" s="144">
        <v>15</v>
      </c>
      <c r="J1387" s="144" t="s">
        <v>1033</v>
      </c>
    </row>
    <row r="1388" spans="1:10" hidden="1">
      <c r="A1388" s="144" t="s">
        <v>452</v>
      </c>
      <c r="B1388" s="144" t="s">
        <v>2339</v>
      </c>
      <c r="C1388" s="145">
        <v>124624600100301</v>
      </c>
      <c r="D1388" s="146" t="s">
        <v>133</v>
      </c>
      <c r="E1388" s="146">
        <v>0</v>
      </c>
      <c r="F1388" s="146">
        <v>0</v>
      </c>
      <c r="G1388" s="144">
        <v>0</v>
      </c>
      <c r="H1388" s="144">
        <v>0</v>
      </c>
      <c r="I1388" s="144">
        <v>15</v>
      </c>
      <c r="J1388" s="144" t="s">
        <v>1034</v>
      </c>
    </row>
    <row r="1389" spans="1:10" hidden="1">
      <c r="A1389" s="144" t="s">
        <v>452</v>
      </c>
      <c r="B1389" s="144" t="s">
        <v>2340</v>
      </c>
      <c r="C1389" s="145">
        <v>124624600200301</v>
      </c>
      <c r="D1389" s="146" t="s">
        <v>2180</v>
      </c>
      <c r="E1389" s="146">
        <v>0</v>
      </c>
      <c r="F1389" s="146">
        <v>0</v>
      </c>
      <c r="G1389" s="144">
        <v>0</v>
      </c>
      <c r="H1389" s="144">
        <v>0</v>
      </c>
      <c r="I1389" s="144">
        <v>15</v>
      </c>
      <c r="J1389" s="144" t="s">
        <v>1036</v>
      </c>
    </row>
    <row r="1390" spans="1:10" hidden="1">
      <c r="A1390" s="144" t="s">
        <v>452</v>
      </c>
      <c r="B1390" s="144" t="s">
        <v>2341</v>
      </c>
      <c r="C1390" s="145">
        <v>124624600200302</v>
      </c>
      <c r="D1390" s="146" t="s">
        <v>2181</v>
      </c>
      <c r="E1390" s="146">
        <v>0</v>
      </c>
      <c r="F1390" s="146">
        <v>0</v>
      </c>
      <c r="G1390" s="144">
        <v>0</v>
      </c>
      <c r="H1390" s="144">
        <v>0</v>
      </c>
      <c r="I1390" s="144">
        <v>15</v>
      </c>
      <c r="J1390" s="144" t="s">
        <v>1036</v>
      </c>
    </row>
    <row r="1391" spans="1:10" hidden="1">
      <c r="A1391" s="144" t="s">
        <v>452</v>
      </c>
      <c r="B1391" s="144" t="s">
        <v>2342</v>
      </c>
      <c r="C1391" s="145">
        <v>124724700100101</v>
      </c>
      <c r="D1391" s="146" t="s">
        <v>2182</v>
      </c>
      <c r="E1391" s="146">
        <v>0</v>
      </c>
      <c r="F1391" s="146">
        <v>0</v>
      </c>
      <c r="G1391" s="144">
        <v>0</v>
      </c>
      <c r="H1391" s="144">
        <v>0</v>
      </c>
      <c r="I1391" s="144">
        <v>15</v>
      </c>
      <c r="J1391" s="144" t="s">
        <v>1040</v>
      </c>
    </row>
    <row r="1392" spans="1:10" hidden="1">
      <c r="A1392" s="144" t="s">
        <v>452</v>
      </c>
      <c r="B1392" s="144" t="s">
        <v>2343</v>
      </c>
      <c r="C1392" s="145">
        <v>124924900100101</v>
      </c>
      <c r="D1392" s="146" t="s">
        <v>2183</v>
      </c>
      <c r="E1392" s="146">
        <v>0</v>
      </c>
      <c r="F1392" s="146">
        <v>0</v>
      </c>
      <c r="G1392" s="144">
        <v>0</v>
      </c>
      <c r="H1392" s="144">
        <v>0</v>
      </c>
      <c r="I1392" s="144">
        <v>15</v>
      </c>
      <c r="J1392" s="144" t="s">
        <v>1048</v>
      </c>
    </row>
    <row r="1393" spans="1:10" hidden="1">
      <c r="A1393" s="144" t="s">
        <v>452</v>
      </c>
      <c r="B1393" s="144" t="s">
        <v>2344</v>
      </c>
      <c r="C1393" s="145">
        <v>124924900100301</v>
      </c>
      <c r="D1393" s="146" t="s">
        <v>2183</v>
      </c>
      <c r="E1393" s="146">
        <v>0</v>
      </c>
      <c r="F1393" s="146">
        <v>0</v>
      </c>
      <c r="G1393" s="144">
        <v>0</v>
      </c>
      <c r="H1393" s="144">
        <v>0</v>
      </c>
      <c r="I1393" s="144">
        <v>15</v>
      </c>
      <c r="J1393" s="144" t="s">
        <v>1049</v>
      </c>
    </row>
    <row r="1394" spans="1:10" hidden="1">
      <c r="A1394" s="144" t="s">
        <v>452</v>
      </c>
      <c r="B1394" s="144" t="s">
        <v>2345</v>
      </c>
      <c r="C1394" s="145">
        <v>124924900200101</v>
      </c>
      <c r="D1394" s="146" t="s">
        <v>2184</v>
      </c>
      <c r="E1394" s="146">
        <v>0</v>
      </c>
      <c r="F1394" s="146">
        <v>0</v>
      </c>
      <c r="G1394" s="144">
        <v>0</v>
      </c>
      <c r="H1394" s="144">
        <v>0</v>
      </c>
      <c r="I1394" s="144">
        <v>15</v>
      </c>
      <c r="J1394" s="144" t="s">
        <v>1051</v>
      </c>
    </row>
    <row r="1395" spans="1:10" hidden="1">
      <c r="A1395" s="144" t="s">
        <v>452</v>
      </c>
      <c r="B1395" s="144" t="s">
        <v>2346</v>
      </c>
      <c r="C1395" s="145">
        <v>124924900200301</v>
      </c>
      <c r="D1395" s="146" t="s">
        <v>2184</v>
      </c>
      <c r="E1395" s="146">
        <v>0</v>
      </c>
      <c r="F1395" s="146">
        <v>0</v>
      </c>
      <c r="G1395" s="144">
        <v>0</v>
      </c>
      <c r="H1395" s="144">
        <v>0</v>
      </c>
      <c r="I1395" s="144">
        <v>15</v>
      </c>
      <c r="J1395" s="144" t="s">
        <v>1052</v>
      </c>
    </row>
    <row r="1396" spans="1:10" hidden="1">
      <c r="A1396" s="144" t="s">
        <v>452</v>
      </c>
      <c r="B1396" s="144" t="s">
        <v>2347</v>
      </c>
      <c r="C1396" s="145">
        <v>124924900300101</v>
      </c>
      <c r="D1396" s="146" t="s">
        <v>2185</v>
      </c>
      <c r="E1396" s="146">
        <v>0</v>
      </c>
      <c r="F1396" s="146">
        <v>0</v>
      </c>
      <c r="G1396" s="144">
        <v>0</v>
      </c>
      <c r="H1396" s="144">
        <v>0</v>
      </c>
      <c r="I1396" s="144">
        <v>15</v>
      </c>
      <c r="J1396" s="144" t="s">
        <v>1054</v>
      </c>
    </row>
    <row r="1397" spans="1:10" hidden="1">
      <c r="A1397" s="144" t="s">
        <v>452</v>
      </c>
      <c r="B1397" s="144" t="s">
        <v>2348</v>
      </c>
      <c r="C1397" s="145">
        <v>124924900400101</v>
      </c>
      <c r="D1397" s="146" t="s">
        <v>2186</v>
      </c>
      <c r="E1397" s="146">
        <v>0</v>
      </c>
      <c r="F1397" s="146">
        <v>0</v>
      </c>
      <c r="G1397" s="144">
        <v>0</v>
      </c>
      <c r="H1397" s="144">
        <v>0</v>
      </c>
      <c r="I1397" s="144">
        <v>15</v>
      </c>
      <c r="J1397" s="144" t="s">
        <v>1056</v>
      </c>
    </row>
    <row r="1398" spans="1:10" hidden="1">
      <c r="A1398" s="144" t="s">
        <v>452</v>
      </c>
      <c r="B1398" s="144" t="s">
        <v>2349</v>
      </c>
      <c r="C1398" s="145">
        <v>124924900500101</v>
      </c>
      <c r="D1398" s="146" t="s">
        <v>141</v>
      </c>
      <c r="E1398" s="146">
        <v>0</v>
      </c>
      <c r="F1398" s="146">
        <v>0</v>
      </c>
      <c r="G1398" s="144">
        <v>0</v>
      </c>
      <c r="H1398" s="144">
        <v>0</v>
      </c>
      <c r="I1398" s="144">
        <v>15</v>
      </c>
      <c r="J1398" s="144" t="s">
        <v>1058</v>
      </c>
    </row>
    <row r="1399" spans="1:10" hidden="1">
      <c r="A1399" s="144" t="s">
        <v>452</v>
      </c>
      <c r="B1399" s="144" t="s">
        <v>2350</v>
      </c>
      <c r="C1399" s="145">
        <v>124924900600101</v>
      </c>
      <c r="D1399" s="146" t="s">
        <v>2187</v>
      </c>
      <c r="E1399" s="146">
        <v>0</v>
      </c>
      <c r="F1399" s="146">
        <v>0</v>
      </c>
      <c r="G1399" s="144">
        <v>0</v>
      </c>
      <c r="H1399" s="144">
        <v>0</v>
      </c>
      <c r="I1399" s="144">
        <v>15</v>
      </c>
      <c r="J1399" s="144" t="s">
        <v>1060</v>
      </c>
    </row>
    <row r="1400" spans="1:10" hidden="1">
      <c r="A1400" s="144" t="s">
        <v>452</v>
      </c>
      <c r="B1400" s="144" t="s">
        <v>2351</v>
      </c>
      <c r="C1400" s="145">
        <v>124924900600301</v>
      </c>
      <c r="D1400" s="146" t="s">
        <v>2187</v>
      </c>
      <c r="E1400" s="146">
        <v>0</v>
      </c>
      <c r="F1400" s="146">
        <v>0</v>
      </c>
      <c r="G1400" s="144">
        <v>0</v>
      </c>
      <c r="H1400" s="144">
        <v>0</v>
      </c>
      <c r="I1400" s="144">
        <v>15</v>
      </c>
      <c r="J1400" s="144" t="s">
        <v>1061</v>
      </c>
    </row>
    <row r="1401" spans="1:10" hidden="1">
      <c r="A1401" s="144" t="s">
        <v>452</v>
      </c>
      <c r="B1401" s="144" t="s">
        <v>2352</v>
      </c>
      <c r="C1401" s="145">
        <v>125125100100101</v>
      </c>
      <c r="D1401" s="146" t="s">
        <v>2188</v>
      </c>
      <c r="E1401" s="146">
        <v>0</v>
      </c>
      <c r="F1401" s="146">
        <v>0</v>
      </c>
      <c r="G1401" s="144">
        <v>0</v>
      </c>
      <c r="H1401" s="144">
        <v>0</v>
      </c>
      <c r="I1401" s="144">
        <v>15</v>
      </c>
      <c r="J1401" s="144" t="s">
        <v>1065</v>
      </c>
    </row>
    <row r="1402" spans="1:10" hidden="1">
      <c r="A1402" s="144" t="s">
        <v>452</v>
      </c>
      <c r="B1402" s="144" t="s">
        <v>2353</v>
      </c>
      <c r="C1402" s="145">
        <v>125225200100101</v>
      </c>
      <c r="D1402" s="146" t="s">
        <v>2189</v>
      </c>
      <c r="E1402" s="146">
        <v>0</v>
      </c>
      <c r="F1402" s="146">
        <v>0</v>
      </c>
      <c r="G1402" s="144">
        <v>0</v>
      </c>
      <c r="H1402" s="144">
        <v>0</v>
      </c>
      <c r="I1402" s="144">
        <v>15</v>
      </c>
      <c r="J1402" s="144" t="s">
        <v>1069</v>
      </c>
    </row>
    <row r="1403" spans="1:10" hidden="1">
      <c r="A1403" s="144" t="s">
        <v>452</v>
      </c>
      <c r="B1403" s="144" t="s">
        <v>2354</v>
      </c>
      <c r="C1403" s="145">
        <v>125325300100101</v>
      </c>
      <c r="D1403" s="146" t="s">
        <v>147</v>
      </c>
      <c r="E1403" s="146">
        <v>0</v>
      </c>
      <c r="F1403" s="146">
        <v>0</v>
      </c>
      <c r="G1403" s="144">
        <v>0</v>
      </c>
      <c r="H1403" s="144">
        <v>0</v>
      </c>
      <c r="I1403" s="144">
        <v>15</v>
      </c>
      <c r="J1403" s="144" t="s">
        <v>1073</v>
      </c>
    </row>
    <row r="1404" spans="1:10" hidden="1">
      <c r="A1404" s="144" t="s">
        <v>452</v>
      </c>
      <c r="B1404" s="144" t="s">
        <v>2355</v>
      </c>
      <c r="C1404" s="145">
        <v>125325300100301</v>
      </c>
      <c r="D1404" s="146" t="s">
        <v>147</v>
      </c>
      <c r="E1404" s="146">
        <v>0</v>
      </c>
      <c r="F1404" s="146">
        <v>0</v>
      </c>
      <c r="G1404" s="144">
        <v>0</v>
      </c>
      <c r="H1404" s="144">
        <v>0</v>
      </c>
      <c r="I1404" s="144">
        <v>15</v>
      </c>
      <c r="J1404" s="144" t="s">
        <v>1074</v>
      </c>
    </row>
    <row r="1405" spans="1:10" hidden="1">
      <c r="A1405" s="144" t="s">
        <v>452</v>
      </c>
      <c r="B1405" s="144" t="s">
        <v>2356</v>
      </c>
      <c r="C1405" s="145">
        <v>125325300200101</v>
      </c>
      <c r="D1405" s="146" t="s">
        <v>148</v>
      </c>
      <c r="E1405" s="146">
        <v>0</v>
      </c>
      <c r="F1405" s="146">
        <v>0</v>
      </c>
      <c r="G1405" s="144">
        <v>0</v>
      </c>
      <c r="H1405" s="144">
        <v>0</v>
      </c>
      <c r="I1405" s="144">
        <v>15</v>
      </c>
      <c r="J1405" s="144" t="s">
        <v>1076</v>
      </c>
    </row>
    <row r="1406" spans="1:10" hidden="1">
      <c r="A1406" s="144" t="s">
        <v>452</v>
      </c>
      <c r="B1406" s="144" t="s">
        <v>2357</v>
      </c>
      <c r="C1406" s="145">
        <v>125425400100101</v>
      </c>
      <c r="D1406" s="146" t="s">
        <v>2190</v>
      </c>
      <c r="E1406" s="146">
        <v>0</v>
      </c>
      <c r="F1406" s="146">
        <v>0</v>
      </c>
      <c r="G1406" s="144">
        <v>0</v>
      </c>
      <c r="H1406" s="144">
        <v>0</v>
      </c>
      <c r="I1406" s="144">
        <v>15</v>
      </c>
      <c r="J1406" s="144" t="s">
        <v>1080</v>
      </c>
    </row>
    <row r="1407" spans="1:10" hidden="1">
      <c r="A1407" s="144" t="s">
        <v>452</v>
      </c>
      <c r="B1407" s="144" t="s">
        <v>2358</v>
      </c>
      <c r="C1407" s="145">
        <v>126126100100101</v>
      </c>
      <c r="D1407" s="146" t="s">
        <v>2191</v>
      </c>
      <c r="E1407" s="146">
        <v>0</v>
      </c>
      <c r="F1407" s="146">
        <v>0</v>
      </c>
      <c r="G1407" s="144">
        <v>0</v>
      </c>
      <c r="H1407" s="144">
        <v>0</v>
      </c>
      <c r="I1407" s="144">
        <v>15</v>
      </c>
      <c r="J1407" s="144" t="s">
        <v>1094</v>
      </c>
    </row>
    <row r="1408" spans="1:10" hidden="1">
      <c r="A1408" s="144" t="s">
        <v>452</v>
      </c>
      <c r="B1408" s="144" t="s">
        <v>2359</v>
      </c>
      <c r="C1408" s="145">
        <v>126126100100102</v>
      </c>
      <c r="D1408" s="146" t="s">
        <v>2192</v>
      </c>
      <c r="E1408" s="146">
        <v>0</v>
      </c>
      <c r="F1408" s="146">
        <v>0</v>
      </c>
      <c r="G1408" s="144">
        <v>0</v>
      </c>
      <c r="H1408" s="144">
        <v>0</v>
      </c>
      <c r="I1408" s="144">
        <v>15</v>
      </c>
      <c r="J1408" s="144" t="s">
        <v>1094</v>
      </c>
    </row>
    <row r="1409" spans="1:10" hidden="1">
      <c r="A1409" s="144" t="s">
        <v>452</v>
      </c>
      <c r="B1409" s="144" t="s">
        <v>2360</v>
      </c>
      <c r="C1409" s="145">
        <v>126126100100201</v>
      </c>
      <c r="D1409" s="146" t="s">
        <v>157</v>
      </c>
      <c r="E1409" s="146">
        <v>0</v>
      </c>
      <c r="F1409" s="146">
        <v>0</v>
      </c>
      <c r="G1409" s="144">
        <v>0</v>
      </c>
      <c r="H1409" s="144">
        <v>0</v>
      </c>
      <c r="I1409" s="144">
        <v>15</v>
      </c>
      <c r="J1409" s="144" t="s">
        <v>1095</v>
      </c>
    </row>
    <row r="1410" spans="1:10" hidden="1">
      <c r="A1410" s="144" t="s">
        <v>452</v>
      </c>
      <c r="B1410" s="144" t="s">
        <v>2361</v>
      </c>
      <c r="C1410" s="145">
        <v>126126100100202</v>
      </c>
      <c r="D1410" s="146" t="s">
        <v>2193</v>
      </c>
      <c r="E1410" s="146">
        <v>0</v>
      </c>
      <c r="F1410" s="146">
        <v>0</v>
      </c>
      <c r="G1410" s="144">
        <v>0</v>
      </c>
      <c r="H1410" s="144">
        <v>0</v>
      </c>
      <c r="I1410" s="144">
        <v>15</v>
      </c>
      <c r="J1410" s="144" t="s">
        <v>1095</v>
      </c>
    </row>
    <row r="1411" spans="1:10" hidden="1">
      <c r="A1411" s="144" t="s">
        <v>452</v>
      </c>
      <c r="B1411" s="144" t="s">
        <v>2362</v>
      </c>
      <c r="C1411" s="145">
        <v>126126100100301</v>
      </c>
      <c r="D1411" s="146" t="s">
        <v>158</v>
      </c>
      <c r="E1411" s="146">
        <v>0</v>
      </c>
      <c r="F1411" s="146">
        <v>0</v>
      </c>
      <c r="G1411" s="144">
        <v>0</v>
      </c>
      <c r="H1411" s="144">
        <v>0</v>
      </c>
      <c r="I1411" s="144">
        <v>15</v>
      </c>
      <c r="J1411" s="144" t="s">
        <v>1097</v>
      </c>
    </row>
    <row r="1412" spans="1:10" hidden="1">
      <c r="A1412" s="144" t="s">
        <v>452</v>
      </c>
      <c r="B1412" s="144" t="s">
        <v>2363</v>
      </c>
      <c r="C1412" s="145">
        <v>126126100100302</v>
      </c>
      <c r="D1412" s="146" t="s">
        <v>2194</v>
      </c>
      <c r="E1412" s="146">
        <v>0</v>
      </c>
      <c r="F1412" s="146">
        <v>0</v>
      </c>
      <c r="G1412" s="144">
        <v>0</v>
      </c>
      <c r="H1412" s="144">
        <v>0</v>
      </c>
      <c r="I1412" s="144">
        <v>15</v>
      </c>
      <c r="J1412" s="144" t="s">
        <v>1097</v>
      </c>
    </row>
    <row r="1413" spans="1:10" hidden="1">
      <c r="A1413" s="144" t="s">
        <v>452</v>
      </c>
      <c r="B1413" s="144" t="s">
        <v>2364</v>
      </c>
      <c r="C1413" s="145">
        <v>126126100100601</v>
      </c>
      <c r="D1413" s="146" t="s">
        <v>159</v>
      </c>
      <c r="E1413" s="146">
        <v>0</v>
      </c>
      <c r="F1413" s="146">
        <v>0</v>
      </c>
      <c r="G1413" s="144">
        <v>0</v>
      </c>
      <c r="H1413" s="144">
        <v>0</v>
      </c>
      <c r="I1413" s="144">
        <v>15</v>
      </c>
      <c r="J1413" s="144" t="s">
        <v>1098</v>
      </c>
    </row>
    <row r="1414" spans="1:10" hidden="1">
      <c r="A1414" s="144" t="s">
        <v>452</v>
      </c>
      <c r="B1414" s="144" t="s">
        <v>2365</v>
      </c>
      <c r="C1414" s="145">
        <v>127127100100101</v>
      </c>
      <c r="D1414" s="146" t="s">
        <v>163</v>
      </c>
      <c r="E1414" s="146">
        <v>0</v>
      </c>
      <c r="F1414" s="146">
        <v>0</v>
      </c>
      <c r="G1414" s="144">
        <v>0</v>
      </c>
      <c r="H1414" s="144">
        <v>0</v>
      </c>
      <c r="I1414" s="144">
        <v>15</v>
      </c>
      <c r="J1414" s="144" t="s">
        <v>1105</v>
      </c>
    </row>
    <row r="1415" spans="1:10" hidden="1">
      <c r="A1415" s="144" t="s">
        <v>452</v>
      </c>
      <c r="B1415" s="144" t="s">
        <v>2366</v>
      </c>
      <c r="C1415" s="145">
        <v>128228200100301</v>
      </c>
      <c r="D1415" s="146" t="s">
        <v>173</v>
      </c>
      <c r="E1415" s="146">
        <v>0</v>
      </c>
      <c r="F1415" s="146">
        <v>0</v>
      </c>
      <c r="G1415" s="144">
        <v>0</v>
      </c>
      <c r="H1415" s="144">
        <v>0</v>
      </c>
      <c r="I1415" s="144">
        <v>15</v>
      </c>
      <c r="J1415" s="144" t="s">
        <v>1126</v>
      </c>
    </row>
    <row r="1416" spans="1:10" hidden="1">
      <c r="A1416" s="144" t="s">
        <v>452</v>
      </c>
      <c r="B1416" s="144" t="s">
        <v>2367</v>
      </c>
      <c r="C1416" s="145">
        <v>128228200100302</v>
      </c>
      <c r="D1416" s="146" t="s">
        <v>174</v>
      </c>
      <c r="E1416" s="146">
        <v>0</v>
      </c>
      <c r="F1416" s="146">
        <v>0</v>
      </c>
      <c r="G1416" s="144">
        <v>0</v>
      </c>
      <c r="H1416" s="144">
        <v>0</v>
      </c>
      <c r="I1416" s="144">
        <v>15</v>
      </c>
      <c r="J1416" s="144" t="s">
        <v>1126</v>
      </c>
    </row>
    <row r="1417" spans="1:10" hidden="1">
      <c r="A1417" s="144" t="s">
        <v>452</v>
      </c>
      <c r="B1417" s="144" t="s">
        <v>2368</v>
      </c>
      <c r="C1417" s="145">
        <v>128228200100303</v>
      </c>
      <c r="D1417" s="146" t="s">
        <v>16</v>
      </c>
      <c r="E1417" s="146">
        <v>0</v>
      </c>
      <c r="F1417" s="146">
        <v>0</v>
      </c>
      <c r="G1417" s="144">
        <v>0</v>
      </c>
      <c r="H1417" s="144">
        <v>0</v>
      </c>
      <c r="I1417" s="144">
        <v>15</v>
      </c>
      <c r="J1417" s="144" t="s">
        <v>1126</v>
      </c>
    </row>
    <row r="1418" spans="1:10" hidden="1">
      <c r="A1418" s="144" t="s">
        <v>452</v>
      </c>
      <c r="B1418" s="144" t="s">
        <v>2369</v>
      </c>
      <c r="C1418" s="145">
        <v>128328300100301</v>
      </c>
      <c r="D1418" s="146" t="s">
        <v>176</v>
      </c>
      <c r="E1418" s="146">
        <v>0</v>
      </c>
      <c r="F1418" s="146">
        <v>0</v>
      </c>
      <c r="G1418" s="144">
        <v>0</v>
      </c>
      <c r="H1418" s="144">
        <v>0</v>
      </c>
      <c r="I1418" s="144">
        <v>15</v>
      </c>
      <c r="J1418" s="144" t="s">
        <v>1131</v>
      </c>
    </row>
    <row r="1419" spans="1:10" hidden="1">
      <c r="A1419" s="144" t="s">
        <v>452</v>
      </c>
      <c r="B1419" s="144" t="s">
        <v>2370</v>
      </c>
      <c r="C1419" s="145">
        <v>128328300100302</v>
      </c>
      <c r="D1419" s="146" t="s">
        <v>177</v>
      </c>
      <c r="E1419" s="146">
        <v>0</v>
      </c>
      <c r="F1419" s="146">
        <v>0</v>
      </c>
      <c r="G1419" s="144">
        <v>0</v>
      </c>
      <c r="H1419" s="144">
        <v>0</v>
      </c>
      <c r="I1419" s="144">
        <v>15</v>
      </c>
      <c r="J1419" s="144" t="s">
        <v>1131</v>
      </c>
    </row>
    <row r="1420" spans="1:10" hidden="1">
      <c r="A1420" s="144" t="s">
        <v>452</v>
      </c>
      <c r="B1420" s="144" t="s">
        <v>2371</v>
      </c>
      <c r="C1420" s="145">
        <v>128328300100303</v>
      </c>
      <c r="D1420" s="146" t="s">
        <v>178</v>
      </c>
      <c r="E1420" s="146">
        <v>0</v>
      </c>
      <c r="F1420" s="146">
        <v>0</v>
      </c>
      <c r="G1420" s="144">
        <v>0</v>
      </c>
      <c r="H1420" s="144">
        <v>0</v>
      </c>
      <c r="I1420" s="144">
        <v>15</v>
      </c>
      <c r="J1420" s="144" t="s">
        <v>1131</v>
      </c>
    </row>
    <row r="1421" spans="1:10" hidden="1">
      <c r="A1421" s="144" t="s">
        <v>452</v>
      </c>
      <c r="B1421" s="144" t="s">
        <v>2372</v>
      </c>
      <c r="C1421" s="145">
        <v>128328300100304</v>
      </c>
      <c r="D1421" s="146" t="s">
        <v>16</v>
      </c>
      <c r="E1421" s="146">
        <v>0</v>
      </c>
      <c r="F1421" s="146">
        <v>0</v>
      </c>
      <c r="G1421" s="144">
        <v>0</v>
      </c>
      <c r="H1421" s="144">
        <v>0</v>
      </c>
      <c r="I1421" s="144">
        <v>15</v>
      </c>
      <c r="J1421" s="144" t="s">
        <v>1131</v>
      </c>
    </row>
    <row r="1422" spans="1:10" hidden="1">
      <c r="A1422" s="144" t="s">
        <v>452</v>
      </c>
      <c r="B1422" s="144" t="s">
        <v>2373</v>
      </c>
      <c r="C1422" s="145">
        <v>129129100100101</v>
      </c>
      <c r="D1422" s="146" t="s">
        <v>181</v>
      </c>
      <c r="E1422" s="146">
        <v>0</v>
      </c>
      <c r="F1422" s="146">
        <v>0</v>
      </c>
      <c r="G1422" s="144">
        <v>0</v>
      </c>
      <c r="H1422" s="144">
        <v>0</v>
      </c>
      <c r="I1422" s="144">
        <v>15</v>
      </c>
      <c r="J1422" s="144" t="s">
        <v>1136</v>
      </c>
    </row>
    <row r="1423" spans="1:10" hidden="1">
      <c r="A1423" s="144" t="s">
        <v>452</v>
      </c>
      <c r="B1423" s="144" t="s">
        <v>2374</v>
      </c>
      <c r="C1423" s="145">
        <v>129629600100101</v>
      </c>
      <c r="D1423" s="146" t="s">
        <v>2195</v>
      </c>
      <c r="E1423" s="146">
        <v>0</v>
      </c>
      <c r="F1423" s="146">
        <v>0</v>
      </c>
      <c r="G1423" s="144">
        <v>0</v>
      </c>
      <c r="H1423" s="144">
        <v>0</v>
      </c>
      <c r="I1423" s="144">
        <v>15</v>
      </c>
      <c r="J1423" s="144" t="s">
        <v>1158</v>
      </c>
    </row>
    <row r="1424" spans="1:10" hidden="1">
      <c r="A1424" s="144" t="s">
        <v>452</v>
      </c>
      <c r="B1424" s="144" t="s">
        <v>2375</v>
      </c>
      <c r="C1424" s="145">
        <v>129629600100201</v>
      </c>
      <c r="D1424" s="146" t="s">
        <v>2195</v>
      </c>
      <c r="E1424" s="146">
        <v>0</v>
      </c>
      <c r="F1424" s="146">
        <v>0</v>
      </c>
      <c r="G1424" s="144">
        <v>0</v>
      </c>
      <c r="H1424" s="144">
        <v>0</v>
      </c>
      <c r="I1424" s="144">
        <v>15</v>
      </c>
      <c r="J1424" s="144" t="s">
        <v>1159</v>
      </c>
    </row>
    <row r="1425" spans="1:10" hidden="1">
      <c r="A1425" s="144" t="s">
        <v>452</v>
      </c>
      <c r="B1425" s="144" t="s">
        <v>2376</v>
      </c>
      <c r="C1425" s="145">
        <v>129629600100301</v>
      </c>
      <c r="D1425" s="146" t="s">
        <v>2195</v>
      </c>
      <c r="E1425" s="146">
        <v>0</v>
      </c>
      <c r="F1425" s="146">
        <v>0</v>
      </c>
      <c r="G1425" s="144">
        <v>0</v>
      </c>
      <c r="H1425" s="144">
        <v>0</v>
      </c>
      <c r="I1425" s="144">
        <v>15</v>
      </c>
      <c r="J1425" s="144" t="s">
        <v>1160</v>
      </c>
    </row>
    <row r="1426" spans="1:10" hidden="1">
      <c r="A1426" s="144" t="s">
        <v>452</v>
      </c>
      <c r="B1426" s="144" t="s">
        <v>2377</v>
      </c>
      <c r="C1426" s="145">
        <v>129629600200101</v>
      </c>
      <c r="D1426" s="146" t="s">
        <v>188</v>
      </c>
      <c r="E1426" s="146">
        <v>0</v>
      </c>
      <c r="F1426" s="146">
        <v>0</v>
      </c>
      <c r="G1426" s="144">
        <v>0</v>
      </c>
      <c r="H1426" s="144">
        <v>0</v>
      </c>
      <c r="I1426" s="144">
        <v>15</v>
      </c>
      <c r="J1426" s="144" t="s">
        <v>1162</v>
      </c>
    </row>
    <row r="1427" spans="1:10" hidden="1">
      <c r="A1427" s="144" t="s">
        <v>452</v>
      </c>
      <c r="B1427" s="144" t="s">
        <v>2378</v>
      </c>
      <c r="C1427" s="145">
        <v>129629600200201</v>
      </c>
      <c r="D1427" s="146" t="s">
        <v>188</v>
      </c>
      <c r="E1427" s="146">
        <v>0</v>
      </c>
      <c r="F1427" s="146">
        <v>0</v>
      </c>
      <c r="G1427" s="144">
        <v>0</v>
      </c>
      <c r="H1427" s="144">
        <v>0</v>
      </c>
      <c r="I1427" s="144">
        <v>15</v>
      </c>
      <c r="J1427" s="144" t="s">
        <v>1163</v>
      </c>
    </row>
    <row r="1428" spans="1:10" hidden="1">
      <c r="A1428" s="144" t="s">
        <v>452</v>
      </c>
      <c r="B1428" s="144" t="s">
        <v>2379</v>
      </c>
      <c r="C1428" s="145">
        <v>129629600200301</v>
      </c>
      <c r="D1428" s="146" t="s">
        <v>188</v>
      </c>
      <c r="E1428" s="146">
        <v>0</v>
      </c>
      <c r="F1428" s="146">
        <v>0</v>
      </c>
      <c r="G1428" s="144">
        <v>0</v>
      </c>
      <c r="H1428" s="144">
        <v>0</v>
      </c>
      <c r="I1428" s="144">
        <v>15</v>
      </c>
      <c r="J1428" s="144" t="s">
        <v>1164</v>
      </c>
    </row>
    <row r="1429" spans="1:10" hidden="1">
      <c r="A1429" s="144" t="s">
        <v>452</v>
      </c>
      <c r="B1429" s="144" t="s">
        <v>2380</v>
      </c>
      <c r="C1429" s="145">
        <v>131131100100101</v>
      </c>
      <c r="D1429" s="146" t="s">
        <v>2196</v>
      </c>
      <c r="E1429" s="146">
        <v>0</v>
      </c>
      <c r="F1429" s="146">
        <v>0</v>
      </c>
      <c r="G1429" s="144">
        <v>0</v>
      </c>
      <c r="H1429" s="144">
        <v>0</v>
      </c>
      <c r="I1429" s="144">
        <v>15</v>
      </c>
      <c r="J1429" s="144" t="s">
        <v>1177</v>
      </c>
    </row>
    <row r="1430" spans="1:10" hidden="1">
      <c r="A1430" s="144" t="s">
        <v>452</v>
      </c>
      <c r="B1430" s="144" t="s">
        <v>2381</v>
      </c>
      <c r="C1430" s="145">
        <v>131131100100301</v>
      </c>
      <c r="D1430" s="146" t="s">
        <v>2196</v>
      </c>
      <c r="E1430" s="146">
        <v>0</v>
      </c>
      <c r="F1430" s="146">
        <v>0</v>
      </c>
      <c r="G1430" s="144">
        <v>0</v>
      </c>
      <c r="H1430" s="144">
        <v>0</v>
      </c>
      <c r="I1430" s="144">
        <v>15</v>
      </c>
      <c r="J1430" s="144" t="s">
        <v>1178</v>
      </c>
    </row>
    <row r="1431" spans="1:10" hidden="1">
      <c r="A1431" s="144" t="s">
        <v>452</v>
      </c>
      <c r="B1431" s="144" t="s">
        <v>2382</v>
      </c>
      <c r="C1431" s="145">
        <v>131131100200101</v>
      </c>
      <c r="D1431" s="146" t="s">
        <v>196</v>
      </c>
      <c r="E1431" s="146">
        <v>0</v>
      </c>
      <c r="F1431" s="146">
        <v>0</v>
      </c>
      <c r="G1431" s="144">
        <v>0</v>
      </c>
      <c r="H1431" s="144">
        <v>0</v>
      </c>
      <c r="I1431" s="144">
        <v>15</v>
      </c>
      <c r="J1431" s="144" t="s">
        <v>1180</v>
      </c>
    </row>
    <row r="1432" spans="1:10" hidden="1">
      <c r="A1432" s="144" t="s">
        <v>452</v>
      </c>
      <c r="B1432" s="144" t="s">
        <v>2383</v>
      </c>
      <c r="C1432" s="145">
        <v>131131100200301</v>
      </c>
      <c r="D1432" s="146" t="s">
        <v>196</v>
      </c>
      <c r="E1432" s="146">
        <v>0</v>
      </c>
      <c r="F1432" s="146">
        <v>0</v>
      </c>
      <c r="G1432" s="144">
        <v>0</v>
      </c>
      <c r="H1432" s="144">
        <v>0</v>
      </c>
      <c r="I1432" s="144">
        <v>15</v>
      </c>
      <c r="J1432" s="144" t="s">
        <v>1181</v>
      </c>
    </row>
    <row r="1433" spans="1:10" hidden="1">
      <c r="A1433" s="144" t="s">
        <v>452</v>
      </c>
      <c r="B1433" s="144" t="s">
        <v>2384</v>
      </c>
      <c r="C1433" s="145">
        <v>131231200100101</v>
      </c>
      <c r="D1433" s="146" t="s">
        <v>197</v>
      </c>
      <c r="E1433" s="146">
        <v>0</v>
      </c>
      <c r="F1433" s="146">
        <v>0</v>
      </c>
      <c r="G1433" s="144">
        <v>0</v>
      </c>
      <c r="H1433" s="144">
        <v>0</v>
      </c>
      <c r="I1433" s="144">
        <v>15</v>
      </c>
      <c r="J1433" s="144" t="s">
        <v>1185</v>
      </c>
    </row>
    <row r="1434" spans="1:10" hidden="1">
      <c r="A1434" s="144" t="s">
        <v>452</v>
      </c>
      <c r="B1434" s="144" t="s">
        <v>2385</v>
      </c>
      <c r="C1434" s="145">
        <v>131431400100101</v>
      </c>
      <c r="D1434" s="146" t="s">
        <v>2197</v>
      </c>
      <c r="E1434" s="146">
        <v>0</v>
      </c>
      <c r="F1434" s="146">
        <v>0</v>
      </c>
      <c r="G1434" s="144">
        <v>0</v>
      </c>
      <c r="H1434" s="144">
        <v>0</v>
      </c>
      <c r="I1434" s="144">
        <v>15</v>
      </c>
      <c r="J1434" s="144" t="s">
        <v>1192</v>
      </c>
    </row>
    <row r="1435" spans="1:10" hidden="1">
      <c r="A1435" s="144" t="s">
        <v>452</v>
      </c>
      <c r="B1435" s="144" t="s">
        <v>2386</v>
      </c>
      <c r="C1435" s="145">
        <v>131431400100301</v>
      </c>
      <c r="D1435" s="146" t="s">
        <v>2197</v>
      </c>
      <c r="E1435" s="146">
        <v>0</v>
      </c>
      <c r="F1435" s="146">
        <v>0</v>
      </c>
      <c r="G1435" s="144">
        <v>0</v>
      </c>
      <c r="H1435" s="144">
        <v>0</v>
      </c>
      <c r="I1435" s="144">
        <v>15</v>
      </c>
      <c r="J1435" s="144" t="s">
        <v>1193</v>
      </c>
    </row>
    <row r="1436" spans="1:10" hidden="1">
      <c r="A1436" s="144" t="s">
        <v>452</v>
      </c>
      <c r="B1436" s="144" t="s">
        <v>2387</v>
      </c>
      <c r="C1436" s="145">
        <v>131531500100101</v>
      </c>
      <c r="D1436" s="146" t="s">
        <v>2198</v>
      </c>
      <c r="E1436" s="146">
        <v>0</v>
      </c>
      <c r="F1436" s="146">
        <v>0</v>
      </c>
      <c r="G1436" s="144">
        <v>0</v>
      </c>
      <c r="H1436" s="144">
        <v>0</v>
      </c>
      <c r="I1436" s="144">
        <v>15</v>
      </c>
      <c r="J1436" s="144" t="s">
        <v>1198</v>
      </c>
    </row>
    <row r="1437" spans="1:10" hidden="1">
      <c r="A1437" s="144" t="s">
        <v>452</v>
      </c>
      <c r="B1437" s="144" t="s">
        <v>2388</v>
      </c>
      <c r="C1437" s="145">
        <v>131631600100101</v>
      </c>
      <c r="D1437" s="146" t="s">
        <v>206</v>
      </c>
      <c r="E1437" s="146">
        <v>0</v>
      </c>
      <c r="F1437" s="146">
        <v>0</v>
      </c>
      <c r="G1437" s="144">
        <v>0</v>
      </c>
      <c r="H1437" s="144">
        <v>0</v>
      </c>
      <c r="I1437" s="144">
        <v>15</v>
      </c>
      <c r="J1437" s="144" t="s">
        <v>1203</v>
      </c>
    </row>
    <row r="1438" spans="1:10" hidden="1">
      <c r="A1438" s="144" t="s">
        <v>452</v>
      </c>
      <c r="B1438" s="144" t="s">
        <v>2389</v>
      </c>
      <c r="C1438" s="145">
        <v>131731700100101</v>
      </c>
      <c r="D1438" s="146" t="s">
        <v>209</v>
      </c>
      <c r="E1438" s="146">
        <v>0</v>
      </c>
      <c r="F1438" s="146">
        <v>0</v>
      </c>
      <c r="G1438" s="144">
        <v>0</v>
      </c>
      <c r="H1438" s="144">
        <v>0</v>
      </c>
      <c r="I1438" s="144">
        <v>15</v>
      </c>
      <c r="J1438" s="144" t="s">
        <v>1208</v>
      </c>
    </row>
    <row r="1439" spans="1:10" hidden="1">
      <c r="A1439" s="144" t="s">
        <v>452</v>
      </c>
      <c r="B1439" s="144" t="s">
        <v>2390</v>
      </c>
      <c r="C1439" s="145">
        <v>132232200100101</v>
      </c>
      <c r="D1439" s="146" t="s">
        <v>217</v>
      </c>
      <c r="E1439" s="146">
        <v>0</v>
      </c>
      <c r="F1439" s="146">
        <v>0</v>
      </c>
      <c r="G1439" s="144">
        <v>0</v>
      </c>
      <c r="H1439" s="144">
        <v>0</v>
      </c>
      <c r="I1439" s="144">
        <v>15</v>
      </c>
      <c r="J1439" s="144" t="s">
        <v>1223</v>
      </c>
    </row>
    <row r="1440" spans="1:10" hidden="1">
      <c r="A1440" s="144" t="s">
        <v>452</v>
      </c>
      <c r="B1440" s="144" t="s">
        <v>2391</v>
      </c>
      <c r="C1440" s="145">
        <v>132232200100301</v>
      </c>
      <c r="D1440" s="146" t="s">
        <v>217</v>
      </c>
      <c r="E1440" s="146">
        <v>0</v>
      </c>
      <c r="F1440" s="146">
        <v>0</v>
      </c>
      <c r="G1440" s="144">
        <v>0</v>
      </c>
      <c r="H1440" s="144">
        <v>0</v>
      </c>
      <c r="I1440" s="144">
        <v>15</v>
      </c>
      <c r="J1440" s="144" t="s">
        <v>1224</v>
      </c>
    </row>
    <row r="1441" spans="1:10" hidden="1">
      <c r="A1441" s="144" t="s">
        <v>452</v>
      </c>
      <c r="B1441" s="144" t="s">
        <v>2392</v>
      </c>
      <c r="C1441" s="145">
        <v>132332300100101</v>
      </c>
      <c r="D1441" s="146" t="s">
        <v>219</v>
      </c>
      <c r="E1441" s="146">
        <v>0</v>
      </c>
      <c r="F1441" s="146">
        <v>0</v>
      </c>
      <c r="G1441" s="144">
        <v>0</v>
      </c>
      <c r="H1441" s="144">
        <v>0</v>
      </c>
      <c r="I1441" s="144">
        <v>15</v>
      </c>
      <c r="J1441" s="144" t="s">
        <v>1228</v>
      </c>
    </row>
    <row r="1442" spans="1:10" hidden="1">
      <c r="A1442" s="144" t="s">
        <v>452</v>
      </c>
      <c r="B1442" s="144" t="s">
        <v>2393</v>
      </c>
      <c r="C1442" s="145">
        <v>132532500100101</v>
      </c>
      <c r="D1442" s="146" t="s">
        <v>2199</v>
      </c>
      <c r="E1442" s="146">
        <v>0</v>
      </c>
      <c r="F1442" s="146">
        <v>0</v>
      </c>
      <c r="G1442" s="144">
        <v>0</v>
      </c>
      <c r="H1442" s="144">
        <v>0</v>
      </c>
      <c r="I1442" s="144">
        <v>15</v>
      </c>
      <c r="J1442" s="144" t="s">
        <v>1237</v>
      </c>
    </row>
    <row r="1443" spans="1:10" hidden="1">
      <c r="A1443" s="144" t="s">
        <v>452</v>
      </c>
      <c r="B1443" s="144" t="s">
        <v>2394</v>
      </c>
      <c r="C1443" s="145">
        <v>132532500100201</v>
      </c>
      <c r="D1443" s="146" t="s">
        <v>2199</v>
      </c>
      <c r="E1443" s="146">
        <v>0</v>
      </c>
      <c r="F1443" s="146">
        <v>0</v>
      </c>
      <c r="G1443" s="144">
        <v>0</v>
      </c>
      <c r="H1443" s="144">
        <v>0</v>
      </c>
      <c r="I1443" s="144">
        <v>15</v>
      </c>
      <c r="J1443" s="144" t="s">
        <v>1238</v>
      </c>
    </row>
    <row r="1444" spans="1:10" hidden="1">
      <c r="A1444" s="144" t="s">
        <v>452</v>
      </c>
      <c r="B1444" s="144" t="s">
        <v>2395</v>
      </c>
      <c r="C1444" s="145">
        <v>132632600100101</v>
      </c>
      <c r="D1444" s="146" t="s">
        <v>90</v>
      </c>
      <c r="E1444" s="146">
        <v>0</v>
      </c>
      <c r="F1444" s="146">
        <v>0</v>
      </c>
      <c r="G1444" s="144">
        <v>0</v>
      </c>
      <c r="H1444" s="144">
        <v>0</v>
      </c>
      <c r="I1444" s="144">
        <v>15</v>
      </c>
      <c r="J1444" s="144" t="s">
        <v>1242</v>
      </c>
    </row>
    <row r="1445" spans="1:10" hidden="1">
      <c r="A1445" s="144" t="s">
        <v>452</v>
      </c>
      <c r="B1445" s="144" t="s">
        <v>2396</v>
      </c>
      <c r="C1445" s="145">
        <v>132632600300101</v>
      </c>
      <c r="D1445" s="146" t="s">
        <v>224</v>
      </c>
      <c r="E1445" s="146">
        <v>0</v>
      </c>
      <c r="F1445" s="146">
        <v>0</v>
      </c>
      <c r="G1445" s="144">
        <v>0</v>
      </c>
      <c r="H1445" s="144">
        <v>0</v>
      </c>
      <c r="I1445" s="144">
        <v>15</v>
      </c>
      <c r="J1445" s="144" t="s">
        <v>1245</v>
      </c>
    </row>
    <row r="1446" spans="1:10" hidden="1">
      <c r="A1446" s="144" t="s">
        <v>452</v>
      </c>
      <c r="B1446" s="144" t="s">
        <v>2397</v>
      </c>
      <c r="C1446" s="145">
        <v>132932900100101</v>
      </c>
      <c r="D1446" s="146" t="s">
        <v>2200</v>
      </c>
      <c r="E1446" s="146">
        <v>0</v>
      </c>
      <c r="F1446" s="146">
        <v>0</v>
      </c>
      <c r="G1446" s="144">
        <v>0</v>
      </c>
      <c r="H1446" s="144">
        <v>0</v>
      </c>
      <c r="I1446" s="144">
        <v>15</v>
      </c>
      <c r="J1446" s="144" t="s">
        <v>1256</v>
      </c>
    </row>
    <row r="1447" spans="1:10" hidden="1">
      <c r="A1447" s="144" t="s">
        <v>452</v>
      </c>
      <c r="B1447" s="144" t="s">
        <v>2398</v>
      </c>
      <c r="C1447" s="145">
        <v>133133100100101</v>
      </c>
      <c r="D1447" s="146" t="s">
        <v>2201</v>
      </c>
      <c r="E1447" s="146">
        <v>0</v>
      </c>
      <c r="F1447" s="146">
        <v>0</v>
      </c>
      <c r="G1447" s="144">
        <v>0</v>
      </c>
      <c r="H1447" s="144">
        <v>0</v>
      </c>
      <c r="I1447" s="144">
        <v>15</v>
      </c>
      <c r="J1447" s="144" t="s">
        <v>1261</v>
      </c>
    </row>
    <row r="1448" spans="1:10" hidden="1">
      <c r="A1448" s="144" t="s">
        <v>452</v>
      </c>
      <c r="B1448" s="144" t="s">
        <v>2399</v>
      </c>
      <c r="C1448" s="145">
        <v>133133100100201</v>
      </c>
      <c r="D1448" s="146" t="s">
        <v>2201</v>
      </c>
      <c r="E1448" s="146">
        <v>0</v>
      </c>
      <c r="F1448" s="146">
        <v>0</v>
      </c>
      <c r="G1448" s="144">
        <v>0</v>
      </c>
      <c r="H1448" s="144">
        <v>0</v>
      </c>
      <c r="I1448" s="144">
        <v>15</v>
      </c>
      <c r="J1448" s="144" t="s">
        <v>1262</v>
      </c>
    </row>
    <row r="1449" spans="1:10" hidden="1">
      <c r="A1449" s="144" t="s">
        <v>452</v>
      </c>
      <c r="B1449" s="144" t="s">
        <v>2400</v>
      </c>
      <c r="C1449" s="145">
        <v>133133100100601</v>
      </c>
      <c r="D1449" s="146" t="s">
        <v>2201</v>
      </c>
      <c r="E1449" s="146">
        <v>0</v>
      </c>
      <c r="F1449" s="146">
        <v>0</v>
      </c>
      <c r="G1449" s="144">
        <v>0</v>
      </c>
      <c r="H1449" s="144">
        <v>0</v>
      </c>
      <c r="I1449" s="144">
        <v>15</v>
      </c>
      <c r="J1449" s="144" t="s">
        <v>1263</v>
      </c>
    </row>
    <row r="1450" spans="1:10" hidden="1">
      <c r="A1450" s="144" t="s">
        <v>452</v>
      </c>
      <c r="B1450" s="144" t="s">
        <v>2401</v>
      </c>
      <c r="C1450" s="145">
        <v>133233200200201</v>
      </c>
      <c r="D1450" s="146" t="s">
        <v>2202</v>
      </c>
      <c r="E1450" s="146">
        <v>0</v>
      </c>
      <c r="F1450" s="146">
        <v>0</v>
      </c>
      <c r="G1450" s="144">
        <v>0</v>
      </c>
      <c r="H1450" s="144">
        <v>0</v>
      </c>
      <c r="I1450" s="144">
        <v>15</v>
      </c>
      <c r="J1450" s="144" t="s">
        <v>1268</v>
      </c>
    </row>
    <row r="1451" spans="1:10" hidden="1">
      <c r="A1451" s="144" t="s">
        <v>452</v>
      </c>
      <c r="B1451" s="144" t="s">
        <v>2402</v>
      </c>
      <c r="C1451" s="145">
        <v>133233200300201</v>
      </c>
      <c r="D1451" s="146" t="s">
        <v>241</v>
      </c>
      <c r="E1451" s="146">
        <v>0</v>
      </c>
      <c r="F1451" s="146">
        <v>0</v>
      </c>
      <c r="G1451" s="144">
        <v>0</v>
      </c>
      <c r="H1451" s="146">
        <v>0</v>
      </c>
      <c r="I1451" s="144">
        <v>15</v>
      </c>
      <c r="J1451" s="144" t="s">
        <v>1270</v>
      </c>
    </row>
    <row r="1452" spans="1:10" hidden="1">
      <c r="A1452" s="144" t="s">
        <v>452</v>
      </c>
      <c r="B1452" s="144" t="s">
        <v>2403</v>
      </c>
      <c r="C1452" s="145">
        <v>133333300300201</v>
      </c>
      <c r="D1452" s="146" t="s">
        <v>2203</v>
      </c>
      <c r="E1452" s="146">
        <v>0</v>
      </c>
      <c r="F1452" s="146">
        <v>0</v>
      </c>
      <c r="G1452" s="144">
        <v>0</v>
      </c>
      <c r="H1452" s="144">
        <v>0</v>
      </c>
      <c r="I1452" s="144">
        <v>15</v>
      </c>
      <c r="J1452" s="144" t="s">
        <v>1276</v>
      </c>
    </row>
    <row r="1453" spans="1:10" hidden="1">
      <c r="A1453" s="144" t="s">
        <v>452</v>
      </c>
      <c r="B1453" s="144" t="s">
        <v>2404</v>
      </c>
      <c r="C1453" s="145">
        <v>133433400100101</v>
      </c>
      <c r="D1453" s="146" t="s">
        <v>2204</v>
      </c>
      <c r="E1453" s="146">
        <v>0</v>
      </c>
      <c r="F1453" s="146">
        <v>0</v>
      </c>
      <c r="G1453" s="144">
        <v>0</v>
      </c>
      <c r="H1453" s="144">
        <v>0</v>
      </c>
      <c r="I1453" s="144">
        <v>15</v>
      </c>
      <c r="J1453" s="144" t="s">
        <v>1280</v>
      </c>
    </row>
    <row r="1454" spans="1:10" hidden="1">
      <c r="A1454" s="144" t="s">
        <v>452</v>
      </c>
      <c r="B1454" s="144" t="s">
        <v>2405</v>
      </c>
      <c r="C1454" s="145">
        <v>133433400100201</v>
      </c>
      <c r="D1454" s="146" t="s">
        <v>2204</v>
      </c>
      <c r="E1454" s="146">
        <v>0</v>
      </c>
      <c r="F1454" s="146">
        <v>0</v>
      </c>
      <c r="G1454" s="144">
        <v>0</v>
      </c>
      <c r="H1454" s="144">
        <v>0</v>
      </c>
      <c r="I1454" s="144">
        <v>15</v>
      </c>
      <c r="J1454" s="144" t="s">
        <v>1281</v>
      </c>
    </row>
    <row r="1455" spans="1:10" hidden="1">
      <c r="A1455" s="144" t="s">
        <v>452</v>
      </c>
      <c r="B1455" s="144" t="s">
        <v>2406</v>
      </c>
      <c r="C1455" s="145">
        <v>133433400100301</v>
      </c>
      <c r="D1455" s="146" t="s">
        <v>2204</v>
      </c>
      <c r="E1455" s="146">
        <v>0</v>
      </c>
      <c r="F1455" s="146">
        <v>0</v>
      </c>
      <c r="G1455" s="144">
        <v>0</v>
      </c>
      <c r="H1455" s="144">
        <v>0</v>
      </c>
      <c r="I1455" s="144">
        <v>15</v>
      </c>
      <c r="J1455" s="144" t="s">
        <v>1282</v>
      </c>
    </row>
    <row r="1456" spans="1:10" hidden="1">
      <c r="A1456" s="144" t="s">
        <v>452</v>
      </c>
      <c r="B1456" s="144" t="s">
        <v>2407</v>
      </c>
      <c r="C1456" s="145">
        <v>133633600100101</v>
      </c>
      <c r="D1456" s="146" t="s">
        <v>2205</v>
      </c>
      <c r="E1456" s="146">
        <v>0</v>
      </c>
      <c r="F1456" s="146">
        <v>0</v>
      </c>
      <c r="G1456" s="144">
        <v>0</v>
      </c>
      <c r="H1456" s="144">
        <v>0</v>
      </c>
      <c r="I1456" s="144">
        <v>15</v>
      </c>
      <c r="J1456" s="144" t="s">
        <v>1290</v>
      </c>
    </row>
    <row r="1457" spans="1:10" hidden="1">
      <c r="A1457" s="144" t="s">
        <v>452</v>
      </c>
      <c r="B1457" s="144" t="s">
        <v>2408</v>
      </c>
      <c r="C1457" s="145">
        <v>133633600100301</v>
      </c>
      <c r="D1457" s="146" t="s">
        <v>2206</v>
      </c>
      <c r="E1457" s="146">
        <v>0</v>
      </c>
      <c r="F1457" s="146">
        <v>0</v>
      </c>
      <c r="G1457" s="144">
        <v>0</v>
      </c>
      <c r="H1457" s="144">
        <v>0</v>
      </c>
      <c r="I1457" s="144">
        <v>15</v>
      </c>
      <c r="J1457" s="144" t="s">
        <v>1291</v>
      </c>
    </row>
    <row r="1458" spans="1:10" hidden="1">
      <c r="A1458" s="144" t="s">
        <v>452</v>
      </c>
      <c r="B1458" s="144" t="s">
        <v>2409</v>
      </c>
      <c r="C1458" s="145">
        <v>133633600200101</v>
      </c>
      <c r="D1458" s="146" t="s">
        <v>2207</v>
      </c>
      <c r="E1458" s="146">
        <v>0</v>
      </c>
      <c r="F1458" s="146">
        <v>0</v>
      </c>
      <c r="G1458" s="144">
        <v>0</v>
      </c>
      <c r="H1458" s="144">
        <v>0</v>
      </c>
      <c r="I1458" s="144">
        <v>15</v>
      </c>
      <c r="J1458" s="144" t="s">
        <v>1293</v>
      </c>
    </row>
    <row r="1459" spans="1:10" hidden="1">
      <c r="A1459" s="144" t="s">
        <v>452</v>
      </c>
      <c r="B1459" s="144" t="s">
        <v>2410</v>
      </c>
      <c r="C1459" s="145">
        <v>133633600300101</v>
      </c>
      <c r="D1459" s="146" t="s">
        <v>2208</v>
      </c>
      <c r="E1459" s="146">
        <v>0</v>
      </c>
      <c r="F1459" s="146">
        <v>0</v>
      </c>
      <c r="G1459" s="144">
        <v>0</v>
      </c>
      <c r="H1459" s="144">
        <v>0</v>
      </c>
      <c r="I1459" s="144">
        <v>15</v>
      </c>
      <c r="J1459" s="144" t="s">
        <v>1295</v>
      </c>
    </row>
    <row r="1460" spans="1:10" hidden="1">
      <c r="A1460" s="144" t="s">
        <v>452</v>
      </c>
      <c r="B1460" s="144" t="s">
        <v>2411</v>
      </c>
      <c r="C1460" s="145">
        <v>133733700200301</v>
      </c>
      <c r="D1460" s="146" t="s">
        <v>2209</v>
      </c>
      <c r="E1460" s="146">
        <v>0</v>
      </c>
      <c r="F1460" s="146">
        <v>0</v>
      </c>
      <c r="G1460" s="144">
        <v>0</v>
      </c>
      <c r="H1460" s="144">
        <v>0</v>
      </c>
      <c r="I1460" s="144">
        <v>15</v>
      </c>
      <c r="J1460" s="144" t="s">
        <v>1300</v>
      </c>
    </row>
    <row r="1461" spans="1:10" hidden="1">
      <c r="A1461" s="144" t="s">
        <v>452</v>
      </c>
      <c r="B1461" s="144" t="s">
        <v>2545</v>
      </c>
      <c r="C1461" s="145">
        <v>133733700200699</v>
      </c>
      <c r="D1461" s="146" t="s">
        <v>2543</v>
      </c>
      <c r="E1461" s="146">
        <v>0</v>
      </c>
      <c r="F1461" s="146">
        <v>0</v>
      </c>
      <c r="G1461" s="144">
        <v>0</v>
      </c>
      <c r="H1461" s="146">
        <v>0</v>
      </c>
      <c r="I1461" s="144">
        <v>15</v>
      </c>
      <c r="J1461" s="144" t="s">
        <v>2544</v>
      </c>
    </row>
    <row r="1462" spans="1:10" hidden="1">
      <c r="A1462" s="144" t="s">
        <v>452</v>
      </c>
      <c r="B1462" s="144" t="s">
        <v>2412</v>
      </c>
      <c r="C1462" s="145">
        <v>133933900400101</v>
      </c>
      <c r="D1462" s="146" t="s">
        <v>2210</v>
      </c>
      <c r="E1462" s="146">
        <v>0</v>
      </c>
      <c r="F1462" s="146">
        <v>0</v>
      </c>
      <c r="G1462" s="144">
        <v>0</v>
      </c>
      <c r="H1462" s="144">
        <v>0</v>
      </c>
      <c r="I1462" s="144">
        <v>15</v>
      </c>
      <c r="J1462" s="144" t="s">
        <v>1310</v>
      </c>
    </row>
    <row r="1463" spans="1:10" hidden="1">
      <c r="A1463" s="144" t="s">
        <v>452</v>
      </c>
      <c r="B1463" s="144" t="s">
        <v>2413</v>
      </c>
      <c r="C1463" s="145">
        <v>134134100100101</v>
      </c>
      <c r="D1463" s="146" t="s">
        <v>2211</v>
      </c>
      <c r="E1463" s="146">
        <v>0</v>
      </c>
      <c r="F1463" s="146">
        <v>0</v>
      </c>
      <c r="G1463" s="144">
        <v>0</v>
      </c>
      <c r="H1463" s="144">
        <v>0</v>
      </c>
      <c r="I1463" s="144">
        <v>15</v>
      </c>
      <c r="J1463" s="144" t="s">
        <v>1316</v>
      </c>
    </row>
    <row r="1464" spans="1:10" hidden="1">
      <c r="A1464" s="144" t="s">
        <v>452</v>
      </c>
      <c r="B1464" s="144" t="s">
        <v>2414</v>
      </c>
      <c r="C1464" s="145">
        <v>134134100100102</v>
      </c>
      <c r="D1464" s="146" t="s">
        <v>2212</v>
      </c>
      <c r="E1464" s="146">
        <v>0</v>
      </c>
      <c r="F1464" s="146">
        <v>0</v>
      </c>
      <c r="G1464" s="144">
        <v>0</v>
      </c>
      <c r="H1464" s="144">
        <v>0</v>
      </c>
      <c r="I1464" s="144">
        <v>15</v>
      </c>
      <c r="J1464" s="144" t="s">
        <v>1316</v>
      </c>
    </row>
    <row r="1465" spans="1:10" hidden="1">
      <c r="A1465" s="144" t="s">
        <v>452</v>
      </c>
      <c r="B1465" s="144" t="s">
        <v>2415</v>
      </c>
      <c r="C1465" s="145">
        <v>134134100100201</v>
      </c>
      <c r="D1465" s="146" t="s">
        <v>2211</v>
      </c>
      <c r="E1465" s="146">
        <v>0</v>
      </c>
      <c r="F1465" s="146">
        <v>0</v>
      </c>
      <c r="G1465" s="144">
        <v>0</v>
      </c>
      <c r="H1465" s="144">
        <v>0</v>
      </c>
      <c r="I1465" s="144">
        <v>15</v>
      </c>
      <c r="J1465" s="144" t="s">
        <v>1317</v>
      </c>
    </row>
    <row r="1466" spans="1:10" hidden="1">
      <c r="A1466" s="144" t="s">
        <v>452</v>
      </c>
      <c r="B1466" s="144" t="s">
        <v>2416</v>
      </c>
      <c r="C1466" s="145">
        <v>134134100100301</v>
      </c>
      <c r="D1466" s="146" t="s">
        <v>2211</v>
      </c>
      <c r="E1466" s="146">
        <v>0</v>
      </c>
      <c r="F1466" s="146">
        <v>0</v>
      </c>
      <c r="G1466" s="144">
        <v>0</v>
      </c>
      <c r="H1466" s="144">
        <v>0</v>
      </c>
      <c r="I1466" s="144">
        <v>15</v>
      </c>
      <c r="J1466" s="144" t="s">
        <v>1319</v>
      </c>
    </row>
    <row r="1467" spans="1:10" hidden="1">
      <c r="A1467" s="144" t="s">
        <v>452</v>
      </c>
      <c r="B1467" s="144" t="s">
        <v>2417</v>
      </c>
      <c r="C1467" s="145">
        <v>134134100100401</v>
      </c>
      <c r="D1467" s="146" t="s">
        <v>2213</v>
      </c>
      <c r="E1467" s="146">
        <v>0</v>
      </c>
      <c r="F1467" s="146">
        <v>0</v>
      </c>
      <c r="G1467" s="144">
        <v>0</v>
      </c>
      <c r="H1467" s="144">
        <v>0</v>
      </c>
      <c r="I1467" s="144">
        <v>15</v>
      </c>
      <c r="J1467" s="144" t="s">
        <v>1321</v>
      </c>
    </row>
    <row r="1468" spans="1:10" hidden="1">
      <c r="A1468" s="144" t="s">
        <v>452</v>
      </c>
      <c r="B1468" s="144" t="s">
        <v>2418</v>
      </c>
      <c r="C1468" s="145">
        <v>134134100100501</v>
      </c>
      <c r="D1468" s="146" t="s">
        <v>2213</v>
      </c>
      <c r="E1468" s="146">
        <v>0</v>
      </c>
      <c r="F1468" s="146">
        <v>0</v>
      </c>
      <c r="G1468" s="144">
        <v>0</v>
      </c>
      <c r="H1468" s="144">
        <v>0</v>
      </c>
      <c r="I1468" s="144">
        <v>15</v>
      </c>
      <c r="J1468" s="144" t="s">
        <v>1322</v>
      </c>
    </row>
    <row r="1469" spans="1:10" hidden="1">
      <c r="A1469" s="144" t="s">
        <v>452</v>
      </c>
      <c r="B1469" s="144" t="s">
        <v>2419</v>
      </c>
      <c r="C1469" s="145">
        <v>134434400100101</v>
      </c>
      <c r="D1469" s="146" t="s">
        <v>274</v>
      </c>
      <c r="E1469" s="146">
        <v>0</v>
      </c>
      <c r="F1469" s="146">
        <v>0</v>
      </c>
      <c r="G1469" s="144">
        <v>0</v>
      </c>
      <c r="H1469" s="144">
        <v>0</v>
      </c>
      <c r="I1469" s="144">
        <v>15</v>
      </c>
      <c r="J1469" s="144" t="s">
        <v>1334</v>
      </c>
    </row>
    <row r="1470" spans="1:10" hidden="1">
      <c r="A1470" s="144" t="s">
        <v>452</v>
      </c>
      <c r="B1470" s="144" t="s">
        <v>2420</v>
      </c>
      <c r="C1470" s="145">
        <v>134434400100301</v>
      </c>
      <c r="D1470" s="146" t="s">
        <v>274</v>
      </c>
      <c r="E1470" s="146">
        <v>0</v>
      </c>
      <c r="F1470" s="146">
        <v>0</v>
      </c>
      <c r="G1470" s="144">
        <v>0</v>
      </c>
      <c r="H1470" s="144">
        <v>0</v>
      </c>
      <c r="I1470" s="144">
        <v>15</v>
      </c>
      <c r="J1470" s="144" t="s">
        <v>1335</v>
      </c>
    </row>
    <row r="1471" spans="1:10" hidden="1">
      <c r="A1471" s="144" t="s">
        <v>452</v>
      </c>
      <c r="B1471" s="144" t="s">
        <v>2421</v>
      </c>
      <c r="C1471" s="145">
        <v>134534500100101</v>
      </c>
      <c r="D1471" s="146" t="s">
        <v>2214</v>
      </c>
      <c r="E1471" s="146">
        <v>0</v>
      </c>
      <c r="F1471" s="146">
        <v>0</v>
      </c>
      <c r="G1471" s="144">
        <v>0</v>
      </c>
      <c r="H1471" s="144">
        <v>0</v>
      </c>
      <c r="I1471" s="144">
        <v>15</v>
      </c>
      <c r="J1471" s="144" t="s">
        <v>1339</v>
      </c>
    </row>
    <row r="1472" spans="1:10" hidden="1">
      <c r="A1472" s="144" t="s">
        <v>452</v>
      </c>
      <c r="B1472" s="144" t="s">
        <v>2422</v>
      </c>
      <c r="C1472" s="145">
        <v>134534500100301</v>
      </c>
      <c r="D1472" s="146" t="s">
        <v>2215</v>
      </c>
      <c r="E1472" s="146">
        <v>0</v>
      </c>
      <c r="F1472" s="146">
        <v>0</v>
      </c>
      <c r="G1472" s="144">
        <v>0</v>
      </c>
      <c r="H1472" s="144">
        <v>0</v>
      </c>
      <c r="I1472" s="144">
        <v>15</v>
      </c>
      <c r="J1472" s="144" t="s">
        <v>1340</v>
      </c>
    </row>
    <row r="1473" spans="1:10" hidden="1">
      <c r="A1473" s="144" t="s">
        <v>452</v>
      </c>
      <c r="B1473" s="144" t="s">
        <v>2423</v>
      </c>
      <c r="C1473" s="145">
        <v>134934900100101</v>
      </c>
      <c r="D1473" s="146" t="s">
        <v>281</v>
      </c>
      <c r="E1473" s="146">
        <v>0</v>
      </c>
      <c r="F1473" s="146">
        <v>0</v>
      </c>
      <c r="G1473" s="144">
        <v>0</v>
      </c>
      <c r="H1473" s="144">
        <v>0</v>
      </c>
      <c r="I1473" s="144">
        <v>15</v>
      </c>
      <c r="J1473" s="144" t="s">
        <v>1354</v>
      </c>
    </row>
    <row r="1474" spans="1:10" hidden="1">
      <c r="A1474" s="144" t="s">
        <v>452</v>
      </c>
      <c r="B1474" s="144" t="s">
        <v>2424</v>
      </c>
      <c r="C1474" s="145">
        <v>135135100100101</v>
      </c>
      <c r="D1474" s="146" t="s">
        <v>2216</v>
      </c>
      <c r="E1474" s="146">
        <v>0</v>
      </c>
      <c r="F1474" s="146">
        <v>0</v>
      </c>
      <c r="G1474" s="144">
        <v>0</v>
      </c>
      <c r="H1474" s="144">
        <v>0</v>
      </c>
      <c r="I1474" s="144">
        <v>15</v>
      </c>
      <c r="J1474" s="144" t="s">
        <v>1358</v>
      </c>
    </row>
    <row r="1475" spans="1:10" hidden="1">
      <c r="A1475" s="144" t="s">
        <v>452</v>
      </c>
      <c r="B1475" s="144" t="s">
        <v>2425</v>
      </c>
      <c r="C1475" s="145">
        <v>135135100100201</v>
      </c>
      <c r="D1475" s="146" t="s">
        <v>2216</v>
      </c>
      <c r="E1475" s="146">
        <v>0</v>
      </c>
      <c r="F1475" s="146">
        <v>0</v>
      </c>
      <c r="G1475" s="144">
        <v>0</v>
      </c>
      <c r="H1475" s="144">
        <v>0</v>
      </c>
      <c r="I1475" s="144">
        <v>15</v>
      </c>
      <c r="J1475" s="144" t="s">
        <v>1359</v>
      </c>
    </row>
    <row r="1476" spans="1:10" hidden="1">
      <c r="A1476" s="144" t="s">
        <v>452</v>
      </c>
      <c r="B1476" s="144" t="s">
        <v>2426</v>
      </c>
      <c r="C1476" s="145">
        <v>135235200100101</v>
      </c>
      <c r="D1476" s="146" t="s">
        <v>2217</v>
      </c>
      <c r="E1476" s="146">
        <v>0</v>
      </c>
      <c r="F1476" s="146">
        <v>0</v>
      </c>
      <c r="G1476" s="144">
        <v>0</v>
      </c>
      <c r="H1476" s="144">
        <v>0</v>
      </c>
      <c r="I1476" s="144">
        <v>15</v>
      </c>
      <c r="J1476" s="144" t="s">
        <v>1363</v>
      </c>
    </row>
    <row r="1477" spans="1:10" hidden="1">
      <c r="A1477" s="144" t="s">
        <v>452</v>
      </c>
      <c r="B1477" s="144" t="s">
        <v>2427</v>
      </c>
      <c r="C1477" s="145">
        <v>135235200100201</v>
      </c>
      <c r="D1477" s="146" t="s">
        <v>285</v>
      </c>
      <c r="E1477" s="146">
        <v>0</v>
      </c>
      <c r="F1477" s="146">
        <v>0</v>
      </c>
      <c r="G1477" s="144">
        <v>0</v>
      </c>
      <c r="H1477" s="144">
        <v>0</v>
      </c>
      <c r="I1477" s="144">
        <v>15</v>
      </c>
      <c r="J1477" s="144" t="s">
        <v>1364</v>
      </c>
    </row>
    <row r="1478" spans="1:10" hidden="1">
      <c r="A1478" s="144" t="s">
        <v>452</v>
      </c>
      <c r="B1478" s="144" t="s">
        <v>2428</v>
      </c>
      <c r="C1478" s="145">
        <v>135235200100301</v>
      </c>
      <c r="D1478" s="146" t="s">
        <v>285</v>
      </c>
      <c r="E1478" s="146">
        <v>0</v>
      </c>
      <c r="F1478" s="146">
        <v>0</v>
      </c>
      <c r="G1478" s="144">
        <v>0</v>
      </c>
      <c r="H1478" s="144">
        <v>0</v>
      </c>
      <c r="I1478" s="144">
        <v>15</v>
      </c>
      <c r="J1478" s="144" t="s">
        <v>1365</v>
      </c>
    </row>
    <row r="1479" spans="1:10" hidden="1">
      <c r="A1479" s="144" t="s">
        <v>452</v>
      </c>
      <c r="B1479" s="144" t="s">
        <v>2429</v>
      </c>
      <c r="C1479" s="145">
        <v>135335300100101</v>
      </c>
      <c r="D1479" s="146" t="s">
        <v>2218</v>
      </c>
      <c r="E1479" s="146">
        <v>0</v>
      </c>
      <c r="F1479" s="146">
        <v>0</v>
      </c>
      <c r="G1479" s="144">
        <v>0</v>
      </c>
      <c r="H1479" s="144">
        <v>0</v>
      </c>
      <c r="I1479" s="144">
        <v>15</v>
      </c>
      <c r="J1479" s="144" t="s">
        <v>1369</v>
      </c>
    </row>
    <row r="1480" spans="1:10" hidden="1">
      <c r="A1480" s="144" t="s">
        <v>452</v>
      </c>
      <c r="B1480" s="144" t="s">
        <v>2430</v>
      </c>
      <c r="C1480" s="145">
        <v>135335300100301</v>
      </c>
      <c r="D1480" s="146" t="s">
        <v>2219</v>
      </c>
      <c r="E1480" s="146">
        <v>0</v>
      </c>
      <c r="F1480" s="146">
        <v>0</v>
      </c>
      <c r="G1480" s="144">
        <v>0</v>
      </c>
      <c r="H1480" s="144">
        <v>0</v>
      </c>
      <c r="I1480" s="144">
        <v>15</v>
      </c>
      <c r="J1480" s="144" t="s">
        <v>1370</v>
      </c>
    </row>
    <row r="1481" spans="1:10" hidden="1">
      <c r="A1481" s="144" t="s">
        <v>452</v>
      </c>
      <c r="B1481" s="144" t="s">
        <v>2431</v>
      </c>
      <c r="C1481" s="145">
        <v>135335300200101</v>
      </c>
      <c r="D1481" s="146" t="s">
        <v>2220</v>
      </c>
      <c r="E1481" s="146">
        <v>0</v>
      </c>
      <c r="F1481" s="146">
        <v>0</v>
      </c>
      <c r="G1481" s="144">
        <v>0</v>
      </c>
      <c r="H1481" s="144">
        <v>0</v>
      </c>
      <c r="I1481" s="144">
        <v>15</v>
      </c>
      <c r="J1481" s="144" t="s">
        <v>1372</v>
      </c>
    </row>
    <row r="1482" spans="1:10" hidden="1">
      <c r="A1482" s="144" t="s">
        <v>452</v>
      </c>
      <c r="B1482" s="144" t="s">
        <v>2432</v>
      </c>
      <c r="C1482" s="145">
        <v>135335300200301</v>
      </c>
      <c r="D1482" s="146" t="s">
        <v>2220</v>
      </c>
      <c r="E1482" s="146">
        <v>0</v>
      </c>
      <c r="F1482" s="146">
        <v>0</v>
      </c>
      <c r="G1482" s="144">
        <v>0</v>
      </c>
      <c r="H1482" s="144">
        <v>0</v>
      </c>
      <c r="I1482" s="144">
        <v>15</v>
      </c>
      <c r="J1482" s="144" t="s">
        <v>1373</v>
      </c>
    </row>
    <row r="1483" spans="1:10" hidden="1">
      <c r="A1483" s="144" t="s">
        <v>452</v>
      </c>
      <c r="B1483" s="144" t="s">
        <v>2433</v>
      </c>
      <c r="C1483" s="145">
        <v>135535500100101</v>
      </c>
      <c r="D1483" s="146" t="s">
        <v>2221</v>
      </c>
      <c r="E1483" s="146">
        <v>0</v>
      </c>
      <c r="F1483" s="146">
        <v>0</v>
      </c>
      <c r="G1483" s="144">
        <v>0</v>
      </c>
      <c r="H1483" s="144">
        <v>0</v>
      </c>
      <c r="I1483" s="144">
        <v>15</v>
      </c>
      <c r="J1483" s="144" t="s">
        <v>1380</v>
      </c>
    </row>
    <row r="1484" spans="1:10" hidden="1">
      <c r="A1484" s="144" t="s">
        <v>452</v>
      </c>
      <c r="B1484" s="144" t="s">
        <v>2434</v>
      </c>
      <c r="C1484" s="145">
        <v>135535500100201</v>
      </c>
      <c r="D1484" s="146" t="s">
        <v>2221</v>
      </c>
      <c r="E1484" s="146">
        <v>0</v>
      </c>
      <c r="F1484" s="146">
        <v>0</v>
      </c>
      <c r="G1484" s="144">
        <v>0</v>
      </c>
      <c r="H1484" s="144">
        <v>0</v>
      </c>
      <c r="I1484" s="144">
        <v>15</v>
      </c>
      <c r="J1484" s="144" t="s">
        <v>1381</v>
      </c>
    </row>
    <row r="1485" spans="1:10" hidden="1">
      <c r="A1485" s="144" t="s">
        <v>452</v>
      </c>
      <c r="B1485" s="144" t="s">
        <v>2435</v>
      </c>
      <c r="C1485" s="145">
        <v>135535500100301</v>
      </c>
      <c r="D1485" s="146" t="s">
        <v>2221</v>
      </c>
      <c r="E1485" s="146">
        <v>0</v>
      </c>
      <c r="F1485" s="146">
        <v>0</v>
      </c>
      <c r="G1485" s="144">
        <v>0</v>
      </c>
      <c r="H1485" s="144">
        <v>0</v>
      </c>
      <c r="I1485" s="144">
        <v>15</v>
      </c>
      <c r="J1485" s="144" t="s">
        <v>1382</v>
      </c>
    </row>
    <row r="1486" spans="1:10" hidden="1">
      <c r="A1486" s="144" t="s">
        <v>452</v>
      </c>
      <c r="B1486" s="144" t="s">
        <v>2436</v>
      </c>
      <c r="C1486" s="145">
        <v>135635600100301</v>
      </c>
      <c r="D1486" s="146" t="s">
        <v>2222</v>
      </c>
      <c r="E1486" s="146">
        <v>0</v>
      </c>
      <c r="F1486" s="146">
        <v>0</v>
      </c>
      <c r="G1486" s="144">
        <v>0</v>
      </c>
      <c r="H1486" s="144">
        <v>0</v>
      </c>
      <c r="I1486" s="144">
        <v>15</v>
      </c>
      <c r="J1486" s="144" t="s">
        <v>1386</v>
      </c>
    </row>
    <row r="1487" spans="1:10" hidden="1">
      <c r="A1487" s="144" t="s">
        <v>452</v>
      </c>
      <c r="B1487" s="144" t="s">
        <v>2437</v>
      </c>
      <c r="C1487" s="145">
        <v>135735700700101</v>
      </c>
      <c r="D1487" s="146" t="s">
        <v>300</v>
      </c>
      <c r="E1487" s="146">
        <v>0</v>
      </c>
      <c r="F1487" s="146">
        <v>0</v>
      </c>
      <c r="G1487" s="144">
        <v>0</v>
      </c>
      <c r="H1487" s="144">
        <v>0</v>
      </c>
      <c r="I1487" s="144">
        <v>15</v>
      </c>
      <c r="J1487" s="144" t="s">
        <v>1396</v>
      </c>
    </row>
    <row r="1488" spans="1:10" hidden="1">
      <c r="A1488" s="144" t="s">
        <v>452</v>
      </c>
      <c r="B1488" s="144" t="s">
        <v>2438</v>
      </c>
      <c r="C1488" s="145">
        <v>136136100200101</v>
      </c>
      <c r="D1488" s="146" t="s">
        <v>308</v>
      </c>
      <c r="E1488" s="146">
        <v>0</v>
      </c>
      <c r="F1488" s="146">
        <v>0</v>
      </c>
      <c r="G1488" s="144">
        <v>0</v>
      </c>
      <c r="H1488" s="144">
        <v>0</v>
      </c>
      <c r="I1488" s="144">
        <v>15</v>
      </c>
      <c r="J1488" s="144" t="s">
        <v>1409</v>
      </c>
    </row>
    <row r="1489" spans="1:10" hidden="1">
      <c r="A1489" s="144" t="s">
        <v>452</v>
      </c>
      <c r="B1489" s="144" t="s">
        <v>2439</v>
      </c>
      <c r="C1489" s="145">
        <v>136136100200201</v>
      </c>
      <c r="D1489" s="146" t="s">
        <v>2223</v>
      </c>
      <c r="E1489" s="146">
        <v>0</v>
      </c>
      <c r="F1489" s="146">
        <v>0</v>
      </c>
      <c r="G1489" s="144">
        <v>0</v>
      </c>
      <c r="H1489" s="144">
        <v>0</v>
      </c>
      <c r="I1489" s="144">
        <v>15</v>
      </c>
      <c r="J1489" s="144" t="s">
        <v>1410</v>
      </c>
    </row>
    <row r="1490" spans="1:10" hidden="1">
      <c r="A1490" s="144" t="s">
        <v>452</v>
      </c>
      <c r="B1490" s="144" t="s">
        <v>2440</v>
      </c>
      <c r="C1490" s="145">
        <v>136136100300101</v>
      </c>
      <c r="D1490" s="146" t="s">
        <v>2224</v>
      </c>
      <c r="E1490" s="146">
        <v>0</v>
      </c>
      <c r="F1490" s="146">
        <v>0</v>
      </c>
      <c r="G1490" s="144">
        <v>0</v>
      </c>
      <c r="H1490" s="144">
        <v>0</v>
      </c>
      <c r="I1490" s="144">
        <v>15</v>
      </c>
      <c r="J1490" s="144" t="s">
        <v>1412</v>
      </c>
    </row>
    <row r="1491" spans="1:10" hidden="1">
      <c r="A1491" s="144" t="s">
        <v>452</v>
      </c>
      <c r="B1491" s="144" t="s">
        <v>2441</v>
      </c>
      <c r="C1491" s="145">
        <v>136136100300201</v>
      </c>
      <c r="D1491" s="146" t="s">
        <v>309</v>
      </c>
      <c r="E1491" s="146">
        <v>0</v>
      </c>
      <c r="F1491" s="146">
        <v>0</v>
      </c>
      <c r="G1491" s="144">
        <v>0</v>
      </c>
      <c r="H1491" s="144">
        <v>0</v>
      </c>
      <c r="I1491" s="144">
        <v>15</v>
      </c>
      <c r="J1491" s="144" t="s">
        <v>1413</v>
      </c>
    </row>
    <row r="1492" spans="1:10" hidden="1">
      <c r="A1492" s="144" t="s">
        <v>452</v>
      </c>
      <c r="B1492" s="144" t="s">
        <v>2442</v>
      </c>
      <c r="C1492" s="145">
        <v>136136100400101</v>
      </c>
      <c r="D1492" s="146" t="s">
        <v>2225</v>
      </c>
      <c r="E1492" s="146">
        <v>0</v>
      </c>
      <c r="F1492" s="146">
        <v>0</v>
      </c>
      <c r="G1492" s="144">
        <v>0</v>
      </c>
      <c r="H1492" s="144">
        <v>0</v>
      </c>
      <c r="I1492" s="144">
        <v>15</v>
      </c>
      <c r="J1492" s="144" t="s">
        <v>1415</v>
      </c>
    </row>
    <row r="1493" spans="1:10" hidden="1">
      <c r="A1493" s="144" t="s">
        <v>452</v>
      </c>
      <c r="B1493" s="144" t="s">
        <v>2443</v>
      </c>
      <c r="C1493" s="145">
        <v>136136100500101</v>
      </c>
      <c r="D1493" s="146" t="s">
        <v>311</v>
      </c>
      <c r="E1493" s="146">
        <v>0</v>
      </c>
      <c r="F1493" s="146">
        <v>0</v>
      </c>
      <c r="G1493" s="144">
        <v>0</v>
      </c>
      <c r="H1493" s="144">
        <v>0</v>
      </c>
      <c r="I1493" s="144">
        <v>15</v>
      </c>
      <c r="J1493" s="144" t="s">
        <v>1417</v>
      </c>
    </row>
    <row r="1494" spans="1:10" hidden="1">
      <c r="A1494" s="144" t="s">
        <v>452</v>
      </c>
      <c r="B1494" s="144" t="s">
        <v>2444</v>
      </c>
      <c r="C1494" s="145">
        <v>136436400100101</v>
      </c>
      <c r="D1494" s="146" t="s">
        <v>2226</v>
      </c>
      <c r="E1494" s="146">
        <v>0</v>
      </c>
      <c r="F1494" s="146">
        <v>0</v>
      </c>
      <c r="G1494" s="144">
        <v>0</v>
      </c>
      <c r="H1494" s="144">
        <v>0</v>
      </c>
      <c r="I1494" s="144">
        <v>15</v>
      </c>
      <c r="J1494" s="144" t="s">
        <v>1427</v>
      </c>
    </row>
    <row r="1495" spans="1:10" hidden="1">
      <c r="A1495" s="144" t="s">
        <v>452</v>
      </c>
      <c r="B1495" s="144" t="s">
        <v>2445</v>
      </c>
      <c r="C1495" s="145">
        <v>136536500100101</v>
      </c>
      <c r="D1495" s="146" t="s">
        <v>316</v>
      </c>
      <c r="E1495" s="146">
        <v>0</v>
      </c>
      <c r="F1495" s="146">
        <v>0</v>
      </c>
      <c r="G1495" s="144">
        <v>0</v>
      </c>
      <c r="H1495" s="144">
        <v>0</v>
      </c>
      <c r="I1495" s="144">
        <v>15</v>
      </c>
      <c r="J1495" s="144" t="s">
        <v>1431</v>
      </c>
    </row>
    <row r="1496" spans="1:10" hidden="1">
      <c r="A1496" s="144" t="s">
        <v>452</v>
      </c>
      <c r="B1496" s="144" t="s">
        <v>2446</v>
      </c>
      <c r="C1496" s="145">
        <v>136936900100101</v>
      </c>
      <c r="D1496" s="146" t="s">
        <v>2227</v>
      </c>
      <c r="E1496" s="146">
        <v>0</v>
      </c>
      <c r="F1496" s="146">
        <v>0</v>
      </c>
      <c r="G1496" s="144">
        <v>0</v>
      </c>
      <c r="H1496" s="144">
        <v>0</v>
      </c>
      <c r="I1496" s="144">
        <v>15</v>
      </c>
      <c r="J1496" s="144" t="s">
        <v>1438</v>
      </c>
    </row>
    <row r="1497" spans="1:10" hidden="1">
      <c r="A1497" s="144" t="s">
        <v>452</v>
      </c>
      <c r="B1497" s="144" t="s">
        <v>2447</v>
      </c>
      <c r="C1497" s="145">
        <v>136936900200101</v>
      </c>
      <c r="D1497" s="146" t="s">
        <v>2228</v>
      </c>
      <c r="E1497" s="146">
        <v>0</v>
      </c>
      <c r="F1497" s="146">
        <v>0</v>
      </c>
      <c r="G1497" s="144">
        <v>0</v>
      </c>
      <c r="H1497" s="144">
        <v>0</v>
      </c>
      <c r="I1497" s="144">
        <v>15</v>
      </c>
      <c r="J1497" s="144" t="s">
        <v>1440</v>
      </c>
    </row>
    <row r="1498" spans="1:10" hidden="1">
      <c r="A1498" s="144" t="s">
        <v>452</v>
      </c>
      <c r="B1498" s="144" t="s">
        <v>2448</v>
      </c>
      <c r="C1498" s="145">
        <v>136936900400101</v>
      </c>
      <c r="D1498" s="146" t="s">
        <v>2229</v>
      </c>
      <c r="E1498" s="146">
        <v>0</v>
      </c>
      <c r="F1498" s="146">
        <v>0</v>
      </c>
      <c r="G1498" s="144">
        <v>0</v>
      </c>
      <c r="H1498" s="144">
        <v>0</v>
      </c>
      <c r="I1498" s="144">
        <v>15</v>
      </c>
      <c r="J1498" s="144" t="s">
        <v>1444</v>
      </c>
    </row>
    <row r="1499" spans="1:10" hidden="1">
      <c r="A1499" s="144" t="s">
        <v>452</v>
      </c>
      <c r="B1499" s="144" t="s">
        <v>2449</v>
      </c>
      <c r="C1499" s="145">
        <v>137137100100101</v>
      </c>
      <c r="D1499" s="146" t="s">
        <v>2230</v>
      </c>
      <c r="E1499" s="146">
        <v>0</v>
      </c>
      <c r="F1499" s="146">
        <v>0</v>
      </c>
      <c r="G1499" s="144">
        <v>0</v>
      </c>
      <c r="H1499" s="144">
        <v>0</v>
      </c>
      <c r="I1499" s="144">
        <v>15</v>
      </c>
      <c r="J1499" s="144" t="s">
        <v>1448</v>
      </c>
    </row>
    <row r="1500" spans="1:10" hidden="1">
      <c r="A1500" s="144" t="s">
        <v>452</v>
      </c>
      <c r="B1500" s="144" t="s">
        <v>2450</v>
      </c>
      <c r="C1500" s="145">
        <v>137137100200101</v>
      </c>
      <c r="D1500" s="146" t="s">
        <v>2231</v>
      </c>
      <c r="E1500" s="146">
        <v>0</v>
      </c>
      <c r="F1500" s="146">
        <v>0</v>
      </c>
      <c r="G1500" s="144">
        <v>0</v>
      </c>
      <c r="H1500" s="144">
        <v>0</v>
      </c>
      <c r="I1500" s="144">
        <v>15</v>
      </c>
      <c r="J1500" s="144" t="s">
        <v>1450</v>
      </c>
    </row>
    <row r="1501" spans="1:10" hidden="1">
      <c r="A1501" s="144" t="s">
        <v>452</v>
      </c>
      <c r="B1501" s="144" t="s">
        <v>2451</v>
      </c>
      <c r="C1501" s="145">
        <v>137237200100101</v>
      </c>
      <c r="D1501" s="146" t="s">
        <v>2232</v>
      </c>
      <c r="E1501" s="146">
        <v>0</v>
      </c>
      <c r="F1501" s="146">
        <v>0</v>
      </c>
      <c r="G1501" s="144">
        <v>0</v>
      </c>
      <c r="H1501" s="144">
        <v>0</v>
      </c>
      <c r="I1501" s="144">
        <v>15</v>
      </c>
      <c r="J1501" s="144" t="s">
        <v>1454</v>
      </c>
    </row>
    <row r="1502" spans="1:10" hidden="1">
      <c r="A1502" s="144" t="s">
        <v>452</v>
      </c>
      <c r="B1502" s="144" t="s">
        <v>2452</v>
      </c>
      <c r="C1502" s="145">
        <v>137537500100101</v>
      </c>
      <c r="D1502" s="146" t="s">
        <v>2233</v>
      </c>
      <c r="E1502" s="146">
        <v>0</v>
      </c>
      <c r="F1502" s="146">
        <v>0</v>
      </c>
      <c r="G1502" s="144">
        <v>0</v>
      </c>
      <c r="H1502" s="144">
        <v>0</v>
      </c>
      <c r="I1502" s="144">
        <v>15</v>
      </c>
      <c r="J1502" s="144" t="s">
        <v>1466</v>
      </c>
    </row>
    <row r="1503" spans="1:10" hidden="1">
      <c r="A1503" s="144" t="s">
        <v>452</v>
      </c>
      <c r="B1503" s="144" t="s">
        <v>2453</v>
      </c>
      <c r="C1503" s="145">
        <v>137837800100101</v>
      </c>
      <c r="D1503" s="146" t="s">
        <v>2234</v>
      </c>
      <c r="E1503" s="146">
        <v>0</v>
      </c>
      <c r="F1503" s="146">
        <v>0</v>
      </c>
      <c r="G1503" s="144">
        <v>0</v>
      </c>
      <c r="H1503" s="144">
        <v>0</v>
      </c>
      <c r="I1503" s="144">
        <v>15</v>
      </c>
      <c r="J1503" s="144" t="s">
        <v>1476</v>
      </c>
    </row>
    <row r="1504" spans="1:10" hidden="1">
      <c r="A1504" s="144" t="s">
        <v>452</v>
      </c>
      <c r="B1504" s="144" t="s">
        <v>2454</v>
      </c>
      <c r="C1504" s="145">
        <v>137837800100201</v>
      </c>
      <c r="D1504" s="146" t="s">
        <v>2234</v>
      </c>
      <c r="E1504" s="146">
        <v>0</v>
      </c>
      <c r="F1504" s="146">
        <v>0</v>
      </c>
      <c r="G1504" s="144">
        <v>0</v>
      </c>
      <c r="H1504" s="144">
        <v>0</v>
      </c>
      <c r="I1504" s="144">
        <v>15</v>
      </c>
      <c r="J1504" s="144" t="s">
        <v>1477</v>
      </c>
    </row>
    <row r="1505" spans="1:10" hidden="1">
      <c r="A1505" s="144" t="s">
        <v>452</v>
      </c>
      <c r="B1505" s="144" t="s">
        <v>2455</v>
      </c>
      <c r="C1505" s="145">
        <v>137837800100301</v>
      </c>
      <c r="D1505" s="146" t="s">
        <v>2234</v>
      </c>
      <c r="E1505" s="146">
        <v>0</v>
      </c>
      <c r="F1505" s="146">
        <v>0</v>
      </c>
      <c r="G1505" s="144">
        <v>0</v>
      </c>
      <c r="H1505" s="144">
        <v>0</v>
      </c>
      <c r="I1505" s="144">
        <v>15</v>
      </c>
      <c r="J1505" s="144" t="s">
        <v>1478</v>
      </c>
    </row>
    <row r="1506" spans="1:10" hidden="1">
      <c r="A1506" s="144" t="s">
        <v>452</v>
      </c>
      <c r="B1506" s="144" t="s">
        <v>2456</v>
      </c>
      <c r="C1506" s="145">
        <v>137937900200101</v>
      </c>
      <c r="D1506" s="146" t="s">
        <v>2235</v>
      </c>
      <c r="E1506" s="146">
        <v>0</v>
      </c>
      <c r="F1506" s="146">
        <v>0</v>
      </c>
      <c r="G1506" s="144">
        <v>0</v>
      </c>
      <c r="H1506" s="144">
        <v>0</v>
      </c>
      <c r="I1506" s="144">
        <v>15</v>
      </c>
      <c r="J1506" s="144" t="s">
        <v>1483</v>
      </c>
    </row>
    <row r="1507" spans="1:10" hidden="1">
      <c r="A1507" s="144" t="s">
        <v>452</v>
      </c>
      <c r="B1507" s="144" t="s">
        <v>2457</v>
      </c>
      <c r="C1507" s="145">
        <v>137937900400301</v>
      </c>
      <c r="D1507" s="146" t="s">
        <v>342</v>
      </c>
      <c r="E1507" s="146">
        <v>0</v>
      </c>
      <c r="F1507" s="146">
        <v>0</v>
      </c>
      <c r="G1507" s="144">
        <v>0</v>
      </c>
      <c r="H1507" s="144">
        <v>0</v>
      </c>
      <c r="I1507" s="144">
        <v>15</v>
      </c>
      <c r="J1507" s="144" t="s">
        <v>1486</v>
      </c>
    </row>
    <row r="1508" spans="1:10" hidden="1">
      <c r="A1508" s="144" t="s">
        <v>452</v>
      </c>
      <c r="B1508" s="144" t="s">
        <v>2458</v>
      </c>
      <c r="C1508" s="145">
        <v>138238200100101</v>
      </c>
      <c r="D1508" s="146" t="s">
        <v>346</v>
      </c>
      <c r="E1508" s="146">
        <v>0</v>
      </c>
      <c r="F1508" s="146">
        <v>0</v>
      </c>
      <c r="G1508" s="144">
        <v>0</v>
      </c>
      <c r="H1508" s="144">
        <v>0</v>
      </c>
      <c r="I1508" s="144">
        <v>15</v>
      </c>
      <c r="J1508" s="144" t="s">
        <v>1493</v>
      </c>
    </row>
    <row r="1509" spans="1:10" hidden="1">
      <c r="A1509" s="144" t="s">
        <v>452</v>
      </c>
      <c r="B1509" s="144" t="s">
        <v>2459</v>
      </c>
      <c r="C1509" s="145">
        <v>138238200200101</v>
      </c>
      <c r="D1509" s="146" t="s">
        <v>1495</v>
      </c>
      <c r="E1509" s="146">
        <v>0</v>
      </c>
      <c r="F1509" s="146">
        <v>0</v>
      </c>
      <c r="G1509" s="144">
        <v>0</v>
      </c>
      <c r="H1509" s="144">
        <v>0</v>
      </c>
      <c r="I1509" s="144">
        <v>15</v>
      </c>
      <c r="J1509" s="144" t="s">
        <v>1496</v>
      </c>
    </row>
    <row r="1510" spans="1:10" hidden="1">
      <c r="A1510" s="144" t="s">
        <v>452</v>
      </c>
      <c r="B1510" s="144" t="s">
        <v>2460</v>
      </c>
      <c r="C1510" s="145">
        <v>138238200300101</v>
      </c>
      <c r="D1510" s="146" t="s">
        <v>2236</v>
      </c>
      <c r="E1510" s="146">
        <v>0</v>
      </c>
      <c r="F1510" s="146">
        <v>0</v>
      </c>
      <c r="G1510" s="144">
        <v>0</v>
      </c>
      <c r="H1510" s="144">
        <v>0</v>
      </c>
      <c r="I1510" s="144">
        <v>15</v>
      </c>
      <c r="J1510" s="144" t="s">
        <v>1498</v>
      </c>
    </row>
    <row r="1511" spans="1:10" hidden="1">
      <c r="A1511" s="144" t="s">
        <v>452</v>
      </c>
      <c r="B1511" s="144" t="s">
        <v>2461</v>
      </c>
      <c r="C1511" s="145">
        <v>138238200400101</v>
      </c>
      <c r="D1511" s="146" t="s">
        <v>348</v>
      </c>
      <c r="E1511" s="146">
        <v>0</v>
      </c>
      <c r="F1511" s="146">
        <v>0</v>
      </c>
      <c r="G1511" s="144">
        <v>0</v>
      </c>
      <c r="H1511" s="144">
        <v>0</v>
      </c>
      <c r="I1511" s="144">
        <v>15</v>
      </c>
      <c r="J1511" s="144" t="s">
        <v>1500</v>
      </c>
    </row>
    <row r="1512" spans="1:10" hidden="1">
      <c r="A1512" s="144" t="s">
        <v>452</v>
      </c>
      <c r="B1512" s="144" t="s">
        <v>2462</v>
      </c>
      <c r="C1512" s="145">
        <v>138338300100101</v>
      </c>
      <c r="D1512" s="146" t="s">
        <v>349</v>
      </c>
      <c r="E1512" s="146">
        <v>0</v>
      </c>
      <c r="F1512" s="146">
        <v>0</v>
      </c>
      <c r="G1512" s="144">
        <v>0</v>
      </c>
      <c r="H1512" s="144">
        <v>0</v>
      </c>
      <c r="I1512" s="144">
        <v>15</v>
      </c>
      <c r="J1512" s="144" t="s">
        <v>1504</v>
      </c>
    </row>
    <row r="1513" spans="1:10" hidden="1">
      <c r="A1513" s="144" t="s">
        <v>452</v>
      </c>
      <c r="B1513" s="144" t="s">
        <v>2463</v>
      </c>
      <c r="C1513" s="145">
        <v>138338300200101</v>
      </c>
      <c r="D1513" s="146" t="s">
        <v>350</v>
      </c>
      <c r="E1513" s="146">
        <v>0</v>
      </c>
      <c r="F1513" s="146">
        <v>0</v>
      </c>
      <c r="G1513" s="144">
        <v>0</v>
      </c>
      <c r="H1513" s="144">
        <v>0</v>
      </c>
      <c r="I1513" s="144">
        <v>15</v>
      </c>
      <c r="J1513" s="144" t="s">
        <v>1506</v>
      </c>
    </row>
    <row r="1514" spans="1:10" hidden="1">
      <c r="A1514" s="144" t="s">
        <v>452</v>
      </c>
      <c r="B1514" s="144" t="s">
        <v>2464</v>
      </c>
      <c r="C1514" s="145">
        <v>138338300200201</v>
      </c>
      <c r="D1514" s="146" t="s">
        <v>350</v>
      </c>
      <c r="E1514" s="146">
        <v>0</v>
      </c>
      <c r="F1514" s="146">
        <v>0</v>
      </c>
      <c r="G1514" s="144">
        <v>0</v>
      </c>
      <c r="H1514" s="144">
        <v>0</v>
      </c>
      <c r="I1514" s="144">
        <v>15</v>
      </c>
      <c r="J1514" s="144" t="s">
        <v>1507</v>
      </c>
    </row>
    <row r="1515" spans="1:10" hidden="1">
      <c r="A1515" s="144" t="s">
        <v>452</v>
      </c>
      <c r="B1515" s="144" t="s">
        <v>2465</v>
      </c>
      <c r="C1515" s="145">
        <v>138338300200601</v>
      </c>
      <c r="D1515" s="146" t="s">
        <v>350</v>
      </c>
      <c r="E1515" s="146">
        <v>0</v>
      </c>
      <c r="F1515" s="146">
        <v>0</v>
      </c>
      <c r="G1515" s="144">
        <v>0</v>
      </c>
      <c r="H1515" s="144">
        <v>0</v>
      </c>
      <c r="I1515" s="144">
        <v>15</v>
      </c>
      <c r="J1515" s="144" t="s">
        <v>1508</v>
      </c>
    </row>
    <row r="1516" spans="1:10" hidden="1">
      <c r="A1516" s="144" t="s">
        <v>452</v>
      </c>
      <c r="B1516" s="144" t="s">
        <v>2466</v>
      </c>
      <c r="C1516" s="145">
        <v>139239200200101</v>
      </c>
      <c r="D1516" s="146" t="s">
        <v>358</v>
      </c>
      <c r="E1516" s="146">
        <v>0</v>
      </c>
      <c r="F1516" s="146">
        <v>0</v>
      </c>
      <c r="G1516" s="144">
        <v>0</v>
      </c>
      <c r="H1516" s="144">
        <v>0</v>
      </c>
      <c r="I1516" s="144">
        <v>15</v>
      </c>
      <c r="J1516" s="144" t="s">
        <v>1523</v>
      </c>
    </row>
    <row r="1517" spans="1:10" hidden="1">
      <c r="A1517" s="144" t="s">
        <v>452</v>
      </c>
      <c r="B1517" s="144" t="s">
        <v>2467</v>
      </c>
      <c r="C1517" s="145">
        <v>139239200300101</v>
      </c>
      <c r="D1517" s="146" t="s">
        <v>2237</v>
      </c>
      <c r="E1517" s="146">
        <v>0</v>
      </c>
      <c r="F1517" s="146">
        <v>0</v>
      </c>
      <c r="G1517" s="144">
        <v>0</v>
      </c>
      <c r="H1517" s="144">
        <v>0</v>
      </c>
      <c r="I1517" s="144">
        <v>15</v>
      </c>
      <c r="J1517" s="144" t="s">
        <v>1525</v>
      </c>
    </row>
    <row r="1518" spans="1:10" hidden="1">
      <c r="A1518" s="144" t="s">
        <v>452</v>
      </c>
      <c r="B1518" s="144" t="s">
        <v>2468</v>
      </c>
      <c r="C1518" s="145">
        <v>139239200400101</v>
      </c>
      <c r="D1518" s="146" t="s">
        <v>360</v>
      </c>
      <c r="E1518" s="146">
        <v>0</v>
      </c>
      <c r="F1518" s="146">
        <v>0</v>
      </c>
      <c r="G1518" s="144">
        <v>0</v>
      </c>
      <c r="H1518" s="144">
        <v>0</v>
      </c>
      <c r="I1518" s="144">
        <v>15</v>
      </c>
      <c r="J1518" s="144" t="s">
        <v>1527</v>
      </c>
    </row>
    <row r="1519" spans="1:10" hidden="1">
      <c r="A1519" s="144" t="s">
        <v>452</v>
      </c>
      <c r="B1519" s="144" t="s">
        <v>2469</v>
      </c>
      <c r="C1519" s="145">
        <v>139239200500101</v>
      </c>
      <c r="D1519" s="146" t="s">
        <v>2238</v>
      </c>
      <c r="E1519" s="146">
        <v>0</v>
      </c>
      <c r="F1519" s="146">
        <v>0</v>
      </c>
      <c r="G1519" s="144">
        <v>0</v>
      </c>
      <c r="H1519" s="144">
        <v>0</v>
      </c>
      <c r="I1519" s="144">
        <v>15</v>
      </c>
      <c r="J1519" s="144" t="s">
        <v>1530</v>
      </c>
    </row>
    <row r="1520" spans="1:10" hidden="1">
      <c r="A1520" s="144" t="s">
        <v>452</v>
      </c>
      <c r="B1520" s="144" t="s">
        <v>2470</v>
      </c>
      <c r="C1520" s="145">
        <v>139239200500102</v>
      </c>
      <c r="D1520" s="146" t="s">
        <v>2239</v>
      </c>
      <c r="E1520" s="146">
        <v>0</v>
      </c>
      <c r="F1520" s="146">
        <v>0</v>
      </c>
      <c r="G1520" s="144">
        <v>0</v>
      </c>
      <c r="H1520" s="144">
        <v>0</v>
      </c>
      <c r="I1520" s="144">
        <v>15</v>
      </c>
      <c r="J1520" s="144" t="s">
        <v>1530</v>
      </c>
    </row>
    <row r="1521" spans="1:10" hidden="1">
      <c r="A1521" s="144" t="s">
        <v>452</v>
      </c>
      <c r="B1521" s="144" t="s">
        <v>2471</v>
      </c>
      <c r="C1521" s="145">
        <v>139239200500103</v>
      </c>
      <c r="D1521" s="146" t="s">
        <v>2240</v>
      </c>
      <c r="E1521" s="146">
        <v>0</v>
      </c>
      <c r="F1521" s="146">
        <v>0</v>
      </c>
      <c r="G1521" s="144">
        <v>0</v>
      </c>
      <c r="H1521" s="144">
        <v>0</v>
      </c>
      <c r="I1521" s="144">
        <v>15</v>
      </c>
      <c r="J1521" s="144" t="s">
        <v>1530</v>
      </c>
    </row>
    <row r="1522" spans="1:10" hidden="1">
      <c r="A1522" s="144" t="s">
        <v>452</v>
      </c>
      <c r="B1522" s="144" t="s">
        <v>2472</v>
      </c>
      <c r="C1522" s="145">
        <v>139239200500104</v>
      </c>
      <c r="D1522" s="146" t="s">
        <v>2241</v>
      </c>
      <c r="E1522" s="146">
        <v>0</v>
      </c>
      <c r="F1522" s="146">
        <v>0</v>
      </c>
      <c r="G1522" s="144">
        <v>0</v>
      </c>
      <c r="H1522" s="144">
        <v>0</v>
      </c>
      <c r="I1522" s="144">
        <v>15</v>
      </c>
      <c r="J1522" s="144" t="s">
        <v>1530</v>
      </c>
    </row>
    <row r="1523" spans="1:10" hidden="1">
      <c r="A1523" s="144" t="s">
        <v>452</v>
      </c>
      <c r="B1523" s="144" t="s">
        <v>2473</v>
      </c>
      <c r="C1523" s="145">
        <v>139239200500105</v>
      </c>
      <c r="D1523" s="146" t="s">
        <v>2242</v>
      </c>
      <c r="E1523" s="146">
        <v>0</v>
      </c>
      <c r="F1523" s="146">
        <v>0</v>
      </c>
      <c r="G1523" s="144">
        <v>0</v>
      </c>
      <c r="H1523" s="144">
        <v>0</v>
      </c>
      <c r="I1523" s="144">
        <v>15</v>
      </c>
      <c r="J1523" s="144" t="s">
        <v>1530</v>
      </c>
    </row>
    <row r="1524" spans="1:10" hidden="1">
      <c r="A1524" s="144" t="s">
        <v>452</v>
      </c>
      <c r="B1524" s="144" t="s">
        <v>2474</v>
      </c>
      <c r="C1524" s="145">
        <v>139239200500106</v>
      </c>
      <c r="D1524" s="146" t="s">
        <v>2243</v>
      </c>
      <c r="E1524" s="146">
        <v>0</v>
      </c>
      <c r="F1524" s="146">
        <v>0</v>
      </c>
      <c r="G1524" s="144">
        <v>0</v>
      </c>
      <c r="H1524" s="144">
        <v>0</v>
      </c>
      <c r="I1524" s="144">
        <v>15</v>
      </c>
      <c r="J1524" s="144" t="s">
        <v>1530</v>
      </c>
    </row>
    <row r="1525" spans="1:10" hidden="1">
      <c r="A1525" s="144" t="s">
        <v>452</v>
      </c>
      <c r="B1525" s="144" t="s">
        <v>2475</v>
      </c>
      <c r="C1525" s="145">
        <v>139239200500107</v>
      </c>
      <c r="D1525" s="146" t="s">
        <v>2244</v>
      </c>
      <c r="E1525" s="146">
        <v>0</v>
      </c>
      <c r="F1525" s="146">
        <v>0</v>
      </c>
      <c r="G1525" s="144">
        <v>0</v>
      </c>
      <c r="H1525" s="144">
        <v>0</v>
      </c>
      <c r="I1525" s="144">
        <v>15</v>
      </c>
      <c r="J1525" s="144" t="s">
        <v>1530</v>
      </c>
    </row>
    <row r="1526" spans="1:10" hidden="1">
      <c r="A1526" s="144" t="s">
        <v>452</v>
      </c>
      <c r="B1526" s="144" t="s">
        <v>2476</v>
      </c>
      <c r="C1526" s="145">
        <v>139239200500301</v>
      </c>
      <c r="D1526" s="146" t="s">
        <v>2244</v>
      </c>
      <c r="E1526" s="146">
        <v>0</v>
      </c>
      <c r="F1526" s="146">
        <v>0</v>
      </c>
      <c r="G1526" s="144">
        <v>0</v>
      </c>
      <c r="H1526" s="144">
        <v>0</v>
      </c>
      <c r="I1526" s="144">
        <v>15</v>
      </c>
      <c r="J1526" s="144" t="s">
        <v>1531</v>
      </c>
    </row>
    <row r="1527" spans="1:10" hidden="1">
      <c r="A1527" s="144" t="s">
        <v>452</v>
      </c>
      <c r="B1527" s="144" t="s">
        <v>2477</v>
      </c>
      <c r="C1527" s="145">
        <v>139439400100101</v>
      </c>
      <c r="D1527" s="146" t="s">
        <v>2245</v>
      </c>
      <c r="E1527" s="146">
        <v>0</v>
      </c>
      <c r="F1527" s="146">
        <v>0</v>
      </c>
      <c r="G1527" s="144">
        <v>0</v>
      </c>
      <c r="H1527" s="144">
        <v>0</v>
      </c>
      <c r="I1527" s="144">
        <v>15</v>
      </c>
      <c r="J1527" s="144" t="s">
        <v>1538</v>
      </c>
    </row>
    <row r="1528" spans="1:10" hidden="1">
      <c r="A1528" s="144" t="s">
        <v>452</v>
      </c>
      <c r="B1528" s="144" t="s">
        <v>2478</v>
      </c>
      <c r="C1528" s="145">
        <v>139439400100301</v>
      </c>
      <c r="D1528" s="146" t="s">
        <v>2245</v>
      </c>
      <c r="E1528" s="146">
        <v>0</v>
      </c>
      <c r="F1528" s="146">
        <v>0</v>
      </c>
      <c r="G1528" s="144">
        <v>0</v>
      </c>
      <c r="H1528" s="144">
        <v>0</v>
      </c>
      <c r="I1528" s="144">
        <v>15</v>
      </c>
      <c r="J1528" s="144" t="s">
        <v>1539</v>
      </c>
    </row>
    <row r="1529" spans="1:10" hidden="1">
      <c r="A1529" s="144" t="s">
        <v>452</v>
      </c>
      <c r="B1529" s="144" t="s">
        <v>2479</v>
      </c>
      <c r="C1529" s="145">
        <v>139539500200101</v>
      </c>
      <c r="D1529" s="146" t="s">
        <v>2246</v>
      </c>
      <c r="E1529" s="146">
        <v>0</v>
      </c>
      <c r="F1529" s="146">
        <v>0</v>
      </c>
      <c r="G1529" s="144">
        <v>0</v>
      </c>
      <c r="H1529" s="144">
        <v>0</v>
      </c>
      <c r="I1529" s="144">
        <v>15</v>
      </c>
      <c r="J1529" s="144" t="s">
        <v>1545</v>
      </c>
    </row>
    <row r="1530" spans="1:10" hidden="1">
      <c r="A1530" s="144" t="s">
        <v>452</v>
      </c>
      <c r="B1530" s="144" t="s">
        <v>2480</v>
      </c>
      <c r="C1530" s="145">
        <v>139839800100101</v>
      </c>
      <c r="D1530" s="146" t="s">
        <v>375</v>
      </c>
      <c r="E1530" s="146">
        <v>0</v>
      </c>
      <c r="F1530" s="146">
        <v>0</v>
      </c>
      <c r="G1530" s="144">
        <v>0</v>
      </c>
      <c r="H1530" s="144">
        <v>0</v>
      </c>
      <c r="I1530" s="144">
        <v>15</v>
      </c>
      <c r="J1530" s="144" t="s">
        <v>1560</v>
      </c>
    </row>
    <row r="1531" spans="1:10" hidden="1">
      <c r="A1531" s="144" t="s">
        <v>452</v>
      </c>
      <c r="B1531" s="144" t="s">
        <v>2481</v>
      </c>
      <c r="C1531" s="145">
        <v>139839800100301</v>
      </c>
      <c r="D1531" s="146" t="s">
        <v>375</v>
      </c>
      <c r="E1531" s="146">
        <v>0</v>
      </c>
      <c r="F1531" s="146">
        <v>0</v>
      </c>
      <c r="G1531" s="144">
        <v>0</v>
      </c>
      <c r="H1531" s="144">
        <v>0</v>
      </c>
      <c r="I1531" s="144">
        <v>15</v>
      </c>
      <c r="J1531" s="144" t="s">
        <v>1561</v>
      </c>
    </row>
    <row r="1532" spans="1:10" hidden="1">
      <c r="A1532" s="144" t="s">
        <v>452</v>
      </c>
      <c r="B1532" s="144" t="s">
        <v>2482</v>
      </c>
      <c r="C1532" s="145">
        <v>139939900300101</v>
      </c>
      <c r="D1532" s="146" t="s">
        <v>2247</v>
      </c>
      <c r="E1532" s="146">
        <v>0</v>
      </c>
      <c r="F1532" s="146">
        <v>0</v>
      </c>
      <c r="G1532" s="144">
        <v>0</v>
      </c>
      <c r="H1532" s="144">
        <v>0</v>
      </c>
      <c r="I1532" s="144">
        <v>15</v>
      </c>
      <c r="J1532" s="144" t="s">
        <v>1567</v>
      </c>
    </row>
    <row r="1533" spans="1:10" hidden="1">
      <c r="A1533" s="144" t="s">
        <v>452</v>
      </c>
      <c r="B1533" s="144" t="s">
        <v>2483</v>
      </c>
      <c r="C1533" s="145">
        <v>139939900300201</v>
      </c>
      <c r="D1533" s="146" t="s">
        <v>2247</v>
      </c>
      <c r="E1533" s="146">
        <v>0</v>
      </c>
      <c r="F1533" s="146">
        <v>0</v>
      </c>
      <c r="G1533" s="144">
        <v>0</v>
      </c>
      <c r="H1533" s="144">
        <v>0</v>
      </c>
      <c r="I1533" s="144">
        <v>15</v>
      </c>
      <c r="J1533" s="144" t="s">
        <v>1568</v>
      </c>
    </row>
    <row r="1534" spans="1:10" hidden="1">
      <c r="A1534" s="144" t="s">
        <v>452</v>
      </c>
      <c r="B1534" s="144" t="s">
        <v>2484</v>
      </c>
      <c r="C1534" s="145">
        <v>139939900300301</v>
      </c>
      <c r="D1534" s="146" t="s">
        <v>2247</v>
      </c>
      <c r="E1534" s="146">
        <v>0</v>
      </c>
      <c r="F1534" s="146">
        <v>0</v>
      </c>
      <c r="G1534" s="144">
        <v>0</v>
      </c>
      <c r="H1534" s="144">
        <v>0</v>
      </c>
      <c r="I1534" s="144">
        <v>15</v>
      </c>
      <c r="J1534" s="144" t="s">
        <v>1569</v>
      </c>
    </row>
    <row r="1535" spans="1:10" hidden="1">
      <c r="A1535" s="144" t="s">
        <v>452</v>
      </c>
      <c r="B1535" s="144" t="s">
        <v>2485</v>
      </c>
      <c r="C1535" s="145">
        <v>1431431001001</v>
      </c>
      <c r="D1535" s="146" t="s">
        <v>2248</v>
      </c>
      <c r="E1535" s="146">
        <v>0</v>
      </c>
      <c r="F1535" s="146">
        <v>0</v>
      </c>
      <c r="G1535" s="144">
        <v>0</v>
      </c>
      <c r="H1535" s="144">
        <v>0</v>
      </c>
      <c r="I1535" s="144">
        <v>13</v>
      </c>
      <c r="J1535" s="144" t="s">
        <v>1608</v>
      </c>
    </row>
    <row r="1536" spans="1:10" hidden="1">
      <c r="A1536" s="144" t="s">
        <v>452</v>
      </c>
      <c r="B1536" s="144" t="s">
        <v>2486</v>
      </c>
      <c r="C1536" s="145">
        <v>1431431011001</v>
      </c>
      <c r="D1536" s="146" t="s">
        <v>1610</v>
      </c>
      <c r="E1536" s="146">
        <v>0</v>
      </c>
      <c r="F1536" s="146">
        <v>0</v>
      </c>
      <c r="G1536" s="144">
        <v>0</v>
      </c>
      <c r="H1536" s="146">
        <v>0</v>
      </c>
      <c r="I1536" s="144">
        <v>13</v>
      </c>
      <c r="J1536" s="144" t="s">
        <v>1609</v>
      </c>
    </row>
    <row r="1537" spans="1:10" hidden="1">
      <c r="A1537" s="144" t="s">
        <v>452</v>
      </c>
      <c r="B1537" s="144" t="s">
        <v>2487</v>
      </c>
      <c r="C1537" s="145">
        <v>1441441001001</v>
      </c>
      <c r="D1537" s="146" t="s">
        <v>2249</v>
      </c>
      <c r="E1537" s="146">
        <v>0</v>
      </c>
      <c r="F1537" s="146">
        <v>0</v>
      </c>
      <c r="G1537" s="144">
        <v>0</v>
      </c>
      <c r="H1537" s="144">
        <v>0</v>
      </c>
      <c r="I1537" s="144">
        <v>13</v>
      </c>
      <c r="J1537" s="144" t="s">
        <v>1633</v>
      </c>
    </row>
    <row r="1538" spans="1:10" hidden="1">
      <c r="A1538" s="144" t="s">
        <v>452</v>
      </c>
      <c r="B1538" s="144" t="s">
        <v>2488</v>
      </c>
      <c r="C1538" s="145">
        <v>1441441001002</v>
      </c>
      <c r="D1538" s="146" t="s">
        <v>2250</v>
      </c>
      <c r="E1538" s="146">
        <v>0</v>
      </c>
      <c r="F1538" s="146">
        <v>0</v>
      </c>
      <c r="G1538" s="144">
        <v>0</v>
      </c>
      <c r="H1538" s="144">
        <v>0</v>
      </c>
      <c r="I1538" s="144">
        <v>13</v>
      </c>
      <c r="J1538" s="144" t="s">
        <v>1633</v>
      </c>
    </row>
    <row r="1539" spans="1:10" hidden="1">
      <c r="A1539" s="144" t="s">
        <v>452</v>
      </c>
      <c r="B1539" s="144" t="s">
        <v>2489</v>
      </c>
      <c r="C1539" s="145">
        <v>1441441001003</v>
      </c>
      <c r="D1539" s="146" t="s">
        <v>2251</v>
      </c>
      <c r="E1539" s="146">
        <v>0</v>
      </c>
      <c r="F1539" s="146">
        <v>0</v>
      </c>
      <c r="G1539" s="144">
        <v>0</v>
      </c>
      <c r="H1539" s="144">
        <v>0</v>
      </c>
      <c r="I1539" s="144">
        <v>13</v>
      </c>
      <c r="J1539" s="144" t="s">
        <v>1633</v>
      </c>
    </row>
    <row r="1540" spans="1:10" hidden="1">
      <c r="A1540" s="144" t="s">
        <v>452</v>
      </c>
      <c r="B1540" s="144" t="s">
        <v>2490</v>
      </c>
      <c r="C1540" s="145">
        <v>1441441001004</v>
      </c>
      <c r="D1540" s="146" t="s">
        <v>2252</v>
      </c>
      <c r="E1540" s="146">
        <v>0</v>
      </c>
      <c r="F1540" s="146">
        <v>0</v>
      </c>
      <c r="G1540" s="144">
        <v>0</v>
      </c>
      <c r="H1540" s="144">
        <v>0</v>
      </c>
      <c r="I1540" s="144">
        <v>13</v>
      </c>
      <c r="J1540" s="144" t="s">
        <v>1633</v>
      </c>
    </row>
    <row r="1541" spans="1:10" hidden="1">
      <c r="A1541" s="144" t="s">
        <v>452</v>
      </c>
      <c r="B1541" s="144" t="s">
        <v>2491</v>
      </c>
      <c r="C1541" s="145">
        <v>1441441001005</v>
      </c>
      <c r="D1541" s="146" t="s">
        <v>2253</v>
      </c>
      <c r="E1541" s="146">
        <v>0</v>
      </c>
      <c r="F1541" s="146">
        <v>0</v>
      </c>
      <c r="G1541" s="144">
        <v>0</v>
      </c>
      <c r="H1541" s="144">
        <v>0</v>
      </c>
      <c r="I1541" s="144">
        <v>13</v>
      </c>
      <c r="J1541" s="144" t="s">
        <v>1633</v>
      </c>
    </row>
    <row r="1542" spans="1:10" hidden="1">
      <c r="A1542" s="144" t="s">
        <v>452</v>
      </c>
      <c r="B1542" s="144" t="s">
        <v>2492</v>
      </c>
      <c r="C1542" s="145">
        <v>1441441001006</v>
      </c>
      <c r="D1542" s="146" t="s">
        <v>2254</v>
      </c>
      <c r="E1542" s="146">
        <v>0</v>
      </c>
      <c r="F1542" s="146">
        <v>0</v>
      </c>
      <c r="G1542" s="144">
        <v>0</v>
      </c>
      <c r="H1542" s="144">
        <v>0</v>
      </c>
      <c r="I1542" s="144">
        <v>13</v>
      </c>
      <c r="J1542" s="144" t="s">
        <v>1633</v>
      </c>
    </row>
    <row r="1543" spans="1:10" hidden="1">
      <c r="A1543" s="144" t="s">
        <v>452</v>
      </c>
      <c r="B1543" s="144" t="s">
        <v>2493</v>
      </c>
      <c r="C1543" s="145">
        <v>1441441001007</v>
      </c>
      <c r="D1543" s="146" t="s">
        <v>2255</v>
      </c>
      <c r="E1543" s="146">
        <v>0</v>
      </c>
      <c r="F1543" s="146">
        <v>0</v>
      </c>
      <c r="G1543" s="144">
        <v>0</v>
      </c>
      <c r="H1543" s="144">
        <v>0</v>
      </c>
      <c r="I1543" s="144">
        <v>13</v>
      </c>
      <c r="J1543" s="144" t="s">
        <v>1633</v>
      </c>
    </row>
    <row r="1544" spans="1:10" hidden="1">
      <c r="A1544" s="144" t="s">
        <v>452</v>
      </c>
      <c r="B1544" s="144" t="s">
        <v>2494</v>
      </c>
      <c r="C1544" s="145">
        <v>1441441001008</v>
      </c>
      <c r="D1544" s="146" t="s">
        <v>2256</v>
      </c>
      <c r="E1544" s="146">
        <v>0</v>
      </c>
      <c r="F1544" s="146">
        <v>0</v>
      </c>
      <c r="G1544" s="144">
        <v>0</v>
      </c>
      <c r="H1544" s="144">
        <v>0</v>
      </c>
      <c r="I1544" s="144">
        <v>13</v>
      </c>
      <c r="J1544" s="144" t="s">
        <v>1633</v>
      </c>
    </row>
    <row r="1545" spans="1:10" hidden="1">
      <c r="A1545" s="144" t="s">
        <v>452</v>
      </c>
      <c r="B1545" s="144" t="s">
        <v>2495</v>
      </c>
      <c r="C1545" s="145">
        <v>1441441001009</v>
      </c>
      <c r="D1545" s="146" t="s">
        <v>2257</v>
      </c>
      <c r="E1545" s="146">
        <v>0</v>
      </c>
      <c r="F1545" s="146">
        <v>0</v>
      </c>
      <c r="G1545" s="144">
        <v>0</v>
      </c>
      <c r="H1545" s="144">
        <v>0</v>
      </c>
      <c r="I1545" s="144">
        <v>13</v>
      </c>
      <c r="J1545" s="144" t="s">
        <v>1633</v>
      </c>
    </row>
    <row r="1546" spans="1:10" hidden="1">
      <c r="A1546" s="144" t="s">
        <v>452</v>
      </c>
      <c r="B1546" s="144" t="s">
        <v>2496</v>
      </c>
      <c r="C1546" s="145">
        <v>1441441001010</v>
      </c>
      <c r="D1546" s="146" t="s">
        <v>2258</v>
      </c>
      <c r="E1546" s="146">
        <v>0</v>
      </c>
      <c r="F1546" s="146">
        <v>0</v>
      </c>
      <c r="G1546" s="144">
        <v>0</v>
      </c>
      <c r="H1546" s="144">
        <v>0</v>
      </c>
      <c r="I1546" s="144">
        <v>13</v>
      </c>
      <c r="J1546" s="144" t="s">
        <v>1633</v>
      </c>
    </row>
    <row r="1547" spans="1:10" hidden="1">
      <c r="A1547" s="144" t="s">
        <v>452</v>
      </c>
      <c r="B1547" s="144" t="s">
        <v>2497</v>
      </c>
      <c r="C1547" s="145">
        <v>1441441001011</v>
      </c>
      <c r="D1547" s="146" t="s">
        <v>2259</v>
      </c>
      <c r="E1547" s="146">
        <v>0</v>
      </c>
      <c r="F1547" s="146">
        <v>0</v>
      </c>
      <c r="G1547" s="144">
        <v>0</v>
      </c>
      <c r="H1547" s="144">
        <v>0</v>
      </c>
      <c r="I1547" s="144">
        <v>13</v>
      </c>
      <c r="J1547" s="144" t="s">
        <v>1633</v>
      </c>
    </row>
    <row r="1548" spans="1:10" hidden="1">
      <c r="A1548" s="144" t="s">
        <v>452</v>
      </c>
      <c r="B1548" s="144" t="s">
        <v>2555</v>
      </c>
      <c r="C1548" s="145">
        <v>1441441001012</v>
      </c>
      <c r="D1548" s="146" t="s">
        <v>2546</v>
      </c>
      <c r="E1548" s="146">
        <v>0</v>
      </c>
      <c r="F1548" s="146">
        <v>0</v>
      </c>
      <c r="G1548" s="144">
        <v>0</v>
      </c>
      <c r="H1548" s="146">
        <v>0</v>
      </c>
      <c r="I1548" s="144">
        <v>13</v>
      </c>
      <c r="J1548" s="144" t="s">
        <v>1633</v>
      </c>
    </row>
    <row r="1549" spans="1:10" hidden="1">
      <c r="A1549" s="144" t="s">
        <v>452</v>
      </c>
      <c r="B1549" s="144" t="s">
        <v>2498</v>
      </c>
      <c r="C1549" s="145">
        <v>1441441003005</v>
      </c>
      <c r="D1549" s="146" t="s">
        <v>2253</v>
      </c>
      <c r="E1549" s="146">
        <v>0</v>
      </c>
      <c r="F1549" s="146">
        <v>0</v>
      </c>
      <c r="G1549" s="144">
        <v>0</v>
      </c>
      <c r="H1549" s="144">
        <v>0</v>
      </c>
      <c r="I1549" s="144">
        <v>13</v>
      </c>
      <c r="J1549" s="144" t="s">
        <v>1634</v>
      </c>
    </row>
    <row r="1550" spans="1:10" hidden="1">
      <c r="A1550" s="144" t="s">
        <v>452</v>
      </c>
      <c r="B1550" s="144" t="s">
        <v>2499</v>
      </c>
      <c r="C1550" s="145">
        <v>1443443001001</v>
      </c>
      <c r="D1550" s="146" t="s">
        <v>398</v>
      </c>
      <c r="E1550" s="146">
        <v>0</v>
      </c>
      <c r="F1550" s="146">
        <v>0</v>
      </c>
      <c r="G1550" s="144">
        <v>0</v>
      </c>
      <c r="H1550" s="144">
        <v>0</v>
      </c>
      <c r="I1550" s="144">
        <v>13</v>
      </c>
      <c r="J1550" s="144" t="s">
        <v>1639</v>
      </c>
    </row>
    <row r="1551" spans="1:10" hidden="1">
      <c r="A1551" s="144" t="s">
        <v>452</v>
      </c>
      <c r="B1551" s="144" t="s">
        <v>2511</v>
      </c>
      <c r="C1551" s="145">
        <v>261461400200199</v>
      </c>
      <c r="D1551" s="146" t="s">
        <v>2505</v>
      </c>
      <c r="E1551" s="146">
        <v>0</v>
      </c>
      <c r="F1551" s="146">
        <v>0</v>
      </c>
      <c r="G1551" s="144">
        <v>0</v>
      </c>
      <c r="H1551" s="146">
        <v>0</v>
      </c>
      <c r="I1551" s="144">
        <v>15</v>
      </c>
      <c r="J1551" s="144" t="s">
        <v>2542</v>
      </c>
    </row>
    <row r="1552" spans="1:10" hidden="1">
      <c r="A1552" s="144" t="s">
        <v>452</v>
      </c>
      <c r="B1552" s="144" t="s">
        <v>2515</v>
      </c>
      <c r="C1552" s="145">
        <v>261361300200199</v>
      </c>
      <c r="D1552" s="146" t="s">
        <v>2517</v>
      </c>
      <c r="E1552" s="146">
        <v>0</v>
      </c>
      <c r="F1552" s="146">
        <v>0</v>
      </c>
      <c r="G1552" s="144">
        <v>0</v>
      </c>
      <c r="H1552" s="146">
        <v>0</v>
      </c>
      <c r="I1552" s="144">
        <v>15</v>
      </c>
      <c r="J1552" s="144" t="s">
        <v>2514</v>
      </c>
    </row>
    <row r="1553" spans="1:10" hidden="1">
      <c r="A1553" s="144" t="s">
        <v>452</v>
      </c>
      <c r="B1553" s="144" t="s">
        <v>2529</v>
      </c>
      <c r="C1553" s="145">
        <v>261261200200199</v>
      </c>
      <c r="D1553" s="146" t="s">
        <v>2518</v>
      </c>
      <c r="E1553" s="146">
        <v>0</v>
      </c>
      <c r="F1553" s="146">
        <v>0</v>
      </c>
      <c r="G1553" s="144">
        <v>0</v>
      </c>
      <c r="H1553" s="146">
        <v>0</v>
      </c>
      <c r="I1553" s="144">
        <v>15</v>
      </c>
      <c r="J1553" s="144" t="s">
        <v>2522</v>
      </c>
    </row>
    <row r="1554" spans="1:10" hidden="1">
      <c r="A1554" s="144" t="s">
        <v>452</v>
      </c>
      <c r="B1554" s="144" t="s">
        <v>2530</v>
      </c>
      <c r="C1554" s="145">
        <v>261261200200299</v>
      </c>
      <c r="D1554" s="146" t="s">
        <v>2520</v>
      </c>
      <c r="E1554" s="146">
        <v>0</v>
      </c>
      <c r="F1554" s="146">
        <v>0</v>
      </c>
      <c r="G1554" s="144">
        <v>0</v>
      </c>
      <c r="H1554" s="146">
        <v>0</v>
      </c>
      <c r="I1554" s="144">
        <v>15</v>
      </c>
      <c r="J1554" s="144" t="s">
        <v>2523</v>
      </c>
    </row>
    <row r="1555" spans="1:10" hidden="1">
      <c r="A1555" s="144" t="s">
        <v>452</v>
      </c>
      <c r="B1555" s="144" t="s">
        <v>2531</v>
      </c>
      <c r="C1555" s="145">
        <v>263163100200299</v>
      </c>
      <c r="D1555" s="146" t="s">
        <v>2527</v>
      </c>
      <c r="E1555" s="146">
        <v>0</v>
      </c>
      <c r="F1555" s="146">
        <v>0</v>
      </c>
      <c r="G1555" s="144">
        <v>0</v>
      </c>
      <c r="H1555" s="146">
        <v>0</v>
      </c>
      <c r="I1555" s="144">
        <v>15</v>
      </c>
      <c r="J1555" s="144" t="s">
        <v>2526</v>
      </c>
    </row>
    <row r="1556" spans="1:10" hidden="1">
      <c r="A1556" s="144" t="s">
        <v>452</v>
      </c>
      <c r="B1556" s="144" t="s">
        <v>2540</v>
      </c>
      <c r="C1556" s="145">
        <v>261161100200199</v>
      </c>
      <c r="D1556" s="146" t="s">
        <v>2533</v>
      </c>
      <c r="E1556" s="146">
        <v>0</v>
      </c>
      <c r="F1556" s="146">
        <v>0</v>
      </c>
      <c r="G1556" s="144">
        <v>0</v>
      </c>
      <c r="H1556" s="146">
        <v>0</v>
      </c>
      <c r="I1556" s="144">
        <v>15</v>
      </c>
      <c r="J1556" s="144" t="s">
        <v>2539</v>
      </c>
    </row>
    <row r="1557" spans="1:10" hidden="1">
      <c r="A1557" s="144" t="s">
        <v>452</v>
      </c>
      <c r="B1557" s="144" t="s">
        <v>2537</v>
      </c>
      <c r="C1557" s="145">
        <v>256556500200299</v>
      </c>
      <c r="D1557" s="146" t="s">
        <v>2535</v>
      </c>
      <c r="E1557" s="146">
        <v>0</v>
      </c>
      <c r="F1557" s="146">
        <v>0</v>
      </c>
      <c r="G1557" s="144">
        <v>0</v>
      </c>
      <c r="H1557" s="146">
        <v>0</v>
      </c>
      <c r="I1557" s="144">
        <v>15</v>
      </c>
      <c r="J1557" s="144" t="s">
        <v>2536</v>
      </c>
    </row>
    <row r="1558" spans="1:10" hidden="1">
      <c r="A1558" s="144" t="s">
        <v>452</v>
      </c>
      <c r="B1558" s="144" t="s">
        <v>2562</v>
      </c>
      <c r="C1558" s="145">
        <v>256556500100299</v>
      </c>
      <c r="D1558" s="146" t="s">
        <v>2535</v>
      </c>
      <c r="E1558" s="146">
        <v>0</v>
      </c>
      <c r="F1558" s="146">
        <v>0</v>
      </c>
      <c r="G1558" s="144">
        <v>0</v>
      </c>
      <c r="H1558" s="146">
        <v>0</v>
      </c>
      <c r="I1558" s="144">
        <v>15</v>
      </c>
      <c r="J1558" s="144" t="s">
        <v>2558</v>
      </c>
    </row>
    <row r="1559" spans="1:10" hidden="1">
      <c r="A1559" s="144" t="s">
        <v>452</v>
      </c>
      <c r="B1559" s="144" t="s">
        <v>2561</v>
      </c>
      <c r="C1559" s="145">
        <v>254154100100299</v>
      </c>
      <c r="D1559" s="146" t="s">
        <v>2547</v>
      </c>
      <c r="E1559" s="146">
        <v>0</v>
      </c>
      <c r="F1559" s="146">
        <v>0</v>
      </c>
      <c r="G1559" s="144">
        <v>0</v>
      </c>
      <c r="H1559" s="146">
        <v>0</v>
      </c>
      <c r="I1559" s="144">
        <v>15</v>
      </c>
      <c r="J1559" s="144" t="s">
        <v>2557</v>
      </c>
    </row>
    <row r="1560" spans="1:10" hidden="1">
      <c r="A1560" s="144" t="s">
        <v>452</v>
      </c>
      <c r="B1560" s="144" t="s">
        <v>2560</v>
      </c>
      <c r="C1560" s="145">
        <v>251151100100299</v>
      </c>
      <c r="D1560" s="146" t="s">
        <v>2548</v>
      </c>
      <c r="E1560" s="146">
        <v>0</v>
      </c>
      <c r="F1560" s="146">
        <v>0</v>
      </c>
      <c r="G1560" s="144">
        <v>0</v>
      </c>
      <c r="H1560" s="146">
        <v>0</v>
      </c>
      <c r="I1560" s="144">
        <v>15</v>
      </c>
      <c r="J1560" s="144" t="s">
        <v>2556</v>
      </c>
    </row>
    <row r="1561" spans="1:10" hidden="1">
      <c r="A1561" s="144" t="s">
        <v>452</v>
      </c>
      <c r="B1561" s="144" t="s">
        <v>544</v>
      </c>
      <c r="C1561" s="145"/>
      <c r="D1561" s="146"/>
      <c r="E1561" s="146">
        <v>0</v>
      </c>
      <c r="F1561" s="146">
        <v>0</v>
      </c>
      <c r="G1561" s="144">
        <v>0</v>
      </c>
      <c r="H1561" s="146">
        <v>0</v>
      </c>
      <c r="I1561" s="144">
        <v>0</v>
      </c>
      <c r="J1561" s="144" t="b">
        <v>0</v>
      </c>
    </row>
    <row r="1562" spans="1:10" hidden="1">
      <c r="A1562" s="144" t="s">
        <v>452</v>
      </c>
      <c r="B1562" s="144" t="s">
        <v>544</v>
      </c>
      <c r="C1562" s="145"/>
      <c r="D1562" s="146"/>
      <c r="E1562" s="146">
        <v>0</v>
      </c>
      <c r="F1562" s="146">
        <v>0</v>
      </c>
      <c r="G1562" s="144">
        <v>0</v>
      </c>
      <c r="H1562" s="146">
        <v>0</v>
      </c>
      <c r="I1562" s="144">
        <v>0</v>
      </c>
      <c r="J1562" s="144" t="b">
        <v>0</v>
      </c>
    </row>
    <row r="1563" spans="1:10" hidden="1">
      <c r="A1563" s="144" t="s">
        <v>452</v>
      </c>
      <c r="B1563" s="144" t="s">
        <v>544</v>
      </c>
      <c r="C1563" s="145"/>
      <c r="D1563" s="146"/>
      <c r="E1563" s="146">
        <v>0</v>
      </c>
      <c r="F1563" s="146">
        <v>0</v>
      </c>
      <c r="G1563" s="144">
        <v>0</v>
      </c>
      <c r="H1563" s="146">
        <v>0</v>
      </c>
      <c r="I1563" s="144">
        <v>0</v>
      </c>
      <c r="J1563" s="144" t="b">
        <v>0</v>
      </c>
    </row>
    <row r="1564" spans="1:10" hidden="1">
      <c r="A1564" s="144" t="s">
        <v>452</v>
      </c>
      <c r="B1564" s="144" t="s">
        <v>544</v>
      </c>
      <c r="C1564" s="145"/>
      <c r="D1564" s="146"/>
      <c r="E1564" s="146">
        <v>0</v>
      </c>
      <c r="F1564" s="146">
        <v>0</v>
      </c>
      <c r="G1564" s="144">
        <v>0</v>
      </c>
      <c r="H1564" s="146">
        <v>0</v>
      </c>
      <c r="I1564" s="144">
        <v>0</v>
      </c>
      <c r="J1564" s="144" t="b">
        <v>0</v>
      </c>
    </row>
    <row r="1565" spans="1:10" hidden="1">
      <c r="A1565" s="144" t="s">
        <v>452</v>
      </c>
      <c r="B1565" s="144" t="s">
        <v>544</v>
      </c>
      <c r="C1565" s="145"/>
      <c r="D1565" s="146"/>
      <c r="E1565" s="146">
        <v>0</v>
      </c>
      <c r="F1565" s="146">
        <v>0</v>
      </c>
      <c r="G1565" s="144">
        <v>0</v>
      </c>
      <c r="H1565" s="146">
        <v>0</v>
      </c>
      <c r="I1565" s="144">
        <v>0</v>
      </c>
      <c r="J1565" s="144" t="b">
        <v>0</v>
      </c>
    </row>
    <row r="1566" spans="1:10" hidden="1">
      <c r="A1566" s="144" t="s">
        <v>452</v>
      </c>
      <c r="B1566" s="144" t="s">
        <v>544</v>
      </c>
      <c r="C1566" s="145"/>
      <c r="D1566" s="146"/>
      <c r="E1566" s="146">
        <v>0</v>
      </c>
      <c r="F1566" s="146">
        <v>0</v>
      </c>
      <c r="G1566" s="144">
        <v>0</v>
      </c>
      <c r="H1566" s="146">
        <v>0</v>
      </c>
      <c r="I1566" s="144">
        <v>0</v>
      </c>
      <c r="J1566" s="144" t="b">
        <v>0</v>
      </c>
    </row>
    <row r="1567" spans="1:10" hidden="1">
      <c r="A1567" s="144" t="s">
        <v>452</v>
      </c>
      <c r="B1567" s="144" t="s">
        <v>544</v>
      </c>
      <c r="C1567" s="145"/>
      <c r="D1567" s="146"/>
      <c r="E1567" s="146">
        <v>0</v>
      </c>
      <c r="F1567" s="146">
        <v>0</v>
      </c>
      <c r="G1567" s="144">
        <v>0</v>
      </c>
      <c r="H1567" s="146">
        <v>0</v>
      </c>
      <c r="I1567" s="144">
        <v>0</v>
      </c>
      <c r="J1567" s="144" t="b">
        <v>0</v>
      </c>
    </row>
    <row r="1568" spans="1:10" hidden="1">
      <c r="A1568" s="144" t="s">
        <v>452</v>
      </c>
      <c r="B1568" s="144" t="s">
        <v>544</v>
      </c>
      <c r="C1568" s="145"/>
      <c r="D1568" s="146"/>
      <c r="E1568" s="146">
        <v>0</v>
      </c>
      <c r="F1568" s="146">
        <v>0</v>
      </c>
      <c r="G1568" s="144">
        <v>0</v>
      </c>
      <c r="H1568" s="146">
        <v>0</v>
      </c>
      <c r="I1568" s="144">
        <v>0</v>
      </c>
      <c r="J1568" s="144" t="b">
        <v>0</v>
      </c>
    </row>
    <row r="1569" spans="1:10" hidden="1">
      <c r="A1569" s="144" t="s">
        <v>452</v>
      </c>
      <c r="B1569" s="144" t="s">
        <v>544</v>
      </c>
      <c r="C1569" s="145"/>
      <c r="D1569" s="146"/>
      <c r="E1569" s="146">
        <v>0</v>
      </c>
      <c r="F1569" s="146">
        <v>0</v>
      </c>
      <c r="G1569" s="144">
        <v>0</v>
      </c>
      <c r="H1569" s="146">
        <v>0</v>
      </c>
      <c r="I1569" s="144">
        <v>0</v>
      </c>
      <c r="J1569" s="144" t="b">
        <v>0</v>
      </c>
    </row>
    <row r="1570" spans="1:10" hidden="1">
      <c r="A1570" s="144" t="s">
        <v>452</v>
      </c>
      <c r="B1570" s="144" t="s">
        <v>544</v>
      </c>
      <c r="C1570" s="145"/>
      <c r="D1570" s="146"/>
      <c r="E1570" s="146">
        <v>0</v>
      </c>
      <c r="F1570" s="146">
        <v>0</v>
      </c>
      <c r="G1570" s="144">
        <v>0</v>
      </c>
      <c r="H1570" s="146">
        <v>0</v>
      </c>
      <c r="I1570" s="144">
        <v>0</v>
      </c>
      <c r="J1570" s="144" t="b">
        <v>0</v>
      </c>
    </row>
    <row r="1571" spans="1:10" hidden="1">
      <c r="A1571" s="144" t="s">
        <v>452</v>
      </c>
      <c r="B1571" s="144" t="s">
        <v>544</v>
      </c>
      <c r="C1571" s="145"/>
      <c r="D1571" s="146"/>
      <c r="E1571" s="146">
        <v>0</v>
      </c>
      <c r="F1571" s="146">
        <v>0</v>
      </c>
      <c r="G1571" s="144">
        <v>0</v>
      </c>
      <c r="H1571" s="146">
        <v>0</v>
      </c>
      <c r="I1571" s="144">
        <v>0</v>
      </c>
      <c r="J1571" s="144" t="b">
        <v>0</v>
      </c>
    </row>
    <row r="1572" spans="1:10" hidden="1">
      <c r="A1572" s="144" t="s">
        <v>452</v>
      </c>
      <c r="B1572" s="144" t="s">
        <v>544</v>
      </c>
      <c r="C1572" s="145"/>
      <c r="D1572" s="146"/>
      <c r="E1572" s="146">
        <v>0</v>
      </c>
      <c r="F1572" s="146">
        <v>0</v>
      </c>
      <c r="G1572" s="144">
        <v>0</v>
      </c>
      <c r="H1572" s="146">
        <v>0</v>
      </c>
      <c r="I1572" s="144">
        <v>0</v>
      </c>
      <c r="J1572" s="144" t="b">
        <v>0</v>
      </c>
    </row>
    <row r="1573" spans="1:10" hidden="1">
      <c r="A1573" s="144" t="s">
        <v>452</v>
      </c>
      <c r="B1573" s="144" t="s">
        <v>544</v>
      </c>
      <c r="C1573" s="145"/>
      <c r="D1573" s="146"/>
      <c r="E1573" s="146">
        <v>0</v>
      </c>
      <c r="F1573" s="146">
        <v>0</v>
      </c>
      <c r="G1573" s="144">
        <v>0</v>
      </c>
      <c r="H1573" s="146">
        <v>0</v>
      </c>
      <c r="I1573" s="144">
        <v>0</v>
      </c>
      <c r="J1573" s="144" t="b">
        <v>0</v>
      </c>
    </row>
    <row r="1574" spans="1:10" hidden="1">
      <c r="A1574" s="144" t="s">
        <v>452</v>
      </c>
      <c r="B1574" s="144" t="s">
        <v>544</v>
      </c>
      <c r="C1574" s="145"/>
      <c r="D1574" s="146"/>
      <c r="E1574" s="146">
        <v>0</v>
      </c>
      <c r="F1574" s="146">
        <v>0</v>
      </c>
      <c r="G1574" s="144">
        <v>0</v>
      </c>
      <c r="H1574" s="146">
        <v>0</v>
      </c>
      <c r="I1574" s="144">
        <v>0</v>
      </c>
      <c r="J1574" s="144" t="b">
        <v>0</v>
      </c>
    </row>
    <row r="1575" spans="1:10" hidden="1">
      <c r="A1575" s="144" t="s">
        <v>452</v>
      </c>
      <c r="B1575" s="144" t="s">
        <v>544</v>
      </c>
      <c r="C1575" s="145"/>
      <c r="D1575" s="146"/>
      <c r="E1575" s="146">
        <v>0</v>
      </c>
      <c r="F1575" s="146">
        <v>0</v>
      </c>
      <c r="G1575" s="144">
        <v>0</v>
      </c>
      <c r="H1575" s="146">
        <v>0</v>
      </c>
      <c r="I1575" s="144">
        <v>0</v>
      </c>
      <c r="J1575" s="144" t="b">
        <v>0</v>
      </c>
    </row>
    <row r="1576" spans="1:10" hidden="1">
      <c r="A1576" s="144" t="s">
        <v>452</v>
      </c>
      <c r="B1576" s="144" t="s">
        <v>544</v>
      </c>
      <c r="C1576" s="145"/>
      <c r="D1576" s="146"/>
      <c r="E1576" s="146">
        <v>0</v>
      </c>
      <c r="F1576" s="146">
        <v>0</v>
      </c>
      <c r="G1576" s="144">
        <v>0</v>
      </c>
      <c r="H1576" s="146">
        <v>0</v>
      </c>
      <c r="I1576" s="144">
        <v>0</v>
      </c>
      <c r="J1576" s="144" t="b">
        <v>0</v>
      </c>
    </row>
    <row r="1577" spans="1:10" hidden="1">
      <c r="A1577" s="144" t="s">
        <v>452</v>
      </c>
      <c r="B1577" s="144" t="s">
        <v>544</v>
      </c>
      <c r="C1577" s="145"/>
      <c r="D1577" s="146"/>
      <c r="E1577" s="146">
        <v>0</v>
      </c>
      <c r="F1577" s="146">
        <v>0</v>
      </c>
      <c r="G1577" s="144">
        <v>0</v>
      </c>
      <c r="H1577" s="146">
        <v>0</v>
      </c>
      <c r="I1577" s="144">
        <v>0</v>
      </c>
      <c r="J1577" s="144" t="b">
        <v>0</v>
      </c>
    </row>
    <row r="1578" spans="1:10" hidden="1">
      <c r="A1578" s="144" t="s">
        <v>452</v>
      </c>
      <c r="B1578" s="144" t="s">
        <v>544</v>
      </c>
      <c r="C1578" s="145"/>
      <c r="D1578" s="146"/>
      <c r="E1578" s="146">
        <v>0</v>
      </c>
      <c r="F1578" s="146">
        <v>0</v>
      </c>
      <c r="G1578" s="144">
        <v>0</v>
      </c>
      <c r="H1578" s="146">
        <v>0</v>
      </c>
      <c r="I1578" s="144">
        <v>0</v>
      </c>
      <c r="J1578" s="144" t="b">
        <v>0</v>
      </c>
    </row>
    <row r="1579" spans="1:10" hidden="1">
      <c r="A1579" s="144" t="s">
        <v>452</v>
      </c>
      <c r="B1579" s="144" t="s">
        <v>544</v>
      </c>
      <c r="C1579" s="145"/>
      <c r="D1579" s="146"/>
      <c r="E1579" s="146">
        <v>0</v>
      </c>
      <c r="F1579" s="146">
        <v>0</v>
      </c>
      <c r="G1579" s="144">
        <v>0</v>
      </c>
      <c r="H1579" s="146">
        <v>0</v>
      </c>
      <c r="I1579" s="144">
        <v>0</v>
      </c>
      <c r="J1579" s="144" t="b">
        <v>0</v>
      </c>
    </row>
    <row r="1580" spans="1:10" hidden="1">
      <c r="A1580" s="144" t="s">
        <v>452</v>
      </c>
      <c r="B1580" s="144" t="s">
        <v>544</v>
      </c>
      <c r="C1580" s="145"/>
      <c r="D1580" s="146"/>
      <c r="E1580" s="146">
        <v>0</v>
      </c>
      <c r="F1580" s="146">
        <v>0</v>
      </c>
      <c r="G1580" s="144">
        <v>0</v>
      </c>
      <c r="H1580" s="146">
        <v>0</v>
      </c>
      <c r="I1580" s="144">
        <v>0</v>
      </c>
      <c r="J1580" s="144" t="b">
        <v>0</v>
      </c>
    </row>
    <row r="1581" spans="1:10" hidden="1">
      <c r="A1581" s="144" t="s">
        <v>452</v>
      </c>
      <c r="B1581" s="144" t="s">
        <v>544</v>
      </c>
      <c r="C1581" s="145"/>
      <c r="D1581" s="146"/>
      <c r="E1581" s="146">
        <v>0</v>
      </c>
      <c r="F1581" s="146">
        <v>0</v>
      </c>
      <c r="G1581" s="144">
        <v>0</v>
      </c>
      <c r="H1581" s="146">
        <v>0</v>
      </c>
      <c r="I1581" s="144">
        <v>0</v>
      </c>
      <c r="J1581" s="144" t="b">
        <v>0</v>
      </c>
    </row>
    <row r="1582" spans="1:10" hidden="1">
      <c r="A1582" s="144" t="s">
        <v>452</v>
      </c>
      <c r="B1582" s="144" t="s">
        <v>544</v>
      </c>
      <c r="C1582" s="145"/>
      <c r="D1582" s="146"/>
      <c r="E1582" s="146">
        <v>0</v>
      </c>
      <c r="F1582" s="146">
        <v>0</v>
      </c>
      <c r="G1582" s="144">
        <v>0</v>
      </c>
      <c r="H1582" s="146">
        <v>0</v>
      </c>
      <c r="I1582" s="144">
        <v>0</v>
      </c>
      <c r="J1582" s="144" t="b">
        <v>0</v>
      </c>
    </row>
    <row r="1583" spans="1:10" hidden="1">
      <c r="A1583" s="144" t="s">
        <v>452</v>
      </c>
      <c r="B1583" s="144" t="s">
        <v>544</v>
      </c>
      <c r="C1583" s="145"/>
      <c r="D1583" s="146"/>
      <c r="E1583" s="146">
        <v>0</v>
      </c>
      <c r="F1583" s="146">
        <v>0</v>
      </c>
      <c r="G1583" s="144">
        <v>0</v>
      </c>
      <c r="H1583" s="146">
        <v>0</v>
      </c>
      <c r="I1583" s="144">
        <v>0</v>
      </c>
      <c r="J1583" s="144" t="b">
        <v>0</v>
      </c>
    </row>
    <row r="1584" spans="1:10" hidden="1">
      <c r="A1584" s="144" t="s">
        <v>452</v>
      </c>
      <c r="B1584" s="144" t="s">
        <v>544</v>
      </c>
      <c r="C1584" s="145"/>
      <c r="D1584" s="146"/>
      <c r="E1584" s="146">
        <v>0</v>
      </c>
      <c r="F1584" s="146">
        <v>0</v>
      </c>
      <c r="G1584" s="144">
        <v>0</v>
      </c>
      <c r="H1584" s="146">
        <v>0</v>
      </c>
      <c r="I1584" s="144">
        <v>0</v>
      </c>
      <c r="J1584" s="144" t="b">
        <v>0</v>
      </c>
    </row>
    <row r="1585" spans="1:10" hidden="1">
      <c r="A1585" s="144" t="s">
        <v>452</v>
      </c>
      <c r="B1585" s="144" t="s">
        <v>544</v>
      </c>
      <c r="C1585" s="145"/>
      <c r="D1585" s="146"/>
      <c r="E1585" s="146">
        <v>0</v>
      </c>
      <c r="F1585" s="146">
        <v>0</v>
      </c>
      <c r="G1585" s="144">
        <v>0</v>
      </c>
      <c r="H1585" s="146">
        <v>0</v>
      </c>
      <c r="I1585" s="144">
        <v>0</v>
      </c>
      <c r="J1585" s="144" t="b">
        <v>0</v>
      </c>
    </row>
    <row r="1586" spans="1:10" hidden="1">
      <c r="A1586" s="144" t="s">
        <v>452</v>
      </c>
      <c r="B1586" s="144" t="s">
        <v>544</v>
      </c>
      <c r="C1586" s="145"/>
      <c r="D1586" s="146"/>
      <c r="E1586" s="146">
        <v>0</v>
      </c>
      <c r="F1586" s="146">
        <v>0</v>
      </c>
      <c r="G1586" s="144">
        <v>0</v>
      </c>
      <c r="H1586" s="146">
        <v>0</v>
      </c>
      <c r="I1586" s="144">
        <v>0</v>
      </c>
      <c r="J1586" s="144" t="b">
        <v>0</v>
      </c>
    </row>
    <row r="1587" spans="1:10" hidden="1">
      <c r="A1587" s="144" t="s">
        <v>452</v>
      </c>
      <c r="B1587" s="144" t="s">
        <v>544</v>
      </c>
      <c r="C1587" s="145"/>
      <c r="D1587" s="146"/>
      <c r="E1587" s="146">
        <v>0</v>
      </c>
      <c r="F1587" s="146">
        <v>0</v>
      </c>
      <c r="G1587" s="144">
        <v>0</v>
      </c>
      <c r="H1587" s="146">
        <v>0</v>
      </c>
      <c r="I1587" s="144">
        <v>0</v>
      </c>
      <c r="J1587" s="144" t="b">
        <v>0</v>
      </c>
    </row>
    <row r="1588" spans="1:10" hidden="1">
      <c r="A1588" s="144" t="s">
        <v>452</v>
      </c>
      <c r="B1588" s="144" t="s">
        <v>544</v>
      </c>
      <c r="C1588" s="145"/>
      <c r="D1588" s="146"/>
      <c r="E1588" s="146">
        <v>0</v>
      </c>
      <c r="F1588" s="146">
        <v>0</v>
      </c>
      <c r="G1588" s="144">
        <v>0</v>
      </c>
      <c r="H1588" s="146">
        <v>0</v>
      </c>
      <c r="I1588" s="144">
        <v>0</v>
      </c>
      <c r="J1588" s="144" t="b">
        <v>0</v>
      </c>
    </row>
    <row r="1589" spans="1:10" hidden="1">
      <c r="A1589" s="144" t="s">
        <v>452</v>
      </c>
      <c r="B1589" s="144" t="s">
        <v>544</v>
      </c>
      <c r="C1589" s="145"/>
      <c r="D1589" s="146"/>
      <c r="E1589" s="146">
        <v>0</v>
      </c>
      <c r="F1589" s="146">
        <v>0</v>
      </c>
      <c r="G1589" s="144">
        <v>0</v>
      </c>
      <c r="H1589" s="146">
        <v>0</v>
      </c>
      <c r="I1589" s="144">
        <v>0</v>
      </c>
      <c r="J1589" s="144" t="b">
        <v>0</v>
      </c>
    </row>
    <row r="1590" spans="1:10" hidden="1">
      <c r="A1590" s="144" t="s">
        <v>452</v>
      </c>
      <c r="B1590" s="144" t="s">
        <v>544</v>
      </c>
      <c r="C1590" s="145"/>
      <c r="D1590" s="146"/>
      <c r="E1590" s="146">
        <v>0</v>
      </c>
      <c r="F1590" s="146">
        <v>0</v>
      </c>
      <c r="G1590" s="144">
        <v>0</v>
      </c>
      <c r="H1590" s="146">
        <v>0</v>
      </c>
      <c r="I1590" s="144">
        <v>0</v>
      </c>
      <c r="J1590" s="144" t="b">
        <v>0</v>
      </c>
    </row>
    <row r="1591" spans="1:10" hidden="1">
      <c r="A1591" s="144" t="s">
        <v>452</v>
      </c>
      <c r="B1591" s="144" t="s">
        <v>544</v>
      </c>
      <c r="C1591" s="145"/>
      <c r="D1591" s="146"/>
      <c r="E1591" s="146">
        <v>0</v>
      </c>
      <c r="F1591" s="146">
        <v>0</v>
      </c>
      <c r="G1591" s="144">
        <v>0</v>
      </c>
      <c r="H1591" s="146">
        <v>0</v>
      </c>
      <c r="I1591" s="144">
        <v>0</v>
      </c>
      <c r="J1591" s="144" t="b">
        <v>0</v>
      </c>
    </row>
    <row r="1592" spans="1:10" hidden="1">
      <c r="A1592" s="144" t="s">
        <v>452</v>
      </c>
      <c r="B1592" s="144" t="s">
        <v>544</v>
      </c>
      <c r="C1592" s="145"/>
      <c r="D1592" s="146"/>
      <c r="E1592" s="146">
        <v>0</v>
      </c>
      <c r="F1592" s="146">
        <v>0</v>
      </c>
      <c r="G1592" s="144">
        <v>0</v>
      </c>
      <c r="H1592" s="146">
        <v>0</v>
      </c>
      <c r="I1592" s="144">
        <v>0</v>
      </c>
      <c r="J1592" s="144" t="b">
        <v>0</v>
      </c>
    </row>
    <row r="1593" spans="1:10" hidden="1">
      <c r="A1593" s="144" t="s">
        <v>452</v>
      </c>
      <c r="B1593" s="144" t="s">
        <v>544</v>
      </c>
      <c r="C1593" s="145"/>
      <c r="D1593" s="146"/>
      <c r="E1593" s="146">
        <v>0</v>
      </c>
      <c r="F1593" s="146">
        <v>0</v>
      </c>
      <c r="G1593" s="144">
        <v>0</v>
      </c>
      <c r="H1593" s="146">
        <v>0</v>
      </c>
      <c r="I1593" s="144">
        <v>0</v>
      </c>
      <c r="J1593" s="144" t="b">
        <v>0</v>
      </c>
    </row>
    <row r="1594" spans="1:10" hidden="1">
      <c r="A1594" s="144" t="s">
        <v>452</v>
      </c>
      <c r="B1594" s="144" t="s">
        <v>544</v>
      </c>
      <c r="C1594" s="145"/>
      <c r="D1594" s="146"/>
      <c r="E1594" s="146">
        <v>0</v>
      </c>
      <c r="F1594" s="146">
        <v>0</v>
      </c>
      <c r="G1594" s="144">
        <v>0</v>
      </c>
      <c r="H1594" s="146">
        <v>0</v>
      </c>
      <c r="I1594" s="144">
        <v>0</v>
      </c>
      <c r="J1594" s="144" t="b">
        <v>0</v>
      </c>
    </row>
    <row r="1595" spans="1:10" hidden="1">
      <c r="A1595" s="144" t="s">
        <v>452</v>
      </c>
      <c r="B1595" s="144" t="s">
        <v>544</v>
      </c>
      <c r="C1595" s="145"/>
      <c r="D1595" s="146"/>
      <c r="E1595" s="146">
        <v>0</v>
      </c>
      <c r="F1595" s="146">
        <v>0</v>
      </c>
      <c r="G1595" s="144">
        <v>0</v>
      </c>
      <c r="H1595" s="146">
        <v>0</v>
      </c>
      <c r="I1595" s="144">
        <v>0</v>
      </c>
      <c r="J1595" s="144" t="b">
        <v>0</v>
      </c>
    </row>
    <row r="1596" spans="1:10" hidden="1">
      <c r="A1596" s="144" t="s">
        <v>452</v>
      </c>
      <c r="B1596" s="144" t="s">
        <v>544</v>
      </c>
      <c r="C1596" s="145"/>
      <c r="D1596" s="146"/>
      <c r="E1596" s="146">
        <v>0</v>
      </c>
      <c r="F1596" s="146">
        <v>0</v>
      </c>
      <c r="G1596" s="144">
        <v>0</v>
      </c>
      <c r="H1596" s="146">
        <v>0</v>
      </c>
      <c r="I1596" s="144">
        <v>0</v>
      </c>
      <c r="J1596" s="144" t="b">
        <v>0</v>
      </c>
    </row>
    <row r="1597" spans="1:10" hidden="1">
      <c r="A1597" s="144" t="s">
        <v>452</v>
      </c>
      <c r="B1597" s="144" t="s">
        <v>544</v>
      </c>
      <c r="C1597" s="145"/>
      <c r="D1597" s="146"/>
      <c r="E1597" s="146">
        <v>0</v>
      </c>
      <c r="F1597" s="146">
        <v>0</v>
      </c>
      <c r="G1597" s="144">
        <v>0</v>
      </c>
      <c r="H1597" s="146">
        <v>0</v>
      </c>
      <c r="I1597" s="144">
        <v>0</v>
      </c>
      <c r="J1597" s="144" t="b">
        <v>0</v>
      </c>
    </row>
    <row r="1598" spans="1:10" hidden="1">
      <c r="A1598" s="144" t="s">
        <v>452</v>
      </c>
      <c r="B1598" s="144" t="s">
        <v>544</v>
      </c>
      <c r="C1598" s="145"/>
      <c r="D1598" s="146"/>
      <c r="E1598" s="146">
        <v>0</v>
      </c>
      <c r="F1598" s="146">
        <v>0</v>
      </c>
      <c r="G1598" s="144">
        <v>0</v>
      </c>
      <c r="H1598" s="146">
        <v>0</v>
      </c>
      <c r="I1598" s="144">
        <v>0</v>
      </c>
      <c r="J1598" s="144" t="b">
        <v>0</v>
      </c>
    </row>
    <row r="1599" spans="1:10" hidden="1">
      <c r="A1599" s="144" t="s">
        <v>452</v>
      </c>
      <c r="B1599" s="144" t="s">
        <v>544</v>
      </c>
      <c r="C1599" s="145"/>
      <c r="D1599" s="146"/>
      <c r="E1599" s="146">
        <v>0</v>
      </c>
      <c r="F1599" s="146">
        <v>0</v>
      </c>
      <c r="G1599" s="144">
        <v>0</v>
      </c>
      <c r="H1599" s="146">
        <v>0</v>
      </c>
      <c r="I1599" s="144">
        <v>0</v>
      </c>
      <c r="J1599" s="144" t="b">
        <v>0</v>
      </c>
    </row>
    <row r="1600" spans="1:10" hidden="1">
      <c r="A1600" s="144" t="s">
        <v>452</v>
      </c>
      <c r="B1600" s="144" t="s">
        <v>544</v>
      </c>
      <c r="C1600" s="145"/>
      <c r="D1600" s="146"/>
      <c r="E1600" s="146">
        <v>0</v>
      </c>
      <c r="F1600" s="146">
        <v>0</v>
      </c>
      <c r="G1600" s="144">
        <v>0</v>
      </c>
      <c r="H1600" s="146">
        <v>0</v>
      </c>
      <c r="I1600" s="144">
        <v>0</v>
      </c>
      <c r="J1600" s="144" t="b">
        <v>0</v>
      </c>
    </row>
    <row r="1601" spans="1:10" hidden="1">
      <c r="A1601" s="144" t="s">
        <v>452</v>
      </c>
      <c r="B1601" s="144" t="s">
        <v>544</v>
      </c>
      <c r="C1601" s="145"/>
      <c r="D1601" s="146"/>
      <c r="E1601" s="146">
        <v>0</v>
      </c>
      <c r="F1601" s="146">
        <v>0</v>
      </c>
      <c r="G1601" s="144">
        <v>0</v>
      </c>
      <c r="H1601" s="146">
        <v>0</v>
      </c>
      <c r="I1601" s="144">
        <v>0</v>
      </c>
      <c r="J1601" s="144" t="b">
        <v>0</v>
      </c>
    </row>
    <row r="1602" spans="1:10" hidden="1">
      <c r="A1602" s="144" t="s">
        <v>452</v>
      </c>
      <c r="B1602" s="144" t="s">
        <v>544</v>
      </c>
      <c r="C1602" s="145"/>
      <c r="D1602" s="146"/>
      <c r="E1602" s="146">
        <v>0</v>
      </c>
      <c r="F1602" s="146">
        <v>0</v>
      </c>
      <c r="G1602" s="144">
        <v>0</v>
      </c>
      <c r="H1602" s="146">
        <v>0</v>
      </c>
      <c r="I1602" s="144">
        <v>0</v>
      </c>
      <c r="J1602" s="144" t="b">
        <v>0</v>
      </c>
    </row>
    <row r="1603" spans="1:10" hidden="1">
      <c r="A1603" s="144" t="s">
        <v>452</v>
      </c>
      <c r="B1603" s="144" t="s">
        <v>544</v>
      </c>
      <c r="C1603" s="145"/>
      <c r="D1603" s="146"/>
      <c r="E1603" s="146">
        <v>0</v>
      </c>
      <c r="F1603" s="146">
        <v>0</v>
      </c>
      <c r="G1603" s="144">
        <v>0</v>
      </c>
      <c r="H1603" s="146">
        <v>0</v>
      </c>
      <c r="I1603" s="144">
        <v>0</v>
      </c>
      <c r="J1603" s="144" t="b">
        <v>0</v>
      </c>
    </row>
    <row r="1604" spans="1:10" hidden="1">
      <c r="A1604" s="144" t="s">
        <v>452</v>
      </c>
      <c r="B1604" s="144" t="s">
        <v>544</v>
      </c>
      <c r="C1604" s="145"/>
      <c r="D1604" s="146"/>
      <c r="E1604" s="146">
        <v>0</v>
      </c>
      <c r="F1604" s="146">
        <v>0</v>
      </c>
      <c r="G1604" s="144">
        <v>0</v>
      </c>
      <c r="H1604" s="146">
        <v>0</v>
      </c>
      <c r="I1604" s="144">
        <v>0</v>
      </c>
      <c r="J1604" s="144" t="b">
        <v>0</v>
      </c>
    </row>
    <row r="1605" spans="1:10" hidden="1">
      <c r="A1605" s="144" t="s">
        <v>452</v>
      </c>
      <c r="B1605" s="144" t="s">
        <v>544</v>
      </c>
      <c r="C1605" s="145"/>
      <c r="D1605" s="146"/>
      <c r="E1605" s="146">
        <v>0</v>
      </c>
      <c r="F1605" s="146">
        <v>0</v>
      </c>
      <c r="G1605" s="144">
        <v>0</v>
      </c>
      <c r="H1605" s="146">
        <v>0</v>
      </c>
      <c r="I1605" s="144">
        <v>0</v>
      </c>
      <c r="J1605" s="144" t="b">
        <v>0</v>
      </c>
    </row>
    <row r="1606" spans="1:10" hidden="1">
      <c r="A1606" s="144" t="s">
        <v>452</v>
      </c>
      <c r="B1606" s="144" t="s">
        <v>544</v>
      </c>
      <c r="C1606" s="145"/>
      <c r="D1606" s="146"/>
      <c r="E1606" s="146">
        <v>0</v>
      </c>
      <c r="F1606" s="146">
        <v>0</v>
      </c>
      <c r="G1606" s="144">
        <v>0</v>
      </c>
      <c r="H1606" s="146">
        <v>0</v>
      </c>
      <c r="I1606" s="144">
        <v>0</v>
      </c>
      <c r="J1606" s="144" t="b">
        <v>0</v>
      </c>
    </row>
    <row r="1607" spans="1:10" hidden="1">
      <c r="A1607" s="144" t="s">
        <v>452</v>
      </c>
      <c r="B1607" s="144" t="s">
        <v>544</v>
      </c>
      <c r="C1607" s="145"/>
      <c r="D1607" s="146"/>
      <c r="E1607" s="146">
        <v>0</v>
      </c>
      <c r="F1607" s="146">
        <v>0</v>
      </c>
      <c r="G1607" s="144">
        <v>0</v>
      </c>
      <c r="H1607" s="146">
        <v>0</v>
      </c>
      <c r="I1607" s="144">
        <v>0</v>
      </c>
      <c r="J1607" s="144" t="b">
        <v>0</v>
      </c>
    </row>
    <row r="1608" spans="1:10" hidden="1">
      <c r="A1608" s="144" t="s">
        <v>452</v>
      </c>
      <c r="B1608" s="144" t="s">
        <v>544</v>
      </c>
      <c r="C1608" s="145"/>
      <c r="D1608" s="146"/>
      <c r="E1608" s="146">
        <v>0</v>
      </c>
      <c r="F1608" s="146">
        <v>0</v>
      </c>
      <c r="G1608" s="144">
        <v>0</v>
      </c>
      <c r="H1608" s="146">
        <v>0</v>
      </c>
      <c r="I1608" s="144">
        <v>0</v>
      </c>
      <c r="J1608" s="144" t="b">
        <v>0</v>
      </c>
    </row>
    <row r="1609" spans="1:10" hidden="1">
      <c r="A1609" s="144" t="s">
        <v>452</v>
      </c>
      <c r="B1609" s="144" t="s">
        <v>544</v>
      </c>
      <c r="C1609" s="145"/>
      <c r="D1609" s="146"/>
      <c r="E1609" s="146">
        <v>0</v>
      </c>
      <c r="F1609" s="146">
        <v>0</v>
      </c>
      <c r="G1609" s="144">
        <v>0</v>
      </c>
      <c r="H1609" s="146">
        <v>0</v>
      </c>
      <c r="I1609" s="144">
        <v>0</v>
      </c>
      <c r="J1609" s="144" t="b">
        <v>0</v>
      </c>
    </row>
    <row r="1610" spans="1:10" hidden="1">
      <c r="A1610" s="144" t="s">
        <v>452</v>
      </c>
      <c r="B1610" s="144" t="s">
        <v>544</v>
      </c>
      <c r="C1610" s="145"/>
      <c r="D1610" s="146"/>
      <c r="E1610" s="146">
        <v>0</v>
      </c>
      <c r="F1610" s="146">
        <v>0</v>
      </c>
      <c r="G1610" s="144">
        <v>0</v>
      </c>
      <c r="H1610" s="146">
        <v>0</v>
      </c>
      <c r="I1610" s="144">
        <v>0</v>
      </c>
      <c r="J1610" s="144" t="b">
        <v>0</v>
      </c>
    </row>
    <row r="1611" spans="1:10" hidden="1">
      <c r="A1611" s="144" t="s">
        <v>452</v>
      </c>
      <c r="B1611" s="144" t="s">
        <v>544</v>
      </c>
      <c r="C1611" s="145"/>
      <c r="D1611" s="146"/>
      <c r="E1611" s="146">
        <v>0</v>
      </c>
      <c r="F1611" s="146">
        <v>0</v>
      </c>
      <c r="G1611" s="144">
        <v>0</v>
      </c>
      <c r="H1611" s="146">
        <v>0</v>
      </c>
      <c r="I1611" s="144">
        <v>0</v>
      </c>
      <c r="J1611" s="144" t="b">
        <v>0</v>
      </c>
    </row>
    <row r="1612" spans="1:10" hidden="1">
      <c r="A1612" s="144" t="s">
        <v>452</v>
      </c>
      <c r="B1612" s="144" t="s">
        <v>544</v>
      </c>
      <c r="C1612" s="145"/>
      <c r="D1612" s="146"/>
      <c r="E1612" s="146">
        <v>0</v>
      </c>
      <c r="F1612" s="146">
        <v>0</v>
      </c>
      <c r="G1612" s="144">
        <v>0</v>
      </c>
      <c r="H1612" s="146">
        <v>0</v>
      </c>
      <c r="I1612" s="144">
        <v>0</v>
      </c>
      <c r="J1612" s="144" t="b">
        <v>0</v>
      </c>
    </row>
    <row r="1613" spans="1:10" hidden="1">
      <c r="A1613" s="144" t="s">
        <v>452</v>
      </c>
      <c r="B1613" s="144" t="s">
        <v>544</v>
      </c>
      <c r="C1613" s="145"/>
      <c r="D1613" s="146"/>
      <c r="E1613" s="146">
        <v>0</v>
      </c>
      <c r="F1613" s="146">
        <v>0</v>
      </c>
      <c r="G1613" s="144">
        <v>0</v>
      </c>
      <c r="H1613" s="146">
        <v>0</v>
      </c>
      <c r="I1613" s="144">
        <v>0</v>
      </c>
      <c r="J1613" s="144" t="b">
        <v>0</v>
      </c>
    </row>
    <row r="1614" spans="1:10" hidden="1">
      <c r="A1614" s="144" t="s">
        <v>452</v>
      </c>
      <c r="B1614" s="144" t="s">
        <v>544</v>
      </c>
      <c r="C1614" s="145"/>
      <c r="D1614" s="146"/>
      <c r="E1614" s="146">
        <v>0</v>
      </c>
      <c r="F1614" s="146">
        <v>0</v>
      </c>
      <c r="G1614" s="144">
        <v>0</v>
      </c>
      <c r="H1614" s="146">
        <v>0</v>
      </c>
      <c r="I1614" s="144">
        <v>0</v>
      </c>
      <c r="J1614" s="144" t="b">
        <v>0</v>
      </c>
    </row>
    <row r="1615" spans="1:10" hidden="1">
      <c r="A1615" s="144" t="s">
        <v>452</v>
      </c>
      <c r="B1615" s="144" t="s">
        <v>544</v>
      </c>
      <c r="C1615" s="145"/>
      <c r="D1615" s="146"/>
      <c r="E1615" s="146">
        <v>0</v>
      </c>
      <c r="F1615" s="146">
        <v>0</v>
      </c>
      <c r="G1615" s="144">
        <v>0</v>
      </c>
      <c r="H1615" s="146">
        <v>0</v>
      </c>
      <c r="I1615" s="144">
        <v>0</v>
      </c>
      <c r="J1615" s="144" t="b">
        <v>0</v>
      </c>
    </row>
    <row r="1616" spans="1:10" hidden="1">
      <c r="A1616" s="144" t="s">
        <v>452</v>
      </c>
      <c r="B1616" s="144" t="s">
        <v>544</v>
      </c>
      <c r="C1616" s="145"/>
      <c r="D1616" s="146"/>
      <c r="E1616" s="146">
        <v>0</v>
      </c>
      <c r="F1616" s="146">
        <v>0</v>
      </c>
      <c r="G1616" s="144">
        <v>0</v>
      </c>
      <c r="H1616" s="146">
        <v>0</v>
      </c>
      <c r="I1616" s="144">
        <v>0</v>
      </c>
      <c r="J1616" s="144" t="b">
        <v>0</v>
      </c>
    </row>
    <row r="1617" spans="1:10" hidden="1">
      <c r="A1617" s="144" t="s">
        <v>452</v>
      </c>
      <c r="B1617" s="144" t="s">
        <v>544</v>
      </c>
      <c r="C1617" s="145"/>
      <c r="D1617" s="146"/>
      <c r="E1617" s="146">
        <v>0</v>
      </c>
      <c r="F1617" s="146">
        <v>0</v>
      </c>
      <c r="G1617" s="144">
        <v>0</v>
      </c>
      <c r="H1617" s="146">
        <v>0</v>
      </c>
      <c r="I1617" s="144">
        <v>0</v>
      </c>
      <c r="J1617" s="144" t="b">
        <v>0</v>
      </c>
    </row>
    <row r="1618" spans="1:10" hidden="1">
      <c r="A1618" s="144" t="s">
        <v>452</v>
      </c>
      <c r="B1618" s="144" t="s">
        <v>544</v>
      </c>
      <c r="C1618" s="145"/>
      <c r="D1618" s="146"/>
      <c r="E1618" s="146">
        <v>0</v>
      </c>
      <c r="F1618" s="146">
        <v>0</v>
      </c>
      <c r="G1618" s="144">
        <v>0</v>
      </c>
      <c r="H1618" s="146">
        <v>0</v>
      </c>
      <c r="I1618" s="144">
        <v>0</v>
      </c>
      <c r="J1618" s="144" t="b">
        <v>0</v>
      </c>
    </row>
    <row r="1619" spans="1:10" hidden="1">
      <c r="A1619" s="144" t="s">
        <v>452</v>
      </c>
      <c r="B1619" s="144" t="s">
        <v>544</v>
      </c>
      <c r="C1619" s="145"/>
      <c r="D1619" s="146"/>
      <c r="E1619" s="146">
        <v>0</v>
      </c>
      <c r="F1619" s="146">
        <v>0</v>
      </c>
      <c r="G1619" s="144">
        <v>0</v>
      </c>
      <c r="H1619" s="146">
        <v>0</v>
      </c>
      <c r="I1619" s="144">
        <v>0</v>
      </c>
      <c r="J1619" s="144" t="b">
        <v>0</v>
      </c>
    </row>
    <row r="1620" spans="1:10" hidden="1">
      <c r="A1620" s="144" t="s">
        <v>452</v>
      </c>
      <c r="B1620" s="144" t="s">
        <v>544</v>
      </c>
      <c r="C1620" s="145"/>
      <c r="D1620" s="146"/>
      <c r="E1620" s="146">
        <v>0</v>
      </c>
      <c r="F1620" s="146">
        <v>0</v>
      </c>
      <c r="G1620" s="144">
        <v>0</v>
      </c>
      <c r="H1620" s="146">
        <v>0</v>
      </c>
      <c r="I1620" s="144">
        <v>0</v>
      </c>
      <c r="J1620" s="144" t="b">
        <v>0</v>
      </c>
    </row>
    <row r="1621" spans="1:10" hidden="1">
      <c r="A1621" s="144" t="s">
        <v>452</v>
      </c>
      <c r="B1621" s="144" t="s">
        <v>544</v>
      </c>
      <c r="C1621" s="145"/>
      <c r="D1621" s="146"/>
      <c r="E1621" s="146">
        <v>0</v>
      </c>
      <c r="F1621" s="146">
        <v>0</v>
      </c>
      <c r="G1621" s="144">
        <v>0</v>
      </c>
      <c r="H1621" s="146">
        <v>0</v>
      </c>
      <c r="I1621" s="144">
        <v>0</v>
      </c>
      <c r="J1621" s="144" t="b">
        <v>0</v>
      </c>
    </row>
    <row r="1622" spans="1:10" hidden="1">
      <c r="A1622" s="144" t="s">
        <v>452</v>
      </c>
      <c r="B1622" s="144" t="s">
        <v>544</v>
      </c>
      <c r="C1622" s="145"/>
      <c r="D1622" s="146"/>
      <c r="E1622" s="146">
        <v>0</v>
      </c>
      <c r="F1622" s="146">
        <v>0</v>
      </c>
      <c r="G1622" s="144">
        <v>0</v>
      </c>
      <c r="H1622" s="146">
        <v>0</v>
      </c>
      <c r="I1622" s="144">
        <v>0</v>
      </c>
      <c r="J1622" s="144" t="b">
        <v>0</v>
      </c>
    </row>
    <row r="1623" spans="1:10" hidden="1">
      <c r="A1623" s="144" t="s">
        <v>452</v>
      </c>
      <c r="B1623" s="144" t="s">
        <v>544</v>
      </c>
      <c r="C1623" s="145"/>
      <c r="D1623" s="146"/>
      <c r="E1623" s="146">
        <v>0</v>
      </c>
      <c r="F1623" s="146">
        <v>0</v>
      </c>
      <c r="G1623" s="144">
        <v>0</v>
      </c>
      <c r="H1623" s="146">
        <v>0</v>
      </c>
      <c r="I1623" s="144">
        <v>0</v>
      </c>
      <c r="J1623" s="144" t="b">
        <v>0</v>
      </c>
    </row>
    <row r="1624" spans="1:10" hidden="1">
      <c r="A1624" s="144" t="s">
        <v>452</v>
      </c>
      <c r="B1624" s="144" t="s">
        <v>544</v>
      </c>
      <c r="C1624" s="145"/>
      <c r="D1624" s="146"/>
      <c r="E1624" s="146">
        <v>0</v>
      </c>
      <c r="F1624" s="146">
        <v>0</v>
      </c>
      <c r="G1624" s="144">
        <v>0</v>
      </c>
      <c r="H1624" s="146">
        <v>0</v>
      </c>
      <c r="I1624" s="144">
        <v>0</v>
      </c>
      <c r="J1624" s="144" t="b">
        <v>0</v>
      </c>
    </row>
    <row r="1625" spans="1:10" hidden="1">
      <c r="A1625" s="144" t="s">
        <v>452</v>
      </c>
      <c r="B1625" s="144" t="s">
        <v>544</v>
      </c>
      <c r="C1625" s="145"/>
      <c r="D1625" s="146"/>
      <c r="E1625" s="146">
        <v>0</v>
      </c>
      <c r="F1625" s="146">
        <v>0</v>
      </c>
      <c r="G1625" s="144">
        <v>0</v>
      </c>
      <c r="H1625" s="146">
        <v>0</v>
      </c>
      <c r="I1625" s="144">
        <v>0</v>
      </c>
      <c r="J1625" s="144" t="b">
        <v>0</v>
      </c>
    </row>
    <row r="1626" spans="1:10" hidden="1">
      <c r="A1626" s="144" t="s">
        <v>452</v>
      </c>
      <c r="B1626" s="144" t="s">
        <v>544</v>
      </c>
      <c r="C1626" s="145"/>
      <c r="D1626" s="146"/>
      <c r="E1626" s="146">
        <v>0</v>
      </c>
      <c r="F1626" s="146">
        <v>0</v>
      </c>
      <c r="G1626" s="144">
        <v>0</v>
      </c>
      <c r="H1626" s="146">
        <v>0</v>
      </c>
      <c r="I1626" s="144">
        <v>0</v>
      </c>
      <c r="J1626" s="144" t="b">
        <v>0</v>
      </c>
    </row>
    <row r="1627" spans="1:10" hidden="1">
      <c r="A1627" s="144" t="s">
        <v>452</v>
      </c>
      <c r="B1627" s="144" t="s">
        <v>544</v>
      </c>
      <c r="C1627" s="145"/>
      <c r="D1627" s="146"/>
      <c r="E1627" s="146">
        <v>0</v>
      </c>
      <c r="F1627" s="146">
        <v>0</v>
      </c>
      <c r="G1627" s="144">
        <v>0</v>
      </c>
      <c r="H1627" s="146">
        <v>0</v>
      </c>
      <c r="I1627" s="144">
        <v>0</v>
      </c>
      <c r="J1627" s="144" t="b">
        <v>0</v>
      </c>
    </row>
    <row r="1628" spans="1:10" hidden="1">
      <c r="A1628" s="144" t="s">
        <v>452</v>
      </c>
      <c r="B1628" s="144" t="s">
        <v>544</v>
      </c>
      <c r="C1628" s="145"/>
      <c r="D1628" s="146"/>
      <c r="E1628" s="146">
        <v>0</v>
      </c>
      <c r="F1628" s="146">
        <v>0</v>
      </c>
      <c r="G1628" s="144">
        <v>0</v>
      </c>
      <c r="H1628" s="146">
        <v>0</v>
      </c>
      <c r="I1628" s="144">
        <v>0</v>
      </c>
      <c r="J1628" s="144" t="b">
        <v>0</v>
      </c>
    </row>
    <row r="1629" spans="1:10" hidden="1">
      <c r="A1629" s="144" t="s">
        <v>452</v>
      </c>
      <c r="B1629" s="144" t="s">
        <v>544</v>
      </c>
      <c r="C1629" s="145"/>
      <c r="D1629" s="146"/>
      <c r="E1629" s="146">
        <v>0</v>
      </c>
      <c r="F1629" s="146">
        <v>0</v>
      </c>
      <c r="G1629" s="144">
        <v>0</v>
      </c>
      <c r="H1629" s="146">
        <v>0</v>
      </c>
      <c r="I1629" s="144">
        <v>0</v>
      </c>
      <c r="J1629" s="144" t="b">
        <v>0</v>
      </c>
    </row>
    <row r="1630" spans="1:10" hidden="1">
      <c r="A1630" s="144" t="s">
        <v>452</v>
      </c>
      <c r="B1630" s="144" t="s">
        <v>544</v>
      </c>
      <c r="C1630" s="145"/>
      <c r="D1630" s="146"/>
      <c r="E1630" s="146">
        <v>0</v>
      </c>
      <c r="F1630" s="146">
        <v>0</v>
      </c>
      <c r="G1630" s="144">
        <v>0</v>
      </c>
      <c r="H1630" s="146">
        <v>0</v>
      </c>
      <c r="I1630" s="144">
        <v>0</v>
      </c>
      <c r="J1630" s="144" t="b">
        <v>0</v>
      </c>
    </row>
    <row r="1631" spans="1:10" hidden="1">
      <c r="A1631" s="144" t="s">
        <v>452</v>
      </c>
      <c r="B1631" s="144" t="s">
        <v>544</v>
      </c>
      <c r="C1631" s="145"/>
      <c r="D1631" s="146"/>
      <c r="E1631" s="146">
        <v>0</v>
      </c>
      <c r="F1631" s="146">
        <v>0</v>
      </c>
      <c r="G1631" s="144">
        <v>0</v>
      </c>
      <c r="H1631" s="146">
        <v>0</v>
      </c>
      <c r="I1631" s="144">
        <v>0</v>
      </c>
      <c r="J1631" s="144" t="b">
        <v>0</v>
      </c>
    </row>
    <row r="1632" spans="1:10" hidden="1">
      <c r="A1632" s="144" t="s">
        <v>452</v>
      </c>
      <c r="B1632" s="144" t="s">
        <v>544</v>
      </c>
      <c r="C1632" s="145"/>
      <c r="D1632" s="146"/>
      <c r="E1632" s="146">
        <v>0</v>
      </c>
      <c r="F1632" s="146">
        <v>0</v>
      </c>
      <c r="G1632" s="144">
        <v>0</v>
      </c>
      <c r="H1632" s="146">
        <v>0</v>
      </c>
      <c r="I1632" s="144">
        <v>0</v>
      </c>
      <c r="J1632" s="144" t="b">
        <v>0</v>
      </c>
    </row>
    <row r="1633" spans="1:10" hidden="1">
      <c r="A1633" s="144" t="s">
        <v>452</v>
      </c>
      <c r="B1633" s="144" t="s">
        <v>544</v>
      </c>
      <c r="C1633" s="145"/>
      <c r="D1633" s="146"/>
      <c r="E1633" s="146">
        <v>0</v>
      </c>
      <c r="F1633" s="146">
        <v>0</v>
      </c>
      <c r="G1633" s="144">
        <v>0</v>
      </c>
      <c r="H1633" s="146">
        <v>0</v>
      </c>
      <c r="I1633" s="144">
        <v>0</v>
      </c>
      <c r="J1633" s="144" t="b">
        <v>0</v>
      </c>
    </row>
    <row r="1634" spans="1:10" hidden="1">
      <c r="A1634" s="144" t="s">
        <v>452</v>
      </c>
      <c r="B1634" s="144" t="s">
        <v>544</v>
      </c>
      <c r="C1634" s="145"/>
      <c r="D1634" s="146"/>
      <c r="E1634" s="146">
        <v>0</v>
      </c>
      <c r="F1634" s="146">
        <v>0</v>
      </c>
      <c r="G1634" s="144">
        <v>0</v>
      </c>
      <c r="H1634" s="146">
        <v>0</v>
      </c>
      <c r="I1634" s="144">
        <v>0</v>
      </c>
      <c r="J1634" s="144" t="b">
        <v>0</v>
      </c>
    </row>
    <row r="1635" spans="1:10" hidden="1">
      <c r="A1635" s="144" t="s">
        <v>452</v>
      </c>
      <c r="B1635" s="144" t="s">
        <v>544</v>
      </c>
      <c r="C1635" s="145"/>
      <c r="D1635" s="146"/>
      <c r="E1635" s="146">
        <v>0</v>
      </c>
      <c r="F1635" s="146">
        <v>0</v>
      </c>
      <c r="G1635" s="144">
        <v>0</v>
      </c>
      <c r="H1635" s="146">
        <v>0</v>
      </c>
      <c r="I1635" s="144">
        <v>0</v>
      </c>
      <c r="J1635" s="144" t="b">
        <v>0</v>
      </c>
    </row>
    <row r="1636" spans="1:10" hidden="1">
      <c r="A1636" s="144" t="s">
        <v>452</v>
      </c>
      <c r="B1636" s="144" t="s">
        <v>544</v>
      </c>
      <c r="C1636" s="145"/>
      <c r="D1636" s="146"/>
      <c r="E1636" s="146">
        <v>0</v>
      </c>
      <c r="F1636" s="146">
        <v>0</v>
      </c>
      <c r="G1636" s="144">
        <v>0</v>
      </c>
      <c r="H1636" s="146">
        <v>0</v>
      </c>
      <c r="I1636" s="144">
        <v>0</v>
      </c>
      <c r="J1636" s="144" t="b">
        <v>0</v>
      </c>
    </row>
    <row r="1637" spans="1:10" hidden="1">
      <c r="A1637" s="144" t="s">
        <v>452</v>
      </c>
      <c r="B1637" s="144" t="s">
        <v>544</v>
      </c>
      <c r="C1637" s="145"/>
      <c r="D1637" s="146"/>
      <c r="E1637" s="146">
        <v>0</v>
      </c>
      <c r="F1637" s="146">
        <v>0</v>
      </c>
      <c r="G1637" s="144">
        <v>0</v>
      </c>
      <c r="H1637" s="146">
        <v>0</v>
      </c>
      <c r="I1637" s="144">
        <v>0</v>
      </c>
      <c r="J1637" s="144" t="b">
        <v>0</v>
      </c>
    </row>
    <row r="1638" spans="1:10" hidden="1">
      <c r="A1638" s="144" t="s">
        <v>452</v>
      </c>
      <c r="B1638" s="144" t="s">
        <v>544</v>
      </c>
      <c r="C1638" s="145"/>
      <c r="D1638" s="146"/>
      <c r="E1638" s="146">
        <v>0</v>
      </c>
      <c r="F1638" s="146">
        <v>0</v>
      </c>
      <c r="G1638" s="144">
        <v>0</v>
      </c>
      <c r="H1638" s="146">
        <v>0</v>
      </c>
      <c r="I1638" s="144">
        <v>0</v>
      </c>
      <c r="J1638" s="144" t="b">
        <v>0</v>
      </c>
    </row>
    <row r="1639" spans="1:10" hidden="1">
      <c r="A1639" s="144" t="s">
        <v>452</v>
      </c>
      <c r="B1639" s="144" t="s">
        <v>544</v>
      </c>
      <c r="C1639" s="145"/>
      <c r="D1639" s="146"/>
      <c r="E1639" s="146">
        <v>0</v>
      </c>
      <c r="F1639" s="146">
        <v>0</v>
      </c>
      <c r="G1639" s="144">
        <v>0</v>
      </c>
      <c r="H1639" s="146">
        <v>0</v>
      </c>
      <c r="I1639" s="144">
        <v>0</v>
      </c>
      <c r="J1639" s="144" t="b">
        <v>0</v>
      </c>
    </row>
    <row r="1640" spans="1:10" hidden="1">
      <c r="A1640" s="144" t="s">
        <v>452</v>
      </c>
      <c r="B1640" s="144" t="s">
        <v>544</v>
      </c>
      <c r="C1640" s="145"/>
      <c r="D1640" s="146"/>
      <c r="E1640" s="146">
        <v>0</v>
      </c>
      <c r="F1640" s="146">
        <v>0</v>
      </c>
      <c r="G1640" s="144">
        <v>0</v>
      </c>
      <c r="H1640" s="146">
        <v>0</v>
      </c>
      <c r="I1640" s="144">
        <v>0</v>
      </c>
      <c r="J1640" s="144" t="b">
        <v>0</v>
      </c>
    </row>
    <row r="1641" spans="1:10" hidden="1">
      <c r="A1641" s="144" t="s">
        <v>452</v>
      </c>
      <c r="B1641" s="144" t="s">
        <v>544</v>
      </c>
      <c r="C1641" s="145"/>
      <c r="D1641" s="146"/>
      <c r="E1641" s="146">
        <v>0</v>
      </c>
      <c r="F1641" s="146">
        <v>0</v>
      </c>
      <c r="G1641" s="144">
        <v>0</v>
      </c>
      <c r="H1641" s="146">
        <v>0</v>
      </c>
      <c r="I1641" s="144">
        <v>0</v>
      </c>
      <c r="J1641" s="144" t="b">
        <v>0</v>
      </c>
    </row>
    <row r="1642" spans="1:10" hidden="1">
      <c r="A1642" s="144" t="s">
        <v>452</v>
      </c>
      <c r="B1642" s="144" t="s">
        <v>544</v>
      </c>
      <c r="C1642" s="145"/>
      <c r="D1642" s="146"/>
      <c r="E1642" s="146">
        <v>0</v>
      </c>
      <c r="F1642" s="146">
        <v>0</v>
      </c>
      <c r="G1642" s="144">
        <v>0</v>
      </c>
      <c r="H1642" s="146">
        <v>0</v>
      </c>
      <c r="I1642" s="144">
        <v>0</v>
      </c>
      <c r="J1642" s="144" t="b">
        <v>0</v>
      </c>
    </row>
    <row r="1643" spans="1:10" hidden="1">
      <c r="A1643" s="144" t="s">
        <v>452</v>
      </c>
      <c r="B1643" s="144" t="s">
        <v>544</v>
      </c>
      <c r="C1643" s="145"/>
      <c r="D1643" s="146"/>
      <c r="E1643" s="146">
        <v>0</v>
      </c>
      <c r="F1643" s="146">
        <v>0</v>
      </c>
      <c r="G1643" s="144">
        <v>0</v>
      </c>
      <c r="H1643" s="146">
        <v>0</v>
      </c>
      <c r="I1643" s="144">
        <v>0</v>
      </c>
      <c r="J1643" s="144" t="b">
        <v>0</v>
      </c>
    </row>
    <row r="1644" spans="1:10" hidden="1">
      <c r="A1644" s="144" t="s">
        <v>452</v>
      </c>
      <c r="B1644" s="144" t="s">
        <v>544</v>
      </c>
      <c r="C1644" s="145"/>
      <c r="D1644" s="146"/>
      <c r="E1644" s="146">
        <v>0</v>
      </c>
      <c r="F1644" s="146">
        <v>0</v>
      </c>
      <c r="G1644" s="144">
        <v>0</v>
      </c>
      <c r="H1644" s="146">
        <v>0</v>
      </c>
      <c r="I1644" s="144">
        <v>0</v>
      </c>
      <c r="J1644" s="144" t="b">
        <v>0</v>
      </c>
    </row>
    <row r="1645" spans="1:10" hidden="1">
      <c r="A1645" s="144" t="s">
        <v>452</v>
      </c>
      <c r="B1645" s="144" t="s">
        <v>544</v>
      </c>
      <c r="C1645" s="145"/>
      <c r="D1645" s="146"/>
      <c r="E1645" s="146">
        <v>0</v>
      </c>
      <c r="F1645" s="146">
        <v>0</v>
      </c>
      <c r="G1645" s="144">
        <v>0</v>
      </c>
      <c r="H1645" s="146">
        <v>0</v>
      </c>
      <c r="I1645" s="144">
        <v>0</v>
      </c>
      <c r="J1645" s="144" t="b">
        <v>0</v>
      </c>
    </row>
    <row r="1646" spans="1:10" hidden="1">
      <c r="A1646" s="144" t="s">
        <v>452</v>
      </c>
      <c r="B1646" s="144" t="s">
        <v>544</v>
      </c>
      <c r="C1646" s="145"/>
      <c r="D1646" s="146"/>
      <c r="E1646" s="146">
        <v>0</v>
      </c>
      <c r="F1646" s="146">
        <v>0</v>
      </c>
      <c r="G1646" s="144">
        <v>0</v>
      </c>
      <c r="H1646" s="146">
        <v>0</v>
      </c>
      <c r="I1646" s="144">
        <v>0</v>
      </c>
      <c r="J1646" s="144" t="b">
        <v>0</v>
      </c>
    </row>
    <row r="1647" spans="1:10" hidden="1">
      <c r="A1647" s="144" t="s">
        <v>452</v>
      </c>
      <c r="B1647" s="144" t="s">
        <v>544</v>
      </c>
      <c r="C1647" s="145"/>
      <c r="D1647" s="146"/>
      <c r="E1647" s="146">
        <v>0</v>
      </c>
      <c r="F1647" s="146">
        <v>0</v>
      </c>
      <c r="G1647" s="144">
        <v>0</v>
      </c>
      <c r="H1647" s="146">
        <v>0</v>
      </c>
      <c r="I1647" s="144">
        <v>0</v>
      </c>
      <c r="J1647" s="144" t="b">
        <v>0</v>
      </c>
    </row>
    <row r="1648" spans="1:10" hidden="1">
      <c r="A1648" s="144" t="s">
        <v>452</v>
      </c>
      <c r="B1648" s="144" t="s">
        <v>544</v>
      </c>
      <c r="C1648" s="145"/>
      <c r="D1648" s="146"/>
      <c r="E1648" s="146">
        <v>0</v>
      </c>
      <c r="F1648" s="146">
        <v>0</v>
      </c>
      <c r="G1648" s="144">
        <v>0</v>
      </c>
      <c r="H1648" s="146">
        <v>0</v>
      </c>
      <c r="I1648" s="144">
        <v>0</v>
      </c>
      <c r="J1648" s="144" t="b">
        <v>0</v>
      </c>
    </row>
    <row r="1649" spans="1:10" hidden="1">
      <c r="A1649" s="144" t="s">
        <v>452</v>
      </c>
      <c r="B1649" s="144" t="s">
        <v>544</v>
      </c>
      <c r="C1649" s="145"/>
      <c r="D1649" s="146"/>
      <c r="E1649" s="146">
        <v>0</v>
      </c>
      <c r="F1649" s="146">
        <v>0</v>
      </c>
      <c r="G1649" s="144">
        <v>0</v>
      </c>
      <c r="H1649" s="146">
        <v>0</v>
      </c>
      <c r="I1649" s="144">
        <v>0</v>
      </c>
      <c r="J1649" s="144" t="b">
        <v>0</v>
      </c>
    </row>
    <row r="1650" spans="1:10" hidden="1">
      <c r="A1650" s="144" t="s">
        <v>452</v>
      </c>
      <c r="B1650" s="144" t="s">
        <v>544</v>
      </c>
      <c r="C1650" s="145"/>
      <c r="D1650" s="146"/>
      <c r="E1650" s="146">
        <v>0</v>
      </c>
      <c r="F1650" s="146">
        <v>0</v>
      </c>
      <c r="G1650" s="144">
        <v>0</v>
      </c>
      <c r="H1650" s="146">
        <v>0</v>
      </c>
      <c r="I1650" s="144">
        <v>0</v>
      </c>
      <c r="J1650" s="144" t="b">
        <v>0</v>
      </c>
    </row>
    <row r="1651" spans="1:10" hidden="1">
      <c r="A1651" s="144" t="s">
        <v>452</v>
      </c>
      <c r="B1651" s="144" t="s">
        <v>544</v>
      </c>
      <c r="C1651" s="145"/>
      <c r="D1651" s="146"/>
      <c r="E1651" s="146">
        <v>0</v>
      </c>
      <c r="F1651" s="146">
        <v>0</v>
      </c>
      <c r="G1651" s="144">
        <v>0</v>
      </c>
      <c r="H1651" s="146">
        <v>0</v>
      </c>
      <c r="I1651" s="144">
        <v>0</v>
      </c>
      <c r="J1651" s="144" t="b">
        <v>0</v>
      </c>
    </row>
    <row r="1652" spans="1:10" hidden="1">
      <c r="A1652" s="144" t="s">
        <v>452</v>
      </c>
      <c r="B1652" s="144" t="s">
        <v>544</v>
      </c>
      <c r="C1652" s="145"/>
      <c r="D1652" s="146"/>
      <c r="E1652" s="146">
        <v>0</v>
      </c>
      <c r="F1652" s="146">
        <v>0</v>
      </c>
      <c r="G1652" s="144">
        <v>0</v>
      </c>
      <c r="H1652" s="146">
        <v>0</v>
      </c>
      <c r="I1652" s="144">
        <v>0</v>
      </c>
      <c r="J1652" s="144" t="b">
        <v>0</v>
      </c>
    </row>
    <row r="1653" spans="1:10" hidden="1">
      <c r="A1653" s="144" t="s">
        <v>452</v>
      </c>
      <c r="B1653" s="144" t="s">
        <v>544</v>
      </c>
      <c r="C1653" s="145"/>
      <c r="D1653" s="146"/>
      <c r="E1653" s="146">
        <v>0</v>
      </c>
      <c r="F1653" s="146">
        <v>0</v>
      </c>
      <c r="G1653" s="144">
        <v>0</v>
      </c>
      <c r="H1653" s="146">
        <v>0</v>
      </c>
      <c r="I1653" s="144">
        <v>0</v>
      </c>
      <c r="J1653" s="144" t="b">
        <v>0</v>
      </c>
    </row>
    <row r="1654" spans="1:10" hidden="1">
      <c r="A1654" s="144" t="s">
        <v>452</v>
      </c>
      <c r="B1654" s="144" t="s">
        <v>544</v>
      </c>
      <c r="C1654" s="145"/>
      <c r="D1654" s="146"/>
      <c r="E1654" s="146">
        <v>0</v>
      </c>
      <c r="F1654" s="146">
        <v>0</v>
      </c>
      <c r="G1654" s="144">
        <v>0</v>
      </c>
      <c r="H1654" s="146">
        <v>0</v>
      </c>
      <c r="I1654" s="144">
        <v>0</v>
      </c>
      <c r="J1654" s="144" t="b">
        <v>0</v>
      </c>
    </row>
    <row r="1655" spans="1:10" hidden="1">
      <c r="A1655" s="144" t="s">
        <v>452</v>
      </c>
      <c r="B1655" s="144" t="s">
        <v>544</v>
      </c>
      <c r="C1655" s="145"/>
      <c r="D1655" s="146"/>
      <c r="E1655" s="146">
        <v>0</v>
      </c>
      <c r="F1655" s="146">
        <v>0</v>
      </c>
      <c r="G1655" s="144">
        <v>0</v>
      </c>
      <c r="H1655" s="146">
        <v>0</v>
      </c>
      <c r="I1655" s="144">
        <v>0</v>
      </c>
      <c r="J1655" s="144" t="b">
        <v>0</v>
      </c>
    </row>
    <row r="1656" spans="1:10" hidden="1">
      <c r="A1656" s="144" t="s">
        <v>452</v>
      </c>
      <c r="B1656" s="144" t="s">
        <v>544</v>
      </c>
      <c r="C1656" s="145"/>
      <c r="D1656" s="146"/>
      <c r="E1656" s="146">
        <v>0</v>
      </c>
      <c r="F1656" s="146">
        <v>0</v>
      </c>
      <c r="G1656" s="144">
        <v>0</v>
      </c>
      <c r="H1656" s="146">
        <v>0</v>
      </c>
      <c r="I1656" s="144">
        <v>0</v>
      </c>
      <c r="J1656" s="144" t="b">
        <v>0</v>
      </c>
    </row>
    <row r="1657" spans="1:10" hidden="1">
      <c r="A1657" s="144" t="s">
        <v>452</v>
      </c>
      <c r="B1657" s="144" t="s">
        <v>544</v>
      </c>
      <c r="C1657" s="145"/>
      <c r="D1657" s="146"/>
      <c r="E1657" s="146">
        <v>0</v>
      </c>
      <c r="F1657" s="146">
        <v>0</v>
      </c>
      <c r="G1657" s="144">
        <v>0</v>
      </c>
      <c r="H1657" s="146">
        <v>0</v>
      </c>
      <c r="I1657" s="144">
        <v>0</v>
      </c>
      <c r="J1657" s="144" t="b">
        <v>0</v>
      </c>
    </row>
    <row r="1658" spans="1:10" hidden="1">
      <c r="A1658" s="144" t="s">
        <v>452</v>
      </c>
      <c r="B1658" s="144" t="s">
        <v>544</v>
      </c>
      <c r="C1658" s="145"/>
      <c r="D1658" s="146"/>
      <c r="E1658" s="146">
        <v>0</v>
      </c>
      <c r="F1658" s="146">
        <v>0</v>
      </c>
      <c r="G1658" s="144">
        <v>0</v>
      </c>
      <c r="H1658" s="146">
        <v>0</v>
      </c>
      <c r="I1658" s="144">
        <v>0</v>
      </c>
      <c r="J1658" s="144" t="b">
        <v>0</v>
      </c>
    </row>
    <row r="1659" spans="1:10" hidden="1">
      <c r="A1659" s="144" t="s">
        <v>452</v>
      </c>
      <c r="B1659" s="144" t="s">
        <v>544</v>
      </c>
      <c r="C1659" s="145"/>
      <c r="D1659" s="146"/>
      <c r="E1659" s="146">
        <v>0</v>
      </c>
      <c r="F1659" s="146">
        <v>0</v>
      </c>
      <c r="G1659" s="144">
        <v>0</v>
      </c>
      <c r="H1659" s="146">
        <v>0</v>
      </c>
      <c r="I1659" s="144">
        <v>0</v>
      </c>
      <c r="J1659" s="144" t="b">
        <v>0</v>
      </c>
    </row>
    <row r="1660" spans="1:10" hidden="1">
      <c r="A1660" s="144" t="s">
        <v>452</v>
      </c>
      <c r="B1660" s="144" t="s">
        <v>544</v>
      </c>
      <c r="C1660" s="145"/>
      <c r="D1660" s="146"/>
      <c r="E1660" s="146">
        <v>0</v>
      </c>
      <c r="F1660" s="146">
        <v>0</v>
      </c>
      <c r="G1660" s="144">
        <v>0</v>
      </c>
      <c r="H1660" s="146">
        <v>0</v>
      </c>
      <c r="I1660" s="144">
        <v>0</v>
      </c>
      <c r="J1660" s="144" t="b">
        <v>0</v>
      </c>
    </row>
    <row r="1661" spans="1:10" hidden="1">
      <c r="A1661" s="144" t="s">
        <v>452</v>
      </c>
      <c r="B1661" s="144" t="s">
        <v>544</v>
      </c>
      <c r="C1661" s="145"/>
      <c r="D1661" s="146"/>
      <c r="E1661" s="146">
        <v>0</v>
      </c>
      <c r="F1661" s="146">
        <v>0</v>
      </c>
      <c r="G1661" s="144">
        <v>0</v>
      </c>
      <c r="H1661" s="146">
        <v>0</v>
      </c>
      <c r="I1661" s="144">
        <v>0</v>
      </c>
      <c r="J1661" s="144" t="b">
        <v>0</v>
      </c>
    </row>
    <row r="1662" spans="1:10" hidden="1">
      <c r="A1662" s="144" t="s">
        <v>452</v>
      </c>
      <c r="B1662" s="144" t="s">
        <v>544</v>
      </c>
      <c r="C1662" s="145"/>
      <c r="D1662" s="146"/>
      <c r="E1662" s="146">
        <v>0</v>
      </c>
      <c r="F1662" s="146">
        <v>0</v>
      </c>
      <c r="G1662" s="144">
        <v>0</v>
      </c>
      <c r="H1662" s="146">
        <v>0</v>
      </c>
      <c r="I1662" s="144">
        <v>0</v>
      </c>
      <c r="J1662" s="144" t="b">
        <v>0</v>
      </c>
    </row>
    <row r="1663" spans="1:10" hidden="1">
      <c r="A1663" s="144" t="s">
        <v>452</v>
      </c>
      <c r="B1663" s="144" t="s">
        <v>544</v>
      </c>
      <c r="C1663" s="145"/>
      <c r="D1663" s="146"/>
      <c r="E1663" s="146">
        <v>0</v>
      </c>
      <c r="F1663" s="146">
        <v>0</v>
      </c>
      <c r="G1663" s="144">
        <v>0</v>
      </c>
      <c r="H1663" s="146">
        <v>0</v>
      </c>
      <c r="I1663" s="144">
        <v>0</v>
      </c>
      <c r="J1663" s="144" t="b">
        <v>0</v>
      </c>
    </row>
    <row r="1664" spans="1:10" hidden="1">
      <c r="A1664" s="144" t="s">
        <v>452</v>
      </c>
      <c r="B1664" s="144" t="s">
        <v>544</v>
      </c>
      <c r="C1664" s="145"/>
      <c r="D1664" s="146"/>
      <c r="E1664" s="146">
        <v>0</v>
      </c>
      <c r="F1664" s="146">
        <v>0</v>
      </c>
      <c r="G1664" s="144">
        <v>0</v>
      </c>
      <c r="H1664" s="146">
        <v>0</v>
      </c>
      <c r="I1664" s="144">
        <v>0</v>
      </c>
      <c r="J1664" s="144" t="b">
        <v>0</v>
      </c>
    </row>
    <row r="1665" spans="1:10" hidden="1">
      <c r="A1665" s="144" t="s">
        <v>452</v>
      </c>
      <c r="B1665" s="144" t="s">
        <v>544</v>
      </c>
      <c r="C1665" s="145"/>
      <c r="D1665" s="146"/>
      <c r="E1665" s="146">
        <v>0</v>
      </c>
      <c r="F1665" s="146">
        <v>0</v>
      </c>
      <c r="G1665" s="144">
        <v>0</v>
      </c>
      <c r="H1665" s="146">
        <v>0</v>
      </c>
      <c r="I1665" s="144">
        <v>0</v>
      </c>
      <c r="J1665" s="144" t="b">
        <v>0</v>
      </c>
    </row>
    <row r="1666" spans="1:10" hidden="1">
      <c r="A1666" s="144" t="s">
        <v>452</v>
      </c>
      <c r="B1666" s="144" t="s">
        <v>544</v>
      </c>
      <c r="C1666" s="145"/>
      <c r="D1666" s="146"/>
      <c r="E1666" s="146">
        <v>0</v>
      </c>
      <c r="F1666" s="146">
        <v>0</v>
      </c>
      <c r="G1666" s="144">
        <v>0</v>
      </c>
      <c r="H1666" s="146">
        <v>0</v>
      </c>
      <c r="I1666" s="144">
        <v>0</v>
      </c>
      <c r="J1666" s="144" t="b">
        <v>0</v>
      </c>
    </row>
    <row r="1667" spans="1:10" hidden="1">
      <c r="A1667" s="144" t="s">
        <v>452</v>
      </c>
      <c r="B1667" s="144" t="s">
        <v>544</v>
      </c>
      <c r="C1667" s="145"/>
      <c r="D1667" s="146"/>
      <c r="E1667" s="146">
        <v>0</v>
      </c>
      <c r="F1667" s="146">
        <v>0</v>
      </c>
      <c r="G1667" s="144">
        <v>0</v>
      </c>
      <c r="H1667" s="146">
        <v>0</v>
      </c>
      <c r="I1667" s="144">
        <v>0</v>
      </c>
      <c r="J1667" s="144" t="b">
        <v>0</v>
      </c>
    </row>
    <row r="1668" spans="1:10" hidden="1">
      <c r="A1668" s="144" t="s">
        <v>452</v>
      </c>
      <c r="B1668" s="144" t="s">
        <v>544</v>
      </c>
      <c r="C1668" s="145"/>
      <c r="D1668" s="146"/>
      <c r="E1668" s="146">
        <v>0</v>
      </c>
      <c r="F1668" s="146">
        <v>0</v>
      </c>
      <c r="G1668" s="144">
        <v>0</v>
      </c>
      <c r="H1668" s="146">
        <v>0</v>
      </c>
      <c r="I1668" s="144">
        <v>0</v>
      </c>
      <c r="J1668" s="144" t="b">
        <v>0</v>
      </c>
    </row>
    <row r="1669" spans="1:10" hidden="1">
      <c r="A1669" s="144" t="s">
        <v>452</v>
      </c>
      <c r="B1669" s="144" t="s">
        <v>544</v>
      </c>
      <c r="C1669" s="145"/>
      <c r="D1669" s="146"/>
      <c r="E1669" s="146">
        <v>0</v>
      </c>
      <c r="F1669" s="146">
        <v>0</v>
      </c>
      <c r="G1669" s="144">
        <v>0</v>
      </c>
      <c r="H1669" s="146">
        <v>0</v>
      </c>
      <c r="I1669" s="144">
        <v>0</v>
      </c>
      <c r="J1669" s="144" t="b">
        <v>0</v>
      </c>
    </row>
    <row r="1670" spans="1:10" hidden="1">
      <c r="A1670" s="144" t="s">
        <v>452</v>
      </c>
      <c r="B1670" s="144" t="s">
        <v>544</v>
      </c>
      <c r="C1670" s="145"/>
      <c r="D1670" s="146"/>
      <c r="E1670" s="146">
        <v>0</v>
      </c>
      <c r="F1670" s="146">
        <v>0</v>
      </c>
      <c r="G1670" s="144">
        <v>0</v>
      </c>
      <c r="H1670" s="146">
        <v>0</v>
      </c>
      <c r="I1670" s="144">
        <v>0</v>
      </c>
      <c r="J1670" s="144" t="b">
        <v>0</v>
      </c>
    </row>
    <row r="1671" spans="1:10" hidden="1">
      <c r="A1671" s="144" t="s">
        <v>452</v>
      </c>
      <c r="B1671" s="144" t="s">
        <v>544</v>
      </c>
      <c r="C1671" s="145"/>
      <c r="D1671" s="146"/>
      <c r="E1671" s="146">
        <v>0</v>
      </c>
      <c r="F1671" s="146">
        <v>0</v>
      </c>
      <c r="G1671" s="144">
        <v>0</v>
      </c>
      <c r="H1671" s="146">
        <v>0</v>
      </c>
      <c r="I1671" s="144">
        <v>0</v>
      </c>
      <c r="J1671" s="144" t="b">
        <v>0</v>
      </c>
    </row>
    <row r="1672" spans="1:10" hidden="1">
      <c r="A1672" s="144" t="s">
        <v>452</v>
      </c>
      <c r="B1672" s="144" t="s">
        <v>544</v>
      </c>
      <c r="C1672" s="145"/>
      <c r="D1672" s="146"/>
      <c r="E1672" s="146">
        <v>0</v>
      </c>
      <c r="F1672" s="146">
        <v>0</v>
      </c>
      <c r="G1672" s="144">
        <v>0</v>
      </c>
      <c r="H1672" s="146">
        <v>0</v>
      </c>
      <c r="I1672" s="144">
        <v>0</v>
      </c>
      <c r="J1672" s="144" t="b">
        <v>0</v>
      </c>
    </row>
    <row r="1673" spans="1:10" hidden="1">
      <c r="A1673" s="144" t="s">
        <v>452</v>
      </c>
      <c r="B1673" s="144" t="s">
        <v>544</v>
      </c>
      <c r="C1673" s="145"/>
      <c r="D1673" s="146"/>
      <c r="E1673" s="146">
        <v>0</v>
      </c>
      <c r="F1673" s="146">
        <v>0</v>
      </c>
      <c r="G1673" s="144">
        <v>0</v>
      </c>
      <c r="H1673" s="146">
        <v>0</v>
      </c>
      <c r="I1673" s="144">
        <v>0</v>
      </c>
      <c r="J1673" s="144" t="b">
        <v>0</v>
      </c>
    </row>
    <row r="1674" spans="1:10" hidden="1">
      <c r="A1674" s="144" t="s">
        <v>452</v>
      </c>
      <c r="B1674" s="144" t="s">
        <v>544</v>
      </c>
      <c r="C1674" s="145"/>
      <c r="D1674" s="146"/>
      <c r="E1674" s="146">
        <v>0</v>
      </c>
      <c r="F1674" s="146">
        <v>0</v>
      </c>
      <c r="G1674" s="144">
        <v>0</v>
      </c>
      <c r="H1674" s="146">
        <v>0</v>
      </c>
      <c r="I1674" s="144">
        <v>0</v>
      </c>
      <c r="J1674" s="144" t="b">
        <v>0</v>
      </c>
    </row>
    <row r="1675" spans="1:10" hidden="1">
      <c r="A1675" s="144" t="s">
        <v>452</v>
      </c>
      <c r="B1675" s="144" t="s">
        <v>544</v>
      </c>
      <c r="C1675" s="145"/>
      <c r="D1675" s="146"/>
      <c r="E1675" s="146">
        <v>0</v>
      </c>
      <c r="F1675" s="146">
        <v>0</v>
      </c>
      <c r="G1675" s="144">
        <v>0</v>
      </c>
      <c r="H1675" s="146">
        <v>0</v>
      </c>
      <c r="I1675" s="144">
        <v>0</v>
      </c>
      <c r="J1675" s="144" t="b">
        <v>0</v>
      </c>
    </row>
    <row r="1676" spans="1:10" hidden="1">
      <c r="A1676" s="144" t="s">
        <v>452</v>
      </c>
      <c r="B1676" s="144" t="s">
        <v>544</v>
      </c>
      <c r="C1676" s="145"/>
      <c r="D1676" s="146"/>
      <c r="E1676" s="146">
        <v>0</v>
      </c>
      <c r="F1676" s="146">
        <v>0</v>
      </c>
      <c r="G1676" s="144">
        <v>0</v>
      </c>
      <c r="H1676" s="146">
        <v>0</v>
      </c>
      <c r="I1676" s="144">
        <v>0</v>
      </c>
      <c r="J1676" s="144" t="b">
        <v>0</v>
      </c>
    </row>
    <row r="1677" spans="1:10" hidden="1">
      <c r="A1677" s="144" t="s">
        <v>452</v>
      </c>
      <c r="B1677" s="144" t="s">
        <v>544</v>
      </c>
      <c r="C1677" s="145"/>
      <c r="D1677" s="146"/>
      <c r="E1677" s="146">
        <v>0</v>
      </c>
      <c r="F1677" s="146">
        <v>0</v>
      </c>
      <c r="G1677" s="144">
        <v>0</v>
      </c>
      <c r="H1677" s="146">
        <v>0</v>
      </c>
      <c r="I1677" s="144">
        <v>0</v>
      </c>
      <c r="J1677" s="144" t="b">
        <v>0</v>
      </c>
    </row>
    <row r="1678" spans="1:10" hidden="1">
      <c r="A1678" s="144" t="s">
        <v>452</v>
      </c>
      <c r="B1678" s="144" t="s">
        <v>544</v>
      </c>
      <c r="C1678" s="145"/>
      <c r="D1678" s="146"/>
      <c r="E1678" s="146">
        <v>0</v>
      </c>
      <c r="F1678" s="146">
        <v>0</v>
      </c>
      <c r="G1678" s="144">
        <v>0</v>
      </c>
      <c r="H1678" s="146">
        <v>0</v>
      </c>
      <c r="I1678" s="144">
        <v>0</v>
      </c>
      <c r="J1678" s="144" t="b">
        <v>0</v>
      </c>
    </row>
    <row r="1679" spans="1:10" hidden="1">
      <c r="A1679" s="144" t="s">
        <v>452</v>
      </c>
      <c r="B1679" s="144" t="s">
        <v>544</v>
      </c>
      <c r="C1679" s="145"/>
      <c r="D1679" s="146"/>
      <c r="E1679" s="146">
        <v>0</v>
      </c>
      <c r="F1679" s="146">
        <v>0</v>
      </c>
      <c r="G1679" s="144">
        <v>0</v>
      </c>
      <c r="H1679" s="146">
        <v>0</v>
      </c>
      <c r="I1679" s="144">
        <v>0</v>
      </c>
      <c r="J1679" s="144" t="b">
        <v>0</v>
      </c>
    </row>
    <row r="1680" spans="1:10" hidden="1">
      <c r="A1680" s="144" t="s">
        <v>452</v>
      </c>
      <c r="B1680" s="144" t="s">
        <v>544</v>
      </c>
      <c r="C1680" s="145"/>
      <c r="D1680" s="146"/>
      <c r="E1680" s="146">
        <v>0</v>
      </c>
      <c r="F1680" s="146">
        <v>0</v>
      </c>
      <c r="G1680" s="144">
        <v>0</v>
      </c>
      <c r="H1680" s="146">
        <v>0</v>
      </c>
      <c r="I1680" s="144">
        <v>0</v>
      </c>
      <c r="J1680" s="144" t="b">
        <v>0</v>
      </c>
    </row>
    <row r="1681" spans="1:10" hidden="1">
      <c r="A1681" s="144" t="s">
        <v>452</v>
      </c>
      <c r="B1681" s="144" t="s">
        <v>544</v>
      </c>
      <c r="C1681" s="145"/>
      <c r="D1681" s="146"/>
      <c r="E1681" s="146">
        <v>0</v>
      </c>
      <c r="F1681" s="146">
        <v>0</v>
      </c>
      <c r="G1681" s="144">
        <v>0</v>
      </c>
      <c r="H1681" s="146">
        <v>0</v>
      </c>
      <c r="I1681" s="144">
        <v>0</v>
      </c>
      <c r="J1681" s="144" t="b">
        <v>0</v>
      </c>
    </row>
    <row r="1682" spans="1:10" hidden="1">
      <c r="A1682" s="144" t="s">
        <v>452</v>
      </c>
      <c r="B1682" s="144" t="s">
        <v>544</v>
      </c>
      <c r="C1682" s="145"/>
      <c r="D1682" s="146"/>
      <c r="E1682" s="146">
        <v>0</v>
      </c>
      <c r="F1682" s="146">
        <v>0</v>
      </c>
      <c r="G1682" s="144">
        <v>0</v>
      </c>
      <c r="H1682" s="146">
        <v>0</v>
      </c>
      <c r="I1682" s="144">
        <v>0</v>
      </c>
      <c r="J1682" s="144" t="b">
        <v>0</v>
      </c>
    </row>
    <row r="1683" spans="1:10" hidden="1">
      <c r="A1683" s="144" t="s">
        <v>452</v>
      </c>
      <c r="B1683" s="144" t="s">
        <v>544</v>
      </c>
      <c r="C1683" s="145"/>
      <c r="D1683" s="146"/>
      <c r="E1683" s="146">
        <v>0</v>
      </c>
      <c r="F1683" s="146">
        <v>0</v>
      </c>
      <c r="G1683" s="144">
        <v>0</v>
      </c>
      <c r="H1683" s="146">
        <v>0</v>
      </c>
      <c r="I1683" s="144">
        <v>0</v>
      </c>
      <c r="J1683" s="144" t="b">
        <v>0</v>
      </c>
    </row>
    <row r="1684" spans="1:10" hidden="1">
      <c r="A1684" s="144" t="s">
        <v>452</v>
      </c>
      <c r="B1684" s="144" t="s">
        <v>544</v>
      </c>
      <c r="C1684" s="145"/>
      <c r="D1684" s="146"/>
      <c r="E1684" s="146">
        <v>0</v>
      </c>
      <c r="F1684" s="146">
        <v>0</v>
      </c>
      <c r="G1684" s="144">
        <v>0</v>
      </c>
      <c r="H1684" s="146">
        <v>0</v>
      </c>
      <c r="I1684" s="144">
        <v>0</v>
      </c>
      <c r="J1684" s="144" t="b">
        <v>0</v>
      </c>
    </row>
    <row r="1685" spans="1:10" hidden="1">
      <c r="A1685" s="144" t="s">
        <v>452</v>
      </c>
      <c r="B1685" s="144" t="s">
        <v>544</v>
      </c>
      <c r="C1685" s="145"/>
      <c r="D1685" s="146"/>
      <c r="E1685" s="146">
        <v>0</v>
      </c>
      <c r="F1685" s="146">
        <v>0</v>
      </c>
      <c r="G1685" s="144">
        <v>0</v>
      </c>
      <c r="H1685" s="146">
        <v>0</v>
      </c>
      <c r="I1685" s="144">
        <v>0</v>
      </c>
      <c r="J1685" s="144" t="b">
        <v>0</v>
      </c>
    </row>
    <row r="1686" spans="1:10" hidden="1">
      <c r="A1686" s="144" t="s">
        <v>452</v>
      </c>
      <c r="B1686" s="144" t="s">
        <v>544</v>
      </c>
      <c r="C1686" s="145"/>
      <c r="D1686" s="146"/>
      <c r="E1686" s="146">
        <v>0</v>
      </c>
      <c r="F1686" s="146">
        <v>0</v>
      </c>
      <c r="G1686" s="144">
        <v>0</v>
      </c>
      <c r="H1686" s="146">
        <v>0</v>
      </c>
      <c r="I1686" s="144">
        <v>0</v>
      </c>
      <c r="J1686" s="144" t="b">
        <v>0</v>
      </c>
    </row>
    <row r="1687" spans="1:10" hidden="1">
      <c r="A1687" s="144" t="s">
        <v>452</v>
      </c>
      <c r="B1687" s="144" t="s">
        <v>544</v>
      </c>
      <c r="C1687" s="145"/>
      <c r="D1687" s="146"/>
      <c r="E1687" s="146">
        <v>0</v>
      </c>
      <c r="F1687" s="146">
        <v>0</v>
      </c>
      <c r="G1687" s="144">
        <v>0</v>
      </c>
      <c r="H1687" s="146">
        <v>0</v>
      </c>
      <c r="I1687" s="144">
        <v>0</v>
      </c>
      <c r="J1687" s="144" t="b">
        <v>0</v>
      </c>
    </row>
    <row r="1688" spans="1:10" hidden="1">
      <c r="A1688" s="144" t="s">
        <v>452</v>
      </c>
      <c r="B1688" s="144" t="s">
        <v>544</v>
      </c>
      <c r="C1688" s="145"/>
      <c r="D1688" s="146"/>
      <c r="E1688" s="146">
        <v>0</v>
      </c>
      <c r="F1688" s="146">
        <v>0</v>
      </c>
      <c r="G1688" s="144">
        <v>0</v>
      </c>
      <c r="H1688" s="146">
        <v>0</v>
      </c>
      <c r="I1688" s="144">
        <v>0</v>
      </c>
      <c r="J1688" s="144" t="b">
        <v>0</v>
      </c>
    </row>
    <row r="1689" spans="1:10" hidden="1">
      <c r="A1689" s="144" t="s">
        <v>452</v>
      </c>
      <c r="B1689" s="144" t="s">
        <v>544</v>
      </c>
      <c r="C1689" s="145"/>
      <c r="D1689" s="146"/>
      <c r="E1689" s="146">
        <v>0</v>
      </c>
      <c r="F1689" s="146">
        <v>0</v>
      </c>
      <c r="G1689" s="144">
        <v>0</v>
      </c>
      <c r="H1689" s="146">
        <v>0</v>
      </c>
      <c r="I1689" s="144">
        <v>0</v>
      </c>
      <c r="J1689" s="144" t="b">
        <v>0</v>
      </c>
    </row>
    <row r="1690" spans="1:10" hidden="1">
      <c r="A1690" s="144" t="s">
        <v>452</v>
      </c>
      <c r="B1690" s="144" t="s">
        <v>544</v>
      </c>
      <c r="C1690" s="145"/>
      <c r="D1690" s="146"/>
      <c r="E1690" s="146">
        <v>0</v>
      </c>
      <c r="F1690" s="146">
        <v>0</v>
      </c>
      <c r="G1690" s="144">
        <v>0</v>
      </c>
      <c r="H1690" s="146">
        <v>0</v>
      </c>
      <c r="I1690" s="144">
        <v>0</v>
      </c>
      <c r="J1690" s="144" t="b">
        <v>0</v>
      </c>
    </row>
    <row r="1691" spans="1:10" hidden="1">
      <c r="A1691" s="144" t="s">
        <v>452</v>
      </c>
      <c r="B1691" s="144" t="s">
        <v>544</v>
      </c>
      <c r="C1691" s="145"/>
      <c r="D1691" s="146"/>
      <c r="E1691" s="146">
        <v>0</v>
      </c>
      <c r="F1691" s="146">
        <v>0</v>
      </c>
      <c r="G1691" s="144">
        <v>0</v>
      </c>
      <c r="H1691" s="146">
        <v>0</v>
      </c>
      <c r="I1691" s="144">
        <v>0</v>
      </c>
      <c r="J1691" s="144" t="b">
        <v>0</v>
      </c>
    </row>
    <row r="1692" spans="1:10" hidden="1">
      <c r="A1692" s="144" t="s">
        <v>452</v>
      </c>
      <c r="B1692" s="144" t="s">
        <v>544</v>
      </c>
      <c r="C1692" s="145"/>
      <c r="D1692" s="146"/>
      <c r="E1692" s="146">
        <v>0</v>
      </c>
      <c r="F1692" s="146">
        <v>0</v>
      </c>
      <c r="G1692" s="144">
        <v>0</v>
      </c>
      <c r="H1692" s="146">
        <v>0</v>
      </c>
      <c r="I1692" s="144">
        <v>0</v>
      </c>
      <c r="J1692" s="144" t="b">
        <v>0</v>
      </c>
    </row>
    <row r="1693" spans="1:10" hidden="1">
      <c r="A1693" s="144" t="s">
        <v>452</v>
      </c>
      <c r="B1693" s="144" t="s">
        <v>544</v>
      </c>
      <c r="C1693" s="145"/>
      <c r="D1693" s="146"/>
      <c r="E1693" s="146">
        <v>0</v>
      </c>
      <c r="F1693" s="146">
        <v>0</v>
      </c>
      <c r="G1693" s="144">
        <v>0</v>
      </c>
      <c r="H1693" s="146">
        <v>0</v>
      </c>
      <c r="I1693" s="144">
        <v>0</v>
      </c>
      <c r="J1693" s="144" t="b">
        <v>0</v>
      </c>
    </row>
    <row r="1694" spans="1:10" hidden="1">
      <c r="A1694" s="144" t="s">
        <v>452</v>
      </c>
      <c r="B1694" s="144" t="s">
        <v>544</v>
      </c>
      <c r="C1694" s="145"/>
      <c r="D1694" s="146"/>
      <c r="E1694" s="146">
        <v>0</v>
      </c>
      <c r="F1694" s="146">
        <v>0</v>
      </c>
      <c r="G1694" s="144">
        <v>0</v>
      </c>
      <c r="H1694" s="146">
        <v>0</v>
      </c>
      <c r="I1694" s="144">
        <v>0</v>
      </c>
      <c r="J1694" s="144" t="b">
        <v>0</v>
      </c>
    </row>
    <row r="1695" spans="1:10" hidden="1">
      <c r="A1695" s="144" t="s">
        <v>452</v>
      </c>
      <c r="B1695" s="144" t="s">
        <v>544</v>
      </c>
      <c r="C1695" s="145"/>
      <c r="D1695" s="146"/>
      <c r="E1695" s="146">
        <v>0</v>
      </c>
      <c r="F1695" s="146">
        <v>0</v>
      </c>
      <c r="G1695" s="144">
        <v>0</v>
      </c>
      <c r="H1695" s="146">
        <v>0</v>
      </c>
      <c r="I1695" s="144">
        <v>0</v>
      </c>
      <c r="J1695" s="144" t="b">
        <v>0</v>
      </c>
    </row>
    <row r="1696" spans="1:10" hidden="1">
      <c r="A1696" s="144" t="s">
        <v>452</v>
      </c>
      <c r="B1696" s="144" t="s">
        <v>544</v>
      </c>
      <c r="C1696" s="145"/>
      <c r="D1696" s="146"/>
      <c r="E1696" s="146">
        <v>0</v>
      </c>
      <c r="F1696" s="146">
        <v>0</v>
      </c>
      <c r="G1696" s="144">
        <v>0</v>
      </c>
      <c r="H1696" s="146">
        <v>0</v>
      </c>
      <c r="I1696" s="144">
        <v>0</v>
      </c>
      <c r="J1696" s="144" t="b">
        <v>0</v>
      </c>
    </row>
    <row r="1697" spans="1:10" hidden="1">
      <c r="A1697" s="144" t="s">
        <v>452</v>
      </c>
      <c r="B1697" s="144" t="s">
        <v>544</v>
      </c>
      <c r="C1697" s="145"/>
      <c r="D1697" s="146"/>
      <c r="E1697" s="146">
        <v>0</v>
      </c>
      <c r="F1697" s="146">
        <v>0</v>
      </c>
      <c r="G1697" s="144">
        <v>0</v>
      </c>
      <c r="H1697" s="146">
        <v>0</v>
      </c>
      <c r="I1697" s="144">
        <v>0</v>
      </c>
      <c r="J1697" s="144" t="b">
        <v>0</v>
      </c>
    </row>
    <row r="1698" spans="1:10" hidden="1">
      <c r="A1698" s="144" t="s">
        <v>452</v>
      </c>
      <c r="B1698" s="144" t="s">
        <v>544</v>
      </c>
      <c r="C1698" s="145"/>
      <c r="D1698" s="146"/>
      <c r="E1698" s="146">
        <v>0</v>
      </c>
      <c r="F1698" s="146">
        <v>0</v>
      </c>
      <c r="G1698" s="144">
        <v>0</v>
      </c>
      <c r="H1698" s="146">
        <v>0</v>
      </c>
      <c r="I1698" s="144">
        <v>0</v>
      </c>
      <c r="J1698" s="144" t="b">
        <v>0</v>
      </c>
    </row>
    <row r="1699" spans="1:10" hidden="1">
      <c r="A1699" s="144" t="s">
        <v>452</v>
      </c>
      <c r="B1699" s="144" t="s">
        <v>544</v>
      </c>
      <c r="C1699" s="145"/>
      <c r="D1699" s="146"/>
      <c r="E1699" s="146">
        <v>0</v>
      </c>
      <c r="F1699" s="146">
        <v>0</v>
      </c>
      <c r="G1699" s="144">
        <v>0</v>
      </c>
      <c r="H1699" s="146">
        <v>0</v>
      </c>
      <c r="I1699" s="144">
        <v>0</v>
      </c>
      <c r="J1699" s="144" t="b">
        <v>0</v>
      </c>
    </row>
    <row r="1700" spans="1:10" hidden="1">
      <c r="A1700" s="144" t="s">
        <v>452</v>
      </c>
      <c r="B1700" s="144" t="s">
        <v>544</v>
      </c>
      <c r="C1700" s="145"/>
      <c r="D1700" s="146"/>
      <c r="E1700" s="146">
        <v>0</v>
      </c>
      <c r="F1700" s="146">
        <v>0</v>
      </c>
      <c r="G1700" s="144">
        <v>0</v>
      </c>
      <c r="H1700" s="146">
        <v>0</v>
      </c>
      <c r="I1700" s="144">
        <v>0</v>
      </c>
      <c r="J1700" s="144" t="b">
        <v>0</v>
      </c>
    </row>
    <row r="1701" spans="1:10" hidden="1">
      <c r="A1701" s="144" t="s">
        <v>452</v>
      </c>
      <c r="B1701" s="144" t="s">
        <v>544</v>
      </c>
      <c r="C1701" s="145"/>
      <c r="D1701" s="146"/>
      <c r="E1701" s="146">
        <v>0</v>
      </c>
      <c r="F1701" s="146">
        <v>0</v>
      </c>
      <c r="G1701" s="144">
        <v>0</v>
      </c>
      <c r="H1701" s="146">
        <v>0</v>
      </c>
      <c r="I1701" s="144">
        <v>0</v>
      </c>
      <c r="J1701" s="144" t="b">
        <v>0</v>
      </c>
    </row>
    <row r="1702" spans="1:10" hidden="1">
      <c r="A1702" s="144" t="s">
        <v>452</v>
      </c>
      <c r="B1702" s="144" t="s">
        <v>544</v>
      </c>
      <c r="C1702" s="145"/>
      <c r="D1702" s="146"/>
      <c r="E1702" s="146">
        <v>0</v>
      </c>
      <c r="F1702" s="146">
        <v>0</v>
      </c>
      <c r="G1702" s="144">
        <v>0</v>
      </c>
      <c r="H1702" s="146">
        <v>0</v>
      </c>
      <c r="I1702" s="144">
        <v>0</v>
      </c>
      <c r="J1702" s="144" t="b">
        <v>0</v>
      </c>
    </row>
    <row r="1703" spans="1:10" hidden="1">
      <c r="A1703" s="144" t="s">
        <v>452</v>
      </c>
      <c r="B1703" s="144" t="s">
        <v>544</v>
      </c>
      <c r="C1703" s="145"/>
      <c r="D1703" s="146"/>
      <c r="E1703" s="146">
        <v>0</v>
      </c>
      <c r="F1703" s="146">
        <v>0</v>
      </c>
      <c r="G1703" s="144">
        <v>0</v>
      </c>
      <c r="H1703" s="146">
        <v>0</v>
      </c>
      <c r="I1703" s="144">
        <v>0</v>
      </c>
      <c r="J1703" s="144" t="b">
        <v>0</v>
      </c>
    </row>
    <row r="1704" spans="1:10" hidden="1">
      <c r="A1704" s="144" t="s">
        <v>452</v>
      </c>
      <c r="B1704" s="144" t="s">
        <v>544</v>
      </c>
      <c r="C1704" s="145"/>
      <c r="D1704" s="146"/>
      <c r="E1704" s="146">
        <v>0</v>
      </c>
      <c r="F1704" s="146">
        <v>0</v>
      </c>
      <c r="G1704" s="144">
        <v>0</v>
      </c>
      <c r="H1704" s="146">
        <v>0</v>
      </c>
      <c r="I1704" s="144">
        <v>0</v>
      </c>
      <c r="J1704" s="144" t="b">
        <v>0</v>
      </c>
    </row>
    <row r="1705" spans="1:10" hidden="1">
      <c r="A1705" s="144" t="s">
        <v>452</v>
      </c>
      <c r="B1705" s="144" t="s">
        <v>544</v>
      </c>
      <c r="C1705" s="145"/>
      <c r="D1705" s="146"/>
      <c r="E1705" s="146">
        <v>0</v>
      </c>
      <c r="F1705" s="146">
        <v>0</v>
      </c>
      <c r="G1705" s="144">
        <v>0</v>
      </c>
      <c r="H1705" s="146">
        <v>0</v>
      </c>
      <c r="I1705" s="144">
        <v>0</v>
      </c>
      <c r="J1705" s="144" t="b">
        <v>0</v>
      </c>
    </row>
    <row r="1706" spans="1:10" hidden="1">
      <c r="A1706" s="144" t="s">
        <v>452</v>
      </c>
      <c r="B1706" s="144" t="s">
        <v>544</v>
      </c>
      <c r="C1706" s="145"/>
      <c r="D1706" s="146"/>
      <c r="E1706" s="146">
        <v>0</v>
      </c>
      <c r="F1706" s="146">
        <v>0</v>
      </c>
      <c r="G1706" s="144">
        <v>0</v>
      </c>
      <c r="H1706" s="146">
        <v>0</v>
      </c>
      <c r="I1706" s="144">
        <v>0</v>
      </c>
      <c r="J1706" s="144" t="b">
        <v>0</v>
      </c>
    </row>
    <row r="1707" spans="1:10" hidden="1">
      <c r="A1707" s="144" t="s">
        <v>452</v>
      </c>
      <c r="B1707" s="144" t="s">
        <v>544</v>
      </c>
      <c r="C1707" s="145"/>
      <c r="D1707" s="146"/>
      <c r="E1707" s="146">
        <v>0</v>
      </c>
      <c r="F1707" s="146">
        <v>0</v>
      </c>
      <c r="G1707" s="144">
        <v>0</v>
      </c>
      <c r="H1707" s="146">
        <v>0</v>
      </c>
      <c r="I1707" s="144">
        <v>0</v>
      </c>
      <c r="J1707" s="144" t="b">
        <v>0</v>
      </c>
    </row>
    <row r="1708" spans="1:10" hidden="1">
      <c r="A1708" s="144" t="s">
        <v>452</v>
      </c>
      <c r="B1708" s="144" t="s">
        <v>544</v>
      </c>
      <c r="C1708" s="145"/>
      <c r="D1708" s="146"/>
      <c r="E1708" s="146">
        <v>0</v>
      </c>
      <c r="F1708" s="146">
        <v>0</v>
      </c>
      <c r="G1708" s="144">
        <v>0</v>
      </c>
      <c r="H1708" s="146">
        <v>0</v>
      </c>
      <c r="I1708" s="144">
        <v>0</v>
      </c>
      <c r="J1708" s="144" t="b">
        <v>0</v>
      </c>
    </row>
    <row r="1709" spans="1:10" hidden="1">
      <c r="A1709" s="144" t="s">
        <v>452</v>
      </c>
      <c r="B1709" s="144" t="s">
        <v>544</v>
      </c>
      <c r="C1709" s="145"/>
      <c r="D1709" s="146"/>
      <c r="E1709" s="146">
        <v>0</v>
      </c>
      <c r="F1709" s="146">
        <v>0</v>
      </c>
      <c r="G1709" s="144">
        <v>0</v>
      </c>
      <c r="H1709" s="146">
        <v>0</v>
      </c>
      <c r="I1709" s="144">
        <v>0</v>
      </c>
      <c r="J1709" s="144" t="b">
        <v>0</v>
      </c>
    </row>
    <row r="1710" spans="1:10" hidden="1">
      <c r="A1710" s="144" t="s">
        <v>452</v>
      </c>
      <c r="B1710" s="144" t="s">
        <v>544</v>
      </c>
      <c r="C1710" s="145"/>
      <c r="D1710" s="146"/>
      <c r="E1710" s="146">
        <v>0</v>
      </c>
      <c r="F1710" s="146">
        <v>0</v>
      </c>
      <c r="G1710" s="144">
        <v>0</v>
      </c>
      <c r="H1710" s="146">
        <v>0</v>
      </c>
      <c r="I1710" s="144">
        <v>0</v>
      </c>
      <c r="J1710" s="144" t="b">
        <v>0</v>
      </c>
    </row>
    <row r="1711" spans="1:10" hidden="1">
      <c r="A1711" s="144" t="s">
        <v>452</v>
      </c>
      <c r="B1711" s="144" t="s">
        <v>544</v>
      </c>
      <c r="C1711" s="145"/>
      <c r="D1711" s="146"/>
      <c r="E1711" s="146">
        <v>0</v>
      </c>
      <c r="F1711" s="146">
        <v>0</v>
      </c>
      <c r="G1711" s="144">
        <v>0</v>
      </c>
      <c r="H1711" s="146">
        <v>0</v>
      </c>
      <c r="I1711" s="144">
        <v>0</v>
      </c>
      <c r="J1711" s="144" t="b">
        <v>0</v>
      </c>
    </row>
    <row r="1712" spans="1:10" hidden="1">
      <c r="A1712" s="144" t="s">
        <v>452</v>
      </c>
      <c r="B1712" s="144" t="s">
        <v>544</v>
      </c>
      <c r="C1712" s="145"/>
      <c r="D1712" s="146"/>
      <c r="E1712" s="146">
        <v>0</v>
      </c>
      <c r="F1712" s="146">
        <v>0</v>
      </c>
      <c r="G1712" s="144">
        <v>0</v>
      </c>
      <c r="H1712" s="146">
        <v>0</v>
      </c>
      <c r="I1712" s="144">
        <v>0</v>
      </c>
      <c r="J1712" s="144" t="b">
        <v>0</v>
      </c>
    </row>
    <row r="1713" spans="1:10" hidden="1">
      <c r="A1713" s="144" t="s">
        <v>452</v>
      </c>
      <c r="B1713" s="144" t="s">
        <v>544</v>
      </c>
      <c r="C1713" s="145"/>
      <c r="D1713" s="146"/>
      <c r="E1713" s="146">
        <v>0</v>
      </c>
      <c r="F1713" s="146">
        <v>0</v>
      </c>
      <c r="G1713" s="144">
        <v>0</v>
      </c>
      <c r="H1713" s="146">
        <v>0</v>
      </c>
      <c r="I1713" s="144">
        <v>0</v>
      </c>
      <c r="J1713" s="144" t="b">
        <v>0</v>
      </c>
    </row>
    <row r="1714" spans="1:10" hidden="1">
      <c r="A1714" s="144" t="s">
        <v>452</v>
      </c>
      <c r="B1714" s="144" t="s">
        <v>544</v>
      </c>
      <c r="C1714" s="145"/>
      <c r="D1714" s="146"/>
      <c r="E1714" s="146">
        <v>0</v>
      </c>
      <c r="F1714" s="146">
        <v>0</v>
      </c>
      <c r="G1714" s="144">
        <v>0</v>
      </c>
      <c r="H1714" s="146">
        <v>0</v>
      </c>
      <c r="I1714" s="144">
        <v>0</v>
      </c>
      <c r="J1714" s="144" t="b">
        <v>0</v>
      </c>
    </row>
    <row r="1715" spans="1:10" hidden="1">
      <c r="A1715" s="144" t="s">
        <v>452</v>
      </c>
      <c r="B1715" s="144" t="s">
        <v>544</v>
      </c>
      <c r="C1715" s="145"/>
      <c r="D1715" s="146"/>
      <c r="E1715" s="146">
        <v>0</v>
      </c>
      <c r="F1715" s="146">
        <v>0</v>
      </c>
      <c r="G1715" s="144">
        <v>0</v>
      </c>
      <c r="H1715" s="146">
        <v>0</v>
      </c>
      <c r="I1715" s="144">
        <v>0</v>
      </c>
      <c r="J1715" s="144" t="b">
        <v>0</v>
      </c>
    </row>
    <row r="1716" spans="1:10" hidden="1">
      <c r="A1716" s="144" t="s">
        <v>452</v>
      </c>
      <c r="B1716" s="144" t="s">
        <v>544</v>
      </c>
      <c r="C1716" s="145"/>
      <c r="D1716" s="146"/>
      <c r="E1716" s="146">
        <v>0</v>
      </c>
      <c r="F1716" s="146">
        <v>0</v>
      </c>
      <c r="G1716" s="144">
        <v>0</v>
      </c>
      <c r="H1716" s="146">
        <v>0</v>
      </c>
      <c r="I1716" s="144">
        <v>0</v>
      </c>
      <c r="J1716" s="144" t="b">
        <v>0</v>
      </c>
    </row>
    <row r="1717" spans="1:10" hidden="1">
      <c r="A1717" s="144" t="s">
        <v>452</v>
      </c>
      <c r="B1717" s="144" t="s">
        <v>544</v>
      </c>
      <c r="C1717" s="145"/>
      <c r="D1717" s="146"/>
      <c r="E1717" s="146">
        <v>0</v>
      </c>
      <c r="F1717" s="146">
        <v>0</v>
      </c>
      <c r="G1717" s="144">
        <v>0</v>
      </c>
      <c r="H1717" s="146">
        <v>0</v>
      </c>
      <c r="I1717" s="144">
        <v>0</v>
      </c>
      <c r="J1717" s="144" t="b">
        <v>0</v>
      </c>
    </row>
    <row r="1718" spans="1:10" hidden="1">
      <c r="A1718" s="144" t="s">
        <v>452</v>
      </c>
      <c r="B1718" s="144" t="s">
        <v>544</v>
      </c>
      <c r="C1718" s="145"/>
      <c r="D1718" s="146"/>
      <c r="E1718" s="146">
        <v>0</v>
      </c>
      <c r="F1718" s="146">
        <v>0</v>
      </c>
      <c r="G1718" s="144">
        <v>0</v>
      </c>
      <c r="H1718" s="146">
        <v>0</v>
      </c>
      <c r="I1718" s="144">
        <v>0</v>
      </c>
      <c r="J1718" s="144" t="b">
        <v>0</v>
      </c>
    </row>
    <row r="1719" spans="1:10" hidden="1">
      <c r="A1719" s="144" t="s">
        <v>452</v>
      </c>
      <c r="B1719" s="144" t="s">
        <v>544</v>
      </c>
      <c r="C1719" s="145"/>
      <c r="D1719" s="146"/>
      <c r="E1719" s="146">
        <v>0</v>
      </c>
      <c r="F1719" s="146">
        <v>0</v>
      </c>
      <c r="G1719" s="144">
        <v>0</v>
      </c>
      <c r="H1719" s="146">
        <v>0</v>
      </c>
      <c r="I1719" s="144">
        <v>0</v>
      </c>
      <c r="J1719" s="144" t="b">
        <v>0</v>
      </c>
    </row>
    <row r="1720" spans="1:10" hidden="1">
      <c r="A1720" s="144" t="s">
        <v>452</v>
      </c>
      <c r="B1720" s="144" t="s">
        <v>544</v>
      </c>
      <c r="C1720" s="145"/>
      <c r="D1720" s="146"/>
      <c r="E1720" s="146">
        <v>0</v>
      </c>
      <c r="F1720" s="146">
        <v>0</v>
      </c>
      <c r="G1720" s="144">
        <v>0</v>
      </c>
      <c r="H1720" s="146">
        <v>0</v>
      </c>
      <c r="I1720" s="144">
        <v>0</v>
      </c>
      <c r="J1720" s="144" t="b">
        <v>0</v>
      </c>
    </row>
    <row r="1721" spans="1:10" hidden="1">
      <c r="A1721" s="144" t="s">
        <v>452</v>
      </c>
      <c r="B1721" s="144" t="s">
        <v>544</v>
      </c>
      <c r="C1721" s="145"/>
      <c r="D1721" s="146"/>
      <c r="E1721" s="146">
        <v>0</v>
      </c>
      <c r="F1721" s="146">
        <v>0</v>
      </c>
      <c r="G1721" s="144">
        <v>0</v>
      </c>
      <c r="H1721" s="146">
        <v>0</v>
      </c>
      <c r="I1721" s="144">
        <v>0</v>
      </c>
      <c r="J1721" s="144" t="b">
        <v>0</v>
      </c>
    </row>
    <row r="1722" spans="1:10" hidden="1">
      <c r="A1722" s="144" t="s">
        <v>452</v>
      </c>
      <c r="B1722" s="144" t="s">
        <v>544</v>
      </c>
      <c r="C1722" s="145"/>
      <c r="D1722" s="146"/>
      <c r="E1722" s="146">
        <v>0</v>
      </c>
      <c r="F1722" s="146">
        <v>0</v>
      </c>
      <c r="G1722" s="144">
        <v>0</v>
      </c>
      <c r="H1722" s="146">
        <v>0</v>
      </c>
      <c r="I1722" s="144">
        <v>0</v>
      </c>
      <c r="J1722" s="144" t="b">
        <v>0</v>
      </c>
    </row>
    <row r="1723" spans="1:10" hidden="1">
      <c r="A1723" s="144" t="s">
        <v>452</v>
      </c>
      <c r="B1723" s="144" t="s">
        <v>544</v>
      </c>
      <c r="C1723" s="145"/>
      <c r="D1723" s="146"/>
      <c r="E1723" s="146">
        <v>0</v>
      </c>
      <c r="F1723" s="146">
        <v>0</v>
      </c>
      <c r="G1723" s="144">
        <v>0</v>
      </c>
      <c r="H1723" s="146">
        <v>0</v>
      </c>
      <c r="I1723" s="144">
        <v>0</v>
      </c>
      <c r="J1723" s="144" t="b">
        <v>0</v>
      </c>
    </row>
    <row r="1724" spans="1:10" hidden="1">
      <c r="A1724" s="144" t="s">
        <v>452</v>
      </c>
      <c r="B1724" s="144" t="s">
        <v>544</v>
      </c>
      <c r="C1724" s="145"/>
      <c r="D1724" s="146"/>
      <c r="E1724" s="146">
        <v>0</v>
      </c>
      <c r="F1724" s="146">
        <v>0</v>
      </c>
      <c r="G1724" s="144">
        <v>0</v>
      </c>
      <c r="H1724" s="146">
        <v>0</v>
      </c>
      <c r="I1724" s="144">
        <v>0</v>
      </c>
      <c r="J1724" s="144" t="b">
        <v>0</v>
      </c>
    </row>
    <row r="1725" spans="1:10" hidden="1">
      <c r="A1725" s="144" t="s">
        <v>452</v>
      </c>
      <c r="B1725" s="144" t="s">
        <v>544</v>
      </c>
      <c r="C1725" s="145"/>
      <c r="D1725" s="146"/>
      <c r="E1725" s="146">
        <v>0</v>
      </c>
      <c r="F1725" s="146">
        <v>0</v>
      </c>
      <c r="G1725" s="144">
        <v>0</v>
      </c>
      <c r="H1725" s="146">
        <v>0</v>
      </c>
      <c r="I1725" s="144">
        <v>0</v>
      </c>
      <c r="J1725" s="144" t="b">
        <v>0</v>
      </c>
    </row>
    <row r="1726" spans="1:10" hidden="1">
      <c r="A1726" s="144" t="s">
        <v>452</v>
      </c>
      <c r="B1726" s="144" t="s">
        <v>544</v>
      </c>
      <c r="C1726" s="145"/>
      <c r="D1726" s="146"/>
      <c r="E1726" s="146">
        <v>0</v>
      </c>
      <c r="F1726" s="146">
        <v>0</v>
      </c>
      <c r="G1726" s="144">
        <v>0</v>
      </c>
      <c r="H1726" s="146">
        <v>0</v>
      </c>
      <c r="I1726" s="144">
        <v>0</v>
      </c>
      <c r="J1726" s="144" t="b">
        <v>0</v>
      </c>
    </row>
    <row r="1727" spans="1:10" hidden="1">
      <c r="A1727" s="144" t="s">
        <v>452</v>
      </c>
      <c r="B1727" s="144" t="s">
        <v>544</v>
      </c>
      <c r="C1727" s="145"/>
      <c r="D1727" s="146"/>
      <c r="E1727" s="146">
        <v>0</v>
      </c>
      <c r="F1727" s="146">
        <v>0</v>
      </c>
      <c r="G1727" s="144">
        <v>0</v>
      </c>
      <c r="H1727" s="146">
        <v>0</v>
      </c>
      <c r="I1727" s="144">
        <v>0</v>
      </c>
      <c r="J1727" s="144" t="b">
        <v>0</v>
      </c>
    </row>
    <row r="1728" spans="1:10" hidden="1">
      <c r="A1728" s="144" t="s">
        <v>452</v>
      </c>
      <c r="B1728" s="144" t="s">
        <v>544</v>
      </c>
      <c r="C1728" s="145"/>
      <c r="D1728" s="146"/>
      <c r="E1728" s="146">
        <v>0</v>
      </c>
      <c r="F1728" s="146">
        <v>0</v>
      </c>
      <c r="G1728" s="144">
        <v>0</v>
      </c>
      <c r="H1728" s="146">
        <v>0</v>
      </c>
      <c r="I1728" s="144">
        <v>0</v>
      </c>
      <c r="J1728" s="144" t="b">
        <v>0</v>
      </c>
    </row>
    <row r="1729" spans="1:10" hidden="1">
      <c r="A1729" s="144" t="s">
        <v>452</v>
      </c>
      <c r="B1729" s="144" t="s">
        <v>544</v>
      </c>
      <c r="C1729" s="145"/>
      <c r="D1729" s="146"/>
      <c r="E1729" s="146">
        <v>0</v>
      </c>
      <c r="F1729" s="146">
        <v>0</v>
      </c>
      <c r="G1729" s="144">
        <v>0</v>
      </c>
      <c r="H1729" s="146">
        <v>0</v>
      </c>
      <c r="I1729" s="144">
        <v>0</v>
      </c>
      <c r="J1729" s="144" t="b">
        <v>0</v>
      </c>
    </row>
    <row r="1730" spans="1:10" hidden="1">
      <c r="A1730" s="144" t="s">
        <v>452</v>
      </c>
      <c r="B1730" s="144" t="s">
        <v>544</v>
      </c>
      <c r="C1730" s="145"/>
      <c r="D1730" s="146"/>
      <c r="E1730" s="146">
        <v>0</v>
      </c>
      <c r="F1730" s="146">
        <v>0</v>
      </c>
      <c r="G1730" s="144">
        <v>0</v>
      </c>
      <c r="H1730" s="146">
        <v>0</v>
      </c>
      <c r="I1730" s="144">
        <v>0</v>
      </c>
      <c r="J1730" s="144" t="b">
        <v>0</v>
      </c>
    </row>
    <row r="1731" spans="1:10" hidden="1">
      <c r="A1731" s="144" t="s">
        <v>452</v>
      </c>
      <c r="B1731" s="144" t="s">
        <v>544</v>
      </c>
      <c r="C1731" s="145"/>
      <c r="D1731" s="146"/>
      <c r="E1731" s="146">
        <v>0</v>
      </c>
      <c r="F1731" s="146">
        <v>0</v>
      </c>
      <c r="G1731" s="144">
        <v>0</v>
      </c>
      <c r="H1731" s="146">
        <v>0</v>
      </c>
      <c r="I1731" s="144">
        <v>0</v>
      </c>
      <c r="J1731" s="144" t="b">
        <v>0</v>
      </c>
    </row>
    <row r="1732" spans="1:10" hidden="1">
      <c r="A1732" s="144" t="s">
        <v>452</v>
      </c>
      <c r="B1732" s="144" t="s">
        <v>544</v>
      </c>
      <c r="C1732" s="145"/>
      <c r="D1732" s="146"/>
      <c r="E1732" s="146">
        <v>0</v>
      </c>
      <c r="F1732" s="146">
        <v>0</v>
      </c>
      <c r="G1732" s="144">
        <v>0</v>
      </c>
      <c r="H1732" s="146">
        <v>0</v>
      </c>
      <c r="I1732" s="144">
        <v>0</v>
      </c>
      <c r="J1732" s="144" t="b">
        <v>0</v>
      </c>
    </row>
    <row r="1733" spans="1:10" hidden="1">
      <c r="A1733" s="144" t="s">
        <v>452</v>
      </c>
      <c r="B1733" s="144" t="s">
        <v>544</v>
      </c>
      <c r="C1733" s="145"/>
      <c r="D1733" s="146"/>
      <c r="E1733" s="146">
        <v>0</v>
      </c>
      <c r="F1733" s="146">
        <v>0</v>
      </c>
      <c r="G1733" s="144">
        <v>0</v>
      </c>
      <c r="H1733" s="146">
        <v>0</v>
      </c>
      <c r="I1733" s="144">
        <v>0</v>
      </c>
      <c r="J1733" s="144" t="b">
        <v>0</v>
      </c>
    </row>
    <row r="1734" spans="1:10" hidden="1">
      <c r="A1734" s="144" t="s">
        <v>452</v>
      </c>
      <c r="B1734" s="144" t="s">
        <v>544</v>
      </c>
      <c r="C1734" s="145"/>
      <c r="D1734" s="146"/>
      <c r="E1734" s="146">
        <v>0</v>
      </c>
      <c r="F1734" s="146">
        <v>0</v>
      </c>
      <c r="G1734" s="144">
        <v>0</v>
      </c>
      <c r="H1734" s="146">
        <v>0</v>
      </c>
      <c r="I1734" s="144">
        <v>0</v>
      </c>
      <c r="J1734" s="144" t="b">
        <v>0</v>
      </c>
    </row>
    <row r="1735" spans="1:10" hidden="1">
      <c r="A1735" s="144" t="s">
        <v>452</v>
      </c>
      <c r="B1735" s="144" t="s">
        <v>544</v>
      </c>
      <c r="C1735" s="145"/>
      <c r="D1735" s="146"/>
      <c r="E1735" s="146">
        <v>0</v>
      </c>
      <c r="F1735" s="146">
        <v>0</v>
      </c>
      <c r="G1735" s="144">
        <v>0</v>
      </c>
      <c r="H1735" s="146">
        <v>0</v>
      </c>
      <c r="I1735" s="144">
        <v>0</v>
      </c>
      <c r="J1735" s="144" t="b">
        <v>0</v>
      </c>
    </row>
    <row r="1736" spans="1:10" hidden="1">
      <c r="A1736" s="144" t="s">
        <v>452</v>
      </c>
      <c r="B1736" s="144" t="s">
        <v>544</v>
      </c>
      <c r="C1736" s="145"/>
      <c r="D1736" s="146"/>
      <c r="E1736" s="146">
        <v>0</v>
      </c>
      <c r="F1736" s="146">
        <v>0</v>
      </c>
      <c r="G1736" s="144">
        <v>0</v>
      </c>
      <c r="H1736" s="146">
        <v>0</v>
      </c>
      <c r="I1736" s="144">
        <v>0</v>
      </c>
      <c r="J1736" s="144" t="b">
        <v>0</v>
      </c>
    </row>
    <row r="1737" spans="1:10" hidden="1">
      <c r="A1737" s="144" t="s">
        <v>452</v>
      </c>
      <c r="B1737" s="144" t="s">
        <v>544</v>
      </c>
      <c r="C1737" s="145"/>
      <c r="D1737" s="146"/>
      <c r="E1737" s="146">
        <v>0</v>
      </c>
      <c r="F1737" s="146">
        <v>0</v>
      </c>
      <c r="G1737" s="144">
        <v>0</v>
      </c>
      <c r="H1737" s="146">
        <v>0</v>
      </c>
      <c r="I1737" s="144">
        <v>0</v>
      </c>
      <c r="J1737" s="144" t="b">
        <v>0</v>
      </c>
    </row>
    <row r="1738" spans="1:10" hidden="1">
      <c r="A1738" s="144" t="s">
        <v>452</v>
      </c>
      <c r="B1738" s="144" t="s">
        <v>544</v>
      </c>
      <c r="C1738" s="145"/>
      <c r="D1738" s="146"/>
      <c r="E1738" s="146">
        <v>0</v>
      </c>
      <c r="F1738" s="146">
        <v>0</v>
      </c>
      <c r="G1738" s="144">
        <v>0</v>
      </c>
      <c r="H1738" s="146">
        <v>0</v>
      </c>
      <c r="I1738" s="144">
        <v>0</v>
      </c>
      <c r="J1738" s="144" t="b">
        <v>0</v>
      </c>
    </row>
    <row r="1739" spans="1:10" hidden="1">
      <c r="A1739" s="144" t="s">
        <v>452</v>
      </c>
      <c r="B1739" s="144" t="s">
        <v>544</v>
      </c>
      <c r="C1739" s="145"/>
      <c r="D1739" s="146"/>
      <c r="E1739" s="146">
        <v>0</v>
      </c>
      <c r="F1739" s="146">
        <v>0</v>
      </c>
      <c r="G1739" s="144">
        <v>0</v>
      </c>
      <c r="H1739" s="146">
        <v>0</v>
      </c>
      <c r="I1739" s="144">
        <v>0</v>
      </c>
      <c r="J1739" s="144" t="b">
        <v>0</v>
      </c>
    </row>
    <row r="1740" spans="1:10" hidden="1">
      <c r="A1740" s="144" t="s">
        <v>452</v>
      </c>
      <c r="B1740" s="144" t="s">
        <v>544</v>
      </c>
      <c r="C1740" s="145"/>
      <c r="D1740" s="146"/>
      <c r="E1740" s="146">
        <v>0</v>
      </c>
      <c r="F1740" s="146">
        <v>0</v>
      </c>
      <c r="G1740" s="144">
        <v>0</v>
      </c>
      <c r="H1740" s="146">
        <v>0</v>
      </c>
      <c r="I1740" s="144">
        <v>0</v>
      </c>
      <c r="J1740" s="144" t="b">
        <v>0</v>
      </c>
    </row>
    <row r="1741" spans="1:10" hidden="1">
      <c r="A1741" s="144" t="s">
        <v>452</v>
      </c>
      <c r="B1741" s="144" t="s">
        <v>544</v>
      </c>
      <c r="C1741" s="145"/>
      <c r="D1741" s="146"/>
      <c r="E1741" s="146">
        <v>0</v>
      </c>
      <c r="F1741" s="146">
        <v>0</v>
      </c>
      <c r="G1741" s="144">
        <v>0</v>
      </c>
      <c r="H1741" s="146">
        <v>0</v>
      </c>
      <c r="I1741" s="144">
        <v>0</v>
      </c>
      <c r="J1741" s="144" t="b">
        <v>0</v>
      </c>
    </row>
    <row r="1742" spans="1:10" hidden="1">
      <c r="A1742" s="144" t="s">
        <v>452</v>
      </c>
      <c r="B1742" s="144" t="s">
        <v>544</v>
      </c>
      <c r="C1742" s="145"/>
      <c r="D1742" s="146"/>
      <c r="E1742" s="146">
        <v>0</v>
      </c>
      <c r="F1742" s="146">
        <v>0</v>
      </c>
      <c r="G1742" s="144">
        <v>0</v>
      </c>
      <c r="H1742" s="146">
        <v>0</v>
      </c>
      <c r="I1742" s="144">
        <v>0</v>
      </c>
      <c r="J1742" s="144" t="b">
        <v>0</v>
      </c>
    </row>
    <row r="1743" spans="1:10" hidden="1">
      <c r="A1743" s="144" t="s">
        <v>452</v>
      </c>
      <c r="B1743" s="144" t="s">
        <v>544</v>
      </c>
      <c r="C1743" s="145"/>
      <c r="D1743" s="146"/>
      <c r="E1743" s="146">
        <v>0</v>
      </c>
      <c r="F1743" s="146">
        <v>0</v>
      </c>
      <c r="G1743" s="144">
        <v>0</v>
      </c>
      <c r="H1743" s="146">
        <v>0</v>
      </c>
      <c r="I1743" s="144">
        <v>0</v>
      </c>
      <c r="J1743" s="144" t="b">
        <v>0</v>
      </c>
    </row>
    <row r="1744" spans="1:10" hidden="1">
      <c r="A1744" s="144" t="s">
        <v>452</v>
      </c>
      <c r="B1744" s="144" t="s">
        <v>544</v>
      </c>
      <c r="C1744" s="145"/>
      <c r="D1744" s="146"/>
      <c r="E1744" s="146">
        <v>0</v>
      </c>
      <c r="F1744" s="146">
        <v>0</v>
      </c>
      <c r="G1744" s="144">
        <v>0</v>
      </c>
      <c r="H1744" s="146">
        <v>0</v>
      </c>
      <c r="I1744" s="144">
        <v>0</v>
      </c>
      <c r="J1744" s="144" t="b">
        <v>0</v>
      </c>
    </row>
    <row r="1745" spans="1:10" hidden="1">
      <c r="A1745" s="144" t="s">
        <v>452</v>
      </c>
      <c r="B1745" s="144" t="s">
        <v>544</v>
      </c>
      <c r="C1745" s="145"/>
      <c r="D1745" s="146"/>
      <c r="E1745" s="146">
        <v>0</v>
      </c>
      <c r="F1745" s="146">
        <v>0</v>
      </c>
      <c r="G1745" s="144">
        <v>0</v>
      </c>
      <c r="H1745" s="146">
        <v>0</v>
      </c>
      <c r="I1745" s="144">
        <v>0</v>
      </c>
      <c r="J1745" s="144" t="b">
        <v>0</v>
      </c>
    </row>
    <row r="1746" spans="1:10" hidden="1">
      <c r="A1746" s="144" t="s">
        <v>452</v>
      </c>
      <c r="B1746" s="144" t="s">
        <v>544</v>
      </c>
      <c r="C1746" s="145"/>
      <c r="D1746" s="146"/>
      <c r="E1746" s="146">
        <v>0</v>
      </c>
      <c r="F1746" s="146">
        <v>0</v>
      </c>
      <c r="G1746" s="144">
        <v>0</v>
      </c>
      <c r="H1746" s="146">
        <v>0</v>
      </c>
      <c r="I1746" s="144">
        <v>0</v>
      </c>
      <c r="J1746" s="144" t="b">
        <v>0</v>
      </c>
    </row>
    <row r="1747" spans="1:10" hidden="1">
      <c r="A1747" s="144" t="s">
        <v>452</v>
      </c>
      <c r="B1747" s="144" t="s">
        <v>544</v>
      </c>
      <c r="C1747" s="145"/>
      <c r="D1747" s="146"/>
      <c r="E1747" s="146">
        <v>0</v>
      </c>
      <c r="F1747" s="146">
        <v>0</v>
      </c>
      <c r="G1747" s="144">
        <v>0</v>
      </c>
      <c r="H1747" s="146">
        <v>0</v>
      </c>
      <c r="I1747" s="144">
        <v>0</v>
      </c>
      <c r="J1747" s="144" t="b">
        <v>0</v>
      </c>
    </row>
    <row r="1748" spans="1:10" hidden="1">
      <c r="A1748" s="144" t="s">
        <v>452</v>
      </c>
      <c r="B1748" s="144" t="s">
        <v>544</v>
      </c>
      <c r="C1748" s="145"/>
      <c r="D1748" s="146"/>
      <c r="E1748" s="146">
        <v>0</v>
      </c>
      <c r="F1748" s="146">
        <v>0</v>
      </c>
      <c r="G1748" s="144">
        <v>0</v>
      </c>
      <c r="H1748" s="146">
        <v>0</v>
      </c>
      <c r="I1748" s="144">
        <v>0</v>
      </c>
      <c r="J1748" s="144" t="b">
        <v>0</v>
      </c>
    </row>
    <row r="1749" spans="1:10" hidden="1">
      <c r="A1749" s="144" t="s">
        <v>452</v>
      </c>
      <c r="B1749" s="144" t="s">
        <v>544</v>
      </c>
      <c r="C1749" s="145"/>
      <c r="D1749" s="146"/>
      <c r="E1749" s="146">
        <v>0</v>
      </c>
      <c r="F1749" s="146">
        <v>0</v>
      </c>
      <c r="G1749" s="144">
        <v>0</v>
      </c>
      <c r="H1749" s="146">
        <v>0</v>
      </c>
      <c r="I1749" s="144">
        <v>0</v>
      </c>
      <c r="J1749" s="144" t="b">
        <v>0</v>
      </c>
    </row>
    <row r="1750" spans="1:10" hidden="1">
      <c r="A1750" s="144" t="s">
        <v>452</v>
      </c>
      <c r="B1750" s="144" t="s">
        <v>544</v>
      </c>
      <c r="C1750" s="145"/>
      <c r="D1750" s="146"/>
      <c r="E1750" s="146">
        <v>0</v>
      </c>
      <c r="F1750" s="146">
        <v>0</v>
      </c>
      <c r="G1750" s="144">
        <v>0</v>
      </c>
      <c r="H1750" s="146">
        <v>0</v>
      </c>
      <c r="I1750" s="144">
        <v>0</v>
      </c>
      <c r="J1750" s="144" t="b">
        <v>0</v>
      </c>
    </row>
    <row r="1751" spans="1:10" hidden="1">
      <c r="A1751" s="144" t="s">
        <v>452</v>
      </c>
      <c r="B1751" s="144" t="s">
        <v>544</v>
      </c>
      <c r="C1751" s="145"/>
      <c r="D1751" s="146"/>
      <c r="E1751" s="146">
        <v>0</v>
      </c>
      <c r="F1751" s="146">
        <v>0</v>
      </c>
      <c r="G1751" s="144">
        <v>0</v>
      </c>
      <c r="H1751" s="146">
        <v>0</v>
      </c>
      <c r="I1751" s="144">
        <v>0</v>
      </c>
      <c r="J1751" s="144" t="b">
        <v>0</v>
      </c>
    </row>
    <row r="1752" spans="1:10" hidden="1">
      <c r="A1752" s="144" t="s">
        <v>452</v>
      </c>
      <c r="B1752" s="144" t="s">
        <v>544</v>
      </c>
      <c r="C1752" s="145"/>
      <c r="D1752" s="146"/>
      <c r="E1752" s="146">
        <v>0</v>
      </c>
      <c r="F1752" s="146">
        <v>0</v>
      </c>
      <c r="G1752" s="144">
        <v>0</v>
      </c>
      <c r="H1752" s="146">
        <v>0</v>
      </c>
      <c r="I1752" s="144">
        <v>0</v>
      </c>
      <c r="J1752" s="144" t="b">
        <v>0</v>
      </c>
    </row>
    <row r="1753" spans="1:10" hidden="1">
      <c r="A1753" s="144" t="s">
        <v>452</v>
      </c>
      <c r="B1753" s="144" t="s">
        <v>544</v>
      </c>
      <c r="C1753" s="145"/>
      <c r="D1753" s="146"/>
      <c r="E1753" s="146">
        <v>0</v>
      </c>
      <c r="F1753" s="146">
        <v>0</v>
      </c>
      <c r="G1753" s="144">
        <v>0</v>
      </c>
      <c r="H1753" s="146">
        <v>0</v>
      </c>
      <c r="I1753" s="144">
        <v>0</v>
      </c>
      <c r="J1753" s="144" t="b">
        <v>0</v>
      </c>
    </row>
    <row r="1754" spans="1:10" hidden="1">
      <c r="A1754" s="144" t="s">
        <v>452</v>
      </c>
      <c r="B1754" s="144" t="s">
        <v>544</v>
      </c>
      <c r="C1754" s="145"/>
      <c r="D1754" s="146"/>
      <c r="E1754" s="146">
        <v>0</v>
      </c>
      <c r="F1754" s="146">
        <v>0</v>
      </c>
      <c r="G1754" s="144">
        <v>0</v>
      </c>
      <c r="H1754" s="146">
        <v>0</v>
      </c>
      <c r="I1754" s="144">
        <v>0</v>
      </c>
      <c r="J1754" s="144" t="b">
        <v>0</v>
      </c>
    </row>
    <row r="1755" spans="1:10" hidden="1">
      <c r="A1755" s="144" t="s">
        <v>452</v>
      </c>
      <c r="B1755" s="144" t="s">
        <v>544</v>
      </c>
      <c r="C1755" s="145"/>
      <c r="D1755" s="146"/>
      <c r="E1755" s="146">
        <v>0</v>
      </c>
      <c r="F1755" s="146">
        <v>0</v>
      </c>
      <c r="G1755" s="144">
        <v>0</v>
      </c>
      <c r="H1755" s="146">
        <v>0</v>
      </c>
      <c r="I1755" s="144">
        <v>0</v>
      </c>
      <c r="J1755" s="144" t="b">
        <v>0</v>
      </c>
    </row>
    <row r="1756" spans="1:10" hidden="1">
      <c r="A1756" s="144" t="s">
        <v>452</v>
      </c>
      <c r="B1756" s="144" t="s">
        <v>544</v>
      </c>
      <c r="C1756" s="145"/>
      <c r="D1756" s="146"/>
      <c r="E1756" s="146">
        <v>0</v>
      </c>
      <c r="F1756" s="146">
        <v>0</v>
      </c>
      <c r="G1756" s="144">
        <v>0</v>
      </c>
      <c r="H1756" s="146">
        <v>0</v>
      </c>
      <c r="I1756" s="144">
        <v>0</v>
      </c>
      <c r="J1756" s="144" t="b">
        <v>0</v>
      </c>
    </row>
    <row r="1757" spans="1:10" hidden="1">
      <c r="A1757" s="144" t="s">
        <v>452</v>
      </c>
      <c r="B1757" s="144" t="s">
        <v>544</v>
      </c>
      <c r="C1757" s="145"/>
      <c r="D1757" s="146"/>
      <c r="E1757" s="146">
        <v>0</v>
      </c>
      <c r="F1757" s="146">
        <v>0</v>
      </c>
      <c r="G1757" s="144">
        <v>0</v>
      </c>
      <c r="H1757" s="146">
        <v>0</v>
      </c>
      <c r="I1757" s="144">
        <v>0</v>
      </c>
      <c r="J1757" s="144" t="b">
        <v>0</v>
      </c>
    </row>
    <row r="1758" spans="1:10" hidden="1">
      <c r="A1758" s="144" t="s">
        <v>452</v>
      </c>
      <c r="B1758" s="144" t="s">
        <v>544</v>
      </c>
      <c r="C1758" s="145"/>
      <c r="D1758" s="146"/>
      <c r="E1758" s="146">
        <v>0</v>
      </c>
      <c r="F1758" s="146">
        <v>0</v>
      </c>
      <c r="G1758" s="144">
        <v>0</v>
      </c>
      <c r="H1758" s="146">
        <v>0</v>
      </c>
      <c r="I1758" s="144">
        <v>0</v>
      </c>
      <c r="J1758" s="144" t="b">
        <v>0</v>
      </c>
    </row>
    <row r="1759" spans="1:10" hidden="1">
      <c r="A1759" s="144" t="s">
        <v>452</v>
      </c>
      <c r="B1759" s="144" t="s">
        <v>544</v>
      </c>
      <c r="C1759" s="145"/>
      <c r="D1759" s="146"/>
      <c r="E1759" s="146">
        <v>0</v>
      </c>
      <c r="F1759" s="146">
        <v>0</v>
      </c>
      <c r="G1759" s="144">
        <v>0</v>
      </c>
      <c r="H1759" s="146">
        <v>0</v>
      </c>
      <c r="I1759" s="144">
        <v>0</v>
      </c>
      <c r="J1759" s="144" t="b">
        <v>0</v>
      </c>
    </row>
    <row r="1760" spans="1:10" hidden="1">
      <c r="A1760" s="144" t="s">
        <v>452</v>
      </c>
      <c r="B1760" s="144" t="s">
        <v>544</v>
      </c>
      <c r="C1760" s="145"/>
      <c r="D1760" s="146"/>
      <c r="E1760" s="146">
        <v>0</v>
      </c>
      <c r="F1760" s="146">
        <v>0</v>
      </c>
      <c r="G1760" s="144">
        <v>0</v>
      </c>
      <c r="H1760" s="146">
        <v>0</v>
      </c>
      <c r="I1760" s="144">
        <v>0</v>
      </c>
      <c r="J1760" s="144" t="b">
        <v>0</v>
      </c>
    </row>
    <row r="1761" spans="1:10" hidden="1">
      <c r="A1761" s="144" t="s">
        <v>452</v>
      </c>
      <c r="B1761" s="144" t="s">
        <v>544</v>
      </c>
      <c r="C1761" s="145"/>
      <c r="D1761" s="146"/>
      <c r="E1761" s="146">
        <v>0</v>
      </c>
      <c r="F1761" s="146">
        <v>0</v>
      </c>
      <c r="G1761" s="144">
        <v>0</v>
      </c>
      <c r="H1761" s="146">
        <v>0</v>
      </c>
      <c r="I1761" s="144">
        <v>0</v>
      </c>
      <c r="J1761" s="144" t="b">
        <v>0</v>
      </c>
    </row>
    <row r="1762" spans="1:10" hidden="1">
      <c r="A1762" s="144" t="s">
        <v>452</v>
      </c>
      <c r="B1762" s="144" t="s">
        <v>544</v>
      </c>
      <c r="C1762" s="145"/>
      <c r="D1762" s="146"/>
      <c r="E1762" s="146">
        <v>0</v>
      </c>
      <c r="F1762" s="146">
        <v>0</v>
      </c>
      <c r="G1762" s="144">
        <v>0</v>
      </c>
      <c r="H1762" s="146">
        <v>0</v>
      </c>
      <c r="I1762" s="144">
        <v>0</v>
      </c>
      <c r="J1762" s="144" t="b">
        <v>0</v>
      </c>
    </row>
    <row r="1763" spans="1:10" hidden="1">
      <c r="A1763" s="144" t="s">
        <v>452</v>
      </c>
      <c r="B1763" s="144" t="s">
        <v>544</v>
      </c>
      <c r="C1763" s="145"/>
      <c r="D1763" s="146"/>
      <c r="E1763" s="146">
        <v>0</v>
      </c>
      <c r="F1763" s="146">
        <v>0</v>
      </c>
      <c r="G1763" s="144">
        <v>0</v>
      </c>
      <c r="H1763" s="146">
        <v>0</v>
      </c>
      <c r="I1763" s="144">
        <v>0</v>
      </c>
      <c r="J1763" s="144" t="b">
        <v>0</v>
      </c>
    </row>
    <row r="1764" spans="1:10" hidden="1">
      <c r="A1764" s="144" t="s">
        <v>452</v>
      </c>
      <c r="B1764" s="144" t="s">
        <v>544</v>
      </c>
      <c r="C1764" s="145"/>
      <c r="D1764" s="146"/>
      <c r="E1764" s="146">
        <v>0</v>
      </c>
      <c r="F1764" s="146">
        <v>0</v>
      </c>
      <c r="G1764" s="144">
        <v>0</v>
      </c>
      <c r="H1764" s="146">
        <v>0</v>
      </c>
      <c r="I1764" s="144">
        <v>0</v>
      </c>
      <c r="J1764" s="144" t="b">
        <v>0</v>
      </c>
    </row>
    <row r="1765" spans="1:10" hidden="1">
      <c r="A1765" s="144" t="s">
        <v>452</v>
      </c>
      <c r="B1765" s="144" t="s">
        <v>544</v>
      </c>
      <c r="C1765" s="145"/>
      <c r="D1765" s="146"/>
      <c r="E1765" s="146">
        <v>0</v>
      </c>
      <c r="F1765" s="146">
        <v>0</v>
      </c>
      <c r="G1765" s="144">
        <v>0</v>
      </c>
      <c r="H1765" s="146">
        <v>0</v>
      </c>
      <c r="I1765" s="144">
        <v>0</v>
      </c>
      <c r="J1765" s="144" t="b">
        <v>0</v>
      </c>
    </row>
    <row r="1766" spans="1:10" hidden="1">
      <c r="A1766" s="144" t="s">
        <v>452</v>
      </c>
      <c r="B1766" s="144" t="s">
        <v>544</v>
      </c>
      <c r="C1766" s="145"/>
      <c r="D1766" s="146"/>
      <c r="E1766" s="146">
        <v>0</v>
      </c>
      <c r="F1766" s="146">
        <v>0</v>
      </c>
      <c r="G1766" s="144">
        <v>0</v>
      </c>
      <c r="H1766" s="146">
        <v>0</v>
      </c>
      <c r="I1766" s="144">
        <v>0</v>
      </c>
      <c r="J1766" s="144" t="b">
        <v>0</v>
      </c>
    </row>
    <row r="1767" spans="1:10" hidden="1">
      <c r="A1767" s="144" t="s">
        <v>452</v>
      </c>
      <c r="B1767" s="144" t="s">
        <v>544</v>
      </c>
      <c r="C1767" s="145"/>
      <c r="D1767" s="146"/>
      <c r="E1767" s="146">
        <v>0</v>
      </c>
      <c r="F1767" s="146">
        <v>0</v>
      </c>
      <c r="G1767" s="144">
        <v>0</v>
      </c>
      <c r="H1767" s="146">
        <v>0</v>
      </c>
      <c r="I1767" s="144">
        <v>0</v>
      </c>
      <c r="J1767" s="144" t="b">
        <v>0</v>
      </c>
    </row>
    <row r="1768" spans="1:10" hidden="1">
      <c r="A1768" s="144" t="s">
        <v>452</v>
      </c>
      <c r="B1768" s="144" t="s">
        <v>544</v>
      </c>
      <c r="C1768" s="145"/>
      <c r="D1768" s="146"/>
      <c r="E1768" s="146">
        <v>0</v>
      </c>
      <c r="F1768" s="146">
        <v>0</v>
      </c>
      <c r="G1768" s="144">
        <v>0</v>
      </c>
      <c r="H1768" s="146">
        <v>0</v>
      </c>
      <c r="I1768" s="144">
        <v>0</v>
      </c>
      <c r="J1768" s="144" t="b">
        <v>0</v>
      </c>
    </row>
    <row r="1769" spans="1:10" hidden="1">
      <c r="A1769" s="144" t="s">
        <v>452</v>
      </c>
      <c r="B1769" s="144" t="s">
        <v>544</v>
      </c>
      <c r="C1769" s="145"/>
      <c r="D1769" s="146"/>
      <c r="E1769" s="146">
        <v>0</v>
      </c>
      <c r="F1769" s="146">
        <v>0</v>
      </c>
      <c r="G1769" s="144">
        <v>0</v>
      </c>
      <c r="H1769" s="146">
        <v>0</v>
      </c>
      <c r="I1769" s="144">
        <v>0</v>
      </c>
      <c r="J1769" s="144" t="b">
        <v>0</v>
      </c>
    </row>
    <row r="1770" spans="1:10" hidden="1">
      <c r="A1770" s="144" t="s">
        <v>452</v>
      </c>
      <c r="B1770" s="144" t="s">
        <v>544</v>
      </c>
      <c r="C1770" s="145"/>
      <c r="D1770" s="146"/>
      <c r="E1770" s="146">
        <v>0</v>
      </c>
      <c r="F1770" s="146">
        <v>0</v>
      </c>
      <c r="G1770" s="144">
        <v>0</v>
      </c>
      <c r="H1770" s="146">
        <v>0</v>
      </c>
      <c r="I1770" s="144">
        <v>0</v>
      </c>
      <c r="J1770" s="144" t="b">
        <v>0</v>
      </c>
    </row>
    <row r="1771" spans="1:10" hidden="1">
      <c r="A1771" s="144" t="s">
        <v>452</v>
      </c>
      <c r="B1771" s="144" t="s">
        <v>544</v>
      </c>
      <c r="C1771" s="145"/>
      <c r="D1771" s="146"/>
      <c r="E1771" s="146">
        <v>0</v>
      </c>
      <c r="F1771" s="146">
        <v>0</v>
      </c>
      <c r="G1771" s="144">
        <v>0</v>
      </c>
      <c r="H1771" s="146">
        <v>0</v>
      </c>
      <c r="I1771" s="144">
        <v>0</v>
      </c>
      <c r="J1771" s="144" t="b">
        <v>0</v>
      </c>
    </row>
    <row r="1772" spans="1:10" hidden="1">
      <c r="A1772" s="144" t="s">
        <v>452</v>
      </c>
      <c r="B1772" s="144" t="s">
        <v>544</v>
      </c>
      <c r="C1772" s="145"/>
      <c r="D1772" s="146"/>
      <c r="E1772" s="146">
        <v>0</v>
      </c>
      <c r="F1772" s="146">
        <v>0</v>
      </c>
      <c r="G1772" s="144">
        <v>0</v>
      </c>
      <c r="H1772" s="146">
        <v>0</v>
      </c>
      <c r="I1772" s="144">
        <v>0</v>
      </c>
      <c r="J1772" s="144" t="b">
        <v>0</v>
      </c>
    </row>
    <row r="1773" spans="1:10" hidden="1">
      <c r="A1773" s="144" t="s">
        <v>452</v>
      </c>
      <c r="B1773" s="144" t="s">
        <v>544</v>
      </c>
      <c r="C1773" s="145"/>
      <c r="D1773" s="146"/>
      <c r="E1773" s="146">
        <v>0</v>
      </c>
      <c r="F1773" s="146">
        <v>0</v>
      </c>
      <c r="G1773" s="144">
        <v>0</v>
      </c>
      <c r="H1773" s="146">
        <v>0</v>
      </c>
      <c r="I1773" s="144">
        <v>0</v>
      </c>
      <c r="J1773" s="144" t="b">
        <v>0</v>
      </c>
    </row>
    <row r="1774" spans="1:10" hidden="1">
      <c r="A1774" s="144" t="s">
        <v>452</v>
      </c>
      <c r="B1774" s="144" t="s">
        <v>544</v>
      </c>
      <c r="C1774" s="145"/>
      <c r="D1774" s="146"/>
      <c r="E1774" s="146">
        <v>0</v>
      </c>
      <c r="F1774" s="146">
        <v>0</v>
      </c>
      <c r="G1774" s="144">
        <v>0</v>
      </c>
      <c r="H1774" s="146">
        <v>0</v>
      </c>
      <c r="I1774" s="144">
        <v>0</v>
      </c>
      <c r="J1774" s="144" t="b">
        <v>0</v>
      </c>
    </row>
    <row r="1775" spans="1:10" hidden="1">
      <c r="A1775" s="144" t="s">
        <v>452</v>
      </c>
      <c r="B1775" s="144" t="s">
        <v>544</v>
      </c>
      <c r="C1775" s="145"/>
      <c r="D1775" s="146"/>
      <c r="E1775" s="146">
        <v>0</v>
      </c>
      <c r="F1775" s="146">
        <v>0</v>
      </c>
      <c r="G1775" s="144">
        <v>0</v>
      </c>
      <c r="H1775" s="146">
        <v>0</v>
      </c>
      <c r="I1775" s="144">
        <v>0</v>
      </c>
      <c r="J1775" s="144" t="b">
        <v>0</v>
      </c>
    </row>
    <row r="1776" spans="1:10" hidden="1">
      <c r="A1776" s="144" t="s">
        <v>452</v>
      </c>
      <c r="B1776" s="144" t="s">
        <v>544</v>
      </c>
      <c r="C1776" s="145"/>
      <c r="D1776" s="146"/>
      <c r="E1776" s="146">
        <v>0</v>
      </c>
      <c r="F1776" s="146">
        <v>0</v>
      </c>
      <c r="G1776" s="144">
        <v>0</v>
      </c>
      <c r="H1776" s="146">
        <v>0</v>
      </c>
      <c r="I1776" s="144">
        <v>0</v>
      </c>
      <c r="J1776" s="144" t="b">
        <v>0</v>
      </c>
    </row>
    <row r="1777" spans="1:10" hidden="1">
      <c r="A1777" s="144" t="s">
        <v>452</v>
      </c>
      <c r="B1777" s="144" t="s">
        <v>544</v>
      </c>
      <c r="C1777" s="145"/>
      <c r="D1777" s="146"/>
      <c r="E1777" s="146">
        <v>0</v>
      </c>
      <c r="F1777" s="146">
        <v>0</v>
      </c>
      <c r="G1777" s="144">
        <v>0</v>
      </c>
      <c r="H1777" s="146">
        <v>0</v>
      </c>
      <c r="I1777" s="144">
        <v>0</v>
      </c>
      <c r="J1777" s="144" t="b">
        <v>0</v>
      </c>
    </row>
    <row r="1778" spans="1:10" hidden="1">
      <c r="A1778" s="144" t="s">
        <v>452</v>
      </c>
      <c r="B1778" s="144" t="s">
        <v>544</v>
      </c>
      <c r="C1778" s="145"/>
      <c r="D1778" s="146"/>
      <c r="E1778" s="146">
        <v>0</v>
      </c>
      <c r="F1778" s="146">
        <v>0</v>
      </c>
      <c r="G1778" s="144">
        <v>0</v>
      </c>
      <c r="H1778" s="146">
        <v>0</v>
      </c>
      <c r="I1778" s="144">
        <v>0</v>
      </c>
      <c r="J1778" s="144" t="b">
        <v>0</v>
      </c>
    </row>
    <row r="1779" spans="1:10" hidden="1">
      <c r="A1779" s="144" t="s">
        <v>452</v>
      </c>
      <c r="B1779" s="144" t="s">
        <v>544</v>
      </c>
      <c r="C1779" s="145"/>
      <c r="D1779" s="146"/>
      <c r="E1779" s="146">
        <v>0</v>
      </c>
      <c r="F1779" s="146">
        <v>0</v>
      </c>
      <c r="G1779" s="144">
        <v>0</v>
      </c>
      <c r="H1779" s="146">
        <v>0</v>
      </c>
      <c r="I1779" s="144">
        <v>0</v>
      </c>
      <c r="J1779" s="144" t="b">
        <v>0</v>
      </c>
    </row>
    <row r="1780" spans="1:10" hidden="1">
      <c r="A1780" s="144" t="s">
        <v>452</v>
      </c>
      <c r="B1780" s="144" t="s">
        <v>544</v>
      </c>
      <c r="C1780" s="145"/>
      <c r="D1780" s="146"/>
      <c r="E1780" s="146">
        <v>0</v>
      </c>
      <c r="F1780" s="146">
        <v>0</v>
      </c>
      <c r="G1780" s="144">
        <v>0</v>
      </c>
      <c r="H1780" s="146">
        <v>0</v>
      </c>
      <c r="I1780" s="144">
        <v>0</v>
      </c>
      <c r="J1780" s="144" t="b">
        <v>0</v>
      </c>
    </row>
    <row r="1781" spans="1:10" hidden="1">
      <c r="A1781" s="144" t="s">
        <v>452</v>
      </c>
      <c r="B1781" s="144" t="s">
        <v>544</v>
      </c>
      <c r="C1781" s="145"/>
      <c r="D1781" s="146"/>
      <c r="E1781" s="146">
        <v>0</v>
      </c>
      <c r="F1781" s="146">
        <v>0</v>
      </c>
      <c r="G1781" s="144">
        <v>0</v>
      </c>
      <c r="H1781" s="146">
        <v>0</v>
      </c>
      <c r="I1781" s="144">
        <v>0</v>
      </c>
      <c r="J1781" s="144" t="b">
        <v>0</v>
      </c>
    </row>
    <row r="1782" spans="1:10" hidden="1">
      <c r="A1782" s="144" t="s">
        <v>452</v>
      </c>
      <c r="B1782" s="144" t="s">
        <v>544</v>
      </c>
      <c r="C1782" s="145"/>
      <c r="D1782" s="146"/>
      <c r="E1782" s="146">
        <v>0</v>
      </c>
      <c r="F1782" s="146">
        <v>0</v>
      </c>
      <c r="G1782" s="144">
        <v>0</v>
      </c>
      <c r="H1782" s="146">
        <v>0</v>
      </c>
      <c r="I1782" s="144">
        <v>0</v>
      </c>
      <c r="J1782" s="144" t="b">
        <v>0</v>
      </c>
    </row>
    <row r="1783" spans="1:10" hidden="1">
      <c r="A1783" s="144" t="s">
        <v>452</v>
      </c>
      <c r="B1783" s="144" t="s">
        <v>544</v>
      </c>
      <c r="C1783" s="145"/>
      <c r="D1783" s="146"/>
      <c r="E1783" s="146">
        <v>0</v>
      </c>
      <c r="F1783" s="146">
        <v>0</v>
      </c>
      <c r="G1783" s="144">
        <v>0</v>
      </c>
      <c r="H1783" s="146">
        <v>0</v>
      </c>
      <c r="I1783" s="144">
        <v>0</v>
      </c>
      <c r="J1783" s="144" t="b">
        <v>0</v>
      </c>
    </row>
    <row r="1784" spans="1:10" hidden="1">
      <c r="A1784" s="144" t="s">
        <v>452</v>
      </c>
      <c r="B1784" s="144" t="s">
        <v>544</v>
      </c>
      <c r="C1784" s="145"/>
      <c r="D1784" s="146"/>
      <c r="E1784" s="146">
        <v>0</v>
      </c>
      <c r="F1784" s="146">
        <v>0</v>
      </c>
      <c r="G1784" s="144">
        <v>0</v>
      </c>
      <c r="H1784" s="146">
        <v>0</v>
      </c>
      <c r="I1784" s="144">
        <v>0</v>
      </c>
      <c r="J1784" s="144" t="b">
        <v>0</v>
      </c>
    </row>
    <row r="1785" spans="1:10" hidden="1">
      <c r="A1785" s="144" t="s">
        <v>452</v>
      </c>
      <c r="B1785" s="144" t="s">
        <v>544</v>
      </c>
      <c r="C1785" s="145"/>
      <c r="D1785" s="146"/>
      <c r="E1785" s="146">
        <v>0</v>
      </c>
      <c r="F1785" s="146">
        <v>0</v>
      </c>
      <c r="G1785" s="144">
        <v>0</v>
      </c>
      <c r="H1785" s="146">
        <v>0</v>
      </c>
      <c r="I1785" s="144">
        <v>0</v>
      </c>
      <c r="J1785" s="144" t="b">
        <v>0</v>
      </c>
    </row>
    <row r="1786" spans="1:10" hidden="1">
      <c r="A1786" s="144" t="s">
        <v>452</v>
      </c>
      <c r="B1786" s="144" t="s">
        <v>544</v>
      </c>
      <c r="C1786" s="145"/>
      <c r="D1786" s="146"/>
      <c r="E1786" s="146">
        <v>0</v>
      </c>
      <c r="F1786" s="146">
        <v>0</v>
      </c>
      <c r="G1786" s="144">
        <v>0</v>
      </c>
      <c r="H1786" s="146">
        <v>0</v>
      </c>
      <c r="I1786" s="144">
        <v>0</v>
      </c>
      <c r="J1786" s="144" t="b">
        <v>0</v>
      </c>
    </row>
    <row r="1787" spans="1:10" hidden="1">
      <c r="A1787" s="144" t="s">
        <v>452</v>
      </c>
      <c r="B1787" s="144" t="s">
        <v>544</v>
      </c>
      <c r="C1787" s="145"/>
      <c r="D1787" s="146"/>
      <c r="E1787" s="146">
        <v>0</v>
      </c>
      <c r="F1787" s="146">
        <v>0</v>
      </c>
      <c r="G1787" s="144">
        <v>0</v>
      </c>
      <c r="H1787" s="146">
        <v>0</v>
      </c>
      <c r="I1787" s="144">
        <v>0</v>
      </c>
      <c r="J1787" s="144" t="b">
        <v>0</v>
      </c>
    </row>
    <row r="1788" spans="1:10" hidden="1">
      <c r="A1788" s="144" t="s">
        <v>452</v>
      </c>
      <c r="B1788" s="144" t="s">
        <v>544</v>
      </c>
      <c r="C1788" s="145"/>
      <c r="D1788" s="146"/>
      <c r="E1788" s="146">
        <v>0</v>
      </c>
      <c r="F1788" s="146">
        <v>0</v>
      </c>
      <c r="G1788" s="144">
        <v>0</v>
      </c>
      <c r="H1788" s="146">
        <v>0</v>
      </c>
      <c r="I1788" s="144">
        <v>0</v>
      </c>
      <c r="J1788" s="144" t="b">
        <v>0</v>
      </c>
    </row>
    <row r="1789" spans="1:10" hidden="1">
      <c r="A1789" s="144" t="s">
        <v>452</v>
      </c>
      <c r="B1789" s="144" t="s">
        <v>544</v>
      </c>
      <c r="C1789" s="145"/>
      <c r="D1789" s="146"/>
      <c r="E1789" s="146">
        <v>0</v>
      </c>
      <c r="F1789" s="146">
        <v>0</v>
      </c>
      <c r="G1789" s="144">
        <v>0</v>
      </c>
      <c r="H1789" s="146">
        <v>0</v>
      </c>
      <c r="I1789" s="144">
        <v>0</v>
      </c>
      <c r="J1789" s="144" t="b">
        <v>0</v>
      </c>
    </row>
    <row r="1790" spans="1:10" hidden="1">
      <c r="A1790" s="144" t="s">
        <v>452</v>
      </c>
      <c r="B1790" s="144" t="s">
        <v>544</v>
      </c>
      <c r="C1790" s="145"/>
      <c r="D1790" s="146"/>
      <c r="E1790" s="146">
        <v>0</v>
      </c>
      <c r="F1790" s="146">
        <v>0</v>
      </c>
      <c r="G1790" s="144">
        <v>0</v>
      </c>
      <c r="H1790" s="146">
        <v>0</v>
      </c>
      <c r="I1790" s="144">
        <v>0</v>
      </c>
      <c r="J1790" s="144" t="b">
        <v>0</v>
      </c>
    </row>
    <row r="1791" spans="1:10" hidden="1">
      <c r="A1791" s="144" t="s">
        <v>452</v>
      </c>
      <c r="B1791" s="144" t="s">
        <v>544</v>
      </c>
      <c r="C1791" s="145"/>
      <c r="D1791" s="146"/>
      <c r="E1791" s="146">
        <v>0</v>
      </c>
      <c r="F1791" s="146">
        <v>0</v>
      </c>
      <c r="G1791" s="144">
        <v>0</v>
      </c>
      <c r="H1791" s="146">
        <v>0</v>
      </c>
      <c r="I1791" s="144">
        <v>0</v>
      </c>
      <c r="J1791" s="144" t="b">
        <v>0</v>
      </c>
    </row>
    <row r="1792" spans="1:10" hidden="1">
      <c r="A1792" s="144" t="s">
        <v>452</v>
      </c>
      <c r="B1792" s="144" t="s">
        <v>544</v>
      </c>
      <c r="C1792" s="145"/>
      <c r="D1792" s="146"/>
      <c r="E1792" s="146">
        <v>0</v>
      </c>
      <c r="F1792" s="146">
        <v>0</v>
      </c>
      <c r="G1792" s="144">
        <v>0</v>
      </c>
      <c r="H1792" s="146">
        <v>0</v>
      </c>
      <c r="I1792" s="144">
        <v>0</v>
      </c>
      <c r="J1792" s="144" t="b">
        <v>0</v>
      </c>
    </row>
    <row r="1793" spans="1:10" hidden="1">
      <c r="A1793" s="144" t="s">
        <v>452</v>
      </c>
      <c r="B1793" s="144" t="s">
        <v>544</v>
      </c>
      <c r="C1793" s="145"/>
      <c r="D1793" s="146"/>
      <c r="E1793" s="146">
        <v>0</v>
      </c>
      <c r="F1793" s="146">
        <v>0</v>
      </c>
      <c r="G1793" s="144">
        <v>0</v>
      </c>
      <c r="H1793" s="146">
        <v>0</v>
      </c>
      <c r="I1793" s="144">
        <v>0</v>
      </c>
      <c r="J1793" s="144" t="b">
        <v>0</v>
      </c>
    </row>
    <row r="1794" spans="1:10" hidden="1">
      <c r="A1794" s="144" t="s">
        <v>452</v>
      </c>
      <c r="B1794" s="144" t="s">
        <v>544</v>
      </c>
      <c r="C1794" s="145"/>
      <c r="D1794" s="146"/>
      <c r="E1794" s="146">
        <v>0</v>
      </c>
      <c r="F1794" s="146">
        <v>0</v>
      </c>
      <c r="G1794" s="144">
        <v>0</v>
      </c>
      <c r="H1794" s="146">
        <v>0</v>
      </c>
      <c r="I1794" s="144">
        <v>0</v>
      </c>
      <c r="J1794" s="144" t="b">
        <v>0</v>
      </c>
    </row>
    <row r="1795" spans="1:10" hidden="1">
      <c r="A1795" s="144" t="s">
        <v>452</v>
      </c>
      <c r="B1795" s="144" t="s">
        <v>544</v>
      </c>
      <c r="C1795" s="145"/>
      <c r="D1795" s="146"/>
      <c r="E1795" s="146">
        <v>0</v>
      </c>
      <c r="F1795" s="146">
        <v>0</v>
      </c>
      <c r="G1795" s="144">
        <v>0</v>
      </c>
      <c r="H1795" s="146">
        <v>0</v>
      </c>
      <c r="I1795" s="144">
        <v>0</v>
      </c>
      <c r="J1795" s="144" t="b">
        <v>0</v>
      </c>
    </row>
    <row r="1796" spans="1:10" hidden="1">
      <c r="A1796" s="144" t="s">
        <v>452</v>
      </c>
      <c r="B1796" s="144" t="s">
        <v>544</v>
      </c>
      <c r="C1796" s="145"/>
      <c r="D1796" s="146"/>
      <c r="E1796" s="146">
        <v>0</v>
      </c>
      <c r="F1796" s="146">
        <v>0</v>
      </c>
      <c r="G1796" s="144">
        <v>0</v>
      </c>
      <c r="H1796" s="146">
        <v>0</v>
      </c>
      <c r="I1796" s="144">
        <v>0</v>
      </c>
      <c r="J1796" s="144" t="b">
        <v>0</v>
      </c>
    </row>
    <row r="1797" spans="1:10" hidden="1">
      <c r="A1797" s="144" t="s">
        <v>452</v>
      </c>
      <c r="B1797" s="144" t="s">
        <v>544</v>
      </c>
      <c r="C1797" s="145"/>
      <c r="D1797" s="146"/>
      <c r="E1797" s="146">
        <v>0</v>
      </c>
      <c r="F1797" s="146">
        <v>0</v>
      </c>
      <c r="G1797" s="144">
        <v>0</v>
      </c>
      <c r="H1797" s="146">
        <v>0</v>
      </c>
      <c r="I1797" s="144">
        <v>0</v>
      </c>
      <c r="J1797" s="144" t="b">
        <v>0</v>
      </c>
    </row>
    <row r="1798" spans="1:10" hidden="1">
      <c r="A1798" s="144" t="s">
        <v>452</v>
      </c>
      <c r="B1798" s="144" t="s">
        <v>544</v>
      </c>
      <c r="C1798" s="145"/>
      <c r="D1798" s="146"/>
      <c r="E1798" s="146">
        <v>0</v>
      </c>
      <c r="F1798" s="146">
        <v>0</v>
      </c>
      <c r="G1798" s="144">
        <v>0</v>
      </c>
      <c r="H1798" s="146">
        <v>0</v>
      </c>
      <c r="I1798" s="144">
        <v>0</v>
      </c>
      <c r="J1798" s="144" t="b">
        <v>0</v>
      </c>
    </row>
    <row r="1799" spans="1:10" hidden="1">
      <c r="A1799" s="144" t="s">
        <v>452</v>
      </c>
      <c r="B1799" s="144" t="s">
        <v>544</v>
      </c>
      <c r="C1799" s="145"/>
      <c r="D1799" s="146"/>
      <c r="E1799" s="146">
        <v>0</v>
      </c>
      <c r="F1799" s="146">
        <v>0</v>
      </c>
      <c r="G1799" s="144">
        <v>0</v>
      </c>
      <c r="H1799" s="146">
        <v>0</v>
      </c>
      <c r="I1799" s="144">
        <v>0</v>
      </c>
      <c r="J1799" s="144" t="b">
        <v>0</v>
      </c>
    </row>
    <row r="1800" spans="1:10" hidden="1">
      <c r="A1800" s="144" t="s">
        <v>452</v>
      </c>
      <c r="B1800" s="144" t="s">
        <v>544</v>
      </c>
      <c r="C1800" s="145"/>
      <c r="D1800" s="146"/>
      <c r="E1800" s="146">
        <v>0</v>
      </c>
      <c r="F1800" s="146">
        <v>0</v>
      </c>
      <c r="G1800" s="144">
        <v>0</v>
      </c>
      <c r="H1800" s="146">
        <v>0</v>
      </c>
      <c r="I1800" s="144">
        <v>0</v>
      </c>
      <c r="J1800" s="144" t="b">
        <v>0</v>
      </c>
    </row>
    <row r="1801" spans="1:10" hidden="1">
      <c r="A1801" s="144" t="s">
        <v>452</v>
      </c>
      <c r="B1801" s="144" t="s">
        <v>544</v>
      </c>
      <c r="C1801" s="145"/>
      <c r="D1801" s="146"/>
      <c r="E1801" s="146">
        <v>0</v>
      </c>
      <c r="F1801" s="146">
        <v>0</v>
      </c>
      <c r="G1801" s="144">
        <v>0</v>
      </c>
      <c r="H1801" s="146">
        <v>0</v>
      </c>
      <c r="I1801" s="144">
        <v>0</v>
      </c>
      <c r="J1801" s="144" t="b">
        <v>0</v>
      </c>
    </row>
    <row r="1802" spans="1:10" hidden="1">
      <c r="A1802" s="144" t="s">
        <v>452</v>
      </c>
      <c r="B1802" s="144" t="s">
        <v>544</v>
      </c>
      <c r="C1802" s="145"/>
      <c r="D1802" s="146"/>
      <c r="E1802" s="146">
        <v>0</v>
      </c>
      <c r="F1802" s="146">
        <v>0</v>
      </c>
      <c r="G1802" s="144">
        <v>0</v>
      </c>
      <c r="H1802" s="146">
        <v>0</v>
      </c>
      <c r="I1802" s="144">
        <v>0</v>
      </c>
      <c r="J1802" s="144" t="b">
        <v>0</v>
      </c>
    </row>
    <row r="1803" spans="1:10" hidden="1">
      <c r="A1803" s="144" t="s">
        <v>452</v>
      </c>
      <c r="B1803" s="144" t="s">
        <v>544</v>
      </c>
      <c r="C1803" s="145"/>
      <c r="D1803" s="146"/>
      <c r="E1803" s="146">
        <v>0</v>
      </c>
      <c r="F1803" s="146">
        <v>0</v>
      </c>
      <c r="G1803" s="144">
        <v>0</v>
      </c>
      <c r="H1803" s="146">
        <v>0</v>
      </c>
      <c r="I1803" s="144">
        <v>0</v>
      </c>
      <c r="J1803" s="144" t="b">
        <v>0</v>
      </c>
    </row>
    <row r="1804" spans="1:10" hidden="1">
      <c r="A1804" s="144" t="s">
        <v>452</v>
      </c>
      <c r="B1804" s="144" t="s">
        <v>544</v>
      </c>
      <c r="C1804" s="145"/>
      <c r="D1804" s="146"/>
      <c r="E1804" s="146">
        <v>0</v>
      </c>
      <c r="F1804" s="146">
        <v>0</v>
      </c>
      <c r="G1804" s="144">
        <v>0</v>
      </c>
      <c r="H1804" s="146">
        <v>0</v>
      </c>
      <c r="I1804" s="144">
        <v>0</v>
      </c>
      <c r="J1804" s="144" t="b">
        <v>0</v>
      </c>
    </row>
    <row r="1805" spans="1:10" hidden="1">
      <c r="A1805" s="144" t="s">
        <v>452</v>
      </c>
      <c r="B1805" s="144" t="s">
        <v>544</v>
      </c>
      <c r="C1805" s="145"/>
      <c r="D1805" s="146"/>
      <c r="E1805" s="146">
        <v>0</v>
      </c>
      <c r="F1805" s="146">
        <v>0</v>
      </c>
      <c r="G1805" s="144">
        <v>0</v>
      </c>
      <c r="H1805" s="146">
        <v>0</v>
      </c>
      <c r="I1805" s="144">
        <v>0</v>
      </c>
      <c r="J1805" s="144" t="b">
        <v>0</v>
      </c>
    </row>
    <row r="1806" spans="1:10" hidden="1">
      <c r="A1806" s="144" t="s">
        <v>452</v>
      </c>
      <c r="B1806" s="144" t="s">
        <v>544</v>
      </c>
      <c r="C1806" s="145"/>
      <c r="D1806" s="146"/>
      <c r="E1806" s="146">
        <v>0</v>
      </c>
      <c r="F1806" s="146">
        <v>0</v>
      </c>
      <c r="G1806" s="144">
        <v>0</v>
      </c>
      <c r="H1806" s="146">
        <v>0</v>
      </c>
      <c r="I1806" s="144">
        <v>0</v>
      </c>
      <c r="J1806" s="144" t="b">
        <v>0</v>
      </c>
    </row>
    <row r="1807" spans="1:10" hidden="1">
      <c r="A1807" s="144" t="s">
        <v>452</v>
      </c>
      <c r="B1807" s="144" t="s">
        <v>544</v>
      </c>
      <c r="C1807" s="145"/>
      <c r="D1807" s="146"/>
      <c r="E1807" s="146">
        <v>0</v>
      </c>
      <c r="F1807" s="146">
        <v>0</v>
      </c>
      <c r="G1807" s="144">
        <v>0</v>
      </c>
      <c r="H1807" s="146">
        <v>0</v>
      </c>
      <c r="I1807" s="144">
        <v>0</v>
      </c>
      <c r="J1807" s="144" t="b">
        <v>0</v>
      </c>
    </row>
    <row r="1808" spans="1:10" hidden="1">
      <c r="A1808" s="144" t="s">
        <v>452</v>
      </c>
      <c r="B1808" s="144" t="s">
        <v>544</v>
      </c>
      <c r="C1808" s="145"/>
      <c r="D1808" s="146"/>
      <c r="E1808" s="146">
        <v>0</v>
      </c>
      <c r="F1808" s="146">
        <v>0</v>
      </c>
      <c r="G1808" s="144">
        <v>0</v>
      </c>
      <c r="H1808" s="146">
        <v>0</v>
      </c>
      <c r="I1808" s="144">
        <v>0</v>
      </c>
      <c r="J1808" s="144" t="b">
        <v>0</v>
      </c>
    </row>
    <row r="1809" spans="1:10" hidden="1">
      <c r="A1809" s="144" t="s">
        <v>452</v>
      </c>
      <c r="B1809" s="144" t="s">
        <v>544</v>
      </c>
      <c r="C1809" s="145"/>
      <c r="D1809" s="146"/>
      <c r="E1809" s="146">
        <v>0</v>
      </c>
      <c r="F1809" s="146">
        <v>0</v>
      </c>
      <c r="G1809" s="144">
        <v>0</v>
      </c>
      <c r="H1809" s="146">
        <v>0</v>
      </c>
      <c r="I1809" s="144">
        <v>0</v>
      </c>
      <c r="J1809" s="144" t="b">
        <v>0</v>
      </c>
    </row>
    <row r="1810" spans="1:10" hidden="1">
      <c r="A1810" s="144" t="s">
        <v>452</v>
      </c>
      <c r="B1810" s="144" t="s">
        <v>544</v>
      </c>
      <c r="C1810" s="145"/>
      <c r="D1810" s="146"/>
      <c r="E1810" s="146">
        <v>0</v>
      </c>
      <c r="F1810" s="146">
        <v>0</v>
      </c>
      <c r="G1810" s="144">
        <v>0</v>
      </c>
      <c r="H1810" s="146">
        <v>0</v>
      </c>
      <c r="I1810" s="144">
        <v>0</v>
      </c>
      <c r="J1810" s="144" t="b">
        <v>0</v>
      </c>
    </row>
    <row r="1811" spans="1:10" hidden="1">
      <c r="A1811" s="144" t="s">
        <v>452</v>
      </c>
      <c r="B1811" s="144" t="s">
        <v>544</v>
      </c>
      <c r="C1811" s="145"/>
      <c r="D1811" s="146"/>
      <c r="E1811" s="146">
        <v>0</v>
      </c>
      <c r="F1811" s="146">
        <v>0</v>
      </c>
      <c r="G1811" s="144">
        <v>0</v>
      </c>
      <c r="H1811" s="146">
        <v>0</v>
      </c>
      <c r="I1811" s="144">
        <v>0</v>
      </c>
      <c r="J1811" s="144" t="b">
        <v>0</v>
      </c>
    </row>
    <row r="1812" spans="1:10" hidden="1">
      <c r="A1812" s="144" t="s">
        <v>452</v>
      </c>
      <c r="B1812" s="144" t="s">
        <v>544</v>
      </c>
      <c r="C1812" s="145"/>
      <c r="D1812" s="146"/>
      <c r="E1812" s="146">
        <v>0</v>
      </c>
      <c r="F1812" s="146">
        <v>0</v>
      </c>
      <c r="G1812" s="144">
        <v>0</v>
      </c>
      <c r="H1812" s="146">
        <v>0</v>
      </c>
      <c r="I1812" s="144">
        <v>0</v>
      </c>
      <c r="J1812" s="144" t="b">
        <v>0</v>
      </c>
    </row>
    <row r="1813" spans="1:10" hidden="1">
      <c r="A1813" s="144" t="s">
        <v>452</v>
      </c>
      <c r="B1813" s="144" t="s">
        <v>544</v>
      </c>
      <c r="C1813" s="145"/>
      <c r="D1813" s="146"/>
      <c r="E1813" s="146">
        <v>0</v>
      </c>
      <c r="F1813" s="146">
        <v>0</v>
      </c>
      <c r="G1813" s="144">
        <v>0</v>
      </c>
      <c r="H1813" s="146">
        <v>0</v>
      </c>
      <c r="I1813" s="144">
        <v>0</v>
      </c>
      <c r="J1813" s="144" t="b">
        <v>0</v>
      </c>
    </row>
    <row r="1814" spans="1:10" hidden="1">
      <c r="A1814" s="144" t="s">
        <v>452</v>
      </c>
      <c r="B1814" s="144" t="s">
        <v>544</v>
      </c>
      <c r="C1814" s="145"/>
      <c r="D1814" s="146"/>
      <c r="E1814" s="146">
        <v>0</v>
      </c>
      <c r="F1814" s="146">
        <v>0</v>
      </c>
      <c r="G1814" s="144">
        <v>0</v>
      </c>
      <c r="H1814" s="146">
        <v>0</v>
      </c>
      <c r="I1814" s="144">
        <v>0</v>
      </c>
      <c r="J1814" s="144" t="b">
        <v>0</v>
      </c>
    </row>
    <row r="1815" spans="1:10" hidden="1">
      <c r="A1815" s="144" t="s">
        <v>452</v>
      </c>
      <c r="B1815" s="144" t="s">
        <v>544</v>
      </c>
      <c r="C1815" s="145"/>
      <c r="D1815" s="146"/>
      <c r="E1815" s="146">
        <v>0</v>
      </c>
      <c r="F1815" s="146">
        <v>0</v>
      </c>
      <c r="G1815" s="144">
        <v>0</v>
      </c>
      <c r="H1815" s="146">
        <v>0</v>
      </c>
      <c r="I1815" s="144">
        <v>0</v>
      </c>
      <c r="J1815" s="144" t="b">
        <v>0</v>
      </c>
    </row>
    <row r="1816" spans="1:10" hidden="1">
      <c r="A1816" s="144" t="s">
        <v>452</v>
      </c>
      <c r="B1816" s="144" t="s">
        <v>544</v>
      </c>
      <c r="C1816" s="145"/>
      <c r="D1816" s="146"/>
      <c r="E1816" s="146">
        <v>0</v>
      </c>
      <c r="F1816" s="146">
        <v>0</v>
      </c>
      <c r="G1816" s="144">
        <v>0</v>
      </c>
      <c r="H1816" s="146">
        <v>0</v>
      </c>
      <c r="I1816" s="144">
        <v>0</v>
      </c>
      <c r="J1816" s="144" t="b">
        <v>0</v>
      </c>
    </row>
    <row r="1817" spans="1:10" hidden="1">
      <c r="A1817" s="144" t="s">
        <v>452</v>
      </c>
      <c r="B1817" s="144" t="s">
        <v>544</v>
      </c>
      <c r="C1817" s="145"/>
      <c r="D1817" s="146"/>
      <c r="E1817" s="146">
        <v>0</v>
      </c>
      <c r="F1817" s="146">
        <v>0</v>
      </c>
      <c r="G1817" s="144">
        <v>0</v>
      </c>
      <c r="H1817" s="146">
        <v>0</v>
      </c>
      <c r="I1817" s="144">
        <v>0</v>
      </c>
      <c r="J1817" s="144" t="b">
        <v>0</v>
      </c>
    </row>
    <row r="1818" spans="1:10" hidden="1">
      <c r="A1818" s="144" t="s">
        <v>452</v>
      </c>
      <c r="B1818" s="144" t="s">
        <v>544</v>
      </c>
      <c r="C1818" s="145"/>
      <c r="D1818" s="146"/>
      <c r="E1818" s="146">
        <v>0</v>
      </c>
      <c r="F1818" s="146">
        <v>0</v>
      </c>
      <c r="G1818" s="144">
        <v>0</v>
      </c>
      <c r="H1818" s="146">
        <v>0</v>
      </c>
      <c r="I1818" s="144">
        <v>0</v>
      </c>
      <c r="J1818" s="144" t="b">
        <v>0</v>
      </c>
    </row>
    <row r="1819" spans="1:10" hidden="1">
      <c r="A1819" s="144" t="s">
        <v>452</v>
      </c>
      <c r="B1819" s="144" t="s">
        <v>544</v>
      </c>
      <c r="C1819" s="145"/>
      <c r="D1819" s="146"/>
      <c r="E1819" s="146">
        <v>0</v>
      </c>
      <c r="F1819" s="146">
        <v>0</v>
      </c>
      <c r="G1819" s="144">
        <v>0</v>
      </c>
      <c r="H1819" s="146">
        <v>0</v>
      </c>
      <c r="I1819" s="144">
        <v>0</v>
      </c>
      <c r="J1819" s="144" t="b">
        <v>0</v>
      </c>
    </row>
    <row r="1820" spans="1:10" hidden="1">
      <c r="A1820" s="144" t="s">
        <v>452</v>
      </c>
      <c r="B1820" s="144" t="s">
        <v>544</v>
      </c>
      <c r="C1820" s="145"/>
      <c r="D1820" s="146"/>
      <c r="E1820" s="146">
        <v>0</v>
      </c>
      <c r="F1820" s="146">
        <v>0</v>
      </c>
      <c r="G1820" s="144">
        <v>0</v>
      </c>
      <c r="H1820" s="146">
        <v>0</v>
      </c>
      <c r="I1820" s="144">
        <v>0</v>
      </c>
      <c r="J1820" s="144" t="b">
        <v>0</v>
      </c>
    </row>
    <row r="1821" spans="1:10" hidden="1">
      <c r="A1821" s="144" t="s">
        <v>452</v>
      </c>
      <c r="B1821" s="144" t="s">
        <v>544</v>
      </c>
      <c r="C1821" s="145"/>
      <c r="D1821" s="146"/>
      <c r="E1821" s="146">
        <v>0</v>
      </c>
      <c r="F1821" s="146">
        <v>0</v>
      </c>
      <c r="G1821" s="144">
        <v>0</v>
      </c>
      <c r="H1821" s="146">
        <v>0</v>
      </c>
      <c r="I1821" s="144">
        <v>0</v>
      </c>
      <c r="J1821" s="144" t="b">
        <v>0</v>
      </c>
    </row>
    <row r="1822" spans="1:10" hidden="1">
      <c r="A1822" s="144" t="s">
        <v>452</v>
      </c>
      <c r="B1822" s="144" t="s">
        <v>544</v>
      </c>
      <c r="C1822" s="145"/>
      <c r="D1822" s="146"/>
      <c r="E1822" s="146">
        <v>0</v>
      </c>
      <c r="F1822" s="146">
        <v>0</v>
      </c>
      <c r="G1822" s="144">
        <v>0</v>
      </c>
      <c r="H1822" s="146">
        <v>0</v>
      </c>
      <c r="I1822" s="144">
        <v>0</v>
      </c>
      <c r="J1822" s="144" t="b">
        <v>0</v>
      </c>
    </row>
    <row r="1823" spans="1:10" hidden="1">
      <c r="A1823" s="144" t="s">
        <v>452</v>
      </c>
      <c r="B1823" s="144" t="s">
        <v>544</v>
      </c>
      <c r="C1823" s="145"/>
      <c r="D1823" s="146"/>
      <c r="E1823" s="146">
        <v>0</v>
      </c>
      <c r="F1823" s="146">
        <v>0</v>
      </c>
      <c r="G1823" s="144">
        <v>0</v>
      </c>
      <c r="H1823" s="146">
        <v>0</v>
      </c>
      <c r="I1823" s="144">
        <v>0</v>
      </c>
      <c r="J1823" s="144" t="b">
        <v>0</v>
      </c>
    </row>
    <row r="1824" spans="1:10" hidden="1">
      <c r="A1824" s="144" t="s">
        <v>452</v>
      </c>
      <c r="B1824" s="144" t="s">
        <v>544</v>
      </c>
      <c r="C1824" s="145"/>
      <c r="D1824" s="146"/>
      <c r="E1824" s="146">
        <v>0</v>
      </c>
      <c r="F1824" s="146">
        <v>0</v>
      </c>
      <c r="G1824" s="144">
        <v>0</v>
      </c>
      <c r="H1824" s="146">
        <v>0</v>
      </c>
      <c r="I1824" s="144">
        <v>0</v>
      </c>
      <c r="J1824" s="144" t="b">
        <v>0</v>
      </c>
    </row>
    <row r="1825" spans="1:10" hidden="1">
      <c r="A1825" s="144" t="s">
        <v>452</v>
      </c>
      <c r="B1825" s="144" t="s">
        <v>544</v>
      </c>
      <c r="C1825" s="145"/>
      <c r="D1825" s="146"/>
      <c r="E1825" s="146">
        <v>0</v>
      </c>
      <c r="F1825" s="146">
        <v>0</v>
      </c>
      <c r="G1825" s="144">
        <v>0</v>
      </c>
      <c r="H1825" s="146">
        <v>0</v>
      </c>
      <c r="I1825" s="144">
        <v>0</v>
      </c>
      <c r="J1825" s="144" t="b">
        <v>0</v>
      </c>
    </row>
    <row r="1826" spans="1:10" hidden="1">
      <c r="A1826" s="144" t="s">
        <v>452</v>
      </c>
      <c r="B1826" s="144" t="s">
        <v>544</v>
      </c>
      <c r="C1826" s="145"/>
      <c r="D1826" s="146"/>
      <c r="E1826" s="146">
        <v>0</v>
      </c>
      <c r="F1826" s="146">
        <v>0</v>
      </c>
      <c r="G1826" s="144">
        <v>0</v>
      </c>
      <c r="H1826" s="146">
        <v>0</v>
      </c>
      <c r="I1826" s="144">
        <v>0</v>
      </c>
      <c r="J1826" s="144" t="b">
        <v>0</v>
      </c>
    </row>
    <row r="1827" spans="1:10" hidden="1">
      <c r="A1827" s="144" t="s">
        <v>452</v>
      </c>
      <c r="B1827" s="144" t="s">
        <v>544</v>
      </c>
      <c r="C1827" s="145"/>
      <c r="D1827" s="146"/>
      <c r="E1827" s="146">
        <v>0</v>
      </c>
      <c r="F1827" s="146">
        <v>0</v>
      </c>
      <c r="G1827" s="144">
        <v>0</v>
      </c>
      <c r="H1827" s="146">
        <v>0</v>
      </c>
      <c r="I1827" s="144">
        <v>0</v>
      </c>
      <c r="J1827" s="144" t="b">
        <v>0</v>
      </c>
    </row>
    <row r="1828" spans="1:10" hidden="1">
      <c r="A1828" s="144" t="s">
        <v>452</v>
      </c>
      <c r="B1828" s="144" t="s">
        <v>544</v>
      </c>
      <c r="C1828" s="145"/>
      <c r="D1828" s="146"/>
      <c r="E1828" s="146">
        <v>0</v>
      </c>
      <c r="F1828" s="146">
        <v>0</v>
      </c>
      <c r="G1828" s="144">
        <v>0</v>
      </c>
      <c r="H1828" s="146">
        <v>0</v>
      </c>
      <c r="I1828" s="144">
        <v>0</v>
      </c>
      <c r="J1828" s="144" t="b">
        <v>0</v>
      </c>
    </row>
    <row r="1829" spans="1:10" hidden="1">
      <c r="A1829" s="144" t="s">
        <v>452</v>
      </c>
      <c r="B1829" s="144" t="s">
        <v>544</v>
      </c>
      <c r="C1829" s="145"/>
      <c r="D1829" s="146"/>
      <c r="E1829" s="146">
        <v>0</v>
      </c>
      <c r="F1829" s="146">
        <v>0</v>
      </c>
      <c r="G1829" s="144">
        <v>0</v>
      </c>
      <c r="H1829" s="146">
        <v>0</v>
      </c>
      <c r="I1829" s="144">
        <v>0</v>
      </c>
      <c r="J1829" s="144" t="b">
        <v>0</v>
      </c>
    </row>
    <row r="1830" spans="1:10" hidden="1">
      <c r="A1830" s="144" t="s">
        <v>452</v>
      </c>
      <c r="B1830" s="144" t="s">
        <v>544</v>
      </c>
      <c r="C1830" s="145"/>
      <c r="D1830" s="146"/>
      <c r="E1830" s="146">
        <v>0</v>
      </c>
      <c r="F1830" s="146">
        <v>0</v>
      </c>
      <c r="G1830" s="144">
        <v>0</v>
      </c>
      <c r="H1830" s="146">
        <v>0</v>
      </c>
      <c r="I1830" s="144">
        <v>0</v>
      </c>
      <c r="J1830" s="144" t="b">
        <v>0</v>
      </c>
    </row>
    <row r="1831" spans="1:10" hidden="1">
      <c r="A1831" s="144" t="s">
        <v>452</v>
      </c>
      <c r="B1831" s="144" t="s">
        <v>544</v>
      </c>
      <c r="C1831" s="145"/>
      <c r="D1831" s="146"/>
      <c r="E1831" s="146">
        <v>0</v>
      </c>
      <c r="F1831" s="146">
        <v>0</v>
      </c>
      <c r="G1831" s="144">
        <v>0</v>
      </c>
      <c r="H1831" s="146">
        <v>0</v>
      </c>
      <c r="I1831" s="144">
        <v>0</v>
      </c>
      <c r="J1831" s="144" t="b">
        <v>0</v>
      </c>
    </row>
    <row r="1832" spans="1:10" hidden="1">
      <c r="A1832" s="144" t="s">
        <v>452</v>
      </c>
      <c r="B1832" s="144" t="s">
        <v>544</v>
      </c>
      <c r="C1832" s="145"/>
      <c r="D1832" s="146"/>
      <c r="E1832" s="146">
        <v>0</v>
      </c>
      <c r="F1832" s="146">
        <v>0</v>
      </c>
      <c r="G1832" s="144">
        <v>0</v>
      </c>
      <c r="H1832" s="146">
        <v>0</v>
      </c>
      <c r="I1832" s="144">
        <v>0</v>
      </c>
      <c r="J1832" s="144" t="b">
        <v>0</v>
      </c>
    </row>
    <row r="1833" spans="1:10" hidden="1">
      <c r="A1833" s="144" t="s">
        <v>452</v>
      </c>
      <c r="B1833" s="144" t="s">
        <v>544</v>
      </c>
      <c r="C1833" s="145"/>
      <c r="D1833" s="146"/>
      <c r="E1833" s="146">
        <v>0</v>
      </c>
      <c r="F1833" s="146">
        <v>0</v>
      </c>
      <c r="G1833" s="144">
        <v>0</v>
      </c>
      <c r="H1833" s="146">
        <v>0</v>
      </c>
      <c r="I1833" s="144">
        <v>0</v>
      </c>
      <c r="J1833" s="144" t="b">
        <v>0</v>
      </c>
    </row>
    <row r="1834" spans="1:10" hidden="1">
      <c r="A1834" s="144" t="s">
        <v>452</v>
      </c>
      <c r="B1834" s="144" t="s">
        <v>544</v>
      </c>
      <c r="C1834" s="145"/>
      <c r="D1834" s="146"/>
      <c r="E1834" s="146">
        <v>0</v>
      </c>
      <c r="F1834" s="146">
        <v>0</v>
      </c>
      <c r="G1834" s="144">
        <v>0</v>
      </c>
      <c r="H1834" s="146">
        <v>0</v>
      </c>
      <c r="I1834" s="144">
        <v>0</v>
      </c>
      <c r="J1834" s="144" t="b">
        <v>0</v>
      </c>
    </row>
    <row r="1835" spans="1:10" hidden="1">
      <c r="A1835" s="144" t="s">
        <v>452</v>
      </c>
      <c r="B1835" s="144" t="s">
        <v>544</v>
      </c>
      <c r="C1835" s="145"/>
      <c r="D1835" s="146"/>
      <c r="E1835" s="146">
        <v>0</v>
      </c>
      <c r="F1835" s="146">
        <v>0</v>
      </c>
      <c r="G1835" s="144">
        <v>0</v>
      </c>
      <c r="H1835" s="146">
        <v>0</v>
      </c>
      <c r="I1835" s="144">
        <v>0</v>
      </c>
      <c r="J1835" s="144" t="b">
        <v>0</v>
      </c>
    </row>
    <row r="1836" spans="1:10" hidden="1">
      <c r="A1836" s="144" t="s">
        <v>452</v>
      </c>
      <c r="B1836" s="144" t="s">
        <v>544</v>
      </c>
      <c r="C1836" s="145"/>
      <c r="D1836" s="146"/>
      <c r="E1836" s="146">
        <v>0</v>
      </c>
      <c r="F1836" s="146">
        <v>0</v>
      </c>
      <c r="G1836" s="144">
        <v>0</v>
      </c>
      <c r="H1836" s="146">
        <v>0</v>
      </c>
      <c r="I1836" s="144">
        <v>0</v>
      </c>
      <c r="J1836" s="144" t="b">
        <v>0</v>
      </c>
    </row>
    <row r="1837" spans="1:10" hidden="1">
      <c r="A1837" s="144" t="s">
        <v>452</v>
      </c>
      <c r="B1837" s="144" t="s">
        <v>544</v>
      </c>
      <c r="C1837" s="145"/>
      <c r="D1837" s="146"/>
      <c r="E1837" s="146">
        <v>0</v>
      </c>
      <c r="F1837" s="146">
        <v>0</v>
      </c>
      <c r="G1837" s="144">
        <v>0</v>
      </c>
      <c r="H1837" s="146">
        <v>0</v>
      </c>
      <c r="I1837" s="144">
        <v>0</v>
      </c>
      <c r="J1837" s="144" t="b">
        <v>0</v>
      </c>
    </row>
    <row r="1838" spans="1:10" hidden="1">
      <c r="A1838" s="144" t="s">
        <v>452</v>
      </c>
      <c r="B1838" s="144" t="s">
        <v>544</v>
      </c>
      <c r="C1838" s="145"/>
      <c r="D1838" s="146"/>
      <c r="E1838" s="146">
        <v>0</v>
      </c>
      <c r="F1838" s="146">
        <v>0</v>
      </c>
      <c r="G1838" s="144">
        <v>0</v>
      </c>
      <c r="H1838" s="146">
        <v>0</v>
      </c>
      <c r="I1838" s="144">
        <v>0</v>
      </c>
      <c r="J1838" s="144" t="b">
        <v>0</v>
      </c>
    </row>
    <row r="1839" spans="1:10" hidden="1">
      <c r="A1839" s="144" t="s">
        <v>452</v>
      </c>
      <c r="B1839" s="144" t="s">
        <v>544</v>
      </c>
      <c r="C1839" s="145"/>
      <c r="D1839" s="146"/>
      <c r="E1839" s="146">
        <v>0</v>
      </c>
      <c r="F1839" s="146">
        <v>0</v>
      </c>
      <c r="G1839" s="144">
        <v>0</v>
      </c>
      <c r="H1839" s="146">
        <v>0</v>
      </c>
      <c r="I1839" s="144">
        <v>0</v>
      </c>
      <c r="J1839" s="144" t="b">
        <v>0</v>
      </c>
    </row>
    <row r="1840" spans="1:10" hidden="1">
      <c r="A1840" s="144" t="s">
        <v>452</v>
      </c>
      <c r="B1840" s="144" t="s">
        <v>544</v>
      </c>
      <c r="C1840" s="145"/>
      <c r="D1840" s="146"/>
      <c r="E1840" s="146">
        <v>0</v>
      </c>
      <c r="F1840" s="146">
        <v>0</v>
      </c>
      <c r="G1840" s="144">
        <v>0</v>
      </c>
      <c r="H1840" s="146">
        <v>0</v>
      </c>
      <c r="I1840" s="144">
        <v>0</v>
      </c>
      <c r="J1840" s="144" t="b">
        <v>0</v>
      </c>
    </row>
    <row r="1841" spans="1:10" hidden="1">
      <c r="A1841" s="144" t="s">
        <v>452</v>
      </c>
      <c r="B1841" s="144" t="s">
        <v>544</v>
      </c>
      <c r="C1841" s="145"/>
      <c r="D1841" s="146"/>
      <c r="E1841" s="146">
        <v>0</v>
      </c>
      <c r="F1841" s="146">
        <v>0</v>
      </c>
      <c r="G1841" s="144">
        <v>0</v>
      </c>
      <c r="H1841" s="146">
        <v>0</v>
      </c>
      <c r="I1841" s="144">
        <v>0</v>
      </c>
      <c r="J1841" s="144" t="b">
        <v>0</v>
      </c>
    </row>
    <row r="1842" spans="1:10" hidden="1">
      <c r="A1842" s="144" t="s">
        <v>452</v>
      </c>
      <c r="B1842" s="144" t="s">
        <v>544</v>
      </c>
      <c r="C1842" s="145"/>
      <c r="D1842" s="146"/>
      <c r="E1842" s="146">
        <v>0</v>
      </c>
      <c r="F1842" s="146">
        <v>0</v>
      </c>
      <c r="G1842" s="144">
        <v>0</v>
      </c>
      <c r="H1842" s="146">
        <v>0</v>
      </c>
      <c r="I1842" s="144">
        <v>0</v>
      </c>
      <c r="J1842" s="144" t="b">
        <v>0</v>
      </c>
    </row>
    <row r="1843" spans="1:10" hidden="1">
      <c r="A1843" s="144" t="s">
        <v>452</v>
      </c>
      <c r="B1843" s="144" t="s">
        <v>544</v>
      </c>
      <c r="C1843" s="145"/>
      <c r="D1843" s="146"/>
      <c r="E1843" s="146">
        <v>0</v>
      </c>
      <c r="F1843" s="146">
        <v>0</v>
      </c>
      <c r="G1843" s="144">
        <v>0</v>
      </c>
      <c r="H1843" s="146">
        <v>0</v>
      </c>
      <c r="I1843" s="144">
        <v>0</v>
      </c>
      <c r="J1843" s="144" t="b">
        <v>0</v>
      </c>
    </row>
    <row r="1844" spans="1:10" hidden="1">
      <c r="A1844" s="144" t="s">
        <v>452</v>
      </c>
      <c r="B1844" s="144" t="s">
        <v>544</v>
      </c>
      <c r="C1844" s="145"/>
      <c r="D1844" s="146"/>
      <c r="E1844" s="146">
        <v>0</v>
      </c>
      <c r="F1844" s="146">
        <v>0</v>
      </c>
      <c r="G1844" s="144">
        <v>0</v>
      </c>
      <c r="H1844" s="146">
        <v>0</v>
      </c>
      <c r="I1844" s="144">
        <v>0</v>
      </c>
      <c r="J1844" s="144" t="b">
        <v>0</v>
      </c>
    </row>
    <row r="1845" spans="1:10" hidden="1">
      <c r="A1845" s="144" t="s">
        <v>452</v>
      </c>
      <c r="B1845" s="144" t="s">
        <v>544</v>
      </c>
      <c r="C1845" s="145"/>
      <c r="D1845" s="146"/>
      <c r="E1845" s="146">
        <v>0</v>
      </c>
      <c r="F1845" s="146">
        <v>0</v>
      </c>
      <c r="G1845" s="144">
        <v>0</v>
      </c>
      <c r="H1845" s="146">
        <v>0</v>
      </c>
      <c r="I1845" s="144">
        <v>0</v>
      </c>
      <c r="J1845" s="144" t="b">
        <v>0</v>
      </c>
    </row>
    <row r="1846" spans="1:10" hidden="1">
      <c r="A1846" s="144" t="s">
        <v>452</v>
      </c>
      <c r="B1846" s="144" t="s">
        <v>544</v>
      </c>
      <c r="C1846" s="145"/>
      <c r="D1846" s="146"/>
      <c r="E1846" s="146">
        <v>0</v>
      </c>
      <c r="F1846" s="146">
        <v>0</v>
      </c>
      <c r="G1846" s="144">
        <v>0</v>
      </c>
      <c r="H1846" s="146">
        <v>0</v>
      </c>
      <c r="I1846" s="144">
        <v>0</v>
      </c>
      <c r="J1846" s="144" t="b">
        <v>0</v>
      </c>
    </row>
    <row r="1847" spans="1:10" hidden="1">
      <c r="A1847" s="144" t="s">
        <v>452</v>
      </c>
      <c r="B1847" s="144" t="s">
        <v>544</v>
      </c>
      <c r="C1847" s="145"/>
      <c r="D1847" s="146"/>
      <c r="E1847" s="146">
        <v>0</v>
      </c>
      <c r="F1847" s="146">
        <v>0</v>
      </c>
      <c r="G1847" s="144">
        <v>0</v>
      </c>
      <c r="H1847" s="146">
        <v>0</v>
      </c>
      <c r="I1847" s="144">
        <v>0</v>
      </c>
      <c r="J1847" s="144" t="b">
        <v>0</v>
      </c>
    </row>
    <row r="1848" spans="1:10" hidden="1">
      <c r="A1848" s="144" t="s">
        <v>452</v>
      </c>
      <c r="B1848" s="144" t="s">
        <v>544</v>
      </c>
      <c r="C1848" s="145"/>
      <c r="D1848" s="146"/>
      <c r="E1848" s="146">
        <v>0</v>
      </c>
      <c r="F1848" s="146">
        <v>0</v>
      </c>
      <c r="G1848" s="144">
        <v>0</v>
      </c>
      <c r="H1848" s="146">
        <v>0</v>
      </c>
      <c r="I1848" s="144">
        <v>0</v>
      </c>
      <c r="J1848" s="144" t="b">
        <v>0</v>
      </c>
    </row>
    <row r="1849" spans="1:10" hidden="1">
      <c r="A1849" s="144" t="s">
        <v>452</v>
      </c>
      <c r="B1849" s="144" t="s">
        <v>544</v>
      </c>
      <c r="C1849" s="145"/>
      <c r="D1849" s="146"/>
      <c r="E1849" s="146">
        <v>0</v>
      </c>
      <c r="F1849" s="146">
        <v>0</v>
      </c>
      <c r="G1849" s="144">
        <v>0</v>
      </c>
      <c r="H1849" s="146">
        <v>0</v>
      </c>
      <c r="I1849" s="144">
        <v>0</v>
      </c>
      <c r="J1849" s="144" t="b">
        <v>0</v>
      </c>
    </row>
    <row r="1850" spans="1:10" hidden="1">
      <c r="A1850" s="144" t="s">
        <v>452</v>
      </c>
      <c r="B1850" s="144" t="s">
        <v>544</v>
      </c>
      <c r="C1850" s="145"/>
      <c r="D1850" s="146"/>
      <c r="E1850" s="146">
        <v>0</v>
      </c>
      <c r="F1850" s="146">
        <v>0</v>
      </c>
      <c r="G1850" s="144">
        <v>0</v>
      </c>
      <c r="H1850" s="146">
        <v>0</v>
      </c>
      <c r="I1850" s="144">
        <v>0</v>
      </c>
      <c r="J1850" s="144" t="b">
        <v>0</v>
      </c>
    </row>
    <row r="1851" spans="1:10" hidden="1">
      <c r="A1851" s="144" t="s">
        <v>452</v>
      </c>
      <c r="B1851" s="144" t="s">
        <v>544</v>
      </c>
      <c r="C1851" s="145"/>
      <c r="D1851" s="146"/>
      <c r="E1851" s="146">
        <v>0</v>
      </c>
      <c r="F1851" s="146">
        <v>0</v>
      </c>
      <c r="G1851" s="144">
        <v>0</v>
      </c>
      <c r="H1851" s="146">
        <v>0</v>
      </c>
      <c r="I1851" s="144">
        <v>0</v>
      </c>
      <c r="J1851" s="144" t="b">
        <v>0</v>
      </c>
    </row>
    <row r="1852" spans="1:10" hidden="1">
      <c r="A1852" s="144" t="s">
        <v>452</v>
      </c>
      <c r="B1852" s="144" t="s">
        <v>544</v>
      </c>
      <c r="C1852" s="145"/>
      <c r="D1852" s="146"/>
      <c r="E1852" s="146">
        <v>0</v>
      </c>
      <c r="F1852" s="146">
        <v>0</v>
      </c>
      <c r="G1852" s="144">
        <v>0</v>
      </c>
      <c r="H1852" s="146">
        <v>0</v>
      </c>
      <c r="I1852" s="144">
        <v>0</v>
      </c>
      <c r="J1852" s="144" t="b">
        <v>0</v>
      </c>
    </row>
    <row r="1853" spans="1:10" hidden="1">
      <c r="A1853" s="144" t="s">
        <v>452</v>
      </c>
      <c r="B1853" s="144" t="s">
        <v>544</v>
      </c>
      <c r="C1853" s="145"/>
      <c r="D1853" s="146"/>
      <c r="E1853" s="146">
        <v>0</v>
      </c>
      <c r="F1853" s="146">
        <v>0</v>
      </c>
      <c r="G1853" s="144">
        <v>0</v>
      </c>
      <c r="H1853" s="146">
        <v>0</v>
      </c>
      <c r="I1853" s="144">
        <v>0</v>
      </c>
      <c r="J1853" s="144" t="b">
        <v>0</v>
      </c>
    </row>
    <row r="1854" spans="1:10" hidden="1">
      <c r="A1854" s="144" t="s">
        <v>452</v>
      </c>
      <c r="B1854" s="144" t="s">
        <v>544</v>
      </c>
      <c r="C1854" s="145"/>
      <c r="D1854" s="146"/>
      <c r="E1854" s="146">
        <v>0</v>
      </c>
      <c r="F1854" s="146">
        <v>0</v>
      </c>
      <c r="G1854" s="144">
        <v>0</v>
      </c>
      <c r="H1854" s="146">
        <v>0</v>
      </c>
      <c r="I1854" s="144">
        <v>0</v>
      </c>
      <c r="J1854" s="144" t="b">
        <v>0</v>
      </c>
    </row>
    <row r="1855" spans="1:10" hidden="1">
      <c r="A1855" s="144" t="s">
        <v>452</v>
      </c>
      <c r="B1855" s="144" t="s">
        <v>544</v>
      </c>
      <c r="C1855" s="145"/>
      <c r="D1855" s="146"/>
      <c r="E1855" s="146">
        <v>0</v>
      </c>
      <c r="F1855" s="146">
        <v>0</v>
      </c>
      <c r="G1855" s="144">
        <v>0</v>
      </c>
      <c r="H1855" s="146">
        <v>0</v>
      </c>
      <c r="I1855" s="144">
        <v>0</v>
      </c>
      <c r="J1855" s="144" t="b">
        <v>0</v>
      </c>
    </row>
    <row r="1856" spans="1:10" hidden="1">
      <c r="A1856" s="144" t="s">
        <v>452</v>
      </c>
      <c r="B1856" s="144" t="s">
        <v>544</v>
      </c>
      <c r="C1856" s="145"/>
      <c r="D1856" s="146"/>
      <c r="E1856" s="146">
        <v>0</v>
      </c>
      <c r="F1856" s="146">
        <v>0</v>
      </c>
      <c r="G1856" s="144">
        <v>0</v>
      </c>
      <c r="H1856" s="146">
        <v>0</v>
      </c>
      <c r="I1856" s="144">
        <v>0</v>
      </c>
      <c r="J1856" s="144" t="b">
        <v>0</v>
      </c>
    </row>
    <row r="1857" spans="1:10" hidden="1">
      <c r="A1857" s="144" t="s">
        <v>452</v>
      </c>
      <c r="B1857" s="144" t="s">
        <v>544</v>
      </c>
      <c r="C1857" s="145"/>
      <c r="D1857" s="146"/>
      <c r="E1857" s="146">
        <v>0</v>
      </c>
      <c r="F1857" s="146">
        <v>0</v>
      </c>
      <c r="G1857" s="144">
        <v>0</v>
      </c>
      <c r="H1857" s="146">
        <v>0</v>
      </c>
      <c r="I1857" s="144">
        <v>0</v>
      </c>
      <c r="J1857" s="144" t="b">
        <v>0</v>
      </c>
    </row>
    <row r="1858" spans="1:10" hidden="1">
      <c r="A1858" s="144" t="s">
        <v>452</v>
      </c>
      <c r="B1858" s="144" t="s">
        <v>544</v>
      </c>
      <c r="C1858" s="145"/>
      <c r="D1858" s="146"/>
      <c r="E1858" s="146">
        <v>0</v>
      </c>
      <c r="F1858" s="146">
        <v>0</v>
      </c>
      <c r="G1858" s="144">
        <v>0</v>
      </c>
      <c r="H1858" s="146">
        <v>0</v>
      </c>
      <c r="I1858" s="144">
        <v>0</v>
      </c>
      <c r="J1858" s="144" t="b">
        <v>0</v>
      </c>
    </row>
    <row r="1859" spans="1:10" hidden="1">
      <c r="A1859" s="144" t="s">
        <v>452</v>
      </c>
      <c r="B1859" s="144" t="s">
        <v>544</v>
      </c>
      <c r="C1859" s="145"/>
      <c r="D1859" s="146"/>
      <c r="E1859" s="146">
        <v>0</v>
      </c>
      <c r="F1859" s="146">
        <v>0</v>
      </c>
      <c r="G1859" s="144">
        <v>0</v>
      </c>
      <c r="H1859" s="146">
        <v>0</v>
      </c>
      <c r="I1859" s="144">
        <v>0</v>
      </c>
      <c r="J1859" s="144" t="b">
        <v>0</v>
      </c>
    </row>
    <row r="1860" spans="1:10" hidden="1">
      <c r="A1860" s="144" t="s">
        <v>452</v>
      </c>
      <c r="B1860" s="144" t="s">
        <v>544</v>
      </c>
      <c r="C1860" s="145"/>
      <c r="D1860" s="146"/>
      <c r="E1860" s="146">
        <v>0</v>
      </c>
      <c r="F1860" s="146">
        <v>0</v>
      </c>
      <c r="G1860" s="144">
        <v>0</v>
      </c>
      <c r="H1860" s="146">
        <v>0</v>
      </c>
      <c r="I1860" s="144">
        <v>0</v>
      </c>
      <c r="J1860" s="144" t="b">
        <v>0</v>
      </c>
    </row>
    <row r="1861" spans="1:10" hidden="1">
      <c r="A1861" s="144" t="s">
        <v>452</v>
      </c>
      <c r="B1861" s="144" t="s">
        <v>544</v>
      </c>
      <c r="C1861" s="145"/>
      <c r="D1861" s="146"/>
      <c r="E1861" s="146">
        <v>0</v>
      </c>
      <c r="F1861" s="146">
        <v>0</v>
      </c>
      <c r="G1861" s="144">
        <v>0</v>
      </c>
      <c r="H1861" s="146">
        <v>0</v>
      </c>
      <c r="I1861" s="144">
        <v>0</v>
      </c>
      <c r="J1861" s="144" t="b">
        <v>0</v>
      </c>
    </row>
    <row r="1862" spans="1:10" hidden="1">
      <c r="A1862" s="144" t="s">
        <v>452</v>
      </c>
      <c r="B1862" s="144" t="s">
        <v>544</v>
      </c>
      <c r="C1862" s="145"/>
      <c r="D1862" s="146"/>
      <c r="E1862" s="146">
        <v>0</v>
      </c>
      <c r="F1862" s="146">
        <v>0</v>
      </c>
      <c r="G1862" s="144">
        <v>0</v>
      </c>
      <c r="H1862" s="146">
        <v>0</v>
      </c>
      <c r="I1862" s="144">
        <v>0</v>
      </c>
      <c r="J1862" s="144" t="b">
        <v>0</v>
      </c>
    </row>
    <row r="1863" spans="1:10" hidden="1">
      <c r="A1863" s="144" t="s">
        <v>452</v>
      </c>
      <c r="B1863" s="144" t="s">
        <v>544</v>
      </c>
      <c r="C1863" s="145"/>
      <c r="D1863" s="146"/>
      <c r="E1863" s="146">
        <v>0</v>
      </c>
      <c r="F1863" s="146">
        <v>0</v>
      </c>
      <c r="G1863" s="144">
        <v>0</v>
      </c>
      <c r="H1863" s="146">
        <v>0</v>
      </c>
      <c r="I1863" s="144">
        <v>0</v>
      </c>
      <c r="J1863" s="144" t="b">
        <v>0</v>
      </c>
    </row>
    <row r="1864" spans="1:10" hidden="1">
      <c r="A1864" s="144" t="s">
        <v>452</v>
      </c>
      <c r="B1864" s="144" t="s">
        <v>544</v>
      </c>
      <c r="C1864" s="145"/>
      <c r="D1864" s="146"/>
      <c r="E1864" s="146">
        <v>0</v>
      </c>
      <c r="F1864" s="146">
        <v>0</v>
      </c>
      <c r="G1864" s="144">
        <v>0</v>
      </c>
      <c r="H1864" s="146">
        <v>0</v>
      </c>
      <c r="I1864" s="144">
        <v>0</v>
      </c>
      <c r="J1864" s="144" t="b">
        <v>0</v>
      </c>
    </row>
  </sheetData>
  <autoFilter ref="A1:J1864" xr:uid="{00000000-0009-0000-0000-000016000000}">
    <filterColumn colId="7">
      <filters blank="1">
        <filter val="12,816.00"/>
        <filter val="138,335.95"/>
        <filter val="139,196.88"/>
        <filter val="2,248,717.20"/>
        <filter val="2,959,778.64"/>
        <filter val="206,477.28"/>
        <filter val="21,945.60"/>
        <filter val="26,496.00"/>
        <filter val="27,347.76"/>
        <filter val="3,069,354.72"/>
        <filter val="34,761.60"/>
        <filter val="6,374,807.52"/>
        <filter val="6,540,491.23"/>
        <filter val="8,823,970.03"/>
      </filters>
    </filterColumn>
  </autoFilter>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5"/>
  <dimension ref="A1:H70"/>
  <sheetViews>
    <sheetView workbookViewId="0">
      <selection activeCell="F2" sqref="F2"/>
    </sheetView>
  </sheetViews>
  <sheetFormatPr baseColWidth="10" defaultRowHeight="15"/>
  <cols>
    <col min="2" max="2" width="32.7109375" customWidth="1"/>
    <col min="3" max="3" width="16.7109375" customWidth="1"/>
    <col min="6" max="6" width="41.5703125" customWidth="1"/>
  </cols>
  <sheetData>
    <row r="1" spans="1:8" s="150" customFormat="1" ht="30">
      <c r="A1" s="150" t="s">
        <v>2593</v>
      </c>
      <c r="B1" s="150" t="s">
        <v>2594</v>
      </c>
      <c r="C1" s="150" t="s">
        <v>2595</v>
      </c>
      <c r="E1" s="171"/>
      <c r="F1" s="171"/>
      <c r="G1" s="171"/>
      <c r="H1" s="171"/>
    </row>
    <row r="2" spans="1:8">
      <c r="E2" t="str">
        <f>MID(A2,1,5)</f>
        <v/>
      </c>
      <c r="F2">
        <f>B2</f>
        <v>0</v>
      </c>
      <c r="G2" t="str">
        <f>MID(A2,8,1)</f>
        <v/>
      </c>
      <c r="H2">
        <f>C2</f>
        <v>0</v>
      </c>
    </row>
    <row r="3" spans="1:8">
      <c r="E3" t="str">
        <f t="shared" ref="E3:E66" si="0">MID(A3,1,5)</f>
        <v/>
      </c>
      <c r="F3">
        <f t="shared" ref="F3:F66" si="1">B3</f>
        <v>0</v>
      </c>
      <c r="G3" t="str">
        <f t="shared" ref="G3:G66" si="2">MID(A3,8,1)</f>
        <v/>
      </c>
      <c r="H3">
        <f t="shared" ref="H3:H66" si="3">C3</f>
        <v>0</v>
      </c>
    </row>
    <row r="4" spans="1:8">
      <c r="E4" t="str">
        <f t="shared" si="0"/>
        <v/>
      </c>
      <c r="F4">
        <f t="shared" si="1"/>
        <v>0</v>
      </c>
      <c r="G4" t="str">
        <f t="shared" si="2"/>
        <v/>
      </c>
      <c r="H4">
        <f t="shared" si="3"/>
        <v>0</v>
      </c>
    </row>
    <row r="5" spans="1:8">
      <c r="E5" t="str">
        <f t="shared" si="0"/>
        <v/>
      </c>
      <c r="F5">
        <f t="shared" si="1"/>
        <v>0</v>
      </c>
      <c r="G5" t="str">
        <f t="shared" si="2"/>
        <v/>
      </c>
      <c r="H5">
        <f t="shared" si="3"/>
        <v>0</v>
      </c>
    </row>
    <row r="6" spans="1:8">
      <c r="E6" t="str">
        <f t="shared" si="0"/>
        <v/>
      </c>
      <c r="F6">
        <f t="shared" si="1"/>
        <v>0</v>
      </c>
      <c r="G6" t="str">
        <f t="shared" si="2"/>
        <v/>
      </c>
      <c r="H6">
        <f t="shared" si="3"/>
        <v>0</v>
      </c>
    </row>
    <row r="7" spans="1:8">
      <c r="E7" t="str">
        <f t="shared" si="0"/>
        <v/>
      </c>
      <c r="F7">
        <f t="shared" si="1"/>
        <v>0</v>
      </c>
      <c r="G7" t="str">
        <f t="shared" si="2"/>
        <v/>
      </c>
      <c r="H7">
        <f t="shared" si="3"/>
        <v>0</v>
      </c>
    </row>
    <row r="8" spans="1:8">
      <c r="E8" t="str">
        <f t="shared" si="0"/>
        <v/>
      </c>
      <c r="F8">
        <f t="shared" si="1"/>
        <v>0</v>
      </c>
      <c r="G8" t="str">
        <f t="shared" si="2"/>
        <v/>
      </c>
      <c r="H8">
        <f t="shared" si="3"/>
        <v>0</v>
      </c>
    </row>
    <row r="9" spans="1:8">
      <c r="E9" t="str">
        <f t="shared" si="0"/>
        <v/>
      </c>
      <c r="F9">
        <f t="shared" si="1"/>
        <v>0</v>
      </c>
      <c r="G9" t="str">
        <f t="shared" si="2"/>
        <v/>
      </c>
      <c r="H9">
        <f t="shared" si="3"/>
        <v>0</v>
      </c>
    </row>
    <row r="10" spans="1:8">
      <c r="E10" t="str">
        <f t="shared" si="0"/>
        <v/>
      </c>
      <c r="F10">
        <f t="shared" si="1"/>
        <v>0</v>
      </c>
      <c r="G10" t="str">
        <f t="shared" si="2"/>
        <v/>
      </c>
      <c r="H10">
        <f t="shared" si="3"/>
        <v>0</v>
      </c>
    </row>
    <row r="11" spans="1:8">
      <c r="E11" t="str">
        <f t="shared" si="0"/>
        <v/>
      </c>
      <c r="F11">
        <f t="shared" si="1"/>
        <v>0</v>
      </c>
      <c r="G11" t="str">
        <f t="shared" si="2"/>
        <v/>
      </c>
      <c r="H11">
        <f t="shared" si="3"/>
        <v>0</v>
      </c>
    </row>
    <row r="12" spans="1:8">
      <c r="E12" t="str">
        <f t="shared" si="0"/>
        <v/>
      </c>
      <c r="F12">
        <f t="shared" si="1"/>
        <v>0</v>
      </c>
      <c r="G12" t="str">
        <f t="shared" si="2"/>
        <v/>
      </c>
      <c r="H12">
        <f t="shared" si="3"/>
        <v>0</v>
      </c>
    </row>
    <row r="13" spans="1:8">
      <c r="E13" t="str">
        <f t="shared" si="0"/>
        <v/>
      </c>
      <c r="F13">
        <f t="shared" si="1"/>
        <v>0</v>
      </c>
      <c r="G13" t="str">
        <f t="shared" si="2"/>
        <v/>
      </c>
      <c r="H13">
        <f t="shared" si="3"/>
        <v>0</v>
      </c>
    </row>
    <row r="14" spans="1:8">
      <c r="E14" t="str">
        <f t="shared" si="0"/>
        <v/>
      </c>
      <c r="F14">
        <f t="shared" si="1"/>
        <v>0</v>
      </c>
      <c r="G14" t="str">
        <f t="shared" si="2"/>
        <v/>
      </c>
      <c r="H14">
        <f t="shared" si="3"/>
        <v>0</v>
      </c>
    </row>
    <row r="15" spans="1:8">
      <c r="E15" t="str">
        <f t="shared" si="0"/>
        <v/>
      </c>
      <c r="F15">
        <f t="shared" si="1"/>
        <v>0</v>
      </c>
      <c r="G15" t="str">
        <f t="shared" si="2"/>
        <v/>
      </c>
      <c r="H15">
        <f t="shared" si="3"/>
        <v>0</v>
      </c>
    </row>
    <row r="16" spans="1:8">
      <c r="E16" t="str">
        <f t="shared" si="0"/>
        <v/>
      </c>
      <c r="F16">
        <f t="shared" si="1"/>
        <v>0</v>
      </c>
      <c r="G16" t="str">
        <f t="shared" si="2"/>
        <v/>
      </c>
      <c r="H16">
        <f t="shared" si="3"/>
        <v>0</v>
      </c>
    </row>
    <row r="17" spans="5:8">
      <c r="E17" t="str">
        <f t="shared" si="0"/>
        <v/>
      </c>
      <c r="F17">
        <f t="shared" si="1"/>
        <v>0</v>
      </c>
      <c r="G17" t="str">
        <f t="shared" si="2"/>
        <v/>
      </c>
      <c r="H17">
        <f t="shared" si="3"/>
        <v>0</v>
      </c>
    </row>
    <row r="18" spans="5:8">
      <c r="E18" t="str">
        <f t="shared" si="0"/>
        <v/>
      </c>
      <c r="F18">
        <f t="shared" si="1"/>
        <v>0</v>
      </c>
      <c r="G18" t="str">
        <f t="shared" si="2"/>
        <v/>
      </c>
      <c r="H18">
        <f t="shared" si="3"/>
        <v>0</v>
      </c>
    </row>
    <row r="19" spans="5:8">
      <c r="E19" t="str">
        <f t="shared" si="0"/>
        <v/>
      </c>
      <c r="F19">
        <f t="shared" si="1"/>
        <v>0</v>
      </c>
      <c r="G19" t="str">
        <f t="shared" si="2"/>
        <v/>
      </c>
      <c r="H19">
        <f t="shared" si="3"/>
        <v>0</v>
      </c>
    </row>
    <row r="20" spans="5:8">
      <c r="E20" t="str">
        <f t="shared" si="0"/>
        <v/>
      </c>
      <c r="F20">
        <f t="shared" si="1"/>
        <v>0</v>
      </c>
      <c r="G20" t="str">
        <f t="shared" si="2"/>
        <v/>
      </c>
      <c r="H20">
        <f t="shared" si="3"/>
        <v>0</v>
      </c>
    </row>
    <row r="21" spans="5:8">
      <c r="E21" t="str">
        <f t="shared" si="0"/>
        <v/>
      </c>
      <c r="F21">
        <f t="shared" si="1"/>
        <v>0</v>
      </c>
      <c r="G21" t="str">
        <f t="shared" si="2"/>
        <v/>
      </c>
      <c r="H21">
        <f t="shared" si="3"/>
        <v>0</v>
      </c>
    </row>
    <row r="22" spans="5:8">
      <c r="E22" t="str">
        <f t="shared" si="0"/>
        <v/>
      </c>
      <c r="F22">
        <f t="shared" si="1"/>
        <v>0</v>
      </c>
      <c r="G22" t="str">
        <f t="shared" si="2"/>
        <v/>
      </c>
      <c r="H22">
        <f t="shared" si="3"/>
        <v>0</v>
      </c>
    </row>
    <row r="23" spans="5:8">
      <c r="E23" t="str">
        <f t="shared" si="0"/>
        <v/>
      </c>
      <c r="F23">
        <f t="shared" si="1"/>
        <v>0</v>
      </c>
      <c r="G23" t="str">
        <f t="shared" si="2"/>
        <v/>
      </c>
      <c r="H23">
        <f t="shared" si="3"/>
        <v>0</v>
      </c>
    </row>
    <row r="24" spans="5:8">
      <c r="E24" t="str">
        <f t="shared" si="0"/>
        <v/>
      </c>
      <c r="F24">
        <f t="shared" si="1"/>
        <v>0</v>
      </c>
      <c r="G24" t="str">
        <f t="shared" si="2"/>
        <v/>
      </c>
      <c r="H24">
        <f t="shared" si="3"/>
        <v>0</v>
      </c>
    </row>
    <row r="25" spans="5:8">
      <c r="E25" t="str">
        <f t="shared" si="0"/>
        <v/>
      </c>
      <c r="F25">
        <f t="shared" si="1"/>
        <v>0</v>
      </c>
      <c r="G25" t="str">
        <f t="shared" si="2"/>
        <v/>
      </c>
      <c r="H25">
        <f t="shared" si="3"/>
        <v>0</v>
      </c>
    </row>
    <row r="26" spans="5:8">
      <c r="E26" t="str">
        <f t="shared" si="0"/>
        <v/>
      </c>
      <c r="F26">
        <f t="shared" si="1"/>
        <v>0</v>
      </c>
      <c r="G26" t="str">
        <f t="shared" si="2"/>
        <v/>
      </c>
      <c r="H26">
        <f t="shared" si="3"/>
        <v>0</v>
      </c>
    </row>
    <row r="27" spans="5:8">
      <c r="E27" t="str">
        <f t="shared" si="0"/>
        <v/>
      </c>
      <c r="F27">
        <f t="shared" si="1"/>
        <v>0</v>
      </c>
      <c r="G27" t="str">
        <f t="shared" si="2"/>
        <v/>
      </c>
      <c r="H27">
        <f t="shared" si="3"/>
        <v>0</v>
      </c>
    </row>
    <row r="28" spans="5:8">
      <c r="E28" t="str">
        <f t="shared" si="0"/>
        <v/>
      </c>
      <c r="F28">
        <f t="shared" si="1"/>
        <v>0</v>
      </c>
      <c r="G28" t="str">
        <f t="shared" si="2"/>
        <v/>
      </c>
      <c r="H28">
        <f t="shared" si="3"/>
        <v>0</v>
      </c>
    </row>
    <row r="29" spans="5:8">
      <c r="E29" t="str">
        <f t="shared" si="0"/>
        <v/>
      </c>
      <c r="F29">
        <f t="shared" si="1"/>
        <v>0</v>
      </c>
      <c r="G29" t="str">
        <f t="shared" si="2"/>
        <v/>
      </c>
      <c r="H29">
        <f t="shared" si="3"/>
        <v>0</v>
      </c>
    </row>
    <row r="30" spans="5:8">
      <c r="E30" t="str">
        <f t="shared" si="0"/>
        <v/>
      </c>
      <c r="F30">
        <f t="shared" si="1"/>
        <v>0</v>
      </c>
      <c r="G30" t="str">
        <f t="shared" si="2"/>
        <v/>
      </c>
      <c r="H30">
        <f t="shared" si="3"/>
        <v>0</v>
      </c>
    </row>
    <row r="31" spans="5:8">
      <c r="E31" t="str">
        <f t="shared" si="0"/>
        <v/>
      </c>
      <c r="F31">
        <f t="shared" si="1"/>
        <v>0</v>
      </c>
      <c r="G31" t="str">
        <f t="shared" si="2"/>
        <v/>
      </c>
      <c r="H31">
        <f t="shared" si="3"/>
        <v>0</v>
      </c>
    </row>
    <row r="32" spans="5:8">
      <c r="E32" t="str">
        <f t="shared" si="0"/>
        <v/>
      </c>
      <c r="F32">
        <f t="shared" si="1"/>
        <v>0</v>
      </c>
      <c r="G32" t="str">
        <f t="shared" si="2"/>
        <v/>
      </c>
      <c r="H32">
        <f t="shared" si="3"/>
        <v>0</v>
      </c>
    </row>
    <row r="33" spans="5:8">
      <c r="E33" t="str">
        <f t="shared" si="0"/>
        <v/>
      </c>
      <c r="F33">
        <f t="shared" si="1"/>
        <v>0</v>
      </c>
      <c r="G33" t="str">
        <f t="shared" si="2"/>
        <v/>
      </c>
      <c r="H33">
        <f t="shared" si="3"/>
        <v>0</v>
      </c>
    </row>
    <row r="34" spans="5:8">
      <c r="E34" t="str">
        <f t="shared" si="0"/>
        <v/>
      </c>
      <c r="F34">
        <f t="shared" si="1"/>
        <v>0</v>
      </c>
      <c r="G34" t="str">
        <f t="shared" si="2"/>
        <v/>
      </c>
      <c r="H34">
        <f t="shared" si="3"/>
        <v>0</v>
      </c>
    </row>
    <row r="35" spans="5:8">
      <c r="E35" t="str">
        <f t="shared" si="0"/>
        <v/>
      </c>
      <c r="F35">
        <f t="shared" si="1"/>
        <v>0</v>
      </c>
      <c r="G35" t="str">
        <f t="shared" si="2"/>
        <v/>
      </c>
      <c r="H35">
        <f t="shared" si="3"/>
        <v>0</v>
      </c>
    </row>
    <row r="36" spans="5:8">
      <c r="E36" t="str">
        <f t="shared" si="0"/>
        <v/>
      </c>
      <c r="F36">
        <f t="shared" si="1"/>
        <v>0</v>
      </c>
      <c r="G36" t="str">
        <f t="shared" si="2"/>
        <v/>
      </c>
      <c r="H36">
        <f t="shared" si="3"/>
        <v>0</v>
      </c>
    </row>
    <row r="37" spans="5:8">
      <c r="E37" t="str">
        <f t="shared" si="0"/>
        <v/>
      </c>
      <c r="F37">
        <f t="shared" si="1"/>
        <v>0</v>
      </c>
      <c r="G37" t="str">
        <f t="shared" si="2"/>
        <v/>
      </c>
      <c r="H37">
        <f t="shared" si="3"/>
        <v>0</v>
      </c>
    </row>
    <row r="38" spans="5:8">
      <c r="E38" t="str">
        <f t="shared" si="0"/>
        <v/>
      </c>
      <c r="F38">
        <f t="shared" si="1"/>
        <v>0</v>
      </c>
      <c r="G38" t="str">
        <f t="shared" si="2"/>
        <v/>
      </c>
      <c r="H38">
        <f t="shared" si="3"/>
        <v>0</v>
      </c>
    </row>
    <row r="39" spans="5:8">
      <c r="E39" t="str">
        <f t="shared" si="0"/>
        <v/>
      </c>
      <c r="F39">
        <f t="shared" si="1"/>
        <v>0</v>
      </c>
      <c r="G39" t="str">
        <f t="shared" si="2"/>
        <v/>
      </c>
      <c r="H39">
        <f t="shared" si="3"/>
        <v>0</v>
      </c>
    </row>
    <row r="40" spans="5:8">
      <c r="E40" t="str">
        <f t="shared" si="0"/>
        <v/>
      </c>
      <c r="F40">
        <f t="shared" si="1"/>
        <v>0</v>
      </c>
      <c r="G40" t="str">
        <f t="shared" si="2"/>
        <v/>
      </c>
      <c r="H40">
        <f t="shared" si="3"/>
        <v>0</v>
      </c>
    </row>
    <row r="41" spans="5:8">
      <c r="E41" t="str">
        <f t="shared" si="0"/>
        <v/>
      </c>
      <c r="F41">
        <f t="shared" si="1"/>
        <v>0</v>
      </c>
      <c r="G41" t="str">
        <f t="shared" si="2"/>
        <v/>
      </c>
      <c r="H41">
        <f t="shared" si="3"/>
        <v>0</v>
      </c>
    </row>
    <row r="42" spans="5:8">
      <c r="E42" t="str">
        <f t="shared" si="0"/>
        <v/>
      </c>
      <c r="F42">
        <f t="shared" si="1"/>
        <v>0</v>
      </c>
      <c r="G42" t="str">
        <f t="shared" si="2"/>
        <v/>
      </c>
      <c r="H42">
        <f t="shared" si="3"/>
        <v>0</v>
      </c>
    </row>
    <row r="43" spans="5:8">
      <c r="E43" t="str">
        <f t="shared" si="0"/>
        <v/>
      </c>
      <c r="F43">
        <f t="shared" si="1"/>
        <v>0</v>
      </c>
      <c r="G43" t="str">
        <f t="shared" si="2"/>
        <v/>
      </c>
      <c r="H43">
        <f t="shared" si="3"/>
        <v>0</v>
      </c>
    </row>
    <row r="44" spans="5:8">
      <c r="E44" t="str">
        <f t="shared" si="0"/>
        <v/>
      </c>
      <c r="F44">
        <f t="shared" si="1"/>
        <v>0</v>
      </c>
      <c r="G44" t="str">
        <f t="shared" si="2"/>
        <v/>
      </c>
      <c r="H44">
        <f t="shared" si="3"/>
        <v>0</v>
      </c>
    </row>
    <row r="45" spans="5:8">
      <c r="E45" t="str">
        <f t="shared" si="0"/>
        <v/>
      </c>
      <c r="F45">
        <f t="shared" si="1"/>
        <v>0</v>
      </c>
      <c r="G45" t="str">
        <f t="shared" si="2"/>
        <v/>
      </c>
      <c r="H45">
        <f t="shared" si="3"/>
        <v>0</v>
      </c>
    </row>
    <row r="46" spans="5:8">
      <c r="E46" t="str">
        <f t="shared" si="0"/>
        <v/>
      </c>
      <c r="F46">
        <f t="shared" si="1"/>
        <v>0</v>
      </c>
      <c r="G46" t="str">
        <f t="shared" si="2"/>
        <v/>
      </c>
      <c r="H46">
        <f t="shared" si="3"/>
        <v>0</v>
      </c>
    </row>
    <row r="47" spans="5:8">
      <c r="E47" t="str">
        <f t="shared" si="0"/>
        <v/>
      </c>
      <c r="F47">
        <f t="shared" si="1"/>
        <v>0</v>
      </c>
      <c r="G47" t="str">
        <f t="shared" si="2"/>
        <v/>
      </c>
      <c r="H47">
        <f t="shared" si="3"/>
        <v>0</v>
      </c>
    </row>
    <row r="48" spans="5:8">
      <c r="E48" t="str">
        <f t="shared" si="0"/>
        <v/>
      </c>
      <c r="F48">
        <f t="shared" si="1"/>
        <v>0</v>
      </c>
      <c r="G48" t="str">
        <f t="shared" si="2"/>
        <v/>
      </c>
      <c r="H48">
        <f t="shared" si="3"/>
        <v>0</v>
      </c>
    </row>
    <row r="49" spans="5:8">
      <c r="E49" t="str">
        <f t="shared" si="0"/>
        <v/>
      </c>
      <c r="F49">
        <f t="shared" si="1"/>
        <v>0</v>
      </c>
      <c r="G49" t="str">
        <f t="shared" si="2"/>
        <v/>
      </c>
      <c r="H49">
        <f t="shared" si="3"/>
        <v>0</v>
      </c>
    </row>
    <row r="50" spans="5:8">
      <c r="E50" t="str">
        <f t="shared" si="0"/>
        <v/>
      </c>
      <c r="F50">
        <f t="shared" si="1"/>
        <v>0</v>
      </c>
      <c r="G50" t="str">
        <f t="shared" si="2"/>
        <v/>
      </c>
      <c r="H50">
        <f t="shared" si="3"/>
        <v>0</v>
      </c>
    </row>
    <row r="51" spans="5:8">
      <c r="E51" t="str">
        <f t="shared" si="0"/>
        <v/>
      </c>
      <c r="F51">
        <f t="shared" si="1"/>
        <v>0</v>
      </c>
      <c r="G51" t="str">
        <f t="shared" si="2"/>
        <v/>
      </c>
      <c r="H51">
        <f t="shared" si="3"/>
        <v>0</v>
      </c>
    </row>
    <row r="52" spans="5:8">
      <c r="E52" t="str">
        <f t="shared" si="0"/>
        <v/>
      </c>
      <c r="F52">
        <f t="shared" si="1"/>
        <v>0</v>
      </c>
      <c r="G52" t="str">
        <f t="shared" si="2"/>
        <v/>
      </c>
      <c r="H52">
        <f t="shared" si="3"/>
        <v>0</v>
      </c>
    </row>
    <row r="53" spans="5:8">
      <c r="E53" t="str">
        <f t="shared" si="0"/>
        <v/>
      </c>
      <c r="F53">
        <f t="shared" si="1"/>
        <v>0</v>
      </c>
      <c r="G53" t="str">
        <f t="shared" si="2"/>
        <v/>
      </c>
      <c r="H53">
        <f t="shared" si="3"/>
        <v>0</v>
      </c>
    </row>
    <row r="54" spans="5:8">
      <c r="E54" t="str">
        <f t="shared" si="0"/>
        <v/>
      </c>
      <c r="F54">
        <f t="shared" si="1"/>
        <v>0</v>
      </c>
      <c r="G54" t="str">
        <f t="shared" si="2"/>
        <v/>
      </c>
      <c r="H54">
        <f t="shared" si="3"/>
        <v>0</v>
      </c>
    </row>
    <row r="55" spans="5:8">
      <c r="E55" t="str">
        <f t="shared" si="0"/>
        <v/>
      </c>
      <c r="F55">
        <f t="shared" si="1"/>
        <v>0</v>
      </c>
      <c r="G55" t="str">
        <f t="shared" si="2"/>
        <v/>
      </c>
      <c r="H55">
        <f t="shared" si="3"/>
        <v>0</v>
      </c>
    </row>
    <row r="56" spans="5:8">
      <c r="E56" t="str">
        <f t="shared" si="0"/>
        <v/>
      </c>
      <c r="F56">
        <f t="shared" si="1"/>
        <v>0</v>
      </c>
      <c r="G56" t="str">
        <f t="shared" si="2"/>
        <v/>
      </c>
      <c r="H56">
        <f t="shared" si="3"/>
        <v>0</v>
      </c>
    </row>
    <row r="57" spans="5:8">
      <c r="E57" t="str">
        <f t="shared" si="0"/>
        <v/>
      </c>
      <c r="F57">
        <f t="shared" si="1"/>
        <v>0</v>
      </c>
      <c r="G57" t="str">
        <f t="shared" si="2"/>
        <v/>
      </c>
      <c r="H57">
        <f t="shared" si="3"/>
        <v>0</v>
      </c>
    </row>
    <row r="58" spans="5:8">
      <c r="E58" t="str">
        <f t="shared" si="0"/>
        <v/>
      </c>
      <c r="F58">
        <f t="shared" si="1"/>
        <v>0</v>
      </c>
      <c r="G58" t="str">
        <f t="shared" si="2"/>
        <v/>
      </c>
      <c r="H58">
        <f t="shared" si="3"/>
        <v>0</v>
      </c>
    </row>
    <row r="59" spans="5:8">
      <c r="E59" t="str">
        <f t="shared" si="0"/>
        <v/>
      </c>
      <c r="F59">
        <f t="shared" si="1"/>
        <v>0</v>
      </c>
      <c r="G59" t="str">
        <f t="shared" si="2"/>
        <v/>
      </c>
      <c r="H59">
        <f t="shared" si="3"/>
        <v>0</v>
      </c>
    </row>
    <row r="60" spans="5:8">
      <c r="E60" t="str">
        <f t="shared" si="0"/>
        <v/>
      </c>
      <c r="F60">
        <f t="shared" si="1"/>
        <v>0</v>
      </c>
      <c r="G60" t="str">
        <f t="shared" si="2"/>
        <v/>
      </c>
      <c r="H60">
        <f t="shared" si="3"/>
        <v>0</v>
      </c>
    </row>
    <row r="61" spans="5:8">
      <c r="E61" t="str">
        <f t="shared" si="0"/>
        <v/>
      </c>
      <c r="F61">
        <f t="shared" si="1"/>
        <v>0</v>
      </c>
      <c r="G61" t="str">
        <f t="shared" si="2"/>
        <v/>
      </c>
      <c r="H61">
        <f t="shared" si="3"/>
        <v>0</v>
      </c>
    </row>
    <row r="62" spans="5:8">
      <c r="E62" t="str">
        <f t="shared" si="0"/>
        <v/>
      </c>
      <c r="F62">
        <f t="shared" si="1"/>
        <v>0</v>
      </c>
      <c r="G62" t="str">
        <f t="shared" si="2"/>
        <v/>
      </c>
      <c r="H62">
        <f t="shared" si="3"/>
        <v>0</v>
      </c>
    </row>
    <row r="63" spans="5:8">
      <c r="E63" t="str">
        <f t="shared" si="0"/>
        <v/>
      </c>
      <c r="F63">
        <f t="shared" si="1"/>
        <v>0</v>
      </c>
      <c r="G63" t="str">
        <f t="shared" si="2"/>
        <v/>
      </c>
      <c r="H63">
        <f t="shared" si="3"/>
        <v>0</v>
      </c>
    </row>
    <row r="64" spans="5:8">
      <c r="E64" t="str">
        <f t="shared" si="0"/>
        <v/>
      </c>
      <c r="F64">
        <f t="shared" si="1"/>
        <v>0</v>
      </c>
      <c r="G64" t="str">
        <f t="shared" si="2"/>
        <v/>
      </c>
      <c r="H64">
        <f t="shared" si="3"/>
        <v>0</v>
      </c>
    </row>
    <row r="65" spans="5:8">
      <c r="E65" t="str">
        <f t="shared" si="0"/>
        <v/>
      </c>
      <c r="F65">
        <f t="shared" si="1"/>
        <v>0</v>
      </c>
      <c r="G65" t="str">
        <f t="shared" si="2"/>
        <v/>
      </c>
      <c r="H65">
        <f t="shared" si="3"/>
        <v>0</v>
      </c>
    </row>
    <row r="66" spans="5:8">
      <c r="E66" t="str">
        <f t="shared" si="0"/>
        <v/>
      </c>
      <c r="F66">
        <f t="shared" si="1"/>
        <v>0</v>
      </c>
      <c r="G66" t="str">
        <f t="shared" si="2"/>
        <v/>
      </c>
      <c r="H66">
        <f t="shared" si="3"/>
        <v>0</v>
      </c>
    </row>
    <row r="67" spans="5:8">
      <c r="E67" t="str">
        <f t="shared" ref="E67:E70" si="4">MID(A67,1,5)</f>
        <v/>
      </c>
      <c r="F67">
        <f t="shared" ref="F67:F70" si="5">B67</f>
        <v>0</v>
      </c>
      <c r="G67" t="str">
        <f t="shared" ref="G67:G70" si="6">MID(A67,8,1)</f>
        <v/>
      </c>
      <c r="H67">
        <f t="shared" ref="H67:H70" si="7">C67</f>
        <v>0</v>
      </c>
    </row>
    <row r="68" spans="5:8">
      <c r="E68" t="str">
        <f t="shared" si="4"/>
        <v/>
      </c>
      <c r="F68">
        <f t="shared" si="5"/>
        <v>0</v>
      </c>
      <c r="G68" t="str">
        <f t="shared" si="6"/>
        <v/>
      </c>
      <c r="H68">
        <f t="shared" si="7"/>
        <v>0</v>
      </c>
    </row>
    <row r="69" spans="5:8">
      <c r="E69" t="str">
        <f t="shared" si="4"/>
        <v/>
      </c>
      <c r="F69">
        <f t="shared" si="5"/>
        <v>0</v>
      </c>
      <c r="G69" t="str">
        <f t="shared" si="6"/>
        <v/>
      </c>
      <c r="H69">
        <f t="shared" si="7"/>
        <v>0</v>
      </c>
    </row>
    <row r="70" spans="5:8">
      <c r="E70" t="str">
        <f t="shared" si="4"/>
        <v/>
      </c>
      <c r="F70">
        <f t="shared" si="5"/>
        <v>0</v>
      </c>
      <c r="G70" t="str">
        <f t="shared" si="6"/>
        <v/>
      </c>
      <c r="H70">
        <f t="shared" si="7"/>
        <v>0</v>
      </c>
    </row>
  </sheetData>
  <conditionalFormatting sqref="B2:B41">
    <cfRule type="duplicateValues" dxfId="1" priority="1"/>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
  <dimension ref="A1:C40"/>
  <sheetViews>
    <sheetView workbookViewId="0">
      <selection sqref="A1:C40"/>
    </sheetView>
  </sheetViews>
  <sheetFormatPr baseColWidth="10" defaultRowHeight="15"/>
  <cols>
    <col min="2" max="2" width="39.28515625" customWidth="1"/>
  </cols>
  <sheetData>
    <row r="1" spans="1:3">
      <c r="A1" t="s">
        <v>2621</v>
      </c>
      <c r="B1" t="s">
        <v>2622</v>
      </c>
      <c r="C1">
        <v>131</v>
      </c>
    </row>
    <row r="2" spans="1:3">
      <c r="A2" t="s">
        <v>2623</v>
      </c>
      <c r="B2" t="s">
        <v>2624</v>
      </c>
      <c r="C2">
        <v>131</v>
      </c>
    </row>
    <row r="3" spans="1:3">
      <c r="A3" t="s">
        <v>2596</v>
      </c>
      <c r="B3" t="s">
        <v>2625</v>
      </c>
      <c r="C3">
        <v>131</v>
      </c>
    </row>
    <row r="4" spans="1:3">
      <c r="A4" t="s">
        <v>2598</v>
      </c>
      <c r="B4" t="s">
        <v>2581</v>
      </c>
      <c r="C4">
        <v>131</v>
      </c>
    </row>
    <row r="5" spans="1:3">
      <c r="A5" t="s">
        <v>2599</v>
      </c>
      <c r="B5" t="s">
        <v>2575</v>
      </c>
      <c r="C5">
        <v>131</v>
      </c>
    </row>
    <row r="6" spans="1:3">
      <c r="A6" t="s">
        <v>2626</v>
      </c>
      <c r="B6" t="s">
        <v>2627</v>
      </c>
      <c r="C6">
        <v>135</v>
      </c>
    </row>
    <row r="7" spans="1:3">
      <c r="A7" t="s">
        <v>2600</v>
      </c>
      <c r="B7" t="s">
        <v>2576</v>
      </c>
      <c r="C7">
        <v>152</v>
      </c>
    </row>
    <row r="8" spans="1:3">
      <c r="A8" t="s">
        <v>2601</v>
      </c>
      <c r="B8" t="s">
        <v>2582</v>
      </c>
      <c r="C8">
        <v>181</v>
      </c>
    </row>
    <row r="9" spans="1:3">
      <c r="A9" t="s">
        <v>2628</v>
      </c>
      <c r="B9" t="s">
        <v>2629</v>
      </c>
      <c r="C9">
        <v>181</v>
      </c>
    </row>
    <row r="10" spans="1:3">
      <c r="A10" t="s">
        <v>2630</v>
      </c>
      <c r="B10" t="s">
        <v>2631</v>
      </c>
      <c r="C10">
        <v>183</v>
      </c>
    </row>
    <row r="11" spans="1:3">
      <c r="A11" t="s">
        <v>2632</v>
      </c>
      <c r="B11" t="s">
        <v>2633</v>
      </c>
      <c r="C11">
        <v>185</v>
      </c>
    </row>
    <row r="12" spans="1:3">
      <c r="A12" t="s">
        <v>2634</v>
      </c>
      <c r="B12" t="s">
        <v>2635</v>
      </c>
      <c r="C12">
        <v>185</v>
      </c>
    </row>
    <row r="13" spans="1:3">
      <c r="A13" t="s">
        <v>2636</v>
      </c>
      <c r="B13" t="s">
        <v>2506</v>
      </c>
      <c r="C13">
        <v>212</v>
      </c>
    </row>
    <row r="14" spans="1:3">
      <c r="A14" t="s">
        <v>2638</v>
      </c>
      <c r="B14" t="s">
        <v>2639</v>
      </c>
      <c r="C14">
        <v>226</v>
      </c>
    </row>
    <row r="15" spans="1:3">
      <c r="A15" t="s">
        <v>2640</v>
      </c>
      <c r="B15" t="s">
        <v>2573</v>
      </c>
      <c r="C15">
        <v>226</v>
      </c>
    </row>
    <row r="16" spans="1:3">
      <c r="A16" t="s">
        <v>2641</v>
      </c>
      <c r="B16" t="s">
        <v>2642</v>
      </c>
      <c r="C16">
        <v>226</v>
      </c>
    </row>
    <row r="17" spans="1:3">
      <c r="A17" t="s">
        <v>2602</v>
      </c>
      <c r="B17" t="s">
        <v>14</v>
      </c>
      <c r="C17">
        <v>231</v>
      </c>
    </row>
    <row r="18" spans="1:3">
      <c r="A18" t="s">
        <v>2603</v>
      </c>
      <c r="B18" t="s">
        <v>2580</v>
      </c>
      <c r="C18">
        <v>241</v>
      </c>
    </row>
    <row r="19" spans="1:3">
      <c r="A19" t="s">
        <v>2604</v>
      </c>
      <c r="B19" t="s">
        <v>12</v>
      </c>
      <c r="C19">
        <v>242</v>
      </c>
    </row>
    <row r="20" spans="1:3">
      <c r="A20" t="s">
        <v>2605</v>
      </c>
      <c r="B20" t="s">
        <v>13</v>
      </c>
      <c r="C20">
        <v>242</v>
      </c>
    </row>
    <row r="21" spans="1:3">
      <c r="A21" t="s">
        <v>2643</v>
      </c>
      <c r="B21" t="s">
        <v>2644</v>
      </c>
      <c r="C21">
        <v>242</v>
      </c>
    </row>
    <row r="22" spans="1:3">
      <c r="A22" t="s">
        <v>2645</v>
      </c>
      <c r="B22" t="s">
        <v>2646</v>
      </c>
      <c r="C22">
        <v>271</v>
      </c>
    </row>
    <row r="23" spans="1:3">
      <c r="A23" t="s">
        <v>2647</v>
      </c>
      <c r="B23" t="s">
        <v>2648</v>
      </c>
      <c r="C23">
        <v>271</v>
      </c>
    </row>
    <row r="24" spans="1:3">
      <c r="A24" t="s">
        <v>2649</v>
      </c>
      <c r="B24" t="s">
        <v>2650</v>
      </c>
      <c r="C24">
        <v>271</v>
      </c>
    </row>
    <row r="25" spans="1:3">
      <c r="A25" t="s">
        <v>2620</v>
      </c>
      <c r="B25" t="s">
        <v>2651</v>
      </c>
      <c r="C25">
        <v>311</v>
      </c>
    </row>
    <row r="26" spans="1:3">
      <c r="A26" t="s">
        <v>2607</v>
      </c>
      <c r="B26" t="s">
        <v>2572</v>
      </c>
      <c r="C26">
        <v>321</v>
      </c>
    </row>
    <row r="27" spans="1:3">
      <c r="A27" t="s">
        <v>2606</v>
      </c>
      <c r="B27" t="s">
        <v>2652</v>
      </c>
      <c r="C27">
        <v>185</v>
      </c>
    </row>
    <row r="28" spans="1:3">
      <c r="A28" t="s">
        <v>2653</v>
      </c>
      <c r="B28" t="s">
        <v>2637</v>
      </c>
      <c r="C28">
        <v>226</v>
      </c>
    </row>
    <row r="29" spans="1:3">
      <c r="A29" t="s">
        <v>2609</v>
      </c>
      <c r="B29" t="s">
        <v>2610</v>
      </c>
      <c r="C29">
        <v>221</v>
      </c>
    </row>
    <row r="30" spans="1:3">
      <c r="A30" t="s">
        <v>2611</v>
      </c>
      <c r="B30" t="s">
        <v>2583</v>
      </c>
      <c r="C30">
        <v>222</v>
      </c>
    </row>
    <row r="31" spans="1:3">
      <c r="A31" t="s">
        <v>2612</v>
      </c>
      <c r="B31" t="s">
        <v>2608</v>
      </c>
      <c r="C31">
        <v>223</v>
      </c>
    </row>
    <row r="32" spans="1:3">
      <c r="A32" t="s">
        <v>2613</v>
      </c>
      <c r="B32" t="s">
        <v>2586</v>
      </c>
      <c r="C32">
        <v>225</v>
      </c>
    </row>
    <row r="33" spans="1:3">
      <c r="A33" t="s">
        <v>2614</v>
      </c>
      <c r="B33" t="s">
        <v>2615</v>
      </c>
      <c r="C33">
        <v>227</v>
      </c>
    </row>
    <row r="34" spans="1:3">
      <c r="A34" t="s">
        <v>2616</v>
      </c>
      <c r="B34" t="s">
        <v>16</v>
      </c>
      <c r="C34">
        <v>227</v>
      </c>
    </row>
    <row r="35" spans="1:3">
      <c r="A35" t="s">
        <v>2617</v>
      </c>
      <c r="B35" t="s">
        <v>15</v>
      </c>
      <c r="C35">
        <v>171</v>
      </c>
    </row>
    <row r="36" spans="1:3">
      <c r="A36" t="s">
        <v>2618</v>
      </c>
      <c r="B36" t="s">
        <v>2577</v>
      </c>
      <c r="C36">
        <v>172</v>
      </c>
    </row>
    <row r="37" spans="1:3">
      <c r="A37" t="s">
        <v>2619</v>
      </c>
      <c r="B37" t="s">
        <v>2578</v>
      </c>
      <c r="C37">
        <v>173</v>
      </c>
    </row>
    <row r="38" spans="1:3">
      <c r="A38" t="s">
        <v>2654</v>
      </c>
      <c r="B38" t="s">
        <v>2655</v>
      </c>
      <c r="C38">
        <v>173</v>
      </c>
    </row>
    <row r="39" spans="1:3">
      <c r="A39" t="s">
        <v>2656</v>
      </c>
      <c r="B39" t="s">
        <v>2657</v>
      </c>
      <c r="C39">
        <v>173</v>
      </c>
    </row>
    <row r="40" spans="1:3">
      <c r="A40" t="s">
        <v>2597</v>
      </c>
      <c r="B40" t="s">
        <v>2574</v>
      </c>
      <c r="C40">
        <v>131</v>
      </c>
    </row>
  </sheetData>
  <conditionalFormatting sqref="B17939:B1048576 B1:B40">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4"/>
  </sheetPr>
  <dimension ref="A1:Z3941"/>
  <sheetViews>
    <sheetView zoomScale="80" zoomScaleNormal="80" workbookViewId="0">
      <pane ySplit="1" topLeftCell="A2" activePane="bottomLeft" state="frozenSplit"/>
      <selection activeCell="E16" sqref="E15:E16"/>
      <selection pane="bottomLeft" activeCell="D2241" sqref="D2241"/>
    </sheetView>
  </sheetViews>
  <sheetFormatPr baseColWidth="10" defaultRowHeight="15"/>
  <cols>
    <col min="2" max="2" width="26.85546875" customWidth="1"/>
    <col min="3" max="3" width="26.140625" style="5" customWidth="1"/>
    <col min="4" max="4" width="41.42578125" customWidth="1"/>
    <col min="5" max="5" width="17.140625" customWidth="1"/>
    <col min="6" max="6" width="16.28515625" customWidth="1"/>
    <col min="7" max="7" width="15.28515625" customWidth="1"/>
    <col min="8" max="8" width="17.7109375" customWidth="1"/>
    <col min="10" max="10" width="26.7109375" customWidth="1"/>
    <col min="11" max="11" width="16.85546875" customWidth="1"/>
    <col min="17" max="17" width="14.28515625" customWidth="1"/>
    <col min="20" max="20" width="15" bestFit="1" customWidth="1"/>
  </cols>
  <sheetData>
    <row r="1" spans="1:20" ht="24">
      <c r="A1" s="132" t="s">
        <v>445</v>
      </c>
      <c r="B1" s="132" t="s">
        <v>455</v>
      </c>
      <c r="C1" s="133" t="s">
        <v>453</v>
      </c>
      <c r="D1" s="134" t="s">
        <v>444</v>
      </c>
      <c r="E1" s="132" t="s">
        <v>446</v>
      </c>
      <c r="F1" s="132" t="s">
        <v>447</v>
      </c>
      <c r="G1" s="132" t="s">
        <v>765</v>
      </c>
      <c r="H1" s="132" t="s">
        <v>448</v>
      </c>
      <c r="I1" s="132" t="s">
        <v>450</v>
      </c>
      <c r="J1" s="132" t="s">
        <v>451</v>
      </c>
      <c r="N1" s="120">
        <v>1</v>
      </c>
      <c r="O1" s="121">
        <v>2</v>
      </c>
      <c r="P1" s="122">
        <v>3</v>
      </c>
      <c r="Q1" s="123">
        <f>REPORTES!F5</f>
        <v>300</v>
      </c>
      <c r="R1" s="124">
        <f>Q1</f>
        <v>300</v>
      </c>
      <c r="S1" s="125">
        <f>Q1</f>
        <v>300</v>
      </c>
      <c r="T1" s="123">
        <f>Q1</f>
        <v>300</v>
      </c>
    </row>
    <row r="2" spans="1:20">
      <c r="A2" s="16" t="s">
        <v>449</v>
      </c>
      <c r="B2" s="16" t="str">
        <f>MID(C2,1,I2)</f>
        <v/>
      </c>
      <c r="C2" s="138">
        <v>0</v>
      </c>
      <c r="D2" s="169" t="s">
        <v>17</v>
      </c>
      <c r="E2" s="137">
        <f t="shared" ref="E2:E65" si="0">SUMIF($J$1:$J$4000,$C2,$E$1:$E$4000)</f>
        <v>43401673.414800011</v>
      </c>
      <c r="F2" s="137">
        <f t="shared" ref="F2:F65" si="1">SUMIF($J$1:$J$4000,$C2,$F$1:$F$4000)</f>
        <v>0</v>
      </c>
      <c r="G2" s="137">
        <f t="shared" ref="G2:G65" si="2">SUMIF($J$1:$J$4000,$C2,$G$1:$G$4000)</f>
        <v>0</v>
      </c>
      <c r="H2" s="137">
        <f>SUBTOTAL(9,E2:G2)</f>
        <v>43401673.414800011</v>
      </c>
      <c r="I2" s="16">
        <v>0</v>
      </c>
      <c r="J2" s="16"/>
    </row>
    <row r="3" spans="1:20">
      <c r="A3" s="16" t="s">
        <v>449</v>
      </c>
      <c r="B3" s="16" t="str">
        <f t="shared" ref="B3:B66" si="3">MID(C3,1,I3)</f>
        <v>1</v>
      </c>
      <c r="C3" s="138">
        <v>1</v>
      </c>
      <c r="D3" s="169" t="s">
        <v>442</v>
      </c>
      <c r="E3" s="137">
        <f t="shared" si="0"/>
        <v>43401673.414800011</v>
      </c>
      <c r="F3" s="137">
        <f t="shared" si="1"/>
        <v>0</v>
      </c>
      <c r="G3" s="137">
        <f t="shared" si="2"/>
        <v>0</v>
      </c>
      <c r="H3" s="137">
        <f t="shared" ref="H3:H66" si="4">SUBTOTAL(9,E3:G3)</f>
        <v>43401673.414800011</v>
      </c>
      <c r="I3" s="16">
        <f>LEN(C3)</f>
        <v>1</v>
      </c>
      <c r="J3" s="170">
        <v>0</v>
      </c>
    </row>
    <row r="4" spans="1:20">
      <c r="A4" s="16" t="s">
        <v>449</v>
      </c>
      <c r="B4" s="16" t="str">
        <f t="shared" si="3"/>
        <v>2</v>
      </c>
      <c r="C4" s="138">
        <v>2</v>
      </c>
      <c r="D4" s="169" t="s">
        <v>427</v>
      </c>
      <c r="E4" s="137">
        <f t="shared" si="0"/>
        <v>0</v>
      </c>
      <c r="F4" s="137">
        <f t="shared" si="1"/>
        <v>0</v>
      </c>
      <c r="G4" s="137">
        <f t="shared" si="2"/>
        <v>0</v>
      </c>
      <c r="H4" s="137">
        <f t="shared" si="4"/>
        <v>0</v>
      </c>
      <c r="I4" s="16">
        <f t="shared" ref="I4:I6" si="5">LEN(C4)</f>
        <v>1</v>
      </c>
      <c r="J4" s="170">
        <v>0</v>
      </c>
    </row>
    <row r="5" spans="1:20">
      <c r="A5" s="16" t="s">
        <v>449</v>
      </c>
      <c r="B5" s="16" t="str">
        <f t="shared" si="3"/>
        <v>3</v>
      </c>
      <c r="C5" s="138">
        <v>3</v>
      </c>
      <c r="D5" s="169" t="s">
        <v>431</v>
      </c>
      <c r="E5" s="137">
        <f t="shared" si="0"/>
        <v>0</v>
      </c>
      <c r="F5" s="137">
        <f t="shared" si="1"/>
        <v>0</v>
      </c>
      <c r="G5" s="137">
        <f t="shared" si="2"/>
        <v>0</v>
      </c>
      <c r="H5" s="137">
        <f t="shared" si="4"/>
        <v>0</v>
      </c>
      <c r="I5" s="16">
        <f t="shared" si="5"/>
        <v>1</v>
      </c>
      <c r="J5" s="170">
        <v>0</v>
      </c>
    </row>
    <row r="6" spans="1:20">
      <c r="A6" s="16" t="s">
        <v>449</v>
      </c>
      <c r="B6" s="16" t="str">
        <f t="shared" si="3"/>
        <v>1 1</v>
      </c>
      <c r="C6" s="152" t="s">
        <v>2584</v>
      </c>
      <c r="D6" s="152" t="s">
        <v>518</v>
      </c>
      <c r="E6" s="137">
        <f t="shared" si="0"/>
        <v>17632630.924800012</v>
      </c>
      <c r="F6" s="137">
        <f t="shared" si="1"/>
        <v>0</v>
      </c>
      <c r="G6" s="137">
        <f t="shared" si="2"/>
        <v>0</v>
      </c>
      <c r="H6" s="137">
        <f t="shared" si="4"/>
        <v>17632630.924800012</v>
      </c>
      <c r="I6" s="16">
        <f t="shared" si="5"/>
        <v>3</v>
      </c>
      <c r="J6" s="16" t="str">
        <f>IF(I6=3,MID(C6,1,1),IF(I6=5,MID(C6,1,3),IF(I6=9,MID(C6,1,5),IF(I6=13,MID(C6,1,9),IF(I6=17,MID(C6,1,13),IF(I6=21,MID(C6,1,17)))))))</f>
        <v>1</v>
      </c>
    </row>
    <row r="7" spans="1:20">
      <c r="A7" s="16" t="s">
        <v>449</v>
      </c>
      <c r="B7" s="16" t="str">
        <f t="shared" si="3"/>
        <v>1 1 1</v>
      </c>
      <c r="C7" s="152" t="s">
        <v>2664</v>
      </c>
      <c r="D7" s="152" t="s">
        <v>7452</v>
      </c>
      <c r="E7" s="137">
        <f t="shared" si="0"/>
        <v>16194542.160000009</v>
      </c>
      <c r="F7" s="137">
        <f t="shared" si="1"/>
        <v>0</v>
      </c>
      <c r="G7" s="137">
        <f t="shared" si="2"/>
        <v>0</v>
      </c>
      <c r="H7" s="137">
        <f t="shared" si="4"/>
        <v>16194542.160000009</v>
      </c>
      <c r="I7" s="16">
        <f t="shared" ref="I7:I70" si="6">LEN(C7)</f>
        <v>5</v>
      </c>
      <c r="J7" s="16" t="str">
        <f t="shared" ref="J7:J70" si="7">IF(I7=3,MID(C7,1,1),IF(I7=5,MID(C7,1,3),IF(I7=9,MID(C7,1,5),IF(I7=13,MID(C7,1,9),IF(I7=17,MID(C7,1,13),IF(I7=21,MID(C7,1,17)))))))</f>
        <v>1 1</v>
      </c>
    </row>
    <row r="8" spans="1:20">
      <c r="A8" s="16" t="s">
        <v>449</v>
      </c>
      <c r="B8" s="16" t="str">
        <f t="shared" si="3"/>
        <v>1 1 1 111</v>
      </c>
      <c r="C8" s="152" t="s">
        <v>7453</v>
      </c>
      <c r="D8" s="152" t="s">
        <v>3262</v>
      </c>
      <c r="E8" s="137">
        <f t="shared" si="0"/>
        <v>0</v>
      </c>
      <c r="F8" s="137">
        <f t="shared" si="1"/>
        <v>0</v>
      </c>
      <c r="G8" s="137">
        <f t="shared" si="2"/>
        <v>0</v>
      </c>
      <c r="H8" s="137">
        <f t="shared" si="4"/>
        <v>0</v>
      </c>
      <c r="I8" s="16">
        <f t="shared" si="6"/>
        <v>9</v>
      </c>
      <c r="J8" s="16" t="str">
        <f t="shared" si="7"/>
        <v>1 1 1</v>
      </c>
    </row>
    <row r="9" spans="1:20">
      <c r="A9" s="16" t="s">
        <v>449</v>
      </c>
      <c r="B9" s="16" t="str">
        <f t="shared" si="3"/>
        <v>1 1 1 111 001</v>
      </c>
      <c r="C9" s="152" t="s">
        <v>7808</v>
      </c>
      <c r="D9" s="152" t="s">
        <v>777</v>
      </c>
      <c r="E9" s="137">
        <f t="shared" si="0"/>
        <v>0</v>
      </c>
      <c r="F9" s="137">
        <f t="shared" si="1"/>
        <v>0</v>
      </c>
      <c r="G9" s="137">
        <f t="shared" si="2"/>
        <v>0</v>
      </c>
      <c r="H9" s="137">
        <f t="shared" si="4"/>
        <v>0</v>
      </c>
      <c r="I9" s="16">
        <f t="shared" si="6"/>
        <v>13</v>
      </c>
      <c r="J9" s="16" t="str">
        <f t="shared" si="7"/>
        <v>1 1 1 111</v>
      </c>
    </row>
    <row r="10" spans="1:20">
      <c r="A10" s="16" t="s">
        <v>449</v>
      </c>
      <c r="B10" s="16" t="str">
        <f t="shared" si="3"/>
        <v>1 1 1 111 002</v>
      </c>
      <c r="C10" s="152" t="s">
        <v>8302</v>
      </c>
      <c r="D10" s="148" t="s">
        <v>8303</v>
      </c>
      <c r="E10" s="137">
        <f t="shared" si="0"/>
        <v>0</v>
      </c>
      <c r="F10" s="137">
        <f t="shared" si="1"/>
        <v>0</v>
      </c>
      <c r="G10" s="137">
        <f t="shared" si="2"/>
        <v>0</v>
      </c>
      <c r="H10" s="137">
        <f t="shared" si="4"/>
        <v>0</v>
      </c>
      <c r="I10" s="16">
        <f t="shared" si="6"/>
        <v>13</v>
      </c>
      <c r="J10" s="16" t="str">
        <f t="shared" si="7"/>
        <v>1 1 1 111</v>
      </c>
    </row>
    <row r="11" spans="1:20">
      <c r="A11" s="16" t="s">
        <v>449</v>
      </c>
      <c r="B11" s="16" t="str">
        <f t="shared" si="3"/>
        <v>1 1 1 111 003</v>
      </c>
      <c r="C11" s="152" t="s">
        <v>8304</v>
      </c>
      <c r="D11" s="152" t="s">
        <v>3202</v>
      </c>
      <c r="E11" s="137">
        <f t="shared" si="0"/>
        <v>0</v>
      </c>
      <c r="F11" s="137">
        <f t="shared" si="1"/>
        <v>0</v>
      </c>
      <c r="G11" s="137">
        <f t="shared" si="2"/>
        <v>0</v>
      </c>
      <c r="H11" s="137">
        <f t="shared" si="4"/>
        <v>0</v>
      </c>
      <c r="I11" s="16">
        <f t="shared" si="6"/>
        <v>13</v>
      </c>
      <c r="J11" s="16" t="str">
        <f t="shared" si="7"/>
        <v>1 1 1 111</v>
      </c>
    </row>
    <row r="12" spans="1:20">
      <c r="A12" s="16" t="s">
        <v>449</v>
      </c>
      <c r="B12" s="16" t="str">
        <f t="shared" si="3"/>
        <v>1 1 1 111 004</v>
      </c>
      <c r="C12" s="152" t="s">
        <v>8305</v>
      </c>
      <c r="D12" s="148" t="s">
        <v>8303</v>
      </c>
      <c r="E12" s="137">
        <f t="shared" si="0"/>
        <v>0</v>
      </c>
      <c r="F12" s="137">
        <f t="shared" si="1"/>
        <v>0</v>
      </c>
      <c r="G12" s="137">
        <f t="shared" si="2"/>
        <v>0</v>
      </c>
      <c r="H12" s="137">
        <f t="shared" si="4"/>
        <v>0</v>
      </c>
      <c r="I12" s="16">
        <f t="shared" si="6"/>
        <v>13</v>
      </c>
      <c r="J12" s="16" t="str">
        <f t="shared" si="7"/>
        <v>1 1 1 111</v>
      </c>
    </row>
    <row r="13" spans="1:20">
      <c r="A13" s="16" t="s">
        <v>449</v>
      </c>
      <c r="B13" s="16" t="str">
        <f t="shared" si="3"/>
        <v>1 1 1 111 005</v>
      </c>
      <c r="C13" s="152" t="s">
        <v>8306</v>
      </c>
      <c r="D13" s="148" t="s">
        <v>8307</v>
      </c>
      <c r="E13" s="137">
        <f t="shared" si="0"/>
        <v>0</v>
      </c>
      <c r="F13" s="137">
        <f t="shared" si="1"/>
        <v>0</v>
      </c>
      <c r="G13" s="137">
        <f t="shared" si="2"/>
        <v>0</v>
      </c>
      <c r="H13" s="137">
        <f t="shared" si="4"/>
        <v>0</v>
      </c>
      <c r="I13" s="16">
        <f t="shared" si="6"/>
        <v>13</v>
      </c>
      <c r="J13" s="16" t="str">
        <f t="shared" si="7"/>
        <v>1 1 1 111</v>
      </c>
    </row>
    <row r="14" spans="1:20">
      <c r="A14" s="16" t="s">
        <v>449</v>
      </c>
      <c r="B14" s="16" t="str">
        <f t="shared" si="3"/>
        <v>1 1 1 112</v>
      </c>
      <c r="C14" s="152" t="s">
        <v>7454</v>
      </c>
      <c r="D14" s="152" t="s">
        <v>21</v>
      </c>
      <c r="E14" s="137">
        <f t="shared" si="0"/>
        <v>0</v>
      </c>
      <c r="F14" s="137">
        <f t="shared" si="1"/>
        <v>0</v>
      </c>
      <c r="G14" s="137">
        <f t="shared" si="2"/>
        <v>0</v>
      </c>
      <c r="H14" s="137">
        <f t="shared" si="4"/>
        <v>0</v>
      </c>
      <c r="I14" s="16">
        <f t="shared" si="6"/>
        <v>9</v>
      </c>
      <c r="J14" s="16" t="str">
        <f t="shared" si="7"/>
        <v>1 1 1</v>
      </c>
    </row>
    <row r="15" spans="1:20">
      <c r="A15" s="16" t="s">
        <v>449</v>
      </c>
      <c r="B15" s="16" t="str">
        <f t="shared" si="3"/>
        <v>1 1 1 112 001</v>
      </c>
      <c r="C15" s="152" t="s">
        <v>7809</v>
      </c>
      <c r="D15" s="152" t="s">
        <v>777</v>
      </c>
      <c r="E15" s="137">
        <f t="shared" si="0"/>
        <v>0</v>
      </c>
      <c r="F15" s="137">
        <f t="shared" si="1"/>
        <v>0</v>
      </c>
      <c r="G15" s="137">
        <f t="shared" si="2"/>
        <v>0</v>
      </c>
      <c r="H15" s="137">
        <f t="shared" si="4"/>
        <v>0</v>
      </c>
      <c r="I15" s="16">
        <f t="shared" si="6"/>
        <v>13</v>
      </c>
      <c r="J15" s="16" t="str">
        <f t="shared" si="7"/>
        <v>1 1 1 112</v>
      </c>
    </row>
    <row r="16" spans="1:20">
      <c r="A16" s="16" t="s">
        <v>449</v>
      </c>
      <c r="B16" s="16" t="str">
        <f t="shared" si="3"/>
        <v>1 1 1 112 002</v>
      </c>
      <c r="C16" s="152" t="s">
        <v>8308</v>
      </c>
      <c r="D16" s="148" t="s">
        <v>8303</v>
      </c>
      <c r="E16" s="137">
        <f t="shared" si="0"/>
        <v>0</v>
      </c>
      <c r="F16" s="137">
        <f t="shared" si="1"/>
        <v>0</v>
      </c>
      <c r="G16" s="137">
        <f t="shared" si="2"/>
        <v>0</v>
      </c>
      <c r="H16" s="137">
        <f t="shared" si="4"/>
        <v>0</v>
      </c>
      <c r="I16" s="16">
        <f t="shared" si="6"/>
        <v>13</v>
      </c>
      <c r="J16" s="16" t="str">
        <f t="shared" si="7"/>
        <v>1 1 1 112</v>
      </c>
    </row>
    <row r="17" spans="1:10">
      <c r="A17" s="16" t="s">
        <v>449</v>
      </c>
      <c r="B17" s="16" t="str">
        <f t="shared" si="3"/>
        <v>1 1 1 112 003</v>
      </c>
      <c r="C17" s="152" t="s">
        <v>8309</v>
      </c>
      <c r="D17" s="152" t="s">
        <v>3202</v>
      </c>
      <c r="E17" s="137">
        <f t="shared" si="0"/>
        <v>0</v>
      </c>
      <c r="F17" s="137">
        <f t="shared" si="1"/>
        <v>0</v>
      </c>
      <c r="G17" s="137">
        <f t="shared" si="2"/>
        <v>0</v>
      </c>
      <c r="H17" s="137">
        <f t="shared" si="4"/>
        <v>0</v>
      </c>
      <c r="I17" s="16">
        <f t="shared" si="6"/>
        <v>13</v>
      </c>
      <c r="J17" s="16" t="str">
        <f t="shared" si="7"/>
        <v>1 1 1 112</v>
      </c>
    </row>
    <row r="18" spans="1:10">
      <c r="A18" s="16" t="s">
        <v>449</v>
      </c>
      <c r="B18" s="16" t="str">
        <f t="shared" si="3"/>
        <v>1 1 1 112 004</v>
      </c>
      <c r="C18" s="152" t="s">
        <v>8310</v>
      </c>
      <c r="D18" s="152" t="s">
        <v>8303</v>
      </c>
      <c r="E18" s="137">
        <f t="shared" si="0"/>
        <v>0</v>
      </c>
      <c r="F18" s="137">
        <f t="shared" si="1"/>
        <v>0</v>
      </c>
      <c r="G18" s="137">
        <f t="shared" si="2"/>
        <v>0</v>
      </c>
      <c r="H18" s="137">
        <f t="shared" si="4"/>
        <v>0</v>
      </c>
      <c r="I18" s="16">
        <f t="shared" si="6"/>
        <v>13</v>
      </c>
      <c r="J18" s="16" t="str">
        <f t="shared" si="7"/>
        <v>1 1 1 112</v>
      </c>
    </row>
    <row r="19" spans="1:10">
      <c r="A19" s="16" t="s">
        <v>449</v>
      </c>
      <c r="B19" s="16" t="str">
        <f t="shared" si="3"/>
        <v>1 1 1 112 005</v>
      </c>
      <c r="C19" s="152" t="s">
        <v>8311</v>
      </c>
      <c r="D19" s="148" t="s">
        <v>8307</v>
      </c>
      <c r="E19" s="137">
        <f t="shared" si="0"/>
        <v>0</v>
      </c>
      <c r="F19" s="137">
        <f t="shared" si="1"/>
        <v>0</v>
      </c>
      <c r="G19" s="137">
        <f t="shared" si="2"/>
        <v>0</v>
      </c>
      <c r="H19" s="137">
        <f t="shared" si="4"/>
        <v>0</v>
      </c>
      <c r="I19" s="16">
        <f t="shared" si="6"/>
        <v>13</v>
      </c>
      <c r="J19" s="16" t="str">
        <f t="shared" si="7"/>
        <v>1 1 1 112</v>
      </c>
    </row>
    <row r="20" spans="1:10">
      <c r="A20" s="16" t="s">
        <v>449</v>
      </c>
      <c r="B20" s="16" t="str">
        <f t="shared" si="3"/>
        <v>1 1 1 113</v>
      </c>
      <c r="C20" s="152" t="s">
        <v>6626</v>
      </c>
      <c r="D20" s="152" t="s">
        <v>3263</v>
      </c>
      <c r="E20" s="137">
        <f t="shared" si="0"/>
        <v>16194542.160000009</v>
      </c>
      <c r="F20" s="137">
        <f t="shared" si="1"/>
        <v>0</v>
      </c>
      <c r="G20" s="137">
        <f t="shared" si="2"/>
        <v>0</v>
      </c>
      <c r="H20" s="137">
        <f t="shared" si="4"/>
        <v>16194542.160000009</v>
      </c>
      <c r="I20" s="16">
        <f t="shared" si="6"/>
        <v>9</v>
      </c>
      <c r="J20" s="16" t="str">
        <f t="shared" si="7"/>
        <v>1 1 1</v>
      </c>
    </row>
    <row r="21" spans="1:10">
      <c r="A21" s="16" t="s">
        <v>449</v>
      </c>
      <c r="B21" s="16" t="str">
        <f t="shared" si="3"/>
        <v>1 1 1 113 001</v>
      </c>
      <c r="C21" s="152" t="s">
        <v>6627</v>
      </c>
      <c r="D21" s="148" t="s">
        <v>777</v>
      </c>
      <c r="E21" s="137">
        <f t="shared" si="0"/>
        <v>0</v>
      </c>
      <c r="F21" s="137">
        <f t="shared" si="1"/>
        <v>0</v>
      </c>
      <c r="G21" s="137">
        <f t="shared" si="2"/>
        <v>0</v>
      </c>
      <c r="H21" s="137">
        <f t="shared" si="4"/>
        <v>0</v>
      </c>
      <c r="I21" s="16">
        <f t="shared" si="6"/>
        <v>13</v>
      </c>
      <c r="J21" s="16" t="str">
        <f t="shared" si="7"/>
        <v>1 1 1 113</v>
      </c>
    </row>
    <row r="22" spans="1:10">
      <c r="A22" s="16" t="s">
        <v>449</v>
      </c>
      <c r="B22" s="16" t="str">
        <f t="shared" si="3"/>
        <v>1 1 1 113 002</v>
      </c>
      <c r="C22" s="152" t="s">
        <v>8312</v>
      </c>
      <c r="D22" s="148" t="s">
        <v>8303</v>
      </c>
      <c r="E22" s="137">
        <f t="shared" si="0"/>
        <v>0</v>
      </c>
      <c r="F22" s="137">
        <f t="shared" si="1"/>
        <v>0</v>
      </c>
      <c r="G22" s="137">
        <f t="shared" si="2"/>
        <v>0</v>
      </c>
      <c r="H22" s="137">
        <f t="shared" si="4"/>
        <v>0</v>
      </c>
      <c r="I22" s="16">
        <f t="shared" si="6"/>
        <v>13</v>
      </c>
      <c r="J22" s="16" t="str">
        <f t="shared" si="7"/>
        <v>1 1 1 113</v>
      </c>
    </row>
    <row r="23" spans="1:10">
      <c r="A23" s="16" t="s">
        <v>449</v>
      </c>
      <c r="B23" s="16" t="str">
        <f t="shared" si="3"/>
        <v>1 1 1 113 003</v>
      </c>
      <c r="C23" s="152" t="s">
        <v>8313</v>
      </c>
      <c r="D23" s="152" t="s">
        <v>3202</v>
      </c>
      <c r="E23" s="137">
        <f t="shared" si="0"/>
        <v>16194542.160000009</v>
      </c>
      <c r="F23" s="137">
        <f t="shared" si="1"/>
        <v>0</v>
      </c>
      <c r="G23" s="137">
        <f t="shared" si="2"/>
        <v>0</v>
      </c>
      <c r="H23" s="137">
        <f t="shared" si="4"/>
        <v>16194542.160000009</v>
      </c>
      <c r="I23" s="16">
        <f t="shared" si="6"/>
        <v>13</v>
      </c>
      <c r="J23" s="16" t="str">
        <f t="shared" si="7"/>
        <v>1 1 1 113</v>
      </c>
    </row>
    <row r="24" spans="1:10">
      <c r="A24" s="16" t="s">
        <v>449</v>
      </c>
      <c r="B24" s="16" t="str">
        <f t="shared" si="3"/>
        <v>1 1 1 113 004</v>
      </c>
      <c r="C24" s="152" t="s">
        <v>8314</v>
      </c>
      <c r="D24" s="148" t="s">
        <v>8303</v>
      </c>
      <c r="E24" s="137">
        <f t="shared" si="0"/>
        <v>0</v>
      </c>
      <c r="F24" s="137">
        <f t="shared" si="1"/>
        <v>0</v>
      </c>
      <c r="G24" s="137">
        <f t="shared" si="2"/>
        <v>0</v>
      </c>
      <c r="H24" s="137">
        <f t="shared" si="4"/>
        <v>0</v>
      </c>
      <c r="I24" s="16">
        <f t="shared" si="6"/>
        <v>13</v>
      </c>
      <c r="J24" s="16" t="str">
        <f t="shared" si="7"/>
        <v>1 1 1 113</v>
      </c>
    </row>
    <row r="25" spans="1:10">
      <c r="A25" s="16" t="s">
        <v>449</v>
      </c>
      <c r="B25" s="16" t="str">
        <f t="shared" si="3"/>
        <v>1 1 1 113 005</v>
      </c>
      <c r="C25" s="152" t="s">
        <v>8315</v>
      </c>
      <c r="D25" s="152" t="s">
        <v>8307</v>
      </c>
      <c r="E25" s="137">
        <f t="shared" si="0"/>
        <v>0</v>
      </c>
      <c r="F25" s="137">
        <f t="shared" si="1"/>
        <v>0</v>
      </c>
      <c r="G25" s="137">
        <f t="shared" si="2"/>
        <v>0</v>
      </c>
      <c r="H25" s="137">
        <f t="shared" si="4"/>
        <v>0</v>
      </c>
      <c r="I25" s="16">
        <f t="shared" si="6"/>
        <v>13</v>
      </c>
      <c r="J25" s="16" t="str">
        <f t="shared" si="7"/>
        <v>1 1 1 113</v>
      </c>
    </row>
    <row r="26" spans="1:10">
      <c r="A26" s="16" t="s">
        <v>449</v>
      </c>
      <c r="B26" s="16" t="str">
        <f t="shared" si="3"/>
        <v>1 1 1 114</v>
      </c>
      <c r="C26" s="152" t="s">
        <v>7455</v>
      </c>
      <c r="D26" s="152" t="s">
        <v>3264</v>
      </c>
      <c r="E26" s="137">
        <f t="shared" si="0"/>
        <v>0</v>
      </c>
      <c r="F26" s="137">
        <f t="shared" si="1"/>
        <v>0</v>
      </c>
      <c r="G26" s="137">
        <f t="shared" si="2"/>
        <v>0</v>
      </c>
      <c r="H26" s="137">
        <f t="shared" si="4"/>
        <v>0</v>
      </c>
      <c r="I26" s="16">
        <f t="shared" si="6"/>
        <v>9</v>
      </c>
      <c r="J26" s="16" t="str">
        <f t="shared" si="7"/>
        <v>1 1 1</v>
      </c>
    </row>
    <row r="27" spans="1:10">
      <c r="A27" s="16" t="s">
        <v>449</v>
      </c>
      <c r="B27" s="16" t="str">
        <f t="shared" si="3"/>
        <v>1 1 1 114 001</v>
      </c>
      <c r="C27" s="152" t="s">
        <v>7810</v>
      </c>
      <c r="D27" s="148" t="s">
        <v>777</v>
      </c>
      <c r="E27" s="137">
        <f t="shared" si="0"/>
        <v>0</v>
      </c>
      <c r="F27" s="137">
        <f t="shared" si="1"/>
        <v>0</v>
      </c>
      <c r="G27" s="137">
        <f t="shared" si="2"/>
        <v>0</v>
      </c>
      <c r="H27" s="137">
        <f t="shared" si="4"/>
        <v>0</v>
      </c>
      <c r="I27" s="16">
        <f t="shared" si="6"/>
        <v>13</v>
      </c>
      <c r="J27" s="16" t="str">
        <f t="shared" si="7"/>
        <v>1 1 1 114</v>
      </c>
    </row>
    <row r="28" spans="1:10">
      <c r="A28" s="16" t="s">
        <v>449</v>
      </c>
      <c r="B28" s="16" t="str">
        <f t="shared" si="3"/>
        <v>1 1 1 114 002</v>
      </c>
      <c r="C28" s="152" t="s">
        <v>8316</v>
      </c>
      <c r="D28" s="148" t="s">
        <v>8303</v>
      </c>
      <c r="E28" s="137">
        <f t="shared" si="0"/>
        <v>0</v>
      </c>
      <c r="F28" s="137">
        <f t="shared" si="1"/>
        <v>0</v>
      </c>
      <c r="G28" s="137">
        <f t="shared" si="2"/>
        <v>0</v>
      </c>
      <c r="H28" s="137">
        <f t="shared" si="4"/>
        <v>0</v>
      </c>
      <c r="I28" s="16">
        <f t="shared" si="6"/>
        <v>13</v>
      </c>
      <c r="J28" s="16" t="str">
        <f t="shared" si="7"/>
        <v>1 1 1 114</v>
      </c>
    </row>
    <row r="29" spans="1:10">
      <c r="A29" s="16" t="s">
        <v>449</v>
      </c>
      <c r="B29" s="16" t="str">
        <f t="shared" si="3"/>
        <v>1 1 1 114 003</v>
      </c>
      <c r="C29" s="152" t="s">
        <v>8317</v>
      </c>
      <c r="D29" s="152" t="s">
        <v>3202</v>
      </c>
      <c r="E29" s="137">
        <f t="shared" si="0"/>
        <v>0</v>
      </c>
      <c r="F29" s="137">
        <f t="shared" si="1"/>
        <v>0</v>
      </c>
      <c r="G29" s="137">
        <f t="shared" si="2"/>
        <v>0</v>
      </c>
      <c r="H29" s="137">
        <f t="shared" si="4"/>
        <v>0</v>
      </c>
      <c r="I29" s="16">
        <f t="shared" si="6"/>
        <v>13</v>
      </c>
      <c r="J29" s="16" t="str">
        <f t="shared" si="7"/>
        <v>1 1 1 114</v>
      </c>
    </row>
    <row r="30" spans="1:10">
      <c r="A30" s="16" t="s">
        <v>449</v>
      </c>
      <c r="B30" s="16" t="str">
        <f t="shared" si="3"/>
        <v>1 1 1 114 004</v>
      </c>
      <c r="C30" s="152" t="s">
        <v>8318</v>
      </c>
      <c r="D30" s="148" t="s">
        <v>8303</v>
      </c>
      <c r="E30" s="137">
        <f t="shared" si="0"/>
        <v>0</v>
      </c>
      <c r="F30" s="137">
        <f t="shared" si="1"/>
        <v>0</v>
      </c>
      <c r="G30" s="137">
        <f t="shared" si="2"/>
        <v>0</v>
      </c>
      <c r="H30" s="137">
        <f t="shared" si="4"/>
        <v>0</v>
      </c>
      <c r="I30" s="16">
        <f t="shared" si="6"/>
        <v>13</v>
      </c>
      <c r="J30" s="16" t="str">
        <f t="shared" si="7"/>
        <v>1 1 1 114</v>
      </c>
    </row>
    <row r="31" spans="1:10">
      <c r="A31" s="16" t="s">
        <v>449</v>
      </c>
      <c r="B31" s="16" t="str">
        <f t="shared" si="3"/>
        <v>1 1 1 114 005</v>
      </c>
      <c r="C31" s="152" t="s">
        <v>8319</v>
      </c>
      <c r="D31" s="152" t="s">
        <v>8307</v>
      </c>
      <c r="E31" s="137">
        <f t="shared" si="0"/>
        <v>0</v>
      </c>
      <c r="F31" s="137">
        <f t="shared" si="1"/>
        <v>0</v>
      </c>
      <c r="G31" s="137">
        <f t="shared" si="2"/>
        <v>0</v>
      </c>
      <c r="H31" s="137">
        <f t="shared" si="4"/>
        <v>0</v>
      </c>
      <c r="I31" s="16">
        <f t="shared" si="6"/>
        <v>13</v>
      </c>
      <c r="J31" s="16" t="str">
        <f t="shared" si="7"/>
        <v>1 1 1 114</v>
      </c>
    </row>
    <row r="32" spans="1:10">
      <c r="A32" s="16" t="s">
        <v>449</v>
      </c>
      <c r="B32" s="16" t="str">
        <f t="shared" si="3"/>
        <v>1 1 2</v>
      </c>
      <c r="C32" s="152" t="s">
        <v>3265</v>
      </c>
      <c r="D32" s="152" t="s">
        <v>8320</v>
      </c>
      <c r="E32" s="137">
        <f t="shared" si="0"/>
        <v>0</v>
      </c>
      <c r="F32" s="137">
        <f t="shared" si="1"/>
        <v>0</v>
      </c>
      <c r="G32" s="137">
        <f t="shared" si="2"/>
        <v>0</v>
      </c>
      <c r="H32" s="137">
        <f t="shared" si="4"/>
        <v>0</v>
      </c>
      <c r="I32" s="16">
        <f t="shared" si="6"/>
        <v>5</v>
      </c>
      <c r="J32" s="16" t="str">
        <f t="shared" si="7"/>
        <v>1 1</v>
      </c>
    </row>
    <row r="33" spans="1:10">
      <c r="A33" s="16" t="s">
        <v>449</v>
      </c>
      <c r="B33" s="16" t="str">
        <f t="shared" si="3"/>
        <v>1 1 2 121</v>
      </c>
      <c r="C33" s="152" t="s">
        <v>7456</v>
      </c>
      <c r="D33" s="152" t="s">
        <v>3266</v>
      </c>
      <c r="E33" s="137">
        <f t="shared" si="0"/>
        <v>0</v>
      </c>
      <c r="F33" s="137">
        <f t="shared" si="1"/>
        <v>0</v>
      </c>
      <c r="G33" s="137">
        <f t="shared" si="2"/>
        <v>0</v>
      </c>
      <c r="H33" s="137">
        <f t="shared" si="4"/>
        <v>0</v>
      </c>
      <c r="I33" s="16">
        <f t="shared" si="6"/>
        <v>9</v>
      </c>
      <c r="J33" s="16" t="str">
        <f t="shared" si="7"/>
        <v>1 1 2</v>
      </c>
    </row>
    <row r="34" spans="1:10">
      <c r="A34" s="16" t="s">
        <v>449</v>
      </c>
      <c r="B34" s="16" t="str">
        <f t="shared" si="3"/>
        <v>1 1 2 121 001</v>
      </c>
      <c r="C34" s="152" t="s">
        <v>7811</v>
      </c>
      <c r="D34" s="152" t="s">
        <v>777</v>
      </c>
      <c r="E34" s="137">
        <f t="shared" si="0"/>
        <v>0</v>
      </c>
      <c r="F34" s="137">
        <f t="shared" si="1"/>
        <v>0</v>
      </c>
      <c r="G34" s="137">
        <f t="shared" si="2"/>
        <v>0</v>
      </c>
      <c r="H34" s="137">
        <f t="shared" si="4"/>
        <v>0</v>
      </c>
      <c r="I34" s="16">
        <f t="shared" si="6"/>
        <v>13</v>
      </c>
      <c r="J34" s="16" t="str">
        <f t="shared" si="7"/>
        <v>1 1 2 121</v>
      </c>
    </row>
    <row r="35" spans="1:10">
      <c r="A35" s="16" t="s">
        <v>449</v>
      </c>
      <c r="B35" s="16" t="str">
        <f t="shared" si="3"/>
        <v>1 1 2 121 002</v>
      </c>
      <c r="C35" s="152" t="s">
        <v>8321</v>
      </c>
      <c r="D35" s="152" t="s">
        <v>8303</v>
      </c>
      <c r="E35" s="137">
        <f t="shared" si="0"/>
        <v>0</v>
      </c>
      <c r="F35" s="137">
        <f t="shared" si="1"/>
        <v>0</v>
      </c>
      <c r="G35" s="137">
        <f t="shared" si="2"/>
        <v>0</v>
      </c>
      <c r="H35" s="137">
        <f t="shared" si="4"/>
        <v>0</v>
      </c>
      <c r="I35" s="16">
        <f t="shared" si="6"/>
        <v>13</v>
      </c>
      <c r="J35" s="16" t="str">
        <f t="shared" si="7"/>
        <v>1 1 2 121</v>
      </c>
    </row>
    <row r="36" spans="1:10">
      <c r="A36" s="16" t="s">
        <v>449</v>
      </c>
      <c r="B36" s="16" t="str">
        <f t="shared" si="3"/>
        <v>1 1 2 121 003</v>
      </c>
      <c r="C36" s="152" t="s">
        <v>8322</v>
      </c>
      <c r="D36" s="148" t="s">
        <v>3202</v>
      </c>
      <c r="E36" s="137">
        <f t="shared" si="0"/>
        <v>0</v>
      </c>
      <c r="F36" s="137">
        <f t="shared" si="1"/>
        <v>0</v>
      </c>
      <c r="G36" s="137">
        <f t="shared" si="2"/>
        <v>0</v>
      </c>
      <c r="H36" s="137">
        <f t="shared" si="4"/>
        <v>0</v>
      </c>
      <c r="I36" s="16">
        <f t="shared" si="6"/>
        <v>13</v>
      </c>
      <c r="J36" s="16" t="str">
        <f t="shared" si="7"/>
        <v>1 1 2 121</v>
      </c>
    </row>
    <row r="37" spans="1:10">
      <c r="A37" s="16" t="s">
        <v>449</v>
      </c>
      <c r="B37" s="16" t="str">
        <f t="shared" si="3"/>
        <v>1 1 2 121 004</v>
      </c>
      <c r="C37" s="152" t="s">
        <v>8323</v>
      </c>
      <c r="D37" s="152" t="s">
        <v>8303</v>
      </c>
      <c r="E37" s="137">
        <f t="shared" si="0"/>
        <v>0</v>
      </c>
      <c r="F37" s="137">
        <f t="shared" si="1"/>
        <v>0</v>
      </c>
      <c r="G37" s="137">
        <f t="shared" si="2"/>
        <v>0</v>
      </c>
      <c r="H37" s="137">
        <f t="shared" si="4"/>
        <v>0</v>
      </c>
      <c r="I37" s="16">
        <f t="shared" si="6"/>
        <v>13</v>
      </c>
      <c r="J37" s="16" t="str">
        <f t="shared" si="7"/>
        <v>1 1 2 121</v>
      </c>
    </row>
    <row r="38" spans="1:10">
      <c r="A38" s="16" t="s">
        <v>449</v>
      </c>
      <c r="B38" s="16" t="str">
        <f t="shared" si="3"/>
        <v>1 1 2 121 005</v>
      </c>
      <c r="C38" s="152" t="s">
        <v>8324</v>
      </c>
      <c r="D38" s="148" t="s">
        <v>8307</v>
      </c>
      <c r="E38" s="137">
        <f t="shared" si="0"/>
        <v>0</v>
      </c>
      <c r="F38" s="137">
        <f t="shared" si="1"/>
        <v>0</v>
      </c>
      <c r="G38" s="137">
        <f t="shared" si="2"/>
        <v>0</v>
      </c>
      <c r="H38" s="137">
        <f t="shared" si="4"/>
        <v>0</v>
      </c>
      <c r="I38" s="16">
        <f t="shared" si="6"/>
        <v>13</v>
      </c>
      <c r="J38" s="16" t="str">
        <f t="shared" si="7"/>
        <v>1 1 2 121</v>
      </c>
    </row>
    <row r="39" spans="1:10">
      <c r="A39" s="16" t="s">
        <v>449</v>
      </c>
      <c r="B39" s="16" t="str">
        <f t="shared" si="3"/>
        <v>1 1 2 122</v>
      </c>
      <c r="C39" s="152" t="s">
        <v>6628</v>
      </c>
      <c r="D39" s="152" t="s">
        <v>3267</v>
      </c>
      <c r="E39" s="137">
        <f t="shared" si="0"/>
        <v>0</v>
      </c>
      <c r="F39" s="137">
        <f t="shared" si="1"/>
        <v>0</v>
      </c>
      <c r="G39" s="137">
        <f t="shared" si="2"/>
        <v>0</v>
      </c>
      <c r="H39" s="137">
        <f t="shared" si="4"/>
        <v>0</v>
      </c>
      <c r="I39" s="16">
        <f t="shared" si="6"/>
        <v>9</v>
      </c>
      <c r="J39" s="16" t="str">
        <f t="shared" si="7"/>
        <v>1 1 2</v>
      </c>
    </row>
    <row r="40" spans="1:10">
      <c r="A40" s="16" t="s">
        <v>449</v>
      </c>
      <c r="B40" s="16" t="str">
        <f t="shared" si="3"/>
        <v>1 1 2 122 001</v>
      </c>
      <c r="C40" s="152" t="s">
        <v>6629</v>
      </c>
      <c r="D40" s="152" t="s">
        <v>777</v>
      </c>
      <c r="E40" s="137">
        <f t="shared" si="0"/>
        <v>0</v>
      </c>
      <c r="F40" s="137">
        <f t="shared" si="1"/>
        <v>0</v>
      </c>
      <c r="G40" s="137">
        <f t="shared" si="2"/>
        <v>0</v>
      </c>
      <c r="H40" s="137">
        <f t="shared" si="4"/>
        <v>0</v>
      </c>
      <c r="I40" s="16">
        <f t="shared" si="6"/>
        <v>13</v>
      </c>
      <c r="J40" s="16" t="str">
        <f t="shared" si="7"/>
        <v>1 1 2 122</v>
      </c>
    </row>
    <row r="41" spans="1:10">
      <c r="A41" s="16" t="s">
        <v>449</v>
      </c>
      <c r="B41" s="16" t="str">
        <f t="shared" si="3"/>
        <v>1 1 2 122 002</v>
      </c>
      <c r="C41" s="152" t="s">
        <v>8325</v>
      </c>
      <c r="D41" s="152" t="s">
        <v>8303</v>
      </c>
      <c r="E41" s="137">
        <f t="shared" si="0"/>
        <v>0</v>
      </c>
      <c r="F41" s="137">
        <f t="shared" si="1"/>
        <v>0</v>
      </c>
      <c r="G41" s="137">
        <f t="shared" si="2"/>
        <v>0</v>
      </c>
      <c r="H41" s="137">
        <f t="shared" si="4"/>
        <v>0</v>
      </c>
      <c r="I41" s="16">
        <f t="shared" si="6"/>
        <v>13</v>
      </c>
      <c r="J41" s="16" t="str">
        <f t="shared" si="7"/>
        <v>1 1 2 122</v>
      </c>
    </row>
    <row r="42" spans="1:10">
      <c r="A42" s="16" t="s">
        <v>449</v>
      </c>
      <c r="B42" s="16" t="str">
        <f t="shared" si="3"/>
        <v>1 1 2 122 003</v>
      </c>
      <c r="C42" s="152" t="s">
        <v>8326</v>
      </c>
      <c r="D42" s="152" t="s">
        <v>3202</v>
      </c>
      <c r="E42" s="137">
        <f t="shared" si="0"/>
        <v>0</v>
      </c>
      <c r="F42" s="137">
        <f t="shared" si="1"/>
        <v>0</v>
      </c>
      <c r="G42" s="137">
        <f t="shared" si="2"/>
        <v>0</v>
      </c>
      <c r="H42" s="137">
        <f t="shared" si="4"/>
        <v>0</v>
      </c>
      <c r="I42" s="16">
        <f t="shared" si="6"/>
        <v>13</v>
      </c>
      <c r="J42" s="16" t="str">
        <f t="shared" si="7"/>
        <v>1 1 2 122</v>
      </c>
    </row>
    <row r="43" spans="1:10">
      <c r="A43" s="16" t="s">
        <v>449</v>
      </c>
      <c r="B43" s="16" t="str">
        <f t="shared" si="3"/>
        <v>1 1 2 122 004</v>
      </c>
      <c r="C43" s="152" t="s">
        <v>8327</v>
      </c>
      <c r="D43" s="148" t="s">
        <v>8303</v>
      </c>
      <c r="E43" s="137">
        <f t="shared" si="0"/>
        <v>0</v>
      </c>
      <c r="F43" s="137">
        <f t="shared" si="1"/>
        <v>0</v>
      </c>
      <c r="G43" s="137">
        <f t="shared" si="2"/>
        <v>0</v>
      </c>
      <c r="H43" s="137">
        <f t="shared" si="4"/>
        <v>0</v>
      </c>
      <c r="I43" s="16">
        <f t="shared" si="6"/>
        <v>13</v>
      </c>
      <c r="J43" s="16" t="str">
        <f t="shared" si="7"/>
        <v>1 1 2 122</v>
      </c>
    </row>
    <row r="44" spans="1:10">
      <c r="A44" s="16" t="s">
        <v>449</v>
      </c>
      <c r="B44" s="16" t="str">
        <f t="shared" si="3"/>
        <v>1 1 2 122 005</v>
      </c>
      <c r="C44" s="152" t="s">
        <v>8328</v>
      </c>
      <c r="D44" s="152" t="s">
        <v>8307</v>
      </c>
      <c r="E44" s="137">
        <f t="shared" si="0"/>
        <v>0</v>
      </c>
      <c r="F44" s="137">
        <f t="shared" si="1"/>
        <v>0</v>
      </c>
      <c r="G44" s="137">
        <f t="shared" si="2"/>
        <v>0</v>
      </c>
      <c r="H44" s="137">
        <f t="shared" si="4"/>
        <v>0</v>
      </c>
      <c r="I44" s="16">
        <f t="shared" si="6"/>
        <v>13</v>
      </c>
      <c r="J44" s="16" t="str">
        <f t="shared" si="7"/>
        <v>1 1 2 122</v>
      </c>
    </row>
    <row r="45" spans="1:10">
      <c r="A45" s="16" t="s">
        <v>449</v>
      </c>
      <c r="B45" s="16" t="str">
        <f t="shared" si="3"/>
        <v>1 1 2 123</v>
      </c>
      <c r="C45" s="152" t="s">
        <v>7457</v>
      </c>
      <c r="D45" s="148" t="s">
        <v>3268</v>
      </c>
      <c r="E45" s="137">
        <f t="shared" si="0"/>
        <v>0</v>
      </c>
      <c r="F45" s="137">
        <f t="shared" si="1"/>
        <v>0</v>
      </c>
      <c r="G45" s="137">
        <f t="shared" si="2"/>
        <v>0</v>
      </c>
      <c r="H45" s="137">
        <f t="shared" si="4"/>
        <v>0</v>
      </c>
      <c r="I45" s="16">
        <f t="shared" si="6"/>
        <v>9</v>
      </c>
      <c r="J45" s="16" t="str">
        <f t="shared" si="7"/>
        <v>1 1 2</v>
      </c>
    </row>
    <row r="46" spans="1:10">
      <c r="A46" s="16" t="s">
        <v>449</v>
      </c>
      <c r="B46" s="16" t="str">
        <f t="shared" si="3"/>
        <v>1 1 2 123 001</v>
      </c>
      <c r="C46" s="152" t="s">
        <v>7812</v>
      </c>
      <c r="D46" s="148" t="s">
        <v>777</v>
      </c>
      <c r="E46" s="137">
        <f t="shared" si="0"/>
        <v>0</v>
      </c>
      <c r="F46" s="137">
        <f t="shared" si="1"/>
        <v>0</v>
      </c>
      <c r="G46" s="137">
        <f t="shared" si="2"/>
        <v>0</v>
      </c>
      <c r="H46" s="137">
        <f t="shared" si="4"/>
        <v>0</v>
      </c>
      <c r="I46" s="16">
        <f t="shared" si="6"/>
        <v>13</v>
      </c>
      <c r="J46" s="16" t="str">
        <f t="shared" si="7"/>
        <v>1 1 2 123</v>
      </c>
    </row>
    <row r="47" spans="1:10">
      <c r="A47" s="16" t="s">
        <v>449</v>
      </c>
      <c r="B47" s="16" t="str">
        <f t="shared" si="3"/>
        <v>1 1 2 123 002</v>
      </c>
      <c r="C47" s="152" t="s">
        <v>8329</v>
      </c>
      <c r="D47" s="148" t="s">
        <v>8303</v>
      </c>
      <c r="E47" s="137">
        <f t="shared" si="0"/>
        <v>0</v>
      </c>
      <c r="F47" s="137">
        <f t="shared" si="1"/>
        <v>0</v>
      </c>
      <c r="G47" s="137">
        <f t="shared" si="2"/>
        <v>0</v>
      </c>
      <c r="H47" s="137">
        <f t="shared" si="4"/>
        <v>0</v>
      </c>
      <c r="I47" s="16">
        <f t="shared" si="6"/>
        <v>13</v>
      </c>
      <c r="J47" s="16" t="str">
        <f t="shared" si="7"/>
        <v>1 1 2 123</v>
      </c>
    </row>
    <row r="48" spans="1:10">
      <c r="A48" s="16" t="s">
        <v>449</v>
      </c>
      <c r="B48" s="16" t="str">
        <f t="shared" si="3"/>
        <v>1 1 2 123 003</v>
      </c>
      <c r="C48" s="152" t="s">
        <v>8330</v>
      </c>
      <c r="D48" s="148" t="s">
        <v>3202</v>
      </c>
      <c r="E48" s="137">
        <f t="shared" si="0"/>
        <v>0</v>
      </c>
      <c r="F48" s="137">
        <f t="shared" si="1"/>
        <v>0</v>
      </c>
      <c r="G48" s="137">
        <f t="shared" si="2"/>
        <v>0</v>
      </c>
      <c r="H48" s="137">
        <f t="shared" si="4"/>
        <v>0</v>
      </c>
      <c r="I48" s="16">
        <f t="shared" si="6"/>
        <v>13</v>
      </c>
      <c r="J48" s="16" t="str">
        <f t="shared" si="7"/>
        <v>1 1 2 123</v>
      </c>
    </row>
    <row r="49" spans="1:10">
      <c r="A49" s="16" t="s">
        <v>449</v>
      </c>
      <c r="B49" s="16" t="str">
        <f t="shared" si="3"/>
        <v>1 1 2 123 004</v>
      </c>
      <c r="C49" s="152" t="s">
        <v>8331</v>
      </c>
      <c r="D49" s="148" t="s">
        <v>8303</v>
      </c>
      <c r="E49" s="137">
        <f t="shared" si="0"/>
        <v>0</v>
      </c>
      <c r="F49" s="137">
        <f t="shared" si="1"/>
        <v>0</v>
      </c>
      <c r="G49" s="137">
        <f t="shared" si="2"/>
        <v>0</v>
      </c>
      <c r="H49" s="137">
        <f t="shared" si="4"/>
        <v>0</v>
      </c>
      <c r="I49" s="16">
        <f t="shared" si="6"/>
        <v>13</v>
      </c>
      <c r="J49" s="16" t="str">
        <f t="shared" si="7"/>
        <v>1 1 2 123</v>
      </c>
    </row>
    <row r="50" spans="1:10">
      <c r="A50" s="16" t="s">
        <v>449</v>
      </c>
      <c r="B50" s="16" t="str">
        <f t="shared" si="3"/>
        <v>1 1 2 123 005</v>
      </c>
      <c r="C50" s="152" t="s">
        <v>8332</v>
      </c>
      <c r="D50" s="152" t="s">
        <v>8307</v>
      </c>
      <c r="E50" s="137">
        <f t="shared" si="0"/>
        <v>0</v>
      </c>
      <c r="F50" s="137">
        <f t="shared" si="1"/>
        <v>0</v>
      </c>
      <c r="G50" s="137">
        <f t="shared" si="2"/>
        <v>0</v>
      </c>
      <c r="H50" s="137">
        <f t="shared" si="4"/>
        <v>0</v>
      </c>
      <c r="I50" s="16">
        <f t="shared" si="6"/>
        <v>13</v>
      </c>
      <c r="J50" s="16" t="str">
        <f t="shared" si="7"/>
        <v>1 1 2 123</v>
      </c>
    </row>
    <row r="51" spans="1:10">
      <c r="A51" s="16" t="s">
        <v>449</v>
      </c>
      <c r="B51" s="16" t="str">
        <f t="shared" si="3"/>
        <v>1 1 2 124</v>
      </c>
      <c r="C51" s="152" t="s">
        <v>7458</v>
      </c>
      <c r="D51" s="148" t="s">
        <v>3269</v>
      </c>
      <c r="E51" s="137">
        <f t="shared" si="0"/>
        <v>0</v>
      </c>
      <c r="F51" s="137">
        <f t="shared" si="1"/>
        <v>0</v>
      </c>
      <c r="G51" s="137">
        <f t="shared" si="2"/>
        <v>0</v>
      </c>
      <c r="H51" s="137">
        <f t="shared" si="4"/>
        <v>0</v>
      </c>
      <c r="I51" s="16">
        <f t="shared" si="6"/>
        <v>9</v>
      </c>
      <c r="J51" s="16" t="str">
        <f t="shared" si="7"/>
        <v>1 1 2</v>
      </c>
    </row>
    <row r="52" spans="1:10">
      <c r="A52" s="16" t="s">
        <v>449</v>
      </c>
      <c r="B52" s="16" t="str">
        <f t="shared" si="3"/>
        <v>1 1 2 124 001</v>
      </c>
      <c r="C52" s="152" t="s">
        <v>7813</v>
      </c>
      <c r="D52" s="152" t="s">
        <v>777</v>
      </c>
      <c r="E52" s="137">
        <f t="shared" si="0"/>
        <v>0</v>
      </c>
      <c r="F52" s="137">
        <f t="shared" si="1"/>
        <v>0</v>
      </c>
      <c r="G52" s="137">
        <f t="shared" si="2"/>
        <v>0</v>
      </c>
      <c r="H52" s="137">
        <f t="shared" si="4"/>
        <v>0</v>
      </c>
      <c r="I52" s="16">
        <f t="shared" si="6"/>
        <v>13</v>
      </c>
      <c r="J52" s="16" t="str">
        <f t="shared" si="7"/>
        <v>1 1 2 124</v>
      </c>
    </row>
    <row r="53" spans="1:10">
      <c r="A53" s="16" t="s">
        <v>449</v>
      </c>
      <c r="B53" s="16" t="str">
        <f t="shared" si="3"/>
        <v>1 1 2 124 002</v>
      </c>
      <c r="C53" s="152" t="s">
        <v>8333</v>
      </c>
      <c r="D53" s="152" t="s">
        <v>8303</v>
      </c>
      <c r="E53" s="137">
        <f t="shared" si="0"/>
        <v>0</v>
      </c>
      <c r="F53" s="137">
        <f t="shared" si="1"/>
        <v>0</v>
      </c>
      <c r="G53" s="137">
        <f t="shared" si="2"/>
        <v>0</v>
      </c>
      <c r="H53" s="137">
        <f t="shared" si="4"/>
        <v>0</v>
      </c>
      <c r="I53" s="16">
        <f t="shared" si="6"/>
        <v>13</v>
      </c>
      <c r="J53" s="16" t="str">
        <f t="shared" si="7"/>
        <v>1 1 2 124</v>
      </c>
    </row>
    <row r="54" spans="1:10">
      <c r="A54" s="16" t="s">
        <v>449</v>
      </c>
      <c r="B54" s="16" t="str">
        <f t="shared" si="3"/>
        <v>1 1 2 124 003</v>
      </c>
      <c r="C54" s="152" t="s">
        <v>8334</v>
      </c>
      <c r="D54" s="152" t="s">
        <v>3202</v>
      </c>
      <c r="E54" s="137">
        <f t="shared" si="0"/>
        <v>0</v>
      </c>
      <c r="F54" s="137">
        <f t="shared" si="1"/>
        <v>0</v>
      </c>
      <c r="G54" s="137">
        <f t="shared" si="2"/>
        <v>0</v>
      </c>
      <c r="H54" s="137">
        <f t="shared" si="4"/>
        <v>0</v>
      </c>
      <c r="I54" s="16">
        <f t="shared" si="6"/>
        <v>13</v>
      </c>
      <c r="J54" s="16" t="str">
        <f t="shared" si="7"/>
        <v>1 1 2 124</v>
      </c>
    </row>
    <row r="55" spans="1:10">
      <c r="A55" s="16" t="s">
        <v>449</v>
      </c>
      <c r="B55" s="16" t="str">
        <f t="shared" si="3"/>
        <v>1 1 2 124 004</v>
      </c>
      <c r="C55" s="152" t="s">
        <v>8335</v>
      </c>
      <c r="D55" s="152" t="s">
        <v>8303</v>
      </c>
      <c r="E55" s="137">
        <f t="shared" si="0"/>
        <v>0</v>
      </c>
      <c r="F55" s="137">
        <f t="shared" si="1"/>
        <v>0</v>
      </c>
      <c r="G55" s="137">
        <f t="shared" si="2"/>
        <v>0</v>
      </c>
      <c r="H55" s="137">
        <f t="shared" si="4"/>
        <v>0</v>
      </c>
      <c r="I55" s="16">
        <f t="shared" si="6"/>
        <v>13</v>
      </c>
      <c r="J55" s="16" t="str">
        <f t="shared" si="7"/>
        <v>1 1 2 124</v>
      </c>
    </row>
    <row r="56" spans="1:10">
      <c r="A56" s="16" t="s">
        <v>449</v>
      </c>
      <c r="B56" s="16" t="str">
        <f t="shared" si="3"/>
        <v>1 1 2 124 005</v>
      </c>
      <c r="C56" s="152" t="s">
        <v>8336</v>
      </c>
      <c r="D56" s="152" t="s">
        <v>8307</v>
      </c>
      <c r="E56" s="137">
        <f t="shared" si="0"/>
        <v>0</v>
      </c>
      <c r="F56" s="137">
        <f t="shared" si="1"/>
        <v>0</v>
      </c>
      <c r="G56" s="137">
        <f t="shared" si="2"/>
        <v>0</v>
      </c>
      <c r="H56" s="137">
        <f t="shared" si="4"/>
        <v>0</v>
      </c>
      <c r="I56" s="16">
        <f t="shared" si="6"/>
        <v>13</v>
      </c>
      <c r="J56" s="16" t="str">
        <f t="shared" si="7"/>
        <v>1 1 2 124</v>
      </c>
    </row>
    <row r="57" spans="1:10">
      <c r="A57" s="16" t="s">
        <v>449</v>
      </c>
      <c r="B57" s="16" t="str">
        <f t="shared" si="3"/>
        <v>1 1 3</v>
      </c>
      <c r="C57" s="152" t="s">
        <v>2665</v>
      </c>
      <c r="D57" s="152" t="s">
        <v>7459</v>
      </c>
      <c r="E57" s="137">
        <f t="shared" si="0"/>
        <v>952252.5</v>
      </c>
      <c r="F57" s="137">
        <f t="shared" si="1"/>
        <v>0</v>
      </c>
      <c r="G57" s="137">
        <f t="shared" si="2"/>
        <v>0</v>
      </c>
      <c r="H57" s="137">
        <f t="shared" si="4"/>
        <v>952252.5</v>
      </c>
      <c r="I57" s="16">
        <f t="shared" si="6"/>
        <v>5</v>
      </c>
      <c r="J57" s="16" t="str">
        <f t="shared" si="7"/>
        <v>1 1</v>
      </c>
    </row>
    <row r="58" spans="1:10">
      <c r="A58" s="16" t="s">
        <v>449</v>
      </c>
      <c r="B58" s="16" t="str">
        <f t="shared" si="3"/>
        <v>1 1 3 131</v>
      </c>
      <c r="C58" s="152" t="s">
        <v>7460</v>
      </c>
      <c r="D58" s="152" t="s">
        <v>3270</v>
      </c>
      <c r="E58" s="137">
        <f t="shared" si="0"/>
        <v>0</v>
      </c>
      <c r="F58" s="137">
        <f t="shared" si="1"/>
        <v>0</v>
      </c>
      <c r="G58" s="137">
        <f t="shared" si="2"/>
        <v>0</v>
      </c>
      <c r="H58" s="137">
        <f t="shared" si="4"/>
        <v>0</v>
      </c>
      <c r="I58" s="16">
        <f t="shared" si="6"/>
        <v>9</v>
      </c>
      <c r="J58" s="16" t="str">
        <f t="shared" si="7"/>
        <v>1 1 3</v>
      </c>
    </row>
    <row r="59" spans="1:10">
      <c r="A59" s="16" t="s">
        <v>449</v>
      </c>
      <c r="B59" s="16" t="str">
        <f t="shared" si="3"/>
        <v>1 1 3 131 001</v>
      </c>
      <c r="C59" s="152" t="s">
        <v>7814</v>
      </c>
      <c r="D59" s="148" t="s">
        <v>777</v>
      </c>
      <c r="E59" s="137">
        <f t="shared" si="0"/>
        <v>0</v>
      </c>
      <c r="F59" s="137">
        <f t="shared" si="1"/>
        <v>0</v>
      </c>
      <c r="G59" s="137">
        <f t="shared" si="2"/>
        <v>0</v>
      </c>
      <c r="H59" s="137">
        <f t="shared" si="4"/>
        <v>0</v>
      </c>
      <c r="I59" s="16">
        <f t="shared" si="6"/>
        <v>13</v>
      </c>
      <c r="J59" s="16" t="str">
        <f t="shared" si="7"/>
        <v>1 1 3 131</v>
      </c>
    </row>
    <row r="60" spans="1:10">
      <c r="A60" s="16" t="s">
        <v>449</v>
      </c>
      <c r="B60" s="16" t="str">
        <f t="shared" si="3"/>
        <v>1 1 3 131 002</v>
      </c>
      <c r="C60" s="152" t="s">
        <v>8337</v>
      </c>
      <c r="D60" s="152" t="s">
        <v>8303</v>
      </c>
      <c r="E60" s="137">
        <f t="shared" si="0"/>
        <v>0</v>
      </c>
      <c r="F60" s="137">
        <f t="shared" si="1"/>
        <v>0</v>
      </c>
      <c r="G60" s="137">
        <f t="shared" si="2"/>
        <v>0</v>
      </c>
      <c r="H60" s="137">
        <f t="shared" si="4"/>
        <v>0</v>
      </c>
      <c r="I60" s="16">
        <f t="shared" si="6"/>
        <v>13</v>
      </c>
      <c r="J60" s="16" t="str">
        <f t="shared" si="7"/>
        <v>1 1 3 131</v>
      </c>
    </row>
    <row r="61" spans="1:10">
      <c r="A61" s="16" t="s">
        <v>449</v>
      </c>
      <c r="B61" s="16" t="str">
        <f t="shared" si="3"/>
        <v>1 1 3 131 003</v>
      </c>
      <c r="C61" s="152" t="s">
        <v>8338</v>
      </c>
      <c r="D61" s="152" t="s">
        <v>3202</v>
      </c>
      <c r="E61" s="137">
        <f t="shared" si="0"/>
        <v>0</v>
      </c>
      <c r="F61" s="137">
        <f t="shared" si="1"/>
        <v>0</v>
      </c>
      <c r="G61" s="137">
        <f t="shared" si="2"/>
        <v>0</v>
      </c>
      <c r="H61" s="137">
        <f t="shared" si="4"/>
        <v>0</v>
      </c>
      <c r="I61" s="16">
        <f t="shared" si="6"/>
        <v>13</v>
      </c>
      <c r="J61" s="16" t="str">
        <f t="shared" si="7"/>
        <v>1 1 3 131</v>
      </c>
    </row>
    <row r="62" spans="1:10">
      <c r="A62" s="16" t="s">
        <v>449</v>
      </c>
      <c r="B62" s="16" t="str">
        <f t="shared" si="3"/>
        <v>1 1 3 131 004</v>
      </c>
      <c r="C62" s="152" t="s">
        <v>8339</v>
      </c>
      <c r="D62" s="152" t="s">
        <v>8303</v>
      </c>
      <c r="E62" s="137">
        <f t="shared" si="0"/>
        <v>0</v>
      </c>
      <c r="F62" s="137">
        <f t="shared" si="1"/>
        <v>0</v>
      </c>
      <c r="G62" s="137">
        <f t="shared" si="2"/>
        <v>0</v>
      </c>
      <c r="H62" s="137">
        <f t="shared" si="4"/>
        <v>0</v>
      </c>
      <c r="I62" s="16">
        <f t="shared" si="6"/>
        <v>13</v>
      </c>
      <c r="J62" s="16" t="str">
        <f t="shared" si="7"/>
        <v>1 1 3 131</v>
      </c>
    </row>
    <row r="63" spans="1:10">
      <c r="A63" s="16" t="s">
        <v>449</v>
      </c>
      <c r="B63" s="16" t="str">
        <f t="shared" si="3"/>
        <v>1 1 3 131 005</v>
      </c>
      <c r="C63" s="152" t="s">
        <v>8340</v>
      </c>
      <c r="D63" s="148" t="s">
        <v>8307</v>
      </c>
      <c r="E63" s="137">
        <f t="shared" si="0"/>
        <v>0</v>
      </c>
      <c r="F63" s="137">
        <f t="shared" si="1"/>
        <v>0</v>
      </c>
      <c r="G63" s="137">
        <f t="shared" si="2"/>
        <v>0</v>
      </c>
      <c r="H63" s="137">
        <f t="shared" si="4"/>
        <v>0</v>
      </c>
      <c r="I63" s="16">
        <f t="shared" si="6"/>
        <v>13</v>
      </c>
      <c r="J63" s="16" t="str">
        <f t="shared" si="7"/>
        <v>1 1 3 131</v>
      </c>
    </row>
    <row r="64" spans="1:10">
      <c r="A64" s="16" t="s">
        <v>449</v>
      </c>
      <c r="B64" s="16" t="str">
        <f t="shared" si="3"/>
        <v>1 1 3 132</v>
      </c>
      <c r="C64" s="152" t="s">
        <v>6630</v>
      </c>
      <c r="D64" s="152" t="s">
        <v>3271</v>
      </c>
      <c r="E64" s="137">
        <f t="shared" si="0"/>
        <v>952252.5</v>
      </c>
      <c r="F64" s="137">
        <f t="shared" si="1"/>
        <v>0</v>
      </c>
      <c r="G64" s="137">
        <f t="shared" si="2"/>
        <v>0</v>
      </c>
      <c r="H64" s="137">
        <f t="shared" si="4"/>
        <v>952252.5</v>
      </c>
      <c r="I64" s="16">
        <f t="shared" si="6"/>
        <v>9</v>
      </c>
      <c r="J64" s="16" t="str">
        <f t="shared" si="7"/>
        <v>1 1 3</v>
      </c>
    </row>
    <row r="65" spans="1:10">
      <c r="A65" s="16" t="s">
        <v>449</v>
      </c>
      <c r="B65" s="16" t="str">
        <f t="shared" si="3"/>
        <v>1 1 3 132 001</v>
      </c>
      <c r="C65" s="152" t="s">
        <v>7815</v>
      </c>
      <c r="D65" s="152" t="s">
        <v>777</v>
      </c>
      <c r="E65" s="137">
        <f t="shared" si="0"/>
        <v>0</v>
      </c>
      <c r="F65" s="137">
        <f t="shared" si="1"/>
        <v>0</v>
      </c>
      <c r="G65" s="137">
        <f t="shared" si="2"/>
        <v>0</v>
      </c>
      <c r="H65" s="137">
        <f t="shared" si="4"/>
        <v>0</v>
      </c>
      <c r="I65" s="16">
        <f t="shared" si="6"/>
        <v>13</v>
      </c>
      <c r="J65" s="16" t="str">
        <f t="shared" si="7"/>
        <v>1 1 3 132</v>
      </c>
    </row>
    <row r="66" spans="1:10">
      <c r="A66" s="16" t="s">
        <v>449</v>
      </c>
      <c r="B66" s="16" t="str">
        <f t="shared" si="3"/>
        <v>1 1 3 132 002</v>
      </c>
      <c r="C66" s="152" t="s">
        <v>6631</v>
      </c>
      <c r="D66" s="148" t="s">
        <v>8303</v>
      </c>
      <c r="E66" s="137">
        <f t="shared" ref="E66:E129" si="8">SUMIF($J$1:$J$4000,$C66,$E$1:$E$4000)</f>
        <v>0</v>
      </c>
      <c r="F66" s="137">
        <f t="shared" ref="F66:F129" si="9">SUMIF($J$1:$J$4000,$C66,$F$1:$F$4000)</f>
        <v>0</v>
      </c>
      <c r="G66" s="137">
        <f t="shared" ref="G66:G129" si="10">SUMIF($J$1:$J$4000,$C66,$G$1:$G$4000)</f>
        <v>0</v>
      </c>
      <c r="H66" s="137">
        <f t="shared" si="4"/>
        <v>0</v>
      </c>
      <c r="I66" s="16">
        <f t="shared" si="6"/>
        <v>13</v>
      </c>
      <c r="J66" s="16" t="str">
        <f t="shared" si="7"/>
        <v>1 1 3 132</v>
      </c>
    </row>
    <row r="67" spans="1:10">
      <c r="A67" s="16" t="s">
        <v>449</v>
      </c>
      <c r="B67" s="16" t="str">
        <f t="shared" ref="B67:B130" si="11">MID(C67,1,I67)</f>
        <v>1 1 3 132 003</v>
      </c>
      <c r="C67" s="152" t="s">
        <v>8341</v>
      </c>
      <c r="D67" s="152" t="s">
        <v>3202</v>
      </c>
      <c r="E67" s="137">
        <f t="shared" si="8"/>
        <v>952252.5</v>
      </c>
      <c r="F67" s="137">
        <f t="shared" si="9"/>
        <v>0</v>
      </c>
      <c r="G67" s="137">
        <f t="shared" si="10"/>
        <v>0</v>
      </c>
      <c r="H67" s="137">
        <f t="shared" ref="H67:H130" si="12">SUBTOTAL(9,E67:G67)</f>
        <v>952252.5</v>
      </c>
      <c r="I67" s="16">
        <f t="shared" si="6"/>
        <v>13</v>
      </c>
      <c r="J67" s="16" t="str">
        <f t="shared" si="7"/>
        <v>1 1 3 132</v>
      </c>
    </row>
    <row r="68" spans="1:10">
      <c r="A68" s="16" t="s">
        <v>449</v>
      </c>
      <c r="B68" s="16" t="str">
        <f t="shared" si="11"/>
        <v>1 1 3 132 004</v>
      </c>
      <c r="C68" s="152" t="s">
        <v>8342</v>
      </c>
      <c r="D68" s="148" t="s">
        <v>8303</v>
      </c>
      <c r="E68" s="137">
        <f t="shared" si="8"/>
        <v>0</v>
      </c>
      <c r="F68" s="137">
        <f t="shared" si="9"/>
        <v>0</v>
      </c>
      <c r="G68" s="137">
        <f t="shared" si="10"/>
        <v>0</v>
      </c>
      <c r="H68" s="137">
        <f t="shared" si="12"/>
        <v>0</v>
      </c>
      <c r="I68" s="16">
        <f t="shared" si="6"/>
        <v>13</v>
      </c>
      <c r="J68" s="16" t="str">
        <f t="shared" si="7"/>
        <v>1 1 3 132</v>
      </c>
    </row>
    <row r="69" spans="1:10">
      <c r="A69" s="16" t="s">
        <v>449</v>
      </c>
      <c r="B69" s="16" t="str">
        <f t="shared" si="11"/>
        <v>1 1 3 132 005</v>
      </c>
      <c r="C69" s="152" t="s">
        <v>8343</v>
      </c>
      <c r="D69" s="152" t="s">
        <v>8307</v>
      </c>
      <c r="E69" s="137">
        <f t="shared" si="8"/>
        <v>0</v>
      </c>
      <c r="F69" s="137">
        <f t="shared" si="9"/>
        <v>0</v>
      </c>
      <c r="G69" s="137">
        <f t="shared" si="10"/>
        <v>0</v>
      </c>
      <c r="H69" s="137">
        <f t="shared" si="12"/>
        <v>0</v>
      </c>
      <c r="I69" s="16">
        <f t="shared" si="6"/>
        <v>13</v>
      </c>
      <c r="J69" s="16" t="str">
        <f t="shared" si="7"/>
        <v>1 1 3 132</v>
      </c>
    </row>
    <row r="70" spans="1:10">
      <c r="A70" s="16" t="s">
        <v>449</v>
      </c>
      <c r="B70" s="16" t="str">
        <f t="shared" si="11"/>
        <v>1 1 3 133</v>
      </c>
      <c r="C70" s="152" t="s">
        <v>7461</v>
      </c>
      <c r="D70" s="148" t="s">
        <v>3272</v>
      </c>
      <c r="E70" s="137">
        <f t="shared" si="8"/>
        <v>0</v>
      </c>
      <c r="F70" s="137">
        <f t="shared" si="9"/>
        <v>0</v>
      </c>
      <c r="G70" s="137">
        <f t="shared" si="10"/>
        <v>0</v>
      </c>
      <c r="H70" s="137">
        <f t="shared" si="12"/>
        <v>0</v>
      </c>
      <c r="I70" s="16">
        <f t="shared" si="6"/>
        <v>9</v>
      </c>
      <c r="J70" s="16" t="str">
        <f t="shared" si="7"/>
        <v>1 1 3</v>
      </c>
    </row>
    <row r="71" spans="1:10">
      <c r="A71" s="16" t="s">
        <v>449</v>
      </c>
      <c r="B71" s="16" t="str">
        <f t="shared" si="11"/>
        <v>1 1 3 133 001</v>
      </c>
      <c r="C71" s="152" t="s">
        <v>7817</v>
      </c>
      <c r="D71" s="148" t="s">
        <v>777</v>
      </c>
      <c r="E71" s="137">
        <f t="shared" si="8"/>
        <v>0</v>
      </c>
      <c r="F71" s="137">
        <f t="shared" si="9"/>
        <v>0</v>
      </c>
      <c r="G71" s="137">
        <f t="shared" si="10"/>
        <v>0</v>
      </c>
      <c r="H71" s="137">
        <f t="shared" si="12"/>
        <v>0</v>
      </c>
      <c r="I71" s="16">
        <f t="shared" ref="I71:I134" si="13">LEN(C71)</f>
        <v>13</v>
      </c>
      <c r="J71" s="16" t="str">
        <f t="shared" ref="J71:J134" si="14">IF(I71=3,MID(C71,1,1),IF(I71=5,MID(C71,1,3),IF(I71=9,MID(C71,1,5),IF(I71=13,MID(C71,1,9),IF(I71=17,MID(C71,1,13),IF(I71=21,MID(C71,1,17)))))))</f>
        <v>1 1 3 133</v>
      </c>
    </row>
    <row r="72" spans="1:10">
      <c r="A72" s="16" t="s">
        <v>449</v>
      </c>
      <c r="B72" s="16" t="str">
        <f t="shared" si="11"/>
        <v>1 1 3 133 002</v>
      </c>
      <c r="C72" s="152" t="s">
        <v>8344</v>
      </c>
      <c r="D72" s="152" t="s">
        <v>8303</v>
      </c>
      <c r="E72" s="137">
        <f t="shared" si="8"/>
        <v>0</v>
      </c>
      <c r="F72" s="137">
        <f t="shared" si="9"/>
        <v>0</v>
      </c>
      <c r="G72" s="137">
        <f t="shared" si="10"/>
        <v>0</v>
      </c>
      <c r="H72" s="137">
        <f t="shared" si="12"/>
        <v>0</v>
      </c>
      <c r="I72" s="16">
        <f t="shared" si="13"/>
        <v>13</v>
      </c>
      <c r="J72" s="16" t="str">
        <f t="shared" si="14"/>
        <v>1 1 3 133</v>
      </c>
    </row>
    <row r="73" spans="1:10">
      <c r="A73" s="16" t="s">
        <v>449</v>
      </c>
      <c r="B73" s="16" t="str">
        <f t="shared" si="11"/>
        <v>1 1 3 133 003</v>
      </c>
      <c r="C73" s="152" t="s">
        <v>8345</v>
      </c>
      <c r="D73" s="152" t="s">
        <v>3202</v>
      </c>
      <c r="E73" s="137">
        <f t="shared" si="8"/>
        <v>0</v>
      </c>
      <c r="F73" s="137">
        <f t="shared" si="9"/>
        <v>0</v>
      </c>
      <c r="G73" s="137">
        <f t="shared" si="10"/>
        <v>0</v>
      </c>
      <c r="H73" s="137">
        <f t="shared" si="12"/>
        <v>0</v>
      </c>
      <c r="I73" s="16">
        <f t="shared" si="13"/>
        <v>13</v>
      </c>
      <c r="J73" s="16" t="str">
        <f t="shared" si="14"/>
        <v>1 1 3 133</v>
      </c>
    </row>
    <row r="74" spans="1:10">
      <c r="A74" s="16" t="s">
        <v>449</v>
      </c>
      <c r="B74" s="16" t="str">
        <f t="shared" si="11"/>
        <v>1 1 3 133 004</v>
      </c>
      <c r="C74" s="152" t="s">
        <v>8346</v>
      </c>
      <c r="D74" s="148" t="s">
        <v>8303</v>
      </c>
      <c r="E74" s="137">
        <f t="shared" si="8"/>
        <v>0</v>
      </c>
      <c r="F74" s="137">
        <f t="shared" si="9"/>
        <v>0</v>
      </c>
      <c r="G74" s="137">
        <f t="shared" si="10"/>
        <v>0</v>
      </c>
      <c r="H74" s="137">
        <f t="shared" si="12"/>
        <v>0</v>
      </c>
      <c r="I74" s="16">
        <f t="shared" si="13"/>
        <v>13</v>
      </c>
      <c r="J74" s="16" t="str">
        <f t="shared" si="14"/>
        <v>1 1 3 133</v>
      </c>
    </row>
    <row r="75" spans="1:10">
      <c r="A75" s="16" t="s">
        <v>449</v>
      </c>
      <c r="B75" s="16" t="str">
        <f t="shared" si="11"/>
        <v>1 1 3 133 005</v>
      </c>
      <c r="C75" s="152" t="s">
        <v>8347</v>
      </c>
      <c r="D75" s="148" t="s">
        <v>8307</v>
      </c>
      <c r="E75" s="137">
        <f t="shared" si="8"/>
        <v>0</v>
      </c>
      <c r="F75" s="137">
        <f t="shared" si="9"/>
        <v>0</v>
      </c>
      <c r="G75" s="137">
        <f t="shared" si="10"/>
        <v>0</v>
      </c>
      <c r="H75" s="137">
        <f t="shared" si="12"/>
        <v>0</v>
      </c>
      <c r="I75" s="16">
        <f t="shared" si="13"/>
        <v>13</v>
      </c>
      <c r="J75" s="16" t="str">
        <f t="shared" si="14"/>
        <v>1 1 3 133</v>
      </c>
    </row>
    <row r="76" spans="1:10">
      <c r="A76" s="16" t="s">
        <v>449</v>
      </c>
      <c r="B76" s="16" t="str">
        <f t="shared" si="11"/>
        <v>1 1 3 134</v>
      </c>
      <c r="C76" s="152" t="s">
        <v>7426</v>
      </c>
      <c r="D76" s="152" t="s">
        <v>3273</v>
      </c>
      <c r="E76" s="137">
        <f t="shared" si="8"/>
        <v>0</v>
      </c>
      <c r="F76" s="137">
        <f t="shared" si="9"/>
        <v>0</v>
      </c>
      <c r="G76" s="137">
        <f t="shared" si="10"/>
        <v>0</v>
      </c>
      <c r="H76" s="137">
        <f t="shared" si="12"/>
        <v>0</v>
      </c>
      <c r="I76" s="16">
        <f t="shared" si="13"/>
        <v>9</v>
      </c>
      <c r="J76" s="16" t="str">
        <f t="shared" si="14"/>
        <v>1 1 3</v>
      </c>
    </row>
    <row r="77" spans="1:10">
      <c r="A77" s="16" t="s">
        <v>449</v>
      </c>
      <c r="B77" s="16" t="str">
        <f t="shared" si="11"/>
        <v>1 1 3 134 001</v>
      </c>
      <c r="C77" s="152" t="s">
        <v>7818</v>
      </c>
      <c r="D77" s="148" t="s">
        <v>777</v>
      </c>
      <c r="E77" s="137">
        <f t="shared" si="8"/>
        <v>0</v>
      </c>
      <c r="F77" s="137">
        <f t="shared" si="9"/>
        <v>0</v>
      </c>
      <c r="G77" s="137">
        <f t="shared" si="10"/>
        <v>0</v>
      </c>
      <c r="H77" s="137">
        <f t="shared" si="12"/>
        <v>0</v>
      </c>
      <c r="I77" s="16">
        <f t="shared" si="13"/>
        <v>13</v>
      </c>
      <c r="J77" s="16" t="str">
        <f t="shared" si="14"/>
        <v>1 1 3 134</v>
      </c>
    </row>
    <row r="78" spans="1:10">
      <c r="A78" s="16" t="s">
        <v>449</v>
      </c>
      <c r="B78" s="16" t="str">
        <f t="shared" si="11"/>
        <v>1 1 3 134 002</v>
      </c>
      <c r="C78" s="152" t="s">
        <v>7427</v>
      </c>
      <c r="D78" s="152" t="s">
        <v>8303</v>
      </c>
      <c r="E78" s="137">
        <f t="shared" si="8"/>
        <v>0</v>
      </c>
      <c r="F78" s="137">
        <f t="shared" si="9"/>
        <v>0</v>
      </c>
      <c r="G78" s="137">
        <f t="shared" si="10"/>
        <v>0</v>
      </c>
      <c r="H78" s="137">
        <f t="shared" si="12"/>
        <v>0</v>
      </c>
      <c r="I78" s="16">
        <f t="shared" si="13"/>
        <v>13</v>
      </c>
      <c r="J78" s="16" t="str">
        <f t="shared" si="14"/>
        <v>1 1 3 134</v>
      </c>
    </row>
    <row r="79" spans="1:10">
      <c r="A79" s="16" t="s">
        <v>449</v>
      </c>
      <c r="B79" s="16" t="str">
        <f t="shared" si="11"/>
        <v>1 1 3 134 003</v>
      </c>
      <c r="C79" s="152" t="s">
        <v>8348</v>
      </c>
      <c r="D79" s="148" t="s">
        <v>3202</v>
      </c>
      <c r="E79" s="137">
        <f t="shared" si="8"/>
        <v>0</v>
      </c>
      <c r="F79" s="137">
        <f t="shared" si="9"/>
        <v>0</v>
      </c>
      <c r="G79" s="137">
        <f t="shared" si="10"/>
        <v>0</v>
      </c>
      <c r="H79" s="137">
        <f t="shared" si="12"/>
        <v>0</v>
      </c>
      <c r="I79" s="16">
        <f t="shared" si="13"/>
        <v>13</v>
      </c>
      <c r="J79" s="16" t="str">
        <f t="shared" si="14"/>
        <v>1 1 3 134</v>
      </c>
    </row>
    <row r="80" spans="1:10">
      <c r="A80" s="16" t="s">
        <v>449</v>
      </c>
      <c r="B80" s="16" t="str">
        <f t="shared" si="11"/>
        <v>1 1 3 134 004</v>
      </c>
      <c r="C80" s="152" t="s">
        <v>8349</v>
      </c>
      <c r="D80" s="148" t="s">
        <v>8303</v>
      </c>
      <c r="E80" s="137">
        <f t="shared" si="8"/>
        <v>0</v>
      </c>
      <c r="F80" s="137">
        <f t="shared" si="9"/>
        <v>0</v>
      </c>
      <c r="G80" s="137">
        <f t="shared" si="10"/>
        <v>0</v>
      </c>
      <c r="H80" s="137">
        <f t="shared" si="12"/>
        <v>0</v>
      </c>
      <c r="I80" s="16">
        <f t="shared" si="13"/>
        <v>13</v>
      </c>
      <c r="J80" s="16" t="str">
        <f t="shared" si="14"/>
        <v>1 1 3 134</v>
      </c>
    </row>
    <row r="81" spans="1:10">
      <c r="A81" s="16" t="s">
        <v>449</v>
      </c>
      <c r="B81" s="16" t="str">
        <f t="shared" si="11"/>
        <v>1 1 3 134 005</v>
      </c>
      <c r="C81" s="152" t="s">
        <v>8350</v>
      </c>
      <c r="D81" s="148" t="s">
        <v>8307</v>
      </c>
      <c r="E81" s="137">
        <f t="shared" si="8"/>
        <v>0</v>
      </c>
      <c r="F81" s="137">
        <f t="shared" si="9"/>
        <v>0</v>
      </c>
      <c r="G81" s="137">
        <f t="shared" si="10"/>
        <v>0</v>
      </c>
      <c r="H81" s="137">
        <f t="shared" si="12"/>
        <v>0</v>
      </c>
      <c r="I81" s="16">
        <f t="shared" si="13"/>
        <v>13</v>
      </c>
      <c r="J81" s="16" t="str">
        <f t="shared" si="14"/>
        <v>1 1 3 134</v>
      </c>
    </row>
    <row r="82" spans="1:10">
      <c r="A82" s="16" t="s">
        <v>449</v>
      </c>
      <c r="B82" s="16" t="str">
        <f t="shared" si="11"/>
        <v>1 1 3 135</v>
      </c>
      <c r="C82" s="152" t="s">
        <v>7462</v>
      </c>
      <c r="D82" s="148" t="s">
        <v>45</v>
      </c>
      <c r="E82" s="137">
        <f t="shared" si="8"/>
        <v>0</v>
      </c>
      <c r="F82" s="137">
        <f t="shared" si="9"/>
        <v>0</v>
      </c>
      <c r="G82" s="137">
        <f t="shared" si="10"/>
        <v>0</v>
      </c>
      <c r="H82" s="137">
        <f t="shared" si="12"/>
        <v>0</v>
      </c>
      <c r="I82" s="16">
        <f t="shared" si="13"/>
        <v>9</v>
      </c>
      <c r="J82" s="16" t="str">
        <f t="shared" si="14"/>
        <v>1 1 3</v>
      </c>
    </row>
    <row r="83" spans="1:10">
      <c r="A83" s="16" t="s">
        <v>449</v>
      </c>
      <c r="B83" s="16" t="str">
        <f t="shared" si="11"/>
        <v>1 1 3 135 001</v>
      </c>
      <c r="C83" s="152" t="s">
        <v>7819</v>
      </c>
      <c r="D83" s="152" t="s">
        <v>777</v>
      </c>
      <c r="E83" s="137">
        <f t="shared" si="8"/>
        <v>0</v>
      </c>
      <c r="F83" s="137">
        <f t="shared" si="9"/>
        <v>0</v>
      </c>
      <c r="G83" s="137">
        <f t="shared" si="10"/>
        <v>0</v>
      </c>
      <c r="H83" s="137">
        <f t="shared" si="12"/>
        <v>0</v>
      </c>
      <c r="I83" s="16">
        <f t="shared" si="13"/>
        <v>13</v>
      </c>
      <c r="J83" s="16" t="str">
        <f t="shared" si="14"/>
        <v>1 1 3 135</v>
      </c>
    </row>
    <row r="84" spans="1:10">
      <c r="A84" s="16" t="s">
        <v>449</v>
      </c>
      <c r="B84" s="16" t="str">
        <f t="shared" si="11"/>
        <v>1 1 3 135 002</v>
      </c>
      <c r="C84" s="152" t="s">
        <v>8351</v>
      </c>
      <c r="D84" s="152" t="s">
        <v>8303</v>
      </c>
      <c r="E84" s="137">
        <f t="shared" si="8"/>
        <v>0</v>
      </c>
      <c r="F84" s="137">
        <f t="shared" si="9"/>
        <v>0</v>
      </c>
      <c r="G84" s="137">
        <f t="shared" si="10"/>
        <v>0</v>
      </c>
      <c r="H84" s="137">
        <f t="shared" si="12"/>
        <v>0</v>
      </c>
      <c r="I84" s="16">
        <f t="shared" si="13"/>
        <v>13</v>
      </c>
      <c r="J84" s="16" t="str">
        <f t="shared" si="14"/>
        <v>1 1 3 135</v>
      </c>
    </row>
    <row r="85" spans="1:10">
      <c r="A85" s="16" t="s">
        <v>449</v>
      </c>
      <c r="B85" s="16" t="str">
        <f t="shared" si="11"/>
        <v>1 1 3 135 003</v>
      </c>
      <c r="C85" s="152" t="s">
        <v>8352</v>
      </c>
      <c r="D85" s="152" t="s">
        <v>3202</v>
      </c>
      <c r="E85" s="137">
        <f t="shared" si="8"/>
        <v>0</v>
      </c>
      <c r="F85" s="137">
        <f t="shared" si="9"/>
        <v>0</v>
      </c>
      <c r="G85" s="137">
        <f t="shared" si="10"/>
        <v>0</v>
      </c>
      <c r="H85" s="137">
        <f t="shared" si="12"/>
        <v>0</v>
      </c>
      <c r="I85" s="16">
        <f t="shared" si="13"/>
        <v>13</v>
      </c>
      <c r="J85" s="16" t="str">
        <f t="shared" si="14"/>
        <v>1 1 3 135</v>
      </c>
    </row>
    <row r="86" spans="1:10">
      <c r="A86" s="16" t="s">
        <v>449</v>
      </c>
      <c r="B86" s="16" t="str">
        <f t="shared" si="11"/>
        <v>1 1 3 135 004</v>
      </c>
      <c r="C86" s="152" t="s">
        <v>8353</v>
      </c>
      <c r="D86" s="152" t="s">
        <v>8303</v>
      </c>
      <c r="E86" s="137">
        <f t="shared" si="8"/>
        <v>0</v>
      </c>
      <c r="F86" s="137">
        <f t="shared" si="9"/>
        <v>0</v>
      </c>
      <c r="G86" s="137">
        <f t="shared" si="10"/>
        <v>0</v>
      </c>
      <c r="H86" s="137">
        <f t="shared" si="12"/>
        <v>0</v>
      </c>
      <c r="I86" s="16">
        <f t="shared" si="13"/>
        <v>13</v>
      </c>
      <c r="J86" s="16" t="str">
        <f t="shared" si="14"/>
        <v>1 1 3 135</v>
      </c>
    </row>
    <row r="87" spans="1:10">
      <c r="A87" s="16" t="s">
        <v>449</v>
      </c>
      <c r="B87" s="16" t="str">
        <f t="shared" si="11"/>
        <v>1 1 3 135 005</v>
      </c>
      <c r="C87" s="152" t="s">
        <v>8354</v>
      </c>
      <c r="D87" s="152" t="s">
        <v>8307</v>
      </c>
      <c r="E87" s="137">
        <f t="shared" si="8"/>
        <v>0</v>
      </c>
      <c r="F87" s="137">
        <f t="shared" si="9"/>
        <v>0</v>
      </c>
      <c r="G87" s="137">
        <f t="shared" si="10"/>
        <v>0</v>
      </c>
      <c r="H87" s="137">
        <f t="shared" si="12"/>
        <v>0</v>
      </c>
      <c r="I87" s="16">
        <f t="shared" si="13"/>
        <v>13</v>
      </c>
      <c r="J87" s="16" t="str">
        <f t="shared" si="14"/>
        <v>1 1 3 135</v>
      </c>
    </row>
    <row r="88" spans="1:10">
      <c r="A88" s="16" t="s">
        <v>449</v>
      </c>
      <c r="B88" s="16" t="str">
        <f t="shared" si="11"/>
        <v>1 1 3 136</v>
      </c>
      <c r="C88" s="152" t="s">
        <v>7463</v>
      </c>
      <c r="D88" s="152" t="s">
        <v>3274</v>
      </c>
      <c r="E88" s="137">
        <f t="shared" si="8"/>
        <v>0</v>
      </c>
      <c r="F88" s="137">
        <f t="shared" si="9"/>
        <v>0</v>
      </c>
      <c r="G88" s="137">
        <f t="shared" si="10"/>
        <v>0</v>
      </c>
      <c r="H88" s="137">
        <f t="shared" si="12"/>
        <v>0</v>
      </c>
      <c r="I88" s="16">
        <f t="shared" si="13"/>
        <v>9</v>
      </c>
      <c r="J88" s="16" t="str">
        <f t="shared" si="14"/>
        <v>1 1 3</v>
      </c>
    </row>
    <row r="89" spans="1:10">
      <c r="A89" s="16" t="s">
        <v>449</v>
      </c>
      <c r="B89" s="16" t="str">
        <f t="shared" si="11"/>
        <v>1 1 3 136 001</v>
      </c>
      <c r="C89" s="152" t="s">
        <v>7820</v>
      </c>
      <c r="D89" s="148" t="s">
        <v>777</v>
      </c>
      <c r="E89" s="137">
        <f t="shared" si="8"/>
        <v>0</v>
      </c>
      <c r="F89" s="137">
        <f t="shared" si="9"/>
        <v>0</v>
      </c>
      <c r="G89" s="137">
        <f t="shared" si="10"/>
        <v>0</v>
      </c>
      <c r="H89" s="137">
        <f t="shared" si="12"/>
        <v>0</v>
      </c>
      <c r="I89" s="16">
        <f t="shared" si="13"/>
        <v>13</v>
      </c>
      <c r="J89" s="16" t="str">
        <f t="shared" si="14"/>
        <v>1 1 3 136</v>
      </c>
    </row>
    <row r="90" spans="1:10">
      <c r="A90" s="16" t="s">
        <v>449</v>
      </c>
      <c r="B90" s="16" t="str">
        <f t="shared" si="11"/>
        <v>1 1 3 136 002</v>
      </c>
      <c r="C90" s="152" t="s">
        <v>8355</v>
      </c>
      <c r="D90" s="152" t="s">
        <v>8303</v>
      </c>
      <c r="E90" s="137">
        <f t="shared" si="8"/>
        <v>0</v>
      </c>
      <c r="F90" s="137">
        <f t="shared" si="9"/>
        <v>0</v>
      </c>
      <c r="G90" s="137">
        <f t="shared" si="10"/>
        <v>0</v>
      </c>
      <c r="H90" s="137">
        <f t="shared" si="12"/>
        <v>0</v>
      </c>
      <c r="I90" s="16">
        <f t="shared" si="13"/>
        <v>13</v>
      </c>
      <c r="J90" s="16" t="str">
        <f t="shared" si="14"/>
        <v>1 1 3 136</v>
      </c>
    </row>
    <row r="91" spans="1:10">
      <c r="A91" s="16" t="s">
        <v>449</v>
      </c>
      <c r="B91" s="16" t="str">
        <f t="shared" si="11"/>
        <v>1 1 3 136 003</v>
      </c>
      <c r="C91" s="152" t="s">
        <v>8356</v>
      </c>
      <c r="D91" s="152" t="s">
        <v>3202</v>
      </c>
      <c r="E91" s="137">
        <f t="shared" si="8"/>
        <v>0</v>
      </c>
      <c r="F91" s="137">
        <f t="shared" si="9"/>
        <v>0</v>
      </c>
      <c r="G91" s="137">
        <f t="shared" si="10"/>
        <v>0</v>
      </c>
      <c r="H91" s="137">
        <f t="shared" si="12"/>
        <v>0</v>
      </c>
      <c r="I91" s="16">
        <f t="shared" si="13"/>
        <v>13</v>
      </c>
      <c r="J91" s="16" t="str">
        <f t="shared" si="14"/>
        <v>1 1 3 136</v>
      </c>
    </row>
    <row r="92" spans="1:10">
      <c r="A92" s="16" t="s">
        <v>449</v>
      </c>
      <c r="B92" s="16" t="str">
        <f t="shared" si="11"/>
        <v>1 1 3 136 004</v>
      </c>
      <c r="C92" s="152" t="s">
        <v>8357</v>
      </c>
      <c r="D92" s="148" t="s">
        <v>8303</v>
      </c>
      <c r="E92" s="137">
        <f t="shared" si="8"/>
        <v>0</v>
      </c>
      <c r="F92" s="137">
        <f t="shared" si="9"/>
        <v>0</v>
      </c>
      <c r="G92" s="137">
        <f t="shared" si="10"/>
        <v>0</v>
      </c>
      <c r="H92" s="137">
        <f t="shared" si="12"/>
        <v>0</v>
      </c>
      <c r="I92" s="16">
        <f t="shared" si="13"/>
        <v>13</v>
      </c>
      <c r="J92" s="16" t="str">
        <f t="shared" si="14"/>
        <v>1 1 3 136</v>
      </c>
    </row>
    <row r="93" spans="1:10">
      <c r="A93" s="16" t="s">
        <v>449</v>
      </c>
      <c r="B93" s="16" t="str">
        <f t="shared" si="11"/>
        <v>1 1 3 136 005</v>
      </c>
      <c r="C93" s="152" t="s">
        <v>8358</v>
      </c>
      <c r="D93" s="152" t="s">
        <v>8307</v>
      </c>
      <c r="E93" s="137">
        <f t="shared" si="8"/>
        <v>0</v>
      </c>
      <c r="F93" s="137">
        <f t="shared" si="9"/>
        <v>0</v>
      </c>
      <c r="G93" s="137">
        <f t="shared" si="10"/>
        <v>0</v>
      </c>
      <c r="H93" s="137">
        <f t="shared" si="12"/>
        <v>0</v>
      </c>
      <c r="I93" s="16">
        <f t="shared" si="13"/>
        <v>13</v>
      </c>
      <c r="J93" s="16" t="str">
        <f t="shared" si="14"/>
        <v>1 1 3 136</v>
      </c>
    </row>
    <row r="94" spans="1:10">
      <c r="A94" s="16" t="s">
        <v>449</v>
      </c>
      <c r="B94" s="16" t="str">
        <f t="shared" si="11"/>
        <v>1 1 3 137</v>
      </c>
      <c r="C94" s="152" t="s">
        <v>7464</v>
      </c>
      <c r="D94" s="148" t="s">
        <v>3275</v>
      </c>
      <c r="E94" s="137">
        <f t="shared" si="8"/>
        <v>0</v>
      </c>
      <c r="F94" s="137">
        <f t="shared" si="9"/>
        <v>0</v>
      </c>
      <c r="G94" s="137">
        <f t="shared" si="10"/>
        <v>0</v>
      </c>
      <c r="H94" s="137">
        <f t="shared" si="12"/>
        <v>0</v>
      </c>
      <c r="I94" s="16">
        <f t="shared" si="13"/>
        <v>9</v>
      </c>
      <c r="J94" s="16" t="str">
        <f t="shared" si="14"/>
        <v>1 1 3</v>
      </c>
    </row>
    <row r="95" spans="1:10">
      <c r="A95" s="16" t="s">
        <v>449</v>
      </c>
      <c r="B95" s="16" t="str">
        <f t="shared" si="11"/>
        <v>1 1 3 137 001</v>
      </c>
      <c r="C95" s="152" t="s">
        <v>7821</v>
      </c>
      <c r="D95" s="152" t="s">
        <v>777</v>
      </c>
      <c r="E95" s="137">
        <f t="shared" si="8"/>
        <v>0</v>
      </c>
      <c r="F95" s="137">
        <f t="shared" si="9"/>
        <v>0</v>
      </c>
      <c r="G95" s="137">
        <f t="shared" si="10"/>
        <v>0</v>
      </c>
      <c r="H95" s="137">
        <f t="shared" si="12"/>
        <v>0</v>
      </c>
      <c r="I95" s="16">
        <f t="shared" si="13"/>
        <v>13</v>
      </c>
      <c r="J95" s="16" t="str">
        <f t="shared" si="14"/>
        <v>1 1 3 137</v>
      </c>
    </row>
    <row r="96" spans="1:10">
      <c r="A96" s="16" t="s">
        <v>449</v>
      </c>
      <c r="B96" s="16" t="str">
        <f t="shared" si="11"/>
        <v>1 1 3 137 002</v>
      </c>
      <c r="C96" s="152" t="s">
        <v>8359</v>
      </c>
      <c r="D96" s="148" t="s">
        <v>8303</v>
      </c>
      <c r="E96" s="137">
        <f t="shared" si="8"/>
        <v>0</v>
      </c>
      <c r="F96" s="137">
        <f t="shared" si="9"/>
        <v>0</v>
      </c>
      <c r="G96" s="137">
        <f t="shared" si="10"/>
        <v>0</v>
      </c>
      <c r="H96" s="137">
        <f t="shared" si="12"/>
        <v>0</v>
      </c>
      <c r="I96" s="16">
        <f t="shared" si="13"/>
        <v>13</v>
      </c>
      <c r="J96" s="16" t="str">
        <f t="shared" si="14"/>
        <v>1 1 3 137</v>
      </c>
    </row>
    <row r="97" spans="1:10">
      <c r="A97" s="16" t="s">
        <v>449</v>
      </c>
      <c r="B97" s="16" t="str">
        <f t="shared" si="11"/>
        <v>1 1 3 137 003</v>
      </c>
      <c r="C97" s="152" t="s">
        <v>8360</v>
      </c>
      <c r="D97" s="152" t="s">
        <v>3202</v>
      </c>
      <c r="E97" s="137">
        <f t="shared" si="8"/>
        <v>0</v>
      </c>
      <c r="F97" s="137">
        <f t="shared" si="9"/>
        <v>0</v>
      </c>
      <c r="G97" s="137">
        <f t="shared" si="10"/>
        <v>0</v>
      </c>
      <c r="H97" s="137">
        <f t="shared" si="12"/>
        <v>0</v>
      </c>
      <c r="I97" s="16">
        <f t="shared" si="13"/>
        <v>13</v>
      </c>
      <c r="J97" s="16" t="str">
        <f t="shared" si="14"/>
        <v>1 1 3 137</v>
      </c>
    </row>
    <row r="98" spans="1:10">
      <c r="A98" s="16" t="s">
        <v>449</v>
      </c>
      <c r="B98" s="16" t="str">
        <f t="shared" si="11"/>
        <v>1 1 3 137 004</v>
      </c>
      <c r="C98" s="152" t="s">
        <v>8361</v>
      </c>
      <c r="D98" s="152" t="s">
        <v>8303</v>
      </c>
      <c r="E98" s="137">
        <f t="shared" si="8"/>
        <v>0</v>
      </c>
      <c r="F98" s="137">
        <f t="shared" si="9"/>
        <v>0</v>
      </c>
      <c r="G98" s="137">
        <f t="shared" si="10"/>
        <v>0</v>
      </c>
      <c r="H98" s="137">
        <f t="shared" si="12"/>
        <v>0</v>
      </c>
      <c r="I98" s="16">
        <f t="shared" si="13"/>
        <v>13</v>
      </c>
      <c r="J98" s="16" t="str">
        <f t="shared" si="14"/>
        <v>1 1 3 137</v>
      </c>
    </row>
    <row r="99" spans="1:10">
      <c r="A99" s="16" t="s">
        <v>449</v>
      </c>
      <c r="B99" s="16" t="str">
        <f t="shared" si="11"/>
        <v>1 1 3 137 005</v>
      </c>
      <c r="C99" s="152" t="s">
        <v>8362</v>
      </c>
      <c r="D99" s="152" t="s">
        <v>8307</v>
      </c>
      <c r="E99" s="137">
        <f t="shared" si="8"/>
        <v>0</v>
      </c>
      <c r="F99" s="137">
        <f t="shared" si="9"/>
        <v>0</v>
      </c>
      <c r="G99" s="137">
        <f t="shared" si="10"/>
        <v>0</v>
      </c>
      <c r="H99" s="137">
        <f t="shared" si="12"/>
        <v>0</v>
      </c>
      <c r="I99" s="16">
        <f t="shared" si="13"/>
        <v>13</v>
      </c>
      <c r="J99" s="16" t="str">
        <f t="shared" si="14"/>
        <v>1 1 3 137</v>
      </c>
    </row>
    <row r="100" spans="1:10">
      <c r="A100" s="16" t="s">
        <v>449</v>
      </c>
      <c r="B100" s="16" t="str">
        <f t="shared" si="11"/>
        <v>1 1 3 138</v>
      </c>
      <c r="C100" s="152" t="s">
        <v>7465</v>
      </c>
      <c r="D100" s="148" t="s">
        <v>48</v>
      </c>
      <c r="E100" s="137">
        <f t="shared" si="8"/>
        <v>0</v>
      </c>
      <c r="F100" s="137">
        <f t="shared" si="9"/>
        <v>0</v>
      </c>
      <c r="G100" s="137">
        <f t="shared" si="10"/>
        <v>0</v>
      </c>
      <c r="H100" s="137">
        <f t="shared" si="12"/>
        <v>0</v>
      </c>
      <c r="I100" s="16">
        <f t="shared" si="13"/>
        <v>9</v>
      </c>
      <c r="J100" s="16" t="str">
        <f t="shared" si="14"/>
        <v>1 1 3</v>
      </c>
    </row>
    <row r="101" spans="1:10">
      <c r="A101" s="16" t="s">
        <v>449</v>
      </c>
      <c r="B101" s="16" t="str">
        <f t="shared" si="11"/>
        <v>1 1 3 138 001</v>
      </c>
      <c r="C101" s="152" t="s">
        <v>7822</v>
      </c>
      <c r="D101" s="152" t="s">
        <v>777</v>
      </c>
      <c r="E101" s="137">
        <f t="shared" si="8"/>
        <v>0</v>
      </c>
      <c r="F101" s="137">
        <f t="shared" si="9"/>
        <v>0</v>
      </c>
      <c r="G101" s="137">
        <f t="shared" si="10"/>
        <v>0</v>
      </c>
      <c r="H101" s="137">
        <f t="shared" si="12"/>
        <v>0</v>
      </c>
      <c r="I101" s="16">
        <f t="shared" si="13"/>
        <v>13</v>
      </c>
      <c r="J101" s="16" t="str">
        <f t="shared" si="14"/>
        <v>1 1 3 138</v>
      </c>
    </row>
    <row r="102" spans="1:10">
      <c r="A102" s="16" t="s">
        <v>449</v>
      </c>
      <c r="B102" s="16" t="str">
        <f t="shared" si="11"/>
        <v>1 1 3 138 002</v>
      </c>
      <c r="C102" s="152" t="s">
        <v>8363</v>
      </c>
      <c r="D102" s="152" t="s">
        <v>8303</v>
      </c>
      <c r="E102" s="137">
        <f t="shared" si="8"/>
        <v>0</v>
      </c>
      <c r="F102" s="137">
        <f t="shared" si="9"/>
        <v>0</v>
      </c>
      <c r="G102" s="137">
        <f t="shared" si="10"/>
        <v>0</v>
      </c>
      <c r="H102" s="137">
        <f t="shared" si="12"/>
        <v>0</v>
      </c>
      <c r="I102" s="16">
        <f t="shared" si="13"/>
        <v>13</v>
      </c>
      <c r="J102" s="16" t="str">
        <f t="shared" si="14"/>
        <v>1 1 3 138</v>
      </c>
    </row>
    <row r="103" spans="1:10">
      <c r="A103" s="16" t="s">
        <v>449</v>
      </c>
      <c r="B103" s="16" t="str">
        <f t="shared" si="11"/>
        <v>1 1 3 138 003</v>
      </c>
      <c r="C103" s="152" t="s">
        <v>8364</v>
      </c>
      <c r="D103" s="148" t="s">
        <v>3202</v>
      </c>
      <c r="E103" s="137">
        <f t="shared" si="8"/>
        <v>0</v>
      </c>
      <c r="F103" s="137">
        <f t="shared" si="9"/>
        <v>0</v>
      </c>
      <c r="G103" s="137">
        <f t="shared" si="10"/>
        <v>0</v>
      </c>
      <c r="H103" s="137">
        <f t="shared" si="12"/>
        <v>0</v>
      </c>
      <c r="I103" s="16">
        <f t="shared" si="13"/>
        <v>13</v>
      </c>
      <c r="J103" s="16" t="str">
        <f t="shared" si="14"/>
        <v>1 1 3 138</v>
      </c>
    </row>
    <row r="104" spans="1:10">
      <c r="A104" s="16" t="s">
        <v>449</v>
      </c>
      <c r="B104" s="16" t="str">
        <f t="shared" si="11"/>
        <v>1 1 3 138 004</v>
      </c>
      <c r="C104" s="152" t="s">
        <v>8365</v>
      </c>
      <c r="D104" s="152" t="s">
        <v>8303</v>
      </c>
      <c r="E104" s="137">
        <f t="shared" si="8"/>
        <v>0</v>
      </c>
      <c r="F104" s="137">
        <f t="shared" si="9"/>
        <v>0</v>
      </c>
      <c r="G104" s="137">
        <f t="shared" si="10"/>
        <v>0</v>
      </c>
      <c r="H104" s="137">
        <f t="shared" si="12"/>
        <v>0</v>
      </c>
      <c r="I104" s="16">
        <f t="shared" si="13"/>
        <v>13</v>
      </c>
      <c r="J104" s="16" t="str">
        <f t="shared" si="14"/>
        <v>1 1 3 138</v>
      </c>
    </row>
    <row r="105" spans="1:10">
      <c r="A105" s="16" t="s">
        <v>449</v>
      </c>
      <c r="B105" s="16" t="str">
        <f t="shared" si="11"/>
        <v>1 1 3 138 005</v>
      </c>
      <c r="C105" s="152" t="s">
        <v>8366</v>
      </c>
      <c r="D105" s="152" t="s">
        <v>8307</v>
      </c>
      <c r="E105" s="137">
        <f t="shared" si="8"/>
        <v>0</v>
      </c>
      <c r="F105" s="137">
        <f t="shared" si="9"/>
        <v>0</v>
      </c>
      <c r="G105" s="137">
        <f t="shared" si="10"/>
        <v>0</v>
      </c>
      <c r="H105" s="137">
        <f t="shared" si="12"/>
        <v>0</v>
      </c>
      <c r="I105" s="16">
        <f t="shared" si="13"/>
        <v>13</v>
      </c>
      <c r="J105" s="16" t="str">
        <f t="shared" si="14"/>
        <v>1 1 3 138</v>
      </c>
    </row>
    <row r="106" spans="1:10">
      <c r="A106" s="16" t="s">
        <v>449</v>
      </c>
      <c r="B106" s="16" t="str">
        <f t="shared" si="11"/>
        <v>1 1 4</v>
      </c>
      <c r="C106" s="152" t="s">
        <v>7466</v>
      </c>
      <c r="D106" s="148" t="s">
        <v>7467</v>
      </c>
      <c r="E106" s="137">
        <f t="shared" si="8"/>
        <v>0</v>
      </c>
      <c r="F106" s="137">
        <f t="shared" si="9"/>
        <v>0</v>
      </c>
      <c r="G106" s="137">
        <f t="shared" si="10"/>
        <v>0</v>
      </c>
      <c r="H106" s="137">
        <f t="shared" si="12"/>
        <v>0</v>
      </c>
      <c r="I106" s="16">
        <f t="shared" si="13"/>
        <v>5</v>
      </c>
      <c r="J106" s="16" t="str">
        <f t="shared" si="14"/>
        <v>1 1</v>
      </c>
    </row>
    <row r="107" spans="1:10">
      <c r="A107" s="16" t="s">
        <v>449</v>
      </c>
      <c r="B107" s="16" t="str">
        <f t="shared" si="11"/>
        <v>1 1 4 141</v>
      </c>
      <c r="C107" s="152" t="s">
        <v>7468</v>
      </c>
      <c r="D107" s="152" t="s">
        <v>3276</v>
      </c>
      <c r="E107" s="137">
        <f t="shared" si="8"/>
        <v>0</v>
      </c>
      <c r="F107" s="137">
        <f t="shared" si="9"/>
        <v>0</v>
      </c>
      <c r="G107" s="137">
        <f t="shared" si="10"/>
        <v>0</v>
      </c>
      <c r="H107" s="137">
        <f t="shared" si="12"/>
        <v>0</v>
      </c>
      <c r="I107" s="16">
        <f t="shared" si="13"/>
        <v>9</v>
      </c>
      <c r="J107" s="16" t="str">
        <f t="shared" si="14"/>
        <v>1 1 4</v>
      </c>
    </row>
    <row r="108" spans="1:10">
      <c r="A108" s="16" t="s">
        <v>449</v>
      </c>
      <c r="B108" s="16" t="str">
        <f t="shared" si="11"/>
        <v>1 1 4 141 001</v>
      </c>
      <c r="C108" s="152" t="s">
        <v>7823</v>
      </c>
      <c r="D108" s="152" t="s">
        <v>777</v>
      </c>
      <c r="E108" s="137">
        <f t="shared" si="8"/>
        <v>0</v>
      </c>
      <c r="F108" s="137">
        <f t="shared" si="9"/>
        <v>0</v>
      </c>
      <c r="G108" s="137">
        <f t="shared" si="10"/>
        <v>0</v>
      </c>
      <c r="H108" s="137">
        <f t="shared" si="12"/>
        <v>0</v>
      </c>
      <c r="I108" s="16">
        <f t="shared" si="13"/>
        <v>13</v>
      </c>
      <c r="J108" s="16" t="str">
        <f t="shared" si="14"/>
        <v>1 1 4 141</v>
      </c>
    </row>
    <row r="109" spans="1:10">
      <c r="A109" s="16" t="s">
        <v>449</v>
      </c>
      <c r="B109" s="16" t="str">
        <f t="shared" si="11"/>
        <v>1 1 4 141 002</v>
      </c>
      <c r="C109" s="152" t="s">
        <v>7824</v>
      </c>
      <c r="D109" s="152" t="s">
        <v>8303</v>
      </c>
      <c r="E109" s="137">
        <f t="shared" si="8"/>
        <v>0</v>
      </c>
      <c r="F109" s="137">
        <f t="shared" si="9"/>
        <v>0</v>
      </c>
      <c r="G109" s="137">
        <f t="shared" si="10"/>
        <v>0</v>
      </c>
      <c r="H109" s="137">
        <f t="shared" si="12"/>
        <v>0</v>
      </c>
      <c r="I109" s="16">
        <f t="shared" si="13"/>
        <v>13</v>
      </c>
      <c r="J109" s="16" t="str">
        <f t="shared" si="14"/>
        <v>1 1 4 141</v>
      </c>
    </row>
    <row r="110" spans="1:10">
      <c r="A110" s="16" t="s">
        <v>449</v>
      </c>
      <c r="B110" s="16" t="str">
        <f t="shared" si="11"/>
        <v>1 1 4 141 003</v>
      </c>
      <c r="C110" s="152" t="s">
        <v>7825</v>
      </c>
      <c r="D110" s="152" t="s">
        <v>3202</v>
      </c>
      <c r="E110" s="137">
        <f t="shared" si="8"/>
        <v>0</v>
      </c>
      <c r="F110" s="137">
        <f t="shared" si="9"/>
        <v>0</v>
      </c>
      <c r="G110" s="137">
        <f t="shared" si="10"/>
        <v>0</v>
      </c>
      <c r="H110" s="137">
        <f t="shared" si="12"/>
        <v>0</v>
      </c>
      <c r="I110" s="16">
        <f t="shared" si="13"/>
        <v>13</v>
      </c>
      <c r="J110" s="16" t="str">
        <f t="shared" si="14"/>
        <v>1 1 4 141</v>
      </c>
    </row>
    <row r="111" spans="1:10">
      <c r="A111" s="16" t="s">
        <v>449</v>
      </c>
      <c r="B111" s="16" t="str">
        <f t="shared" si="11"/>
        <v>1 1 4 141 004</v>
      </c>
      <c r="C111" s="152" t="s">
        <v>8367</v>
      </c>
      <c r="D111" s="152" t="s">
        <v>8303</v>
      </c>
      <c r="E111" s="137">
        <f t="shared" si="8"/>
        <v>0</v>
      </c>
      <c r="F111" s="137">
        <f t="shared" si="9"/>
        <v>0</v>
      </c>
      <c r="G111" s="137">
        <f t="shared" si="10"/>
        <v>0</v>
      </c>
      <c r="H111" s="137">
        <f t="shared" si="12"/>
        <v>0</v>
      </c>
      <c r="I111" s="16">
        <f t="shared" si="13"/>
        <v>13</v>
      </c>
      <c r="J111" s="16" t="str">
        <f t="shared" si="14"/>
        <v>1 1 4 141</v>
      </c>
    </row>
    <row r="112" spans="1:10">
      <c r="A112" s="16" t="s">
        <v>449</v>
      </c>
      <c r="B112" s="16" t="str">
        <f t="shared" si="11"/>
        <v>1 1 4 141 005</v>
      </c>
      <c r="C112" s="152" t="s">
        <v>8368</v>
      </c>
      <c r="D112" s="148" t="s">
        <v>8307</v>
      </c>
      <c r="E112" s="137">
        <f t="shared" si="8"/>
        <v>0</v>
      </c>
      <c r="F112" s="137">
        <f t="shared" si="9"/>
        <v>0</v>
      </c>
      <c r="G112" s="137">
        <f t="shared" si="10"/>
        <v>0</v>
      </c>
      <c r="H112" s="137">
        <f t="shared" si="12"/>
        <v>0</v>
      </c>
      <c r="I112" s="16">
        <f t="shared" si="13"/>
        <v>13</v>
      </c>
      <c r="J112" s="16" t="str">
        <f t="shared" si="14"/>
        <v>1 1 4 141</v>
      </c>
    </row>
    <row r="113" spans="1:10">
      <c r="A113" s="16" t="s">
        <v>449</v>
      </c>
      <c r="B113" s="16" t="str">
        <f t="shared" si="11"/>
        <v>1 1 4 142</v>
      </c>
      <c r="C113" s="152" t="s">
        <v>7469</v>
      </c>
      <c r="D113" s="148" t="s">
        <v>3277</v>
      </c>
      <c r="E113" s="137">
        <f t="shared" si="8"/>
        <v>0</v>
      </c>
      <c r="F113" s="137">
        <f t="shared" si="9"/>
        <v>0</v>
      </c>
      <c r="G113" s="137">
        <f t="shared" si="10"/>
        <v>0</v>
      </c>
      <c r="H113" s="137">
        <f t="shared" si="12"/>
        <v>0</v>
      </c>
      <c r="I113" s="16">
        <f t="shared" si="13"/>
        <v>9</v>
      </c>
      <c r="J113" s="16" t="str">
        <f t="shared" si="14"/>
        <v>1 1 4</v>
      </c>
    </row>
    <row r="114" spans="1:10">
      <c r="A114" s="16" t="s">
        <v>449</v>
      </c>
      <c r="B114" s="16" t="str">
        <f t="shared" si="11"/>
        <v>1 1 4 142 001</v>
      </c>
      <c r="C114" s="152" t="s">
        <v>7826</v>
      </c>
      <c r="D114" s="152" t="s">
        <v>777</v>
      </c>
      <c r="E114" s="137">
        <f t="shared" si="8"/>
        <v>0</v>
      </c>
      <c r="F114" s="137">
        <f t="shared" si="9"/>
        <v>0</v>
      </c>
      <c r="G114" s="137">
        <f t="shared" si="10"/>
        <v>0</v>
      </c>
      <c r="H114" s="137">
        <f t="shared" si="12"/>
        <v>0</v>
      </c>
      <c r="I114" s="16">
        <f t="shared" si="13"/>
        <v>13</v>
      </c>
      <c r="J114" s="16" t="str">
        <f t="shared" si="14"/>
        <v>1 1 4 142</v>
      </c>
    </row>
    <row r="115" spans="1:10">
      <c r="A115" s="16" t="s">
        <v>449</v>
      </c>
      <c r="B115" s="16" t="str">
        <f t="shared" si="11"/>
        <v>1 1 4 142 002</v>
      </c>
      <c r="C115" s="152" t="s">
        <v>8369</v>
      </c>
      <c r="D115" s="152" t="s">
        <v>8303</v>
      </c>
      <c r="E115" s="137">
        <f t="shared" si="8"/>
        <v>0</v>
      </c>
      <c r="F115" s="137">
        <f t="shared" si="9"/>
        <v>0</v>
      </c>
      <c r="G115" s="137">
        <f t="shared" si="10"/>
        <v>0</v>
      </c>
      <c r="H115" s="137">
        <f t="shared" si="12"/>
        <v>0</v>
      </c>
      <c r="I115" s="16">
        <f t="shared" si="13"/>
        <v>13</v>
      </c>
      <c r="J115" s="16" t="str">
        <f t="shared" si="14"/>
        <v>1 1 4 142</v>
      </c>
    </row>
    <row r="116" spans="1:10">
      <c r="A116" s="16" t="s">
        <v>449</v>
      </c>
      <c r="B116" s="16" t="str">
        <f t="shared" si="11"/>
        <v>1 1 4 142 003</v>
      </c>
      <c r="C116" s="152" t="s">
        <v>8370</v>
      </c>
      <c r="D116" s="148" t="s">
        <v>3202</v>
      </c>
      <c r="E116" s="137">
        <f t="shared" si="8"/>
        <v>0</v>
      </c>
      <c r="F116" s="137">
        <f t="shared" si="9"/>
        <v>0</v>
      </c>
      <c r="G116" s="137">
        <f t="shared" si="10"/>
        <v>0</v>
      </c>
      <c r="H116" s="137">
        <f t="shared" si="12"/>
        <v>0</v>
      </c>
      <c r="I116" s="16">
        <f t="shared" si="13"/>
        <v>13</v>
      </c>
      <c r="J116" s="16" t="str">
        <f t="shared" si="14"/>
        <v>1 1 4 142</v>
      </c>
    </row>
    <row r="117" spans="1:10">
      <c r="A117" s="16" t="s">
        <v>449</v>
      </c>
      <c r="B117" s="16" t="str">
        <f t="shared" si="11"/>
        <v>1 1 4 142 004</v>
      </c>
      <c r="C117" s="152" t="s">
        <v>8371</v>
      </c>
      <c r="D117" s="152" t="s">
        <v>8303</v>
      </c>
      <c r="E117" s="137">
        <f t="shared" si="8"/>
        <v>0</v>
      </c>
      <c r="F117" s="137">
        <f t="shared" si="9"/>
        <v>0</v>
      </c>
      <c r="G117" s="137">
        <f t="shared" si="10"/>
        <v>0</v>
      </c>
      <c r="H117" s="137">
        <f t="shared" si="12"/>
        <v>0</v>
      </c>
      <c r="I117" s="16">
        <f t="shared" si="13"/>
        <v>13</v>
      </c>
      <c r="J117" s="16" t="str">
        <f t="shared" si="14"/>
        <v>1 1 4 142</v>
      </c>
    </row>
    <row r="118" spans="1:10">
      <c r="A118" s="16" t="s">
        <v>449</v>
      </c>
      <c r="B118" s="16" t="str">
        <f t="shared" si="11"/>
        <v>1 1 4 142 005</v>
      </c>
      <c r="C118" s="152" t="s">
        <v>8372</v>
      </c>
      <c r="D118" s="148" t="s">
        <v>8307</v>
      </c>
      <c r="E118" s="137">
        <f t="shared" si="8"/>
        <v>0</v>
      </c>
      <c r="F118" s="137">
        <f t="shared" si="9"/>
        <v>0</v>
      </c>
      <c r="G118" s="137">
        <f t="shared" si="10"/>
        <v>0</v>
      </c>
      <c r="H118" s="137">
        <f t="shared" si="12"/>
        <v>0</v>
      </c>
      <c r="I118" s="16">
        <f t="shared" si="13"/>
        <v>13</v>
      </c>
      <c r="J118" s="16" t="str">
        <f t="shared" si="14"/>
        <v>1 1 4 142</v>
      </c>
    </row>
    <row r="119" spans="1:10">
      <c r="A119" s="16" t="s">
        <v>449</v>
      </c>
      <c r="B119" s="16" t="str">
        <f t="shared" si="11"/>
        <v>1 1 4 143</v>
      </c>
      <c r="C119" s="152" t="s">
        <v>7470</v>
      </c>
      <c r="D119" s="152" t="s">
        <v>3278</v>
      </c>
      <c r="E119" s="137">
        <f t="shared" si="8"/>
        <v>0</v>
      </c>
      <c r="F119" s="137">
        <f t="shared" si="9"/>
        <v>0</v>
      </c>
      <c r="G119" s="137">
        <f t="shared" si="10"/>
        <v>0</v>
      </c>
      <c r="H119" s="137">
        <f t="shared" si="12"/>
        <v>0</v>
      </c>
      <c r="I119" s="16">
        <f t="shared" si="13"/>
        <v>9</v>
      </c>
      <c r="J119" s="16" t="str">
        <f t="shared" si="14"/>
        <v>1 1 4</v>
      </c>
    </row>
    <row r="120" spans="1:10">
      <c r="A120" s="16" t="s">
        <v>449</v>
      </c>
      <c r="B120" s="16" t="str">
        <f t="shared" si="11"/>
        <v>1 1 4 143 001</v>
      </c>
      <c r="C120" s="152" t="s">
        <v>7827</v>
      </c>
      <c r="D120" s="152" t="s">
        <v>777</v>
      </c>
      <c r="E120" s="137">
        <f t="shared" si="8"/>
        <v>0</v>
      </c>
      <c r="F120" s="137">
        <f t="shared" si="9"/>
        <v>0</v>
      </c>
      <c r="G120" s="137">
        <f t="shared" si="10"/>
        <v>0</v>
      </c>
      <c r="H120" s="137">
        <f t="shared" si="12"/>
        <v>0</v>
      </c>
      <c r="I120" s="16">
        <f t="shared" si="13"/>
        <v>13</v>
      </c>
      <c r="J120" s="16" t="str">
        <f t="shared" si="14"/>
        <v>1 1 4 143</v>
      </c>
    </row>
    <row r="121" spans="1:10">
      <c r="A121" s="16" t="s">
        <v>449</v>
      </c>
      <c r="B121" s="16" t="str">
        <f t="shared" si="11"/>
        <v>1 1 4 143 002</v>
      </c>
      <c r="C121" s="152" t="s">
        <v>8373</v>
      </c>
      <c r="D121" s="148" t="s">
        <v>8303</v>
      </c>
      <c r="E121" s="137">
        <f t="shared" si="8"/>
        <v>0</v>
      </c>
      <c r="F121" s="137">
        <f t="shared" si="9"/>
        <v>0</v>
      </c>
      <c r="G121" s="137">
        <f t="shared" si="10"/>
        <v>0</v>
      </c>
      <c r="H121" s="137">
        <f t="shared" si="12"/>
        <v>0</v>
      </c>
      <c r="I121" s="16">
        <f t="shared" si="13"/>
        <v>13</v>
      </c>
      <c r="J121" s="16" t="str">
        <f t="shared" si="14"/>
        <v>1 1 4 143</v>
      </c>
    </row>
    <row r="122" spans="1:10">
      <c r="A122" s="16" t="s">
        <v>449</v>
      </c>
      <c r="B122" s="16" t="str">
        <f t="shared" si="11"/>
        <v>1 1 4 143 003</v>
      </c>
      <c r="C122" s="152" t="s">
        <v>8374</v>
      </c>
      <c r="D122" s="152" t="s">
        <v>3202</v>
      </c>
      <c r="E122" s="137">
        <f t="shared" si="8"/>
        <v>0</v>
      </c>
      <c r="F122" s="137">
        <f t="shared" si="9"/>
        <v>0</v>
      </c>
      <c r="G122" s="137">
        <f t="shared" si="10"/>
        <v>0</v>
      </c>
      <c r="H122" s="137">
        <f t="shared" si="12"/>
        <v>0</v>
      </c>
      <c r="I122" s="16">
        <f t="shared" si="13"/>
        <v>13</v>
      </c>
      <c r="J122" s="16" t="str">
        <f t="shared" si="14"/>
        <v>1 1 4 143</v>
      </c>
    </row>
    <row r="123" spans="1:10">
      <c r="A123" s="16" t="s">
        <v>449</v>
      </c>
      <c r="B123" s="16" t="str">
        <f t="shared" si="11"/>
        <v>1 1 4 143 004</v>
      </c>
      <c r="C123" s="152" t="s">
        <v>8375</v>
      </c>
      <c r="D123" s="148" t="s">
        <v>8303</v>
      </c>
      <c r="E123" s="137">
        <f t="shared" si="8"/>
        <v>0</v>
      </c>
      <c r="F123" s="137">
        <f t="shared" si="9"/>
        <v>0</v>
      </c>
      <c r="G123" s="137">
        <f t="shared" si="10"/>
        <v>0</v>
      </c>
      <c r="H123" s="137">
        <f t="shared" si="12"/>
        <v>0</v>
      </c>
      <c r="I123" s="16">
        <f t="shared" si="13"/>
        <v>13</v>
      </c>
      <c r="J123" s="16" t="str">
        <f t="shared" si="14"/>
        <v>1 1 4 143</v>
      </c>
    </row>
    <row r="124" spans="1:10">
      <c r="A124" s="16" t="s">
        <v>449</v>
      </c>
      <c r="B124" s="16" t="str">
        <f t="shared" si="11"/>
        <v>1 1 4 143 005</v>
      </c>
      <c r="C124" s="152" t="s">
        <v>8376</v>
      </c>
      <c r="D124" s="152" t="s">
        <v>8307</v>
      </c>
      <c r="E124" s="137">
        <f t="shared" si="8"/>
        <v>0</v>
      </c>
      <c r="F124" s="137">
        <f t="shared" si="9"/>
        <v>0</v>
      </c>
      <c r="G124" s="137">
        <f t="shared" si="10"/>
        <v>0</v>
      </c>
      <c r="H124" s="137">
        <f t="shared" si="12"/>
        <v>0</v>
      </c>
      <c r="I124" s="16">
        <f t="shared" si="13"/>
        <v>13</v>
      </c>
      <c r="J124" s="16" t="str">
        <f t="shared" si="14"/>
        <v>1 1 4 143</v>
      </c>
    </row>
    <row r="125" spans="1:10">
      <c r="A125" s="16" t="s">
        <v>449</v>
      </c>
      <c r="B125" s="16" t="str">
        <f t="shared" si="11"/>
        <v>1 1 4 144</v>
      </c>
      <c r="C125" s="152" t="s">
        <v>7471</v>
      </c>
      <c r="D125" s="148" t="s">
        <v>3279</v>
      </c>
      <c r="E125" s="137">
        <f t="shared" si="8"/>
        <v>0</v>
      </c>
      <c r="F125" s="137">
        <f t="shared" si="9"/>
        <v>0</v>
      </c>
      <c r="G125" s="137">
        <f t="shared" si="10"/>
        <v>0</v>
      </c>
      <c r="H125" s="137">
        <f t="shared" si="12"/>
        <v>0</v>
      </c>
      <c r="I125" s="16">
        <f t="shared" si="13"/>
        <v>9</v>
      </c>
      <c r="J125" s="16" t="str">
        <f t="shared" si="14"/>
        <v>1 1 4</v>
      </c>
    </row>
    <row r="126" spans="1:10">
      <c r="A126" s="16" t="s">
        <v>449</v>
      </c>
      <c r="B126" s="16" t="str">
        <f t="shared" si="11"/>
        <v>1 1 4 144 001</v>
      </c>
      <c r="C126" s="152" t="s">
        <v>7828</v>
      </c>
      <c r="D126" s="152" t="s">
        <v>777</v>
      </c>
      <c r="E126" s="137">
        <f t="shared" si="8"/>
        <v>0</v>
      </c>
      <c r="F126" s="137">
        <f t="shared" si="9"/>
        <v>0</v>
      </c>
      <c r="G126" s="137">
        <f t="shared" si="10"/>
        <v>0</v>
      </c>
      <c r="H126" s="137">
        <f t="shared" si="12"/>
        <v>0</v>
      </c>
      <c r="I126" s="16">
        <f t="shared" si="13"/>
        <v>13</v>
      </c>
      <c r="J126" s="16" t="str">
        <f t="shared" si="14"/>
        <v>1 1 4 144</v>
      </c>
    </row>
    <row r="127" spans="1:10">
      <c r="A127" s="16" t="s">
        <v>449</v>
      </c>
      <c r="B127" s="16" t="str">
        <f t="shared" si="11"/>
        <v>1 1 4 144 002</v>
      </c>
      <c r="C127" s="152" t="s">
        <v>7829</v>
      </c>
      <c r="D127" s="152" t="s">
        <v>8303</v>
      </c>
      <c r="E127" s="137">
        <f t="shared" si="8"/>
        <v>0</v>
      </c>
      <c r="F127" s="137">
        <f t="shared" si="9"/>
        <v>0</v>
      </c>
      <c r="G127" s="137">
        <f t="shared" si="10"/>
        <v>0</v>
      </c>
      <c r="H127" s="137">
        <f t="shared" si="12"/>
        <v>0</v>
      </c>
      <c r="I127" s="16">
        <f t="shared" si="13"/>
        <v>13</v>
      </c>
      <c r="J127" s="16" t="str">
        <f t="shared" si="14"/>
        <v>1 1 4 144</v>
      </c>
    </row>
    <row r="128" spans="1:10">
      <c r="A128" s="16" t="s">
        <v>449</v>
      </c>
      <c r="B128" s="16" t="str">
        <f t="shared" si="11"/>
        <v>1 1 4 144 003</v>
      </c>
      <c r="C128" s="152" t="s">
        <v>8377</v>
      </c>
      <c r="D128" s="148" t="s">
        <v>3202</v>
      </c>
      <c r="E128" s="137">
        <f t="shared" si="8"/>
        <v>0</v>
      </c>
      <c r="F128" s="137">
        <f t="shared" si="9"/>
        <v>0</v>
      </c>
      <c r="G128" s="137">
        <f t="shared" si="10"/>
        <v>0</v>
      </c>
      <c r="H128" s="137">
        <f t="shared" si="12"/>
        <v>0</v>
      </c>
      <c r="I128" s="16">
        <f t="shared" si="13"/>
        <v>13</v>
      </c>
      <c r="J128" s="16" t="str">
        <f t="shared" si="14"/>
        <v>1 1 4 144</v>
      </c>
    </row>
    <row r="129" spans="1:10">
      <c r="A129" s="16" t="s">
        <v>449</v>
      </c>
      <c r="B129" s="16" t="str">
        <f t="shared" si="11"/>
        <v>1 1 4 144 004</v>
      </c>
      <c r="C129" s="152" t="s">
        <v>8378</v>
      </c>
      <c r="D129" s="148" t="s">
        <v>8303</v>
      </c>
      <c r="E129" s="137">
        <f t="shared" si="8"/>
        <v>0</v>
      </c>
      <c r="F129" s="137">
        <f t="shared" si="9"/>
        <v>0</v>
      </c>
      <c r="G129" s="137">
        <f t="shared" si="10"/>
        <v>0</v>
      </c>
      <c r="H129" s="137">
        <f t="shared" si="12"/>
        <v>0</v>
      </c>
      <c r="I129" s="16">
        <f t="shared" si="13"/>
        <v>13</v>
      </c>
      <c r="J129" s="16" t="str">
        <f t="shared" si="14"/>
        <v>1 1 4 144</v>
      </c>
    </row>
    <row r="130" spans="1:10">
      <c r="A130" s="16" t="s">
        <v>449</v>
      </c>
      <c r="B130" s="16" t="str">
        <f t="shared" si="11"/>
        <v>1 1 4 144 005</v>
      </c>
      <c r="C130" s="152" t="s">
        <v>8379</v>
      </c>
      <c r="D130" s="152" t="s">
        <v>8307</v>
      </c>
      <c r="E130" s="137">
        <f t="shared" ref="E130:E193" si="15">SUMIF($J$1:$J$4000,$C130,$E$1:$E$4000)</f>
        <v>0</v>
      </c>
      <c r="F130" s="137">
        <f t="shared" ref="F130:F193" si="16">SUMIF($J$1:$J$4000,$C130,$F$1:$F$4000)</f>
        <v>0</v>
      </c>
      <c r="G130" s="137">
        <f t="shared" ref="G130:G193" si="17">SUMIF($J$1:$J$4000,$C130,$G$1:$G$4000)</f>
        <v>0</v>
      </c>
      <c r="H130" s="137">
        <f t="shared" si="12"/>
        <v>0</v>
      </c>
      <c r="I130" s="16">
        <f t="shared" si="13"/>
        <v>13</v>
      </c>
      <c r="J130" s="16" t="str">
        <f t="shared" si="14"/>
        <v>1 1 4 144</v>
      </c>
    </row>
    <row r="131" spans="1:10">
      <c r="A131" s="16" t="s">
        <v>449</v>
      </c>
      <c r="B131" s="16" t="str">
        <f t="shared" ref="B131:B194" si="18">MID(C131,1,I131)</f>
        <v>1 1 5</v>
      </c>
      <c r="C131" s="152" t="s">
        <v>3188</v>
      </c>
      <c r="D131" s="152" t="s">
        <v>7472</v>
      </c>
      <c r="E131" s="137">
        <f t="shared" si="15"/>
        <v>0</v>
      </c>
      <c r="F131" s="137">
        <f t="shared" si="16"/>
        <v>0</v>
      </c>
      <c r="G131" s="137">
        <f t="shared" si="17"/>
        <v>0</v>
      </c>
      <c r="H131" s="137">
        <f t="shared" ref="H131:H194" si="19">SUBTOTAL(9,E131:G131)</f>
        <v>0</v>
      </c>
      <c r="I131" s="16">
        <f t="shared" si="13"/>
        <v>5</v>
      </c>
      <c r="J131" s="16" t="str">
        <f t="shared" si="14"/>
        <v>1 1</v>
      </c>
    </row>
    <row r="132" spans="1:10">
      <c r="A132" s="16" t="s">
        <v>449</v>
      </c>
      <c r="B132" s="16" t="str">
        <f t="shared" si="18"/>
        <v>1 1 5 151</v>
      </c>
      <c r="C132" s="152" t="s">
        <v>7473</v>
      </c>
      <c r="D132" s="152" t="s">
        <v>3280</v>
      </c>
      <c r="E132" s="137">
        <f t="shared" si="15"/>
        <v>0</v>
      </c>
      <c r="F132" s="137">
        <f t="shared" si="16"/>
        <v>0</v>
      </c>
      <c r="G132" s="137">
        <f t="shared" si="17"/>
        <v>0</v>
      </c>
      <c r="H132" s="137">
        <f t="shared" si="19"/>
        <v>0</v>
      </c>
      <c r="I132" s="16">
        <f t="shared" si="13"/>
        <v>9</v>
      </c>
      <c r="J132" s="16" t="str">
        <f t="shared" si="14"/>
        <v>1 1 5</v>
      </c>
    </row>
    <row r="133" spans="1:10">
      <c r="A133" s="16" t="s">
        <v>449</v>
      </c>
      <c r="B133" s="16" t="str">
        <f t="shared" si="18"/>
        <v>1 1 5 151 001</v>
      </c>
      <c r="C133" s="152" t="s">
        <v>7830</v>
      </c>
      <c r="D133" s="148" t="s">
        <v>777</v>
      </c>
      <c r="E133" s="137">
        <f t="shared" si="15"/>
        <v>0</v>
      </c>
      <c r="F133" s="137">
        <f t="shared" si="16"/>
        <v>0</v>
      </c>
      <c r="G133" s="137">
        <f t="shared" si="17"/>
        <v>0</v>
      </c>
      <c r="H133" s="137">
        <f t="shared" si="19"/>
        <v>0</v>
      </c>
      <c r="I133" s="16">
        <f t="shared" si="13"/>
        <v>13</v>
      </c>
      <c r="J133" s="16" t="str">
        <f t="shared" si="14"/>
        <v>1 1 5 151</v>
      </c>
    </row>
    <row r="134" spans="1:10">
      <c r="A134" s="16" t="s">
        <v>449</v>
      </c>
      <c r="B134" s="16" t="str">
        <f t="shared" si="18"/>
        <v>1 1 5 151 002</v>
      </c>
      <c r="C134" s="152" t="s">
        <v>8380</v>
      </c>
      <c r="D134" s="152" t="s">
        <v>8303</v>
      </c>
      <c r="E134" s="137">
        <f t="shared" si="15"/>
        <v>0</v>
      </c>
      <c r="F134" s="137">
        <f t="shared" si="16"/>
        <v>0</v>
      </c>
      <c r="G134" s="137">
        <f t="shared" si="17"/>
        <v>0</v>
      </c>
      <c r="H134" s="137">
        <f t="shared" si="19"/>
        <v>0</v>
      </c>
      <c r="I134" s="16">
        <f t="shared" si="13"/>
        <v>13</v>
      </c>
      <c r="J134" s="16" t="str">
        <f t="shared" si="14"/>
        <v>1 1 5 151</v>
      </c>
    </row>
    <row r="135" spans="1:10">
      <c r="A135" s="16" t="s">
        <v>449</v>
      </c>
      <c r="B135" s="16" t="str">
        <f t="shared" si="18"/>
        <v>1 1 5 151 003</v>
      </c>
      <c r="C135" s="5" t="s">
        <v>8381</v>
      </c>
      <c r="D135" t="s">
        <v>3202</v>
      </c>
      <c r="E135" s="137">
        <f t="shared" si="15"/>
        <v>0</v>
      </c>
      <c r="F135" s="137">
        <f t="shared" si="16"/>
        <v>0</v>
      </c>
      <c r="G135" s="137">
        <f t="shared" si="17"/>
        <v>0</v>
      </c>
      <c r="H135" s="137">
        <f t="shared" si="19"/>
        <v>0</v>
      </c>
      <c r="I135" s="16">
        <f t="shared" ref="I135:I198" si="20">LEN(C135)</f>
        <v>13</v>
      </c>
      <c r="J135" s="16" t="str">
        <f t="shared" ref="J135:J198" si="21">IF(I135=3,MID(C135,1,1),IF(I135=5,MID(C135,1,3),IF(I135=9,MID(C135,1,5),IF(I135=13,MID(C135,1,9),IF(I135=17,MID(C135,1,13),IF(I135=21,MID(C135,1,17)))))))</f>
        <v>1 1 5 151</v>
      </c>
    </row>
    <row r="136" spans="1:10">
      <c r="A136" s="16" t="s">
        <v>449</v>
      </c>
      <c r="B136" s="16" t="str">
        <f t="shared" si="18"/>
        <v>1 1 5 151 004</v>
      </c>
      <c r="C136" s="5" t="s">
        <v>8382</v>
      </c>
      <c r="D136" t="s">
        <v>8303</v>
      </c>
      <c r="E136" s="137">
        <f t="shared" si="15"/>
        <v>0</v>
      </c>
      <c r="F136" s="137">
        <f t="shared" si="16"/>
        <v>0</v>
      </c>
      <c r="G136" s="137">
        <f t="shared" si="17"/>
        <v>0</v>
      </c>
      <c r="H136" s="137">
        <f t="shared" si="19"/>
        <v>0</v>
      </c>
      <c r="I136" s="16">
        <f t="shared" si="20"/>
        <v>13</v>
      </c>
      <c r="J136" s="16" t="str">
        <f t="shared" si="21"/>
        <v>1 1 5 151</v>
      </c>
    </row>
    <row r="137" spans="1:10">
      <c r="A137" s="16" t="s">
        <v>449</v>
      </c>
      <c r="B137" s="16" t="str">
        <f t="shared" si="18"/>
        <v>1 1 5 151 005</v>
      </c>
      <c r="C137" s="5" t="s">
        <v>8383</v>
      </c>
      <c r="D137" t="s">
        <v>8307</v>
      </c>
      <c r="E137" s="137">
        <f t="shared" si="15"/>
        <v>0</v>
      </c>
      <c r="F137" s="137">
        <f t="shared" si="16"/>
        <v>0</v>
      </c>
      <c r="G137" s="137">
        <f t="shared" si="17"/>
        <v>0</v>
      </c>
      <c r="H137" s="137">
        <f t="shared" si="19"/>
        <v>0</v>
      </c>
      <c r="I137" s="16">
        <f t="shared" si="20"/>
        <v>13</v>
      </c>
      <c r="J137" s="16" t="str">
        <f t="shared" si="21"/>
        <v>1 1 5 151</v>
      </c>
    </row>
    <row r="138" spans="1:10">
      <c r="A138" s="16" t="s">
        <v>449</v>
      </c>
      <c r="B138" s="16" t="str">
        <f t="shared" si="18"/>
        <v>1 1 5 152</v>
      </c>
      <c r="C138" s="5" t="s">
        <v>6632</v>
      </c>
      <c r="D138" t="s">
        <v>3281</v>
      </c>
      <c r="E138" s="137">
        <f t="shared" si="15"/>
        <v>0</v>
      </c>
      <c r="F138" s="137">
        <f t="shared" si="16"/>
        <v>0</v>
      </c>
      <c r="G138" s="137">
        <f t="shared" si="17"/>
        <v>0</v>
      </c>
      <c r="H138" s="137">
        <f t="shared" si="19"/>
        <v>0</v>
      </c>
      <c r="I138" s="16">
        <f t="shared" si="20"/>
        <v>9</v>
      </c>
      <c r="J138" s="16" t="str">
        <f t="shared" si="21"/>
        <v>1 1 5</v>
      </c>
    </row>
    <row r="139" spans="1:10">
      <c r="A139" s="16" t="s">
        <v>449</v>
      </c>
      <c r="B139" s="16" t="str">
        <f t="shared" si="18"/>
        <v>1 1 5 152 001</v>
      </c>
      <c r="C139" s="5" t="s">
        <v>6633</v>
      </c>
      <c r="D139" t="s">
        <v>777</v>
      </c>
      <c r="E139" s="137">
        <f t="shared" si="15"/>
        <v>0</v>
      </c>
      <c r="F139" s="137">
        <f t="shared" si="16"/>
        <v>0</v>
      </c>
      <c r="G139" s="137">
        <f t="shared" si="17"/>
        <v>0</v>
      </c>
      <c r="H139" s="137">
        <f t="shared" si="19"/>
        <v>0</v>
      </c>
      <c r="I139" s="16">
        <f t="shared" si="20"/>
        <v>13</v>
      </c>
      <c r="J139" s="16" t="str">
        <f t="shared" si="21"/>
        <v>1 1 5 152</v>
      </c>
    </row>
    <row r="140" spans="1:10">
      <c r="A140" s="16" t="s">
        <v>449</v>
      </c>
      <c r="B140" s="16" t="str">
        <f t="shared" si="18"/>
        <v>1 1 5 152 002</v>
      </c>
      <c r="C140" s="5" t="s">
        <v>7831</v>
      </c>
      <c r="D140" t="s">
        <v>8303</v>
      </c>
      <c r="E140" s="137">
        <f t="shared" si="15"/>
        <v>0</v>
      </c>
      <c r="F140" s="137">
        <f t="shared" si="16"/>
        <v>0</v>
      </c>
      <c r="G140" s="137">
        <f t="shared" si="17"/>
        <v>0</v>
      </c>
      <c r="H140" s="137">
        <f t="shared" si="19"/>
        <v>0</v>
      </c>
      <c r="I140" s="16">
        <f t="shared" si="20"/>
        <v>13</v>
      </c>
      <c r="J140" s="16" t="str">
        <f t="shared" si="21"/>
        <v>1 1 5 152</v>
      </c>
    </row>
    <row r="141" spans="1:10">
      <c r="A141" s="16" t="s">
        <v>449</v>
      </c>
      <c r="B141" s="16" t="str">
        <f t="shared" si="18"/>
        <v>1 1 5 152 003</v>
      </c>
      <c r="C141" s="5" t="s">
        <v>8384</v>
      </c>
      <c r="D141" t="s">
        <v>3202</v>
      </c>
      <c r="E141" s="137">
        <f t="shared" si="15"/>
        <v>0</v>
      </c>
      <c r="F141" s="137">
        <f t="shared" si="16"/>
        <v>0</v>
      </c>
      <c r="G141" s="137">
        <f t="shared" si="17"/>
        <v>0</v>
      </c>
      <c r="H141" s="137">
        <f t="shared" si="19"/>
        <v>0</v>
      </c>
      <c r="I141" s="16">
        <f t="shared" si="20"/>
        <v>13</v>
      </c>
      <c r="J141" s="16" t="str">
        <f t="shared" si="21"/>
        <v>1 1 5 152</v>
      </c>
    </row>
    <row r="142" spans="1:10">
      <c r="A142" s="16" t="s">
        <v>449</v>
      </c>
      <c r="B142" s="16" t="str">
        <f t="shared" si="18"/>
        <v>1 1 5 152 004</v>
      </c>
      <c r="C142" s="5" t="s">
        <v>8385</v>
      </c>
      <c r="D142" t="s">
        <v>8303</v>
      </c>
      <c r="E142" s="137">
        <f t="shared" si="15"/>
        <v>0</v>
      </c>
      <c r="F142" s="137">
        <f t="shared" si="16"/>
        <v>0</v>
      </c>
      <c r="G142" s="137">
        <f t="shared" si="17"/>
        <v>0</v>
      </c>
      <c r="H142" s="137">
        <f t="shared" si="19"/>
        <v>0</v>
      </c>
      <c r="I142" s="16">
        <f t="shared" si="20"/>
        <v>13</v>
      </c>
      <c r="J142" s="16" t="str">
        <f t="shared" si="21"/>
        <v>1 1 5 152</v>
      </c>
    </row>
    <row r="143" spans="1:10">
      <c r="A143" s="16" t="s">
        <v>449</v>
      </c>
      <c r="B143" s="16" t="str">
        <f t="shared" si="18"/>
        <v>1 1 5 152 005</v>
      </c>
      <c r="C143" s="5" t="s">
        <v>8386</v>
      </c>
      <c r="D143" t="s">
        <v>8307</v>
      </c>
      <c r="E143" s="137">
        <f t="shared" si="15"/>
        <v>0</v>
      </c>
      <c r="F143" s="137">
        <f t="shared" si="16"/>
        <v>0</v>
      </c>
      <c r="G143" s="137">
        <f t="shared" si="17"/>
        <v>0</v>
      </c>
      <c r="H143" s="137">
        <f t="shared" si="19"/>
        <v>0</v>
      </c>
      <c r="I143" s="16">
        <f t="shared" si="20"/>
        <v>13</v>
      </c>
      <c r="J143" s="16" t="str">
        <f t="shared" si="21"/>
        <v>1 1 5 152</v>
      </c>
    </row>
    <row r="144" spans="1:10">
      <c r="A144" s="16" t="s">
        <v>449</v>
      </c>
      <c r="B144" s="16" t="str">
        <f t="shared" si="18"/>
        <v>1 1 5 153</v>
      </c>
      <c r="C144" s="5" t="s">
        <v>7474</v>
      </c>
      <c r="D144" t="s">
        <v>3282</v>
      </c>
      <c r="E144" s="137">
        <f t="shared" si="15"/>
        <v>0</v>
      </c>
      <c r="F144" s="137">
        <f t="shared" si="16"/>
        <v>0</v>
      </c>
      <c r="G144" s="137">
        <f t="shared" si="17"/>
        <v>0</v>
      </c>
      <c r="H144" s="137">
        <f t="shared" si="19"/>
        <v>0</v>
      </c>
      <c r="I144" s="16">
        <f t="shared" si="20"/>
        <v>9</v>
      </c>
      <c r="J144" s="16" t="str">
        <f t="shared" si="21"/>
        <v>1 1 5</v>
      </c>
    </row>
    <row r="145" spans="1:10">
      <c r="A145" s="16" t="s">
        <v>449</v>
      </c>
      <c r="B145" s="16" t="str">
        <f t="shared" si="18"/>
        <v>1 1 5 153 001</v>
      </c>
      <c r="C145" s="5" t="s">
        <v>7832</v>
      </c>
      <c r="D145" t="s">
        <v>777</v>
      </c>
      <c r="E145" s="137">
        <f t="shared" si="15"/>
        <v>0</v>
      </c>
      <c r="F145" s="137">
        <f t="shared" si="16"/>
        <v>0</v>
      </c>
      <c r="G145" s="137">
        <f t="shared" si="17"/>
        <v>0</v>
      </c>
      <c r="H145" s="137">
        <f t="shared" si="19"/>
        <v>0</v>
      </c>
      <c r="I145" s="16">
        <f t="shared" si="20"/>
        <v>13</v>
      </c>
      <c r="J145" s="16" t="str">
        <f t="shared" si="21"/>
        <v>1 1 5 153</v>
      </c>
    </row>
    <row r="146" spans="1:10">
      <c r="A146" s="16" t="s">
        <v>449</v>
      </c>
      <c r="B146" s="16" t="str">
        <f t="shared" si="18"/>
        <v>1 1 5 153 002</v>
      </c>
      <c r="C146" s="5" t="s">
        <v>8387</v>
      </c>
      <c r="D146" t="s">
        <v>8303</v>
      </c>
      <c r="E146" s="137">
        <f t="shared" si="15"/>
        <v>0</v>
      </c>
      <c r="F146" s="137">
        <f t="shared" si="16"/>
        <v>0</v>
      </c>
      <c r="G146" s="137">
        <f t="shared" si="17"/>
        <v>0</v>
      </c>
      <c r="H146" s="137">
        <f t="shared" si="19"/>
        <v>0</v>
      </c>
      <c r="I146" s="16">
        <f t="shared" si="20"/>
        <v>13</v>
      </c>
      <c r="J146" s="16" t="str">
        <f t="shared" si="21"/>
        <v>1 1 5 153</v>
      </c>
    </row>
    <row r="147" spans="1:10">
      <c r="A147" s="16" t="s">
        <v>449</v>
      </c>
      <c r="B147" s="16" t="str">
        <f t="shared" si="18"/>
        <v>1 1 5 153 003</v>
      </c>
      <c r="C147" s="5" t="s">
        <v>8388</v>
      </c>
      <c r="D147" t="s">
        <v>3202</v>
      </c>
      <c r="E147" s="137">
        <f t="shared" si="15"/>
        <v>0</v>
      </c>
      <c r="F147" s="137">
        <f t="shared" si="16"/>
        <v>0</v>
      </c>
      <c r="G147" s="137">
        <f t="shared" si="17"/>
        <v>0</v>
      </c>
      <c r="H147" s="137">
        <f t="shared" si="19"/>
        <v>0</v>
      </c>
      <c r="I147" s="16">
        <f t="shared" si="20"/>
        <v>13</v>
      </c>
      <c r="J147" s="16" t="str">
        <f t="shared" si="21"/>
        <v>1 1 5 153</v>
      </c>
    </row>
    <row r="148" spans="1:10">
      <c r="A148" s="16" t="s">
        <v>449</v>
      </c>
      <c r="B148" s="16" t="str">
        <f t="shared" si="18"/>
        <v>1 1 5 153 004</v>
      </c>
      <c r="C148" s="5" t="s">
        <v>8389</v>
      </c>
      <c r="D148" t="s">
        <v>8303</v>
      </c>
      <c r="E148" s="137">
        <f t="shared" si="15"/>
        <v>0</v>
      </c>
      <c r="F148" s="137">
        <f t="shared" si="16"/>
        <v>0</v>
      </c>
      <c r="G148" s="137">
        <f t="shared" si="17"/>
        <v>0</v>
      </c>
      <c r="H148" s="137">
        <f t="shared" si="19"/>
        <v>0</v>
      </c>
      <c r="I148" s="16">
        <f t="shared" si="20"/>
        <v>13</v>
      </c>
      <c r="J148" s="16" t="str">
        <f t="shared" si="21"/>
        <v>1 1 5 153</v>
      </c>
    </row>
    <row r="149" spans="1:10">
      <c r="A149" s="16" t="s">
        <v>449</v>
      </c>
      <c r="B149" s="16" t="str">
        <f t="shared" si="18"/>
        <v>1 1 5 153 005</v>
      </c>
      <c r="C149" s="5" t="s">
        <v>8390</v>
      </c>
      <c r="D149" t="s">
        <v>8307</v>
      </c>
      <c r="E149" s="137">
        <f t="shared" si="15"/>
        <v>0</v>
      </c>
      <c r="F149" s="137">
        <f t="shared" si="16"/>
        <v>0</v>
      </c>
      <c r="G149" s="137">
        <f t="shared" si="17"/>
        <v>0</v>
      </c>
      <c r="H149" s="137">
        <f t="shared" si="19"/>
        <v>0</v>
      </c>
      <c r="I149" s="16">
        <f t="shared" si="20"/>
        <v>13</v>
      </c>
      <c r="J149" s="16" t="str">
        <f t="shared" si="21"/>
        <v>1 1 5 153</v>
      </c>
    </row>
    <row r="150" spans="1:10">
      <c r="A150" s="16" t="s">
        <v>449</v>
      </c>
      <c r="B150" s="16" t="str">
        <f t="shared" si="18"/>
        <v>1 1 5 154</v>
      </c>
      <c r="C150" s="5" t="s">
        <v>7428</v>
      </c>
      <c r="D150" t="s">
        <v>3283</v>
      </c>
      <c r="E150" s="137">
        <f t="shared" si="15"/>
        <v>0</v>
      </c>
      <c r="F150" s="137">
        <f t="shared" si="16"/>
        <v>0</v>
      </c>
      <c r="G150" s="137">
        <f t="shared" si="17"/>
        <v>0</v>
      </c>
      <c r="H150" s="137">
        <f t="shared" si="19"/>
        <v>0</v>
      </c>
      <c r="I150" s="16">
        <f t="shared" si="20"/>
        <v>9</v>
      </c>
      <c r="J150" s="16" t="str">
        <f t="shared" si="21"/>
        <v>1 1 5</v>
      </c>
    </row>
    <row r="151" spans="1:10">
      <c r="A151" s="16" t="s">
        <v>449</v>
      </c>
      <c r="B151" s="16" t="str">
        <f t="shared" si="18"/>
        <v>1 1 5 154 001</v>
      </c>
      <c r="C151" s="5" t="s">
        <v>7446</v>
      </c>
      <c r="D151" t="s">
        <v>777</v>
      </c>
      <c r="E151" s="137">
        <f t="shared" si="15"/>
        <v>0</v>
      </c>
      <c r="F151" s="137">
        <f t="shared" si="16"/>
        <v>0</v>
      </c>
      <c r="G151" s="137">
        <f t="shared" si="17"/>
        <v>0</v>
      </c>
      <c r="H151" s="137">
        <f t="shared" si="19"/>
        <v>0</v>
      </c>
      <c r="I151" s="16">
        <f t="shared" si="20"/>
        <v>13</v>
      </c>
      <c r="J151" s="16" t="str">
        <f t="shared" si="21"/>
        <v>1 1 5 154</v>
      </c>
    </row>
    <row r="152" spans="1:10">
      <c r="A152" s="16" t="s">
        <v>449</v>
      </c>
      <c r="B152" s="16" t="str">
        <f t="shared" si="18"/>
        <v>1 1 5 154 002</v>
      </c>
      <c r="C152" s="5" t="s">
        <v>7833</v>
      </c>
      <c r="D152" t="s">
        <v>8303</v>
      </c>
      <c r="E152" s="137">
        <f t="shared" si="15"/>
        <v>0</v>
      </c>
      <c r="F152" s="137">
        <f t="shared" si="16"/>
        <v>0</v>
      </c>
      <c r="G152" s="137">
        <f t="shared" si="17"/>
        <v>0</v>
      </c>
      <c r="H152" s="137">
        <f t="shared" si="19"/>
        <v>0</v>
      </c>
      <c r="I152" s="16">
        <f t="shared" si="20"/>
        <v>13</v>
      </c>
      <c r="J152" s="16" t="str">
        <f t="shared" si="21"/>
        <v>1 1 5 154</v>
      </c>
    </row>
    <row r="153" spans="1:10">
      <c r="A153" s="16" t="s">
        <v>449</v>
      </c>
      <c r="B153" s="16" t="str">
        <f t="shared" si="18"/>
        <v>1 1 5 154 003</v>
      </c>
      <c r="C153" s="5" t="s">
        <v>8391</v>
      </c>
      <c r="D153" t="s">
        <v>3202</v>
      </c>
      <c r="E153" s="137">
        <f t="shared" si="15"/>
        <v>0</v>
      </c>
      <c r="F153" s="137">
        <f t="shared" si="16"/>
        <v>0</v>
      </c>
      <c r="G153" s="137">
        <f t="shared" si="17"/>
        <v>0</v>
      </c>
      <c r="H153" s="137">
        <f t="shared" si="19"/>
        <v>0</v>
      </c>
      <c r="I153" s="16">
        <f t="shared" si="20"/>
        <v>13</v>
      </c>
      <c r="J153" s="16" t="str">
        <f t="shared" si="21"/>
        <v>1 1 5 154</v>
      </c>
    </row>
    <row r="154" spans="1:10">
      <c r="A154" s="16" t="s">
        <v>449</v>
      </c>
      <c r="B154" s="16" t="str">
        <f t="shared" si="18"/>
        <v>1 1 5 154 004</v>
      </c>
      <c r="C154" s="5" t="s">
        <v>8392</v>
      </c>
      <c r="D154" t="s">
        <v>8303</v>
      </c>
      <c r="E154" s="137">
        <f t="shared" si="15"/>
        <v>0</v>
      </c>
      <c r="F154" s="137">
        <f t="shared" si="16"/>
        <v>0</v>
      </c>
      <c r="G154" s="137">
        <f t="shared" si="17"/>
        <v>0</v>
      </c>
      <c r="H154" s="137">
        <f t="shared" si="19"/>
        <v>0</v>
      </c>
      <c r="I154" s="16">
        <f t="shared" si="20"/>
        <v>13</v>
      </c>
      <c r="J154" s="16" t="str">
        <f t="shared" si="21"/>
        <v>1 1 5 154</v>
      </c>
    </row>
    <row r="155" spans="1:10">
      <c r="A155" s="16" t="s">
        <v>449</v>
      </c>
      <c r="B155" s="16" t="str">
        <f t="shared" si="18"/>
        <v>1 1 5 154 005</v>
      </c>
      <c r="C155" s="5" t="s">
        <v>8393</v>
      </c>
      <c r="D155" t="s">
        <v>8307</v>
      </c>
      <c r="E155" s="137">
        <f t="shared" si="15"/>
        <v>0</v>
      </c>
      <c r="F155" s="137">
        <f t="shared" si="16"/>
        <v>0</v>
      </c>
      <c r="G155" s="137">
        <f t="shared" si="17"/>
        <v>0</v>
      </c>
      <c r="H155" s="137">
        <f t="shared" si="19"/>
        <v>0</v>
      </c>
      <c r="I155" s="16">
        <f t="shared" si="20"/>
        <v>13</v>
      </c>
      <c r="J155" s="16" t="str">
        <f t="shared" si="21"/>
        <v>1 1 5 154</v>
      </c>
    </row>
    <row r="156" spans="1:10">
      <c r="A156" s="16" t="s">
        <v>449</v>
      </c>
      <c r="B156" s="16" t="str">
        <f t="shared" si="18"/>
        <v>1 1 5 155</v>
      </c>
      <c r="C156" s="5" t="s">
        <v>7475</v>
      </c>
      <c r="D156" t="s">
        <v>3284</v>
      </c>
      <c r="E156" s="137">
        <f t="shared" si="15"/>
        <v>0</v>
      </c>
      <c r="F156" s="137">
        <f t="shared" si="16"/>
        <v>0</v>
      </c>
      <c r="G156" s="137">
        <f t="shared" si="17"/>
        <v>0</v>
      </c>
      <c r="H156" s="137">
        <f t="shared" si="19"/>
        <v>0</v>
      </c>
      <c r="I156" s="16">
        <f t="shared" si="20"/>
        <v>9</v>
      </c>
      <c r="J156" s="16" t="str">
        <f t="shared" si="21"/>
        <v>1 1 5</v>
      </c>
    </row>
    <row r="157" spans="1:10">
      <c r="A157" s="16" t="s">
        <v>449</v>
      </c>
      <c r="B157" s="16" t="str">
        <f t="shared" si="18"/>
        <v>1 1 5 155 001</v>
      </c>
      <c r="C157" s="5" t="s">
        <v>7835</v>
      </c>
      <c r="D157" t="s">
        <v>777</v>
      </c>
      <c r="E157" s="137">
        <f t="shared" si="15"/>
        <v>0</v>
      </c>
      <c r="F157" s="137">
        <f t="shared" si="16"/>
        <v>0</v>
      </c>
      <c r="G157" s="137">
        <f t="shared" si="17"/>
        <v>0</v>
      </c>
      <c r="H157" s="137">
        <f t="shared" si="19"/>
        <v>0</v>
      </c>
      <c r="I157" s="16">
        <f t="shared" si="20"/>
        <v>13</v>
      </c>
      <c r="J157" s="16" t="str">
        <f t="shared" si="21"/>
        <v>1 1 5 155</v>
      </c>
    </row>
    <row r="158" spans="1:10">
      <c r="A158" s="16" t="s">
        <v>449</v>
      </c>
      <c r="B158" s="16" t="str">
        <f t="shared" si="18"/>
        <v>1 1 5 155 002</v>
      </c>
      <c r="C158" s="5" t="s">
        <v>8394</v>
      </c>
      <c r="D158" t="s">
        <v>8303</v>
      </c>
      <c r="E158" s="137">
        <f t="shared" si="15"/>
        <v>0</v>
      </c>
      <c r="F158" s="137">
        <f t="shared" si="16"/>
        <v>0</v>
      </c>
      <c r="G158" s="137">
        <f t="shared" si="17"/>
        <v>0</v>
      </c>
      <c r="H158" s="137">
        <f t="shared" si="19"/>
        <v>0</v>
      </c>
      <c r="I158" s="16">
        <f t="shared" si="20"/>
        <v>13</v>
      </c>
      <c r="J158" s="16" t="str">
        <f t="shared" si="21"/>
        <v>1 1 5 155</v>
      </c>
    </row>
    <row r="159" spans="1:10">
      <c r="A159" s="16" t="s">
        <v>449</v>
      </c>
      <c r="B159" s="16" t="str">
        <f t="shared" si="18"/>
        <v>1 1 5 155 003</v>
      </c>
      <c r="C159" s="5" t="s">
        <v>8395</v>
      </c>
      <c r="D159" t="s">
        <v>3202</v>
      </c>
      <c r="E159" s="137">
        <f t="shared" si="15"/>
        <v>0</v>
      </c>
      <c r="F159" s="137">
        <f t="shared" si="16"/>
        <v>0</v>
      </c>
      <c r="G159" s="137">
        <f t="shared" si="17"/>
        <v>0</v>
      </c>
      <c r="H159" s="137">
        <f t="shared" si="19"/>
        <v>0</v>
      </c>
      <c r="I159" s="16">
        <f t="shared" si="20"/>
        <v>13</v>
      </c>
      <c r="J159" s="16" t="str">
        <f t="shared" si="21"/>
        <v>1 1 5 155</v>
      </c>
    </row>
    <row r="160" spans="1:10">
      <c r="A160" s="16" t="s">
        <v>449</v>
      </c>
      <c r="B160" s="16" t="str">
        <f t="shared" si="18"/>
        <v>1 1 5 155 004</v>
      </c>
      <c r="C160" s="5" t="s">
        <v>8396</v>
      </c>
      <c r="D160" t="s">
        <v>8303</v>
      </c>
      <c r="E160" s="137">
        <f t="shared" si="15"/>
        <v>0</v>
      </c>
      <c r="F160" s="137">
        <f t="shared" si="16"/>
        <v>0</v>
      </c>
      <c r="G160" s="137">
        <f t="shared" si="17"/>
        <v>0</v>
      </c>
      <c r="H160" s="137">
        <f t="shared" si="19"/>
        <v>0</v>
      </c>
      <c r="I160" s="16">
        <f t="shared" si="20"/>
        <v>13</v>
      </c>
      <c r="J160" s="16" t="str">
        <f t="shared" si="21"/>
        <v>1 1 5 155</v>
      </c>
    </row>
    <row r="161" spans="1:10">
      <c r="A161" s="16" t="s">
        <v>449</v>
      </c>
      <c r="B161" s="16" t="str">
        <f t="shared" si="18"/>
        <v>1 1 5 155 005</v>
      </c>
      <c r="C161" s="5" t="s">
        <v>8397</v>
      </c>
      <c r="D161" t="s">
        <v>8307</v>
      </c>
      <c r="E161" s="137">
        <f t="shared" si="15"/>
        <v>0</v>
      </c>
      <c r="F161" s="137">
        <f t="shared" si="16"/>
        <v>0</v>
      </c>
      <c r="G161" s="137">
        <f t="shared" si="17"/>
        <v>0</v>
      </c>
      <c r="H161" s="137">
        <f t="shared" si="19"/>
        <v>0</v>
      </c>
      <c r="I161" s="16">
        <f t="shared" si="20"/>
        <v>13</v>
      </c>
      <c r="J161" s="16" t="str">
        <f t="shared" si="21"/>
        <v>1 1 5 155</v>
      </c>
    </row>
    <row r="162" spans="1:10">
      <c r="A162" s="16" t="s">
        <v>449</v>
      </c>
      <c r="B162" s="16" t="str">
        <f t="shared" si="18"/>
        <v>1 1 5 159</v>
      </c>
      <c r="C162" s="5" t="s">
        <v>6634</v>
      </c>
      <c r="D162" t="s">
        <v>3285</v>
      </c>
      <c r="E162" s="137">
        <f t="shared" si="15"/>
        <v>0</v>
      </c>
      <c r="F162" s="137">
        <f t="shared" si="16"/>
        <v>0</v>
      </c>
      <c r="G162" s="137">
        <f t="shared" si="17"/>
        <v>0</v>
      </c>
      <c r="H162" s="137">
        <f t="shared" si="19"/>
        <v>0</v>
      </c>
      <c r="I162" s="16">
        <f t="shared" si="20"/>
        <v>9</v>
      </c>
      <c r="J162" s="16" t="str">
        <f t="shared" si="21"/>
        <v>1 1 5</v>
      </c>
    </row>
    <row r="163" spans="1:10">
      <c r="A163" s="16" t="s">
        <v>449</v>
      </c>
      <c r="B163" s="16" t="str">
        <f t="shared" si="18"/>
        <v>1 1 5 159 001</v>
      </c>
      <c r="C163" s="5" t="s">
        <v>6635</v>
      </c>
      <c r="D163" t="s">
        <v>777</v>
      </c>
      <c r="E163" s="137">
        <f t="shared" si="15"/>
        <v>0</v>
      </c>
      <c r="F163" s="137">
        <f t="shared" si="16"/>
        <v>0</v>
      </c>
      <c r="G163" s="137">
        <f t="shared" si="17"/>
        <v>0</v>
      </c>
      <c r="H163" s="137">
        <f t="shared" si="19"/>
        <v>0</v>
      </c>
      <c r="I163" s="16">
        <f t="shared" si="20"/>
        <v>13</v>
      </c>
      <c r="J163" s="16" t="str">
        <f t="shared" si="21"/>
        <v>1 1 5 159</v>
      </c>
    </row>
    <row r="164" spans="1:10">
      <c r="A164" s="16" t="s">
        <v>449</v>
      </c>
      <c r="B164" s="16" t="str">
        <f t="shared" si="18"/>
        <v>1 1 5 159 002</v>
      </c>
      <c r="C164" s="5" t="s">
        <v>8398</v>
      </c>
      <c r="D164" t="s">
        <v>8303</v>
      </c>
      <c r="E164" s="137">
        <f t="shared" si="15"/>
        <v>0</v>
      </c>
      <c r="F164" s="137">
        <f t="shared" si="16"/>
        <v>0</v>
      </c>
      <c r="G164" s="137">
        <f t="shared" si="17"/>
        <v>0</v>
      </c>
      <c r="H164" s="137">
        <f t="shared" si="19"/>
        <v>0</v>
      </c>
      <c r="I164" s="16">
        <f t="shared" si="20"/>
        <v>13</v>
      </c>
      <c r="J164" s="16" t="str">
        <f t="shared" si="21"/>
        <v>1 1 5 159</v>
      </c>
    </row>
    <row r="165" spans="1:10">
      <c r="A165" s="16" t="s">
        <v>449</v>
      </c>
      <c r="B165" s="16" t="str">
        <f t="shared" si="18"/>
        <v>1 1 5 159 003</v>
      </c>
      <c r="C165" s="5" t="s">
        <v>8399</v>
      </c>
      <c r="D165" t="s">
        <v>3202</v>
      </c>
      <c r="E165" s="137">
        <f t="shared" si="15"/>
        <v>0</v>
      </c>
      <c r="F165" s="137">
        <f t="shared" si="16"/>
        <v>0</v>
      </c>
      <c r="G165" s="137">
        <f t="shared" si="17"/>
        <v>0</v>
      </c>
      <c r="H165" s="137">
        <f t="shared" si="19"/>
        <v>0</v>
      </c>
      <c r="I165" s="16">
        <f t="shared" si="20"/>
        <v>13</v>
      </c>
      <c r="J165" s="16" t="str">
        <f t="shared" si="21"/>
        <v>1 1 5 159</v>
      </c>
    </row>
    <row r="166" spans="1:10">
      <c r="A166" s="16" t="s">
        <v>449</v>
      </c>
      <c r="B166" s="16" t="str">
        <f t="shared" si="18"/>
        <v>1 1 5 159 004</v>
      </c>
      <c r="C166" s="152" t="s">
        <v>8400</v>
      </c>
      <c r="D166" s="152" t="s">
        <v>8303</v>
      </c>
      <c r="E166" s="137">
        <f t="shared" si="15"/>
        <v>0</v>
      </c>
      <c r="F166" s="137">
        <f t="shared" si="16"/>
        <v>0</v>
      </c>
      <c r="G166" s="137">
        <f t="shared" si="17"/>
        <v>0</v>
      </c>
      <c r="H166" s="137">
        <f t="shared" si="19"/>
        <v>0</v>
      </c>
      <c r="I166" s="16">
        <f t="shared" si="20"/>
        <v>13</v>
      </c>
      <c r="J166" s="16" t="str">
        <f t="shared" si="21"/>
        <v>1 1 5 159</v>
      </c>
    </row>
    <row r="167" spans="1:10">
      <c r="A167" s="16" t="s">
        <v>449</v>
      </c>
      <c r="B167" s="16" t="str">
        <f t="shared" si="18"/>
        <v>1 1 5 159 005</v>
      </c>
      <c r="C167" s="152" t="s">
        <v>8401</v>
      </c>
      <c r="D167" s="152" t="s">
        <v>8307</v>
      </c>
      <c r="E167" s="137">
        <f t="shared" si="15"/>
        <v>0</v>
      </c>
      <c r="F167" s="137">
        <f t="shared" si="16"/>
        <v>0</v>
      </c>
      <c r="G167" s="137">
        <f t="shared" si="17"/>
        <v>0</v>
      </c>
      <c r="H167" s="137">
        <f t="shared" si="19"/>
        <v>0</v>
      </c>
      <c r="I167" s="16">
        <f t="shared" si="20"/>
        <v>13</v>
      </c>
      <c r="J167" s="16" t="str">
        <f t="shared" si="21"/>
        <v>1 1 5 159</v>
      </c>
    </row>
    <row r="168" spans="1:10">
      <c r="A168" s="16" t="s">
        <v>449</v>
      </c>
      <c r="B168" s="16" t="str">
        <f t="shared" si="18"/>
        <v>1 1 6</v>
      </c>
      <c r="C168" s="152" t="s">
        <v>7476</v>
      </c>
      <c r="D168" s="148" t="s">
        <v>7477</v>
      </c>
      <c r="E168" s="137">
        <f t="shared" si="15"/>
        <v>485836.26479999989</v>
      </c>
      <c r="F168" s="137">
        <f t="shared" si="16"/>
        <v>0</v>
      </c>
      <c r="G168" s="137">
        <f t="shared" si="17"/>
        <v>0</v>
      </c>
      <c r="H168" s="137">
        <f t="shared" si="19"/>
        <v>485836.26479999989</v>
      </c>
      <c r="I168" s="16">
        <f t="shared" si="20"/>
        <v>5</v>
      </c>
      <c r="J168" s="16" t="str">
        <f t="shared" si="21"/>
        <v>1 1</v>
      </c>
    </row>
    <row r="169" spans="1:10">
      <c r="A169" s="16" t="s">
        <v>449</v>
      </c>
      <c r="B169" s="16" t="str">
        <f t="shared" si="18"/>
        <v>1 1 6 161</v>
      </c>
      <c r="C169" s="152" t="s">
        <v>7478</v>
      </c>
      <c r="D169" s="148" t="s">
        <v>3286</v>
      </c>
      <c r="E169" s="137">
        <f t="shared" si="15"/>
        <v>485836.26479999989</v>
      </c>
      <c r="F169" s="137">
        <f t="shared" si="16"/>
        <v>0</v>
      </c>
      <c r="G169" s="137">
        <f t="shared" si="17"/>
        <v>0</v>
      </c>
      <c r="H169" s="137">
        <f t="shared" si="19"/>
        <v>485836.26479999989</v>
      </c>
      <c r="I169" s="16">
        <f t="shared" si="20"/>
        <v>9</v>
      </c>
      <c r="J169" s="16" t="str">
        <f t="shared" si="21"/>
        <v>1 1 6</v>
      </c>
    </row>
    <row r="170" spans="1:10">
      <c r="A170" s="16" t="s">
        <v>449</v>
      </c>
      <c r="B170" s="16" t="str">
        <f t="shared" si="18"/>
        <v>1 1 6 161 001</v>
      </c>
      <c r="C170" s="152" t="s">
        <v>7836</v>
      </c>
      <c r="D170" s="148" t="s">
        <v>777</v>
      </c>
      <c r="E170" s="137">
        <f t="shared" si="15"/>
        <v>0</v>
      </c>
      <c r="F170" s="137">
        <f t="shared" si="16"/>
        <v>0</v>
      </c>
      <c r="G170" s="137">
        <f t="shared" si="17"/>
        <v>0</v>
      </c>
      <c r="H170" s="137">
        <f t="shared" si="19"/>
        <v>0</v>
      </c>
      <c r="I170" s="16">
        <f t="shared" si="20"/>
        <v>13</v>
      </c>
      <c r="J170" s="16" t="str">
        <f t="shared" si="21"/>
        <v>1 1 6 161</v>
      </c>
    </row>
    <row r="171" spans="1:10">
      <c r="A171" s="16" t="s">
        <v>449</v>
      </c>
      <c r="B171" s="16" t="str">
        <f t="shared" si="18"/>
        <v>1 1 6 161 002</v>
      </c>
      <c r="C171" s="152" t="s">
        <v>8402</v>
      </c>
      <c r="D171" s="148" t="s">
        <v>8303</v>
      </c>
      <c r="E171" s="137">
        <f t="shared" si="15"/>
        <v>0</v>
      </c>
      <c r="F171" s="137">
        <f t="shared" si="16"/>
        <v>0</v>
      </c>
      <c r="G171" s="137">
        <f t="shared" si="17"/>
        <v>0</v>
      </c>
      <c r="H171" s="137">
        <f t="shared" si="19"/>
        <v>0</v>
      </c>
      <c r="I171" s="16">
        <f t="shared" si="20"/>
        <v>13</v>
      </c>
      <c r="J171" s="16" t="str">
        <f t="shared" si="21"/>
        <v>1 1 6 161</v>
      </c>
    </row>
    <row r="172" spans="1:10">
      <c r="A172" s="16" t="s">
        <v>449</v>
      </c>
      <c r="B172" s="16" t="str">
        <f t="shared" si="18"/>
        <v>1 1 6 161 003</v>
      </c>
      <c r="C172" s="152" t="s">
        <v>8403</v>
      </c>
      <c r="D172" s="148" t="s">
        <v>3202</v>
      </c>
      <c r="E172" s="137">
        <f t="shared" si="15"/>
        <v>485836.26479999989</v>
      </c>
      <c r="F172" s="137">
        <f t="shared" si="16"/>
        <v>0</v>
      </c>
      <c r="G172" s="137">
        <f t="shared" si="17"/>
        <v>0</v>
      </c>
      <c r="H172" s="137">
        <f t="shared" si="19"/>
        <v>485836.26479999989</v>
      </c>
      <c r="I172" s="16">
        <f t="shared" si="20"/>
        <v>13</v>
      </c>
      <c r="J172" s="16" t="str">
        <f t="shared" si="21"/>
        <v>1 1 6 161</v>
      </c>
    </row>
    <row r="173" spans="1:10">
      <c r="A173" s="16" t="s">
        <v>449</v>
      </c>
      <c r="B173" s="16" t="str">
        <f t="shared" si="18"/>
        <v>1 1 6 161 004</v>
      </c>
      <c r="C173" s="152" t="s">
        <v>8404</v>
      </c>
      <c r="D173" s="152" t="s">
        <v>8303</v>
      </c>
      <c r="E173" s="137">
        <f t="shared" si="15"/>
        <v>0</v>
      </c>
      <c r="F173" s="137">
        <f t="shared" si="16"/>
        <v>0</v>
      </c>
      <c r="G173" s="137">
        <f t="shared" si="17"/>
        <v>0</v>
      </c>
      <c r="H173" s="137">
        <f t="shared" si="19"/>
        <v>0</v>
      </c>
      <c r="I173" s="16">
        <f t="shared" si="20"/>
        <v>13</v>
      </c>
      <c r="J173" s="16" t="str">
        <f t="shared" si="21"/>
        <v>1 1 6 161</v>
      </c>
    </row>
    <row r="174" spans="1:10">
      <c r="A174" s="16" t="s">
        <v>449</v>
      </c>
      <c r="B174" s="16" t="str">
        <f t="shared" si="18"/>
        <v>1 1 6 161 005</v>
      </c>
      <c r="C174" s="152" t="s">
        <v>8405</v>
      </c>
      <c r="D174" s="148" t="s">
        <v>8307</v>
      </c>
      <c r="E174" s="137">
        <f t="shared" si="15"/>
        <v>0</v>
      </c>
      <c r="F174" s="137">
        <f t="shared" si="16"/>
        <v>0</v>
      </c>
      <c r="G174" s="137">
        <f t="shared" si="17"/>
        <v>0</v>
      </c>
      <c r="H174" s="137">
        <f t="shared" si="19"/>
        <v>0</v>
      </c>
      <c r="I174" s="16">
        <f t="shared" si="20"/>
        <v>13</v>
      </c>
      <c r="J174" s="16" t="str">
        <f t="shared" si="21"/>
        <v>1 1 6 161</v>
      </c>
    </row>
    <row r="175" spans="1:10">
      <c r="A175" s="16" t="s">
        <v>449</v>
      </c>
      <c r="B175" s="16" t="str">
        <f t="shared" si="18"/>
        <v>1 1 7</v>
      </c>
      <c r="C175" s="152" t="s">
        <v>7479</v>
      </c>
      <c r="D175" s="148" t="s">
        <v>7480</v>
      </c>
      <c r="E175" s="137">
        <f t="shared" si="15"/>
        <v>0</v>
      </c>
      <c r="F175" s="137">
        <f t="shared" si="16"/>
        <v>0</v>
      </c>
      <c r="G175" s="137">
        <f t="shared" si="17"/>
        <v>0</v>
      </c>
      <c r="H175" s="137">
        <f t="shared" si="19"/>
        <v>0</v>
      </c>
      <c r="I175" s="16">
        <f t="shared" si="20"/>
        <v>5</v>
      </c>
      <c r="J175" s="16" t="str">
        <f t="shared" si="21"/>
        <v>1 1</v>
      </c>
    </row>
    <row r="176" spans="1:10">
      <c r="A176" s="16" t="s">
        <v>449</v>
      </c>
      <c r="B176" s="16" t="str">
        <f t="shared" si="18"/>
        <v>1 1 7 171</v>
      </c>
      <c r="C176" s="152" t="s">
        <v>7481</v>
      </c>
      <c r="D176" s="152" t="s">
        <v>3287</v>
      </c>
      <c r="E176" s="137">
        <f t="shared" si="15"/>
        <v>0</v>
      </c>
      <c r="F176" s="137">
        <f t="shared" si="16"/>
        <v>0</v>
      </c>
      <c r="G176" s="137">
        <f t="shared" si="17"/>
        <v>0</v>
      </c>
      <c r="H176" s="137">
        <f t="shared" si="19"/>
        <v>0</v>
      </c>
      <c r="I176" s="16">
        <f t="shared" si="20"/>
        <v>9</v>
      </c>
      <c r="J176" s="16" t="str">
        <f t="shared" si="21"/>
        <v>1 1 7</v>
      </c>
    </row>
    <row r="177" spans="1:10">
      <c r="A177" s="16" t="s">
        <v>449</v>
      </c>
      <c r="B177" s="16" t="str">
        <f t="shared" si="18"/>
        <v>1 1 7 171 001</v>
      </c>
      <c r="C177" s="152" t="s">
        <v>7837</v>
      </c>
      <c r="D177" s="148" t="s">
        <v>777</v>
      </c>
      <c r="E177" s="137">
        <f t="shared" si="15"/>
        <v>0</v>
      </c>
      <c r="F177" s="137">
        <f t="shared" si="16"/>
        <v>0</v>
      </c>
      <c r="G177" s="137">
        <f t="shared" si="17"/>
        <v>0</v>
      </c>
      <c r="H177" s="137">
        <f t="shared" si="19"/>
        <v>0</v>
      </c>
      <c r="I177" s="16">
        <f t="shared" si="20"/>
        <v>13</v>
      </c>
      <c r="J177" s="16" t="str">
        <f t="shared" si="21"/>
        <v>1 1 7 171</v>
      </c>
    </row>
    <row r="178" spans="1:10">
      <c r="A178" s="16" t="s">
        <v>449</v>
      </c>
      <c r="B178" s="16" t="str">
        <f t="shared" si="18"/>
        <v>1 1 7 171 002</v>
      </c>
      <c r="C178" s="152" t="s">
        <v>8406</v>
      </c>
      <c r="D178" s="148" t="s">
        <v>8303</v>
      </c>
      <c r="E178" s="137">
        <f t="shared" si="15"/>
        <v>0</v>
      </c>
      <c r="F178" s="137">
        <f t="shared" si="16"/>
        <v>0</v>
      </c>
      <c r="G178" s="137">
        <f t="shared" si="17"/>
        <v>0</v>
      </c>
      <c r="H178" s="137">
        <f t="shared" si="19"/>
        <v>0</v>
      </c>
      <c r="I178" s="16">
        <f t="shared" si="20"/>
        <v>13</v>
      </c>
      <c r="J178" s="16" t="str">
        <f t="shared" si="21"/>
        <v>1 1 7 171</v>
      </c>
    </row>
    <row r="179" spans="1:10">
      <c r="A179" s="16" t="s">
        <v>449</v>
      </c>
      <c r="B179" s="16" t="str">
        <f t="shared" si="18"/>
        <v>1 1 7 171 003</v>
      </c>
      <c r="C179" s="152" t="s">
        <v>8407</v>
      </c>
      <c r="D179" s="152" t="s">
        <v>3202</v>
      </c>
      <c r="E179" s="137">
        <f t="shared" si="15"/>
        <v>0</v>
      </c>
      <c r="F179" s="137">
        <f t="shared" si="16"/>
        <v>0</v>
      </c>
      <c r="G179" s="137">
        <f t="shared" si="17"/>
        <v>0</v>
      </c>
      <c r="H179" s="137">
        <f t="shared" si="19"/>
        <v>0</v>
      </c>
      <c r="I179" s="16">
        <f t="shared" si="20"/>
        <v>13</v>
      </c>
      <c r="J179" s="16" t="str">
        <f t="shared" si="21"/>
        <v>1 1 7 171</v>
      </c>
    </row>
    <row r="180" spans="1:10">
      <c r="A180" s="16" t="s">
        <v>449</v>
      </c>
      <c r="B180" s="16" t="str">
        <f t="shared" si="18"/>
        <v>1 1 7 171 004</v>
      </c>
      <c r="C180" s="152" t="s">
        <v>8408</v>
      </c>
      <c r="D180" s="152" t="s">
        <v>8303</v>
      </c>
      <c r="E180" s="137">
        <f t="shared" si="15"/>
        <v>0</v>
      </c>
      <c r="F180" s="137">
        <f t="shared" si="16"/>
        <v>0</v>
      </c>
      <c r="G180" s="137">
        <f t="shared" si="17"/>
        <v>0</v>
      </c>
      <c r="H180" s="137">
        <f t="shared" si="19"/>
        <v>0</v>
      </c>
      <c r="I180" s="16">
        <f t="shared" si="20"/>
        <v>13</v>
      </c>
      <c r="J180" s="16" t="str">
        <f t="shared" si="21"/>
        <v>1 1 7 171</v>
      </c>
    </row>
    <row r="181" spans="1:10">
      <c r="A181" s="16" t="s">
        <v>449</v>
      </c>
      <c r="B181" s="16" t="str">
        <f t="shared" si="18"/>
        <v>1 1 7 171 005</v>
      </c>
      <c r="C181" s="16" t="s">
        <v>8409</v>
      </c>
      <c r="D181" t="s">
        <v>8307</v>
      </c>
      <c r="E181" s="137">
        <f t="shared" si="15"/>
        <v>0</v>
      </c>
      <c r="F181" s="137">
        <f t="shared" si="16"/>
        <v>0</v>
      </c>
      <c r="G181" s="137">
        <f t="shared" si="17"/>
        <v>0</v>
      </c>
      <c r="H181" s="137">
        <f t="shared" si="19"/>
        <v>0</v>
      </c>
      <c r="I181" s="16">
        <f t="shared" si="20"/>
        <v>13</v>
      </c>
      <c r="J181" s="16" t="str">
        <f t="shared" si="21"/>
        <v>1 1 7 171</v>
      </c>
    </row>
    <row r="182" spans="1:10">
      <c r="A182" s="16" t="s">
        <v>449</v>
      </c>
      <c r="B182" s="16" t="str">
        <f t="shared" si="18"/>
        <v>1 1 7 172</v>
      </c>
      <c r="C182" s="16" t="s">
        <v>7482</v>
      </c>
      <c r="D182" t="s">
        <v>3288</v>
      </c>
      <c r="E182" s="137">
        <f t="shared" si="15"/>
        <v>0</v>
      </c>
      <c r="F182" s="137">
        <f t="shared" si="16"/>
        <v>0</v>
      </c>
      <c r="G182" s="137">
        <f t="shared" si="17"/>
        <v>0</v>
      </c>
      <c r="H182" s="137">
        <f t="shared" si="19"/>
        <v>0</v>
      </c>
      <c r="I182" s="16">
        <f t="shared" si="20"/>
        <v>9</v>
      </c>
      <c r="J182" s="16" t="str">
        <f t="shared" si="21"/>
        <v>1 1 7</v>
      </c>
    </row>
    <row r="183" spans="1:10">
      <c r="A183" s="16" t="s">
        <v>449</v>
      </c>
      <c r="B183" s="16" t="str">
        <f t="shared" si="18"/>
        <v>1 1 7 172 001</v>
      </c>
      <c r="C183" s="16" t="s">
        <v>7838</v>
      </c>
      <c r="D183" t="s">
        <v>777</v>
      </c>
      <c r="E183" s="137">
        <f t="shared" si="15"/>
        <v>0</v>
      </c>
      <c r="F183" s="137">
        <f t="shared" si="16"/>
        <v>0</v>
      </c>
      <c r="G183" s="137">
        <f t="shared" si="17"/>
        <v>0</v>
      </c>
      <c r="H183" s="137">
        <f t="shared" si="19"/>
        <v>0</v>
      </c>
      <c r="I183" s="16">
        <f t="shared" si="20"/>
        <v>13</v>
      </c>
      <c r="J183" s="16" t="str">
        <f t="shared" si="21"/>
        <v>1 1 7 172</v>
      </c>
    </row>
    <row r="184" spans="1:10">
      <c r="A184" s="16" t="s">
        <v>449</v>
      </c>
      <c r="B184" s="16" t="str">
        <f t="shared" si="18"/>
        <v>1 1 7 172 002</v>
      </c>
      <c r="C184" s="16" t="s">
        <v>8410</v>
      </c>
      <c r="D184" t="s">
        <v>8303</v>
      </c>
      <c r="E184" s="137">
        <f t="shared" si="15"/>
        <v>0</v>
      </c>
      <c r="F184" s="137">
        <f t="shared" si="16"/>
        <v>0</v>
      </c>
      <c r="G184" s="137">
        <f t="shared" si="17"/>
        <v>0</v>
      </c>
      <c r="H184" s="137">
        <f t="shared" si="19"/>
        <v>0</v>
      </c>
      <c r="I184" s="16">
        <f t="shared" si="20"/>
        <v>13</v>
      </c>
      <c r="J184" s="16" t="str">
        <f t="shared" si="21"/>
        <v>1 1 7 172</v>
      </c>
    </row>
    <row r="185" spans="1:10">
      <c r="A185" s="16" t="s">
        <v>449</v>
      </c>
      <c r="B185" s="16" t="str">
        <f t="shared" si="18"/>
        <v>1 1 7 172 003</v>
      </c>
      <c r="C185" s="16" t="s">
        <v>8411</v>
      </c>
      <c r="D185" t="s">
        <v>3202</v>
      </c>
      <c r="E185" s="137">
        <f t="shared" si="15"/>
        <v>0</v>
      </c>
      <c r="F185" s="137">
        <f t="shared" si="16"/>
        <v>0</v>
      </c>
      <c r="G185" s="137">
        <f t="shared" si="17"/>
        <v>0</v>
      </c>
      <c r="H185" s="137">
        <f t="shared" si="19"/>
        <v>0</v>
      </c>
      <c r="I185" s="16">
        <f t="shared" si="20"/>
        <v>13</v>
      </c>
      <c r="J185" s="16" t="str">
        <f t="shared" si="21"/>
        <v>1 1 7 172</v>
      </c>
    </row>
    <row r="186" spans="1:10">
      <c r="A186" s="16" t="s">
        <v>449</v>
      </c>
      <c r="B186" s="16" t="str">
        <f t="shared" si="18"/>
        <v>1 1 7 172 004</v>
      </c>
      <c r="C186" s="16" t="s">
        <v>8412</v>
      </c>
      <c r="D186" t="s">
        <v>8303</v>
      </c>
      <c r="E186" s="137">
        <f t="shared" si="15"/>
        <v>0</v>
      </c>
      <c r="F186" s="137">
        <f t="shared" si="16"/>
        <v>0</v>
      </c>
      <c r="G186" s="137">
        <f t="shared" si="17"/>
        <v>0</v>
      </c>
      <c r="H186" s="137">
        <f t="shared" si="19"/>
        <v>0</v>
      </c>
      <c r="I186" s="16">
        <f t="shared" si="20"/>
        <v>13</v>
      </c>
      <c r="J186" s="16" t="str">
        <f t="shared" si="21"/>
        <v>1 1 7 172</v>
      </c>
    </row>
    <row r="187" spans="1:10">
      <c r="A187" s="16" t="s">
        <v>449</v>
      </c>
      <c r="B187" s="16" t="str">
        <f t="shared" si="18"/>
        <v>1 1 7 172 005</v>
      </c>
      <c r="C187" s="16" t="s">
        <v>8413</v>
      </c>
      <c r="D187" t="s">
        <v>8307</v>
      </c>
      <c r="E187" s="137">
        <f t="shared" si="15"/>
        <v>0</v>
      </c>
      <c r="F187" s="137">
        <f t="shared" si="16"/>
        <v>0</v>
      </c>
      <c r="G187" s="137">
        <f t="shared" si="17"/>
        <v>0</v>
      </c>
      <c r="H187" s="137">
        <f t="shared" si="19"/>
        <v>0</v>
      </c>
      <c r="I187" s="16">
        <f t="shared" si="20"/>
        <v>13</v>
      </c>
      <c r="J187" s="16" t="str">
        <f t="shared" si="21"/>
        <v>1 1 7 172</v>
      </c>
    </row>
    <row r="188" spans="1:10">
      <c r="A188" s="16" t="s">
        <v>449</v>
      </c>
      <c r="B188" s="16" t="str">
        <f t="shared" si="18"/>
        <v>1 2</v>
      </c>
      <c r="C188" s="16" t="s">
        <v>2585</v>
      </c>
      <c r="D188" t="s">
        <v>519</v>
      </c>
      <c r="E188" s="137">
        <f t="shared" si="15"/>
        <v>15378782.110000001</v>
      </c>
      <c r="F188" s="137">
        <f t="shared" si="16"/>
        <v>0</v>
      </c>
      <c r="G188" s="137">
        <f t="shared" si="17"/>
        <v>0</v>
      </c>
      <c r="H188" s="137">
        <f t="shared" si="19"/>
        <v>15378782.110000001</v>
      </c>
      <c r="I188" s="16">
        <f t="shared" si="20"/>
        <v>3</v>
      </c>
      <c r="J188" s="16" t="str">
        <f t="shared" si="21"/>
        <v>1</v>
      </c>
    </row>
    <row r="189" spans="1:10">
      <c r="A189" s="16" t="s">
        <v>449</v>
      </c>
      <c r="B189" s="16" t="str">
        <f t="shared" si="18"/>
        <v>1 2 1</v>
      </c>
      <c r="C189" s="16" t="s">
        <v>2666</v>
      </c>
      <c r="D189" t="s">
        <v>83</v>
      </c>
      <c r="E189" s="137">
        <f t="shared" si="15"/>
        <v>1512028</v>
      </c>
      <c r="F189" s="137">
        <f t="shared" si="16"/>
        <v>0</v>
      </c>
      <c r="G189" s="137">
        <f t="shared" si="17"/>
        <v>0</v>
      </c>
      <c r="H189" s="137">
        <f t="shared" si="19"/>
        <v>1512028</v>
      </c>
      <c r="I189" s="16">
        <f t="shared" si="20"/>
        <v>5</v>
      </c>
      <c r="J189" s="16" t="str">
        <f t="shared" si="21"/>
        <v>1 2</v>
      </c>
    </row>
    <row r="190" spans="1:10">
      <c r="A190" s="16" t="s">
        <v>449</v>
      </c>
      <c r="B190" s="16" t="str">
        <f t="shared" si="18"/>
        <v>1 2 1 211</v>
      </c>
      <c r="C190" s="16" t="s">
        <v>6636</v>
      </c>
      <c r="D190" t="s">
        <v>3289</v>
      </c>
      <c r="E190" s="137">
        <f t="shared" si="15"/>
        <v>800754</v>
      </c>
      <c r="F190" s="137">
        <f t="shared" si="16"/>
        <v>0</v>
      </c>
      <c r="G190" s="137">
        <f t="shared" si="17"/>
        <v>0</v>
      </c>
      <c r="H190" s="137">
        <f t="shared" si="19"/>
        <v>800754</v>
      </c>
      <c r="I190" s="16">
        <f t="shared" si="20"/>
        <v>9</v>
      </c>
      <c r="J190" s="16" t="str">
        <f t="shared" si="21"/>
        <v>1 2 1</v>
      </c>
    </row>
    <row r="191" spans="1:10">
      <c r="A191" s="16" t="s">
        <v>449</v>
      </c>
      <c r="B191" s="16" t="str">
        <f t="shared" si="18"/>
        <v>1 2 1 211 001</v>
      </c>
      <c r="C191" s="16" t="s">
        <v>6637</v>
      </c>
      <c r="D191" t="s">
        <v>777</v>
      </c>
      <c r="E191" s="137">
        <f t="shared" si="15"/>
        <v>0</v>
      </c>
      <c r="F191" s="137">
        <f t="shared" si="16"/>
        <v>0</v>
      </c>
      <c r="G191" s="137">
        <f t="shared" si="17"/>
        <v>0</v>
      </c>
      <c r="H191" s="137">
        <f t="shared" si="19"/>
        <v>0</v>
      </c>
      <c r="I191" s="16">
        <f t="shared" si="20"/>
        <v>13</v>
      </c>
      <c r="J191" s="16" t="str">
        <f t="shared" si="21"/>
        <v>1 2 1 211</v>
      </c>
    </row>
    <row r="192" spans="1:10">
      <c r="A192" s="16" t="s">
        <v>449</v>
      </c>
      <c r="B192" s="16" t="str">
        <f t="shared" si="18"/>
        <v>1 2 1 211 002</v>
      </c>
      <c r="C192" s="16" t="s">
        <v>7839</v>
      </c>
      <c r="D192" t="s">
        <v>8303</v>
      </c>
      <c r="E192" s="137">
        <f t="shared" si="15"/>
        <v>0</v>
      </c>
      <c r="F192" s="137">
        <f t="shared" si="16"/>
        <v>0</v>
      </c>
      <c r="G192" s="137">
        <f t="shared" si="17"/>
        <v>0</v>
      </c>
      <c r="H192" s="137">
        <f t="shared" si="19"/>
        <v>0</v>
      </c>
      <c r="I192" s="16">
        <f t="shared" si="20"/>
        <v>13</v>
      </c>
      <c r="J192" s="16" t="str">
        <f t="shared" si="21"/>
        <v>1 2 1 211</v>
      </c>
    </row>
    <row r="193" spans="1:10">
      <c r="A193" s="16" t="s">
        <v>449</v>
      </c>
      <c r="B193" s="16" t="str">
        <f t="shared" si="18"/>
        <v>1 2 1 211 003</v>
      </c>
      <c r="C193" s="16" t="s">
        <v>7840</v>
      </c>
      <c r="D193" t="s">
        <v>3202</v>
      </c>
      <c r="E193" s="137">
        <f t="shared" si="15"/>
        <v>800754</v>
      </c>
      <c r="F193" s="137">
        <f t="shared" si="16"/>
        <v>0</v>
      </c>
      <c r="G193" s="137">
        <f t="shared" si="17"/>
        <v>0</v>
      </c>
      <c r="H193" s="137">
        <f t="shared" si="19"/>
        <v>800754</v>
      </c>
      <c r="I193" s="16">
        <f t="shared" si="20"/>
        <v>13</v>
      </c>
      <c r="J193" s="16" t="str">
        <f t="shared" si="21"/>
        <v>1 2 1 211</v>
      </c>
    </row>
    <row r="194" spans="1:10">
      <c r="A194" s="16" t="s">
        <v>449</v>
      </c>
      <c r="B194" s="16" t="str">
        <f t="shared" si="18"/>
        <v>1 2 1 211 004</v>
      </c>
      <c r="C194" s="16" t="s">
        <v>7841</v>
      </c>
      <c r="D194" t="s">
        <v>8303</v>
      </c>
      <c r="E194" s="137">
        <f t="shared" ref="E194:E257" si="22">SUMIF($J$1:$J$4000,$C194,$E$1:$E$4000)</f>
        <v>0</v>
      </c>
      <c r="F194" s="137">
        <f t="shared" ref="F194:F257" si="23">SUMIF($J$1:$J$4000,$C194,$F$1:$F$4000)</f>
        <v>0</v>
      </c>
      <c r="G194" s="137">
        <f t="shared" ref="G194:G257" si="24">SUMIF($J$1:$J$4000,$C194,$G$1:$G$4000)</f>
        <v>0</v>
      </c>
      <c r="H194" s="137">
        <f t="shared" si="19"/>
        <v>0</v>
      </c>
      <c r="I194" s="16">
        <f t="shared" si="20"/>
        <v>13</v>
      </c>
      <c r="J194" s="16" t="str">
        <f t="shared" si="21"/>
        <v>1 2 1 211</v>
      </c>
    </row>
    <row r="195" spans="1:10">
      <c r="A195" s="16" t="s">
        <v>449</v>
      </c>
      <c r="B195" s="16" t="str">
        <f t="shared" ref="B195:B258" si="25">MID(C195,1,I195)</f>
        <v>1 2 1 211 005</v>
      </c>
      <c r="C195" s="16" t="s">
        <v>8414</v>
      </c>
      <c r="D195" t="s">
        <v>8307</v>
      </c>
      <c r="E195" s="137">
        <f t="shared" si="22"/>
        <v>0</v>
      </c>
      <c r="F195" s="137">
        <f t="shared" si="23"/>
        <v>0</v>
      </c>
      <c r="G195" s="137">
        <f t="shared" si="24"/>
        <v>0</v>
      </c>
      <c r="H195" s="137">
        <f t="shared" ref="H195:H258" si="26">SUBTOTAL(9,E195:G195)</f>
        <v>0</v>
      </c>
      <c r="I195" s="16">
        <f t="shared" si="20"/>
        <v>13</v>
      </c>
      <c r="J195" s="16" t="str">
        <f t="shared" si="21"/>
        <v>1 2 1 211</v>
      </c>
    </row>
    <row r="196" spans="1:10">
      <c r="A196" s="16" t="s">
        <v>449</v>
      </c>
      <c r="B196" s="16" t="str">
        <f t="shared" si="25"/>
        <v>1 2 1 212</v>
      </c>
      <c r="C196" s="16" t="s">
        <v>6638</v>
      </c>
      <c r="D196" t="s">
        <v>3290</v>
      </c>
      <c r="E196" s="137">
        <f t="shared" si="22"/>
        <v>0</v>
      </c>
      <c r="F196" s="137">
        <f t="shared" si="23"/>
        <v>0</v>
      </c>
      <c r="G196" s="137">
        <f t="shared" si="24"/>
        <v>0</v>
      </c>
      <c r="H196" s="137">
        <f t="shared" si="26"/>
        <v>0</v>
      </c>
      <c r="I196" s="16">
        <f t="shared" si="20"/>
        <v>9</v>
      </c>
      <c r="J196" s="16" t="str">
        <f t="shared" si="21"/>
        <v>1 2 1</v>
      </c>
    </row>
    <row r="197" spans="1:10">
      <c r="A197" s="16" t="s">
        <v>449</v>
      </c>
      <c r="B197" s="16" t="str">
        <f t="shared" si="25"/>
        <v>1 2 1 212 001</v>
      </c>
      <c r="C197" s="16" t="s">
        <v>6639</v>
      </c>
      <c r="D197" t="s">
        <v>777</v>
      </c>
      <c r="E197" s="137">
        <f t="shared" si="22"/>
        <v>0</v>
      </c>
      <c r="F197" s="137">
        <f t="shared" si="23"/>
        <v>0</v>
      </c>
      <c r="G197" s="137">
        <f t="shared" si="24"/>
        <v>0</v>
      </c>
      <c r="H197" s="137">
        <f t="shared" si="26"/>
        <v>0</v>
      </c>
      <c r="I197" s="16">
        <f t="shared" si="20"/>
        <v>13</v>
      </c>
      <c r="J197" s="16" t="str">
        <f t="shared" si="21"/>
        <v>1 2 1 212</v>
      </c>
    </row>
    <row r="198" spans="1:10">
      <c r="A198" s="16" t="s">
        <v>449</v>
      </c>
      <c r="B198" s="16" t="str">
        <f t="shared" si="25"/>
        <v>1 2 1 212 002</v>
      </c>
      <c r="C198" s="16" t="s">
        <v>8415</v>
      </c>
      <c r="D198" t="s">
        <v>8303</v>
      </c>
      <c r="E198" s="137">
        <f t="shared" si="22"/>
        <v>0</v>
      </c>
      <c r="F198" s="137">
        <f t="shared" si="23"/>
        <v>0</v>
      </c>
      <c r="G198" s="137">
        <f t="shared" si="24"/>
        <v>0</v>
      </c>
      <c r="H198" s="137">
        <f t="shared" si="26"/>
        <v>0</v>
      </c>
      <c r="I198" s="16">
        <f t="shared" si="20"/>
        <v>13</v>
      </c>
      <c r="J198" s="16" t="str">
        <f t="shared" si="21"/>
        <v>1 2 1 212</v>
      </c>
    </row>
    <row r="199" spans="1:10">
      <c r="A199" s="16" t="s">
        <v>449</v>
      </c>
      <c r="B199" s="16" t="str">
        <f t="shared" si="25"/>
        <v>1 2 1 212 003</v>
      </c>
      <c r="C199" s="16" t="s">
        <v>8416</v>
      </c>
      <c r="D199" t="s">
        <v>3202</v>
      </c>
      <c r="E199" s="137">
        <f t="shared" si="22"/>
        <v>0</v>
      </c>
      <c r="F199" s="137">
        <f t="shared" si="23"/>
        <v>0</v>
      </c>
      <c r="G199" s="137">
        <f t="shared" si="24"/>
        <v>0</v>
      </c>
      <c r="H199" s="137">
        <f t="shared" si="26"/>
        <v>0</v>
      </c>
      <c r="I199" s="16">
        <f t="shared" ref="I199:I262" si="27">LEN(C199)</f>
        <v>13</v>
      </c>
      <c r="J199" s="16" t="str">
        <f t="shared" ref="J199:J262" si="28">IF(I199=3,MID(C199,1,1),IF(I199=5,MID(C199,1,3),IF(I199=9,MID(C199,1,5),IF(I199=13,MID(C199,1,9),IF(I199=17,MID(C199,1,13),IF(I199=21,MID(C199,1,17)))))))</f>
        <v>1 2 1 212</v>
      </c>
    </row>
    <row r="200" spans="1:10">
      <c r="A200" s="16" t="s">
        <v>449</v>
      </c>
      <c r="B200" s="16" t="str">
        <f t="shared" si="25"/>
        <v>1 2 1 212 004</v>
      </c>
      <c r="C200" s="16" t="s">
        <v>8417</v>
      </c>
      <c r="D200" t="s">
        <v>8303</v>
      </c>
      <c r="E200" s="137">
        <f t="shared" si="22"/>
        <v>0</v>
      </c>
      <c r="F200" s="137">
        <f t="shared" si="23"/>
        <v>0</v>
      </c>
      <c r="G200" s="137">
        <f t="shared" si="24"/>
        <v>0</v>
      </c>
      <c r="H200" s="137">
        <f t="shared" si="26"/>
        <v>0</v>
      </c>
      <c r="I200" s="16">
        <f t="shared" si="27"/>
        <v>13</v>
      </c>
      <c r="J200" s="16" t="str">
        <f t="shared" si="28"/>
        <v>1 2 1 212</v>
      </c>
    </row>
    <row r="201" spans="1:10">
      <c r="A201" s="16" t="s">
        <v>449</v>
      </c>
      <c r="B201" s="16" t="str">
        <f t="shared" si="25"/>
        <v>1 2 1 212 005</v>
      </c>
      <c r="C201" s="16" t="s">
        <v>8418</v>
      </c>
      <c r="D201" t="s">
        <v>8307</v>
      </c>
      <c r="E201" s="137">
        <f t="shared" si="22"/>
        <v>0</v>
      </c>
      <c r="F201" s="137">
        <f t="shared" si="23"/>
        <v>0</v>
      </c>
      <c r="G201" s="137">
        <f t="shared" si="24"/>
        <v>0</v>
      </c>
      <c r="H201" s="137">
        <f t="shared" si="26"/>
        <v>0</v>
      </c>
      <c r="I201" s="16">
        <f t="shared" si="27"/>
        <v>13</v>
      </c>
      <c r="J201" s="16" t="str">
        <f t="shared" si="28"/>
        <v>1 2 1 212</v>
      </c>
    </row>
    <row r="202" spans="1:10">
      <c r="A202" s="16" t="s">
        <v>449</v>
      </c>
      <c r="B202" s="16" t="str">
        <f t="shared" si="25"/>
        <v>1 2 1 213</v>
      </c>
      <c r="C202" s="16" t="s">
        <v>7483</v>
      </c>
      <c r="D202" t="s">
        <v>3291</v>
      </c>
      <c r="E202" s="137">
        <f t="shared" si="22"/>
        <v>0</v>
      </c>
      <c r="F202" s="137">
        <f t="shared" si="23"/>
        <v>0</v>
      </c>
      <c r="G202" s="137">
        <f t="shared" si="24"/>
        <v>0</v>
      </c>
      <c r="H202" s="137">
        <f t="shared" si="26"/>
        <v>0</v>
      </c>
      <c r="I202" s="16">
        <f t="shared" si="27"/>
        <v>9</v>
      </c>
      <c r="J202" s="16" t="str">
        <f t="shared" si="28"/>
        <v>1 2 1</v>
      </c>
    </row>
    <row r="203" spans="1:10">
      <c r="A203" s="16" t="s">
        <v>449</v>
      </c>
      <c r="B203" s="16" t="str">
        <f t="shared" si="25"/>
        <v>1 2 1 213 001</v>
      </c>
      <c r="C203" s="16" t="s">
        <v>7842</v>
      </c>
      <c r="D203" t="s">
        <v>777</v>
      </c>
      <c r="E203" s="137">
        <f t="shared" si="22"/>
        <v>0</v>
      </c>
      <c r="F203" s="137">
        <f t="shared" si="23"/>
        <v>0</v>
      </c>
      <c r="G203" s="137">
        <f t="shared" si="24"/>
        <v>0</v>
      </c>
      <c r="H203" s="137">
        <f t="shared" si="26"/>
        <v>0</v>
      </c>
      <c r="I203" s="16">
        <f t="shared" si="27"/>
        <v>13</v>
      </c>
      <c r="J203" s="16" t="str">
        <f t="shared" si="28"/>
        <v>1 2 1 213</v>
      </c>
    </row>
    <row r="204" spans="1:10">
      <c r="A204" s="16" t="s">
        <v>449</v>
      </c>
      <c r="B204" s="16" t="str">
        <f t="shared" si="25"/>
        <v>1 2 1 213 002</v>
      </c>
      <c r="C204" s="16" t="s">
        <v>8419</v>
      </c>
      <c r="D204" t="s">
        <v>8303</v>
      </c>
      <c r="E204" s="137">
        <f t="shared" si="22"/>
        <v>0</v>
      </c>
      <c r="F204" s="137">
        <f t="shared" si="23"/>
        <v>0</v>
      </c>
      <c r="G204" s="137">
        <f t="shared" si="24"/>
        <v>0</v>
      </c>
      <c r="H204" s="137">
        <f t="shared" si="26"/>
        <v>0</v>
      </c>
      <c r="I204" s="16">
        <f t="shared" si="27"/>
        <v>13</v>
      </c>
      <c r="J204" s="16" t="str">
        <f t="shared" si="28"/>
        <v>1 2 1 213</v>
      </c>
    </row>
    <row r="205" spans="1:10">
      <c r="A205" s="16" t="s">
        <v>449</v>
      </c>
      <c r="B205" s="16" t="str">
        <f t="shared" si="25"/>
        <v>1 2 1 213 003</v>
      </c>
      <c r="C205" s="138" t="s">
        <v>8420</v>
      </c>
      <c r="D205" s="16" t="s">
        <v>3202</v>
      </c>
      <c r="E205" s="137">
        <f t="shared" si="22"/>
        <v>0</v>
      </c>
      <c r="F205" s="137">
        <f t="shared" si="23"/>
        <v>0</v>
      </c>
      <c r="G205" s="137">
        <f t="shared" si="24"/>
        <v>0</v>
      </c>
      <c r="H205" s="137">
        <f t="shared" si="26"/>
        <v>0</v>
      </c>
      <c r="I205" s="16">
        <f t="shared" si="27"/>
        <v>13</v>
      </c>
      <c r="J205" s="16" t="str">
        <f t="shared" si="28"/>
        <v>1 2 1 213</v>
      </c>
    </row>
    <row r="206" spans="1:10">
      <c r="A206" s="16" t="s">
        <v>449</v>
      </c>
      <c r="B206" s="16" t="str">
        <f t="shared" si="25"/>
        <v>1 2 1 213 004</v>
      </c>
      <c r="C206" s="138" t="s">
        <v>8421</v>
      </c>
      <c r="D206" s="16" t="s">
        <v>8303</v>
      </c>
      <c r="E206" s="137">
        <f t="shared" si="22"/>
        <v>0</v>
      </c>
      <c r="F206" s="137">
        <f t="shared" si="23"/>
        <v>0</v>
      </c>
      <c r="G206" s="137">
        <f t="shared" si="24"/>
        <v>0</v>
      </c>
      <c r="H206" s="137">
        <f t="shared" si="26"/>
        <v>0</v>
      </c>
      <c r="I206" s="16">
        <f t="shared" si="27"/>
        <v>13</v>
      </c>
      <c r="J206" s="16" t="str">
        <f t="shared" si="28"/>
        <v>1 2 1 213</v>
      </c>
    </row>
    <row r="207" spans="1:10">
      <c r="A207" s="16" t="s">
        <v>449</v>
      </c>
      <c r="B207" s="16" t="str">
        <f t="shared" si="25"/>
        <v>1 2 1 213 005</v>
      </c>
      <c r="C207" s="138" t="s">
        <v>8422</v>
      </c>
      <c r="D207" s="16" t="s">
        <v>8307</v>
      </c>
      <c r="E207" s="137">
        <f t="shared" si="22"/>
        <v>0</v>
      </c>
      <c r="F207" s="137">
        <f t="shared" si="23"/>
        <v>0</v>
      </c>
      <c r="G207" s="137">
        <f t="shared" si="24"/>
        <v>0</v>
      </c>
      <c r="H207" s="137">
        <f t="shared" si="26"/>
        <v>0</v>
      </c>
      <c r="I207" s="16">
        <f t="shared" si="27"/>
        <v>13</v>
      </c>
      <c r="J207" s="16" t="str">
        <f t="shared" si="28"/>
        <v>1 2 1 213</v>
      </c>
    </row>
    <row r="208" spans="1:10">
      <c r="A208" s="16" t="s">
        <v>449</v>
      </c>
      <c r="B208" s="16" t="str">
        <f t="shared" si="25"/>
        <v>1 2 1 214</v>
      </c>
      <c r="C208" s="138" t="s">
        <v>6640</v>
      </c>
      <c r="D208" s="16" t="s">
        <v>3292</v>
      </c>
      <c r="E208" s="137">
        <f t="shared" si="22"/>
        <v>254852</v>
      </c>
      <c r="F208" s="137">
        <f t="shared" si="23"/>
        <v>0</v>
      </c>
      <c r="G208" s="137">
        <f t="shared" si="24"/>
        <v>0</v>
      </c>
      <c r="H208" s="137">
        <f t="shared" si="26"/>
        <v>254852</v>
      </c>
      <c r="I208" s="16">
        <f t="shared" si="27"/>
        <v>9</v>
      </c>
      <c r="J208" s="16" t="str">
        <f t="shared" si="28"/>
        <v>1 2 1</v>
      </c>
    </row>
    <row r="209" spans="1:10">
      <c r="A209" s="16" t="s">
        <v>449</v>
      </c>
      <c r="B209" s="16" t="str">
        <f t="shared" si="25"/>
        <v>1 2 1 214 001</v>
      </c>
      <c r="C209" s="138" t="s">
        <v>6641</v>
      </c>
      <c r="D209" s="16" t="s">
        <v>777</v>
      </c>
      <c r="E209" s="137">
        <f t="shared" si="22"/>
        <v>0</v>
      </c>
      <c r="F209" s="137">
        <f t="shared" si="23"/>
        <v>0</v>
      </c>
      <c r="G209" s="137">
        <f t="shared" si="24"/>
        <v>0</v>
      </c>
      <c r="H209" s="137">
        <f t="shared" si="26"/>
        <v>0</v>
      </c>
      <c r="I209" s="16">
        <f t="shared" si="27"/>
        <v>13</v>
      </c>
      <c r="J209" s="16" t="str">
        <f t="shared" si="28"/>
        <v>1 2 1 214</v>
      </c>
    </row>
    <row r="210" spans="1:10">
      <c r="A210" s="16" t="s">
        <v>449</v>
      </c>
      <c r="B210" s="16" t="str">
        <f t="shared" si="25"/>
        <v>1 2 1 214 002</v>
      </c>
      <c r="C210" s="138" t="s">
        <v>7843</v>
      </c>
      <c r="D210" s="16" t="s">
        <v>8303</v>
      </c>
      <c r="E210" s="137">
        <f t="shared" si="22"/>
        <v>0</v>
      </c>
      <c r="F210" s="137">
        <f t="shared" si="23"/>
        <v>0</v>
      </c>
      <c r="G210" s="137">
        <f t="shared" si="24"/>
        <v>0</v>
      </c>
      <c r="H210" s="137">
        <f t="shared" si="26"/>
        <v>0</v>
      </c>
      <c r="I210" s="16">
        <f t="shared" si="27"/>
        <v>13</v>
      </c>
      <c r="J210" s="16" t="str">
        <f t="shared" si="28"/>
        <v>1 2 1 214</v>
      </c>
    </row>
    <row r="211" spans="1:10">
      <c r="A211" s="16" t="s">
        <v>449</v>
      </c>
      <c r="B211" s="16" t="str">
        <f t="shared" si="25"/>
        <v>1 2 1 214 003</v>
      </c>
      <c r="C211" s="138" t="s">
        <v>8423</v>
      </c>
      <c r="D211" s="16" t="s">
        <v>3202</v>
      </c>
      <c r="E211" s="137">
        <f t="shared" si="22"/>
        <v>254852</v>
      </c>
      <c r="F211" s="137">
        <f t="shared" si="23"/>
        <v>0</v>
      </c>
      <c r="G211" s="137">
        <f t="shared" si="24"/>
        <v>0</v>
      </c>
      <c r="H211" s="137">
        <f t="shared" si="26"/>
        <v>254852</v>
      </c>
      <c r="I211" s="16">
        <f t="shared" si="27"/>
        <v>13</v>
      </c>
      <c r="J211" s="16" t="str">
        <f t="shared" si="28"/>
        <v>1 2 1 214</v>
      </c>
    </row>
    <row r="212" spans="1:10">
      <c r="A212" s="16" t="s">
        <v>449</v>
      </c>
      <c r="B212" s="16" t="str">
        <f t="shared" si="25"/>
        <v>1 2 1 214 004</v>
      </c>
      <c r="C212" s="138" t="s">
        <v>8424</v>
      </c>
      <c r="D212" s="16" t="s">
        <v>8303</v>
      </c>
      <c r="E212" s="137">
        <f t="shared" si="22"/>
        <v>0</v>
      </c>
      <c r="F212" s="137">
        <f t="shared" si="23"/>
        <v>0</v>
      </c>
      <c r="G212" s="137">
        <f t="shared" si="24"/>
        <v>0</v>
      </c>
      <c r="H212" s="137">
        <f t="shared" si="26"/>
        <v>0</v>
      </c>
      <c r="I212" s="16">
        <f t="shared" si="27"/>
        <v>13</v>
      </c>
      <c r="J212" s="16" t="str">
        <f t="shared" si="28"/>
        <v>1 2 1 214</v>
      </c>
    </row>
    <row r="213" spans="1:10">
      <c r="A213" s="16" t="s">
        <v>449</v>
      </c>
      <c r="B213" s="16" t="str">
        <f t="shared" si="25"/>
        <v>1 2 1 214 005</v>
      </c>
      <c r="C213" s="138" t="s">
        <v>8425</v>
      </c>
      <c r="D213" s="16" t="s">
        <v>8307</v>
      </c>
      <c r="E213" s="137">
        <f t="shared" si="22"/>
        <v>0</v>
      </c>
      <c r="F213" s="137">
        <f t="shared" si="23"/>
        <v>0</v>
      </c>
      <c r="G213" s="137">
        <f t="shared" si="24"/>
        <v>0</v>
      </c>
      <c r="H213" s="137">
        <f t="shared" si="26"/>
        <v>0</v>
      </c>
      <c r="I213" s="16">
        <f t="shared" si="27"/>
        <v>13</v>
      </c>
      <c r="J213" s="16" t="str">
        <f t="shared" si="28"/>
        <v>1 2 1 214</v>
      </c>
    </row>
    <row r="214" spans="1:10">
      <c r="A214" s="16" t="s">
        <v>449</v>
      </c>
      <c r="B214" s="16" t="str">
        <f t="shared" si="25"/>
        <v>1 2 1 215</v>
      </c>
      <c r="C214" s="138" t="s">
        <v>7484</v>
      </c>
      <c r="D214" s="16" t="s">
        <v>3293</v>
      </c>
      <c r="E214" s="137">
        <f t="shared" si="22"/>
        <v>0</v>
      </c>
      <c r="F214" s="137">
        <f t="shared" si="23"/>
        <v>0</v>
      </c>
      <c r="G214" s="137">
        <f t="shared" si="24"/>
        <v>0</v>
      </c>
      <c r="H214" s="137">
        <f t="shared" si="26"/>
        <v>0</v>
      </c>
      <c r="I214" s="16">
        <f t="shared" si="27"/>
        <v>9</v>
      </c>
      <c r="J214" s="16" t="str">
        <f t="shared" si="28"/>
        <v>1 2 1</v>
      </c>
    </row>
    <row r="215" spans="1:10">
      <c r="A215" s="16" t="s">
        <v>449</v>
      </c>
      <c r="B215" s="16" t="str">
        <f t="shared" si="25"/>
        <v>1 2 1 215 001</v>
      </c>
      <c r="C215" s="138" t="s">
        <v>7844</v>
      </c>
      <c r="D215" s="16" t="s">
        <v>777</v>
      </c>
      <c r="E215" s="137">
        <f t="shared" si="22"/>
        <v>0</v>
      </c>
      <c r="F215" s="137">
        <f t="shared" si="23"/>
        <v>0</v>
      </c>
      <c r="G215" s="137">
        <f t="shared" si="24"/>
        <v>0</v>
      </c>
      <c r="H215" s="137">
        <f t="shared" si="26"/>
        <v>0</v>
      </c>
      <c r="I215" s="16">
        <f t="shared" si="27"/>
        <v>13</v>
      </c>
      <c r="J215" s="16" t="str">
        <f t="shared" si="28"/>
        <v>1 2 1 215</v>
      </c>
    </row>
    <row r="216" spans="1:10">
      <c r="A216" s="16" t="s">
        <v>449</v>
      </c>
      <c r="B216" s="16" t="str">
        <f t="shared" si="25"/>
        <v>1 2 1 215 002</v>
      </c>
      <c r="C216" s="138" t="s">
        <v>7845</v>
      </c>
      <c r="D216" s="16" t="s">
        <v>8303</v>
      </c>
      <c r="E216" s="137">
        <f t="shared" si="22"/>
        <v>0</v>
      </c>
      <c r="F216" s="137">
        <f t="shared" si="23"/>
        <v>0</v>
      </c>
      <c r="G216" s="137">
        <f t="shared" si="24"/>
        <v>0</v>
      </c>
      <c r="H216" s="137">
        <f t="shared" si="26"/>
        <v>0</v>
      </c>
      <c r="I216" s="16">
        <f t="shared" si="27"/>
        <v>13</v>
      </c>
      <c r="J216" s="16" t="str">
        <f t="shared" si="28"/>
        <v>1 2 1 215</v>
      </c>
    </row>
    <row r="217" spans="1:10">
      <c r="A217" s="16" t="s">
        <v>449</v>
      </c>
      <c r="B217" s="16" t="str">
        <f t="shared" si="25"/>
        <v>1 2 1 215 003</v>
      </c>
      <c r="C217" s="138" t="s">
        <v>8426</v>
      </c>
      <c r="D217" s="16" t="s">
        <v>3202</v>
      </c>
      <c r="E217" s="137">
        <f t="shared" si="22"/>
        <v>0</v>
      </c>
      <c r="F217" s="137">
        <f t="shared" si="23"/>
        <v>0</v>
      </c>
      <c r="G217" s="137">
        <f t="shared" si="24"/>
        <v>0</v>
      </c>
      <c r="H217" s="137">
        <f t="shared" si="26"/>
        <v>0</v>
      </c>
      <c r="I217" s="16">
        <f t="shared" si="27"/>
        <v>13</v>
      </c>
      <c r="J217" s="16" t="str">
        <f t="shared" si="28"/>
        <v>1 2 1 215</v>
      </c>
    </row>
    <row r="218" spans="1:10">
      <c r="A218" s="16" t="s">
        <v>449</v>
      </c>
      <c r="B218" s="16" t="str">
        <f t="shared" si="25"/>
        <v>1 2 1 215 004</v>
      </c>
      <c r="C218" s="138" t="s">
        <v>8427</v>
      </c>
      <c r="D218" s="16" t="s">
        <v>8303</v>
      </c>
      <c r="E218" s="137">
        <f t="shared" si="22"/>
        <v>0</v>
      </c>
      <c r="F218" s="137">
        <f t="shared" si="23"/>
        <v>0</v>
      </c>
      <c r="G218" s="137">
        <f t="shared" si="24"/>
        <v>0</v>
      </c>
      <c r="H218" s="137">
        <f t="shared" si="26"/>
        <v>0</v>
      </c>
      <c r="I218" s="16">
        <f t="shared" si="27"/>
        <v>13</v>
      </c>
      <c r="J218" s="16" t="str">
        <f t="shared" si="28"/>
        <v>1 2 1 215</v>
      </c>
    </row>
    <row r="219" spans="1:10">
      <c r="A219" s="16" t="s">
        <v>449</v>
      </c>
      <c r="B219" s="16" t="str">
        <f t="shared" si="25"/>
        <v>1 2 1 215 005</v>
      </c>
      <c r="C219" s="138" t="s">
        <v>8428</v>
      </c>
      <c r="D219" s="16" t="s">
        <v>8307</v>
      </c>
      <c r="E219" s="137">
        <f t="shared" si="22"/>
        <v>0</v>
      </c>
      <c r="F219" s="137">
        <f t="shared" si="23"/>
        <v>0</v>
      </c>
      <c r="G219" s="137">
        <f t="shared" si="24"/>
        <v>0</v>
      </c>
      <c r="H219" s="137">
        <f t="shared" si="26"/>
        <v>0</v>
      </c>
      <c r="I219" s="16">
        <f t="shared" si="27"/>
        <v>13</v>
      </c>
      <c r="J219" s="16" t="str">
        <f t="shared" si="28"/>
        <v>1 2 1 215</v>
      </c>
    </row>
    <row r="220" spans="1:10">
      <c r="A220" s="16" t="s">
        <v>449</v>
      </c>
      <c r="B220" s="16" t="str">
        <f t="shared" si="25"/>
        <v>1 2 1 216</v>
      </c>
      <c r="C220" s="138" t="s">
        <v>6642</v>
      </c>
      <c r="D220" s="16" t="s">
        <v>2172</v>
      </c>
      <c r="E220" s="137">
        <f t="shared" si="22"/>
        <v>456422</v>
      </c>
      <c r="F220" s="137">
        <f t="shared" si="23"/>
        <v>0</v>
      </c>
      <c r="G220" s="137">
        <f t="shared" si="24"/>
        <v>0</v>
      </c>
      <c r="H220" s="137">
        <f t="shared" si="26"/>
        <v>456422</v>
      </c>
      <c r="I220" s="16">
        <f t="shared" si="27"/>
        <v>9</v>
      </c>
      <c r="J220" s="16" t="str">
        <f t="shared" si="28"/>
        <v>1 2 1</v>
      </c>
    </row>
    <row r="221" spans="1:10">
      <c r="A221" s="16" t="s">
        <v>449</v>
      </c>
      <c r="B221" s="16" t="str">
        <f t="shared" si="25"/>
        <v>1 2 1 216 001</v>
      </c>
      <c r="C221" s="138" t="s">
        <v>6643</v>
      </c>
      <c r="D221" s="16" t="s">
        <v>777</v>
      </c>
      <c r="E221" s="137">
        <f t="shared" si="22"/>
        <v>0</v>
      </c>
      <c r="F221" s="137">
        <f t="shared" si="23"/>
        <v>0</v>
      </c>
      <c r="G221" s="137">
        <f t="shared" si="24"/>
        <v>0</v>
      </c>
      <c r="H221" s="137">
        <f t="shared" si="26"/>
        <v>0</v>
      </c>
      <c r="I221" s="16">
        <f t="shared" si="27"/>
        <v>13</v>
      </c>
      <c r="J221" s="16" t="str">
        <f t="shared" si="28"/>
        <v>1 2 1 216</v>
      </c>
    </row>
    <row r="222" spans="1:10">
      <c r="A222" s="16" t="s">
        <v>449</v>
      </c>
      <c r="B222" s="16" t="str">
        <f t="shared" si="25"/>
        <v>1 2 1 216 002</v>
      </c>
      <c r="C222" s="138" t="s">
        <v>8429</v>
      </c>
      <c r="D222" s="16" t="s">
        <v>8303</v>
      </c>
      <c r="E222" s="137">
        <f t="shared" si="22"/>
        <v>0</v>
      </c>
      <c r="F222" s="137">
        <f t="shared" si="23"/>
        <v>0</v>
      </c>
      <c r="G222" s="137">
        <f t="shared" si="24"/>
        <v>0</v>
      </c>
      <c r="H222" s="137">
        <f t="shared" si="26"/>
        <v>0</v>
      </c>
      <c r="I222" s="16">
        <f t="shared" si="27"/>
        <v>13</v>
      </c>
      <c r="J222" s="16" t="str">
        <f t="shared" si="28"/>
        <v>1 2 1 216</v>
      </c>
    </row>
    <row r="223" spans="1:10">
      <c r="A223" s="16" t="s">
        <v>449</v>
      </c>
      <c r="B223" s="16" t="str">
        <f t="shared" si="25"/>
        <v>1 2 1 216 003</v>
      </c>
      <c r="C223" s="138" t="s">
        <v>8430</v>
      </c>
      <c r="D223" s="16" t="s">
        <v>3202</v>
      </c>
      <c r="E223" s="137">
        <f t="shared" si="22"/>
        <v>456422</v>
      </c>
      <c r="F223" s="137">
        <f t="shared" si="23"/>
        <v>0</v>
      </c>
      <c r="G223" s="137">
        <f t="shared" si="24"/>
        <v>0</v>
      </c>
      <c r="H223" s="137">
        <f t="shared" si="26"/>
        <v>456422</v>
      </c>
      <c r="I223" s="16">
        <f t="shared" si="27"/>
        <v>13</v>
      </c>
      <c r="J223" s="16" t="str">
        <f t="shared" si="28"/>
        <v>1 2 1 216</v>
      </c>
    </row>
    <row r="224" spans="1:10">
      <c r="A224" s="16" t="s">
        <v>449</v>
      </c>
      <c r="B224" s="16" t="str">
        <f t="shared" si="25"/>
        <v>1 2 1 216 004</v>
      </c>
      <c r="C224" s="138" t="s">
        <v>8431</v>
      </c>
      <c r="D224" s="16" t="s">
        <v>8303</v>
      </c>
      <c r="E224" s="137">
        <f t="shared" si="22"/>
        <v>0</v>
      </c>
      <c r="F224" s="137">
        <f t="shared" si="23"/>
        <v>0</v>
      </c>
      <c r="G224" s="137">
        <f t="shared" si="24"/>
        <v>0</v>
      </c>
      <c r="H224" s="137">
        <f t="shared" si="26"/>
        <v>0</v>
      </c>
      <c r="I224" s="16">
        <f t="shared" si="27"/>
        <v>13</v>
      </c>
      <c r="J224" s="16" t="str">
        <f t="shared" si="28"/>
        <v>1 2 1 216</v>
      </c>
    </row>
    <row r="225" spans="1:10">
      <c r="A225" s="16" t="s">
        <v>449</v>
      </c>
      <c r="B225" s="16" t="str">
        <f t="shared" si="25"/>
        <v>1 2 1 216 005</v>
      </c>
      <c r="C225" s="138" t="s">
        <v>8432</v>
      </c>
      <c r="D225" s="16" t="s">
        <v>8307</v>
      </c>
      <c r="E225" s="137">
        <f t="shared" si="22"/>
        <v>0</v>
      </c>
      <c r="F225" s="137">
        <f t="shared" si="23"/>
        <v>0</v>
      </c>
      <c r="G225" s="137">
        <f t="shared" si="24"/>
        <v>0</v>
      </c>
      <c r="H225" s="137">
        <f t="shared" si="26"/>
        <v>0</v>
      </c>
      <c r="I225" s="16">
        <f t="shared" si="27"/>
        <v>13</v>
      </c>
      <c r="J225" s="16" t="str">
        <f t="shared" si="28"/>
        <v>1 2 1 216</v>
      </c>
    </row>
    <row r="226" spans="1:10">
      <c r="A226" s="16" t="s">
        <v>449</v>
      </c>
      <c r="B226" s="16" t="str">
        <f t="shared" si="25"/>
        <v>1 2 1 217</v>
      </c>
      <c r="C226" s="138" t="s">
        <v>7485</v>
      </c>
      <c r="D226" s="16" t="s">
        <v>3294</v>
      </c>
      <c r="E226" s="137">
        <f t="shared" si="22"/>
        <v>0</v>
      </c>
      <c r="F226" s="137">
        <f t="shared" si="23"/>
        <v>0</v>
      </c>
      <c r="G226" s="137">
        <f t="shared" si="24"/>
        <v>0</v>
      </c>
      <c r="H226" s="137">
        <f t="shared" si="26"/>
        <v>0</v>
      </c>
      <c r="I226" s="16">
        <f t="shared" si="27"/>
        <v>9</v>
      </c>
      <c r="J226" s="16" t="str">
        <f t="shared" si="28"/>
        <v>1 2 1</v>
      </c>
    </row>
    <row r="227" spans="1:10">
      <c r="A227" s="16" t="s">
        <v>449</v>
      </c>
      <c r="B227" s="16" t="str">
        <f t="shared" si="25"/>
        <v>1 2 1 217 001</v>
      </c>
      <c r="C227" s="138" t="s">
        <v>7846</v>
      </c>
      <c r="D227" s="16" t="s">
        <v>777</v>
      </c>
      <c r="E227" s="137">
        <f t="shared" si="22"/>
        <v>0</v>
      </c>
      <c r="F227" s="137">
        <f t="shared" si="23"/>
        <v>0</v>
      </c>
      <c r="G227" s="137">
        <f t="shared" si="24"/>
        <v>0</v>
      </c>
      <c r="H227" s="137">
        <f t="shared" si="26"/>
        <v>0</v>
      </c>
      <c r="I227" s="16">
        <f t="shared" si="27"/>
        <v>13</v>
      </c>
      <c r="J227" s="16" t="str">
        <f t="shared" si="28"/>
        <v>1 2 1 217</v>
      </c>
    </row>
    <row r="228" spans="1:10">
      <c r="A228" s="16" t="s">
        <v>449</v>
      </c>
      <c r="B228" s="16" t="str">
        <f t="shared" si="25"/>
        <v>1 2 1 217 002</v>
      </c>
      <c r="C228" s="138" t="s">
        <v>8433</v>
      </c>
      <c r="D228" s="16" t="s">
        <v>8303</v>
      </c>
      <c r="E228" s="137">
        <f t="shared" si="22"/>
        <v>0</v>
      </c>
      <c r="F228" s="137">
        <f t="shared" si="23"/>
        <v>0</v>
      </c>
      <c r="G228" s="137">
        <f t="shared" si="24"/>
        <v>0</v>
      </c>
      <c r="H228" s="137">
        <f t="shared" si="26"/>
        <v>0</v>
      </c>
      <c r="I228" s="16">
        <f t="shared" si="27"/>
        <v>13</v>
      </c>
      <c r="J228" s="16" t="str">
        <f t="shared" si="28"/>
        <v>1 2 1 217</v>
      </c>
    </row>
    <row r="229" spans="1:10">
      <c r="A229" s="16" t="s">
        <v>449</v>
      </c>
      <c r="B229" s="16" t="str">
        <f t="shared" si="25"/>
        <v>1 2 1 217 003</v>
      </c>
      <c r="C229" s="138" t="s">
        <v>8434</v>
      </c>
      <c r="D229" s="16" t="s">
        <v>3202</v>
      </c>
      <c r="E229" s="137">
        <f t="shared" si="22"/>
        <v>0</v>
      </c>
      <c r="F229" s="137">
        <f t="shared" si="23"/>
        <v>0</v>
      </c>
      <c r="G229" s="137">
        <f t="shared" si="24"/>
        <v>0</v>
      </c>
      <c r="H229" s="137">
        <f t="shared" si="26"/>
        <v>0</v>
      </c>
      <c r="I229" s="16">
        <f t="shared" si="27"/>
        <v>13</v>
      </c>
      <c r="J229" s="16" t="str">
        <f t="shared" si="28"/>
        <v>1 2 1 217</v>
      </c>
    </row>
    <row r="230" spans="1:10">
      <c r="A230" s="16" t="s">
        <v>449</v>
      </c>
      <c r="B230" s="16" t="str">
        <f t="shared" si="25"/>
        <v>1 2 1 217 004</v>
      </c>
      <c r="C230" s="138" t="s">
        <v>8435</v>
      </c>
      <c r="D230" s="16" t="s">
        <v>8303</v>
      </c>
      <c r="E230" s="137">
        <f t="shared" si="22"/>
        <v>0</v>
      </c>
      <c r="F230" s="137">
        <f t="shared" si="23"/>
        <v>0</v>
      </c>
      <c r="G230" s="137">
        <f t="shared" si="24"/>
        <v>0</v>
      </c>
      <c r="H230" s="137">
        <f t="shared" si="26"/>
        <v>0</v>
      </c>
      <c r="I230" s="16">
        <f t="shared" si="27"/>
        <v>13</v>
      </c>
      <c r="J230" s="16" t="str">
        <f t="shared" si="28"/>
        <v>1 2 1 217</v>
      </c>
    </row>
    <row r="231" spans="1:10">
      <c r="A231" s="16" t="s">
        <v>449</v>
      </c>
      <c r="B231" s="16" t="str">
        <f t="shared" si="25"/>
        <v>1 2 1 217 005</v>
      </c>
      <c r="C231" s="138" t="s">
        <v>8436</v>
      </c>
      <c r="D231" s="16" t="s">
        <v>8307</v>
      </c>
      <c r="E231" s="137">
        <f t="shared" si="22"/>
        <v>0</v>
      </c>
      <c r="F231" s="137">
        <f t="shared" si="23"/>
        <v>0</v>
      </c>
      <c r="G231" s="137">
        <f t="shared" si="24"/>
        <v>0</v>
      </c>
      <c r="H231" s="137">
        <f t="shared" si="26"/>
        <v>0</v>
      </c>
      <c r="I231" s="16">
        <f t="shared" si="27"/>
        <v>13</v>
      </c>
      <c r="J231" s="16" t="str">
        <f t="shared" si="28"/>
        <v>1 2 1 217</v>
      </c>
    </row>
    <row r="232" spans="1:10">
      <c r="A232" s="16" t="s">
        <v>449</v>
      </c>
      <c r="B232" s="16" t="str">
        <f t="shared" si="25"/>
        <v>1 2 1 218</v>
      </c>
      <c r="C232" s="135" t="s">
        <v>7486</v>
      </c>
      <c r="D232" s="152" t="s">
        <v>3295</v>
      </c>
      <c r="E232" s="137">
        <f t="shared" si="22"/>
        <v>0</v>
      </c>
      <c r="F232" s="137">
        <f t="shared" si="23"/>
        <v>0</v>
      </c>
      <c r="G232" s="137">
        <f t="shared" si="24"/>
        <v>0</v>
      </c>
      <c r="H232" s="137">
        <f t="shared" si="26"/>
        <v>0</v>
      </c>
      <c r="I232" s="16">
        <f t="shared" si="27"/>
        <v>9</v>
      </c>
      <c r="J232" s="16" t="str">
        <f t="shared" si="28"/>
        <v>1 2 1</v>
      </c>
    </row>
    <row r="233" spans="1:10">
      <c r="A233" s="16" t="s">
        <v>449</v>
      </c>
      <c r="B233" s="16" t="str">
        <f t="shared" si="25"/>
        <v>1 2 1 218 001</v>
      </c>
      <c r="C233" s="135" t="s">
        <v>7847</v>
      </c>
      <c r="D233" s="152" t="s">
        <v>777</v>
      </c>
      <c r="E233" s="137">
        <f t="shared" si="22"/>
        <v>0</v>
      </c>
      <c r="F233" s="137">
        <f t="shared" si="23"/>
        <v>0</v>
      </c>
      <c r="G233" s="137">
        <f t="shared" si="24"/>
        <v>0</v>
      </c>
      <c r="H233" s="137">
        <f t="shared" si="26"/>
        <v>0</v>
      </c>
      <c r="I233" s="16">
        <f t="shared" si="27"/>
        <v>13</v>
      </c>
      <c r="J233" s="16" t="str">
        <f t="shared" si="28"/>
        <v>1 2 1 218</v>
      </c>
    </row>
    <row r="234" spans="1:10">
      <c r="A234" s="16" t="s">
        <v>449</v>
      </c>
      <c r="B234" s="16" t="str">
        <f t="shared" si="25"/>
        <v>1 2 1 218 002</v>
      </c>
      <c r="C234" s="135" t="s">
        <v>8437</v>
      </c>
      <c r="D234" s="151" t="s">
        <v>8303</v>
      </c>
      <c r="E234" s="137">
        <f t="shared" si="22"/>
        <v>0</v>
      </c>
      <c r="F234" s="137">
        <f t="shared" si="23"/>
        <v>0</v>
      </c>
      <c r="G234" s="137">
        <f t="shared" si="24"/>
        <v>0</v>
      </c>
      <c r="H234" s="137">
        <f t="shared" si="26"/>
        <v>0</v>
      </c>
      <c r="I234" s="16">
        <f t="shared" si="27"/>
        <v>13</v>
      </c>
      <c r="J234" s="16" t="str">
        <f t="shared" si="28"/>
        <v>1 2 1 218</v>
      </c>
    </row>
    <row r="235" spans="1:10">
      <c r="A235" s="16" t="s">
        <v>449</v>
      </c>
      <c r="B235" s="16" t="str">
        <f t="shared" si="25"/>
        <v>1 2 1 218 003</v>
      </c>
      <c r="C235" s="138" t="s">
        <v>8438</v>
      </c>
      <c r="D235" s="16" t="s">
        <v>3202</v>
      </c>
      <c r="E235" s="137">
        <f t="shared" si="22"/>
        <v>0</v>
      </c>
      <c r="F235" s="137">
        <f t="shared" si="23"/>
        <v>0</v>
      </c>
      <c r="G235" s="137">
        <f t="shared" si="24"/>
        <v>0</v>
      </c>
      <c r="H235" s="137">
        <f t="shared" si="26"/>
        <v>0</v>
      </c>
      <c r="I235" s="16">
        <f t="shared" si="27"/>
        <v>13</v>
      </c>
      <c r="J235" s="16" t="str">
        <f t="shared" si="28"/>
        <v>1 2 1 218</v>
      </c>
    </row>
    <row r="236" spans="1:10">
      <c r="A236" s="16" t="s">
        <v>449</v>
      </c>
      <c r="B236" s="16" t="str">
        <f t="shared" si="25"/>
        <v>1 2 1 218 004</v>
      </c>
      <c r="C236" s="138" t="s">
        <v>8439</v>
      </c>
      <c r="D236" s="16" t="s">
        <v>8303</v>
      </c>
      <c r="E236" s="137">
        <f t="shared" si="22"/>
        <v>0</v>
      </c>
      <c r="F236" s="137">
        <f t="shared" si="23"/>
        <v>0</v>
      </c>
      <c r="G236" s="137">
        <f t="shared" si="24"/>
        <v>0</v>
      </c>
      <c r="H236" s="137">
        <f t="shared" si="26"/>
        <v>0</v>
      </c>
      <c r="I236" s="16">
        <f t="shared" si="27"/>
        <v>13</v>
      </c>
      <c r="J236" s="16" t="str">
        <f t="shared" si="28"/>
        <v>1 2 1 218</v>
      </c>
    </row>
    <row r="237" spans="1:10">
      <c r="A237" s="16" t="s">
        <v>449</v>
      </c>
      <c r="B237" s="16" t="str">
        <f t="shared" si="25"/>
        <v>1 2 1 218 005</v>
      </c>
      <c r="C237" s="138" t="s">
        <v>8440</v>
      </c>
      <c r="D237" s="16" t="s">
        <v>8307</v>
      </c>
      <c r="E237" s="137">
        <f t="shared" si="22"/>
        <v>0</v>
      </c>
      <c r="F237" s="137">
        <f t="shared" si="23"/>
        <v>0</v>
      </c>
      <c r="G237" s="137">
        <f t="shared" si="24"/>
        <v>0</v>
      </c>
      <c r="H237" s="137">
        <f t="shared" si="26"/>
        <v>0</v>
      </c>
      <c r="I237" s="16">
        <f t="shared" si="27"/>
        <v>13</v>
      </c>
      <c r="J237" s="16" t="str">
        <f t="shared" si="28"/>
        <v>1 2 1 218</v>
      </c>
    </row>
    <row r="238" spans="1:10">
      <c r="A238" s="16" t="s">
        <v>449</v>
      </c>
      <c r="B238" s="16" t="str">
        <f t="shared" si="25"/>
        <v>1 2 2</v>
      </c>
      <c r="C238" s="138" t="s">
        <v>2667</v>
      </c>
      <c r="D238" s="16" t="s">
        <v>7487</v>
      </c>
      <c r="E238" s="137">
        <f t="shared" si="22"/>
        <v>0</v>
      </c>
      <c r="F238" s="137">
        <f t="shared" si="23"/>
        <v>0</v>
      </c>
      <c r="G238" s="137">
        <f t="shared" si="24"/>
        <v>0</v>
      </c>
      <c r="H238" s="137">
        <f t="shared" si="26"/>
        <v>0</v>
      </c>
      <c r="I238" s="16">
        <f t="shared" si="27"/>
        <v>5</v>
      </c>
      <c r="J238" s="16" t="str">
        <f t="shared" si="28"/>
        <v>1 2</v>
      </c>
    </row>
    <row r="239" spans="1:10">
      <c r="A239" s="16" t="s">
        <v>449</v>
      </c>
      <c r="B239" s="16" t="str">
        <f t="shared" si="25"/>
        <v>1 2 2 221</v>
      </c>
      <c r="C239" s="138" t="s">
        <v>6644</v>
      </c>
      <c r="D239" s="16" t="s">
        <v>3296</v>
      </c>
      <c r="E239" s="137">
        <f t="shared" si="22"/>
        <v>0</v>
      </c>
      <c r="F239" s="137">
        <f t="shared" si="23"/>
        <v>0</v>
      </c>
      <c r="G239" s="137">
        <f t="shared" si="24"/>
        <v>0</v>
      </c>
      <c r="H239" s="137">
        <f t="shared" si="26"/>
        <v>0</v>
      </c>
      <c r="I239" s="16">
        <f t="shared" si="27"/>
        <v>9</v>
      </c>
      <c r="J239" s="16" t="str">
        <f t="shared" si="28"/>
        <v>1 2 2</v>
      </c>
    </row>
    <row r="240" spans="1:10">
      <c r="A240" s="16" t="s">
        <v>449</v>
      </c>
      <c r="B240" s="16" t="str">
        <f t="shared" si="25"/>
        <v>1 2 2 221 001</v>
      </c>
      <c r="C240" s="138" t="s">
        <v>6612</v>
      </c>
      <c r="D240" s="16" t="s">
        <v>777</v>
      </c>
      <c r="E240" s="137">
        <f t="shared" si="22"/>
        <v>0</v>
      </c>
      <c r="F240" s="137">
        <f t="shared" si="23"/>
        <v>0</v>
      </c>
      <c r="G240" s="137">
        <f t="shared" si="24"/>
        <v>0</v>
      </c>
      <c r="H240" s="137">
        <f t="shared" si="26"/>
        <v>0</v>
      </c>
      <c r="I240" s="16">
        <f t="shared" si="27"/>
        <v>13</v>
      </c>
      <c r="J240" s="16" t="str">
        <f t="shared" si="28"/>
        <v>1 2 2 221</v>
      </c>
    </row>
    <row r="241" spans="1:10">
      <c r="A241" s="16" t="s">
        <v>449</v>
      </c>
      <c r="B241" s="16" t="str">
        <f t="shared" si="25"/>
        <v>1 2 2 221 002</v>
      </c>
      <c r="C241" s="138" t="s">
        <v>6645</v>
      </c>
      <c r="D241" s="16" t="s">
        <v>8303</v>
      </c>
      <c r="E241" s="137">
        <f t="shared" si="22"/>
        <v>0</v>
      </c>
      <c r="F241" s="137">
        <f t="shared" si="23"/>
        <v>0</v>
      </c>
      <c r="G241" s="137">
        <f t="shared" si="24"/>
        <v>0</v>
      </c>
      <c r="H241" s="137">
        <f t="shared" si="26"/>
        <v>0</v>
      </c>
      <c r="I241" s="16">
        <f t="shared" si="27"/>
        <v>13</v>
      </c>
      <c r="J241" s="16" t="str">
        <f t="shared" si="28"/>
        <v>1 2 2 221</v>
      </c>
    </row>
    <row r="242" spans="1:10">
      <c r="A242" s="16" t="s">
        <v>449</v>
      </c>
      <c r="B242" s="16" t="str">
        <f t="shared" si="25"/>
        <v>1 2 2 221 003</v>
      </c>
      <c r="C242" s="138" t="s">
        <v>7848</v>
      </c>
      <c r="D242" s="16" t="s">
        <v>3202</v>
      </c>
      <c r="E242" s="137">
        <f t="shared" si="22"/>
        <v>0</v>
      </c>
      <c r="F242" s="137">
        <f t="shared" si="23"/>
        <v>0</v>
      </c>
      <c r="G242" s="137">
        <f t="shared" si="24"/>
        <v>0</v>
      </c>
      <c r="H242" s="137">
        <f t="shared" si="26"/>
        <v>0</v>
      </c>
      <c r="I242" s="16">
        <f t="shared" si="27"/>
        <v>13</v>
      </c>
      <c r="J242" s="16" t="str">
        <f t="shared" si="28"/>
        <v>1 2 2 221</v>
      </c>
    </row>
    <row r="243" spans="1:10">
      <c r="A243" s="16" t="s">
        <v>449</v>
      </c>
      <c r="B243" s="16" t="str">
        <f t="shared" si="25"/>
        <v>1 2 2 221 004</v>
      </c>
      <c r="C243" s="138" t="s">
        <v>8441</v>
      </c>
      <c r="D243" s="16" t="s">
        <v>8303</v>
      </c>
      <c r="E243" s="137">
        <f t="shared" si="22"/>
        <v>0</v>
      </c>
      <c r="F243" s="137">
        <f t="shared" si="23"/>
        <v>0</v>
      </c>
      <c r="G243" s="137">
        <f t="shared" si="24"/>
        <v>0</v>
      </c>
      <c r="H243" s="137">
        <f t="shared" si="26"/>
        <v>0</v>
      </c>
      <c r="I243" s="16">
        <f t="shared" si="27"/>
        <v>13</v>
      </c>
      <c r="J243" s="16" t="str">
        <f t="shared" si="28"/>
        <v>1 2 2 221</v>
      </c>
    </row>
    <row r="244" spans="1:10">
      <c r="A244" s="16" t="s">
        <v>449</v>
      </c>
      <c r="B244" s="16" t="str">
        <f t="shared" si="25"/>
        <v>1 2 2 221 005</v>
      </c>
      <c r="C244" s="138" t="s">
        <v>8442</v>
      </c>
      <c r="D244" s="16" t="s">
        <v>8307</v>
      </c>
      <c r="E244" s="137">
        <f t="shared" si="22"/>
        <v>0</v>
      </c>
      <c r="F244" s="137">
        <f t="shared" si="23"/>
        <v>0</v>
      </c>
      <c r="G244" s="137">
        <f t="shared" si="24"/>
        <v>0</v>
      </c>
      <c r="H244" s="137">
        <f t="shared" si="26"/>
        <v>0</v>
      </c>
      <c r="I244" s="16">
        <f t="shared" si="27"/>
        <v>13</v>
      </c>
      <c r="J244" s="16" t="str">
        <f t="shared" si="28"/>
        <v>1 2 2 221</v>
      </c>
    </row>
    <row r="245" spans="1:10">
      <c r="A245" s="16" t="s">
        <v>449</v>
      </c>
      <c r="B245" s="16" t="str">
        <f t="shared" si="25"/>
        <v>1 2 2 222</v>
      </c>
      <c r="C245" s="138" t="s">
        <v>7488</v>
      </c>
      <c r="D245" s="16" t="s">
        <v>3297</v>
      </c>
      <c r="E245" s="137">
        <f t="shared" si="22"/>
        <v>0</v>
      </c>
      <c r="F245" s="137">
        <f t="shared" si="23"/>
        <v>0</v>
      </c>
      <c r="G245" s="137">
        <f t="shared" si="24"/>
        <v>0</v>
      </c>
      <c r="H245" s="137">
        <f t="shared" si="26"/>
        <v>0</v>
      </c>
      <c r="I245" s="16">
        <f t="shared" si="27"/>
        <v>9</v>
      </c>
      <c r="J245" s="16" t="str">
        <f t="shared" si="28"/>
        <v>1 2 2</v>
      </c>
    </row>
    <row r="246" spans="1:10">
      <c r="A246" s="16" t="s">
        <v>449</v>
      </c>
      <c r="B246" s="16" t="str">
        <f t="shared" si="25"/>
        <v>1 2 2 222 001</v>
      </c>
      <c r="C246" s="138" t="s">
        <v>7849</v>
      </c>
      <c r="D246" s="16" t="s">
        <v>777</v>
      </c>
      <c r="E246" s="137">
        <f t="shared" si="22"/>
        <v>0</v>
      </c>
      <c r="F246" s="137">
        <f t="shared" si="23"/>
        <v>0</v>
      </c>
      <c r="G246" s="137">
        <f t="shared" si="24"/>
        <v>0</v>
      </c>
      <c r="H246" s="137">
        <f t="shared" si="26"/>
        <v>0</v>
      </c>
      <c r="I246" s="16">
        <f t="shared" si="27"/>
        <v>13</v>
      </c>
      <c r="J246" s="16" t="str">
        <f t="shared" si="28"/>
        <v>1 2 2 222</v>
      </c>
    </row>
    <row r="247" spans="1:10">
      <c r="A247" s="16" t="s">
        <v>449</v>
      </c>
      <c r="B247" s="16" t="str">
        <f t="shared" si="25"/>
        <v>1 2 2 222 002</v>
      </c>
      <c r="C247" s="138" t="s">
        <v>8443</v>
      </c>
      <c r="D247" s="16" t="s">
        <v>8303</v>
      </c>
      <c r="E247" s="137">
        <f t="shared" si="22"/>
        <v>0</v>
      </c>
      <c r="F247" s="137">
        <f t="shared" si="23"/>
        <v>0</v>
      </c>
      <c r="G247" s="137">
        <f t="shared" si="24"/>
        <v>0</v>
      </c>
      <c r="H247" s="137">
        <f t="shared" si="26"/>
        <v>0</v>
      </c>
      <c r="I247" s="16">
        <f t="shared" si="27"/>
        <v>13</v>
      </c>
      <c r="J247" s="16" t="str">
        <f t="shared" si="28"/>
        <v>1 2 2 222</v>
      </c>
    </row>
    <row r="248" spans="1:10">
      <c r="A248" s="16" t="s">
        <v>449</v>
      </c>
      <c r="B248" s="16" t="str">
        <f t="shared" si="25"/>
        <v>1 2 2 222 003</v>
      </c>
      <c r="C248" s="138" t="s">
        <v>8444</v>
      </c>
      <c r="D248" s="16" t="s">
        <v>3202</v>
      </c>
      <c r="E248" s="137">
        <f t="shared" si="22"/>
        <v>0</v>
      </c>
      <c r="F248" s="137">
        <f t="shared" si="23"/>
        <v>0</v>
      </c>
      <c r="G248" s="137">
        <f t="shared" si="24"/>
        <v>0</v>
      </c>
      <c r="H248" s="137">
        <f t="shared" si="26"/>
        <v>0</v>
      </c>
      <c r="I248" s="16">
        <f t="shared" si="27"/>
        <v>13</v>
      </c>
      <c r="J248" s="16" t="str">
        <f t="shared" si="28"/>
        <v>1 2 2 222</v>
      </c>
    </row>
    <row r="249" spans="1:10">
      <c r="A249" s="16" t="s">
        <v>449</v>
      </c>
      <c r="B249" s="16" t="str">
        <f t="shared" si="25"/>
        <v>1 2 2 222 004</v>
      </c>
      <c r="C249" s="138" t="s">
        <v>8445</v>
      </c>
      <c r="D249" s="16" t="s">
        <v>8303</v>
      </c>
      <c r="E249" s="137">
        <f t="shared" si="22"/>
        <v>0</v>
      </c>
      <c r="F249" s="137">
        <f t="shared" si="23"/>
        <v>0</v>
      </c>
      <c r="G249" s="137">
        <f t="shared" si="24"/>
        <v>0</v>
      </c>
      <c r="H249" s="137">
        <f t="shared" si="26"/>
        <v>0</v>
      </c>
      <c r="I249" s="16">
        <f t="shared" si="27"/>
        <v>13</v>
      </c>
      <c r="J249" s="16" t="str">
        <f t="shared" si="28"/>
        <v>1 2 2 222</v>
      </c>
    </row>
    <row r="250" spans="1:10">
      <c r="A250" s="16" t="s">
        <v>449</v>
      </c>
      <c r="B250" s="16" t="str">
        <f t="shared" si="25"/>
        <v>1 2 2 222 005</v>
      </c>
      <c r="C250" s="138" t="s">
        <v>8446</v>
      </c>
      <c r="D250" s="16" t="s">
        <v>8307</v>
      </c>
      <c r="E250" s="137">
        <f t="shared" si="22"/>
        <v>0</v>
      </c>
      <c r="F250" s="137">
        <f t="shared" si="23"/>
        <v>0</v>
      </c>
      <c r="G250" s="137">
        <f t="shared" si="24"/>
        <v>0</v>
      </c>
      <c r="H250" s="137">
        <f t="shared" si="26"/>
        <v>0</v>
      </c>
      <c r="I250" s="16">
        <f t="shared" si="27"/>
        <v>13</v>
      </c>
      <c r="J250" s="16" t="str">
        <f t="shared" si="28"/>
        <v>1 2 2 222</v>
      </c>
    </row>
    <row r="251" spans="1:10">
      <c r="A251" s="16" t="s">
        <v>449</v>
      </c>
      <c r="B251" s="16" t="str">
        <f t="shared" si="25"/>
        <v>1 2 2 223</v>
      </c>
      <c r="C251" s="138" t="s">
        <v>7429</v>
      </c>
      <c r="D251" s="16" t="s">
        <v>3298</v>
      </c>
      <c r="E251" s="137">
        <f t="shared" si="22"/>
        <v>0</v>
      </c>
      <c r="F251" s="137">
        <f t="shared" si="23"/>
        <v>0</v>
      </c>
      <c r="G251" s="137">
        <f t="shared" si="24"/>
        <v>0</v>
      </c>
      <c r="H251" s="137">
        <f t="shared" si="26"/>
        <v>0</v>
      </c>
      <c r="I251" s="16">
        <f t="shared" si="27"/>
        <v>9</v>
      </c>
      <c r="J251" s="16" t="str">
        <f t="shared" si="28"/>
        <v>1 2 2</v>
      </c>
    </row>
    <row r="252" spans="1:10">
      <c r="A252" s="16" t="s">
        <v>449</v>
      </c>
      <c r="B252" s="16" t="str">
        <f t="shared" si="25"/>
        <v>1 2 2 223 001</v>
      </c>
      <c r="C252" s="138" t="s">
        <v>7850</v>
      </c>
      <c r="D252" s="16" t="s">
        <v>777</v>
      </c>
      <c r="E252" s="137">
        <f t="shared" si="22"/>
        <v>0</v>
      </c>
      <c r="F252" s="137">
        <f t="shared" si="23"/>
        <v>0</v>
      </c>
      <c r="G252" s="137">
        <f t="shared" si="24"/>
        <v>0</v>
      </c>
      <c r="H252" s="137">
        <f t="shared" si="26"/>
        <v>0</v>
      </c>
      <c r="I252" s="16">
        <f t="shared" si="27"/>
        <v>13</v>
      </c>
      <c r="J252" s="16" t="str">
        <f t="shared" si="28"/>
        <v>1 2 2 223</v>
      </c>
    </row>
    <row r="253" spans="1:10">
      <c r="A253" s="16" t="s">
        <v>449</v>
      </c>
      <c r="B253" s="16" t="str">
        <f t="shared" si="25"/>
        <v>1 2 2 223 002</v>
      </c>
      <c r="C253" s="138" t="s">
        <v>8447</v>
      </c>
      <c r="D253" s="16" t="s">
        <v>8303</v>
      </c>
      <c r="E253" s="137">
        <f t="shared" si="22"/>
        <v>0</v>
      </c>
      <c r="F253" s="137">
        <f t="shared" si="23"/>
        <v>0</v>
      </c>
      <c r="G253" s="137">
        <f t="shared" si="24"/>
        <v>0</v>
      </c>
      <c r="H253" s="137">
        <f t="shared" si="26"/>
        <v>0</v>
      </c>
      <c r="I253" s="16">
        <f t="shared" si="27"/>
        <v>13</v>
      </c>
      <c r="J253" s="16" t="str">
        <f t="shared" si="28"/>
        <v>1 2 2 223</v>
      </c>
    </row>
    <row r="254" spans="1:10">
      <c r="A254" s="16" t="s">
        <v>449</v>
      </c>
      <c r="B254" s="16" t="str">
        <f t="shared" si="25"/>
        <v>1 2 2 223 003</v>
      </c>
      <c r="C254" s="138" t="s">
        <v>8448</v>
      </c>
      <c r="D254" s="16" t="s">
        <v>3202</v>
      </c>
      <c r="E254" s="137">
        <f t="shared" si="22"/>
        <v>0</v>
      </c>
      <c r="F254" s="137">
        <f t="shared" si="23"/>
        <v>0</v>
      </c>
      <c r="G254" s="137">
        <f t="shared" si="24"/>
        <v>0</v>
      </c>
      <c r="H254" s="137">
        <f t="shared" si="26"/>
        <v>0</v>
      </c>
      <c r="I254" s="16">
        <f t="shared" si="27"/>
        <v>13</v>
      </c>
      <c r="J254" s="16" t="str">
        <f t="shared" si="28"/>
        <v>1 2 2 223</v>
      </c>
    </row>
    <row r="255" spans="1:10">
      <c r="A255" s="16" t="s">
        <v>449</v>
      </c>
      <c r="B255" s="16" t="str">
        <f t="shared" si="25"/>
        <v>1 2 2 223 004</v>
      </c>
      <c r="C255" s="138" t="s">
        <v>8449</v>
      </c>
      <c r="D255" s="16" t="s">
        <v>8303</v>
      </c>
      <c r="E255" s="137">
        <f t="shared" si="22"/>
        <v>0</v>
      </c>
      <c r="F255" s="137">
        <f t="shared" si="23"/>
        <v>0</v>
      </c>
      <c r="G255" s="137">
        <f t="shared" si="24"/>
        <v>0</v>
      </c>
      <c r="H255" s="137">
        <f t="shared" si="26"/>
        <v>0</v>
      </c>
      <c r="I255" s="16">
        <f t="shared" si="27"/>
        <v>13</v>
      </c>
      <c r="J255" s="16" t="str">
        <f t="shared" si="28"/>
        <v>1 2 2 223</v>
      </c>
    </row>
    <row r="256" spans="1:10">
      <c r="A256" s="16" t="s">
        <v>449</v>
      </c>
      <c r="B256" s="16" t="str">
        <f t="shared" si="25"/>
        <v>1 2 2 223 005</v>
      </c>
      <c r="C256" s="138" t="s">
        <v>8450</v>
      </c>
      <c r="D256" s="16" t="s">
        <v>8307</v>
      </c>
      <c r="E256" s="137">
        <f t="shared" si="22"/>
        <v>0</v>
      </c>
      <c r="F256" s="137">
        <f t="shared" si="23"/>
        <v>0</v>
      </c>
      <c r="G256" s="137">
        <f t="shared" si="24"/>
        <v>0</v>
      </c>
      <c r="H256" s="137">
        <f t="shared" si="26"/>
        <v>0</v>
      </c>
      <c r="I256" s="16">
        <f t="shared" si="27"/>
        <v>13</v>
      </c>
      <c r="J256" s="16" t="str">
        <f t="shared" si="28"/>
        <v>1 2 2 223</v>
      </c>
    </row>
    <row r="257" spans="1:10">
      <c r="A257" s="16" t="s">
        <v>449</v>
      </c>
      <c r="B257" s="16" t="str">
        <f t="shared" si="25"/>
        <v>1 2 3</v>
      </c>
      <c r="C257" s="138" t="s">
        <v>6646</v>
      </c>
      <c r="D257" s="16" t="s">
        <v>7489</v>
      </c>
      <c r="E257" s="137">
        <f t="shared" si="22"/>
        <v>0</v>
      </c>
      <c r="F257" s="137">
        <f t="shared" si="23"/>
        <v>0</v>
      </c>
      <c r="G257" s="137">
        <f t="shared" si="24"/>
        <v>0</v>
      </c>
      <c r="H257" s="137">
        <f t="shared" si="26"/>
        <v>0</v>
      </c>
      <c r="I257" s="16">
        <f t="shared" si="27"/>
        <v>5</v>
      </c>
      <c r="J257" s="16" t="str">
        <f t="shared" si="28"/>
        <v>1 2</v>
      </c>
    </row>
    <row r="258" spans="1:10">
      <c r="A258" s="16" t="s">
        <v>449</v>
      </c>
      <c r="B258" s="16" t="str">
        <f t="shared" si="25"/>
        <v>1 2 3 231</v>
      </c>
      <c r="C258" s="138" t="s">
        <v>7490</v>
      </c>
      <c r="D258" s="16" t="s">
        <v>115</v>
      </c>
      <c r="E258" s="137">
        <f t="shared" ref="E258:E321" si="29">SUMIF($J$1:$J$4000,$C258,$E$1:$E$4000)</f>
        <v>0</v>
      </c>
      <c r="F258" s="137">
        <f t="shared" ref="F258:F321" si="30">SUMIF($J$1:$J$4000,$C258,$F$1:$F$4000)</f>
        <v>0</v>
      </c>
      <c r="G258" s="137">
        <f t="shared" ref="G258:G321" si="31">SUMIF($J$1:$J$4000,$C258,$G$1:$G$4000)</f>
        <v>0</v>
      </c>
      <c r="H258" s="137">
        <f t="shared" si="26"/>
        <v>0</v>
      </c>
      <c r="I258" s="16">
        <f t="shared" si="27"/>
        <v>9</v>
      </c>
      <c r="J258" s="16" t="str">
        <f t="shared" si="28"/>
        <v>1 2 3</v>
      </c>
    </row>
    <row r="259" spans="1:10">
      <c r="A259" s="16" t="s">
        <v>449</v>
      </c>
      <c r="B259" s="16" t="str">
        <f t="shared" ref="B259:B322" si="32">MID(C259,1,I259)</f>
        <v>1 2 3 231 001</v>
      </c>
      <c r="C259" s="138" t="s">
        <v>7851</v>
      </c>
      <c r="D259" s="16" t="s">
        <v>777</v>
      </c>
      <c r="E259" s="137">
        <f t="shared" si="29"/>
        <v>0</v>
      </c>
      <c r="F259" s="137">
        <f t="shared" si="30"/>
        <v>0</v>
      </c>
      <c r="G259" s="137">
        <f t="shared" si="31"/>
        <v>0</v>
      </c>
      <c r="H259" s="137">
        <f t="shared" ref="H259:H264" si="33">SUBTOTAL(9,E259:G259)</f>
        <v>0</v>
      </c>
      <c r="I259" s="16">
        <f t="shared" si="27"/>
        <v>13</v>
      </c>
      <c r="J259" s="16" t="str">
        <f t="shared" si="28"/>
        <v>1 2 3 231</v>
      </c>
    </row>
    <row r="260" spans="1:10">
      <c r="A260" s="16" t="s">
        <v>449</v>
      </c>
      <c r="B260" s="16" t="str">
        <f t="shared" si="32"/>
        <v>1 2 3 231 002</v>
      </c>
      <c r="C260" s="138" t="s">
        <v>7852</v>
      </c>
      <c r="D260" s="16" t="s">
        <v>8303</v>
      </c>
      <c r="E260" s="137">
        <f t="shared" si="29"/>
        <v>0</v>
      </c>
      <c r="F260" s="137">
        <f t="shared" si="30"/>
        <v>0</v>
      </c>
      <c r="G260" s="137">
        <f t="shared" si="31"/>
        <v>0</v>
      </c>
      <c r="H260" s="137">
        <f t="shared" si="33"/>
        <v>0</v>
      </c>
      <c r="I260" s="16">
        <f t="shared" si="27"/>
        <v>13</v>
      </c>
      <c r="J260" s="16" t="str">
        <f t="shared" si="28"/>
        <v>1 2 3 231</v>
      </c>
    </row>
    <row r="261" spans="1:10">
      <c r="A261" s="16" t="s">
        <v>449</v>
      </c>
      <c r="B261" s="16" t="str">
        <f t="shared" si="32"/>
        <v>1 2 3 231 003</v>
      </c>
      <c r="C261" s="138" t="s">
        <v>7853</v>
      </c>
      <c r="D261" s="16" t="s">
        <v>3202</v>
      </c>
      <c r="E261" s="137">
        <f t="shared" si="29"/>
        <v>0</v>
      </c>
      <c r="F261" s="137">
        <f t="shared" si="30"/>
        <v>0</v>
      </c>
      <c r="G261" s="137">
        <f t="shared" si="31"/>
        <v>0</v>
      </c>
      <c r="H261" s="137">
        <f t="shared" si="33"/>
        <v>0</v>
      </c>
      <c r="I261" s="16">
        <f t="shared" si="27"/>
        <v>13</v>
      </c>
      <c r="J261" s="16" t="str">
        <f t="shared" si="28"/>
        <v>1 2 3 231</v>
      </c>
    </row>
    <row r="262" spans="1:10">
      <c r="A262" s="16" t="s">
        <v>449</v>
      </c>
      <c r="B262" s="16" t="str">
        <f t="shared" si="32"/>
        <v>1 2 3 231 004</v>
      </c>
      <c r="C262" s="138" t="s">
        <v>8451</v>
      </c>
      <c r="D262" s="16" t="s">
        <v>8303</v>
      </c>
      <c r="E262" s="137">
        <f t="shared" si="29"/>
        <v>0</v>
      </c>
      <c r="F262" s="137">
        <f t="shared" si="30"/>
        <v>0</v>
      </c>
      <c r="G262" s="137">
        <f t="shared" si="31"/>
        <v>0</v>
      </c>
      <c r="H262" s="137">
        <f t="shared" si="33"/>
        <v>0</v>
      </c>
      <c r="I262" s="16">
        <f t="shared" si="27"/>
        <v>13</v>
      </c>
      <c r="J262" s="16" t="str">
        <f t="shared" si="28"/>
        <v>1 2 3 231</v>
      </c>
    </row>
    <row r="263" spans="1:10">
      <c r="A263" s="16" t="s">
        <v>449</v>
      </c>
      <c r="B263" s="16" t="str">
        <f t="shared" si="32"/>
        <v>1 2 3 231 005</v>
      </c>
      <c r="C263" s="138" t="s">
        <v>8452</v>
      </c>
      <c r="D263" s="16" t="s">
        <v>8307</v>
      </c>
      <c r="E263" s="137">
        <f t="shared" si="29"/>
        <v>0</v>
      </c>
      <c r="F263" s="137">
        <f t="shared" si="30"/>
        <v>0</v>
      </c>
      <c r="G263" s="137">
        <f t="shared" si="31"/>
        <v>0</v>
      </c>
      <c r="H263" s="137">
        <f t="shared" si="33"/>
        <v>0</v>
      </c>
      <c r="I263" s="16">
        <f t="shared" ref="I263:I264" si="34">LEN(C263)</f>
        <v>13</v>
      </c>
      <c r="J263" s="16" t="str">
        <f t="shared" ref="J263:J326" si="35">IF(I263=3,MID(C263,1,1),IF(I263=5,MID(C263,1,3),IF(I263=9,MID(C263,1,5),IF(I263=13,MID(C263,1,9),IF(I263=17,MID(C263,1,13),IF(I263=21,MID(C263,1,17)))))))</f>
        <v>1 2 3 231</v>
      </c>
    </row>
    <row r="264" spans="1:10">
      <c r="A264" s="16" t="s">
        <v>449</v>
      </c>
      <c r="B264" s="16" t="str">
        <f t="shared" si="32"/>
        <v>1 2 3 232</v>
      </c>
      <c r="C264" s="138" t="s">
        <v>6647</v>
      </c>
      <c r="D264" s="16" t="s">
        <v>3299</v>
      </c>
      <c r="E264" s="137">
        <f t="shared" si="29"/>
        <v>0</v>
      </c>
      <c r="F264" s="137">
        <f t="shared" si="30"/>
        <v>0</v>
      </c>
      <c r="G264" s="137">
        <f t="shared" si="31"/>
        <v>0</v>
      </c>
      <c r="H264" s="137">
        <f t="shared" si="33"/>
        <v>0</v>
      </c>
      <c r="I264" s="16">
        <f t="shared" si="34"/>
        <v>9</v>
      </c>
      <c r="J264" s="16" t="str">
        <f t="shared" si="35"/>
        <v>1 2 3</v>
      </c>
    </row>
    <row r="265" spans="1:10">
      <c r="A265" s="16" t="s">
        <v>449</v>
      </c>
      <c r="B265" s="16" t="str">
        <f t="shared" si="32"/>
        <v>1 2 3 232 001</v>
      </c>
      <c r="C265" s="138" t="s">
        <v>6615</v>
      </c>
      <c r="D265" s="16" t="s">
        <v>777</v>
      </c>
      <c r="E265" s="137">
        <f t="shared" si="29"/>
        <v>0</v>
      </c>
      <c r="F265" s="137">
        <f t="shared" si="30"/>
        <v>0</v>
      </c>
      <c r="G265" s="137">
        <f t="shared" si="31"/>
        <v>0</v>
      </c>
      <c r="H265" s="137">
        <f t="shared" ref="H265:H328" si="36">SUBTOTAL(9,E265:G265)</f>
        <v>0</v>
      </c>
      <c r="I265" s="16">
        <f t="shared" ref="I265:I328" si="37">LEN(C265)</f>
        <v>13</v>
      </c>
      <c r="J265" s="16" t="str">
        <f t="shared" si="35"/>
        <v>1 2 3 232</v>
      </c>
    </row>
    <row r="266" spans="1:10">
      <c r="A266" s="16" t="s">
        <v>449</v>
      </c>
      <c r="B266" s="16" t="str">
        <f t="shared" si="32"/>
        <v>1 2 3 232 002</v>
      </c>
      <c r="C266" s="138" t="s">
        <v>8453</v>
      </c>
      <c r="D266" s="16" t="s">
        <v>8303</v>
      </c>
      <c r="E266" s="137">
        <f t="shared" si="29"/>
        <v>0</v>
      </c>
      <c r="F266" s="137">
        <f t="shared" si="30"/>
        <v>0</v>
      </c>
      <c r="G266" s="137">
        <f t="shared" si="31"/>
        <v>0</v>
      </c>
      <c r="H266" s="137">
        <f t="shared" si="36"/>
        <v>0</v>
      </c>
      <c r="I266" s="16">
        <f t="shared" si="37"/>
        <v>13</v>
      </c>
      <c r="J266" s="16" t="str">
        <f t="shared" si="35"/>
        <v>1 2 3 232</v>
      </c>
    </row>
    <row r="267" spans="1:10">
      <c r="A267" s="16" t="s">
        <v>449</v>
      </c>
      <c r="B267" s="16" t="str">
        <f t="shared" si="32"/>
        <v>1 2 3 232 003</v>
      </c>
      <c r="C267" s="138" t="s">
        <v>8454</v>
      </c>
      <c r="D267" s="16" t="s">
        <v>3202</v>
      </c>
      <c r="E267" s="137">
        <f t="shared" si="29"/>
        <v>0</v>
      </c>
      <c r="F267" s="137">
        <f t="shared" si="30"/>
        <v>0</v>
      </c>
      <c r="G267" s="137">
        <f t="shared" si="31"/>
        <v>0</v>
      </c>
      <c r="H267" s="137">
        <f t="shared" si="36"/>
        <v>0</v>
      </c>
      <c r="I267" s="16">
        <f t="shared" si="37"/>
        <v>13</v>
      </c>
      <c r="J267" s="16" t="str">
        <f t="shared" si="35"/>
        <v>1 2 3 232</v>
      </c>
    </row>
    <row r="268" spans="1:10">
      <c r="A268" s="16" t="s">
        <v>449</v>
      </c>
      <c r="B268" s="16" t="str">
        <f t="shared" si="32"/>
        <v>1 2 3 232 004</v>
      </c>
      <c r="C268" s="138" t="s">
        <v>8455</v>
      </c>
      <c r="D268" s="16" t="s">
        <v>8303</v>
      </c>
      <c r="E268" s="137">
        <f t="shared" si="29"/>
        <v>0</v>
      </c>
      <c r="F268" s="137">
        <f t="shared" si="30"/>
        <v>0</v>
      </c>
      <c r="G268" s="137">
        <f t="shared" si="31"/>
        <v>0</v>
      </c>
      <c r="H268" s="137">
        <f t="shared" si="36"/>
        <v>0</v>
      </c>
      <c r="I268" s="16">
        <f t="shared" si="37"/>
        <v>13</v>
      </c>
      <c r="J268" s="16" t="str">
        <f t="shared" si="35"/>
        <v>1 2 3 232</v>
      </c>
    </row>
    <row r="269" spans="1:10">
      <c r="A269" s="16" t="s">
        <v>449</v>
      </c>
      <c r="B269" s="16" t="str">
        <f t="shared" si="32"/>
        <v>1 2 3 232 005</v>
      </c>
      <c r="C269" s="138" t="s">
        <v>8456</v>
      </c>
      <c r="D269" s="16" t="s">
        <v>8307</v>
      </c>
      <c r="E269" s="137">
        <f t="shared" si="29"/>
        <v>0</v>
      </c>
      <c r="F269" s="137">
        <f t="shared" si="30"/>
        <v>0</v>
      </c>
      <c r="G269" s="137">
        <f t="shared" si="31"/>
        <v>0</v>
      </c>
      <c r="H269" s="137">
        <f t="shared" si="36"/>
        <v>0</v>
      </c>
      <c r="I269" s="16">
        <f t="shared" si="37"/>
        <v>13</v>
      </c>
      <c r="J269" s="16" t="str">
        <f t="shared" si="35"/>
        <v>1 2 3 232</v>
      </c>
    </row>
    <row r="270" spans="1:10">
      <c r="A270" s="16" t="s">
        <v>449</v>
      </c>
      <c r="B270" s="16" t="str">
        <f t="shared" si="32"/>
        <v>1 2 3 233</v>
      </c>
      <c r="C270" s="138" t="s">
        <v>7491</v>
      </c>
      <c r="D270" s="16" t="s">
        <v>3300</v>
      </c>
      <c r="E270" s="137">
        <f t="shared" si="29"/>
        <v>0</v>
      </c>
      <c r="F270" s="137">
        <f t="shared" si="30"/>
        <v>0</v>
      </c>
      <c r="G270" s="137">
        <f t="shared" si="31"/>
        <v>0</v>
      </c>
      <c r="H270" s="137">
        <f t="shared" si="36"/>
        <v>0</v>
      </c>
      <c r="I270" s="16">
        <f t="shared" si="37"/>
        <v>9</v>
      </c>
      <c r="J270" s="16" t="str">
        <f t="shared" si="35"/>
        <v>1 2 3</v>
      </c>
    </row>
    <row r="271" spans="1:10">
      <c r="A271" s="16" t="s">
        <v>449</v>
      </c>
      <c r="B271" s="16" t="str">
        <f t="shared" si="32"/>
        <v>1 2 3 233 001</v>
      </c>
      <c r="C271" s="138" t="s">
        <v>7854</v>
      </c>
      <c r="D271" s="16" t="s">
        <v>777</v>
      </c>
      <c r="E271" s="137">
        <f t="shared" si="29"/>
        <v>0</v>
      </c>
      <c r="F271" s="137">
        <f t="shared" si="30"/>
        <v>0</v>
      </c>
      <c r="G271" s="137">
        <f t="shared" si="31"/>
        <v>0</v>
      </c>
      <c r="H271" s="137">
        <f t="shared" si="36"/>
        <v>0</v>
      </c>
      <c r="I271" s="16">
        <f t="shared" si="37"/>
        <v>13</v>
      </c>
      <c r="J271" s="16" t="str">
        <f t="shared" si="35"/>
        <v>1 2 3 233</v>
      </c>
    </row>
    <row r="272" spans="1:10">
      <c r="A272" s="16" t="s">
        <v>449</v>
      </c>
      <c r="B272" s="16" t="str">
        <f t="shared" si="32"/>
        <v>1 2 3 233 002</v>
      </c>
      <c r="C272" s="138" t="s">
        <v>8457</v>
      </c>
      <c r="D272" s="16" t="s">
        <v>8303</v>
      </c>
      <c r="E272" s="137">
        <f t="shared" si="29"/>
        <v>0</v>
      </c>
      <c r="F272" s="137">
        <f t="shared" si="30"/>
        <v>0</v>
      </c>
      <c r="G272" s="137">
        <f t="shared" si="31"/>
        <v>0</v>
      </c>
      <c r="H272" s="137">
        <f t="shared" si="36"/>
        <v>0</v>
      </c>
      <c r="I272" s="16">
        <f t="shared" si="37"/>
        <v>13</v>
      </c>
      <c r="J272" s="16" t="str">
        <f t="shared" si="35"/>
        <v>1 2 3 233</v>
      </c>
    </row>
    <row r="273" spans="1:10">
      <c r="A273" s="16" t="s">
        <v>449</v>
      </c>
      <c r="B273" s="16" t="str">
        <f t="shared" si="32"/>
        <v>1 2 3 233 003</v>
      </c>
      <c r="C273" s="138" t="s">
        <v>8458</v>
      </c>
      <c r="D273" s="16" t="s">
        <v>3202</v>
      </c>
      <c r="E273" s="137">
        <f t="shared" si="29"/>
        <v>0</v>
      </c>
      <c r="F273" s="137">
        <f t="shared" si="30"/>
        <v>0</v>
      </c>
      <c r="G273" s="137">
        <f t="shared" si="31"/>
        <v>0</v>
      </c>
      <c r="H273" s="137">
        <f t="shared" si="36"/>
        <v>0</v>
      </c>
      <c r="I273" s="16">
        <f t="shared" si="37"/>
        <v>13</v>
      </c>
      <c r="J273" s="16" t="str">
        <f t="shared" si="35"/>
        <v>1 2 3 233</v>
      </c>
    </row>
    <row r="274" spans="1:10">
      <c r="A274" s="16" t="s">
        <v>449</v>
      </c>
      <c r="B274" s="16" t="str">
        <f t="shared" si="32"/>
        <v>1 2 3 233 004</v>
      </c>
      <c r="C274" s="138" t="s">
        <v>8459</v>
      </c>
      <c r="D274" s="16" t="s">
        <v>8303</v>
      </c>
      <c r="E274" s="137">
        <f t="shared" si="29"/>
        <v>0</v>
      </c>
      <c r="F274" s="137">
        <f t="shared" si="30"/>
        <v>0</v>
      </c>
      <c r="G274" s="137">
        <f t="shared" si="31"/>
        <v>0</v>
      </c>
      <c r="H274" s="137">
        <f t="shared" si="36"/>
        <v>0</v>
      </c>
      <c r="I274" s="16">
        <f t="shared" si="37"/>
        <v>13</v>
      </c>
      <c r="J274" s="16" t="str">
        <f t="shared" si="35"/>
        <v>1 2 3 233</v>
      </c>
    </row>
    <row r="275" spans="1:10">
      <c r="A275" s="16" t="s">
        <v>449</v>
      </c>
      <c r="B275" s="16" t="str">
        <f t="shared" si="32"/>
        <v>1 2 3 233 005</v>
      </c>
      <c r="C275" s="138" t="s">
        <v>8460</v>
      </c>
      <c r="D275" s="16" t="s">
        <v>8307</v>
      </c>
      <c r="E275" s="137">
        <f t="shared" si="29"/>
        <v>0</v>
      </c>
      <c r="F275" s="137">
        <f t="shared" si="30"/>
        <v>0</v>
      </c>
      <c r="G275" s="137">
        <f t="shared" si="31"/>
        <v>0</v>
      </c>
      <c r="H275" s="137">
        <f t="shared" si="36"/>
        <v>0</v>
      </c>
      <c r="I275" s="16">
        <f t="shared" si="37"/>
        <v>13</v>
      </c>
      <c r="J275" s="16" t="str">
        <f t="shared" si="35"/>
        <v>1 2 3 233</v>
      </c>
    </row>
    <row r="276" spans="1:10">
      <c r="A276" s="16" t="s">
        <v>449</v>
      </c>
      <c r="B276" s="16" t="str">
        <f t="shared" si="32"/>
        <v>1 2 3 234</v>
      </c>
      <c r="C276" s="138" t="s">
        <v>7492</v>
      </c>
      <c r="D276" s="16" t="s">
        <v>3301</v>
      </c>
      <c r="E276" s="137">
        <f t="shared" si="29"/>
        <v>0</v>
      </c>
      <c r="F276" s="137">
        <f t="shared" si="30"/>
        <v>0</v>
      </c>
      <c r="G276" s="137">
        <f t="shared" si="31"/>
        <v>0</v>
      </c>
      <c r="H276" s="137">
        <f t="shared" si="36"/>
        <v>0</v>
      </c>
      <c r="I276" s="16">
        <f t="shared" si="37"/>
        <v>9</v>
      </c>
      <c r="J276" s="16" t="str">
        <f t="shared" si="35"/>
        <v>1 2 3</v>
      </c>
    </row>
    <row r="277" spans="1:10">
      <c r="A277" s="16" t="s">
        <v>449</v>
      </c>
      <c r="B277" s="16" t="str">
        <f t="shared" si="32"/>
        <v>1 2 3 234 001</v>
      </c>
      <c r="C277" s="138" t="s">
        <v>7855</v>
      </c>
      <c r="D277" s="16" t="s">
        <v>777</v>
      </c>
      <c r="E277" s="137">
        <f t="shared" si="29"/>
        <v>0</v>
      </c>
      <c r="F277" s="137">
        <f t="shared" si="30"/>
        <v>0</v>
      </c>
      <c r="G277" s="137">
        <f t="shared" si="31"/>
        <v>0</v>
      </c>
      <c r="H277" s="137">
        <f t="shared" si="36"/>
        <v>0</v>
      </c>
      <c r="I277" s="16">
        <f t="shared" si="37"/>
        <v>13</v>
      </c>
      <c r="J277" s="16" t="str">
        <f t="shared" si="35"/>
        <v>1 2 3 234</v>
      </c>
    </row>
    <row r="278" spans="1:10">
      <c r="A278" s="16" t="s">
        <v>449</v>
      </c>
      <c r="B278" s="16" t="str">
        <f t="shared" si="32"/>
        <v>1 2 3 234 002</v>
      </c>
      <c r="C278" s="138" t="s">
        <v>8461</v>
      </c>
      <c r="D278" s="16" t="s">
        <v>8303</v>
      </c>
      <c r="E278" s="137">
        <f t="shared" si="29"/>
        <v>0</v>
      </c>
      <c r="F278" s="137">
        <f t="shared" si="30"/>
        <v>0</v>
      </c>
      <c r="G278" s="137">
        <f t="shared" si="31"/>
        <v>0</v>
      </c>
      <c r="H278" s="137">
        <f t="shared" si="36"/>
        <v>0</v>
      </c>
      <c r="I278" s="16">
        <f t="shared" si="37"/>
        <v>13</v>
      </c>
      <c r="J278" s="16" t="str">
        <f t="shared" si="35"/>
        <v>1 2 3 234</v>
      </c>
    </row>
    <row r="279" spans="1:10">
      <c r="A279" s="16" t="s">
        <v>449</v>
      </c>
      <c r="B279" s="16" t="str">
        <f t="shared" si="32"/>
        <v>1 2 3 234 003</v>
      </c>
      <c r="C279" s="138" t="s">
        <v>8462</v>
      </c>
      <c r="D279" s="16" t="s">
        <v>3202</v>
      </c>
      <c r="E279" s="137">
        <f t="shared" si="29"/>
        <v>0</v>
      </c>
      <c r="F279" s="137">
        <f t="shared" si="30"/>
        <v>0</v>
      </c>
      <c r="G279" s="137">
        <f t="shared" si="31"/>
        <v>0</v>
      </c>
      <c r="H279" s="137">
        <f t="shared" si="36"/>
        <v>0</v>
      </c>
      <c r="I279" s="16">
        <f t="shared" si="37"/>
        <v>13</v>
      </c>
      <c r="J279" s="16" t="str">
        <f t="shared" si="35"/>
        <v>1 2 3 234</v>
      </c>
    </row>
    <row r="280" spans="1:10">
      <c r="A280" s="16" t="s">
        <v>449</v>
      </c>
      <c r="B280" s="16" t="str">
        <f t="shared" si="32"/>
        <v>1 2 3 234 004</v>
      </c>
      <c r="C280" s="138" t="s">
        <v>8463</v>
      </c>
      <c r="D280" s="16" t="s">
        <v>8303</v>
      </c>
      <c r="E280" s="137">
        <f t="shared" si="29"/>
        <v>0</v>
      </c>
      <c r="F280" s="137">
        <f t="shared" si="30"/>
        <v>0</v>
      </c>
      <c r="G280" s="137">
        <f t="shared" si="31"/>
        <v>0</v>
      </c>
      <c r="H280" s="137">
        <f t="shared" si="36"/>
        <v>0</v>
      </c>
      <c r="I280" s="16">
        <f t="shared" si="37"/>
        <v>13</v>
      </c>
      <c r="J280" s="16" t="str">
        <f t="shared" si="35"/>
        <v>1 2 3 234</v>
      </c>
    </row>
    <row r="281" spans="1:10">
      <c r="A281" s="16" t="s">
        <v>449</v>
      </c>
      <c r="B281" s="16" t="str">
        <f t="shared" si="32"/>
        <v>1 2 3 234 005</v>
      </c>
      <c r="C281" s="138" t="s">
        <v>8464</v>
      </c>
      <c r="D281" s="16" t="s">
        <v>8307</v>
      </c>
      <c r="E281" s="137">
        <f t="shared" si="29"/>
        <v>0</v>
      </c>
      <c r="F281" s="137">
        <f t="shared" si="30"/>
        <v>0</v>
      </c>
      <c r="G281" s="137">
        <f t="shared" si="31"/>
        <v>0</v>
      </c>
      <c r="H281" s="137">
        <f t="shared" si="36"/>
        <v>0</v>
      </c>
      <c r="I281" s="16">
        <f t="shared" si="37"/>
        <v>13</v>
      </c>
      <c r="J281" s="16" t="str">
        <f t="shared" si="35"/>
        <v>1 2 3 234</v>
      </c>
    </row>
    <row r="282" spans="1:10">
      <c r="A282" s="16" t="s">
        <v>449</v>
      </c>
      <c r="B282" s="16" t="str">
        <f t="shared" si="32"/>
        <v>1 2 3 235</v>
      </c>
      <c r="C282" s="138" t="s">
        <v>7493</v>
      </c>
      <c r="D282" s="16" t="s">
        <v>3302</v>
      </c>
      <c r="E282" s="137">
        <f t="shared" si="29"/>
        <v>0</v>
      </c>
      <c r="F282" s="137">
        <f t="shared" si="30"/>
        <v>0</v>
      </c>
      <c r="G282" s="137">
        <f t="shared" si="31"/>
        <v>0</v>
      </c>
      <c r="H282" s="137">
        <f t="shared" si="36"/>
        <v>0</v>
      </c>
      <c r="I282" s="16">
        <f t="shared" si="37"/>
        <v>9</v>
      </c>
      <c r="J282" s="16" t="str">
        <f t="shared" si="35"/>
        <v>1 2 3</v>
      </c>
    </row>
    <row r="283" spans="1:10">
      <c r="A283" s="16" t="s">
        <v>449</v>
      </c>
      <c r="B283" s="16" t="str">
        <f t="shared" si="32"/>
        <v>1 2 3 235 001</v>
      </c>
      <c r="C283" s="138" t="s">
        <v>7856</v>
      </c>
      <c r="D283" s="16" t="s">
        <v>777</v>
      </c>
      <c r="E283" s="137">
        <f t="shared" si="29"/>
        <v>0</v>
      </c>
      <c r="F283" s="137">
        <f t="shared" si="30"/>
        <v>0</v>
      </c>
      <c r="G283" s="137">
        <f t="shared" si="31"/>
        <v>0</v>
      </c>
      <c r="H283" s="137">
        <f t="shared" si="36"/>
        <v>0</v>
      </c>
      <c r="I283" s="16">
        <f t="shared" si="37"/>
        <v>13</v>
      </c>
      <c r="J283" s="16" t="str">
        <f t="shared" si="35"/>
        <v>1 2 3 235</v>
      </c>
    </row>
    <row r="284" spans="1:10">
      <c r="A284" s="16" t="s">
        <v>449</v>
      </c>
      <c r="B284" s="16" t="str">
        <f t="shared" si="32"/>
        <v>1 2 3 235 002</v>
      </c>
      <c r="C284" s="138" t="s">
        <v>8465</v>
      </c>
      <c r="D284" s="16" t="s">
        <v>8303</v>
      </c>
      <c r="E284" s="137">
        <f t="shared" si="29"/>
        <v>0</v>
      </c>
      <c r="F284" s="137">
        <f t="shared" si="30"/>
        <v>0</v>
      </c>
      <c r="G284" s="137">
        <f t="shared" si="31"/>
        <v>0</v>
      </c>
      <c r="H284" s="137">
        <f t="shared" si="36"/>
        <v>0</v>
      </c>
      <c r="I284" s="16">
        <f t="shared" si="37"/>
        <v>13</v>
      </c>
      <c r="J284" s="16" t="str">
        <f t="shared" si="35"/>
        <v>1 2 3 235</v>
      </c>
    </row>
    <row r="285" spans="1:10">
      <c r="A285" s="16" t="s">
        <v>449</v>
      </c>
      <c r="B285" s="16" t="str">
        <f t="shared" si="32"/>
        <v>1 2 3 235 003</v>
      </c>
      <c r="C285" s="138" t="s">
        <v>8466</v>
      </c>
      <c r="D285" s="16" t="s">
        <v>3202</v>
      </c>
      <c r="E285" s="137">
        <f t="shared" si="29"/>
        <v>0</v>
      </c>
      <c r="F285" s="137">
        <f t="shared" si="30"/>
        <v>0</v>
      </c>
      <c r="G285" s="137">
        <f t="shared" si="31"/>
        <v>0</v>
      </c>
      <c r="H285" s="137">
        <f t="shared" si="36"/>
        <v>0</v>
      </c>
      <c r="I285" s="16">
        <f t="shared" si="37"/>
        <v>13</v>
      </c>
      <c r="J285" s="16" t="str">
        <f t="shared" si="35"/>
        <v>1 2 3 235</v>
      </c>
    </row>
    <row r="286" spans="1:10">
      <c r="A286" s="16" t="s">
        <v>449</v>
      </c>
      <c r="B286" s="16" t="str">
        <f t="shared" si="32"/>
        <v>1 2 3 235 004</v>
      </c>
      <c r="C286" s="138" t="s">
        <v>8467</v>
      </c>
      <c r="D286" s="16" t="s">
        <v>8303</v>
      </c>
      <c r="E286" s="137">
        <f t="shared" si="29"/>
        <v>0</v>
      </c>
      <c r="F286" s="137">
        <f t="shared" si="30"/>
        <v>0</v>
      </c>
      <c r="G286" s="137">
        <f t="shared" si="31"/>
        <v>0</v>
      </c>
      <c r="H286" s="137">
        <f t="shared" si="36"/>
        <v>0</v>
      </c>
      <c r="I286" s="16">
        <f t="shared" si="37"/>
        <v>13</v>
      </c>
      <c r="J286" s="16" t="str">
        <f t="shared" si="35"/>
        <v>1 2 3 235</v>
      </c>
    </row>
    <row r="287" spans="1:10">
      <c r="A287" s="16" t="s">
        <v>449</v>
      </c>
      <c r="B287" s="16" t="str">
        <f t="shared" si="32"/>
        <v>1 2 3 235 005</v>
      </c>
      <c r="C287" s="138" t="s">
        <v>8468</v>
      </c>
      <c r="D287" s="16" t="s">
        <v>8307</v>
      </c>
      <c r="E287" s="137">
        <f t="shared" si="29"/>
        <v>0</v>
      </c>
      <c r="F287" s="137">
        <f t="shared" si="30"/>
        <v>0</v>
      </c>
      <c r="G287" s="137">
        <f t="shared" si="31"/>
        <v>0</v>
      </c>
      <c r="H287" s="137">
        <f t="shared" si="36"/>
        <v>0</v>
      </c>
      <c r="I287" s="16">
        <f t="shared" si="37"/>
        <v>13</v>
      </c>
      <c r="J287" s="16" t="str">
        <f t="shared" si="35"/>
        <v>1 2 3 235</v>
      </c>
    </row>
    <row r="288" spans="1:10">
      <c r="A288" s="16" t="s">
        <v>449</v>
      </c>
      <c r="B288" s="16" t="str">
        <f t="shared" si="32"/>
        <v>1 2 3 236</v>
      </c>
      <c r="C288" s="138" t="s">
        <v>7494</v>
      </c>
      <c r="D288" s="16" t="s">
        <v>3303</v>
      </c>
      <c r="E288" s="137">
        <f t="shared" si="29"/>
        <v>0</v>
      </c>
      <c r="F288" s="137">
        <f t="shared" si="30"/>
        <v>0</v>
      </c>
      <c r="G288" s="137">
        <f t="shared" si="31"/>
        <v>0</v>
      </c>
      <c r="H288" s="137">
        <f t="shared" si="36"/>
        <v>0</v>
      </c>
      <c r="I288" s="16">
        <f t="shared" si="37"/>
        <v>9</v>
      </c>
      <c r="J288" s="16" t="str">
        <f t="shared" si="35"/>
        <v>1 2 3</v>
      </c>
    </row>
    <row r="289" spans="1:10">
      <c r="A289" s="16" t="s">
        <v>449</v>
      </c>
      <c r="B289" s="16" t="str">
        <f t="shared" si="32"/>
        <v>1 2 3 236 001</v>
      </c>
      <c r="C289" s="138" t="s">
        <v>7857</v>
      </c>
      <c r="D289" s="16" t="s">
        <v>777</v>
      </c>
      <c r="E289" s="137">
        <f t="shared" si="29"/>
        <v>0</v>
      </c>
      <c r="F289" s="137">
        <f t="shared" si="30"/>
        <v>0</v>
      </c>
      <c r="G289" s="137">
        <f t="shared" si="31"/>
        <v>0</v>
      </c>
      <c r="H289" s="137">
        <f t="shared" si="36"/>
        <v>0</v>
      </c>
      <c r="I289" s="16">
        <f t="shared" si="37"/>
        <v>13</v>
      </c>
      <c r="J289" s="16" t="str">
        <f t="shared" si="35"/>
        <v>1 2 3 236</v>
      </c>
    </row>
    <row r="290" spans="1:10">
      <c r="A290" s="16" t="s">
        <v>449</v>
      </c>
      <c r="B290" s="16" t="str">
        <f t="shared" si="32"/>
        <v>1 2 3 236 002</v>
      </c>
      <c r="C290" s="138" t="s">
        <v>8469</v>
      </c>
      <c r="D290" s="16" t="s">
        <v>8303</v>
      </c>
      <c r="E290" s="137">
        <f t="shared" si="29"/>
        <v>0</v>
      </c>
      <c r="F290" s="137">
        <f t="shared" si="30"/>
        <v>0</v>
      </c>
      <c r="G290" s="137">
        <f t="shared" si="31"/>
        <v>0</v>
      </c>
      <c r="H290" s="137">
        <f t="shared" si="36"/>
        <v>0</v>
      </c>
      <c r="I290" s="16">
        <f t="shared" si="37"/>
        <v>13</v>
      </c>
      <c r="J290" s="16" t="str">
        <f t="shared" si="35"/>
        <v>1 2 3 236</v>
      </c>
    </row>
    <row r="291" spans="1:10">
      <c r="A291" s="16" t="s">
        <v>449</v>
      </c>
      <c r="B291" s="16" t="str">
        <f t="shared" si="32"/>
        <v>1 2 3 236 003</v>
      </c>
      <c r="C291" s="138" t="s">
        <v>8470</v>
      </c>
      <c r="D291" s="16" t="s">
        <v>3202</v>
      </c>
      <c r="E291" s="137">
        <f t="shared" si="29"/>
        <v>0</v>
      </c>
      <c r="F291" s="137">
        <f t="shared" si="30"/>
        <v>0</v>
      </c>
      <c r="G291" s="137">
        <f t="shared" si="31"/>
        <v>0</v>
      </c>
      <c r="H291" s="137">
        <f t="shared" si="36"/>
        <v>0</v>
      </c>
      <c r="I291" s="16">
        <f t="shared" si="37"/>
        <v>13</v>
      </c>
      <c r="J291" s="16" t="str">
        <f t="shared" si="35"/>
        <v>1 2 3 236</v>
      </c>
    </row>
    <row r="292" spans="1:10">
      <c r="A292" s="16" t="s">
        <v>449</v>
      </c>
      <c r="B292" s="16" t="str">
        <f t="shared" si="32"/>
        <v>1 2 3 236 004</v>
      </c>
      <c r="C292" s="138" t="s">
        <v>8471</v>
      </c>
      <c r="D292" s="16" t="s">
        <v>8303</v>
      </c>
      <c r="E292" s="137">
        <f t="shared" si="29"/>
        <v>0</v>
      </c>
      <c r="F292" s="137">
        <f t="shared" si="30"/>
        <v>0</v>
      </c>
      <c r="G292" s="137">
        <f t="shared" si="31"/>
        <v>0</v>
      </c>
      <c r="H292" s="137">
        <f t="shared" si="36"/>
        <v>0</v>
      </c>
      <c r="I292" s="16">
        <f t="shared" si="37"/>
        <v>13</v>
      </c>
      <c r="J292" s="16" t="str">
        <f t="shared" si="35"/>
        <v>1 2 3 236</v>
      </c>
    </row>
    <row r="293" spans="1:10">
      <c r="A293" s="16" t="s">
        <v>449</v>
      </c>
      <c r="B293" s="16" t="str">
        <f t="shared" si="32"/>
        <v>1 2 3 236 005</v>
      </c>
      <c r="C293" s="138" t="s">
        <v>8472</v>
      </c>
      <c r="D293" s="16" t="s">
        <v>8307</v>
      </c>
      <c r="E293" s="137">
        <f t="shared" si="29"/>
        <v>0</v>
      </c>
      <c r="F293" s="137">
        <f t="shared" si="30"/>
        <v>0</v>
      </c>
      <c r="G293" s="137">
        <f t="shared" si="31"/>
        <v>0</v>
      </c>
      <c r="H293" s="137">
        <f t="shared" si="36"/>
        <v>0</v>
      </c>
      <c r="I293" s="16">
        <f t="shared" si="37"/>
        <v>13</v>
      </c>
      <c r="J293" s="16" t="str">
        <f t="shared" si="35"/>
        <v>1 2 3 236</v>
      </c>
    </row>
    <row r="294" spans="1:10">
      <c r="A294" s="16" t="s">
        <v>449</v>
      </c>
      <c r="B294" s="16" t="str">
        <f t="shared" si="32"/>
        <v>1 2 3 237</v>
      </c>
      <c r="C294" s="138" t="s">
        <v>7495</v>
      </c>
      <c r="D294" s="16" t="s">
        <v>3304</v>
      </c>
      <c r="E294" s="137">
        <f t="shared" si="29"/>
        <v>0</v>
      </c>
      <c r="F294" s="137">
        <f t="shared" si="30"/>
        <v>0</v>
      </c>
      <c r="G294" s="137">
        <f t="shared" si="31"/>
        <v>0</v>
      </c>
      <c r="H294" s="137">
        <f t="shared" si="36"/>
        <v>0</v>
      </c>
      <c r="I294" s="16">
        <f t="shared" si="37"/>
        <v>9</v>
      </c>
      <c r="J294" s="16" t="str">
        <f t="shared" si="35"/>
        <v>1 2 3</v>
      </c>
    </row>
    <row r="295" spans="1:10">
      <c r="A295" s="16" t="s">
        <v>449</v>
      </c>
      <c r="B295" s="16" t="str">
        <f t="shared" si="32"/>
        <v>1 2 3 237 001</v>
      </c>
      <c r="C295" s="138" t="s">
        <v>7858</v>
      </c>
      <c r="D295" s="16" t="s">
        <v>777</v>
      </c>
      <c r="E295" s="137">
        <f t="shared" si="29"/>
        <v>0</v>
      </c>
      <c r="F295" s="137">
        <f t="shared" si="30"/>
        <v>0</v>
      </c>
      <c r="G295" s="137">
        <f t="shared" si="31"/>
        <v>0</v>
      </c>
      <c r="H295" s="137">
        <f t="shared" si="36"/>
        <v>0</v>
      </c>
      <c r="I295" s="16">
        <f t="shared" si="37"/>
        <v>13</v>
      </c>
      <c r="J295" s="16" t="str">
        <f t="shared" si="35"/>
        <v>1 2 3 237</v>
      </c>
    </row>
    <row r="296" spans="1:10">
      <c r="A296" s="16" t="s">
        <v>449</v>
      </c>
      <c r="B296" s="16" t="str">
        <f t="shared" si="32"/>
        <v>1 2 3 237 002</v>
      </c>
      <c r="C296" s="138" t="s">
        <v>8473</v>
      </c>
      <c r="D296" s="16" t="s">
        <v>8303</v>
      </c>
      <c r="E296" s="137">
        <f t="shared" si="29"/>
        <v>0</v>
      </c>
      <c r="F296" s="137">
        <f t="shared" si="30"/>
        <v>0</v>
      </c>
      <c r="G296" s="137">
        <f t="shared" si="31"/>
        <v>0</v>
      </c>
      <c r="H296" s="137">
        <f t="shared" si="36"/>
        <v>0</v>
      </c>
      <c r="I296" s="16">
        <f t="shared" si="37"/>
        <v>13</v>
      </c>
      <c r="J296" s="16" t="str">
        <f t="shared" si="35"/>
        <v>1 2 3 237</v>
      </c>
    </row>
    <row r="297" spans="1:10">
      <c r="A297" s="16" t="s">
        <v>449</v>
      </c>
      <c r="B297" s="16" t="str">
        <f t="shared" si="32"/>
        <v>1 2 3 237 003</v>
      </c>
      <c r="C297" s="138" t="s">
        <v>8474</v>
      </c>
      <c r="D297" s="16" t="s">
        <v>3202</v>
      </c>
      <c r="E297" s="137">
        <f t="shared" si="29"/>
        <v>0</v>
      </c>
      <c r="F297" s="137">
        <f t="shared" si="30"/>
        <v>0</v>
      </c>
      <c r="G297" s="137">
        <f t="shared" si="31"/>
        <v>0</v>
      </c>
      <c r="H297" s="137">
        <f t="shared" si="36"/>
        <v>0</v>
      </c>
      <c r="I297" s="16">
        <f t="shared" si="37"/>
        <v>13</v>
      </c>
      <c r="J297" s="16" t="str">
        <f t="shared" si="35"/>
        <v>1 2 3 237</v>
      </c>
    </row>
    <row r="298" spans="1:10">
      <c r="A298" s="16" t="s">
        <v>449</v>
      </c>
      <c r="B298" s="16" t="str">
        <f t="shared" si="32"/>
        <v>1 2 3 237 004</v>
      </c>
      <c r="C298" s="138" t="s">
        <v>8475</v>
      </c>
      <c r="D298" s="16" t="s">
        <v>8303</v>
      </c>
      <c r="E298" s="137">
        <f t="shared" si="29"/>
        <v>0</v>
      </c>
      <c r="F298" s="137">
        <f t="shared" si="30"/>
        <v>0</v>
      </c>
      <c r="G298" s="137">
        <f t="shared" si="31"/>
        <v>0</v>
      </c>
      <c r="H298" s="137">
        <f t="shared" si="36"/>
        <v>0</v>
      </c>
      <c r="I298" s="16">
        <f t="shared" si="37"/>
        <v>13</v>
      </c>
      <c r="J298" s="16" t="str">
        <f t="shared" si="35"/>
        <v>1 2 3 237</v>
      </c>
    </row>
    <row r="299" spans="1:10">
      <c r="A299" s="16" t="s">
        <v>449</v>
      </c>
      <c r="B299" s="16" t="str">
        <f t="shared" si="32"/>
        <v>1 2 3 237 005</v>
      </c>
      <c r="C299" s="138" t="s">
        <v>8476</v>
      </c>
      <c r="D299" s="16" t="s">
        <v>8307</v>
      </c>
      <c r="E299" s="137">
        <f t="shared" si="29"/>
        <v>0</v>
      </c>
      <c r="F299" s="137">
        <f t="shared" si="30"/>
        <v>0</v>
      </c>
      <c r="G299" s="137">
        <f t="shared" si="31"/>
        <v>0</v>
      </c>
      <c r="H299" s="137">
        <f t="shared" si="36"/>
        <v>0</v>
      </c>
      <c r="I299" s="16">
        <f t="shared" si="37"/>
        <v>13</v>
      </c>
      <c r="J299" s="16" t="str">
        <f t="shared" si="35"/>
        <v>1 2 3 237</v>
      </c>
    </row>
    <row r="300" spans="1:10">
      <c r="A300" s="16" t="s">
        <v>449</v>
      </c>
      <c r="B300" s="16" t="str">
        <f t="shared" si="32"/>
        <v>1 2 3 238</v>
      </c>
      <c r="C300" s="138" t="s">
        <v>7496</v>
      </c>
      <c r="D300" s="16" t="s">
        <v>3305</v>
      </c>
      <c r="E300" s="137">
        <f t="shared" si="29"/>
        <v>0</v>
      </c>
      <c r="F300" s="137">
        <f t="shared" si="30"/>
        <v>0</v>
      </c>
      <c r="G300" s="137">
        <f t="shared" si="31"/>
        <v>0</v>
      </c>
      <c r="H300" s="137">
        <f t="shared" si="36"/>
        <v>0</v>
      </c>
      <c r="I300" s="16">
        <f t="shared" si="37"/>
        <v>9</v>
      </c>
      <c r="J300" s="16" t="str">
        <f t="shared" si="35"/>
        <v>1 2 3</v>
      </c>
    </row>
    <row r="301" spans="1:10">
      <c r="A301" s="16" t="s">
        <v>449</v>
      </c>
      <c r="B301" s="16" t="str">
        <f t="shared" si="32"/>
        <v>1 2 3 238 001</v>
      </c>
      <c r="C301" s="138" t="s">
        <v>7859</v>
      </c>
      <c r="D301" s="16" t="s">
        <v>777</v>
      </c>
      <c r="E301" s="137">
        <f t="shared" si="29"/>
        <v>0</v>
      </c>
      <c r="F301" s="137">
        <f t="shared" si="30"/>
        <v>0</v>
      </c>
      <c r="G301" s="137">
        <f t="shared" si="31"/>
        <v>0</v>
      </c>
      <c r="H301" s="137">
        <f t="shared" si="36"/>
        <v>0</v>
      </c>
      <c r="I301" s="16">
        <f t="shared" si="37"/>
        <v>13</v>
      </c>
      <c r="J301" s="16" t="str">
        <f t="shared" si="35"/>
        <v>1 2 3 238</v>
      </c>
    </row>
    <row r="302" spans="1:10">
      <c r="A302" s="16" t="s">
        <v>449</v>
      </c>
      <c r="B302" s="16" t="str">
        <f t="shared" si="32"/>
        <v>1 2 3 238 002</v>
      </c>
      <c r="C302" s="138" t="s">
        <v>8477</v>
      </c>
      <c r="D302" s="16" t="s">
        <v>8303</v>
      </c>
      <c r="E302" s="137">
        <f t="shared" si="29"/>
        <v>0</v>
      </c>
      <c r="F302" s="137">
        <f t="shared" si="30"/>
        <v>0</v>
      </c>
      <c r="G302" s="137">
        <f t="shared" si="31"/>
        <v>0</v>
      </c>
      <c r="H302" s="137">
        <f t="shared" si="36"/>
        <v>0</v>
      </c>
      <c r="I302" s="16">
        <f t="shared" si="37"/>
        <v>13</v>
      </c>
      <c r="J302" s="16" t="str">
        <f t="shared" si="35"/>
        <v>1 2 3 238</v>
      </c>
    </row>
    <row r="303" spans="1:10">
      <c r="A303" s="16" t="s">
        <v>449</v>
      </c>
      <c r="B303" s="16" t="str">
        <f t="shared" si="32"/>
        <v>1 2 3 238 003</v>
      </c>
      <c r="C303" s="138" t="s">
        <v>8478</v>
      </c>
      <c r="D303" s="16" t="s">
        <v>3202</v>
      </c>
      <c r="E303" s="137">
        <f t="shared" si="29"/>
        <v>0</v>
      </c>
      <c r="F303" s="137">
        <f t="shared" si="30"/>
        <v>0</v>
      </c>
      <c r="G303" s="137">
        <f t="shared" si="31"/>
        <v>0</v>
      </c>
      <c r="H303" s="137">
        <f t="shared" si="36"/>
        <v>0</v>
      </c>
      <c r="I303" s="16">
        <f t="shared" si="37"/>
        <v>13</v>
      </c>
      <c r="J303" s="16" t="str">
        <f t="shared" si="35"/>
        <v>1 2 3 238</v>
      </c>
    </row>
    <row r="304" spans="1:10">
      <c r="A304" s="16" t="s">
        <v>449</v>
      </c>
      <c r="B304" s="16" t="str">
        <f t="shared" si="32"/>
        <v>1 2 3 238 004</v>
      </c>
      <c r="C304" s="138" t="s">
        <v>8479</v>
      </c>
      <c r="D304" s="16" t="s">
        <v>8303</v>
      </c>
      <c r="E304" s="137">
        <f t="shared" si="29"/>
        <v>0</v>
      </c>
      <c r="F304" s="137">
        <f t="shared" si="30"/>
        <v>0</v>
      </c>
      <c r="G304" s="137">
        <f t="shared" si="31"/>
        <v>0</v>
      </c>
      <c r="H304" s="137">
        <f t="shared" si="36"/>
        <v>0</v>
      </c>
      <c r="I304" s="16">
        <f t="shared" si="37"/>
        <v>13</v>
      </c>
      <c r="J304" s="16" t="str">
        <f t="shared" si="35"/>
        <v>1 2 3 238</v>
      </c>
    </row>
    <row r="305" spans="1:10">
      <c r="A305" s="16" t="s">
        <v>449</v>
      </c>
      <c r="B305" s="16" t="str">
        <f t="shared" si="32"/>
        <v>1 2 3 238 005</v>
      </c>
      <c r="C305" s="138" t="s">
        <v>8480</v>
      </c>
      <c r="D305" s="16" t="s">
        <v>8307</v>
      </c>
      <c r="E305" s="137">
        <f t="shared" si="29"/>
        <v>0</v>
      </c>
      <c r="F305" s="137">
        <f t="shared" si="30"/>
        <v>0</v>
      </c>
      <c r="G305" s="137">
        <f t="shared" si="31"/>
        <v>0</v>
      </c>
      <c r="H305" s="137">
        <f t="shared" si="36"/>
        <v>0</v>
      </c>
      <c r="I305" s="16">
        <f t="shared" si="37"/>
        <v>13</v>
      </c>
      <c r="J305" s="16" t="str">
        <f t="shared" si="35"/>
        <v>1 2 3 238</v>
      </c>
    </row>
    <row r="306" spans="1:10">
      <c r="A306" s="16" t="s">
        <v>449</v>
      </c>
      <c r="B306" s="16" t="str">
        <f t="shared" si="32"/>
        <v>1 2 3 239</v>
      </c>
      <c r="C306" s="138" t="s">
        <v>7497</v>
      </c>
      <c r="D306" s="16" t="s">
        <v>3306</v>
      </c>
      <c r="E306" s="137">
        <f t="shared" si="29"/>
        <v>0</v>
      </c>
      <c r="F306" s="137">
        <f t="shared" si="30"/>
        <v>0</v>
      </c>
      <c r="G306" s="137">
        <f t="shared" si="31"/>
        <v>0</v>
      </c>
      <c r="H306" s="137">
        <f t="shared" si="36"/>
        <v>0</v>
      </c>
      <c r="I306" s="16">
        <f t="shared" si="37"/>
        <v>9</v>
      </c>
      <c r="J306" s="16" t="str">
        <f t="shared" si="35"/>
        <v>1 2 3</v>
      </c>
    </row>
    <row r="307" spans="1:10">
      <c r="A307" s="16" t="s">
        <v>449</v>
      </c>
      <c r="B307" s="16" t="str">
        <f t="shared" si="32"/>
        <v>1 2 3 239 001</v>
      </c>
      <c r="C307" s="138" t="s">
        <v>7860</v>
      </c>
      <c r="D307" s="16" t="s">
        <v>777</v>
      </c>
      <c r="E307" s="137">
        <f t="shared" si="29"/>
        <v>0</v>
      </c>
      <c r="F307" s="137">
        <f t="shared" si="30"/>
        <v>0</v>
      </c>
      <c r="G307" s="137">
        <f t="shared" si="31"/>
        <v>0</v>
      </c>
      <c r="H307" s="137">
        <f t="shared" si="36"/>
        <v>0</v>
      </c>
      <c r="I307" s="16">
        <f t="shared" si="37"/>
        <v>13</v>
      </c>
      <c r="J307" s="16" t="str">
        <f t="shared" si="35"/>
        <v>1 2 3 239</v>
      </c>
    </row>
    <row r="308" spans="1:10">
      <c r="A308" s="16" t="s">
        <v>449</v>
      </c>
      <c r="B308" s="16" t="str">
        <f t="shared" si="32"/>
        <v>1 2 3 239 002</v>
      </c>
      <c r="C308" s="138" t="s">
        <v>8481</v>
      </c>
      <c r="D308" s="16" t="s">
        <v>8303</v>
      </c>
      <c r="E308" s="137">
        <f t="shared" si="29"/>
        <v>0</v>
      </c>
      <c r="F308" s="137">
        <f t="shared" si="30"/>
        <v>0</v>
      </c>
      <c r="G308" s="137">
        <f t="shared" si="31"/>
        <v>0</v>
      </c>
      <c r="H308" s="137">
        <f t="shared" si="36"/>
        <v>0</v>
      </c>
      <c r="I308" s="16">
        <f t="shared" si="37"/>
        <v>13</v>
      </c>
      <c r="J308" s="16" t="str">
        <f t="shared" si="35"/>
        <v>1 2 3 239</v>
      </c>
    </row>
    <row r="309" spans="1:10">
      <c r="A309" s="16" t="s">
        <v>449</v>
      </c>
      <c r="B309" s="16" t="str">
        <f t="shared" si="32"/>
        <v>1 2 3 239 003</v>
      </c>
      <c r="C309" s="138" t="s">
        <v>8482</v>
      </c>
      <c r="D309" s="16" t="s">
        <v>3202</v>
      </c>
      <c r="E309" s="137">
        <f t="shared" si="29"/>
        <v>0</v>
      </c>
      <c r="F309" s="137">
        <f t="shared" si="30"/>
        <v>0</v>
      </c>
      <c r="G309" s="137">
        <f t="shared" si="31"/>
        <v>0</v>
      </c>
      <c r="H309" s="137">
        <f t="shared" si="36"/>
        <v>0</v>
      </c>
      <c r="I309" s="16">
        <f t="shared" si="37"/>
        <v>13</v>
      </c>
      <c r="J309" s="16" t="str">
        <f t="shared" si="35"/>
        <v>1 2 3 239</v>
      </c>
    </row>
    <row r="310" spans="1:10">
      <c r="A310" s="16" t="s">
        <v>449</v>
      </c>
      <c r="B310" s="16" t="str">
        <f t="shared" si="32"/>
        <v>1 2 3 239 004</v>
      </c>
      <c r="C310" s="138" t="s">
        <v>8483</v>
      </c>
      <c r="D310" s="16" t="s">
        <v>8303</v>
      </c>
      <c r="E310" s="137">
        <f t="shared" si="29"/>
        <v>0</v>
      </c>
      <c r="F310" s="137">
        <f t="shared" si="30"/>
        <v>0</v>
      </c>
      <c r="G310" s="137">
        <f t="shared" si="31"/>
        <v>0</v>
      </c>
      <c r="H310" s="137">
        <f t="shared" si="36"/>
        <v>0</v>
      </c>
      <c r="I310" s="16">
        <f t="shared" si="37"/>
        <v>13</v>
      </c>
      <c r="J310" s="16" t="str">
        <f t="shared" si="35"/>
        <v>1 2 3 239</v>
      </c>
    </row>
    <row r="311" spans="1:10">
      <c r="A311" s="16" t="s">
        <v>449</v>
      </c>
      <c r="B311" s="16" t="str">
        <f t="shared" si="32"/>
        <v>1 2 3 239 005</v>
      </c>
      <c r="C311" s="16" t="s">
        <v>8484</v>
      </c>
      <c r="D311" s="16" t="s">
        <v>8307</v>
      </c>
      <c r="E311" s="137">
        <f t="shared" si="29"/>
        <v>0</v>
      </c>
      <c r="F311" s="137">
        <f t="shared" si="30"/>
        <v>0</v>
      </c>
      <c r="G311" s="137">
        <f t="shared" si="31"/>
        <v>0</v>
      </c>
      <c r="H311" s="137">
        <f t="shared" si="36"/>
        <v>0</v>
      </c>
      <c r="I311" s="16">
        <f t="shared" si="37"/>
        <v>13</v>
      </c>
      <c r="J311" s="16" t="str">
        <f t="shared" si="35"/>
        <v>1 2 3 239</v>
      </c>
    </row>
    <row r="312" spans="1:10">
      <c r="A312" s="16" t="s">
        <v>449</v>
      </c>
      <c r="B312" s="16" t="str">
        <f t="shared" si="32"/>
        <v>1 2 4</v>
      </c>
      <c r="C312" s="16" t="s">
        <v>2668</v>
      </c>
      <c r="D312" s="16" t="s">
        <v>7498</v>
      </c>
      <c r="E312" s="137">
        <f t="shared" si="29"/>
        <v>2209884.7800000003</v>
      </c>
      <c r="F312" s="137">
        <f t="shared" si="30"/>
        <v>0</v>
      </c>
      <c r="G312" s="137">
        <f t="shared" si="31"/>
        <v>0</v>
      </c>
      <c r="H312" s="137">
        <f t="shared" si="36"/>
        <v>2209884.7800000003</v>
      </c>
      <c r="I312" s="16">
        <f t="shared" si="37"/>
        <v>5</v>
      </c>
      <c r="J312" s="16" t="str">
        <f t="shared" si="35"/>
        <v>1 2</v>
      </c>
    </row>
    <row r="313" spans="1:10">
      <c r="A313" s="16" t="s">
        <v>449</v>
      </c>
      <c r="B313" s="16" t="str">
        <f t="shared" si="32"/>
        <v>1 2 4 241</v>
      </c>
      <c r="C313" s="16" t="s">
        <v>7430</v>
      </c>
      <c r="D313" s="16" t="s">
        <v>3307</v>
      </c>
      <c r="E313" s="137">
        <f t="shared" si="29"/>
        <v>0</v>
      </c>
      <c r="F313" s="137">
        <f t="shared" si="30"/>
        <v>0</v>
      </c>
      <c r="G313" s="137">
        <f t="shared" si="31"/>
        <v>0</v>
      </c>
      <c r="H313" s="137">
        <f t="shared" si="36"/>
        <v>0</v>
      </c>
      <c r="I313" s="16">
        <f t="shared" si="37"/>
        <v>9</v>
      </c>
      <c r="J313" s="16" t="str">
        <f t="shared" si="35"/>
        <v>1 2 4</v>
      </c>
    </row>
    <row r="314" spans="1:10">
      <c r="A314" s="16" t="s">
        <v>449</v>
      </c>
      <c r="B314" s="16" t="str">
        <f t="shared" si="32"/>
        <v>1 2 4 241 001</v>
      </c>
      <c r="C314" s="138" t="s">
        <v>7447</v>
      </c>
      <c r="D314" s="16" t="s">
        <v>777</v>
      </c>
      <c r="E314" s="137">
        <f t="shared" si="29"/>
        <v>0</v>
      </c>
      <c r="F314" s="137">
        <f t="shared" si="30"/>
        <v>0</v>
      </c>
      <c r="G314" s="137">
        <f t="shared" si="31"/>
        <v>0</v>
      </c>
      <c r="H314" s="137">
        <f t="shared" si="36"/>
        <v>0</v>
      </c>
      <c r="I314" s="16">
        <f t="shared" si="37"/>
        <v>13</v>
      </c>
      <c r="J314" s="16" t="str">
        <f t="shared" si="35"/>
        <v>1 2 4 241</v>
      </c>
    </row>
    <row r="315" spans="1:10">
      <c r="A315" s="16" t="s">
        <v>449</v>
      </c>
      <c r="B315" s="16" t="str">
        <f t="shared" si="32"/>
        <v>1 2 4 241 002</v>
      </c>
      <c r="C315" s="138" t="s">
        <v>7861</v>
      </c>
      <c r="D315" s="16" t="s">
        <v>8303</v>
      </c>
      <c r="E315" s="137">
        <f t="shared" si="29"/>
        <v>0</v>
      </c>
      <c r="F315" s="137">
        <f t="shared" si="30"/>
        <v>0</v>
      </c>
      <c r="G315" s="137">
        <f t="shared" si="31"/>
        <v>0</v>
      </c>
      <c r="H315" s="137">
        <f t="shared" si="36"/>
        <v>0</v>
      </c>
      <c r="I315" s="16">
        <f t="shared" si="37"/>
        <v>13</v>
      </c>
      <c r="J315" s="16" t="str">
        <f t="shared" si="35"/>
        <v>1 2 4 241</v>
      </c>
    </row>
    <row r="316" spans="1:10">
      <c r="A316" s="16" t="s">
        <v>449</v>
      </c>
      <c r="B316" s="16" t="str">
        <f t="shared" si="32"/>
        <v>1 2 4 241 003</v>
      </c>
      <c r="C316" s="138" t="s">
        <v>8485</v>
      </c>
      <c r="D316" s="16" t="s">
        <v>3202</v>
      </c>
      <c r="E316" s="137">
        <f t="shared" si="29"/>
        <v>0</v>
      </c>
      <c r="F316" s="137">
        <f t="shared" si="30"/>
        <v>0</v>
      </c>
      <c r="G316" s="137">
        <f t="shared" si="31"/>
        <v>0</v>
      </c>
      <c r="H316" s="137">
        <f t="shared" si="36"/>
        <v>0</v>
      </c>
      <c r="I316" s="16">
        <f t="shared" si="37"/>
        <v>13</v>
      </c>
      <c r="J316" s="16" t="str">
        <f t="shared" si="35"/>
        <v>1 2 4 241</v>
      </c>
    </row>
    <row r="317" spans="1:10">
      <c r="A317" s="16" t="s">
        <v>449</v>
      </c>
      <c r="B317" s="16" t="str">
        <f t="shared" si="32"/>
        <v>1 2 4 241 004</v>
      </c>
      <c r="C317" s="138" t="s">
        <v>8486</v>
      </c>
      <c r="D317" s="16" t="s">
        <v>8303</v>
      </c>
      <c r="E317" s="137">
        <f t="shared" si="29"/>
        <v>0</v>
      </c>
      <c r="F317" s="137">
        <f t="shared" si="30"/>
        <v>0</v>
      </c>
      <c r="G317" s="137">
        <f t="shared" si="31"/>
        <v>0</v>
      </c>
      <c r="H317" s="137">
        <f t="shared" si="36"/>
        <v>0</v>
      </c>
      <c r="I317" s="16">
        <f t="shared" si="37"/>
        <v>13</v>
      </c>
      <c r="J317" s="16" t="str">
        <f t="shared" si="35"/>
        <v>1 2 4 241</v>
      </c>
    </row>
    <row r="318" spans="1:10">
      <c r="A318" s="16" t="s">
        <v>449</v>
      </c>
      <c r="B318" s="16" t="str">
        <f t="shared" si="32"/>
        <v>1 2 4 241 005</v>
      </c>
      <c r="C318" s="138" t="s">
        <v>8487</v>
      </c>
      <c r="D318" s="16" t="s">
        <v>8307</v>
      </c>
      <c r="E318" s="137">
        <f t="shared" si="29"/>
        <v>0</v>
      </c>
      <c r="F318" s="137">
        <f t="shared" si="30"/>
        <v>0</v>
      </c>
      <c r="G318" s="137">
        <f t="shared" si="31"/>
        <v>0</v>
      </c>
      <c r="H318" s="137">
        <f t="shared" si="36"/>
        <v>0</v>
      </c>
      <c r="I318" s="16">
        <f t="shared" si="37"/>
        <v>13</v>
      </c>
      <c r="J318" s="16" t="str">
        <f t="shared" si="35"/>
        <v>1 2 4 241</v>
      </c>
    </row>
    <row r="319" spans="1:10">
      <c r="A319" s="16" t="s">
        <v>449</v>
      </c>
      <c r="B319" s="16" t="str">
        <f t="shared" si="32"/>
        <v>1 2 4 242</v>
      </c>
      <c r="C319" s="138" t="s">
        <v>6648</v>
      </c>
      <c r="D319" s="16" t="s">
        <v>3308</v>
      </c>
      <c r="E319" s="137">
        <f t="shared" si="29"/>
        <v>0</v>
      </c>
      <c r="F319" s="137">
        <f t="shared" si="30"/>
        <v>0</v>
      </c>
      <c r="G319" s="137">
        <f t="shared" si="31"/>
        <v>0</v>
      </c>
      <c r="H319" s="137">
        <f t="shared" si="36"/>
        <v>0</v>
      </c>
      <c r="I319" s="16">
        <f t="shared" si="37"/>
        <v>9</v>
      </c>
      <c r="J319" s="16" t="str">
        <f t="shared" si="35"/>
        <v>1 2 4</v>
      </c>
    </row>
    <row r="320" spans="1:10">
      <c r="A320" s="16" t="s">
        <v>449</v>
      </c>
      <c r="B320" s="16" t="str">
        <f t="shared" si="32"/>
        <v>1 2 4 242 001</v>
      </c>
      <c r="C320" s="138" t="s">
        <v>6616</v>
      </c>
      <c r="D320" s="16" t="s">
        <v>777</v>
      </c>
      <c r="E320" s="137">
        <f t="shared" si="29"/>
        <v>0</v>
      </c>
      <c r="F320" s="137">
        <f t="shared" si="30"/>
        <v>0</v>
      </c>
      <c r="G320" s="137">
        <f t="shared" si="31"/>
        <v>0</v>
      </c>
      <c r="H320" s="137">
        <f t="shared" si="36"/>
        <v>0</v>
      </c>
      <c r="I320" s="16">
        <f t="shared" si="37"/>
        <v>13</v>
      </c>
      <c r="J320" s="16" t="str">
        <f t="shared" si="35"/>
        <v>1 2 4 242</v>
      </c>
    </row>
    <row r="321" spans="1:10">
      <c r="A321" s="16" t="s">
        <v>449</v>
      </c>
      <c r="B321" s="16" t="str">
        <f t="shared" si="32"/>
        <v>1 2 4 242 002</v>
      </c>
      <c r="C321" s="138" t="s">
        <v>7448</v>
      </c>
      <c r="D321" s="16" t="s">
        <v>8303</v>
      </c>
      <c r="E321" s="137">
        <f t="shared" si="29"/>
        <v>0</v>
      </c>
      <c r="F321" s="137">
        <f t="shared" si="30"/>
        <v>0</v>
      </c>
      <c r="G321" s="137">
        <f t="shared" si="31"/>
        <v>0</v>
      </c>
      <c r="H321" s="137">
        <f t="shared" si="36"/>
        <v>0</v>
      </c>
      <c r="I321" s="16">
        <f t="shared" si="37"/>
        <v>13</v>
      </c>
      <c r="J321" s="16" t="str">
        <f t="shared" si="35"/>
        <v>1 2 4 242</v>
      </c>
    </row>
    <row r="322" spans="1:10">
      <c r="A322" s="16" t="s">
        <v>449</v>
      </c>
      <c r="B322" s="16" t="str">
        <f t="shared" si="32"/>
        <v>1 2 4 242 003</v>
      </c>
      <c r="C322" s="138" t="s">
        <v>8488</v>
      </c>
      <c r="D322" s="16" t="s">
        <v>3202</v>
      </c>
      <c r="E322" s="137">
        <f t="shared" ref="E322:E385" si="38">SUMIF($J$1:$J$4000,$C322,$E$1:$E$4000)</f>
        <v>0</v>
      </c>
      <c r="F322" s="137">
        <f t="shared" ref="F322:F385" si="39">SUMIF($J$1:$J$4000,$C322,$F$1:$F$4000)</f>
        <v>0</v>
      </c>
      <c r="G322" s="137">
        <f t="shared" ref="G322:G385" si="40">SUMIF($J$1:$J$4000,$C322,$G$1:$G$4000)</f>
        <v>0</v>
      </c>
      <c r="H322" s="137">
        <f t="shared" si="36"/>
        <v>0</v>
      </c>
      <c r="I322" s="16">
        <f t="shared" si="37"/>
        <v>13</v>
      </c>
      <c r="J322" s="16" t="str">
        <f t="shared" si="35"/>
        <v>1 2 4 242</v>
      </c>
    </row>
    <row r="323" spans="1:10">
      <c r="A323" s="16" t="s">
        <v>449</v>
      </c>
      <c r="B323" s="16" t="str">
        <f t="shared" ref="B323:B386" si="41">MID(C323,1,I323)</f>
        <v>1 2 4 242 004</v>
      </c>
      <c r="C323" s="138" t="s">
        <v>8489</v>
      </c>
      <c r="D323" s="16" t="s">
        <v>8303</v>
      </c>
      <c r="E323" s="137">
        <f t="shared" si="38"/>
        <v>0</v>
      </c>
      <c r="F323" s="137">
        <f t="shared" si="39"/>
        <v>0</v>
      </c>
      <c r="G323" s="137">
        <f t="shared" si="40"/>
        <v>0</v>
      </c>
      <c r="H323" s="137">
        <f t="shared" si="36"/>
        <v>0</v>
      </c>
      <c r="I323" s="16">
        <f t="shared" si="37"/>
        <v>13</v>
      </c>
      <c r="J323" s="16" t="str">
        <f t="shared" si="35"/>
        <v>1 2 4 242</v>
      </c>
    </row>
    <row r="324" spans="1:10">
      <c r="A324" s="16" t="s">
        <v>449</v>
      </c>
      <c r="B324" s="16" t="str">
        <f t="shared" si="41"/>
        <v>1 2 4 242 005</v>
      </c>
      <c r="C324" s="138" t="s">
        <v>8490</v>
      </c>
      <c r="D324" s="16" t="s">
        <v>8307</v>
      </c>
      <c r="E324" s="137">
        <f t="shared" si="38"/>
        <v>0</v>
      </c>
      <c r="F324" s="137">
        <f t="shared" si="39"/>
        <v>0</v>
      </c>
      <c r="G324" s="137">
        <f t="shared" si="40"/>
        <v>0</v>
      </c>
      <c r="H324" s="137">
        <f t="shared" si="36"/>
        <v>0</v>
      </c>
      <c r="I324" s="16">
        <f t="shared" si="37"/>
        <v>13</v>
      </c>
      <c r="J324" s="16" t="str">
        <f t="shared" si="35"/>
        <v>1 2 4 242</v>
      </c>
    </row>
    <row r="325" spans="1:10">
      <c r="A325" s="16" t="s">
        <v>449</v>
      </c>
      <c r="B325" s="16" t="str">
        <f t="shared" si="41"/>
        <v>1 2 4 243</v>
      </c>
      <c r="C325" s="138" t="s">
        <v>7449</v>
      </c>
      <c r="D325" s="16" t="s">
        <v>3309</v>
      </c>
      <c r="E325" s="137">
        <f t="shared" si="38"/>
        <v>0</v>
      </c>
      <c r="F325" s="137">
        <f t="shared" si="39"/>
        <v>0</v>
      </c>
      <c r="G325" s="137">
        <f t="shared" si="40"/>
        <v>0</v>
      </c>
      <c r="H325" s="137">
        <f t="shared" si="36"/>
        <v>0</v>
      </c>
      <c r="I325" s="16">
        <f t="shared" si="37"/>
        <v>9</v>
      </c>
      <c r="J325" s="16" t="str">
        <f t="shared" si="35"/>
        <v>1 2 4</v>
      </c>
    </row>
    <row r="326" spans="1:10">
      <c r="A326" s="16" t="s">
        <v>449</v>
      </c>
      <c r="B326" s="16" t="str">
        <f t="shared" si="41"/>
        <v>1 2 4 243 001</v>
      </c>
      <c r="C326" s="138" t="s">
        <v>7862</v>
      </c>
      <c r="D326" s="16" t="s">
        <v>777</v>
      </c>
      <c r="E326" s="137">
        <f t="shared" si="38"/>
        <v>0</v>
      </c>
      <c r="F326" s="137">
        <f t="shared" si="39"/>
        <v>0</v>
      </c>
      <c r="G326" s="137">
        <f t="shared" si="40"/>
        <v>0</v>
      </c>
      <c r="H326" s="137">
        <f t="shared" si="36"/>
        <v>0</v>
      </c>
      <c r="I326" s="16">
        <f t="shared" si="37"/>
        <v>13</v>
      </c>
      <c r="J326" s="16" t="str">
        <f t="shared" si="35"/>
        <v>1 2 4 243</v>
      </c>
    </row>
    <row r="327" spans="1:10">
      <c r="A327" s="16" t="s">
        <v>449</v>
      </c>
      <c r="B327" s="16" t="str">
        <f t="shared" si="41"/>
        <v>1 2 4 243 002</v>
      </c>
      <c r="C327" s="138" t="s">
        <v>8491</v>
      </c>
      <c r="D327" s="16" t="s">
        <v>8303</v>
      </c>
      <c r="E327" s="137">
        <f t="shared" si="38"/>
        <v>0</v>
      </c>
      <c r="F327" s="137">
        <f t="shared" si="39"/>
        <v>0</v>
      </c>
      <c r="G327" s="137">
        <f t="shared" si="40"/>
        <v>0</v>
      </c>
      <c r="H327" s="137">
        <f t="shared" si="36"/>
        <v>0</v>
      </c>
      <c r="I327" s="16">
        <f t="shared" si="37"/>
        <v>13</v>
      </c>
      <c r="J327" s="16" t="str">
        <f t="shared" ref="J327:J390" si="42">IF(I327=3,MID(C327,1,1),IF(I327=5,MID(C327,1,3),IF(I327=9,MID(C327,1,5),IF(I327=13,MID(C327,1,9),IF(I327=17,MID(C327,1,13),IF(I327=21,MID(C327,1,17)))))))</f>
        <v>1 2 4 243</v>
      </c>
    </row>
    <row r="328" spans="1:10">
      <c r="A328" s="16" t="s">
        <v>449</v>
      </c>
      <c r="B328" s="16" t="str">
        <f t="shared" si="41"/>
        <v>1 2 4 243 003</v>
      </c>
      <c r="C328" s="138" t="s">
        <v>8492</v>
      </c>
      <c r="D328" s="16" t="s">
        <v>3202</v>
      </c>
      <c r="E328" s="137">
        <f t="shared" si="38"/>
        <v>0</v>
      </c>
      <c r="F328" s="137">
        <f t="shared" si="39"/>
        <v>0</v>
      </c>
      <c r="G328" s="137">
        <f t="shared" si="40"/>
        <v>0</v>
      </c>
      <c r="H328" s="137">
        <f t="shared" si="36"/>
        <v>0</v>
      </c>
      <c r="I328" s="16">
        <f t="shared" si="37"/>
        <v>13</v>
      </c>
      <c r="J328" s="16" t="str">
        <f t="shared" si="42"/>
        <v>1 2 4 243</v>
      </c>
    </row>
    <row r="329" spans="1:10">
      <c r="A329" s="16" t="s">
        <v>449</v>
      </c>
      <c r="B329" s="16" t="str">
        <f t="shared" si="41"/>
        <v>1 2 4 243 004</v>
      </c>
      <c r="C329" s="138" t="s">
        <v>8493</v>
      </c>
      <c r="D329" s="16" t="s">
        <v>8303</v>
      </c>
      <c r="E329" s="137">
        <f t="shared" si="38"/>
        <v>0</v>
      </c>
      <c r="F329" s="137">
        <f t="shared" si="39"/>
        <v>0</v>
      </c>
      <c r="G329" s="137">
        <f t="shared" si="40"/>
        <v>0</v>
      </c>
      <c r="H329" s="137">
        <f t="shared" ref="H329:H392" si="43">SUBTOTAL(9,E329:G329)</f>
        <v>0</v>
      </c>
      <c r="I329" s="16">
        <f t="shared" ref="I329:I392" si="44">LEN(C329)</f>
        <v>13</v>
      </c>
      <c r="J329" s="16" t="str">
        <f t="shared" si="42"/>
        <v>1 2 4 243</v>
      </c>
    </row>
    <row r="330" spans="1:10">
      <c r="A330" s="16" t="s">
        <v>449</v>
      </c>
      <c r="B330" s="16" t="str">
        <f t="shared" si="41"/>
        <v>1 2 4 243 005</v>
      </c>
      <c r="C330" s="138" t="s">
        <v>8494</v>
      </c>
      <c r="D330" s="16" t="s">
        <v>8307</v>
      </c>
      <c r="E330" s="137">
        <f t="shared" si="38"/>
        <v>0</v>
      </c>
      <c r="F330" s="137">
        <f t="shared" si="39"/>
        <v>0</v>
      </c>
      <c r="G330" s="137">
        <f t="shared" si="40"/>
        <v>0</v>
      </c>
      <c r="H330" s="137">
        <f t="shared" si="43"/>
        <v>0</v>
      </c>
      <c r="I330" s="16">
        <f t="shared" si="44"/>
        <v>13</v>
      </c>
      <c r="J330" s="16" t="str">
        <f t="shared" si="42"/>
        <v>1 2 4 243</v>
      </c>
    </row>
    <row r="331" spans="1:10">
      <c r="A331" s="16" t="s">
        <v>449</v>
      </c>
      <c r="B331" s="16" t="str">
        <f t="shared" si="41"/>
        <v>1 2 4 244</v>
      </c>
      <c r="C331" s="138" t="s">
        <v>6649</v>
      </c>
      <c r="D331" s="16" t="s">
        <v>3310</v>
      </c>
      <c r="E331" s="137">
        <f t="shared" si="38"/>
        <v>0</v>
      </c>
      <c r="F331" s="137">
        <f t="shared" si="39"/>
        <v>0</v>
      </c>
      <c r="G331" s="137">
        <f t="shared" si="40"/>
        <v>0</v>
      </c>
      <c r="H331" s="137">
        <f t="shared" si="43"/>
        <v>0</v>
      </c>
      <c r="I331" s="16">
        <f t="shared" si="44"/>
        <v>9</v>
      </c>
      <c r="J331" s="16" t="str">
        <f t="shared" si="42"/>
        <v>1 2 4</v>
      </c>
    </row>
    <row r="332" spans="1:10">
      <c r="A332" s="16" t="s">
        <v>449</v>
      </c>
      <c r="B332" s="16" t="str">
        <f t="shared" si="41"/>
        <v>1 2 4 244 001</v>
      </c>
      <c r="C332" s="138" t="s">
        <v>6650</v>
      </c>
      <c r="D332" s="16" t="s">
        <v>777</v>
      </c>
      <c r="E332" s="137">
        <f t="shared" si="38"/>
        <v>0</v>
      </c>
      <c r="F332" s="137">
        <f t="shared" si="39"/>
        <v>0</v>
      </c>
      <c r="G332" s="137">
        <f t="shared" si="40"/>
        <v>0</v>
      </c>
      <c r="H332" s="137">
        <f t="shared" si="43"/>
        <v>0</v>
      </c>
      <c r="I332" s="16">
        <f t="shared" si="44"/>
        <v>13</v>
      </c>
      <c r="J332" s="16" t="str">
        <f t="shared" si="42"/>
        <v>1 2 4 244</v>
      </c>
    </row>
    <row r="333" spans="1:10">
      <c r="A333" s="16" t="s">
        <v>449</v>
      </c>
      <c r="B333" s="16" t="str">
        <f t="shared" si="41"/>
        <v>1 2 4 244 002</v>
      </c>
      <c r="C333" s="138" t="s">
        <v>8495</v>
      </c>
      <c r="D333" s="16" t="s">
        <v>8303</v>
      </c>
      <c r="E333" s="137">
        <f t="shared" si="38"/>
        <v>0</v>
      </c>
      <c r="F333" s="137">
        <f t="shared" si="39"/>
        <v>0</v>
      </c>
      <c r="G333" s="137">
        <f t="shared" si="40"/>
        <v>0</v>
      </c>
      <c r="H333" s="137">
        <f t="shared" si="43"/>
        <v>0</v>
      </c>
      <c r="I333" s="16">
        <f t="shared" si="44"/>
        <v>13</v>
      </c>
      <c r="J333" s="16" t="str">
        <f t="shared" si="42"/>
        <v>1 2 4 244</v>
      </c>
    </row>
    <row r="334" spans="1:10">
      <c r="A334" s="16" t="s">
        <v>449</v>
      </c>
      <c r="B334" s="16" t="str">
        <f t="shared" si="41"/>
        <v>1 2 4 244 003</v>
      </c>
      <c r="C334" s="138" t="s">
        <v>8496</v>
      </c>
      <c r="D334" s="16" t="s">
        <v>3202</v>
      </c>
      <c r="E334" s="137">
        <f t="shared" si="38"/>
        <v>0</v>
      </c>
      <c r="F334" s="137">
        <f t="shared" si="39"/>
        <v>0</v>
      </c>
      <c r="G334" s="137">
        <f t="shared" si="40"/>
        <v>0</v>
      </c>
      <c r="H334" s="137">
        <f t="shared" si="43"/>
        <v>0</v>
      </c>
      <c r="I334" s="16">
        <f t="shared" si="44"/>
        <v>13</v>
      </c>
      <c r="J334" s="16" t="str">
        <f t="shared" si="42"/>
        <v>1 2 4 244</v>
      </c>
    </row>
    <row r="335" spans="1:10">
      <c r="A335" s="16" t="s">
        <v>449</v>
      </c>
      <c r="B335" s="16" t="str">
        <f t="shared" si="41"/>
        <v>1 2 4 244 004</v>
      </c>
      <c r="C335" s="138" t="s">
        <v>8497</v>
      </c>
      <c r="D335" s="16" t="s">
        <v>8303</v>
      </c>
      <c r="E335" s="137">
        <f t="shared" si="38"/>
        <v>0</v>
      </c>
      <c r="F335" s="137">
        <f t="shared" si="39"/>
        <v>0</v>
      </c>
      <c r="G335" s="137">
        <f t="shared" si="40"/>
        <v>0</v>
      </c>
      <c r="H335" s="137">
        <f t="shared" si="43"/>
        <v>0</v>
      </c>
      <c r="I335" s="16">
        <f t="shared" si="44"/>
        <v>13</v>
      </c>
      <c r="J335" s="16" t="str">
        <f t="shared" si="42"/>
        <v>1 2 4 244</v>
      </c>
    </row>
    <row r="336" spans="1:10">
      <c r="A336" s="16" t="s">
        <v>449</v>
      </c>
      <c r="B336" s="16" t="str">
        <f t="shared" si="41"/>
        <v>1 2 4 244 005</v>
      </c>
      <c r="C336" s="138" t="s">
        <v>8498</v>
      </c>
      <c r="D336" s="16" t="s">
        <v>8307</v>
      </c>
      <c r="E336" s="137">
        <f t="shared" si="38"/>
        <v>0</v>
      </c>
      <c r="F336" s="137">
        <f t="shared" si="39"/>
        <v>0</v>
      </c>
      <c r="G336" s="137">
        <f t="shared" si="40"/>
        <v>0</v>
      </c>
      <c r="H336" s="137">
        <f t="shared" si="43"/>
        <v>0</v>
      </c>
      <c r="I336" s="16">
        <f t="shared" si="44"/>
        <v>13</v>
      </c>
      <c r="J336" s="16" t="str">
        <f t="shared" si="42"/>
        <v>1 2 4 244</v>
      </c>
    </row>
    <row r="337" spans="1:10">
      <c r="A337" s="16" t="s">
        <v>449</v>
      </c>
      <c r="B337" s="16" t="str">
        <f t="shared" si="41"/>
        <v>1 2 4 245</v>
      </c>
      <c r="C337" s="138" t="s">
        <v>7499</v>
      </c>
      <c r="D337" s="16" t="s">
        <v>3311</v>
      </c>
      <c r="E337" s="137">
        <f t="shared" si="38"/>
        <v>0</v>
      </c>
      <c r="F337" s="137">
        <f t="shared" si="39"/>
        <v>0</v>
      </c>
      <c r="G337" s="137">
        <f t="shared" si="40"/>
        <v>0</v>
      </c>
      <c r="H337" s="137">
        <f t="shared" si="43"/>
        <v>0</v>
      </c>
      <c r="I337" s="16">
        <f t="shared" si="44"/>
        <v>9</v>
      </c>
      <c r="J337" s="16" t="str">
        <f t="shared" si="42"/>
        <v>1 2 4</v>
      </c>
    </row>
    <row r="338" spans="1:10">
      <c r="A338" s="16" t="s">
        <v>449</v>
      </c>
      <c r="B338" s="16" t="str">
        <f t="shared" si="41"/>
        <v>1 2 4 245 001</v>
      </c>
      <c r="C338" s="138" t="s">
        <v>7863</v>
      </c>
      <c r="D338" s="16" t="s">
        <v>777</v>
      </c>
      <c r="E338" s="137">
        <f t="shared" si="38"/>
        <v>0</v>
      </c>
      <c r="F338" s="137">
        <f t="shared" si="39"/>
        <v>0</v>
      </c>
      <c r="G338" s="137">
        <f t="shared" si="40"/>
        <v>0</v>
      </c>
      <c r="H338" s="137">
        <f t="shared" si="43"/>
        <v>0</v>
      </c>
      <c r="I338" s="16">
        <f t="shared" si="44"/>
        <v>13</v>
      </c>
      <c r="J338" s="16" t="str">
        <f t="shared" si="42"/>
        <v>1 2 4 245</v>
      </c>
    </row>
    <row r="339" spans="1:10">
      <c r="A339" s="16" t="s">
        <v>449</v>
      </c>
      <c r="B339" s="16" t="str">
        <f t="shared" si="41"/>
        <v>1 2 4 245 002</v>
      </c>
      <c r="C339" s="138" t="s">
        <v>8499</v>
      </c>
      <c r="D339" s="16" t="s">
        <v>8303</v>
      </c>
      <c r="E339" s="137">
        <f t="shared" si="38"/>
        <v>0</v>
      </c>
      <c r="F339" s="137">
        <f t="shared" si="39"/>
        <v>0</v>
      </c>
      <c r="G339" s="137">
        <f t="shared" si="40"/>
        <v>0</v>
      </c>
      <c r="H339" s="137">
        <f t="shared" si="43"/>
        <v>0</v>
      </c>
      <c r="I339" s="16">
        <f t="shared" si="44"/>
        <v>13</v>
      </c>
      <c r="J339" s="16" t="str">
        <f t="shared" si="42"/>
        <v>1 2 4 245</v>
      </c>
    </row>
    <row r="340" spans="1:10">
      <c r="A340" s="16" t="s">
        <v>449</v>
      </c>
      <c r="B340" s="16" t="str">
        <f t="shared" si="41"/>
        <v>1 2 4 245 003</v>
      </c>
      <c r="C340" s="138" t="s">
        <v>8500</v>
      </c>
      <c r="D340" s="16" t="s">
        <v>3202</v>
      </c>
      <c r="E340" s="137">
        <f t="shared" si="38"/>
        <v>0</v>
      </c>
      <c r="F340" s="137">
        <f t="shared" si="39"/>
        <v>0</v>
      </c>
      <c r="G340" s="137">
        <f t="shared" si="40"/>
        <v>0</v>
      </c>
      <c r="H340" s="137">
        <f t="shared" si="43"/>
        <v>0</v>
      </c>
      <c r="I340" s="16">
        <f t="shared" si="44"/>
        <v>13</v>
      </c>
      <c r="J340" s="16" t="str">
        <f t="shared" si="42"/>
        <v>1 2 4 245</v>
      </c>
    </row>
    <row r="341" spans="1:10">
      <c r="A341" s="16" t="s">
        <v>449</v>
      </c>
      <c r="B341" s="16" t="str">
        <f t="shared" si="41"/>
        <v>1 2 4 245 004</v>
      </c>
      <c r="C341" s="138" t="s">
        <v>8501</v>
      </c>
      <c r="D341" s="16" t="s">
        <v>8303</v>
      </c>
      <c r="E341" s="137">
        <f t="shared" si="38"/>
        <v>0</v>
      </c>
      <c r="F341" s="137">
        <f t="shared" si="39"/>
        <v>0</v>
      </c>
      <c r="G341" s="137">
        <f t="shared" si="40"/>
        <v>0</v>
      </c>
      <c r="H341" s="137">
        <f t="shared" si="43"/>
        <v>0</v>
      </c>
      <c r="I341" s="16">
        <f t="shared" si="44"/>
        <v>13</v>
      </c>
      <c r="J341" s="16" t="str">
        <f t="shared" si="42"/>
        <v>1 2 4 245</v>
      </c>
    </row>
    <row r="342" spans="1:10">
      <c r="A342" s="16" t="s">
        <v>449</v>
      </c>
      <c r="B342" s="16" t="str">
        <f t="shared" si="41"/>
        <v>1 2 4 245 005</v>
      </c>
      <c r="C342" s="138" t="s">
        <v>8502</v>
      </c>
      <c r="D342" s="16" t="s">
        <v>8307</v>
      </c>
      <c r="E342" s="137">
        <f t="shared" si="38"/>
        <v>0</v>
      </c>
      <c r="F342" s="137">
        <f t="shared" si="39"/>
        <v>0</v>
      </c>
      <c r="G342" s="137">
        <f t="shared" si="40"/>
        <v>0</v>
      </c>
      <c r="H342" s="137">
        <f t="shared" si="43"/>
        <v>0</v>
      </c>
      <c r="I342" s="16">
        <f t="shared" si="44"/>
        <v>13</v>
      </c>
      <c r="J342" s="16" t="str">
        <f t="shared" si="42"/>
        <v>1 2 4 245</v>
      </c>
    </row>
    <row r="343" spans="1:10">
      <c r="A343" s="16" t="s">
        <v>449</v>
      </c>
      <c r="B343" s="16" t="str">
        <f t="shared" si="41"/>
        <v>1 2 4 246</v>
      </c>
      <c r="C343" s="138" t="s">
        <v>6651</v>
      </c>
      <c r="D343" s="16" t="s">
        <v>3312</v>
      </c>
      <c r="E343" s="137">
        <f t="shared" si="38"/>
        <v>1577487</v>
      </c>
      <c r="F343" s="137">
        <f t="shared" si="39"/>
        <v>0</v>
      </c>
      <c r="G343" s="137">
        <f t="shared" si="40"/>
        <v>0</v>
      </c>
      <c r="H343" s="137">
        <f t="shared" si="43"/>
        <v>1577487</v>
      </c>
      <c r="I343" s="16">
        <f t="shared" si="44"/>
        <v>9</v>
      </c>
      <c r="J343" s="16" t="str">
        <f t="shared" si="42"/>
        <v>1 2 4</v>
      </c>
    </row>
    <row r="344" spans="1:10">
      <c r="A344" s="16" t="s">
        <v>449</v>
      </c>
      <c r="B344" s="16" t="str">
        <f t="shared" si="41"/>
        <v>1 2 4 246 001</v>
      </c>
      <c r="C344" s="138" t="s">
        <v>6652</v>
      </c>
      <c r="D344" s="16" t="s">
        <v>777</v>
      </c>
      <c r="E344" s="137">
        <f t="shared" si="38"/>
        <v>0</v>
      </c>
      <c r="F344" s="137">
        <f t="shared" si="39"/>
        <v>0</v>
      </c>
      <c r="G344" s="137">
        <f t="shared" si="40"/>
        <v>0</v>
      </c>
      <c r="H344" s="137">
        <f t="shared" si="43"/>
        <v>0</v>
      </c>
      <c r="I344" s="16">
        <f t="shared" si="44"/>
        <v>13</v>
      </c>
      <c r="J344" s="16" t="str">
        <f t="shared" si="42"/>
        <v>1 2 4 246</v>
      </c>
    </row>
    <row r="345" spans="1:10">
      <c r="A345" s="16" t="s">
        <v>449</v>
      </c>
      <c r="B345" s="16" t="str">
        <f t="shared" si="41"/>
        <v>1 2 4 246 002</v>
      </c>
      <c r="C345" s="138" t="s">
        <v>6653</v>
      </c>
      <c r="D345" s="16" t="s">
        <v>8303</v>
      </c>
      <c r="E345" s="137">
        <f t="shared" si="38"/>
        <v>0</v>
      </c>
      <c r="F345" s="137">
        <f t="shared" si="39"/>
        <v>0</v>
      </c>
      <c r="G345" s="137">
        <f t="shared" si="40"/>
        <v>0</v>
      </c>
      <c r="H345" s="137">
        <f t="shared" si="43"/>
        <v>0</v>
      </c>
      <c r="I345" s="16">
        <f t="shared" si="44"/>
        <v>13</v>
      </c>
      <c r="J345" s="16" t="str">
        <f t="shared" si="42"/>
        <v>1 2 4 246</v>
      </c>
    </row>
    <row r="346" spans="1:10">
      <c r="A346" s="16" t="s">
        <v>449</v>
      </c>
      <c r="B346" s="16" t="str">
        <f t="shared" si="41"/>
        <v>1 2 4 246 003</v>
      </c>
      <c r="C346" s="138" t="s">
        <v>8503</v>
      </c>
      <c r="D346" s="16" t="s">
        <v>3202</v>
      </c>
      <c r="E346" s="137">
        <f t="shared" si="38"/>
        <v>1577487</v>
      </c>
      <c r="F346" s="137">
        <f t="shared" si="39"/>
        <v>0</v>
      </c>
      <c r="G346" s="137">
        <f t="shared" si="40"/>
        <v>0</v>
      </c>
      <c r="H346" s="137">
        <f t="shared" si="43"/>
        <v>1577487</v>
      </c>
      <c r="I346" s="16">
        <f t="shared" si="44"/>
        <v>13</v>
      </c>
      <c r="J346" s="16" t="str">
        <f t="shared" si="42"/>
        <v>1 2 4 246</v>
      </c>
    </row>
    <row r="347" spans="1:10">
      <c r="A347" s="16" t="s">
        <v>449</v>
      </c>
      <c r="B347" s="16" t="str">
        <f t="shared" si="41"/>
        <v>1 2 4 246 004</v>
      </c>
      <c r="C347" s="138" t="s">
        <v>8504</v>
      </c>
      <c r="D347" s="16" t="s">
        <v>8303</v>
      </c>
      <c r="E347" s="137">
        <f t="shared" si="38"/>
        <v>0</v>
      </c>
      <c r="F347" s="137">
        <f t="shared" si="39"/>
        <v>0</v>
      </c>
      <c r="G347" s="137">
        <f t="shared" si="40"/>
        <v>0</v>
      </c>
      <c r="H347" s="137">
        <f t="shared" si="43"/>
        <v>0</v>
      </c>
      <c r="I347" s="16">
        <f t="shared" si="44"/>
        <v>13</v>
      </c>
      <c r="J347" s="16" t="str">
        <f t="shared" si="42"/>
        <v>1 2 4 246</v>
      </c>
    </row>
    <row r="348" spans="1:10">
      <c r="A348" s="16" t="s">
        <v>449</v>
      </c>
      <c r="B348" s="16" t="str">
        <f t="shared" si="41"/>
        <v>1 2 4 246 005</v>
      </c>
      <c r="C348" s="138" t="s">
        <v>8505</v>
      </c>
      <c r="D348" s="16" t="s">
        <v>8307</v>
      </c>
      <c r="E348" s="137">
        <f t="shared" si="38"/>
        <v>0</v>
      </c>
      <c r="F348" s="137">
        <f t="shared" si="39"/>
        <v>0</v>
      </c>
      <c r="G348" s="137">
        <f t="shared" si="40"/>
        <v>0</v>
      </c>
      <c r="H348" s="137">
        <f t="shared" si="43"/>
        <v>0</v>
      </c>
      <c r="I348" s="16">
        <f t="shared" si="44"/>
        <v>13</v>
      </c>
      <c r="J348" s="16" t="str">
        <f t="shared" si="42"/>
        <v>1 2 4 246</v>
      </c>
    </row>
    <row r="349" spans="1:10">
      <c r="A349" s="16" t="s">
        <v>449</v>
      </c>
      <c r="B349" s="16" t="str">
        <f t="shared" si="41"/>
        <v>1 2 4 247</v>
      </c>
      <c r="C349" s="138" t="s">
        <v>7500</v>
      </c>
      <c r="D349" s="16" t="s">
        <v>3313</v>
      </c>
      <c r="E349" s="137">
        <f t="shared" si="38"/>
        <v>0</v>
      </c>
      <c r="F349" s="137">
        <f t="shared" si="39"/>
        <v>0</v>
      </c>
      <c r="G349" s="137">
        <f t="shared" si="40"/>
        <v>0</v>
      </c>
      <c r="H349" s="137">
        <f t="shared" si="43"/>
        <v>0</v>
      </c>
      <c r="I349" s="16">
        <f t="shared" si="44"/>
        <v>9</v>
      </c>
      <c r="J349" s="16" t="str">
        <f t="shared" si="42"/>
        <v>1 2 4</v>
      </c>
    </row>
    <row r="350" spans="1:10">
      <c r="A350" s="16" t="s">
        <v>449</v>
      </c>
      <c r="B350" s="16" t="str">
        <f t="shared" si="41"/>
        <v>1 2 4 247 001</v>
      </c>
      <c r="C350" s="138" t="s">
        <v>7865</v>
      </c>
      <c r="D350" s="16" t="s">
        <v>777</v>
      </c>
      <c r="E350" s="137">
        <f t="shared" si="38"/>
        <v>0</v>
      </c>
      <c r="F350" s="137">
        <f t="shared" si="39"/>
        <v>0</v>
      </c>
      <c r="G350" s="137">
        <f t="shared" si="40"/>
        <v>0</v>
      </c>
      <c r="H350" s="137">
        <f t="shared" si="43"/>
        <v>0</v>
      </c>
      <c r="I350" s="16">
        <f t="shared" si="44"/>
        <v>13</v>
      </c>
      <c r="J350" s="16" t="str">
        <f t="shared" si="42"/>
        <v>1 2 4 247</v>
      </c>
    </row>
    <row r="351" spans="1:10">
      <c r="A351" s="16" t="s">
        <v>449</v>
      </c>
      <c r="B351" s="16" t="str">
        <f t="shared" si="41"/>
        <v>1 2 4 247 002</v>
      </c>
      <c r="C351" s="138" t="s">
        <v>7866</v>
      </c>
      <c r="D351" s="16" t="s">
        <v>8303</v>
      </c>
      <c r="E351" s="137">
        <f t="shared" si="38"/>
        <v>0</v>
      </c>
      <c r="F351" s="137">
        <f t="shared" si="39"/>
        <v>0</v>
      </c>
      <c r="G351" s="137">
        <f t="shared" si="40"/>
        <v>0</v>
      </c>
      <c r="H351" s="137">
        <f t="shared" si="43"/>
        <v>0</v>
      </c>
      <c r="I351" s="16">
        <f t="shared" si="44"/>
        <v>13</v>
      </c>
      <c r="J351" s="16" t="str">
        <f t="shared" si="42"/>
        <v>1 2 4 247</v>
      </c>
    </row>
    <row r="352" spans="1:10">
      <c r="A352" s="16" t="s">
        <v>449</v>
      </c>
      <c r="B352" s="16" t="str">
        <f t="shared" si="41"/>
        <v>1 2 4 247 003</v>
      </c>
      <c r="C352" s="138" t="s">
        <v>7867</v>
      </c>
      <c r="D352" s="16" t="s">
        <v>3202</v>
      </c>
      <c r="E352" s="137">
        <f t="shared" si="38"/>
        <v>0</v>
      </c>
      <c r="F352" s="137">
        <f t="shared" si="39"/>
        <v>0</v>
      </c>
      <c r="G352" s="137">
        <f t="shared" si="40"/>
        <v>0</v>
      </c>
      <c r="H352" s="137">
        <f t="shared" si="43"/>
        <v>0</v>
      </c>
      <c r="I352" s="16">
        <f t="shared" si="44"/>
        <v>13</v>
      </c>
      <c r="J352" s="16" t="str">
        <f t="shared" si="42"/>
        <v>1 2 4 247</v>
      </c>
    </row>
    <row r="353" spans="1:10">
      <c r="A353" s="16" t="s">
        <v>449</v>
      </c>
      <c r="B353" s="16" t="str">
        <f t="shared" si="41"/>
        <v>1 2 4 247 004</v>
      </c>
      <c r="C353" s="138" t="s">
        <v>8506</v>
      </c>
      <c r="D353" s="16" t="s">
        <v>8303</v>
      </c>
      <c r="E353" s="137">
        <f t="shared" si="38"/>
        <v>0</v>
      </c>
      <c r="F353" s="137">
        <f t="shared" si="39"/>
        <v>0</v>
      </c>
      <c r="G353" s="137">
        <f t="shared" si="40"/>
        <v>0</v>
      </c>
      <c r="H353" s="137">
        <f t="shared" si="43"/>
        <v>0</v>
      </c>
      <c r="I353" s="16">
        <f t="shared" si="44"/>
        <v>13</v>
      </c>
      <c r="J353" s="16" t="str">
        <f t="shared" si="42"/>
        <v>1 2 4 247</v>
      </c>
    </row>
    <row r="354" spans="1:10">
      <c r="A354" s="16" t="s">
        <v>449</v>
      </c>
      <c r="B354" s="16" t="str">
        <f t="shared" si="41"/>
        <v>1 2 4 247 005</v>
      </c>
      <c r="C354" s="138" t="s">
        <v>8507</v>
      </c>
      <c r="D354" s="16" t="s">
        <v>8307</v>
      </c>
      <c r="E354" s="137">
        <f t="shared" si="38"/>
        <v>0</v>
      </c>
      <c r="F354" s="137">
        <f t="shared" si="39"/>
        <v>0</v>
      </c>
      <c r="G354" s="137">
        <f t="shared" si="40"/>
        <v>0</v>
      </c>
      <c r="H354" s="137">
        <f t="shared" si="43"/>
        <v>0</v>
      </c>
      <c r="I354" s="16">
        <f t="shared" si="44"/>
        <v>13</v>
      </c>
      <c r="J354" s="16" t="str">
        <f t="shared" si="42"/>
        <v>1 2 4 247</v>
      </c>
    </row>
    <row r="355" spans="1:10">
      <c r="A355" s="16" t="s">
        <v>449</v>
      </c>
      <c r="B355" s="16" t="str">
        <f t="shared" si="41"/>
        <v>1 2 4 248</v>
      </c>
      <c r="C355" s="138" t="s">
        <v>7501</v>
      </c>
      <c r="D355" s="16" t="s">
        <v>3314</v>
      </c>
      <c r="E355" s="137">
        <f t="shared" si="38"/>
        <v>0</v>
      </c>
      <c r="F355" s="137">
        <f t="shared" si="39"/>
        <v>0</v>
      </c>
      <c r="G355" s="137">
        <f t="shared" si="40"/>
        <v>0</v>
      </c>
      <c r="H355" s="137">
        <f t="shared" si="43"/>
        <v>0</v>
      </c>
      <c r="I355" s="16">
        <f t="shared" si="44"/>
        <v>9</v>
      </c>
      <c r="J355" s="16" t="str">
        <f t="shared" si="42"/>
        <v>1 2 4</v>
      </c>
    </row>
    <row r="356" spans="1:10">
      <c r="A356" s="16" t="s">
        <v>449</v>
      </c>
      <c r="B356" s="16" t="str">
        <f t="shared" si="41"/>
        <v>1 2 4 248 001</v>
      </c>
      <c r="C356" s="138" t="s">
        <v>7868</v>
      </c>
      <c r="D356" s="16" t="s">
        <v>777</v>
      </c>
      <c r="E356" s="137">
        <f t="shared" si="38"/>
        <v>0</v>
      </c>
      <c r="F356" s="137">
        <f t="shared" si="39"/>
        <v>0</v>
      </c>
      <c r="G356" s="137">
        <f t="shared" si="40"/>
        <v>0</v>
      </c>
      <c r="H356" s="137">
        <f t="shared" si="43"/>
        <v>0</v>
      </c>
      <c r="I356" s="16">
        <f t="shared" si="44"/>
        <v>13</v>
      </c>
      <c r="J356" s="16" t="str">
        <f t="shared" si="42"/>
        <v>1 2 4 248</v>
      </c>
    </row>
    <row r="357" spans="1:10">
      <c r="A357" s="16" t="s">
        <v>449</v>
      </c>
      <c r="B357" s="16" t="str">
        <f t="shared" si="41"/>
        <v>1 2 4 248 002</v>
      </c>
      <c r="C357" s="138" t="s">
        <v>8508</v>
      </c>
      <c r="D357" s="16" t="s">
        <v>8303</v>
      </c>
      <c r="E357" s="137">
        <f t="shared" si="38"/>
        <v>0</v>
      </c>
      <c r="F357" s="137">
        <f t="shared" si="39"/>
        <v>0</v>
      </c>
      <c r="G357" s="137">
        <f t="shared" si="40"/>
        <v>0</v>
      </c>
      <c r="H357" s="137">
        <f t="shared" si="43"/>
        <v>0</v>
      </c>
      <c r="I357" s="16">
        <f t="shared" si="44"/>
        <v>13</v>
      </c>
      <c r="J357" s="16" t="str">
        <f t="shared" si="42"/>
        <v>1 2 4 248</v>
      </c>
    </row>
    <row r="358" spans="1:10">
      <c r="A358" s="16" t="s">
        <v>449</v>
      </c>
      <c r="B358" s="16" t="str">
        <f t="shared" si="41"/>
        <v>1 2 4 248 003</v>
      </c>
      <c r="C358" s="138" t="s">
        <v>8509</v>
      </c>
      <c r="D358" s="16" t="s">
        <v>3202</v>
      </c>
      <c r="E358" s="137">
        <f t="shared" si="38"/>
        <v>0</v>
      </c>
      <c r="F358" s="137">
        <f t="shared" si="39"/>
        <v>0</v>
      </c>
      <c r="G358" s="137">
        <f t="shared" si="40"/>
        <v>0</v>
      </c>
      <c r="H358" s="137">
        <f t="shared" si="43"/>
        <v>0</v>
      </c>
      <c r="I358" s="16">
        <f t="shared" si="44"/>
        <v>13</v>
      </c>
      <c r="J358" s="16" t="str">
        <f t="shared" si="42"/>
        <v>1 2 4 248</v>
      </c>
    </row>
    <row r="359" spans="1:10">
      <c r="A359" s="16" t="s">
        <v>449</v>
      </c>
      <c r="B359" s="16" t="str">
        <f t="shared" si="41"/>
        <v>1 2 4 248 004</v>
      </c>
      <c r="C359" s="138" t="s">
        <v>8510</v>
      </c>
      <c r="D359" s="16" t="s">
        <v>8303</v>
      </c>
      <c r="E359" s="137">
        <f t="shared" si="38"/>
        <v>0</v>
      </c>
      <c r="F359" s="137">
        <f t="shared" si="39"/>
        <v>0</v>
      </c>
      <c r="G359" s="137">
        <f t="shared" si="40"/>
        <v>0</v>
      </c>
      <c r="H359" s="137">
        <f t="shared" si="43"/>
        <v>0</v>
      </c>
      <c r="I359" s="16">
        <f t="shared" si="44"/>
        <v>13</v>
      </c>
      <c r="J359" s="16" t="str">
        <f t="shared" si="42"/>
        <v>1 2 4 248</v>
      </c>
    </row>
    <row r="360" spans="1:10">
      <c r="A360" s="16" t="s">
        <v>449</v>
      </c>
      <c r="B360" s="16" t="str">
        <f t="shared" si="41"/>
        <v>1 2 4 248 005</v>
      </c>
      <c r="C360" s="138" t="s">
        <v>8511</v>
      </c>
      <c r="D360" s="16" t="s">
        <v>8307</v>
      </c>
      <c r="E360" s="137">
        <f t="shared" si="38"/>
        <v>0</v>
      </c>
      <c r="F360" s="137">
        <f t="shared" si="39"/>
        <v>0</v>
      </c>
      <c r="G360" s="137">
        <f t="shared" si="40"/>
        <v>0</v>
      </c>
      <c r="H360" s="137">
        <f t="shared" si="43"/>
        <v>0</v>
      </c>
      <c r="I360" s="16">
        <f t="shared" si="44"/>
        <v>13</v>
      </c>
      <c r="J360" s="16" t="str">
        <f t="shared" si="42"/>
        <v>1 2 4 248</v>
      </c>
    </row>
    <row r="361" spans="1:10">
      <c r="A361" s="16" t="s">
        <v>449</v>
      </c>
      <c r="B361" s="16" t="str">
        <f t="shared" si="41"/>
        <v>1 2 4 249</v>
      </c>
      <c r="C361" s="138" t="s">
        <v>6654</v>
      </c>
      <c r="D361" s="16" t="s">
        <v>3315</v>
      </c>
      <c r="E361" s="137">
        <f t="shared" si="38"/>
        <v>632397.78</v>
      </c>
      <c r="F361" s="137">
        <f t="shared" si="39"/>
        <v>0</v>
      </c>
      <c r="G361" s="137">
        <f t="shared" si="40"/>
        <v>0</v>
      </c>
      <c r="H361" s="137">
        <f t="shared" si="43"/>
        <v>632397.78</v>
      </c>
      <c r="I361" s="16">
        <f t="shared" si="44"/>
        <v>9</v>
      </c>
      <c r="J361" s="16" t="str">
        <f t="shared" si="42"/>
        <v>1 2 4</v>
      </c>
    </row>
    <row r="362" spans="1:10">
      <c r="A362" s="16" t="s">
        <v>449</v>
      </c>
      <c r="B362" s="16" t="str">
        <f t="shared" si="41"/>
        <v>1 2 4 249 001</v>
      </c>
      <c r="C362" s="138" t="s">
        <v>6655</v>
      </c>
      <c r="D362" s="16" t="s">
        <v>777</v>
      </c>
      <c r="E362" s="137">
        <f t="shared" si="38"/>
        <v>0</v>
      </c>
      <c r="F362" s="137">
        <f t="shared" si="39"/>
        <v>0</v>
      </c>
      <c r="G362" s="137">
        <f t="shared" si="40"/>
        <v>0</v>
      </c>
      <c r="H362" s="137">
        <f t="shared" si="43"/>
        <v>0</v>
      </c>
      <c r="I362" s="16">
        <f t="shared" si="44"/>
        <v>13</v>
      </c>
      <c r="J362" s="16" t="str">
        <f t="shared" si="42"/>
        <v>1 2 4 249</v>
      </c>
    </row>
    <row r="363" spans="1:10">
      <c r="A363" s="16" t="s">
        <v>449</v>
      </c>
      <c r="B363" s="16" t="str">
        <f t="shared" si="41"/>
        <v>1 2 4 249 002</v>
      </c>
      <c r="C363" s="138" t="s">
        <v>6656</v>
      </c>
      <c r="D363" s="16" t="s">
        <v>8303</v>
      </c>
      <c r="E363" s="137">
        <f t="shared" si="38"/>
        <v>0</v>
      </c>
      <c r="F363" s="137">
        <f t="shared" si="39"/>
        <v>0</v>
      </c>
      <c r="G363" s="137">
        <f t="shared" si="40"/>
        <v>0</v>
      </c>
      <c r="H363" s="137">
        <f t="shared" si="43"/>
        <v>0</v>
      </c>
      <c r="I363" s="16">
        <f t="shared" si="44"/>
        <v>13</v>
      </c>
      <c r="J363" s="16" t="str">
        <f t="shared" si="42"/>
        <v>1 2 4 249</v>
      </c>
    </row>
    <row r="364" spans="1:10">
      <c r="A364" s="16" t="s">
        <v>449</v>
      </c>
      <c r="B364" s="16" t="str">
        <f t="shared" si="41"/>
        <v>1 2 4 249 003</v>
      </c>
      <c r="C364" s="138" t="s">
        <v>8512</v>
      </c>
      <c r="D364" s="16" t="s">
        <v>3202</v>
      </c>
      <c r="E364" s="137">
        <f t="shared" si="38"/>
        <v>632397.78</v>
      </c>
      <c r="F364" s="137">
        <f t="shared" si="39"/>
        <v>0</v>
      </c>
      <c r="G364" s="137">
        <f t="shared" si="40"/>
        <v>0</v>
      </c>
      <c r="H364" s="137">
        <f t="shared" si="43"/>
        <v>632397.78</v>
      </c>
      <c r="I364" s="16">
        <f t="shared" si="44"/>
        <v>13</v>
      </c>
      <c r="J364" s="16" t="str">
        <f t="shared" si="42"/>
        <v>1 2 4 249</v>
      </c>
    </row>
    <row r="365" spans="1:10">
      <c r="A365" s="16" t="s">
        <v>449</v>
      </c>
      <c r="B365" s="16" t="str">
        <f t="shared" si="41"/>
        <v>1 2 4 249 004</v>
      </c>
      <c r="C365" s="138" t="s">
        <v>8513</v>
      </c>
      <c r="D365" s="16" t="s">
        <v>8303</v>
      </c>
      <c r="E365" s="137">
        <f t="shared" si="38"/>
        <v>0</v>
      </c>
      <c r="F365" s="137">
        <f t="shared" si="39"/>
        <v>0</v>
      </c>
      <c r="G365" s="137">
        <f t="shared" si="40"/>
        <v>0</v>
      </c>
      <c r="H365" s="137">
        <f t="shared" si="43"/>
        <v>0</v>
      </c>
      <c r="I365" s="16">
        <f t="shared" si="44"/>
        <v>13</v>
      </c>
      <c r="J365" s="16" t="str">
        <f t="shared" si="42"/>
        <v>1 2 4 249</v>
      </c>
    </row>
    <row r="366" spans="1:10">
      <c r="A366" s="16" t="s">
        <v>449</v>
      </c>
      <c r="B366" s="16" t="str">
        <f t="shared" si="41"/>
        <v>1 2 4 249 005</v>
      </c>
      <c r="C366" s="138" t="s">
        <v>8514</v>
      </c>
      <c r="D366" s="16" t="s">
        <v>8307</v>
      </c>
      <c r="E366" s="137">
        <f t="shared" si="38"/>
        <v>0</v>
      </c>
      <c r="F366" s="137">
        <f t="shared" si="39"/>
        <v>0</v>
      </c>
      <c r="G366" s="137">
        <f t="shared" si="40"/>
        <v>0</v>
      </c>
      <c r="H366" s="137">
        <f t="shared" si="43"/>
        <v>0</v>
      </c>
      <c r="I366" s="16">
        <f t="shared" si="44"/>
        <v>13</v>
      </c>
      <c r="J366" s="16" t="str">
        <f t="shared" si="42"/>
        <v>1 2 4 249</v>
      </c>
    </row>
    <row r="367" spans="1:10">
      <c r="A367" s="16" t="s">
        <v>449</v>
      </c>
      <c r="B367" s="16" t="str">
        <f t="shared" si="41"/>
        <v>1 2 5</v>
      </c>
      <c r="C367" s="138" t="s">
        <v>3183</v>
      </c>
      <c r="D367" s="16" t="s">
        <v>7502</v>
      </c>
      <c r="E367" s="137">
        <f t="shared" si="38"/>
        <v>170986.55</v>
      </c>
      <c r="F367" s="137">
        <f t="shared" si="39"/>
        <v>0</v>
      </c>
      <c r="G367" s="137">
        <f t="shared" si="40"/>
        <v>0</v>
      </c>
      <c r="H367" s="137">
        <f t="shared" si="43"/>
        <v>170986.55</v>
      </c>
      <c r="I367" s="16">
        <f t="shared" si="44"/>
        <v>5</v>
      </c>
      <c r="J367" s="16" t="str">
        <f t="shared" si="42"/>
        <v>1 2</v>
      </c>
    </row>
    <row r="368" spans="1:10">
      <c r="A368" s="16" t="s">
        <v>449</v>
      </c>
      <c r="B368" s="16" t="str">
        <f t="shared" si="41"/>
        <v>1 2 5 251</v>
      </c>
      <c r="C368" s="138" t="s">
        <v>7503</v>
      </c>
      <c r="D368" s="16" t="s">
        <v>3316</v>
      </c>
      <c r="E368" s="137">
        <f t="shared" si="38"/>
        <v>0</v>
      </c>
      <c r="F368" s="137">
        <f t="shared" si="39"/>
        <v>0</v>
      </c>
      <c r="G368" s="137">
        <f t="shared" si="40"/>
        <v>0</v>
      </c>
      <c r="H368" s="137">
        <f t="shared" si="43"/>
        <v>0</v>
      </c>
      <c r="I368" s="16">
        <f t="shared" si="44"/>
        <v>9</v>
      </c>
      <c r="J368" s="16" t="str">
        <f t="shared" si="42"/>
        <v>1 2 5</v>
      </c>
    </row>
    <row r="369" spans="1:10">
      <c r="A369" s="16" t="s">
        <v>449</v>
      </c>
      <c r="B369" s="16" t="str">
        <f t="shared" si="41"/>
        <v>1 2 5 251 001</v>
      </c>
      <c r="C369" s="138" t="s">
        <v>7869</v>
      </c>
      <c r="D369" s="16" t="s">
        <v>777</v>
      </c>
      <c r="E369" s="137">
        <f t="shared" si="38"/>
        <v>0</v>
      </c>
      <c r="F369" s="137">
        <f t="shared" si="39"/>
        <v>0</v>
      </c>
      <c r="G369" s="137">
        <f t="shared" si="40"/>
        <v>0</v>
      </c>
      <c r="H369" s="137">
        <f t="shared" si="43"/>
        <v>0</v>
      </c>
      <c r="I369" s="16">
        <f t="shared" si="44"/>
        <v>13</v>
      </c>
      <c r="J369" s="16" t="str">
        <f t="shared" si="42"/>
        <v>1 2 5 251</v>
      </c>
    </row>
    <row r="370" spans="1:10">
      <c r="A370" s="16" t="s">
        <v>449</v>
      </c>
      <c r="B370" s="16" t="str">
        <f t="shared" si="41"/>
        <v>1 2 5 251 002</v>
      </c>
      <c r="C370" s="138" t="s">
        <v>8515</v>
      </c>
      <c r="D370" s="16" t="s">
        <v>8303</v>
      </c>
      <c r="E370" s="137">
        <f t="shared" si="38"/>
        <v>0</v>
      </c>
      <c r="F370" s="137">
        <f t="shared" si="39"/>
        <v>0</v>
      </c>
      <c r="G370" s="137">
        <f t="shared" si="40"/>
        <v>0</v>
      </c>
      <c r="H370" s="137">
        <f t="shared" si="43"/>
        <v>0</v>
      </c>
      <c r="I370" s="16">
        <f t="shared" si="44"/>
        <v>13</v>
      </c>
      <c r="J370" s="16" t="str">
        <f t="shared" si="42"/>
        <v>1 2 5 251</v>
      </c>
    </row>
    <row r="371" spans="1:10">
      <c r="A371" s="16" t="s">
        <v>449</v>
      </c>
      <c r="B371" s="16" t="str">
        <f t="shared" si="41"/>
        <v>1 2 5 251 003</v>
      </c>
      <c r="C371" s="138" t="s">
        <v>8516</v>
      </c>
      <c r="D371" s="16" t="s">
        <v>3202</v>
      </c>
      <c r="E371" s="137">
        <f t="shared" si="38"/>
        <v>0</v>
      </c>
      <c r="F371" s="137">
        <f t="shared" si="39"/>
        <v>0</v>
      </c>
      <c r="G371" s="137">
        <f t="shared" si="40"/>
        <v>0</v>
      </c>
      <c r="H371" s="137">
        <f t="shared" si="43"/>
        <v>0</v>
      </c>
      <c r="I371" s="16">
        <f t="shared" si="44"/>
        <v>13</v>
      </c>
      <c r="J371" s="16" t="str">
        <f t="shared" si="42"/>
        <v>1 2 5 251</v>
      </c>
    </row>
    <row r="372" spans="1:10">
      <c r="A372" s="16" t="s">
        <v>449</v>
      </c>
      <c r="B372" s="16" t="str">
        <f t="shared" si="41"/>
        <v>1 2 5 251 004</v>
      </c>
      <c r="C372" s="138" t="s">
        <v>8517</v>
      </c>
      <c r="D372" s="16" t="s">
        <v>8303</v>
      </c>
      <c r="E372" s="137">
        <f t="shared" si="38"/>
        <v>0</v>
      </c>
      <c r="F372" s="137">
        <f t="shared" si="39"/>
        <v>0</v>
      </c>
      <c r="G372" s="137">
        <f t="shared" si="40"/>
        <v>0</v>
      </c>
      <c r="H372" s="137">
        <f t="shared" si="43"/>
        <v>0</v>
      </c>
      <c r="I372" s="16">
        <f t="shared" si="44"/>
        <v>13</v>
      </c>
      <c r="J372" s="16" t="str">
        <f t="shared" si="42"/>
        <v>1 2 5 251</v>
      </c>
    </row>
    <row r="373" spans="1:10">
      <c r="A373" s="16" t="s">
        <v>449</v>
      </c>
      <c r="B373" s="16" t="str">
        <f t="shared" si="41"/>
        <v>1 2 5 251 005</v>
      </c>
      <c r="C373" s="138" t="s">
        <v>8518</v>
      </c>
      <c r="D373" s="16" t="s">
        <v>8307</v>
      </c>
      <c r="E373" s="137">
        <f t="shared" si="38"/>
        <v>0</v>
      </c>
      <c r="F373" s="137">
        <f t="shared" si="39"/>
        <v>0</v>
      </c>
      <c r="G373" s="137">
        <f t="shared" si="40"/>
        <v>0</v>
      </c>
      <c r="H373" s="137">
        <f t="shared" si="43"/>
        <v>0</v>
      </c>
      <c r="I373" s="16">
        <f t="shared" si="44"/>
        <v>13</v>
      </c>
      <c r="J373" s="16" t="str">
        <f t="shared" si="42"/>
        <v>1 2 5 251</v>
      </c>
    </row>
    <row r="374" spans="1:10">
      <c r="A374" s="16" t="s">
        <v>449</v>
      </c>
      <c r="B374" s="16" t="str">
        <f t="shared" si="41"/>
        <v>1 2 5 252</v>
      </c>
      <c r="C374" s="138" t="s">
        <v>6657</v>
      </c>
      <c r="D374" s="16" t="s">
        <v>3317</v>
      </c>
      <c r="E374" s="137">
        <f t="shared" si="38"/>
        <v>0</v>
      </c>
      <c r="F374" s="137">
        <f t="shared" si="39"/>
        <v>0</v>
      </c>
      <c r="G374" s="137">
        <f t="shared" si="40"/>
        <v>0</v>
      </c>
      <c r="H374" s="137">
        <f t="shared" si="43"/>
        <v>0</v>
      </c>
      <c r="I374" s="16">
        <f t="shared" si="44"/>
        <v>9</v>
      </c>
      <c r="J374" s="16" t="str">
        <f t="shared" si="42"/>
        <v>1 2 5</v>
      </c>
    </row>
    <row r="375" spans="1:10">
      <c r="A375" s="16" t="s">
        <v>449</v>
      </c>
      <c r="B375" s="16" t="str">
        <f t="shared" si="41"/>
        <v>1 2 5 252 001</v>
      </c>
      <c r="C375" s="138" t="s">
        <v>6658</v>
      </c>
      <c r="D375" s="16" t="s">
        <v>777</v>
      </c>
      <c r="E375" s="137">
        <f t="shared" si="38"/>
        <v>0</v>
      </c>
      <c r="F375" s="137">
        <f t="shared" si="39"/>
        <v>0</v>
      </c>
      <c r="G375" s="137">
        <f t="shared" si="40"/>
        <v>0</v>
      </c>
      <c r="H375" s="137">
        <f t="shared" si="43"/>
        <v>0</v>
      </c>
      <c r="I375" s="16">
        <f t="shared" si="44"/>
        <v>13</v>
      </c>
      <c r="J375" s="16" t="str">
        <f t="shared" si="42"/>
        <v>1 2 5 252</v>
      </c>
    </row>
    <row r="376" spans="1:10">
      <c r="A376" s="16" t="s">
        <v>449</v>
      </c>
      <c r="B376" s="16" t="str">
        <f t="shared" si="41"/>
        <v>1 2 5 252 002</v>
      </c>
      <c r="C376" s="138" t="s">
        <v>7870</v>
      </c>
      <c r="D376" s="16" t="s">
        <v>8303</v>
      </c>
      <c r="E376" s="137">
        <f t="shared" si="38"/>
        <v>0</v>
      </c>
      <c r="F376" s="137">
        <f t="shared" si="39"/>
        <v>0</v>
      </c>
      <c r="G376" s="137">
        <f t="shared" si="40"/>
        <v>0</v>
      </c>
      <c r="H376" s="137">
        <f t="shared" si="43"/>
        <v>0</v>
      </c>
      <c r="I376" s="16">
        <f t="shared" si="44"/>
        <v>13</v>
      </c>
      <c r="J376" s="16" t="str">
        <f t="shared" si="42"/>
        <v>1 2 5 252</v>
      </c>
    </row>
    <row r="377" spans="1:10">
      <c r="A377" s="16" t="s">
        <v>449</v>
      </c>
      <c r="B377" s="16" t="str">
        <f t="shared" si="41"/>
        <v>1 2 5 252 003</v>
      </c>
      <c r="C377" s="138" t="s">
        <v>7871</v>
      </c>
      <c r="D377" s="16" t="s">
        <v>3202</v>
      </c>
      <c r="E377" s="137">
        <f t="shared" si="38"/>
        <v>0</v>
      </c>
      <c r="F377" s="137">
        <f t="shared" si="39"/>
        <v>0</v>
      </c>
      <c r="G377" s="137">
        <f t="shared" si="40"/>
        <v>0</v>
      </c>
      <c r="H377" s="137">
        <f t="shared" si="43"/>
        <v>0</v>
      </c>
      <c r="I377" s="16">
        <f t="shared" si="44"/>
        <v>13</v>
      </c>
      <c r="J377" s="16" t="str">
        <f t="shared" si="42"/>
        <v>1 2 5 252</v>
      </c>
    </row>
    <row r="378" spans="1:10">
      <c r="A378" s="16" t="s">
        <v>449</v>
      </c>
      <c r="B378" s="16" t="str">
        <f t="shared" si="41"/>
        <v>1 2 5 252 004</v>
      </c>
      <c r="C378" s="138" t="s">
        <v>8519</v>
      </c>
      <c r="D378" s="16" t="s">
        <v>8303</v>
      </c>
      <c r="E378" s="137">
        <f t="shared" si="38"/>
        <v>0</v>
      </c>
      <c r="F378" s="137">
        <f t="shared" si="39"/>
        <v>0</v>
      </c>
      <c r="G378" s="137">
        <f t="shared" si="40"/>
        <v>0</v>
      </c>
      <c r="H378" s="137">
        <f t="shared" si="43"/>
        <v>0</v>
      </c>
      <c r="I378" s="16">
        <f t="shared" si="44"/>
        <v>13</v>
      </c>
      <c r="J378" s="16" t="str">
        <f t="shared" si="42"/>
        <v>1 2 5 252</v>
      </c>
    </row>
    <row r="379" spans="1:10">
      <c r="A379" s="16" t="s">
        <v>449</v>
      </c>
      <c r="B379" s="16" t="str">
        <f t="shared" si="41"/>
        <v>1 2 5 252 005</v>
      </c>
      <c r="C379" s="138" t="s">
        <v>8520</v>
      </c>
      <c r="D379" s="16" t="s">
        <v>8307</v>
      </c>
      <c r="E379" s="137">
        <f t="shared" si="38"/>
        <v>0</v>
      </c>
      <c r="F379" s="137">
        <f t="shared" si="39"/>
        <v>0</v>
      </c>
      <c r="G379" s="137">
        <f t="shared" si="40"/>
        <v>0</v>
      </c>
      <c r="H379" s="137">
        <f t="shared" si="43"/>
        <v>0</v>
      </c>
      <c r="I379" s="16">
        <f t="shared" si="44"/>
        <v>13</v>
      </c>
      <c r="J379" s="16" t="str">
        <f t="shared" si="42"/>
        <v>1 2 5 252</v>
      </c>
    </row>
    <row r="380" spans="1:10">
      <c r="A380" s="16" t="s">
        <v>449</v>
      </c>
      <c r="B380" s="16" t="str">
        <f t="shared" si="41"/>
        <v>1 2 5 253</v>
      </c>
      <c r="C380" s="138" t="s">
        <v>6659</v>
      </c>
      <c r="D380" s="16" t="s">
        <v>3318</v>
      </c>
      <c r="E380" s="137">
        <f t="shared" si="38"/>
        <v>170986.55</v>
      </c>
      <c r="F380" s="137">
        <f t="shared" si="39"/>
        <v>0</v>
      </c>
      <c r="G380" s="137">
        <f t="shared" si="40"/>
        <v>0</v>
      </c>
      <c r="H380" s="137">
        <f t="shared" si="43"/>
        <v>170986.55</v>
      </c>
      <c r="I380" s="16">
        <f t="shared" si="44"/>
        <v>9</v>
      </c>
      <c r="J380" s="16" t="str">
        <f t="shared" si="42"/>
        <v>1 2 5</v>
      </c>
    </row>
    <row r="381" spans="1:10">
      <c r="A381" s="16" t="s">
        <v>449</v>
      </c>
      <c r="B381" s="16" t="str">
        <f t="shared" si="41"/>
        <v>1 2 5 253 001</v>
      </c>
      <c r="C381" s="138" t="s">
        <v>6660</v>
      </c>
      <c r="D381" s="16" t="s">
        <v>777</v>
      </c>
      <c r="E381" s="137">
        <f t="shared" si="38"/>
        <v>0</v>
      </c>
      <c r="F381" s="137">
        <f t="shared" si="39"/>
        <v>0</v>
      </c>
      <c r="G381" s="137">
        <f t="shared" si="40"/>
        <v>0</v>
      </c>
      <c r="H381" s="137">
        <f t="shared" si="43"/>
        <v>0</v>
      </c>
      <c r="I381" s="16">
        <f t="shared" si="44"/>
        <v>13</v>
      </c>
      <c r="J381" s="16" t="str">
        <f t="shared" si="42"/>
        <v>1 2 5 253</v>
      </c>
    </row>
    <row r="382" spans="1:10">
      <c r="A382" s="16" t="s">
        <v>449</v>
      </c>
      <c r="B382" s="16" t="str">
        <f t="shared" si="41"/>
        <v>1 2 5 253 002</v>
      </c>
      <c r="C382" s="138" t="s">
        <v>7872</v>
      </c>
      <c r="D382" s="16" t="s">
        <v>8303</v>
      </c>
      <c r="E382" s="137">
        <f t="shared" si="38"/>
        <v>0</v>
      </c>
      <c r="F382" s="137">
        <f t="shared" si="39"/>
        <v>0</v>
      </c>
      <c r="G382" s="137">
        <f t="shared" si="40"/>
        <v>0</v>
      </c>
      <c r="H382" s="137">
        <f t="shared" si="43"/>
        <v>0</v>
      </c>
      <c r="I382" s="16">
        <f t="shared" si="44"/>
        <v>13</v>
      </c>
      <c r="J382" s="16" t="str">
        <f t="shared" si="42"/>
        <v>1 2 5 253</v>
      </c>
    </row>
    <row r="383" spans="1:10">
      <c r="A383" s="16" t="s">
        <v>449</v>
      </c>
      <c r="B383" s="16" t="str">
        <f t="shared" si="41"/>
        <v>1 2 5 253 003</v>
      </c>
      <c r="C383" s="138" t="s">
        <v>8521</v>
      </c>
      <c r="D383" s="16" t="s">
        <v>3202</v>
      </c>
      <c r="E383" s="137">
        <f t="shared" si="38"/>
        <v>170986.55</v>
      </c>
      <c r="F383" s="137">
        <f t="shared" si="39"/>
        <v>0</v>
      </c>
      <c r="G383" s="137">
        <f t="shared" si="40"/>
        <v>0</v>
      </c>
      <c r="H383" s="137">
        <f t="shared" si="43"/>
        <v>170986.55</v>
      </c>
      <c r="I383" s="16">
        <f t="shared" si="44"/>
        <v>13</v>
      </c>
      <c r="J383" s="16" t="str">
        <f t="shared" si="42"/>
        <v>1 2 5 253</v>
      </c>
    </row>
    <row r="384" spans="1:10">
      <c r="A384" s="16" t="s">
        <v>449</v>
      </c>
      <c r="B384" s="16" t="str">
        <f t="shared" si="41"/>
        <v>1 2 5 253 004</v>
      </c>
      <c r="C384" s="138" t="s">
        <v>8522</v>
      </c>
      <c r="D384" s="16" t="s">
        <v>8303</v>
      </c>
      <c r="E384" s="137">
        <f t="shared" si="38"/>
        <v>0</v>
      </c>
      <c r="F384" s="137">
        <f t="shared" si="39"/>
        <v>0</v>
      </c>
      <c r="G384" s="137">
        <f t="shared" si="40"/>
        <v>0</v>
      </c>
      <c r="H384" s="137">
        <f t="shared" si="43"/>
        <v>0</v>
      </c>
      <c r="I384" s="16">
        <f t="shared" si="44"/>
        <v>13</v>
      </c>
      <c r="J384" s="16" t="str">
        <f t="shared" si="42"/>
        <v>1 2 5 253</v>
      </c>
    </row>
    <row r="385" spans="1:10">
      <c r="A385" s="16" t="s">
        <v>449</v>
      </c>
      <c r="B385" s="16" t="str">
        <f t="shared" si="41"/>
        <v>1 2 5 253 005</v>
      </c>
      <c r="C385" s="138" t="s">
        <v>8523</v>
      </c>
      <c r="D385" s="16" t="s">
        <v>8307</v>
      </c>
      <c r="E385" s="137">
        <f t="shared" si="38"/>
        <v>0</v>
      </c>
      <c r="F385" s="137">
        <f t="shared" si="39"/>
        <v>0</v>
      </c>
      <c r="G385" s="137">
        <f t="shared" si="40"/>
        <v>0</v>
      </c>
      <c r="H385" s="137">
        <f t="shared" si="43"/>
        <v>0</v>
      </c>
      <c r="I385" s="16">
        <f t="shared" si="44"/>
        <v>13</v>
      </c>
      <c r="J385" s="16" t="str">
        <f t="shared" si="42"/>
        <v>1 2 5 253</v>
      </c>
    </row>
    <row r="386" spans="1:10">
      <c r="A386" s="16" t="s">
        <v>449</v>
      </c>
      <c r="B386" s="16" t="str">
        <f t="shared" si="41"/>
        <v>1 2 5 254</v>
      </c>
      <c r="C386" s="138" t="s">
        <v>7504</v>
      </c>
      <c r="D386" s="16" t="s">
        <v>3319</v>
      </c>
      <c r="E386" s="137">
        <f t="shared" ref="E386:E449" si="45">SUMIF($J$1:$J$4000,$C386,$E$1:$E$4000)</f>
        <v>0</v>
      </c>
      <c r="F386" s="137">
        <f t="shared" ref="F386:F449" si="46">SUMIF($J$1:$J$4000,$C386,$F$1:$F$4000)</f>
        <v>0</v>
      </c>
      <c r="G386" s="137">
        <f t="shared" ref="G386:G449" si="47">SUMIF($J$1:$J$4000,$C386,$G$1:$G$4000)</f>
        <v>0</v>
      </c>
      <c r="H386" s="137">
        <f t="shared" si="43"/>
        <v>0</v>
      </c>
      <c r="I386" s="16">
        <f t="shared" si="44"/>
        <v>9</v>
      </c>
      <c r="J386" s="16" t="str">
        <f t="shared" si="42"/>
        <v>1 2 5</v>
      </c>
    </row>
    <row r="387" spans="1:10">
      <c r="A387" s="16" t="s">
        <v>449</v>
      </c>
      <c r="B387" s="16" t="str">
        <f t="shared" ref="B387:B450" si="48">MID(C387,1,I387)</f>
        <v>1 2 5 254 001</v>
      </c>
      <c r="C387" s="138" t="s">
        <v>7873</v>
      </c>
      <c r="D387" s="16" t="s">
        <v>777</v>
      </c>
      <c r="E387" s="137">
        <f t="shared" si="45"/>
        <v>0</v>
      </c>
      <c r="F387" s="137">
        <f t="shared" si="46"/>
        <v>0</v>
      </c>
      <c r="G387" s="137">
        <f t="shared" si="47"/>
        <v>0</v>
      </c>
      <c r="H387" s="137">
        <f t="shared" si="43"/>
        <v>0</v>
      </c>
      <c r="I387" s="16">
        <f t="shared" si="44"/>
        <v>13</v>
      </c>
      <c r="J387" s="16" t="str">
        <f t="shared" si="42"/>
        <v>1 2 5 254</v>
      </c>
    </row>
    <row r="388" spans="1:10">
      <c r="A388" s="16" t="s">
        <v>449</v>
      </c>
      <c r="B388" s="16" t="str">
        <f t="shared" si="48"/>
        <v>1 2 5 254 002</v>
      </c>
      <c r="C388" s="138" t="s">
        <v>8524</v>
      </c>
      <c r="D388" s="16" t="s">
        <v>8303</v>
      </c>
      <c r="E388" s="137">
        <f t="shared" si="45"/>
        <v>0</v>
      </c>
      <c r="F388" s="137">
        <f t="shared" si="46"/>
        <v>0</v>
      </c>
      <c r="G388" s="137">
        <f t="shared" si="47"/>
        <v>0</v>
      </c>
      <c r="H388" s="137">
        <f t="shared" si="43"/>
        <v>0</v>
      </c>
      <c r="I388" s="16">
        <f t="shared" si="44"/>
        <v>13</v>
      </c>
      <c r="J388" s="16" t="str">
        <f t="shared" si="42"/>
        <v>1 2 5 254</v>
      </c>
    </row>
    <row r="389" spans="1:10">
      <c r="A389" s="16" t="s">
        <v>449</v>
      </c>
      <c r="B389" s="16" t="str">
        <f t="shared" si="48"/>
        <v>1 2 5 254 003</v>
      </c>
      <c r="C389" s="138" t="s">
        <v>8525</v>
      </c>
      <c r="D389" s="16" t="s">
        <v>3202</v>
      </c>
      <c r="E389" s="137">
        <f t="shared" si="45"/>
        <v>0</v>
      </c>
      <c r="F389" s="137">
        <f t="shared" si="46"/>
        <v>0</v>
      </c>
      <c r="G389" s="137">
        <f t="shared" si="47"/>
        <v>0</v>
      </c>
      <c r="H389" s="137">
        <f t="shared" si="43"/>
        <v>0</v>
      </c>
      <c r="I389" s="16">
        <f t="shared" si="44"/>
        <v>13</v>
      </c>
      <c r="J389" s="16" t="str">
        <f t="shared" si="42"/>
        <v>1 2 5 254</v>
      </c>
    </row>
    <row r="390" spans="1:10">
      <c r="A390" s="16" t="s">
        <v>449</v>
      </c>
      <c r="B390" s="16" t="str">
        <f t="shared" si="48"/>
        <v>1 2 5 254 004</v>
      </c>
      <c r="C390" s="138" t="s">
        <v>8526</v>
      </c>
      <c r="D390" s="16" t="s">
        <v>8303</v>
      </c>
      <c r="E390" s="137">
        <f t="shared" si="45"/>
        <v>0</v>
      </c>
      <c r="F390" s="137">
        <f t="shared" si="46"/>
        <v>0</v>
      </c>
      <c r="G390" s="137">
        <f t="shared" si="47"/>
        <v>0</v>
      </c>
      <c r="H390" s="137">
        <f t="shared" si="43"/>
        <v>0</v>
      </c>
      <c r="I390" s="16">
        <f t="shared" si="44"/>
        <v>13</v>
      </c>
      <c r="J390" s="16" t="str">
        <f t="shared" si="42"/>
        <v>1 2 5 254</v>
      </c>
    </row>
    <row r="391" spans="1:10">
      <c r="A391" s="16" t="s">
        <v>449</v>
      </c>
      <c r="B391" s="16" t="str">
        <f t="shared" si="48"/>
        <v>1 2 5 254 005</v>
      </c>
      <c r="C391" s="138" t="s">
        <v>8527</v>
      </c>
      <c r="D391" s="16" t="s">
        <v>8307</v>
      </c>
      <c r="E391" s="137">
        <f t="shared" si="45"/>
        <v>0</v>
      </c>
      <c r="F391" s="137">
        <f t="shared" si="46"/>
        <v>0</v>
      </c>
      <c r="G391" s="137">
        <f t="shared" si="47"/>
        <v>0</v>
      </c>
      <c r="H391" s="137">
        <f t="shared" si="43"/>
        <v>0</v>
      </c>
      <c r="I391" s="16">
        <f t="shared" si="44"/>
        <v>13</v>
      </c>
      <c r="J391" s="16" t="str">
        <f t="shared" ref="J391:J454" si="49">IF(I391=3,MID(C391,1,1),IF(I391=5,MID(C391,1,3),IF(I391=9,MID(C391,1,5),IF(I391=13,MID(C391,1,9),IF(I391=17,MID(C391,1,13),IF(I391=21,MID(C391,1,17)))))))</f>
        <v>1 2 5 254</v>
      </c>
    </row>
    <row r="392" spans="1:10">
      <c r="A392" s="16" t="s">
        <v>449</v>
      </c>
      <c r="B392" s="16" t="str">
        <f t="shared" si="48"/>
        <v>1 2 5 255</v>
      </c>
      <c r="C392" s="138" t="s">
        <v>7505</v>
      </c>
      <c r="D392" s="16" t="s">
        <v>3320</v>
      </c>
      <c r="E392" s="137">
        <f t="shared" si="45"/>
        <v>0</v>
      </c>
      <c r="F392" s="137">
        <f t="shared" si="46"/>
        <v>0</v>
      </c>
      <c r="G392" s="137">
        <f t="shared" si="47"/>
        <v>0</v>
      </c>
      <c r="H392" s="137">
        <f t="shared" si="43"/>
        <v>0</v>
      </c>
      <c r="I392" s="16">
        <f t="shared" si="44"/>
        <v>9</v>
      </c>
      <c r="J392" s="16" t="str">
        <f t="shared" si="49"/>
        <v>1 2 5</v>
      </c>
    </row>
    <row r="393" spans="1:10">
      <c r="A393" s="16" t="s">
        <v>449</v>
      </c>
      <c r="B393" s="16" t="str">
        <f t="shared" si="48"/>
        <v>1 2 5 255 001</v>
      </c>
      <c r="C393" s="138" t="s">
        <v>7874</v>
      </c>
      <c r="D393" s="16" t="s">
        <v>777</v>
      </c>
      <c r="E393" s="137">
        <f t="shared" si="45"/>
        <v>0</v>
      </c>
      <c r="F393" s="137">
        <f t="shared" si="46"/>
        <v>0</v>
      </c>
      <c r="G393" s="137">
        <f t="shared" si="47"/>
        <v>0</v>
      </c>
      <c r="H393" s="137">
        <f t="shared" ref="H393:H430" si="50">SUBTOTAL(9,E393:G393)</f>
        <v>0</v>
      </c>
      <c r="I393" s="16">
        <f t="shared" ref="I393:I430" si="51">LEN(C393)</f>
        <v>13</v>
      </c>
      <c r="J393" s="16" t="str">
        <f t="shared" si="49"/>
        <v>1 2 5 255</v>
      </c>
    </row>
    <row r="394" spans="1:10">
      <c r="A394" s="16" t="s">
        <v>449</v>
      </c>
      <c r="B394" s="16" t="str">
        <f t="shared" si="48"/>
        <v>1 2 5 255 002</v>
      </c>
      <c r="C394" s="138" t="s">
        <v>8528</v>
      </c>
      <c r="D394" s="16" t="s">
        <v>8303</v>
      </c>
      <c r="E394" s="137">
        <f t="shared" si="45"/>
        <v>0</v>
      </c>
      <c r="F394" s="137">
        <f t="shared" si="46"/>
        <v>0</v>
      </c>
      <c r="G394" s="137">
        <f t="shared" si="47"/>
        <v>0</v>
      </c>
      <c r="H394" s="137">
        <f t="shared" si="50"/>
        <v>0</v>
      </c>
      <c r="I394" s="16">
        <f t="shared" si="51"/>
        <v>13</v>
      </c>
      <c r="J394" s="16" t="str">
        <f t="shared" si="49"/>
        <v>1 2 5 255</v>
      </c>
    </row>
    <row r="395" spans="1:10">
      <c r="A395" s="16" t="s">
        <v>449</v>
      </c>
      <c r="B395" s="16" t="str">
        <f t="shared" si="48"/>
        <v>1 2 5 255 003</v>
      </c>
      <c r="C395" s="138" t="s">
        <v>8529</v>
      </c>
      <c r="D395" s="16" t="s">
        <v>3202</v>
      </c>
      <c r="E395" s="137">
        <f t="shared" si="45"/>
        <v>0</v>
      </c>
      <c r="F395" s="137">
        <f t="shared" si="46"/>
        <v>0</v>
      </c>
      <c r="G395" s="137">
        <f t="shared" si="47"/>
        <v>0</v>
      </c>
      <c r="H395" s="137">
        <f t="shared" si="50"/>
        <v>0</v>
      </c>
      <c r="I395" s="16">
        <f t="shared" si="51"/>
        <v>13</v>
      </c>
      <c r="J395" s="16" t="str">
        <f t="shared" si="49"/>
        <v>1 2 5 255</v>
      </c>
    </row>
    <row r="396" spans="1:10">
      <c r="A396" s="16" t="s">
        <v>449</v>
      </c>
      <c r="B396" s="16" t="str">
        <f t="shared" si="48"/>
        <v>1 2 5 255 004</v>
      </c>
      <c r="C396" s="138" t="s">
        <v>8530</v>
      </c>
      <c r="D396" s="16" t="s">
        <v>8303</v>
      </c>
      <c r="E396" s="137">
        <f t="shared" si="45"/>
        <v>0</v>
      </c>
      <c r="F396" s="137">
        <f t="shared" si="46"/>
        <v>0</v>
      </c>
      <c r="G396" s="137">
        <f t="shared" si="47"/>
        <v>0</v>
      </c>
      <c r="H396" s="137">
        <f t="shared" si="50"/>
        <v>0</v>
      </c>
      <c r="I396" s="16">
        <f t="shared" si="51"/>
        <v>13</v>
      </c>
      <c r="J396" s="16" t="str">
        <f t="shared" si="49"/>
        <v>1 2 5 255</v>
      </c>
    </row>
    <row r="397" spans="1:10">
      <c r="A397" s="16" t="s">
        <v>449</v>
      </c>
      <c r="B397" s="16" t="str">
        <f t="shared" si="48"/>
        <v>1 2 5 255 005</v>
      </c>
      <c r="C397" s="138" t="s">
        <v>8531</v>
      </c>
      <c r="D397" s="16" t="s">
        <v>8307</v>
      </c>
      <c r="E397" s="137">
        <f t="shared" si="45"/>
        <v>0</v>
      </c>
      <c r="F397" s="137">
        <f t="shared" si="46"/>
        <v>0</v>
      </c>
      <c r="G397" s="137">
        <f t="shared" si="47"/>
        <v>0</v>
      </c>
      <c r="H397" s="137">
        <f t="shared" si="50"/>
        <v>0</v>
      </c>
      <c r="I397" s="16">
        <f t="shared" si="51"/>
        <v>13</v>
      </c>
      <c r="J397" s="16" t="str">
        <f t="shared" si="49"/>
        <v>1 2 5 255</v>
      </c>
    </row>
    <row r="398" spans="1:10">
      <c r="A398" s="16" t="s">
        <v>449</v>
      </c>
      <c r="B398" s="16" t="str">
        <f t="shared" si="48"/>
        <v>1 2 5 256</v>
      </c>
      <c r="C398" s="138" t="s">
        <v>7506</v>
      </c>
      <c r="D398" s="16" t="s">
        <v>3321</v>
      </c>
      <c r="E398" s="137">
        <f t="shared" si="45"/>
        <v>0</v>
      </c>
      <c r="F398" s="137">
        <f t="shared" si="46"/>
        <v>0</v>
      </c>
      <c r="G398" s="137">
        <f t="shared" si="47"/>
        <v>0</v>
      </c>
      <c r="H398" s="137">
        <f t="shared" si="50"/>
        <v>0</v>
      </c>
      <c r="I398" s="16">
        <f t="shared" si="51"/>
        <v>9</v>
      </c>
      <c r="J398" s="16" t="str">
        <f t="shared" si="49"/>
        <v>1 2 5</v>
      </c>
    </row>
    <row r="399" spans="1:10">
      <c r="A399" s="16" t="s">
        <v>449</v>
      </c>
      <c r="B399" s="16" t="str">
        <f t="shared" si="48"/>
        <v>1 2 5 256 001</v>
      </c>
      <c r="C399" s="138" t="s">
        <v>7875</v>
      </c>
      <c r="D399" s="16" t="s">
        <v>777</v>
      </c>
      <c r="E399" s="137">
        <f t="shared" si="45"/>
        <v>0</v>
      </c>
      <c r="F399" s="137">
        <f t="shared" si="46"/>
        <v>0</v>
      </c>
      <c r="G399" s="137">
        <f t="shared" si="47"/>
        <v>0</v>
      </c>
      <c r="H399" s="137">
        <f t="shared" si="50"/>
        <v>0</v>
      </c>
      <c r="I399" s="16">
        <f t="shared" si="51"/>
        <v>13</v>
      </c>
      <c r="J399" s="16" t="str">
        <f t="shared" si="49"/>
        <v>1 2 5 256</v>
      </c>
    </row>
    <row r="400" spans="1:10">
      <c r="A400" s="16" t="s">
        <v>449</v>
      </c>
      <c r="B400" s="16" t="str">
        <f t="shared" si="48"/>
        <v>1 2 5 256 002</v>
      </c>
      <c r="C400" s="138" t="s">
        <v>8532</v>
      </c>
      <c r="D400" s="16" t="s">
        <v>8303</v>
      </c>
      <c r="E400" s="137">
        <f t="shared" si="45"/>
        <v>0</v>
      </c>
      <c r="F400" s="137">
        <f t="shared" si="46"/>
        <v>0</v>
      </c>
      <c r="G400" s="137">
        <f t="shared" si="47"/>
        <v>0</v>
      </c>
      <c r="H400" s="137">
        <f t="shared" si="50"/>
        <v>0</v>
      </c>
      <c r="I400" s="16">
        <f t="shared" si="51"/>
        <v>13</v>
      </c>
      <c r="J400" s="16" t="str">
        <f t="shared" si="49"/>
        <v>1 2 5 256</v>
      </c>
    </row>
    <row r="401" spans="1:10">
      <c r="A401" s="16" t="s">
        <v>449</v>
      </c>
      <c r="B401" s="16" t="str">
        <f t="shared" si="48"/>
        <v>1 2 5 256 003</v>
      </c>
      <c r="C401" s="138" t="s">
        <v>8533</v>
      </c>
      <c r="D401" s="16" t="s">
        <v>3202</v>
      </c>
      <c r="E401" s="137">
        <f t="shared" si="45"/>
        <v>0</v>
      </c>
      <c r="F401" s="137">
        <f t="shared" si="46"/>
        <v>0</v>
      </c>
      <c r="G401" s="137">
        <f t="shared" si="47"/>
        <v>0</v>
      </c>
      <c r="H401" s="137">
        <f t="shared" si="50"/>
        <v>0</v>
      </c>
      <c r="I401" s="16">
        <f t="shared" si="51"/>
        <v>13</v>
      </c>
      <c r="J401" s="16" t="str">
        <f t="shared" si="49"/>
        <v>1 2 5 256</v>
      </c>
    </row>
    <row r="402" spans="1:10">
      <c r="A402" s="16" t="s">
        <v>449</v>
      </c>
      <c r="B402" s="16" t="str">
        <f t="shared" si="48"/>
        <v>1 2 5 256 004</v>
      </c>
      <c r="C402" s="138" t="s">
        <v>8534</v>
      </c>
      <c r="D402" s="16" t="s">
        <v>8303</v>
      </c>
      <c r="E402" s="137">
        <f t="shared" si="45"/>
        <v>0</v>
      </c>
      <c r="F402" s="137">
        <f t="shared" si="46"/>
        <v>0</v>
      </c>
      <c r="G402" s="137">
        <f t="shared" si="47"/>
        <v>0</v>
      </c>
      <c r="H402" s="137">
        <f t="shared" si="50"/>
        <v>0</v>
      </c>
      <c r="I402" s="16">
        <f t="shared" si="51"/>
        <v>13</v>
      </c>
      <c r="J402" s="16" t="str">
        <f t="shared" si="49"/>
        <v>1 2 5 256</v>
      </c>
    </row>
    <row r="403" spans="1:10">
      <c r="A403" s="16" t="s">
        <v>449</v>
      </c>
      <c r="B403" s="16" t="str">
        <f t="shared" si="48"/>
        <v>1 2 5 256 005</v>
      </c>
      <c r="C403" s="138" t="s">
        <v>8535</v>
      </c>
      <c r="D403" s="16" t="s">
        <v>8307</v>
      </c>
      <c r="E403" s="137">
        <f t="shared" si="45"/>
        <v>0</v>
      </c>
      <c r="F403" s="137">
        <f t="shared" si="46"/>
        <v>0</v>
      </c>
      <c r="G403" s="137">
        <f t="shared" si="47"/>
        <v>0</v>
      </c>
      <c r="H403" s="137">
        <f t="shared" si="50"/>
        <v>0</v>
      </c>
      <c r="I403" s="16">
        <f t="shared" si="51"/>
        <v>13</v>
      </c>
      <c r="J403" s="16" t="str">
        <f t="shared" si="49"/>
        <v>1 2 5 256</v>
      </c>
    </row>
    <row r="404" spans="1:10">
      <c r="A404" s="16" t="s">
        <v>449</v>
      </c>
      <c r="B404" s="16" t="str">
        <f t="shared" si="48"/>
        <v>1 2 5 259</v>
      </c>
      <c r="C404" s="138" t="s">
        <v>7507</v>
      </c>
      <c r="D404" s="16" t="s">
        <v>3322</v>
      </c>
      <c r="E404" s="137">
        <f t="shared" si="45"/>
        <v>0</v>
      </c>
      <c r="F404" s="137">
        <f t="shared" si="46"/>
        <v>0</v>
      </c>
      <c r="G404" s="137">
        <f t="shared" si="47"/>
        <v>0</v>
      </c>
      <c r="H404" s="137">
        <f t="shared" si="50"/>
        <v>0</v>
      </c>
      <c r="I404" s="16">
        <f t="shared" si="51"/>
        <v>9</v>
      </c>
      <c r="J404" s="16" t="str">
        <f t="shared" si="49"/>
        <v>1 2 5</v>
      </c>
    </row>
    <row r="405" spans="1:10">
      <c r="A405" s="16" t="s">
        <v>449</v>
      </c>
      <c r="B405" s="16" t="str">
        <f t="shared" si="48"/>
        <v>1 2 5 259 001</v>
      </c>
      <c r="C405" s="138" t="s">
        <v>7876</v>
      </c>
      <c r="D405" s="16" t="s">
        <v>777</v>
      </c>
      <c r="E405" s="137">
        <f t="shared" si="45"/>
        <v>0</v>
      </c>
      <c r="F405" s="137">
        <f t="shared" si="46"/>
        <v>0</v>
      </c>
      <c r="G405" s="137">
        <f t="shared" si="47"/>
        <v>0</v>
      </c>
      <c r="H405" s="137">
        <f t="shared" si="50"/>
        <v>0</v>
      </c>
      <c r="I405" s="16">
        <f t="shared" si="51"/>
        <v>13</v>
      </c>
      <c r="J405" s="16" t="str">
        <f t="shared" si="49"/>
        <v>1 2 5 259</v>
      </c>
    </row>
    <row r="406" spans="1:10">
      <c r="A406" s="16" t="s">
        <v>449</v>
      </c>
      <c r="B406" s="16" t="str">
        <f t="shared" si="48"/>
        <v>1 2 5 259 002</v>
      </c>
      <c r="C406" s="138" t="s">
        <v>8536</v>
      </c>
      <c r="D406" s="16" t="s">
        <v>8303</v>
      </c>
      <c r="E406" s="137">
        <f t="shared" si="45"/>
        <v>0</v>
      </c>
      <c r="F406" s="137">
        <f t="shared" si="46"/>
        <v>0</v>
      </c>
      <c r="G406" s="137">
        <f t="shared" si="47"/>
        <v>0</v>
      </c>
      <c r="H406" s="137">
        <f t="shared" si="50"/>
        <v>0</v>
      </c>
      <c r="I406" s="16">
        <f t="shared" si="51"/>
        <v>13</v>
      </c>
      <c r="J406" s="16" t="str">
        <f t="shared" si="49"/>
        <v>1 2 5 259</v>
      </c>
    </row>
    <row r="407" spans="1:10">
      <c r="A407" s="16" t="s">
        <v>449</v>
      </c>
      <c r="B407" s="16" t="str">
        <f t="shared" si="48"/>
        <v>1 2 5 259 003</v>
      </c>
      <c r="C407" s="138" t="s">
        <v>8537</v>
      </c>
      <c r="D407" s="16" t="s">
        <v>3202</v>
      </c>
      <c r="E407" s="137">
        <f t="shared" si="45"/>
        <v>0</v>
      </c>
      <c r="F407" s="137">
        <f t="shared" si="46"/>
        <v>0</v>
      </c>
      <c r="G407" s="137">
        <f t="shared" si="47"/>
        <v>0</v>
      </c>
      <c r="H407" s="137">
        <f t="shared" si="50"/>
        <v>0</v>
      </c>
      <c r="I407" s="16">
        <f t="shared" si="51"/>
        <v>13</v>
      </c>
      <c r="J407" s="16" t="str">
        <f t="shared" si="49"/>
        <v>1 2 5 259</v>
      </c>
    </row>
    <row r="408" spans="1:10">
      <c r="A408" s="16" t="s">
        <v>449</v>
      </c>
      <c r="B408" s="16" t="str">
        <f t="shared" si="48"/>
        <v>1 2 5 259 004</v>
      </c>
      <c r="C408" s="138" t="s">
        <v>8538</v>
      </c>
      <c r="D408" s="16" t="s">
        <v>8303</v>
      </c>
      <c r="E408" s="137">
        <f t="shared" si="45"/>
        <v>0</v>
      </c>
      <c r="F408" s="137">
        <f t="shared" si="46"/>
        <v>0</v>
      </c>
      <c r="G408" s="137">
        <f t="shared" si="47"/>
        <v>0</v>
      </c>
      <c r="H408" s="137">
        <f t="shared" si="50"/>
        <v>0</v>
      </c>
      <c r="I408" s="16">
        <f t="shared" si="51"/>
        <v>13</v>
      </c>
      <c r="J408" s="16" t="str">
        <f t="shared" si="49"/>
        <v>1 2 5 259</v>
      </c>
    </row>
    <row r="409" spans="1:10">
      <c r="A409" s="16" t="s">
        <v>449</v>
      </c>
      <c r="B409" s="16" t="str">
        <f t="shared" si="48"/>
        <v>1 2 5 259 005</v>
      </c>
      <c r="C409" s="138" t="s">
        <v>8539</v>
      </c>
      <c r="D409" s="16" t="s">
        <v>8307</v>
      </c>
      <c r="E409" s="137">
        <f t="shared" si="45"/>
        <v>0</v>
      </c>
      <c r="F409" s="137">
        <f t="shared" si="46"/>
        <v>0</v>
      </c>
      <c r="G409" s="137">
        <f t="shared" si="47"/>
        <v>0</v>
      </c>
      <c r="H409" s="137">
        <f t="shared" si="50"/>
        <v>0</v>
      </c>
      <c r="I409" s="16">
        <f t="shared" si="51"/>
        <v>13</v>
      </c>
      <c r="J409" s="16" t="str">
        <f t="shared" si="49"/>
        <v>1 2 5 259</v>
      </c>
    </row>
    <row r="410" spans="1:10">
      <c r="A410" s="16" t="s">
        <v>449</v>
      </c>
      <c r="B410" s="16" t="str">
        <f t="shared" si="48"/>
        <v>1 2 6</v>
      </c>
      <c r="C410" s="138" t="s">
        <v>2669</v>
      </c>
      <c r="D410" s="16" t="s">
        <v>3323</v>
      </c>
      <c r="E410" s="137">
        <f t="shared" si="45"/>
        <v>5802702.1699999999</v>
      </c>
      <c r="F410" s="137">
        <f t="shared" si="46"/>
        <v>0</v>
      </c>
      <c r="G410" s="137">
        <f t="shared" si="47"/>
        <v>0</v>
      </c>
      <c r="H410" s="137">
        <f t="shared" si="50"/>
        <v>5802702.1699999999</v>
      </c>
      <c r="I410" s="16">
        <f t="shared" si="51"/>
        <v>5</v>
      </c>
      <c r="J410" s="16" t="str">
        <f t="shared" si="49"/>
        <v>1 2</v>
      </c>
    </row>
    <row r="411" spans="1:10">
      <c r="A411" s="16" t="s">
        <v>449</v>
      </c>
      <c r="B411" s="16" t="str">
        <f t="shared" si="48"/>
        <v>1 2 6 261</v>
      </c>
      <c r="C411" s="138" t="s">
        <v>6661</v>
      </c>
      <c r="D411" s="16" t="s">
        <v>3323</v>
      </c>
      <c r="E411" s="137">
        <f t="shared" si="45"/>
        <v>5802702.1699999999</v>
      </c>
      <c r="F411" s="137">
        <f t="shared" si="46"/>
        <v>0</v>
      </c>
      <c r="G411" s="137">
        <f t="shared" si="47"/>
        <v>0</v>
      </c>
      <c r="H411" s="137">
        <f t="shared" si="50"/>
        <v>5802702.1699999999</v>
      </c>
      <c r="I411" s="16">
        <f t="shared" si="51"/>
        <v>9</v>
      </c>
      <c r="J411" s="16" t="str">
        <f t="shared" si="49"/>
        <v>1 2 6</v>
      </c>
    </row>
    <row r="412" spans="1:10">
      <c r="A412" s="16" t="s">
        <v>449</v>
      </c>
      <c r="B412" s="16" t="str">
        <f t="shared" si="48"/>
        <v>1 2 6 261 001</v>
      </c>
      <c r="C412" s="138" t="s">
        <v>6662</v>
      </c>
      <c r="D412" s="16" t="s">
        <v>777</v>
      </c>
      <c r="E412" s="137">
        <f t="shared" si="45"/>
        <v>0</v>
      </c>
      <c r="F412" s="137">
        <f t="shared" si="46"/>
        <v>0</v>
      </c>
      <c r="G412" s="137">
        <f t="shared" si="47"/>
        <v>0</v>
      </c>
      <c r="H412" s="137">
        <f t="shared" si="50"/>
        <v>0</v>
      </c>
      <c r="I412" s="16">
        <f t="shared" si="51"/>
        <v>13</v>
      </c>
      <c r="J412" s="16" t="str">
        <f t="shared" si="49"/>
        <v>1 2 6 261</v>
      </c>
    </row>
    <row r="413" spans="1:10">
      <c r="A413" s="16" t="s">
        <v>449</v>
      </c>
      <c r="B413" s="16" t="str">
        <f t="shared" si="48"/>
        <v>1 2 6 261 002</v>
      </c>
      <c r="C413" s="138" t="s">
        <v>7877</v>
      </c>
      <c r="D413" s="16" t="s">
        <v>8303</v>
      </c>
      <c r="E413" s="137">
        <f t="shared" si="45"/>
        <v>0</v>
      </c>
      <c r="F413" s="137">
        <f t="shared" si="46"/>
        <v>0</v>
      </c>
      <c r="G413" s="137">
        <f t="shared" si="47"/>
        <v>0</v>
      </c>
      <c r="H413" s="137">
        <f t="shared" si="50"/>
        <v>0</v>
      </c>
      <c r="I413" s="16">
        <f t="shared" si="51"/>
        <v>13</v>
      </c>
      <c r="J413" s="16" t="str">
        <f t="shared" si="49"/>
        <v>1 2 6 261</v>
      </c>
    </row>
    <row r="414" spans="1:10">
      <c r="A414" s="16" t="s">
        <v>449</v>
      </c>
      <c r="B414" s="16" t="str">
        <f t="shared" si="48"/>
        <v>1 2 6 261 003</v>
      </c>
      <c r="C414" s="138" t="s">
        <v>7878</v>
      </c>
      <c r="D414" s="16" t="s">
        <v>3202</v>
      </c>
      <c r="E414" s="137">
        <f t="shared" si="45"/>
        <v>5802702.1699999999</v>
      </c>
      <c r="F414" s="137">
        <f t="shared" si="46"/>
        <v>0</v>
      </c>
      <c r="G414" s="137">
        <f t="shared" si="47"/>
        <v>0</v>
      </c>
      <c r="H414" s="137">
        <f t="shared" si="50"/>
        <v>5802702.1699999999</v>
      </c>
      <c r="I414" s="16">
        <f t="shared" si="51"/>
        <v>13</v>
      </c>
      <c r="J414" s="16" t="str">
        <f t="shared" si="49"/>
        <v>1 2 6 261</v>
      </c>
    </row>
    <row r="415" spans="1:10">
      <c r="A415" s="16" t="s">
        <v>449</v>
      </c>
      <c r="B415" s="16" t="str">
        <f t="shared" si="48"/>
        <v>1 2 6 261 004</v>
      </c>
      <c r="C415" s="138" t="s">
        <v>8540</v>
      </c>
      <c r="D415" s="16" t="s">
        <v>8303</v>
      </c>
      <c r="E415" s="137">
        <f t="shared" si="45"/>
        <v>0</v>
      </c>
      <c r="F415" s="137">
        <f t="shared" si="46"/>
        <v>0</v>
      </c>
      <c r="G415" s="137">
        <f t="shared" si="47"/>
        <v>0</v>
      </c>
      <c r="H415" s="137">
        <f t="shared" si="50"/>
        <v>0</v>
      </c>
      <c r="I415" s="16">
        <f t="shared" si="51"/>
        <v>13</v>
      </c>
      <c r="J415" s="16" t="str">
        <f t="shared" si="49"/>
        <v>1 2 6 261</v>
      </c>
    </row>
    <row r="416" spans="1:10">
      <c r="A416" s="16" t="s">
        <v>449</v>
      </c>
      <c r="B416" s="16" t="str">
        <f t="shared" si="48"/>
        <v>1 2 6 261 005</v>
      </c>
      <c r="C416" s="138" t="s">
        <v>8541</v>
      </c>
      <c r="D416" s="16" t="s">
        <v>8307</v>
      </c>
      <c r="E416" s="137">
        <f t="shared" si="45"/>
        <v>0</v>
      </c>
      <c r="F416" s="137">
        <f t="shared" si="46"/>
        <v>0</v>
      </c>
      <c r="G416" s="137">
        <f t="shared" si="47"/>
        <v>0</v>
      </c>
      <c r="H416" s="137">
        <f t="shared" si="50"/>
        <v>0</v>
      </c>
      <c r="I416" s="16">
        <f t="shared" si="51"/>
        <v>13</v>
      </c>
      <c r="J416" s="16" t="str">
        <f t="shared" si="49"/>
        <v>1 2 6 261</v>
      </c>
    </row>
    <row r="417" spans="1:10">
      <c r="A417" s="16" t="s">
        <v>449</v>
      </c>
      <c r="B417" s="16" t="str">
        <f t="shared" si="48"/>
        <v>1 2 6 262</v>
      </c>
      <c r="C417" s="138" t="s">
        <v>7508</v>
      </c>
      <c r="D417" s="16" t="s">
        <v>3324</v>
      </c>
      <c r="E417" s="137">
        <f t="shared" si="45"/>
        <v>0</v>
      </c>
      <c r="F417" s="137">
        <f t="shared" si="46"/>
        <v>0</v>
      </c>
      <c r="G417" s="137">
        <f t="shared" si="47"/>
        <v>0</v>
      </c>
      <c r="H417" s="137">
        <f t="shared" si="50"/>
        <v>0</v>
      </c>
      <c r="I417" s="16">
        <f t="shared" si="51"/>
        <v>9</v>
      </c>
      <c r="J417" s="16" t="str">
        <f t="shared" si="49"/>
        <v>1 2 6</v>
      </c>
    </row>
    <row r="418" spans="1:10">
      <c r="A418" s="16" t="s">
        <v>449</v>
      </c>
      <c r="B418" s="16" t="str">
        <f t="shared" si="48"/>
        <v>1 2 6 262 001</v>
      </c>
      <c r="C418" s="138" t="s">
        <v>7879</v>
      </c>
      <c r="D418" s="16" t="s">
        <v>777</v>
      </c>
      <c r="E418" s="137">
        <f t="shared" si="45"/>
        <v>0</v>
      </c>
      <c r="F418" s="137">
        <f t="shared" si="46"/>
        <v>0</v>
      </c>
      <c r="G418" s="137">
        <f t="shared" si="47"/>
        <v>0</v>
      </c>
      <c r="H418" s="137">
        <f t="shared" si="50"/>
        <v>0</v>
      </c>
      <c r="I418" s="16">
        <f t="shared" si="51"/>
        <v>13</v>
      </c>
      <c r="J418" s="16" t="str">
        <f t="shared" si="49"/>
        <v>1 2 6 262</v>
      </c>
    </row>
    <row r="419" spans="1:10">
      <c r="A419" s="16" t="s">
        <v>449</v>
      </c>
      <c r="B419" s="16" t="str">
        <f t="shared" si="48"/>
        <v>1 2 6 262 002</v>
      </c>
      <c r="C419" s="138" t="s">
        <v>8542</v>
      </c>
      <c r="D419" s="16" t="s">
        <v>8303</v>
      </c>
      <c r="E419" s="137">
        <f t="shared" si="45"/>
        <v>0</v>
      </c>
      <c r="F419" s="137">
        <f t="shared" si="46"/>
        <v>0</v>
      </c>
      <c r="G419" s="137">
        <f t="shared" si="47"/>
        <v>0</v>
      </c>
      <c r="H419" s="137">
        <f t="shared" si="50"/>
        <v>0</v>
      </c>
      <c r="I419" s="16">
        <f t="shared" si="51"/>
        <v>13</v>
      </c>
      <c r="J419" s="16" t="str">
        <f t="shared" si="49"/>
        <v>1 2 6 262</v>
      </c>
    </row>
    <row r="420" spans="1:10">
      <c r="A420" s="16" t="s">
        <v>449</v>
      </c>
      <c r="B420" s="16" t="str">
        <f t="shared" si="48"/>
        <v>1 2 6 262 003</v>
      </c>
      <c r="C420" s="138" t="s">
        <v>8543</v>
      </c>
      <c r="D420" s="16" t="s">
        <v>3202</v>
      </c>
      <c r="E420" s="137">
        <f t="shared" si="45"/>
        <v>0</v>
      </c>
      <c r="F420" s="137">
        <f t="shared" si="46"/>
        <v>0</v>
      </c>
      <c r="G420" s="137">
        <f t="shared" si="47"/>
        <v>0</v>
      </c>
      <c r="H420" s="137">
        <f t="shared" si="50"/>
        <v>0</v>
      </c>
      <c r="I420" s="16">
        <f t="shared" si="51"/>
        <v>13</v>
      </c>
      <c r="J420" s="16" t="str">
        <f t="shared" si="49"/>
        <v>1 2 6 262</v>
      </c>
    </row>
    <row r="421" spans="1:10">
      <c r="A421" s="16" t="s">
        <v>449</v>
      </c>
      <c r="B421" s="16" t="str">
        <f t="shared" si="48"/>
        <v>1 2 6 262 004</v>
      </c>
      <c r="C421" s="138" t="s">
        <v>8544</v>
      </c>
      <c r="D421" s="16" t="s">
        <v>8303</v>
      </c>
      <c r="E421" s="137">
        <f t="shared" si="45"/>
        <v>0</v>
      </c>
      <c r="F421" s="137">
        <f t="shared" si="46"/>
        <v>0</v>
      </c>
      <c r="G421" s="137">
        <f t="shared" si="47"/>
        <v>0</v>
      </c>
      <c r="H421" s="137">
        <f t="shared" si="50"/>
        <v>0</v>
      </c>
      <c r="I421" s="16">
        <f t="shared" si="51"/>
        <v>13</v>
      </c>
      <c r="J421" s="16" t="str">
        <f t="shared" si="49"/>
        <v>1 2 6 262</v>
      </c>
    </row>
    <row r="422" spans="1:10">
      <c r="A422" s="16" t="s">
        <v>449</v>
      </c>
      <c r="B422" s="16" t="str">
        <f t="shared" si="48"/>
        <v>1 2 6 262 005</v>
      </c>
      <c r="C422" s="138" t="s">
        <v>8545</v>
      </c>
      <c r="D422" s="16" t="s">
        <v>8307</v>
      </c>
      <c r="E422" s="137">
        <f t="shared" si="45"/>
        <v>0</v>
      </c>
      <c r="F422" s="137">
        <f t="shared" si="46"/>
        <v>0</v>
      </c>
      <c r="G422" s="137">
        <f t="shared" si="47"/>
        <v>0</v>
      </c>
      <c r="H422" s="137">
        <f t="shared" si="50"/>
        <v>0</v>
      </c>
      <c r="I422" s="16">
        <f t="shared" si="51"/>
        <v>13</v>
      </c>
      <c r="J422" s="16" t="str">
        <f t="shared" si="49"/>
        <v>1 2 6 262</v>
      </c>
    </row>
    <row r="423" spans="1:10">
      <c r="A423" s="16" t="s">
        <v>449</v>
      </c>
      <c r="B423" s="16" t="str">
        <f t="shared" si="48"/>
        <v>1 2 7</v>
      </c>
      <c r="C423" s="138" t="s">
        <v>3325</v>
      </c>
      <c r="D423" s="16" t="s">
        <v>7509</v>
      </c>
      <c r="E423" s="137">
        <f t="shared" si="45"/>
        <v>0</v>
      </c>
      <c r="F423" s="137">
        <f t="shared" si="46"/>
        <v>0</v>
      </c>
      <c r="G423" s="137">
        <f t="shared" si="47"/>
        <v>0</v>
      </c>
      <c r="H423" s="137">
        <f t="shared" si="50"/>
        <v>0</v>
      </c>
      <c r="I423" s="16">
        <f t="shared" si="51"/>
        <v>5</v>
      </c>
      <c r="J423" s="16" t="str">
        <f t="shared" si="49"/>
        <v>1 2</v>
      </c>
    </row>
    <row r="424" spans="1:10">
      <c r="A424" s="16" t="s">
        <v>449</v>
      </c>
      <c r="B424" s="16" t="str">
        <f t="shared" si="48"/>
        <v>1 2 7 271</v>
      </c>
      <c r="C424" s="138" t="s">
        <v>6663</v>
      </c>
      <c r="D424" s="16" t="s">
        <v>3326</v>
      </c>
      <c r="E424" s="137">
        <f t="shared" si="45"/>
        <v>0</v>
      </c>
      <c r="F424" s="137">
        <f t="shared" si="46"/>
        <v>0</v>
      </c>
      <c r="G424" s="137">
        <f t="shared" si="47"/>
        <v>0</v>
      </c>
      <c r="H424" s="137">
        <f t="shared" si="50"/>
        <v>0</v>
      </c>
      <c r="I424" s="16">
        <f t="shared" si="51"/>
        <v>9</v>
      </c>
      <c r="J424" s="16" t="str">
        <f t="shared" si="49"/>
        <v>1 2 7</v>
      </c>
    </row>
    <row r="425" spans="1:10">
      <c r="A425" s="16" t="s">
        <v>449</v>
      </c>
      <c r="B425" s="16" t="str">
        <f t="shared" si="48"/>
        <v>1 2 7 271 001</v>
      </c>
      <c r="C425" s="138" t="s">
        <v>6664</v>
      </c>
      <c r="D425" s="16" t="s">
        <v>777</v>
      </c>
      <c r="E425" s="137">
        <f t="shared" si="45"/>
        <v>0</v>
      </c>
      <c r="F425" s="137">
        <f t="shared" si="46"/>
        <v>0</v>
      </c>
      <c r="G425" s="137">
        <f t="shared" si="47"/>
        <v>0</v>
      </c>
      <c r="H425" s="137">
        <f t="shared" si="50"/>
        <v>0</v>
      </c>
      <c r="I425" s="16">
        <f t="shared" si="51"/>
        <v>13</v>
      </c>
      <c r="J425" s="16" t="str">
        <f t="shared" si="49"/>
        <v>1 2 7 271</v>
      </c>
    </row>
    <row r="426" spans="1:10">
      <c r="A426" s="16" t="s">
        <v>449</v>
      </c>
      <c r="B426" s="16" t="str">
        <f t="shared" si="48"/>
        <v>1 2 7 271 002</v>
      </c>
      <c r="C426" s="138" t="s">
        <v>7880</v>
      </c>
      <c r="D426" s="16" t="s">
        <v>8303</v>
      </c>
      <c r="E426" s="137">
        <f t="shared" si="45"/>
        <v>0</v>
      </c>
      <c r="F426" s="137">
        <f t="shared" si="46"/>
        <v>0</v>
      </c>
      <c r="G426" s="137">
        <f t="shared" si="47"/>
        <v>0</v>
      </c>
      <c r="H426" s="137">
        <f t="shared" si="50"/>
        <v>0</v>
      </c>
      <c r="I426" s="16">
        <f t="shared" si="51"/>
        <v>13</v>
      </c>
      <c r="J426" s="16" t="str">
        <f t="shared" si="49"/>
        <v>1 2 7 271</v>
      </c>
    </row>
    <row r="427" spans="1:10">
      <c r="A427" s="16" t="s">
        <v>449</v>
      </c>
      <c r="B427" s="16" t="str">
        <f t="shared" si="48"/>
        <v>1 2 7 271 003</v>
      </c>
      <c r="C427" s="138" t="s">
        <v>7881</v>
      </c>
      <c r="D427" s="16" t="s">
        <v>3202</v>
      </c>
      <c r="E427" s="137">
        <f t="shared" si="45"/>
        <v>0</v>
      </c>
      <c r="F427" s="137">
        <f t="shared" si="46"/>
        <v>0</v>
      </c>
      <c r="G427" s="137">
        <f t="shared" si="47"/>
        <v>0</v>
      </c>
      <c r="H427" s="137">
        <f t="shared" si="50"/>
        <v>0</v>
      </c>
      <c r="I427" s="16">
        <f t="shared" si="51"/>
        <v>13</v>
      </c>
      <c r="J427" s="16" t="str">
        <f t="shared" si="49"/>
        <v>1 2 7 271</v>
      </c>
    </row>
    <row r="428" spans="1:10">
      <c r="A428" s="16" t="s">
        <v>449</v>
      </c>
      <c r="B428" s="16" t="str">
        <f t="shared" si="48"/>
        <v>1 2 7 271 004</v>
      </c>
      <c r="C428" s="138" t="s">
        <v>7882</v>
      </c>
      <c r="D428" s="16" t="s">
        <v>8303</v>
      </c>
      <c r="E428" s="137">
        <f t="shared" si="45"/>
        <v>0</v>
      </c>
      <c r="F428" s="137">
        <f t="shared" si="46"/>
        <v>0</v>
      </c>
      <c r="G428" s="137">
        <f t="shared" si="47"/>
        <v>0</v>
      </c>
      <c r="H428" s="137">
        <f t="shared" si="50"/>
        <v>0</v>
      </c>
      <c r="I428" s="16">
        <f t="shared" si="51"/>
        <v>13</v>
      </c>
      <c r="J428" s="16" t="str">
        <f t="shared" si="49"/>
        <v>1 2 7 271</v>
      </c>
    </row>
    <row r="429" spans="1:10">
      <c r="A429" s="16" t="s">
        <v>449</v>
      </c>
      <c r="B429" s="16" t="str">
        <f t="shared" si="48"/>
        <v>1 2 7 271 005</v>
      </c>
      <c r="C429" s="138" t="s">
        <v>7883</v>
      </c>
      <c r="D429" s="16" t="s">
        <v>8307</v>
      </c>
      <c r="E429" s="137">
        <f t="shared" si="45"/>
        <v>0</v>
      </c>
      <c r="F429" s="137">
        <f t="shared" si="46"/>
        <v>0</v>
      </c>
      <c r="G429" s="137">
        <f t="shared" si="47"/>
        <v>0</v>
      </c>
      <c r="H429" s="137">
        <f t="shared" si="50"/>
        <v>0</v>
      </c>
      <c r="I429" s="16">
        <f t="shared" si="51"/>
        <v>13</v>
      </c>
      <c r="J429" s="16" t="str">
        <f t="shared" si="49"/>
        <v>1 2 7 271</v>
      </c>
    </row>
    <row r="430" spans="1:10">
      <c r="A430" s="16" t="s">
        <v>449</v>
      </c>
      <c r="B430" s="16" t="str">
        <f t="shared" si="48"/>
        <v>1 2 7 272</v>
      </c>
      <c r="C430" s="138" t="s">
        <v>7510</v>
      </c>
      <c r="D430" s="16" t="s">
        <v>3327</v>
      </c>
      <c r="E430" s="137">
        <f t="shared" si="45"/>
        <v>0</v>
      </c>
      <c r="F430" s="137">
        <f t="shared" si="46"/>
        <v>0</v>
      </c>
      <c r="G430" s="137">
        <f t="shared" si="47"/>
        <v>0</v>
      </c>
      <c r="H430" s="137">
        <f t="shared" si="50"/>
        <v>0</v>
      </c>
      <c r="I430" s="16">
        <f t="shared" si="51"/>
        <v>9</v>
      </c>
      <c r="J430" s="16" t="str">
        <f t="shared" si="49"/>
        <v>1 2 7</v>
      </c>
    </row>
    <row r="431" spans="1:10">
      <c r="A431" s="16" t="s">
        <v>449</v>
      </c>
      <c r="B431" s="16" t="str">
        <f t="shared" si="48"/>
        <v>1 2 7 272 001</v>
      </c>
      <c r="C431" s="138" t="s">
        <v>7884</v>
      </c>
      <c r="D431" s="16" t="s">
        <v>777</v>
      </c>
      <c r="E431" s="137">
        <f t="shared" si="45"/>
        <v>0</v>
      </c>
      <c r="F431" s="137">
        <f t="shared" si="46"/>
        <v>0</v>
      </c>
      <c r="G431" s="137">
        <f t="shared" si="47"/>
        <v>0</v>
      </c>
      <c r="H431" s="137">
        <f t="shared" ref="H431:H432" si="52">SUBTOTAL(9,E431:G431)</f>
        <v>0</v>
      </c>
      <c r="I431" s="16">
        <f t="shared" ref="I431:I432" si="53">LEN(C431)</f>
        <v>13</v>
      </c>
      <c r="J431" s="16" t="str">
        <f t="shared" si="49"/>
        <v>1 2 7 272</v>
      </c>
    </row>
    <row r="432" spans="1:10">
      <c r="A432" s="16" t="s">
        <v>449</v>
      </c>
      <c r="B432" s="16" t="str">
        <f t="shared" si="48"/>
        <v>1 2 7 272 002</v>
      </c>
      <c r="C432" s="152" t="s">
        <v>7885</v>
      </c>
      <c r="D432" s="152" t="s">
        <v>8303</v>
      </c>
      <c r="E432" s="137">
        <f t="shared" si="45"/>
        <v>0</v>
      </c>
      <c r="F432" s="137">
        <f t="shared" si="46"/>
        <v>0</v>
      </c>
      <c r="G432" s="137">
        <f t="shared" si="47"/>
        <v>0</v>
      </c>
      <c r="H432" s="137">
        <f t="shared" si="52"/>
        <v>0</v>
      </c>
      <c r="I432" s="16">
        <f t="shared" si="53"/>
        <v>13</v>
      </c>
      <c r="J432" s="16" t="str">
        <f t="shared" si="49"/>
        <v>1 2 7 272</v>
      </c>
    </row>
    <row r="433" spans="1:10">
      <c r="A433" s="16" t="s">
        <v>449</v>
      </c>
      <c r="B433" s="16" t="str">
        <f t="shared" si="48"/>
        <v>1 2 7 272 003</v>
      </c>
      <c r="C433" s="138" t="s">
        <v>7886</v>
      </c>
      <c r="D433" s="16" t="s">
        <v>3202</v>
      </c>
      <c r="E433" s="137">
        <f t="shared" si="45"/>
        <v>0</v>
      </c>
      <c r="F433" s="137">
        <f t="shared" si="46"/>
        <v>0</v>
      </c>
      <c r="G433" s="137">
        <f t="shared" si="47"/>
        <v>0</v>
      </c>
      <c r="H433" s="137">
        <f t="shared" ref="H433:H496" si="54">SUBTOTAL(9,E433:G433)</f>
        <v>0</v>
      </c>
      <c r="I433" s="16">
        <f t="shared" ref="I433:I496" si="55">LEN(C433)</f>
        <v>13</v>
      </c>
      <c r="J433" s="16" t="str">
        <f t="shared" si="49"/>
        <v>1 2 7 272</v>
      </c>
    </row>
    <row r="434" spans="1:10">
      <c r="A434" s="16" t="s">
        <v>449</v>
      </c>
      <c r="B434" s="16" t="str">
        <f t="shared" si="48"/>
        <v>1 2 7 272 004</v>
      </c>
      <c r="C434" s="138" t="s">
        <v>8546</v>
      </c>
      <c r="D434" s="16" t="s">
        <v>8303</v>
      </c>
      <c r="E434" s="137">
        <f t="shared" si="45"/>
        <v>0</v>
      </c>
      <c r="F434" s="137">
        <f t="shared" si="46"/>
        <v>0</v>
      </c>
      <c r="G434" s="137">
        <f t="shared" si="47"/>
        <v>0</v>
      </c>
      <c r="H434" s="137">
        <f t="shared" si="54"/>
        <v>0</v>
      </c>
      <c r="I434" s="16">
        <f t="shared" si="55"/>
        <v>13</v>
      </c>
      <c r="J434" s="16" t="str">
        <f t="shared" si="49"/>
        <v>1 2 7 272</v>
      </c>
    </row>
    <row r="435" spans="1:10">
      <c r="A435" s="16" t="s">
        <v>449</v>
      </c>
      <c r="B435" s="16" t="str">
        <f t="shared" si="48"/>
        <v>1 2 7 272 005</v>
      </c>
      <c r="C435" s="138" t="s">
        <v>8547</v>
      </c>
      <c r="D435" s="16" t="s">
        <v>8307</v>
      </c>
      <c r="E435" s="137">
        <f t="shared" si="45"/>
        <v>0</v>
      </c>
      <c r="F435" s="137">
        <f t="shared" si="46"/>
        <v>0</v>
      </c>
      <c r="G435" s="137">
        <f t="shared" si="47"/>
        <v>0</v>
      </c>
      <c r="H435" s="137">
        <f t="shared" si="54"/>
        <v>0</v>
      </c>
      <c r="I435" s="16">
        <f t="shared" si="55"/>
        <v>13</v>
      </c>
      <c r="J435" s="16" t="str">
        <f t="shared" si="49"/>
        <v>1 2 7 272</v>
      </c>
    </row>
    <row r="436" spans="1:10">
      <c r="A436" s="16" t="s">
        <v>449</v>
      </c>
      <c r="B436" s="16" t="str">
        <f t="shared" si="48"/>
        <v>1 2 7 273</v>
      </c>
      <c r="C436" s="138" t="s">
        <v>6665</v>
      </c>
      <c r="D436" s="16" t="s">
        <v>3328</v>
      </c>
      <c r="E436" s="137">
        <f t="shared" si="45"/>
        <v>0</v>
      </c>
      <c r="F436" s="137">
        <f t="shared" si="46"/>
        <v>0</v>
      </c>
      <c r="G436" s="137">
        <f t="shared" si="47"/>
        <v>0</v>
      </c>
      <c r="H436" s="137">
        <f t="shared" si="54"/>
        <v>0</v>
      </c>
      <c r="I436" s="16">
        <f t="shared" si="55"/>
        <v>9</v>
      </c>
      <c r="J436" s="16" t="str">
        <f t="shared" si="49"/>
        <v>1 2 7</v>
      </c>
    </row>
    <row r="437" spans="1:10">
      <c r="A437" s="16" t="s">
        <v>449</v>
      </c>
      <c r="B437" s="16" t="str">
        <f t="shared" si="48"/>
        <v>1 2 7 273 001</v>
      </c>
      <c r="C437" s="138" t="s">
        <v>6617</v>
      </c>
      <c r="D437" s="16" t="s">
        <v>777</v>
      </c>
      <c r="E437" s="137">
        <f t="shared" si="45"/>
        <v>0</v>
      </c>
      <c r="F437" s="137">
        <f t="shared" si="46"/>
        <v>0</v>
      </c>
      <c r="G437" s="137">
        <f t="shared" si="47"/>
        <v>0</v>
      </c>
      <c r="H437" s="137">
        <f t="shared" si="54"/>
        <v>0</v>
      </c>
      <c r="I437" s="16">
        <f t="shared" si="55"/>
        <v>13</v>
      </c>
      <c r="J437" s="16" t="str">
        <f t="shared" si="49"/>
        <v>1 2 7 273</v>
      </c>
    </row>
    <row r="438" spans="1:10">
      <c r="A438" s="16" t="s">
        <v>449</v>
      </c>
      <c r="B438" s="16" t="str">
        <f t="shared" si="48"/>
        <v>1 2 7 273 002</v>
      </c>
      <c r="C438" s="138" t="s">
        <v>7887</v>
      </c>
      <c r="D438" s="16" t="s">
        <v>8303</v>
      </c>
      <c r="E438" s="137">
        <f t="shared" si="45"/>
        <v>0</v>
      </c>
      <c r="F438" s="137">
        <f t="shared" si="46"/>
        <v>0</v>
      </c>
      <c r="G438" s="137">
        <f t="shared" si="47"/>
        <v>0</v>
      </c>
      <c r="H438" s="137">
        <f t="shared" si="54"/>
        <v>0</v>
      </c>
      <c r="I438" s="16">
        <f t="shared" si="55"/>
        <v>13</v>
      </c>
      <c r="J438" s="16" t="str">
        <f t="shared" si="49"/>
        <v>1 2 7 273</v>
      </c>
    </row>
    <row r="439" spans="1:10">
      <c r="A439" s="16" t="s">
        <v>449</v>
      </c>
      <c r="B439" s="16" t="str">
        <f t="shared" si="48"/>
        <v>1 2 7 273 003</v>
      </c>
      <c r="C439" s="138" t="s">
        <v>8548</v>
      </c>
      <c r="D439" s="16" t="s">
        <v>3202</v>
      </c>
      <c r="E439" s="137">
        <f t="shared" si="45"/>
        <v>0</v>
      </c>
      <c r="F439" s="137">
        <f t="shared" si="46"/>
        <v>0</v>
      </c>
      <c r="G439" s="137">
        <f t="shared" si="47"/>
        <v>0</v>
      </c>
      <c r="H439" s="137">
        <f t="shared" si="54"/>
        <v>0</v>
      </c>
      <c r="I439" s="16">
        <f t="shared" si="55"/>
        <v>13</v>
      </c>
      <c r="J439" s="16" t="str">
        <f t="shared" si="49"/>
        <v>1 2 7 273</v>
      </c>
    </row>
    <row r="440" spans="1:10">
      <c r="A440" s="16" t="s">
        <v>449</v>
      </c>
      <c r="B440" s="16" t="str">
        <f t="shared" si="48"/>
        <v>1 2 7 273 004</v>
      </c>
      <c r="C440" s="138" t="s">
        <v>8549</v>
      </c>
      <c r="D440" s="16" t="s">
        <v>8303</v>
      </c>
      <c r="E440" s="137">
        <f t="shared" si="45"/>
        <v>0</v>
      </c>
      <c r="F440" s="137">
        <f t="shared" si="46"/>
        <v>0</v>
      </c>
      <c r="G440" s="137">
        <f t="shared" si="47"/>
        <v>0</v>
      </c>
      <c r="H440" s="137">
        <f t="shared" si="54"/>
        <v>0</v>
      </c>
      <c r="I440" s="16">
        <f t="shared" si="55"/>
        <v>13</v>
      </c>
      <c r="J440" s="16" t="str">
        <f t="shared" si="49"/>
        <v>1 2 7 273</v>
      </c>
    </row>
    <row r="441" spans="1:10">
      <c r="A441" s="16" t="s">
        <v>449</v>
      </c>
      <c r="B441" s="16" t="str">
        <f t="shared" si="48"/>
        <v>1 2 7 273 005</v>
      </c>
      <c r="C441" s="138" t="s">
        <v>8550</v>
      </c>
      <c r="D441" s="16" t="s">
        <v>8307</v>
      </c>
      <c r="E441" s="137">
        <f t="shared" si="45"/>
        <v>0</v>
      </c>
      <c r="F441" s="137">
        <f t="shared" si="46"/>
        <v>0</v>
      </c>
      <c r="G441" s="137">
        <f t="shared" si="47"/>
        <v>0</v>
      </c>
      <c r="H441" s="137">
        <f t="shared" si="54"/>
        <v>0</v>
      </c>
      <c r="I441" s="16">
        <f t="shared" si="55"/>
        <v>13</v>
      </c>
      <c r="J441" s="16" t="str">
        <f t="shared" si="49"/>
        <v>1 2 7 273</v>
      </c>
    </row>
    <row r="442" spans="1:10">
      <c r="A442" s="16" t="s">
        <v>449</v>
      </c>
      <c r="B442" s="16" t="str">
        <f t="shared" si="48"/>
        <v>1 2 7 274</v>
      </c>
      <c r="C442" s="138" t="s">
        <v>7511</v>
      </c>
      <c r="D442" s="16" t="s">
        <v>3329</v>
      </c>
      <c r="E442" s="137">
        <f t="shared" si="45"/>
        <v>0</v>
      </c>
      <c r="F442" s="137">
        <f t="shared" si="46"/>
        <v>0</v>
      </c>
      <c r="G442" s="137">
        <f t="shared" si="47"/>
        <v>0</v>
      </c>
      <c r="H442" s="137">
        <f t="shared" si="54"/>
        <v>0</v>
      </c>
      <c r="I442" s="16">
        <f t="shared" si="55"/>
        <v>9</v>
      </c>
      <c r="J442" s="16" t="str">
        <f t="shared" si="49"/>
        <v>1 2 7</v>
      </c>
    </row>
    <row r="443" spans="1:10">
      <c r="A443" s="16" t="s">
        <v>449</v>
      </c>
      <c r="B443" s="16" t="str">
        <f t="shared" si="48"/>
        <v>1 2 7 274 001</v>
      </c>
      <c r="C443" s="138" t="s">
        <v>7888</v>
      </c>
      <c r="D443" s="16" t="s">
        <v>777</v>
      </c>
      <c r="E443" s="137">
        <f t="shared" si="45"/>
        <v>0</v>
      </c>
      <c r="F443" s="137">
        <f t="shared" si="46"/>
        <v>0</v>
      </c>
      <c r="G443" s="137">
        <f t="shared" si="47"/>
        <v>0</v>
      </c>
      <c r="H443" s="137">
        <f t="shared" si="54"/>
        <v>0</v>
      </c>
      <c r="I443" s="16">
        <f t="shared" si="55"/>
        <v>13</v>
      </c>
      <c r="J443" s="16" t="str">
        <f t="shared" si="49"/>
        <v>1 2 7 274</v>
      </c>
    </row>
    <row r="444" spans="1:10">
      <c r="A444" s="16" t="s">
        <v>449</v>
      </c>
      <c r="B444" s="16" t="str">
        <f t="shared" si="48"/>
        <v>1 2 7 274 002</v>
      </c>
      <c r="C444" s="138" t="s">
        <v>8551</v>
      </c>
      <c r="D444" s="16" t="s">
        <v>8303</v>
      </c>
      <c r="E444" s="137">
        <f t="shared" si="45"/>
        <v>0</v>
      </c>
      <c r="F444" s="137">
        <f t="shared" si="46"/>
        <v>0</v>
      </c>
      <c r="G444" s="137">
        <f t="shared" si="47"/>
        <v>0</v>
      </c>
      <c r="H444" s="137">
        <f t="shared" si="54"/>
        <v>0</v>
      </c>
      <c r="I444" s="16">
        <f t="shared" si="55"/>
        <v>13</v>
      </c>
      <c r="J444" s="16" t="str">
        <f t="shared" si="49"/>
        <v>1 2 7 274</v>
      </c>
    </row>
    <row r="445" spans="1:10">
      <c r="A445" s="16" t="s">
        <v>449</v>
      </c>
      <c r="B445" s="16" t="str">
        <f t="shared" si="48"/>
        <v>1 2 7 274 003</v>
      </c>
      <c r="C445" s="138" t="s">
        <v>8552</v>
      </c>
      <c r="D445" s="16" t="s">
        <v>3202</v>
      </c>
      <c r="E445" s="137">
        <f t="shared" si="45"/>
        <v>0</v>
      </c>
      <c r="F445" s="137">
        <f t="shared" si="46"/>
        <v>0</v>
      </c>
      <c r="G445" s="137">
        <f t="shared" si="47"/>
        <v>0</v>
      </c>
      <c r="H445" s="137">
        <f t="shared" si="54"/>
        <v>0</v>
      </c>
      <c r="I445" s="16">
        <f t="shared" si="55"/>
        <v>13</v>
      </c>
      <c r="J445" s="16" t="str">
        <f t="shared" si="49"/>
        <v>1 2 7 274</v>
      </c>
    </row>
    <row r="446" spans="1:10">
      <c r="A446" s="16" t="s">
        <v>449</v>
      </c>
      <c r="B446" s="16" t="str">
        <f t="shared" si="48"/>
        <v>1 2 7 274 004</v>
      </c>
      <c r="C446" s="138" t="s">
        <v>8553</v>
      </c>
      <c r="D446" s="16" t="s">
        <v>8303</v>
      </c>
      <c r="E446" s="137">
        <f t="shared" si="45"/>
        <v>0</v>
      </c>
      <c r="F446" s="137">
        <f t="shared" si="46"/>
        <v>0</v>
      </c>
      <c r="G446" s="137">
        <f t="shared" si="47"/>
        <v>0</v>
      </c>
      <c r="H446" s="137">
        <f t="shared" si="54"/>
        <v>0</v>
      </c>
      <c r="I446" s="16">
        <f t="shared" si="55"/>
        <v>13</v>
      </c>
      <c r="J446" s="16" t="str">
        <f t="shared" si="49"/>
        <v>1 2 7 274</v>
      </c>
    </row>
    <row r="447" spans="1:10">
      <c r="A447" s="16" t="s">
        <v>449</v>
      </c>
      <c r="B447" s="16" t="str">
        <f t="shared" si="48"/>
        <v>1 2 7 274 005</v>
      </c>
      <c r="C447" s="138" t="s">
        <v>8554</v>
      </c>
      <c r="D447" s="16" t="s">
        <v>8307</v>
      </c>
      <c r="E447" s="137">
        <f t="shared" si="45"/>
        <v>0</v>
      </c>
      <c r="F447" s="137">
        <f t="shared" si="46"/>
        <v>0</v>
      </c>
      <c r="G447" s="137">
        <f t="shared" si="47"/>
        <v>0</v>
      </c>
      <c r="H447" s="137">
        <f t="shared" si="54"/>
        <v>0</v>
      </c>
      <c r="I447" s="16">
        <f t="shared" si="55"/>
        <v>13</v>
      </c>
      <c r="J447" s="16" t="str">
        <f t="shared" si="49"/>
        <v>1 2 7 274</v>
      </c>
    </row>
    <row r="448" spans="1:10">
      <c r="A448" s="16" t="s">
        <v>449</v>
      </c>
      <c r="B448" s="16" t="str">
        <f t="shared" si="48"/>
        <v>1 2 7 275</v>
      </c>
      <c r="C448" s="138" t="s">
        <v>7512</v>
      </c>
      <c r="D448" s="16" t="s">
        <v>169</v>
      </c>
      <c r="E448" s="137">
        <f t="shared" si="45"/>
        <v>0</v>
      </c>
      <c r="F448" s="137">
        <f t="shared" si="46"/>
        <v>0</v>
      </c>
      <c r="G448" s="137">
        <f t="shared" si="47"/>
        <v>0</v>
      </c>
      <c r="H448" s="137">
        <f t="shared" si="54"/>
        <v>0</v>
      </c>
      <c r="I448" s="16">
        <f t="shared" si="55"/>
        <v>9</v>
      </c>
      <c r="J448" s="16" t="str">
        <f t="shared" si="49"/>
        <v>1 2 7</v>
      </c>
    </row>
    <row r="449" spans="1:10">
      <c r="A449" s="16" t="s">
        <v>449</v>
      </c>
      <c r="B449" s="16" t="str">
        <f t="shared" si="48"/>
        <v>1 2 7 275 001</v>
      </c>
      <c r="C449" s="138" t="s">
        <v>7889</v>
      </c>
      <c r="D449" s="16" t="s">
        <v>777</v>
      </c>
      <c r="E449" s="137">
        <f t="shared" si="45"/>
        <v>0</v>
      </c>
      <c r="F449" s="137">
        <f t="shared" si="46"/>
        <v>0</v>
      </c>
      <c r="G449" s="137">
        <f t="shared" si="47"/>
        <v>0</v>
      </c>
      <c r="H449" s="137">
        <f t="shared" si="54"/>
        <v>0</v>
      </c>
      <c r="I449" s="16">
        <f t="shared" si="55"/>
        <v>13</v>
      </c>
      <c r="J449" s="16" t="str">
        <f t="shared" si="49"/>
        <v>1 2 7 275</v>
      </c>
    </row>
    <row r="450" spans="1:10">
      <c r="A450" s="16" t="s">
        <v>449</v>
      </c>
      <c r="B450" s="16" t="str">
        <f t="shared" si="48"/>
        <v>1 2 7 275 002</v>
      </c>
      <c r="C450" s="138" t="s">
        <v>8555</v>
      </c>
      <c r="D450" s="16" t="s">
        <v>8303</v>
      </c>
      <c r="E450" s="137">
        <f t="shared" ref="E450:E513" si="56">SUMIF($J$1:$J$4000,$C450,$E$1:$E$4000)</f>
        <v>0</v>
      </c>
      <c r="F450" s="137">
        <f t="shared" ref="F450:F513" si="57">SUMIF($J$1:$J$4000,$C450,$F$1:$F$4000)</f>
        <v>0</v>
      </c>
      <c r="G450" s="137">
        <f t="shared" ref="G450:G513" si="58">SUMIF($J$1:$J$4000,$C450,$G$1:$G$4000)</f>
        <v>0</v>
      </c>
      <c r="H450" s="137">
        <f t="shared" si="54"/>
        <v>0</v>
      </c>
      <c r="I450" s="16">
        <f t="shared" si="55"/>
        <v>13</v>
      </c>
      <c r="J450" s="16" t="str">
        <f t="shared" si="49"/>
        <v>1 2 7 275</v>
      </c>
    </row>
    <row r="451" spans="1:10">
      <c r="A451" s="16" t="s">
        <v>449</v>
      </c>
      <c r="B451" s="16" t="str">
        <f t="shared" ref="B451:B514" si="59">MID(C451,1,I451)</f>
        <v>1 2 7 275 003</v>
      </c>
      <c r="C451" s="138" t="s">
        <v>8556</v>
      </c>
      <c r="D451" s="16" t="s">
        <v>3202</v>
      </c>
      <c r="E451" s="137">
        <f t="shared" si="56"/>
        <v>0</v>
      </c>
      <c r="F451" s="137">
        <f t="shared" si="57"/>
        <v>0</v>
      </c>
      <c r="G451" s="137">
        <f t="shared" si="58"/>
        <v>0</v>
      </c>
      <c r="H451" s="137">
        <f t="shared" si="54"/>
        <v>0</v>
      </c>
      <c r="I451" s="16">
        <f t="shared" si="55"/>
        <v>13</v>
      </c>
      <c r="J451" s="16" t="str">
        <f t="shared" si="49"/>
        <v>1 2 7 275</v>
      </c>
    </row>
    <row r="452" spans="1:10">
      <c r="A452" s="16" t="s">
        <v>449</v>
      </c>
      <c r="B452" s="16" t="str">
        <f t="shared" si="59"/>
        <v>1 2 7 275 004</v>
      </c>
      <c r="C452" s="138" t="s">
        <v>8557</v>
      </c>
      <c r="D452" s="16" t="s">
        <v>8303</v>
      </c>
      <c r="E452" s="137">
        <f t="shared" si="56"/>
        <v>0</v>
      </c>
      <c r="F452" s="137">
        <f t="shared" si="57"/>
        <v>0</v>
      </c>
      <c r="G452" s="137">
        <f t="shared" si="58"/>
        <v>0</v>
      </c>
      <c r="H452" s="137">
        <f t="shared" si="54"/>
        <v>0</v>
      </c>
      <c r="I452" s="16">
        <f t="shared" si="55"/>
        <v>13</v>
      </c>
      <c r="J452" s="16" t="str">
        <f t="shared" si="49"/>
        <v>1 2 7 275</v>
      </c>
    </row>
    <row r="453" spans="1:10">
      <c r="A453" s="16" t="s">
        <v>449</v>
      </c>
      <c r="B453" s="16" t="str">
        <f t="shared" si="59"/>
        <v>1 2 7 275 005</v>
      </c>
      <c r="C453" s="138" t="s">
        <v>8558</v>
      </c>
      <c r="D453" s="16" t="s">
        <v>8307</v>
      </c>
      <c r="E453" s="137">
        <f t="shared" si="56"/>
        <v>0</v>
      </c>
      <c r="F453" s="137">
        <f t="shared" si="57"/>
        <v>0</v>
      </c>
      <c r="G453" s="137">
        <f t="shared" si="58"/>
        <v>0</v>
      </c>
      <c r="H453" s="137">
        <f t="shared" si="54"/>
        <v>0</v>
      </c>
      <c r="I453" s="16">
        <f t="shared" si="55"/>
        <v>13</v>
      </c>
      <c r="J453" s="16" t="str">
        <f t="shared" si="49"/>
        <v>1 2 7 275</v>
      </c>
    </row>
    <row r="454" spans="1:10">
      <c r="A454" s="16" t="s">
        <v>449</v>
      </c>
      <c r="B454" s="16" t="str">
        <f t="shared" si="59"/>
        <v>1 2 8</v>
      </c>
      <c r="C454" s="138" t="s">
        <v>3189</v>
      </c>
      <c r="D454" s="16" t="s">
        <v>7513</v>
      </c>
      <c r="E454" s="137">
        <f t="shared" si="56"/>
        <v>1681474.3800000001</v>
      </c>
      <c r="F454" s="137">
        <f t="shared" si="57"/>
        <v>0</v>
      </c>
      <c r="G454" s="137">
        <f t="shared" si="58"/>
        <v>0</v>
      </c>
      <c r="H454" s="137">
        <f t="shared" si="54"/>
        <v>1681474.3800000001</v>
      </c>
      <c r="I454" s="16">
        <f t="shared" si="55"/>
        <v>5</v>
      </c>
      <c r="J454" s="16" t="str">
        <f t="shared" si="49"/>
        <v>1 2</v>
      </c>
    </row>
    <row r="455" spans="1:10">
      <c r="A455" s="16" t="s">
        <v>449</v>
      </c>
      <c r="B455" s="16" t="str">
        <f t="shared" si="59"/>
        <v>1 2 8 281</v>
      </c>
      <c r="C455" s="138" t="s">
        <v>7514</v>
      </c>
      <c r="D455" s="16" t="s">
        <v>3330</v>
      </c>
      <c r="E455" s="137">
        <f t="shared" si="56"/>
        <v>0</v>
      </c>
      <c r="F455" s="137">
        <f t="shared" si="57"/>
        <v>0</v>
      </c>
      <c r="G455" s="137">
        <f t="shared" si="58"/>
        <v>0</v>
      </c>
      <c r="H455" s="137">
        <f t="shared" si="54"/>
        <v>0</v>
      </c>
      <c r="I455" s="16">
        <f t="shared" si="55"/>
        <v>9</v>
      </c>
      <c r="J455" s="16" t="str">
        <f t="shared" ref="J455:J518" si="60">IF(I455=3,MID(C455,1,1),IF(I455=5,MID(C455,1,3),IF(I455=9,MID(C455,1,5),IF(I455=13,MID(C455,1,9),IF(I455=17,MID(C455,1,13),IF(I455=21,MID(C455,1,17)))))))</f>
        <v>1 2 8</v>
      </c>
    </row>
    <row r="456" spans="1:10">
      <c r="A456" s="16" t="s">
        <v>449</v>
      </c>
      <c r="B456" s="16" t="str">
        <f t="shared" si="59"/>
        <v>1 2 8 281 001</v>
      </c>
      <c r="C456" s="138" t="s">
        <v>7890</v>
      </c>
      <c r="D456" s="16" t="s">
        <v>777</v>
      </c>
      <c r="E456" s="137">
        <f t="shared" si="56"/>
        <v>0</v>
      </c>
      <c r="F456" s="137">
        <f t="shared" si="57"/>
        <v>0</v>
      </c>
      <c r="G456" s="137">
        <f t="shared" si="58"/>
        <v>0</v>
      </c>
      <c r="H456" s="137">
        <f t="shared" si="54"/>
        <v>0</v>
      </c>
      <c r="I456" s="16">
        <f t="shared" si="55"/>
        <v>13</v>
      </c>
      <c r="J456" s="16" t="str">
        <f t="shared" si="60"/>
        <v>1 2 8 281</v>
      </c>
    </row>
    <row r="457" spans="1:10">
      <c r="A457" s="16" t="s">
        <v>449</v>
      </c>
      <c r="B457" s="16" t="str">
        <f t="shared" si="59"/>
        <v>1 2 8 281 002</v>
      </c>
      <c r="C457" s="138" t="s">
        <v>8559</v>
      </c>
      <c r="D457" s="16" t="s">
        <v>8303</v>
      </c>
      <c r="E457" s="137">
        <f t="shared" si="56"/>
        <v>0</v>
      </c>
      <c r="F457" s="137">
        <f t="shared" si="57"/>
        <v>0</v>
      </c>
      <c r="G457" s="137">
        <f t="shared" si="58"/>
        <v>0</v>
      </c>
      <c r="H457" s="137">
        <f t="shared" si="54"/>
        <v>0</v>
      </c>
      <c r="I457" s="16">
        <f t="shared" si="55"/>
        <v>13</v>
      </c>
      <c r="J457" s="16" t="str">
        <f t="shared" si="60"/>
        <v>1 2 8 281</v>
      </c>
    </row>
    <row r="458" spans="1:10">
      <c r="A458" s="16" t="s">
        <v>449</v>
      </c>
      <c r="B458" s="16" t="str">
        <f t="shared" si="59"/>
        <v>1 2 8 281 003</v>
      </c>
      <c r="C458" s="138" t="s">
        <v>8560</v>
      </c>
      <c r="D458" s="16" t="s">
        <v>3202</v>
      </c>
      <c r="E458" s="137">
        <f t="shared" si="56"/>
        <v>0</v>
      </c>
      <c r="F458" s="137">
        <f t="shared" si="57"/>
        <v>0</v>
      </c>
      <c r="G458" s="137">
        <f t="shared" si="58"/>
        <v>0</v>
      </c>
      <c r="H458" s="137">
        <f t="shared" si="54"/>
        <v>0</v>
      </c>
      <c r="I458" s="16">
        <f t="shared" si="55"/>
        <v>13</v>
      </c>
      <c r="J458" s="16" t="str">
        <f t="shared" si="60"/>
        <v>1 2 8 281</v>
      </c>
    </row>
    <row r="459" spans="1:10">
      <c r="A459" s="16" t="s">
        <v>449</v>
      </c>
      <c r="B459" s="16" t="str">
        <f t="shared" si="59"/>
        <v>1 2 8 281 004</v>
      </c>
      <c r="C459" s="138" t="s">
        <v>8561</v>
      </c>
      <c r="D459" s="16" t="s">
        <v>8303</v>
      </c>
      <c r="E459" s="137">
        <f t="shared" si="56"/>
        <v>0</v>
      </c>
      <c r="F459" s="137">
        <f t="shared" si="57"/>
        <v>0</v>
      </c>
      <c r="G459" s="137">
        <f t="shared" si="58"/>
        <v>0</v>
      </c>
      <c r="H459" s="137">
        <f t="shared" si="54"/>
        <v>0</v>
      </c>
      <c r="I459" s="16">
        <f t="shared" si="55"/>
        <v>13</v>
      </c>
      <c r="J459" s="16" t="str">
        <f t="shared" si="60"/>
        <v>1 2 8 281</v>
      </c>
    </row>
    <row r="460" spans="1:10">
      <c r="A460" s="16" t="s">
        <v>449</v>
      </c>
      <c r="B460" s="16" t="str">
        <f t="shared" si="59"/>
        <v>1 2 8 281 005</v>
      </c>
      <c r="C460" s="138" t="s">
        <v>8562</v>
      </c>
      <c r="D460" s="16" t="s">
        <v>8307</v>
      </c>
      <c r="E460" s="137">
        <f t="shared" si="56"/>
        <v>0</v>
      </c>
      <c r="F460" s="137">
        <f t="shared" si="57"/>
        <v>0</v>
      </c>
      <c r="G460" s="137">
        <f t="shared" si="58"/>
        <v>0</v>
      </c>
      <c r="H460" s="137">
        <f t="shared" si="54"/>
        <v>0</v>
      </c>
      <c r="I460" s="16">
        <f t="shared" si="55"/>
        <v>13</v>
      </c>
      <c r="J460" s="16" t="str">
        <f t="shared" si="60"/>
        <v>1 2 8 281</v>
      </c>
    </row>
    <row r="461" spans="1:10">
      <c r="A461" s="16" t="s">
        <v>449</v>
      </c>
      <c r="B461" s="16" t="str">
        <f t="shared" si="59"/>
        <v>1 2 8 282</v>
      </c>
      <c r="C461" s="138" t="s">
        <v>7515</v>
      </c>
      <c r="D461" s="16" t="s">
        <v>3331</v>
      </c>
      <c r="E461" s="137">
        <f t="shared" si="56"/>
        <v>0</v>
      </c>
      <c r="F461" s="137">
        <f t="shared" si="57"/>
        <v>0</v>
      </c>
      <c r="G461" s="137">
        <f t="shared" si="58"/>
        <v>0</v>
      </c>
      <c r="H461" s="137">
        <f t="shared" si="54"/>
        <v>0</v>
      </c>
      <c r="I461" s="16">
        <f t="shared" si="55"/>
        <v>9</v>
      </c>
      <c r="J461" s="16" t="str">
        <f t="shared" si="60"/>
        <v>1 2 8</v>
      </c>
    </row>
    <row r="462" spans="1:10">
      <c r="A462" s="16" t="s">
        <v>449</v>
      </c>
      <c r="B462" s="16" t="str">
        <f t="shared" si="59"/>
        <v>1 2 8 282 001</v>
      </c>
      <c r="C462" s="138" t="s">
        <v>7891</v>
      </c>
      <c r="D462" s="16" t="s">
        <v>777</v>
      </c>
      <c r="E462" s="137">
        <f t="shared" si="56"/>
        <v>0</v>
      </c>
      <c r="F462" s="137">
        <f t="shared" si="57"/>
        <v>0</v>
      </c>
      <c r="G462" s="137">
        <f t="shared" si="58"/>
        <v>0</v>
      </c>
      <c r="H462" s="137">
        <f t="shared" si="54"/>
        <v>0</v>
      </c>
      <c r="I462" s="16">
        <f t="shared" si="55"/>
        <v>13</v>
      </c>
      <c r="J462" s="16" t="str">
        <f t="shared" si="60"/>
        <v>1 2 8 282</v>
      </c>
    </row>
    <row r="463" spans="1:10">
      <c r="A463" s="16" t="s">
        <v>449</v>
      </c>
      <c r="B463" s="16" t="str">
        <f t="shared" si="59"/>
        <v>1 2 8 282 002</v>
      </c>
      <c r="C463" s="138" t="s">
        <v>7892</v>
      </c>
      <c r="D463" s="16" t="s">
        <v>8303</v>
      </c>
      <c r="E463" s="137">
        <f t="shared" si="56"/>
        <v>0</v>
      </c>
      <c r="F463" s="137">
        <f t="shared" si="57"/>
        <v>0</v>
      </c>
      <c r="G463" s="137">
        <f t="shared" si="58"/>
        <v>0</v>
      </c>
      <c r="H463" s="137">
        <f t="shared" si="54"/>
        <v>0</v>
      </c>
      <c r="I463" s="16">
        <f t="shared" si="55"/>
        <v>13</v>
      </c>
      <c r="J463" s="16" t="str">
        <f t="shared" si="60"/>
        <v>1 2 8 282</v>
      </c>
    </row>
    <row r="464" spans="1:10">
      <c r="A464" s="16" t="s">
        <v>449</v>
      </c>
      <c r="B464" s="16" t="str">
        <f t="shared" si="59"/>
        <v>1 2 8 282 003</v>
      </c>
      <c r="C464" s="138" t="s">
        <v>8563</v>
      </c>
      <c r="D464" s="16" t="s">
        <v>3202</v>
      </c>
      <c r="E464" s="137">
        <f t="shared" si="56"/>
        <v>0</v>
      </c>
      <c r="F464" s="137">
        <f t="shared" si="57"/>
        <v>0</v>
      </c>
      <c r="G464" s="137">
        <f t="shared" si="58"/>
        <v>0</v>
      </c>
      <c r="H464" s="137">
        <f t="shared" si="54"/>
        <v>0</v>
      </c>
      <c r="I464" s="16">
        <f t="shared" si="55"/>
        <v>13</v>
      </c>
      <c r="J464" s="16" t="str">
        <f t="shared" si="60"/>
        <v>1 2 8 282</v>
      </c>
    </row>
    <row r="465" spans="1:10">
      <c r="A465" s="16" t="s">
        <v>449</v>
      </c>
      <c r="B465" s="16" t="str">
        <f t="shared" si="59"/>
        <v>1 2 8 282 004</v>
      </c>
      <c r="C465" s="138" t="s">
        <v>8564</v>
      </c>
      <c r="D465" s="16" t="s">
        <v>8303</v>
      </c>
      <c r="E465" s="137">
        <f t="shared" si="56"/>
        <v>0</v>
      </c>
      <c r="F465" s="137">
        <f t="shared" si="57"/>
        <v>0</v>
      </c>
      <c r="G465" s="137">
        <f t="shared" si="58"/>
        <v>0</v>
      </c>
      <c r="H465" s="137">
        <f t="shared" si="54"/>
        <v>0</v>
      </c>
      <c r="I465" s="16">
        <f t="shared" si="55"/>
        <v>13</v>
      </c>
      <c r="J465" s="16" t="str">
        <f t="shared" si="60"/>
        <v>1 2 8 282</v>
      </c>
    </row>
    <row r="466" spans="1:10">
      <c r="A466" s="16" t="s">
        <v>449</v>
      </c>
      <c r="B466" s="16" t="str">
        <f t="shared" si="59"/>
        <v>1 2 8 282 005</v>
      </c>
      <c r="C466" s="138" t="s">
        <v>8565</v>
      </c>
      <c r="D466" s="16" t="s">
        <v>8307</v>
      </c>
      <c r="E466" s="137">
        <f t="shared" si="56"/>
        <v>0</v>
      </c>
      <c r="F466" s="137">
        <f t="shared" si="57"/>
        <v>0</v>
      </c>
      <c r="G466" s="137">
        <f t="shared" si="58"/>
        <v>0</v>
      </c>
      <c r="H466" s="137">
        <f t="shared" si="54"/>
        <v>0</v>
      </c>
      <c r="I466" s="16">
        <f t="shared" si="55"/>
        <v>13</v>
      </c>
      <c r="J466" s="16" t="str">
        <f t="shared" si="60"/>
        <v>1 2 8 282</v>
      </c>
    </row>
    <row r="467" spans="1:10">
      <c r="A467" s="16" t="s">
        <v>449</v>
      </c>
      <c r="B467" s="16" t="str">
        <f t="shared" si="59"/>
        <v>1 2 8 283</v>
      </c>
      <c r="C467" s="138" t="s">
        <v>6666</v>
      </c>
      <c r="D467" s="16" t="s">
        <v>3332</v>
      </c>
      <c r="E467" s="137">
        <f t="shared" si="56"/>
        <v>1681474.3800000001</v>
      </c>
      <c r="F467" s="137">
        <f t="shared" si="57"/>
        <v>0</v>
      </c>
      <c r="G467" s="137">
        <f t="shared" si="58"/>
        <v>0</v>
      </c>
      <c r="H467" s="137">
        <f t="shared" si="54"/>
        <v>1681474.3800000001</v>
      </c>
      <c r="I467" s="16">
        <f t="shared" si="55"/>
        <v>9</v>
      </c>
      <c r="J467" s="16" t="str">
        <f t="shared" si="60"/>
        <v>1 2 8</v>
      </c>
    </row>
    <row r="468" spans="1:10">
      <c r="A468" s="16" t="s">
        <v>449</v>
      </c>
      <c r="B468" s="16" t="str">
        <f t="shared" si="59"/>
        <v>1 2 8 283 001</v>
      </c>
      <c r="C468" s="138" t="s">
        <v>6667</v>
      </c>
      <c r="D468" s="16" t="s">
        <v>777</v>
      </c>
      <c r="E468" s="137">
        <f t="shared" si="56"/>
        <v>0</v>
      </c>
      <c r="F468" s="137">
        <f t="shared" si="57"/>
        <v>0</v>
      </c>
      <c r="G468" s="137">
        <f t="shared" si="58"/>
        <v>0</v>
      </c>
      <c r="H468" s="137">
        <f t="shared" si="54"/>
        <v>0</v>
      </c>
      <c r="I468" s="16">
        <f t="shared" si="55"/>
        <v>13</v>
      </c>
      <c r="J468" s="16" t="str">
        <f t="shared" si="60"/>
        <v>1 2 8 283</v>
      </c>
    </row>
    <row r="469" spans="1:10">
      <c r="A469" s="16" t="s">
        <v>449</v>
      </c>
      <c r="B469" s="16" t="str">
        <f t="shared" si="59"/>
        <v>1 2 8 283 002</v>
      </c>
      <c r="C469" s="138" t="s">
        <v>7893</v>
      </c>
      <c r="D469" s="16" t="s">
        <v>8303</v>
      </c>
      <c r="E469" s="137">
        <f t="shared" si="56"/>
        <v>0</v>
      </c>
      <c r="F469" s="137">
        <f t="shared" si="57"/>
        <v>0</v>
      </c>
      <c r="G469" s="137">
        <f t="shared" si="58"/>
        <v>0</v>
      </c>
      <c r="H469" s="137">
        <f t="shared" si="54"/>
        <v>0</v>
      </c>
      <c r="I469" s="16">
        <f t="shared" si="55"/>
        <v>13</v>
      </c>
      <c r="J469" s="16" t="str">
        <f t="shared" si="60"/>
        <v>1 2 8 283</v>
      </c>
    </row>
    <row r="470" spans="1:10">
      <c r="A470" s="16" t="s">
        <v>449</v>
      </c>
      <c r="B470" s="16" t="str">
        <f t="shared" si="59"/>
        <v>1 2 8 283 003</v>
      </c>
      <c r="C470" s="138" t="s">
        <v>7894</v>
      </c>
      <c r="D470" s="16" t="s">
        <v>3202</v>
      </c>
      <c r="E470" s="137">
        <f t="shared" si="56"/>
        <v>1681474.3800000001</v>
      </c>
      <c r="F470" s="137">
        <f t="shared" si="57"/>
        <v>0</v>
      </c>
      <c r="G470" s="137">
        <f t="shared" si="58"/>
        <v>0</v>
      </c>
      <c r="H470" s="137">
        <f t="shared" si="54"/>
        <v>1681474.3800000001</v>
      </c>
      <c r="I470" s="16">
        <f t="shared" si="55"/>
        <v>13</v>
      </c>
      <c r="J470" s="16" t="str">
        <f t="shared" si="60"/>
        <v>1 2 8 283</v>
      </c>
    </row>
    <row r="471" spans="1:10">
      <c r="A471" s="16" t="s">
        <v>449</v>
      </c>
      <c r="B471" s="16" t="str">
        <f t="shared" si="59"/>
        <v>1 2 8 283 004</v>
      </c>
      <c r="C471" s="138" t="s">
        <v>8566</v>
      </c>
      <c r="D471" s="16" t="s">
        <v>8303</v>
      </c>
      <c r="E471" s="137">
        <f t="shared" si="56"/>
        <v>0</v>
      </c>
      <c r="F471" s="137">
        <f t="shared" si="57"/>
        <v>0</v>
      </c>
      <c r="G471" s="137">
        <f t="shared" si="58"/>
        <v>0</v>
      </c>
      <c r="H471" s="137">
        <f t="shared" si="54"/>
        <v>0</v>
      </c>
      <c r="I471" s="16">
        <f t="shared" si="55"/>
        <v>13</v>
      </c>
      <c r="J471" s="16" t="str">
        <f t="shared" si="60"/>
        <v>1 2 8 283</v>
      </c>
    </row>
    <row r="472" spans="1:10">
      <c r="A472" s="16" t="s">
        <v>449</v>
      </c>
      <c r="B472" s="16" t="str">
        <f t="shared" si="59"/>
        <v>1 2 8 283 005</v>
      </c>
      <c r="C472" s="138" t="s">
        <v>8567</v>
      </c>
      <c r="D472" s="16" t="s">
        <v>8307</v>
      </c>
      <c r="E472" s="137">
        <f t="shared" si="56"/>
        <v>0</v>
      </c>
      <c r="F472" s="137">
        <f t="shared" si="57"/>
        <v>0</v>
      </c>
      <c r="G472" s="137">
        <f t="shared" si="58"/>
        <v>0</v>
      </c>
      <c r="H472" s="137">
        <f t="shared" si="54"/>
        <v>0</v>
      </c>
      <c r="I472" s="16">
        <f t="shared" si="55"/>
        <v>13</v>
      </c>
      <c r="J472" s="16" t="str">
        <f t="shared" si="60"/>
        <v>1 2 8 283</v>
      </c>
    </row>
    <row r="473" spans="1:10">
      <c r="A473" s="16" t="s">
        <v>449</v>
      </c>
      <c r="B473" s="16" t="str">
        <f t="shared" si="59"/>
        <v>1 2 9</v>
      </c>
      <c r="C473" s="138" t="s">
        <v>2670</v>
      </c>
      <c r="D473" s="16" t="s">
        <v>7516</v>
      </c>
      <c r="E473" s="137">
        <f t="shared" si="56"/>
        <v>4001706.23</v>
      </c>
      <c r="F473" s="137">
        <f t="shared" si="57"/>
        <v>0</v>
      </c>
      <c r="G473" s="137">
        <f t="shared" si="58"/>
        <v>0</v>
      </c>
      <c r="H473" s="137">
        <f t="shared" si="54"/>
        <v>4001706.23</v>
      </c>
      <c r="I473" s="16">
        <f t="shared" si="55"/>
        <v>5</v>
      </c>
      <c r="J473" s="16" t="str">
        <f t="shared" si="60"/>
        <v>1 2</v>
      </c>
    </row>
    <row r="474" spans="1:10">
      <c r="A474" s="16" t="s">
        <v>449</v>
      </c>
      <c r="B474" s="16" t="str">
        <f t="shared" si="59"/>
        <v>1 2 9 291</v>
      </c>
      <c r="C474" s="138" t="s">
        <v>7517</v>
      </c>
      <c r="D474" s="16" t="s">
        <v>181</v>
      </c>
      <c r="E474" s="137">
        <f t="shared" si="56"/>
        <v>0</v>
      </c>
      <c r="F474" s="137">
        <f t="shared" si="57"/>
        <v>0</v>
      </c>
      <c r="G474" s="137">
        <f t="shared" si="58"/>
        <v>0</v>
      </c>
      <c r="H474" s="137">
        <f t="shared" si="54"/>
        <v>0</v>
      </c>
      <c r="I474" s="16">
        <f t="shared" si="55"/>
        <v>9</v>
      </c>
      <c r="J474" s="16" t="str">
        <f t="shared" si="60"/>
        <v>1 2 9</v>
      </c>
    </row>
    <row r="475" spans="1:10">
      <c r="A475" s="16" t="s">
        <v>449</v>
      </c>
      <c r="B475" s="16" t="str">
        <f t="shared" si="59"/>
        <v>1 2 9 291 001</v>
      </c>
      <c r="C475" s="138" t="s">
        <v>7895</v>
      </c>
      <c r="D475" s="16" t="s">
        <v>777</v>
      </c>
      <c r="E475" s="137">
        <f t="shared" si="56"/>
        <v>0</v>
      </c>
      <c r="F475" s="137">
        <f t="shared" si="57"/>
        <v>0</v>
      </c>
      <c r="G475" s="137">
        <f t="shared" si="58"/>
        <v>0</v>
      </c>
      <c r="H475" s="137">
        <f t="shared" si="54"/>
        <v>0</v>
      </c>
      <c r="I475" s="16">
        <f t="shared" si="55"/>
        <v>13</v>
      </c>
      <c r="J475" s="16" t="str">
        <f t="shared" si="60"/>
        <v>1 2 9 291</v>
      </c>
    </row>
    <row r="476" spans="1:10">
      <c r="A476" s="16" t="s">
        <v>449</v>
      </c>
      <c r="B476" s="16" t="str">
        <f t="shared" si="59"/>
        <v>1 2 9 291 002</v>
      </c>
      <c r="C476" s="138" t="s">
        <v>7896</v>
      </c>
      <c r="D476" s="16" t="s">
        <v>8303</v>
      </c>
      <c r="E476" s="137">
        <f t="shared" si="56"/>
        <v>0</v>
      </c>
      <c r="F476" s="137">
        <f t="shared" si="57"/>
        <v>0</v>
      </c>
      <c r="G476" s="137">
        <f t="shared" si="58"/>
        <v>0</v>
      </c>
      <c r="H476" s="137">
        <f t="shared" si="54"/>
        <v>0</v>
      </c>
      <c r="I476" s="16">
        <f t="shared" si="55"/>
        <v>13</v>
      </c>
      <c r="J476" s="16" t="str">
        <f t="shared" si="60"/>
        <v>1 2 9 291</v>
      </c>
    </row>
    <row r="477" spans="1:10">
      <c r="A477" s="16" t="s">
        <v>449</v>
      </c>
      <c r="B477" s="16" t="str">
        <f t="shared" si="59"/>
        <v>1 2 9 291 003</v>
      </c>
      <c r="C477" s="138" t="s">
        <v>7897</v>
      </c>
      <c r="D477" s="16" t="s">
        <v>3202</v>
      </c>
      <c r="E477" s="137">
        <f t="shared" si="56"/>
        <v>0</v>
      </c>
      <c r="F477" s="137">
        <f t="shared" si="57"/>
        <v>0</v>
      </c>
      <c r="G477" s="137">
        <f t="shared" si="58"/>
        <v>0</v>
      </c>
      <c r="H477" s="137">
        <f t="shared" si="54"/>
        <v>0</v>
      </c>
      <c r="I477" s="16">
        <f t="shared" si="55"/>
        <v>13</v>
      </c>
      <c r="J477" s="16" t="str">
        <f t="shared" si="60"/>
        <v>1 2 9 291</v>
      </c>
    </row>
    <row r="478" spans="1:10">
      <c r="A478" s="16" t="s">
        <v>449</v>
      </c>
      <c r="B478" s="16" t="str">
        <f t="shared" si="59"/>
        <v>1 2 9 291 004</v>
      </c>
      <c r="C478" s="138" t="s">
        <v>8568</v>
      </c>
      <c r="D478" s="16" t="s">
        <v>8303</v>
      </c>
      <c r="E478" s="137">
        <f t="shared" si="56"/>
        <v>0</v>
      </c>
      <c r="F478" s="137">
        <f t="shared" si="57"/>
        <v>0</v>
      </c>
      <c r="G478" s="137">
        <f t="shared" si="58"/>
        <v>0</v>
      </c>
      <c r="H478" s="137">
        <f t="shared" si="54"/>
        <v>0</v>
      </c>
      <c r="I478" s="16">
        <f t="shared" si="55"/>
        <v>13</v>
      </c>
      <c r="J478" s="16" t="str">
        <f t="shared" si="60"/>
        <v>1 2 9 291</v>
      </c>
    </row>
    <row r="479" spans="1:10">
      <c r="A479" s="16" t="s">
        <v>449</v>
      </c>
      <c r="B479" s="16" t="str">
        <f t="shared" si="59"/>
        <v>1 2 9 291 005</v>
      </c>
      <c r="C479" s="138" t="s">
        <v>8569</v>
      </c>
      <c r="D479" s="16" t="s">
        <v>8307</v>
      </c>
      <c r="E479" s="137">
        <f t="shared" si="56"/>
        <v>0</v>
      </c>
      <c r="F479" s="137">
        <f t="shared" si="57"/>
        <v>0</v>
      </c>
      <c r="G479" s="137">
        <f t="shared" si="58"/>
        <v>0</v>
      </c>
      <c r="H479" s="137">
        <f t="shared" si="54"/>
        <v>0</v>
      </c>
      <c r="I479" s="16">
        <f t="shared" si="55"/>
        <v>13</v>
      </c>
      <c r="J479" s="16" t="str">
        <f t="shared" si="60"/>
        <v>1 2 9 291</v>
      </c>
    </row>
    <row r="480" spans="1:10">
      <c r="A480" s="16" t="s">
        <v>449</v>
      </c>
      <c r="B480" s="16" t="str">
        <f t="shared" si="59"/>
        <v>1 2 9 292</v>
      </c>
      <c r="C480" s="138" t="s">
        <v>7518</v>
      </c>
      <c r="D480" s="16" t="s">
        <v>3333</v>
      </c>
      <c r="E480" s="137">
        <f t="shared" si="56"/>
        <v>0</v>
      </c>
      <c r="F480" s="137">
        <f t="shared" si="57"/>
        <v>0</v>
      </c>
      <c r="G480" s="137">
        <f t="shared" si="58"/>
        <v>0</v>
      </c>
      <c r="H480" s="137">
        <f t="shared" si="54"/>
        <v>0</v>
      </c>
      <c r="I480" s="16">
        <f t="shared" si="55"/>
        <v>9</v>
      </c>
      <c r="J480" s="16" t="str">
        <f t="shared" si="60"/>
        <v>1 2 9</v>
      </c>
    </row>
    <row r="481" spans="1:10">
      <c r="A481" s="16" t="s">
        <v>449</v>
      </c>
      <c r="B481" s="16" t="str">
        <f t="shared" si="59"/>
        <v>1 2 9 292 001</v>
      </c>
      <c r="C481" s="138" t="s">
        <v>7898</v>
      </c>
      <c r="D481" s="16" t="s">
        <v>777</v>
      </c>
      <c r="E481" s="137">
        <f t="shared" si="56"/>
        <v>0</v>
      </c>
      <c r="F481" s="137">
        <f t="shared" si="57"/>
        <v>0</v>
      </c>
      <c r="G481" s="137">
        <f t="shared" si="58"/>
        <v>0</v>
      </c>
      <c r="H481" s="137">
        <f t="shared" si="54"/>
        <v>0</v>
      </c>
      <c r="I481" s="16">
        <f t="shared" si="55"/>
        <v>13</v>
      </c>
      <c r="J481" s="16" t="str">
        <f t="shared" si="60"/>
        <v>1 2 9 292</v>
      </c>
    </row>
    <row r="482" spans="1:10">
      <c r="A482" s="16" t="s">
        <v>449</v>
      </c>
      <c r="B482" s="16" t="str">
        <f t="shared" si="59"/>
        <v>1 2 9 292 002</v>
      </c>
      <c r="C482" s="138" t="s">
        <v>8570</v>
      </c>
      <c r="D482" s="16" t="s">
        <v>8303</v>
      </c>
      <c r="E482" s="137">
        <f t="shared" si="56"/>
        <v>0</v>
      </c>
      <c r="F482" s="137">
        <f t="shared" si="57"/>
        <v>0</v>
      </c>
      <c r="G482" s="137">
        <f t="shared" si="58"/>
        <v>0</v>
      </c>
      <c r="H482" s="137">
        <f t="shared" si="54"/>
        <v>0</v>
      </c>
      <c r="I482" s="16">
        <f t="shared" si="55"/>
        <v>13</v>
      </c>
      <c r="J482" s="16" t="str">
        <f t="shared" si="60"/>
        <v>1 2 9 292</v>
      </c>
    </row>
    <row r="483" spans="1:10">
      <c r="A483" s="16" t="s">
        <v>449</v>
      </c>
      <c r="B483" s="16" t="str">
        <f t="shared" si="59"/>
        <v>1 2 9 292 003</v>
      </c>
      <c r="C483" s="138" t="s">
        <v>8571</v>
      </c>
      <c r="D483" s="16" t="s">
        <v>3202</v>
      </c>
      <c r="E483" s="137">
        <f t="shared" si="56"/>
        <v>0</v>
      </c>
      <c r="F483" s="137">
        <f t="shared" si="57"/>
        <v>0</v>
      </c>
      <c r="G483" s="137">
        <f t="shared" si="58"/>
        <v>0</v>
      </c>
      <c r="H483" s="137">
        <f t="shared" si="54"/>
        <v>0</v>
      </c>
      <c r="I483" s="16">
        <f t="shared" si="55"/>
        <v>13</v>
      </c>
      <c r="J483" s="16" t="str">
        <f t="shared" si="60"/>
        <v>1 2 9 292</v>
      </c>
    </row>
    <row r="484" spans="1:10">
      <c r="A484" s="16" t="s">
        <v>449</v>
      </c>
      <c r="B484" s="16" t="str">
        <f t="shared" si="59"/>
        <v>1 2 9 292 004</v>
      </c>
      <c r="C484" s="138" t="s">
        <v>8572</v>
      </c>
      <c r="D484" s="16" t="s">
        <v>8303</v>
      </c>
      <c r="E484" s="137">
        <f t="shared" si="56"/>
        <v>0</v>
      </c>
      <c r="F484" s="137">
        <f t="shared" si="57"/>
        <v>0</v>
      </c>
      <c r="G484" s="137">
        <f t="shared" si="58"/>
        <v>0</v>
      </c>
      <c r="H484" s="137">
        <f t="shared" si="54"/>
        <v>0</v>
      </c>
      <c r="I484" s="16">
        <f t="shared" si="55"/>
        <v>13</v>
      </c>
      <c r="J484" s="16" t="str">
        <f t="shared" si="60"/>
        <v>1 2 9 292</v>
      </c>
    </row>
    <row r="485" spans="1:10">
      <c r="A485" s="16" t="s">
        <v>449</v>
      </c>
      <c r="B485" s="16" t="str">
        <f t="shared" si="59"/>
        <v>1 2 9 292 005</v>
      </c>
      <c r="C485" s="138" t="s">
        <v>8573</v>
      </c>
      <c r="D485" s="16" t="s">
        <v>8307</v>
      </c>
      <c r="E485" s="137">
        <f t="shared" si="56"/>
        <v>0</v>
      </c>
      <c r="F485" s="137">
        <f t="shared" si="57"/>
        <v>0</v>
      </c>
      <c r="G485" s="137">
        <f t="shared" si="58"/>
        <v>0</v>
      </c>
      <c r="H485" s="137">
        <f t="shared" si="54"/>
        <v>0</v>
      </c>
      <c r="I485" s="16">
        <f t="shared" si="55"/>
        <v>13</v>
      </c>
      <c r="J485" s="16" t="str">
        <f t="shared" si="60"/>
        <v>1 2 9 292</v>
      </c>
    </row>
    <row r="486" spans="1:10">
      <c r="A486" s="16" t="s">
        <v>449</v>
      </c>
      <c r="B486" s="16" t="str">
        <f t="shared" si="59"/>
        <v>1 2 9 293</v>
      </c>
      <c r="C486" s="138" t="s">
        <v>7519</v>
      </c>
      <c r="D486" s="16" t="s">
        <v>8574</v>
      </c>
      <c r="E486" s="137">
        <f t="shared" si="56"/>
        <v>0</v>
      </c>
      <c r="F486" s="137">
        <f t="shared" si="57"/>
        <v>0</v>
      </c>
      <c r="G486" s="137">
        <f t="shared" si="58"/>
        <v>0</v>
      </c>
      <c r="H486" s="137">
        <f t="shared" si="54"/>
        <v>0</v>
      </c>
      <c r="I486" s="16">
        <f t="shared" si="55"/>
        <v>9</v>
      </c>
      <c r="J486" s="16" t="str">
        <f t="shared" si="60"/>
        <v>1 2 9</v>
      </c>
    </row>
    <row r="487" spans="1:10">
      <c r="A487" s="16" t="s">
        <v>449</v>
      </c>
      <c r="B487" s="16" t="str">
        <f t="shared" si="59"/>
        <v>1 2 9 293 001</v>
      </c>
      <c r="C487" s="138" t="s">
        <v>7899</v>
      </c>
      <c r="D487" s="16" t="s">
        <v>777</v>
      </c>
      <c r="E487" s="137">
        <f t="shared" si="56"/>
        <v>0</v>
      </c>
      <c r="F487" s="137">
        <f t="shared" si="57"/>
        <v>0</v>
      </c>
      <c r="G487" s="137">
        <f t="shared" si="58"/>
        <v>0</v>
      </c>
      <c r="H487" s="137">
        <f t="shared" si="54"/>
        <v>0</v>
      </c>
      <c r="I487" s="16">
        <f t="shared" si="55"/>
        <v>13</v>
      </c>
      <c r="J487" s="16" t="str">
        <f t="shared" si="60"/>
        <v>1 2 9 293</v>
      </c>
    </row>
    <row r="488" spans="1:10">
      <c r="A488" s="16" t="s">
        <v>449</v>
      </c>
      <c r="B488" s="16" t="str">
        <f t="shared" si="59"/>
        <v>1 2 9 293 002</v>
      </c>
      <c r="C488" s="138" t="s">
        <v>7900</v>
      </c>
      <c r="D488" s="16" t="s">
        <v>8303</v>
      </c>
      <c r="E488" s="137">
        <f t="shared" si="56"/>
        <v>0</v>
      </c>
      <c r="F488" s="137">
        <f t="shared" si="57"/>
        <v>0</v>
      </c>
      <c r="G488" s="137">
        <f t="shared" si="58"/>
        <v>0</v>
      </c>
      <c r="H488" s="137">
        <f t="shared" si="54"/>
        <v>0</v>
      </c>
      <c r="I488" s="16">
        <f t="shared" si="55"/>
        <v>13</v>
      </c>
      <c r="J488" s="16" t="str">
        <f t="shared" si="60"/>
        <v>1 2 9 293</v>
      </c>
    </row>
    <row r="489" spans="1:10">
      <c r="A489" s="16" t="s">
        <v>449</v>
      </c>
      <c r="B489" s="16" t="str">
        <f t="shared" si="59"/>
        <v>1 2 9 293 003</v>
      </c>
      <c r="C489" s="138" t="s">
        <v>7901</v>
      </c>
      <c r="D489" s="16" t="s">
        <v>3202</v>
      </c>
      <c r="E489" s="137">
        <f t="shared" si="56"/>
        <v>0</v>
      </c>
      <c r="F489" s="137">
        <f t="shared" si="57"/>
        <v>0</v>
      </c>
      <c r="G489" s="137">
        <f t="shared" si="58"/>
        <v>0</v>
      </c>
      <c r="H489" s="137">
        <f t="shared" si="54"/>
        <v>0</v>
      </c>
      <c r="I489" s="16">
        <f t="shared" si="55"/>
        <v>13</v>
      </c>
      <c r="J489" s="16" t="str">
        <f t="shared" si="60"/>
        <v>1 2 9 293</v>
      </c>
    </row>
    <row r="490" spans="1:10">
      <c r="A490" s="16" t="s">
        <v>449</v>
      </c>
      <c r="B490" s="16" t="str">
        <f t="shared" si="59"/>
        <v>1 2 9 293 004</v>
      </c>
      <c r="C490" s="138" t="s">
        <v>8575</v>
      </c>
      <c r="D490" s="16" t="s">
        <v>8303</v>
      </c>
      <c r="E490" s="137">
        <f t="shared" si="56"/>
        <v>0</v>
      </c>
      <c r="F490" s="137">
        <f t="shared" si="57"/>
        <v>0</v>
      </c>
      <c r="G490" s="137">
        <f t="shared" si="58"/>
        <v>0</v>
      </c>
      <c r="H490" s="137">
        <f t="shared" si="54"/>
        <v>0</v>
      </c>
      <c r="I490" s="16">
        <f t="shared" si="55"/>
        <v>13</v>
      </c>
      <c r="J490" s="16" t="str">
        <f t="shared" si="60"/>
        <v>1 2 9 293</v>
      </c>
    </row>
    <row r="491" spans="1:10">
      <c r="A491" s="16" t="s">
        <v>449</v>
      </c>
      <c r="B491" s="16" t="str">
        <f t="shared" si="59"/>
        <v>1 2 9 293 005</v>
      </c>
      <c r="C491" s="138" t="s">
        <v>8576</v>
      </c>
      <c r="D491" s="16" t="s">
        <v>8307</v>
      </c>
      <c r="E491" s="137">
        <f t="shared" si="56"/>
        <v>0</v>
      </c>
      <c r="F491" s="137">
        <f t="shared" si="57"/>
        <v>0</v>
      </c>
      <c r="G491" s="137">
        <f t="shared" si="58"/>
        <v>0</v>
      </c>
      <c r="H491" s="137">
        <f t="shared" si="54"/>
        <v>0</v>
      </c>
      <c r="I491" s="16">
        <f t="shared" si="55"/>
        <v>13</v>
      </c>
      <c r="J491" s="16" t="str">
        <f t="shared" si="60"/>
        <v>1 2 9 293</v>
      </c>
    </row>
    <row r="492" spans="1:10">
      <c r="A492" s="16" t="s">
        <v>449</v>
      </c>
      <c r="B492" s="16" t="str">
        <f t="shared" si="59"/>
        <v>1 2 9 294</v>
      </c>
      <c r="C492" s="138" t="s">
        <v>6668</v>
      </c>
      <c r="D492" s="16" t="s">
        <v>3335</v>
      </c>
      <c r="E492" s="137">
        <f t="shared" si="56"/>
        <v>0</v>
      </c>
      <c r="F492" s="137">
        <f t="shared" si="57"/>
        <v>0</v>
      </c>
      <c r="G492" s="137">
        <f t="shared" si="58"/>
        <v>0</v>
      </c>
      <c r="H492" s="137">
        <f t="shared" si="54"/>
        <v>0</v>
      </c>
      <c r="I492" s="16">
        <f t="shared" si="55"/>
        <v>9</v>
      </c>
      <c r="J492" s="16" t="str">
        <f t="shared" si="60"/>
        <v>1 2 9</v>
      </c>
    </row>
    <row r="493" spans="1:10">
      <c r="A493" s="16" t="s">
        <v>449</v>
      </c>
      <c r="B493" s="16" t="str">
        <f t="shared" si="59"/>
        <v>1 2 9 294 001</v>
      </c>
      <c r="C493" s="138" t="s">
        <v>6618</v>
      </c>
      <c r="D493" s="16" t="s">
        <v>777</v>
      </c>
      <c r="E493" s="137">
        <f t="shared" si="56"/>
        <v>0</v>
      </c>
      <c r="F493" s="137">
        <f t="shared" si="57"/>
        <v>0</v>
      </c>
      <c r="G493" s="137">
        <f t="shared" si="58"/>
        <v>0</v>
      </c>
      <c r="H493" s="137">
        <f t="shared" si="54"/>
        <v>0</v>
      </c>
      <c r="I493" s="16">
        <f t="shared" si="55"/>
        <v>13</v>
      </c>
      <c r="J493" s="16" t="str">
        <f t="shared" si="60"/>
        <v>1 2 9 294</v>
      </c>
    </row>
    <row r="494" spans="1:10">
      <c r="A494" s="16" t="s">
        <v>449</v>
      </c>
      <c r="B494" s="16" t="str">
        <f t="shared" si="59"/>
        <v>1 2 9 294 002</v>
      </c>
      <c r="C494" s="138" t="s">
        <v>8577</v>
      </c>
      <c r="D494" s="16" t="s">
        <v>8303</v>
      </c>
      <c r="E494" s="137">
        <f t="shared" si="56"/>
        <v>0</v>
      </c>
      <c r="F494" s="137">
        <f t="shared" si="57"/>
        <v>0</v>
      </c>
      <c r="G494" s="137">
        <f t="shared" si="58"/>
        <v>0</v>
      </c>
      <c r="H494" s="137">
        <f t="shared" si="54"/>
        <v>0</v>
      </c>
      <c r="I494" s="16">
        <f t="shared" si="55"/>
        <v>13</v>
      </c>
      <c r="J494" s="16" t="str">
        <f t="shared" si="60"/>
        <v>1 2 9 294</v>
      </c>
    </row>
    <row r="495" spans="1:10">
      <c r="A495" s="16" t="s">
        <v>449</v>
      </c>
      <c r="B495" s="16" t="str">
        <f t="shared" si="59"/>
        <v>1 2 9 294 003</v>
      </c>
      <c r="C495" s="138" t="s">
        <v>8578</v>
      </c>
      <c r="D495" s="16" t="s">
        <v>3202</v>
      </c>
      <c r="E495" s="137">
        <f t="shared" si="56"/>
        <v>0</v>
      </c>
      <c r="F495" s="137">
        <f t="shared" si="57"/>
        <v>0</v>
      </c>
      <c r="G495" s="137">
        <f t="shared" si="58"/>
        <v>0</v>
      </c>
      <c r="H495" s="137">
        <f t="shared" si="54"/>
        <v>0</v>
      </c>
      <c r="I495" s="16">
        <f t="shared" si="55"/>
        <v>13</v>
      </c>
      <c r="J495" s="16" t="str">
        <f t="shared" si="60"/>
        <v>1 2 9 294</v>
      </c>
    </row>
    <row r="496" spans="1:10">
      <c r="A496" s="16" t="s">
        <v>449</v>
      </c>
      <c r="B496" s="16" t="str">
        <f t="shared" si="59"/>
        <v>1 2 9 294 004</v>
      </c>
      <c r="C496" s="138" t="s">
        <v>8579</v>
      </c>
      <c r="D496" s="16" t="s">
        <v>8303</v>
      </c>
      <c r="E496" s="137">
        <f t="shared" si="56"/>
        <v>0</v>
      </c>
      <c r="F496" s="137">
        <f t="shared" si="57"/>
        <v>0</v>
      </c>
      <c r="G496" s="137">
        <f t="shared" si="58"/>
        <v>0</v>
      </c>
      <c r="H496" s="137">
        <f t="shared" si="54"/>
        <v>0</v>
      </c>
      <c r="I496" s="16">
        <f t="shared" si="55"/>
        <v>13</v>
      </c>
      <c r="J496" s="16" t="str">
        <f t="shared" si="60"/>
        <v>1 2 9 294</v>
      </c>
    </row>
    <row r="497" spans="1:10">
      <c r="A497" s="16" t="s">
        <v>449</v>
      </c>
      <c r="B497" s="16" t="str">
        <f t="shared" si="59"/>
        <v>1 2 9 294 005</v>
      </c>
      <c r="C497" s="138" t="s">
        <v>8580</v>
      </c>
      <c r="D497" s="16" t="s">
        <v>8307</v>
      </c>
      <c r="E497" s="137">
        <f t="shared" si="56"/>
        <v>0</v>
      </c>
      <c r="F497" s="137">
        <f t="shared" si="57"/>
        <v>0</v>
      </c>
      <c r="G497" s="137">
        <f t="shared" si="58"/>
        <v>0</v>
      </c>
      <c r="H497" s="137">
        <f t="shared" ref="H497:H560" si="61">SUBTOTAL(9,E497:G497)</f>
        <v>0</v>
      </c>
      <c r="I497" s="16">
        <f t="shared" ref="I497:I560" si="62">LEN(C497)</f>
        <v>13</v>
      </c>
      <c r="J497" s="16" t="str">
        <f t="shared" si="60"/>
        <v>1 2 9 294</v>
      </c>
    </row>
    <row r="498" spans="1:10">
      <c r="A498" s="16" t="s">
        <v>449</v>
      </c>
      <c r="B498" s="16" t="str">
        <f t="shared" si="59"/>
        <v>1 2 9 295</v>
      </c>
      <c r="C498" s="138" t="s">
        <v>7520</v>
      </c>
      <c r="D498" s="16" t="s">
        <v>3336</v>
      </c>
      <c r="E498" s="137">
        <f t="shared" si="56"/>
        <v>0</v>
      </c>
      <c r="F498" s="137">
        <f t="shared" si="57"/>
        <v>0</v>
      </c>
      <c r="G498" s="137">
        <f t="shared" si="58"/>
        <v>0</v>
      </c>
      <c r="H498" s="137">
        <f t="shared" si="61"/>
        <v>0</v>
      </c>
      <c r="I498" s="16">
        <f t="shared" si="62"/>
        <v>9</v>
      </c>
      <c r="J498" s="16" t="str">
        <f t="shared" si="60"/>
        <v>1 2 9</v>
      </c>
    </row>
    <row r="499" spans="1:10">
      <c r="A499" s="16" t="s">
        <v>449</v>
      </c>
      <c r="B499" s="16" t="str">
        <f t="shared" si="59"/>
        <v>1 2 9 295 001</v>
      </c>
      <c r="C499" s="138" t="s">
        <v>7902</v>
      </c>
      <c r="D499" s="16" t="s">
        <v>777</v>
      </c>
      <c r="E499" s="137">
        <f t="shared" si="56"/>
        <v>0</v>
      </c>
      <c r="F499" s="137">
        <f t="shared" si="57"/>
        <v>0</v>
      </c>
      <c r="G499" s="137">
        <f t="shared" si="58"/>
        <v>0</v>
      </c>
      <c r="H499" s="137">
        <f t="shared" si="61"/>
        <v>0</v>
      </c>
      <c r="I499" s="16">
        <f t="shared" si="62"/>
        <v>13</v>
      </c>
      <c r="J499" s="16" t="str">
        <f t="shared" si="60"/>
        <v>1 2 9 295</v>
      </c>
    </row>
    <row r="500" spans="1:10">
      <c r="A500" s="16" t="s">
        <v>449</v>
      </c>
      <c r="B500" s="16" t="str">
        <f t="shared" si="59"/>
        <v>1 2 9 295 002</v>
      </c>
      <c r="C500" s="138" t="s">
        <v>8581</v>
      </c>
      <c r="D500" s="16" t="s">
        <v>8303</v>
      </c>
      <c r="E500" s="137">
        <f t="shared" si="56"/>
        <v>0</v>
      </c>
      <c r="F500" s="137">
        <f t="shared" si="57"/>
        <v>0</v>
      </c>
      <c r="G500" s="137">
        <f t="shared" si="58"/>
        <v>0</v>
      </c>
      <c r="H500" s="137">
        <f t="shared" si="61"/>
        <v>0</v>
      </c>
      <c r="I500" s="16">
        <f t="shared" si="62"/>
        <v>13</v>
      </c>
      <c r="J500" s="16" t="str">
        <f t="shared" si="60"/>
        <v>1 2 9 295</v>
      </c>
    </row>
    <row r="501" spans="1:10">
      <c r="A501" s="16" t="s">
        <v>449</v>
      </c>
      <c r="B501" s="16" t="str">
        <f t="shared" si="59"/>
        <v>1 2 9 295 003</v>
      </c>
      <c r="C501" s="138" t="s">
        <v>8582</v>
      </c>
      <c r="D501" s="16" t="s">
        <v>3202</v>
      </c>
      <c r="E501" s="137">
        <f t="shared" si="56"/>
        <v>0</v>
      </c>
      <c r="F501" s="137">
        <f t="shared" si="57"/>
        <v>0</v>
      </c>
      <c r="G501" s="137">
        <f t="shared" si="58"/>
        <v>0</v>
      </c>
      <c r="H501" s="137">
        <f t="shared" si="61"/>
        <v>0</v>
      </c>
      <c r="I501" s="16">
        <f t="shared" si="62"/>
        <v>13</v>
      </c>
      <c r="J501" s="16" t="str">
        <f t="shared" si="60"/>
        <v>1 2 9 295</v>
      </c>
    </row>
    <row r="502" spans="1:10">
      <c r="A502" s="16" t="s">
        <v>449</v>
      </c>
      <c r="B502" s="16" t="str">
        <f t="shared" si="59"/>
        <v>1 2 9 295 004</v>
      </c>
      <c r="C502" s="138" t="s">
        <v>8583</v>
      </c>
      <c r="D502" s="16" t="s">
        <v>8303</v>
      </c>
      <c r="E502" s="137">
        <f t="shared" si="56"/>
        <v>0</v>
      </c>
      <c r="F502" s="137">
        <f t="shared" si="57"/>
        <v>0</v>
      </c>
      <c r="G502" s="137">
        <f t="shared" si="58"/>
        <v>0</v>
      </c>
      <c r="H502" s="137">
        <f t="shared" si="61"/>
        <v>0</v>
      </c>
      <c r="I502" s="16">
        <f t="shared" si="62"/>
        <v>13</v>
      </c>
      <c r="J502" s="16" t="str">
        <f t="shared" si="60"/>
        <v>1 2 9 295</v>
      </c>
    </row>
    <row r="503" spans="1:10">
      <c r="A503" s="16" t="s">
        <v>449</v>
      </c>
      <c r="B503" s="16" t="str">
        <f t="shared" si="59"/>
        <v>1 2 9 295 005</v>
      </c>
      <c r="C503" s="138" t="s">
        <v>8584</v>
      </c>
      <c r="D503" s="16" t="s">
        <v>8307</v>
      </c>
      <c r="E503" s="137">
        <f t="shared" si="56"/>
        <v>0</v>
      </c>
      <c r="F503" s="137">
        <f t="shared" si="57"/>
        <v>0</v>
      </c>
      <c r="G503" s="137">
        <f t="shared" si="58"/>
        <v>0</v>
      </c>
      <c r="H503" s="137">
        <f t="shared" si="61"/>
        <v>0</v>
      </c>
      <c r="I503" s="16">
        <f t="shared" si="62"/>
        <v>13</v>
      </c>
      <c r="J503" s="16" t="str">
        <f t="shared" si="60"/>
        <v>1 2 9 295</v>
      </c>
    </row>
    <row r="504" spans="1:10">
      <c r="A504" s="16" t="s">
        <v>449</v>
      </c>
      <c r="B504" s="16" t="str">
        <f t="shared" si="59"/>
        <v>1 2 9 296</v>
      </c>
      <c r="C504" s="138" t="s">
        <v>6669</v>
      </c>
      <c r="D504" s="16" t="s">
        <v>3337</v>
      </c>
      <c r="E504" s="137">
        <f t="shared" si="56"/>
        <v>4001706.23</v>
      </c>
      <c r="F504" s="137">
        <f t="shared" si="57"/>
        <v>0</v>
      </c>
      <c r="G504" s="137">
        <f t="shared" si="58"/>
        <v>0</v>
      </c>
      <c r="H504" s="137">
        <f t="shared" si="61"/>
        <v>4001706.23</v>
      </c>
      <c r="I504" s="16">
        <f t="shared" si="62"/>
        <v>9</v>
      </c>
      <c r="J504" s="16" t="str">
        <f t="shared" si="60"/>
        <v>1 2 9</v>
      </c>
    </row>
    <row r="505" spans="1:10">
      <c r="A505" s="16" t="s">
        <v>449</v>
      </c>
      <c r="B505" s="16" t="str">
        <f t="shared" si="59"/>
        <v>1 2 9 296 001</v>
      </c>
      <c r="C505" s="138" t="s">
        <v>6670</v>
      </c>
      <c r="D505" s="16" t="s">
        <v>777</v>
      </c>
      <c r="E505" s="137">
        <f t="shared" si="56"/>
        <v>0</v>
      </c>
      <c r="F505" s="137">
        <f t="shared" si="57"/>
        <v>0</v>
      </c>
      <c r="G505" s="137">
        <f t="shared" si="58"/>
        <v>0</v>
      </c>
      <c r="H505" s="137">
        <f t="shared" si="61"/>
        <v>0</v>
      </c>
      <c r="I505" s="16">
        <f t="shared" si="62"/>
        <v>13</v>
      </c>
      <c r="J505" s="16" t="str">
        <f t="shared" si="60"/>
        <v>1 2 9 296</v>
      </c>
    </row>
    <row r="506" spans="1:10">
      <c r="A506" s="16" t="s">
        <v>449</v>
      </c>
      <c r="B506" s="16" t="str">
        <f t="shared" si="59"/>
        <v>1 2 9 296 002</v>
      </c>
      <c r="C506" s="138" t="s">
        <v>6671</v>
      </c>
      <c r="D506" s="16" t="s">
        <v>8303</v>
      </c>
      <c r="E506" s="137">
        <f t="shared" si="56"/>
        <v>0</v>
      </c>
      <c r="F506" s="137">
        <f t="shared" si="57"/>
        <v>0</v>
      </c>
      <c r="G506" s="137">
        <f t="shared" si="58"/>
        <v>0</v>
      </c>
      <c r="H506" s="137">
        <f t="shared" si="61"/>
        <v>0</v>
      </c>
      <c r="I506" s="16">
        <f t="shared" si="62"/>
        <v>13</v>
      </c>
      <c r="J506" s="16" t="str">
        <f t="shared" si="60"/>
        <v>1 2 9 296</v>
      </c>
    </row>
    <row r="507" spans="1:10">
      <c r="A507" s="16" t="s">
        <v>449</v>
      </c>
      <c r="B507" s="16" t="str">
        <f t="shared" si="59"/>
        <v>1 2 9 296 003</v>
      </c>
      <c r="C507" s="138" t="s">
        <v>7903</v>
      </c>
      <c r="D507" s="16" t="s">
        <v>3202</v>
      </c>
      <c r="E507" s="137">
        <f t="shared" si="56"/>
        <v>4001706.23</v>
      </c>
      <c r="F507" s="137">
        <f t="shared" si="57"/>
        <v>0</v>
      </c>
      <c r="G507" s="137">
        <f t="shared" si="58"/>
        <v>0</v>
      </c>
      <c r="H507" s="137">
        <f t="shared" si="61"/>
        <v>4001706.23</v>
      </c>
      <c r="I507" s="16">
        <f t="shared" si="62"/>
        <v>13</v>
      </c>
      <c r="J507" s="16" t="str">
        <f t="shared" si="60"/>
        <v>1 2 9 296</v>
      </c>
    </row>
    <row r="508" spans="1:10">
      <c r="A508" s="16" t="s">
        <v>449</v>
      </c>
      <c r="B508" s="16" t="str">
        <f t="shared" si="59"/>
        <v>1 2 9 296 004</v>
      </c>
      <c r="C508" s="138" t="s">
        <v>8585</v>
      </c>
      <c r="D508" s="16" t="s">
        <v>8303</v>
      </c>
      <c r="E508" s="137">
        <f t="shared" si="56"/>
        <v>0</v>
      </c>
      <c r="F508" s="137">
        <f t="shared" si="57"/>
        <v>0</v>
      </c>
      <c r="G508" s="137">
        <f t="shared" si="58"/>
        <v>0</v>
      </c>
      <c r="H508" s="137">
        <f t="shared" si="61"/>
        <v>0</v>
      </c>
      <c r="I508" s="16">
        <f t="shared" si="62"/>
        <v>13</v>
      </c>
      <c r="J508" s="16" t="str">
        <f t="shared" si="60"/>
        <v>1 2 9 296</v>
      </c>
    </row>
    <row r="509" spans="1:10">
      <c r="A509" s="16" t="s">
        <v>449</v>
      </c>
      <c r="B509" s="16" t="str">
        <f t="shared" si="59"/>
        <v>1 2 9 296 005</v>
      </c>
      <c r="C509" s="138" t="s">
        <v>8586</v>
      </c>
      <c r="D509" s="16" t="s">
        <v>8307</v>
      </c>
      <c r="E509" s="137">
        <f t="shared" si="56"/>
        <v>0</v>
      </c>
      <c r="F509" s="137">
        <f t="shared" si="57"/>
        <v>0</v>
      </c>
      <c r="G509" s="137">
        <f t="shared" si="58"/>
        <v>0</v>
      </c>
      <c r="H509" s="137">
        <f t="shared" si="61"/>
        <v>0</v>
      </c>
      <c r="I509" s="16">
        <f t="shared" si="62"/>
        <v>13</v>
      </c>
      <c r="J509" s="16" t="str">
        <f t="shared" si="60"/>
        <v>1 2 9 296</v>
      </c>
    </row>
    <row r="510" spans="1:10">
      <c r="A510" s="16" t="s">
        <v>449</v>
      </c>
      <c r="B510" s="16" t="str">
        <f t="shared" si="59"/>
        <v>1 2 9 297</v>
      </c>
      <c r="C510" s="138" t="s">
        <v>6672</v>
      </c>
      <c r="D510" s="16" t="s">
        <v>189</v>
      </c>
      <c r="E510" s="137">
        <f t="shared" si="56"/>
        <v>0</v>
      </c>
      <c r="F510" s="137">
        <f t="shared" si="57"/>
        <v>0</v>
      </c>
      <c r="G510" s="137">
        <f t="shared" si="58"/>
        <v>0</v>
      </c>
      <c r="H510" s="137">
        <f t="shared" si="61"/>
        <v>0</v>
      </c>
      <c r="I510" s="16">
        <f t="shared" si="62"/>
        <v>9</v>
      </c>
      <c r="J510" s="16" t="str">
        <f t="shared" si="60"/>
        <v>1 2 9</v>
      </c>
    </row>
    <row r="511" spans="1:10">
      <c r="A511" s="16" t="s">
        <v>449</v>
      </c>
      <c r="B511" s="16" t="str">
        <f t="shared" si="59"/>
        <v>1 2 9 297 001</v>
      </c>
      <c r="C511" s="138" t="s">
        <v>6619</v>
      </c>
      <c r="D511" s="16" t="s">
        <v>777</v>
      </c>
      <c r="E511" s="137">
        <f t="shared" si="56"/>
        <v>0</v>
      </c>
      <c r="F511" s="137">
        <f t="shared" si="57"/>
        <v>0</v>
      </c>
      <c r="G511" s="137">
        <f t="shared" si="58"/>
        <v>0</v>
      </c>
      <c r="H511" s="137">
        <f t="shared" si="61"/>
        <v>0</v>
      </c>
      <c r="I511" s="16">
        <f t="shared" si="62"/>
        <v>13</v>
      </c>
      <c r="J511" s="16" t="str">
        <f t="shared" si="60"/>
        <v>1 2 9 297</v>
      </c>
    </row>
    <row r="512" spans="1:10">
      <c r="A512" s="16" t="s">
        <v>449</v>
      </c>
      <c r="B512" s="16" t="str">
        <f t="shared" si="59"/>
        <v>1 2 9 297 002</v>
      </c>
      <c r="C512" s="138" t="s">
        <v>8587</v>
      </c>
      <c r="D512" s="16" t="s">
        <v>8303</v>
      </c>
      <c r="E512" s="137">
        <f t="shared" si="56"/>
        <v>0</v>
      </c>
      <c r="F512" s="137">
        <f t="shared" si="57"/>
        <v>0</v>
      </c>
      <c r="G512" s="137">
        <f t="shared" si="58"/>
        <v>0</v>
      </c>
      <c r="H512" s="137">
        <f t="shared" si="61"/>
        <v>0</v>
      </c>
      <c r="I512" s="16">
        <f t="shared" si="62"/>
        <v>13</v>
      </c>
      <c r="J512" s="16" t="str">
        <f t="shared" si="60"/>
        <v>1 2 9 297</v>
      </c>
    </row>
    <row r="513" spans="1:10">
      <c r="A513" s="16" t="s">
        <v>449</v>
      </c>
      <c r="B513" s="16" t="str">
        <f t="shared" si="59"/>
        <v>1 2 9 297 003</v>
      </c>
      <c r="C513" s="138" t="s">
        <v>8588</v>
      </c>
      <c r="D513" s="16" t="s">
        <v>3202</v>
      </c>
      <c r="E513" s="137">
        <f t="shared" si="56"/>
        <v>0</v>
      </c>
      <c r="F513" s="137">
        <f t="shared" si="57"/>
        <v>0</v>
      </c>
      <c r="G513" s="137">
        <f t="shared" si="58"/>
        <v>0</v>
      </c>
      <c r="H513" s="137">
        <f t="shared" si="61"/>
        <v>0</v>
      </c>
      <c r="I513" s="16">
        <f t="shared" si="62"/>
        <v>13</v>
      </c>
      <c r="J513" s="16" t="str">
        <f t="shared" si="60"/>
        <v>1 2 9 297</v>
      </c>
    </row>
    <row r="514" spans="1:10">
      <c r="A514" s="16" t="s">
        <v>449</v>
      </c>
      <c r="B514" s="16" t="str">
        <f t="shared" si="59"/>
        <v>1 2 9 297 004</v>
      </c>
      <c r="C514" s="138" t="s">
        <v>8589</v>
      </c>
      <c r="D514" s="16" t="s">
        <v>8303</v>
      </c>
      <c r="E514" s="137">
        <f t="shared" ref="E514:E577" si="63">SUMIF($J$1:$J$4000,$C514,$E$1:$E$4000)</f>
        <v>0</v>
      </c>
      <c r="F514" s="137">
        <f t="shared" ref="F514:F577" si="64">SUMIF($J$1:$J$4000,$C514,$F$1:$F$4000)</f>
        <v>0</v>
      </c>
      <c r="G514" s="137">
        <f t="shared" ref="G514:G577" si="65">SUMIF($J$1:$J$4000,$C514,$G$1:$G$4000)</f>
        <v>0</v>
      </c>
      <c r="H514" s="137">
        <f t="shared" si="61"/>
        <v>0</v>
      </c>
      <c r="I514" s="16">
        <f t="shared" si="62"/>
        <v>13</v>
      </c>
      <c r="J514" s="16" t="str">
        <f t="shared" si="60"/>
        <v>1 2 9 297</v>
      </c>
    </row>
    <row r="515" spans="1:10">
      <c r="A515" s="16" t="s">
        <v>449</v>
      </c>
      <c r="B515" s="16" t="str">
        <f t="shared" ref="B515:B578" si="66">MID(C515,1,I515)</f>
        <v>1 2 9 297 005</v>
      </c>
      <c r="C515" s="138" t="s">
        <v>8590</v>
      </c>
      <c r="D515" s="16" t="s">
        <v>8307</v>
      </c>
      <c r="E515" s="137">
        <f t="shared" si="63"/>
        <v>0</v>
      </c>
      <c r="F515" s="137">
        <f t="shared" si="64"/>
        <v>0</v>
      </c>
      <c r="G515" s="137">
        <f t="shared" si="65"/>
        <v>0</v>
      </c>
      <c r="H515" s="137">
        <f t="shared" si="61"/>
        <v>0</v>
      </c>
      <c r="I515" s="16">
        <f t="shared" si="62"/>
        <v>13</v>
      </c>
      <c r="J515" s="16" t="str">
        <f t="shared" si="60"/>
        <v>1 2 9 297</v>
      </c>
    </row>
    <row r="516" spans="1:10">
      <c r="A516" s="16" t="s">
        <v>449</v>
      </c>
      <c r="B516" s="16" t="str">
        <f t="shared" si="66"/>
        <v>1 2 9 298</v>
      </c>
      <c r="C516" s="138" t="s">
        <v>7521</v>
      </c>
      <c r="D516" s="16" t="s">
        <v>190</v>
      </c>
      <c r="E516" s="137">
        <f t="shared" si="63"/>
        <v>0</v>
      </c>
      <c r="F516" s="137">
        <f t="shared" si="64"/>
        <v>0</v>
      </c>
      <c r="G516" s="137">
        <f t="shared" si="65"/>
        <v>0</v>
      </c>
      <c r="H516" s="137">
        <f t="shared" si="61"/>
        <v>0</v>
      </c>
      <c r="I516" s="16">
        <f t="shared" si="62"/>
        <v>9</v>
      </c>
      <c r="J516" s="16" t="str">
        <f t="shared" si="60"/>
        <v>1 2 9</v>
      </c>
    </row>
    <row r="517" spans="1:10">
      <c r="A517" s="16" t="s">
        <v>449</v>
      </c>
      <c r="B517" s="16" t="str">
        <f t="shared" si="66"/>
        <v>1 2 9 298 001</v>
      </c>
      <c r="C517" s="138" t="s">
        <v>7904</v>
      </c>
      <c r="D517" s="16" t="s">
        <v>777</v>
      </c>
      <c r="E517" s="137">
        <f t="shared" si="63"/>
        <v>0</v>
      </c>
      <c r="F517" s="137">
        <f t="shared" si="64"/>
        <v>0</v>
      </c>
      <c r="G517" s="137">
        <f t="shared" si="65"/>
        <v>0</v>
      </c>
      <c r="H517" s="137">
        <f t="shared" si="61"/>
        <v>0</v>
      </c>
      <c r="I517" s="16">
        <f t="shared" si="62"/>
        <v>13</v>
      </c>
      <c r="J517" s="16" t="str">
        <f t="shared" si="60"/>
        <v>1 2 9 298</v>
      </c>
    </row>
    <row r="518" spans="1:10">
      <c r="A518" s="16" t="s">
        <v>449</v>
      </c>
      <c r="B518" s="16" t="str">
        <f t="shared" si="66"/>
        <v>1 2 9 298 002</v>
      </c>
      <c r="C518" s="138" t="s">
        <v>8591</v>
      </c>
      <c r="D518" s="16" t="s">
        <v>8303</v>
      </c>
      <c r="E518" s="137">
        <f t="shared" si="63"/>
        <v>0</v>
      </c>
      <c r="F518" s="137">
        <f t="shared" si="64"/>
        <v>0</v>
      </c>
      <c r="G518" s="137">
        <f t="shared" si="65"/>
        <v>0</v>
      </c>
      <c r="H518" s="137">
        <f t="shared" si="61"/>
        <v>0</v>
      </c>
      <c r="I518" s="16">
        <f t="shared" si="62"/>
        <v>13</v>
      </c>
      <c r="J518" s="16" t="str">
        <f t="shared" si="60"/>
        <v>1 2 9 298</v>
      </c>
    </row>
    <row r="519" spans="1:10">
      <c r="A519" s="16" t="s">
        <v>449</v>
      </c>
      <c r="B519" s="16" t="str">
        <f t="shared" si="66"/>
        <v>1 2 9 298 003</v>
      </c>
      <c r="C519" s="138" t="s">
        <v>8592</v>
      </c>
      <c r="D519" s="16" t="s">
        <v>3202</v>
      </c>
      <c r="E519" s="137">
        <f t="shared" si="63"/>
        <v>0</v>
      </c>
      <c r="F519" s="137">
        <f t="shared" si="64"/>
        <v>0</v>
      </c>
      <c r="G519" s="137">
        <f t="shared" si="65"/>
        <v>0</v>
      </c>
      <c r="H519" s="137">
        <f t="shared" si="61"/>
        <v>0</v>
      </c>
      <c r="I519" s="16">
        <f t="shared" si="62"/>
        <v>13</v>
      </c>
      <c r="J519" s="16" t="str">
        <f t="shared" ref="J519:J582" si="67">IF(I519=3,MID(C519,1,1),IF(I519=5,MID(C519,1,3),IF(I519=9,MID(C519,1,5),IF(I519=13,MID(C519,1,9),IF(I519=17,MID(C519,1,13),IF(I519=21,MID(C519,1,17)))))))</f>
        <v>1 2 9 298</v>
      </c>
    </row>
    <row r="520" spans="1:10">
      <c r="A520" s="16" t="s">
        <v>449</v>
      </c>
      <c r="B520" s="16" t="str">
        <f t="shared" si="66"/>
        <v>1 2 9 298 004</v>
      </c>
      <c r="C520" s="138" t="s">
        <v>8593</v>
      </c>
      <c r="D520" s="16" t="s">
        <v>8303</v>
      </c>
      <c r="E520" s="137">
        <f t="shared" si="63"/>
        <v>0</v>
      </c>
      <c r="F520" s="137">
        <f t="shared" si="64"/>
        <v>0</v>
      </c>
      <c r="G520" s="137">
        <f t="shared" si="65"/>
        <v>0</v>
      </c>
      <c r="H520" s="137">
        <f t="shared" si="61"/>
        <v>0</v>
      </c>
      <c r="I520" s="16">
        <f t="shared" si="62"/>
        <v>13</v>
      </c>
      <c r="J520" s="16" t="str">
        <f t="shared" si="67"/>
        <v>1 2 9 298</v>
      </c>
    </row>
    <row r="521" spans="1:10">
      <c r="A521" s="16" t="s">
        <v>449</v>
      </c>
      <c r="B521" s="16" t="str">
        <f t="shared" si="66"/>
        <v>1 2 9 298 005</v>
      </c>
      <c r="C521" s="138" t="s">
        <v>8594</v>
      </c>
      <c r="D521" s="16" t="s">
        <v>8307</v>
      </c>
      <c r="E521" s="137">
        <f t="shared" si="63"/>
        <v>0</v>
      </c>
      <c r="F521" s="137">
        <f t="shared" si="64"/>
        <v>0</v>
      </c>
      <c r="G521" s="137">
        <f t="shared" si="65"/>
        <v>0</v>
      </c>
      <c r="H521" s="137">
        <f t="shared" si="61"/>
        <v>0</v>
      </c>
      <c r="I521" s="16">
        <f t="shared" si="62"/>
        <v>13</v>
      </c>
      <c r="J521" s="16" t="str">
        <f t="shared" si="67"/>
        <v>1 2 9 298</v>
      </c>
    </row>
    <row r="522" spans="1:10">
      <c r="A522" s="16" t="s">
        <v>449</v>
      </c>
      <c r="B522" s="16" t="str">
        <f t="shared" si="66"/>
        <v>1 2 9 299</v>
      </c>
      <c r="C522" s="138" t="s">
        <v>7522</v>
      </c>
      <c r="D522" s="16" t="s">
        <v>3338</v>
      </c>
      <c r="E522" s="137">
        <f t="shared" si="63"/>
        <v>0</v>
      </c>
      <c r="F522" s="137">
        <f t="shared" si="64"/>
        <v>0</v>
      </c>
      <c r="G522" s="137">
        <f t="shared" si="65"/>
        <v>0</v>
      </c>
      <c r="H522" s="137">
        <f t="shared" si="61"/>
        <v>0</v>
      </c>
      <c r="I522" s="16">
        <f t="shared" si="62"/>
        <v>9</v>
      </c>
      <c r="J522" s="16" t="str">
        <f t="shared" si="67"/>
        <v>1 2 9</v>
      </c>
    </row>
    <row r="523" spans="1:10">
      <c r="A523" s="16" t="s">
        <v>449</v>
      </c>
      <c r="B523" s="16" t="str">
        <f t="shared" si="66"/>
        <v>1 2 9 299 001</v>
      </c>
      <c r="C523" s="138" t="s">
        <v>7905</v>
      </c>
      <c r="D523" s="16" t="s">
        <v>777</v>
      </c>
      <c r="E523" s="137">
        <f t="shared" si="63"/>
        <v>0</v>
      </c>
      <c r="F523" s="137">
        <f t="shared" si="64"/>
        <v>0</v>
      </c>
      <c r="G523" s="137">
        <f t="shared" si="65"/>
        <v>0</v>
      </c>
      <c r="H523" s="137">
        <f t="shared" si="61"/>
        <v>0</v>
      </c>
      <c r="I523" s="16">
        <f t="shared" si="62"/>
        <v>13</v>
      </c>
      <c r="J523" s="16" t="str">
        <f t="shared" si="67"/>
        <v>1 2 9 299</v>
      </c>
    </row>
    <row r="524" spans="1:10">
      <c r="A524" s="16" t="s">
        <v>449</v>
      </c>
      <c r="B524" s="16" t="str">
        <f t="shared" si="66"/>
        <v>1 2 9 299 002</v>
      </c>
      <c r="C524" s="138" t="s">
        <v>8595</v>
      </c>
      <c r="D524" s="16" t="s">
        <v>8303</v>
      </c>
      <c r="E524" s="137">
        <f t="shared" si="63"/>
        <v>0</v>
      </c>
      <c r="F524" s="137">
        <f t="shared" si="64"/>
        <v>0</v>
      </c>
      <c r="G524" s="137">
        <f t="shared" si="65"/>
        <v>0</v>
      </c>
      <c r="H524" s="137">
        <f t="shared" si="61"/>
        <v>0</v>
      </c>
      <c r="I524" s="16">
        <f t="shared" si="62"/>
        <v>13</v>
      </c>
      <c r="J524" s="16" t="str">
        <f t="shared" si="67"/>
        <v>1 2 9 299</v>
      </c>
    </row>
    <row r="525" spans="1:10">
      <c r="A525" s="16" t="s">
        <v>449</v>
      </c>
      <c r="B525" s="16" t="str">
        <f t="shared" si="66"/>
        <v>1 2 9 299 003</v>
      </c>
      <c r="C525" s="138" t="s">
        <v>8596</v>
      </c>
      <c r="D525" s="16" t="s">
        <v>3202</v>
      </c>
      <c r="E525" s="137">
        <f t="shared" si="63"/>
        <v>0</v>
      </c>
      <c r="F525" s="137">
        <f t="shared" si="64"/>
        <v>0</v>
      </c>
      <c r="G525" s="137">
        <f t="shared" si="65"/>
        <v>0</v>
      </c>
      <c r="H525" s="137">
        <f t="shared" si="61"/>
        <v>0</v>
      </c>
      <c r="I525" s="16">
        <f t="shared" si="62"/>
        <v>13</v>
      </c>
      <c r="J525" s="16" t="str">
        <f t="shared" si="67"/>
        <v>1 2 9 299</v>
      </c>
    </row>
    <row r="526" spans="1:10">
      <c r="A526" s="16" t="s">
        <v>449</v>
      </c>
      <c r="B526" s="16" t="str">
        <f t="shared" si="66"/>
        <v>1 2 9 299 004</v>
      </c>
      <c r="C526" s="138" t="s">
        <v>8597</v>
      </c>
      <c r="D526" s="16" t="s">
        <v>8303</v>
      </c>
      <c r="E526" s="137">
        <f t="shared" si="63"/>
        <v>0</v>
      </c>
      <c r="F526" s="137">
        <f t="shared" si="64"/>
        <v>0</v>
      </c>
      <c r="G526" s="137">
        <f t="shared" si="65"/>
        <v>0</v>
      </c>
      <c r="H526" s="137">
        <f t="shared" si="61"/>
        <v>0</v>
      </c>
      <c r="I526" s="16">
        <f t="shared" si="62"/>
        <v>13</v>
      </c>
      <c r="J526" s="16" t="str">
        <f t="shared" si="67"/>
        <v>1 2 9 299</v>
      </c>
    </row>
    <row r="527" spans="1:10">
      <c r="A527" s="16" t="s">
        <v>449</v>
      </c>
      <c r="B527" s="16" t="str">
        <f t="shared" si="66"/>
        <v>1 2 9 299 005</v>
      </c>
      <c r="C527" s="138" t="s">
        <v>8598</v>
      </c>
      <c r="D527" s="16" t="s">
        <v>8307</v>
      </c>
      <c r="E527" s="137">
        <f t="shared" si="63"/>
        <v>0</v>
      </c>
      <c r="F527" s="137">
        <f t="shared" si="64"/>
        <v>0</v>
      </c>
      <c r="G527" s="137">
        <f t="shared" si="65"/>
        <v>0</v>
      </c>
      <c r="H527" s="137">
        <f t="shared" si="61"/>
        <v>0</v>
      </c>
      <c r="I527" s="16">
        <f t="shared" si="62"/>
        <v>13</v>
      </c>
      <c r="J527" s="16" t="str">
        <f t="shared" si="67"/>
        <v>1 2 9 299</v>
      </c>
    </row>
    <row r="528" spans="1:10">
      <c r="A528" s="16" t="s">
        <v>449</v>
      </c>
      <c r="B528" s="16" t="str">
        <f t="shared" si="66"/>
        <v>1 3</v>
      </c>
      <c r="C528" s="138" t="s">
        <v>2587</v>
      </c>
      <c r="D528" s="16" t="s">
        <v>520</v>
      </c>
      <c r="E528" s="137">
        <f t="shared" si="63"/>
        <v>5839047.0800000001</v>
      </c>
      <c r="F528" s="137">
        <f t="shared" si="64"/>
        <v>0</v>
      </c>
      <c r="G528" s="137">
        <f t="shared" si="65"/>
        <v>0</v>
      </c>
      <c r="H528" s="137">
        <f t="shared" si="61"/>
        <v>5839047.0800000001</v>
      </c>
      <c r="I528" s="16">
        <f t="shared" si="62"/>
        <v>3</v>
      </c>
      <c r="J528" s="16" t="str">
        <f t="shared" si="67"/>
        <v>1</v>
      </c>
    </row>
    <row r="529" spans="1:10">
      <c r="A529" s="16" t="s">
        <v>449</v>
      </c>
      <c r="B529" s="16" t="str">
        <f t="shared" si="66"/>
        <v>1 3 1</v>
      </c>
      <c r="C529" s="138" t="s">
        <v>2671</v>
      </c>
      <c r="D529" s="16" t="s">
        <v>7523</v>
      </c>
      <c r="E529" s="137">
        <f t="shared" si="63"/>
        <v>4790303.9800000004</v>
      </c>
      <c r="F529" s="137">
        <f t="shared" si="64"/>
        <v>0</v>
      </c>
      <c r="G529" s="137">
        <f t="shared" si="65"/>
        <v>0</v>
      </c>
      <c r="H529" s="137">
        <f t="shared" si="61"/>
        <v>4790303.9800000004</v>
      </c>
      <c r="I529" s="16">
        <f t="shared" si="62"/>
        <v>5</v>
      </c>
      <c r="J529" s="16" t="str">
        <f t="shared" si="67"/>
        <v>1 3</v>
      </c>
    </row>
    <row r="530" spans="1:10">
      <c r="A530" s="16" t="s">
        <v>449</v>
      </c>
      <c r="B530" s="16" t="str">
        <f t="shared" si="66"/>
        <v>1 3 1 311</v>
      </c>
      <c r="C530" s="138" t="s">
        <v>6673</v>
      </c>
      <c r="D530" s="16" t="s">
        <v>3339</v>
      </c>
      <c r="E530" s="137">
        <f t="shared" si="63"/>
        <v>4705043.9800000004</v>
      </c>
      <c r="F530" s="137">
        <f t="shared" si="64"/>
        <v>0</v>
      </c>
      <c r="G530" s="137">
        <f t="shared" si="65"/>
        <v>0</v>
      </c>
      <c r="H530" s="137">
        <f t="shared" si="61"/>
        <v>4705043.9800000004</v>
      </c>
      <c r="I530" s="16">
        <f t="shared" si="62"/>
        <v>9</v>
      </c>
      <c r="J530" s="16" t="str">
        <f t="shared" si="67"/>
        <v>1 3 1</v>
      </c>
    </row>
    <row r="531" spans="1:10">
      <c r="A531" s="16" t="s">
        <v>449</v>
      </c>
      <c r="B531" s="16" t="str">
        <f t="shared" si="66"/>
        <v>1 3 1 311 001</v>
      </c>
      <c r="C531" s="138" t="s">
        <v>6674</v>
      </c>
      <c r="D531" s="16" t="s">
        <v>777</v>
      </c>
      <c r="E531" s="137">
        <f t="shared" si="63"/>
        <v>0</v>
      </c>
      <c r="F531" s="137">
        <f t="shared" si="64"/>
        <v>0</v>
      </c>
      <c r="G531" s="137">
        <f t="shared" si="65"/>
        <v>0</v>
      </c>
      <c r="H531" s="137">
        <f t="shared" si="61"/>
        <v>0</v>
      </c>
      <c r="I531" s="16">
        <f t="shared" si="62"/>
        <v>13</v>
      </c>
      <c r="J531" s="16" t="str">
        <f t="shared" si="67"/>
        <v>1 3 1 311</v>
      </c>
    </row>
    <row r="532" spans="1:10">
      <c r="A532" s="16" t="s">
        <v>449</v>
      </c>
      <c r="B532" s="16" t="str">
        <f t="shared" si="66"/>
        <v>1 3 1 311 002</v>
      </c>
      <c r="C532" s="138" t="s">
        <v>8599</v>
      </c>
      <c r="D532" s="16" t="s">
        <v>8303</v>
      </c>
      <c r="E532" s="137">
        <f t="shared" si="63"/>
        <v>0</v>
      </c>
      <c r="F532" s="137">
        <f t="shared" si="64"/>
        <v>0</v>
      </c>
      <c r="G532" s="137">
        <f t="shared" si="65"/>
        <v>0</v>
      </c>
      <c r="H532" s="137">
        <f t="shared" si="61"/>
        <v>0</v>
      </c>
      <c r="I532" s="16">
        <f t="shared" si="62"/>
        <v>13</v>
      </c>
      <c r="J532" s="16" t="str">
        <f t="shared" si="67"/>
        <v>1 3 1 311</v>
      </c>
    </row>
    <row r="533" spans="1:10">
      <c r="A533" s="16" t="s">
        <v>449</v>
      </c>
      <c r="B533" s="16" t="str">
        <f t="shared" si="66"/>
        <v>1 3 1 311 003</v>
      </c>
      <c r="C533" s="138" t="s">
        <v>8600</v>
      </c>
      <c r="D533" s="16" t="s">
        <v>3202</v>
      </c>
      <c r="E533" s="137">
        <f t="shared" si="63"/>
        <v>4705043.9800000004</v>
      </c>
      <c r="F533" s="137">
        <f t="shared" si="64"/>
        <v>0</v>
      </c>
      <c r="G533" s="137">
        <f t="shared" si="65"/>
        <v>0</v>
      </c>
      <c r="H533" s="137">
        <f t="shared" si="61"/>
        <v>4705043.9800000004</v>
      </c>
      <c r="I533" s="16">
        <f t="shared" si="62"/>
        <v>13</v>
      </c>
      <c r="J533" s="16" t="str">
        <f t="shared" si="67"/>
        <v>1 3 1 311</v>
      </c>
    </row>
    <row r="534" spans="1:10">
      <c r="A534" s="16" t="s">
        <v>449</v>
      </c>
      <c r="B534" s="16" t="str">
        <f t="shared" si="66"/>
        <v>1 3 1 311 004</v>
      </c>
      <c r="C534" s="138" t="s">
        <v>8601</v>
      </c>
      <c r="D534" s="16" t="s">
        <v>8303</v>
      </c>
      <c r="E534" s="137">
        <f t="shared" si="63"/>
        <v>0</v>
      </c>
      <c r="F534" s="137">
        <f t="shared" si="64"/>
        <v>0</v>
      </c>
      <c r="G534" s="137">
        <f t="shared" si="65"/>
        <v>0</v>
      </c>
      <c r="H534" s="137">
        <f t="shared" si="61"/>
        <v>0</v>
      </c>
      <c r="I534" s="16">
        <f t="shared" si="62"/>
        <v>13</v>
      </c>
      <c r="J534" s="16" t="str">
        <f t="shared" si="67"/>
        <v>1 3 1 311</v>
      </c>
    </row>
    <row r="535" spans="1:10">
      <c r="A535" s="16" t="s">
        <v>449</v>
      </c>
      <c r="B535" s="16" t="str">
        <f t="shared" si="66"/>
        <v>1 3 1 311 005</v>
      </c>
      <c r="C535" s="138" t="s">
        <v>8602</v>
      </c>
      <c r="D535" s="16" t="s">
        <v>8307</v>
      </c>
      <c r="E535" s="137">
        <f t="shared" si="63"/>
        <v>0</v>
      </c>
      <c r="F535" s="137">
        <f t="shared" si="64"/>
        <v>0</v>
      </c>
      <c r="G535" s="137">
        <f t="shared" si="65"/>
        <v>0</v>
      </c>
      <c r="H535" s="137">
        <f t="shared" si="61"/>
        <v>0</v>
      </c>
      <c r="I535" s="16">
        <f t="shared" si="62"/>
        <v>13</v>
      </c>
      <c r="J535" s="16" t="str">
        <f t="shared" si="67"/>
        <v>1 3 1 311</v>
      </c>
    </row>
    <row r="536" spans="1:10">
      <c r="A536" s="16" t="s">
        <v>449</v>
      </c>
      <c r="B536" s="16" t="str">
        <f t="shared" si="66"/>
        <v>1 3 1 312</v>
      </c>
      <c r="C536" s="138" t="s">
        <v>7524</v>
      </c>
      <c r="D536" s="16" t="s">
        <v>3340</v>
      </c>
      <c r="E536" s="137">
        <f t="shared" si="63"/>
        <v>0</v>
      </c>
      <c r="F536" s="137">
        <f t="shared" si="64"/>
        <v>0</v>
      </c>
      <c r="G536" s="137">
        <f t="shared" si="65"/>
        <v>0</v>
      </c>
      <c r="H536" s="137">
        <f t="shared" si="61"/>
        <v>0</v>
      </c>
      <c r="I536" s="16">
        <f t="shared" si="62"/>
        <v>9</v>
      </c>
      <c r="J536" s="16" t="str">
        <f t="shared" si="67"/>
        <v>1 3 1</v>
      </c>
    </row>
    <row r="537" spans="1:10">
      <c r="A537" s="16" t="s">
        <v>449</v>
      </c>
      <c r="B537" s="16" t="str">
        <f t="shared" si="66"/>
        <v>1 3 1 312 001</v>
      </c>
      <c r="C537" s="138" t="s">
        <v>7906</v>
      </c>
      <c r="D537" s="16" t="s">
        <v>777</v>
      </c>
      <c r="E537" s="137">
        <f t="shared" si="63"/>
        <v>0</v>
      </c>
      <c r="F537" s="137">
        <f t="shared" si="64"/>
        <v>0</v>
      </c>
      <c r="G537" s="137">
        <f t="shared" si="65"/>
        <v>0</v>
      </c>
      <c r="H537" s="137">
        <f t="shared" si="61"/>
        <v>0</v>
      </c>
      <c r="I537" s="16">
        <f t="shared" si="62"/>
        <v>13</v>
      </c>
      <c r="J537" s="16" t="str">
        <f t="shared" si="67"/>
        <v>1 3 1 312</v>
      </c>
    </row>
    <row r="538" spans="1:10">
      <c r="A538" s="16" t="s">
        <v>449</v>
      </c>
      <c r="B538" s="16" t="str">
        <f t="shared" si="66"/>
        <v>1 3 1 312 002</v>
      </c>
      <c r="C538" s="138" t="s">
        <v>8603</v>
      </c>
      <c r="D538" s="16" t="s">
        <v>8303</v>
      </c>
      <c r="E538" s="137">
        <f t="shared" si="63"/>
        <v>0</v>
      </c>
      <c r="F538" s="137">
        <f t="shared" si="64"/>
        <v>0</v>
      </c>
      <c r="G538" s="137">
        <f t="shared" si="65"/>
        <v>0</v>
      </c>
      <c r="H538" s="137">
        <f t="shared" si="61"/>
        <v>0</v>
      </c>
      <c r="I538" s="16">
        <f t="shared" si="62"/>
        <v>13</v>
      </c>
      <c r="J538" s="16" t="str">
        <f t="shared" si="67"/>
        <v>1 3 1 312</v>
      </c>
    </row>
    <row r="539" spans="1:10">
      <c r="A539" s="16" t="s">
        <v>449</v>
      </c>
      <c r="B539" s="16" t="str">
        <f t="shared" si="66"/>
        <v>1 3 1 312 003</v>
      </c>
      <c r="C539" s="138" t="s">
        <v>8604</v>
      </c>
      <c r="D539" s="16" t="s">
        <v>3202</v>
      </c>
      <c r="E539" s="137">
        <f t="shared" si="63"/>
        <v>0</v>
      </c>
      <c r="F539" s="137">
        <f t="shared" si="64"/>
        <v>0</v>
      </c>
      <c r="G539" s="137">
        <f t="shared" si="65"/>
        <v>0</v>
      </c>
      <c r="H539" s="137">
        <f t="shared" si="61"/>
        <v>0</v>
      </c>
      <c r="I539" s="16">
        <f t="shared" si="62"/>
        <v>13</v>
      </c>
      <c r="J539" s="16" t="str">
        <f t="shared" si="67"/>
        <v>1 3 1 312</v>
      </c>
    </row>
    <row r="540" spans="1:10">
      <c r="A540" s="16" t="s">
        <v>449</v>
      </c>
      <c r="B540" s="16" t="str">
        <f t="shared" si="66"/>
        <v>1 3 1 312 004</v>
      </c>
      <c r="C540" s="138" t="s">
        <v>8605</v>
      </c>
      <c r="D540" s="16" t="s">
        <v>8303</v>
      </c>
      <c r="E540" s="137">
        <f t="shared" si="63"/>
        <v>0</v>
      </c>
      <c r="F540" s="137">
        <f t="shared" si="64"/>
        <v>0</v>
      </c>
      <c r="G540" s="137">
        <f t="shared" si="65"/>
        <v>0</v>
      </c>
      <c r="H540" s="137">
        <f t="shared" si="61"/>
        <v>0</v>
      </c>
      <c r="I540" s="16">
        <f t="shared" si="62"/>
        <v>13</v>
      </c>
      <c r="J540" s="16" t="str">
        <f t="shared" si="67"/>
        <v>1 3 1 312</v>
      </c>
    </row>
    <row r="541" spans="1:10">
      <c r="A541" s="16" t="s">
        <v>449</v>
      </c>
      <c r="B541" s="16" t="str">
        <f t="shared" si="66"/>
        <v>1 3 1 312 005</v>
      </c>
      <c r="C541" s="138" t="s">
        <v>8606</v>
      </c>
      <c r="D541" s="16" t="s">
        <v>8307</v>
      </c>
      <c r="E541" s="137">
        <f t="shared" si="63"/>
        <v>0</v>
      </c>
      <c r="F541" s="137">
        <f t="shared" si="64"/>
        <v>0</v>
      </c>
      <c r="G541" s="137">
        <f t="shared" si="65"/>
        <v>0</v>
      </c>
      <c r="H541" s="137">
        <f t="shared" si="61"/>
        <v>0</v>
      </c>
      <c r="I541" s="16">
        <f t="shared" si="62"/>
        <v>13</v>
      </c>
      <c r="J541" s="16" t="str">
        <f t="shared" si="67"/>
        <v>1 3 1 312</v>
      </c>
    </row>
    <row r="542" spans="1:10">
      <c r="A542" s="16" t="s">
        <v>449</v>
      </c>
      <c r="B542" s="16" t="str">
        <f t="shared" si="66"/>
        <v>1 3 1 313</v>
      </c>
      <c r="C542" s="138" t="s">
        <v>7525</v>
      </c>
      <c r="D542" s="16" t="s">
        <v>3341</v>
      </c>
      <c r="E542" s="137">
        <f t="shared" si="63"/>
        <v>0</v>
      </c>
      <c r="F542" s="137">
        <f t="shared" si="64"/>
        <v>0</v>
      </c>
      <c r="G542" s="137">
        <f t="shared" si="65"/>
        <v>0</v>
      </c>
      <c r="H542" s="137">
        <f t="shared" si="61"/>
        <v>0</v>
      </c>
      <c r="I542" s="16">
        <f t="shared" si="62"/>
        <v>9</v>
      </c>
      <c r="J542" s="16" t="str">
        <f t="shared" si="67"/>
        <v>1 3 1</v>
      </c>
    </row>
    <row r="543" spans="1:10">
      <c r="A543" s="16" t="s">
        <v>449</v>
      </c>
      <c r="B543" s="16" t="str">
        <f t="shared" si="66"/>
        <v>1 3 1 313 001</v>
      </c>
      <c r="C543" s="138" t="s">
        <v>7907</v>
      </c>
      <c r="D543" s="16" t="s">
        <v>777</v>
      </c>
      <c r="E543" s="137">
        <f t="shared" si="63"/>
        <v>0</v>
      </c>
      <c r="F543" s="137">
        <f t="shared" si="64"/>
        <v>0</v>
      </c>
      <c r="G543" s="137">
        <f t="shared" si="65"/>
        <v>0</v>
      </c>
      <c r="H543" s="137">
        <f t="shared" si="61"/>
        <v>0</v>
      </c>
      <c r="I543" s="16">
        <f t="shared" si="62"/>
        <v>13</v>
      </c>
      <c r="J543" s="16" t="str">
        <f t="shared" si="67"/>
        <v>1 3 1 313</v>
      </c>
    </row>
    <row r="544" spans="1:10">
      <c r="A544" s="16" t="s">
        <v>449</v>
      </c>
      <c r="B544" s="16" t="str">
        <f t="shared" si="66"/>
        <v>1 3 1 313 002</v>
      </c>
      <c r="C544" s="138" t="s">
        <v>8607</v>
      </c>
      <c r="D544" s="16" t="s">
        <v>8303</v>
      </c>
      <c r="E544" s="137">
        <f t="shared" si="63"/>
        <v>0</v>
      </c>
      <c r="F544" s="137">
        <f t="shared" si="64"/>
        <v>0</v>
      </c>
      <c r="G544" s="137">
        <f t="shared" si="65"/>
        <v>0</v>
      </c>
      <c r="H544" s="137">
        <f t="shared" si="61"/>
        <v>0</v>
      </c>
      <c r="I544" s="16">
        <f t="shared" si="62"/>
        <v>13</v>
      </c>
      <c r="J544" s="16" t="str">
        <f t="shared" si="67"/>
        <v>1 3 1 313</v>
      </c>
    </row>
    <row r="545" spans="1:10">
      <c r="A545" s="16" t="s">
        <v>449</v>
      </c>
      <c r="B545" s="16" t="str">
        <f t="shared" si="66"/>
        <v>1 3 1 313 003</v>
      </c>
      <c r="C545" s="138" t="s">
        <v>8608</v>
      </c>
      <c r="D545" s="16" t="s">
        <v>3202</v>
      </c>
      <c r="E545" s="137">
        <f t="shared" si="63"/>
        <v>0</v>
      </c>
      <c r="F545" s="137">
        <f t="shared" si="64"/>
        <v>0</v>
      </c>
      <c r="G545" s="137">
        <f t="shared" si="65"/>
        <v>0</v>
      </c>
      <c r="H545" s="137">
        <f t="shared" si="61"/>
        <v>0</v>
      </c>
      <c r="I545" s="16">
        <f t="shared" si="62"/>
        <v>13</v>
      </c>
      <c r="J545" s="16" t="str">
        <f t="shared" si="67"/>
        <v>1 3 1 313</v>
      </c>
    </row>
    <row r="546" spans="1:10">
      <c r="A546" s="16" t="s">
        <v>449</v>
      </c>
      <c r="B546" s="16" t="str">
        <f t="shared" si="66"/>
        <v>1 3 1 313 004</v>
      </c>
      <c r="C546" s="138" t="s">
        <v>8609</v>
      </c>
      <c r="D546" s="16" t="s">
        <v>8303</v>
      </c>
      <c r="E546" s="137">
        <f t="shared" si="63"/>
        <v>0</v>
      </c>
      <c r="F546" s="137">
        <f t="shared" si="64"/>
        <v>0</v>
      </c>
      <c r="G546" s="137">
        <f t="shared" si="65"/>
        <v>0</v>
      </c>
      <c r="H546" s="137">
        <f t="shared" si="61"/>
        <v>0</v>
      </c>
      <c r="I546" s="16">
        <f t="shared" si="62"/>
        <v>13</v>
      </c>
      <c r="J546" s="16" t="str">
        <f t="shared" si="67"/>
        <v>1 3 1 313</v>
      </c>
    </row>
    <row r="547" spans="1:10">
      <c r="A547" s="16" t="s">
        <v>449</v>
      </c>
      <c r="B547" s="16" t="str">
        <f t="shared" si="66"/>
        <v>1 3 1 313 005</v>
      </c>
      <c r="C547" s="138" t="s">
        <v>8610</v>
      </c>
      <c r="D547" s="16" t="s">
        <v>8307</v>
      </c>
      <c r="E547" s="137">
        <f t="shared" si="63"/>
        <v>0</v>
      </c>
      <c r="F547" s="137">
        <f t="shared" si="64"/>
        <v>0</v>
      </c>
      <c r="G547" s="137">
        <f t="shared" si="65"/>
        <v>0</v>
      </c>
      <c r="H547" s="137">
        <f t="shared" si="61"/>
        <v>0</v>
      </c>
      <c r="I547" s="16">
        <f t="shared" si="62"/>
        <v>13</v>
      </c>
      <c r="J547" s="16" t="str">
        <f t="shared" si="67"/>
        <v>1 3 1 313</v>
      </c>
    </row>
    <row r="548" spans="1:10">
      <c r="A548" s="16" t="s">
        <v>449</v>
      </c>
      <c r="B548" s="16" t="str">
        <f t="shared" si="66"/>
        <v>1 3 1 314</v>
      </c>
      <c r="C548" s="138" t="s">
        <v>6675</v>
      </c>
      <c r="D548" s="16" t="s">
        <v>3342</v>
      </c>
      <c r="E548" s="137">
        <f t="shared" si="63"/>
        <v>0</v>
      </c>
      <c r="F548" s="137">
        <f t="shared" si="64"/>
        <v>0</v>
      </c>
      <c r="G548" s="137">
        <f t="shared" si="65"/>
        <v>0</v>
      </c>
      <c r="H548" s="137">
        <f t="shared" si="61"/>
        <v>0</v>
      </c>
      <c r="I548" s="16">
        <f t="shared" si="62"/>
        <v>9</v>
      </c>
      <c r="J548" s="16" t="str">
        <f t="shared" si="67"/>
        <v>1 3 1</v>
      </c>
    </row>
    <row r="549" spans="1:10">
      <c r="A549" s="16" t="s">
        <v>449</v>
      </c>
      <c r="B549" s="16" t="str">
        <f t="shared" si="66"/>
        <v>1 3 1 314 001</v>
      </c>
      <c r="C549" s="138" t="s">
        <v>6676</v>
      </c>
      <c r="D549" s="16" t="s">
        <v>777</v>
      </c>
      <c r="E549" s="137">
        <f t="shared" si="63"/>
        <v>0</v>
      </c>
      <c r="F549" s="137">
        <f t="shared" si="64"/>
        <v>0</v>
      </c>
      <c r="G549" s="137">
        <f t="shared" si="65"/>
        <v>0</v>
      </c>
      <c r="H549" s="137">
        <f t="shared" si="61"/>
        <v>0</v>
      </c>
      <c r="I549" s="16">
        <f t="shared" si="62"/>
        <v>13</v>
      </c>
      <c r="J549" s="16" t="str">
        <f t="shared" si="67"/>
        <v>1 3 1 314</v>
      </c>
    </row>
    <row r="550" spans="1:10">
      <c r="A550" s="16" t="s">
        <v>449</v>
      </c>
      <c r="B550" s="16" t="str">
        <f t="shared" si="66"/>
        <v>1 3 1 314 002</v>
      </c>
      <c r="C550" s="138" t="s">
        <v>8611</v>
      </c>
      <c r="D550" s="16" t="s">
        <v>8303</v>
      </c>
      <c r="E550" s="137">
        <f t="shared" si="63"/>
        <v>0</v>
      </c>
      <c r="F550" s="137">
        <f t="shared" si="64"/>
        <v>0</v>
      </c>
      <c r="G550" s="137">
        <f t="shared" si="65"/>
        <v>0</v>
      </c>
      <c r="H550" s="137">
        <f t="shared" si="61"/>
        <v>0</v>
      </c>
      <c r="I550" s="16">
        <f t="shared" si="62"/>
        <v>13</v>
      </c>
      <c r="J550" s="16" t="str">
        <f t="shared" si="67"/>
        <v>1 3 1 314</v>
      </c>
    </row>
    <row r="551" spans="1:10">
      <c r="A551" s="16" t="s">
        <v>449</v>
      </c>
      <c r="B551" s="16" t="str">
        <f t="shared" si="66"/>
        <v>1 3 1 314 003</v>
      </c>
      <c r="C551" s="138" t="s">
        <v>8612</v>
      </c>
      <c r="D551" s="16" t="s">
        <v>3202</v>
      </c>
      <c r="E551" s="137">
        <f t="shared" si="63"/>
        <v>0</v>
      </c>
      <c r="F551" s="137">
        <f t="shared" si="64"/>
        <v>0</v>
      </c>
      <c r="G551" s="137">
        <f t="shared" si="65"/>
        <v>0</v>
      </c>
      <c r="H551" s="137">
        <f t="shared" si="61"/>
        <v>0</v>
      </c>
      <c r="I551" s="16">
        <f t="shared" si="62"/>
        <v>13</v>
      </c>
      <c r="J551" s="16" t="str">
        <f t="shared" si="67"/>
        <v>1 3 1 314</v>
      </c>
    </row>
    <row r="552" spans="1:10">
      <c r="A552" s="16" t="s">
        <v>449</v>
      </c>
      <c r="B552" s="16" t="str">
        <f t="shared" si="66"/>
        <v>1 3 1 314 004</v>
      </c>
      <c r="C552" s="138" t="s">
        <v>8613</v>
      </c>
      <c r="D552" s="16" t="s">
        <v>8303</v>
      </c>
      <c r="E552" s="137">
        <f t="shared" si="63"/>
        <v>0</v>
      </c>
      <c r="F552" s="137">
        <f t="shared" si="64"/>
        <v>0</v>
      </c>
      <c r="G552" s="137">
        <f t="shared" si="65"/>
        <v>0</v>
      </c>
      <c r="H552" s="137">
        <f t="shared" si="61"/>
        <v>0</v>
      </c>
      <c r="I552" s="16">
        <f t="shared" si="62"/>
        <v>13</v>
      </c>
      <c r="J552" s="16" t="str">
        <f t="shared" si="67"/>
        <v>1 3 1 314</v>
      </c>
    </row>
    <row r="553" spans="1:10">
      <c r="A553" s="16" t="s">
        <v>449</v>
      </c>
      <c r="B553" s="16" t="str">
        <f t="shared" si="66"/>
        <v>1 3 1 314 005</v>
      </c>
      <c r="C553" s="138" t="s">
        <v>8614</v>
      </c>
      <c r="D553" s="16" t="s">
        <v>8307</v>
      </c>
      <c r="E553" s="137">
        <f t="shared" si="63"/>
        <v>0</v>
      </c>
      <c r="F553" s="137">
        <f t="shared" si="64"/>
        <v>0</v>
      </c>
      <c r="G553" s="137">
        <f t="shared" si="65"/>
        <v>0</v>
      </c>
      <c r="H553" s="137">
        <f t="shared" si="61"/>
        <v>0</v>
      </c>
      <c r="I553" s="16">
        <f t="shared" si="62"/>
        <v>13</v>
      </c>
      <c r="J553" s="16" t="str">
        <f t="shared" si="67"/>
        <v>1 3 1 314</v>
      </c>
    </row>
    <row r="554" spans="1:10">
      <c r="A554" s="16" t="s">
        <v>449</v>
      </c>
      <c r="B554" s="16" t="str">
        <f t="shared" si="66"/>
        <v>1 3 1 315</v>
      </c>
      <c r="C554" s="138" t="s">
        <v>7526</v>
      </c>
      <c r="D554" s="16" t="s">
        <v>3343</v>
      </c>
      <c r="E554" s="137">
        <f t="shared" si="63"/>
        <v>0</v>
      </c>
      <c r="F554" s="137">
        <f t="shared" si="64"/>
        <v>0</v>
      </c>
      <c r="G554" s="137">
        <f t="shared" si="65"/>
        <v>0</v>
      </c>
      <c r="H554" s="137">
        <f t="shared" si="61"/>
        <v>0</v>
      </c>
      <c r="I554" s="16">
        <f t="shared" si="62"/>
        <v>9</v>
      </c>
      <c r="J554" s="16" t="str">
        <f t="shared" si="67"/>
        <v>1 3 1</v>
      </c>
    </row>
    <row r="555" spans="1:10">
      <c r="A555" s="16" t="s">
        <v>449</v>
      </c>
      <c r="B555" s="16" t="str">
        <f t="shared" si="66"/>
        <v>1 3 1 315 001</v>
      </c>
      <c r="C555" s="138" t="s">
        <v>7908</v>
      </c>
      <c r="D555" s="16" t="s">
        <v>777</v>
      </c>
      <c r="E555" s="137">
        <f t="shared" si="63"/>
        <v>0</v>
      </c>
      <c r="F555" s="137">
        <f t="shared" si="64"/>
        <v>0</v>
      </c>
      <c r="G555" s="137">
        <f t="shared" si="65"/>
        <v>0</v>
      </c>
      <c r="H555" s="137">
        <f t="shared" si="61"/>
        <v>0</v>
      </c>
      <c r="I555" s="16">
        <f t="shared" si="62"/>
        <v>13</v>
      </c>
      <c r="J555" s="16" t="str">
        <f t="shared" si="67"/>
        <v>1 3 1 315</v>
      </c>
    </row>
    <row r="556" spans="1:10">
      <c r="A556" s="16" t="s">
        <v>449</v>
      </c>
      <c r="B556" s="16" t="str">
        <f t="shared" si="66"/>
        <v>1 3 1 315 002</v>
      </c>
      <c r="C556" s="138" t="s">
        <v>8615</v>
      </c>
      <c r="D556" s="16" t="s">
        <v>8303</v>
      </c>
      <c r="E556" s="137">
        <f t="shared" si="63"/>
        <v>0</v>
      </c>
      <c r="F556" s="137">
        <f t="shared" si="64"/>
        <v>0</v>
      </c>
      <c r="G556" s="137">
        <f t="shared" si="65"/>
        <v>0</v>
      </c>
      <c r="H556" s="137">
        <f t="shared" si="61"/>
        <v>0</v>
      </c>
      <c r="I556" s="16">
        <f t="shared" si="62"/>
        <v>13</v>
      </c>
      <c r="J556" s="16" t="str">
        <f t="shared" si="67"/>
        <v>1 3 1 315</v>
      </c>
    </row>
    <row r="557" spans="1:10">
      <c r="A557" s="16" t="s">
        <v>449</v>
      </c>
      <c r="B557" s="16" t="str">
        <f t="shared" si="66"/>
        <v>1 3 1 315 003</v>
      </c>
      <c r="C557" s="138" t="s">
        <v>8616</v>
      </c>
      <c r="D557" s="16" t="s">
        <v>3202</v>
      </c>
      <c r="E557" s="137">
        <f t="shared" si="63"/>
        <v>0</v>
      </c>
      <c r="F557" s="137">
        <f t="shared" si="64"/>
        <v>0</v>
      </c>
      <c r="G557" s="137">
        <f t="shared" si="65"/>
        <v>0</v>
      </c>
      <c r="H557" s="137">
        <f t="shared" si="61"/>
        <v>0</v>
      </c>
      <c r="I557" s="16">
        <f t="shared" si="62"/>
        <v>13</v>
      </c>
      <c r="J557" s="16" t="str">
        <f t="shared" si="67"/>
        <v>1 3 1 315</v>
      </c>
    </row>
    <row r="558" spans="1:10">
      <c r="A558" s="16" t="s">
        <v>449</v>
      </c>
      <c r="B558" s="16" t="str">
        <f t="shared" si="66"/>
        <v>1 3 1 315 004</v>
      </c>
      <c r="C558" s="138" t="s">
        <v>8617</v>
      </c>
      <c r="D558" s="16" t="s">
        <v>8303</v>
      </c>
      <c r="E558" s="137">
        <f t="shared" si="63"/>
        <v>0</v>
      </c>
      <c r="F558" s="137">
        <f t="shared" si="64"/>
        <v>0</v>
      </c>
      <c r="G558" s="137">
        <f t="shared" si="65"/>
        <v>0</v>
      </c>
      <c r="H558" s="137">
        <f t="shared" si="61"/>
        <v>0</v>
      </c>
      <c r="I558" s="16">
        <f t="shared" si="62"/>
        <v>13</v>
      </c>
      <c r="J558" s="16" t="str">
        <f t="shared" si="67"/>
        <v>1 3 1 315</v>
      </c>
    </row>
    <row r="559" spans="1:10">
      <c r="A559" s="16" t="s">
        <v>449</v>
      </c>
      <c r="B559" s="16" t="str">
        <f t="shared" si="66"/>
        <v>1 3 1 315 005</v>
      </c>
      <c r="C559" s="138" t="s">
        <v>8618</v>
      </c>
      <c r="D559" s="16" t="s">
        <v>8307</v>
      </c>
      <c r="E559" s="137">
        <f t="shared" si="63"/>
        <v>0</v>
      </c>
      <c r="F559" s="137">
        <f t="shared" si="64"/>
        <v>0</v>
      </c>
      <c r="G559" s="137">
        <f t="shared" si="65"/>
        <v>0</v>
      </c>
      <c r="H559" s="137">
        <f t="shared" si="61"/>
        <v>0</v>
      </c>
      <c r="I559" s="16">
        <f t="shared" si="62"/>
        <v>13</v>
      </c>
      <c r="J559" s="16" t="str">
        <f t="shared" si="67"/>
        <v>1 3 1 315</v>
      </c>
    </row>
    <row r="560" spans="1:10">
      <c r="A560" s="16" t="s">
        <v>449</v>
      </c>
      <c r="B560" s="16" t="str">
        <f t="shared" si="66"/>
        <v>1 3 1 316</v>
      </c>
      <c r="C560" s="138" t="s">
        <v>7527</v>
      </c>
      <c r="D560" s="16" t="s">
        <v>3344</v>
      </c>
      <c r="E560" s="137">
        <f t="shared" si="63"/>
        <v>0</v>
      </c>
      <c r="F560" s="137">
        <f t="shared" si="64"/>
        <v>0</v>
      </c>
      <c r="G560" s="137">
        <f t="shared" si="65"/>
        <v>0</v>
      </c>
      <c r="H560" s="137">
        <f t="shared" si="61"/>
        <v>0</v>
      </c>
      <c r="I560" s="16">
        <f t="shared" si="62"/>
        <v>9</v>
      </c>
      <c r="J560" s="16" t="str">
        <f t="shared" si="67"/>
        <v>1 3 1</v>
      </c>
    </row>
    <row r="561" spans="1:10">
      <c r="A561" s="16" t="s">
        <v>449</v>
      </c>
      <c r="B561" s="16" t="str">
        <f t="shared" si="66"/>
        <v>1 3 1 316 001</v>
      </c>
      <c r="C561" s="138" t="s">
        <v>7909</v>
      </c>
      <c r="D561" s="16" t="s">
        <v>777</v>
      </c>
      <c r="E561" s="137">
        <f t="shared" si="63"/>
        <v>0</v>
      </c>
      <c r="F561" s="137">
        <f t="shared" si="64"/>
        <v>0</v>
      </c>
      <c r="G561" s="137">
        <f t="shared" si="65"/>
        <v>0</v>
      </c>
      <c r="H561" s="137">
        <f t="shared" ref="H561:H624" si="68">SUBTOTAL(9,E561:G561)</f>
        <v>0</v>
      </c>
      <c r="I561" s="16">
        <f t="shared" ref="I561:I624" si="69">LEN(C561)</f>
        <v>13</v>
      </c>
      <c r="J561" s="16" t="str">
        <f t="shared" si="67"/>
        <v>1 3 1 316</v>
      </c>
    </row>
    <row r="562" spans="1:10">
      <c r="A562" s="16" t="s">
        <v>449</v>
      </c>
      <c r="B562" s="16" t="str">
        <f t="shared" si="66"/>
        <v>1 3 1 316 002</v>
      </c>
      <c r="C562" s="138" t="s">
        <v>8619</v>
      </c>
      <c r="D562" s="16" t="s">
        <v>8303</v>
      </c>
      <c r="E562" s="137">
        <f t="shared" si="63"/>
        <v>0</v>
      </c>
      <c r="F562" s="137">
        <f t="shared" si="64"/>
        <v>0</v>
      </c>
      <c r="G562" s="137">
        <f t="shared" si="65"/>
        <v>0</v>
      </c>
      <c r="H562" s="137">
        <f t="shared" si="68"/>
        <v>0</v>
      </c>
      <c r="I562" s="16">
        <f t="shared" si="69"/>
        <v>13</v>
      </c>
      <c r="J562" s="16" t="str">
        <f t="shared" si="67"/>
        <v>1 3 1 316</v>
      </c>
    </row>
    <row r="563" spans="1:10">
      <c r="A563" s="16" t="s">
        <v>449</v>
      </c>
      <c r="B563" s="16" t="str">
        <f t="shared" si="66"/>
        <v>1 3 1 316 003</v>
      </c>
      <c r="C563" s="138" t="s">
        <v>8620</v>
      </c>
      <c r="D563" s="16" t="s">
        <v>3202</v>
      </c>
      <c r="E563" s="137">
        <f t="shared" si="63"/>
        <v>0</v>
      </c>
      <c r="F563" s="137">
        <f t="shared" si="64"/>
        <v>0</v>
      </c>
      <c r="G563" s="137">
        <f t="shared" si="65"/>
        <v>0</v>
      </c>
      <c r="H563" s="137">
        <f t="shared" si="68"/>
        <v>0</v>
      </c>
      <c r="I563" s="16">
        <f t="shared" si="69"/>
        <v>13</v>
      </c>
      <c r="J563" s="16" t="str">
        <f t="shared" si="67"/>
        <v>1 3 1 316</v>
      </c>
    </row>
    <row r="564" spans="1:10">
      <c r="A564" s="16" t="s">
        <v>449</v>
      </c>
      <c r="B564" s="16" t="str">
        <f t="shared" si="66"/>
        <v>1 3 1 316 004</v>
      </c>
      <c r="C564" s="138" t="s">
        <v>8621</v>
      </c>
      <c r="D564" s="16" t="s">
        <v>8303</v>
      </c>
      <c r="E564" s="137">
        <f t="shared" si="63"/>
        <v>0</v>
      </c>
      <c r="F564" s="137">
        <f t="shared" si="64"/>
        <v>0</v>
      </c>
      <c r="G564" s="137">
        <f t="shared" si="65"/>
        <v>0</v>
      </c>
      <c r="H564" s="137">
        <f t="shared" si="68"/>
        <v>0</v>
      </c>
      <c r="I564" s="16">
        <f t="shared" si="69"/>
        <v>13</v>
      </c>
      <c r="J564" s="16" t="str">
        <f t="shared" si="67"/>
        <v>1 3 1 316</v>
      </c>
    </row>
    <row r="565" spans="1:10">
      <c r="A565" s="16" t="s">
        <v>449</v>
      </c>
      <c r="B565" s="16" t="str">
        <f t="shared" si="66"/>
        <v>1 3 1 316 005</v>
      </c>
      <c r="C565" s="138" t="s">
        <v>8622</v>
      </c>
      <c r="D565" s="16" t="s">
        <v>8307</v>
      </c>
      <c r="E565" s="137">
        <f t="shared" si="63"/>
        <v>0</v>
      </c>
      <c r="F565" s="137">
        <f t="shared" si="64"/>
        <v>0</v>
      </c>
      <c r="G565" s="137">
        <f t="shared" si="65"/>
        <v>0</v>
      </c>
      <c r="H565" s="137">
        <f t="shared" si="68"/>
        <v>0</v>
      </c>
      <c r="I565" s="16">
        <f t="shared" si="69"/>
        <v>13</v>
      </c>
      <c r="J565" s="16" t="str">
        <f t="shared" si="67"/>
        <v>1 3 1 316</v>
      </c>
    </row>
    <row r="566" spans="1:10">
      <c r="A566" s="16" t="s">
        <v>449</v>
      </c>
      <c r="B566" s="16" t="str">
        <f t="shared" si="66"/>
        <v>1 3 1 317</v>
      </c>
      <c r="C566" s="138" t="s">
        <v>6677</v>
      </c>
      <c r="D566" s="16" t="s">
        <v>3345</v>
      </c>
      <c r="E566" s="137">
        <f t="shared" si="63"/>
        <v>85260</v>
      </c>
      <c r="F566" s="137">
        <f t="shared" si="64"/>
        <v>0</v>
      </c>
      <c r="G566" s="137">
        <f t="shared" si="65"/>
        <v>0</v>
      </c>
      <c r="H566" s="137">
        <f t="shared" si="68"/>
        <v>85260</v>
      </c>
      <c r="I566" s="16">
        <f t="shared" si="69"/>
        <v>9</v>
      </c>
      <c r="J566" s="16" t="str">
        <f t="shared" si="67"/>
        <v>1 3 1</v>
      </c>
    </row>
    <row r="567" spans="1:10">
      <c r="A567" s="16" t="s">
        <v>449</v>
      </c>
      <c r="B567" s="16" t="str">
        <f t="shared" si="66"/>
        <v>1 3 1 317 001</v>
      </c>
      <c r="C567" s="138" t="s">
        <v>6620</v>
      </c>
      <c r="D567" s="16" t="s">
        <v>777</v>
      </c>
      <c r="E567" s="137">
        <f t="shared" si="63"/>
        <v>0</v>
      </c>
      <c r="F567" s="137">
        <f t="shared" si="64"/>
        <v>0</v>
      </c>
      <c r="G567" s="137">
        <f t="shared" si="65"/>
        <v>0</v>
      </c>
      <c r="H567" s="137">
        <f t="shared" si="68"/>
        <v>0</v>
      </c>
      <c r="I567" s="16">
        <f t="shared" si="69"/>
        <v>13</v>
      </c>
      <c r="J567" s="16" t="str">
        <f t="shared" si="67"/>
        <v>1 3 1 317</v>
      </c>
    </row>
    <row r="568" spans="1:10">
      <c r="A568" s="16" t="s">
        <v>449</v>
      </c>
      <c r="B568" s="16" t="str">
        <f t="shared" si="66"/>
        <v>1 3 1 317 002</v>
      </c>
      <c r="C568" s="138" t="s">
        <v>7910</v>
      </c>
      <c r="D568" s="16" t="s">
        <v>8303</v>
      </c>
      <c r="E568" s="137">
        <f t="shared" si="63"/>
        <v>0</v>
      </c>
      <c r="F568" s="137">
        <f t="shared" si="64"/>
        <v>0</v>
      </c>
      <c r="G568" s="137">
        <f t="shared" si="65"/>
        <v>0</v>
      </c>
      <c r="H568" s="137">
        <f t="shared" si="68"/>
        <v>0</v>
      </c>
      <c r="I568" s="16">
        <f t="shared" si="69"/>
        <v>13</v>
      </c>
      <c r="J568" s="16" t="str">
        <f t="shared" si="67"/>
        <v>1 3 1 317</v>
      </c>
    </row>
    <row r="569" spans="1:10">
      <c r="A569" s="16" t="s">
        <v>449</v>
      </c>
      <c r="B569" s="16" t="str">
        <f t="shared" si="66"/>
        <v>1 3 1 317 003</v>
      </c>
      <c r="C569" s="138" t="s">
        <v>7450</v>
      </c>
      <c r="D569" s="16" t="s">
        <v>3202</v>
      </c>
      <c r="E569" s="137">
        <f t="shared" si="63"/>
        <v>85260</v>
      </c>
      <c r="F569" s="137">
        <f t="shared" si="64"/>
        <v>0</v>
      </c>
      <c r="G569" s="137">
        <f t="shared" si="65"/>
        <v>0</v>
      </c>
      <c r="H569" s="137">
        <f t="shared" si="68"/>
        <v>85260</v>
      </c>
      <c r="I569" s="16">
        <f t="shared" si="69"/>
        <v>13</v>
      </c>
      <c r="J569" s="16" t="str">
        <f t="shared" si="67"/>
        <v>1 3 1 317</v>
      </c>
    </row>
    <row r="570" spans="1:10">
      <c r="A570" s="16" t="s">
        <v>449</v>
      </c>
      <c r="B570" s="16" t="str">
        <f t="shared" si="66"/>
        <v>1 3 1 317 004</v>
      </c>
      <c r="C570" s="138" t="s">
        <v>8623</v>
      </c>
      <c r="D570" s="16" t="s">
        <v>8303</v>
      </c>
      <c r="E570" s="137">
        <f t="shared" si="63"/>
        <v>0</v>
      </c>
      <c r="F570" s="137">
        <f t="shared" si="64"/>
        <v>0</v>
      </c>
      <c r="G570" s="137">
        <f t="shared" si="65"/>
        <v>0</v>
      </c>
      <c r="H570" s="137">
        <f t="shared" si="68"/>
        <v>0</v>
      </c>
      <c r="I570" s="16">
        <f t="shared" si="69"/>
        <v>13</v>
      </c>
      <c r="J570" s="16" t="str">
        <f t="shared" si="67"/>
        <v>1 3 1 317</v>
      </c>
    </row>
    <row r="571" spans="1:10">
      <c r="A571" s="16" t="s">
        <v>449</v>
      </c>
      <c r="B571" s="16" t="str">
        <f t="shared" si="66"/>
        <v>1 3 1 317 005</v>
      </c>
      <c r="C571" s="138" t="s">
        <v>8624</v>
      </c>
      <c r="D571" s="16" t="s">
        <v>8307</v>
      </c>
      <c r="E571" s="137">
        <f t="shared" si="63"/>
        <v>0</v>
      </c>
      <c r="F571" s="137">
        <f t="shared" si="64"/>
        <v>0</v>
      </c>
      <c r="G571" s="137">
        <f t="shared" si="65"/>
        <v>0</v>
      </c>
      <c r="H571" s="137">
        <f t="shared" si="68"/>
        <v>0</v>
      </c>
      <c r="I571" s="16">
        <f t="shared" si="69"/>
        <v>13</v>
      </c>
      <c r="J571" s="16" t="str">
        <f t="shared" si="67"/>
        <v>1 3 1 317</v>
      </c>
    </row>
    <row r="572" spans="1:10">
      <c r="A572" s="16" t="s">
        <v>449</v>
      </c>
      <c r="B572" s="16" t="str">
        <f t="shared" si="66"/>
        <v>1 3 1 318</v>
      </c>
      <c r="C572" s="138" t="s">
        <v>7528</v>
      </c>
      <c r="D572" s="16" t="s">
        <v>3346</v>
      </c>
      <c r="E572" s="137">
        <f t="shared" si="63"/>
        <v>0</v>
      </c>
      <c r="F572" s="137">
        <f t="shared" si="64"/>
        <v>0</v>
      </c>
      <c r="G572" s="137">
        <f t="shared" si="65"/>
        <v>0</v>
      </c>
      <c r="H572" s="137">
        <f t="shared" si="68"/>
        <v>0</v>
      </c>
      <c r="I572" s="16">
        <f t="shared" si="69"/>
        <v>9</v>
      </c>
      <c r="J572" s="16" t="str">
        <f t="shared" si="67"/>
        <v>1 3 1</v>
      </c>
    </row>
    <row r="573" spans="1:10">
      <c r="A573" s="16" t="s">
        <v>449</v>
      </c>
      <c r="B573" s="16" t="str">
        <f t="shared" si="66"/>
        <v>1 3 1 318 001</v>
      </c>
      <c r="C573" s="138" t="s">
        <v>7911</v>
      </c>
      <c r="D573" s="16" t="s">
        <v>777</v>
      </c>
      <c r="E573" s="137">
        <f t="shared" si="63"/>
        <v>0</v>
      </c>
      <c r="F573" s="137">
        <f t="shared" si="64"/>
        <v>0</v>
      </c>
      <c r="G573" s="137">
        <f t="shared" si="65"/>
        <v>0</v>
      </c>
      <c r="H573" s="137">
        <f t="shared" si="68"/>
        <v>0</v>
      </c>
      <c r="I573" s="16">
        <f t="shared" si="69"/>
        <v>13</v>
      </c>
      <c r="J573" s="16" t="str">
        <f t="shared" si="67"/>
        <v>1 3 1 318</v>
      </c>
    </row>
    <row r="574" spans="1:10">
      <c r="A574" s="16" t="s">
        <v>449</v>
      </c>
      <c r="B574" s="16" t="str">
        <f t="shared" si="66"/>
        <v>1 3 1 318 002</v>
      </c>
      <c r="C574" s="138" t="s">
        <v>8625</v>
      </c>
      <c r="D574" s="16" t="s">
        <v>8303</v>
      </c>
      <c r="E574" s="137">
        <f t="shared" si="63"/>
        <v>0</v>
      </c>
      <c r="F574" s="137">
        <f t="shared" si="64"/>
        <v>0</v>
      </c>
      <c r="G574" s="137">
        <f t="shared" si="65"/>
        <v>0</v>
      </c>
      <c r="H574" s="137">
        <f t="shared" si="68"/>
        <v>0</v>
      </c>
      <c r="I574" s="16">
        <f t="shared" si="69"/>
        <v>13</v>
      </c>
      <c r="J574" s="16" t="str">
        <f t="shared" si="67"/>
        <v>1 3 1 318</v>
      </c>
    </row>
    <row r="575" spans="1:10">
      <c r="A575" s="16" t="s">
        <v>449</v>
      </c>
      <c r="B575" s="16" t="str">
        <f t="shared" si="66"/>
        <v>1 3 1 318 003</v>
      </c>
      <c r="C575" s="138" t="s">
        <v>8626</v>
      </c>
      <c r="D575" s="16" t="s">
        <v>3202</v>
      </c>
      <c r="E575" s="137">
        <f t="shared" si="63"/>
        <v>0</v>
      </c>
      <c r="F575" s="137">
        <f t="shared" si="64"/>
        <v>0</v>
      </c>
      <c r="G575" s="137">
        <f t="shared" si="65"/>
        <v>0</v>
      </c>
      <c r="H575" s="137">
        <f t="shared" si="68"/>
        <v>0</v>
      </c>
      <c r="I575" s="16">
        <f t="shared" si="69"/>
        <v>13</v>
      </c>
      <c r="J575" s="16" t="str">
        <f t="shared" si="67"/>
        <v>1 3 1 318</v>
      </c>
    </row>
    <row r="576" spans="1:10">
      <c r="A576" s="16" t="s">
        <v>449</v>
      </c>
      <c r="B576" s="16" t="str">
        <f t="shared" si="66"/>
        <v>1 3 1 318 004</v>
      </c>
      <c r="C576" s="138" t="s">
        <v>8627</v>
      </c>
      <c r="D576" s="16" t="s">
        <v>8303</v>
      </c>
      <c r="E576" s="137">
        <f t="shared" si="63"/>
        <v>0</v>
      </c>
      <c r="F576" s="137">
        <f t="shared" si="64"/>
        <v>0</v>
      </c>
      <c r="G576" s="137">
        <f t="shared" si="65"/>
        <v>0</v>
      </c>
      <c r="H576" s="137">
        <f t="shared" si="68"/>
        <v>0</v>
      </c>
      <c r="I576" s="16">
        <f t="shared" si="69"/>
        <v>13</v>
      </c>
      <c r="J576" s="16" t="str">
        <f t="shared" si="67"/>
        <v>1 3 1 318</v>
      </c>
    </row>
    <row r="577" spans="1:10">
      <c r="A577" s="16" t="s">
        <v>449</v>
      </c>
      <c r="B577" s="16" t="str">
        <f t="shared" si="66"/>
        <v>1 3 1 318 005</v>
      </c>
      <c r="C577" s="138" t="s">
        <v>8628</v>
      </c>
      <c r="D577" s="16" t="s">
        <v>8307</v>
      </c>
      <c r="E577" s="137">
        <f t="shared" si="63"/>
        <v>0</v>
      </c>
      <c r="F577" s="137">
        <f t="shared" si="64"/>
        <v>0</v>
      </c>
      <c r="G577" s="137">
        <f t="shared" si="65"/>
        <v>0</v>
      </c>
      <c r="H577" s="137">
        <f t="shared" si="68"/>
        <v>0</v>
      </c>
      <c r="I577" s="16">
        <f t="shared" si="69"/>
        <v>13</v>
      </c>
      <c r="J577" s="16" t="str">
        <f t="shared" si="67"/>
        <v>1 3 1 318</v>
      </c>
    </row>
    <row r="578" spans="1:10">
      <c r="A578" s="16" t="s">
        <v>449</v>
      </c>
      <c r="B578" s="16" t="str">
        <f t="shared" si="66"/>
        <v>1 3 1 319</v>
      </c>
      <c r="C578" s="138" t="s">
        <v>7529</v>
      </c>
      <c r="D578" s="16" t="s">
        <v>213</v>
      </c>
      <c r="E578" s="137">
        <f t="shared" ref="E578:E641" si="70">SUMIF($J$1:$J$4000,$C578,$E$1:$E$4000)</f>
        <v>0</v>
      </c>
      <c r="F578" s="137">
        <f t="shared" ref="F578:F641" si="71">SUMIF($J$1:$J$4000,$C578,$F$1:$F$4000)</f>
        <v>0</v>
      </c>
      <c r="G578" s="137">
        <f t="shared" ref="G578:G641" si="72">SUMIF($J$1:$J$4000,$C578,$G$1:$G$4000)</f>
        <v>0</v>
      </c>
      <c r="H578" s="137">
        <f t="shared" si="68"/>
        <v>0</v>
      </c>
      <c r="I578" s="16">
        <f t="shared" si="69"/>
        <v>9</v>
      </c>
      <c r="J578" s="16" t="str">
        <f t="shared" si="67"/>
        <v>1 3 1</v>
      </c>
    </row>
    <row r="579" spans="1:10">
      <c r="A579" s="16" t="s">
        <v>449</v>
      </c>
      <c r="B579" s="16" t="str">
        <f t="shared" ref="B579:B642" si="73">MID(C579,1,I579)</f>
        <v>1 3 1 319 001</v>
      </c>
      <c r="C579" s="138" t="s">
        <v>7912</v>
      </c>
      <c r="D579" s="16" t="s">
        <v>777</v>
      </c>
      <c r="E579" s="137">
        <f t="shared" si="70"/>
        <v>0</v>
      </c>
      <c r="F579" s="137">
        <f t="shared" si="71"/>
        <v>0</v>
      </c>
      <c r="G579" s="137">
        <f t="shared" si="72"/>
        <v>0</v>
      </c>
      <c r="H579" s="137">
        <f t="shared" si="68"/>
        <v>0</v>
      </c>
      <c r="I579" s="16">
        <f t="shared" si="69"/>
        <v>13</v>
      </c>
      <c r="J579" s="16" t="str">
        <f t="shared" si="67"/>
        <v>1 3 1 319</v>
      </c>
    </row>
    <row r="580" spans="1:10">
      <c r="A580" s="16" t="s">
        <v>449</v>
      </c>
      <c r="B580" s="16" t="str">
        <f t="shared" si="73"/>
        <v>1 3 1 319 002</v>
      </c>
      <c r="C580" s="138" t="s">
        <v>8629</v>
      </c>
      <c r="D580" s="16" t="s">
        <v>8303</v>
      </c>
      <c r="E580" s="137">
        <f t="shared" si="70"/>
        <v>0</v>
      </c>
      <c r="F580" s="137">
        <f t="shared" si="71"/>
        <v>0</v>
      </c>
      <c r="G580" s="137">
        <f t="shared" si="72"/>
        <v>0</v>
      </c>
      <c r="H580" s="137">
        <f t="shared" si="68"/>
        <v>0</v>
      </c>
      <c r="I580" s="16">
        <f t="shared" si="69"/>
        <v>13</v>
      </c>
      <c r="J580" s="16" t="str">
        <f t="shared" si="67"/>
        <v>1 3 1 319</v>
      </c>
    </row>
    <row r="581" spans="1:10">
      <c r="A581" s="16" t="s">
        <v>449</v>
      </c>
      <c r="B581" s="16" t="str">
        <f t="shared" si="73"/>
        <v>1 3 1 319 003</v>
      </c>
      <c r="C581" s="138" t="s">
        <v>8630</v>
      </c>
      <c r="D581" s="16" t="s">
        <v>3202</v>
      </c>
      <c r="E581" s="137">
        <f t="shared" si="70"/>
        <v>0</v>
      </c>
      <c r="F581" s="137">
        <f t="shared" si="71"/>
        <v>0</v>
      </c>
      <c r="G581" s="137">
        <f t="shared" si="72"/>
        <v>0</v>
      </c>
      <c r="H581" s="137">
        <f t="shared" si="68"/>
        <v>0</v>
      </c>
      <c r="I581" s="16">
        <f t="shared" si="69"/>
        <v>13</v>
      </c>
      <c r="J581" s="16" t="str">
        <f t="shared" si="67"/>
        <v>1 3 1 319</v>
      </c>
    </row>
    <row r="582" spans="1:10">
      <c r="A582" s="16" t="s">
        <v>449</v>
      </c>
      <c r="B582" s="16" t="str">
        <f t="shared" si="73"/>
        <v>1 3 1 319 004</v>
      </c>
      <c r="C582" s="138" t="s">
        <v>8631</v>
      </c>
      <c r="D582" s="16" t="s">
        <v>8303</v>
      </c>
      <c r="E582" s="137">
        <f t="shared" si="70"/>
        <v>0</v>
      </c>
      <c r="F582" s="137">
        <f t="shared" si="71"/>
        <v>0</v>
      </c>
      <c r="G582" s="137">
        <f t="shared" si="72"/>
        <v>0</v>
      </c>
      <c r="H582" s="137">
        <f t="shared" si="68"/>
        <v>0</v>
      </c>
      <c r="I582" s="16">
        <f t="shared" si="69"/>
        <v>13</v>
      </c>
      <c r="J582" s="16" t="str">
        <f t="shared" si="67"/>
        <v>1 3 1 319</v>
      </c>
    </row>
    <row r="583" spans="1:10">
      <c r="A583" s="16" t="s">
        <v>449</v>
      </c>
      <c r="B583" s="16" t="str">
        <f t="shared" si="73"/>
        <v>1 3 1 319 005</v>
      </c>
      <c r="C583" s="138" t="s">
        <v>8632</v>
      </c>
      <c r="D583" s="16" t="s">
        <v>8307</v>
      </c>
      <c r="E583" s="137">
        <f t="shared" si="70"/>
        <v>0</v>
      </c>
      <c r="F583" s="137">
        <f t="shared" si="71"/>
        <v>0</v>
      </c>
      <c r="G583" s="137">
        <f t="shared" si="72"/>
        <v>0</v>
      </c>
      <c r="H583" s="137">
        <f t="shared" si="68"/>
        <v>0</v>
      </c>
      <c r="I583" s="16">
        <f t="shared" si="69"/>
        <v>13</v>
      </c>
      <c r="J583" s="16" t="str">
        <f t="shared" ref="J583:J646" si="74">IF(I583=3,MID(C583,1,1),IF(I583=5,MID(C583,1,3),IF(I583=9,MID(C583,1,5),IF(I583=13,MID(C583,1,9),IF(I583=17,MID(C583,1,13),IF(I583=21,MID(C583,1,17)))))))</f>
        <v>1 3 1 319</v>
      </c>
    </row>
    <row r="584" spans="1:10">
      <c r="A584" s="16" t="s">
        <v>449</v>
      </c>
      <c r="B584" s="16" t="str">
        <f t="shared" si="73"/>
        <v>1 3 2</v>
      </c>
      <c r="C584" s="138" t="s">
        <v>2672</v>
      </c>
      <c r="D584" s="16" t="s">
        <v>7530</v>
      </c>
      <c r="E584" s="137">
        <f t="shared" si="70"/>
        <v>0</v>
      </c>
      <c r="F584" s="137">
        <f t="shared" si="71"/>
        <v>0</v>
      </c>
      <c r="G584" s="137">
        <f t="shared" si="72"/>
        <v>0</v>
      </c>
      <c r="H584" s="137">
        <f t="shared" si="68"/>
        <v>0</v>
      </c>
      <c r="I584" s="16">
        <f t="shared" si="69"/>
        <v>5</v>
      </c>
      <c r="J584" s="16" t="str">
        <f t="shared" si="74"/>
        <v>1 3</v>
      </c>
    </row>
    <row r="585" spans="1:10">
      <c r="A585" s="16" t="s">
        <v>449</v>
      </c>
      <c r="B585" s="16" t="str">
        <f t="shared" si="73"/>
        <v>1 3 2 321</v>
      </c>
      <c r="C585" s="138" t="s">
        <v>7531</v>
      </c>
      <c r="D585" s="16" t="s">
        <v>3347</v>
      </c>
      <c r="E585" s="137">
        <f t="shared" si="70"/>
        <v>0</v>
      </c>
      <c r="F585" s="137">
        <f t="shared" si="71"/>
        <v>0</v>
      </c>
      <c r="G585" s="137">
        <f t="shared" si="72"/>
        <v>0</v>
      </c>
      <c r="H585" s="137">
        <f t="shared" si="68"/>
        <v>0</v>
      </c>
      <c r="I585" s="16">
        <f t="shared" si="69"/>
        <v>9</v>
      </c>
      <c r="J585" s="16" t="str">
        <f t="shared" si="74"/>
        <v>1 3 2</v>
      </c>
    </row>
    <row r="586" spans="1:10">
      <c r="A586" s="16" t="s">
        <v>449</v>
      </c>
      <c r="B586" s="16" t="str">
        <f t="shared" si="73"/>
        <v>1 3 2 321 001</v>
      </c>
      <c r="C586" s="138" t="s">
        <v>7913</v>
      </c>
      <c r="D586" s="16" t="s">
        <v>777</v>
      </c>
      <c r="E586" s="137">
        <f t="shared" si="70"/>
        <v>0</v>
      </c>
      <c r="F586" s="137">
        <f t="shared" si="71"/>
        <v>0</v>
      </c>
      <c r="G586" s="137">
        <f t="shared" si="72"/>
        <v>0</v>
      </c>
      <c r="H586" s="137">
        <f t="shared" si="68"/>
        <v>0</v>
      </c>
      <c r="I586" s="16">
        <f t="shared" si="69"/>
        <v>13</v>
      </c>
      <c r="J586" s="16" t="str">
        <f t="shared" si="74"/>
        <v>1 3 2 321</v>
      </c>
    </row>
    <row r="587" spans="1:10">
      <c r="A587" s="16" t="s">
        <v>449</v>
      </c>
      <c r="B587" s="16" t="str">
        <f t="shared" si="73"/>
        <v>1 3 2 321 002</v>
      </c>
      <c r="C587" s="138" t="s">
        <v>8633</v>
      </c>
      <c r="D587" s="16" t="s">
        <v>8303</v>
      </c>
      <c r="E587" s="137">
        <f t="shared" si="70"/>
        <v>0</v>
      </c>
      <c r="F587" s="137">
        <f t="shared" si="71"/>
        <v>0</v>
      </c>
      <c r="G587" s="137">
        <f t="shared" si="72"/>
        <v>0</v>
      </c>
      <c r="H587" s="137">
        <f t="shared" si="68"/>
        <v>0</v>
      </c>
      <c r="I587" s="16">
        <f t="shared" si="69"/>
        <v>13</v>
      </c>
      <c r="J587" s="16" t="str">
        <f t="shared" si="74"/>
        <v>1 3 2 321</v>
      </c>
    </row>
    <row r="588" spans="1:10">
      <c r="A588" s="16" t="s">
        <v>449</v>
      </c>
      <c r="B588" s="16" t="str">
        <f t="shared" si="73"/>
        <v>1 3 2 321 003</v>
      </c>
      <c r="C588" s="138" t="s">
        <v>8634</v>
      </c>
      <c r="D588" s="16" t="s">
        <v>3202</v>
      </c>
      <c r="E588" s="137">
        <f t="shared" si="70"/>
        <v>0</v>
      </c>
      <c r="F588" s="137">
        <f t="shared" si="71"/>
        <v>0</v>
      </c>
      <c r="G588" s="137">
        <f t="shared" si="72"/>
        <v>0</v>
      </c>
      <c r="H588" s="137">
        <f t="shared" si="68"/>
        <v>0</v>
      </c>
      <c r="I588" s="16">
        <f t="shared" si="69"/>
        <v>13</v>
      </c>
      <c r="J588" s="16" t="str">
        <f t="shared" si="74"/>
        <v>1 3 2 321</v>
      </c>
    </row>
    <row r="589" spans="1:10">
      <c r="A589" s="16" t="s">
        <v>449</v>
      </c>
      <c r="B589" s="16" t="str">
        <f t="shared" si="73"/>
        <v>1 3 2 321 004</v>
      </c>
      <c r="C589" s="138" t="s">
        <v>8635</v>
      </c>
      <c r="D589" s="16" t="s">
        <v>8303</v>
      </c>
      <c r="E589" s="137">
        <f t="shared" si="70"/>
        <v>0</v>
      </c>
      <c r="F589" s="137">
        <f t="shared" si="71"/>
        <v>0</v>
      </c>
      <c r="G589" s="137">
        <f t="shared" si="72"/>
        <v>0</v>
      </c>
      <c r="H589" s="137">
        <f t="shared" si="68"/>
        <v>0</v>
      </c>
      <c r="I589" s="16">
        <f t="shared" si="69"/>
        <v>13</v>
      </c>
      <c r="J589" s="16" t="str">
        <f t="shared" si="74"/>
        <v>1 3 2 321</v>
      </c>
    </row>
    <row r="590" spans="1:10">
      <c r="A590" s="16" t="s">
        <v>449</v>
      </c>
      <c r="B590" s="16" t="str">
        <f t="shared" si="73"/>
        <v>1 3 2 321 005</v>
      </c>
      <c r="C590" s="138" t="s">
        <v>8636</v>
      </c>
      <c r="D590" s="16" t="s">
        <v>8307</v>
      </c>
      <c r="E590" s="137">
        <f t="shared" si="70"/>
        <v>0</v>
      </c>
      <c r="F590" s="137">
        <f t="shared" si="71"/>
        <v>0</v>
      </c>
      <c r="G590" s="137">
        <f t="shared" si="72"/>
        <v>0</v>
      </c>
      <c r="H590" s="137">
        <f t="shared" si="68"/>
        <v>0</v>
      </c>
      <c r="I590" s="16">
        <f t="shared" si="69"/>
        <v>13</v>
      </c>
      <c r="J590" s="16" t="str">
        <f t="shared" si="74"/>
        <v>1 3 2 321</v>
      </c>
    </row>
    <row r="591" spans="1:10">
      <c r="A591" s="16" t="s">
        <v>449</v>
      </c>
      <c r="B591" s="16" t="str">
        <f t="shared" si="73"/>
        <v>1 3 2 322</v>
      </c>
      <c r="C591" s="138" t="s">
        <v>6678</v>
      </c>
      <c r="D591" s="16" t="s">
        <v>3348</v>
      </c>
      <c r="E591" s="137">
        <f t="shared" si="70"/>
        <v>0</v>
      </c>
      <c r="F591" s="137">
        <f t="shared" si="71"/>
        <v>0</v>
      </c>
      <c r="G591" s="137">
        <f t="shared" si="72"/>
        <v>0</v>
      </c>
      <c r="H591" s="137">
        <f t="shared" si="68"/>
        <v>0</v>
      </c>
      <c r="I591" s="16">
        <f t="shared" si="69"/>
        <v>9</v>
      </c>
      <c r="J591" s="16" t="str">
        <f t="shared" si="74"/>
        <v>1 3 2</v>
      </c>
    </row>
    <row r="592" spans="1:10">
      <c r="A592" s="16" t="s">
        <v>449</v>
      </c>
      <c r="B592" s="16" t="str">
        <f t="shared" si="73"/>
        <v>1 3 2 322 001</v>
      </c>
      <c r="C592" s="138" t="s">
        <v>6679</v>
      </c>
      <c r="D592" s="16" t="s">
        <v>777</v>
      </c>
      <c r="E592" s="137">
        <f t="shared" si="70"/>
        <v>0</v>
      </c>
      <c r="F592" s="137">
        <f t="shared" si="71"/>
        <v>0</v>
      </c>
      <c r="G592" s="137">
        <f t="shared" si="72"/>
        <v>0</v>
      </c>
      <c r="H592" s="137">
        <f t="shared" si="68"/>
        <v>0</v>
      </c>
      <c r="I592" s="16">
        <f t="shared" si="69"/>
        <v>13</v>
      </c>
      <c r="J592" s="16" t="str">
        <f t="shared" si="74"/>
        <v>1 3 2 322</v>
      </c>
    </row>
    <row r="593" spans="1:10">
      <c r="A593" s="16" t="s">
        <v>449</v>
      </c>
      <c r="B593" s="16" t="str">
        <f t="shared" si="73"/>
        <v>1 3 2 322 002</v>
      </c>
      <c r="C593" s="138" t="s">
        <v>7914</v>
      </c>
      <c r="D593" s="16" t="s">
        <v>8303</v>
      </c>
      <c r="E593" s="137">
        <f t="shared" si="70"/>
        <v>0</v>
      </c>
      <c r="F593" s="137">
        <f t="shared" si="71"/>
        <v>0</v>
      </c>
      <c r="G593" s="137">
        <f t="shared" si="72"/>
        <v>0</v>
      </c>
      <c r="H593" s="137">
        <f t="shared" si="68"/>
        <v>0</v>
      </c>
      <c r="I593" s="16">
        <f t="shared" si="69"/>
        <v>13</v>
      </c>
      <c r="J593" s="16" t="str">
        <f t="shared" si="74"/>
        <v>1 3 2 322</v>
      </c>
    </row>
    <row r="594" spans="1:10">
      <c r="A594" s="16" t="s">
        <v>449</v>
      </c>
      <c r="B594" s="16" t="str">
        <f t="shared" si="73"/>
        <v>1 3 2 322 003</v>
      </c>
      <c r="C594" s="138" t="s">
        <v>8637</v>
      </c>
      <c r="D594" s="16" t="s">
        <v>3202</v>
      </c>
      <c r="E594" s="137">
        <f t="shared" si="70"/>
        <v>0</v>
      </c>
      <c r="F594" s="137">
        <f t="shared" si="71"/>
        <v>0</v>
      </c>
      <c r="G594" s="137">
        <f t="shared" si="72"/>
        <v>0</v>
      </c>
      <c r="H594" s="137">
        <f t="shared" si="68"/>
        <v>0</v>
      </c>
      <c r="I594" s="16">
        <f t="shared" si="69"/>
        <v>13</v>
      </c>
      <c r="J594" s="16" t="str">
        <f t="shared" si="74"/>
        <v>1 3 2 322</v>
      </c>
    </row>
    <row r="595" spans="1:10">
      <c r="A595" s="16" t="s">
        <v>449</v>
      </c>
      <c r="B595" s="16" t="str">
        <f t="shared" si="73"/>
        <v>1 3 2 322 004</v>
      </c>
      <c r="C595" s="138" t="s">
        <v>8638</v>
      </c>
      <c r="D595" s="16" t="s">
        <v>8303</v>
      </c>
      <c r="E595" s="137">
        <f t="shared" si="70"/>
        <v>0</v>
      </c>
      <c r="F595" s="137">
        <f t="shared" si="71"/>
        <v>0</v>
      </c>
      <c r="G595" s="137">
        <f t="shared" si="72"/>
        <v>0</v>
      </c>
      <c r="H595" s="137">
        <f t="shared" si="68"/>
        <v>0</v>
      </c>
      <c r="I595" s="16">
        <f t="shared" si="69"/>
        <v>13</v>
      </c>
      <c r="J595" s="16" t="str">
        <f t="shared" si="74"/>
        <v>1 3 2 322</v>
      </c>
    </row>
    <row r="596" spans="1:10">
      <c r="A596" s="16" t="s">
        <v>449</v>
      </c>
      <c r="B596" s="16" t="str">
        <f t="shared" si="73"/>
        <v>1 3 2 322 005</v>
      </c>
      <c r="C596" s="138" t="s">
        <v>8639</v>
      </c>
      <c r="D596" s="16" t="s">
        <v>8307</v>
      </c>
      <c r="E596" s="137">
        <f t="shared" si="70"/>
        <v>0</v>
      </c>
      <c r="F596" s="137">
        <f t="shared" si="71"/>
        <v>0</v>
      </c>
      <c r="G596" s="137">
        <f t="shared" si="72"/>
        <v>0</v>
      </c>
      <c r="H596" s="137">
        <f t="shared" si="68"/>
        <v>0</v>
      </c>
      <c r="I596" s="16">
        <f t="shared" si="69"/>
        <v>13</v>
      </c>
      <c r="J596" s="16" t="str">
        <f t="shared" si="74"/>
        <v>1 3 2 322</v>
      </c>
    </row>
    <row r="597" spans="1:10">
      <c r="A597" s="16" t="s">
        <v>449</v>
      </c>
      <c r="B597" s="16" t="str">
        <f t="shared" si="73"/>
        <v>1 3 2 323</v>
      </c>
      <c r="C597" s="138" t="s">
        <v>6680</v>
      </c>
      <c r="D597" s="16" t="s">
        <v>3349</v>
      </c>
      <c r="E597" s="137">
        <f t="shared" si="70"/>
        <v>0</v>
      </c>
      <c r="F597" s="137">
        <f t="shared" si="71"/>
        <v>0</v>
      </c>
      <c r="G597" s="137">
        <f t="shared" si="72"/>
        <v>0</v>
      </c>
      <c r="H597" s="137">
        <f t="shared" si="68"/>
        <v>0</v>
      </c>
      <c r="I597" s="16">
        <f t="shared" si="69"/>
        <v>9</v>
      </c>
      <c r="J597" s="16" t="str">
        <f t="shared" si="74"/>
        <v>1 3 2</v>
      </c>
    </row>
    <row r="598" spans="1:10">
      <c r="A598" s="16" t="s">
        <v>449</v>
      </c>
      <c r="B598" s="16" t="str">
        <f t="shared" si="73"/>
        <v>1 3 2 323 001</v>
      </c>
      <c r="C598" s="138" t="s">
        <v>6681</v>
      </c>
      <c r="D598" s="16" t="s">
        <v>777</v>
      </c>
      <c r="E598" s="137">
        <f t="shared" si="70"/>
        <v>0</v>
      </c>
      <c r="F598" s="137">
        <f t="shared" si="71"/>
        <v>0</v>
      </c>
      <c r="G598" s="137">
        <f t="shared" si="72"/>
        <v>0</v>
      </c>
      <c r="H598" s="137">
        <f t="shared" si="68"/>
        <v>0</v>
      </c>
      <c r="I598" s="16">
        <f t="shared" si="69"/>
        <v>13</v>
      </c>
      <c r="J598" s="16" t="str">
        <f t="shared" si="74"/>
        <v>1 3 2 323</v>
      </c>
    </row>
    <row r="599" spans="1:10">
      <c r="A599" s="16" t="s">
        <v>449</v>
      </c>
      <c r="B599" s="16" t="str">
        <f t="shared" si="73"/>
        <v>1 3 2 323 002</v>
      </c>
      <c r="C599" s="138" t="s">
        <v>7915</v>
      </c>
      <c r="D599" s="16" t="s">
        <v>8303</v>
      </c>
      <c r="E599" s="137">
        <f t="shared" si="70"/>
        <v>0</v>
      </c>
      <c r="F599" s="137">
        <f t="shared" si="71"/>
        <v>0</v>
      </c>
      <c r="G599" s="137">
        <f t="shared" si="72"/>
        <v>0</v>
      </c>
      <c r="H599" s="137">
        <f t="shared" si="68"/>
        <v>0</v>
      </c>
      <c r="I599" s="16">
        <f t="shared" si="69"/>
        <v>13</v>
      </c>
      <c r="J599" s="16" t="str">
        <f t="shared" si="74"/>
        <v>1 3 2 323</v>
      </c>
    </row>
    <row r="600" spans="1:10">
      <c r="A600" s="16" t="s">
        <v>449</v>
      </c>
      <c r="B600" s="16" t="str">
        <f t="shared" si="73"/>
        <v>1 3 2 323 003</v>
      </c>
      <c r="C600" s="138" t="s">
        <v>8640</v>
      </c>
      <c r="D600" s="16" t="s">
        <v>3202</v>
      </c>
      <c r="E600" s="137">
        <f t="shared" si="70"/>
        <v>0</v>
      </c>
      <c r="F600" s="137">
        <f t="shared" si="71"/>
        <v>0</v>
      </c>
      <c r="G600" s="137">
        <f t="shared" si="72"/>
        <v>0</v>
      </c>
      <c r="H600" s="137">
        <f t="shared" si="68"/>
        <v>0</v>
      </c>
      <c r="I600" s="16">
        <f t="shared" si="69"/>
        <v>13</v>
      </c>
      <c r="J600" s="16" t="str">
        <f t="shared" si="74"/>
        <v>1 3 2 323</v>
      </c>
    </row>
    <row r="601" spans="1:10">
      <c r="A601" s="16" t="s">
        <v>449</v>
      </c>
      <c r="B601" s="16" t="str">
        <f t="shared" si="73"/>
        <v>1 3 2 323 004</v>
      </c>
      <c r="C601" s="138" t="s">
        <v>8641</v>
      </c>
      <c r="D601" s="16" t="s">
        <v>8303</v>
      </c>
      <c r="E601" s="137">
        <f t="shared" si="70"/>
        <v>0</v>
      </c>
      <c r="F601" s="137">
        <f t="shared" si="71"/>
        <v>0</v>
      </c>
      <c r="G601" s="137">
        <f t="shared" si="72"/>
        <v>0</v>
      </c>
      <c r="H601" s="137">
        <f t="shared" si="68"/>
        <v>0</v>
      </c>
      <c r="I601" s="16">
        <f t="shared" si="69"/>
        <v>13</v>
      </c>
      <c r="J601" s="16" t="str">
        <f t="shared" si="74"/>
        <v>1 3 2 323</v>
      </c>
    </row>
    <row r="602" spans="1:10">
      <c r="A602" s="16" t="s">
        <v>449</v>
      </c>
      <c r="B602" s="16" t="str">
        <f t="shared" si="73"/>
        <v>1 3 2 323 005</v>
      </c>
      <c r="C602" s="138" t="s">
        <v>8642</v>
      </c>
      <c r="D602" s="16" t="s">
        <v>8307</v>
      </c>
      <c r="E602" s="137">
        <f t="shared" si="70"/>
        <v>0</v>
      </c>
      <c r="F602" s="137">
        <f t="shared" si="71"/>
        <v>0</v>
      </c>
      <c r="G602" s="137">
        <f t="shared" si="72"/>
        <v>0</v>
      </c>
      <c r="H602" s="137">
        <f t="shared" si="68"/>
        <v>0</v>
      </c>
      <c r="I602" s="16">
        <f t="shared" si="69"/>
        <v>13</v>
      </c>
      <c r="J602" s="16" t="str">
        <f t="shared" si="74"/>
        <v>1 3 2 323</v>
      </c>
    </row>
    <row r="603" spans="1:10">
      <c r="A603" s="16" t="s">
        <v>449</v>
      </c>
      <c r="B603" s="16" t="str">
        <f t="shared" si="73"/>
        <v>1 3 2 324</v>
      </c>
      <c r="C603" s="138" t="s">
        <v>7532</v>
      </c>
      <c r="D603" s="16" t="s">
        <v>3350</v>
      </c>
      <c r="E603" s="137">
        <f t="shared" si="70"/>
        <v>0</v>
      </c>
      <c r="F603" s="137">
        <f t="shared" si="71"/>
        <v>0</v>
      </c>
      <c r="G603" s="137">
        <f t="shared" si="72"/>
        <v>0</v>
      </c>
      <c r="H603" s="137">
        <f t="shared" si="68"/>
        <v>0</v>
      </c>
      <c r="I603" s="16">
        <f t="shared" si="69"/>
        <v>9</v>
      </c>
      <c r="J603" s="16" t="str">
        <f t="shared" si="74"/>
        <v>1 3 2</v>
      </c>
    </row>
    <row r="604" spans="1:10">
      <c r="A604" s="16" t="s">
        <v>449</v>
      </c>
      <c r="B604" s="16" t="str">
        <f t="shared" si="73"/>
        <v>1 3 2 324 001</v>
      </c>
      <c r="C604" s="138" t="s">
        <v>7917</v>
      </c>
      <c r="D604" s="16" t="s">
        <v>777</v>
      </c>
      <c r="E604" s="137">
        <f t="shared" si="70"/>
        <v>0</v>
      </c>
      <c r="F604" s="137">
        <f t="shared" si="71"/>
        <v>0</v>
      </c>
      <c r="G604" s="137">
        <f t="shared" si="72"/>
        <v>0</v>
      </c>
      <c r="H604" s="137">
        <f t="shared" si="68"/>
        <v>0</v>
      </c>
      <c r="I604" s="16">
        <f t="shared" si="69"/>
        <v>13</v>
      </c>
      <c r="J604" s="16" t="str">
        <f t="shared" si="74"/>
        <v>1 3 2 324</v>
      </c>
    </row>
    <row r="605" spans="1:10">
      <c r="A605" s="16" t="s">
        <v>449</v>
      </c>
      <c r="B605" s="16" t="str">
        <f t="shared" si="73"/>
        <v>1 3 2 324 002</v>
      </c>
      <c r="C605" s="138" t="s">
        <v>8643</v>
      </c>
      <c r="D605" s="16" t="s">
        <v>8303</v>
      </c>
      <c r="E605" s="137">
        <f t="shared" si="70"/>
        <v>0</v>
      </c>
      <c r="F605" s="137">
        <f t="shared" si="71"/>
        <v>0</v>
      </c>
      <c r="G605" s="137">
        <f t="shared" si="72"/>
        <v>0</v>
      </c>
      <c r="H605" s="137">
        <f t="shared" si="68"/>
        <v>0</v>
      </c>
      <c r="I605" s="16">
        <f t="shared" si="69"/>
        <v>13</v>
      </c>
      <c r="J605" s="16" t="str">
        <f t="shared" si="74"/>
        <v>1 3 2 324</v>
      </c>
    </row>
    <row r="606" spans="1:10">
      <c r="A606" s="16" t="s">
        <v>449</v>
      </c>
      <c r="B606" s="16" t="str">
        <f t="shared" si="73"/>
        <v>1 3 2 324 003</v>
      </c>
      <c r="C606" s="138" t="s">
        <v>8644</v>
      </c>
      <c r="D606" s="16" t="s">
        <v>3202</v>
      </c>
      <c r="E606" s="137">
        <f t="shared" si="70"/>
        <v>0</v>
      </c>
      <c r="F606" s="137">
        <f t="shared" si="71"/>
        <v>0</v>
      </c>
      <c r="G606" s="137">
        <f t="shared" si="72"/>
        <v>0</v>
      </c>
      <c r="H606" s="137">
        <f t="shared" si="68"/>
        <v>0</v>
      </c>
      <c r="I606" s="16">
        <f t="shared" si="69"/>
        <v>13</v>
      </c>
      <c r="J606" s="16" t="str">
        <f t="shared" si="74"/>
        <v>1 3 2 324</v>
      </c>
    </row>
    <row r="607" spans="1:10">
      <c r="A607" s="16" t="s">
        <v>449</v>
      </c>
      <c r="B607" s="16" t="str">
        <f t="shared" si="73"/>
        <v>1 3 2 324 004</v>
      </c>
      <c r="C607" s="138" t="s">
        <v>8645</v>
      </c>
      <c r="D607" s="16" t="s">
        <v>8303</v>
      </c>
      <c r="E607" s="137">
        <f t="shared" si="70"/>
        <v>0</v>
      </c>
      <c r="F607" s="137">
        <f t="shared" si="71"/>
        <v>0</v>
      </c>
      <c r="G607" s="137">
        <f t="shared" si="72"/>
        <v>0</v>
      </c>
      <c r="H607" s="137">
        <f t="shared" si="68"/>
        <v>0</v>
      </c>
      <c r="I607" s="16">
        <f t="shared" si="69"/>
        <v>13</v>
      </c>
      <c r="J607" s="16" t="str">
        <f t="shared" si="74"/>
        <v>1 3 2 324</v>
      </c>
    </row>
    <row r="608" spans="1:10">
      <c r="A608" s="16" t="s">
        <v>449</v>
      </c>
      <c r="B608" s="16" t="str">
        <f t="shared" si="73"/>
        <v>1 3 2 324 005</v>
      </c>
      <c r="C608" s="138" t="s">
        <v>8646</v>
      </c>
      <c r="D608" s="16" t="s">
        <v>8307</v>
      </c>
      <c r="E608" s="137">
        <f t="shared" si="70"/>
        <v>0</v>
      </c>
      <c r="F608" s="137">
        <f t="shared" si="71"/>
        <v>0</v>
      </c>
      <c r="G608" s="137">
        <f t="shared" si="72"/>
        <v>0</v>
      </c>
      <c r="H608" s="137">
        <f t="shared" si="68"/>
        <v>0</v>
      </c>
      <c r="I608" s="16">
        <f t="shared" si="69"/>
        <v>13</v>
      </c>
      <c r="J608" s="16" t="str">
        <f t="shared" si="74"/>
        <v>1 3 2 324</v>
      </c>
    </row>
    <row r="609" spans="1:10">
      <c r="A609" s="16" t="s">
        <v>449</v>
      </c>
      <c r="B609" s="16" t="str">
        <f t="shared" si="73"/>
        <v>1 3 2 325</v>
      </c>
      <c r="C609" s="138" t="s">
        <v>6682</v>
      </c>
      <c r="D609" s="16" t="s">
        <v>3351</v>
      </c>
      <c r="E609" s="137">
        <f t="shared" si="70"/>
        <v>0</v>
      </c>
      <c r="F609" s="137">
        <f t="shared" si="71"/>
        <v>0</v>
      </c>
      <c r="G609" s="137">
        <f t="shared" si="72"/>
        <v>0</v>
      </c>
      <c r="H609" s="137">
        <f t="shared" si="68"/>
        <v>0</v>
      </c>
      <c r="I609" s="16">
        <f t="shared" si="69"/>
        <v>9</v>
      </c>
      <c r="J609" s="16" t="str">
        <f t="shared" si="74"/>
        <v>1 3 2</v>
      </c>
    </row>
    <row r="610" spans="1:10">
      <c r="A610" s="16" t="s">
        <v>449</v>
      </c>
      <c r="B610" s="16" t="str">
        <f t="shared" si="73"/>
        <v>1 3 2 325 001</v>
      </c>
      <c r="C610" s="138" t="s">
        <v>6683</v>
      </c>
      <c r="D610" s="16" t="s">
        <v>777</v>
      </c>
      <c r="E610" s="137">
        <f t="shared" si="70"/>
        <v>0</v>
      </c>
      <c r="F610" s="137">
        <f t="shared" si="71"/>
        <v>0</v>
      </c>
      <c r="G610" s="137">
        <f t="shared" si="72"/>
        <v>0</v>
      </c>
      <c r="H610" s="137">
        <f t="shared" si="68"/>
        <v>0</v>
      </c>
      <c r="I610" s="16">
        <f t="shared" si="69"/>
        <v>13</v>
      </c>
      <c r="J610" s="16" t="str">
        <f t="shared" si="74"/>
        <v>1 3 2 325</v>
      </c>
    </row>
    <row r="611" spans="1:10">
      <c r="A611" s="16" t="s">
        <v>449</v>
      </c>
      <c r="B611" s="16" t="str">
        <f t="shared" si="73"/>
        <v>1 3 2 325 002</v>
      </c>
      <c r="C611" s="138" t="s">
        <v>7918</v>
      </c>
      <c r="D611" s="16" t="s">
        <v>8303</v>
      </c>
      <c r="E611" s="137">
        <f t="shared" si="70"/>
        <v>0</v>
      </c>
      <c r="F611" s="137">
        <f t="shared" si="71"/>
        <v>0</v>
      </c>
      <c r="G611" s="137">
        <f t="shared" si="72"/>
        <v>0</v>
      </c>
      <c r="H611" s="137">
        <f t="shared" si="68"/>
        <v>0</v>
      </c>
      <c r="I611" s="16">
        <f t="shared" si="69"/>
        <v>13</v>
      </c>
      <c r="J611" s="16" t="str">
        <f t="shared" si="74"/>
        <v>1 3 2 325</v>
      </c>
    </row>
    <row r="612" spans="1:10">
      <c r="A612" s="16" t="s">
        <v>449</v>
      </c>
      <c r="B612" s="16" t="str">
        <f t="shared" si="73"/>
        <v>1 3 2 325 003</v>
      </c>
      <c r="C612" s="138" t="s">
        <v>8647</v>
      </c>
      <c r="D612" s="16" t="s">
        <v>3202</v>
      </c>
      <c r="E612" s="137">
        <f t="shared" si="70"/>
        <v>0</v>
      </c>
      <c r="F612" s="137">
        <f t="shared" si="71"/>
        <v>0</v>
      </c>
      <c r="G612" s="137">
        <f t="shared" si="72"/>
        <v>0</v>
      </c>
      <c r="H612" s="137">
        <f t="shared" si="68"/>
        <v>0</v>
      </c>
      <c r="I612" s="16">
        <f t="shared" si="69"/>
        <v>13</v>
      </c>
      <c r="J612" s="16" t="str">
        <f t="shared" si="74"/>
        <v>1 3 2 325</v>
      </c>
    </row>
    <row r="613" spans="1:10">
      <c r="A613" s="16" t="s">
        <v>449</v>
      </c>
      <c r="B613" s="16" t="str">
        <f t="shared" si="73"/>
        <v>1 3 2 325 004</v>
      </c>
      <c r="C613" s="138" t="s">
        <v>8648</v>
      </c>
      <c r="D613" s="16" t="s">
        <v>8303</v>
      </c>
      <c r="E613" s="137">
        <f t="shared" si="70"/>
        <v>0</v>
      </c>
      <c r="F613" s="137">
        <f t="shared" si="71"/>
        <v>0</v>
      </c>
      <c r="G613" s="137">
        <f t="shared" si="72"/>
        <v>0</v>
      </c>
      <c r="H613" s="137">
        <f t="shared" si="68"/>
        <v>0</v>
      </c>
      <c r="I613" s="16">
        <f t="shared" si="69"/>
        <v>13</v>
      </c>
      <c r="J613" s="16" t="str">
        <f t="shared" si="74"/>
        <v>1 3 2 325</v>
      </c>
    </row>
    <row r="614" spans="1:10">
      <c r="A614" s="16" t="s">
        <v>449</v>
      </c>
      <c r="B614" s="16" t="str">
        <f t="shared" si="73"/>
        <v>1 3 2 325 005</v>
      </c>
      <c r="C614" s="138" t="s">
        <v>8649</v>
      </c>
      <c r="D614" s="16" t="s">
        <v>8307</v>
      </c>
      <c r="E614" s="137">
        <f t="shared" si="70"/>
        <v>0</v>
      </c>
      <c r="F614" s="137">
        <f t="shared" si="71"/>
        <v>0</v>
      </c>
      <c r="G614" s="137">
        <f t="shared" si="72"/>
        <v>0</v>
      </c>
      <c r="H614" s="137">
        <f t="shared" si="68"/>
        <v>0</v>
      </c>
      <c r="I614" s="16">
        <f t="shared" si="69"/>
        <v>13</v>
      </c>
      <c r="J614" s="16" t="str">
        <f t="shared" si="74"/>
        <v>1 3 2 325</v>
      </c>
    </row>
    <row r="615" spans="1:10">
      <c r="A615" s="16" t="s">
        <v>449</v>
      </c>
      <c r="B615" s="16" t="str">
        <f t="shared" si="73"/>
        <v>1 3 2 326</v>
      </c>
      <c r="C615" s="138" t="s">
        <v>7533</v>
      </c>
      <c r="D615" s="16" t="s">
        <v>224</v>
      </c>
      <c r="E615" s="137">
        <f t="shared" si="70"/>
        <v>0</v>
      </c>
      <c r="F615" s="137">
        <f t="shared" si="71"/>
        <v>0</v>
      </c>
      <c r="G615" s="137">
        <f t="shared" si="72"/>
        <v>0</v>
      </c>
      <c r="H615" s="137">
        <f t="shared" si="68"/>
        <v>0</v>
      </c>
      <c r="I615" s="16">
        <f t="shared" si="69"/>
        <v>9</v>
      </c>
      <c r="J615" s="16" t="str">
        <f t="shared" si="74"/>
        <v>1 3 2</v>
      </c>
    </row>
    <row r="616" spans="1:10">
      <c r="A616" s="16" t="s">
        <v>449</v>
      </c>
      <c r="B616" s="16" t="str">
        <f t="shared" si="73"/>
        <v>1 3 2 326 001</v>
      </c>
      <c r="C616" s="138" t="s">
        <v>7919</v>
      </c>
      <c r="D616" s="16" t="s">
        <v>777</v>
      </c>
      <c r="E616" s="137">
        <f t="shared" si="70"/>
        <v>0</v>
      </c>
      <c r="F616" s="137">
        <f t="shared" si="71"/>
        <v>0</v>
      </c>
      <c r="G616" s="137">
        <f t="shared" si="72"/>
        <v>0</v>
      </c>
      <c r="H616" s="137">
        <f t="shared" si="68"/>
        <v>0</v>
      </c>
      <c r="I616" s="16">
        <f t="shared" si="69"/>
        <v>13</v>
      </c>
      <c r="J616" s="16" t="str">
        <f t="shared" si="74"/>
        <v>1 3 2 326</v>
      </c>
    </row>
    <row r="617" spans="1:10">
      <c r="A617" s="16" t="s">
        <v>449</v>
      </c>
      <c r="B617" s="16" t="str">
        <f t="shared" si="73"/>
        <v>1 3 2 326 002</v>
      </c>
      <c r="C617" s="138" t="s">
        <v>7920</v>
      </c>
      <c r="D617" s="16" t="s">
        <v>8303</v>
      </c>
      <c r="E617" s="137">
        <f t="shared" si="70"/>
        <v>0</v>
      </c>
      <c r="F617" s="137">
        <f t="shared" si="71"/>
        <v>0</v>
      </c>
      <c r="G617" s="137">
        <f t="shared" si="72"/>
        <v>0</v>
      </c>
      <c r="H617" s="137">
        <f t="shared" si="68"/>
        <v>0</v>
      </c>
      <c r="I617" s="16">
        <f t="shared" si="69"/>
        <v>13</v>
      </c>
      <c r="J617" s="16" t="str">
        <f t="shared" si="74"/>
        <v>1 3 2 326</v>
      </c>
    </row>
    <row r="618" spans="1:10">
      <c r="A618" s="16" t="s">
        <v>449</v>
      </c>
      <c r="B618" s="16" t="str">
        <f t="shared" si="73"/>
        <v>1 3 2 326 003</v>
      </c>
      <c r="C618" s="138" t="s">
        <v>8650</v>
      </c>
      <c r="D618" s="16" t="s">
        <v>3202</v>
      </c>
      <c r="E618" s="137">
        <f t="shared" si="70"/>
        <v>0</v>
      </c>
      <c r="F618" s="137">
        <f t="shared" si="71"/>
        <v>0</v>
      </c>
      <c r="G618" s="137">
        <f t="shared" si="72"/>
        <v>0</v>
      </c>
      <c r="H618" s="137">
        <f t="shared" si="68"/>
        <v>0</v>
      </c>
      <c r="I618" s="16">
        <f t="shared" si="69"/>
        <v>13</v>
      </c>
      <c r="J618" s="16" t="str">
        <f t="shared" si="74"/>
        <v>1 3 2 326</v>
      </c>
    </row>
    <row r="619" spans="1:10">
      <c r="A619" s="16" t="s">
        <v>449</v>
      </c>
      <c r="B619" s="16" t="str">
        <f t="shared" si="73"/>
        <v>1 3 2 326 004</v>
      </c>
      <c r="C619" s="138" t="s">
        <v>8651</v>
      </c>
      <c r="D619" s="16" t="s">
        <v>8303</v>
      </c>
      <c r="E619" s="137">
        <f t="shared" si="70"/>
        <v>0</v>
      </c>
      <c r="F619" s="137">
        <f t="shared" si="71"/>
        <v>0</v>
      </c>
      <c r="G619" s="137">
        <f t="shared" si="72"/>
        <v>0</v>
      </c>
      <c r="H619" s="137">
        <f t="shared" si="68"/>
        <v>0</v>
      </c>
      <c r="I619" s="16">
        <f t="shared" si="69"/>
        <v>13</v>
      </c>
      <c r="J619" s="16" t="str">
        <f t="shared" si="74"/>
        <v>1 3 2 326</v>
      </c>
    </row>
    <row r="620" spans="1:10">
      <c r="A620" s="16" t="s">
        <v>449</v>
      </c>
      <c r="B620" s="16" t="str">
        <f t="shared" si="73"/>
        <v>1 3 2 326 005</v>
      </c>
      <c r="C620" s="138" t="s">
        <v>8652</v>
      </c>
      <c r="D620" s="16" t="s">
        <v>8307</v>
      </c>
      <c r="E620" s="137">
        <f t="shared" si="70"/>
        <v>0</v>
      </c>
      <c r="F620" s="137">
        <f t="shared" si="71"/>
        <v>0</v>
      </c>
      <c r="G620" s="137">
        <f t="shared" si="72"/>
        <v>0</v>
      </c>
      <c r="H620" s="137">
        <f t="shared" si="68"/>
        <v>0</v>
      </c>
      <c r="I620" s="16">
        <f t="shared" si="69"/>
        <v>13</v>
      </c>
      <c r="J620" s="16" t="str">
        <f t="shared" si="74"/>
        <v>1 3 2 326</v>
      </c>
    </row>
    <row r="621" spans="1:10">
      <c r="A621" s="16" t="s">
        <v>449</v>
      </c>
      <c r="B621" s="16" t="str">
        <f t="shared" si="73"/>
        <v>1 3 2 327</v>
      </c>
      <c r="C621" s="138" t="s">
        <v>7534</v>
      </c>
      <c r="D621" s="16" t="s">
        <v>3352</v>
      </c>
      <c r="E621" s="137">
        <f t="shared" si="70"/>
        <v>0</v>
      </c>
      <c r="F621" s="137">
        <f t="shared" si="71"/>
        <v>0</v>
      </c>
      <c r="G621" s="137">
        <f t="shared" si="72"/>
        <v>0</v>
      </c>
      <c r="H621" s="137">
        <f t="shared" si="68"/>
        <v>0</v>
      </c>
      <c r="I621" s="16">
        <f t="shared" si="69"/>
        <v>9</v>
      </c>
      <c r="J621" s="16" t="str">
        <f t="shared" si="74"/>
        <v>1 3 2</v>
      </c>
    </row>
    <row r="622" spans="1:10">
      <c r="A622" s="16" t="s">
        <v>449</v>
      </c>
      <c r="B622" s="16" t="str">
        <f t="shared" si="73"/>
        <v>1 3 2 327 001</v>
      </c>
      <c r="C622" s="138" t="s">
        <v>7922</v>
      </c>
      <c r="D622" s="16" t="s">
        <v>777</v>
      </c>
      <c r="E622" s="137">
        <f t="shared" si="70"/>
        <v>0</v>
      </c>
      <c r="F622" s="137">
        <f t="shared" si="71"/>
        <v>0</v>
      </c>
      <c r="G622" s="137">
        <f t="shared" si="72"/>
        <v>0</v>
      </c>
      <c r="H622" s="137">
        <f t="shared" si="68"/>
        <v>0</v>
      </c>
      <c r="I622" s="16">
        <f t="shared" si="69"/>
        <v>13</v>
      </c>
      <c r="J622" s="16" t="str">
        <f t="shared" si="74"/>
        <v>1 3 2 327</v>
      </c>
    </row>
    <row r="623" spans="1:10">
      <c r="A623" s="16" t="s">
        <v>449</v>
      </c>
      <c r="B623" s="16" t="str">
        <f t="shared" si="73"/>
        <v>1 3 2 327 002</v>
      </c>
      <c r="C623" s="138" t="s">
        <v>7923</v>
      </c>
      <c r="D623" s="16" t="s">
        <v>8303</v>
      </c>
      <c r="E623" s="137">
        <f t="shared" si="70"/>
        <v>0</v>
      </c>
      <c r="F623" s="137">
        <f t="shared" si="71"/>
        <v>0</v>
      </c>
      <c r="G623" s="137">
        <f t="shared" si="72"/>
        <v>0</v>
      </c>
      <c r="H623" s="137">
        <f t="shared" si="68"/>
        <v>0</v>
      </c>
      <c r="I623" s="16">
        <f t="shared" si="69"/>
        <v>13</v>
      </c>
      <c r="J623" s="16" t="str">
        <f t="shared" si="74"/>
        <v>1 3 2 327</v>
      </c>
    </row>
    <row r="624" spans="1:10">
      <c r="A624" s="16" t="s">
        <v>449</v>
      </c>
      <c r="B624" s="16" t="str">
        <f t="shared" si="73"/>
        <v>1 3 2 327 003</v>
      </c>
      <c r="C624" s="138" t="s">
        <v>8653</v>
      </c>
      <c r="D624" s="16" t="s">
        <v>3202</v>
      </c>
      <c r="E624" s="137">
        <f t="shared" si="70"/>
        <v>0</v>
      </c>
      <c r="F624" s="137">
        <f t="shared" si="71"/>
        <v>0</v>
      </c>
      <c r="G624" s="137">
        <f t="shared" si="72"/>
        <v>0</v>
      </c>
      <c r="H624" s="137">
        <f t="shared" si="68"/>
        <v>0</v>
      </c>
      <c r="I624" s="16">
        <f t="shared" si="69"/>
        <v>13</v>
      </c>
      <c r="J624" s="16" t="str">
        <f t="shared" si="74"/>
        <v>1 3 2 327</v>
      </c>
    </row>
    <row r="625" spans="1:10">
      <c r="A625" s="16" t="s">
        <v>449</v>
      </c>
      <c r="B625" s="16" t="str">
        <f t="shared" si="73"/>
        <v>1 3 2 327 004</v>
      </c>
      <c r="C625" s="138" t="s">
        <v>8654</v>
      </c>
      <c r="D625" s="16" t="s">
        <v>8303</v>
      </c>
      <c r="E625" s="137">
        <f t="shared" si="70"/>
        <v>0</v>
      </c>
      <c r="F625" s="137">
        <f t="shared" si="71"/>
        <v>0</v>
      </c>
      <c r="G625" s="137">
        <f t="shared" si="72"/>
        <v>0</v>
      </c>
      <c r="H625" s="137">
        <f t="shared" ref="H625:H688" si="75">SUBTOTAL(9,E625:G625)</f>
        <v>0</v>
      </c>
      <c r="I625" s="16">
        <f t="shared" ref="I625:I688" si="76">LEN(C625)</f>
        <v>13</v>
      </c>
      <c r="J625" s="16" t="str">
        <f t="shared" si="74"/>
        <v>1 3 2 327</v>
      </c>
    </row>
    <row r="626" spans="1:10">
      <c r="A626" s="16" t="s">
        <v>449</v>
      </c>
      <c r="B626" s="16" t="str">
        <f t="shared" si="73"/>
        <v>1 3 2 327 005</v>
      </c>
      <c r="C626" s="138" t="s">
        <v>8655</v>
      </c>
      <c r="D626" s="16" t="s">
        <v>8307</v>
      </c>
      <c r="E626" s="137">
        <f t="shared" si="70"/>
        <v>0</v>
      </c>
      <c r="F626" s="137">
        <f t="shared" si="71"/>
        <v>0</v>
      </c>
      <c r="G626" s="137">
        <f t="shared" si="72"/>
        <v>0</v>
      </c>
      <c r="H626" s="137">
        <f t="shared" si="75"/>
        <v>0</v>
      </c>
      <c r="I626" s="16">
        <f t="shared" si="76"/>
        <v>13</v>
      </c>
      <c r="J626" s="16" t="str">
        <f t="shared" si="74"/>
        <v>1 3 2 327</v>
      </c>
    </row>
    <row r="627" spans="1:10">
      <c r="A627" s="16" t="s">
        <v>449</v>
      </c>
      <c r="B627" s="16" t="str">
        <f t="shared" si="73"/>
        <v>1 3 2 328</v>
      </c>
      <c r="C627" s="138" t="s">
        <v>7535</v>
      </c>
      <c r="D627" s="16" t="s">
        <v>3353</v>
      </c>
      <c r="E627" s="137">
        <f t="shared" si="70"/>
        <v>0</v>
      </c>
      <c r="F627" s="137">
        <f t="shared" si="71"/>
        <v>0</v>
      </c>
      <c r="G627" s="137">
        <f t="shared" si="72"/>
        <v>0</v>
      </c>
      <c r="H627" s="137">
        <f t="shared" si="75"/>
        <v>0</v>
      </c>
      <c r="I627" s="16">
        <f t="shared" si="76"/>
        <v>9</v>
      </c>
      <c r="J627" s="16" t="str">
        <f t="shared" si="74"/>
        <v>1 3 2</v>
      </c>
    </row>
    <row r="628" spans="1:10">
      <c r="A628" s="16" t="s">
        <v>449</v>
      </c>
      <c r="B628" s="16" t="str">
        <f t="shared" si="73"/>
        <v>1 3 2 328 001</v>
      </c>
      <c r="C628" s="138" t="s">
        <v>7924</v>
      </c>
      <c r="D628" s="16" t="s">
        <v>777</v>
      </c>
      <c r="E628" s="137">
        <f t="shared" si="70"/>
        <v>0</v>
      </c>
      <c r="F628" s="137">
        <f t="shared" si="71"/>
        <v>0</v>
      </c>
      <c r="G628" s="137">
        <f t="shared" si="72"/>
        <v>0</v>
      </c>
      <c r="H628" s="137">
        <f t="shared" si="75"/>
        <v>0</v>
      </c>
      <c r="I628" s="16">
        <f t="shared" si="76"/>
        <v>13</v>
      </c>
      <c r="J628" s="16" t="str">
        <f t="shared" si="74"/>
        <v>1 3 2 328</v>
      </c>
    </row>
    <row r="629" spans="1:10">
      <c r="A629" s="16" t="s">
        <v>449</v>
      </c>
      <c r="B629" s="16" t="str">
        <f t="shared" si="73"/>
        <v>1 3 2 328 002</v>
      </c>
      <c r="C629" s="138" t="s">
        <v>8656</v>
      </c>
      <c r="D629" s="16" t="s">
        <v>8303</v>
      </c>
      <c r="E629" s="137">
        <f t="shared" si="70"/>
        <v>0</v>
      </c>
      <c r="F629" s="137">
        <f t="shared" si="71"/>
        <v>0</v>
      </c>
      <c r="G629" s="137">
        <f t="shared" si="72"/>
        <v>0</v>
      </c>
      <c r="H629" s="137">
        <f t="shared" si="75"/>
        <v>0</v>
      </c>
      <c r="I629" s="16">
        <f t="shared" si="76"/>
        <v>13</v>
      </c>
      <c r="J629" s="16" t="str">
        <f t="shared" si="74"/>
        <v>1 3 2 328</v>
      </c>
    </row>
    <row r="630" spans="1:10">
      <c r="A630" s="16" t="s">
        <v>449</v>
      </c>
      <c r="B630" s="16" t="str">
        <f t="shared" si="73"/>
        <v>1 3 2 328 003</v>
      </c>
      <c r="C630" s="138" t="s">
        <v>8657</v>
      </c>
      <c r="D630" s="16" t="s">
        <v>3202</v>
      </c>
      <c r="E630" s="137">
        <f t="shared" si="70"/>
        <v>0</v>
      </c>
      <c r="F630" s="137">
        <f t="shared" si="71"/>
        <v>0</v>
      </c>
      <c r="G630" s="137">
        <f t="shared" si="72"/>
        <v>0</v>
      </c>
      <c r="H630" s="137">
        <f t="shared" si="75"/>
        <v>0</v>
      </c>
      <c r="I630" s="16">
        <f t="shared" si="76"/>
        <v>13</v>
      </c>
      <c r="J630" s="16" t="str">
        <f t="shared" si="74"/>
        <v>1 3 2 328</v>
      </c>
    </row>
    <row r="631" spans="1:10">
      <c r="A631" s="16" t="s">
        <v>449</v>
      </c>
      <c r="B631" s="16" t="str">
        <f t="shared" si="73"/>
        <v>1 3 2 328 004</v>
      </c>
      <c r="C631" s="138" t="s">
        <v>8658</v>
      </c>
      <c r="D631" s="16" t="s">
        <v>8303</v>
      </c>
      <c r="E631" s="137">
        <f t="shared" si="70"/>
        <v>0</v>
      </c>
      <c r="F631" s="137">
        <f t="shared" si="71"/>
        <v>0</v>
      </c>
      <c r="G631" s="137">
        <f t="shared" si="72"/>
        <v>0</v>
      </c>
      <c r="H631" s="137">
        <f t="shared" si="75"/>
        <v>0</v>
      </c>
      <c r="I631" s="16">
        <f t="shared" si="76"/>
        <v>13</v>
      </c>
      <c r="J631" s="16" t="str">
        <f t="shared" si="74"/>
        <v>1 3 2 328</v>
      </c>
    </row>
    <row r="632" spans="1:10">
      <c r="A632" s="16" t="s">
        <v>449</v>
      </c>
      <c r="B632" s="16" t="str">
        <f t="shared" si="73"/>
        <v>1 3 2 328 005</v>
      </c>
      <c r="C632" s="138" t="s">
        <v>8659</v>
      </c>
      <c r="D632" s="16" t="s">
        <v>8307</v>
      </c>
      <c r="E632" s="137">
        <f t="shared" si="70"/>
        <v>0</v>
      </c>
      <c r="F632" s="137">
        <f t="shared" si="71"/>
        <v>0</v>
      </c>
      <c r="G632" s="137">
        <f t="shared" si="72"/>
        <v>0</v>
      </c>
      <c r="H632" s="137">
        <f t="shared" si="75"/>
        <v>0</v>
      </c>
      <c r="I632" s="16">
        <f t="shared" si="76"/>
        <v>13</v>
      </c>
      <c r="J632" s="16" t="str">
        <f t="shared" si="74"/>
        <v>1 3 2 328</v>
      </c>
    </row>
    <row r="633" spans="1:10">
      <c r="A633" s="16" t="s">
        <v>449</v>
      </c>
      <c r="B633" s="16" t="str">
        <f t="shared" si="73"/>
        <v>1 3 2 329</v>
      </c>
      <c r="C633" s="138" t="s">
        <v>7536</v>
      </c>
      <c r="D633" s="16" t="s">
        <v>2200</v>
      </c>
      <c r="E633" s="137">
        <f t="shared" si="70"/>
        <v>0</v>
      </c>
      <c r="F633" s="137">
        <f t="shared" si="71"/>
        <v>0</v>
      </c>
      <c r="G633" s="137">
        <f t="shared" si="72"/>
        <v>0</v>
      </c>
      <c r="H633" s="137">
        <f t="shared" si="75"/>
        <v>0</v>
      </c>
      <c r="I633" s="16">
        <f t="shared" si="76"/>
        <v>9</v>
      </c>
      <c r="J633" s="16" t="str">
        <f t="shared" si="74"/>
        <v>1 3 2</v>
      </c>
    </row>
    <row r="634" spans="1:10">
      <c r="A634" s="16" t="s">
        <v>449</v>
      </c>
      <c r="B634" s="16" t="str">
        <f t="shared" si="73"/>
        <v>1 3 2 329 001</v>
      </c>
      <c r="C634" s="138" t="s">
        <v>7925</v>
      </c>
      <c r="D634" s="16" t="s">
        <v>777</v>
      </c>
      <c r="E634" s="137">
        <f t="shared" si="70"/>
        <v>0</v>
      </c>
      <c r="F634" s="137">
        <f t="shared" si="71"/>
        <v>0</v>
      </c>
      <c r="G634" s="137">
        <f t="shared" si="72"/>
        <v>0</v>
      </c>
      <c r="H634" s="137">
        <f t="shared" si="75"/>
        <v>0</v>
      </c>
      <c r="I634" s="16">
        <f t="shared" si="76"/>
        <v>13</v>
      </c>
      <c r="J634" s="16" t="str">
        <f t="shared" si="74"/>
        <v>1 3 2 329</v>
      </c>
    </row>
    <row r="635" spans="1:10">
      <c r="A635" s="16" t="s">
        <v>449</v>
      </c>
      <c r="B635" s="16" t="str">
        <f t="shared" si="73"/>
        <v>1 3 2 329 002</v>
      </c>
      <c r="C635" s="138" t="s">
        <v>7926</v>
      </c>
      <c r="D635" s="16" t="s">
        <v>8303</v>
      </c>
      <c r="E635" s="137">
        <f t="shared" si="70"/>
        <v>0</v>
      </c>
      <c r="F635" s="137">
        <f t="shared" si="71"/>
        <v>0</v>
      </c>
      <c r="G635" s="137">
        <f t="shared" si="72"/>
        <v>0</v>
      </c>
      <c r="H635" s="137">
        <f t="shared" si="75"/>
        <v>0</v>
      </c>
      <c r="I635" s="16">
        <f t="shared" si="76"/>
        <v>13</v>
      </c>
      <c r="J635" s="16" t="str">
        <f t="shared" si="74"/>
        <v>1 3 2 329</v>
      </c>
    </row>
    <row r="636" spans="1:10">
      <c r="A636" s="16" t="s">
        <v>449</v>
      </c>
      <c r="B636" s="16" t="str">
        <f t="shared" si="73"/>
        <v>1 3 2 329 003</v>
      </c>
      <c r="C636" s="138" t="s">
        <v>7927</v>
      </c>
      <c r="D636" s="16" t="s">
        <v>3202</v>
      </c>
      <c r="E636" s="137">
        <f t="shared" si="70"/>
        <v>0</v>
      </c>
      <c r="F636" s="137">
        <f t="shared" si="71"/>
        <v>0</v>
      </c>
      <c r="G636" s="137">
        <f t="shared" si="72"/>
        <v>0</v>
      </c>
      <c r="H636" s="137">
        <f t="shared" si="75"/>
        <v>0</v>
      </c>
      <c r="I636" s="16">
        <f t="shared" si="76"/>
        <v>13</v>
      </c>
      <c r="J636" s="16" t="str">
        <f t="shared" si="74"/>
        <v>1 3 2 329</v>
      </c>
    </row>
    <row r="637" spans="1:10">
      <c r="A637" s="16" t="s">
        <v>449</v>
      </c>
      <c r="B637" s="16" t="str">
        <f t="shared" si="73"/>
        <v>1 3 2 329 004</v>
      </c>
      <c r="C637" s="138" t="s">
        <v>8660</v>
      </c>
      <c r="D637" s="16" t="s">
        <v>8303</v>
      </c>
      <c r="E637" s="137">
        <f t="shared" si="70"/>
        <v>0</v>
      </c>
      <c r="F637" s="137">
        <f t="shared" si="71"/>
        <v>0</v>
      </c>
      <c r="G637" s="137">
        <f t="shared" si="72"/>
        <v>0</v>
      </c>
      <c r="H637" s="137">
        <f t="shared" si="75"/>
        <v>0</v>
      </c>
      <c r="I637" s="16">
        <f t="shared" si="76"/>
        <v>13</v>
      </c>
      <c r="J637" s="16" t="str">
        <f t="shared" si="74"/>
        <v>1 3 2 329</v>
      </c>
    </row>
    <row r="638" spans="1:10">
      <c r="A638" s="16" t="s">
        <v>449</v>
      </c>
      <c r="B638" s="16" t="str">
        <f t="shared" si="73"/>
        <v>1 3 2 329 005</v>
      </c>
      <c r="C638" s="138" t="s">
        <v>8661</v>
      </c>
      <c r="D638" s="16" t="s">
        <v>8307</v>
      </c>
      <c r="E638" s="137">
        <f t="shared" si="70"/>
        <v>0</v>
      </c>
      <c r="F638" s="137">
        <f t="shared" si="71"/>
        <v>0</v>
      </c>
      <c r="G638" s="137">
        <f t="shared" si="72"/>
        <v>0</v>
      </c>
      <c r="H638" s="137">
        <f t="shared" si="75"/>
        <v>0</v>
      </c>
      <c r="I638" s="16">
        <f t="shared" si="76"/>
        <v>13</v>
      </c>
      <c r="J638" s="16" t="str">
        <f t="shared" si="74"/>
        <v>1 3 2 329</v>
      </c>
    </row>
    <row r="639" spans="1:10">
      <c r="A639" s="16" t="s">
        <v>449</v>
      </c>
      <c r="B639" s="16" t="str">
        <f t="shared" si="73"/>
        <v>1 3 3</v>
      </c>
      <c r="C639" s="138" t="s">
        <v>2673</v>
      </c>
      <c r="D639" s="16" t="s">
        <v>7537</v>
      </c>
      <c r="E639" s="137">
        <f t="shared" si="70"/>
        <v>0</v>
      </c>
      <c r="F639" s="137">
        <f t="shared" si="71"/>
        <v>0</v>
      </c>
      <c r="G639" s="137">
        <f t="shared" si="72"/>
        <v>0</v>
      </c>
      <c r="H639" s="137">
        <f t="shared" si="75"/>
        <v>0</v>
      </c>
      <c r="I639" s="16">
        <f t="shared" si="76"/>
        <v>5</v>
      </c>
      <c r="J639" s="16" t="str">
        <f t="shared" si="74"/>
        <v>1 3</v>
      </c>
    </row>
    <row r="640" spans="1:10">
      <c r="A640" s="16" t="s">
        <v>449</v>
      </c>
      <c r="B640" s="16" t="str">
        <f t="shared" si="73"/>
        <v>1 3 3 331</v>
      </c>
      <c r="C640" s="138" t="s">
        <v>6684</v>
      </c>
      <c r="D640" s="16" t="s">
        <v>3354</v>
      </c>
      <c r="E640" s="137">
        <f t="shared" si="70"/>
        <v>0</v>
      </c>
      <c r="F640" s="137">
        <f t="shared" si="71"/>
        <v>0</v>
      </c>
      <c r="G640" s="137">
        <f t="shared" si="72"/>
        <v>0</v>
      </c>
      <c r="H640" s="137">
        <f t="shared" si="75"/>
        <v>0</v>
      </c>
      <c r="I640" s="16">
        <f t="shared" si="76"/>
        <v>9</v>
      </c>
      <c r="J640" s="16" t="str">
        <f t="shared" si="74"/>
        <v>1 3 3</v>
      </c>
    </row>
    <row r="641" spans="1:10">
      <c r="A641" s="16" t="s">
        <v>449</v>
      </c>
      <c r="B641" s="16" t="str">
        <f t="shared" si="73"/>
        <v>1 3 3 331 001</v>
      </c>
      <c r="C641" s="138" t="s">
        <v>6685</v>
      </c>
      <c r="D641" s="16" t="s">
        <v>777</v>
      </c>
      <c r="E641" s="137">
        <f t="shared" si="70"/>
        <v>0</v>
      </c>
      <c r="F641" s="137">
        <f t="shared" si="71"/>
        <v>0</v>
      </c>
      <c r="G641" s="137">
        <f t="shared" si="72"/>
        <v>0</v>
      </c>
      <c r="H641" s="137">
        <f t="shared" si="75"/>
        <v>0</v>
      </c>
      <c r="I641" s="16">
        <f t="shared" si="76"/>
        <v>13</v>
      </c>
      <c r="J641" s="16" t="str">
        <f t="shared" si="74"/>
        <v>1 3 3 331</v>
      </c>
    </row>
    <row r="642" spans="1:10">
      <c r="A642" s="16" t="s">
        <v>449</v>
      </c>
      <c r="B642" s="16" t="str">
        <f t="shared" si="73"/>
        <v>1 3 3 331 002</v>
      </c>
      <c r="C642" s="138" t="s">
        <v>7928</v>
      </c>
      <c r="D642" s="16" t="s">
        <v>8303</v>
      </c>
      <c r="E642" s="137">
        <f t="shared" ref="E642:E705" si="77">SUMIF($J$1:$J$4000,$C642,$E$1:$E$4000)</f>
        <v>0</v>
      </c>
      <c r="F642" s="137">
        <f t="shared" ref="F642:F705" si="78">SUMIF($J$1:$J$4000,$C642,$F$1:$F$4000)</f>
        <v>0</v>
      </c>
      <c r="G642" s="137">
        <f t="shared" ref="G642:G705" si="79">SUMIF($J$1:$J$4000,$C642,$G$1:$G$4000)</f>
        <v>0</v>
      </c>
      <c r="H642" s="137">
        <f t="shared" si="75"/>
        <v>0</v>
      </c>
      <c r="I642" s="16">
        <f t="shared" si="76"/>
        <v>13</v>
      </c>
      <c r="J642" s="16" t="str">
        <f t="shared" si="74"/>
        <v>1 3 3 331</v>
      </c>
    </row>
    <row r="643" spans="1:10">
      <c r="A643" s="16" t="s">
        <v>449</v>
      </c>
      <c r="B643" s="16" t="str">
        <f t="shared" ref="B643:B706" si="80">MID(C643,1,I643)</f>
        <v>1 3 3 331 003</v>
      </c>
      <c r="C643" s="138" t="s">
        <v>8662</v>
      </c>
      <c r="D643" s="16" t="s">
        <v>3202</v>
      </c>
      <c r="E643" s="137">
        <f t="shared" si="77"/>
        <v>0</v>
      </c>
      <c r="F643" s="137">
        <f t="shared" si="78"/>
        <v>0</v>
      </c>
      <c r="G643" s="137">
        <f t="shared" si="79"/>
        <v>0</v>
      </c>
      <c r="H643" s="137">
        <f t="shared" si="75"/>
        <v>0</v>
      </c>
      <c r="I643" s="16">
        <f t="shared" si="76"/>
        <v>13</v>
      </c>
      <c r="J643" s="16" t="str">
        <f t="shared" si="74"/>
        <v>1 3 3 331</v>
      </c>
    </row>
    <row r="644" spans="1:10">
      <c r="A644" s="16" t="s">
        <v>449</v>
      </c>
      <c r="B644" s="16" t="str">
        <f t="shared" si="80"/>
        <v>1 3 3 331 004</v>
      </c>
      <c r="C644" s="138" t="s">
        <v>8663</v>
      </c>
      <c r="D644" s="16" t="s">
        <v>8303</v>
      </c>
      <c r="E644" s="137">
        <f t="shared" si="77"/>
        <v>0</v>
      </c>
      <c r="F644" s="137">
        <f t="shared" si="78"/>
        <v>0</v>
      </c>
      <c r="G644" s="137">
        <f t="shared" si="79"/>
        <v>0</v>
      </c>
      <c r="H644" s="137">
        <f t="shared" si="75"/>
        <v>0</v>
      </c>
      <c r="I644" s="16">
        <f t="shared" si="76"/>
        <v>13</v>
      </c>
      <c r="J644" s="16" t="str">
        <f t="shared" si="74"/>
        <v>1 3 3 331</v>
      </c>
    </row>
    <row r="645" spans="1:10">
      <c r="A645" s="16" t="s">
        <v>449</v>
      </c>
      <c r="B645" s="16" t="str">
        <f t="shared" si="80"/>
        <v>1 3 3 331 005</v>
      </c>
      <c r="C645" s="138" t="s">
        <v>8664</v>
      </c>
      <c r="D645" s="16" t="s">
        <v>8307</v>
      </c>
      <c r="E645" s="137">
        <f t="shared" si="77"/>
        <v>0</v>
      </c>
      <c r="F645" s="137">
        <f t="shared" si="78"/>
        <v>0</v>
      </c>
      <c r="G645" s="137">
        <f t="shared" si="79"/>
        <v>0</v>
      </c>
      <c r="H645" s="137">
        <f t="shared" si="75"/>
        <v>0</v>
      </c>
      <c r="I645" s="16">
        <f t="shared" si="76"/>
        <v>13</v>
      </c>
      <c r="J645" s="16" t="str">
        <f t="shared" si="74"/>
        <v>1 3 3 331</v>
      </c>
    </row>
    <row r="646" spans="1:10">
      <c r="A646" s="16" t="s">
        <v>449</v>
      </c>
      <c r="B646" s="16" t="str">
        <f t="shared" si="80"/>
        <v>1 3 3 332</v>
      </c>
      <c r="C646" s="138" t="s">
        <v>6686</v>
      </c>
      <c r="D646" s="16" t="s">
        <v>3355</v>
      </c>
      <c r="E646" s="137">
        <f t="shared" si="77"/>
        <v>0</v>
      </c>
      <c r="F646" s="137">
        <f t="shared" si="78"/>
        <v>0</v>
      </c>
      <c r="G646" s="137">
        <f t="shared" si="79"/>
        <v>0</v>
      </c>
      <c r="H646" s="137">
        <f t="shared" si="75"/>
        <v>0</v>
      </c>
      <c r="I646" s="16">
        <f t="shared" si="76"/>
        <v>9</v>
      </c>
      <c r="J646" s="16" t="str">
        <f t="shared" si="74"/>
        <v>1 3 3</v>
      </c>
    </row>
    <row r="647" spans="1:10">
      <c r="A647" s="16" t="s">
        <v>449</v>
      </c>
      <c r="B647" s="16" t="str">
        <f t="shared" si="80"/>
        <v>1 3 3 332 001</v>
      </c>
      <c r="C647" s="138" t="s">
        <v>6621</v>
      </c>
      <c r="D647" s="16" t="s">
        <v>777</v>
      </c>
      <c r="E647" s="137">
        <f t="shared" si="77"/>
        <v>0</v>
      </c>
      <c r="F647" s="137">
        <f t="shared" si="78"/>
        <v>0</v>
      </c>
      <c r="G647" s="137">
        <f t="shared" si="79"/>
        <v>0</v>
      </c>
      <c r="H647" s="137">
        <f t="shared" si="75"/>
        <v>0</v>
      </c>
      <c r="I647" s="16">
        <f t="shared" si="76"/>
        <v>13</v>
      </c>
      <c r="J647" s="16" t="str">
        <f t="shared" ref="J647:J710" si="81">IF(I647=3,MID(C647,1,1),IF(I647=5,MID(C647,1,3),IF(I647=9,MID(C647,1,5),IF(I647=13,MID(C647,1,9),IF(I647=17,MID(C647,1,13),IF(I647=21,MID(C647,1,17)))))))</f>
        <v>1 3 3 332</v>
      </c>
    </row>
    <row r="648" spans="1:10">
      <c r="A648" s="16" t="s">
        <v>449</v>
      </c>
      <c r="B648" s="16" t="str">
        <f t="shared" si="80"/>
        <v>1 3 3 332 002</v>
      </c>
      <c r="C648" s="138" t="s">
        <v>7929</v>
      </c>
      <c r="D648" s="16" t="s">
        <v>8303</v>
      </c>
      <c r="E648" s="137">
        <f t="shared" si="77"/>
        <v>0</v>
      </c>
      <c r="F648" s="137">
        <f t="shared" si="78"/>
        <v>0</v>
      </c>
      <c r="G648" s="137">
        <f t="shared" si="79"/>
        <v>0</v>
      </c>
      <c r="H648" s="137">
        <f t="shared" si="75"/>
        <v>0</v>
      </c>
      <c r="I648" s="16">
        <f t="shared" si="76"/>
        <v>13</v>
      </c>
      <c r="J648" s="16" t="str">
        <f t="shared" si="81"/>
        <v>1 3 3 332</v>
      </c>
    </row>
    <row r="649" spans="1:10">
      <c r="A649" s="16" t="s">
        <v>449</v>
      </c>
      <c r="B649" s="16" t="str">
        <f t="shared" si="80"/>
        <v>1 3 3 332 003</v>
      </c>
      <c r="C649" s="138" t="s">
        <v>8665</v>
      </c>
      <c r="D649" s="16" t="s">
        <v>3202</v>
      </c>
      <c r="E649" s="137">
        <f t="shared" si="77"/>
        <v>0</v>
      </c>
      <c r="F649" s="137">
        <f t="shared" si="78"/>
        <v>0</v>
      </c>
      <c r="G649" s="137">
        <f t="shared" si="79"/>
        <v>0</v>
      </c>
      <c r="H649" s="137">
        <f t="shared" si="75"/>
        <v>0</v>
      </c>
      <c r="I649" s="16">
        <f t="shared" si="76"/>
        <v>13</v>
      </c>
      <c r="J649" s="16" t="str">
        <f t="shared" si="81"/>
        <v>1 3 3 332</v>
      </c>
    </row>
    <row r="650" spans="1:10">
      <c r="A650" s="16" t="s">
        <v>449</v>
      </c>
      <c r="B650" s="16" t="str">
        <f t="shared" si="80"/>
        <v>1 3 3 332 004</v>
      </c>
      <c r="C650" s="138" t="s">
        <v>8666</v>
      </c>
      <c r="D650" s="16" t="s">
        <v>8303</v>
      </c>
      <c r="E650" s="137">
        <f t="shared" si="77"/>
        <v>0</v>
      </c>
      <c r="F650" s="137">
        <f t="shared" si="78"/>
        <v>0</v>
      </c>
      <c r="G650" s="137">
        <f t="shared" si="79"/>
        <v>0</v>
      </c>
      <c r="H650" s="137">
        <f t="shared" si="75"/>
        <v>0</v>
      </c>
      <c r="I650" s="16">
        <f t="shared" si="76"/>
        <v>13</v>
      </c>
      <c r="J650" s="16" t="str">
        <f t="shared" si="81"/>
        <v>1 3 3 332</v>
      </c>
    </row>
    <row r="651" spans="1:10">
      <c r="A651" s="16" t="s">
        <v>449</v>
      </c>
      <c r="B651" s="16" t="str">
        <f t="shared" si="80"/>
        <v>1 3 3 332 005</v>
      </c>
      <c r="C651" s="138" t="s">
        <v>8667</v>
      </c>
      <c r="D651" s="16" t="s">
        <v>8307</v>
      </c>
      <c r="E651" s="137">
        <f t="shared" si="77"/>
        <v>0</v>
      </c>
      <c r="F651" s="137">
        <f t="shared" si="78"/>
        <v>0</v>
      </c>
      <c r="G651" s="137">
        <f t="shared" si="79"/>
        <v>0</v>
      </c>
      <c r="H651" s="137">
        <f t="shared" si="75"/>
        <v>0</v>
      </c>
      <c r="I651" s="16">
        <f t="shared" si="76"/>
        <v>13</v>
      </c>
      <c r="J651" s="16" t="str">
        <f t="shared" si="81"/>
        <v>1 3 3 332</v>
      </c>
    </row>
    <row r="652" spans="1:10">
      <c r="A652" s="16" t="s">
        <v>449</v>
      </c>
      <c r="B652" s="16" t="str">
        <f t="shared" si="80"/>
        <v>1 3 3 333</v>
      </c>
      <c r="C652" s="138" t="s">
        <v>6687</v>
      </c>
      <c r="D652" s="16" t="s">
        <v>3356</v>
      </c>
      <c r="E652" s="137">
        <f t="shared" si="77"/>
        <v>0</v>
      </c>
      <c r="F652" s="137">
        <f t="shared" si="78"/>
        <v>0</v>
      </c>
      <c r="G652" s="137">
        <f t="shared" si="79"/>
        <v>0</v>
      </c>
      <c r="H652" s="137">
        <f t="shared" si="75"/>
        <v>0</v>
      </c>
      <c r="I652" s="16">
        <f t="shared" si="76"/>
        <v>9</v>
      </c>
      <c r="J652" s="16" t="str">
        <f t="shared" si="81"/>
        <v>1 3 3</v>
      </c>
    </row>
    <row r="653" spans="1:10">
      <c r="A653" s="16" t="s">
        <v>449</v>
      </c>
      <c r="B653" s="16" t="str">
        <f t="shared" si="80"/>
        <v>1 3 3 333 001</v>
      </c>
      <c r="C653" s="138" t="s">
        <v>6622</v>
      </c>
      <c r="D653" s="16" t="s">
        <v>777</v>
      </c>
      <c r="E653" s="137">
        <f t="shared" si="77"/>
        <v>0</v>
      </c>
      <c r="F653" s="137">
        <f t="shared" si="78"/>
        <v>0</v>
      </c>
      <c r="G653" s="137">
        <f t="shared" si="79"/>
        <v>0</v>
      </c>
      <c r="H653" s="137">
        <f t="shared" si="75"/>
        <v>0</v>
      </c>
      <c r="I653" s="16">
        <f t="shared" si="76"/>
        <v>13</v>
      </c>
      <c r="J653" s="16" t="str">
        <f t="shared" si="81"/>
        <v>1 3 3 333</v>
      </c>
    </row>
    <row r="654" spans="1:10">
      <c r="A654" s="16" t="s">
        <v>449</v>
      </c>
      <c r="B654" s="16" t="str">
        <f t="shared" si="80"/>
        <v>1 3 3 333 002</v>
      </c>
      <c r="C654" s="138" t="s">
        <v>7930</v>
      </c>
      <c r="D654" s="16" t="s">
        <v>8303</v>
      </c>
      <c r="E654" s="137">
        <f t="shared" si="77"/>
        <v>0</v>
      </c>
      <c r="F654" s="137">
        <f t="shared" si="78"/>
        <v>0</v>
      </c>
      <c r="G654" s="137">
        <f t="shared" si="79"/>
        <v>0</v>
      </c>
      <c r="H654" s="137">
        <f t="shared" si="75"/>
        <v>0</v>
      </c>
      <c r="I654" s="16">
        <f t="shared" si="76"/>
        <v>13</v>
      </c>
      <c r="J654" s="16" t="str">
        <f t="shared" si="81"/>
        <v>1 3 3 333</v>
      </c>
    </row>
    <row r="655" spans="1:10">
      <c r="A655" s="16" t="s">
        <v>449</v>
      </c>
      <c r="B655" s="16" t="str">
        <f t="shared" si="80"/>
        <v>1 3 3 333 003</v>
      </c>
      <c r="C655" s="138" t="s">
        <v>7931</v>
      </c>
      <c r="D655" s="16" t="s">
        <v>3202</v>
      </c>
      <c r="E655" s="137">
        <f t="shared" si="77"/>
        <v>0</v>
      </c>
      <c r="F655" s="137">
        <f t="shared" si="78"/>
        <v>0</v>
      </c>
      <c r="G655" s="137">
        <f t="shared" si="79"/>
        <v>0</v>
      </c>
      <c r="H655" s="137">
        <f t="shared" si="75"/>
        <v>0</v>
      </c>
      <c r="I655" s="16">
        <f t="shared" si="76"/>
        <v>13</v>
      </c>
      <c r="J655" s="16" t="str">
        <f t="shared" si="81"/>
        <v>1 3 3 333</v>
      </c>
    </row>
    <row r="656" spans="1:10">
      <c r="A656" s="16" t="s">
        <v>449</v>
      </c>
      <c r="B656" s="16" t="str">
        <f t="shared" si="80"/>
        <v>1 3 3 333 004</v>
      </c>
      <c r="C656" s="138" t="s">
        <v>8668</v>
      </c>
      <c r="D656" s="16" t="s">
        <v>8303</v>
      </c>
      <c r="E656" s="137">
        <f t="shared" si="77"/>
        <v>0</v>
      </c>
      <c r="F656" s="137">
        <f t="shared" si="78"/>
        <v>0</v>
      </c>
      <c r="G656" s="137">
        <f t="shared" si="79"/>
        <v>0</v>
      </c>
      <c r="H656" s="137">
        <f t="shared" si="75"/>
        <v>0</v>
      </c>
      <c r="I656" s="16">
        <f t="shared" si="76"/>
        <v>13</v>
      </c>
      <c r="J656" s="16" t="str">
        <f t="shared" si="81"/>
        <v>1 3 3 333</v>
      </c>
    </row>
    <row r="657" spans="1:10">
      <c r="A657" s="16" t="s">
        <v>449</v>
      </c>
      <c r="B657" s="16" t="str">
        <f t="shared" si="80"/>
        <v>1 3 3 333 005</v>
      </c>
      <c r="C657" s="138" t="s">
        <v>8669</v>
      </c>
      <c r="D657" s="16" t="s">
        <v>8307</v>
      </c>
      <c r="E657" s="137">
        <f t="shared" si="77"/>
        <v>0</v>
      </c>
      <c r="F657" s="137">
        <f t="shared" si="78"/>
        <v>0</v>
      </c>
      <c r="G657" s="137">
        <f t="shared" si="79"/>
        <v>0</v>
      </c>
      <c r="H657" s="137">
        <f t="shared" si="75"/>
        <v>0</v>
      </c>
      <c r="I657" s="16">
        <f t="shared" si="76"/>
        <v>13</v>
      </c>
      <c r="J657" s="16" t="str">
        <f t="shared" si="81"/>
        <v>1 3 3 333</v>
      </c>
    </row>
    <row r="658" spans="1:10">
      <c r="A658" s="16" t="s">
        <v>449</v>
      </c>
      <c r="B658" s="16" t="str">
        <f t="shared" si="80"/>
        <v>1 3 3 334</v>
      </c>
      <c r="C658" s="138" t="s">
        <v>6688</v>
      </c>
      <c r="D658" s="16" t="s">
        <v>8670</v>
      </c>
      <c r="E658" s="137">
        <f t="shared" si="77"/>
        <v>0</v>
      </c>
      <c r="F658" s="137">
        <f t="shared" si="78"/>
        <v>0</v>
      </c>
      <c r="G658" s="137">
        <f t="shared" si="79"/>
        <v>0</v>
      </c>
      <c r="H658" s="137">
        <f t="shared" si="75"/>
        <v>0</v>
      </c>
      <c r="I658" s="16">
        <f t="shared" si="76"/>
        <v>9</v>
      </c>
      <c r="J658" s="16" t="str">
        <f t="shared" si="81"/>
        <v>1 3 3</v>
      </c>
    </row>
    <row r="659" spans="1:10">
      <c r="A659" s="16" t="s">
        <v>449</v>
      </c>
      <c r="B659" s="16" t="str">
        <f t="shared" si="80"/>
        <v>1 3 3 334 001</v>
      </c>
      <c r="C659" s="138" t="s">
        <v>6689</v>
      </c>
      <c r="D659" s="16" t="s">
        <v>777</v>
      </c>
      <c r="E659" s="137">
        <f t="shared" si="77"/>
        <v>0</v>
      </c>
      <c r="F659" s="137">
        <f t="shared" si="78"/>
        <v>0</v>
      </c>
      <c r="G659" s="137">
        <f t="shared" si="79"/>
        <v>0</v>
      </c>
      <c r="H659" s="137">
        <f t="shared" si="75"/>
        <v>0</v>
      </c>
      <c r="I659" s="16">
        <f t="shared" si="76"/>
        <v>13</v>
      </c>
      <c r="J659" s="16" t="str">
        <f t="shared" si="81"/>
        <v>1 3 3 334</v>
      </c>
    </row>
    <row r="660" spans="1:10">
      <c r="A660" s="16" t="s">
        <v>449</v>
      </c>
      <c r="B660" s="16" t="str">
        <f t="shared" si="80"/>
        <v>1 3 3 334 002</v>
      </c>
      <c r="C660" s="138" t="s">
        <v>7932</v>
      </c>
      <c r="D660" s="16" t="s">
        <v>8303</v>
      </c>
      <c r="E660" s="137">
        <f t="shared" si="77"/>
        <v>0</v>
      </c>
      <c r="F660" s="137">
        <f t="shared" si="78"/>
        <v>0</v>
      </c>
      <c r="G660" s="137">
        <f t="shared" si="79"/>
        <v>0</v>
      </c>
      <c r="H660" s="137">
        <f t="shared" si="75"/>
        <v>0</v>
      </c>
      <c r="I660" s="16">
        <f t="shared" si="76"/>
        <v>13</v>
      </c>
      <c r="J660" s="16" t="str">
        <f t="shared" si="81"/>
        <v>1 3 3 334</v>
      </c>
    </row>
    <row r="661" spans="1:10">
      <c r="A661" s="16" t="s">
        <v>449</v>
      </c>
      <c r="B661" s="16" t="str">
        <f t="shared" si="80"/>
        <v>1 3 3 334 003</v>
      </c>
      <c r="C661" s="138" t="s">
        <v>8671</v>
      </c>
      <c r="D661" s="16" t="s">
        <v>3202</v>
      </c>
      <c r="E661" s="137">
        <f t="shared" si="77"/>
        <v>0</v>
      </c>
      <c r="F661" s="137">
        <f t="shared" si="78"/>
        <v>0</v>
      </c>
      <c r="G661" s="137">
        <f t="shared" si="79"/>
        <v>0</v>
      </c>
      <c r="H661" s="137">
        <f t="shared" si="75"/>
        <v>0</v>
      </c>
      <c r="I661" s="16">
        <f t="shared" si="76"/>
        <v>13</v>
      </c>
      <c r="J661" s="16" t="str">
        <f t="shared" si="81"/>
        <v>1 3 3 334</v>
      </c>
    </row>
    <row r="662" spans="1:10">
      <c r="A662" s="16" t="s">
        <v>449</v>
      </c>
      <c r="B662" s="16" t="str">
        <f t="shared" si="80"/>
        <v>1 3 3 334 004</v>
      </c>
      <c r="C662" s="138" t="s">
        <v>8672</v>
      </c>
      <c r="D662" s="16" t="s">
        <v>8303</v>
      </c>
      <c r="E662" s="137">
        <f t="shared" si="77"/>
        <v>0</v>
      </c>
      <c r="F662" s="137">
        <f t="shared" si="78"/>
        <v>0</v>
      </c>
      <c r="G662" s="137">
        <f t="shared" si="79"/>
        <v>0</v>
      </c>
      <c r="H662" s="137">
        <f t="shared" si="75"/>
        <v>0</v>
      </c>
      <c r="I662" s="16">
        <f t="shared" si="76"/>
        <v>13</v>
      </c>
      <c r="J662" s="16" t="str">
        <f t="shared" si="81"/>
        <v>1 3 3 334</v>
      </c>
    </row>
    <row r="663" spans="1:10">
      <c r="A663" s="16" t="s">
        <v>449</v>
      </c>
      <c r="B663" s="16" t="str">
        <f t="shared" si="80"/>
        <v>1 3 3 334 005</v>
      </c>
      <c r="C663" s="138" t="s">
        <v>8673</v>
      </c>
      <c r="D663" s="16" t="s">
        <v>8307</v>
      </c>
      <c r="E663" s="137">
        <f t="shared" si="77"/>
        <v>0</v>
      </c>
      <c r="F663" s="137">
        <f t="shared" si="78"/>
        <v>0</v>
      </c>
      <c r="G663" s="137">
        <f t="shared" si="79"/>
        <v>0</v>
      </c>
      <c r="H663" s="137">
        <f t="shared" si="75"/>
        <v>0</v>
      </c>
      <c r="I663" s="16">
        <f t="shared" si="76"/>
        <v>13</v>
      </c>
      <c r="J663" s="16" t="str">
        <f t="shared" si="81"/>
        <v>1 3 3 334</v>
      </c>
    </row>
    <row r="664" spans="1:10">
      <c r="A664" s="16" t="s">
        <v>449</v>
      </c>
      <c r="B664" s="16" t="str">
        <f t="shared" si="80"/>
        <v>1 3 3 335</v>
      </c>
      <c r="C664" s="138" t="s">
        <v>7538</v>
      </c>
      <c r="D664" s="16" t="s">
        <v>3358</v>
      </c>
      <c r="E664" s="137">
        <f t="shared" si="77"/>
        <v>0</v>
      </c>
      <c r="F664" s="137">
        <f t="shared" si="78"/>
        <v>0</v>
      </c>
      <c r="G664" s="137">
        <f t="shared" si="79"/>
        <v>0</v>
      </c>
      <c r="H664" s="137">
        <f t="shared" si="75"/>
        <v>0</v>
      </c>
      <c r="I664" s="16">
        <f t="shared" si="76"/>
        <v>9</v>
      </c>
      <c r="J664" s="16" t="str">
        <f t="shared" si="81"/>
        <v>1 3 3</v>
      </c>
    </row>
    <row r="665" spans="1:10">
      <c r="A665" s="16" t="s">
        <v>449</v>
      </c>
      <c r="B665" s="16" t="str">
        <f t="shared" si="80"/>
        <v>1 3 3 335 001</v>
      </c>
      <c r="C665" s="138" t="s">
        <v>7933</v>
      </c>
      <c r="D665" s="16" t="s">
        <v>777</v>
      </c>
      <c r="E665" s="137">
        <f t="shared" si="77"/>
        <v>0</v>
      </c>
      <c r="F665" s="137">
        <f t="shared" si="78"/>
        <v>0</v>
      </c>
      <c r="G665" s="137">
        <f t="shared" si="79"/>
        <v>0</v>
      </c>
      <c r="H665" s="137">
        <f t="shared" si="75"/>
        <v>0</v>
      </c>
      <c r="I665" s="16">
        <f t="shared" si="76"/>
        <v>13</v>
      </c>
      <c r="J665" s="16" t="str">
        <f t="shared" si="81"/>
        <v>1 3 3 335</v>
      </c>
    </row>
    <row r="666" spans="1:10">
      <c r="A666" s="16" t="s">
        <v>449</v>
      </c>
      <c r="B666" s="16" t="str">
        <f t="shared" si="80"/>
        <v>1 3 3 335 002</v>
      </c>
      <c r="C666" s="138" t="s">
        <v>8674</v>
      </c>
      <c r="D666" s="16" t="s">
        <v>8303</v>
      </c>
      <c r="E666" s="137">
        <f t="shared" si="77"/>
        <v>0</v>
      </c>
      <c r="F666" s="137">
        <f t="shared" si="78"/>
        <v>0</v>
      </c>
      <c r="G666" s="137">
        <f t="shared" si="79"/>
        <v>0</v>
      </c>
      <c r="H666" s="137">
        <f t="shared" si="75"/>
        <v>0</v>
      </c>
      <c r="I666" s="16">
        <f t="shared" si="76"/>
        <v>13</v>
      </c>
      <c r="J666" s="16" t="str">
        <f t="shared" si="81"/>
        <v>1 3 3 335</v>
      </c>
    </row>
    <row r="667" spans="1:10">
      <c r="A667" s="16" t="s">
        <v>449</v>
      </c>
      <c r="B667" s="16" t="str">
        <f t="shared" si="80"/>
        <v>1 3 3 335 003</v>
      </c>
      <c r="C667" s="138" t="s">
        <v>8675</v>
      </c>
      <c r="D667" s="16" t="s">
        <v>3202</v>
      </c>
      <c r="E667" s="137">
        <f t="shared" si="77"/>
        <v>0</v>
      </c>
      <c r="F667" s="137">
        <f t="shared" si="78"/>
        <v>0</v>
      </c>
      <c r="G667" s="137">
        <f t="shared" si="79"/>
        <v>0</v>
      </c>
      <c r="H667" s="137">
        <f t="shared" si="75"/>
        <v>0</v>
      </c>
      <c r="I667" s="16">
        <f t="shared" si="76"/>
        <v>13</v>
      </c>
      <c r="J667" s="16" t="str">
        <f t="shared" si="81"/>
        <v>1 3 3 335</v>
      </c>
    </row>
    <row r="668" spans="1:10">
      <c r="A668" s="16" t="s">
        <v>449</v>
      </c>
      <c r="B668" s="16" t="str">
        <f t="shared" si="80"/>
        <v>1 3 3 335 004</v>
      </c>
      <c r="C668" s="138" t="s">
        <v>8676</v>
      </c>
      <c r="D668" s="16" t="s">
        <v>8303</v>
      </c>
      <c r="E668" s="137">
        <f t="shared" si="77"/>
        <v>0</v>
      </c>
      <c r="F668" s="137">
        <f t="shared" si="78"/>
        <v>0</v>
      </c>
      <c r="G668" s="137">
        <f t="shared" si="79"/>
        <v>0</v>
      </c>
      <c r="H668" s="137">
        <f t="shared" si="75"/>
        <v>0</v>
      </c>
      <c r="I668" s="16">
        <f t="shared" si="76"/>
        <v>13</v>
      </c>
      <c r="J668" s="16" t="str">
        <f t="shared" si="81"/>
        <v>1 3 3 335</v>
      </c>
    </row>
    <row r="669" spans="1:10">
      <c r="A669" s="16" t="s">
        <v>449</v>
      </c>
      <c r="B669" s="16" t="str">
        <f t="shared" si="80"/>
        <v>1 3 3 335 005</v>
      </c>
      <c r="C669" s="138" t="s">
        <v>8677</v>
      </c>
      <c r="D669" s="16" t="s">
        <v>8307</v>
      </c>
      <c r="E669" s="137">
        <f t="shared" si="77"/>
        <v>0</v>
      </c>
      <c r="F669" s="137">
        <f t="shared" si="78"/>
        <v>0</v>
      </c>
      <c r="G669" s="137">
        <f t="shared" si="79"/>
        <v>0</v>
      </c>
      <c r="H669" s="137">
        <f t="shared" si="75"/>
        <v>0</v>
      </c>
      <c r="I669" s="16">
        <f t="shared" si="76"/>
        <v>13</v>
      </c>
      <c r="J669" s="16" t="str">
        <f t="shared" si="81"/>
        <v>1 3 3 335</v>
      </c>
    </row>
    <row r="670" spans="1:10">
      <c r="A670" s="16" t="s">
        <v>449</v>
      </c>
      <c r="B670" s="16" t="str">
        <f t="shared" si="80"/>
        <v>1 3 3 336</v>
      </c>
      <c r="C670" s="138" t="s">
        <v>7431</v>
      </c>
      <c r="D670" s="16" t="s">
        <v>3359</v>
      </c>
      <c r="E670" s="137">
        <f t="shared" si="77"/>
        <v>0</v>
      </c>
      <c r="F670" s="137">
        <f t="shared" si="78"/>
        <v>0</v>
      </c>
      <c r="G670" s="137">
        <f t="shared" si="79"/>
        <v>0</v>
      </c>
      <c r="H670" s="137">
        <f t="shared" si="75"/>
        <v>0</v>
      </c>
      <c r="I670" s="16">
        <f t="shared" si="76"/>
        <v>9</v>
      </c>
      <c r="J670" s="16" t="str">
        <f t="shared" si="81"/>
        <v>1 3 3</v>
      </c>
    </row>
    <row r="671" spans="1:10">
      <c r="A671" s="16" t="s">
        <v>449</v>
      </c>
      <c r="B671" s="16" t="str">
        <f t="shared" si="80"/>
        <v>1 3 3 336 001</v>
      </c>
      <c r="C671" s="138" t="s">
        <v>7432</v>
      </c>
      <c r="D671" s="16" t="s">
        <v>777</v>
      </c>
      <c r="E671" s="137">
        <f t="shared" si="77"/>
        <v>0</v>
      </c>
      <c r="F671" s="137">
        <f t="shared" si="78"/>
        <v>0</v>
      </c>
      <c r="G671" s="137">
        <f t="shared" si="79"/>
        <v>0</v>
      </c>
      <c r="H671" s="137">
        <f t="shared" si="75"/>
        <v>0</v>
      </c>
      <c r="I671" s="16">
        <f t="shared" si="76"/>
        <v>13</v>
      </c>
      <c r="J671" s="16" t="str">
        <f t="shared" si="81"/>
        <v>1 3 3 336</v>
      </c>
    </row>
    <row r="672" spans="1:10">
      <c r="A672" s="16" t="s">
        <v>449</v>
      </c>
      <c r="B672" s="16" t="str">
        <f t="shared" si="80"/>
        <v>1 3 3 336 002</v>
      </c>
      <c r="C672" s="138" t="s">
        <v>7934</v>
      </c>
      <c r="D672" s="16" t="s">
        <v>8303</v>
      </c>
      <c r="E672" s="137">
        <f t="shared" si="77"/>
        <v>0</v>
      </c>
      <c r="F672" s="137">
        <f t="shared" si="78"/>
        <v>0</v>
      </c>
      <c r="G672" s="137">
        <f t="shared" si="79"/>
        <v>0</v>
      </c>
      <c r="H672" s="137">
        <f t="shared" si="75"/>
        <v>0</v>
      </c>
      <c r="I672" s="16">
        <f t="shared" si="76"/>
        <v>13</v>
      </c>
      <c r="J672" s="16" t="str">
        <f t="shared" si="81"/>
        <v>1 3 3 336</v>
      </c>
    </row>
    <row r="673" spans="1:10">
      <c r="A673" s="16" t="s">
        <v>449</v>
      </c>
      <c r="B673" s="16" t="str">
        <f t="shared" si="80"/>
        <v>1 3 3 336 003</v>
      </c>
      <c r="C673" s="138" t="s">
        <v>8678</v>
      </c>
      <c r="D673" s="16" t="s">
        <v>3202</v>
      </c>
      <c r="E673" s="137">
        <f t="shared" si="77"/>
        <v>0</v>
      </c>
      <c r="F673" s="137">
        <f t="shared" si="78"/>
        <v>0</v>
      </c>
      <c r="G673" s="137">
        <f t="shared" si="79"/>
        <v>0</v>
      </c>
      <c r="H673" s="137">
        <f t="shared" si="75"/>
        <v>0</v>
      </c>
      <c r="I673" s="16">
        <f t="shared" si="76"/>
        <v>13</v>
      </c>
      <c r="J673" s="16" t="str">
        <f t="shared" si="81"/>
        <v>1 3 3 336</v>
      </c>
    </row>
    <row r="674" spans="1:10">
      <c r="A674" s="16" t="s">
        <v>449</v>
      </c>
      <c r="B674" s="16" t="str">
        <f t="shared" si="80"/>
        <v>1 3 3 336 004</v>
      </c>
      <c r="C674" s="138" t="s">
        <v>8679</v>
      </c>
      <c r="D674" s="16" t="s">
        <v>8303</v>
      </c>
      <c r="E674" s="137">
        <f t="shared" si="77"/>
        <v>0</v>
      </c>
      <c r="F674" s="137">
        <f t="shared" si="78"/>
        <v>0</v>
      </c>
      <c r="G674" s="137">
        <f t="shared" si="79"/>
        <v>0</v>
      </c>
      <c r="H674" s="137">
        <f t="shared" si="75"/>
        <v>0</v>
      </c>
      <c r="I674" s="16">
        <f t="shared" si="76"/>
        <v>13</v>
      </c>
      <c r="J674" s="16" t="str">
        <f t="shared" si="81"/>
        <v>1 3 3 336</v>
      </c>
    </row>
    <row r="675" spans="1:10">
      <c r="A675" s="16" t="s">
        <v>449</v>
      </c>
      <c r="B675" s="16" t="str">
        <f t="shared" si="80"/>
        <v>1 3 3 336 005</v>
      </c>
      <c r="C675" s="138" t="s">
        <v>8680</v>
      </c>
      <c r="D675" s="16" t="s">
        <v>8307</v>
      </c>
      <c r="E675" s="137">
        <f t="shared" si="77"/>
        <v>0</v>
      </c>
      <c r="F675" s="137">
        <f t="shared" si="78"/>
        <v>0</v>
      </c>
      <c r="G675" s="137">
        <f t="shared" si="79"/>
        <v>0</v>
      </c>
      <c r="H675" s="137">
        <f t="shared" si="75"/>
        <v>0</v>
      </c>
      <c r="I675" s="16">
        <f t="shared" si="76"/>
        <v>13</v>
      </c>
      <c r="J675" s="16" t="str">
        <f t="shared" si="81"/>
        <v>1 3 3 336</v>
      </c>
    </row>
    <row r="676" spans="1:10">
      <c r="A676" s="16" t="s">
        <v>449</v>
      </c>
      <c r="B676" s="16" t="str">
        <f t="shared" si="80"/>
        <v>1 3 3 337</v>
      </c>
      <c r="C676" s="138" t="s">
        <v>7539</v>
      </c>
      <c r="D676" s="16" t="s">
        <v>3360</v>
      </c>
      <c r="E676" s="137">
        <f t="shared" si="77"/>
        <v>0</v>
      </c>
      <c r="F676" s="137">
        <f t="shared" si="78"/>
        <v>0</v>
      </c>
      <c r="G676" s="137">
        <f t="shared" si="79"/>
        <v>0</v>
      </c>
      <c r="H676" s="137">
        <f t="shared" si="75"/>
        <v>0</v>
      </c>
      <c r="I676" s="16">
        <f t="shared" si="76"/>
        <v>9</v>
      </c>
      <c r="J676" s="16" t="str">
        <f t="shared" si="81"/>
        <v>1 3 3</v>
      </c>
    </row>
    <row r="677" spans="1:10">
      <c r="A677" s="16" t="s">
        <v>449</v>
      </c>
      <c r="B677" s="16" t="str">
        <f t="shared" si="80"/>
        <v>1 3 3 337 001</v>
      </c>
      <c r="C677" s="138" t="s">
        <v>7935</v>
      </c>
      <c r="D677" s="16" t="s">
        <v>777</v>
      </c>
      <c r="E677" s="137">
        <f t="shared" si="77"/>
        <v>0</v>
      </c>
      <c r="F677" s="137">
        <f t="shared" si="78"/>
        <v>0</v>
      </c>
      <c r="G677" s="137">
        <f t="shared" si="79"/>
        <v>0</v>
      </c>
      <c r="H677" s="137">
        <f t="shared" si="75"/>
        <v>0</v>
      </c>
      <c r="I677" s="16">
        <f t="shared" si="76"/>
        <v>13</v>
      </c>
      <c r="J677" s="16" t="str">
        <f t="shared" si="81"/>
        <v>1 3 3 337</v>
      </c>
    </row>
    <row r="678" spans="1:10">
      <c r="A678" s="16" t="s">
        <v>449</v>
      </c>
      <c r="B678" s="16" t="str">
        <f t="shared" si="80"/>
        <v>1 3 3 337 002</v>
      </c>
      <c r="C678" s="138" t="s">
        <v>8681</v>
      </c>
      <c r="D678" s="16" t="s">
        <v>8303</v>
      </c>
      <c r="E678" s="137">
        <f t="shared" si="77"/>
        <v>0</v>
      </c>
      <c r="F678" s="137">
        <f t="shared" si="78"/>
        <v>0</v>
      </c>
      <c r="G678" s="137">
        <f t="shared" si="79"/>
        <v>0</v>
      </c>
      <c r="H678" s="137">
        <f t="shared" si="75"/>
        <v>0</v>
      </c>
      <c r="I678" s="16">
        <f t="shared" si="76"/>
        <v>13</v>
      </c>
      <c r="J678" s="16" t="str">
        <f t="shared" si="81"/>
        <v>1 3 3 337</v>
      </c>
    </row>
    <row r="679" spans="1:10">
      <c r="A679" s="16" t="s">
        <v>449</v>
      </c>
      <c r="B679" s="16" t="str">
        <f t="shared" si="80"/>
        <v>1 3 3 337 003</v>
      </c>
      <c r="C679" s="138" t="s">
        <v>8682</v>
      </c>
      <c r="D679" s="16" t="s">
        <v>3202</v>
      </c>
      <c r="E679" s="137">
        <f t="shared" si="77"/>
        <v>0</v>
      </c>
      <c r="F679" s="137">
        <f t="shared" si="78"/>
        <v>0</v>
      </c>
      <c r="G679" s="137">
        <f t="shared" si="79"/>
        <v>0</v>
      </c>
      <c r="H679" s="137">
        <f t="shared" si="75"/>
        <v>0</v>
      </c>
      <c r="I679" s="16">
        <f t="shared" si="76"/>
        <v>13</v>
      </c>
      <c r="J679" s="16" t="str">
        <f t="shared" si="81"/>
        <v>1 3 3 337</v>
      </c>
    </row>
    <row r="680" spans="1:10">
      <c r="A680" s="16" t="s">
        <v>449</v>
      </c>
      <c r="B680" s="16" t="str">
        <f t="shared" si="80"/>
        <v>1 3 3 337 004</v>
      </c>
      <c r="C680" s="138" t="s">
        <v>8683</v>
      </c>
      <c r="D680" s="16" t="s">
        <v>8303</v>
      </c>
      <c r="E680" s="137">
        <f t="shared" si="77"/>
        <v>0</v>
      </c>
      <c r="F680" s="137">
        <f t="shared" si="78"/>
        <v>0</v>
      </c>
      <c r="G680" s="137">
        <f t="shared" si="79"/>
        <v>0</v>
      </c>
      <c r="H680" s="137">
        <f t="shared" si="75"/>
        <v>0</v>
      </c>
      <c r="I680" s="16">
        <f t="shared" si="76"/>
        <v>13</v>
      </c>
      <c r="J680" s="16" t="str">
        <f t="shared" si="81"/>
        <v>1 3 3 337</v>
      </c>
    </row>
    <row r="681" spans="1:10">
      <c r="A681" s="16" t="s">
        <v>449</v>
      </c>
      <c r="B681" s="16" t="str">
        <f t="shared" si="80"/>
        <v>1 3 3 337 005</v>
      </c>
      <c r="C681" s="138" t="s">
        <v>8684</v>
      </c>
      <c r="D681" s="16" t="s">
        <v>8307</v>
      </c>
      <c r="E681" s="137">
        <f t="shared" si="77"/>
        <v>0</v>
      </c>
      <c r="F681" s="137">
        <f t="shared" si="78"/>
        <v>0</v>
      </c>
      <c r="G681" s="137">
        <f t="shared" si="79"/>
        <v>0</v>
      </c>
      <c r="H681" s="137">
        <f t="shared" si="75"/>
        <v>0</v>
      </c>
      <c r="I681" s="16">
        <f t="shared" si="76"/>
        <v>13</v>
      </c>
      <c r="J681" s="16" t="str">
        <f t="shared" si="81"/>
        <v>1 3 3 337</v>
      </c>
    </row>
    <row r="682" spans="1:10">
      <c r="A682" s="16" t="s">
        <v>449</v>
      </c>
      <c r="B682" s="16" t="str">
        <f t="shared" si="80"/>
        <v>1 3 3 338</v>
      </c>
      <c r="C682" s="138" t="s">
        <v>7540</v>
      </c>
      <c r="D682" s="16" t="s">
        <v>3361</v>
      </c>
      <c r="E682" s="137">
        <f t="shared" si="77"/>
        <v>0</v>
      </c>
      <c r="F682" s="137">
        <f t="shared" si="78"/>
        <v>0</v>
      </c>
      <c r="G682" s="137">
        <f t="shared" si="79"/>
        <v>0</v>
      </c>
      <c r="H682" s="137">
        <f t="shared" si="75"/>
        <v>0</v>
      </c>
      <c r="I682" s="16">
        <f t="shared" si="76"/>
        <v>9</v>
      </c>
      <c r="J682" s="16" t="str">
        <f t="shared" si="81"/>
        <v>1 3 3</v>
      </c>
    </row>
    <row r="683" spans="1:10">
      <c r="A683" s="16" t="s">
        <v>449</v>
      </c>
      <c r="B683" s="16" t="str">
        <f t="shared" si="80"/>
        <v>1 3 3 338 001</v>
      </c>
      <c r="C683" s="138" t="s">
        <v>7936</v>
      </c>
      <c r="D683" s="16" t="s">
        <v>777</v>
      </c>
      <c r="E683" s="137">
        <f t="shared" si="77"/>
        <v>0</v>
      </c>
      <c r="F683" s="137">
        <f t="shared" si="78"/>
        <v>0</v>
      </c>
      <c r="G683" s="137">
        <f t="shared" si="79"/>
        <v>0</v>
      </c>
      <c r="H683" s="137">
        <f t="shared" si="75"/>
        <v>0</v>
      </c>
      <c r="I683" s="16">
        <f t="shared" si="76"/>
        <v>13</v>
      </c>
      <c r="J683" s="16" t="str">
        <f t="shared" si="81"/>
        <v>1 3 3 338</v>
      </c>
    </row>
    <row r="684" spans="1:10">
      <c r="A684" s="16" t="s">
        <v>449</v>
      </c>
      <c r="B684" s="16" t="str">
        <f t="shared" si="80"/>
        <v>1 3 3 338 002</v>
      </c>
      <c r="C684" s="138" t="s">
        <v>8685</v>
      </c>
      <c r="D684" s="16" t="s">
        <v>8303</v>
      </c>
      <c r="E684" s="137">
        <f t="shared" si="77"/>
        <v>0</v>
      </c>
      <c r="F684" s="137">
        <f t="shared" si="78"/>
        <v>0</v>
      </c>
      <c r="G684" s="137">
        <f t="shared" si="79"/>
        <v>0</v>
      </c>
      <c r="H684" s="137">
        <f t="shared" si="75"/>
        <v>0</v>
      </c>
      <c r="I684" s="16">
        <f t="shared" si="76"/>
        <v>13</v>
      </c>
      <c r="J684" s="16" t="str">
        <f t="shared" si="81"/>
        <v>1 3 3 338</v>
      </c>
    </row>
    <row r="685" spans="1:10">
      <c r="A685" s="16" t="s">
        <v>449</v>
      </c>
      <c r="B685" s="16" t="str">
        <f t="shared" si="80"/>
        <v>1 3 3 338 003</v>
      </c>
      <c r="C685" s="138" t="s">
        <v>8686</v>
      </c>
      <c r="D685" s="16" t="s">
        <v>3202</v>
      </c>
      <c r="E685" s="137">
        <f t="shared" si="77"/>
        <v>0</v>
      </c>
      <c r="F685" s="137">
        <f t="shared" si="78"/>
        <v>0</v>
      </c>
      <c r="G685" s="137">
        <f t="shared" si="79"/>
        <v>0</v>
      </c>
      <c r="H685" s="137">
        <f t="shared" si="75"/>
        <v>0</v>
      </c>
      <c r="I685" s="16">
        <f t="shared" si="76"/>
        <v>13</v>
      </c>
      <c r="J685" s="16" t="str">
        <f t="shared" si="81"/>
        <v>1 3 3 338</v>
      </c>
    </row>
    <row r="686" spans="1:10">
      <c r="A686" s="16" t="s">
        <v>449</v>
      </c>
      <c r="B686" s="16" t="str">
        <f t="shared" si="80"/>
        <v>1 3 3 338 004</v>
      </c>
      <c r="C686" s="138" t="s">
        <v>8687</v>
      </c>
      <c r="D686" s="16" t="s">
        <v>8303</v>
      </c>
      <c r="E686" s="137">
        <f t="shared" si="77"/>
        <v>0</v>
      </c>
      <c r="F686" s="137">
        <f t="shared" si="78"/>
        <v>0</v>
      </c>
      <c r="G686" s="137">
        <f t="shared" si="79"/>
        <v>0</v>
      </c>
      <c r="H686" s="137">
        <f t="shared" si="75"/>
        <v>0</v>
      </c>
      <c r="I686" s="16">
        <f t="shared" si="76"/>
        <v>13</v>
      </c>
      <c r="J686" s="16" t="str">
        <f t="shared" si="81"/>
        <v>1 3 3 338</v>
      </c>
    </row>
    <row r="687" spans="1:10">
      <c r="A687" s="16" t="s">
        <v>449</v>
      </c>
      <c r="B687" s="16" t="str">
        <f t="shared" si="80"/>
        <v>1 3 3 338 005</v>
      </c>
      <c r="C687" s="138" t="s">
        <v>8688</v>
      </c>
      <c r="D687" s="16" t="s">
        <v>8307</v>
      </c>
      <c r="E687" s="137">
        <f t="shared" si="77"/>
        <v>0</v>
      </c>
      <c r="F687" s="137">
        <f t="shared" si="78"/>
        <v>0</v>
      </c>
      <c r="G687" s="137">
        <f t="shared" si="79"/>
        <v>0</v>
      </c>
      <c r="H687" s="137">
        <f t="shared" si="75"/>
        <v>0</v>
      </c>
      <c r="I687" s="16">
        <f t="shared" si="76"/>
        <v>13</v>
      </c>
      <c r="J687" s="16" t="str">
        <f t="shared" si="81"/>
        <v>1 3 3 338</v>
      </c>
    </row>
    <row r="688" spans="1:10">
      <c r="A688" s="16" t="s">
        <v>449</v>
      </c>
      <c r="B688" s="16" t="str">
        <f t="shared" si="80"/>
        <v>1 3 3 339</v>
      </c>
      <c r="C688" s="138" t="s">
        <v>7541</v>
      </c>
      <c r="D688" s="16" t="s">
        <v>3362</v>
      </c>
      <c r="E688" s="137">
        <f t="shared" si="77"/>
        <v>0</v>
      </c>
      <c r="F688" s="137">
        <f t="shared" si="78"/>
        <v>0</v>
      </c>
      <c r="G688" s="137">
        <f t="shared" si="79"/>
        <v>0</v>
      </c>
      <c r="H688" s="137">
        <f t="shared" si="75"/>
        <v>0</v>
      </c>
      <c r="I688" s="16">
        <f t="shared" si="76"/>
        <v>9</v>
      </c>
      <c r="J688" s="16" t="str">
        <f t="shared" si="81"/>
        <v>1 3 3</v>
      </c>
    </row>
    <row r="689" spans="1:10">
      <c r="A689" s="16" t="s">
        <v>449</v>
      </c>
      <c r="B689" s="16" t="str">
        <f t="shared" si="80"/>
        <v>1 3 3 339 001</v>
      </c>
      <c r="C689" s="138" t="s">
        <v>7937</v>
      </c>
      <c r="D689" s="16" t="s">
        <v>777</v>
      </c>
      <c r="E689" s="137">
        <f t="shared" si="77"/>
        <v>0</v>
      </c>
      <c r="F689" s="137">
        <f t="shared" si="78"/>
        <v>0</v>
      </c>
      <c r="G689" s="137">
        <f t="shared" si="79"/>
        <v>0</v>
      </c>
      <c r="H689" s="137">
        <f t="shared" ref="H689:H752" si="82">SUBTOTAL(9,E689:G689)</f>
        <v>0</v>
      </c>
      <c r="I689" s="16">
        <f t="shared" ref="I689:I752" si="83">LEN(C689)</f>
        <v>13</v>
      </c>
      <c r="J689" s="16" t="str">
        <f t="shared" si="81"/>
        <v>1 3 3 339</v>
      </c>
    </row>
    <row r="690" spans="1:10">
      <c r="A690" s="16" t="s">
        <v>449</v>
      </c>
      <c r="B690" s="16" t="str">
        <f t="shared" si="80"/>
        <v>1 3 3 339 002</v>
      </c>
      <c r="C690" s="138" t="s">
        <v>8689</v>
      </c>
      <c r="D690" s="16" t="s">
        <v>8303</v>
      </c>
      <c r="E690" s="137">
        <f t="shared" si="77"/>
        <v>0</v>
      </c>
      <c r="F690" s="137">
        <f t="shared" si="78"/>
        <v>0</v>
      </c>
      <c r="G690" s="137">
        <f t="shared" si="79"/>
        <v>0</v>
      </c>
      <c r="H690" s="137">
        <f t="shared" si="82"/>
        <v>0</v>
      </c>
      <c r="I690" s="16">
        <f t="shared" si="83"/>
        <v>13</v>
      </c>
      <c r="J690" s="16" t="str">
        <f t="shared" si="81"/>
        <v>1 3 3 339</v>
      </c>
    </row>
    <row r="691" spans="1:10">
      <c r="A691" s="16" t="s">
        <v>449</v>
      </c>
      <c r="B691" s="16" t="str">
        <f t="shared" si="80"/>
        <v>1 3 3 339 003</v>
      </c>
      <c r="C691" s="138" t="s">
        <v>8690</v>
      </c>
      <c r="D691" s="16" t="s">
        <v>3202</v>
      </c>
      <c r="E691" s="137">
        <f t="shared" si="77"/>
        <v>0</v>
      </c>
      <c r="F691" s="137">
        <f t="shared" si="78"/>
        <v>0</v>
      </c>
      <c r="G691" s="137">
        <f t="shared" si="79"/>
        <v>0</v>
      </c>
      <c r="H691" s="137">
        <f t="shared" si="82"/>
        <v>0</v>
      </c>
      <c r="I691" s="16">
        <f t="shared" si="83"/>
        <v>13</v>
      </c>
      <c r="J691" s="16" t="str">
        <f t="shared" si="81"/>
        <v>1 3 3 339</v>
      </c>
    </row>
    <row r="692" spans="1:10">
      <c r="A692" s="16" t="s">
        <v>449</v>
      </c>
      <c r="B692" s="16" t="str">
        <f t="shared" si="80"/>
        <v>1 3 3 339 004</v>
      </c>
      <c r="C692" s="138" t="s">
        <v>8691</v>
      </c>
      <c r="D692" s="16" t="s">
        <v>8303</v>
      </c>
      <c r="E692" s="137">
        <f t="shared" si="77"/>
        <v>0</v>
      </c>
      <c r="F692" s="137">
        <f t="shared" si="78"/>
        <v>0</v>
      </c>
      <c r="G692" s="137">
        <f t="shared" si="79"/>
        <v>0</v>
      </c>
      <c r="H692" s="137">
        <f t="shared" si="82"/>
        <v>0</v>
      </c>
      <c r="I692" s="16">
        <f t="shared" si="83"/>
        <v>13</v>
      </c>
      <c r="J692" s="16" t="str">
        <f t="shared" si="81"/>
        <v>1 3 3 339</v>
      </c>
    </row>
    <row r="693" spans="1:10">
      <c r="A693" s="16" t="s">
        <v>449</v>
      </c>
      <c r="B693" s="16" t="str">
        <f t="shared" si="80"/>
        <v>1 3 3 339 005</v>
      </c>
      <c r="C693" s="138" t="s">
        <v>8692</v>
      </c>
      <c r="D693" s="16" t="s">
        <v>8307</v>
      </c>
      <c r="E693" s="137">
        <f t="shared" si="77"/>
        <v>0</v>
      </c>
      <c r="F693" s="137">
        <f t="shared" si="78"/>
        <v>0</v>
      </c>
      <c r="G693" s="137">
        <f t="shared" si="79"/>
        <v>0</v>
      </c>
      <c r="H693" s="137">
        <f t="shared" si="82"/>
        <v>0</v>
      </c>
      <c r="I693" s="16">
        <f t="shared" si="83"/>
        <v>13</v>
      </c>
      <c r="J693" s="16" t="str">
        <f t="shared" si="81"/>
        <v>1 3 3 339</v>
      </c>
    </row>
    <row r="694" spans="1:10">
      <c r="A694" s="16" t="s">
        <v>449</v>
      </c>
      <c r="B694" s="16" t="str">
        <f t="shared" si="80"/>
        <v>1 3 4</v>
      </c>
      <c r="C694" s="138" t="s">
        <v>2674</v>
      </c>
      <c r="D694" s="16" t="s">
        <v>7542</v>
      </c>
      <c r="E694" s="137">
        <f t="shared" si="77"/>
        <v>8500</v>
      </c>
      <c r="F694" s="137">
        <f t="shared" si="78"/>
        <v>0</v>
      </c>
      <c r="G694" s="137">
        <f t="shared" si="79"/>
        <v>0</v>
      </c>
      <c r="H694" s="137">
        <f t="shared" si="82"/>
        <v>8500</v>
      </c>
      <c r="I694" s="16">
        <f t="shared" si="83"/>
        <v>5</v>
      </c>
      <c r="J694" s="16" t="str">
        <f t="shared" si="81"/>
        <v>1 3</v>
      </c>
    </row>
    <row r="695" spans="1:10">
      <c r="A695" s="16" t="s">
        <v>449</v>
      </c>
      <c r="B695" s="16" t="str">
        <f t="shared" si="80"/>
        <v>1 3 4 341</v>
      </c>
      <c r="C695" s="138" t="s">
        <v>6690</v>
      </c>
      <c r="D695" s="16" t="s">
        <v>3363</v>
      </c>
      <c r="E695" s="137">
        <f t="shared" si="77"/>
        <v>8500</v>
      </c>
      <c r="F695" s="137">
        <f t="shared" si="78"/>
        <v>0</v>
      </c>
      <c r="G695" s="137">
        <f t="shared" si="79"/>
        <v>0</v>
      </c>
      <c r="H695" s="137">
        <f t="shared" si="82"/>
        <v>8500</v>
      </c>
      <c r="I695" s="16">
        <f t="shared" si="83"/>
        <v>9</v>
      </c>
      <c r="J695" s="16" t="str">
        <f t="shared" si="81"/>
        <v>1 3 4</v>
      </c>
    </row>
    <row r="696" spans="1:10">
      <c r="A696" s="16" t="s">
        <v>449</v>
      </c>
      <c r="B696" s="16" t="str">
        <f t="shared" si="80"/>
        <v>1 3 4 341 001</v>
      </c>
      <c r="C696" s="138" t="s">
        <v>6691</v>
      </c>
      <c r="D696" s="16" t="s">
        <v>777</v>
      </c>
      <c r="E696" s="137">
        <f t="shared" si="77"/>
        <v>0</v>
      </c>
      <c r="F696" s="137">
        <f t="shared" si="78"/>
        <v>0</v>
      </c>
      <c r="G696" s="137">
        <f t="shared" si="79"/>
        <v>0</v>
      </c>
      <c r="H696" s="137">
        <f t="shared" si="82"/>
        <v>0</v>
      </c>
      <c r="I696" s="16">
        <f t="shared" si="83"/>
        <v>13</v>
      </c>
      <c r="J696" s="16" t="str">
        <f t="shared" si="81"/>
        <v>1 3 4 341</v>
      </c>
    </row>
    <row r="697" spans="1:10">
      <c r="A697" s="16" t="s">
        <v>449</v>
      </c>
      <c r="B697" s="16" t="str">
        <f t="shared" si="80"/>
        <v>1 3 4 341 002</v>
      </c>
      <c r="C697" s="138" t="s">
        <v>7938</v>
      </c>
      <c r="D697" s="16" t="s">
        <v>8303</v>
      </c>
      <c r="E697" s="137">
        <f t="shared" si="77"/>
        <v>0</v>
      </c>
      <c r="F697" s="137">
        <f t="shared" si="78"/>
        <v>0</v>
      </c>
      <c r="G697" s="137">
        <f t="shared" si="79"/>
        <v>0</v>
      </c>
      <c r="H697" s="137">
        <f t="shared" si="82"/>
        <v>0</v>
      </c>
      <c r="I697" s="16">
        <f t="shared" si="83"/>
        <v>13</v>
      </c>
      <c r="J697" s="16" t="str">
        <f t="shared" si="81"/>
        <v>1 3 4 341</v>
      </c>
    </row>
    <row r="698" spans="1:10">
      <c r="A698" s="16" t="s">
        <v>449</v>
      </c>
      <c r="B698" s="16" t="str">
        <f t="shared" si="80"/>
        <v>1 3 4 341 003</v>
      </c>
      <c r="C698" s="138" t="s">
        <v>8693</v>
      </c>
      <c r="D698" s="16" t="s">
        <v>3202</v>
      </c>
      <c r="E698" s="137">
        <f t="shared" si="77"/>
        <v>8500</v>
      </c>
      <c r="F698" s="137">
        <f t="shared" si="78"/>
        <v>0</v>
      </c>
      <c r="G698" s="137">
        <f t="shared" si="79"/>
        <v>0</v>
      </c>
      <c r="H698" s="137">
        <f t="shared" si="82"/>
        <v>8500</v>
      </c>
      <c r="I698" s="16">
        <f t="shared" si="83"/>
        <v>13</v>
      </c>
      <c r="J698" s="16" t="str">
        <f t="shared" si="81"/>
        <v>1 3 4 341</v>
      </c>
    </row>
    <row r="699" spans="1:10">
      <c r="A699" s="16" t="s">
        <v>449</v>
      </c>
      <c r="B699" s="16" t="str">
        <f t="shared" si="80"/>
        <v>1 3 4 341 004</v>
      </c>
      <c r="C699" s="138" t="s">
        <v>8694</v>
      </c>
      <c r="D699" s="16" t="s">
        <v>8303</v>
      </c>
      <c r="E699" s="137">
        <f t="shared" si="77"/>
        <v>0</v>
      </c>
      <c r="F699" s="137">
        <f t="shared" si="78"/>
        <v>0</v>
      </c>
      <c r="G699" s="137">
        <f t="shared" si="79"/>
        <v>0</v>
      </c>
      <c r="H699" s="137">
        <f t="shared" si="82"/>
        <v>0</v>
      </c>
      <c r="I699" s="16">
        <f t="shared" si="83"/>
        <v>13</v>
      </c>
      <c r="J699" s="16" t="str">
        <f t="shared" si="81"/>
        <v>1 3 4 341</v>
      </c>
    </row>
    <row r="700" spans="1:10">
      <c r="A700" s="16" t="s">
        <v>449</v>
      </c>
      <c r="B700" s="16" t="str">
        <f t="shared" si="80"/>
        <v>1 3 4 341 005</v>
      </c>
      <c r="C700" s="138" t="s">
        <v>8695</v>
      </c>
      <c r="D700" s="16" t="s">
        <v>8307</v>
      </c>
      <c r="E700" s="137">
        <f t="shared" si="77"/>
        <v>0</v>
      </c>
      <c r="F700" s="137">
        <f t="shared" si="78"/>
        <v>0</v>
      </c>
      <c r="G700" s="137">
        <f t="shared" si="79"/>
        <v>0</v>
      </c>
      <c r="H700" s="137">
        <f t="shared" si="82"/>
        <v>0</v>
      </c>
      <c r="I700" s="16">
        <f t="shared" si="83"/>
        <v>13</v>
      </c>
      <c r="J700" s="16" t="str">
        <f t="shared" si="81"/>
        <v>1 3 4 341</v>
      </c>
    </row>
    <row r="701" spans="1:10">
      <c r="A701" s="16" t="s">
        <v>449</v>
      </c>
      <c r="B701" s="16" t="str">
        <f t="shared" si="80"/>
        <v>1 3 4 342</v>
      </c>
      <c r="C701" s="138" t="s">
        <v>7543</v>
      </c>
      <c r="D701" s="16" t="s">
        <v>3364</v>
      </c>
      <c r="E701" s="137">
        <f t="shared" si="77"/>
        <v>0</v>
      </c>
      <c r="F701" s="137">
        <f t="shared" si="78"/>
        <v>0</v>
      </c>
      <c r="G701" s="137">
        <f t="shared" si="79"/>
        <v>0</v>
      </c>
      <c r="H701" s="137">
        <f t="shared" si="82"/>
        <v>0</v>
      </c>
      <c r="I701" s="16">
        <f t="shared" si="83"/>
        <v>9</v>
      </c>
      <c r="J701" s="16" t="str">
        <f t="shared" si="81"/>
        <v>1 3 4</v>
      </c>
    </row>
    <row r="702" spans="1:10">
      <c r="A702" s="16" t="s">
        <v>449</v>
      </c>
      <c r="B702" s="16" t="str">
        <f t="shared" si="80"/>
        <v>1 3 4 342 001</v>
      </c>
      <c r="C702" s="138" t="s">
        <v>7940</v>
      </c>
      <c r="D702" s="16" t="s">
        <v>777</v>
      </c>
      <c r="E702" s="137">
        <f t="shared" si="77"/>
        <v>0</v>
      </c>
      <c r="F702" s="137">
        <f t="shared" si="78"/>
        <v>0</v>
      </c>
      <c r="G702" s="137">
        <f t="shared" si="79"/>
        <v>0</v>
      </c>
      <c r="H702" s="137">
        <f t="shared" si="82"/>
        <v>0</v>
      </c>
      <c r="I702" s="16">
        <f t="shared" si="83"/>
        <v>13</v>
      </c>
      <c r="J702" s="16" t="str">
        <f t="shared" si="81"/>
        <v>1 3 4 342</v>
      </c>
    </row>
    <row r="703" spans="1:10">
      <c r="A703" s="16" t="s">
        <v>449</v>
      </c>
      <c r="B703" s="16" t="str">
        <f t="shared" si="80"/>
        <v>1 3 4 342 002</v>
      </c>
      <c r="C703" s="138" t="s">
        <v>8696</v>
      </c>
      <c r="D703" s="16" t="s">
        <v>8303</v>
      </c>
      <c r="E703" s="137">
        <f t="shared" si="77"/>
        <v>0</v>
      </c>
      <c r="F703" s="137">
        <f t="shared" si="78"/>
        <v>0</v>
      </c>
      <c r="G703" s="137">
        <f t="shared" si="79"/>
        <v>0</v>
      </c>
      <c r="H703" s="137">
        <f t="shared" si="82"/>
        <v>0</v>
      </c>
      <c r="I703" s="16">
        <f t="shared" si="83"/>
        <v>13</v>
      </c>
      <c r="J703" s="16" t="str">
        <f t="shared" si="81"/>
        <v>1 3 4 342</v>
      </c>
    </row>
    <row r="704" spans="1:10">
      <c r="A704" s="16" t="s">
        <v>449</v>
      </c>
      <c r="B704" s="16" t="str">
        <f t="shared" si="80"/>
        <v>1 3 4 342 003</v>
      </c>
      <c r="C704" s="138" t="s">
        <v>8697</v>
      </c>
      <c r="D704" s="16" t="s">
        <v>3202</v>
      </c>
      <c r="E704" s="137">
        <f t="shared" si="77"/>
        <v>0</v>
      </c>
      <c r="F704" s="137">
        <f t="shared" si="78"/>
        <v>0</v>
      </c>
      <c r="G704" s="137">
        <f t="shared" si="79"/>
        <v>0</v>
      </c>
      <c r="H704" s="137">
        <f t="shared" si="82"/>
        <v>0</v>
      </c>
      <c r="I704" s="16">
        <f t="shared" si="83"/>
        <v>13</v>
      </c>
      <c r="J704" s="16" t="str">
        <f t="shared" si="81"/>
        <v>1 3 4 342</v>
      </c>
    </row>
    <row r="705" spans="1:10">
      <c r="A705" s="16" t="s">
        <v>449</v>
      </c>
      <c r="B705" s="16" t="str">
        <f t="shared" si="80"/>
        <v>1 3 4 342 004</v>
      </c>
      <c r="C705" s="138" t="s">
        <v>8698</v>
      </c>
      <c r="D705" s="16" t="s">
        <v>8303</v>
      </c>
      <c r="E705" s="137">
        <f t="shared" si="77"/>
        <v>0</v>
      </c>
      <c r="F705" s="137">
        <f t="shared" si="78"/>
        <v>0</v>
      </c>
      <c r="G705" s="137">
        <f t="shared" si="79"/>
        <v>0</v>
      </c>
      <c r="H705" s="137">
        <f t="shared" si="82"/>
        <v>0</v>
      </c>
      <c r="I705" s="16">
        <f t="shared" si="83"/>
        <v>13</v>
      </c>
      <c r="J705" s="16" t="str">
        <f t="shared" si="81"/>
        <v>1 3 4 342</v>
      </c>
    </row>
    <row r="706" spans="1:10">
      <c r="A706" s="16" t="s">
        <v>449</v>
      </c>
      <c r="B706" s="16" t="str">
        <f t="shared" si="80"/>
        <v>1 3 4 342 005</v>
      </c>
      <c r="C706" s="138" t="s">
        <v>8699</v>
      </c>
      <c r="D706" s="16" t="s">
        <v>8307</v>
      </c>
      <c r="E706" s="137">
        <f t="shared" ref="E706:E769" si="84">SUMIF($J$1:$J$4000,$C706,$E$1:$E$4000)</f>
        <v>0</v>
      </c>
      <c r="F706" s="137">
        <f t="shared" ref="F706:F769" si="85">SUMIF($J$1:$J$4000,$C706,$F$1:$F$4000)</f>
        <v>0</v>
      </c>
      <c r="G706" s="137">
        <f t="shared" ref="G706:G769" si="86">SUMIF($J$1:$J$4000,$C706,$G$1:$G$4000)</f>
        <v>0</v>
      </c>
      <c r="H706" s="137">
        <f t="shared" si="82"/>
        <v>0</v>
      </c>
      <c r="I706" s="16">
        <f t="shared" si="83"/>
        <v>13</v>
      </c>
      <c r="J706" s="16" t="str">
        <f t="shared" si="81"/>
        <v>1 3 4 342</v>
      </c>
    </row>
    <row r="707" spans="1:10">
      <c r="A707" s="16" t="s">
        <v>449</v>
      </c>
      <c r="B707" s="16" t="str">
        <f t="shared" ref="B707:B770" si="87">MID(C707,1,I707)</f>
        <v>1 3 4 343</v>
      </c>
      <c r="C707" s="138" t="s">
        <v>7544</v>
      </c>
      <c r="D707" s="16" t="s">
        <v>3365</v>
      </c>
      <c r="E707" s="137">
        <f t="shared" si="84"/>
        <v>0</v>
      </c>
      <c r="F707" s="137">
        <f t="shared" si="85"/>
        <v>0</v>
      </c>
      <c r="G707" s="137">
        <f t="shared" si="86"/>
        <v>0</v>
      </c>
      <c r="H707" s="137">
        <f t="shared" si="82"/>
        <v>0</v>
      </c>
      <c r="I707" s="16">
        <f t="shared" si="83"/>
        <v>9</v>
      </c>
      <c r="J707" s="16" t="str">
        <f t="shared" si="81"/>
        <v>1 3 4</v>
      </c>
    </row>
    <row r="708" spans="1:10">
      <c r="A708" s="16" t="s">
        <v>449</v>
      </c>
      <c r="B708" s="16" t="str">
        <f t="shared" si="87"/>
        <v>1 3 4 343 001</v>
      </c>
      <c r="C708" s="138" t="s">
        <v>7941</v>
      </c>
      <c r="D708" s="16" t="s">
        <v>777</v>
      </c>
      <c r="E708" s="137">
        <f t="shared" si="84"/>
        <v>0</v>
      </c>
      <c r="F708" s="137">
        <f t="shared" si="85"/>
        <v>0</v>
      </c>
      <c r="G708" s="137">
        <f t="shared" si="86"/>
        <v>0</v>
      </c>
      <c r="H708" s="137">
        <f t="shared" si="82"/>
        <v>0</v>
      </c>
      <c r="I708" s="16">
        <f t="shared" si="83"/>
        <v>13</v>
      </c>
      <c r="J708" s="16" t="str">
        <f t="shared" si="81"/>
        <v>1 3 4 343</v>
      </c>
    </row>
    <row r="709" spans="1:10">
      <c r="A709" s="16" t="s">
        <v>449</v>
      </c>
      <c r="B709" s="16" t="str">
        <f t="shared" si="87"/>
        <v>1 3 4 343 002</v>
      </c>
      <c r="C709" s="138" t="s">
        <v>7942</v>
      </c>
      <c r="D709" s="16" t="s">
        <v>8303</v>
      </c>
      <c r="E709" s="137">
        <f t="shared" si="84"/>
        <v>0</v>
      </c>
      <c r="F709" s="137">
        <f t="shared" si="85"/>
        <v>0</v>
      </c>
      <c r="G709" s="137">
        <f t="shared" si="86"/>
        <v>0</v>
      </c>
      <c r="H709" s="137">
        <f t="shared" si="82"/>
        <v>0</v>
      </c>
      <c r="I709" s="16">
        <f t="shared" si="83"/>
        <v>13</v>
      </c>
      <c r="J709" s="16" t="str">
        <f t="shared" si="81"/>
        <v>1 3 4 343</v>
      </c>
    </row>
    <row r="710" spans="1:10">
      <c r="A710" s="16" t="s">
        <v>449</v>
      </c>
      <c r="B710" s="16" t="str">
        <f t="shared" si="87"/>
        <v>1 3 4 343 003</v>
      </c>
      <c r="C710" s="138" t="s">
        <v>8700</v>
      </c>
      <c r="D710" s="16" t="s">
        <v>3202</v>
      </c>
      <c r="E710" s="137">
        <f t="shared" si="84"/>
        <v>0</v>
      </c>
      <c r="F710" s="137">
        <f t="shared" si="85"/>
        <v>0</v>
      </c>
      <c r="G710" s="137">
        <f t="shared" si="86"/>
        <v>0</v>
      </c>
      <c r="H710" s="137">
        <f t="shared" si="82"/>
        <v>0</v>
      </c>
      <c r="I710" s="16">
        <f t="shared" si="83"/>
        <v>13</v>
      </c>
      <c r="J710" s="16" t="str">
        <f t="shared" si="81"/>
        <v>1 3 4 343</v>
      </c>
    </row>
    <row r="711" spans="1:10">
      <c r="A711" s="16" t="s">
        <v>449</v>
      </c>
      <c r="B711" s="16" t="str">
        <f t="shared" si="87"/>
        <v>1 3 4 343 004</v>
      </c>
      <c r="C711" s="138" t="s">
        <v>8701</v>
      </c>
      <c r="D711" s="16" t="s">
        <v>8303</v>
      </c>
      <c r="E711" s="137">
        <f t="shared" si="84"/>
        <v>0</v>
      </c>
      <c r="F711" s="137">
        <f t="shared" si="85"/>
        <v>0</v>
      </c>
      <c r="G711" s="137">
        <f t="shared" si="86"/>
        <v>0</v>
      </c>
      <c r="H711" s="137">
        <f t="shared" si="82"/>
        <v>0</v>
      </c>
      <c r="I711" s="16">
        <f t="shared" si="83"/>
        <v>13</v>
      </c>
      <c r="J711" s="16" t="str">
        <f t="shared" ref="J711:J774" si="88">IF(I711=3,MID(C711,1,1),IF(I711=5,MID(C711,1,3),IF(I711=9,MID(C711,1,5),IF(I711=13,MID(C711,1,9),IF(I711=17,MID(C711,1,13),IF(I711=21,MID(C711,1,17)))))))</f>
        <v>1 3 4 343</v>
      </c>
    </row>
    <row r="712" spans="1:10">
      <c r="A712" s="16" t="s">
        <v>449</v>
      </c>
      <c r="B712" s="16" t="str">
        <f t="shared" si="87"/>
        <v>1 3 4 343 005</v>
      </c>
      <c r="C712" s="138" t="s">
        <v>8702</v>
      </c>
      <c r="D712" s="16" t="s">
        <v>8307</v>
      </c>
      <c r="E712" s="137">
        <f t="shared" si="84"/>
        <v>0</v>
      </c>
      <c r="F712" s="137">
        <f t="shared" si="85"/>
        <v>0</v>
      </c>
      <c r="G712" s="137">
        <f t="shared" si="86"/>
        <v>0</v>
      </c>
      <c r="H712" s="137">
        <f t="shared" si="82"/>
        <v>0</v>
      </c>
      <c r="I712" s="16">
        <f t="shared" si="83"/>
        <v>13</v>
      </c>
      <c r="J712" s="16" t="str">
        <f t="shared" si="88"/>
        <v>1 3 4 343</v>
      </c>
    </row>
    <row r="713" spans="1:10">
      <c r="A713" s="16" t="s">
        <v>449</v>
      </c>
      <c r="B713" s="16" t="str">
        <f t="shared" si="87"/>
        <v>1 3 4 344</v>
      </c>
      <c r="C713" s="138" t="s">
        <v>7433</v>
      </c>
      <c r="D713" s="16" t="s">
        <v>3366</v>
      </c>
      <c r="E713" s="137">
        <f t="shared" si="84"/>
        <v>0</v>
      </c>
      <c r="F713" s="137">
        <f t="shared" si="85"/>
        <v>0</v>
      </c>
      <c r="G713" s="137">
        <f t="shared" si="86"/>
        <v>0</v>
      </c>
      <c r="H713" s="137">
        <f t="shared" si="82"/>
        <v>0</v>
      </c>
      <c r="I713" s="16">
        <f t="shared" si="83"/>
        <v>9</v>
      </c>
      <c r="J713" s="16" t="str">
        <f t="shared" si="88"/>
        <v>1 3 4</v>
      </c>
    </row>
    <row r="714" spans="1:10">
      <c r="A714" s="16" t="s">
        <v>449</v>
      </c>
      <c r="B714" s="16" t="str">
        <f t="shared" si="87"/>
        <v>1 3 4 344 001</v>
      </c>
      <c r="C714" s="138" t="s">
        <v>7434</v>
      </c>
      <c r="D714" s="16" t="s">
        <v>777</v>
      </c>
      <c r="E714" s="137">
        <f t="shared" si="84"/>
        <v>0</v>
      </c>
      <c r="F714" s="137">
        <f t="shared" si="85"/>
        <v>0</v>
      </c>
      <c r="G714" s="137">
        <f t="shared" si="86"/>
        <v>0</v>
      </c>
      <c r="H714" s="137">
        <f t="shared" si="82"/>
        <v>0</v>
      </c>
      <c r="I714" s="16">
        <f t="shared" si="83"/>
        <v>13</v>
      </c>
      <c r="J714" s="16" t="str">
        <f t="shared" si="88"/>
        <v>1 3 4 344</v>
      </c>
    </row>
    <row r="715" spans="1:10">
      <c r="A715" s="16" t="s">
        <v>449</v>
      </c>
      <c r="B715" s="16" t="str">
        <f t="shared" si="87"/>
        <v>1 3 4 344 002</v>
      </c>
      <c r="C715" s="138" t="s">
        <v>7943</v>
      </c>
      <c r="D715" s="16" t="s">
        <v>8303</v>
      </c>
      <c r="E715" s="137">
        <f t="shared" si="84"/>
        <v>0</v>
      </c>
      <c r="F715" s="137">
        <f t="shared" si="85"/>
        <v>0</v>
      </c>
      <c r="G715" s="137">
        <f t="shared" si="86"/>
        <v>0</v>
      </c>
      <c r="H715" s="137">
        <f t="shared" si="82"/>
        <v>0</v>
      </c>
      <c r="I715" s="16">
        <f t="shared" si="83"/>
        <v>13</v>
      </c>
      <c r="J715" s="16" t="str">
        <f t="shared" si="88"/>
        <v>1 3 4 344</v>
      </c>
    </row>
    <row r="716" spans="1:10">
      <c r="A716" s="16" t="s">
        <v>449</v>
      </c>
      <c r="B716" s="16" t="str">
        <f t="shared" si="87"/>
        <v>1 3 4 344 003</v>
      </c>
      <c r="C716" s="138" t="s">
        <v>8703</v>
      </c>
      <c r="D716" s="16" t="s">
        <v>3202</v>
      </c>
      <c r="E716" s="137">
        <f t="shared" si="84"/>
        <v>0</v>
      </c>
      <c r="F716" s="137">
        <f t="shared" si="85"/>
        <v>0</v>
      </c>
      <c r="G716" s="137">
        <f t="shared" si="86"/>
        <v>0</v>
      </c>
      <c r="H716" s="137">
        <f t="shared" si="82"/>
        <v>0</v>
      </c>
      <c r="I716" s="16">
        <f t="shared" si="83"/>
        <v>13</v>
      </c>
      <c r="J716" s="16" t="str">
        <f t="shared" si="88"/>
        <v>1 3 4 344</v>
      </c>
    </row>
    <row r="717" spans="1:10">
      <c r="A717" s="16" t="s">
        <v>449</v>
      </c>
      <c r="B717" s="16" t="str">
        <f t="shared" si="87"/>
        <v>1 3 4 344 004</v>
      </c>
      <c r="C717" s="138" t="s">
        <v>8704</v>
      </c>
      <c r="D717" s="16" t="s">
        <v>8303</v>
      </c>
      <c r="E717" s="137">
        <f t="shared" si="84"/>
        <v>0</v>
      </c>
      <c r="F717" s="137">
        <f t="shared" si="85"/>
        <v>0</v>
      </c>
      <c r="G717" s="137">
        <f t="shared" si="86"/>
        <v>0</v>
      </c>
      <c r="H717" s="137">
        <f t="shared" si="82"/>
        <v>0</v>
      </c>
      <c r="I717" s="16">
        <f t="shared" si="83"/>
        <v>13</v>
      </c>
      <c r="J717" s="16" t="str">
        <f t="shared" si="88"/>
        <v>1 3 4 344</v>
      </c>
    </row>
    <row r="718" spans="1:10">
      <c r="A718" s="16" t="s">
        <v>449</v>
      </c>
      <c r="B718" s="16" t="str">
        <f t="shared" si="87"/>
        <v>1 3 4 344 005</v>
      </c>
      <c r="C718" s="138" t="s">
        <v>8705</v>
      </c>
      <c r="D718" s="16" t="s">
        <v>8307</v>
      </c>
      <c r="E718" s="137">
        <f t="shared" si="84"/>
        <v>0</v>
      </c>
      <c r="F718" s="137">
        <f t="shared" si="85"/>
        <v>0</v>
      </c>
      <c r="G718" s="137">
        <f t="shared" si="86"/>
        <v>0</v>
      </c>
      <c r="H718" s="137">
        <f t="shared" si="82"/>
        <v>0</v>
      </c>
      <c r="I718" s="16">
        <f t="shared" si="83"/>
        <v>13</v>
      </c>
      <c r="J718" s="16" t="str">
        <f t="shared" si="88"/>
        <v>1 3 4 344</v>
      </c>
    </row>
    <row r="719" spans="1:10">
      <c r="A719" s="16" t="s">
        <v>449</v>
      </c>
      <c r="B719" s="16" t="str">
        <f t="shared" si="87"/>
        <v>1 3 4 345</v>
      </c>
      <c r="C719" s="138" t="s">
        <v>7545</v>
      </c>
      <c r="D719" s="16" t="s">
        <v>3367</v>
      </c>
      <c r="E719" s="137">
        <f t="shared" si="84"/>
        <v>0</v>
      </c>
      <c r="F719" s="137">
        <f t="shared" si="85"/>
        <v>0</v>
      </c>
      <c r="G719" s="137">
        <f t="shared" si="86"/>
        <v>0</v>
      </c>
      <c r="H719" s="137">
        <f t="shared" si="82"/>
        <v>0</v>
      </c>
      <c r="I719" s="16">
        <f t="shared" si="83"/>
        <v>9</v>
      </c>
      <c r="J719" s="16" t="str">
        <f t="shared" si="88"/>
        <v>1 3 4</v>
      </c>
    </row>
    <row r="720" spans="1:10">
      <c r="A720" s="16" t="s">
        <v>449</v>
      </c>
      <c r="B720" s="16" t="str">
        <f t="shared" si="87"/>
        <v>1 3 4 345 001</v>
      </c>
      <c r="C720" s="138" t="s">
        <v>7944</v>
      </c>
      <c r="D720" s="16" t="s">
        <v>777</v>
      </c>
      <c r="E720" s="137">
        <f t="shared" si="84"/>
        <v>0</v>
      </c>
      <c r="F720" s="137">
        <f t="shared" si="85"/>
        <v>0</v>
      </c>
      <c r="G720" s="137">
        <f t="shared" si="86"/>
        <v>0</v>
      </c>
      <c r="H720" s="137">
        <f t="shared" si="82"/>
        <v>0</v>
      </c>
      <c r="I720" s="16">
        <f t="shared" si="83"/>
        <v>13</v>
      </c>
      <c r="J720" s="16" t="str">
        <f t="shared" si="88"/>
        <v>1 3 4 345</v>
      </c>
    </row>
    <row r="721" spans="1:10">
      <c r="A721" s="16" t="s">
        <v>449</v>
      </c>
      <c r="B721" s="16" t="str">
        <f t="shared" si="87"/>
        <v>1 3 4 345 002</v>
      </c>
      <c r="C721" s="138" t="s">
        <v>7945</v>
      </c>
      <c r="D721" s="16" t="s">
        <v>8303</v>
      </c>
      <c r="E721" s="137">
        <f t="shared" si="84"/>
        <v>0</v>
      </c>
      <c r="F721" s="137">
        <f t="shared" si="85"/>
        <v>0</v>
      </c>
      <c r="G721" s="137">
        <f t="shared" si="86"/>
        <v>0</v>
      </c>
      <c r="H721" s="137">
        <f t="shared" si="82"/>
        <v>0</v>
      </c>
      <c r="I721" s="16">
        <f t="shared" si="83"/>
        <v>13</v>
      </c>
      <c r="J721" s="16" t="str">
        <f t="shared" si="88"/>
        <v>1 3 4 345</v>
      </c>
    </row>
    <row r="722" spans="1:10">
      <c r="A722" s="16" t="s">
        <v>449</v>
      </c>
      <c r="B722" s="16" t="str">
        <f t="shared" si="87"/>
        <v>1 3 4 345 003</v>
      </c>
      <c r="C722" s="138" t="s">
        <v>8706</v>
      </c>
      <c r="D722" s="16" t="s">
        <v>3202</v>
      </c>
      <c r="E722" s="137">
        <f t="shared" si="84"/>
        <v>0</v>
      </c>
      <c r="F722" s="137">
        <f t="shared" si="85"/>
        <v>0</v>
      </c>
      <c r="G722" s="137">
        <f t="shared" si="86"/>
        <v>0</v>
      </c>
      <c r="H722" s="137">
        <f t="shared" si="82"/>
        <v>0</v>
      </c>
      <c r="I722" s="16">
        <f t="shared" si="83"/>
        <v>13</v>
      </c>
      <c r="J722" s="16" t="str">
        <f t="shared" si="88"/>
        <v>1 3 4 345</v>
      </c>
    </row>
    <row r="723" spans="1:10">
      <c r="A723" s="16" t="s">
        <v>449</v>
      </c>
      <c r="B723" s="16" t="str">
        <f t="shared" si="87"/>
        <v>1 3 4 345 004</v>
      </c>
      <c r="C723" s="138" t="s">
        <v>8707</v>
      </c>
      <c r="D723" s="16" t="s">
        <v>8303</v>
      </c>
      <c r="E723" s="137">
        <f t="shared" si="84"/>
        <v>0</v>
      </c>
      <c r="F723" s="137">
        <f t="shared" si="85"/>
        <v>0</v>
      </c>
      <c r="G723" s="137">
        <f t="shared" si="86"/>
        <v>0</v>
      </c>
      <c r="H723" s="137">
        <f t="shared" si="82"/>
        <v>0</v>
      </c>
      <c r="I723" s="16">
        <f t="shared" si="83"/>
        <v>13</v>
      </c>
      <c r="J723" s="16" t="str">
        <f t="shared" si="88"/>
        <v>1 3 4 345</v>
      </c>
    </row>
    <row r="724" spans="1:10">
      <c r="A724" s="16" t="s">
        <v>449</v>
      </c>
      <c r="B724" s="16" t="str">
        <f t="shared" si="87"/>
        <v>1 3 4 345 005</v>
      </c>
      <c r="C724" s="138" t="s">
        <v>8708</v>
      </c>
      <c r="D724" s="16" t="s">
        <v>8307</v>
      </c>
      <c r="E724" s="137">
        <f t="shared" si="84"/>
        <v>0</v>
      </c>
      <c r="F724" s="137">
        <f t="shared" si="85"/>
        <v>0</v>
      </c>
      <c r="G724" s="137">
        <f t="shared" si="86"/>
        <v>0</v>
      </c>
      <c r="H724" s="137">
        <f t="shared" si="82"/>
        <v>0</v>
      </c>
      <c r="I724" s="16">
        <f t="shared" si="83"/>
        <v>13</v>
      </c>
      <c r="J724" s="16" t="str">
        <f t="shared" si="88"/>
        <v>1 3 4 345</v>
      </c>
    </row>
    <row r="725" spans="1:10">
      <c r="A725" s="16" t="s">
        <v>449</v>
      </c>
      <c r="B725" s="16" t="str">
        <f t="shared" si="87"/>
        <v>1 3 4 346</v>
      </c>
      <c r="C725" s="138" t="s">
        <v>7546</v>
      </c>
      <c r="D725" s="16" t="s">
        <v>3368</v>
      </c>
      <c r="E725" s="137">
        <f t="shared" si="84"/>
        <v>0</v>
      </c>
      <c r="F725" s="137">
        <f t="shared" si="85"/>
        <v>0</v>
      </c>
      <c r="G725" s="137">
        <f t="shared" si="86"/>
        <v>0</v>
      </c>
      <c r="H725" s="137">
        <f t="shared" si="82"/>
        <v>0</v>
      </c>
      <c r="I725" s="16">
        <f t="shared" si="83"/>
        <v>9</v>
      </c>
      <c r="J725" s="16" t="str">
        <f t="shared" si="88"/>
        <v>1 3 4</v>
      </c>
    </row>
    <row r="726" spans="1:10">
      <c r="A726" s="16" t="s">
        <v>449</v>
      </c>
      <c r="B726" s="16" t="str">
        <f t="shared" si="87"/>
        <v>1 3 4 346 001</v>
      </c>
      <c r="C726" s="138" t="s">
        <v>7946</v>
      </c>
      <c r="D726" s="16" t="s">
        <v>777</v>
      </c>
      <c r="E726" s="137">
        <f t="shared" si="84"/>
        <v>0</v>
      </c>
      <c r="F726" s="137">
        <f t="shared" si="85"/>
        <v>0</v>
      </c>
      <c r="G726" s="137">
        <f t="shared" si="86"/>
        <v>0</v>
      </c>
      <c r="H726" s="137">
        <f t="shared" si="82"/>
        <v>0</v>
      </c>
      <c r="I726" s="16">
        <f t="shared" si="83"/>
        <v>13</v>
      </c>
      <c r="J726" s="16" t="str">
        <f t="shared" si="88"/>
        <v>1 3 4 346</v>
      </c>
    </row>
    <row r="727" spans="1:10">
      <c r="A727" s="16" t="s">
        <v>449</v>
      </c>
      <c r="B727" s="16" t="str">
        <f t="shared" si="87"/>
        <v>1 3 4 346 002</v>
      </c>
      <c r="C727" s="138" t="s">
        <v>8709</v>
      </c>
      <c r="D727" s="16" t="s">
        <v>8303</v>
      </c>
      <c r="E727" s="137">
        <f t="shared" si="84"/>
        <v>0</v>
      </c>
      <c r="F727" s="137">
        <f t="shared" si="85"/>
        <v>0</v>
      </c>
      <c r="G727" s="137">
        <f t="shared" si="86"/>
        <v>0</v>
      </c>
      <c r="H727" s="137">
        <f t="shared" si="82"/>
        <v>0</v>
      </c>
      <c r="I727" s="16">
        <f t="shared" si="83"/>
        <v>13</v>
      </c>
      <c r="J727" s="16" t="str">
        <f t="shared" si="88"/>
        <v>1 3 4 346</v>
      </c>
    </row>
    <row r="728" spans="1:10">
      <c r="A728" s="16" t="s">
        <v>449</v>
      </c>
      <c r="B728" s="16" t="str">
        <f t="shared" si="87"/>
        <v>1 3 4 346 003</v>
      </c>
      <c r="C728" s="138" t="s">
        <v>8710</v>
      </c>
      <c r="D728" s="16" t="s">
        <v>3202</v>
      </c>
      <c r="E728" s="137">
        <f t="shared" si="84"/>
        <v>0</v>
      </c>
      <c r="F728" s="137">
        <f t="shared" si="85"/>
        <v>0</v>
      </c>
      <c r="G728" s="137">
        <f t="shared" si="86"/>
        <v>0</v>
      </c>
      <c r="H728" s="137">
        <f t="shared" si="82"/>
        <v>0</v>
      </c>
      <c r="I728" s="16">
        <f t="shared" si="83"/>
        <v>13</v>
      </c>
      <c r="J728" s="16" t="str">
        <f t="shared" si="88"/>
        <v>1 3 4 346</v>
      </c>
    </row>
    <row r="729" spans="1:10">
      <c r="A729" s="16" t="s">
        <v>449</v>
      </c>
      <c r="B729" s="16" t="str">
        <f t="shared" si="87"/>
        <v>1 3 4 346 004</v>
      </c>
      <c r="C729" s="138" t="s">
        <v>8711</v>
      </c>
      <c r="D729" s="16" t="s">
        <v>8303</v>
      </c>
      <c r="E729" s="137">
        <f t="shared" si="84"/>
        <v>0</v>
      </c>
      <c r="F729" s="137">
        <f t="shared" si="85"/>
        <v>0</v>
      </c>
      <c r="G729" s="137">
        <f t="shared" si="86"/>
        <v>0</v>
      </c>
      <c r="H729" s="137">
        <f t="shared" si="82"/>
        <v>0</v>
      </c>
      <c r="I729" s="16">
        <f t="shared" si="83"/>
        <v>13</v>
      </c>
      <c r="J729" s="16" t="str">
        <f t="shared" si="88"/>
        <v>1 3 4 346</v>
      </c>
    </row>
    <row r="730" spans="1:10">
      <c r="A730" s="16" t="s">
        <v>449</v>
      </c>
      <c r="B730" s="16" t="str">
        <f t="shared" si="87"/>
        <v>1 3 4 346 005</v>
      </c>
      <c r="C730" s="138" t="s">
        <v>8712</v>
      </c>
      <c r="D730" s="16" t="s">
        <v>8307</v>
      </c>
      <c r="E730" s="137">
        <f t="shared" si="84"/>
        <v>0</v>
      </c>
      <c r="F730" s="137">
        <f t="shared" si="85"/>
        <v>0</v>
      </c>
      <c r="G730" s="137">
        <f t="shared" si="86"/>
        <v>0</v>
      </c>
      <c r="H730" s="137">
        <f t="shared" si="82"/>
        <v>0</v>
      </c>
      <c r="I730" s="16">
        <f t="shared" si="83"/>
        <v>13</v>
      </c>
      <c r="J730" s="16" t="str">
        <f t="shared" si="88"/>
        <v>1 3 4 346</v>
      </c>
    </row>
    <row r="731" spans="1:10">
      <c r="A731" s="16" t="s">
        <v>449</v>
      </c>
      <c r="B731" s="16" t="str">
        <f t="shared" si="87"/>
        <v>1 3 4 347</v>
      </c>
      <c r="C731" s="138" t="s">
        <v>6692</v>
      </c>
      <c r="D731" s="16" t="s">
        <v>3369</v>
      </c>
      <c r="E731" s="137">
        <f t="shared" si="84"/>
        <v>0</v>
      </c>
      <c r="F731" s="137">
        <f t="shared" si="85"/>
        <v>0</v>
      </c>
      <c r="G731" s="137">
        <f t="shared" si="86"/>
        <v>0</v>
      </c>
      <c r="H731" s="137">
        <f t="shared" si="82"/>
        <v>0</v>
      </c>
      <c r="I731" s="16">
        <f t="shared" si="83"/>
        <v>9</v>
      </c>
      <c r="J731" s="16" t="str">
        <f t="shared" si="88"/>
        <v>1 3 4</v>
      </c>
    </row>
    <row r="732" spans="1:10">
      <c r="A732" s="16" t="s">
        <v>449</v>
      </c>
      <c r="B732" s="16" t="str">
        <f t="shared" si="87"/>
        <v>1 3 4 347 001</v>
      </c>
      <c r="C732" s="138" t="s">
        <v>6693</v>
      </c>
      <c r="D732" s="16" t="s">
        <v>777</v>
      </c>
      <c r="E732" s="137">
        <f t="shared" si="84"/>
        <v>0</v>
      </c>
      <c r="F732" s="137">
        <f t="shared" si="85"/>
        <v>0</v>
      </c>
      <c r="G732" s="137">
        <f t="shared" si="86"/>
        <v>0</v>
      </c>
      <c r="H732" s="137">
        <f t="shared" si="82"/>
        <v>0</v>
      </c>
      <c r="I732" s="16">
        <f t="shared" si="83"/>
        <v>13</v>
      </c>
      <c r="J732" s="16" t="str">
        <f t="shared" si="88"/>
        <v>1 3 4 347</v>
      </c>
    </row>
    <row r="733" spans="1:10">
      <c r="A733" s="16" t="s">
        <v>449</v>
      </c>
      <c r="B733" s="16" t="str">
        <f t="shared" si="87"/>
        <v>1 3 4 347 002</v>
      </c>
      <c r="C733" s="138" t="s">
        <v>7947</v>
      </c>
      <c r="D733" s="16" t="s">
        <v>8303</v>
      </c>
      <c r="E733" s="137">
        <f t="shared" si="84"/>
        <v>0</v>
      </c>
      <c r="F733" s="137">
        <f t="shared" si="85"/>
        <v>0</v>
      </c>
      <c r="G733" s="137">
        <f t="shared" si="86"/>
        <v>0</v>
      </c>
      <c r="H733" s="137">
        <f t="shared" si="82"/>
        <v>0</v>
      </c>
      <c r="I733" s="16">
        <f t="shared" si="83"/>
        <v>13</v>
      </c>
      <c r="J733" s="16" t="str">
        <f t="shared" si="88"/>
        <v>1 3 4 347</v>
      </c>
    </row>
    <row r="734" spans="1:10">
      <c r="A734" s="16" t="s">
        <v>449</v>
      </c>
      <c r="B734" s="16" t="str">
        <f t="shared" si="87"/>
        <v>1 3 4 347 003</v>
      </c>
      <c r="C734" s="138" t="s">
        <v>7948</v>
      </c>
      <c r="D734" s="16" t="s">
        <v>3202</v>
      </c>
      <c r="E734" s="137">
        <f t="shared" si="84"/>
        <v>0</v>
      </c>
      <c r="F734" s="137">
        <f t="shared" si="85"/>
        <v>0</v>
      </c>
      <c r="G734" s="137">
        <f t="shared" si="86"/>
        <v>0</v>
      </c>
      <c r="H734" s="137">
        <f t="shared" si="82"/>
        <v>0</v>
      </c>
      <c r="I734" s="16">
        <f t="shared" si="83"/>
        <v>13</v>
      </c>
      <c r="J734" s="16" t="str">
        <f t="shared" si="88"/>
        <v>1 3 4 347</v>
      </c>
    </row>
    <row r="735" spans="1:10">
      <c r="A735" s="16" t="s">
        <v>449</v>
      </c>
      <c r="B735" s="16" t="str">
        <f t="shared" si="87"/>
        <v>1 3 4 347 004</v>
      </c>
      <c r="C735" s="138" t="s">
        <v>8713</v>
      </c>
      <c r="D735" s="16" t="s">
        <v>8303</v>
      </c>
      <c r="E735" s="137">
        <f t="shared" si="84"/>
        <v>0</v>
      </c>
      <c r="F735" s="137">
        <f t="shared" si="85"/>
        <v>0</v>
      </c>
      <c r="G735" s="137">
        <f t="shared" si="86"/>
        <v>0</v>
      </c>
      <c r="H735" s="137">
        <f t="shared" si="82"/>
        <v>0</v>
      </c>
      <c r="I735" s="16">
        <f t="shared" si="83"/>
        <v>13</v>
      </c>
      <c r="J735" s="16" t="str">
        <f t="shared" si="88"/>
        <v>1 3 4 347</v>
      </c>
    </row>
    <row r="736" spans="1:10">
      <c r="A736" s="16" t="s">
        <v>449</v>
      </c>
      <c r="B736" s="16" t="str">
        <f t="shared" si="87"/>
        <v>1 3 4 347 005</v>
      </c>
      <c r="C736" s="138" t="s">
        <v>8714</v>
      </c>
      <c r="D736" s="16" t="s">
        <v>8307</v>
      </c>
      <c r="E736" s="137">
        <f t="shared" si="84"/>
        <v>0</v>
      </c>
      <c r="F736" s="137">
        <f t="shared" si="85"/>
        <v>0</v>
      </c>
      <c r="G736" s="137">
        <f t="shared" si="86"/>
        <v>0</v>
      </c>
      <c r="H736" s="137">
        <f t="shared" si="82"/>
        <v>0</v>
      </c>
      <c r="I736" s="16">
        <f t="shared" si="83"/>
        <v>13</v>
      </c>
      <c r="J736" s="16" t="str">
        <f t="shared" si="88"/>
        <v>1 3 4 347</v>
      </c>
    </row>
    <row r="737" spans="1:10">
      <c r="A737" s="16" t="s">
        <v>449</v>
      </c>
      <c r="B737" s="16" t="str">
        <f t="shared" si="87"/>
        <v>1 3 4 348</v>
      </c>
      <c r="C737" s="138" t="s">
        <v>7547</v>
      </c>
      <c r="D737" s="16" t="s">
        <v>3370</v>
      </c>
      <c r="E737" s="137">
        <f t="shared" si="84"/>
        <v>0</v>
      </c>
      <c r="F737" s="137">
        <f t="shared" si="85"/>
        <v>0</v>
      </c>
      <c r="G737" s="137">
        <f t="shared" si="86"/>
        <v>0</v>
      </c>
      <c r="H737" s="137">
        <f t="shared" si="82"/>
        <v>0</v>
      </c>
      <c r="I737" s="16">
        <f t="shared" si="83"/>
        <v>9</v>
      </c>
      <c r="J737" s="16" t="str">
        <f t="shared" si="88"/>
        <v>1 3 4</v>
      </c>
    </row>
    <row r="738" spans="1:10">
      <c r="A738" s="16" t="s">
        <v>449</v>
      </c>
      <c r="B738" s="16" t="str">
        <f t="shared" si="87"/>
        <v>1 3 4 348 001</v>
      </c>
      <c r="C738" s="138" t="s">
        <v>7949</v>
      </c>
      <c r="D738" s="16" t="s">
        <v>777</v>
      </c>
      <c r="E738" s="137">
        <f t="shared" si="84"/>
        <v>0</v>
      </c>
      <c r="F738" s="137">
        <f t="shared" si="85"/>
        <v>0</v>
      </c>
      <c r="G738" s="137">
        <f t="shared" si="86"/>
        <v>0</v>
      </c>
      <c r="H738" s="137">
        <f t="shared" si="82"/>
        <v>0</v>
      </c>
      <c r="I738" s="16">
        <f t="shared" si="83"/>
        <v>13</v>
      </c>
      <c r="J738" s="16" t="str">
        <f t="shared" si="88"/>
        <v>1 3 4 348</v>
      </c>
    </row>
    <row r="739" spans="1:10">
      <c r="A739" s="16" t="s">
        <v>449</v>
      </c>
      <c r="B739" s="16" t="str">
        <f t="shared" si="87"/>
        <v>1 3 4 348 002</v>
      </c>
      <c r="C739" s="138" t="s">
        <v>8715</v>
      </c>
      <c r="D739" s="16" t="s">
        <v>8303</v>
      </c>
      <c r="E739" s="137">
        <f t="shared" si="84"/>
        <v>0</v>
      </c>
      <c r="F739" s="137">
        <f t="shared" si="85"/>
        <v>0</v>
      </c>
      <c r="G739" s="137">
        <f t="shared" si="86"/>
        <v>0</v>
      </c>
      <c r="H739" s="137">
        <f t="shared" si="82"/>
        <v>0</v>
      </c>
      <c r="I739" s="16">
        <f t="shared" si="83"/>
        <v>13</v>
      </c>
      <c r="J739" s="16" t="str">
        <f t="shared" si="88"/>
        <v>1 3 4 348</v>
      </c>
    </row>
    <row r="740" spans="1:10">
      <c r="A740" s="16" t="s">
        <v>449</v>
      </c>
      <c r="B740" s="16" t="str">
        <f t="shared" si="87"/>
        <v>1 3 4 348 003</v>
      </c>
      <c r="C740" s="138" t="s">
        <v>8716</v>
      </c>
      <c r="D740" s="16" t="s">
        <v>3202</v>
      </c>
      <c r="E740" s="137">
        <f t="shared" si="84"/>
        <v>0</v>
      </c>
      <c r="F740" s="137">
        <f t="shared" si="85"/>
        <v>0</v>
      </c>
      <c r="G740" s="137">
        <f t="shared" si="86"/>
        <v>0</v>
      </c>
      <c r="H740" s="137">
        <f t="shared" si="82"/>
        <v>0</v>
      </c>
      <c r="I740" s="16">
        <f t="shared" si="83"/>
        <v>13</v>
      </c>
      <c r="J740" s="16" t="str">
        <f t="shared" si="88"/>
        <v>1 3 4 348</v>
      </c>
    </row>
    <row r="741" spans="1:10">
      <c r="A741" s="16" t="s">
        <v>449</v>
      </c>
      <c r="B741" s="16" t="str">
        <f t="shared" si="87"/>
        <v>1 3 4 348 004</v>
      </c>
      <c r="C741" s="138" t="s">
        <v>8717</v>
      </c>
      <c r="D741" s="16" t="s">
        <v>8303</v>
      </c>
      <c r="E741" s="137">
        <f t="shared" si="84"/>
        <v>0</v>
      </c>
      <c r="F741" s="137">
        <f t="shared" si="85"/>
        <v>0</v>
      </c>
      <c r="G741" s="137">
        <f t="shared" si="86"/>
        <v>0</v>
      </c>
      <c r="H741" s="137">
        <f t="shared" si="82"/>
        <v>0</v>
      </c>
      <c r="I741" s="16">
        <f t="shared" si="83"/>
        <v>13</v>
      </c>
      <c r="J741" s="16" t="str">
        <f t="shared" si="88"/>
        <v>1 3 4 348</v>
      </c>
    </row>
    <row r="742" spans="1:10">
      <c r="A742" s="16" t="s">
        <v>449</v>
      </c>
      <c r="B742" s="16" t="str">
        <f t="shared" si="87"/>
        <v>1 3 4 348 005</v>
      </c>
      <c r="C742" s="138" t="s">
        <v>8718</v>
      </c>
      <c r="D742" s="16" t="s">
        <v>8307</v>
      </c>
      <c r="E742" s="137">
        <f t="shared" si="84"/>
        <v>0</v>
      </c>
      <c r="F742" s="137">
        <f t="shared" si="85"/>
        <v>0</v>
      </c>
      <c r="G742" s="137">
        <f t="shared" si="86"/>
        <v>0</v>
      </c>
      <c r="H742" s="137">
        <f t="shared" si="82"/>
        <v>0</v>
      </c>
      <c r="I742" s="16">
        <f t="shared" si="83"/>
        <v>13</v>
      </c>
      <c r="J742" s="16" t="str">
        <f t="shared" si="88"/>
        <v>1 3 4 348</v>
      </c>
    </row>
    <row r="743" spans="1:10">
      <c r="A743" s="16" t="s">
        <v>449</v>
      </c>
      <c r="B743" s="16" t="str">
        <f t="shared" si="87"/>
        <v>1 3 4 349</v>
      </c>
      <c r="C743" s="138" t="s">
        <v>7548</v>
      </c>
      <c r="D743" s="16" t="s">
        <v>281</v>
      </c>
      <c r="E743" s="137">
        <f t="shared" si="84"/>
        <v>0</v>
      </c>
      <c r="F743" s="137">
        <f t="shared" si="85"/>
        <v>0</v>
      </c>
      <c r="G743" s="137">
        <f t="shared" si="86"/>
        <v>0</v>
      </c>
      <c r="H743" s="137">
        <f t="shared" si="82"/>
        <v>0</v>
      </c>
      <c r="I743" s="16">
        <f t="shared" si="83"/>
        <v>9</v>
      </c>
      <c r="J743" s="16" t="str">
        <f t="shared" si="88"/>
        <v>1 3 4</v>
      </c>
    </row>
    <row r="744" spans="1:10">
      <c r="A744" s="16" t="s">
        <v>449</v>
      </c>
      <c r="B744" s="16" t="str">
        <f t="shared" si="87"/>
        <v>1 3 4 349 001</v>
      </c>
      <c r="C744" s="138" t="s">
        <v>8719</v>
      </c>
      <c r="D744" s="16" t="s">
        <v>777</v>
      </c>
      <c r="E744" s="137">
        <f t="shared" si="84"/>
        <v>0</v>
      </c>
      <c r="F744" s="137">
        <f t="shared" si="85"/>
        <v>0</v>
      </c>
      <c r="G744" s="137">
        <f t="shared" si="86"/>
        <v>0</v>
      </c>
      <c r="H744" s="137">
        <f t="shared" si="82"/>
        <v>0</v>
      </c>
      <c r="I744" s="16">
        <f t="shared" si="83"/>
        <v>13</v>
      </c>
      <c r="J744" s="16" t="str">
        <f t="shared" si="88"/>
        <v>1 3 4 349</v>
      </c>
    </row>
    <row r="745" spans="1:10">
      <c r="A745" s="16" t="s">
        <v>449</v>
      </c>
      <c r="B745" s="16" t="str">
        <f t="shared" si="87"/>
        <v>1 3 4 349 002</v>
      </c>
      <c r="C745" s="138" t="s">
        <v>8720</v>
      </c>
      <c r="D745" s="16" t="s">
        <v>8303</v>
      </c>
      <c r="E745" s="137">
        <f t="shared" si="84"/>
        <v>0</v>
      </c>
      <c r="F745" s="137">
        <f t="shared" si="85"/>
        <v>0</v>
      </c>
      <c r="G745" s="137">
        <f t="shared" si="86"/>
        <v>0</v>
      </c>
      <c r="H745" s="137">
        <f t="shared" si="82"/>
        <v>0</v>
      </c>
      <c r="I745" s="16">
        <f t="shared" si="83"/>
        <v>13</v>
      </c>
      <c r="J745" s="16" t="str">
        <f t="shared" si="88"/>
        <v>1 3 4 349</v>
      </c>
    </row>
    <row r="746" spans="1:10">
      <c r="A746" s="16" t="s">
        <v>449</v>
      </c>
      <c r="B746" s="16" t="str">
        <f t="shared" si="87"/>
        <v>1 3 4 349 003</v>
      </c>
      <c r="C746" s="138" t="s">
        <v>8721</v>
      </c>
      <c r="D746" s="16" t="s">
        <v>3202</v>
      </c>
      <c r="E746" s="137">
        <f t="shared" si="84"/>
        <v>0</v>
      </c>
      <c r="F746" s="137">
        <f t="shared" si="85"/>
        <v>0</v>
      </c>
      <c r="G746" s="137">
        <f t="shared" si="86"/>
        <v>0</v>
      </c>
      <c r="H746" s="137">
        <f t="shared" si="82"/>
        <v>0</v>
      </c>
      <c r="I746" s="16">
        <f t="shared" si="83"/>
        <v>13</v>
      </c>
      <c r="J746" s="16" t="str">
        <f t="shared" si="88"/>
        <v>1 3 4 349</v>
      </c>
    </row>
    <row r="747" spans="1:10">
      <c r="A747" s="16" t="s">
        <v>449</v>
      </c>
      <c r="B747" s="16" t="str">
        <f t="shared" si="87"/>
        <v>1 3 4 349 004</v>
      </c>
      <c r="C747" s="138" t="s">
        <v>8722</v>
      </c>
      <c r="D747" s="16" t="s">
        <v>8303</v>
      </c>
      <c r="E747" s="137">
        <f t="shared" si="84"/>
        <v>0</v>
      </c>
      <c r="F747" s="137">
        <f t="shared" si="85"/>
        <v>0</v>
      </c>
      <c r="G747" s="137">
        <f t="shared" si="86"/>
        <v>0</v>
      </c>
      <c r="H747" s="137">
        <f t="shared" si="82"/>
        <v>0</v>
      </c>
      <c r="I747" s="16">
        <f t="shared" si="83"/>
        <v>13</v>
      </c>
      <c r="J747" s="16" t="str">
        <f t="shared" si="88"/>
        <v>1 3 4 349</v>
      </c>
    </row>
    <row r="748" spans="1:10">
      <c r="A748" s="16" t="s">
        <v>449</v>
      </c>
      <c r="B748" s="16" t="str">
        <f t="shared" si="87"/>
        <v>1 3 4 349 005</v>
      </c>
      <c r="C748" s="138" t="s">
        <v>8723</v>
      </c>
      <c r="D748" s="16" t="s">
        <v>8307</v>
      </c>
      <c r="E748" s="137">
        <f t="shared" si="84"/>
        <v>0</v>
      </c>
      <c r="F748" s="137">
        <f t="shared" si="85"/>
        <v>0</v>
      </c>
      <c r="G748" s="137">
        <f t="shared" si="86"/>
        <v>0</v>
      </c>
      <c r="H748" s="137">
        <f t="shared" si="82"/>
        <v>0</v>
      </c>
      <c r="I748" s="16">
        <f t="shared" si="83"/>
        <v>13</v>
      </c>
      <c r="J748" s="16" t="str">
        <f t="shared" si="88"/>
        <v>1 3 4 349</v>
      </c>
    </row>
    <row r="749" spans="1:10">
      <c r="A749" s="16" t="s">
        <v>449</v>
      </c>
      <c r="B749" s="16" t="str">
        <f t="shared" si="87"/>
        <v>1 3 5</v>
      </c>
      <c r="C749" s="138" t="s">
        <v>2675</v>
      </c>
      <c r="D749" s="16" t="s">
        <v>7549</v>
      </c>
      <c r="E749" s="137">
        <f t="shared" si="84"/>
        <v>719368.1</v>
      </c>
      <c r="F749" s="137">
        <f t="shared" si="85"/>
        <v>0</v>
      </c>
      <c r="G749" s="137">
        <f t="shared" si="86"/>
        <v>0</v>
      </c>
      <c r="H749" s="137">
        <f t="shared" si="82"/>
        <v>719368.1</v>
      </c>
      <c r="I749" s="16">
        <f t="shared" si="83"/>
        <v>5</v>
      </c>
      <c r="J749" s="16" t="str">
        <f t="shared" si="88"/>
        <v>1 3</v>
      </c>
    </row>
    <row r="750" spans="1:10">
      <c r="A750" s="16" t="s">
        <v>449</v>
      </c>
      <c r="B750" s="16" t="str">
        <f t="shared" si="87"/>
        <v>1 3 5 351</v>
      </c>
      <c r="C750" s="138" t="s">
        <v>6694</v>
      </c>
      <c r="D750" s="16" t="s">
        <v>3371</v>
      </c>
      <c r="E750" s="137">
        <f t="shared" si="84"/>
        <v>0</v>
      </c>
      <c r="F750" s="137">
        <f t="shared" si="85"/>
        <v>0</v>
      </c>
      <c r="G750" s="137">
        <f t="shared" si="86"/>
        <v>0</v>
      </c>
      <c r="H750" s="137">
        <f t="shared" si="82"/>
        <v>0</v>
      </c>
      <c r="I750" s="16">
        <f t="shared" si="83"/>
        <v>9</v>
      </c>
      <c r="J750" s="16" t="str">
        <f t="shared" si="88"/>
        <v>1 3 5</v>
      </c>
    </row>
    <row r="751" spans="1:10">
      <c r="A751" s="16" t="s">
        <v>449</v>
      </c>
      <c r="B751" s="16" t="str">
        <f t="shared" si="87"/>
        <v>1 3 5 351 001</v>
      </c>
      <c r="C751" s="138" t="s">
        <v>6695</v>
      </c>
      <c r="D751" s="16" t="s">
        <v>777</v>
      </c>
      <c r="E751" s="137">
        <f t="shared" si="84"/>
        <v>0</v>
      </c>
      <c r="F751" s="137">
        <f t="shared" si="85"/>
        <v>0</v>
      </c>
      <c r="G751" s="137">
        <f t="shared" si="86"/>
        <v>0</v>
      </c>
      <c r="H751" s="137">
        <f t="shared" si="82"/>
        <v>0</v>
      </c>
      <c r="I751" s="16">
        <f t="shared" si="83"/>
        <v>13</v>
      </c>
      <c r="J751" s="16" t="str">
        <f t="shared" si="88"/>
        <v>1 3 5 351</v>
      </c>
    </row>
    <row r="752" spans="1:10">
      <c r="A752" s="16" t="s">
        <v>449</v>
      </c>
      <c r="B752" s="16" t="str">
        <f t="shared" si="87"/>
        <v>1 3 5 351 002</v>
      </c>
      <c r="C752" s="138" t="s">
        <v>8724</v>
      </c>
      <c r="D752" s="16" t="s">
        <v>8303</v>
      </c>
      <c r="E752" s="137">
        <f t="shared" si="84"/>
        <v>0</v>
      </c>
      <c r="F752" s="137">
        <f t="shared" si="85"/>
        <v>0</v>
      </c>
      <c r="G752" s="137">
        <f t="shared" si="86"/>
        <v>0</v>
      </c>
      <c r="H752" s="137">
        <f t="shared" si="82"/>
        <v>0</v>
      </c>
      <c r="I752" s="16">
        <f t="shared" si="83"/>
        <v>13</v>
      </c>
      <c r="J752" s="16" t="str">
        <f t="shared" si="88"/>
        <v>1 3 5 351</v>
      </c>
    </row>
    <row r="753" spans="1:10">
      <c r="A753" s="16" t="s">
        <v>449</v>
      </c>
      <c r="B753" s="16" t="str">
        <f t="shared" si="87"/>
        <v>1 3 5 351 003</v>
      </c>
      <c r="C753" s="138" t="s">
        <v>8725</v>
      </c>
      <c r="D753" s="16" t="s">
        <v>3202</v>
      </c>
      <c r="E753" s="137">
        <f t="shared" si="84"/>
        <v>0</v>
      </c>
      <c r="F753" s="137">
        <f t="shared" si="85"/>
        <v>0</v>
      </c>
      <c r="G753" s="137">
        <f t="shared" si="86"/>
        <v>0</v>
      </c>
      <c r="H753" s="137">
        <f t="shared" ref="H753:H816" si="89">SUBTOTAL(9,E753:G753)</f>
        <v>0</v>
      </c>
      <c r="I753" s="16">
        <f t="shared" ref="I753:I816" si="90">LEN(C753)</f>
        <v>13</v>
      </c>
      <c r="J753" s="16" t="str">
        <f t="shared" si="88"/>
        <v>1 3 5 351</v>
      </c>
    </row>
    <row r="754" spans="1:10">
      <c r="A754" s="16" t="s">
        <v>449</v>
      </c>
      <c r="B754" s="16" t="str">
        <f t="shared" si="87"/>
        <v>1 3 5 351 004</v>
      </c>
      <c r="C754" s="138" t="s">
        <v>8726</v>
      </c>
      <c r="D754" s="16" t="s">
        <v>8303</v>
      </c>
      <c r="E754" s="137">
        <f t="shared" si="84"/>
        <v>0</v>
      </c>
      <c r="F754" s="137">
        <f t="shared" si="85"/>
        <v>0</v>
      </c>
      <c r="G754" s="137">
        <f t="shared" si="86"/>
        <v>0</v>
      </c>
      <c r="H754" s="137">
        <f t="shared" si="89"/>
        <v>0</v>
      </c>
      <c r="I754" s="16">
        <f t="shared" si="90"/>
        <v>13</v>
      </c>
      <c r="J754" s="16" t="str">
        <f t="shared" si="88"/>
        <v>1 3 5 351</v>
      </c>
    </row>
    <row r="755" spans="1:10">
      <c r="A755" s="16" t="s">
        <v>449</v>
      </c>
      <c r="B755" s="16" t="str">
        <f t="shared" si="87"/>
        <v>1 3 5 351 005</v>
      </c>
      <c r="C755" s="138" t="s">
        <v>8727</v>
      </c>
      <c r="D755" s="16" t="s">
        <v>8307</v>
      </c>
      <c r="E755" s="137">
        <f t="shared" si="84"/>
        <v>0</v>
      </c>
      <c r="F755" s="137">
        <f t="shared" si="85"/>
        <v>0</v>
      </c>
      <c r="G755" s="137">
        <f t="shared" si="86"/>
        <v>0</v>
      </c>
      <c r="H755" s="137">
        <f t="shared" si="89"/>
        <v>0</v>
      </c>
      <c r="I755" s="16">
        <f t="shared" si="90"/>
        <v>13</v>
      </c>
      <c r="J755" s="16" t="str">
        <f t="shared" si="88"/>
        <v>1 3 5 351</v>
      </c>
    </row>
    <row r="756" spans="1:10">
      <c r="A756" s="16" t="s">
        <v>449</v>
      </c>
      <c r="B756" s="16" t="str">
        <f t="shared" si="87"/>
        <v>1 3 5 352</v>
      </c>
      <c r="C756" s="138" t="s">
        <v>6696</v>
      </c>
      <c r="D756" s="16" t="s">
        <v>3372</v>
      </c>
      <c r="E756" s="137">
        <f t="shared" si="84"/>
        <v>0</v>
      </c>
      <c r="F756" s="137">
        <f t="shared" si="85"/>
        <v>0</v>
      </c>
      <c r="G756" s="137">
        <f t="shared" si="86"/>
        <v>0</v>
      </c>
      <c r="H756" s="137">
        <f t="shared" si="89"/>
        <v>0</v>
      </c>
      <c r="I756" s="16">
        <f t="shared" si="90"/>
        <v>9</v>
      </c>
      <c r="J756" s="16" t="str">
        <f t="shared" si="88"/>
        <v>1 3 5</v>
      </c>
    </row>
    <row r="757" spans="1:10">
      <c r="A757" s="16" t="s">
        <v>449</v>
      </c>
      <c r="B757" s="16" t="str">
        <f t="shared" si="87"/>
        <v>1 3 5 352 001</v>
      </c>
      <c r="C757" s="138" t="s">
        <v>6697</v>
      </c>
      <c r="D757" s="16" t="s">
        <v>777</v>
      </c>
      <c r="E757" s="137">
        <f t="shared" si="84"/>
        <v>0</v>
      </c>
      <c r="F757" s="137">
        <f t="shared" si="85"/>
        <v>0</v>
      </c>
      <c r="G757" s="137">
        <f t="shared" si="86"/>
        <v>0</v>
      </c>
      <c r="H757" s="137">
        <f t="shared" si="89"/>
        <v>0</v>
      </c>
      <c r="I757" s="16">
        <f t="shared" si="90"/>
        <v>13</v>
      </c>
      <c r="J757" s="16" t="str">
        <f t="shared" si="88"/>
        <v>1 3 5 352</v>
      </c>
    </row>
    <row r="758" spans="1:10">
      <c r="A758" s="16" t="s">
        <v>449</v>
      </c>
      <c r="B758" s="16" t="str">
        <f t="shared" si="87"/>
        <v>1 3 5 352 002</v>
      </c>
      <c r="C758" s="138" t="s">
        <v>7950</v>
      </c>
      <c r="D758" s="16" t="s">
        <v>8303</v>
      </c>
      <c r="E758" s="137">
        <f t="shared" si="84"/>
        <v>0</v>
      </c>
      <c r="F758" s="137">
        <f t="shared" si="85"/>
        <v>0</v>
      </c>
      <c r="G758" s="137">
        <f t="shared" si="86"/>
        <v>0</v>
      </c>
      <c r="H758" s="137">
        <f t="shared" si="89"/>
        <v>0</v>
      </c>
      <c r="I758" s="16">
        <f t="shared" si="90"/>
        <v>13</v>
      </c>
      <c r="J758" s="16" t="str">
        <f t="shared" si="88"/>
        <v>1 3 5 352</v>
      </c>
    </row>
    <row r="759" spans="1:10">
      <c r="A759" s="16" t="s">
        <v>449</v>
      </c>
      <c r="B759" s="16" t="str">
        <f t="shared" si="87"/>
        <v>1 3 5 352 003</v>
      </c>
      <c r="C759" s="138" t="s">
        <v>8728</v>
      </c>
      <c r="D759" s="16" t="s">
        <v>3202</v>
      </c>
      <c r="E759" s="137">
        <f t="shared" si="84"/>
        <v>0</v>
      </c>
      <c r="F759" s="137">
        <f t="shared" si="85"/>
        <v>0</v>
      </c>
      <c r="G759" s="137">
        <f t="shared" si="86"/>
        <v>0</v>
      </c>
      <c r="H759" s="137">
        <f t="shared" si="89"/>
        <v>0</v>
      </c>
      <c r="I759" s="16">
        <f t="shared" si="90"/>
        <v>13</v>
      </c>
      <c r="J759" s="16" t="str">
        <f t="shared" si="88"/>
        <v>1 3 5 352</v>
      </c>
    </row>
    <row r="760" spans="1:10">
      <c r="A760" s="16" t="s">
        <v>449</v>
      </c>
      <c r="B760" s="16" t="str">
        <f t="shared" si="87"/>
        <v>1 3 5 352 004</v>
      </c>
      <c r="C760" s="138" t="s">
        <v>8729</v>
      </c>
      <c r="D760" s="16" t="s">
        <v>8303</v>
      </c>
      <c r="E760" s="137">
        <f t="shared" si="84"/>
        <v>0</v>
      </c>
      <c r="F760" s="137">
        <f t="shared" si="85"/>
        <v>0</v>
      </c>
      <c r="G760" s="137">
        <f t="shared" si="86"/>
        <v>0</v>
      </c>
      <c r="H760" s="137">
        <f t="shared" si="89"/>
        <v>0</v>
      </c>
      <c r="I760" s="16">
        <f t="shared" si="90"/>
        <v>13</v>
      </c>
      <c r="J760" s="16" t="str">
        <f t="shared" si="88"/>
        <v>1 3 5 352</v>
      </c>
    </row>
    <row r="761" spans="1:10">
      <c r="A761" s="16" t="s">
        <v>449</v>
      </c>
      <c r="B761" s="16" t="str">
        <f t="shared" si="87"/>
        <v>1 3 5 352 005</v>
      </c>
      <c r="C761" s="138" t="s">
        <v>8730</v>
      </c>
      <c r="D761" s="16" t="s">
        <v>8307</v>
      </c>
      <c r="E761" s="137">
        <f t="shared" si="84"/>
        <v>0</v>
      </c>
      <c r="F761" s="137">
        <f t="shared" si="85"/>
        <v>0</v>
      </c>
      <c r="G761" s="137">
        <f t="shared" si="86"/>
        <v>0</v>
      </c>
      <c r="H761" s="137">
        <f t="shared" si="89"/>
        <v>0</v>
      </c>
      <c r="I761" s="16">
        <f t="shared" si="90"/>
        <v>13</v>
      </c>
      <c r="J761" s="16" t="str">
        <f t="shared" si="88"/>
        <v>1 3 5 352</v>
      </c>
    </row>
    <row r="762" spans="1:10">
      <c r="A762" s="16" t="s">
        <v>449</v>
      </c>
      <c r="B762" s="16" t="str">
        <f t="shared" si="87"/>
        <v>1 3 5 353</v>
      </c>
      <c r="C762" s="138" t="s">
        <v>6698</v>
      </c>
      <c r="D762" s="16" t="s">
        <v>3373</v>
      </c>
      <c r="E762" s="137">
        <f t="shared" si="84"/>
        <v>0</v>
      </c>
      <c r="F762" s="137">
        <f t="shared" si="85"/>
        <v>0</v>
      </c>
      <c r="G762" s="137">
        <f t="shared" si="86"/>
        <v>0</v>
      </c>
      <c r="H762" s="137">
        <f t="shared" si="89"/>
        <v>0</v>
      </c>
      <c r="I762" s="16">
        <f t="shared" si="90"/>
        <v>9</v>
      </c>
      <c r="J762" s="16" t="str">
        <f t="shared" si="88"/>
        <v>1 3 5</v>
      </c>
    </row>
    <row r="763" spans="1:10">
      <c r="A763" s="16" t="s">
        <v>449</v>
      </c>
      <c r="B763" s="16" t="str">
        <f t="shared" si="87"/>
        <v>1 3 5 353 001</v>
      </c>
      <c r="C763" s="138" t="s">
        <v>6699</v>
      </c>
      <c r="D763" s="16" t="s">
        <v>777</v>
      </c>
      <c r="E763" s="137">
        <f t="shared" si="84"/>
        <v>0</v>
      </c>
      <c r="F763" s="137">
        <f t="shared" si="85"/>
        <v>0</v>
      </c>
      <c r="G763" s="137">
        <f t="shared" si="86"/>
        <v>0</v>
      </c>
      <c r="H763" s="137">
        <f t="shared" si="89"/>
        <v>0</v>
      </c>
      <c r="I763" s="16">
        <f t="shared" si="90"/>
        <v>13</v>
      </c>
      <c r="J763" s="16" t="str">
        <f t="shared" si="88"/>
        <v>1 3 5 353</v>
      </c>
    </row>
    <row r="764" spans="1:10">
      <c r="A764" s="16" t="s">
        <v>449</v>
      </c>
      <c r="B764" s="16" t="str">
        <f t="shared" si="87"/>
        <v>1 3 5 353 002</v>
      </c>
      <c r="C764" s="138" t="s">
        <v>6700</v>
      </c>
      <c r="D764" s="16" t="s">
        <v>8303</v>
      </c>
      <c r="E764" s="137">
        <f t="shared" si="84"/>
        <v>0</v>
      </c>
      <c r="F764" s="137">
        <f t="shared" si="85"/>
        <v>0</v>
      </c>
      <c r="G764" s="137">
        <f t="shared" si="86"/>
        <v>0</v>
      </c>
      <c r="H764" s="137">
        <f t="shared" si="89"/>
        <v>0</v>
      </c>
      <c r="I764" s="16">
        <f t="shared" si="90"/>
        <v>13</v>
      </c>
      <c r="J764" s="16" t="str">
        <f t="shared" si="88"/>
        <v>1 3 5 353</v>
      </c>
    </row>
    <row r="765" spans="1:10">
      <c r="A765" s="16" t="s">
        <v>449</v>
      </c>
      <c r="B765" s="16" t="str">
        <f t="shared" si="87"/>
        <v>1 3 5 353 003</v>
      </c>
      <c r="C765" s="138" t="s">
        <v>8731</v>
      </c>
      <c r="D765" s="16" t="s">
        <v>3202</v>
      </c>
      <c r="E765" s="137">
        <f t="shared" si="84"/>
        <v>0</v>
      </c>
      <c r="F765" s="137">
        <f t="shared" si="85"/>
        <v>0</v>
      </c>
      <c r="G765" s="137">
        <f t="shared" si="86"/>
        <v>0</v>
      </c>
      <c r="H765" s="137">
        <f t="shared" si="89"/>
        <v>0</v>
      </c>
      <c r="I765" s="16">
        <f t="shared" si="90"/>
        <v>13</v>
      </c>
      <c r="J765" s="16" t="str">
        <f t="shared" si="88"/>
        <v>1 3 5 353</v>
      </c>
    </row>
    <row r="766" spans="1:10">
      <c r="A766" s="16" t="s">
        <v>449</v>
      </c>
      <c r="B766" s="16" t="str">
        <f t="shared" si="87"/>
        <v>1 3 5 353 004</v>
      </c>
      <c r="C766" s="138" t="s">
        <v>8732</v>
      </c>
      <c r="D766" s="16" t="s">
        <v>8303</v>
      </c>
      <c r="E766" s="137">
        <f t="shared" si="84"/>
        <v>0</v>
      </c>
      <c r="F766" s="137">
        <f t="shared" si="85"/>
        <v>0</v>
      </c>
      <c r="G766" s="137">
        <f t="shared" si="86"/>
        <v>0</v>
      </c>
      <c r="H766" s="137">
        <f t="shared" si="89"/>
        <v>0</v>
      </c>
      <c r="I766" s="16">
        <f t="shared" si="90"/>
        <v>13</v>
      </c>
      <c r="J766" s="16" t="str">
        <f t="shared" si="88"/>
        <v>1 3 5 353</v>
      </c>
    </row>
    <row r="767" spans="1:10">
      <c r="A767" s="16" t="s">
        <v>449</v>
      </c>
      <c r="B767" s="16" t="str">
        <f t="shared" si="87"/>
        <v>1 3 5 353 005</v>
      </c>
      <c r="C767" s="138" t="s">
        <v>8733</v>
      </c>
      <c r="D767" s="16" t="s">
        <v>8307</v>
      </c>
      <c r="E767" s="137">
        <f t="shared" si="84"/>
        <v>0</v>
      </c>
      <c r="F767" s="137">
        <f t="shared" si="85"/>
        <v>0</v>
      </c>
      <c r="G767" s="137">
        <f t="shared" si="86"/>
        <v>0</v>
      </c>
      <c r="H767" s="137">
        <f t="shared" si="89"/>
        <v>0</v>
      </c>
      <c r="I767" s="16">
        <f t="shared" si="90"/>
        <v>13</v>
      </c>
      <c r="J767" s="16" t="str">
        <f t="shared" si="88"/>
        <v>1 3 5 353</v>
      </c>
    </row>
    <row r="768" spans="1:10">
      <c r="A768" s="16" t="s">
        <v>449</v>
      </c>
      <c r="B768" s="16" t="str">
        <f t="shared" si="87"/>
        <v>1 3 5 354</v>
      </c>
      <c r="C768" s="138" t="s">
        <v>7550</v>
      </c>
      <c r="D768" s="16" t="s">
        <v>3374</v>
      </c>
      <c r="E768" s="137">
        <f t="shared" si="84"/>
        <v>0</v>
      </c>
      <c r="F768" s="137">
        <f t="shared" si="85"/>
        <v>0</v>
      </c>
      <c r="G768" s="137">
        <f t="shared" si="86"/>
        <v>0</v>
      </c>
      <c r="H768" s="137">
        <f t="shared" si="89"/>
        <v>0</v>
      </c>
      <c r="I768" s="16">
        <f t="shared" si="90"/>
        <v>9</v>
      </c>
      <c r="J768" s="16" t="str">
        <f t="shared" si="88"/>
        <v>1 3 5</v>
      </c>
    </row>
    <row r="769" spans="1:10">
      <c r="A769" s="16" t="s">
        <v>449</v>
      </c>
      <c r="B769" s="16" t="str">
        <f t="shared" si="87"/>
        <v>1 3 5 354 001</v>
      </c>
      <c r="C769" s="138" t="s">
        <v>7952</v>
      </c>
      <c r="D769" s="16" t="s">
        <v>777</v>
      </c>
      <c r="E769" s="137">
        <f t="shared" si="84"/>
        <v>0</v>
      </c>
      <c r="F769" s="137">
        <f t="shared" si="85"/>
        <v>0</v>
      </c>
      <c r="G769" s="137">
        <f t="shared" si="86"/>
        <v>0</v>
      </c>
      <c r="H769" s="137">
        <f t="shared" si="89"/>
        <v>0</v>
      </c>
      <c r="I769" s="16">
        <f t="shared" si="90"/>
        <v>13</v>
      </c>
      <c r="J769" s="16" t="str">
        <f t="shared" si="88"/>
        <v>1 3 5 354</v>
      </c>
    </row>
    <row r="770" spans="1:10">
      <c r="A770" s="16" t="s">
        <v>449</v>
      </c>
      <c r="B770" s="16" t="str">
        <f t="shared" si="87"/>
        <v>1 3 5 354 002</v>
      </c>
      <c r="C770" s="138" t="s">
        <v>8734</v>
      </c>
      <c r="D770" s="16" t="s">
        <v>8303</v>
      </c>
      <c r="E770" s="137">
        <f t="shared" ref="E770:E833" si="91">SUMIF($J$1:$J$4000,$C770,$E$1:$E$4000)</f>
        <v>0</v>
      </c>
      <c r="F770" s="137">
        <f t="shared" ref="F770:F833" si="92">SUMIF($J$1:$J$4000,$C770,$F$1:$F$4000)</f>
        <v>0</v>
      </c>
      <c r="G770" s="137">
        <f t="shared" ref="G770:G833" si="93">SUMIF($J$1:$J$4000,$C770,$G$1:$G$4000)</f>
        <v>0</v>
      </c>
      <c r="H770" s="137">
        <f t="shared" si="89"/>
        <v>0</v>
      </c>
      <c r="I770" s="16">
        <f t="shared" si="90"/>
        <v>13</v>
      </c>
      <c r="J770" s="16" t="str">
        <f t="shared" si="88"/>
        <v>1 3 5 354</v>
      </c>
    </row>
    <row r="771" spans="1:10">
      <c r="A771" s="16" t="s">
        <v>449</v>
      </c>
      <c r="B771" s="16" t="str">
        <f t="shared" ref="B771:B834" si="94">MID(C771,1,I771)</f>
        <v>1 3 5 354 003</v>
      </c>
      <c r="C771" s="138" t="s">
        <v>8735</v>
      </c>
      <c r="D771" s="16" t="s">
        <v>3202</v>
      </c>
      <c r="E771" s="137">
        <f t="shared" si="91"/>
        <v>0</v>
      </c>
      <c r="F771" s="137">
        <f t="shared" si="92"/>
        <v>0</v>
      </c>
      <c r="G771" s="137">
        <f t="shared" si="93"/>
        <v>0</v>
      </c>
      <c r="H771" s="137">
        <f t="shared" si="89"/>
        <v>0</v>
      </c>
      <c r="I771" s="16">
        <f t="shared" si="90"/>
        <v>13</v>
      </c>
      <c r="J771" s="16" t="str">
        <f t="shared" si="88"/>
        <v>1 3 5 354</v>
      </c>
    </row>
    <row r="772" spans="1:10">
      <c r="A772" s="16" t="s">
        <v>449</v>
      </c>
      <c r="B772" s="16" t="str">
        <f t="shared" si="94"/>
        <v>1 3 5 354 004</v>
      </c>
      <c r="C772" s="138" t="s">
        <v>8736</v>
      </c>
      <c r="D772" s="16" t="s">
        <v>8303</v>
      </c>
      <c r="E772" s="137">
        <f t="shared" si="91"/>
        <v>0</v>
      </c>
      <c r="F772" s="137">
        <f t="shared" si="92"/>
        <v>0</v>
      </c>
      <c r="G772" s="137">
        <f t="shared" si="93"/>
        <v>0</v>
      </c>
      <c r="H772" s="137">
        <f t="shared" si="89"/>
        <v>0</v>
      </c>
      <c r="I772" s="16">
        <f t="shared" si="90"/>
        <v>13</v>
      </c>
      <c r="J772" s="16" t="str">
        <f t="shared" si="88"/>
        <v>1 3 5 354</v>
      </c>
    </row>
    <row r="773" spans="1:10">
      <c r="A773" s="16" t="s">
        <v>449</v>
      </c>
      <c r="B773" s="16" t="str">
        <f t="shared" si="94"/>
        <v>1 3 5 354 005</v>
      </c>
      <c r="C773" s="138" t="s">
        <v>8737</v>
      </c>
      <c r="D773" s="16" t="s">
        <v>8307</v>
      </c>
      <c r="E773" s="137">
        <f t="shared" si="91"/>
        <v>0</v>
      </c>
      <c r="F773" s="137">
        <f t="shared" si="92"/>
        <v>0</v>
      </c>
      <c r="G773" s="137">
        <f t="shared" si="93"/>
        <v>0</v>
      </c>
      <c r="H773" s="137">
        <f t="shared" si="89"/>
        <v>0</v>
      </c>
      <c r="I773" s="16">
        <f t="shared" si="90"/>
        <v>13</v>
      </c>
      <c r="J773" s="16" t="str">
        <f t="shared" si="88"/>
        <v>1 3 5 354</v>
      </c>
    </row>
    <row r="774" spans="1:10">
      <c r="A774" s="16" t="s">
        <v>449</v>
      </c>
      <c r="B774" s="16" t="str">
        <f t="shared" si="94"/>
        <v>1 3 5 355</v>
      </c>
      <c r="C774" s="138" t="s">
        <v>6701</v>
      </c>
      <c r="D774" s="16" t="s">
        <v>3375</v>
      </c>
      <c r="E774" s="137">
        <f t="shared" si="91"/>
        <v>719368.1</v>
      </c>
      <c r="F774" s="137">
        <f t="shared" si="92"/>
        <v>0</v>
      </c>
      <c r="G774" s="137">
        <f t="shared" si="93"/>
        <v>0</v>
      </c>
      <c r="H774" s="137">
        <f t="shared" si="89"/>
        <v>719368.1</v>
      </c>
      <c r="I774" s="16">
        <f t="shared" si="90"/>
        <v>9</v>
      </c>
      <c r="J774" s="16" t="str">
        <f t="shared" si="88"/>
        <v>1 3 5</v>
      </c>
    </row>
    <row r="775" spans="1:10">
      <c r="A775" s="16" t="s">
        <v>449</v>
      </c>
      <c r="B775" s="16" t="str">
        <f t="shared" si="94"/>
        <v>1 3 5 355 001</v>
      </c>
      <c r="C775" s="138" t="s">
        <v>6702</v>
      </c>
      <c r="D775" s="16" t="s">
        <v>777</v>
      </c>
      <c r="E775" s="137">
        <f t="shared" si="91"/>
        <v>0</v>
      </c>
      <c r="F775" s="137">
        <f t="shared" si="92"/>
        <v>0</v>
      </c>
      <c r="G775" s="137">
        <f t="shared" si="93"/>
        <v>0</v>
      </c>
      <c r="H775" s="137">
        <f t="shared" si="89"/>
        <v>0</v>
      </c>
      <c r="I775" s="16">
        <f t="shared" si="90"/>
        <v>13</v>
      </c>
      <c r="J775" s="16" t="str">
        <f t="shared" ref="J775:J838" si="95">IF(I775=3,MID(C775,1,1),IF(I775=5,MID(C775,1,3),IF(I775=9,MID(C775,1,5),IF(I775=13,MID(C775,1,9),IF(I775=17,MID(C775,1,13),IF(I775=21,MID(C775,1,17)))))))</f>
        <v>1 3 5 355</v>
      </c>
    </row>
    <row r="776" spans="1:10">
      <c r="A776" s="16" t="s">
        <v>449</v>
      </c>
      <c r="B776" s="16" t="str">
        <f t="shared" si="94"/>
        <v>1 3 5 355 002</v>
      </c>
      <c r="C776" s="138" t="s">
        <v>8738</v>
      </c>
      <c r="D776" s="16" t="s">
        <v>8303</v>
      </c>
      <c r="E776" s="137">
        <f t="shared" si="91"/>
        <v>0</v>
      </c>
      <c r="F776" s="137">
        <f t="shared" si="92"/>
        <v>0</v>
      </c>
      <c r="G776" s="137">
        <f t="shared" si="93"/>
        <v>0</v>
      </c>
      <c r="H776" s="137">
        <f t="shared" si="89"/>
        <v>0</v>
      </c>
      <c r="I776" s="16">
        <f t="shared" si="90"/>
        <v>13</v>
      </c>
      <c r="J776" s="16" t="str">
        <f t="shared" si="95"/>
        <v>1 3 5 355</v>
      </c>
    </row>
    <row r="777" spans="1:10">
      <c r="A777" s="16" t="s">
        <v>449</v>
      </c>
      <c r="B777" s="16" t="str">
        <f t="shared" si="94"/>
        <v>1 3 5 355 003</v>
      </c>
      <c r="C777" s="138" t="s">
        <v>8739</v>
      </c>
      <c r="D777" s="16" t="s">
        <v>3202</v>
      </c>
      <c r="E777" s="137">
        <f t="shared" si="91"/>
        <v>719368.1</v>
      </c>
      <c r="F777" s="137">
        <f t="shared" si="92"/>
        <v>0</v>
      </c>
      <c r="G777" s="137">
        <f t="shared" si="93"/>
        <v>0</v>
      </c>
      <c r="H777" s="137">
        <f t="shared" si="89"/>
        <v>719368.1</v>
      </c>
      <c r="I777" s="16">
        <f t="shared" si="90"/>
        <v>13</v>
      </c>
      <c r="J777" s="16" t="str">
        <f t="shared" si="95"/>
        <v>1 3 5 355</v>
      </c>
    </row>
    <row r="778" spans="1:10">
      <c r="A778" s="16" t="s">
        <v>449</v>
      </c>
      <c r="B778" s="16" t="str">
        <f t="shared" si="94"/>
        <v>1 3 5 355 004</v>
      </c>
      <c r="C778" s="138" t="s">
        <v>8740</v>
      </c>
      <c r="D778" s="16" t="s">
        <v>8303</v>
      </c>
      <c r="E778" s="137">
        <f t="shared" si="91"/>
        <v>0</v>
      </c>
      <c r="F778" s="137">
        <f t="shared" si="92"/>
        <v>0</v>
      </c>
      <c r="G778" s="137">
        <f t="shared" si="93"/>
        <v>0</v>
      </c>
      <c r="H778" s="137">
        <f t="shared" si="89"/>
        <v>0</v>
      </c>
      <c r="I778" s="16">
        <f t="shared" si="90"/>
        <v>13</v>
      </c>
      <c r="J778" s="16" t="str">
        <f t="shared" si="95"/>
        <v>1 3 5 355</v>
      </c>
    </row>
    <row r="779" spans="1:10">
      <c r="A779" s="16" t="s">
        <v>449</v>
      </c>
      <c r="B779" s="16" t="str">
        <f t="shared" si="94"/>
        <v>1 3 5 355 005</v>
      </c>
      <c r="C779" s="138" t="s">
        <v>8741</v>
      </c>
      <c r="D779" s="16" t="s">
        <v>8307</v>
      </c>
      <c r="E779" s="137">
        <f t="shared" si="91"/>
        <v>0</v>
      </c>
      <c r="F779" s="137">
        <f t="shared" si="92"/>
        <v>0</v>
      </c>
      <c r="G779" s="137">
        <f t="shared" si="93"/>
        <v>0</v>
      </c>
      <c r="H779" s="137">
        <f t="shared" si="89"/>
        <v>0</v>
      </c>
      <c r="I779" s="16">
        <f t="shared" si="90"/>
        <v>13</v>
      </c>
      <c r="J779" s="16" t="str">
        <f t="shared" si="95"/>
        <v>1 3 5 355</v>
      </c>
    </row>
    <row r="780" spans="1:10">
      <c r="A780" s="16" t="s">
        <v>449</v>
      </c>
      <c r="B780" s="16" t="str">
        <f t="shared" si="94"/>
        <v>1 3 5 356</v>
      </c>
      <c r="C780" s="138" t="s">
        <v>7451</v>
      </c>
      <c r="D780" s="16" t="s">
        <v>3376</v>
      </c>
      <c r="E780" s="137">
        <f t="shared" si="91"/>
        <v>0</v>
      </c>
      <c r="F780" s="137">
        <f t="shared" si="92"/>
        <v>0</v>
      </c>
      <c r="G780" s="137">
        <f t="shared" si="93"/>
        <v>0</v>
      </c>
      <c r="H780" s="137">
        <f t="shared" si="89"/>
        <v>0</v>
      </c>
      <c r="I780" s="16">
        <f t="shared" si="90"/>
        <v>9</v>
      </c>
      <c r="J780" s="16" t="str">
        <f t="shared" si="95"/>
        <v>1 3 5</v>
      </c>
    </row>
    <row r="781" spans="1:10">
      <c r="A781" s="16" t="s">
        <v>449</v>
      </c>
      <c r="B781" s="16" t="str">
        <f t="shared" si="94"/>
        <v>1 3 5 356 001</v>
      </c>
      <c r="C781" s="138" t="s">
        <v>7953</v>
      </c>
      <c r="D781" s="16" t="s">
        <v>777</v>
      </c>
      <c r="E781" s="137">
        <f t="shared" si="91"/>
        <v>0</v>
      </c>
      <c r="F781" s="137">
        <f t="shared" si="92"/>
        <v>0</v>
      </c>
      <c r="G781" s="137">
        <f t="shared" si="93"/>
        <v>0</v>
      </c>
      <c r="H781" s="137">
        <f t="shared" si="89"/>
        <v>0</v>
      </c>
      <c r="I781" s="16">
        <f t="shared" si="90"/>
        <v>13</v>
      </c>
      <c r="J781" s="16" t="str">
        <f t="shared" si="95"/>
        <v>1 3 5 356</v>
      </c>
    </row>
    <row r="782" spans="1:10">
      <c r="A782" s="16" t="s">
        <v>449</v>
      </c>
      <c r="B782" s="16" t="str">
        <f t="shared" si="94"/>
        <v>1 3 5 356 002</v>
      </c>
      <c r="C782" s="138" t="s">
        <v>8742</v>
      </c>
      <c r="D782" s="16" t="s">
        <v>8303</v>
      </c>
      <c r="E782" s="137">
        <f t="shared" si="91"/>
        <v>0</v>
      </c>
      <c r="F782" s="137">
        <f t="shared" si="92"/>
        <v>0</v>
      </c>
      <c r="G782" s="137">
        <f t="shared" si="93"/>
        <v>0</v>
      </c>
      <c r="H782" s="137">
        <f t="shared" si="89"/>
        <v>0</v>
      </c>
      <c r="I782" s="16">
        <f t="shared" si="90"/>
        <v>13</v>
      </c>
      <c r="J782" s="16" t="str">
        <f t="shared" si="95"/>
        <v>1 3 5 356</v>
      </c>
    </row>
    <row r="783" spans="1:10">
      <c r="A783" s="16" t="s">
        <v>449</v>
      </c>
      <c r="B783" s="16" t="str">
        <f t="shared" si="94"/>
        <v>1 3 5 356 003</v>
      </c>
      <c r="C783" s="138" t="s">
        <v>8743</v>
      </c>
      <c r="D783" s="16" t="s">
        <v>3202</v>
      </c>
      <c r="E783" s="137">
        <f t="shared" si="91"/>
        <v>0</v>
      </c>
      <c r="F783" s="137">
        <f t="shared" si="92"/>
        <v>0</v>
      </c>
      <c r="G783" s="137">
        <f t="shared" si="93"/>
        <v>0</v>
      </c>
      <c r="H783" s="137">
        <f t="shared" si="89"/>
        <v>0</v>
      </c>
      <c r="I783" s="16">
        <f t="shared" si="90"/>
        <v>13</v>
      </c>
      <c r="J783" s="16" t="str">
        <f t="shared" si="95"/>
        <v>1 3 5 356</v>
      </c>
    </row>
    <row r="784" spans="1:10">
      <c r="A784" s="16" t="s">
        <v>449</v>
      </c>
      <c r="B784" s="16" t="str">
        <f t="shared" si="94"/>
        <v>1 3 5 356 004</v>
      </c>
      <c r="C784" s="138" t="s">
        <v>8744</v>
      </c>
      <c r="D784" s="16" t="s">
        <v>8303</v>
      </c>
      <c r="E784" s="137">
        <f t="shared" si="91"/>
        <v>0</v>
      </c>
      <c r="F784" s="137">
        <f t="shared" si="92"/>
        <v>0</v>
      </c>
      <c r="G784" s="137">
        <f t="shared" si="93"/>
        <v>0</v>
      </c>
      <c r="H784" s="137">
        <f t="shared" si="89"/>
        <v>0</v>
      </c>
      <c r="I784" s="16">
        <f t="shared" si="90"/>
        <v>13</v>
      </c>
      <c r="J784" s="16" t="str">
        <f t="shared" si="95"/>
        <v>1 3 5 356</v>
      </c>
    </row>
    <row r="785" spans="1:10">
      <c r="A785" s="16" t="s">
        <v>449</v>
      </c>
      <c r="B785" s="16" t="str">
        <f t="shared" si="94"/>
        <v>1 3 5 356 005</v>
      </c>
      <c r="C785" s="138" t="s">
        <v>8745</v>
      </c>
      <c r="D785" s="16" t="s">
        <v>8307</v>
      </c>
      <c r="E785" s="137">
        <f t="shared" si="91"/>
        <v>0</v>
      </c>
      <c r="F785" s="137">
        <f t="shared" si="92"/>
        <v>0</v>
      </c>
      <c r="G785" s="137">
        <f t="shared" si="93"/>
        <v>0</v>
      </c>
      <c r="H785" s="137">
        <f t="shared" si="89"/>
        <v>0</v>
      </c>
      <c r="I785" s="16">
        <f t="shared" si="90"/>
        <v>13</v>
      </c>
      <c r="J785" s="16" t="str">
        <f t="shared" si="95"/>
        <v>1 3 5 356</v>
      </c>
    </row>
    <row r="786" spans="1:10">
      <c r="A786" s="16" t="s">
        <v>449</v>
      </c>
      <c r="B786" s="16" t="str">
        <f t="shared" si="94"/>
        <v>1 3 5 357</v>
      </c>
      <c r="C786" s="138" t="s">
        <v>7551</v>
      </c>
      <c r="D786" s="16" t="s">
        <v>3377</v>
      </c>
      <c r="E786" s="137">
        <f t="shared" si="91"/>
        <v>0</v>
      </c>
      <c r="F786" s="137">
        <f t="shared" si="92"/>
        <v>0</v>
      </c>
      <c r="G786" s="137">
        <f t="shared" si="93"/>
        <v>0</v>
      </c>
      <c r="H786" s="137">
        <f t="shared" si="89"/>
        <v>0</v>
      </c>
      <c r="I786" s="16">
        <f t="shared" si="90"/>
        <v>9</v>
      </c>
      <c r="J786" s="16" t="str">
        <f t="shared" si="95"/>
        <v>1 3 5</v>
      </c>
    </row>
    <row r="787" spans="1:10">
      <c r="A787" s="16" t="s">
        <v>449</v>
      </c>
      <c r="B787" s="16" t="str">
        <f t="shared" si="94"/>
        <v>1 3 5 357 001</v>
      </c>
      <c r="C787" s="138" t="s">
        <v>7954</v>
      </c>
      <c r="D787" s="16" t="s">
        <v>777</v>
      </c>
      <c r="E787" s="137">
        <f t="shared" si="91"/>
        <v>0</v>
      </c>
      <c r="F787" s="137">
        <f t="shared" si="92"/>
        <v>0</v>
      </c>
      <c r="G787" s="137">
        <f t="shared" si="93"/>
        <v>0</v>
      </c>
      <c r="H787" s="137">
        <f t="shared" si="89"/>
        <v>0</v>
      </c>
      <c r="I787" s="16">
        <f t="shared" si="90"/>
        <v>13</v>
      </c>
      <c r="J787" s="16" t="str">
        <f t="shared" si="95"/>
        <v>1 3 5 357</v>
      </c>
    </row>
    <row r="788" spans="1:10">
      <c r="A788" s="16" t="s">
        <v>449</v>
      </c>
      <c r="B788" s="16" t="str">
        <f t="shared" si="94"/>
        <v>1 3 5 357 002</v>
      </c>
      <c r="C788" s="138" t="s">
        <v>8746</v>
      </c>
      <c r="D788" s="16" t="s">
        <v>8303</v>
      </c>
      <c r="E788" s="137">
        <f t="shared" si="91"/>
        <v>0</v>
      </c>
      <c r="F788" s="137">
        <f t="shared" si="92"/>
        <v>0</v>
      </c>
      <c r="G788" s="137">
        <f t="shared" si="93"/>
        <v>0</v>
      </c>
      <c r="H788" s="137">
        <f t="shared" si="89"/>
        <v>0</v>
      </c>
      <c r="I788" s="16">
        <f t="shared" si="90"/>
        <v>13</v>
      </c>
      <c r="J788" s="16" t="str">
        <f t="shared" si="95"/>
        <v>1 3 5 357</v>
      </c>
    </row>
    <row r="789" spans="1:10">
      <c r="A789" s="16" t="s">
        <v>449</v>
      </c>
      <c r="B789" s="16" t="str">
        <f t="shared" si="94"/>
        <v>1 3 5 357 003</v>
      </c>
      <c r="C789" s="138" t="s">
        <v>8747</v>
      </c>
      <c r="D789" s="16" t="s">
        <v>3202</v>
      </c>
      <c r="E789" s="137">
        <f t="shared" si="91"/>
        <v>0</v>
      </c>
      <c r="F789" s="137">
        <f t="shared" si="92"/>
        <v>0</v>
      </c>
      <c r="G789" s="137">
        <f t="shared" si="93"/>
        <v>0</v>
      </c>
      <c r="H789" s="137">
        <f t="shared" si="89"/>
        <v>0</v>
      </c>
      <c r="I789" s="16">
        <f t="shared" si="90"/>
        <v>13</v>
      </c>
      <c r="J789" s="16" t="str">
        <f t="shared" si="95"/>
        <v>1 3 5 357</v>
      </c>
    </row>
    <row r="790" spans="1:10">
      <c r="A790" s="16" t="s">
        <v>449</v>
      </c>
      <c r="B790" s="16" t="str">
        <f t="shared" si="94"/>
        <v>1 3 5 357 004</v>
      </c>
      <c r="C790" s="138" t="s">
        <v>8748</v>
      </c>
      <c r="D790" s="16" t="s">
        <v>8303</v>
      </c>
      <c r="E790" s="137">
        <f t="shared" si="91"/>
        <v>0</v>
      </c>
      <c r="F790" s="137">
        <f t="shared" si="92"/>
        <v>0</v>
      </c>
      <c r="G790" s="137">
        <f t="shared" si="93"/>
        <v>0</v>
      </c>
      <c r="H790" s="137">
        <f t="shared" si="89"/>
        <v>0</v>
      </c>
      <c r="I790" s="16">
        <f t="shared" si="90"/>
        <v>13</v>
      </c>
      <c r="J790" s="16" t="str">
        <f t="shared" si="95"/>
        <v>1 3 5 357</v>
      </c>
    </row>
    <row r="791" spans="1:10">
      <c r="A791" s="16" t="s">
        <v>449</v>
      </c>
      <c r="B791" s="16" t="str">
        <f t="shared" si="94"/>
        <v>1 3 5 357 005</v>
      </c>
      <c r="C791" s="138" t="s">
        <v>8749</v>
      </c>
      <c r="D791" s="16" t="s">
        <v>8307</v>
      </c>
      <c r="E791" s="137">
        <f t="shared" si="91"/>
        <v>0</v>
      </c>
      <c r="F791" s="137">
        <f t="shared" si="92"/>
        <v>0</v>
      </c>
      <c r="G791" s="137">
        <f t="shared" si="93"/>
        <v>0</v>
      </c>
      <c r="H791" s="137">
        <f t="shared" si="89"/>
        <v>0</v>
      </c>
      <c r="I791" s="16">
        <f t="shared" si="90"/>
        <v>13</v>
      </c>
      <c r="J791" s="16" t="str">
        <f t="shared" si="95"/>
        <v>1 3 5 357</v>
      </c>
    </row>
    <row r="792" spans="1:10">
      <c r="A792" s="16" t="s">
        <v>449</v>
      </c>
      <c r="B792" s="16" t="str">
        <f t="shared" si="94"/>
        <v>1 3 5 358</v>
      </c>
      <c r="C792" s="138" t="s">
        <v>7552</v>
      </c>
      <c r="D792" s="16" t="s">
        <v>3378</v>
      </c>
      <c r="E792" s="137">
        <f t="shared" si="91"/>
        <v>0</v>
      </c>
      <c r="F792" s="137">
        <f t="shared" si="92"/>
        <v>0</v>
      </c>
      <c r="G792" s="137">
        <f t="shared" si="93"/>
        <v>0</v>
      </c>
      <c r="H792" s="137">
        <f t="shared" si="89"/>
        <v>0</v>
      </c>
      <c r="I792" s="16">
        <f t="shared" si="90"/>
        <v>9</v>
      </c>
      <c r="J792" s="16" t="str">
        <f t="shared" si="95"/>
        <v>1 3 5</v>
      </c>
    </row>
    <row r="793" spans="1:10">
      <c r="A793" s="16" t="s">
        <v>449</v>
      </c>
      <c r="B793" s="16" t="str">
        <f t="shared" si="94"/>
        <v>1 3 5 358 001</v>
      </c>
      <c r="C793" s="138" t="s">
        <v>7955</v>
      </c>
      <c r="D793" s="16" t="s">
        <v>777</v>
      </c>
      <c r="E793" s="137">
        <f t="shared" si="91"/>
        <v>0</v>
      </c>
      <c r="F793" s="137">
        <f t="shared" si="92"/>
        <v>0</v>
      </c>
      <c r="G793" s="137">
        <f t="shared" si="93"/>
        <v>0</v>
      </c>
      <c r="H793" s="137">
        <f t="shared" si="89"/>
        <v>0</v>
      </c>
      <c r="I793" s="16">
        <f t="shared" si="90"/>
        <v>13</v>
      </c>
      <c r="J793" s="16" t="str">
        <f t="shared" si="95"/>
        <v>1 3 5 358</v>
      </c>
    </row>
    <row r="794" spans="1:10">
      <c r="A794" s="16" t="s">
        <v>449</v>
      </c>
      <c r="B794" s="16" t="str">
        <f t="shared" si="94"/>
        <v>1 3 5 358 002</v>
      </c>
      <c r="C794" s="138" t="s">
        <v>7956</v>
      </c>
      <c r="D794" s="16" t="s">
        <v>8303</v>
      </c>
      <c r="E794" s="137">
        <f t="shared" si="91"/>
        <v>0</v>
      </c>
      <c r="F794" s="137">
        <f t="shared" si="92"/>
        <v>0</v>
      </c>
      <c r="G794" s="137">
        <f t="shared" si="93"/>
        <v>0</v>
      </c>
      <c r="H794" s="137">
        <f t="shared" si="89"/>
        <v>0</v>
      </c>
      <c r="I794" s="16">
        <f t="shared" si="90"/>
        <v>13</v>
      </c>
      <c r="J794" s="16" t="str">
        <f t="shared" si="95"/>
        <v>1 3 5 358</v>
      </c>
    </row>
    <row r="795" spans="1:10">
      <c r="A795" s="16" t="s">
        <v>449</v>
      </c>
      <c r="B795" s="16" t="str">
        <f t="shared" si="94"/>
        <v>1 3 5 358 003</v>
      </c>
      <c r="C795" s="138" t="s">
        <v>8750</v>
      </c>
      <c r="D795" s="16" t="s">
        <v>3202</v>
      </c>
      <c r="E795" s="137">
        <f t="shared" si="91"/>
        <v>0</v>
      </c>
      <c r="F795" s="137">
        <f t="shared" si="92"/>
        <v>0</v>
      </c>
      <c r="G795" s="137">
        <f t="shared" si="93"/>
        <v>0</v>
      </c>
      <c r="H795" s="137">
        <f t="shared" si="89"/>
        <v>0</v>
      </c>
      <c r="I795" s="16">
        <f t="shared" si="90"/>
        <v>13</v>
      </c>
      <c r="J795" s="16" t="str">
        <f t="shared" si="95"/>
        <v>1 3 5 358</v>
      </c>
    </row>
    <row r="796" spans="1:10">
      <c r="A796" s="16" t="s">
        <v>449</v>
      </c>
      <c r="B796" s="16" t="str">
        <f t="shared" si="94"/>
        <v>1 3 5 358 004</v>
      </c>
      <c r="C796" s="138" t="s">
        <v>8751</v>
      </c>
      <c r="D796" s="16" t="s">
        <v>8303</v>
      </c>
      <c r="E796" s="137">
        <f t="shared" si="91"/>
        <v>0</v>
      </c>
      <c r="F796" s="137">
        <f t="shared" si="92"/>
        <v>0</v>
      </c>
      <c r="G796" s="137">
        <f t="shared" si="93"/>
        <v>0</v>
      </c>
      <c r="H796" s="137">
        <f t="shared" si="89"/>
        <v>0</v>
      </c>
      <c r="I796" s="16">
        <f t="shared" si="90"/>
        <v>13</v>
      </c>
      <c r="J796" s="16" t="str">
        <f t="shared" si="95"/>
        <v>1 3 5 358</v>
      </c>
    </row>
    <row r="797" spans="1:10">
      <c r="A797" s="16" t="s">
        <v>449</v>
      </c>
      <c r="B797" s="16" t="str">
        <f t="shared" si="94"/>
        <v>1 3 5 358 005</v>
      </c>
      <c r="C797" s="138" t="s">
        <v>8752</v>
      </c>
      <c r="D797" s="16" t="s">
        <v>8307</v>
      </c>
      <c r="E797" s="137">
        <f t="shared" si="91"/>
        <v>0</v>
      </c>
      <c r="F797" s="137">
        <f t="shared" si="92"/>
        <v>0</v>
      </c>
      <c r="G797" s="137">
        <f t="shared" si="93"/>
        <v>0</v>
      </c>
      <c r="H797" s="137">
        <f t="shared" si="89"/>
        <v>0</v>
      </c>
      <c r="I797" s="16">
        <f t="shared" si="90"/>
        <v>13</v>
      </c>
      <c r="J797" s="16" t="str">
        <f t="shared" si="95"/>
        <v>1 3 5 358</v>
      </c>
    </row>
    <row r="798" spans="1:10">
      <c r="A798" s="16" t="s">
        <v>449</v>
      </c>
      <c r="B798" s="16" t="str">
        <f t="shared" si="94"/>
        <v>1 3 5 359</v>
      </c>
      <c r="C798" s="138" t="s">
        <v>7553</v>
      </c>
      <c r="D798" s="16" t="s">
        <v>3379</v>
      </c>
      <c r="E798" s="137">
        <f t="shared" si="91"/>
        <v>0</v>
      </c>
      <c r="F798" s="137">
        <f t="shared" si="92"/>
        <v>0</v>
      </c>
      <c r="G798" s="137">
        <f t="shared" si="93"/>
        <v>0</v>
      </c>
      <c r="H798" s="137">
        <f t="shared" si="89"/>
        <v>0</v>
      </c>
      <c r="I798" s="16">
        <f t="shared" si="90"/>
        <v>9</v>
      </c>
      <c r="J798" s="16" t="str">
        <f t="shared" si="95"/>
        <v>1 3 5</v>
      </c>
    </row>
    <row r="799" spans="1:10">
      <c r="A799" s="16" t="s">
        <v>449</v>
      </c>
      <c r="B799" s="16" t="str">
        <f t="shared" si="94"/>
        <v>1 3 5 359 001</v>
      </c>
      <c r="C799" s="138" t="s">
        <v>7957</v>
      </c>
      <c r="D799" s="16" t="s">
        <v>777</v>
      </c>
      <c r="E799" s="137">
        <f t="shared" si="91"/>
        <v>0</v>
      </c>
      <c r="F799" s="137">
        <f t="shared" si="92"/>
        <v>0</v>
      </c>
      <c r="G799" s="137">
        <f t="shared" si="93"/>
        <v>0</v>
      </c>
      <c r="H799" s="137">
        <f t="shared" si="89"/>
        <v>0</v>
      </c>
      <c r="I799" s="16">
        <f t="shared" si="90"/>
        <v>13</v>
      </c>
      <c r="J799" s="16" t="str">
        <f t="shared" si="95"/>
        <v>1 3 5 359</v>
      </c>
    </row>
    <row r="800" spans="1:10">
      <c r="A800" s="16" t="s">
        <v>449</v>
      </c>
      <c r="B800" s="16" t="str">
        <f t="shared" si="94"/>
        <v>1 3 5 359 002</v>
      </c>
      <c r="C800" s="138" t="s">
        <v>7958</v>
      </c>
      <c r="D800" s="16" t="s">
        <v>8303</v>
      </c>
      <c r="E800" s="137">
        <f t="shared" si="91"/>
        <v>0</v>
      </c>
      <c r="F800" s="137">
        <f t="shared" si="92"/>
        <v>0</v>
      </c>
      <c r="G800" s="137">
        <f t="shared" si="93"/>
        <v>0</v>
      </c>
      <c r="H800" s="137">
        <f t="shared" si="89"/>
        <v>0</v>
      </c>
      <c r="I800" s="16">
        <f t="shared" si="90"/>
        <v>13</v>
      </c>
      <c r="J800" s="16" t="str">
        <f t="shared" si="95"/>
        <v>1 3 5 359</v>
      </c>
    </row>
    <row r="801" spans="1:10">
      <c r="A801" s="16" t="s">
        <v>449</v>
      </c>
      <c r="B801" s="16" t="str">
        <f t="shared" si="94"/>
        <v>1 3 5 359 003</v>
      </c>
      <c r="C801" s="138" t="s">
        <v>8753</v>
      </c>
      <c r="D801" s="16" t="s">
        <v>3202</v>
      </c>
      <c r="E801" s="137">
        <f t="shared" si="91"/>
        <v>0</v>
      </c>
      <c r="F801" s="137">
        <f t="shared" si="92"/>
        <v>0</v>
      </c>
      <c r="G801" s="137">
        <f t="shared" si="93"/>
        <v>0</v>
      </c>
      <c r="H801" s="137">
        <f t="shared" si="89"/>
        <v>0</v>
      </c>
      <c r="I801" s="16">
        <f t="shared" si="90"/>
        <v>13</v>
      </c>
      <c r="J801" s="16" t="str">
        <f t="shared" si="95"/>
        <v>1 3 5 359</v>
      </c>
    </row>
    <row r="802" spans="1:10">
      <c r="A802" s="16" t="s">
        <v>449</v>
      </c>
      <c r="B802" s="16" t="str">
        <f t="shared" si="94"/>
        <v>1 3 5 359 004</v>
      </c>
      <c r="C802" s="138" t="s">
        <v>8754</v>
      </c>
      <c r="D802" s="16" t="s">
        <v>8303</v>
      </c>
      <c r="E802" s="137">
        <f t="shared" si="91"/>
        <v>0</v>
      </c>
      <c r="F802" s="137">
        <f t="shared" si="92"/>
        <v>0</v>
      </c>
      <c r="G802" s="137">
        <f t="shared" si="93"/>
        <v>0</v>
      </c>
      <c r="H802" s="137">
        <f t="shared" si="89"/>
        <v>0</v>
      </c>
      <c r="I802" s="16">
        <f t="shared" si="90"/>
        <v>13</v>
      </c>
      <c r="J802" s="16" t="str">
        <f t="shared" si="95"/>
        <v>1 3 5 359</v>
      </c>
    </row>
    <row r="803" spans="1:10">
      <c r="A803" s="16" t="s">
        <v>449</v>
      </c>
      <c r="B803" s="16" t="str">
        <f t="shared" si="94"/>
        <v>1 3 5 359 005</v>
      </c>
      <c r="C803" s="138" t="s">
        <v>8755</v>
      </c>
      <c r="D803" s="16" t="s">
        <v>8307</v>
      </c>
      <c r="E803" s="137">
        <f t="shared" si="91"/>
        <v>0</v>
      </c>
      <c r="F803" s="137">
        <f t="shared" si="92"/>
        <v>0</v>
      </c>
      <c r="G803" s="137">
        <f t="shared" si="93"/>
        <v>0</v>
      </c>
      <c r="H803" s="137">
        <f t="shared" si="89"/>
        <v>0</v>
      </c>
      <c r="I803" s="16">
        <f t="shared" si="90"/>
        <v>13</v>
      </c>
      <c r="J803" s="16" t="str">
        <f t="shared" si="95"/>
        <v>1 3 5 359</v>
      </c>
    </row>
    <row r="804" spans="1:10">
      <c r="A804" s="16" t="s">
        <v>449</v>
      </c>
      <c r="B804" s="16" t="str">
        <f t="shared" si="94"/>
        <v>1 3 6</v>
      </c>
      <c r="C804" s="138" t="s">
        <v>2676</v>
      </c>
      <c r="D804" s="16" t="s">
        <v>7554</v>
      </c>
      <c r="E804" s="137">
        <f t="shared" si="91"/>
        <v>0</v>
      </c>
      <c r="F804" s="137">
        <f t="shared" si="92"/>
        <v>0</v>
      </c>
      <c r="G804" s="137">
        <f t="shared" si="93"/>
        <v>0</v>
      </c>
      <c r="H804" s="137">
        <f t="shared" si="89"/>
        <v>0</v>
      </c>
      <c r="I804" s="16">
        <f t="shared" si="90"/>
        <v>5</v>
      </c>
      <c r="J804" s="16" t="str">
        <f t="shared" si="95"/>
        <v>1 3</v>
      </c>
    </row>
    <row r="805" spans="1:10">
      <c r="A805" s="16" t="s">
        <v>449</v>
      </c>
      <c r="B805" s="16" t="str">
        <f t="shared" si="94"/>
        <v>1 3 6 361</v>
      </c>
      <c r="C805" s="138" t="s">
        <v>6703</v>
      </c>
      <c r="D805" s="16" t="s">
        <v>8756</v>
      </c>
      <c r="E805" s="137">
        <f t="shared" si="91"/>
        <v>0</v>
      </c>
      <c r="F805" s="137">
        <f t="shared" si="92"/>
        <v>0</v>
      </c>
      <c r="G805" s="137">
        <f t="shared" si="93"/>
        <v>0</v>
      </c>
      <c r="H805" s="137">
        <f t="shared" si="89"/>
        <v>0</v>
      </c>
      <c r="I805" s="16">
        <f t="shared" si="90"/>
        <v>9</v>
      </c>
      <c r="J805" s="16" t="str">
        <f t="shared" si="95"/>
        <v>1 3 6</v>
      </c>
    </row>
    <row r="806" spans="1:10">
      <c r="A806" s="16" t="s">
        <v>449</v>
      </c>
      <c r="B806" s="16" t="str">
        <f t="shared" si="94"/>
        <v>1 3 6 361 001</v>
      </c>
      <c r="C806" s="138" t="s">
        <v>7959</v>
      </c>
      <c r="D806" s="16" t="s">
        <v>777</v>
      </c>
      <c r="E806" s="137">
        <f t="shared" si="91"/>
        <v>0</v>
      </c>
      <c r="F806" s="137">
        <f t="shared" si="92"/>
        <v>0</v>
      </c>
      <c r="G806" s="137">
        <f t="shared" si="93"/>
        <v>0</v>
      </c>
      <c r="H806" s="137">
        <f t="shared" si="89"/>
        <v>0</v>
      </c>
      <c r="I806" s="16">
        <f t="shared" si="90"/>
        <v>13</v>
      </c>
      <c r="J806" s="16" t="str">
        <f t="shared" si="95"/>
        <v>1 3 6 361</v>
      </c>
    </row>
    <row r="807" spans="1:10">
      <c r="A807" s="16" t="s">
        <v>449</v>
      </c>
      <c r="B807" s="16" t="str">
        <f t="shared" si="94"/>
        <v>1 3 6 361 002</v>
      </c>
      <c r="C807" s="138" t="s">
        <v>6704</v>
      </c>
      <c r="D807" s="16" t="s">
        <v>8303</v>
      </c>
      <c r="E807" s="137">
        <f t="shared" si="91"/>
        <v>0</v>
      </c>
      <c r="F807" s="137">
        <f t="shared" si="92"/>
        <v>0</v>
      </c>
      <c r="G807" s="137">
        <f t="shared" si="93"/>
        <v>0</v>
      </c>
      <c r="H807" s="137">
        <f t="shared" si="89"/>
        <v>0</v>
      </c>
      <c r="I807" s="16">
        <f t="shared" si="90"/>
        <v>13</v>
      </c>
      <c r="J807" s="16" t="str">
        <f t="shared" si="95"/>
        <v>1 3 6 361</v>
      </c>
    </row>
    <row r="808" spans="1:10">
      <c r="A808" s="16" t="s">
        <v>449</v>
      </c>
      <c r="B808" s="16" t="str">
        <f t="shared" si="94"/>
        <v>1 3 6 361 003</v>
      </c>
      <c r="C808" s="138" t="s">
        <v>7960</v>
      </c>
      <c r="D808" s="16" t="s">
        <v>3202</v>
      </c>
      <c r="E808" s="137">
        <f t="shared" si="91"/>
        <v>0</v>
      </c>
      <c r="F808" s="137">
        <f t="shared" si="92"/>
        <v>0</v>
      </c>
      <c r="G808" s="137">
        <f t="shared" si="93"/>
        <v>0</v>
      </c>
      <c r="H808" s="137">
        <f t="shared" si="89"/>
        <v>0</v>
      </c>
      <c r="I808" s="16">
        <f t="shared" si="90"/>
        <v>13</v>
      </c>
      <c r="J808" s="16" t="str">
        <f t="shared" si="95"/>
        <v>1 3 6 361</v>
      </c>
    </row>
    <row r="809" spans="1:10">
      <c r="A809" s="16" t="s">
        <v>449</v>
      </c>
      <c r="B809" s="16" t="str">
        <f t="shared" si="94"/>
        <v>1 3 6 361 004</v>
      </c>
      <c r="C809" s="138" t="s">
        <v>8757</v>
      </c>
      <c r="D809" s="16" t="s">
        <v>8303</v>
      </c>
      <c r="E809" s="137">
        <f t="shared" si="91"/>
        <v>0</v>
      </c>
      <c r="F809" s="137">
        <f t="shared" si="92"/>
        <v>0</v>
      </c>
      <c r="G809" s="137">
        <f t="shared" si="93"/>
        <v>0</v>
      </c>
      <c r="H809" s="137">
        <f t="shared" si="89"/>
        <v>0</v>
      </c>
      <c r="I809" s="16">
        <f t="shared" si="90"/>
        <v>13</v>
      </c>
      <c r="J809" s="16" t="str">
        <f t="shared" si="95"/>
        <v>1 3 6 361</v>
      </c>
    </row>
    <row r="810" spans="1:10">
      <c r="A810" s="16" t="s">
        <v>449</v>
      </c>
      <c r="B810" s="16" t="str">
        <f t="shared" si="94"/>
        <v>1 3 6 361 005</v>
      </c>
      <c r="C810" s="138" t="s">
        <v>8758</v>
      </c>
      <c r="D810" s="16" t="s">
        <v>8307</v>
      </c>
      <c r="E810" s="137">
        <f t="shared" si="91"/>
        <v>0</v>
      </c>
      <c r="F810" s="137">
        <f t="shared" si="92"/>
        <v>0</v>
      </c>
      <c r="G810" s="137">
        <f t="shared" si="93"/>
        <v>0</v>
      </c>
      <c r="H810" s="137">
        <f t="shared" si="89"/>
        <v>0</v>
      </c>
      <c r="I810" s="16">
        <f t="shared" si="90"/>
        <v>13</v>
      </c>
      <c r="J810" s="16" t="str">
        <f t="shared" si="95"/>
        <v>1 3 6 361</v>
      </c>
    </row>
    <row r="811" spans="1:10">
      <c r="A811" s="16" t="s">
        <v>449</v>
      </c>
      <c r="B811" s="16" t="str">
        <f t="shared" si="94"/>
        <v>1 3 6 362</v>
      </c>
      <c r="C811" s="138" t="s">
        <v>7555</v>
      </c>
      <c r="D811" s="16" t="s">
        <v>3381</v>
      </c>
      <c r="E811" s="137">
        <f t="shared" si="91"/>
        <v>0</v>
      </c>
      <c r="F811" s="137">
        <f t="shared" si="92"/>
        <v>0</v>
      </c>
      <c r="G811" s="137">
        <f t="shared" si="93"/>
        <v>0</v>
      </c>
      <c r="H811" s="137">
        <f t="shared" si="89"/>
        <v>0</v>
      </c>
      <c r="I811" s="16">
        <f t="shared" si="90"/>
        <v>9</v>
      </c>
      <c r="J811" s="16" t="str">
        <f t="shared" si="95"/>
        <v>1 3 6</v>
      </c>
    </row>
    <row r="812" spans="1:10">
      <c r="A812" s="16" t="s">
        <v>449</v>
      </c>
      <c r="B812" s="16" t="str">
        <f t="shared" si="94"/>
        <v>1 3 6 362 001</v>
      </c>
      <c r="C812" s="138" t="s">
        <v>7961</v>
      </c>
      <c r="D812" s="16" t="s">
        <v>777</v>
      </c>
      <c r="E812" s="137">
        <f t="shared" si="91"/>
        <v>0</v>
      </c>
      <c r="F812" s="137">
        <f t="shared" si="92"/>
        <v>0</v>
      </c>
      <c r="G812" s="137">
        <f t="shared" si="93"/>
        <v>0</v>
      </c>
      <c r="H812" s="137">
        <f t="shared" si="89"/>
        <v>0</v>
      </c>
      <c r="I812" s="16">
        <f t="shared" si="90"/>
        <v>13</v>
      </c>
      <c r="J812" s="16" t="str">
        <f t="shared" si="95"/>
        <v>1 3 6 362</v>
      </c>
    </row>
    <row r="813" spans="1:10">
      <c r="A813" s="16" t="s">
        <v>449</v>
      </c>
      <c r="B813" s="16" t="str">
        <f t="shared" si="94"/>
        <v>1 3 6 362 002</v>
      </c>
      <c r="C813" s="138" t="s">
        <v>8759</v>
      </c>
      <c r="D813" s="16" t="s">
        <v>8303</v>
      </c>
      <c r="E813" s="137">
        <f t="shared" si="91"/>
        <v>0</v>
      </c>
      <c r="F813" s="137">
        <f t="shared" si="92"/>
        <v>0</v>
      </c>
      <c r="G813" s="137">
        <f t="shared" si="93"/>
        <v>0</v>
      </c>
      <c r="H813" s="137">
        <f t="shared" si="89"/>
        <v>0</v>
      </c>
      <c r="I813" s="16">
        <f t="shared" si="90"/>
        <v>13</v>
      </c>
      <c r="J813" s="16" t="str">
        <f t="shared" si="95"/>
        <v>1 3 6 362</v>
      </c>
    </row>
    <row r="814" spans="1:10">
      <c r="A814" s="16" t="s">
        <v>449</v>
      </c>
      <c r="B814" s="16" t="str">
        <f t="shared" si="94"/>
        <v>1 3 6 362 003</v>
      </c>
      <c r="C814" s="138" t="s">
        <v>8760</v>
      </c>
      <c r="D814" s="16" t="s">
        <v>3202</v>
      </c>
      <c r="E814" s="137">
        <f t="shared" si="91"/>
        <v>0</v>
      </c>
      <c r="F814" s="137">
        <f t="shared" si="92"/>
        <v>0</v>
      </c>
      <c r="G814" s="137">
        <f t="shared" si="93"/>
        <v>0</v>
      </c>
      <c r="H814" s="137">
        <f t="shared" si="89"/>
        <v>0</v>
      </c>
      <c r="I814" s="16">
        <f t="shared" si="90"/>
        <v>13</v>
      </c>
      <c r="J814" s="16" t="str">
        <f t="shared" si="95"/>
        <v>1 3 6 362</v>
      </c>
    </row>
    <row r="815" spans="1:10">
      <c r="A815" s="16" t="s">
        <v>449</v>
      </c>
      <c r="B815" s="16" t="str">
        <f t="shared" si="94"/>
        <v>1 3 6 362 004</v>
      </c>
      <c r="C815" s="138" t="s">
        <v>8761</v>
      </c>
      <c r="D815" s="16" t="s">
        <v>8303</v>
      </c>
      <c r="E815" s="137">
        <f t="shared" si="91"/>
        <v>0</v>
      </c>
      <c r="F815" s="137">
        <f t="shared" si="92"/>
        <v>0</v>
      </c>
      <c r="G815" s="137">
        <f t="shared" si="93"/>
        <v>0</v>
      </c>
      <c r="H815" s="137">
        <f t="shared" si="89"/>
        <v>0</v>
      </c>
      <c r="I815" s="16">
        <f t="shared" si="90"/>
        <v>13</v>
      </c>
      <c r="J815" s="16" t="str">
        <f t="shared" si="95"/>
        <v>1 3 6 362</v>
      </c>
    </row>
    <row r="816" spans="1:10">
      <c r="A816" s="16" t="s">
        <v>449</v>
      </c>
      <c r="B816" s="16" t="str">
        <f t="shared" si="94"/>
        <v>1 3 6 362 005</v>
      </c>
      <c r="C816" s="138" t="s">
        <v>8762</v>
      </c>
      <c r="D816" s="16" t="s">
        <v>8307</v>
      </c>
      <c r="E816" s="137">
        <f t="shared" si="91"/>
        <v>0</v>
      </c>
      <c r="F816" s="137">
        <f t="shared" si="92"/>
        <v>0</v>
      </c>
      <c r="G816" s="137">
        <f t="shared" si="93"/>
        <v>0</v>
      </c>
      <c r="H816" s="137">
        <f t="shared" si="89"/>
        <v>0</v>
      </c>
      <c r="I816" s="16">
        <f t="shared" si="90"/>
        <v>13</v>
      </c>
      <c r="J816" s="16" t="str">
        <f t="shared" si="95"/>
        <v>1 3 6 362</v>
      </c>
    </row>
    <row r="817" spans="1:10">
      <c r="A817" s="16" t="s">
        <v>449</v>
      </c>
      <c r="B817" s="16" t="str">
        <f t="shared" si="94"/>
        <v>1 3 6 363</v>
      </c>
      <c r="C817" s="138" t="s">
        <v>7556</v>
      </c>
      <c r="D817" s="16" t="s">
        <v>3382</v>
      </c>
      <c r="E817" s="137">
        <f t="shared" si="91"/>
        <v>0</v>
      </c>
      <c r="F817" s="137">
        <f t="shared" si="92"/>
        <v>0</v>
      </c>
      <c r="G817" s="137">
        <f t="shared" si="93"/>
        <v>0</v>
      </c>
      <c r="H817" s="137">
        <f t="shared" ref="H817:H880" si="96">SUBTOTAL(9,E817:G817)</f>
        <v>0</v>
      </c>
      <c r="I817" s="16">
        <f t="shared" ref="I817:I880" si="97">LEN(C817)</f>
        <v>9</v>
      </c>
      <c r="J817" s="16" t="str">
        <f t="shared" si="95"/>
        <v>1 3 6</v>
      </c>
    </row>
    <row r="818" spans="1:10">
      <c r="A818" s="16" t="s">
        <v>449</v>
      </c>
      <c r="B818" s="16" t="str">
        <f t="shared" si="94"/>
        <v>1 3 6 363 001</v>
      </c>
      <c r="C818" s="138" t="s">
        <v>7962</v>
      </c>
      <c r="D818" s="16" t="s">
        <v>777</v>
      </c>
      <c r="E818" s="137">
        <f t="shared" si="91"/>
        <v>0</v>
      </c>
      <c r="F818" s="137">
        <f t="shared" si="92"/>
        <v>0</v>
      </c>
      <c r="G818" s="137">
        <f t="shared" si="93"/>
        <v>0</v>
      </c>
      <c r="H818" s="137">
        <f t="shared" si="96"/>
        <v>0</v>
      </c>
      <c r="I818" s="16">
        <f t="shared" si="97"/>
        <v>13</v>
      </c>
      <c r="J818" s="16" t="str">
        <f t="shared" si="95"/>
        <v>1 3 6 363</v>
      </c>
    </row>
    <row r="819" spans="1:10">
      <c r="A819" s="16" t="s">
        <v>449</v>
      </c>
      <c r="B819" s="16" t="str">
        <f t="shared" si="94"/>
        <v>1 3 6 363 002</v>
      </c>
      <c r="C819" s="138" t="s">
        <v>8763</v>
      </c>
      <c r="D819" s="16" t="s">
        <v>8303</v>
      </c>
      <c r="E819" s="137">
        <f t="shared" si="91"/>
        <v>0</v>
      </c>
      <c r="F819" s="137">
        <f t="shared" si="92"/>
        <v>0</v>
      </c>
      <c r="G819" s="137">
        <f t="shared" si="93"/>
        <v>0</v>
      </c>
      <c r="H819" s="137">
        <f t="shared" si="96"/>
        <v>0</v>
      </c>
      <c r="I819" s="16">
        <f t="shared" si="97"/>
        <v>13</v>
      </c>
      <c r="J819" s="16" t="str">
        <f t="shared" si="95"/>
        <v>1 3 6 363</v>
      </c>
    </row>
    <row r="820" spans="1:10">
      <c r="A820" s="16" t="s">
        <v>449</v>
      </c>
      <c r="B820" s="16" t="str">
        <f t="shared" si="94"/>
        <v>1 3 6 363 003</v>
      </c>
      <c r="C820" s="138" t="s">
        <v>8764</v>
      </c>
      <c r="D820" s="16" t="s">
        <v>3202</v>
      </c>
      <c r="E820" s="137">
        <f t="shared" si="91"/>
        <v>0</v>
      </c>
      <c r="F820" s="137">
        <f t="shared" si="92"/>
        <v>0</v>
      </c>
      <c r="G820" s="137">
        <f t="shared" si="93"/>
        <v>0</v>
      </c>
      <c r="H820" s="137">
        <f t="shared" si="96"/>
        <v>0</v>
      </c>
      <c r="I820" s="16">
        <f t="shared" si="97"/>
        <v>13</v>
      </c>
      <c r="J820" s="16" t="str">
        <f t="shared" si="95"/>
        <v>1 3 6 363</v>
      </c>
    </row>
    <row r="821" spans="1:10">
      <c r="A821" s="16" t="s">
        <v>449</v>
      </c>
      <c r="B821" s="16" t="str">
        <f t="shared" si="94"/>
        <v>1 3 6 363 004</v>
      </c>
      <c r="C821" s="138" t="s">
        <v>8765</v>
      </c>
      <c r="D821" s="16" t="s">
        <v>8303</v>
      </c>
      <c r="E821" s="137">
        <f t="shared" si="91"/>
        <v>0</v>
      </c>
      <c r="F821" s="137">
        <f t="shared" si="92"/>
        <v>0</v>
      </c>
      <c r="G821" s="137">
        <f t="shared" si="93"/>
        <v>0</v>
      </c>
      <c r="H821" s="137">
        <f t="shared" si="96"/>
        <v>0</v>
      </c>
      <c r="I821" s="16">
        <f t="shared" si="97"/>
        <v>13</v>
      </c>
      <c r="J821" s="16" t="str">
        <f t="shared" si="95"/>
        <v>1 3 6 363</v>
      </c>
    </row>
    <row r="822" spans="1:10">
      <c r="A822" s="16" t="s">
        <v>449</v>
      </c>
      <c r="B822" s="16" t="str">
        <f t="shared" si="94"/>
        <v>1 3 6 363 005</v>
      </c>
      <c r="C822" s="138" t="s">
        <v>8766</v>
      </c>
      <c r="D822" s="16" t="s">
        <v>8307</v>
      </c>
      <c r="E822" s="137">
        <f t="shared" si="91"/>
        <v>0</v>
      </c>
      <c r="F822" s="137">
        <f t="shared" si="92"/>
        <v>0</v>
      </c>
      <c r="G822" s="137">
        <f t="shared" si="93"/>
        <v>0</v>
      </c>
      <c r="H822" s="137">
        <f t="shared" si="96"/>
        <v>0</v>
      </c>
      <c r="I822" s="16">
        <f t="shared" si="97"/>
        <v>13</v>
      </c>
      <c r="J822" s="16" t="str">
        <f t="shared" si="95"/>
        <v>1 3 6 363</v>
      </c>
    </row>
    <row r="823" spans="1:10">
      <c r="A823" s="16" t="s">
        <v>449</v>
      </c>
      <c r="B823" s="16" t="str">
        <f t="shared" si="94"/>
        <v>1 3 6 364</v>
      </c>
      <c r="C823" s="138" t="s">
        <v>7557</v>
      </c>
      <c r="D823" s="16" t="s">
        <v>3383</v>
      </c>
      <c r="E823" s="137">
        <f t="shared" si="91"/>
        <v>0</v>
      </c>
      <c r="F823" s="137">
        <f t="shared" si="92"/>
        <v>0</v>
      </c>
      <c r="G823" s="137">
        <f t="shared" si="93"/>
        <v>0</v>
      </c>
      <c r="H823" s="137">
        <f t="shared" si="96"/>
        <v>0</v>
      </c>
      <c r="I823" s="16">
        <f t="shared" si="97"/>
        <v>9</v>
      </c>
      <c r="J823" s="16" t="str">
        <f t="shared" si="95"/>
        <v>1 3 6</v>
      </c>
    </row>
    <row r="824" spans="1:10">
      <c r="A824" s="16" t="s">
        <v>449</v>
      </c>
      <c r="B824" s="16" t="str">
        <f t="shared" si="94"/>
        <v>1 3 6 364 001</v>
      </c>
      <c r="C824" s="138" t="s">
        <v>7963</v>
      </c>
      <c r="D824" s="16" t="s">
        <v>777</v>
      </c>
      <c r="E824" s="137">
        <f t="shared" si="91"/>
        <v>0</v>
      </c>
      <c r="F824" s="137">
        <f t="shared" si="92"/>
        <v>0</v>
      </c>
      <c r="G824" s="137">
        <f t="shared" si="93"/>
        <v>0</v>
      </c>
      <c r="H824" s="137">
        <f t="shared" si="96"/>
        <v>0</v>
      </c>
      <c r="I824" s="16">
        <f t="shared" si="97"/>
        <v>13</v>
      </c>
      <c r="J824" s="16" t="str">
        <f t="shared" si="95"/>
        <v>1 3 6 364</v>
      </c>
    </row>
    <row r="825" spans="1:10">
      <c r="A825" s="16" t="s">
        <v>449</v>
      </c>
      <c r="B825" s="16" t="str">
        <f t="shared" si="94"/>
        <v>1 3 6 364 002</v>
      </c>
      <c r="C825" s="138" t="s">
        <v>8767</v>
      </c>
      <c r="D825" s="16" t="s">
        <v>8303</v>
      </c>
      <c r="E825" s="137">
        <f t="shared" si="91"/>
        <v>0</v>
      </c>
      <c r="F825" s="137">
        <f t="shared" si="92"/>
        <v>0</v>
      </c>
      <c r="G825" s="137">
        <f t="shared" si="93"/>
        <v>0</v>
      </c>
      <c r="H825" s="137">
        <f t="shared" si="96"/>
        <v>0</v>
      </c>
      <c r="I825" s="16">
        <f t="shared" si="97"/>
        <v>13</v>
      </c>
      <c r="J825" s="16" t="str">
        <f t="shared" si="95"/>
        <v>1 3 6 364</v>
      </c>
    </row>
    <row r="826" spans="1:10">
      <c r="A826" s="16" t="s">
        <v>449</v>
      </c>
      <c r="B826" s="16" t="str">
        <f t="shared" si="94"/>
        <v>1 3 6 364 003</v>
      </c>
      <c r="C826" s="138" t="s">
        <v>8768</v>
      </c>
      <c r="D826" s="16" t="s">
        <v>3202</v>
      </c>
      <c r="E826" s="137">
        <f t="shared" si="91"/>
        <v>0</v>
      </c>
      <c r="F826" s="137">
        <f t="shared" si="92"/>
        <v>0</v>
      </c>
      <c r="G826" s="137">
        <f t="shared" si="93"/>
        <v>0</v>
      </c>
      <c r="H826" s="137">
        <f t="shared" si="96"/>
        <v>0</v>
      </c>
      <c r="I826" s="16">
        <f t="shared" si="97"/>
        <v>13</v>
      </c>
      <c r="J826" s="16" t="str">
        <f t="shared" si="95"/>
        <v>1 3 6 364</v>
      </c>
    </row>
    <row r="827" spans="1:10">
      <c r="A827" s="16" t="s">
        <v>449</v>
      </c>
      <c r="B827" s="16" t="str">
        <f t="shared" si="94"/>
        <v>1 3 6 364 004</v>
      </c>
      <c r="C827" s="138" t="s">
        <v>8769</v>
      </c>
      <c r="D827" s="16" t="s">
        <v>8303</v>
      </c>
      <c r="E827" s="137">
        <f t="shared" si="91"/>
        <v>0</v>
      </c>
      <c r="F827" s="137">
        <f t="shared" si="92"/>
        <v>0</v>
      </c>
      <c r="G827" s="137">
        <f t="shared" si="93"/>
        <v>0</v>
      </c>
      <c r="H827" s="137">
        <f t="shared" si="96"/>
        <v>0</v>
      </c>
      <c r="I827" s="16">
        <f t="shared" si="97"/>
        <v>13</v>
      </c>
      <c r="J827" s="16" t="str">
        <f t="shared" si="95"/>
        <v>1 3 6 364</v>
      </c>
    </row>
    <row r="828" spans="1:10">
      <c r="A828" s="16" t="s">
        <v>449</v>
      </c>
      <c r="B828" s="16" t="str">
        <f t="shared" si="94"/>
        <v>1 3 6 364 005</v>
      </c>
      <c r="C828" s="138" t="s">
        <v>8770</v>
      </c>
      <c r="D828" s="16" t="s">
        <v>8307</v>
      </c>
      <c r="E828" s="137">
        <f t="shared" si="91"/>
        <v>0</v>
      </c>
      <c r="F828" s="137">
        <f t="shared" si="92"/>
        <v>0</v>
      </c>
      <c r="G828" s="137">
        <f t="shared" si="93"/>
        <v>0</v>
      </c>
      <c r="H828" s="137">
        <f t="shared" si="96"/>
        <v>0</v>
      </c>
      <c r="I828" s="16">
        <f t="shared" si="97"/>
        <v>13</v>
      </c>
      <c r="J828" s="16" t="str">
        <f t="shared" si="95"/>
        <v>1 3 6 364</v>
      </c>
    </row>
    <row r="829" spans="1:10">
      <c r="A829" s="16" t="s">
        <v>449</v>
      </c>
      <c r="B829" s="16" t="str">
        <f t="shared" si="94"/>
        <v>1 3 6 365</v>
      </c>
      <c r="C829" s="138" t="s">
        <v>6705</v>
      </c>
      <c r="D829" s="16" t="s">
        <v>3384</v>
      </c>
      <c r="E829" s="137">
        <f t="shared" si="91"/>
        <v>0</v>
      </c>
      <c r="F829" s="137">
        <f t="shared" si="92"/>
        <v>0</v>
      </c>
      <c r="G829" s="137">
        <f t="shared" si="93"/>
        <v>0</v>
      </c>
      <c r="H829" s="137">
        <f t="shared" si="96"/>
        <v>0</v>
      </c>
      <c r="I829" s="16">
        <f t="shared" si="97"/>
        <v>9</v>
      </c>
      <c r="J829" s="16" t="str">
        <f t="shared" si="95"/>
        <v>1 3 6</v>
      </c>
    </row>
    <row r="830" spans="1:10">
      <c r="A830" s="16" t="s">
        <v>449</v>
      </c>
      <c r="B830" s="16" t="str">
        <f t="shared" si="94"/>
        <v>1 3 6 365 001</v>
      </c>
      <c r="C830" s="138" t="s">
        <v>6623</v>
      </c>
      <c r="D830" s="16" t="s">
        <v>777</v>
      </c>
      <c r="E830" s="137">
        <f t="shared" si="91"/>
        <v>0</v>
      </c>
      <c r="F830" s="137">
        <f t="shared" si="92"/>
        <v>0</v>
      </c>
      <c r="G830" s="137">
        <f t="shared" si="93"/>
        <v>0</v>
      </c>
      <c r="H830" s="137">
        <f t="shared" si="96"/>
        <v>0</v>
      </c>
      <c r="I830" s="16">
        <f t="shared" si="97"/>
        <v>13</v>
      </c>
      <c r="J830" s="16" t="str">
        <f t="shared" si="95"/>
        <v>1 3 6 365</v>
      </c>
    </row>
    <row r="831" spans="1:10">
      <c r="A831" s="16" t="s">
        <v>449</v>
      </c>
      <c r="B831" s="16" t="str">
        <f t="shared" si="94"/>
        <v>1 3 6 365 002</v>
      </c>
      <c r="C831" s="138" t="s">
        <v>8771</v>
      </c>
      <c r="D831" s="16" t="s">
        <v>8303</v>
      </c>
      <c r="E831" s="137">
        <f t="shared" si="91"/>
        <v>0</v>
      </c>
      <c r="F831" s="137">
        <f t="shared" si="92"/>
        <v>0</v>
      </c>
      <c r="G831" s="137">
        <f t="shared" si="93"/>
        <v>0</v>
      </c>
      <c r="H831" s="137">
        <f t="shared" si="96"/>
        <v>0</v>
      </c>
      <c r="I831" s="16">
        <f t="shared" si="97"/>
        <v>13</v>
      </c>
      <c r="J831" s="16" t="str">
        <f t="shared" si="95"/>
        <v>1 3 6 365</v>
      </c>
    </row>
    <row r="832" spans="1:10">
      <c r="A832" s="16" t="s">
        <v>449</v>
      </c>
      <c r="B832" s="16" t="str">
        <f t="shared" si="94"/>
        <v>1 3 6 365 003</v>
      </c>
      <c r="C832" s="138" t="s">
        <v>8772</v>
      </c>
      <c r="D832" s="16" t="s">
        <v>3202</v>
      </c>
      <c r="E832" s="137">
        <f t="shared" si="91"/>
        <v>0</v>
      </c>
      <c r="F832" s="137">
        <f t="shared" si="92"/>
        <v>0</v>
      </c>
      <c r="G832" s="137">
        <f t="shared" si="93"/>
        <v>0</v>
      </c>
      <c r="H832" s="137">
        <f t="shared" si="96"/>
        <v>0</v>
      </c>
      <c r="I832" s="16">
        <f t="shared" si="97"/>
        <v>13</v>
      </c>
      <c r="J832" s="16" t="str">
        <f t="shared" si="95"/>
        <v>1 3 6 365</v>
      </c>
    </row>
    <row r="833" spans="1:10">
      <c r="A833" s="16" t="s">
        <v>449</v>
      </c>
      <c r="B833" s="16" t="str">
        <f t="shared" si="94"/>
        <v>1 3 6 365 004</v>
      </c>
      <c r="C833" s="138" t="s">
        <v>8773</v>
      </c>
      <c r="D833" s="16" t="s">
        <v>8303</v>
      </c>
      <c r="E833" s="137">
        <f t="shared" si="91"/>
        <v>0</v>
      </c>
      <c r="F833" s="137">
        <f t="shared" si="92"/>
        <v>0</v>
      </c>
      <c r="G833" s="137">
        <f t="shared" si="93"/>
        <v>0</v>
      </c>
      <c r="H833" s="137">
        <f t="shared" si="96"/>
        <v>0</v>
      </c>
      <c r="I833" s="16">
        <f t="shared" si="97"/>
        <v>13</v>
      </c>
      <c r="J833" s="16" t="str">
        <f t="shared" si="95"/>
        <v>1 3 6 365</v>
      </c>
    </row>
    <row r="834" spans="1:10">
      <c r="A834" s="16" t="s">
        <v>449</v>
      </c>
      <c r="B834" s="16" t="str">
        <f t="shared" si="94"/>
        <v>1 3 6 365 005</v>
      </c>
      <c r="C834" s="138" t="s">
        <v>8774</v>
      </c>
      <c r="D834" s="16" t="s">
        <v>8307</v>
      </c>
      <c r="E834" s="137">
        <f t="shared" ref="E834:E897" si="98">SUMIF($J$1:$J$4000,$C834,$E$1:$E$4000)</f>
        <v>0</v>
      </c>
      <c r="F834" s="137">
        <f t="shared" ref="F834:F897" si="99">SUMIF($J$1:$J$4000,$C834,$F$1:$F$4000)</f>
        <v>0</v>
      </c>
      <c r="G834" s="137">
        <f t="shared" ref="G834:G897" si="100">SUMIF($J$1:$J$4000,$C834,$G$1:$G$4000)</f>
        <v>0</v>
      </c>
      <c r="H834" s="137">
        <f t="shared" si="96"/>
        <v>0</v>
      </c>
      <c r="I834" s="16">
        <f t="shared" si="97"/>
        <v>13</v>
      </c>
      <c r="J834" s="16" t="str">
        <f t="shared" si="95"/>
        <v>1 3 6 365</v>
      </c>
    </row>
    <row r="835" spans="1:10">
      <c r="A835" s="16" t="s">
        <v>449</v>
      </c>
      <c r="B835" s="16" t="str">
        <f t="shared" ref="B835:B898" si="101">MID(C835,1,I835)</f>
        <v>1 3 6 366</v>
      </c>
      <c r="C835" s="138" t="s">
        <v>7558</v>
      </c>
      <c r="D835" s="16" t="s">
        <v>3385</v>
      </c>
      <c r="E835" s="137">
        <f t="shared" si="98"/>
        <v>0</v>
      </c>
      <c r="F835" s="137">
        <f t="shared" si="99"/>
        <v>0</v>
      </c>
      <c r="G835" s="137">
        <f t="shared" si="100"/>
        <v>0</v>
      </c>
      <c r="H835" s="137">
        <f t="shared" si="96"/>
        <v>0</v>
      </c>
      <c r="I835" s="16">
        <f t="shared" si="97"/>
        <v>9</v>
      </c>
      <c r="J835" s="16" t="str">
        <f t="shared" si="95"/>
        <v>1 3 6</v>
      </c>
    </row>
    <row r="836" spans="1:10">
      <c r="A836" s="16" t="s">
        <v>449</v>
      </c>
      <c r="B836" s="16" t="str">
        <f t="shared" si="101"/>
        <v>1 3 6 366 001</v>
      </c>
      <c r="C836" s="138" t="s">
        <v>7964</v>
      </c>
      <c r="D836" s="16" t="s">
        <v>777</v>
      </c>
      <c r="E836" s="137">
        <f t="shared" si="98"/>
        <v>0</v>
      </c>
      <c r="F836" s="137">
        <f t="shared" si="99"/>
        <v>0</v>
      </c>
      <c r="G836" s="137">
        <f t="shared" si="100"/>
        <v>0</v>
      </c>
      <c r="H836" s="137">
        <f t="shared" si="96"/>
        <v>0</v>
      </c>
      <c r="I836" s="16">
        <f t="shared" si="97"/>
        <v>13</v>
      </c>
      <c r="J836" s="16" t="str">
        <f t="shared" si="95"/>
        <v>1 3 6 366</v>
      </c>
    </row>
    <row r="837" spans="1:10">
      <c r="A837" s="16" t="s">
        <v>449</v>
      </c>
      <c r="B837" s="16" t="str">
        <f t="shared" si="101"/>
        <v>1 3 6 366 002</v>
      </c>
      <c r="C837" s="138" t="s">
        <v>8775</v>
      </c>
      <c r="D837" s="16" t="s">
        <v>8303</v>
      </c>
      <c r="E837" s="137">
        <f t="shared" si="98"/>
        <v>0</v>
      </c>
      <c r="F837" s="137">
        <f t="shared" si="99"/>
        <v>0</v>
      </c>
      <c r="G837" s="137">
        <f t="shared" si="100"/>
        <v>0</v>
      </c>
      <c r="H837" s="137">
        <f t="shared" si="96"/>
        <v>0</v>
      </c>
      <c r="I837" s="16">
        <f t="shared" si="97"/>
        <v>13</v>
      </c>
      <c r="J837" s="16" t="str">
        <f t="shared" si="95"/>
        <v>1 3 6 366</v>
      </c>
    </row>
    <row r="838" spans="1:10">
      <c r="A838" s="16" t="s">
        <v>449</v>
      </c>
      <c r="B838" s="16" t="str">
        <f t="shared" si="101"/>
        <v>1 3 6 366 003</v>
      </c>
      <c r="C838" s="138" t="s">
        <v>8776</v>
      </c>
      <c r="D838" s="16" t="s">
        <v>3202</v>
      </c>
      <c r="E838" s="137">
        <f t="shared" si="98"/>
        <v>0</v>
      </c>
      <c r="F838" s="137">
        <f t="shared" si="99"/>
        <v>0</v>
      </c>
      <c r="G838" s="137">
        <f t="shared" si="100"/>
        <v>0</v>
      </c>
      <c r="H838" s="137">
        <f t="shared" si="96"/>
        <v>0</v>
      </c>
      <c r="I838" s="16">
        <f t="shared" si="97"/>
        <v>13</v>
      </c>
      <c r="J838" s="16" t="str">
        <f t="shared" si="95"/>
        <v>1 3 6 366</v>
      </c>
    </row>
    <row r="839" spans="1:10">
      <c r="A839" s="16" t="s">
        <v>449</v>
      </c>
      <c r="B839" s="16" t="str">
        <f t="shared" si="101"/>
        <v>1 3 6 366 004</v>
      </c>
      <c r="C839" s="138" t="s">
        <v>8777</v>
      </c>
      <c r="D839" s="16" t="s">
        <v>8303</v>
      </c>
      <c r="E839" s="137">
        <f t="shared" si="98"/>
        <v>0</v>
      </c>
      <c r="F839" s="137">
        <f t="shared" si="99"/>
        <v>0</v>
      </c>
      <c r="G839" s="137">
        <f t="shared" si="100"/>
        <v>0</v>
      </c>
      <c r="H839" s="137">
        <f t="shared" si="96"/>
        <v>0</v>
      </c>
      <c r="I839" s="16">
        <f t="shared" si="97"/>
        <v>13</v>
      </c>
      <c r="J839" s="16" t="str">
        <f t="shared" ref="J839:J902" si="102">IF(I839=3,MID(C839,1,1),IF(I839=5,MID(C839,1,3),IF(I839=9,MID(C839,1,5),IF(I839=13,MID(C839,1,9),IF(I839=17,MID(C839,1,13),IF(I839=21,MID(C839,1,17)))))))</f>
        <v>1 3 6 366</v>
      </c>
    </row>
    <row r="840" spans="1:10">
      <c r="A840" s="16" t="s">
        <v>449</v>
      </c>
      <c r="B840" s="16" t="str">
        <f t="shared" si="101"/>
        <v>1 3 6 366 005</v>
      </c>
      <c r="C840" s="138" t="s">
        <v>8778</v>
      </c>
      <c r="D840" s="16" t="s">
        <v>8307</v>
      </c>
      <c r="E840" s="137">
        <f t="shared" si="98"/>
        <v>0</v>
      </c>
      <c r="F840" s="137">
        <f t="shared" si="99"/>
        <v>0</v>
      </c>
      <c r="G840" s="137">
        <f t="shared" si="100"/>
        <v>0</v>
      </c>
      <c r="H840" s="137">
        <f t="shared" si="96"/>
        <v>0</v>
      </c>
      <c r="I840" s="16">
        <f t="shared" si="97"/>
        <v>13</v>
      </c>
      <c r="J840" s="16" t="str">
        <f t="shared" si="102"/>
        <v>1 3 6 366</v>
      </c>
    </row>
    <row r="841" spans="1:10">
      <c r="A841" s="16" t="s">
        <v>449</v>
      </c>
      <c r="B841" s="16" t="str">
        <f t="shared" si="101"/>
        <v>1 3 6 369</v>
      </c>
      <c r="C841" s="138" t="s">
        <v>7559</v>
      </c>
      <c r="D841" s="16" t="s">
        <v>3386</v>
      </c>
      <c r="E841" s="137">
        <f t="shared" si="98"/>
        <v>0</v>
      </c>
      <c r="F841" s="137">
        <f t="shared" si="99"/>
        <v>0</v>
      </c>
      <c r="G841" s="137">
        <f t="shared" si="100"/>
        <v>0</v>
      </c>
      <c r="H841" s="137">
        <f t="shared" si="96"/>
        <v>0</v>
      </c>
      <c r="I841" s="16">
        <f t="shared" si="97"/>
        <v>9</v>
      </c>
      <c r="J841" s="16" t="str">
        <f t="shared" si="102"/>
        <v>1 3 6</v>
      </c>
    </row>
    <row r="842" spans="1:10">
      <c r="A842" s="16" t="s">
        <v>449</v>
      </c>
      <c r="B842" s="16" t="str">
        <f t="shared" si="101"/>
        <v>1 3 6 369 001</v>
      </c>
      <c r="C842" s="138" t="s">
        <v>7965</v>
      </c>
      <c r="D842" s="16" t="s">
        <v>777</v>
      </c>
      <c r="E842" s="137">
        <f t="shared" si="98"/>
        <v>0</v>
      </c>
      <c r="F842" s="137">
        <f t="shared" si="99"/>
        <v>0</v>
      </c>
      <c r="G842" s="137">
        <f t="shared" si="100"/>
        <v>0</v>
      </c>
      <c r="H842" s="137">
        <f t="shared" si="96"/>
        <v>0</v>
      </c>
      <c r="I842" s="16">
        <f t="shared" si="97"/>
        <v>13</v>
      </c>
      <c r="J842" s="16" t="str">
        <f t="shared" si="102"/>
        <v>1 3 6 369</v>
      </c>
    </row>
    <row r="843" spans="1:10">
      <c r="A843" s="16" t="s">
        <v>449</v>
      </c>
      <c r="B843" s="16" t="str">
        <f t="shared" si="101"/>
        <v>1 3 6 369 002</v>
      </c>
      <c r="C843" s="138" t="s">
        <v>8779</v>
      </c>
      <c r="D843" s="16" t="s">
        <v>8303</v>
      </c>
      <c r="E843" s="137">
        <f t="shared" si="98"/>
        <v>0</v>
      </c>
      <c r="F843" s="137">
        <f t="shared" si="99"/>
        <v>0</v>
      </c>
      <c r="G843" s="137">
        <f t="shared" si="100"/>
        <v>0</v>
      </c>
      <c r="H843" s="137">
        <f t="shared" si="96"/>
        <v>0</v>
      </c>
      <c r="I843" s="16">
        <f t="shared" si="97"/>
        <v>13</v>
      </c>
      <c r="J843" s="16" t="str">
        <f t="shared" si="102"/>
        <v>1 3 6 369</v>
      </c>
    </row>
    <row r="844" spans="1:10">
      <c r="A844" s="16" t="s">
        <v>449</v>
      </c>
      <c r="B844" s="16" t="str">
        <f t="shared" si="101"/>
        <v>1 3 6 369 003</v>
      </c>
      <c r="C844" s="138" t="s">
        <v>8780</v>
      </c>
      <c r="D844" s="16" t="s">
        <v>3202</v>
      </c>
      <c r="E844" s="137">
        <f t="shared" si="98"/>
        <v>0</v>
      </c>
      <c r="F844" s="137">
        <f t="shared" si="99"/>
        <v>0</v>
      </c>
      <c r="G844" s="137">
        <f t="shared" si="100"/>
        <v>0</v>
      </c>
      <c r="H844" s="137">
        <f t="shared" si="96"/>
        <v>0</v>
      </c>
      <c r="I844" s="16">
        <f t="shared" si="97"/>
        <v>13</v>
      </c>
      <c r="J844" s="16" t="str">
        <f t="shared" si="102"/>
        <v>1 3 6 369</v>
      </c>
    </row>
    <row r="845" spans="1:10">
      <c r="A845" s="16" t="s">
        <v>449</v>
      </c>
      <c r="B845" s="16" t="str">
        <f t="shared" si="101"/>
        <v>1 3 6 369 004</v>
      </c>
      <c r="C845" s="138" t="s">
        <v>8781</v>
      </c>
      <c r="D845" s="16" t="s">
        <v>8303</v>
      </c>
      <c r="E845" s="137">
        <f t="shared" si="98"/>
        <v>0</v>
      </c>
      <c r="F845" s="137">
        <f t="shared" si="99"/>
        <v>0</v>
      </c>
      <c r="G845" s="137">
        <f t="shared" si="100"/>
        <v>0</v>
      </c>
      <c r="H845" s="137">
        <f t="shared" si="96"/>
        <v>0</v>
      </c>
      <c r="I845" s="16">
        <f t="shared" si="97"/>
        <v>13</v>
      </c>
      <c r="J845" s="16" t="str">
        <f t="shared" si="102"/>
        <v>1 3 6 369</v>
      </c>
    </row>
    <row r="846" spans="1:10">
      <c r="A846" s="16" t="s">
        <v>449</v>
      </c>
      <c r="B846" s="16" t="str">
        <f t="shared" si="101"/>
        <v>1 3 6 369 005</v>
      </c>
      <c r="C846" s="138" t="s">
        <v>8782</v>
      </c>
      <c r="D846" s="16" t="s">
        <v>8307</v>
      </c>
      <c r="E846" s="137">
        <f t="shared" si="98"/>
        <v>0</v>
      </c>
      <c r="F846" s="137">
        <f t="shared" si="99"/>
        <v>0</v>
      </c>
      <c r="G846" s="137">
        <f t="shared" si="100"/>
        <v>0</v>
      </c>
      <c r="H846" s="137">
        <f t="shared" si="96"/>
        <v>0</v>
      </c>
      <c r="I846" s="16">
        <f t="shared" si="97"/>
        <v>13</v>
      </c>
      <c r="J846" s="16" t="str">
        <f t="shared" si="102"/>
        <v>1 3 6 369</v>
      </c>
    </row>
    <row r="847" spans="1:10">
      <c r="A847" s="16" t="s">
        <v>449</v>
      </c>
      <c r="B847" s="16" t="str">
        <f t="shared" si="101"/>
        <v>1 3 7</v>
      </c>
      <c r="C847" s="138" t="s">
        <v>3184</v>
      </c>
      <c r="D847" s="16" t="s">
        <v>7560</v>
      </c>
      <c r="E847" s="137">
        <f t="shared" si="98"/>
        <v>0</v>
      </c>
      <c r="F847" s="137">
        <f t="shared" si="99"/>
        <v>0</v>
      </c>
      <c r="G847" s="137">
        <f t="shared" si="100"/>
        <v>0</v>
      </c>
      <c r="H847" s="137">
        <f t="shared" si="96"/>
        <v>0</v>
      </c>
      <c r="I847" s="16">
        <f t="shared" si="97"/>
        <v>5</v>
      </c>
      <c r="J847" s="16" t="str">
        <f t="shared" si="102"/>
        <v>1 3</v>
      </c>
    </row>
    <row r="848" spans="1:10">
      <c r="A848" s="16" t="s">
        <v>449</v>
      </c>
      <c r="B848" s="16" t="str">
        <f t="shared" si="101"/>
        <v>1 3 7 371</v>
      </c>
      <c r="C848" s="138" t="s">
        <v>7561</v>
      </c>
      <c r="D848" s="16" t="s">
        <v>3387</v>
      </c>
      <c r="E848" s="137">
        <f t="shared" si="98"/>
        <v>0</v>
      </c>
      <c r="F848" s="137">
        <f t="shared" si="99"/>
        <v>0</v>
      </c>
      <c r="G848" s="137">
        <f t="shared" si="100"/>
        <v>0</v>
      </c>
      <c r="H848" s="137">
        <f t="shared" si="96"/>
        <v>0</v>
      </c>
      <c r="I848" s="16">
        <f t="shared" si="97"/>
        <v>9</v>
      </c>
      <c r="J848" s="16" t="str">
        <f t="shared" si="102"/>
        <v>1 3 7</v>
      </c>
    </row>
    <row r="849" spans="1:10">
      <c r="A849" s="16" t="s">
        <v>449</v>
      </c>
      <c r="B849" s="16" t="str">
        <f t="shared" si="101"/>
        <v>1 3 7 371 001</v>
      </c>
      <c r="C849" s="138" t="s">
        <v>7966</v>
      </c>
      <c r="D849" s="16" t="s">
        <v>777</v>
      </c>
      <c r="E849" s="137">
        <f t="shared" si="98"/>
        <v>0</v>
      </c>
      <c r="F849" s="137">
        <f t="shared" si="99"/>
        <v>0</v>
      </c>
      <c r="G849" s="137">
        <f t="shared" si="100"/>
        <v>0</v>
      </c>
      <c r="H849" s="137">
        <f t="shared" si="96"/>
        <v>0</v>
      </c>
      <c r="I849" s="16">
        <f t="shared" si="97"/>
        <v>13</v>
      </c>
      <c r="J849" s="16" t="str">
        <f t="shared" si="102"/>
        <v>1 3 7 371</v>
      </c>
    </row>
    <row r="850" spans="1:10">
      <c r="A850" s="16" t="s">
        <v>449</v>
      </c>
      <c r="B850" s="16" t="str">
        <f t="shared" si="101"/>
        <v>1 3 7 371 002</v>
      </c>
      <c r="C850" s="138" t="s">
        <v>8783</v>
      </c>
      <c r="D850" s="16" t="s">
        <v>8303</v>
      </c>
      <c r="E850" s="137">
        <f t="shared" si="98"/>
        <v>0</v>
      </c>
      <c r="F850" s="137">
        <f t="shared" si="99"/>
        <v>0</v>
      </c>
      <c r="G850" s="137">
        <f t="shared" si="100"/>
        <v>0</v>
      </c>
      <c r="H850" s="137">
        <f t="shared" si="96"/>
        <v>0</v>
      </c>
      <c r="I850" s="16">
        <f t="shared" si="97"/>
        <v>13</v>
      </c>
      <c r="J850" s="16" t="str">
        <f t="shared" si="102"/>
        <v>1 3 7 371</v>
      </c>
    </row>
    <row r="851" spans="1:10">
      <c r="A851" s="16" t="s">
        <v>449</v>
      </c>
      <c r="B851" s="16" t="str">
        <f t="shared" si="101"/>
        <v>1 3 7 371 003</v>
      </c>
      <c r="C851" s="138" t="s">
        <v>8784</v>
      </c>
      <c r="D851" s="16" t="s">
        <v>3202</v>
      </c>
      <c r="E851" s="137">
        <f t="shared" si="98"/>
        <v>0</v>
      </c>
      <c r="F851" s="137">
        <f t="shared" si="99"/>
        <v>0</v>
      </c>
      <c r="G851" s="137">
        <f t="shared" si="100"/>
        <v>0</v>
      </c>
      <c r="H851" s="137">
        <f t="shared" si="96"/>
        <v>0</v>
      </c>
      <c r="I851" s="16">
        <f t="shared" si="97"/>
        <v>13</v>
      </c>
      <c r="J851" s="16" t="str">
        <f t="shared" si="102"/>
        <v>1 3 7 371</v>
      </c>
    </row>
    <row r="852" spans="1:10">
      <c r="A852" s="16" t="s">
        <v>449</v>
      </c>
      <c r="B852" s="16" t="str">
        <f t="shared" si="101"/>
        <v>1 3 7 371 004</v>
      </c>
      <c r="C852" s="138" t="s">
        <v>8785</v>
      </c>
      <c r="D852" s="16" t="s">
        <v>8303</v>
      </c>
      <c r="E852" s="137">
        <f t="shared" si="98"/>
        <v>0</v>
      </c>
      <c r="F852" s="137">
        <f t="shared" si="99"/>
        <v>0</v>
      </c>
      <c r="G852" s="137">
        <f t="shared" si="100"/>
        <v>0</v>
      </c>
      <c r="H852" s="137">
        <f t="shared" si="96"/>
        <v>0</v>
      </c>
      <c r="I852" s="16">
        <f t="shared" si="97"/>
        <v>13</v>
      </c>
      <c r="J852" s="16" t="str">
        <f t="shared" si="102"/>
        <v>1 3 7 371</v>
      </c>
    </row>
    <row r="853" spans="1:10">
      <c r="A853" s="16" t="s">
        <v>449</v>
      </c>
      <c r="B853" s="16" t="str">
        <f t="shared" si="101"/>
        <v>1 3 7 371 005</v>
      </c>
      <c r="C853" s="138" t="s">
        <v>8786</v>
      </c>
      <c r="D853" s="16" t="s">
        <v>8307</v>
      </c>
      <c r="E853" s="137">
        <f t="shared" si="98"/>
        <v>0</v>
      </c>
      <c r="F853" s="137">
        <f t="shared" si="99"/>
        <v>0</v>
      </c>
      <c r="G853" s="137">
        <f t="shared" si="100"/>
        <v>0</v>
      </c>
      <c r="H853" s="137">
        <f t="shared" si="96"/>
        <v>0</v>
      </c>
      <c r="I853" s="16">
        <f t="shared" si="97"/>
        <v>13</v>
      </c>
      <c r="J853" s="16" t="str">
        <f t="shared" si="102"/>
        <v>1 3 7 371</v>
      </c>
    </row>
    <row r="854" spans="1:10">
      <c r="A854" s="16" t="s">
        <v>449</v>
      </c>
      <c r="B854" s="16" t="str">
        <f t="shared" si="101"/>
        <v>1 3 7 372</v>
      </c>
      <c r="C854" s="138" t="s">
        <v>7562</v>
      </c>
      <c r="D854" s="16" t="s">
        <v>3388</v>
      </c>
      <c r="E854" s="137">
        <f t="shared" si="98"/>
        <v>0</v>
      </c>
      <c r="F854" s="137">
        <f t="shared" si="99"/>
        <v>0</v>
      </c>
      <c r="G854" s="137">
        <f t="shared" si="100"/>
        <v>0</v>
      </c>
      <c r="H854" s="137">
        <f t="shared" si="96"/>
        <v>0</v>
      </c>
      <c r="I854" s="16">
        <f t="shared" si="97"/>
        <v>9</v>
      </c>
      <c r="J854" s="16" t="str">
        <f t="shared" si="102"/>
        <v>1 3 7</v>
      </c>
    </row>
    <row r="855" spans="1:10">
      <c r="A855" s="16" t="s">
        <v>449</v>
      </c>
      <c r="B855" s="16" t="str">
        <f t="shared" si="101"/>
        <v>1 3 7 372 001</v>
      </c>
      <c r="C855" s="138" t="s">
        <v>8787</v>
      </c>
      <c r="D855" s="16" t="s">
        <v>777</v>
      </c>
      <c r="E855" s="137">
        <f t="shared" si="98"/>
        <v>0</v>
      </c>
      <c r="F855" s="137">
        <f t="shared" si="99"/>
        <v>0</v>
      </c>
      <c r="G855" s="137">
        <f t="shared" si="100"/>
        <v>0</v>
      </c>
      <c r="H855" s="137">
        <f t="shared" si="96"/>
        <v>0</v>
      </c>
      <c r="I855" s="16">
        <f t="shared" si="97"/>
        <v>13</v>
      </c>
      <c r="J855" s="16" t="str">
        <f t="shared" si="102"/>
        <v>1 3 7 372</v>
      </c>
    </row>
    <row r="856" spans="1:10">
      <c r="A856" s="16" t="s">
        <v>449</v>
      </c>
      <c r="B856" s="16" t="str">
        <f t="shared" si="101"/>
        <v>1 3 7 372 002</v>
      </c>
      <c r="C856" s="138" t="s">
        <v>7967</v>
      </c>
      <c r="D856" s="16" t="s">
        <v>8303</v>
      </c>
      <c r="E856" s="137">
        <f t="shared" si="98"/>
        <v>0</v>
      </c>
      <c r="F856" s="137">
        <f t="shared" si="99"/>
        <v>0</v>
      </c>
      <c r="G856" s="137">
        <f t="shared" si="100"/>
        <v>0</v>
      </c>
      <c r="H856" s="137">
        <f t="shared" si="96"/>
        <v>0</v>
      </c>
      <c r="I856" s="16">
        <f t="shared" si="97"/>
        <v>13</v>
      </c>
      <c r="J856" s="16" t="str">
        <f t="shared" si="102"/>
        <v>1 3 7 372</v>
      </c>
    </row>
    <row r="857" spans="1:10">
      <c r="A857" s="16" t="s">
        <v>449</v>
      </c>
      <c r="B857" s="16" t="str">
        <f t="shared" si="101"/>
        <v>1 3 7 372 003</v>
      </c>
      <c r="C857" s="138" t="s">
        <v>8788</v>
      </c>
      <c r="D857" s="16" t="s">
        <v>3202</v>
      </c>
      <c r="E857" s="137">
        <f t="shared" si="98"/>
        <v>0</v>
      </c>
      <c r="F857" s="137">
        <f t="shared" si="99"/>
        <v>0</v>
      </c>
      <c r="G857" s="137">
        <f t="shared" si="100"/>
        <v>0</v>
      </c>
      <c r="H857" s="137">
        <f t="shared" si="96"/>
        <v>0</v>
      </c>
      <c r="I857" s="16">
        <f t="shared" si="97"/>
        <v>13</v>
      </c>
      <c r="J857" s="16" t="str">
        <f t="shared" si="102"/>
        <v>1 3 7 372</v>
      </c>
    </row>
    <row r="858" spans="1:10">
      <c r="A858" s="16" t="s">
        <v>449</v>
      </c>
      <c r="B858" s="16" t="str">
        <f t="shared" si="101"/>
        <v>1 3 7 372 004</v>
      </c>
      <c r="C858" s="138" t="s">
        <v>8789</v>
      </c>
      <c r="D858" s="16" t="s">
        <v>8303</v>
      </c>
      <c r="E858" s="137">
        <f t="shared" si="98"/>
        <v>0</v>
      </c>
      <c r="F858" s="137">
        <f t="shared" si="99"/>
        <v>0</v>
      </c>
      <c r="G858" s="137">
        <f t="shared" si="100"/>
        <v>0</v>
      </c>
      <c r="H858" s="137">
        <f t="shared" si="96"/>
        <v>0</v>
      </c>
      <c r="I858" s="16">
        <f t="shared" si="97"/>
        <v>13</v>
      </c>
      <c r="J858" s="16" t="str">
        <f t="shared" si="102"/>
        <v>1 3 7 372</v>
      </c>
    </row>
    <row r="859" spans="1:10">
      <c r="A859" s="16" t="s">
        <v>449</v>
      </c>
      <c r="B859" s="16" t="str">
        <f t="shared" si="101"/>
        <v>1 3 7 372 005</v>
      </c>
      <c r="C859" s="138" t="s">
        <v>8790</v>
      </c>
      <c r="D859" s="16" t="s">
        <v>8307</v>
      </c>
      <c r="E859" s="137">
        <f t="shared" si="98"/>
        <v>0</v>
      </c>
      <c r="F859" s="137">
        <f t="shared" si="99"/>
        <v>0</v>
      </c>
      <c r="G859" s="137">
        <f t="shared" si="100"/>
        <v>0</v>
      </c>
      <c r="H859" s="137">
        <f t="shared" si="96"/>
        <v>0</v>
      </c>
      <c r="I859" s="16">
        <f t="shared" si="97"/>
        <v>13</v>
      </c>
      <c r="J859" s="16" t="str">
        <f t="shared" si="102"/>
        <v>1 3 7 372</v>
      </c>
    </row>
    <row r="860" spans="1:10">
      <c r="A860" s="16" t="s">
        <v>449</v>
      </c>
      <c r="B860" s="16" t="str">
        <f t="shared" si="101"/>
        <v>1 3 7 373</v>
      </c>
      <c r="C860" s="138" t="s">
        <v>7563</v>
      </c>
      <c r="D860" s="16" t="s">
        <v>3389</v>
      </c>
      <c r="E860" s="137">
        <f t="shared" si="98"/>
        <v>0</v>
      </c>
      <c r="F860" s="137">
        <f t="shared" si="99"/>
        <v>0</v>
      </c>
      <c r="G860" s="137">
        <f t="shared" si="100"/>
        <v>0</v>
      </c>
      <c r="H860" s="137">
        <f t="shared" si="96"/>
        <v>0</v>
      </c>
      <c r="I860" s="16">
        <f t="shared" si="97"/>
        <v>9</v>
      </c>
      <c r="J860" s="16" t="str">
        <f t="shared" si="102"/>
        <v>1 3 7</v>
      </c>
    </row>
    <row r="861" spans="1:10">
      <c r="A861" s="16" t="s">
        <v>449</v>
      </c>
      <c r="B861" s="16" t="str">
        <f t="shared" si="101"/>
        <v>1 3 7 373 001</v>
      </c>
      <c r="C861" s="138" t="s">
        <v>7968</v>
      </c>
      <c r="D861" s="16" t="s">
        <v>777</v>
      </c>
      <c r="E861" s="137">
        <f t="shared" si="98"/>
        <v>0</v>
      </c>
      <c r="F861" s="137">
        <f t="shared" si="99"/>
        <v>0</v>
      </c>
      <c r="G861" s="137">
        <f t="shared" si="100"/>
        <v>0</v>
      </c>
      <c r="H861" s="137">
        <f t="shared" si="96"/>
        <v>0</v>
      </c>
      <c r="I861" s="16">
        <f t="shared" si="97"/>
        <v>13</v>
      </c>
      <c r="J861" s="16" t="str">
        <f t="shared" si="102"/>
        <v>1 3 7 373</v>
      </c>
    </row>
    <row r="862" spans="1:10">
      <c r="A862" s="16" t="s">
        <v>449</v>
      </c>
      <c r="B862" s="16" t="str">
        <f t="shared" si="101"/>
        <v>1 3 7 373 002</v>
      </c>
      <c r="C862" s="138" t="s">
        <v>8791</v>
      </c>
      <c r="D862" s="16" t="s">
        <v>8303</v>
      </c>
      <c r="E862" s="137">
        <f t="shared" si="98"/>
        <v>0</v>
      </c>
      <c r="F862" s="137">
        <f t="shared" si="99"/>
        <v>0</v>
      </c>
      <c r="G862" s="137">
        <f t="shared" si="100"/>
        <v>0</v>
      </c>
      <c r="H862" s="137">
        <f t="shared" si="96"/>
        <v>0</v>
      </c>
      <c r="I862" s="16">
        <f t="shared" si="97"/>
        <v>13</v>
      </c>
      <c r="J862" s="16" t="str">
        <f t="shared" si="102"/>
        <v>1 3 7 373</v>
      </c>
    </row>
    <row r="863" spans="1:10">
      <c r="A863" s="16" t="s">
        <v>449</v>
      </c>
      <c r="B863" s="16" t="str">
        <f t="shared" si="101"/>
        <v>1 3 7 373 003</v>
      </c>
      <c r="C863" s="138" t="s">
        <v>8792</v>
      </c>
      <c r="D863" s="16" t="s">
        <v>3202</v>
      </c>
      <c r="E863" s="137">
        <f t="shared" si="98"/>
        <v>0</v>
      </c>
      <c r="F863" s="137">
        <f t="shared" si="99"/>
        <v>0</v>
      </c>
      <c r="G863" s="137">
        <f t="shared" si="100"/>
        <v>0</v>
      </c>
      <c r="H863" s="137">
        <f t="shared" si="96"/>
        <v>0</v>
      </c>
      <c r="I863" s="16">
        <f t="shared" si="97"/>
        <v>13</v>
      </c>
      <c r="J863" s="16" t="str">
        <f t="shared" si="102"/>
        <v>1 3 7 373</v>
      </c>
    </row>
    <row r="864" spans="1:10">
      <c r="A864" s="16" t="s">
        <v>449</v>
      </c>
      <c r="B864" s="16" t="str">
        <f t="shared" si="101"/>
        <v>1 3 7 373 004</v>
      </c>
      <c r="C864" s="138" t="s">
        <v>8793</v>
      </c>
      <c r="D864" s="16" t="s">
        <v>8303</v>
      </c>
      <c r="E864" s="137">
        <f t="shared" si="98"/>
        <v>0</v>
      </c>
      <c r="F864" s="137">
        <f t="shared" si="99"/>
        <v>0</v>
      </c>
      <c r="G864" s="137">
        <f t="shared" si="100"/>
        <v>0</v>
      </c>
      <c r="H864" s="137">
        <f t="shared" si="96"/>
        <v>0</v>
      </c>
      <c r="I864" s="16">
        <f t="shared" si="97"/>
        <v>13</v>
      </c>
      <c r="J864" s="16" t="str">
        <f t="shared" si="102"/>
        <v>1 3 7 373</v>
      </c>
    </row>
    <row r="865" spans="1:10">
      <c r="A865" s="16" t="s">
        <v>449</v>
      </c>
      <c r="B865" s="16" t="str">
        <f t="shared" si="101"/>
        <v>1 3 7 373 005</v>
      </c>
      <c r="C865" s="138" t="s">
        <v>8794</v>
      </c>
      <c r="D865" s="16" t="s">
        <v>8307</v>
      </c>
      <c r="E865" s="137">
        <f t="shared" si="98"/>
        <v>0</v>
      </c>
      <c r="F865" s="137">
        <f t="shared" si="99"/>
        <v>0</v>
      </c>
      <c r="G865" s="137">
        <f t="shared" si="100"/>
        <v>0</v>
      </c>
      <c r="H865" s="137">
        <f t="shared" si="96"/>
        <v>0</v>
      </c>
      <c r="I865" s="16">
        <f t="shared" si="97"/>
        <v>13</v>
      </c>
      <c r="J865" s="16" t="str">
        <f t="shared" si="102"/>
        <v>1 3 7 373</v>
      </c>
    </row>
    <row r="866" spans="1:10">
      <c r="A866" s="16" t="s">
        <v>449</v>
      </c>
      <c r="B866" s="16" t="str">
        <f t="shared" si="101"/>
        <v>1 3 7 374</v>
      </c>
      <c r="C866" s="138" t="s">
        <v>7564</v>
      </c>
      <c r="D866" s="16" t="s">
        <v>3390</v>
      </c>
      <c r="E866" s="137">
        <f t="shared" si="98"/>
        <v>0</v>
      </c>
      <c r="F866" s="137">
        <f t="shared" si="99"/>
        <v>0</v>
      </c>
      <c r="G866" s="137">
        <f t="shared" si="100"/>
        <v>0</v>
      </c>
      <c r="H866" s="137">
        <f t="shared" si="96"/>
        <v>0</v>
      </c>
      <c r="I866" s="16">
        <f t="shared" si="97"/>
        <v>9</v>
      </c>
      <c r="J866" s="16" t="str">
        <f t="shared" si="102"/>
        <v>1 3 7</v>
      </c>
    </row>
    <row r="867" spans="1:10">
      <c r="A867" s="16" t="s">
        <v>449</v>
      </c>
      <c r="B867" s="16" t="str">
        <f t="shared" si="101"/>
        <v>1 3 7 374 001</v>
      </c>
      <c r="C867" s="138" t="s">
        <v>7969</v>
      </c>
      <c r="D867" s="16" t="s">
        <v>777</v>
      </c>
      <c r="E867" s="137">
        <f t="shared" si="98"/>
        <v>0</v>
      </c>
      <c r="F867" s="137">
        <f t="shared" si="99"/>
        <v>0</v>
      </c>
      <c r="G867" s="137">
        <f t="shared" si="100"/>
        <v>0</v>
      </c>
      <c r="H867" s="137">
        <f t="shared" si="96"/>
        <v>0</v>
      </c>
      <c r="I867" s="16">
        <f t="shared" si="97"/>
        <v>13</v>
      </c>
      <c r="J867" s="16" t="str">
        <f t="shared" si="102"/>
        <v>1 3 7 374</v>
      </c>
    </row>
    <row r="868" spans="1:10">
      <c r="A868" s="16" t="s">
        <v>449</v>
      </c>
      <c r="B868" s="16" t="str">
        <f t="shared" si="101"/>
        <v>1 3 7 374 002</v>
      </c>
      <c r="C868" s="138" t="s">
        <v>8795</v>
      </c>
      <c r="D868" s="16" t="s">
        <v>8303</v>
      </c>
      <c r="E868" s="137">
        <f t="shared" si="98"/>
        <v>0</v>
      </c>
      <c r="F868" s="137">
        <f t="shared" si="99"/>
        <v>0</v>
      </c>
      <c r="G868" s="137">
        <f t="shared" si="100"/>
        <v>0</v>
      </c>
      <c r="H868" s="137">
        <f t="shared" si="96"/>
        <v>0</v>
      </c>
      <c r="I868" s="16">
        <f t="shared" si="97"/>
        <v>13</v>
      </c>
      <c r="J868" s="16" t="str">
        <f t="shared" si="102"/>
        <v>1 3 7 374</v>
      </c>
    </row>
    <row r="869" spans="1:10">
      <c r="A869" s="16" t="s">
        <v>449</v>
      </c>
      <c r="B869" s="16" t="str">
        <f t="shared" si="101"/>
        <v>1 3 7 374 003</v>
      </c>
      <c r="C869" s="138" t="s">
        <v>8796</v>
      </c>
      <c r="D869" s="16" t="s">
        <v>3202</v>
      </c>
      <c r="E869" s="137">
        <f t="shared" si="98"/>
        <v>0</v>
      </c>
      <c r="F869" s="137">
        <f t="shared" si="99"/>
        <v>0</v>
      </c>
      <c r="G869" s="137">
        <f t="shared" si="100"/>
        <v>0</v>
      </c>
      <c r="H869" s="137">
        <f t="shared" si="96"/>
        <v>0</v>
      </c>
      <c r="I869" s="16">
        <f t="shared" si="97"/>
        <v>13</v>
      </c>
      <c r="J869" s="16" t="str">
        <f t="shared" si="102"/>
        <v>1 3 7 374</v>
      </c>
    </row>
    <row r="870" spans="1:10">
      <c r="A870" s="16" t="s">
        <v>449</v>
      </c>
      <c r="B870" s="16" t="str">
        <f t="shared" si="101"/>
        <v>1 3 7 374 004</v>
      </c>
      <c r="C870" s="138" t="s">
        <v>8797</v>
      </c>
      <c r="D870" s="16" t="s">
        <v>8303</v>
      </c>
      <c r="E870" s="137">
        <f t="shared" si="98"/>
        <v>0</v>
      </c>
      <c r="F870" s="137">
        <f t="shared" si="99"/>
        <v>0</v>
      </c>
      <c r="G870" s="137">
        <f t="shared" si="100"/>
        <v>0</v>
      </c>
      <c r="H870" s="137">
        <f t="shared" si="96"/>
        <v>0</v>
      </c>
      <c r="I870" s="16">
        <f t="shared" si="97"/>
        <v>13</v>
      </c>
      <c r="J870" s="16" t="str">
        <f t="shared" si="102"/>
        <v>1 3 7 374</v>
      </c>
    </row>
    <row r="871" spans="1:10">
      <c r="A871" s="16" t="s">
        <v>449</v>
      </c>
      <c r="B871" s="16" t="str">
        <f t="shared" si="101"/>
        <v>1 3 7 374 005</v>
      </c>
      <c r="C871" s="138" t="s">
        <v>8798</v>
      </c>
      <c r="D871" s="16" t="s">
        <v>8307</v>
      </c>
      <c r="E871" s="137">
        <f t="shared" si="98"/>
        <v>0</v>
      </c>
      <c r="F871" s="137">
        <f t="shared" si="99"/>
        <v>0</v>
      </c>
      <c r="G871" s="137">
        <f t="shared" si="100"/>
        <v>0</v>
      </c>
      <c r="H871" s="137">
        <f t="shared" si="96"/>
        <v>0</v>
      </c>
      <c r="I871" s="16">
        <f t="shared" si="97"/>
        <v>13</v>
      </c>
      <c r="J871" s="16" t="str">
        <f t="shared" si="102"/>
        <v>1 3 7 374</v>
      </c>
    </row>
    <row r="872" spans="1:10">
      <c r="A872" s="16" t="s">
        <v>449</v>
      </c>
      <c r="B872" s="16" t="str">
        <f t="shared" si="101"/>
        <v>1 3 7 375</v>
      </c>
      <c r="C872" s="138" t="s">
        <v>6706</v>
      </c>
      <c r="D872" s="16" t="s">
        <v>3391</v>
      </c>
      <c r="E872" s="137">
        <f t="shared" si="98"/>
        <v>0</v>
      </c>
      <c r="F872" s="137">
        <f t="shared" si="99"/>
        <v>0</v>
      </c>
      <c r="G872" s="137">
        <f t="shared" si="100"/>
        <v>0</v>
      </c>
      <c r="H872" s="137">
        <f t="shared" si="96"/>
        <v>0</v>
      </c>
      <c r="I872" s="16">
        <f t="shared" si="97"/>
        <v>9</v>
      </c>
      <c r="J872" s="16" t="str">
        <f t="shared" si="102"/>
        <v>1 3 7</v>
      </c>
    </row>
    <row r="873" spans="1:10">
      <c r="A873" s="16" t="s">
        <v>449</v>
      </c>
      <c r="B873" s="16" t="str">
        <f t="shared" si="101"/>
        <v>1 3 7 375 001</v>
      </c>
      <c r="C873" s="138" t="s">
        <v>6624</v>
      </c>
      <c r="D873" s="16" t="s">
        <v>777</v>
      </c>
      <c r="E873" s="137">
        <f t="shared" si="98"/>
        <v>0</v>
      </c>
      <c r="F873" s="137">
        <f t="shared" si="99"/>
        <v>0</v>
      </c>
      <c r="G873" s="137">
        <f t="shared" si="100"/>
        <v>0</v>
      </c>
      <c r="H873" s="137">
        <f t="shared" si="96"/>
        <v>0</v>
      </c>
      <c r="I873" s="16">
        <f t="shared" si="97"/>
        <v>13</v>
      </c>
      <c r="J873" s="16" t="str">
        <f t="shared" si="102"/>
        <v>1 3 7 375</v>
      </c>
    </row>
    <row r="874" spans="1:10">
      <c r="A874" s="16" t="s">
        <v>449</v>
      </c>
      <c r="B874" s="16" t="str">
        <f t="shared" si="101"/>
        <v>1 3 7 375 002</v>
      </c>
      <c r="C874" s="138" t="s">
        <v>8799</v>
      </c>
      <c r="D874" s="16" t="s">
        <v>8303</v>
      </c>
      <c r="E874" s="137">
        <f t="shared" si="98"/>
        <v>0</v>
      </c>
      <c r="F874" s="137">
        <f t="shared" si="99"/>
        <v>0</v>
      </c>
      <c r="G874" s="137">
        <f t="shared" si="100"/>
        <v>0</v>
      </c>
      <c r="H874" s="137">
        <f t="shared" si="96"/>
        <v>0</v>
      </c>
      <c r="I874" s="16">
        <f t="shared" si="97"/>
        <v>13</v>
      </c>
      <c r="J874" s="16" t="str">
        <f t="shared" si="102"/>
        <v>1 3 7 375</v>
      </c>
    </row>
    <row r="875" spans="1:10">
      <c r="A875" s="16" t="s">
        <v>449</v>
      </c>
      <c r="B875" s="16" t="str">
        <f t="shared" si="101"/>
        <v>1 3 7 375 003</v>
      </c>
      <c r="C875" s="138" t="s">
        <v>8800</v>
      </c>
      <c r="D875" s="16" t="s">
        <v>3202</v>
      </c>
      <c r="E875" s="137">
        <f t="shared" si="98"/>
        <v>0</v>
      </c>
      <c r="F875" s="137">
        <f t="shared" si="99"/>
        <v>0</v>
      </c>
      <c r="G875" s="137">
        <f t="shared" si="100"/>
        <v>0</v>
      </c>
      <c r="H875" s="137">
        <f t="shared" si="96"/>
        <v>0</v>
      </c>
      <c r="I875" s="16">
        <f t="shared" si="97"/>
        <v>13</v>
      </c>
      <c r="J875" s="16" t="str">
        <f t="shared" si="102"/>
        <v>1 3 7 375</v>
      </c>
    </row>
    <row r="876" spans="1:10">
      <c r="A876" s="16" t="s">
        <v>449</v>
      </c>
      <c r="B876" s="16" t="str">
        <f t="shared" si="101"/>
        <v>1 3 7 375 004</v>
      </c>
      <c r="C876" s="138" t="s">
        <v>8801</v>
      </c>
      <c r="D876" s="16" t="s">
        <v>8303</v>
      </c>
      <c r="E876" s="137">
        <f t="shared" si="98"/>
        <v>0</v>
      </c>
      <c r="F876" s="137">
        <f t="shared" si="99"/>
        <v>0</v>
      </c>
      <c r="G876" s="137">
        <f t="shared" si="100"/>
        <v>0</v>
      </c>
      <c r="H876" s="137">
        <f t="shared" si="96"/>
        <v>0</v>
      </c>
      <c r="I876" s="16">
        <f t="shared" si="97"/>
        <v>13</v>
      </c>
      <c r="J876" s="16" t="str">
        <f t="shared" si="102"/>
        <v>1 3 7 375</v>
      </c>
    </row>
    <row r="877" spans="1:10">
      <c r="A877" s="16" t="s">
        <v>449</v>
      </c>
      <c r="B877" s="16" t="str">
        <f t="shared" si="101"/>
        <v>1 3 7 375 005</v>
      </c>
      <c r="C877" s="138" t="s">
        <v>8802</v>
      </c>
      <c r="D877" s="16" t="s">
        <v>8307</v>
      </c>
      <c r="E877" s="137">
        <f t="shared" si="98"/>
        <v>0</v>
      </c>
      <c r="F877" s="137">
        <f t="shared" si="99"/>
        <v>0</v>
      </c>
      <c r="G877" s="137">
        <f t="shared" si="100"/>
        <v>0</v>
      </c>
      <c r="H877" s="137">
        <f t="shared" si="96"/>
        <v>0</v>
      </c>
      <c r="I877" s="16">
        <f t="shared" si="97"/>
        <v>13</v>
      </c>
      <c r="J877" s="16" t="str">
        <f t="shared" si="102"/>
        <v>1 3 7 375</v>
      </c>
    </row>
    <row r="878" spans="1:10">
      <c r="A878" s="16" t="s">
        <v>449</v>
      </c>
      <c r="B878" s="16" t="str">
        <f t="shared" si="101"/>
        <v>1 3 7 376</v>
      </c>
      <c r="C878" s="138" t="s">
        <v>7565</v>
      </c>
      <c r="D878" s="16" t="s">
        <v>3392</v>
      </c>
      <c r="E878" s="137">
        <f t="shared" si="98"/>
        <v>0</v>
      </c>
      <c r="F878" s="137">
        <f t="shared" si="99"/>
        <v>0</v>
      </c>
      <c r="G878" s="137">
        <f t="shared" si="100"/>
        <v>0</v>
      </c>
      <c r="H878" s="137">
        <f t="shared" si="96"/>
        <v>0</v>
      </c>
      <c r="I878" s="16">
        <f t="shared" si="97"/>
        <v>9</v>
      </c>
      <c r="J878" s="16" t="str">
        <f t="shared" si="102"/>
        <v>1 3 7</v>
      </c>
    </row>
    <row r="879" spans="1:10">
      <c r="A879" s="16" t="s">
        <v>449</v>
      </c>
      <c r="B879" s="16" t="str">
        <f t="shared" si="101"/>
        <v>1 3 7 376 001</v>
      </c>
      <c r="C879" s="138" t="s">
        <v>7970</v>
      </c>
      <c r="D879" s="16" t="s">
        <v>777</v>
      </c>
      <c r="E879" s="137">
        <f t="shared" si="98"/>
        <v>0</v>
      </c>
      <c r="F879" s="137">
        <f t="shared" si="99"/>
        <v>0</v>
      </c>
      <c r="G879" s="137">
        <f t="shared" si="100"/>
        <v>0</v>
      </c>
      <c r="H879" s="137">
        <f t="shared" si="96"/>
        <v>0</v>
      </c>
      <c r="I879" s="16">
        <f t="shared" si="97"/>
        <v>13</v>
      </c>
      <c r="J879" s="16" t="str">
        <f t="shared" si="102"/>
        <v>1 3 7 376</v>
      </c>
    </row>
    <row r="880" spans="1:10">
      <c r="A880" s="16" t="s">
        <v>449</v>
      </c>
      <c r="B880" s="16" t="str">
        <f t="shared" si="101"/>
        <v>1 3 7 376 002</v>
      </c>
      <c r="C880" s="138" t="s">
        <v>8803</v>
      </c>
      <c r="D880" s="16" t="s">
        <v>8303</v>
      </c>
      <c r="E880" s="137">
        <f t="shared" si="98"/>
        <v>0</v>
      </c>
      <c r="F880" s="137">
        <f t="shared" si="99"/>
        <v>0</v>
      </c>
      <c r="G880" s="137">
        <f t="shared" si="100"/>
        <v>0</v>
      </c>
      <c r="H880" s="137">
        <f t="shared" si="96"/>
        <v>0</v>
      </c>
      <c r="I880" s="16">
        <f t="shared" si="97"/>
        <v>13</v>
      </c>
      <c r="J880" s="16" t="str">
        <f t="shared" si="102"/>
        <v>1 3 7 376</v>
      </c>
    </row>
    <row r="881" spans="1:10">
      <c r="A881" s="16" t="s">
        <v>449</v>
      </c>
      <c r="B881" s="16" t="str">
        <f t="shared" si="101"/>
        <v>1 3 7 376 003</v>
      </c>
      <c r="C881" s="138" t="s">
        <v>8804</v>
      </c>
      <c r="D881" s="16" t="s">
        <v>3202</v>
      </c>
      <c r="E881" s="137">
        <f t="shared" si="98"/>
        <v>0</v>
      </c>
      <c r="F881" s="137">
        <f t="shared" si="99"/>
        <v>0</v>
      </c>
      <c r="G881" s="137">
        <f t="shared" si="100"/>
        <v>0</v>
      </c>
      <c r="H881" s="137">
        <f t="shared" ref="H881:H944" si="103">SUBTOTAL(9,E881:G881)</f>
        <v>0</v>
      </c>
      <c r="I881" s="16">
        <f t="shared" ref="I881:I944" si="104">LEN(C881)</f>
        <v>13</v>
      </c>
      <c r="J881" s="16" t="str">
        <f t="shared" si="102"/>
        <v>1 3 7 376</v>
      </c>
    </row>
    <row r="882" spans="1:10">
      <c r="A882" s="16" t="s">
        <v>449</v>
      </c>
      <c r="B882" s="16" t="str">
        <f t="shared" si="101"/>
        <v>1 3 7 376 004</v>
      </c>
      <c r="C882" s="138" t="s">
        <v>8805</v>
      </c>
      <c r="D882" s="16" t="s">
        <v>8303</v>
      </c>
      <c r="E882" s="137">
        <f t="shared" si="98"/>
        <v>0</v>
      </c>
      <c r="F882" s="137">
        <f t="shared" si="99"/>
        <v>0</v>
      </c>
      <c r="G882" s="137">
        <f t="shared" si="100"/>
        <v>0</v>
      </c>
      <c r="H882" s="137">
        <f t="shared" si="103"/>
        <v>0</v>
      </c>
      <c r="I882" s="16">
        <f t="shared" si="104"/>
        <v>13</v>
      </c>
      <c r="J882" s="16" t="str">
        <f t="shared" si="102"/>
        <v>1 3 7 376</v>
      </c>
    </row>
    <row r="883" spans="1:10">
      <c r="A883" s="16" t="s">
        <v>449</v>
      </c>
      <c r="B883" s="16" t="str">
        <f t="shared" si="101"/>
        <v>1 3 7 376 005</v>
      </c>
      <c r="C883" s="138" t="s">
        <v>8806</v>
      </c>
      <c r="D883" s="16" t="s">
        <v>8307</v>
      </c>
      <c r="E883" s="137">
        <f t="shared" si="98"/>
        <v>0</v>
      </c>
      <c r="F883" s="137">
        <f t="shared" si="99"/>
        <v>0</v>
      </c>
      <c r="G883" s="137">
        <f t="shared" si="100"/>
        <v>0</v>
      </c>
      <c r="H883" s="137">
        <f t="shared" si="103"/>
        <v>0</v>
      </c>
      <c r="I883" s="16">
        <f t="shared" si="104"/>
        <v>13</v>
      </c>
      <c r="J883" s="16" t="str">
        <f t="shared" si="102"/>
        <v>1 3 7 376</v>
      </c>
    </row>
    <row r="884" spans="1:10">
      <c r="A884" s="16" t="s">
        <v>449</v>
      </c>
      <c r="B884" s="16" t="str">
        <f t="shared" si="101"/>
        <v>1 3 7 377</v>
      </c>
      <c r="C884" s="138" t="s">
        <v>7566</v>
      </c>
      <c r="D884" s="16" t="s">
        <v>3393</v>
      </c>
      <c r="E884" s="137">
        <f t="shared" si="98"/>
        <v>0</v>
      </c>
      <c r="F884" s="137">
        <f t="shared" si="99"/>
        <v>0</v>
      </c>
      <c r="G884" s="137">
        <f t="shared" si="100"/>
        <v>0</v>
      </c>
      <c r="H884" s="137">
        <f t="shared" si="103"/>
        <v>0</v>
      </c>
      <c r="I884" s="16">
        <f t="shared" si="104"/>
        <v>9</v>
      </c>
      <c r="J884" s="16" t="str">
        <f t="shared" si="102"/>
        <v>1 3 7</v>
      </c>
    </row>
    <row r="885" spans="1:10">
      <c r="A885" s="16" t="s">
        <v>449</v>
      </c>
      <c r="B885" s="16" t="str">
        <f t="shared" si="101"/>
        <v>1 3 7 377 001</v>
      </c>
      <c r="C885" s="138" t="s">
        <v>7971</v>
      </c>
      <c r="D885" s="16" t="s">
        <v>777</v>
      </c>
      <c r="E885" s="137">
        <f t="shared" si="98"/>
        <v>0</v>
      </c>
      <c r="F885" s="137">
        <f t="shared" si="99"/>
        <v>0</v>
      </c>
      <c r="G885" s="137">
        <f t="shared" si="100"/>
        <v>0</v>
      </c>
      <c r="H885" s="137">
        <f t="shared" si="103"/>
        <v>0</v>
      </c>
      <c r="I885" s="16">
        <f t="shared" si="104"/>
        <v>13</v>
      </c>
      <c r="J885" s="16" t="str">
        <f t="shared" si="102"/>
        <v>1 3 7 377</v>
      </c>
    </row>
    <row r="886" spans="1:10">
      <c r="A886" s="16" t="s">
        <v>449</v>
      </c>
      <c r="B886" s="16" t="str">
        <f t="shared" si="101"/>
        <v>1 3 7 377 002</v>
      </c>
      <c r="C886" s="138" t="s">
        <v>8807</v>
      </c>
      <c r="D886" s="16" t="s">
        <v>8303</v>
      </c>
      <c r="E886" s="137">
        <f t="shared" si="98"/>
        <v>0</v>
      </c>
      <c r="F886" s="137">
        <f t="shared" si="99"/>
        <v>0</v>
      </c>
      <c r="G886" s="137">
        <f t="shared" si="100"/>
        <v>0</v>
      </c>
      <c r="H886" s="137">
        <f t="shared" si="103"/>
        <v>0</v>
      </c>
      <c r="I886" s="16">
        <f t="shared" si="104"/>
        <v>13</v>
      </c>
      <c r="J886" s="16" t="str">
        <f t="shared" si="102"/>
        <v>1 3 7 377</v>
      </c>
    </row>
    <row r="887" spans="1:10">
      <c r="A887" s="16" t="s">
        <v>449</v>
      </c>
      <c r="B887" s="16" t="str">
        <f t="shared" si="101"/>
        <v>1 3 7 377 003</v>
      </c>
      <c r="C887" s="138" t="s">
        <v>8808</v>
      </c>
      <c r="D887" s="16" t="s">
        <v>3202</v>
      </c>
      <c r="E887" s="137">
        <f t="shared" si="98"/>
        <v>0</v>
      </c>
      <c r="F887" s="137">
        <f t="shared" si="99"/>
        <v>0</v>
      </c>
      <c r="G887" s="137">
        <f t="shared" si="100"/>
        <v>0</v>
      </c>
      <c r="H887" s="137">
        <f t="shared" si="103"/>
        <v>0</v>
      </c>
      <c r="I887" s="16">
        <f t="shared" si="104"/>
        <v>13</v>
      </c>
      <c r="J887" s="16" t="str">
        <f t="shared" si="102"/>
        <v>1 3 7 377</v>
      </c>
    </row>
    <row r="888" spans="1:10">
      <c r="A888" s="16" t="s">
        <v>449</v>
      </c>
      <c r="B888" s="16" t="str">
        <f t="shared" si="101"/>
        <v>1 3 7 377 004</v>
      </c>
      <c r="C888" s="138" t="s">
        <v>8809</v>
      </c>
      <c r="D888" s="16" t="s">
        <v>8303</v>
      </c>
      <c r="E888" s="137">
        <f t="shared" si="98"/>
        <v>0</v>
      </c>
      <c r="F888" s="137">
        <f t="shared" si="99"/>
        <v>0</v>
      </c>
      <c r="G888" s="137">
        <f t="shared" si="100"/>
        <v>0</v>
      </c>
      <c r="H888" s="137">
        <f t="shared" si="103"/>
        <v>0</v>
      </c>
      <c r="I888" s="16">
        <f t="shared" si="104"/>
        <v>13</v>
      </c>
      <c r="J888" s="16" t="str">
        <f t="shared" si="102"/>
        <v>1 3 7 377</v>
      </c>
    </row>
    <row r="889" spans="1:10">
      <c r="A889" s="16" t="s">
        <v>449</v>
      </c>
      <c r="B889" s="16" t="str">
        <f t="shared" si="101"/>
        <v>1 3 7 377 005</v>
      </c>
      <c r="C889" s="138" t="s">
        <v>8810</v>
      </c>
      <c r="D889" s="16" t="s">
        <v>8307</v>
      </c>
      <c r="E889" s="137">
        <f t="shared" si="98"/>
        <v>0</v>
      </c>
      <c r="F889" s="137">
        <f t="shared" si="99"/>
        <v>0</v>
      </c>
      <c r="G889" s="137">
        <f t="shared" si="100"/>
        <v>0</v>
      </c>
      <c r="H889" s="137">
        <f t="shared" si="103"/>
        <v>0</v>
      </c>
      <c r="I889" s="16">
        <f t="shared" si="104"/>
        <v>13</v>
      </c>
      <c r="J889" s="16" t="str">
        <f t="shared" si="102"/>
        <v>1 3 7 377</v>
      </c>
    </row>
    <row r="890" spans="1:10">
      <c r="A890" s="16" t="s">
        <v>449</v>
      </c>
      <c r="B890" s="16" t="str">
        <f t="shared" si="101"/>
        <v>1 3 7 378</v>
      </c>
      <c r="C890" s="138" t="s">
        <v>7567</v>
      </c>
      <c r="D890" s="16" t="s">
        <v>3394</v>
      </c>
      <c r="E890" s="137">
        <f t="shared" si="98"/>
        <v>0</v>
      </c>
      <c r="F890" s="137">
        <f t="shared" si="99"/>
        <v>0</v>
      </c>
      <c r="G890" s="137">
        <f t="shared" si="100"/>
        <v>0</v>
      </c>
      <c r="H890" s="137">
        <f t="shared" si="103"/>
        <v>0</v>
      </c>
      <c r="I890" s="16">
        <f t="shared" si="104"/>
        <v>9</v>
      </c>
      <c r="J890" s="16" t="str">
        <f t="shared" si="102"/>
        <v>1 3 7</v>
      </c>
    </row>
    <row r="891" spans="1:10">
      <c r="A891" s="16" t="s">
        <v>449</v>
      </c>
      <c r="B891" s="16" t="str">
        <f t="shared" si="101"/>
        <v>1 3 7 378 001</v>
      </c>
      <c r="C891" s="138" t="s">
        <v>7972</v>
      </c>
      <c r="D891" s="16" t="s">
        <v>777</v>
      </c>
      <c r="E891" s="137">
        <f t="shared" si="98"/>
        <v>0</v>
      </c>
      <c r="F891" s="137">
        <f t="shared" si="99"/>
        <v>0</v>
      </c>
      <c r="G891" s="137">
        <f t="shared" si="100"/>
        <v>0</v>
      </c>
      <c r="H891" s="137">
        <f t="shared" si="103"/>
        <v>0</v>
      </c>
      <c r="I891" s="16">
        <f t="shared" si="104"/>
        <v>13</v>
      </c>
      <c r="J891" s="16" t="str">
        <f t="shared" si="102"/>
        <v>1 3 7 378</v>
      </c>
    </row>
    <row r="892" spans="1:10">
      <c r="A892" s="16" t="s">
        <v>449</v>
      </c>
      <c r="B892" s="16" t="str">
        <f t="shared" si="101"/>
        <v>1 3 7 378 002</v>
      </c>
      <c r="C892" s="138" t="s">
        <v>8811</v>
      </c>
      <c r="D892" s="16" t="s">
        <v>8303</v>
      </c>
      <c r="E892" s="137">
        <f t="shared" si="98"/>
        <v>0</v>
      </c>
      <c r="F892" s="137">
        <f t="shared" si="99"/>
        <v>0</v>
      </c>
      <c r="G892" s="137">
        <f t="shared" si="100"/>
        <v>0</v>
      </c>
      <c r="H892" s="137">
        <f t="shared" si="103"/>
        <v>0</v>
      </c>
      <c r="I892" s="16">
        <f t="shared" si="104"/>
        <v>13</v>
      </c>
      <c r="J892" s="16" t="str">
        <f t="shared" si="102"/>
        <v>1 3 7 378</v>
      </c>
    </row>
    <row r="893" spans="1:10">
      <c r="A893" s="16" t="s">
        <v>449</v>
      </c>
      <c r="B893" s="16" t="str">
        <f t="shared" si="101"/>
        <v>1 3 7 378 003</v>
      </c>
      <c r="C893" s="138" t="s">
        <v>8812</v>
      </c>
      <c r="D893" s="16" t="s">
        <v>3202</v>
      </c>
      <c r="E893" s="137">
        <f t="shared" si="98"/>
        <v>0</v>
      </c>
      <c r="F893" s="137">
        <f t="shared" si="99"/>
        <v>0</v>
      </c>
      <c r="G893" s="137">
        <f t="shared" si="100"/>
        <v>0</v>
      </c>
      <c r="H893" s="137">
        <f t="shared" si="103"/>
        <v>0</v>
      </c>
      <c r="I893" s="16">
        <f t="shared" si="104"/>
        <v>13</v>
      </c>
      <c r="J893" s="16" t="str">
        <f t="shared" si="102"/>
        <v>1 3 7 378</v>
      </c>
    </row>
    <row r="894" spans="1:10">
      <c r="A894" s="16" t="s">
        <v>449</v>
      </c>
      <c r="B894" s="16" t="str">
        <f t="shared" si="101"/>
        <v>1 3 7 378 004</v>
      </c>
      <c r="C894" s="138" t="s">
        <v>8813</v>
      </c>
      <c r="D894" s="16" t="s">
        <v>8303</v>
      </c>
      <c r="E894" s="137">
        <f t="shared" si="98"/>
        <v>0</v>
      </c>
      <c r="F894" s="137">
        <f t="shared" si="99"/>
        <v>0</v>
      </c>
      <c r="G894" s="137">
        <f t="shared" si="100"/>
        <v>0</v>
      </c>
      <c r="H894" s="137">
        <f t="shared" si="103"/>
        <v>0</v>
      </c>
      <c r="I894" s="16">
        <f t="shared" si="104"/>
        <v>13</v>
      </c>
      <c r="J894" s="16" t="str">
        <f t="shared" si="102"/>
        <v>1 3 7 378</v>
      </c>
    </row>
    <row r="895" spans="1:10">
      <c r="A895" s="16" t="s">
        <v>449</v>
      </c>
      <c r="B895" s="16" t="str">
        <f t="shared" si="101"/>
        <v>1 3 7 378 005</v>
      </c>
      <c r="C895" s="138" t="s">
        <v>8814</v>
      </c>
      <c r="D895" s="16" t="s">
        <v>8307</v>
      </c>
      <c r="E895" s="137">
        <f t="shared" si="98"/>
        <v>0</v>
      </c>
      <c r="F895" s="137">
        <f t="shared" si="99"/>
        <v>0</v>
      </c>
      <c r="G895" s="137">
        <f t="shared" si="100"/>
        <v>0</v>
      </c>
      <c r="H895" s="137">
        <f t="shared" si="103"/>
        <v>0</v>
      </c>
      <c r="I895" s="16">
        <f t="shared" si="104"/>
        <v>13</v>
      </c>
      <c r="J895" s="16" t="str">
        <f t="shared" si="102"/>
        <v>1 3 7 378</v>
      </c>
    </row>
    <row r="896" spans="1:10">
      <c r="A896" s="16" t="s">
        <v>449</v>
      </c>
      <c r="B896" s="16" t="str">
        <f t="shared" si="101"/>
        <v>1 3 7 379</v>
      </c>
      <c r="C896" s="138" t="s">
        <v>6707</v>
      </c>
      <c r="D896" s="16" t="s">
        <v>3395</v>
      </c>
      <c r="E896" s="137">
        <f t="shared" si="98"/>
        <v>0</v>
      </c>
      <c r="F896" s="137">
        <f t="shared" si="99"/>
        <v>0</v>
      </c>
      <c r="G896" s="137">
        <f t="shared" si="100"/>
        <v>0</v>
      </c>
      <c r="H896" s="137">
        <f t="shared" si="103"/>
        <v>0</v>
      </c>
      <c r="I896" s="16">
        <f t="shared" si="104"/>
        <v>9</v>
      </c>
      <c r="J896" s="16" t="str">
        <f t="shared" si="102"/>
        <v>1 3 7</v>
      </c>
    </row>
    <row r="897" spans="1:10">
      <c r="A897" s="16" t="s">
        <v>449</v>
      </c>
      <c r="B897" s="16" t="str">
        <f t="shared" si="101"/>
        <v>1 3 7 379 001</v>
      </c>
      <c r="C897" s="138" t="s">
        <v>6625</v>
      </c>
      <c r="D897" s="16" t="s">
        <v>777</v>
      </c>
      <c r="E897" s="137">
        <f t="shared" si="98"/>
        <v>0</v>
      </c>
      <c r="F897" s="137">
        <f t="shared" si="99"/>
        <v>0</v>
      </c>
      <c r="G897" s="137">
        <f t="shared" si="100"/>
        <v>0</v>
      </c>
      <c r="H897" s="137">
        <f t="shared" si="103"/>
        <v>0</v>
      </c>
      <c r="I897" s="16">
        <f t="shared" si="104"/>
        <v>13</v>
      </c>
      <c r="J897" s="16" t="str">
        <f t="shared" si="102"/>
        <v>1 3 7 379</v>
      </c>
    </row>
    <row r="898" spans="1:10">
      <c r="A898" s="16" t="s">
        <v>449</v>
      </c>
      <c r="B898" s="16" t="str">
        <f t="shared" si="101"/>
        <v>1 3 7 379 002</v>
      </c>
      <c r="C898" s="138" t="s">
        <v>8815</v>
      </c>
      <c r="D898" s="16" t="s">
        <v>8303</v>
      </c>
      <c r="E898" s="137">
        <f t="shared" ref="E898:E961" si="105">SUMIF($J$1:$J$4000,$C898,$E$1:$E$4000)</f>
        <v>0</v>
      </c>
      <c r="F898" s="137">
        <f t="shared" ref="F898:F961" si="106">SUMIF($J$1:$J$4000,$C898,$F$1:$F$4000)</f>
        <v>0</v>
      </c>
      <c r="G898" s="137">
        <f t="shared" ref="G898:G961" si="107">SUMIF($J$1:$J$4000,$C898,$G$1:$G$4000)</f>
        <v>0</v>
      </c>
      <c r="H898" s="137">
        <f t="shared" si="103"/>
        <v>0</v>
      </c>
      <c r="I898" s="16">
        <f t="shared" si="104"/>
        <v>13</v>
      </c>
      <c r="J898" s="16" t="str">
        <f t="shared" si="102"/>
        <v>1 3 7 379</v>
      </c>
    </row>
    <row r="899" spans="1:10">
      <c r="A899" s="16" t="s">
        <v>449</v>
      </c>
      <c r="B899" s="16" t="str">
        <f t="shared" ref="B899:B962" si="108">MID(C899,1,I899)</f>
        <v>1 3 7 379 003</v>
      </c>
      <c r="C899" s="138" t="s">
        <v>8816</v>
      </c>
      <c r="D899" s="16" t="s">
        <v>3202</v>
      </c>
      <c r="E899" s="137">
        <f t="shared" si="105"/>
        <v>0</v>
      </c>
      <c r="F899" s="137">
        <f t="shared" si="106"/>
        <v>0</v>
      </c>
      <c r="G899" s="137">
        <f t="shared" si="107"/>
        <v>0</v>
      </c>
      <c r="H899" s="137">
        <f t="shared" si="103"/>
        <v>0</v>
      </c>
      <c r="I899" s="16">
        <f t="shared" si="104"/>
        <v>13</v>
      </c>
      <c r="J899" s="16" t="str">
        <f t="shared" si="102"/>
        <v>1 3 7 379</v>
      </c>
    </row>
    <row r="900" spans="1:10">
      <c r="A900" s="16" t="s">
        <v>449</v>
      </c>
      <c r="B900" s="16" t="str">
        <f t="shared" si="108"/>
        <v>1 3 7 379 004</v>
      </c>
      <c r="C900" s="138" t="s">
        <v>8817</v>
      </c>
      <c r="D900" s="16" t="s">
        <v>8303</v>
      </c>
      <c r="E900" s="137">
        <f t="shared" si="105"/>
        <v>0</v>
      </c>
      <c r="F900" s="137">
        <f t="shared" si="106"/>
        <v>0</v>
      </c>
      <c r="G900" s="137">
        <f t="shared" si="107"/>
        <v>0</v>
      </c>
      <c r="H900" s="137">
        <f t="shared" si="103"/>
        <v>0</v>
      </c>
      <c r="I900" s="16">
        <f t="shared" si="104"/>
        <v>13</v>
      </c>
      <c r="J900" s="16" t="str">
        <f t="shared" si="102"/>
        <v>1 3 7 379</v>
      </c>
    </row>
    <row r="901" spans="1:10">
      <c r="A901" s="16" t="s">
        <v>449</v>
      </c>
      <c r="B901" s="16" t="str">
        <f t="shared" si="108"/>
        <v>1 3 7 379 005</v>
      </c>
      <c r="C901" s="138" t="s">
        <v>8818</v>
      </c>
      <c r="D901" s="16" t="s">
        <v>8307</v>
      </c>
      <c r="E901" s="137">
        <f t="shared" si="105"/>
        <v>0</v>
      </c>
      <c r="F901" s="137">
        <f t="shared" si="106"/>
        <v>0</v>
      </c>
      <c r="G901" s="137">
        <f t="shared" si="107"/>
        <v>0</v>
      </c>
      <c r="H901" s="137">
        <f t="shared" si="103"/>
        <v>0</v>
      </c>
      <c r="I901" s="16">
        <f t="shared" si="104"/>
        <v>13</v>
      </c>
      <c r="J901" s="16" t="str">
        <f t="shared" si="102"/>
        <v>1 3 7 379</v>
      </c>
    </row>
    <row r="902" spans="1:10">
      <c r="A902" s="16" t="s">
        <v>449</v>
      </c>
      <c r="B902" s="16" t="str">
        <f t="shared" si="108"/>
        <v>1 3 8</v>
      </c>
      <c r="C902" s="138" t="s">
        <v>3185</v>
      </c>
      <c r="D902" s="16" t="s">
        <v>7568</v>
      </c>
      <c r="E902" s="137">
        <f t="shared" si="105"/>
        <v>0</v>
      </c>
      <c r="F902" s="137">
        <f t="shared" si="106"/>
        <v>0</v>
      </c>
      <c r="G902" s="137">
        <f t="shared" si="107"/>
        <v>0</v>
      </c>
      <c r="H902" s="137">
        <f t="shared" si="103"/>
        <v>0</v>
      </c>
      <c r="I902" s="16">
        <f t="shared" si="104"/>
        <v>5</v>
      </c>
      <c r="J902" s="16" t="str">
        <f t="shared" si="102"/>
        <v>1 3</v>
      </c>
    </row>
    <row r="903" spans="1:10">
      <c r="A903" s="16" t="s">
        <v>449</v>
      </c>
      <c r="B903" s="16" t="str">
        <f t="shared" si="108"/>
        <v>1 3 8 381</v>
      </c>
      <c r="C903" s="138" t="s">
        <v>7569</v>
      </c>
      <c r="D903" s="16" t="s">
        <v>3396</v>
      </c>
      <c r="E903" s="137">
        <f t="shared" si="105"/>
        <v>0</v>
      </c>
      <c r="F903" s="137">
        <f t="shared" si="106"/>
        <v>0</v>
      </c>
      <c r="G903" s="137">
        <f t="shared" si="107"/>
        <v>0</v>
      </c>
      <c r="H903" s="137">
        <f t="shared" si="103"/>
        <v>0</v>
      </c>
      <c r="I903" s="16">
        <f t="shared" si="104"/>
        <v>9</v>
      </c>
      <c r="J903" s="16" t="str">
        <f t="shared" ref="J903:J966" si="109">IF(I903=3,MID(C903,1,1),IF(I903=5,MID(C903,1,3),IF(I903=9,MID(C903,1,5),IF(I903=13,MID(C903,1,9),IF(I903=17,MID(C903,1,13),IF(I903=21,MID(C903,1,17)))))))</f>
        <v>1 3 8</v>
      </c>
    </row>
    <row r="904" spans="1:10">
      <c r="A904" s="16" t="s">
        <v>449</v>
      </c>
      <c r="B904" s="16" t="str">
        <f t="shared" si="108"/>
        <v>1 3 8 381 001</v>
      </c>
      <c r="C904" s="138" t="s">
        <v>7973</v>
      </c>
      <c r="D904" s="16" t="s">
        <v>777</v>
      </c>
      <c r="E904" s="137">
        <f t="shared" si="105"/>
        <v>0</v>
      </c>
      <c r="F904" s="137">
        <f t="shared" si="106"/>
        <v>0</v>
      </c>
      <c r="G904" s="137">
        <f t="shared" si="107"/>
        <v>0</v>
      </c>
      <c r="H904" s="137">
        <f t="shared" si="103"/>
        <v>0</v>
      </c>
      <c r="I904" s="16">
        <f t="shared" si="104"/>
        <v>13</v>
      </c>
      <c r="J904" s="16" t="str">
        <f t="shared" si="109"/>
        <v>1 3 8 381</v>
      </c>
    </row>
    <row r="905" spans="1:10">
      <c r="A905" s="16" t="s">
        <v>449</v>
      </c>
      <c r="B905" s="16" t="str">
        <f t="shared" si="108"/>
        <v>1 3 8 381 002</v>
      </c>
      <c r="C905" s="138" t="s">
        <v>8819</v>
      </c>
      <c r="D905" s="16" t="s">
        <v>8303</v>
      </c>
      <c r="E905" s="137">
        <f t="shared" si="105"/>
        <v>0</v>
      </c>
      <c r="F905" s="137">
        <f t="shared" si="106"/>
        <v>0</v>
      </c>
      <c r="G905" s="137">
        <f t="shared" si="107"/>
        <v>0</v>
      </c>
      <c r="H905" s="137">
        <f t="shared" si="103"/>
        <v>0</v>
      </c>
      <c r="I905" s="16">
        <f t="shared" si="104"/>
        <v>13</v>
      </c>
      <c r="J905" s="16" t="str">
        <f t="shared" si="109"/>
        <v>1 3 8 381</v>
      </c>
    </row>
    <row r="906" spans="1:10">
      <c r="A906" s="16" t="s">
        <v>449</v>
      </c>
      <c r="B906" s="16" t="str">
        <f t="shared" si="108"/>
        <v>1 3 8 381 003</v>
      </c>
      <c r="C906" s="138" t="s">
        <v>8820</v>
      </c>
      <c r="D906" s="16" t="s">
        <v>3202</v>
      </c>
      <c r="E906" s="137">
        <f t="shared" si="105"/>
        <v>0</v>
      </c>
      <c r="F906" s="137">
        <f t="shared" si="106"/>
        <v>0</v>
      </c>
      <c r="G906" s="137">
        <f t="shared" si="107"/>
        <v>0</v>
      </c>
      <c r="H906" s="137">
        <f t="shared" si="103"/>
        <v>0</v>
      </c>
      <c r="I906" s="16">
        <f t="shared" si="104"/>
        <v>13</v>
      </c>
      <c r="J906" s="16" t="str">
        <f t="shared" si="109"/>
        <v>1 3 8 381</v>
      </c>
    </row>
    <row r="907" spans="1:10">
      <c r="A907" s="16" t="s">
        <v>449</v>
      </c>
      <c r="B907" s="16" t="str">
        <f t="shared" si="108"/>
        <v>1 3 8 381 004</v>
      </c>
      <c r="C907" s="138" t="s">
        <v>8821</v>
      </c>
      <c r="D907" s="16" t="s">
        <v>8303</v>
      </c>
      <c r="E907" s="137">
        <f t="shared" si="105"/>
        <v>0</v>
      </c>
      <c r="F907" s="137">
        <f t="shared" si="106"/>
        <v>0</v>
      </c>
      <c r="G907" s="137">
        <f t="shared" si="107"/>
        <v>0</v>
      </c>
      <c r="H907" s="137">
        <f t="shared" si="103"/>
        <v>0</v>
      </c>
      <c r="I907" s="16">
        <f t="shared" si="104"/>
        <v>13</v>
      </c>
      <c r="J907" s="16" t="str">
        <f t="shared" si="109"/>
        <v>1 3 8 381</v>
      </c>
    </row>
    <row r="908" spans="1:10">
      <c r="A908" s="16" t="s">
        <v>449</v>
      </c>
      <c r="B908" s="16" t="str">
        <f t="shared" si="108"/>
        <v>1 3 8 381 005</v>
      </c>
      <c r="C908" s="138" t="s">
        <v>8822</v>
      </c>
      <c r="D908" s="16" t="s">
        <v>8307</v>
      </c>
      <c r="E908" s="137">
        <f t="shared" si="105"/>
        <v>0</v>
      </c>
      <c r="F908" s="137">
        <f t="shared" si="106"/>
        <v>0</v>
      </c>
      <c r="G908" s="137">
        <f t="shared" si="107"/>
        <v>0</v>
      </c>
      <c r="H908" s="137">
        <f t="shared" si="103"/>
        <v>0</v>
      </c>
      <c r="I908" s="16">
        <f t="shared" si="104"/>
        <v>13</v>
      </c>
      <c r="J908" s="16" t="str">
        <f t="shared" si="109"/>
        <v>1 3 8 381</v>
      </c>
    </row>
    <row r="909" spans="1:10">
      <c r="A909" s="16" t="s">
        <v>449</v>
      </c>
      <c r="B909" s="16" t="str">
        <f t="shared" si="108"/>
        <v>1 3 8 382</v>
      </c>
      <c r="C909" s="138" t="s">
        <v>6708</v>
      </c>
      <c r="D909" s="16" t="s">
        <v>3397</v>
      </c>
      <c r="E909" s="137">
        <f t="shared" si="105"/>
        <v>0</v>
      </c>
      <c r="F909" s="137">
        <f t="shared" si="106"/>
        <v>0</v>
      </c>
      <c r="G909" s="137">
        <f t="shared" si="107"/>
        <v>0</v>
      </c>
      <c r="H909" s="137">
        <f t="shared" si="103"/>
        <v>0</v>
      </c>
      <c r="I909" s="16">
        <f t="shared" si="104"/>
        <v>9</v>
      </c>
      <c r="J909" s="16" t="str">
        <f t="shared" si="109"/>
        <v>1 3 8</v>
      </c>
    </row>
    <row r="910" spans="1:10">
      <c r="A910" s="16" t="s">
        <v>449</v>
      </c>
      <c r="B910" s="16" t="str">
        <f t="shared" si="108"/>
        <v>1 3 8 382 001</v>
      </c>
      <c r="C910" s="138" t="s">
        <v>6709</v>
      </c>
      <c r="D910" s="16" t="s">
        <v>777</v>
      </c>
      <c r="E910" s="137">
        <f t="shared" si="105"/>
        <v>0</v>
      </c>
      <c r="F910" s="137">
        <f t="shared" si="106"/>
        <v>0</v>
      </c>
      <c r="G910" s="137">
        <f t="shared" si="107"/>
        <v>0</v>
      </c>
      <c r="H910" s="137">
        <f t="shared" si="103"/>
        <v>0</v>
      </c>
      <c r="I910" s="16">
        <f t="shared" si="104"/>
        <v>13</v>
      </c>
      <c r="J910" s="16" t="str">
        <f t="shared" si="109"/>
        <v>1 3 8 382</v>
      </c>
    </row>
    <row r="911" spans="1:10">
      <c r="A911" s="16" t="s">
        <v>449</v>
      </c>
      <c r="B911" s="16" t="str">
        <f t="shared" si="108"/>
        <v>1 3 8 382 002</v>
      </c>
      <c r="C911" s="138" t="s">
        <v>7974</v>
      </c>
      <c r="D911" s="16" t="s">
        <v>8303</v>
      </c>
      <c r="E911" s="137">
        <f t="shared" si="105"/>
        <v>0</v>
      </c>
      <c r="F911" s="137">
        <f t="shared" si="106"/>
        <v>0</v>
      </c>
      <c r="G911" s="137">
        <f t="shared" si="107"/>
        <v>0</v>
      </c>
      <c r="H911" s="137">
        <f t="shared" si="103"/>
        <v>0</v>
      </c>
      <c r="I911" s="16">
        <f t="shared" si="104"/>
        <v>13</v>
      </c>
      <c r="J911" s="16" t="str">
        <f t="shared" si="109"/>
        <v>1 3 8 382</v>
      </c>
    </row>
    <row r="912" spans="1:10">
      <c r="A912" s="16" t="s">
        <v>449</v>
      </c>
      <c r="B912" s="16" t="str">
        <f t="shared" si="108"/>
        <v>1 3 8 382 003</v>
      </c>
      <c r="C912" s="138" t="s">
        <v>8823</v>
      </c>
      <c r="D912" s="16" t="s">
        <v>3202</v>
      </c>
      <c r="E912" s="137">
        <f t="shared" si="105"/>
        <v>0</v>
      </c>
      <c r="F912" s="137">
        <f t="shared" si="106"/>
        <v>0</v>
      </c>
      <c r="G912" s="137">
        <f t="shared" si="107"/>
        <v>0</v>
      </c>
      <c r="H912" s="137">
        <f t="shared" si="103"/>
        <v>0</v>
      </c>
      <c r="I912" s="16">
        <f t="shared" si="104"/>
        <v>13</v>
      </c>
      <c r="J912" s="16" t="str">
        <f t="shared" si="109"/>
        <v>1 3 8 382</v>
      </c>
    </row>
    <row r="913" spans="1:10">
      <c r="A913" s="16" t="s">
        <v>449</v>
      </c>
      <c r="B913" s="16" t="str">
        <f t="shared" si="108"/>
        <v>1 3 8 382 004</v>
      </c>
      <c r="C913" s="138" t="s">
        <v>8824</v>
      </c>
      <c r="D913" s="16" t="s">
        <v>8303</v>
      </c>
      <c r="E913" s="137">
        <f t="shared" si="105"/>
        <v>0</v>
      </c>
      <c r="F913" s="137">
        <f t="shared" si="106"/>
        <v>0</v>
      </c>
      <c r="G913" s="137">
        <f t="shared" si="107"/>
        <v>0</v>
      </c>
      <c r="H913" s="137">
        <f t="shared" si="103"/>
        <v>0</v>
      </c>
      <c r="I913" s="16">
        <f t="shared" si="104"/>
        <v>13</v>
      </c>
      <c r="J913" s="16" t="str">
        <f t="shared" si="109"/>
        <v>1 3 8 382</v>
      </c>
    </row>
    <row r="914" spans="1:10">
      <c r="A914" s="16" t="s">
        <v>449</v>
      </c>
      <c r="B914" s="16" t="str">
        <f t="shared" si="108"/>
        <v>1 3 8 382 005</v>
      </c>
      <c r="C914" s="138" t="s">
        <v>8825</v>
      </c>
      <c r="D914" s="16" t="s">
        <v>8307</v>
      </c>
      <c r="E914" s="137">
        <f t="shared" si="105"/>
        <v>0</v>
      </c>
      <c r="F914" s="137">
        <f t="shared" si="106"/>
        <v>0</v>
      </c>
      <c r="G914" s="137">
        <f t="shared" si="107"/>
        <v>0</v>
      </c>
      <c r="H914" s="137">
        <f t="shared" si="103"/>
        <v>0</v>
      </c>
      <c r="I914" s="16">
        <f t="shared" si="104"/>
        <v>13</v>
      </c>
      <c r="J914" s="16" t="str">
        <f t="shared" si="109"/>
        <v>1 3 8 382</v>
      </c>
    </row>
    <row r="915" spans="1:10">
      <c r="A915" s="16" t="s">
        <v>449</v>
      </c>
      <c r="B915" s="16" t="str">
        <f t="shared" si="108"/>
        <v>1 3 8 383</v>
      </c>
      <c r="C915" s="138" t="s">
        <v>7570</v>
      </c>
      <c r="D915" s="16" t="s">
        <v>3398</v>
      </c>
      <c r="E915" s="137">
        <f t="shared" si="105"/>
        <v>0</v>
      </c>
      <c r="F915" s="137">
        <f t="shared" si="106"/>
        <v>0</v>
      </c>
      <c r="G915" s="137">
        <f t="shared" si="107"/>
        <v>0</v>
      </c>
      <c r="H915" s="137">
        <f t="shared" si="103"/>
        <v>0</v>
      </c>
      <c r="I915" s="16">
        <f t="shared" si="104"/>
        <v>9</v>
      </c>
      <c r="J915" s="16" t="str">
        <f t="shared" si="109"/>
        <v>1 3 8</v>
      </c>
    </row>
    <row r="916" spans="1:10">
      <c r="A916" s="16" t="s">
        <v>449</v>
      </c>
      <c r="B916" s="16" t="str">
        <f t="shared" si="108"/>
        <v>1 3 8 383 001</v>
      </c>
      <c r="C916" s="138" t="s">
        <v>7975</v>
      </c>
      <c r="D916" s="16" t="s">
        <v>777</v>
      </c>
      <c r="E916" s="137">
        <f t="shared" si="105"/>
        <v>0</v>
      </c>
      <c r="F916" s="137">
        <f t="shared" si="106"/>
        <v>0</v>
      </c>
      <c r="G916" s="137">
        <f t="shared" si="107"/>
        <v>0</v>
      </c>
      <c r="H916" s="137">
        <f t="shared" si="103"/>
        <v>0</v>
      </c>
      <c r="I916" s="16">
        <f t="shared" si="104"/>
        <v>13</v>
      </c>
      <c r="J916" s="16" t="str">
        <f t="shared" si="109"/>
        <v>1 3 8 383</v>
      </c>
    </row>
    <row r="917" spans="1:10">
      <c r="A917" s="16" t="s">
        <v>449</v>
      </c>
      <c r="B917" s="16" t="str">
        <f t="shared" si="108"/>
        <v>1 3 8 383 002</v>
      </c>
      <c r="C917" s="138" t="s">
        <v>8826</v>
      </c>
      <c r="D917" s="16" t="s">
        <v>8303</v>
      </c>
      <c r="E917" s="137">
        <f t="shared" si="105"/>
        <v>0</v>
      </c>
      <c r="F917" s="137">
        <f t="shared" si="106"/>
        <v>0</v>
      </c>
      <c r="G917" s="137">
        <f t="shared" si="107"/>
        <v>0</v>
      </c>
      <c r="H917" s="137">
        <f t="shared" si="103"/>
        <v>0</v>
      </c>
      <c r="I917" s="16">
        <f t="shared" si="104"/>
        <v>13</v>
      </c>
      <c r="J917" s="16" t="str">
        <f t="shared" si="109"/>
        <v>1 3 8 383</v>
      </c>
    </row>
    <row r="918" spans="1:10">
      <c r="A918" s="16" t="s">
        <v>449</v>
      </c>
      <c r="B918" s="16" t="str">
        <f t="shared" si="108"/>
        <v>1 3 8 383 003</v>
      </c>
      <c r="C918" s="138" t="s">
        <v>8827</v>
      </c>
      <c r="D918" s="16" t="s">
        <v>3202</v>
      </c>
      <c r="E918" s="137">
        <f t="shared" si="105"/>
        <v>0</v>
      </c>
      <c r="F918" s="137">
        <f t="shared" si="106"/>
        <v>0</v>
      </c>
      <c r="G918" s="137">
        <f t="shared" si="107"/>
        <v>0</v>
      </c>
      <c r="H918" s="137">
        <f t="shared" si="103"/>
        <v>0</v>
      </c>
      <c r="I918" s="16">
        <f t="shared" si="104"/>
        <v>13</v>
      </c>
      <c r="J918" s="16" t="str">
        <f t="shared" si="109"/>
        <v>1 3 8 383</v>
      </c>
    </row>
    <row r="919" spans="1:10">
      <c r="A919" s="16" t="s">
        <v>449</v>
      </c>
      <c r="B919" s="16" t="str">
        <f t="shared" si="108"/>
        <v>1 3 8 383 004</v>
      </c>
      <c r="C919" s="138" t="s">
        <v>8828</v>
      </c>
      <c r="D919" s="16" t="s">
        <v>8303</v>
      </c>
      <c r="E919" s="137">
        <f t="shared" si="105"/>
        <v>0</v>
      </c>
      <c r="F919" s="137">
        <f t="shared" si="106"/>
        <v>0</v>
      </c>
      <c r="G919" s="137">
        <f t="shared" si="107"/>
        <v>0</v>
      </c>
      <c r="H919" s="137">
        <f t="shared" si="103"/>
        <v>0</v>
      </c>
      <c r="I919" s="16">
        <f t="shared" si="104"/>
        <v>13</v>
      </c>
      <c r="J919" s="16" t="str">
        <f t="shared" si="109"/>
        <v>1 3 8 383</v>
      </c>
    </row>
    <row r="920" spans="1:10">
      <c r="A920" s="16" t="s">
        <v>449</v>
      </c>
      <c r="B920" s="16" t="str">
        <f t="shared" si="108"/>
        <v>1 3 8 383 005</v>
      </c>
      <c r="C920" s="138" t="s">
        <v>8829</v>
      </c>
      <c r="D920" s="16" t="s">
        <v>8307</v>
      </c>
      <c r="E920" s="137">
        <f t="shared" si="105"/>
        <v>0</v>
      </c>
      <c r="F920" s="137">
        <f t="shared" si="106"/>
        <v>0</v>
      </c>
      <c r="G920" s="137">
        <f t="shared" si="107"/>
        <v>0</v>
      </c>
      <c r="H920" s="137">
        <f t="shared" si="103"/>
        <v>0</v>
      </c>
      <c r="I920" s="16">
        <f t="shared" si="104"/>
        <v>13</v>
      </c>
      <c r="J920" s="16" t="str">
        <f t="shared" si="109"/>
        <v>1 3 8 383</v>
      </c>
    </row>
    <row r="921" spans="1:10">
      <c r="A921" s="16" t="s">
        <v>449</v>
      </c>
      <c r="B921" s="16" t="str">
        <f t="shared" si="108"/>
        <v>1 3 8 384</v>
      </c>
      <c r="C921" s="138" t="s">
        <v>7571</v>
      </c>
      <c r="D921" s="16" t="s">
        <v>3399</v>
      </c>
      <c r="E921" s="137">
        <f t="shared" si="105"/>
        <v>0</v>
      </c>
      <c r="F921" s="137">
        <f t="shared" si="106"/>
        <v>0</v>
      </c>
      <c r="G921" s="137">
        <f t="shared" si="107"/>
        <v>0</v>
      </c>
      <c r="H921" s="137">
        <f t="shared" si="103"/>
        <v>0</v>
      </c>
      <c r="I921" s="16">
        <f t="shared" si="104"/>
        <v>9</v>
      </c>
      <c r="J921" s="16" t="str">
        <f t="shared" si="109"/>
        <v>1 3 8</v>
      </c>
    </row>
    <row r="922" spans="1:10">
      <c r="A922" s="16" t="s">
        <v>449</v>
      </c>
      <c r="B922" s="16" t="str">
        <f t="shared" si="108"/>
        <v>1 3 8 384 001</v>
      </c>
      <c r="C922" s="138" t="s">
        <v>7976</v>
      </c>
      <c r="D922" s="16" t="s">
        <v>777</v>
      </c>
      <c r="E922" s="137">
        <f t="shared" si="105"/>
        <v>0</v>
      </c>
      <c r="F922" s="137">
        <f t="shared" si="106"/>
        <v>0</v>
      </c>
      <c r="G922" s="137">
        <f t="shared" si="107"/>
        <v>0</v>
      </c>
      <c r="H922" s="137">
        <f t="shared" si="103"/>
        <v>0</v>
      </c>
      <c r="I922" s="16">
        <f t="shared" si="104"/>
        <v>13</v>
      </c>
      <c r="J922" s="16" t="str">
        <f t="shared" si="109"/>
        <v>1 3 8 384</v>
      </c>
    </row>
    <row r="923" spans="1:10">
      <c r="A923" s="16" t="s">
        <v>449</v>
      </c>
      <c r="B923" s="16" t="str">
        <f t="shared" si="108"/>
        <v>1 3 8 384 002</v>
      </c>
      <c r="C923" s="138" t="s">
        <v>8830</v>
      </c>
      <c r="D923" s="16" t="s">
        <v>8303</v>
      </c>
      <c r="E923" s="137">
        <f t="shared" si="105"/>
        <v>0</v>
      </c>
      <c r="F923" s="137">
        <f t="shared" si="106"/>
        <v>0</v>
      </c>
      <c r="G923" s="137">
        <f t="shared" si="107"/>
        <v>0</v>
      </c>
      <c r="H923" s="137">
        <f t="shared" si="103"/>
        <v>0</v>
      </c>
      <c r="I923" s="16">
        <f t="shared" si="104"/>
        <v>13</v>
      </c>
      <c r="J923" s="16" t="str">
        <f t="shared" si="109"/>
        <v>1 3 8 384</v>
      </c>
    </row>
    <row r="924" spans="1:10">
      <c r="A924" s="16" t="s">
        <v>449</v>
      </c>
      <c r="B924" s="16" t="str">
        <f t="shared" si="108"/>
        <v>1 3 8 384 003</v>
      </c>
      <c r="C924" s="138" t="s">
        <v>8831</v>
      </c>
      <c r="D924" s="16" t="s">
        <v>3202</v>
      </c>
      <c r="E924" s="137">
        <f t="shared" si="105"/>
        <v>0</v>
      </c>
      <c r="F924" s="137">
        <f t="shared" si="106"/>
        <v>0</v>
      </c>
      <c r="G924" s="137">
        <f t="shared" si="107"/>
        <v>0</v>
      </c>
      <c r="H924" s="137">
        <f t="shared" si="103"/>
        <v>0</v>
      </c>
      <c r="I924" s="16">
        <f t="shared" si="104"/>
        <v>13</v>
      </c>
      <c r="J924" s="16" t="str">
        <f t="shared" si="109"/>
        <v>1 3 8 384</v>
      </c>
    </row>
    <row r="925" spans="1:10">
      <c r="A925" s="16" t="s">
        <v>449</v>
      </c>
      <c r="B925" s="16" t="str">
        <f t="shared" si="108"/>
        <v>1 3 8 384 004</v>
      </c>
      <c r="C925" s="138" t="s">
        <v>8832</v>
      </c>
      <c r="D925" s="16" t="s">
        <v>8303</v>
      </c>
      <c r="E925" s="137">
        <f t="shared" si="105"/>
        <v>0</v>
      </c>
      <c r="F925" s="137">
        <f t="shared" si="106"/>
        <v>0</v>
      </c>
      <c r="G925" s="137">
        <f t="shared" si="107"/>
        <v>0</v>
      </c>
      <c r="H925" s="137">
        <f t="shared" si="103"/>
        <v>0</v>
      </c>
      <c r="I925" s="16">
        <f t="shared" si="104"/>
        <v>13</v>
      </c>
      <c r="J925" s="16" t="str">
        <f t="shared" si="109"/>
        <v>1 3 8 384</v>
      </c>
    </row>
    <row r="926" spans="1:10">
      <c r="A926" s="16" t="s">
        <v>449</v>
      </c>
      <c r="B926" s="16" t="str">
        <f t="shared" si="108"/>
        <v>1 3 8 384 005</v>
      </c>
      <c r="C926" s="138" t="s">
        <v>8833</v>
      </c>
      <c r="D926" s="16" t="s">
        <v>8307</v>
      </c>
      <c r="E926" s="137">
        <f t="shared" si="105"/>
        <v>0</v>
      </c>
      <c r="F926" s="137">
        <f t="shared" si="106"/>
        <v>0</v>
      </c>
      <c r="G926" s="137">
        <f t="shared" si="107"/>
        <v>0</v>
      </c>
      <c r="H926" s="137">
        <f t="shared" si="103"/>
        <v>0</v>
      </c>
      <c r="I926" s="16">
        <f t="shared" si="104"/>
        <v>13</v>
      </c>
      <c r="J926" s="16" t="str">
        <f t="shared" si="109"/>
        <v>1 3 8 384</v>
      </c>
    </row>
    <row r="927" spans="1:10">
      <c r="A927" s="16" t="s">
        <v>449</v>
      </c>
      <c r="B927" s="16" t="str">
        <f t="shared" si="108"/>
        <v>1 3 8 385</v>
      </c>
      <c r="C927" s="138" t="s">
        <v>6710</v>
      </c>
      <c r="D927" s="16" t="s">
        <v>3400</v>
      </c>
      <c r="E927" s="137">
        <f t="shared" si="105"/>
        <v>0</v>
      </c>
      <c r="F927" s="137">
        <f t="shared" si="106"/>
        <v>0</v>
      </c>
      <c r="G927" s="137">
        <f t="shared" si="107"/>
        <v>0</v>
      </c>
      <c r="H927" s="137">
        <f t="shared" si="103"/>
        <v>0</v>
      </c>
      <c r="I927" s="16">
        <f t="shared" si="104"/>
        <v>9</v>
      </c>
      <c r="J927" s="16" t="str">
        <f t="shared" si="109"/>
        <v>1 3 8</v>
      </c>
    </row>
    <row r="928" spans="1:10">
      <c r="A928" s="16" t="s">
        <v>449</v>
      </c>
      <c r="B928" s="16" t="str">
        <f t="shared" si="108"/>
        <v>1 3 8 385 001</v>
      </c>
      <c r="C928" s="138" t="s">
        <v>6711</v>
      </c>
      <c r="D928" s="16" t="s">
        <v>777</v>
      </c>
      <c r="E928" s="137">
        <f t="shared" si="105"/>
        <v>0</v>
      </c>
      <c r="F928" s="137">
        <f t="shared" si="106"/>
        <v>0</v>
      </c>
      <c r="G928" s="137">
        <f t="shared" si="107"/>
        <v>0</v>
      </c>
      <c r="H928" s="137">
        <f t="shared" si="103"/>
        <v>0</v>
      </c>
      <c r="I928" s="16">
        <f t="shared" si="104"/>
        <v>13</v>
      </c>
      <c r="J928" s="16" t="str">
        <f t="shared" si="109"/>
        <v>1 3 8 385</v>
      </c>
    </row>
    <row r="929" spans="1:10">
      <c r="A929" s="16" t="s">
        <v>449</v>
      </c>
      <c r="B929" s="16" t="str">
        <f t="shared" si="108"/>
        <v>1 3 8 385 002</v>
      </c>
      <c r="C929" s="138" t="s">
        <v>8834</v>
      </c>
      <c r="D929" s="16" t="s">
        <v>8303</v>
      </c>
      <c r="E929" s="137">
        <f t="shared" si="105"/>
        <v>0</v>
      </c>
      <c r="F929" s="137">
        <f t="shared" si="106"/>
        <v>0</v>
      </c>
      <c r="G929" s="137">
        <f t="shared" si="107"/>
        <v>0</v>
      </c>
      <c r="H929" s="137">
        <f t="shared" si="103"/>
        <v>0</v>
      </c>
      <c r="I929" s="16">
        <f t="shared" si="104"/>
        <v>13</v>
      </c>
      <c r="J929" s="16" t="str">
        <f t="shared" si="109"/>
        <v>1 3 8 385</v>
      </c>
    </row>
    <row r="930" spans="1:10">
      <c r="A930" s="16" t="s">
        <v>449</v>
      </c>
      <c r="B930" s="16" t="str">
        <f t="shared" si="108"/>
        <v>1 3 8 385 003</v>
      </c>
      <c r="C930" s="138" t="s">
        <v>8835</v>
      </c>
      <c r="D930" s="16" t="s">
        <v>3202</v>
      </c>
      <c r="E930" s="137">
        <f t="shared" si="105"/>
        <v>0</v>
      </c>
      <c r="F930" s="137">
        <f t="shared" si="106"/>
        <v>0</v>
      </c>
      <c r="G930" s="137">
        <f t="shared" si="107"/>
        <v>0</v>
      </c>
      <c r="H930" s="137">
        <f t="shared" si="103"/>
        <v>0</v>
      </c>
      <c r="I930" s="16">
        <f t="shared" si="104"/>
        <v>13</v>
      </c>
      <c r="J930" s="16" t="str">
        <f t="shared" si="109"/>
        <v>1 3 8 385</v>
      </c>
    </row>
    <row r="931" spans="1:10">
      <c r="A931" s="16" t="s">
        <v>449</v>
      </c>
      <c r="B931" s="16" t="str">
        <f t="shared" si="108"/>
        <v>1 3 8 385 004</v>
      </c>
      <c r="C931" s="138" t="s">
        <v>8836</v>
      </c>
      <c r="D931" s="16" t="s">
        <v>8303</v>
      </c>
      <c r="E931" s="137">
        <f t="shared" si="105"/>
        <v>0</v>
      </c>
      <c r="F931" s="137">
        <f t="shared" si="106"/>
        <v>0</v>
      </c>
      <c r="G931" s="137">
        <f t="shared" si="107"/>
        <v>0</v>
      </c>
      <c r="H931" s="137">
        <f t="shared" si="103"/>
        <v>0</v>
      </c>
      <c r="I931" s="16">
        <f t="shared" si="104"/>
        <v>13</v>
      </c>
      <c r="J931" s="16" t="str">
        <f t="shared" si="109"/>
        <v>1 3 8 385</v>
      </c>
    </row>
    <row r="932" spans="1:10">
      <c r="A932" s="16" t="s">
        <v>449</v>
      </c>
      <c r="B932" s="16" t="str">
        <f t="shared" si="108"/>
        <v>1 3 8 385 005</v>
      </c>
      <c r="C932" s="138" t="s">
        <v>8837</v>
      </c>
      <c r="D932" s="16" t="s">
        <v>8307</v>
      </c>
      <c r="E932" s="137">
        <f t="shared" si="105"/>
        <v>0</v>
      </c>
      <c r="F932" s="137">
        <f t="shared" si="106"/>
        <v>0</v>
      </c>
      <c r="G932" s="137">
        <f t="shared" si="107"/>
        <v>0</v>
      </c>
      <c r="H932" s="137">
        <f t="shared" si="103"/>
        <v>0</v>
      </c>
      <c r="I932" s="16">
        <f t="shared" si="104"/>
        <v>13</v>
      </c>
      <c r="J932" s="16" t="str">
        <f t="shared" si="109"/>
        <v>1 3 8 385</v>
      </c>
    </row>
    <row r="933" spans="1:10">
      <c r="A933" s="16" t="s">
        <v>449</v>
      </c>
      <c r="B933" s="16" t="str">
        <f t="shared" si="108"/>
        <v>1 3 9</v>
      </c>
      <c r="C933" s="138" t="s">
        <v>2677</v>
      </c>
      <c r="D933" s="16" t="s">
        <v>579</v>
      </c>
      <c r="E933" s="137">
        <f t="shared" si="105"/>
        <v>320875</v>
      </c>
      <c r="F933" s="137">
        <f t="shared" si="106"/>
        <v>0</v>
      </c>
      <c r="G933" s="137">
        <f t="shared" si="107"/>
        <v>0</v>
      </c>
      <c r="H933" s="137">
        <f t="shared" si="103"/>
        <v>320875</v>
      </c>
      <c r="I933" s="16">
        <f t="shared" si="104"/>
        <v>5</v>
      </c>
      <c r="J933" s="16" t="str">
        <f t="shared" si="109"/>
        <v>1 3</v>
      </c>
    </row>
    <row r="934" spans="1:10">
      <c r="A934" s="16" t="s">
        <v>449</v>
      </c>
      <c r="B934" s="16" t="str">
        <f t="shared" si="108"/>
        <v>1 3 9 391</v>
      </c>
      <c r="C934" s="138" t="s">
        <v>7572</v>
      </c>
      <c r="D934" s="16" t="s">
        <v>3401</v>
      </c>
      <c r="E934" s="137">
        <f t="shared" si="105"/>
        <v>0</v>
      </c>
      <c r="F934" s="137">
        <f t="shared" si="106"/>
        <v>0</v>
      </c>
      <c r="G934" s="137">
        <f t="shared" si="107"/>
        <v>0</v>
      </c>
      <c r="H934" s="137">
        <f t="shared" si="103"/>
        <v>0</v>
      </c>
      <c r="I934" s="16">
        <f t="shared" si="104"/>
        <v>9</v>
      </c>
      <c r="J934" s="16" t="str">
        <f t="shared" si="109"/>
        <v>1 3 9</v>
      </c>
    </row>
    <row r="935" spans="1:10">
      <c r="A935" s="16" t="s">
        <v>449</v>
      </c>
      <c r="B935" s="16" t="str">
        <f t="shared" si="108"/>
        <v>1 3 9 391 001</v>
      </c>
      <c r="C935" s="138" t="s">
        <v>7977</v>
      </c>
      <c r="D935" s="16" t="s">
        <v>777</v>
      </c>
      <c r="E935" s="137">
        <f t="shared" si="105"/>
        <v>0</v>
      </c>
      <c r="F935" s="137">
        <f t="shared" si="106"/>
        <v>0</v>
      </c>
      <c r="G935" s="137">
        <f t="shared" si="107"/>
        <v>0</v>
      </c>
      <c r="H935" s="137">
        <f t="shared" si="103"/>
        <v>0</v>
      </c>
      <c r="I935" s="16">
        <f t="shared" si="104"/>
        <v>13</v>
      </c>
      <c r="J935" s="16" t="str">
        <f t="shared" si="109"/>
        <v>1 3 9 391</v>
      </c>
    </row>
    <row r="936" spans="1:10">
      <c r="A936" s="16" t="s">
        <v>449</v>
      </c>
      <c r="B936" s="16" t="str">
        <f t="shared" si="108"/>
        <v>1 3 9 391 002</v>
      </c>
      <c r="C936" s="138" t="s">
        <v>8838</v>
      </c>
      <c r="D936" s="16" t="s">
        <v>8303</v>
      </c>
      <c r="E936" s="137">
        <f t="shared" si="105"/>
        <v>0</v>
      </c>
      <c r="F936" s="137">
        <f t="shared" si="106"/>
        <v>0</v>
      </c>
      <c r="G936" s="137">
        <f t="shared" si="107"/>
        <v>0</v>
      </c>
      <c r="H936" s="137">
        <f t="shared" si="103"/>
        <v>0</v>
      </c>
      <c r="I936" s="16">
        <f t="shared" si="104"/>
        <v>13</v>
      </c>
      <c r="J936" s="16" t="str">
        <f t="shared" si="109"/>
        <v>1 3 9 391</v>
      </c>
    </row>
    <row r="937" spans="1:10">
      <c r="A937" s="16" t="s">
        <v>449</v>
      </c>
      <c r="B937" s="16" t="str">
        <f t="shared" si="108"/>
        <v>1 3 9 391 003</v>
      </c>
      <c r="C937" s="138" t="s">
        <v>8839</v>
      </c>
      <c r="D937" s="16" t="s">
        <v>3202</v>
      </c>
      <c r="E937" s="137">
        <f t="shared" si="105"/>
        <v>0</v>
      </c>
      <c r="F937" s="137">
        <f t="shared" si="106"/>
        <v>0</v>
      </c>
      <c r="G937" s="137">
        <f t="shared" si="107"/>
        <v>0</v>
      </c>
      <c r="H937" s="137">
        <f t="shared" si="103"/>
        <v>0</v>
      </c>
      <c r="I937" s="16">
        <f t="shared" si="104"/>
        <v>13</v>
      </c>
      <c r="J937" s="16" t="str">
        <f t="shared" si="109"/>
        <v>1 3 9 391</v>
      </c>
    </row>
    <row r="938" spans="1:10">
      <c r="A938" s="16" t="s">
        <v>449</v>
      </c>
      <c r="B938" s="16" t="str">
        <f t="shared" si="108"/>
        <v>1 3 9 391 004</v>
      </c>
      <c r="C938" s="138" t="s">
        <v>8840</v>
      </c>
      <c r="D938" s="16" t="s">
        <v>8303</v>
      </c>
      <c r="E938" s="137">
        <f t="shared" si="105"/>
        <v>0</v>
      </c>
      <c r="F938" s="137">
        <f t="shared" si="106"/>
        <v>0</v>
      </c>
      <c r="G938" s="137">
        <f t="shared" si="107"/>
        <v>0</v>
      </c>
      <c r="H938" s="137">
        <f t="shared" si="103"/>
        <v>0</v>
      </c>
      <c r="I938" s="16">
        <f t="shared" si="104"/>
        <v>13</v>
      </c>
      <c r="J938" s="16" t="str">
        <f t="shared" si="109"/>
        <v>1 3 9 391</v>
      </c>
    </row>
    <row r="939" spans="1:10">
      <c r="A939" s="16" t="s">
        <v>449</v>
      </c>
      <c r="B939" s="16" t="str">
        <f t="shared" si="108"/>
        <v>1 3 9 391 005</v>
      </c>
      <c r="C939" s="138" t="s">
        <v>8841</v>
      </c>
      <c r="D939" s="16" t="s">
        <v>8307</v>
      </c>
      <c r="E939" s="137">
        <f t="shared" si="105"/>
        <v>0</v>
      </c>
      <c r="F939" s="137">
        <f t="shared" si="106"/>
        <v>0</v>
      </c>
      <c r="G939" s="137">
        <f t="shared" si="107"/>
        <v>0</v>
      </c>
      <c r="H939" s="137">
        <f t="shared" si="103"/>
        <v>0</v>
      </c>
      <c r="I939" s="16">
        <f t="shared" si="104"/>
        <v>13</v>
      </c>
      <c r="J939" s="16" t="str">
        <f t="shared" si="109"/>
        <v>1 3 9 391</v>
      </c>
    </row>
    <row r="940" spans="1:10">
      <c r="A940" s="16" t="s">
        <v>449</v>
      </c>
      <c r="B940" s="16" t="str">
        <f t="shared" si="108"/>
        <v>1 3 9 392</v>
      </c>
      <c r="C940" s="138" t="s">
        <v>6712</v>
      </c>
      <c r="D940" s="16" t="s">
        <v>3402</v>
      </c>
      <c r="E940" s="137">
        <f t="shared" si="105"/>
        <v>0</v>
      </c>
      <c r="F940" s="137">
        <f t="shared" si="106"/>
        <v>0</v>
      </c>
      <c r="G940" s="137">
        <f t="shared" si="107"/>
        <v>0</v>
      </c>
      <c r="H940" s="137">
        <f t="shared" si="103"/>
        <v>0</v>
      </c>
      <c r="I940" s="16">
        <f t="shared" si="104"/>
        <v>9</v>
      </c>
      <c r="J940" s="16" t="str">
        <f t="shared" si="109"/>
        <v>1 3 9</v>
      </c>
    </row>
    <row r="941" spans="1:10">
      <c r="A941" s="16" t="s">
        <v>449</v>
      </c>
      <c r="B941" s="16" t="str">
        <f t="shared" si="108"/>
        <v>1 3 9 392 001</v>
      </c>
      <c r="C941" s="138" t="s">
        <v>7978</v>
      </c>
      <c r="D941" s="16" t="s">
        <v>777</v>
      </c>
      <c r="E941" s="137">
        <f t="shared" si="105"/>
        <v>0</v>
      </c>
      <c r="F941" s="137">
        <f t="shared" si="106"/>
        <v>0</v>
      </c>
      <c r="G941" s="137">
        <f t="shared" si="107"/>
        <v>0</v>
      </c>
      <c r="H941" s="137">
        <f t="shared" si="103"/>
        <v>0</v>
      </c>
      <c r="I941" s="16">
        <f t="shared" si="104"/>
        <v>13</v>
      </c>
      <c r="J941" s="16" t="str">
        <f t="shared" si="109"/>
        <v>1 3 9 392</v>
      </c>
    </row>
    <row r="942" spans="1:10">
      <c r="A942" s="16" t="s">
        <v>449</v>
      </c>
      <c r="B942" s="16" t="str">
        <f t="shared" si="108"/>
        <v>1 3 9 392 002</v>
      </c>
      <c r="C942" s="138" t="s">
        <v>8842</v>
      </c>
      <c r="D942" s="16" t="s">
        <v>8303</v>
      </c>
      <c r="E942" s="137">
        <f t="shared" si="105"/>
        <v>0</v>
      </c>
      <c r="F942" s="137">
        <f t="shared" si="106"/>
        <v>0</v>
      </c>
      <c r="G942" s="137">
        <f t="shared" si="107"/>
        <v>0</v>
      </c>
      <c r="H942" s="137">
        <f t="shared" si="103"/>
        <v>0</v>
      </c>
      <c r="I942" s="16">
        <f t="shared" si="104"/>
        <v>13</v>
      </c>
      <c r="J942" s="16" t="str">
        <f t="shared" si="109"/>
        <v>1 3 9 392</v>
      </c>
    </row>
    <row r="943" spans="1:10">
      <c r="A943" s="16" t="s">
        <v>449</v>
      </c>
      <c r="B943" s="16" t="str">
        <f t="shared" si="108"/>
        <v>1 3 9 392 003</v>
      </c>
      <c r="C943" s="138" t="s">
        <v>8843</v>
      </c>
      <c r="D943" s="16" t="s">
        <v>3202</v>
      </c>
      <c r="E943" s="137">
        <f t="shared" si="105"/>
        <v>0</v>
      </c>
      <c r="F943" s="137">
        <f t="shared" si="106"/>
        <v>0</v>
      </c>
      <c r="G943" s="137">
        <f t="shared" si="107"/>
        <v>0</v>
      </c>
      <c r="H943" s="137">
        <f t="shared" si="103"/>
        <v>0</v>
      </c>
      <c r="I943" s="16">
        <f t="shared" si="104"/>
        <v>13</v>
      </c>
      <c r="J943" s="16" t="str">
        <f t="shared" si="109"/>
        <v>1 3 9 392</v>
      </c>
    </row>
    <row r="944" spans="1:10">
      <c r="A944" s="16" t="s">
        <v>449</v>
      </c>
      <c r="B944" s="16" t="str">
        <f t="shared" si="108"/>
        <v>1 3 9 392 004</v>
      </c>
      <c r="C944" s="138" t="s">
        <v>8844</v>
      </c>
      <c r="D944" s="16" t="s">
        <v>8303</v>
      </c>
      <c r="E944" s="137">
        <f t="shared" si="105"/>
        <v>0</v>
      </c>
      <c r="F944" s="137">
        <f t="shared" si="106"/>
        <v>0</v>
      </c>
      <c r="G944" s="137">
        <f t="shared" si="107"/>
        <v>0</v>
      </c>
      <c r="H944" s="137">
        <f t="shared" si="103"/>
        <v>0</v>
      </c>
      <c r="I944" s="16">
        <f t="shared" si="104"/>
        <v>13</v>
      </c>
      <c r="J944" s="16" t="str">
        <f t="shared" si="109"/>
        <v>1 3 9 392</v>
      </c>
    </row>
    <row r="945" spans="1:10">
      <c r="A945" s="16" t="s">
        <v>449</v>
      </c>
      <c r="B945" s="16" t="str">
        <f t="shared" si="108"/>
        <v>1 3 9 392 005</v>
      </c>
      <c r="C945" s="138" t="s">
        <v>8845</v>
      </c>
      <c r="D945" s="16" t="s">
        <v>8307</v>
      </c>
      <c r="E945" s="137">
        <f t="shared" si="105"/>
        <v>0</v>
      </c>
      <c r="F945" s="137">
        <f t="shared" si="106"/>
        <v>0</v>
      </c>
      <c r="G945" s="137">
        <f t="shared" si="107"/>
        <v>0</v>
      </c>
      <c r="H945" s="137">
        <f t="shared" ref="H945:H1008" si="110">SUBTOTAL(9,E945:G945)</f>
        <v>0</v>
      </c>
      <c r="I945" s="16">
        <f t="shared" ref="I945:I1008" si="111">LEN(C945)</f>
        <v>13</v>
      </c>
      <c r="J945" s="16" t="str">
        <f t="shared" si="109"/>
        <v>1 3 9 392</v>
      </c>
    </row>
    <row r="946" spans="1:10">
      <c r="A946" s="16" t="s">
        <v>449</v>
      </c>
      <c r="B946" s="16" t="str">
        <f t="shared" si="108"/>
        <v>1 3 9 393</v>
      </c>
      <c r="C946" s="138" t="s">
        <v>7573</v>
      </c>
      <c r="D946" s="16" t="s">
        <v>3403</v>
      </c>
      <c r="E946" s="137">
        <f t="shared" si="105"/>
        <v>0</v>
      </c>
      <c r="F946" s="137">
        <f t="shared" si="106"/>
        <v>0</v>
      </c>
      <c r="G946" s="137">
        <f t="shared" si="107"/>
        <v>0</v>
      </c>
      <c r="H946" s="137">
        <f t="shared" si="110"/>
        <v>0</v>
      </c>
      <c r="I946" s="16">
        <f t="shared" si="111"/>
        <v>9</v>
      </c>
      <c r="J946" s="16" t="str">
        <f t="shared" si="109"/>
        <v>1 3 9</v>
      </c>
    </row>
    <row r="947" spans="1:10">
      <c r="A947" s="16" t="s">
        <v>449</v>
      </c>
      <c r="B947" s="16" t="str">
        <f t="shared" si="108"/>
        <v>1 3 9 393 001</v>
      </c>
      <c r="C947" s="138" t="s">
        <v>7979</v>
      </c>
      <c r="D947" s="16" t="s">
        <v>777</v>
      </c>
      <c r="E947" s="137">
        <f t="shared" si="105"/>
        <v>0</v>
      </c>
      <c r="F947" s="137">
        <f t="shared" si="106"/>
        <v>0</v>
      </c>
      <c r="G947" s="137">
        <f t="shared" si="107"/>
        <v>0</v>
      </c>
      <c r="H947" s="137">
        <f t="shared" si="110"/>
        <v>0</v>
      </c>
      <c r="I947" s="16">
        <f t="shared" si="111"/>
        <v>13</v>
      </c>
      <c r="J947" s="16" t="str">
        <f t="shared" si="109"/>
        <v>1 3 9 393</v>
      </c>
    </row>
    <row r="948" spans="1:10">
      <c r="A948" s="16" t="s">
        <v>449</v>
      </c>
      <c r="B948" s="16" t="str">
        <f t="shared" si="108"/>
        <v>1 3 9 393 002</v>
      </c>
      <c r="C948" s="138" t="s">
        <v>8846</v>
      </c>
      <c r="D948" s="16" t="s">
        <v>8303</v>
      </c>
      <c r="E948" s="137">
        <f t="shared" si="105"/>
        <v>0</v>
      </c>
      <c r="F948" s="137">
        <f t="shared" si="106"/>
        <v>0</v>
      </c>
      <c r="G948" s="137">
        <f t="shared" si="107"/>
        <v>0</v>
      </c>
      <c r="H948" s="137">
        <f t="shared" si="110"/>
        <v>0</v>
      </c>
      <c r="I948" s="16">
        <f t="shared" si="111"/>
        <v>13</v>
      </c>
      <c r="J948" s="16" t="str">
        <f t="shared" si="109"/>
        <v>1 3 9 393</v>
      </c>
    </row>
    <row r="949" spans="1:10">
      <c r="A949" s="16" t="s">
        <v>449</v>
      </c>
      <c r="B949" s="16" t="str">
        <f t="shared" si="108"/>
        <v>1 3 9 393 003</v>
      </c>
      <c r="C949" s="138" t="s">
        <v>8847</v>
      </c>
      <c r="D949" s="16" t="s">
        <v>3202</v>
      </c>
      <c r="E949" s="137">
        <f t="shared" si="105"/>
        <v>0</v>
      </c>
      <c r="F949" s="137">
        <f t="shared" si="106"/>
        <v>0</v>
      </c>
      <c r="G949" s="137">
        <f t="shared" si="107"/>
        <v>0</v>
      </c>
      <c r="H949" s="137">
        <f t="shared" si="110"/>
        <v>0</v>
      </c>
      <c r="I949" s="16">
        <f t="shared" si="111"/>
        <v>13</v>
      </c>
      <c r="J949" s="16" t="str">
        <f t="shared" si="109"/>
        <v>1 3 9 393</v>
      </c>
    </row>
    <row r="950" spans="1:10">
      <c r="A950" s="16" t="s">
        <v>449</v>
      </c>
      <c r="B950" s="16" t="str">
        <f t="shared" si="108"/>
        <v>1 3 9 393 004</v>
      </c>
      <c r="C950" s="138" t="s">
        <v>8848</v>
      </c>
      <c r="D950" s="16" t="s">
        <v>8303</v>
      </c>
      <c r="E950" s="137">
        <f t="shared" si="105"/>
        <v>0</v>
      </c>
      <c r="F950" s="137">
        <f t="shared" si="106"/>
        <v>0</v>
      </c>
      <c r="G950" s="137">
        <f t="shared" si="107"/>
        <v>0</v>
      </c>
      <c r="H950" s="137">
        <f t="shared" si="110"/>
        <v>0</v>
      </c>
      <c r="I950" s="16">
        <f t="shared" si="111"/>
        <v>13</v>
      </c>
      <c r="J950" s="16" t="str">
        <f t="shared" si="109"/>
        <v>1 3 9 393</v>
      </c>
    </row>
    <row r="951" spans="1:10">
      <c r="A951" s="16" t="s">
        <v>449</v>
      </c>
      <c r="B951" s="16" t="str">
        <f t="shared" si="108"/>
        <v>1 3 9 393 005</v>
      </c>
      <c r="C951" s="138" t="s">
        <v>8849</v>
      </c>
      <c r="D951" s="16" t="s">
        <v>8307</v>
      </c>
      <c r="E951" s="137">
        <f t="shared" si="105"/>
        <v>0</v>
      </c>
      <c r="F951" s="137">
        <f t="shared" si="106"/>
        <v>0</v>
      </c>
      <c r="G951" s="137">
        <f t="shared" si="107"/>
        <v>0</v>
      </c>
      <c r="H951" s="137">
        <f t="shared" si="110"/>
        <v>0</v>
      </c>
      <c r="I951" s="16">
        <f t="shared" si="111"/>
        <v>13</v>
      </c>
      <c r="J951" s="16" t="str">
        <f t="shared" si="109"/>
        <v>1 3 9 393</v>
      </c>
    </row>
    <row r="952" spans="1:10">
      <c r="A952" s="16" t="s">
        <v>449</v>
      </c>
      <c r="B952" s="16" t="str">
        <f t="shared" si="108"/>
        <v>1 3 9 394</v>
      </c>
      <c r="C952" s="138" t="s">
        <v>6713</v>
      </c>
      <c r="D952" s="16" t="s">
        <v>3404</v>
      </c>
      <c r="E952" s="137">
        <f t="shared" si="105"/>
        <v>0</v>
      </c>
      <c r="F952" s="137">
        <f t="shared" si="106"/>
        <v>0</v>
      </c>
      <c r="G952" s="137">
        <f t="shared" si="107"/>
        <v>0</v>
      </c>
      <c r="H952" s="137">
        <f t="shared" si="110"/>
        <v>0</v>
      </c>
      <c r="I952" s="16">
        <f t="shared" si="111"/>
        <v>9</v>
      </c>
      <c r="J952" s="16" t="str">
        <f t="shared" si="109"/>
        <v>1 3 9</v>
      </c>
    </row>
    <row r="953" spans="1:10">
      <c r="A953" s="16" t="s">
        <v>449</v>
      </c>
      <c r="B953" s="16" t="str">
        <f t="shared" si="108"/>
        <v>1 3 9 394 001</v>
      </c>
      <c r="C953" s="138" t="s">
        <v>6714</v>
      </c>
      <c r="D953" s="16" t="s">
        <v>777</v>
      </c>
      <c r="E953" s="137">
        <f t="shared" si="105"/>
        <v>0</v>
      </c>
      <c r="F953" s="137">
        <f t="shared" si="106"/>
        <v>0</v>
      </c>
      <c r="G953" s="137">
        <f t="shared" si="107"/>
        <v>0</v>
      </c>
      <c r="H953" s="137">
        <f t="shared" si="110"/>
        <v>0</v>
      </c>
      <c r="I953" s="16">
        <f t="shared" si="111"/>
        <v>13</v>
      </c>
      <c r="J953" s="16" t="str">
        <f t="shared" si="109"/>
        <v>1 3 9 394</v>
      </c>
    </row>
    <row r="954" spans="1:10">
      <c r="A954" s="16" t="s">
        <v>449</v>
      </c>
      <c r="B954" s="16" t="str">
        <f t="shared" si="108"/>
        <v>1 3 9 394 002</v>
      </c>
      <c r="C954" s="138" t="s">
        <v>8850</v>
      </c>
      <c r="D954" s="16" t="s">
        <v>8303</v>
      </c>
      <c r="E954" s="137">
        <f t="shared" si="105"/>
        <v>0</v>
      </c>
      <c r="F954" s="137">
        <f t="shared" si="106"/>
        <v>0</v>
      </c>
      <c r="G954" s="137">
        <f t="shared" si="107"/>
        <v>0</v>
      </c>
      <c r="H954" s="137">
        <f t="shared" si="110"/>
        <v>0</v>
      </c>
      <c r="I954" s="16">
        <f t="shared" si="111"/>
        <v>13</v>
      </c>
      <c r="J954" s="16" t="str">
        <f t="shared" si="109"/>
        <v>1 3 9 394</v>
      </c>
    </row>
    <row r="955" spans="1:10">
      <c r="A955" s="16" t="s">
        <v>449</v>
      </c>
      <c r="B955" s="16" t="str">
        <f t="shared" si="108"/>
        <v>1 3 9 394 003</v>
      </c>
      <c r="C955" s="138" t="s">
        <v>8851</v>
      </c>
      <c r="D955" s="16" t="s">
        <v>3202</v>
      </c>
      <c r="E955" s="137">
        <f t="shared" si="105"/>
        <v>0</v>
      </c>
      <c r="F955" s="137">
        <f t="shared" si="106"/>
        <v>0</v>
      </c>
      <c r="G955" s="137">
        <f t="shared" si="107"/>
        <v>0</v>
      </c>
      <c r="H955" s="137">
        <f t="shared" si="110"/>
        <v>0</v>
      </c>
      <c r="I955" s="16">
        <f t="shared" si="111"/>
        <v>13</v>
      </c>
      <c r="J955" s="16" t="str">
        <f t="shared" si="109"/>
        <v>1 3 9 394</v>
      </c>
    </row>
    <row r="956" spans="1:10">
      <c r="A956" s="16" t="s">
        <v>449</v>
      </c>
      <c r="B956" s="16" t="str">
        <f t="shared" si="108"/>
        <v>1 3 9 394 004</v>
      </c>
      <c r="C956" s="138" t="s">
        <v>8852</v>
      </c>
      <c r="D956" s="16" t="s">
        <v>8303</v>
      </c>
      <c r="E956" s="137">
        <f t="shared" si="105"/>
        <v>0</v>
      </c>
      <c r="F956" s="137">
        <f t="shared" si="106"/>
        <v>0</v>
      </c>
      <c r="G956" s="137">
        <f t="shared" si="107"/>
        <v>0</v>
      </c>
      <c r="H956" s="137">
        <f t="shared" si="110"/>
        <v>0</v>
      </c>
      <c r="I956" s="16">
        <f t="shared" si="111"/>
        <v>13</v>
      </c>
      <c r="J956" s="16" t="str">
        <f t="shared" si="109"/>
        <v>1 3 9 394</v>
      </c>
    </row>
    <row r="957" spans="1:10">
      <c r="A957" s="16" t="s">
        <v>449</v>
      </c>
      <c r="B957" s="16" t="str">
        <f t="shared" si="108"/>
        <v>1 3 9 394 005</v>
      </c>
      <c r="C957" s="138" t="s">
        <v>8853</v>
      </c>
      <c r="D957" s="16" t="s">
        <v>8307</v>
      </c>
      <c r="E957" s="137">
        <f t="shared" si="105"/>
        <v>0</v>
      </c>
      <c r="F957" s="137">
        <f t="shared" si="106"/>
        <v>0</v>
      </c>
      <c r="G957" s="137">
        <f t="shared" si="107"/>
        <v>0</v>
      </c>
      <c r="H957" s="137">
        <f t="shared" si="110"/>
        <v>0</v>
      </c>
      <c r="I957" s="16">
        <f t="shared" si="111"/>
        <v>13</v>
      </c>
      <c r="J957" s="16" t="str">
        <f t="shared" si="109"/>
        <v>1 3 9 394</v>
      </c>
    </row>
    <row r="958" spans="1:10">
      <c r="A958" s="16" t="s">
        <v>449</v>
      </c>
      <c r="B958" s="16" t="str">
        <f t="shared" si="108"/>
        <v>1 3 9 395</v>
      </c>
      <c r="C958" s="138" t="s">
        <v>7435</v>
      </c>
      <c r="D958" s="16" t="s">
        <v>3405</v>
      </c>
      <c r="E958" s="137">
        <f t="shared" si="105"/>
        <v>0</v>
      </c>
      <c r="F958" s="137">
        <f t="shared" si="106"/>
        <v>0</v>
      </c>
      <c r="G958" s="137">
        <f t="shared" si="107"/>
        <v>0</v>
      </c>
      <c r="H958" s="137">
        <f t="shared" si="110"/>
        <v>0</v>
      </c>
      <c r="I958" s="16">
        <f t="shared" si="111"/>
        <v>9</v>
      </c>
      <c r="J958" s="16" t="str">
        <f t="shared" si="109"/>
        <v>1 3 9</v>
      </c>
    </row>
    <row r="959" spans="1:10">
      <c r="A959" s="16" t="s">
        <v>449</v>
      </c>
      <c r="B959" s="16" t="str">
        <f t="shared" si="108"/>
        <v>1 3 9 395 001</v>
      </c>
      <c r="C959" s="138" t="s">
        <v>7436</v>
      </c>
      <c r="D959" s="16" t="s">
        <v>777</v>
      </c>
      <c r="E959" s="137">
        <f t="shared" si="105"/>
        <v>0</v>
      </c>
      <c r="F959" s="137">
        <f t="shared" si="106"/>
        <v>0</v>
      </c>
      <c r="G959" s="137">
        <f t="shared" si="107"/>
        <v>0</v>
      </c>
      <c r="H959" s="137">
        <f t="shared" si="110"/>
        <v>0</v>
      </c>
      <c r="I959" s="16">
        <f t="shared" si="111"/>
        <v>13</v>
      </c>
      <c r="J959" s="16" t="str">
        <f t="shared" si="109"/>
        <v>1 3 9 395</v>
      </c>
    </row>
    <row r="960" spans="1:10">
      <c r="A960" s="16" t="s">
        <v>449</v>
      </c>
      <c r="B960" s="16" t="str">
        <f t="shared" si="108"/>
        <v>1 3 9 395 002</v>
      </c>
      <c r="C960" s="138" t="s">
        <v>8854</v>
      </c>
      <c r="D960" s="16" t="s">
        <v>8303</v>
      </c>
      <c r="E960" s="137">
        <f t="shared" si="105"/>
        <v>0</v>
      </c>
      <c r="F960" s="137">
        <f t="shared" si="106"/>
        <v>0</v>
      </c>
      <c r="G960" s="137">
        <f t="shared" si="107"/>
        <v>0</v>
      </c>
      <c r="H960" s="137">
        <f t="shared" si="110"/>
        <v>0</v>
      </c>
      <c r="I960" s="16">
        <f t="shared" si="111"/>
        <v>13</v>
      </c>
      <c r="J960" s="16" t="str">
        <f t="shared" si="109"/>
        <v>1 3 9 395</v>
      </c>
    </row>
    <row r="961" spans="1:10">
      <c r="A961" s="16" t="s">
        <v>449</v>
      </c>
      <c r="B961" s="16" t="str">
        <f t="shared" si="108"/>
        <v>1 3 9 395 003</v>
      </c>
      <c r="C961" s="138" t="s">
        <v>8855</v>
      </c>
      <c r="D961" s="16" t="s">
        <v>3202</v>
      </c>
      <c r="E961" s="137">
        <f t="shared" si="105"/>
        <v>0</v>
      </c>
      <c r="F961" s="137">
        <f t="shared" si="106"/>
        <v>0</v>
      </c>
      <c r="G961" s="137">
        <f t="shared" si="107"/>
        <v>0</v>
      </c>
      <c r="H961" s="137">
        <f t="shared" si="110"/>
        <v>0</v>
      </c>
      <c r="I961" s="16">
        <f t="shared" si="111"/>
        <v>13</v>
      </c>
      <c r="J961" s="16" t="str">
        <f t="shared" si="109"/>
        <v>1 3 9 395</v>
      </c>
    </row>
    <row r="962" spans="1:10">
      <c r="A962" s="16" t="s">
        <v>449</v>
      </c>
      <c r="B962" s="16" t="str">
        <f t="shared" si="108"/>
        <v>1 3 9 395 004</v>
      </c>
      <c r="C962" s="138" t="s">
        <v>8856</v>
      </c>
      <c r="D962" s="16" t="s">
        <v>8303</v>
      </c>
      <c r="E962" s="137">
        <f t="shared" ref="E962:E1025" si="112">SUMIF($J$1:$J$4000,$C962,$E$1:$E$4000)</f>
        <v>0</v>
      </c>
      <c r="F962" s="137">
        <f t="shared" ref="F962:F1025" si="113">SUMIF($J$1:$J$4000,$C962,$F$1:$F$4000)</f>
        <v>0</v>
      </c>
      <c r="G962" s="137">
        <f t="shared" ref="G962:G1025" si="114">SUMIF($J$1:$J$4000,$C962,$G$1:$G$4000)</f>
        <v>0</v>
      </c>
      <c r="H962" s="137">
        <f t="shared" si="110"/>
        <v>0</v>
      </c>
      <c r="I962" s="16">
        <f t="shared" si="111"/>
        <v>13</v>
      </c>
      <c r="J962" s="16" t="str">
        <f t="shared" si="109"/>
        <v>1 3 9 395</v>
      </c>
    </row>
    <row r="963" spans="1:10">
      <c r="A963" s="16" t="s">
        <v>449</v>
      </c>
      <c r="B963" s="16" t="str">
        <f t="shared" ref="B963:B1026" si="115">MID(C963,1,I963)</f>
        <v>1 3 9 395 005</v>
      </c>
      <c r="C963" s="138" t="s">
        <v>8857</v>
      </c>
      <c r="D963" s="16" t="s">
        <v>8307</v>
      </c>
      <c r="E963" s="137">
        <f t="shared" si="112"/>
        <v>0</v>
      </c>
      <c r="F963" s="137">
        <f t="shared" si="113"/>
        <v>0</v>
      </c>
      <c r="G963" s="137">
        <f t="shared" si="114"/>
        <v>0</v>
      </c>
      <c r="H963" s="137">
        <f t="shared" si="110"/>
        <v>0</v>
      </c>
      <c r="I963" s="16">
        <f t="shared" si="111"/>
        <v>13</v>
      </c>
      <c r="J963" s="16" t="str">
        <f t="shared" si="109"/>
        <v>1 3 9 395</v>
      </c>
    </row>
    <row r="964" spans="1:10">
      <c r="A964" s="16" t="s">
        <v>449</v>
      </c>
      <c r="B964" s="16" t="str">
        <f t="shared" si="115"/>
        <v>1 3 9 396</v>
      </c>
      <c r="C964" s="138" t="s">
        <v>7574</v>
      </c>
      <c r="D964" s="16" t="s">
        <v>3406</v>
      </c>
      <c r="E964" s="137">
        <f t="shared" si="112"/>
        <v>0</v>
      </c>
      <c r="F964" s="137">
        <f t="shared" si="113"/>
        <v>0</v>
      </c>
      <c r="G964" s="137">
        <f t="shared" si="114"/>
        <v>0</v>
      </c>
      <c r="H964" s="137">
        <f t="shared" si="110"/>
        <v>0</v>
      </c>
      <c r="I964" s="16">
        <f t="shared" si="111"/>
        <v>9</v>
      </c>
      <c r="J964" s="16" t="str">
        <f t="shared" si="109"/>
        <v>1 3 9</v>
      </c>
    </row>
    <row r="965" spans="1:10">
      <c r="A965" s="16" t="s">
        <v>449</v>
      </c>
      <c r="B965" s="16" t="str">
        <f t="shared" si="115"/>
        <v>1 3 9 396 001</v>
      </c>
      <c r="C965" s="138" t="s">
        <v>7980</v>
      </c>
      <c r="D965" s="16" t="s">
        <v>777</v>
      </c>
      <c r="E965" s="137">
        <f t="shared" si="112"/>
        <v>0</v>
      </c>
      <c r="F965" s="137">
        <f t="shared" si="113"/>
        <v>0</v>
      </c>
      <c r="G965" s="137">
        <f t="shared" si="114"/>
        <v>0</v>
      </c>
      <c r="H965" s="137">
        <f t="shared" si="110"/>
        <v>0</v>
      </c>
      <c r="I965" s="16">
        <f t="shared" si="111"/>
        <v>13</v>
      </c>
      <c r="J965" s="16" t="str">
        <f t="shared" si="109"/>
        <v>1 3 9 396</v>
      </c>
    </row>
    <row r="966" spans="1:10">
      <c r="A966" s="16" t="s">
        <v>449</v>
      </c>
      <c r="B966" s="16" t="str">
        <f t="shared" si="115"/>
        <v>1 3 9 396 002</v>
      </c>
      <c r="C966" s="138" t="s">
        <v>8858</v>
      </c>
      <c r="D966" s="16" t="s">
        <v>8303</v>
      </c>
      <c r="E966" s="137">
        <f t="shared" si="112"/>
        <v>0</v>
      </c>
      <c r="F966" s="137">
        <f t="shared" si="113"/>
        <v>0</v>
      </c>
      <c r="G966" s="137">
        <f t="shared" si="114"/>
        <v>0</v>
      </c>
      <c r="H966" s="137">
        <f t="shared" si="110"/>
        <v>0</v>
      </c>
      <c r="I966" s="16">
        <f t="shared" si="111"/>
        <v>13</v>
      </c>
      <c r="J966" s="16" t="str">
        <f t="shared" si="109"/>
        <v>1 3 9 396</v>
      </c>
    </row>
    <row r="967" spans="1:10">
      <c r="A967" s="16" t="s">
        <v>449</v>
      </c>
      <c r="B967" s="16" t="str">
        <f t="shared" si="115"/>
        <v>1 3 9 396 003</v>
      </c>
      <c r="C967" s="138" t="s">
        <v>8859</v>
      </c>
      <c r="D967" s="16" t="s">
        <v>3202</v>
      </c>
      <c r="E967" s="137">
        <f t="shared" si="112"/>
        <v>0</v>
      </c>
      <c r="F967" s="137">
        <f t="shared" si="113"/>
        <v>0</v>
      </c>
      <c r="G967" s="137">
        <f t="shared" si="114"/>
        <v>0</v>
      </c>
      <c r="H967" s="137">
        <f t="shared" si="110"/>
        <v>0</v>
      </c>
      <c r="I967" s="16">
        <f t="shared" si="111"/>
        <v>13</v>
      </c>
      <c r="J967" s="16" t="str">
        <f t="shared" ref="J967:J1030" si="116">IF(I967=3,MID(C967,1,1),IF(I967=5,MID(C967,1,3),IF(I967=9,MID(C967,1,5),IF(I967=13,MID(C967,1,9),IF(I967=17,MID(C967,1,13),IF(I967=21,MID(C967,1,17)))))))</f>
        <v>1 3 9 396</v>
      </c>
    </row>
    <row r="968" spans="1:10">
      <c r="A968" s="16" t="s">
        <v>449</v>
      </c>
      <c r="B968" s="16" t="str">
        <f t="shared" si="115"/>
        <v>1 3 9 396 004</v>
      </c>
      <c r="C968" s="138" t="s">
        <v>8860</v>
      </c>
      <c r="D968" s="16" t="s">
        <v>8303</v>
      </c>
      <c r="E968" s="137">
        <f t="shared" si="112"/>
        <v>0</v>
      </c>
      <c r="F968" s="137">
        <f t="shared" si="113"/>
        <v>0</v>
      </c>
      <c r="G968" s="137">
        <f t="shared" si="114"/>
        <v>0</v>
      </c>
      <c r="H968" s="137">
        <f t="shared" si="110"/>
        <v>0</v>
      </c>
      <c r="I968" s="16">
        <f t="shared" si="111"/>
        <v>13</v>
      </c>
      <c r="J968" s="16" t="str">
        <f t="shared" si="116"/>
        <v>1 3 9 396</v>
      </c>
    </row>
    <row r="969" spans="1:10">
      <c r="A969" s="16" t="s">
        <v>449</v>
      </c>
      <c r="B969" s="16" t="str">
        <f t="shared" si="115"/>
        <v>1 3 9 396 005</v>
      </c>
      <c r="C969" s="138" t="s">
        <v>8861</v>
      </c>
      <c r="D969" s="16" t="s">
        <v>8307</v>
      </c>
      <c r="E969" s="137">
        <f t="shared" si="112"/>
        <v>0</v>
      </c>
      <c r="F969" s="137">
        <f t="shared" si="113"/>
        <v>0</v>
      </c>
      <c r="G969" s="137">
        <f t="shared" si="114"/>
        <v>0</v>
      </c>
      <c r="H969" s="137">
        <f t="shared" si="110"/>
        <v>0</v>
      </c>
      <c r="I969" s="16">
        <f t="shared" si="111"/>
        <v>13</v>
      </c>
      <c r="J969" s="16" t="str">
        <f t="shared" si="116"/>
        <v>1 3 9 396</v>
      </c>
    </row>
    <row r="970" spans="1:10">
      <c r="A970" s="16" t="s">
        <v>449</v>
      </c>
      <c r="B970" s="16" t="str">
        <f t="shared" si="115"/>
        <v>1 3 9 397</v>
      </c>
      <c r="C970" s="138" t="s">
        <v>7575</v>
      </c>
      <c r="D970" s="16" t="s">
        <v>1556</v>
      </c>
      <c r="E970" s="137">
        <f t="shared" si="112"/>
        <v>0</v>
      </c>
      <c r="F970" s="137">
        <f t="shared" si="113"/>
        <v>0</v>
      </c>
      <c r="G970" s="137">
        <f t="shared" si="114"/>
        <v>0</v>
      </c>
      <c r="H970" s="137">
        <f t="shared" si="110"/>
        <v>0</v>
      </c>
      <c r="I970" s="16">
        <f t="shared" si="111"/>
        <v>9</v>
      </c>
      <c r="J970" s="16" t="str">
        <f t="shared" si="116"/>
        <v>1 3 9</v>
      </c>
    </row>
    <row r="971" spans="1:10">
      <c r="A971" s="16" t="s">
        <v>449</v>
      </c>
      <c r="B971" s="16" t="str">
        <f t="shared" si="115"/>
        <v>1 3 9 397 001</v>
      </c>
      <c r="C971" s="138" t="s">
        <v>7981</v>
      </c>
      <c r="D971" s="16" t="s">
        <v>777</v>
      </c>
      <c r="E971" s="137">
        <f t="shared" si="112"/>
        <v>0</v>
      </c>
      <c r="F971" s="137">
        <f t="shared" si="113"/>
        <v>0</v>
      </c>
      <c r="G971" s="137">
        <f t="shared" si="114"/>
        <v>0</v>
      </c>
      <c r="H971" s="137">
        <f t="shared" si="110"/>
        <v>0</v>
      </c>
      <c r="I971" s="16">
        <f t="shared" si="111"/>
        <v>13</v>
      </c>
      <c r="J971" s="16" t="str">
        <f t="shared" si="116"/>
        <v>1 3 9 397</v>
      </c>
    </row>
    <row r="972" spans="1:10">
      <c r="A972" s="16" t="s">
        <v>449</v>
      </c>
      <c r="B972" s="16" t="str">
        <f t="shared" si="115"/>
        <v>1 3 9 397 002</v>
      </c>
      <c r="C972" s="138" t="s">
        <v>8862</v>
      </c>
      <c r="D972" s="16" t="s">
        <v>8303</v>
      </c>
      <c r="E972" s="137">
        <f t="shared" si="112"/>
        <v>0</v>
      </c>
      <c r="F972" s="137">
        <f t="shared" si="113"/>
        <v>0</v>
      </c>
      <c r="G972" s="137">
        <f t="shared" si="114"/>
        <v>0</v>
      </c>
      <c r="H972" s="137">
        <f t="shared" si="110"/>
        <v>0</v>
      </c>
      <c r="I972" s="16">
        <f t="shared" si="111"/>
        <v>13</v>
      </c>
      <c r="J972" s="16" t="str">
        <f t="shared" si="116"/>
        <v>1 3 9 397</v>
      </c>
    </row>
    <row r="973" spans="1:10">
      <c r="A973" s="16" t="s">
        <v>449</v>
      </c>
      <c r="B973" s="16" t="str">
        <f t="shared" si="115"/>
        <v>1 3 9 397 003</v>
      </c>
      <c r="C973" s="138" t="s">
        <v>8863</v>
      </c>
      <c r="D973" s="16" t="s">
        <v>3202</v>
      </c>
      <c r="E973" s="137">
        <f t="shared" si="112"/>
        <v>0</v>
      </c>
      <c r="F973" s="137">
        <f t="shared" si="113"/>
        <v>0</v>
      </c>
      <c r="G973" s="137">
        <f t="shared" si="114"/>
        <v>0</v>
      </c>
      <c r="H973" s="137">
        <f t="shared" si="110"/>
        <v>0</v>
      </c>
      <c r="I973" s="16">
        <f t="shared" si="111"/>
        <v>13</v>
      </c>
      <c r="J973" s="16" t="str">
        <f t="shared" si="116"/>
        <v>1 3 9 397</v>
      </c>
    </row>
    <row r="974" spans="1:10">
      <c r="A974" s="16" t="s">
        <v>449</v>
      </c>
      <c r="B974" s="16" t="str">
        <f t="shared" si="115"/>
        <v>1 3 9 397 004</v>
      </c>
      <c r="C974" s="138" t="s">
        <v>8864</v>
      </c>
      <c r="D974" s="16" t="s">
        <v>8303</v>
      </c>
      <c r="E974" s="137">
        <f t="shared" si="112"/>
        <v>0</v>
      </c>
      <c r="F974" s="137">
        <f t="shared" si="113"/>
        <v>0</v>
      </c>
      <c r="G974" s="137">
        <f t="shared" si="114"/>
        <v>0</v>
      </c>
      <c r="H974" s="137">
        <f t="shared" si="110"/>
        <v>0</v>
      </c>
      <c r="I974" s="16">
        <f t="shared" si="111"/>
        <v>13</v>
      </c>
      <c r="J974" s="16" t="str">
        <f t="shared" si="116"/>
        <v>1 3 9 397</v>
      </c>
    </row>
    <row r="975" spans="1:10">
      <c r="A975" s="16" t="s">
        <v>449</v>
      </c>
      <c r="B975" s="16" t="str">
        <f t="shared" si="115"/>
        <v>1 3 9 397 005</v>
      </c>
      <c r="C975" s="138" t="s">
        <v>8865</v>
      </c>
      <c r="D975" s="16" t="s">
        <v>8307</v>
      </c>
      <c r="E975" s="137">
        <f t="shared" si="112"/>
        <v>0</v>
      </c>
      <c r="F975" s="137">
        <f t="shared" si="113"/>
        <v>0</v>
      </c>
      <c r="G975" s="137">
        <f t="shared" si="114"/>
        <v>0</v>
      </c>
      <c r="H975" s="137">
        <f t="shared" si="110"/>
        <v>0</v>
      </c>
      <c r="I975" s="16">
        <f t="shared" si="111"/>
        <v>13</v>
      </c>
      <c r="J975" s="16" t="str">
        <f t="shared" si="116"/>
        <v>1 3 9 397</v>
      </c>
    </row>
    <row r="976" spans="1:10">
      <c r="A976" s="16" t="s">
        <v>449</v>
      </c>
      <c r="B976" s="16" t="str">
        <f t="shared" si="115"/>
        <v>1 3 9 398</v>
      </c>
      <c r="C976" s="138" t="s">
        <v>6715</v>
      </c>
      <c r="D976" s="16" t="s">
        <v>3407</v>
      </c>
      <c r="E976" s="137">
        <f t="shared" si="112"/>
        <v>0</v>
      </c>
      <c r="F976" s="137">
        <f t="shared" si="113"/>
        <v>0</v>
      </c>
      <c r="G976" s="137">
        <f t="shared" si="114"/>
        <v>0</v>
      </c>
      <c r="H976" s="137">
        <f t="shared" si="110"/>
        <v>0</v>
      </c>
      <c r="I976" s="16">
        <f t="shared" si="111"/>
        <v>9</v>
      </c>
      <c r="J976" s="16" t="str">
        <f t="shared" si="116"/>
        <v>1 3 9</v>
      </c>
    </row>
    <row r="977" spans="1:10">
      <c r="A977" s="16" t="s">
        <v>449</v>
      </c>
      <c r="B977" s="16" t="str">
        <f t="shared" si="115"/>
        <v>1 3 9 398 001</v>
      </c>
      <c r="C977" s="138" t="s">
        <v>6716</v>
      </c>
      <c r="D977" s="16" t="s">
        <v>777</v>
      </c>
      <c r="E977" s="137">
        <f t="shared" si="112"/>
        <v>0</v>
      </c>
      <c r="F977" s="137">
        <f t="shared" si="113"/>
        <v>0</v>
      </c>
      <c r="G977" s="137">
        <f t="shared" si="114"/>
        <v>0</v>
      </c>
      <c r="H977" s="137">
        <f t="shared" si="110"/>
        <v>0</v>
      </c>
      <c r="I977" s="16">
        <f t="shared" si="111"/>
        <v>13</v>
      </c>
      <c r="J977" s="16" t="str">
        <f t="shared" si="116"/>
        <v>1 3 9 398</v>
      </c>
    </row>
    <row r="978" spans="1:10">
      <c r="A978" s="16" t="s">
        <v>449</v>
      </c>
      <c r="B978" s="16" t="str">
        <f t="shared" si="115"/>
        <v>1 3 9 398 002</v>
      </c>
      <c r="C978" s="138" t="s">
        <v>8866</v>
      </c>
      <c r="D978" s="16" t="s">
        <v>8303</v>
      </c>
      <c r="E978" s="137">
        <f t="shared" si="112"/>
        <v>0</v>
      </c>
      <c r="F978" s="137">
        <f t="shared" si="113"/>
        <v>0</v>
      </c>
      <c r="G978" s="137">
        <f t="shared" si="114"/>
        <v>0</v>
      </c>
      <c r="H978" s="137">
        <f t="shared" si="110"/>
        <v>0</v>
      </c>
      <c r="I978" s="16">
        <f t="shared" si="111"/>
        <v>13</v>
      </c>
      <c r="J978" s="16" t="str">
        <f t="shared" si="116"/>
        <v>1 3 9 398</v>
      </c>
    </row>
    <row r="979" spans="1:10">
      <c r="A979" s="16" t="s">
        <v>449</v>
      </c>
      <c r="B979" s="16" t="str">
        <f t="shared" si="115"/>
        <v>1 3 9 398 003</v>
      </c>
      <c r="C979" s="138" t="s">
        <v>8867</v>
      </c>
      <c r="D979" s="16" t="s">
        <v>3202</v>
      </c>
      <c r="E979" s="137">
        <f t="shared" si="112"/>
        <v>0</v>
      </c>
      <c r="F979" s="137">
        <f t="shared" si="113"/>
        <v>0</v>
      </c>
      <c r="G979" s="137">
        <f t="shared" si="114"/>
        <v>0</v>
      </c>
      <c r="H979" s="137">
        <f t="shared" si="110"/>
        <v>0</v>
      </c>
      <c r="I979" s="16">
        <f t="shared" si="111"/>
        <v>13</v>
      </c>
      <c r="J979" s="16" t="str">
        <f t="shared" si="116"/>
        <v>1 3 9 398</v>
      </c>
    </row>
    <row r="980" spans="1:10">
      <c r="A980" s="16" t="s">
        <v>449</v>
      </c>
      <c r="B980" s="16" t="str">
        <f t="shared" si="115"/>
        <v>1 3 9 398 004</v>
      </c>
      <c r="C980" s="138" t="s">
        <v>8868</v>
      </c>
      <c r="D980" s="16" t="s">
        <v>8303</v>
      </c>
      <c r="E980" s="137">
        <f t="shared" si="112"/>
        <v>0</v>
      </c>
      <c r="F980" s="137">
        <f t="shared" si="113"/>
        <v>0</v>
      </c>
      <c r="G980" s="137">
        <f t="shared" si="114"/>
        <v>0</v>
      </c>
      <c r="H980" s="137">
        <f t="shared" si="110"/>
        <v>0</v>
      </c>
      <c r="I980" s="16">
        <f t="shared" si="111"/>
        <v>13</v>
      </c>
      <c r="J980" s="16" t="str">
        <f t="shared" si="116"/>
        <v>1 3 9 398</v>
      </c>
    </row>
    <row r="981" spans="1:10">
      <c r="A981" s="16" t="s">
        <v>449</v>
      </c>
      <c r="B981" s="16" t="str">
        <f t="shared" si="115"/>
        <v>1 3 9 398 005</v>
      </c>
      <c r="C981" s="138" t="s">
        <v>8869</v>
      </c>
      <c r="D981" s="16" t="s">
        <v>8307</v>
      </c>
      <c r="E981" s="137">
        <f t="shared" si="112"/>
        <v>0</v>
      </c>
      <c r="F981" s="137">
        <f t="shared" si="113"/>
        <v>0</v>
      </c>
      <c r="G981" s="137">
        <f t="shared" si="114"/>
        <v>0</v>
      </c>
      <c r="H981" s="137">
        <f t="shared" si="110"/>
        <v>0</v>
      </c>
      <c r="I981" s="16">
        <f t="shared" si="111"/>
        <v>13</v>
      </c>
      <c r="J981" s="16" t="str">
        <f t="shared" si="116"/>
        <v>1 3 9 398</v>
      </c>
    </row>
    <row r="982" spans="1:10">
      <c r="A982" s="16" t="s">
        <v>449</v>
      </c>
      <c r="B982" s="16" t="str">
        <f t="shared" si="115"/>
        <v>1 3 9 399</v>
      </c>
      <c r="C982" s="138" t="s">
        <v>6717</v>
      </c>
      <c r="D982" s="16" t="s">
        <v>579</v>
      </c>
      <c r="E982" s="137">
        <f t="shared" si="112"/>
        <v>320875</v>
      </c>
      <c r="F982" s="137">
        <f t="shared" si="113"/>
        <v>0</v>
      </c>
      <c r="G982" s="137">
        <f t="shared" si="114"/>
        <v>0</v>
      </c>
      <c r="H982" s="137">
        <f t="shared" si="110"/>
        <v>320875</v>
      </c>
      <c r="I982" s="16">
        <f t="shared" si="111"/>
        <v>9</v>
      </c>
      <c r="J982" s="16" t="str">
        <f t="shared" si="116"/>
        <v>1 3 9</v>
      </c>
    </row>
    <row r="983" spans="1:10">
      <c r="A983" s="16" t="s">
        <v>449</v>
      </c>
      <c r="B983" s="16" t="str">
        <f t="shared" si="115"/>
        <v>1 3 9 399 001</v>
      </c>
      <c r="C983" s="138" t="s">
        <v>7982</v>
      </c>
      <c r="D983" s="16" t="s">
        <v>777</v>
      </c>
      <c r="E983" s="137">
        <f t="shared" si="112"/>
        <v>0</v>
      </c>
      <c r="F983" s="137">
        <f t="shared" si="113"/>
        <v>0</v>
      </c>
      <c r="G983" s="137">
        <f t="shared" si="114"/>
        <v>0</v>
      </c>
      <c r="H983" s="137">
        <f t="shared" si="110"/>
        <v>0</v>
      </c>
      <c r="I983" s="16">
        <f t="shared" si="111"/>
        <v>13</v>
      </c>
      <c r="J983" s="16" t="str">
        <f t="shared" si="116"/>
        <v>1 3 9 399</v>
      </c>
    </row>
    <row r="984" spans="1:10">
      <c r="A984" s="16" t="s">
        <v>449</v>
      </c>
      <c r="B984" s="16" t="str">
        <f t="shared" si="115"/>
        <v>1 3 9 399 002</v>
      </c>
      <c r="C984" s="138" t="s">
        <v>8870</v>
      </c>
      <c r="D984" s="16" t="s">
        <v>8303</v>
      </c>
      <c r="E984" s="137">
        <f t="shared" si="112"/>
        <v>0</v>
      </c>
      <c r="F984" s="137">
        <f t="shared" si="113"/>
        <v>0</v>
      </c>
      <c r="G984" s="137">
        <f t="shared" si="114"/>
        <v>0</v>
      </c>
      <c r="H984" s="137">
        <f t="shared" si="110"/>
        <v>0</v>
      </c>
      <c r="I984" s="16">
        <f t="shared" si="111"/>
        <v>13</v>
      </c>
      <c r="J984" s="16" t="str">
        <f t="shared" si="116"/>
        <v>1 3 9 399</v>
      </c>
    </row>
    <row r="985" spans="1:10">
      <c r="A985" s="16" t="s">
        <v>449</v>
      </c>
      <c r="B985" s="16" t="str">
        <f t="shared" si="115"/>
        <v>1 3 9 399 003</v>
      </c>
      <c r="C985" s="138" t="s">
        <v>8871</v>
      </c>
      <c r="D985" s="16" t="s">
        <v>3202</v>
      </c>
      <c r="E985" s="137">
        <f t="shared" si="112"/>
        <v>320875</v>
      </c>
      <c r="F985" s="137">
        <f t="shared" si="113"/>
        <v>0</v>
      </c>
      <c r="G985" s="137">
        <f t="shared" si="114"/>
        <v>0</v>
      </c>
      <c r="H985" s="137">
        <f t="shared" si="110"/>
        <v>320875</v>
      </c>
      <c r="I985" s="16">
        <f t="shared" si="111"/>
        <v>13</v>
      </c>
      <c r="J985" s="16" t="str">
        <f t="shared" si="116"/>
        <v>1 3 9 399</v>
      </c>
    </row>
    <row r="986" spans="1:10">
      <c r="A986" s="16" t="s">
        <v>449</v>
      </c>
      <c r="B986" s="16" t="str">
        <f t="shared" si="115"/>
        <v>1 3 9 399 004</v>
      </c>
      <c r="C986" s="138" t="s">
        <v>8872</v>
      </c>
      <c r="D986" s="16" t="s">
        <v>8303</v>
      </c>
      <c r="E986" s="137">
        <f t="shared" si="112"/>
        <v>0</v>
      </c>
      <c r="F986" s="137">
        <f t="shared" si="113"/>
        <v>0</v>
      </c>
      <c r="G986" s="137">
        <f t="shared" si="114"/>
        <v>0</v>
      </c>
      <c r="H986" s="137">
        <f t="shared" si="110"/>
        <v>0</v>
      </c>
      <c r="I986" s="16">
        <f t="shared" si="111"/>
        <v>13</v>
      </c>
      <c r="J986" s="16" t="str">
        <f t="shared" si="116"/>
        <v>1 3 9 399</v>
      </c>
    </row>
    <row r="987" spans="1:10">
      <c r="A987" s="16" t="s">
        <v>449</v>
      </c>
      <c r="B987" s="16" t="str">
        <f t="shared" si="115"/>
        <v>1 3 9 399 005</v>
      </c>
      <c r="C987" s="138" t="s">
        <v>8873</v>
      </c>
      <c r="D987" s="16" t="s">
        <v>8307</v>
      </c>
      <c r="E987" s="137">
        <f t="shared" si="112"/>
        <v>0</v>
      </c>
      <c r="F987" s="137">
        <f t="shared" si="113"/>
        <v>0</v>
      </c>
      <c r="G987" s="137">
        <f t="shared" si="114"/>
        <v>0</v>
      </c>
      <c r="H987" s="137">
        <f t="shared" si="110"/>
        <v>0</v>
      </c>
      <c r="I987" s="16">
        <f t="shared" si="111"/>
        <v>13</v>
      </c>
      <c r="J987" s="16" t="str">
        <f t="shared" si="116"/>
        <v>1 3 9 399</v>
      </c>
    </row>
    <row r="988" spans="1:10">
      <c r="A988" s="16" t="s">
        <v>449</v>
      </c>
      <c r="B988" s="16" t="str">
        <f t="shared" si="115"/>
        <v>1 4</v>
      </c>
      <c r="C988" s="138" t="s">
        <v>2588</v>
      </c>
      <c r="D988" s="16" t="s">
        <v>521</v>
      </c>
      <c r="E988" s="137">
        <f t="shared" si="112"/>
        <v>4551213.3</v>
      </c>
      <c r="F988" s="137">
        <f t="shared" si="113"/>
        <v>0</v>
      </c>
      <c r="G988" s="137">
        <f t="shared" si="114"/>
        <v>0</v>
      </c>
      <c r="H988" s="137">
        <f t="shared" si="110"/>
        <v>4551213.3</v>
      </c>
      <c r="I988" s="16">
        <f t="shared" si="111"/>
        <v>3</v>
      </c>
      <c r="J988" s="16" t="str">
        <f t="shared" si="116"/>
        <v>1</v>
      </c>
    </row>
    <row r="989" spans="1:10">
      <c r="A989" s="16" t="s">
        <v>449</v>
      </c>
      <c r="B989" s="16" t="str">
        <f t="shared" si="115"/>
        <v>1 4 1</v>
      </c>
      <c r="C989" s="138" t="s">
        <v>7576</v>
      </c>
      <c r="D989" s="16" t="s">
        <v>7577</v>
      </c>
      <c r="E989" s="137">
        <f t="shared" si="112"/>
        <v>0</v>
      </c>
      <c r="F989" s="137">
        <f t="shared" si="113"/>
        <v>0</v>
      </c>
      <c r="G989" s="137">
        <f t="shared" si="114"/>
        <v>0</v>
      </c>
      <c r="H989" s="137">
        <f t="shared" si="110"/>
        <v>0</v>
      </c>
      <c r="I989" s="16">
        <f t="shared" si="111"/>
        <v>5</v>
      </c>
      <c r="J989" s="16" t="str">
        <f t="shared" si="116"/>
        <v>1 4</v>
      </c>
    </row>
    <row r="990" spans="1:10">
      <c r="A990" s="16" t="s">
        <v>449</v>
      </c>
      <c r="B990" s="16" t="str">
        <f t="shared" si="115"/>
        <v>1 4 1 411</v>
      </c>
      <c r="C990" s="138" t="s">
        <v>7578</v>
      </c>
      <c r="D990" s="16" t="s">
        <v>3408</v>
      </c>
      <c r="E990" s="137">
        <f t="shared" si="112"/>
        <v>0</v>
      </c>
      <c r="F990" s="137">
        <f t="shared" si="113"/>
        <v>0</v>
      </c>
      <c r="G990" s="137">
        <f t="shared" si="114"/>
        <v>0</v>
      </c>
      <c r="H990" s="137">
        <f t="shared" si="110"/>
        <v>0</v>
      </c>
      <c r="I990" s="16">
        <f t="shared" si="111"/>
        <v>9</v>
      </c>
      <c r="J990" s="16" t="str">
        <f t="shared" si="116"/>
        <v>1 4 1</v>
      </c>
    </row>
    <row r="991" spans="1:10">
      <c r="A991" s="16" t="s">
        <v>449</v>
      </c>
      <c r="B991" s="16" t="str">
        <f t="shared" si="115"/>
        <v>1 4 1 411 001</v>
      </c>
      <c r="C991" s="138" t="s">
        <v>7983</v>
      </c>
      <c r="D991" s="16" t="s">
        <v>777</v>
      </c>
      <c r="E991" s="137">
        <f t="shared" si="112"/>
        <v>0</v>
      </c>
      <c r="F991" s="137">
        <f t="shared" si="113"/>
        <v>0</v>
      </c>
      <c r="G991" s="137">
        <f t="shared" si="114"/>
        <v>0</v>
      </c>
      <c r="H991" s="137">
        <f t="shared" si="110"/>
        <v>0</v>
      </c>
      <c r="I991" s="16">
        <f t="shared" si="111"/>
        <v>13</v>
      </c>
      <c r="J991" s="16" t="str">
        <f t="shared" si="116"/>
        <v>1 4 1 411</v>
      </c>
    </row>
    <row r="992" spans="1:10">
      <c r="A992" s="16" t="s">
        <v>449</v>
      </c>
      <c r="B992" s="16" t="str">
        <f t="shared" si="115"/>
        <v>1 4 1 411 002</v>
      </c>
      <c r="C992" s="138" t="s">
        <v>8874</v>
      </c>
      <c r="D992" s="16" t="s">
        <v>8303</v>
      </c>
      <c r="E992" s="137">
        <f t="shared" si="112"/>
        <v>0</v>
      </c>
      <c r="F992" s="137">
        <f t="shared" si="113"/>
        <v>0</v>
      </c>
      <c r="G992" s="137">
        <f t="shared" si="114"/>
        <v>0</v>
      </c>
      <c r="H992" s="137">
        <f t="shared" si="110"/>
        <v>0</v>
      </c>
      <c r="I992" s="16">
        <f t="shared" si="111"/>
        <v>13</v>
      </c>
      <c r="J992" s="16" t="str">
        <f t="shared" si="116"/>
        <v>1 4 1 411</v>
      </c>
    </row>
    <row r="993" spans="1:10">
      <c r="A993" s="16" t="s">
        <v>449</v>
      </c>
      <c r="B993" s="16" t="str">
        <f t="shared" si="115"/>
        <v>1 4 1 411 003</v>
      </c>
      <c r="C993" s="138" t="s">
        <v>8875</v>
      </c>
      <c r="D993" s="16" t="s">
        <v>3202</v>
      </c>
      <c r="E993" s="137">
        <f t="shared" si="112"/>
        <v>0</v>
      </c>
      <c r="F993" s="137">
        <f t="shared" si="113"/>
        <v>0</v>
      </c>
      <c r="G993" s="137">
        <f t="shared" si="114"/>
        <v>0</v>
      </c>
      <c r="H993" s="137">
        <f t="shared" si="110"/>
        <v>0</v>
      </c>
      <c r="I993" s="16">
        <f t="shared" si="111"/>
        <v>13</v>
      </c>
      <c r="J993" s="16" t="str">
        <f t="shared" si="116"/>
        <v>1 4 1 411</v>
      </c>
    </row>
    <row r="994" spans="1:10">
      <c r="A994" s="16" t="s">
        <v>449</v>
      </c>
      <c r="B994" s="16" t="str">
        <f t="shared" si="115"/>
        <v>1 4 1 411 004</v>
      </c>
      <c r="C994" s="138" t="s">
        <v>8876</v>
      </c>
      <c r="D994" s="16" t="s">
        <v>8303</v>
      </c>
      <c r="E994" s="137">
        <f t="shared" si="112"/>
        <v>0</v>
      </c>
      <c r="F994" s="137">
        <f t="shared" si="113"/>
        <v>0</v>
      </c>
      <c r="G994" s="137">
        <f t="shared" si="114"/>
        <v>0</v>
      </c>
      <c r="H994" s="137">
        <f t="shared" si="110"/>
        <v>0</v>
      </c>
      <c r="I994" s="16">
        <f t="shared" si="111"/>
        <v>13</v>
      </c>
      <c r="J994" s="16" t="str">
        <f t="shared" si="116"/>
        <v>1 4 1 411</v>
      </c>
    </row>
    <row r="995" spans="1:10">
      <c r="A995" s="16" t="s">
        <v>449</v>
      </c>
      <c r="B995" s="16" t="str">
        <f t="shared" si="115"/>
        <v>1 4 1 411 005</v>
      </c>
      <c r="C995" s="138" t="s">
        <v>8877</v>
      </c>
      <c r="D995" s="16" t="s">
        <v>8307</v>
      </c>
      <c r="E995" s="137">
        <f t="shared" si="112"/>
        <v>0</v>
      </c>
      <c r="F995" s="137">
        <f t="shared" si="113"/>
        <v>0</v>
      </c>
      <c r="G995" s="137">
        <f t="shared" si="114"/>
        <v>0</v>
      </c>
      <c r="H995" s="137">
        <f t="shared" si="110"/>
        <v>0</v>
      </c>
      <c r="I995" s="16">
        <f t="shared" si="111"/>
        <v>13</v>
      </c>
      <c r="J995" s="16" t="str">
        <f t="shared" si="116"/>
        <v>1 4 1 411</v>
      </c>
    </row>
    <row r="996" spans="1:10">
      <c r="A996" s="16" t="s">
        <v>449</v>
      </c>
      <c r="B996" s="16" t="str">
        <f t="shared" si="115"/>
        <v>1 4 1 412</v>
      </c>
      <c r="C996" s="138" t="s">
        <v>7579</v>
      </c>
      <c r="D996" s="16" t="s">
        <v>3409</v>
      </c>
      <c r="E996" s="137">
        <f t="shared" si="112"/>
        <v>0</v>
      </c>
      <c r="F996" s="137">
        <f t="shared" si="113"/>
        <v>0</v>
      </c>
      <c r="G996" s="137">
        <f t="shared" si="114"/>
        <v>0</v>
      </c>
      <c r="H996" s="137">
        <f t="shared" si="110"/>
        <v>0</v>
      </c>
      <c r="I996" s="16">
        <f t="shared" si="111"/>
        <v>9</v>
      </c>
      <c r="J996" s="16" t="str">
        <f t="shared" si="116"/>
        <v>1 4 1</v>
      </c>
    </row>
    <row r="997" spans="1:10">
      <c r="A997" s="16" t="s">
        <v>449</v>
      </c>
      <c r="B997" s="16" t="str">
        <f t="shared" si="115"/>
        <v>1 4 1 412 001</v>
      </c>
      <c r="C997" s="138" t="s">
        <v>7984</v>
      </c>
      <c r="D997" s="16" t="s">
        <v>777</v>
      </c>
      <c r="E997" s="137">
        <f t="shared" si="112"/>
        <v>0</v>
      </c>
      <c r="F997" s="137">
        <f t="shared" si="113"/>
        <v>0</v>
      </c>
      <c r="G997" s="137">
        <f t="shared" si="114"/>
        <v>0</v>
      </c>
      <c r="H997" s="137">
        <f t="shared" si="110"/>
        <v>0</v>
      </c>
      <c r="I997" s="16">
        <f t="shared" si="111"/>
        <v>13</v>
      </c>
      <c r="J997" s="16" t="str">
        <f t="shared" si="116"/>
        <v>1 4 1 412</v>
      </c>
    </row>
    <row r="998" spans="1:10">
      <c r="A998" s="16" t="s">
        <v>449</v>
      </c>
      <c r="B998" s="16" t="str">
        <f t="shared" si="115"/>
        <v>1 4 1 412 002</v>
      </c>
      <c r="C998" s="138" t="s">
        <v>8878</v>
      </c>
      <c r="D998" s="16" t="s">
        <v>8303</v>
      </c>
      <c r="E998" s="137">
        <f t="shared" si="112"/>
        <v>0</v>
      </c>
      <c r="F998" s="137">
        <f t="shared" si="113"/>
        <v>0</v>
      </c>
      <c r="G998" s="137">
        <f t="shared" si="114"/>
        <v>0</v>
      </c>
      <c r="H998" s="137">
        <f t="shared" si="110"/>
        <v>0</v>
      </c>
      <c r="I998" s="16">
        <f t="shared" si="111"/>
        <v>13</v>
      </c>
      <c r="J998" s="16" t="str">
        <f t="shared" si="116"/>
        <v>1 4 1 412</v>
      </c>
    </row>
    <row r="999" spans="1:10">
      <c r="A999" s="16" t="s">
        <v>449</v>
      </c>
      <c r="B999" s="16" t="str">
        <f t="shared" si="115"/>
        <v>1 4 1 412 003</v>
      </c>
      <c r="C999" s="138" t="s">
        <v>8879</v>
      </c>
      <c r="D999" s="16" t="s">
        <v>3202</v>
      </c>
      <c r="E999" s="137">
        <f t="shared" si="112"/>
        <v>0</v>
      </c>
      <c r="F999" s="137">
        <f t="shared" si="113"/>
        <v>0</v>
      </c>
      <c r="G999" s="137">
        <f t="shared" si="114"/>
        <v>0</v>
      </c>
      <c r="H999" s="137">
        <f t="shared" si="110"/>
        <v>0</v>
      </c>
      <c r="I999" s="16">
        <f t="shared" si="111"/>
        <v>13</v>
      </c>
      <c r="J999" s="16" t="str">
        <f t="shared" si="116"/>
        <v>1 4 1 412</v>
      </c>
    </row>
    <row r="1000" spans="1:10">
      <c r="A1000" s="16" t="s">
        <v>449</v>
      </c>
      <c r="B1000" s="16" t="str">
        <f t="shared" si="115"/>
        <v>1 4 1 412 004</v>
      </c>
      <c r="C1000" s="138" t="s">
        <v>8880</v>
      </c>
      <c r="D1000" s="16" t="s">
        <v>8303</v>
      </c>
      <c r="E1000" s="137">
        <f t="shared" si="112"/>
        <v>0</v>
      </c>
      <c r="F1000" s="137">
        <f t="shared" si="113"/>
        <v>0</v>
      </c>
      <c r="G1000" s="137">
        <f t="shared" si="114"/>
        <v>0</v>
      </c>
      <c r="H1000" s="137">
        <f t="shared" si="110"/>
        <v>0</v>
      </c>
      <c r="I1000" s="16">
        <f t="shared" si="111"/>
        <v>13</v>
      </c>
      <c r="J1000" s="16" t="str">
        <f t="shared" si="116"/>
        <v>1 4 1 412</v>
      </c>
    </row>
    <row r="1001" spans="1:10">
      <c r="A1001" s="16" t="s">
        <v>449</v>
      </c>
      <c r="B1001" s="16" t="str">
        <f t="shared" si="115"/>
        <v>1 4 1 412 005</v>
      </c>
      <c r="C1001" s="138" t="s">
        <v>8881</v>
      </c>
      <c r="D1001" s="16" t="s">
        <v>8307</v>
      </c>
      <c r="E1001" s="137">
        <f t="shared" si="112"/>
        <v>0</v>
      </c>
      <c r="F1001" s="137">
        <f t="shared" si="113"/>
        <v>0</v>
      </c>
      <c r="G1001" s="137">
        <f t="shared" si="114"/>
        <v>0</v>
      </c>
      <c r="H1001" s="137">
        <f t="shared" si="110"/>
        <v>0</v>
      </c>
      <c r="I1001" s="16">
        <f t="shared" si="111"/>
        <v>13</v>
      </c>
      <c r="J1001" s="16" t="str">
        <f t="shared" si="116"/>
        <v>1 4 1 412</v>
      </c>
    </row>
    <row r="1002" spans="1:10">
      <c r="A1002" s="16" t="s">
        <v>449</v>
      </c>
      <c r="B1002" s="16" t="str">
        <f t="shared" si="115"/>
        <v>1 4 1 413</v>
      </c>
      <c r="C1002" s="138" t="s">
        <v>7580</v>
      </c>
      <c r="D1002" s="16" t="s">
        <v>3410</v>
      </c>
      <c r="E1002" s="137">
        <f t="shared" si="112"/>
        <v>0</v>
      </c>
      <c r="F1002" s="137">
        <f t="shared" si="113"/>
        <v>0</v>
      </c>
      <c r="G1002" s="137">
        <f t="shared" si="114"/>
        <v>0</v>
      </c>
      <c r="H1002" s="137">
        <f t="shared" si="110"/>
        <v>0</v>
      </c>
      <c r="I1002" s="16">
        <f t="shared" si="111"/>
        <v>9</v>
      </c>
      <c r="J1002" s="16" t="str">
        <f t="shared" si="116"/>
        <v>1 4 1</v>
      </c>
    </row>
    <row r="1003" spans="1:10">
      <c r="A1003" s="16" t="s">
        <v>449</v>
      </c>
      <c r="B1003" s="16" t="str">
        <f t="shared" si="115"/>
        <v>1 4 1 413 001</v>
      </c>
      <c r="C1003" s="138" t="s">
        <v>7985</v>
      </c>
      <c r="D1003" s="16" t="s">
        <v>777</v>
      </c>
      <c r="E1003" s="137">
        <f t="shared" si="112"/>
        <v>0</v>
      </c>
      <c r="F1003" s="137">
        <f t="shared" si="113"/>
        <v>0</v>
      </c>
      <c r="G1003" s="137">
        <f t="shared" si="114"/>
        <v>0</v>
      </c>
      <c r="H1003" s="137">
        <f t="shared" si="110"/>
        <v>0</v>
      </c>
      <c r="I1003" s="16">
        <f t="shared" si="111"/>
        <v>13</v>
      </c>
      <c r="J1003" s="16" t="str">
        <f t="shared" si="116"/>
        <v>1 4 1 413</v>
      </c>
    </row>
    <row r="1004" spans="1:10">
      <c r="A1004" s="16" t="s">
        <v>449</v>
      </c>
      <c r="B1004" s="16" t="str">
        <f t="shared" si="115"/>
        <v>1 4 1 413 002</v>
      </c>
      <c r="C1004" s="138" t="s">
        <v>8882</v>
      </c>
      <c r="D1004" s="16" t="s">
        <v>8303</v>
      </c>
      <c r="E1004" s="137">
        <f t="shared" si="112"/>
        <v>0</v>
      </c>
      <c r="F1004" s="137">
        <f t="shared" si="113"/>
        <v>0</v>
      </c>
      <c r="G1004" s="137">
        <f t="shared" si="114"/>
        <v>0</v>
      </c>
      <c r="H1004" s="137">
        <f t="shared" si="110"/>
        <v>0</v>
      </c>
      <c r="I1004" s="16">
        <f t="shared" si="111"/>
        <v>13</v>
      </c>
      <c r="J1004" s="16" t="str">
        <f t="shared" si="116"/>
        <v>1 4 1 413</v>
      </c>
    </row>
    <row r="1005" spans="1:10">
      <c r="A1005" s="16" t="s">
        <v>449</v>
      </c>
      <c r="B1005" s="16" t="str">
        <f t="shared" si="115"/>
        <v>1 4 1 413 003</v>
      </c>
      <c r="C1005" s="138" t="s">
        <v>8883</v>
      </c>
      <c r="D1005" s="16" t="s">
        <v>3202</v>
      </c>
      <c r="E1005" s="137">
        <f t="shared" si="112"/>
        <v>0</v>
      </c>
      <c r="F1005" s="137">
        <f t="shared" si="113"/>
        <v>0</v>
      </c>
      <c r="G1005" s="137">
        <f t="shared" si="114"/>
        <v>0</v>
      </c>
      <c r="H1005" s="137">
        <f t="shared" si="110"/>
        <v>0</v>
      </c>
      <c r="I1005" s="16">
        <f t="shared" si="111"/>
        <v>13</v>
      </c>
      <c r="J1005" s="16" t="str">
        <f t="shared" si="116"/>
        <v>1 4 1 413</v>
      </c>
    </row>
    <row r="1006" spans="1:10">
      <c r="A1006" s="16" t="s">
        <v>449</v>
      </c>
      <c r="B1006" s="16" t="str">
        <f t="shared" si="115"/>
        <v>1 4 1 413 004</v>
      </c>
      <c r="C1006" s="138" t="s">
        <v>8884</v>
      </c>
      <c r="D1006" s="16" t="s">
        <v>8303</v>
      </c>
      <c r="E1006" s="137">
        <f t="shared" si="112"/>
        <v>0</v>
      </c>
      <c r="F1006" s="137">
        <f t="shared" si="113"/>
        <v>0</v>
      </c>
      <c r="G1006" s="137">
        <f t="shared" si="114"/>
        <v>0</v>
      </c>
      <c r="H1006" s="137">
        <f t="shared" si="110"/>
        <v>0</v>
      </c>
      <c r="I1006" s="16">
        <f t="shared" si="111"/>
        <v>13</v>
      </c>
      <c r="J1006" s="16" t="str">
        <f t="shared" si="116"/>
        <v>1 4 1 413</v>
      </c>
    </row>
    <row r="1007" spans="1:10">
      <c r="A1007" s="16" t="s">
        <v>449</v>
      </c>
      <c r="B1007" s="16" t="str">
        <f t="shared" si="115"/>
        <v>1 4 1 413 005</v>
      </c>
      <c r="C1007" s="138" t="s">
        <v>8885</v>
      </c>
      <c r="D1007" s="16" t="s">
        <v>8307</v>
      </c>
      <c r="E1007" s="137">
        <f t="shared" si="112"/>
        <v>0</v>
      </c>
      <c r="F1007" s="137">
        <f t="shared" si="113"/>
        <v>0</v>
      </c>
      <c r="G1007" s="137">
        <f t="shared" si="114"/>
        <v>0</v>
      </c>
      <c r="H1007" s="137">
        <f t="shared" si="110"/>
        <v>0</v>
      </c>
      <c r="I1007" s="16">
        <f t="shared" si="111"/>
        <v>13</v>
      </c>
      <c r="J1007" s="16" t="str">
        <f t="shared" si="116"/>
        <v>1 4 1 413</v>
      </c>
    </row>
    <row r="1008" spans="1:10">
      <c r="A1008" s="16" t="s">
        <v>449</v>
      </c>
      <c r="B1008" s="16" t="str">
        <f t="shared" si="115"/>
        <v>1 4 1 414</v>
      </c>
      <c r="C1008" s="138" t="s">
        <v>7581</v>
      </c>
      <c r="D1008" s="16" t="s">
        <v>3411</v>
      </c>
      <c r="E1008" s="137">
        <f t="shared" si="112"/>
        <v>0</v>
      </c>
      <c r="F1008" s="137">
        <f t="shared" si="113"/>
        <v>0</v>
      </c>
      <c r="G1008" s="137">
        <f t="shared" si="114"/>
        <v>0</v>
      </c>
      <c r="H1008" s="137">
        <f t="shared" si="110"/>
        <v>0</v>
      </c>
      <c r="I1008" s="16">
        <f t="shared" si="111"/>
        <v>9</v>
      </c>
      <c r="J1008" s="16" t="str">
        <f t="shared" si="116"/>
        <v>1 4 1</v>
      </c>
    </row>
    <row r="1009" spans="1:10">
      <c r="A1009" s="16" t="s">
        <v>449</v>
      </c>
      <c r="B1009" s="16" t="str">
        <f t="shared" si="115"/>
        <v>1 4 1 414 001</v>
      </c>
      <c r="C1009" s="138" t="s">
        <v>7986</v>
      </c>
      <c r="D1009" s="16" t="s">
        <v>777</v>
      </c>
      <c r="E1009" s="137">
        <f t="shared" si="112"/>
        <v>0</v>
      </c>
      <c r="F1009" s="137">
        <f t="shared" si="113"/>
        <v>0</v>
      </c>
      <c r="G1009" s="137">
        <f t="shared" si="114"/>
        <v>0</v>
      </c>
      <c r="H1009" s="137">
        <f t="shared" ref="H1009:H1072" si="117">SUBTOTAL(9,E1009:G1009)</f>
        <v>0</v>
      </c>
      <c r="I1009" s="16">
        <f t="shared" ref="I1009:I1072" si="118">LEN(C1009)</f>
        <v>13</v>
      </c>
      <c r="J1009" s="16" t="str">
        <f t="shared" si="116"/>
        <v>1 4 1 414</v>
      </c>
    </row>
    <row r="1010" spans="1:10">
      <c r="A1010" s="16" t="s">
        <v>449</v>
      </c>
      <c r="B1010" s="16" t="str">
        <f t="shared" si="115"/>
        <v>1 4 1 414 002</v>
      </c>
      <c r="C1010" s="138" t="s">
        <v>8886</v>
      </c>
      <c r="D1010" s="16" t="s">
        <v>8303</v>
      </c>
      <c r="E1010" s="137">
        <f t="shared" si="112"/>
        <v>0</v>
      </c>
      <c r="F1010" s="137">
        <f t="shared" si="113"/>
        <v>0</v>
      </c>
      <c r="G1010" s="137">
        <f t="shared" si="114"/>
        <v>0</v>
      </c>
      <c r="H1010" s="137">
        <f t="shared" si="117"/>
        <v>0</v>
      </c>
      <c r="I1010" s="16">
        <f t="shared" si="118"/>
        <v>13</v>
      </c>
      <c r="J1010" s="16" t="str">
        <f t="shared" si="116"/>
        <v>1 4 1 414</v>
      </c>
    </row>
    <row r="1011" spans="1:10">
      <c r="A1011" s="16" t="s">
        <v>449</v>
      </c>
      <c r="B1011" s="16" t="str">
        <f t="shared" si="115"/>
        <v>1 4 1 414 003</v>
      </c>
      <c r="C1011" s="138" t="s">
        <v>8887</v>
      </c>
      <c r="D1011" s="16" t="s">
        <v>3202</v>
      </c>
      <c r="E1011" s="137">
        <f t="shared" si="112"/>
        <v>0</v>
      </c>
      <c r="F1011" s="137">
        <f t="shared" si="113"/>
        <v>0</v>
      </c>
      <c r="G1011" s="137">
        <f t="shared" si="114"/>
        <v>0</v>
      </c>
      <c r="H1011" s="137">
        <f t="shared" si="117"/>
        <v>0</v>
      </c>
      <c r="I1011" s="16">
        <f t="shared" si="118"/>
        <v>13</v>
      </c>
      <c r="J1011" s="16" t="str">
        <f t="shared" si="116"/>
        <v>1 4 1 414</v>
      </c>
    </row>
    <row r="1012" spans="1:10">
      <c r="A1012" s="16" t="s">
        <v>449</v>
      </c>
      <c r="B1012" s="16" t="str">
        <f t="shared" si="115"/>
        <v>1 4 1 414 004</v>
      </c>
      <c r="C1012" s="138" t="s">
        <v>8888</v>
      </c>
      <c r="D1012" s="16" t="s">
        <v>8303</v>
      </c>
      <c r="E1012" s="137">
        <f t="shared" si="112"/>
        <v>0</v>
      </c>
      <c r="F1012" s="137">
        <f t="shared" si="113"/>
        <v>0</v>
      </c>
      <c r="G1012" s="137">
        <f t="shared" si="114"/>
        <v>0</v>
      </c>
      <c r="H1012" s="137">
        <f t="shared" si="117"/>
        <v>0</v>
      </c>
      <c r="I1012" s="16">
        <f t="shared" si="118"/>
        <v>13</v>
      </c>
      <c r="J1012" s="16" t="str">
        <f t="shared" si="116"/>
        <v>1 4 1 414</v>
      </c>
    </row>
    <row r="1013" spans="1:10">
      <c r="A1013" s="16" t="s">
        <v>449</v>
      </c>
      <c r="B1013" s="16" t="str">
        <f t="shared" si="115"/>
        <v>1 4 1 414 005</v>
      </c>
      <c r="C1013" s="138" t="s">
        <v>8889</v>
      </c>
      <c r="D1013" s="16" t="s">
        <v>8307</v>
      </c>
      <c r="E1013" s="137">
        <f t="shared" si="112"/>
        <v>0</v>
      </c>
      <c r="F1013" s="137">
        <f t="shared" si="113"/>
        <v>0</v>
      </c>
      <c r="G1013" s="137">
        <f t="shared" si="114"/>
        <v>0</v>
      </c>
      <c r="H1013" s="137">
        <f t="shared" si="117"/>
        <v>0</v>
      </c>
      <c r="I1013" s="16">
        <f t="shared" si="118"/>
        <v>13</v>
      </c>
      <c r="J1013" s="16" t="str">
        <f t="shared" si="116"/>
        <v>1 4 1 414</v>
      </c>
    </row>
    <row r="1014" spans="1:10">
      <c r="A1014" s="16" t="s">
        <v>449</v>
      </c>
      <c r="B1014" s="16" t="str">
        <f t="shared" si="115"/>
        <v>1 4 1 415</v>
      </c>
      <c r="C1014" s="138" t="s">
        <v>7582</v>
      </c>
      <c r="D1014" s="16" t="s">
        <v>1580</v>
      </c>
      <c r="E1014" s="137">
        <f t="shared" si="112"/>
        <v>0</v>
      </c>
      <c r="F1014" s="137">
        <f t="shared" si="113"/>
        <v>0</v>
      </c>
      <c r="G1014" s="137">
        <f t="shared" si="114"/>
        <v>0</v>
      </c>
      <c r="H1014" s="137">
        <f t="shared" si="117"/>
        <v>0</v>
      </c>
      <c r="I1014" s="16">
        <f t="shared" si="118"/>
        <v>9</v>
      </c>
      <c r="J1014" s="16" t="str">
        <f t="shared" si="116"/>
        <v>1 4 1</v>
      </c>
    </row>
    <row r="1015" spans="1:10">
      <c r="A1015" s="16" t="s">
        <v>449</v>
      </c>
      <c r="B1015" s="16" t="str">
        <f t="shared" si="115"/>
        <v>1 4 1 415 001</v>
      </c>
      <c r="C1015" s="138" t="s">
        <v>7987</v>
      </c>
      <c r="D1015" s="16" t="s">
        <v>777</v>
      </c>
      <c r="E1015" s="137">
        <f t="shared" si="112"/>
        <v>0</v>
      </c>
      <c r="F1015" s="137">
        <f t="shared" si="113"/>
        <v>0</v>
      </c>
      <c r="G1015" s="137">
        <f t="shared" si="114"/>
        <v>0</v>
      </c>
      <c r="H1015" s="137">
        <f t="shared" si="117"/>
        <v>0</v>
      </c>
      <c r="I1015" s="16">
        <f t="shared" si="118"/>
        <v>13</v>
      </c>
      <c r="J1015" s="16" t="str">
        <f t="shared" si="116"/>
        <v>1 4 1 415</v>
      </c>
    </row>
    <row r="1016" spans="1:10">
      <c r="A1016" s="16" t="s">
        <v>449</v>
      </c>
      <c r="B1016" s="16" t="str">
        <f t="shared" si="115"/>
        <v>1 4 1 415 002</v>
      </c>
      <c r="C1016" s="138" t="s">
        <v>8890</v>
      </c>
      <c r="D1016" s="16" t="s">
        <v>8303</v>
      </c>
      <c r="E1016" s="137">
        <f t="shared" si="112"/>
        <v>0</v>
      </c>
      <c r="F1016" s="137">
        <f t="shared" si="113"/>
        <v>0</v>
      </c>
      <c r="G1016" s="137">
        <f t="shared" si="114"/>
        <v>0</v>
      </c>
      <c r="H1016" s="137">
        <f t="shared" si="117"/>
        <v>0</v>
      </c>
      <c r="I1016" s="16">
        <f t="shared" si="118"/>
        <v>13</v>
      </c>
      <c r="J1016" s="16" t="str">
        <f t="shared" si="116"/>
        <v>1 4 1 415</v>
      </c>
    </row>
    <row r="1017" spans="1:10">
      <c r="A1017" s="16" t="s">
        <v>449</v>
      </c>
      <c r="B1017" s="16" t="str">
        <f t="shared" si="115"/>
        <v>1 4 1 415 003</v>
      </c>
      <c r="C1017" s="138" t="s">
        <v>8891</v>
      </c>
      <c r="D1017" s="16" t="s">
        <v>3202</v>
      </c>
      <c r="E1017" s="137">
        <f t="shared" si="112"/>
        <v>0</v>
      </c>
      <c r="F1017" s="137">
        <f t="shared" si="113"/>
        <v>0</v>
      </c>
      <c r="G1017" s="137">
        <f t="shared" si="114"/>
        <v>0</v>
      </c>
      <c r="H1017" s="137">
        <f t="shared" si="117"/>
        <v>0</v>
      </c>
      <c r="I1017" s="16">
        <f t="shared" si="118"/>
        <v>13</v>
      </c>
      <c r="J1017" s="16" t="str">
        <f t="shared" si="116"/>
        <v>1 4 1 415</v>
      </c>
    </row>
    <row r="1018" spans="1:10">
      <c r="A1018" s="16" t="s">
        <v>449</v>
      </c>
      <c r="B1018" s="16" t="str">
        <f t="shared" si="115"/>
        <v>1 4 1 415 004</v>
      </c>
      <c r="C1018" s="138" t="s">
        <v>8892</v>
      </c>
      <c r="D1018" s="16" t="s">
        <v>8303</v>
      </c>
      <c r="E1018" s="137">
        <f t="shared" si="112"/>
        <v>0</v>
      </c>
      <c r="F1018" s="137">
        <f t="shared" si="113"/>
        <v>0</v>
      </c>
      <c r="G1018" s="137">
        <f t="shared" si="114"/>
        <v>0</v>
      </c>
      <c r="H1018" s="137">
        <f t="shared" si="117"/>
        <v>0</v>
      </c>
      <c r="I1018" s="16">
        <f t="shared" si="118"/>
        <v>13</v>
      </c>
      <c r="J1018" s="16" t="str">
        <f t="shared" si="116"/>
        <v>1 4 1 415</v>
      </c>
    </row>
    <row r="1019" spans="1:10">
      <c r="A1019" s="16" t="s">
        <v>449</v>
      </c>
      <c r="B1019" s="16" t="str">
        <f t="shared" si="115"/>
        <v>1 4 1 415 005</v>
      </c>
      <c r="C1019" s="138" t="s">
        <v>8893</v>
      </c>
      <c r="D1019" s="16" t="s">
        <v>8307</v>
      </c>
      <c r="E1019" s="137">
        <f t="shared" si="112"/>
        <v>0</v>
      </c>
      <c r="F1019" s="137">
        <f t="shared" si="113"/>
        <v>0</v>
      </c>
      <c r="G1019" s="137">
        <f t="shared" si="114"/>
        <v>0</v>
      </c>
      <c r="H1019" s="137">
        <f t="shared" si="117"/>
        <v>0</v>
      </c>
      <c r="I1019" s="16">
        <f t="shared" si="118"/>
        <v>13</v>
      </c>
      <c r="J1019" s="16" t="str">
        <f t="shared" si="116"/>
        <v>1 4 1 415</v>
      </c>
    </row>
    <row r="1020" spans="1:10">
      <c r="A1020" s="16" t="s">
        <v>449</v>
      </c>
      <c r="B1020" s="16" t="str">
        <f t="shared" si="115"/>
        <v>1 4 1 416</v>
      </c>
      <c r="C1020" s="138" t="s">
        <v>7583</v>
      </c>
      <c r="D1020" s="16" t="s">
        <v>1582</v>
      </c>
      <c r="E1020" s="137">
        <f t="shared" si="112"/>
        <v>0</v>
      </c>
      <c r="F1020" s="137">
        <f t="shared" si="113"/>
        <v>0</v>
      </c>
      <c r="G1020" s="137">
        <f t="shared" si="114"/>
        <v>0</v>
      </c>
      <c r="H1020" s="137">
        <f t="shared" si="117"/>
        <v>0</v>
      </c>
      <c r="I1020" s="16">
        <f t="shared" si="118"/>
        <v>9</v>
      </c>
      <c r="J1020" s="16" t="str">
        <f t="shared" si="116"/>
        <v>1 4 1</v>
      </c>
    </row>
    <row r="1021" spans="1:10">
      <c r="A1021" s="16" t="s">
        <v>449</v>
      </c>
      <c r="B1021" s="16" t="str">
        <f t="shared" si="115"/>
        <v>1 4 1 416 001</v>
      </c>
      <c r="C1021" s="138" t="s">
        <v>7988</v>
      </c>
      <c r="D1021" s="16" t="s">
        <v>777</v>
      </c>
      <c r="E1021" s="137">
        <f t="shared" si="112"/>
        <v>0</v>
      </c>
      <c r="F1021" s="137">
        <f t="shared" si="113"/>
        <v>0</v>
      </c>
      <c r="G1021" s="137">
        <f t="shared" si="114"/>
        <v>0</v>
      </c>
      <c r="H1021" s="137">
        <f t="shared" si="117"/>
        <v>0</v>
      </c>
      <c r="I1021" s="16">
        <f t="shared" si="118"/>
        <v>13</v>
      </c>
      <c r="J1021" s="16" t="str">
        <f t="shared" si="116"/>
        <v>1 4 1 416</v>
      </c>
    </row>
    <row r="1022" spans="1:10">
      <c r="A1022" s="16" t="s">
        <v>449</v>
      </c>
      <c r="B1022" s="16" t="str">
        <f t="shared" si="115"/>
        <v>1 4 1 416 002</v>
      </c>
      <c r="C1022" s="138" t="s">
        <v>8894</v>
      </c>
      <c r="D1022" s="16" t="s">
        <v>8303</v>
      </c>
      <c r="E1022" s="137">
        <f t="shared" si="112"/>
        <v>0</v>
      </c>
      <c r="F1022" s="137">
        <f t="shared" si="113"/>
        <v>0</v>
      </c>
      <c r="G1022" s="137">
        <f t="shared" si="114"/>
        <v>0</v>
      </c>
      <c r="H1022" s="137">
        <f t="shared" si="117"/>
        <v>0</v>
      </c>
      <c r="I1022" s="16">
        <f t="shared" si="118"/>
        <v>13</v>
      </c>
      <c r="J1022" s="16" t="str">
        <f t="shared" si="116"/>
        <v>1 4 1 416</v>
      </c>
    </row>
    <row r="1023" spans="1:10">
      <c r="A1023" s="16" t="s">
        <v>449</v>
      </c>
      <c r="B1023" s="16" t="str">
        <f t="shared" si="115"/>
        <v>1 4 1 416 003</v>
      </c>
      <c r="C1023" s="138" t="s">
        <v>8895</v>
      </c>
      <c r="D1023" s="16" t="s">
        <v>3202</v>
      </c>
      <c r="E1023" s="137">
        <f t="shared" si="112"/>
        <v>0</v>
      </c>
      <c r="F1023" s="137">
        <f t="shared" si="113"/>
        <v>0</v>
      </c>
      <c r="G1023" s="137">
        <f t="shared" si="114"/>
        <v>0</v>
      </c>
      <c r="H1023" s="137">
        <f t="shared" si="117"/>
        <v>0</v>
      </c>
      <c r="I1023" s="16">
        <f t="shared" si="118"/>
        <v>13</v>
      </c>
      <c r="J1023" s="16" t="str">
        <f t="shared" si="116"/>
        <v>1 4 1 416</v>
      </c>
    </row>
    <row r="1024" spans="1:10">
      <c r="A1024" s="16" t="s">
        <v>449</v>
      </c>
      <c r="B1024" s="16" t="str">
        <f t="shared" si="115"/>
        <v>1 4 1 416 004</v>
      </c>
      <c r="C1024" s="138" t="s">
        <v>8896</v>
      </c>
      <c r="D1024" s="16" t="s">
        <v>8303</v>
      </c>
      <c r="E1024" s="137">
        <f t="shared" si="112"/>
        <v>0</v>
      </c>
      <c r="F1024" s="137">
        <f t="shared" si="113"/>
        <v>0</v>
      </c>
      <c r="G1024" s="137">
        <f t="shared" si="114"/>
        <v>0</v>
      </c>
      <c r="H1024" s="137">
        <f t="shared" si="117"/>
        <v>0</v>
      </c>
      <c r="I1024" s="16">
        <f t="shared" si="118"/>
        <v>13</v>
      </c>
      <c r="J1024" s="16" t="str">
        <f t="shared" si="116"/>
        <v>1 4 1 416</v>
      </c>
    </row>
    <row r="1025" spans="1:10">
      <c r="A1025" s="16" t="s">
        <v>449</v>
      </c>
      <c r="B1025" s="16" t="str">
        <f t="shared" si="115"/>
        <v>1 4 1 416 005</v>
      </c>
      <c r="C1025" s="138" t="s">
        <v>8897</v>
      </c>
      <c r="D1025" s="16" t="s">
        <v>8307</v>
      </c>
      <c r="E1025" s="137">
        <f t="shared" si="112"/>
        <v>0</v>
      </c>
      <c r="F1025" s="137">
        <f t="shared" si="113"/>
        <v>0</v>
      </c>
      <c r="G1025" s="137">
        <f t="shared" si="114"/>
        <v>0</v>
      </c>
      <c r="H1025" s="137">
        <f t="shared" si="117"/>
        <v>0</v>
      </c>
      <c r="I1025" s="16">
        <f t="shared" si="118"/>
        <v>13</v>
      </c>
      <c r="J1025" s="16" t="str">
        <f t="shared" si="116"/>
        <v>1 4 1 416</v>
      </c>
    </row>
    <row r="1026" spans="1:10">
      <c r="A1026" s="16" t="s">
        <v>449</v>
      </c>
      <c r="B1026" s="16" t="str">
        <f t="shared" si="115"/>
        <v>1 4 1 417</v>
      </c>
      <c r="C1026" s="138" t="s">
        <v>7584</v>
      </c>
      <c r="D1026" s="16" t="s">
        <v>3412</v>
      </c>
      <c r="E1026" s="137">
        <f t="shared" ref="E1026:E1089" si="119">SUMIF($J$1:$J$4000,$C1026,$E$1:$E$4000)</f>
        <v>0</v>
      </c>
      <c r="F1026" s="137">
        <f t="shared" ref="F1026:F1089" si="120">SUMIF($J$1:$J$4000,$C1026,$F$1:$F$4000)</f>
        <v>0</v>
      </c>
      <c r="G1026" s="137">
        <f t="shared" ref="G1026:G1089" si="121">SUMIF($J$1:$J$4000,$C1026,$G$1:$G$4000)</f>
        <v>0</v>
      </c>
      <c r="H1026" s="137">
        <f t="shared" si="117"/>
        <v>0</v>
      </c>
      <c r="I1026" s="16">
        <f t="shared" si="118"/>
        <v>9</v>
      </c>
      <c r="J1026" s="16" t="str">
        <f t="shared" si="116"/>
        <v>1 4 1</v>
      </c>
    </row>
    <row r="1027" spans="1:10">
      <c r="A1027" s="16" t="s">
        <v>449</v>
      </c>
      <c r="B1027" s="16" t="str">
        <f t="shared" ref="B1027:B1090" si="122">MID(C1027,1,I1027)</f>
        <v>1 4 1 417 001</v>
      </c>
      <c r="C1027" s="138" t="s">
        <v>7989</v>
      </c>
      <c r="D1027" s="16" t="s">
        <v>777</v>
      </c>
      <c r="E1027" s="137">
        <f t="shared" si="119"/>
        <v>0</v>
      </c>
      <c r="F1027" s="137">
        <f t="shared" si="120"/>
        <v>0</v>
      </c>
      <c r="G1027" s="137">
        <f t="shared" si="121"/>
        <v>0</v>
      </c>
      <c r="H1027" s="137">
        <f t="shared" si="117"/>
        <v>0</v>
      </c>
      <c r="I1027" s="16">
        <f t="shared" si="118"/>
        <v>13</v>
      </c>
      <c r="J1027" s="16" t="str">
        <f t="shared" si="116"/>
        <v>1 4 1 417</v>
      </c>
    </row>
    <row r="1028" spans="1:10">
      <c r="A1028" s="16" t="s">
        <v>449</v>
      </c>
      <c r="B1028" s="16" t="str">
        <f t="shared" si="122"/>
        <v>1 4 1 417 002</v>
      </c>
      <c r="C1028" s="138" t="s">
        <v>8898</v>
      </c>
      <c r="D1028" s="16" t="s">
        <v>8303</v>
      </c>
      <c r="E1028" s="137">
        <f t="shared" si="119"/>
        <v>0</v>
      </c>
      <c r="F1028" s="137">
        <f t="shared" si="120"/>
        <v>0</v>
      </c>
      <c r="G1028" s="137">
        <f t="shared" si="121"/>
        <v>0</v>
      </c>
      <c r="H1028" s="137">
        <f t="shared" si="117"/>
        <v>0</v>
      </c>
      <c r="I1028" s="16">
        <f t="shared" si="118"/>
        <v>13</v>
      </c>
      <c r="J1028" s="16" t="str">
        <f t="shared" si="116"/>
        <v>1 4 1 417</v>
      </c>
    </row>
    <row r="1029" spans="1:10">
      <c r="A1029" s="16" t="s">
        <v>449</v>
      </c>
      <c r="B1029" s="16" t="str">
        <f t="shared" si="122"/>
        <v>1 4 1 417 003</v>
      </c>
      <c r="C1029" s="138" t="s">
        <v>8899</v>
      </c>
      <c r="D1029" s="16" t="s">
        <v>3202</v>
      </c>
      <c r="E1029" s="137">
        <f t="shared" si="119"/>
        <v>0</v>
      </c>
      <c r="F1029" s="137">
        <f t="shared" si="120"/>
        <v>0</v>
      </c>
      <c r="G1029" s="137">
        <f t="shared" si="121"/>
        <v>0</v>
      </c>
      <c r="H1029" s="137">
        <f t="shared" si="117"/>
        <v>0</v>
      </c>
      <c r="I1029" s="16">
        <f t="shared" si="118"/>
        <v>13</v>
      </c>
      <c r="J1029" s="16" t="str">
        <f t="shared" si="116"/>
        <v>1 4 1 417</v>
      </c>
    </row>
    <row r="1030" spans="1:10">
      <c r="A1030" s="16" t="s">
        <v>449</v>
      </c>
      <c r="B1030" s="16" t="str">
        <f t="shared" si="122"/>
        <v>1 4 1 417 004</v>
      </c>
      <c r="C1030" s="138" t="s">
        <v>8900</v>
      </c>
      <c r="D1030" s="16" t="s">
        <v>8303</v>
      </c>
      <c r="E1030" s="137">
        <f t="shared" si="119"/>
        <v>0</v>
      </c>
      <c r="F1030" s="137">
        <f t="shared" si="120"/>
        <v>0</v>
      </c>
      <c r="G1030" s="137">
        <f t="shared" si="121"/>
        <v>0</v>
      </c>
      <c r="H1030" s="137">
        <f t="shared" si="117"/>
        <v>0</v>
      </c>
      <c r="I1030" s="16">
        <f t="shared" si="118"/>
        <v>13</v>
      </c>
      <c r="J1030" s="16" t="str">
        <f t="shared" si="116"/>
        <v>1 4 1 417</v>
      </c>
    </row>
    <row r="1031" spans="1:10">
      <c r="A1031" s="16" t="s">
        <v>449</v>
      </c>
      <c r="B1031" s="16" t="str">
        <f t="shared" si="122"/>
        <v>1 4 1 417 005</v>
      </c>
      <c r="C1031" s="138" t="s">
        <v>8901</v>
      </c>
      <c r="D1031" s="16" t="s">
        <v>8307</v>
      </c>
      <c r="E1031" s="137">
        <f t="shared" si="119"/>
        <v>0</v>
      </c>
      <c r="F1031" s="137">
        <f t="shared" si="120"/>
        <v>0</v>
      </c>
      <c r="G1031" s="137">
        <f t="shared" si="121"/>
        <v>0</v>
      </c>
      <c r="H1031" s="137">
        <f t="shared" si="117"/>
        <v>0</v>
      </c>
      <c r="I1031" s="16">
        <f t="shared" si="118"/>
        <v>13</v>
      </c>
      <c r="J1031" s="16" t="str">
        <f t="shared" ref="J1031:J1094" si="123">IF(I1031=3,MID(C1031,1,1),IF(I1031=5,MID(C1031,1,3),IF(I1031=9,MID(C1031,1,5),IF(I1031=13,MID(C1031,1,9),IF(I1031=17,MID(C1031,1,13),IF(I1031=21,MID(C1031,1,17)))))))</f>
        <v>1 4 1 417</v>
      </c>
    </row>
    <row r="1032" spans="1:10">
      <c r="A1032" s="16" t="s">
        <v>449</v>
      </c>
      <c r="B1032" s="16" t="str">
        <f t="shared" si="122"/>
        <v>1 4 1 418</v>
      </c>
      <c r="C1032" s="138" t="s">
        <v>7585</v>
      </c>
      <c r="D1032" s="16" t="s">
        <v>3413</v>
      </c>
      <c r="E1032" s="137">
        <f t="shared" si="119"/>
        <v>0</v>
      </c>
      <c r="F1032" s="137">
        <f t="shared" si="120"/>
        <v>0</v>
      </c>
      <c r="G1032" s="137">
        <f t="shared" si="121"/>
        <v>0</v>
      </c>
      <c r="H1032" s="137">
        <f t="shared" si="117"/>
        <v>0</v>
      </c>
      <c r="I1032" s="16">
        <f t="shared" si="118"/>
        <v>9</v>
      </c>
      <c r="J1032" s="16" t="str">
        <f t="shared" si="123"/>
        <v>1 4 1</v>
      </c>
    </row>
    <row r="1033" spans="1:10">
      <c r="A1033" s="16" t="s">
        <v>449</v>
      </c>
      <c r="B1033" s="16" t="str">
        <f t="shared" si="122"/>
        <v>1 4 1 418 001</v>
      </c>
      <c r="C1033" s="138" t="s">
        <v>7990</v>
      </c>
      <c r="D1033" s="16" t="s">
        <v>777</v>
      </c>
      <c r="E1033" s="137">
        <f t="shared" si="119"/>
        <v>0</v>
      </c>
      <c r="F1033" s="137">
        <f t="shared" si="120"/>
        <v>0</v>
      </c>
      <c r="G1033" s="137">
        <f t="shared" si="121"/>
        <v>0</v>
      </c>
      <c r="H1033" s="137">
        <f t="shared" si="117"/>
        <v>0</v>
      </c>
      <c r="I1033" s="16">
        <f t="shared" si="118"/>
        <v>13</v>
      </c>
      <c r="J1033" s="16" t="str">
        <f t="shared" si="123"/>
        <v>1 4 1 418</v>
      </c>
    </row>
    <row r="1034" spans="1:10">
      <c r="A1034" s="16" t="s">
        <v>449</v>
      </c>
      <c r="B1034" s="16" t="str">
        <f t="shared" si="122"/>
        <v>1 4 1 418 002</v>
      </c>
      <c r="C1034" s="138" t="s">
        <v>8902</v>
      </c>
      <c r="D1034" s="16" t="s">
        <v>8303</v>
      </c>
      <c r="E1034" s="137">
        <f t="shared" si="119"/>
        <v>0</v>
      </c>
      <c r="F1034" s="137">
        <f t="shared" si="120"/>
        <v>0</v>
      </c>
      <c r="G1034" s="137">
        <f t="shared" si="121"/>
        <v>0</v>
      </c>
      <c r="H1034" s="137">
        <f t="shared" si="117"/>
        <v>0</v>
      </c>
      <c r="I1034" s="16">
        <f t="shared" si="118"/>
        <v>13</v>
      </c>
      <c r="J1034" s="16" t="str">
        <f t="shared" si="123"/>
        <v>1 4 1 418</v>
      </c>
    </row>
    <row r="1035" spans="1:10">
      <c r="A1035" s="16" t="s">
        <v>449</v>
      </c>
      <c r="B1035" s="16" t="str">
        <f t="shared" si="122"/>
        <v>1 4 1 418 003</v>
      </c>
      <c r="C1035" s="138" t="s">
        <v>8903</v>
      </c>
      <c r="D1035" s="16" t="s">
        <v>3202</v>
      </c>
      <c r="E1035" s="137">
        <f t="shared" si="119"/>
        <v>0</v>
      </c>
      <c r="F1035" s="137">
        <f t="shared" si="120"/>
        <v>0</v>
      </c>
      <c r="G1035" s="137">
        <f t="shared" si="121"/>
        <v>0</v>
      </c>
      <c r="H1035" s="137">
        <f t="shared" si="117"/>
        <v>0</v>
      </c>
      <c r="I1035" s="16">
        <f t="shared" si="118"/>
        <v>13</v>
      </c>
      <c r="J1035" s="16" t="str">
        <f t="shared" si="123"/>
        <v>1 4 1 418</v>
      </c>
    </row>
    <row r="1036" spans="1:10">
      <c r="A1036" s="16" t="s">
        <v>449</v>
      </c>
      <c r="B1036" s="16" t="str">
        <f t="shared" si="122"/>
        <v>1 4 1 418 004</v>
      </c>
      <c r="C1036" s="138" t="s">
        <v>8904</v>
      </c>
      <c r="D1036" s="16" t="s">
        <v>8303</v>
      </c>
      <c r="E1036" s="137">
        <f t="shared" si="119"/>
        <v>0</v>
      </c>
      <c r="F1036" s="137">
        <f t="shared" si="120"/>
        <v>0</v>
      </c>
      <c r="G1036" s="137">
        <f t="shared" si="121"/>
        <v>0</v>
      </c>
      <c r="H1036" s="137">
        <f t="shared" si="117"/>
        <v>0</v>
      </c>
      <c r="I1036" s="16">
        <f t="shared" si="118"/>
        <v>13</v>
      </c>
      <c r="J1036" s="16" t="str">
        <f t="shared" si="123"/>
        <v>1 4 1 418</v>
      </c>
    </row>
    <row r="1037" spans="1:10">
      <c r="A1037" s="16" t="s">
        <v>449</v>
      </c>
      <c r="B1037" s="16" t="str">
        <f t="shared" si="122"/>
        <v>1 4 1 418 005</v>
      </c>
      <c r="C1037" s="138" t="s">
        <v>8905</v>
      </c>
      <c r="D1037" s="16" t="s">
        <v>8307</v>
      </c>
      <c r="E1037" s="137">
        <f t="shared" si="119"/>
        <v>0</v>
      </c>
      <c r="F1037" s="137">
        <f t="shared" si="120"/>
        <v>0</v>
      </c>
      <c r="G1037" s="137">
        <f t="shared" si="121"/>
        <v>0</v>
      </c>
      <c r="H1037" s="137">
        <f t="shared" si="117"/>
        <v>0</v>
      </c>
      <c r="I1037" s="16">
        <f t="shared" si="118"/>
        <v>13</v>
      </c>
      <c r="J1037" s="16" t="str">
        <f t="shared" si="123"/>
        <v>1 4 1 418</v>
      </c>
    </row>
    <row r="1038" spans="1:10">
      <c r="A1038" s="16" t="s">
        <v>449</v>
      </c>
      <c r="B1038" s="16" t="str">
        <f t="shared" si="122"/>
        <v>1 4 1 419</v>
      </c>
      <c r="C1038" s="138" t="s">
        <v>7586</v>
      </c>
      <c r="D1038" s="16" t="s">
        <v>3414</v>
      </c>
      <c r="E1038" s="137">
        <f t="shared" si="119"/>
        <v>0</v>
      </c>
      <c r="F1038" s="137">
        <f t="shared" si="120"/>
        <v>0</v>
      </c>
      <c r="G1038" s="137">
        <f t="shared" si="121"/>
        <v>0</v>
      </c>
      <c r="H1038" s="137">
        <f t="shared" si="117"/>
        <v>0</v>
      </c>
      <c r="I1038" s="16">
        <f t="shared" si="118"/>
        <v>9</v>
      </c>
      <c r="J1038" s="16" t="str">
        <f t="shared" si="123"/>
        <v>1 4 1</v>
      </c>
    </row>
    <row r="1039" spans="1:10">
      <c r="A1039" s="16" t="s">
        <v>449</v>
      </c>
      <c r="B1039" s="16" t="str">
        <f t="shared" si="122"/>
        <v>1 4 1 419 001</v>
      </c>
      <c r="C1039" s="138" t="s">
        <v>7991</v>
      </c>
      <c r="D1039" s="16" t="s">
        <v>777</v>
      </c>
      <c r="E1039" s="137">
        <f t="shared" si="119"/>
        <v>0</v>
      </c>
      <c r="F1039" s="137">
        <f t="shared" si="120"/>
        <v>0</v>
      </c>
      <c r="G1039" s="137">
        <f t="shared" si="121"/>
        <v>0</v>
      </c>
      <c r="H1039" s="137">
        <f t="shared" si="117"/>
        <v>0</v>
      </c>
      <c r="I1039" s="16">
        <f t="shared" si="118"/>
        <v>13</v>
      </c>
      <c r="J1039" s="16" t="str">
        <f t="shared" si="123"/>
        <v>1 4 1 419</v>
      </c>
    </row>
    <row r="1040" spans="1:10">
      <c r="A1040" s="16" t="s">
        <v>449</v>
      </c>
      <c r="B1040" s="16" t="str">
        <f t="shared" si="122"/>
        <v>1 4 1 419 002</v>
      </c>
      <c r="C1040" s="138" t="s">
        <v>8906</v>
      </c>
      <c r="D1040" s="16" t="s">
        <v>8303</v>
      </c>
      <c r="E1040" s="137">
        <f t="shared" si="119"/>
        <v>0</v>
      </c>
      <c r="F1040" s="137">
        <f t="shared" si="120"/>
        <v>0</v>
      </c>
      <c r="G1040" s="137">
        <f t="shared" si="121"/>
        <v>0</v>
      </c>
      <c r="H1040" s="137">
        <f t="shared" si="117"/>
        <v>0</v>
      </c>
      <c r="I1040" s="16">
        <f t="shared" si="118"/>
        <v>13</v>
      </c>
      <c r="J1040" s="16" t="str">
        <f t="shared" si="123"/>
        <v>1 4 1 419</v>
      </c>
    </row>
    <row r="1041" spans="1:10">
      <c r="A1041" s="16" t="s">
        <v>449</v>
      </c>
      <c r="B1041" s="16" t="str">
        <f t="shared" si="122"/>
        <v>1 4 1 419 003</v>
      </c>
      <c r="C1041" s="138" t="s">
        <v>8907</v>
      </c>
      <c r="D1041" s="16" t="s">
        <v>3202</v>
      </c>
      <c r="E1041" s="137">
        <f t="shared" si="119"/>
        <v>0</v>
      </c>
      <c r="F1041" s="137">
        <f t="shared" si="120"/>
        <v>0</v>
      </c>
      <c r="G1041" s="137">
        <f t="shared" si="121"/>
        <v>0</v>
      </c>
      <c r="H1041" s="137">
        <f t="shared" si="117"/>
        <v>0</v>
      </c>
      <c r="I1041" s="16">
        <f t="shared" si="118"/>
        <v>13</v>
      </c>
      <c r="J1041" s="16" t="str">
        <f t="shared" si="123"/>
        <v>1 4 1 419</v>
      </c>
    </row>
    <row r="1042" spans="1:10">
      <c r="A1042" s="16" t="s">
        <v>449</v>
      </c>
      <c r="B1042" s="16" t="str">
        <f t="shared" si="122"/>
        <v>1 4 1 419 004</v>
      </c>
      <c r="C1042" s="138" t="s">
        <v>8908</v>
      </c>
      <c r="D1042" s="16" t="s">
        <v>8303</v>
      </c>
      <c r="E1042" s="137">
        <f t="shared" si="119"/>
        <v>0</v>
      </c>
      <c r="F1042" s="137">
        <f t="shared" si="120"/>
        <v>0</v>
      </c>
      <c r="G1042" s="137">
        <f t="shared" si="121"/>
        <v>0</v>
      </c>
      <c r="H1042" s="137">
        <f t="shared" si="117"/>
        <v>0</v>
      </c>
      <c r="I1042" s="16">
        <f t="shared" si="118"/>
        <v>13</v>
      </c>
      <c r="J1042" s="16" t="str">
        <f t="shared" si="123"/>
        <v>1 4 1 419</v>
      </c>
    </row>
    <row r="1043" spans="1:10">
      <c r="A1043" s="16" t="s">
        <v>449</v>
      </c>
      <c r="B1043" s="16" t="str">
        <f t="shared" si="122"/>
        <v>1 4 1 419 005</v>
      </c>
      <c r="C1043" s="138" t="s">
        <v>8909</v>
      </c>
      <c r="D1043" s="16" t="s">
        <v>8307</v>
      </c>
      <c r="E1043" s="137">
        <f t="shared" si="119"/>
        <v>0</v>
      </c>
      <c r="F1043" s="137">
        <f t="shared" si="120"/>
        <v>0</v>
      </c>
      <c r="G1043" s="137">
        <f t="shared" si="121"/>
        <v>0</v>
      </c>
      <c r="H1043" s="137">
        <f t="shared" si="117"/>
        <v>0</v>
      </c>
      <c r="I1043" s="16">
        <f t="shared" si="118"/>
        <v>13</v>
      </c>
      <c r="J1043" s="16" t="str">
        <f t="shared" si="123"/>
        <v>1 4 1 419</v>
      </c>
    </row>
    <row r="1044" spans="1:10">
      <c r="A1044" s="16" t="s">
        <v>449</v>
      </c>
      <c r="B1044" s="16" t="str">
        <f t="shared" si="122"/>
        <v>1 4 2</v>
      </c>
      <c r="C1044" s="138" t="s">
        <v>7587</v>
      </c>
      <c r="D1044" s="16" t="s">
        <v>7588</v>
      </c>
      <c r="E1044" s="137">
        <f t="shared" si="119"/>
        <v>0</v>
      </c>
      <c r="F1044" s="137">
        <f t="shared" si="120"/>
        <v>0</v>
      </c>
      <c r="G1044" s="137">
        <f t="shared" si="121"/>
        <v>0</v>
      </c>
      <c r="H1044" s="137">
        <f t="shared" si="117"/>
        <v>0</v>
      </c>
      <c r="I1044" s="16">
        <f t="shared" si="118"/>
        <v>5</v>
      </c>
      <c r="J1044" s="16" t="str">
        <f t="shared" si="123"/>
        <v>1 4</v>
      </c>
    </row>
    <row r="1045" spans="1:10">
      <c r="A1045" s="16" t="s">
        <v>449</v>
      </c>
      <c r="B1045" s="16" t="str">
        <f t="shared" si="122"/>
        <v>1 4 2 421</v>
      </c>
      <c r="C1045" s="138" t="s">
        <v>7589</v>
      </c>
      <c r="D1045" s="16" t="s">
        <v>1596</v>
      </c>
      <c r="E1045" s="137">
        <f t="shared" si="119"/>
        <v>0</v>
      </c>
      <c r="F1045" s="137">
        <f t="shared" si="120"/>
        <v>0</v>
      </c>
      <c r="G1045" s="137">
        <f t="shared" si="121"/>
        <v>0</v>
      </c>
      <c r="H1045" s="137">
        <f t="shared" si="117"/>
        <v>0</v>
      </c>
      <c r="I1045" s="16">
        <f t="shared" si="118"/>
        <v>9</v>
      </c>
      <c r="J1045" s="16" t="str">
        <f t="shared" si="123"/>
        <v>1 4 2</v>
      </c>
    </row>
    <row r="1046" spans="1:10">
      <c r="A1046" s="16" t="s">
        <v>449</v>
      </c>
      <c r="B1046" s="16" t="str">
        <f t="shared" si="122"/>
        <v>1 4 2 421 001</v>
      </c>
      <c r="C1046" s="138" t="s">
        <v>7992</v>
      </c>
      <c r="D1046" s="16" t="s">
        <v>777</v>
      </c>
      <c r="E1046" s="137">
        <f t="shared" si="119"/>
        <v>0</v>
      </c>
      <c r="F1046" s="137">
        <f t="shared" si="120"/>
        <v>0</v>
      </c>
      <c r="G1046" s="137">
        <f t="shared" si="121"/>
        <v>0</v>
      </c>
      <c r="H1046" s="137">
        <f t="shared" si="117"/>
        <v>0</v>
      </c>
      <c r="I1046" s="16">
        <f t="shared" si="118"/>
        <v>13</v>
      </c>
      <c r="J1046" s="16" t="str">
        <f t="shared" si="123"/>
        <v>1 4 2 421</v>
      </c>
    </row>
    <row r="1047" spans="1:10">
      <c r="A1047" s="16" t="s">
        <v>449</v>
      </c>
      <c r="B1047" s="16" t="str">
        <f t="shared" si="122"/>
        <v>1 4 2 421 002</v>
      </c>
      <c r="C1047" s="138" t="s">
        <v>8910</v>
      </c>
      <c r="D1047" s="16" t="s">
        <v>8303</v>
      </c>
      <c r="E1047" s="137">
        <f t="shared" si="119"/>
        <v>0</v>
      </c>
      <c r="F1047" s="137">
        <f t="shared" si="120"/>
        <v>0</v>
      </c>
      <c r="G1047" s="137">
        <f t="shared" si="121"/>
        <v>0</v>
      </c>
      <c r="H1047" s="137">
        <f t="shared" si="117"/>
        <v>0</v>
      </c>
      <c r="I1047" s="16">
        <f t="shared" si="118"/>
        <v>13</v>
      </c>
      <c r="J1047" s="16" t="str">
        <f t="shared" si="123"/>
        <v>1 4 2 421</v>
      </c>
    </row>
    <row r="1048" spans="1:10">
      <c r="A1048" s="16" t="s">
        <v>449</v>
      </c>
      <c r="B1048" s="16" t="str">
        <f t="shared" si="122"/>
        <v>1 4 2 421 003</v>
      </c>
      <c r="C1048" s="138" t="s">
        <v>8911</v>
      </c>
      <c r="D1048" s="16" t="s">
        <v>3202</v>
      </c>
      <c r="E1048" s="137">
        <f t="shared" si="119"/>
        <v>0</v>
      </c>
      <c r="F1048" s="137">
        <f t="shared" si="120"/>
        <v>0</v>
      </c>
      <c r="G1048" s="137">
        <f t="shared" si="121"/>
        <v>0</v>
      </c>
      <c r="H1048" s="137">
        <f t="shared" si="117"/>
        <v>0</v>
      </c>
      <c r="I1048" s="16">
        <f t="shared" si="118"/>
        <v>13</v>
      </c>
      <c r="J1048" s="16" t="str">
        <f t="shared" si="123"/>
        <v>1 4 2 421</v>
      </c>
    </row>
    <row r="1049" spans="1:10">
      <c r="A1049" s="16" t="s">
        <v>449</v>
      </c>
      <c r="B1049" s="16" t="str">
        <f t="shared" si="122"/>
        <v>1 4 2 421 004</v>
      </c>
      <c r="C1049" s="138" t="s">
        <v>8912</v>
      </c>
      <c r="D1049" s="16" t="s">
        <v>8303</v>
      </c>
      <c r="E1049" s="137">
        <f t="shared" si="119"/>
        <v>0</v>
      </c>
      <c r="F1049" s="137">
        <f t="shared" si="120"/>
        <v>0</v>
      </c>
      <c r="G1049" s="137">
        <f t="shared" si="121"/>
        <v>0</v>
      </c>
      <c r="H1049" s="137">
        <f t="shared" si="117"/>
        <v>0</v>
      </c>
      <c r="I1049" s="16">
        <f t="shared" si="118"/>
        <v>13</v>
      </c>
      <c r="J1049" s="16" t="str">
        <f t="shared" si="123"/>
        <v>1 4 2 421</v>
      </c>
    </row>
    <row r="1050" spans="1:10">
      <c r="A1050" s="16" t="s">
        <v>449</v>
      </c>
      <c r="B1050" s="16" t="str">
        <f t="shared" si="122"/>
        <v>1 4 2 421 005</v>
      </c>
      <c r="C1050" s="138" t="s">
        <v>8913</v>
      </c>
      <c r="D1050" s="16" t="s">
        <v>8307</v>
      </c>
      <c r="E1050" s="137">
        <f t="shared" si="119"/>
        <v>0</v>
      </c>
      <c r="F1050" s="137">
        <f t="shared" si="120"/>
        <v>0</v>
      </c>
      <c r="G1050" s="137">
        <f t="shared" si="121"/>
        <v>0</v>
      </c>
      <c r="H1050" s="137">
        <f t="shared" si="117"/>
        <v>0</v>
      </c>
      <c r="I1050" s="16">
        <f t="shared" si="118"/>
        <v>13</v>
      </c>
      <c r="J1050" s="16" t="str">
        <f t="shared" si="123"/>
        <v>1 4 2 421</v>
      </c>
    </row>
    <row r="1051" spans="1:10">
      <c r="A1051" s="16" t="s">
        <v>449</v>
      </c>
      <c r="B1051" s="16" t="str">
        <f t="shared" si="122"/>
        <v>1 4 2 422</v>
      </c>
      <c r="C1051" s="138" t="s">
        <v>7590</v>
      </c>
      <c r="D1051" s="16" t="s">
        <v>3415</v>
      </c>
      <c r="E1051" s="137">
        <f t="shared" si="119"/>
        <v>0</v>
      </c>
      <c r="F1051" s="137">
        <f t="shared" si="120"/>
        <v>0</v>
      </c>
      <c r="G1051" s="137">
        <f t="shared" si="121"/>
        <v>0</v>
      </c>
      <c r="H1051" s="137">
        <f t="shared" si="117"/>
        <v>0</v>
      </c>
      <c r="I1051" s="16">
        <f t="shared" si="118"/>
        <v>9</v>
      </c>
      <c r="J1051" s="16" t="str">
        <f t="shared" si="123"/>
        <v>1 4 2</v>
      </c>
    </row>
    <row r="1052" spans="1:10">
      <c r="A1052" s="16" t="s">
        <v>449</v>
      </c>
      <c r="B1052" s="16" t="str">
        <f t="shared" si="122"/>
        <v>1 4 2 422 001</v>
      </c>
      <c r="C1052" s="138" t="s">
        <v>7993</v>
      </c>
      <c r="D1052" s="16" t="s">
        <v>777</v>
      </c>
      <c r="E1052" s="137">
        <f t="shared" si="119"/>
        <v>0</v>
      </c>
      <c r="F1052" s="137">
        <f t="shared" si="120"/>
        <v>0</v>
      </c>
      <c r="G1052" s="137">
        <f t="shared" si="121"/>
        <v>0</v>
      </c>
      <c r="H1052" s="137">
        <f t="shared" si="117"/>
        <v>0</v>
      </c>
      <c r="I1052" s="16">
        <f t="shared" si="118"/>
        <v>13</v>
      </c>
      <c r="J1052" s="16" t="str">
        <f t="shared" si="123"/>
        <v>1 4 2 422</v>
      </c>
    </row>
    <row r="1053" spans="1:10">
      <c r="A1053" s="16" t="s">
        <v>449</v>
      </c>
      <c r="B1053" s="16" t="str">
        <f t="shared" si="122"/>
        <v>1 4 2 422 002</v>
      </c>
      <c r="C1053" s="138" t="s">
        <v>8914</v>
      </c>
      <c r="D1053" s="16" t="s">
        <v>8303</v>
      </c>
      <c r="E1053" s="137">
        <f t="shared" si="119"/>
        <v>0</v>
      </c>
      <c r="F1053" s="137">
        <f t="shared" si="120"/>
        <v>0</v>
      </c>
      <c r="G1053" s="137">
        <f t="shared" si="121"/>
        <v>0</v>
      </c>
      <c r="H1053" s="137">
        <f t="shared" si="117"/>
        <v>0</v>
      </c>
      <c r="I1053" s="16">
        <f t="shared" si="118"/>
        <v>13</v>
      </c>
      <c r="J1053" s="16" t="str">
        <f t="shared" si="123"/>
        <v>1 4 2 422</v>
      </c>
    </row>
    <row r="1054" spans="1:10">
      <c r="A1054" s="16" t="s">
        <v>449</v>
      </c>
      <c r="B1054" s="16" t="str">
        <f t="shared" si="122"/>
        <v>1 4 2 422 003</v>
      </c>
      <c r="C1054" s="138" t="s">
        <v>8915</v>
      </c>
      <c r="D1054" s="16" t="s">
        <v>3202</v>
      </c>
      <c r="E1054" s="137">
        <f t="shared" si="119"/>
        <v>0</v>
      </c>
      <c r="F1054" s="137">
        <f t="shared" si="120"/>
        <v>0</v>
      </c>
      <c r="G1054" s="137">
        <f t="shared" si="121"/>
        <v>0</v>
      </c>
      <c r="H1054" s="137">
        <f t="shared" si="117"/>
        <v>0</v>
      </c>
      <c r="I1054" s="16">
        <f t="shared" si="118"/>
        <v>13</v>
      </c>
      <c r="J1054" s="16" t="str">
        <f t="shared" si="123"/>
        <v>1 4 2 422</v>
      </c>
    </row>
    <row r="1055" spans="1:10">
      <c r="A1055" s="16" t="s">
        <v>449</v>
      </c>
      <c r="B1055" s="16" t="str">
        <f t="shared" si="122"/>
        <v>1 4 2 422 004</v>
      </c>
      <c r="C1055" s="138" t="s">
        <v>8916</v>
      </c>
      <c r="D1055" s="16" t="s">
        <v>8303</v>
      </c>
      <c r="E1055" s="137">
        <f t="shared" si="119"/>
        <v>0</v>
      </c>
      <c r="F1055" s="137">
        <f t="shared" si="120"/>
        <v>0</v>
      </c>
      <c r="G1055" s="137">
        <f t="shared" si="121"/>
        <v>0</v>
      </c>
      <c r="H1055" s="137">
        <f t="shared" si="117"/>
        <v>0</v>
      </c>
      <c r="I1055" s="16">
        <f t="shared" si="118"/>
        <v>13</v>
      </c>
      <c r="J1055" s="16" t="str">
        <f t="shared" si="123"/>
        <v>1 4 2 422</v>
      </c>
    </row>
    <row r="1056" spans="1:10">
      <c r="A1056" s="16" t="s">
        <v>449</v>
      </c>
      <c r="B1056" s="16" t="str">
        <f t="shared" si="122"/>
        <v>1 4 2 422 005</v>
      </c>
      <c r="C1056" s="138" t="s">
        <v>8917</v>
      </c>
      <c r="D1056" s="16" t="s">
        <v>8307</v>
      </c>
      <c r="E1056" s="137">
        <f t="shared" si="119"/>
        <v>0</v>
      </c>
      <c r="F1056" s="137">
        <f t="shared" si="120"/>
        <v>0</v>
      </c>
      <c r="G1056" s="137">
        <f t="shared" si="121"/>
        <v>0</v>
      </c>
      <c r="H1056" s="137">
        <f t="shared" si="117"/>
        <v>0</v>
      </c>
      <c r="I1056" s="16">
        <f t="shared" si="118"/>
        <v>13</v>
      </c>
      <c r="J1056" s="16" t="str">
        <f t="shared" si="123"/>
        <v>1 4 2 422</v>
      </c>
    </row>
    <row r="1057" spans="1:10">
      <c r="A1057" s="16" t="s">
        <v>449</v>
      </c>
      <c r="B1057" s="16" t="str">
        <f t="shared" si="122"/>
        <v>1 4 2 423</v>
      </c>
      <c r="C1057" s="138" t="s">
        <v>7591</v>
      </c>
      <c r="D1057" s="16" t="s">
        <v>3416</v>
      </c>
      <c r="E1057" s="137">
        <f t="shared" si="119"/>
        <v>0</v>
      </c>
      <c r="F1057" s="137">
        <f t="shared" si="120"/>
        <v>0</v>
      </c>
      <c r="G1057" s="137">
        <f t="shared" si="121"/>
        <v>0</v>
      </c>
      <c r="H1057" s="137">
        <f t="shared" si="117"/>
        <v>0</v>
      </c>
      <c r="I1057" s="16">
        <f t="shared" si="118"/>
        <v>9</v>
      </c>
      <c r="J1057" s="16" t="str">
        <f t="shared" si="123"/>
        <v>1 4 2</v>
      </c>
    </row>
    <row r="1058" spans="1:10">
      <c r="A1058" s="16" t="s">
        <v>449</v>
      </c>
      <c r="B1058" s="16" t="str">
        <f t="shared" si="122"/>
        <v>1 4 2 423 001</v>
      </c>
      <c r="C1058" s="5" t="s">
        <v>7994</v>
      </c>
      <c r="D1058" t="s">
        <v>777</v>
      </c>
      <c r="E1058" s="137">
        <f t="shared" si="119"/>
        <v>0</v>
      </c>
      <c r="F1058" s="137">
        <f t="shared" si="120"/>
        <v>0</v>
      </c>
      <c r="G1058" s="137">
        <f t="shared" si="121"/>
        <v>0</v>
      </c>
      <c r="H1058" s="137">
        <f t="shared" si="117"/>
        <v>0</v>
      </c>
      <c r="I1058" s="16">
        <f t="shared" si="118"/>
        <v>13</v>
      </c>
      <c r="J1058" s="16" t="str">
        <f t="shared" si="123"/>
        <v>1 4 2 423</v>
      </c>
    </row>
    <row r="1059" spans="1:10">
      <c r="A1059" s="16" t="s">
        <v>449</v>
      </c>
      <c r="B1059" s="16" t="str">
        <f t="shared" si="122"/>
        <v>1 4 2 423 002</v>
      </c>
      <c r="C1059" s="5" t="s">
        <v>8918</v>
      </c>
      <c r="D1059" t="s">
        <v>8303</v>
      </c>
      <c r="E1059" s="137">
        <f t="shared" si="119"/>
        <v>0</v>
      </c>
      <c r="F1059" s="137">
        <f t="shared" si="120"/>
        <v>0</v>
      </c>
      <c r="G1059" s="137">
        <f t="shared" si="121"/>
        <v>0</v>
      </c>
      <c r="H1059" s="137">
        <f t="shared" si="117"/>
        <v>0</v>
      </c>
      <c r="I1059" s="16">
        <f t="shared" si="118"/>
        <v>13</v>
      </c>
      <c r="J1059" s="16" t="str">
        <f t="shared" si="123"/>
        <v>1 4 2 423</v>
      </c>
    </row>
    <row r="1060" spans="1:10">
      <c r="A1060" s="16" t="s">
        <v>449</v>
      </c>
      <c r="B1060" s="16" t="str">
        <f t="shared" si="122"/>
        <v>1 4 2 423 003</v>
      </c>
      <c r="C1060" s="5" t="s">
        <v>8919</v>
      </c>
      <c r="D1060" t="s">
        <v>3202</v>
      </c>
      <c r="E1060" s="137">
        <f t="shared" si="119"/>
        <v>0</v>
      </c>
      <c r="F1060" s="137">
        <f t="shared" si="120"/>
        <v>0</v>
      </c>
      <c r="G1060" s="137">
        <f t="shared" si="121"/>
        <v>0</v>
      </c>
      <c r="H1060" s="137">
        <f t="shared" si="117"/>
        <v>0</v>
      </c>
      <c r="I1060" s="16">
        <f t="shared" si="118"/>
        <v>13</v>
      </c>
      <c r="J1060" s="16" t="str">
        <f t="shared" si="123"/>
        <v>1 4 2 423</v>
      </c>
    </row>
    <row r="1061" spans="1:10">
      <c r="A1061" s="16" t="s">
        <v>449</v>
      </c>
      <c r="B1061" s="16" t="str">
        <f t="shared" si="122"/>
        <v>1 4 2 423 004</v>
      </c>
      <c r="C1061" s="5" t="s">
        <v>8920</v>
      </c>
      <c r="D1061" t="s">
        <v>8303</v>
      </c>
      <c r="E1061" s="137">
        <f t="shared" si="119"/>
        <v>0</v>
      </c>
      <c r="F1061" s="137">
        <f t="shared" si="120"/>
        <v>0</v>
      </c>
      <c r="G1061" s="137">
        <f t="shared" si="121"/>
        <v>0</v>
      </c>
      <c r="H1061" s="137">
        <f t="shared" si="117"/>
        <v>0</v>
      </c>
      <c r="I1061" s="16">
        <f t="shared" si="118"/>
        <v>13</v>
      </c>
      <c r="J1061" s="16" t="str">
        <f t="shared" si="123"/>
        <v>1 4 2 423</v>
      </c>
    </row>
    <row r="1062" spans="1:10">
      <c r="A1062" s="16" t="s">
        <v>449</v>
      </c>
      <c r="B1062" s="16" t="str">
        <f t="shared" si="122"/>
        <v>1 4 2 423 005</v>
      </c>
      <c r="C1062" s="5" t="s">
        <v>8921</v>
      </c>
      <c r="D1062" t="s">
        <v>8307</v>
      </c>
      <c r="E1062" s="137">
        <f t="shared" si="119"/>
        <v>0</v>
      </c>
      <c r="F1062" s="137">
        <f t="shared" si="120"/>
        <v>0</v>
      </c>
      <c r="G1062" s="137">
        <f t="shared" si="121"/>
        <v>0</v>
      </c>
      <c r="H1062" s="137">
        <f t="shared" si="117"/>
        <v>0</v>
      </c>
      <c r="I1062" s="16">
        <f t="shared" si="118"/>
        <v>13</v>
      </c>
      <c r="J1062" s="16" t="str">
        <f t="shared" si="123"/>
        <v>1 4 2 423</v>
      </c>
    </row>
    <row r="1063" spans="1:10">
      <c r="A1063" s="16" t="s">
        <v>449</v>
      </c>
      <c r="B1063" s="16" t="str">
        <f t="shared" si="122"/>
        <v>1 4 2 424</v>
      </c>
      <c r="C1063" s="5" t="s">
        <v>7592</v>
      </c>
      <c r="D1063" t="s">
        <v>3417</v>
      </c>
      <c r="E1063" s="137">
        <f t="shared" si="119"/>
        <v>0</v>
      </c>
      <c r="F1063" s="137">
        <f t="shared" si="120"/>
        <v>0</v>
      </c>
      <c r="G1063" s="137">
        <f t="shared" si="121"/>
        <v>0</v>
      </c>
      <c r="H1063" s="137">
        <f t="shared" si="117"/>
        <v>0</v>
      </c>
      <c r="I1063" s="16">
        <f t="shared" si="118"/>
        <v>9</v>
      </c>
      <c r="J1063" s="16" t="str">
        <f t="shared" si="123"/>
        <v>1 4 2</v>
      </c>
    </row>
    <row r="1064" spans="1:10">
      <c r="A1064" s="16" t="s">
        <v>449</v>
      </c>
      <c r="B1064" s="16" t="str">
        <f t="shared" si="122"/>
        <v>1 4 2 424 001</v>
      </c>
      <c r="C1064" s="5" t="s">
        <v>7995</v>
      </c>
      <c r="D1064" t="s">
        <v>777</v>
      </c>
      <c r="E1064" s="137">
        <f t="shared" si="119"/>
        <v>0</v>
      </c>
      <c r="F1064" s="137">
        <f t="shared" si="120"/>
        <v>0</v>
      </c>
      <c r="G1064" s="137">
        <f t="shared" si="121"/>
        <v>0</v>
      </c>
      <c r="H1064" s="137">
        <f t="shared" si="117"/>
        <v>0</v>
      </c>
      <c r="I1064" s="16">
        <f t="shared" si="118"/>
        <v>13</v>
      </c>
      <c r="J1064" s="16" t="str">
        <f t="shared" si="123"/>
        <v>1 4 2 424</v>
      </c>
    </row>
    <row r="1065" spans="1:10">
      <c r="A1065" s="16" t="s">
        <v>449</v>
      </c>
      <c r="B1065" s="16" t="str">
        <f t="shared" si="122"/>
        <v>1 4 2 424 002</v>
      </c>
      <c r="C1065" s="5" t="s">
        <v>8922</v>
      </c>
      <c r="D1065" t="s">
        <v>8303</v>
      </c>
      <c r="E1065" s="137">
        <f t="shared" si="119"/>
        <v>0</v>
      </c>
      <c r="F1065" s="137">
        <f t="shared" si="120"/>
        <v>0</v>
      </c>
      <c r="G1065" s="137">
        <f t="shared" si="121"/>
        <v>0</v>
      </c>
      <c r="H1065" s="137">
        <f t="shared" si="117"/>
        <v>0</v>
      </c>
      <c r="I1065" s="16">
        <f t="shared" si="118"/>
        <v>13</v>
      </c>
      <c r="J1065" s="16" t="str">
        <f t="shared" si="123"/>
        <v>1 4 2 424</v>
      </c>
    </row>
    <row r="1066" spans="1:10">
      <c r="A1066" s="16" t="s">
        <v>449</v>
      </c>
      <c r="B1066" s="16" t="str">
        <f t="shared" si="122"/>
        <v>1 4 2 424 003</v>
      </c>
      <c r="C1066" s="5" t="s">
        <v>8923</v>
      </c>
      <c r="D1066" t="s">
        <v>3202</v>
      </c>
      <c r="E1066" s="137">
        <f t="shared" si="119"/>
        <v>0</v>
      </c>
      <c r="F1066" s="137">
        <f t="shared" si="120"/>
        <v>0</v>
      </c>
      <c r="G1066" s="137">
        <f t="shared" si="121"/>
        <v>0</v>
      </c>
      <c r="H1066" s="137">
        <f t="shared" si="117"/>
        <v>0</v>
      </c>
      <c r="I1066" s="16">
        <f t="shared" si="118"/>
        <v>13</v>
      </c>
      <c r="J1066" s="16" t="str">
        <f t="shared" si="123"/>
        <v>1 4 2 424</v>
      </c>
    </row>
    <row r="1067" spans="1:10">
      <c r="A1067" s="16" t="s">
        <v>449</v>
      </c>
      <c r="B1067" s="16" t="str">
        <f t="shared" si="122"/>
        <v>1 4 2 424 004</v>
      </c>
      <c r="C1067" s="5" t="s">
        <v>8924</v>
      </c>
      <c r="D1067" t="s">
        <v>8303</v>
      </c>
      <c r="E1067" s="137">
        <f t="shared" si="119"/>
        <v>0</v>
      </c>
      <c r="F1067" s="137">
        <f t="shared" si="120"/>
        <v>0</v>
      </c>
      <c r="G1067" s="137">
        <f t="shared" si="121"/>
        <v>0</v>
      </c>
      <c r="H1067" s="137">
        <f t="shared" si="117"/>
        <v>0</v>
      </c>
      <c r="I1067" s="16">
        <f t="shared" si="118"/>
        <v>13</v>
      </c>
      <c r="J1067" s="16" t="str">
        <f t="shared" si="123"/>
        <v>1 4 2 424</v>
      </c>
    </row>
    <row r="1068" spans="1:10">
      <c r="A1068" s="16" t="s">
        <v>449</v>
      </c>
      <c r="B1068" s="16" t="str">
        <f t="shared" si="122"/>
        <v>1 4 2 424 005</v>
      </c>
      <c r="C1068" s="5" t="s">
        <v>8925</v>
      </c>
      <c r="D1068" t="s">
        <v>8307</v>
      </c>
      <c r="E1068" s="137">
        <f t="shared" si="119"/>
        <v>0</v>
      </c>
      <c r="F1068" s="137">
        <f t="shared" si="120"/>
        <v>0</v>
      </c>
      <c r="G1068" s="137">
        <f t="shared" si="121"/>
        <v>0</v>
      </c>
      <c r="H1068" s="137">
        <f t="shared" si="117"/>
        <v>0</v>
      </c>
      <c r="I1068" s="16">
        <f t="shared" si="118"/>
        <v>13</v>
      </c>
      <c r="J1068" s="16" t="str">
        <f t="shared" si="123"/>
        <v>1 4 2 424</v>
      </c>
    </row>
    <row r="1069" spans="1:10">
      <c r="A1069" s="16" t="s">
        <v>449</v>
      </c>
      <c r="B1069" s="16" t="str">
        <f t="shared" si="122"/>
        <v>1 4 2 425</v>
      </c>
      <c r="C1069" s="5" t="s">
        <v>7593</v>
      </c>
      <c r="D1069" t="s">
        <v>1606</v>
      </c>
      <c r="E1069" s="137">
        <f t="shared" si="119"/>
        <v>0</v>
      </c>
      <c r="F1069" s="137">
        <f t="shared" si="120"/>
        <v>0</v>
      </c>
      <c r="G1069" s="137">
        <f t="shared" si="121"/>
        <v>0</v>
      </c>
      <c r="H1069" s="137">
        <f t="shared" si="117"/>
        <v>0</v>
      </c>
      <c r="I1069" s="16">
        <f t="shared" si="118"/>
        <v>9</v>
      </c>
      <c r="J1069" s="16" t="str">
        <f t="shared" si="123"/>
        <v>1 4 2</v>
      </c>
    </row>
    <row r="1070" spans="1:10">
      <c r="A1070" s="16" t="s">
        <v>449</v>
      </c>
      <c r="B1070" s="16" t="str">
        <f t="shared" si="122"/>
        <v>1 4 2 425 001</v>
      </c>
      <c r="C1070" s="5" t="s">
        <v>7996</v>
      </c>
      <c r="D1070" t="s">
        <v>777</v>
      </c>
      <c r="E1070" s="137">
        <f t="shared" si="119"/>
        <v>0</v>
      </c>
      <c r="F1070" s="137">
        <f t="shared" si="120"/>
        <v>0</v>
      </c>
      <c r="G1070" s="137">
        <f t="shared" si="121"/>
        <v>0</v>
      </c>
      <c r="H1070" s="137">
        <f t="shared" si="117"/>
        <v>0</v>
      </c>
      <c r="I1070" s="16">
        <f t="shared" si="118"/>
        <v>13</v>
      </c>
      <c r="J1070" s="16" t="str">
        <f t="shared" si="123"/>
        <v>1 4 2 425</v>
      </c>
    </row>
    <row r="1071" spans="1:10">
      <c r="A1071" s="16" t="s">
        <v>449</v>
      </c>
      <c r="B1071" s="16" t="str">
        <f t="shared" si="122"/>
        <v>1 4 2 425 002</v>
      </c>
      <c r="C1071" s="5" t="s">
        <v>8926</v>
      </c>
      <c r="D1071" t="s">
        <v>8303</v>
      </c>
      <c r="E1071" s="137">
        <f t="shared" si="119"/>
        <v>0</v>
      </c>
      <c r="F1071" s="137">
        <f t="shared" si="120"/>
        <v>0</v>
      </c>
      <c r="G1071" s="137">
        <f t="shared" si="121"/>
        <v>0</v>
      </c>
      <c r="H1071" s="137">
        <f t="shared" si="117"/>
        <v>0</v>
      </c>
      <c r="I1071" s="16">
        <f t="shared" si="118"/>
        <v>13</v>
      </c>
      <c r="J1071" s="16" t="str">
        <f t="shared" si="123"/>
        <v>1 4 2 425</v>
      </c>
    </row>
    <row r="1072" spans="1:10">
      <c r="A1072" s="16" t="s">
        <v>449</v>
      </c>
      <c r="B1072" s="16" t="str">
        <f t="shared" si="122"/>
        <v>1 4 2 425 003</v>
      </c>
      <c r="C1072" s="5" t="s">
        <v>8927</v>
      </c>
      <c r="D1072" t="s">
        <v>3202</v>
      </c>
      <c r="E1072" s="137">
        <f t="shared" si="119"/>
        <v>0</v>
      </c>
      <c r="F1072" s="137">
        <f t="shared" si="120"/>
        <v>0</v>
      </c>
      <c r="G1072" s="137">
        <f t="shared" si="121"/>
        <v>0</v>
      </c>
      <c r="H1072" s="137">
        <f t="shared" si="117"/>
        <v>0</v>
      </c>
      <c r="I1072" s="16">
        <f t="shared" si="118"/>
        <v>13</v>
      </c>
      <c r="J1072" s="16" t="str">
        <f t="shared" si="123"/>
        <v>1 4 2 425</v>
      </c>
    </row>
    <row r="1073" spans="1:10">
      <c r="A1073" s="16" t="s">
        <v>449</v>
      </c>
      <c r="B1073" s="16" t="str">
        <f t="shared" si="122"/>
        <v>1 4 2 425 004</v>
      </c>
      <c r="C1073" s="5" t="s">
        <v>8928</v>
      </c>
      <c r="D1073" t="s">
        <v>8303</v>
      </c>
      <c r="E1073" s="137">
        <f t="shared" si="119"/>
        <v>0</v>
      </c>
      <c r="F1073" s="137">
        <f t="shared" si="120"/>
        <v>0</v>
      </c>
      <c r="G1073" s="137">
        <f t="shared" si="121"/>
        <v>0</v>
      </c>
      <c r="H1073" s="137">
        <f t="shared" ref="H1073:H1136" si="124">SUBTOTAL(9,E1073:G1073)</f>
        <v>0</v>
      </c>
      <c r="I1073" s="16">
        <f t="shared" ref="I1073:I1136" si="125">LEN(C1073)</f>
        <v>13</v>
      </c>
      <c r="J1073" s="16" t="str">
        <f t="shared" si="123"/>
        <v>1 4 2 425</v>
      </c>
    </row>
    <row r="1074" spans="1:10">
      <c r="A1074" s="16" t="s">
        <v>449</v>
      </c>
      <c r="B1074" s="16" t="str">
        <f t="shared" si="122"/>
        <v>1 4 2 425 005</v>
      </c>
      <c r="C1074" s="5" t="s">
        <v>8929</v>
      </c>
      <c r="D1074" t="s">
        <v>8307</v>
      </c>
      <c r="E1074" s="137">
        <f t="shared" si="119"/>
        <v>0</v>
      </c>
      <c r="F1074" s="137">
        <f t="shared" si="120"/>
        <v>0</v>
      </c>
      <c r="G1074" s="137">
        <f t="shared" si="121"/>
        <v>0</v>
      </c>
      <c r="H1074" s="137">
        <f t="shared" si="124"/>
        <v>0</v>
      </c>
      <c r="I1074" s="16">
        <f t="shared" si="125"/>
        <v>13</v>
      </c>
      <c r="J1074" s="16" t="str">
        <f t="shared" si="123"/>
        <v>1 4 2 425</v>
      </c>
    </row>
    <row r="1075" spans="1:10">
      <c r="A1075" s="16" t="s">
        <v>449</v>
      </c>
      <c r="B1075" s="16" t="str">
        <f t="shared" si="122"/>
        <v>1 4 3</v>
      </c>
      <c r="C1075" s="5" t="s">
        <v>7594</v>
      </c>
      <c r="D1075" t="s">
        <v>7595</v>
      </c>
      <c r="E1075" s="137">
        <f t="shared" si="119"/>
        <v>0</v>
      </c>
      <c r="F1075" s="137">
        <f t="shared" si="120"/>
        <v>0</v>
      </c>
      <c r="G1075" s="137">
        <f t="shared" si="121"/>
        <v>0</v>
      </c>
      <c r="H1075" s="137">
        <f t="shared" si="124"/>
        <v>0</v>
      </c>
      <c r="I1075" s="16">
        <f t="shared" si="125"/>
        <v>5</v>
      </c>
      <c r="J1075" s="16" t="str">
        <f t="shared" si="123"/>
        <v>1 4</v>
      </c>
    </row>
    <row r="1076" spans="1:10">
      <c r="A1076" s="16" t="s">
        <v>449</v>
      </c>
      <c r="B1076" s="16" t="str">
        <f t="shared" si="122"/>
        <v>1 4 3 431</v>
      </c>
      <c r="C1076" s="5" t="s">
        <v>7596</v>
      </c>
      <c r="D1076" t="s">
        <v>3418</v>
      </c>
      <c r="E1076" s="137">
        <f t="shared" si="119"/>
        <v>0</v>
      </c>
      <c r="F1076" s="137">
        <f t="shared" si="120"/>
        <v>0</v>
      </c>
      <c r="G1076" s="137">
        <f t="shared" si="121"/>
        <v>0</v>
      </c>
      <c r="H1076" s="137">
        <f t="shared" si="124"/>
        <v>0</v>
      </c>
      <c r="I1076" s="16">
        <f t="shared" si="125"/>
        <v>9</v>
      </c>
      <c r="J1076" s="16" t="str">
        <f t="shared" si="123"/>
        <v>1 4 3</v>
      </c>
    </row>
    <row r="1077" spans="1:10">
      <c r="A1077" s="16" t="s">
        <v>449</v>
      </c>
      <c r="B1077" s="16" t="str">
        <f t="shared" si="122"/>
        <v>1 4 3 431 001</v>
      </c>
      <c r="C1077" s="5" t="s">
        <v>7997</v>
      </c>
      <c r="D1077" t="s">
        <v>777</v>
      </c>
      <c r="E1077" s="137">
        <f t="shared" si="119"/>
        <v>0</v>
      </c>
      <c r="F1077" s="137">
        <f t="shared" si="120"/>
        <v>0</v>
      </c>
      <c r="G1077" s="137">
        <f t="shared" si="121"/>
        <v>0</v>
      </c>
      <c r="H1077" s="137">
        <f t="shared" si="124"/>
        <v>0</v>
      </c>
      <c r="I1077" s="16">
        <f t="shared" si="125"/>
        <v>13</v>
      </c>
      <c r="J1077" s="16" t="str">
        <f t="shared" si="123"/>
        <v>1 4 3 431</v>
      </c>
    </row>
    <row r="1078" spans="1:10">
      <c r="A1078" s="16" t="s">
        <v>449</v>
      </c>
      <c r="B1078" s="16" t="str">
        <f t="shared" si="122"/>
        <v>1 4 3 431 002</v>
      </c>
      <c r="C1078" s="5" t="s">
        <v>8930</v>
      </c>
      <c r="D1078" t="s">
        <v>8303</v>
      </c>
      <c r="E1078" s="137">
        <f t="shared" si="119"/>
        <v>0</v>
      </c>
      <c r="F1078" s="137">
        <f t="shared" si="120"/>
        <v>0</v>
      </c>
      <c r="G1078" s="137">
        <f t="shared" si="121"/>
        <v>0</v>
      </c>
      <c r="H1078" s="137">
        <f t="shared" si="124"/>
        <v>0</v>
      </c>
      <c r="I1078" s="16">
        <f t="shared" si="125"/>
        <v>13</v>
      </c>
      <c r="J1078" s="16" t="str">
        <f t="shared" si="123"/>
        <v>1 4 3 431</v>
      </c>
    </row>
    <row r="1079" spans="1:10">
      <c r="A1079" s="16" t="s">
        <v>449</v>
      </c>
      <c r="B1079" s="16" t="str">
        <f t="shared" si="122"/>
        <v>1 4 3 431 003</v>
      </c>
      <c r="C1079" s="5" t="s">
        <v>8931</v>
      </c>
      <c r="D1079" t="s">
        <v>3202</v>
      </c>
      <c r="E1079" s="137">
        <f t="shared" si="119"/>
        <v>0</v>
      </c>
      <c r="F1079" s="137">
        <f t="shared" si="120"/>
        <v>0</v>
      </c>
      <c r="G1079" s="137">
        <f t="shared" si="121"/>
        <v>0</v>
      </c>
      <c r="H1079" s="137">
        <f t="shared" si="124"/>
        <v>0</v>
      </c>
      <c r="I1079" s="16">
        <f t="shared" si="125"/>
        <v>13</v>
      </c>
      <c r="J1079" s="16" t="str">
        <f t="shared" si="123"/>
        <v>1 4 3 431</v>
      </c>
    </row>
    <row r="1080" spans="1:10">
      <c r="A1080" s="16" t="s">
        <v>449</v>
      </c>
      <c r="B1080" s="16" t="str">
        <f t="shared" si="122"/>
        <v>1 4 3 431 004</v>
      </c>
      <c r="C1080" s="5" t="s">
        <v>8932</v>
      </c>
      <c r="D1080" t="s">
        <v>8303</v>
      </c>
      <c r="E1080" s="137">
        <f t="shared" si="119"/>
        <v>0</v>
      </c>
      <c r="F1080" s="137">
        <f t="shared" si="120"/>
        <v>0</v>
      </c>
      <c r="G1080" s="137">
        <f t="shared" si="121"/>
        <v>0</v>
      </c>
      <c r="H1080" s="137">
        <f t="shared" si="124"/>
        <v>0</v>
      </c>
      <c r="I1080" s="16">
        <f t="shared" si="125"/>
        <v>13</v>
      </c>
      <c r="J1080" s="16" t="str">
        <f t="shared" si="123"/>
        <v>1 4 3 431</v>
      </c>
    </row>
    <row r="1081" spans="1:10">
      <c r="A1081" s="16" t="s">
        <v>449</v>
      </c>
      <c r="B1081" s="16" t="str">
        <f t="shared" si="122"/>
        <v>1 4 3 431 005</v>
      </c>
      <c r="C1081" s="5" t="s">
        <v>8933</v>
      </c>
      <c r="D1081" t="s">
        <v>8307</v>
      </c>
      <c r="E1081" s="137">
        <f t="shared" si="119"/>
        <v>0</v>
      </c>
      <c r="F1081" s="137">
        <f t="shared" si="120"/>
        <v>0</v>
      </c>
      <c r="G1081" s="137">
        <f t="shared" si="121"/>
        <v>0</v>
      </c>
      <c r="H1081" s="137">
        <f t="shared" si="124"/>
        <v>0</v>
      </c>
      <c r="I1081" s="16">
        <f t="shared" si="125"/>
        <v>13</v>
      </c>
      <c r="J1081" s="16" t="str">
        <f t="shared" si="123"/>
        <v>1 4 3 431</v>
      </c>
    </row>
    <row r="1082" spans="1:10">
      <c r="A1082" s="16" t="s">
        <v>449</v>
      </c>
      <c r="B1082" s="16" t="str">
        <f t="shared" si="122"/>
        <v>1 4 3 432</v>
      </c>
      <c r="C1082" s="5" t="s">
        <v>7597</v>
      </c>
      <c r="D1082" t="s">
        <v>3419</v>
      </c>
      <c r="E1082" s="137">
        <f t="shared" si="119"/>
        <v>0</v>
      </c>
      <c r="F1082" s="137">
        <f t="shared" si="120"/>
        <v>0</v>
      </c>
      <c r="G1082" s="137">
        <f t="shared" si="121"/>
        <v>0</v>
      </c>
      <c r="H1082" s="137">
        <f t="shared" si="124"/>
        <v>0</v>
      </c>
      <c r="I1082" s="16">
        <f t="shared" si="125"/>
        <v>9</v>
      </c>
      <c r="J1082" s="16" t="str">
        <f t="shared" si="123"/>
        <v>1 4 3</v>
      </c>
    </row>
    <row r="1083" spans="1:10">
      <c r="A1083" s="16" t="s">
        <v>449</v>
      </c>
      <c r="B1083" s="16" t="str">
        <f t="shared" si="122"/>
        <v>1 4 3 432 001</v>
      </c>
      <c r="C1083" s="5" t="s">
        <v>7998</v>
      </c>
      <c r="D1083" t="s">
        <v>777</v>
      </c>
      <c r="E1083" s="137">
        <f t="shared" si="119"/>
        <v>0</v>
      </c>
      <c r="F1083" s="137">
        <f t="shared" si="120"/>
        <v>0</v>
      </c>
      <c r="G1083" s="137">
        <f t="shared" si="121"/>
        <v>0</v>
      </c>
      <c r="H1083" s="137">
        <f t="shared" si="124"/>
        <v>0</v>
      </c>
      <c r="I1083" s="16">
        <f t="shared" si="125"/>
        <v>13</v>
      </c>
      <c r="J1083" s="16" t="str">
        <f t="shared" si="123"/>
        <v>1 4 3 432</v>
      </c>
    </row>
    <row r="1084" spans="1:10">
      <c r="A1084" s="16" t="s">
        <v>449</v>
      </c>
      <c r="B1084" s="16" t="str">
        <f t="shared" si="122"/>
        <v>1 4 3 432 002</v>
      </c>
      <c r="C1084" s="5" t="s">
        <v>8934</v>
      </c>
      <c r="D1084" t="s">
        <v>8303</v>
      </c>
      <c r="E1084" s="137">
        <f t="shared" si="119"/>
        <v>0</v>
      </c>
      <c r="F1084" s="137">
        <f t="shared" si="120"/>
        <v>0</v>
      </c>
      <c r="G1084" s="137">
        <f t="shared" si="121"/>
        <v>0</v>
      </c>
      <c r="H1084" s="137">
        <f t="shared" si="124"/>
        <v>0</v>
      </c>
      <c r="I1084" s="16">
        <f t="shared" si="125"/>
        <v>13</v>
      </c>
      <c r="J1084" s="16" t="str">
        <f t="shared" si="123"/>
        <v>1 4 3 432</v>
      </c>
    </row>
    <row r="1085" spans="1:10">
      <c r="A1085" s="16" t="s">
        <v>449</v>
      </c>
      <c r="B1085" s="16" t="str">
        <f t="shared" si="122"/>
        <v>1 4 3 432 003</v>
      </c>
      <c r="C1085" s="5" t="s">
        <v>8935</v>
      </c>
      <c r="D1085" t="s">
        <v>3202</v>
      </c>
      <c r="E1085" s="137">
        <f t="shared" si="119"/>
        <v>0</v>
      </c>
      <c r="F1085" s="137">
        <f t="shared" si="120"/>
        <v>0</v>
      </c>
      <c r="G1085" s="137">
        <f t="shared" si="121"/>
        <v>0</v>
      </c>
      <c r="H1085" s="137">
        <f t="shared" si="124"/>
        <v>0</v>
      </c>
      <c r="I1085" s="16">
        <f t="shared" si="125"/>
        <v>13</v>
      </c>
      <c r="J1085" s="16" t="str">
        <f t="shared" si="123"/>
        <v>1 4 3 432</v>
      </c>
    </row>
    <row r="1086" spans="1:10">
      <c r="A1086" s="16" t="s">
        <v>449</v>
      </c>
      <c r="B1086" s="16" t="str">
        <f t="shared" si="122"/>
        <v>1 4 3 432 004</v>
      </c>
      <c r="C1086" s="5" t="s">
        <v>8936</v>
      </c>
      <c r="D1086" t="s">
        <v>8303</v>
      </c>
      <c r="E1086" s="137">
        <f t="shared" si="119"/>
        <v>0</v>
      </c>
      <c r="F1086" s="137">
        <f t="shared" si="120"/>
        <v>0</v>
      </c>
      <c r="G1086" s="137">
        <f t="shared" si="121"/>
        <v>0</v>
      </c>
      <c r="H1086" s="137">
        <f t="shared" si="124"/>
        <v>0</v>
      </c>
      <c r="I1086" s="16">
        <f t="shared" si="125"/>
        <v>13</v>
      </c>
      <c r="J1086" s="16" t="str">
        <f t="shared" si="123"/>
        <v>1 4 3 432</v>
      </c>
    </row>
    <row r="1087" spans="1:10">
      <c r="A1087" s="16" t="s">
        <v>449</v>
      </c>
      <c r="B1087" s="16" t="str">
        <f t="shared" si="122"/>
        <v>1 4 3 432 005</v>
      </c>
      <c r="C1087" s="5" t="s">
        <v>8937</v>
      </c>
      <c r="D1087" t="s">
        <v>8307</v>
      </c>
      <c r="E1087" s="137">
        <f t="shared" si="119"/>
        <v>0</v>
      </c>
      <c r="F1087" s="137">
        <f t="shared" si="120"/>
        <v>0</v>
      </c>
      <c r="G1087" s="137">
        <f t="shared" si="121"/>
        <v>0</v>
      </c>
      <c r="H1087" s="137">
        <f t="shared" si="124"/>
        <v>0</v>
      </c>
      <c r="I1087" s="16">
        <f t="shared" si="125"/>
        <v>13</v>
      </c>
      <c r="J1087" s="16" t="str">
        <f t="shared" si="123"/>
        <v>1 4 3 432</v>
      </c>
    </row>
    <row r="1088" spans="1:10">
      <c r="A1088" s="16" t="s">
        <v>449</v>
      </c>
      <c r="B1088" s="16" t="str">
        <f t="shared" si="122"/>
        <v>1 4 3 433</v>
      </c>
      <c r="C1088" s="5" t="s">
        <v>7598</v>
      </c>
      <c r="D1088" t="s">
        <v>3420</v>
      </c>
      <c r="E1088" s="137">
        <f t="shared" si="119"/>
        <v>0</v>
      </c>
      <c r="F1088" s="137">
        <f t="shared" si="120"/>
        <v>0</v>
      </c>
      <c r="G1088" s="137">
        <f t="shared" si="121"/>
        <v>0</v>
      </c>
      <c r="H1088" s="137">
        <f t="shared" si="124"/>
        <v>0</v>
      </c>
      <c r="I1088" s="16">
        <f t="shared" si="125"/>
        <v>9</v>
      </c>
      <c r="J1088" s="16" t="str">
        <f t="shared" si="123"/>
        <v>1 4 3</v>
      </c>
    </row>
    <row r="1089" spans="1:10">
      <c r="A1089" s="16" t="s">
        <v>449</v>
      </c>
      <c r="B1089" s="16" t="str">
        <f t="shared" si="122"/>
        <v>1 4 3 433 001</v>
      </c>
      <c r="C1089" s="5" t="s">
        <v>7999</v>
      </c>
      <c r="D1089" t="s">
        <v>777</v>
      </c>
      <c r="E1089" s="137">
        <f t="shared" si="119"/>
        <v>0</v>
      </c>
      <c r="F1089" s="137">
        <f t="shared" si="120"/>
        <v>0</v>
      </c>
      <c r="G1089" s="137">
        <f t="shared" si="121"/>
        <v>0</v>
      </c>
      <c r="H1089" s="137">
        <f t="shared" si="124"/>
        <v>0</v>
      </c>
      <c r="I1089" s="16">
        <f t="shared" si="125"/>
        <v>13</v>
      </c>
      <c r="J1089" s="16" t="str">
        <f t="shared" si="123"/>
        <v>1 4 3 433</v>
      </c>
    </row>
    <row r="1090" spans="1:10">
      <c r="A1090" s="16" t="s">
        <v>449</v>
      </c>
      <c r="B1090" s="16" t="str">
        <f t="shared" si="122"/>
        <v>1 4 3 433 002</v>
      </c>
      <c r="C1090" s="5" t="s">
        <v>8938</v>
      </c>
      <c r="D1090" t="s">
        <v>8303</v>
      </c>
      <c r="E1090" s="137">
        <f t="shared" ref="E1090:E1153" si="126">SUMIF($J$1:$J$4000,$C1090,$E$1:$E$4000)</f>
        <v>0</v>
      </c>
      <c r="F1090" s="137">
        <f t="shared" ref="F1090:F1153" si="127">SUMIF($J$1:$J$4000,$C1090,$F$1:$F$4000)</f>
        <v>0</v>
      </c>
      <c r="G1090" s="137">
        <f t="shared" ref="G1090:G1153" si="128">SUMIF($J$1:$J$4000,$C1090,$G$1:$G$4000)</f>
        <v>0</v>
      </c>
      <c r="H1090" s="137">
        <f t="shared" si="124"/>
        <v>0</v>
      </c>
      <c r="I1090" s="16">
        <f t="shared" si="125"/>
        <v>13</v>
      </c>
      <c r="J1090" s="16" t="str">
        <f t="shared" si="123"/>
        <v>1 4 3 433</v>
      </c>
    </row>
    <row r="1091" spans="1:10">
      <c r="A1091" s="16" t="s">
        <v>449</v>
      </c>
      <c r="B1091" s="16" t="str">
        <f t="shared" ref="B1091:B1154" si="129">MID(C1091,1,I1091)</f>
        <v>1 4 3 433 003</v>
      </c>
      <c r="C1091" s="5" t="s">
        <v>8939</v>
      </c>
      <c r="D1091" t="s">
        <v>3202</v>
      </c>
      <c r="E1091" s="137">
        <f t="shared" si="126"/>
        <v>0</v>
      </c>
      <c r="F1091" s="137">
        <f t="shared" si="127"/>
        <v>0</v>
      </c>
      <c r="G1091" s="137">
        <f t="shared" si="128"/>
        <v>0</v>
      </c>
      <c r="H1091" s="137">
        <f t="shared" si="124"/>
        <v>0</v>
      </c>
      <c r="I1091" s="16">
        <f t="shared" si="125"/>
        <v>13</v>
      </c>
      <c r="J1091" s="16" t="str">
        <f t="shared" si="123"/>
        <v>1 4 3 433</v>
      </c>
    </row>
    <row r="1092" spans="1:10">
      <c r="A1092" s="16" t="s">
        <v>449</v>
      </c>
      <c r="B1092" s="16" t="str">
        <f t="shared" si="129"/>
        <v>1 4 3 433 004</v>
      </c>
      <c r="C1092" s="5" t="s">
        <v>8940</v>
      </c>
      <c r="D1092" t="s">
        <v>8303</v>
      </c>
      <c r="E1092" s="137">
        <f t="shared" si="126"/>
        <v>0</v>
      </c>
      <c r="F1092" s="137">
        <f t="shared" si="127"/>
        <v>0</v>
      </c>
      <c r="G1092" s="137">
        <f t="shared" si="128"/>
        <v>0</v>
      </c>
      <c r="H1092" s="137">
        <f t="shared" si="124"/>
        <v>0</v>
      </c>
      <c r="I1092" s="16">
        <f t="shared" si="125"/>
        <v>13</v>
      </c>
      <c r="J1092" s="16" t="str">
        <f t="shared" si="123"/>
        <v>1 4 3 433</v>
      </c>
    </row>
    <row r="1093" spans="1:10">
      <c r="A1093" s="16" t="s">
        <v>449</v>
      </c>
      <c r="B1093" s="16" t="str">
        <f t="shared" si="129"/>
        <v>1 4 3 433 005</v>
      </c>
      <c r="C1093" s="5" t="s">
        <v>8941</v>
      </c>
      <c r="D1093" t="s">
        <v>8307</v>
      </c>
      <c r="E1093" s="137">
        <f t="shared" si="126"/>
        <v>0</v>
      </c>
      <c r="F1093" s="137">
        <f t="shared" si="127"/>
        <v>0</v>
      </c>
      <c r="G1093" s="137">
        <f t="shared" si="128"/>
        <v>0</v>
      </c>
      <c r="H1093" s="137">
        <f t="shared" si="124"/>
        <v>0</v>
      </c>
      <c r="I1093" s="16">
        <f t="shared" si="125"/>
        <v>13</v>
      </c>
      <c r="J1093" s="16" t="str">
        <f t="shared" si="123"/>
        <v>1 4 3 433</v>
      </c>
    </row>
    <row r="1094" spans="1:10">
      <c r="A1094" s="16" t="s">
        <v>449</v>
      </c>
      <c r="B1094" s="16" t="str">
        <f t="shared" si="129"/>
        <v>1 4 3 434</v>
      </c>
      <c r="C1094" s="5" t="s">
        <v>7599</v>
      </c>
      <c r="D1094" t="s">
        <v>3421</v>
      </c>
      <c r="E1094" s="137">
        <f t="shared" si="126"/>
        <v>0</v>
      </c>
      <c r="F1094" s="137">
        <f t="shared" si="127"/>
        <v>0</v>
      </c>
      <c r="G1094" s="137">
        <f t="shared" si="128"/>
        <v>0</v>
      </c>
      <c r="H1094" s="137">
        <f t="shared" si="124"/>
        <v>0</v>
      </c>
      <c r="I1094" s="16">
        <f t="shared" si="125"/>
        <v>9</v>
      </c>
      <c r="J1094" s="16" t="str">
        <f t="shared" si="123"/>
        <v>1 4 3</v>
      </c>
    </row>
    <row r="1095" spans="1:10">
      <c r="A1095" s="16" t="s">
        <v>449</v>
      </c>
      <c r="B1095" s="16" t="str">
        <f t="shared" si="129"/>
        <v>1 4 3 434 001</v>
      </c>
      <c r="C1095" s="5" t="s">
        <v>8000</v>
      </c>
      <c r="D1095" t="s">
        <v>777</v>
      </c>
      <c r="E1095" s="137">
        <f t="shared" si="126"/>
        <v>0</v>
      </c>
      <c r="F1095" s="137">
        <f t="shared" si="127"/>
        <v>0</v>
      </c>
      <c r="G1095" s="137">
        <f t="shared" si="128"/>
        <v>0</v>
      </c>
      <c r="H1095" s="137">
        <f t="shared" si="124"/>
        <v>0</v>
      </c>
      <c r="I1095" s="16">
        <f t="shared" si="125"/>
        <v>13</v>
      </c>
      <c r="J1095" s="16" t="str">
        <f t="shared" ref="J1095:J1158" si="130">IF(I1095=3,MID(C1095,1,1),IF(I1095=5,MID(C1095,1,3),IF(I1095=9,MID(C1095,1,5),IF(I1095=13,MID(C1095,1,9),IF(I1095=17,MID(C1095,1,13),IF(I1095=21,MID(C1095,1,17)))))))</f>
        <v>1 4 3 434</v>
      </c>
    </row>
    <row r="1096" spans="1:10">
      <c r="A1096" s="16" t="s">
        <v>449</v>
      </c>
      <c r="B1096" s="16" t="str">
        <f t="shared" si="129"/>
        <v>1 4 3 434 002</v>
      </c>
      <c r="C1096" s="5" t="s">
        <v>8942</v>
      </c>
      <c r="D1096" t="s">
        <v>8303</v>
      </c>
      <c r="E1096" s="137">
        <f t="shared" si="126"/>
        <v>0</v>
      </c>
      <c r="F1096" s="137">
        <f t="shared" si="127"/>
        <v>0</v>
      </c>
      <c r="G1096" s="137">
        <f t="shared" si="128"/>
        <v>0</v>
      </c>
      <c r="H1096" s="137">
        <f t="shared" si="124"/>
        <v>0</v>
      </c>
      <c r="I1096" s="16">
        <f t="shared" si="125"/>
        <v>13</v>
      </c>
      <c r="J1096" s="16" t="str">
        <f t="shared" si="130"/>
        <v>1 4 3 434</v>
      </c>
    </row>
    <row r="1097" spans="1:10">
      <c r="A1097" s="16" t="s">
        <v>449</v>
      </c>
      <c r="B1097" s="16" t="str">
        <f t="shared" si="129"/>
        <v>1 4 3 434 003</v>
      </c>
      <c r="C1097" s="5" t="s">
        <v>8943</v>
      </c>
      <c r="D1097" t="s">
        <v>3202</v>
      </c>
      <c r="E1097" s="137">
        <f t="shared" si="126"/>
        <v>0</v>
      </c>
      <c r="F1097" s="137">
        <f t="shared" si="127"/>
        <v>0</v>
      </c>
      <c r="G1097" s="137">
        <f t="shared" si="128"/>
        <v>0</v>
      </c>
      <c r="H1097" s="137">
        <f t="shared" si="124"/>
        <v>0</v>
      </c>
      <c r="I1097" s="16">
        <f t="shared" si="125"/>
        <v>13</v>
      </c>
      <c r="J1097" s="16" t="str">
        <f t="shared" si="130"/>
        <v>1 4 3 434</v>
      </c>
    </row>
    <row r="1098" spans="1:10">
      <c r="A1098" s="16" t="s">
        <v>449</v>
      </c>
      <c r="B1098" s="16" t="str">
        <f t="shared" si="129"/>
        <v>1 4 3 434 004</v>
      </c>
      <c r="C1098" s="5" t="s">
        <v>8944</v>
      </c>
      <c r="D1098" t="s">
        <v>8303</v>
      </c>
      <c r="E1098" s="137">
        <f t="shared" si="126"/>
        <v>0</v>
      </c>
      <c r="F1098" s="137">
        <f t="shared" si="127"/>
        <v>0</v>
      </c>
      <c r="G1098" s="137">
        <f t="shared" si="128"/>
        <v>0</v>
      </c>
      <c r="H1098" s="137">
        <f t="shared" si="124"/>
        <v>0</v>
      </c>
      <c r="I1098" s="16">
        <f t="shared" si="125"/>
        <v>13</v>
      </c>
      <c r="J1098" s="16" t="str">
        <f t="shared" si="130"/>
        <v>1 4 3 434</v>
      </c>
    </row>
    <row r="1099" spans="1:10">
      <c r="A1099" s="16" t="s">
        <v>449</v>
      </c>
      <c r="B1099" s="16" t="str">
        <f t="shared" si="129"/>
        <v>1 4 3 434 005</v>
      </c>
      <c r="C1099" s="5" t="s">
        <v>8945</v>
      </c>
      <c r="D1099" t="s">
        <v>8307</v>
      </c>
      <c r="E1099" s="137">
        <f t="shared" si="126"/>
        <v>0</v>
      </c>
      <c r="F1099" s="137">
        <f t="shared" si="127"/>
        <v>0</v>
      </c>
      <c r="G1099" s="137">
        <f t="shared" si="128"/>
        <v>0</v>
      </c>
      <c r="H1099" s="137">
        <f t="shared" si="124"/>
        <v>0</v>
      </c>
      <c r="I1099" s="16">
        <f t="shared" si="125"/>
        <v>13</v>
      </c>
      <c r="J1099" s="16" t="str">
        <f t="shared" si="130"/>
        <v>1 4 3 434</v>
      </c>
    </row>
    <row r="1100" spans="1:10">
      <c r="A1100" s="16" t="s">
        <v>449</v>
      </c>
      <c r="B1100" s="16" t="str">
        <f t="shared" si="129"/>
        <v>1 4 3 435</v>
      </c>
      <c r="C1100" s="5" t="s">
        <v>7600</v>
      </c>
      <c r="D1100" t="s">
        <v>3422</v>
      </c>
      <c r="E1100" s="137">
        <f t="shared" si="126"/>
        <v>0</v>
      </c>
      <c r="F1100" s="137">
        <f t="shared" si="127"/>
        <v>0</v>
      </c>
      <c r="G1100" s="137">
        <f t="shared" si="128"/>
        <v>0</v>
      </c>
      <c r="H1100" s="137">
        <f t="shared" si="124"/>
        <v>0</v>
      </c>
      <c r="I1100" s="16">
        <f t="shared" si="125"/>
        <v>9</v>
      </c>
      <c r="J1100" s="16" t="str">
        <f t="shared" si="130"/>
        <v>1 4 3</v>
      </c>
    </row>
    <row r="1101" spans="1:10">
      <c r="A1101" s="16" t="s">
        <v>449</v>
      </c>
      <c r="B1101" s="16" t="str">
        <f t="shared" si="129"/>
        <v>1 4 3 435 001</v>
      </c>
      <c r="C1101" s="5" t="s">
        <v>8001</v>
      </c>
      <c r="D1101" t="s">
        <v>777</v>
      </c>
      <c r="E1101" s="137">
        <f t="shared" si="126"/>
        <v>0</v>
      </c>
      <c r="F1101" s="137">
        <f t="shared" si="127"/>
        <v>0</v>
      </c>
      <c r="G1101" s="137">
        <f t="shared" si="128"/>
        <v>0</v>
      </c>
      <c r="H1101" s="137">
        <f t="shared" si="124"/>
        <v>0</v>
      </c>
      <c r="I1101" s="16">
        <f t="shared" si="125"/>
        <v>13</v>
      </c>
      <c r="J1101" s="16" t="str">
        <f t="shared" si="130"/>
        <v>1 4 3 435</v>
      </c>
    </row>
    <row r="1102" spans="1:10">
      <c r="A1102" s="16" t="s">
        <v>449</v>
      </c>
      <c r="B1102" s="16" t="str">
        <f t="shared" si="129"/>
        <v>1 4 3 435 002</v>
      </c>
      <c r="C1102" s="5" t="s">
        <v>8946</v>
      </c>
      <c r="D1102" t="s">
        <v>8303</v>
      </c>
      <c r="E1102" s="137">
        <f t="shared" si="126"/>
        <v>0</v>
      </c>
      <c r="F1102" s="137">
        <f t="shared" si="127"/>
        <v>0</v>
      </c>
      <c r="G1102" s="137">
        <f t="shared" si="128"/>
        <v>0</v>
      </c>
      <c r="H1102" s="137">
        <f t="shared" si="124"/>
        <v>0</v>
      </c>
      <c r="I1102" s="16">
        <f t="shared" si="125"/>
        <v>13</v>
      </c>
      <c r="J1102" s="16" t="str">
        <f t="shared" si="130"/>
        <v>1 4 3 435</v>
      </c>
    </row>
    <row r="1103" spans="1:10">
      <c r="A1103" s="16" t="s">
        <v>449</v>
      </c>
      <c r="B1103" s="16" t="str">
        <f t="shared" si="129"/>
        <v>1 4 3 435 003</v>
      </c>
      <c r="C1103" s="5" t="s">
        <v>8947</v>
      </c>
      <c r="D1103" t="s">
        <v>3202</v>
      </c>
      <c r="E1103" s="137">
        <f t="shared" si="126"/>
        <v>0</v>
      </c>
      <c r="F1103" s="137">
        <f t="shared" si="127"/>
        <v>0</v>
      </c>
      <c r="G1103" s="137">
        <f t="shared" si="128"/>
        <v>0</v>
      </c>
      <c r="H1103" s="137">
        <f t="shared" si="124"/>
        <v>0</v>
      </c>
      <c r="I1103" s="16">
        <f t="shared" si="125"/>
        <v>13</v>
      </c>
      <c r="J1103" s="16" t="str">
        <f t="shared" si="130"/>
        <v>1 4 3 435</v>
      </c>
    </row>
    <row r="1104" spans="1:10">
      <c r="A1104" s="16" t="s">
        <v>449</v>
      </c>
      <c r="B1104" s="16" t="str">
        <f t="shared" si="129"/>
        <v>1 4 3 435 004</v>
      </c>
      <c r="C1104" s="5" t="s">
        <v>8948</v>
      </c>
      <c r="D1104" t="s">
        <v>8303</v>
      </c>
      <c r="E1104" s="137">
        <f t="shared" si="126"/>
        <v>0</v>
      </c>
      <c r="F1104" s="137">
        <f t="shared" si="127"/>
        <v>0</v>
      </c>
      <c r="G1104" s="137">
        <f t="shared" si="128"/>
        <v>0</v>
      </c>
      <c r="H1104" s="137">
        <f t="shared" si="124"/>
        <v>0</v>
      </c>
      <c r="I1104" s="16">
        <f t="shared" si="125"/>
        <v>13</v>
      </c>
      <c r="J1104" s="16" t="str">
        <f t="shared" si="130"/>
        <v>1 4 3 435</v>
      </c>
    </row>
    <row r="1105" spans="1:10">
      <c r="A1105" s="16" t="s">
        <v>449</v>
      </c>
      <c r="B1105" s="16" t="str">
        <f t="shared" si="129"/>
        <v>1 4 3 435 005</v>
      </c>
      <c r="C1105" s="5" t="s">
        <v>8949</v>
      </c>
      <c r="D1105" t="s">
        <v>8307</v>
      </c>
      <c r="E1105" s="137">
        <f t="shared" si="126"/>
        <v>0</v>
      </c>
      <c r="F1105" s="137">
        <f t="shared" si="127"/>
        <v>0</v>
      </c>
      <c r="G1105" s="137">
        <f t="shared" si="128"/>
        <v>0</v>
      </c>
      <c r="H1105" s="137">
        <f t="shared" si="124"/>
        <v>0</v>
      </c>
      <c r="I1105" s="16">
        <f t="shared" si="125"/>
        <v>13</v>
      </c>
      <c r="J1105" s="16" t="str">
        <f t="shared" si="130"/>
        <v>1 4 3 435</v>
      </c>
    </row>
    <row r="1106" spans="1:10">
      <c r="A1106" s="16" t="s">
        <v>449</v>
      </c>
      <c r="B1106" s="16" t="str">
        <f t="shared" si="129"/>
        <v>1 4 3 436</v>
      </c>
      <c r="C1106" s="5" t="s">
        <v>7601</v>
      </c>
      <c r="D1106" t="s">
        <v>3423</v>
      </c>
      <c r="E1106" s="137">
        <f t="shared" si="126"/>
        <v>0</v>
      </c>
      <c r="F1106" s="137">
        <f t="shared" si="127"/>
        <v>0</v>
      </c>
      <c r="G1106" s="137">
        <f t="shared" si="128"/>
        <v>0</v>
      </c>
      <c r="H1106" s="137">
        <f t="shared" si="124"/>
        <v>0</v>
      </c>
      <c r="I1106" s="16">
        <f t="shared" si="125"/>
        <v>9</v>
      </c>
      <c r="J1106" s="16" t="str">
        <f t="shared" si="130"/>
        <v>1 4 3</v>
      </c>
    </row>
    <row r="1107" spans="1:10">
      <c r="A1107" s="16" t="s">
        <v>449</v>
      </c>
      <c r="B1107" s="16" t="str">
        <f t="shared" si="129"/>
        <v>1 4 3 436 001</v>
      </c>
      <c r="C1107" s="5" t="s">
        <v>8002</v>
      </c>
      <c r="D1107" t="s">
        <v>777</v>
      </c>
      <c r="E1107" s="137">
        <f t="shared" si="126"/>
        <v>0</v>
      </c>
      <c r="F1107" s="137">
        <f t="shared" si="127"/>
        <v>0</v>
      </c>
      <c r="G1107" s="137">
        <f t="shared" si="128"/>
        <v>0</v>
      </c>
      <c r="H1107" s="137">
        <f t="shared" si="124"/>
        <v>0</v>
      </c>
      <c r="I1107" s="16">
        <f t="shared" si="125"/>
        <v>13</v>
      </c>
      <c r="J1107" s="16" t="str">
        <f t="shared" si="130"/>
        <v>1 4 3 436</v>
      </c>
    </row>
    <row r="1108" spans="1:10">
      <c r="A1108" s="16" t="s">
        <v>449</v>
      </c>
      <c r="B1108" s="16" t="str">
        <f t="shared" si="129"/>
        <v>1 4 3 436 002</v>
      </c>
      <c r="C1108" s="5" t="s">
        <v>8950</v>
      </c>
      <c r="D1108" t="s">
        <v>8303</v>
      </c>
      <c r="E1108" s="137">
        <f t="shared" si="126"/>
        <v>0</v>
      </c>
      <c r="F1108" s="137">
        <f t="shared" si="127"/>
        <v>0</v>
      </c>
      <c r="G1108" s="137">
        <f t="shared" si="128"/>
        <v>0</v>
      </c>
      <c r="H1108" s="137">
        <f t="shared" si="124"/>
        <v>0</v>
      </c>
      <c r="I1108" s="16">
        <f t="shared" si="125"/>
        <v>13</v>
      </c>
      <c r="J1108" s="16" t="str">
        <f t="shared" si="130"/>
        <v>1 4 3 436</v>
      </c>
    </row>
    <row r="1109" spans="1:10">
      <c r="A1109" s="16" t="s">
        <v>449</v>
      </c>
      <c r="B1109" s="16" t="str">
        <f t="shared" si="129"/>
        <v>1 4 3 436 003</v>
      </c>
      <c r="C1109" s="5" t="s">
        <v>8951</v>
      </c>
      <c r="D1109" t="s">
        <v>3202</v>
      </c>
      <c r="E1109" s="137">
        <f t="shared" si="126"/>
        <v>0</v>
      </c>
      <c r="F1109" s="137">
        <f t="shared" si="127"/>
        <v>0</v>
      </c>
      <c r="G1109" s="137">
        <f t="shared" si="128"/>
        <v>0</v>
      </c>
      <c r="H1109" s="137">
        <f t="shared" si="124"/>
        <v>0</v>
      </c>
      <c r="I1109" s="16">
        <f t="shared" si="125"/>
        <v>13</v>
      </c>
      <c r="J1109" s="16" t="str">
        <f t="shared" si="130"/>
        <v>1 4 3 436</v>
      </c>
    </row>
    <row r="1110" spans="1:10">
      <c r="A1110" s="16" t="s">
        <v>449</v>
      </c>
      <c r="B1110" s="16" t="str">
        <f t="shared" si="129"/>
        <v>1 4 3 436 004</v>
      </c>
      <c r="C1110" s="5" t="s">
        <v>8952</v>
      </c>
      <c r="D1110" t="s">
        <v>8303</v>
      </c>
      <c r="E1110" s="137">
        <f t="shared" si="126"/>
        <v>0</v>
      </c>
      <c r="F1110" s="137">
        <f t="shared" si="127"/>
        <v>0</v>
      </c>
      <c r="G1110" s="137">
        <f t="shared" si="128"/>
        <v>0</v>
      </c>
      <c r="H1110" s="137">
        <f t="shared" si="124"/>
        <v>0</v>
      </c>
      <c r="I1110" s="16">
        <f t="shared" si="125"/>
        <v>13</v>
      </c>
      <c r="J1110" s="16" t="str">
        <f t="shared" si="130"/>
        <v>1 4 3 436</v>
      </c>
    </row>
    <row r="1111" spans="1:10">
      <c r="A1111" s="16" t="s">
        <v>449</v>
      </c>
      <c r="B1111" s="16" t="str">
        <f t="shared" si="129"/>
        <v>1 4 3 436 005</v>
      </c>
      <c r="C1111" s="5" t="s">
        <v>8953</v>
      </c>
      <c r="D1111" t="s">
        <v>8307</v>
      </c>
      <c r="E1111" s="137">
        <f t="shared" si="126"/>
        <v>0</v>
      </c>
      <c r="F1111" s="137">
        <f t="shared" si="127"/>
        <v>0</v>
      </c>
      <c r="G1111" s="137">
        <f t="shared" si="128"/>
        <v>0</v>
      </c>
      <c r="H1111" s="137">
        <f t="shared" si="124"/>
        <v>0</v>
      </c>
      <c r="I1111" s="16">
        <f t="shared" si="125"/>
        <v>13</v>
      </c>
      <c r="J1111" s="16" t="str">
        <f t="shared" si="130"/>
        <v>1 4 3 436</v>
      </c>
    </row>
    <row r="1112" spans="1:10">
      <c r="A1112" s="16" t="s">
        <v>449</v>
      </c>
      <c r="B1112" s="16" t="str">
        <f t="shared" si="129"/>
        <v>1 4 3 437</v>
      </c>
      <c r="C1112" s="5" t="s">
        <v>7602</v>
      </c>
      <c r="D1112" t="s">
        <v>3424</v>
      </c>
      <c r="E1112" s="137">
        <f t="shared" si="126"/>
        <v>0</v>
      </c>
      <c r="F1112" s="137">
        <f t="shared" si="127"/>
        <v>0</v>
      </c>
      <c r="G1112" s="137">
        <f t="shared" si="128"/>
        <v>0</v>
      </c>
      <c r="H1112" s="137">
        <f t="shared" si="124"/>
        <v>0</v>
      </c>
      <c r="I1112" s="16">
        <f t="shared" si="125"/>
        <v>9</v>
      </c>
      <c r="J1112" s="16" t="str">
        <f t="shared" si="130"/>
        <v>1 4 3</v>
      </c>
    </row>
    <row r="1113" spans="1:10">
      <c r="A1113" s="16" t="s">
        <v>449</v>
      </c>
      <c r="B1113" s="16" t="str">
        <f t="shared" si="129"/>
        <v>1 4 3 437 001</v>
      </c>
      <c r="C1113" s="5" t="s">
        <v>8003</v>
      </c>
      <c r="D1113" t="s">
        <v>777</v>
      </c>
      <c r="E1113" s="137">
        <f t="shared" si="126"/>
        <v>0</v>
      </c>
      <c r="F1113" s="137">
        <f t="shared" si="127"/>
        <v>0</v>
      </c>
      <c r="G1113" s="137">
        <f t="shared" si="128"/>
        <v>0</v>
      </c>
      <c r="H1113" s="137">
        <f t="shared" si="124"/>
        <v>0</v>
      </c>
      <c r="I1113" s="16">
        <f t="shared" si="125"/>
        <v>13</v>
      </c>
      <c r="J1113" s="16" t="str">
        <f t="shared" si="130"/>
        <v>1 4 3 437</v>
      </c>
    </row>
    <row r="1114" spans="1:10">
      <c r="A1114" s="16" t="s">
        <v>449</v>
      </c>
      <c r="B1114" s="16" t="str">
        <f t="shared" si="129"/>
        <v>1 4 3 437 002</v>
      </c>
      <c r="C1114" s="5" t="s">
        <v>8954</v>
      </c>
      <c r="D1114" t="s">
        <v>8303</v>
      </c>
      <c r="E1114" s="137">
        <f t="shared" si="126"/>
        <v>0</v>
      </c>
      <c r="F1114" s="137">
        <f t="shared" si="127"/>
        <v>0</v>
      </c>
      <c r="G1114" s="137">
        <f t="shared" si="128"/>
        <v>0</v>
      </c>
      <c r="H1114" s="137">
        <f t="shared" si="124"/>
        <v>0</v>
      </c>
      <c r="I1114" s="16">
        <f t="shared" si="125"/>
        <v>13</v>
      </c>
      <c r="J1114" s="16" t="str">
        <f t="shared" si="130"/>
        <v>1 4 3 437</v>
      </c>
    </row>
    <row r="1115" spans="1:10">
      <c r="A1115" s="16" t="s">
        <v>449</v>
      </c>
      <c r="B1115" s="16" t="str">
        <f t="shared" si="129"/>
        <v>1 4 3 437 003</v>
      </c>
      <c r="C1115" s="5" t="s">
        <v>8955</v>
      </c>
      <c r="D1115" t="s">
        <v>3202</v>
      </c>
      <c r="E1115" s="137">
        <f t="shared" si="126"/>
        <v>0</v>
      </c>
      <c r="F1115" s="137">
        <f t="shared" si="127"/>
        <v>0</v>
      </c>
      <c r="G1115" s="137">
        <f t="shared" si="128"/>
        <v>0</v>
      </c>
      <c r="H1115" s="137">
        <f t="shared" si="124"/>
        <v>0</v>
      </c>
      <c r="I1115" s="16">
        <f t="shared" si="125"/>
        <v>13</v>
      </c>
      <c r="J1115" s="16" t="str">
        <f t="shared" si="130"/>
        <v>1 4 3 437</v>
      </c>
    </row>
    <row r="1116" spans="1:10">
      <c r="A1116" s="16" t="s">
        <v>449</v>
      </c>
      <c r="B1116" s="16" t="str">
        <f t="shared" si="129"/>
        <v>1 4 3 437 004</v>
      </c>
      <c r="C1116" s="5" t="s">
        <v>8956</v>
      </c>
      <c r="D1116" t="s">
        <v>8303</v>
      </c>
      <c r="E1116" s="137">
        <f t="shared" si="126"/>
        <v>0</v>
      </c>
      <c r="F1116" s="137">
        <f t="shared" si="127"/>
        <v>0</v>
      </c>
      <c r="G1116" s="137">
        <f t="shared" si="128"/>
        <v>0</v>
      </c>
      <c r="H1116" s="137">
        <f t="shared" si="124"/>
        <v>0</v>
      </c>
      <c r="I1116" s="16">
        <f t="shared" si="125"/>
        <v>13</v>
      </c>
      <c r="J1116" s="16" t="str">
        <f t="shared" si="130"/>
        <v>1 4 3 437</v>
      </c>
    </row>
    <row r="1117" spans="1:10">
      <c r="A1117" s="16" t="s">
        <v>449</v>
      </c>
      <c r="B1117" s="16" t="str">
        <f t="shared" si="129"/>
        <v>1 4 3 437 005</v>
      </c>
      <c r="C1117" s="5" t="s">
        <v>8957</v>
      </c>
      <c r="D1117" t="s">
        <v>8307</v>
      </c>
      <c r="E1117" s="137">
        <f t="shared" si="126"/>
        <v>0</v>
      </c>
      <c r="F1117" s="137">
        <f t="shared" si="127"/>
        <v>0</v>
      </c>
      <c r="G1117" s="137">
        <f t="shared" si="128"/>
        <v>0</v>
      </c>
      <c r="H1117" s="137">
        <f t="shared" si="124"/>
        <v>0</v>
      </c>
      <c r="I1117" s="16">
        <f t="shared" si="125"/>
        <v>13</v>
      </c>
      <c r="J1117" s="16" t="str">
        <f t="shared" si="130"/>
        <v>1 4 3 437</v>
      </c>
    </row>
    <row r="1118" spans="1:10">
      <c r="A1118" s="16" t="s">
        <v>449</v>
      </c>
      <c r="B1118" s="16" t="str">
        <f t="shared" si="129"/>
        <v>1 4 3 438</v>
      </c>
      <c r="C1118" s="5" t="s">
        <v>7603</v>
      </c>
      <c r="D1118" t="s">
        <v>3425</v>
      </c>
      <c r="E1118" s="137">
        <f t="shared" si="126"/>
        <v>0</v>
      </c>
      <c r="F1118" s="137">
        <f t="shared" si="127"/>
        <v>0</v>
      </c>
      <c r="G1118" s="137">
        <f t="shared" si="128"/>
        <v>0</v>
      </c>
      <c r="H1118" s="137">
        <f t="shared" si="124"/>
        <v>0</v>
      </c>
      <c r="I1118" s="16">
        <f t="shared" si="125"/>
        <v>9</v>
      </c>
      <c r="J1118" s="16" t="str">
        <f t="shared" si="130"/>
        <v>1 4 3</v>
      </c>
    </row>
    <row r="1119" spans="1:10">
      <c r="A1119" s="16" t="s">
        <v>449</v>
      </c>
      <c r="B1119" s="16" t="str">
        <f t="shared" si="129"/>
        <v>1 4 3 438 001</v>
      </c>
      <c r="C1119" s="5" t="s">
        <v>8004</v>
      </c>
      <c r="D1119" t="s">
        <v>777</v>
      </c>
      <c r="E1119" s="137">
        <f t="shared" si="126"/>
        <v>0</v>
      </c>
      <c r="F1119" s="137">
        <f t="shared" si="127"/>
        <v>0</v>
      </c>
      <c r="G1119" s="137">
        <f t="shared" si="128"/>
        <v>0</v>
      </c>
      <c r="H1119" s="137">
        <f t="shared" si="124"/>
        <v>0</v>
      </c>
      <c r="I1119" s="16">
        <f t="shared" si="125"/>
        <v>13</v>
      </c>
      <c r="J1119" s="16" t="str">
        <f t="shared" si="130"/>
        <v>1 4 3 438</v>
      </c>
    </row>
    <row r="1120" spans="1:10">
      <c r="A1120" s="16" t="s">
        <v>449</v>
      </c>
      <c r="B1120" s="16" t="str">
        <f t="shared" si="129"/>
        <v>1 4 3 438 002</v>
      </c>
      <c r="C1120" s="5" t="s">
        <v>8958</v>
      </c>
      <c r="D1120" t="s">
        <v>8303</v>
      </c>
      <c r="E1120" s="137">
        <f t="shared" si="126"/>
        <v>0</v>
      </c>
      <c r="F1120" s="137">
        <f t="shared" si="127"/>
        <v>0</v>
      </c>
      <c r="G1120" s="137">
        <f t="shared" si="128"/>
        <v>0</v>
      </c>
      <c r="H1120" s="137">
        <f t="shared" si="124"/>
        <v>0</v>
      </c>
      <c r="I1120" s="16">
        <f t="shared" si="125"/>
        <v>13</v>
      </c>
      <c r="J1120" s="16" t="str">
        <f t="shared" si="130"/>
        <v>1 4 3 438</v>
      </c>
    </row>
    <row r="1121" spans="1:10">
      <c r="A1121" s="16" t="s">
        <v>449</v>
      </c>
      <c r="B1121" s="16" t="str">
        <f t="shared" si="129"/>
        <v>1 4 3 438 003</v>
      </c>
      <c r="C1121" s="5" t="s">
        <v>8959</v>
      </c>
      <c r="D1121" t="s">
        <v>3202</v>
      </c>
      <c r="E1121" s="137">
        <f t="shared" si="126"/>
        <v>0</v>
      </c>
      <c r="F1121" s="137">
        <f t="shared" si="127"/>
        <v>0</v>
      </c>
      <c r="G1121" s="137">
        <f t="shared" si="128"/>
        <v>0</v>
      </c>
      <c r="H1121" s="137">
        <f t="shared" si="124"/>
        <v>0</v>
      </c>
      <c r="I1121" s="16">
        <f t="shared" si="125"/>
        <v>13</v>
      </c>
      <c r="J1121" s="16" t="str">
        <f t="shared" si="130"/>
        <v>1 4 3 438</v>
      </c>
    </row>
    <row r="1122" spans="1:10">
      <c r="A1122" s="16" t="s">
        <v>449</v>
      </c>
      <c r="B1122" s="16" t="str">
        <f t="shared" si="129"/>
        <v>1 4 3 438 004</v>
      </c>
      <c r="C1122" s="5" t="s">
        <v>8960</v>
      </c>
      <c r="D1122" t="s">
        <v>8303</v>
      </c>
      <c r="E1122" s="137">
        <f t="shared" si="126"/>
        <v>0</v>
      </c>
      <c r="F1122" s="137">
        <f t="shared" si="127"/>
        <v>0</v>
      </c>
      <c r="G1122" s="137">
        <f t="shared" si="128"/>
        <v>0</v>
      </c>
      <c r="H1122" s="137">
        <f t="shared" si="124"/>
        <v>0</v>
      </c>
      <c r="I1122" s="16">
        <f t="shared" si="125"/>
        <v>13</v>
      </c>
      <c r="J1122" s="16" t="str">
        <f t="shared" si="130"/>
        <v>1 4 3 438</v>
      </c>
    </row>
    <row r="1123" spans="1:10">
      <c r="A1123" s="16" t="s">
        <v>449</v>
      </c>
      <c r="B1123" s="16" t="str">
        <f t="shared" si="129"/>
        <v>1 4 3 438 005</v>
      </c>
      <c r="C1123" s="5" t="s">
        <v>8961</v>
      </c>
      <c r="D1123" t="s">
        <v>8307</v>
      </c>
      <c r="E1123" s="137">
        <f t="shared" si="126"/>
        <v>0</v>
      </c>
      <c r="F1123" s="137">
        <f t="shared" si="127"/>
        <v>0</v>
      </c>
      <c r="G1123" s="137">
        <f t="shared" si="128"/>
        <v>0</v>
      </c>
      <c r="H1123" s="137">
        <f t="shared" si="124"/>
        <v>0</v>
      </c>
      <c r="I1123" s="16">
        <f t="shared" si="125"/>
        <v>13</v>
      </c>
      <c r="J1123" s="16" t="str">
        <f t="shared" si="130"/>
        <v>1 4 3 438</v>
      </c>
    </row>
    <row r="1124" spans="1:10">
      <c r="A1124" s="16" t="s">
        <v>449</v>
      </c>
      <c r="B1124" s="16" t="str">
        <f t="shared" si="129"/>
        <v>1 4 3 439</v>
      </c>
      <c r="C1124" s="5" t="s">
        <v>7604</v>
      </c>
      <c r="D1124" t="s">
        <v>3426</v>
      </c>
      <c r="E1124" s="137">
        <f t="shared" si="126"/>
        <v>0</v>
      </c>
      <c r="F1124" s="137">
        <f t="shared" si="127"/>
        <v>0</v>
      </c>
      <c r="G1124" s="137">
        <f t="shared" si="128"/>
        <v>0</v>
      </c>
      <c r="H1124" s="137">
        <f t="shared" si="124"/>
        <v>0</v>
      </c>
      <c r="I1124" s="16">
        <f t="shared" si="125"/>
        <v>9</v>
      </c>
      <c r="J1124" s="16" t="str">
        <f t="shared" si="130"/>
        <v>1 4 3</v>
      </c>
    </row>
    <row r="1125" spans="1:10">
      <c r="A1125" s="16" t="s">
        <v>449</v>
      </c>
      <c r="B1125" s="16" t="str">
        <f t="shared" si="129"/>
        <v>1 4 3 439 001</v>
      </c>
      <c r="C1125" s="5" t="s">
        <v>8005</v>
      </c>
      <c r="D1125" t="s">
        <v>777</v>
      </c>
      <c r="E1125" s="137">
        <f t="shared" si="126"/>
        <v>0</v>
      </c>
      <c r="F1125" s="137">
        <f t="shared" si="127"/>
        <v>0</v>
      </c>
      <c r="G1125" s="137">
        <f t="shared" si="128"/>
        <v>0</v>
      </c>
      <c r="H1125" s="137">
        <f t="shared" si="124"/>
        <v>0</v>
      </c>
      <c r="I1125" s="16">
        <f t="shared" si="125"/>
        <v>13</v>
      </c>
      <c r="J1125" s="16" t="str">
        <f t="shared" si="130"/>
        <v>1 4 3 439</v>
      </c>
    </row>
    <row r="1126" spans="1:10">
      <c r="A1126" s="16" t="s">
        <v>449</v>
      </c>
      <c r="B1126" s="16" t="str">
        <f t="shared" si="129"/>
        <v>1 4 3 439 002</v>
      </c>
      <c r="C1126" s="5" t="s">
        <v>8962</v>
      </c>
      <c r="D1126" t="s">
        <v>8303</v>
      </c>
      <c r="E1126" s="137">
        <f t="shared" si="126"/>
        <v>0</v>
      </c>
      <c r="F1126" s="137">
        <f t="shared" si="127"/>
        <v>0</v>
      </c>
      <c r="G1126" s="137">
        <f t="shared" si="128"/>
        <v>0</v>
      </c>
      <c r="H1126" s="137">
        <f t="shared" si="124"/>
        <v>0</v>
      </c>
      <c r="I1126" s="16">
        <f t="shared" si="125"/>
        <v>13</v>
      </c>
      <c r="J1126" s="16" t="str">
        <f t="shared" si="130"/>
        <v>1 4 3 439</v>
      </c>
    </row>
    <row r="1127" spans="1:10">
      <c r="A1127" s="16" t="s">
        <v>449</v>
      </c>
      <c r="B1127" s="16" t="str">
        <f t="shared" si="129"/>
        <v>1 4 3 439 003</v>
      </c>
      <c r="C1127" s="5" t="s">
        <v>8963</v>
      </c>
      <c r="D1127" t="s">
        <v>3202</v>
      </c>
      <c r="E1127" s="137">
        <f t="shared" si="126"/>
        <v>0</v>
      </c>
      <c r="F1127" s="137">
        <f t="shared" si="127"/>
        <v>0</v>
      </c>
      <c r="G1127" s="137">
        <f t="shared" si="128"/>
        <v>0</v>
      </c>
      <c r="H1127" s="137">
        <f t="shared" si="124"/>
        <v>0</v>
      </c>
      <c r="I1127" s="16">
        <f t="shared" si="125"/>
        <v>13</v>
      </c>
      <c r="J1127" s="16" t="str">
        <f t="shared" si="130"/>
        <v>1 4 3 439</v>
      </c>
    </row>
    <row r="1128" spans="1:10">
      <c r="A1128" s="16" t="s">
        <v>449</v>
      </c>
      <c r="B1128" s="16" t="str">
        <f t="shared" si="129"/>
        <v>1 4 3 439 004</v>
      </c>
      <c r="C1128" s="5" t="s">
        <v>8964</v>
      </c>
      <c r="D1128" t="s">
        <v>8303</v>
      </c>
      <c r="E1128" s="137">
        <f t="shared" si="126"/>
        <v>0</v>
      </c>
      <c r="F1128" s="137">
        <f t="shared" si="127"/>
        <v>0</v>
      </c>
      <c r="G1128" s="137">
        <f t="shared" si="128"/>
        <v>0</v>
      </c>
      <c r="H1128" s="137">
        <f t="shared" si="124"/>
        <v>0</v>
      </c>
      <c r="I1128" s="16">
        <f t="shared" si="125"/>
        <v>13</v>
      </c>
      <c r="J1128" s="16" t="str">
        <f t="shared" si="130"/>
        <v>1 4 3 439</v>
      </c>
    </row>
    <row r="1129" spans="1:10">
      <c r="A1129" s="16" t="s">
        <v>449</v>
      </c>
      <c r="B1129" s="16" t="str">
        <f t="shared" si="129"/>
        <v>1 4 3 439 005</v>
      </c>
      <c r="C1129" s="5" t="s">
        <v>8965</v>
      </c>
      <c r="D1129" t="s">
        <v>8307</v>
      </c>
      <c r="E1129" s="137">
        <f t="shared" si="126"/>
        <v>0</v>
      </c>
      <c r="F1129" s="137">
        <f t="shared" si="127"/>
        <v>0</v>
      </c>
      <c r="G1129" s="137">
        <f t="shared" si="128"/>
        <v>0</v>
      </c>
      <c r="H1129" s="137">
        <f t="shared" si="124"/>
        <v>0</v>
      </c>
      <c r="I1129" s="16">
        <f t="shared" si="125"/>
        <v>13</v>
      </c>
      <c r="J1129" s="16" t="str">
        <f t="shared" si="130"/>
        <v>1 4 3 439</v>
      </c>
    </row>
    <row r="1130" spans="1:10">
      <c r="A1130" s="16" t="s">
        <v>449</v>
      </c>
      <c r="B1130" s="16" t="str">
        <f t="shared" si="129"/>
        <v>1 4 4</v>
      </c>
      <c r="C1130" s="5" t="s">
        <v>2678</v>
      </c>
      <c r="D1130" t="s">
        <v>7605</v>
      </c>
      <c r="E1130" s="137">
        <f t="shared" si="126"/>
        <v>4551213.3</v>
      </c>
      <c r="F1130" s="137">
        <f t="shared" si="127"/>
        <v>0</v>
      </c>
      <c r="G1130" s="137">
        <f t="shared" si="128"/>
        <v>0</v>
      </c>
      <c r="H1130" s="137">
        <f t="shared" si="124"/>
        <v>4551213.3</v>
      </c>
      <c r="I1130" s="16">
        <f t="shared" si="125"/>
        <v>5</v>
      </c>
      <c r="J1130" s="16" t="str">
        <f t="shared" si="130"/>
        <v>1 4</v>
      </c>
    </row>
    <row r="1131" spans="1:10">
      <c r="A1131" s="16" t="s">
        <v>449</v>
      </c>
      <c r="B1131" s="16" t="str">
        <f t="shared" si="129"/>
        <v>1 4 4 441</v>
      </c>
      <c r="C1131" s="5" t="s">
        <v>6718</v>
      </c>
      <c r="D1131" t="s">
        <v>395</v>
      </c>
      <c r="E1131" s="137">
        <f t="shared" si="126"/>
        <v>4551213.3</v>
      </c>
      <c r="F1131" s="137">
        <f t="shared" si="127"/>
        <v>0</v>
      </c>
      <c r="G1131" s="137">
        <f t="shared" si="128"/>
        <v>0</v>
      </c>
      <c r="H1131" s="137">
        <f t="shared" si="124"/>
        <v>4551213.3</v>
      </c>
      <c r="I1131" s="16">
        <f t="shared" si="125"/>
        <v>9</v>
      </c>
      <c r="J1131" s="16" t="str">
        <f t="shared" si="130"/>
        <v>1 4 4</v>
      </c>
    </row>
    <row r="1132" spans="1:10">
      <c r="A1132" s="16" t="s">
        <v>449</v>
      </c>
      <c r="B1132" s="16" t="str">
        <f t="shared" si="129"/>
        <v>1 4 4 441 001</v>
      </c>
      <c r="C1132" s="5" t="s">
        <v>6719</v>
      </c>
      <c r="D1132" t="s">
        <v>777</v>
      </c>
      <c r="E1132" s="137">
        <f t="shared" si="126"/>
        <v>0</v>
      </c>
      <c r="F1132" s="137">
        <f t="shared" si="127"/>
        <v>0</v>
      </c>
      <c r="G1132" s="137">
        <f t="shared" si="128"/>
        <v>0</v>
      </c>
      <c r="H1132" s="137">
        <f t="shared" si="124"/>
        <v>0</v>
      </c>
      <c r="I1132" s="16">
        <f t="shared" si="125"/>
        <v>13</v>
      </c>
      <c r="J1132" s="16" t="str">
        <f t="shared" si="130"/>
        <v>1 4 4 441</v>
      </c>
    </row>
    <row r="1133" spans="1:10">
      <c r="A1133" s="16" t="s">
        <v>449</v>
      </c>
      <c r="B1133" s="16" t="str">
        <f t="shared" si="129"/>
        <v>1 4 4 441 002</v>
      </c>
      <c r="C1133" s="5" t="s">
        <v>8006</v>
      </c>
      <c r="D1133" t="s">
        <v>8303</v>
      </c>
      <c r="E1133" s="137">
        <f t="shared" si="126"/>
        <v>0</v>
      </c>
      <c r="F1133" s="137">
        <f t="shared" si="127"/>
        <v>0</v>
      </c>
      <c r="G1133" s="137">
        <f t="shared" si="128"/>
        <v>0</v>
      </c>
      <c r="H1133" s="137">
        <f t="shared" si="124"/>
        <v>0</v>
      </c>
      <c r="I1133" s="16">
        <f t="shared" si="125"/>
        <v>13</v>
      </c>
      <c r="J1133" s="16" t="str">
        <f t="shared" si="130"/>
        <v>1 4 4 441</v>
      </c>
    </row>
    <row r="1134" spans="1:10">
      <c r="A1134" s="16" t="s">
        <v>449</v>
      </c>
      <c r="B1134" s="16" t="str">
        <f t="shared" si="129"/>
        <v>1 4 4 441 003</v>
      </c>
      <c r="C1134" s="5" t="s">
        <v>8966</v>
      </c>
      <c r="D1134" t="s">
        <v>3202</v>
      </c>
      <c r="E1134" s="137">
        <f t="shared" si="126"/>
        <v>4551213.3</v>
      </c>
      <c r="F1134" s="137">
        <f t="shared" si="127"/>
        <v>0</v>
      </c>
      <c r="G1134" s="137">
        <f t="shared" si="128"/>
        <v>0</v>
      </c>
      <c r="H1134" s="137">
        <f t="shared" si="124"/>
        <v>4551213.3</v>
      </c>
      <c r="I1134" s="16">
        <f t="shared" si="125"/>
        <v>13</v>
      </c>
      <c r="J1134" s="16" t="str">
        <f t="shared" si="130"/>
        <v>1 4 4 441</v>
      </c>
    </row>
    <row r="1135" spans="1:10">
      <c r="A1135" s="16" t="s">
        <v>449</v>
      </c>
      <c r="B1135" s="16" t="str">
        <f t="shared" si="129"/>
        <v>1 4 4 441 004</v>
      </c>
      <c r="C1135" s="5" t="s">
        <v>8967</v>
      </c>
      <c r="D1135" t="s">
        <v>8303</v>
      </c>
      <c r="E1135" s="137">
        <f t="shared" si="126"/>
        <v>0</v>
      </c>
      <c r="F1135" s="137">
        <f t="shared" si="127"/>
        <v>0</v>
      </c>
      <c r="G1135" s="137">
        <f t="shared" si="128"/>
        <v>0</v>
      </c>
      <c r="H1135" s="137">
        <f t="shared" si="124"/>
        <v>0</v>
      </c>
      <c r="I1135" s="16">
        <f t="shared" si="125"/>
        <v>13</v>
      </c>
      <c r="J1135" s="16" t="str">
        <f t="shared" si="130"/>
        <v>1 4 4 441</v>
      </c>
    </row>
    <row r="1136" spans="1:10">
      <c r="A1136" s="16" t="s">
        <v>449</v>
      </c>
      <c r="B1136" s="16" t="str">
        <f t="shared" si="129"/>
        <v>1 4 4 441 005</v>
      </c>
      <c r="C1136" s="5" t="s">
        <v>8968</v>
      </c>
      <c r="D1136" t="s">
        <v>8307</v>
      </c>
      <c r="E1136" s="137">
        <f t="shared" si="126"/>
        <v>0</v>
      </c>
      <c r="F1136" s="137">
        <f t="shared" si="127"/>
        <v>0</v>
      </c>
      <c r="G1136" s="137">
        <f t="shared" si="128"/>
        <v>0</v>
      </c>
      <c r="H1136" s="137">
        <f t="shared" si="124"/>
        <v>0</v>
      </c>
      <c r="I1136" s="16">
        <f t="shared" si="125"/>
        <v>13</v>
      </c>
      <c r="J1136" s="16" t="str">
        <f t="shared" si="130"/>
        <v>1 4 4 441</v>
      </c>
    </row>
    <row r="1137" spans="1:10">
      <c r="A1137" s="16" t="s">
        <v>449</v>
      </c>
      <c r="B1137" s="16" t="str">
        <f t="shared" si="129"/>
        <v>1 4 4 442</v>
      </c>
      <c r="C1137" s="5" t="s">
        <v>7606</v>
      </c>
      <c r="D1137" t="s">
        <v>3427</v>
      </c>
      <c r="E1137" s="137">
        <f t="shared" si="126"/>
        <v>0</v>
      </c>
      <c r="F1137" s="137">
        <f t="shared" si="127"/>
        <v>0</v>
      </c>
      <c r="G1137" s="137">
        <f t="shared" si="128"/>
        <v>0</v>
      </c>
      <c r="H1137" s="137">
        <f t="shared" ref="H1137:H1200" si="131">SUBTOTAL(9,E1137:G1137)</f>
        <v>0</v>
      </c>
      <c r="I1137" s="16">
        <f t="shared" ref="I1137:I1200" si="132">LEN(C1137)</f>
        <v>9</v>
      </c>
      <c r="J1137" s="16" t="str">
        <f t="shared" si="130"/>
        <v>1 4 4</v>
      </c>
    </row>
    <row r="1138" spans="1:10">
      <c r="A1138" s="16" t="s">
        <v>449</v>
      </c>
      <c r="B1138" s="16" t="str">
        <f t="shared" si="129"/>
        <v>1 4 4 442 001</v>
      </c>
      <c r="C1138" s="5" t="s">
        <v>8008</v>
      </c>
      <c r="D1138" t="s">
        <v>777</v>
      </c>
      <c r="E1138" s="137">
        <f t="shared" si="126"/>
        <v>0</v>
      </c>
      <c r="F1138" s="137">
        <f t="shared" si="127"/>
        <v>0</v>
      </c>
      <c r="G1138" s="137">
        <f t="shared" si="128"/>
        <v>0</v>
      </c>
      <c r="H1138" s="137">
        <f t="shared" si="131"/>
        <v>0</v>
      </c>
      <c r="I1138" s="16">
        <f t="shared" si="132"/>
        <v>13</v>
      </c>
      <c r="J1138" s="16" t="str">
        <f t="shared" si="130"/>
        <v>1 4 4 442</v>
      </c>
    </row>
    <row r="1139" spans="1:10">
      <c r="A1139" s="16" t="s">
        <v>449</v>
      </c>
      <c r="B1139" s="16" t="str">
        <f t="shared" si="129"/>
        <v>1 4 4 442 002</v>
      </c>
      <c r="C1139" s="5" t="s">
        <v>8969</v>
      </c>
      <c r="D1139" t="s">
        <v>8303</v>
      </c>
      <c r="E1139" s="137">
        <f t="shared" si="126"/>
        <v>0</v>
      </c>
      <c r="F1139" s="137">
        <f t="shared" si="127"/>
        <v>0</v>
      </c>
      <c r="G1139" s="137">
        <f t="shared" si="128"/>
        <v>0</v>
      </c>
      <c r="H1139" s="137">
        <f t="shared" si="131"/>
        <v>0</v>
      </c>
      <c r="I1139" s="16">
        <f t="shared" si="132"/>
        <v>13</v>
      </c>
      <c r="J1139" s="16" t="str">
        <f t="shared" si="130"/>
        <v>1 4 4 442</v>
      </c>
    </row>
    <row r="1140" spans="1:10">
      <c r="A1140" s="16" t="s">
        <v>449</v>
      </c>
      <c r="B1140" s="16" t="str">
        <f t="shared" si="129"/>
        <v>1 4 4 442 003</v>
      </c>
      <c r="C1140" s="5" t="s">
        <v>8970</v>
      </c>
      <c r="D1140" t="s">
        <v>3202</v>
      </c>
      <c r="E1140" s="137">
        <f t="shared" si="126"/>
        <v>0</v>
      </c>
      <c r="F1140" s="137">
        <f t="shared" si="127"/>
        <v>0</v>
      </c>
      <c r="G1140" s="137">
        <f t="shared" si="128"/>
        <v>0</v>
      </c>
      <c r="H1140" s="137">
        <f t="shared" si="131"/>
        <v>0</v>
      </c>
      <c r="I1140" s="16">
        <f t="shared" si="132"/>
        <v>13</v>
      </c>
      <c r="J1140" s="16" t="str">
        <f t="shared" si="130"/>
        <v>1 4 4 442</v>
      </c>
    </row>
    <row r="1141" spans="1:10">
      <c r="A1141" s="16" t="s">
        <v>449</v>
      </c>
      <c r="B1141" s="16" t="str">
        <f t="shared" si="129"/>
        <v>1 4 4 442 004</v>
      </c>
      <c r="C1141" s="5" t="s">
        <v>8971</v>
      </c>
      <c r="D1141" t="s">
        <v>8303</v>
      </c>
      <c r="E1141" s="137">
        <f t="shared" si="126"/>
        <v>0</v>
      </c>
      <c r="F1141" s="137">
        <f t="shared" si="127"/>
        <v>0</v>
      </c>
      <c r="G1141" s="137">
        <f t="shared" si="128"/>
        <v>0</v>
      </c>
      <c r="H1141" s="137">
        <f t="shared" si="131"/>
        <v>0</v>
      </c>
      <c r="I1141" s="16">
        <f t="shared" si="132"/>
        <v>13</v>
      </c>
      <c r="J1141" s="16" t="str">
        <f t="shared" si="130"/>
        <v>1 4 4 442</v>
      </c>
    </row>
    <row r="1142" spans="1:10">
      <c r="A1142" s="16" t="s">
        <v>449</v>
      </c>
      <c r="B1142" s="16" t="str">
        <f t="shared" si="129"/>
        <v>1 4 4 442 005</v>
      </c>
      <c r="C1142" s="5" t="s">
        <v>8972</v>
      </c>
      <c r="D1142" t="s">
        <v>8307</v>
      </c>
      <c r="E1142" s="137">
        <f t="shared" si="126"/>
        <v>0</v>
      </c>
      <c r="F1142" s="137">
        <f t="shared" si="127"/>
        <v>0</v>
      </c>
      <c r="G1142" s="137">
        <f t="shared" si="128"/>
        <v>0</v>
      </c>
      <c r="H1142" s="137">
        <f t="shared" si="131"/>
        <v>0</v>
      </c>
      <c r="I1142" s="16">
        <f t="shared" si="132"/>
        <v>13</v>
      </c>
      <c r="J1142" s="16" t="str">
        <f t="shared" si="130"/>
        <v>1 4 4 442</v>
      </c>
    </row>
    <row r="1143" spans="1:10">
      <c r="A1143" s="16" t="s">
        <v>449</v>
      </c>
      <c r="B1143" s="16" t="str">
        <f t="shared" si="129"/>
        <v>1 4 4 443</v>
      </c>
      <c r="C1143" s="5" t="s">
        <v>6720</v>
      </c>
      <c r="D1143" t="s">
        <v>397</v>
      </c>
      <c r="E1143" s="137">
        <f t="shared" si="126"/>
        <v>0</v>
      </c>
      <c r="F1143" s="137">
        <f t="shared" si="127"/>
        <v>0</v>
      </c>
      <c r="G1143" s="137">
        <f t="shared" si="128"/>
        <v>0</v>
      </c>
      <c r="H1143" s="137">
        <f t="shared" si="131"/>
        <v>0</v>
      </c>
      <c r="I1143" s="16">
        <f t="shared" si="132"/>
        <v>9</v>
      </c>
      <c r="J1143" s="16" t="str">
        <f t="shared" si="130"/>
        <v>1 4 4</v>
      </c>
    </row>
    <row r="1144" spans="1:10">
      <c r="A1144" s="16" t="s">
        <v>449</v>
      </c>
      <c r="B1144" s="16" t="str">
        <f t="shared" si="129"/>
        <v>1 4 4 443 001</v>
      </c>
      <c r="C1144" s="5" t="s">
        <v>6721</v>
      </c>
      <c r="D1144" t="s">
        <v>777</v>
      </c>
      <c r="E1144" s="137">
        <f t="shared" si="126"/>
        <v>0</v>
      </c>
      <c r="F1144" s="137">
        <f t="shared" si="127"/>
        <v>0</v>
      </c>
      <c r="G1144" s="137">
        <f t="shared" si="128"/>
        <v>0</v>
      </c>
      <c r="H1144" s="137">
        <f t="shared" si="131"/>
        <v>0</v>
      </c>
      <c r="I1144" s="16">
        <f t="shared" si="132"/>
        <v>13</v>
      </c>
      <c r="J1144" s="16" t="str">
        <f t="shared" si="130"/>
        <v>1 4 4 443</v>
      </c>
    </row>
    <row r="1145" spans="1:10">
      <c r="A1145" s="16" t="s">
        <v>449</v>
      </c>
      <c r="B1145" s="16" t="str">
        <f t="shared" si="129"/>
        <v>1 4 4 443 002</v>
      </c>
      <c r="C1145" s="5" t="s">
        <v>8009</v>
      </c>
      <c r="D1145" t="s">
        <v>8303</v>
      </c>
      <c r="E1145" s="137">
        <f t="shared" si="126"/>
        <v>0</v>
      </c>
      <c r="F1145" s="137">
        <f t="shared" si="127"/>
        <v>0</v>
      </c>
      <c r="G1145" s="137">
        <f t="shared" si="128"/>
        <v>0</v>
      </c>
      <c r="H1145" s="137">
        <f t="shared" si="131"/>
        <v>0</v>
      </c>
      <c r="I1145" s="16">
        <f t="shared" si="132"/>
        <v>13</v>
      </c>
      <c r="J1145" s="16" t="str">
        <f t="shared" si="130"/>
        <v>1 4 4 443</v>
      </c>
    </row>
    <row r="1146" spans="1:10">
      <c r="A1146" s="16" t="s">
        <v>449</v>
      </c>
      <c r="B1146" s="16" t="str">
        <f t="shared" si="129"/>
        <v>1 4 4 443 003</v>
      </c>
      <c r="C1146" s="5" t="s">
        <v>8010</v>
      </c>
      <c r="D1146" t="s">
        <v>3202</v>
      </c>
      <c r="E1146" s="137">
        <f t="shared" si="126"/>
        <v>0</v>
      </c>
      <c r="F1146" s="137">
        <f t="shared" si="127"/>
        <v>0</v>
      </c>
      <c r="G1146" s="137">
        <f t="shared" si="128"/>
        <v>0</v>
      </c>
      <c r="H1146" s="137">
        <f t="shared" si="131"/>
        <v>0</v>
      </c>
      <c r="I1146" s="16">
        <f t="shared" si="132"/>
        <v>13</v>
      </c>
      <c r="J1146" s="16" t="str">
        <f t="shared" si="130"/>
        <v>1 4 4 443</v>
      </c>
    </row>
    <row r="1147" spans="1:10">
      <c r="A1147" s="16" t="s">
        <v>449</v>
      </c>
      <c r="B1147" s="16" t="str">
        <f t="shared" si="129"/>
        <v>1 4 4 443 004</v>
      </c>
      <c r="C1147" s="5" t="s">
        <v>8011</v>
      </c>
      <c r="D1147" t="s">
        <v>8303</v>
      </c>
      <c r="E1147" s="137">
        <f t="shared" si="126"/>
        <v>0</v>
      </c>
      <c r="F1147" s="137">
        <f t="shared" si="127"/>
        <v>0</v>
      </c>
      <c r="G1147" s="137">
        <f t="shared" si="128"/>
        <v>0</v>
      </c>
      <c r="H1147" s="137">
        <f t="shared" si="131"/>
        <v>0</v>
      </c>
      <c r="I1147" s="16">
        <f t="shared" si="132"/>
        <v>13</v>
      </c>
      <c r="J1147" s="16" t="str">
        <f t="shared" si="130"/>
        <v>1 4 4 443</v>
      </c>
    </row>
    <row r="1148" spans="1:10">
      <c r="A1148" s="16" t="s">
        <v>449</v>
      </c>
      <c r="B1148" s="16" t="str">
        <f t="shared" si="129"/>
        <v>1 4 4 443 005</v>
      </c>
      <c r="C1148" s="5" t="s">
        <v>8973</v>
      </c>
      <c r="D1148" t="s">
        <v>8307</v>
      </c>
      <c r="E1148" s="137">
        <f t="shared" si="126"/>
        <v>0</v>
      </c>
      <c r="F1148" s="137">
        <f t="shared" si="127"/>
        <v>0</v>
      </c>
      <c r="G1148" s="137">
        <f t="shared" si="128"/>
        <v>0</v>
      </c>
      <c r="H1148" s="137">
        <f t="shared" si="131"/>
        <v>0</v>
      </c>
      <c r="I1148" s="16">
        <f t="shared" si="132"/>
        <v>13</v>
      </c>
      <c r="J1148" s="16" t="str">
        <f t="shared" si="130"/>
        <v>1 4 4 443</v>
      </c>
    </row>
    <row r="1149" spans="1:10">
      <c r="A1149" s="16" t="s">
        <v>449</v>
      </c>
      <c r="B1149" s="16" t="str">
        <f t="shared" si="129"/>
        <v>1 4 4 444</v>
      </c>
      <c r="C1149" s="5" t="s">
        <v>7607</v>
      </c>
      <c r="D1149" t="s">
        <v>3428</v>
      </c>
      <c r="E1149" s="137">
        <f t="shared" si="126"/>
        <v>0</v>
      </c>
      <c r="F1149" s="137">
        <f t="shared" si="127"/>
        <v>0</v>
      </c>
      <c r="G1149" s="137">
        <f t="shared" si="128"/>
        <v>0</v>
      </c>
      <c r="H1149" s="137">
        <f t="shared" si="131"/>
        <v>0</v>
      </c>
      <c r="I1149" s="16">
        <f t="shared" si="132"/>
        <v>9</v>
      </c>
      <c r="J1149" s="16" t="str">
        <f t="shared" si="130"/>
        <v>1 4 4</v>
      </c>
    </row>
    <row r="1150" spans="1:10">
      <c r="A1150" s="16" t="s">
        <v>449</v>
      </c>
      <c r="B1150" s="16" t="str">
        <f t="shared" si="129"/>
        <v>1 4 4 444 001</v>
      </c>
      <c r="C1150" s="5" t="s">
        <v>8012</v>
      </c>
      <c r="D1150" t="s">
        <v>777</v>
      </c>
      <c r="E1150" s="137">
        <f t="shared" si="126"/>
        <v>0</v>
      </c>
      <c r="F1150" s="137">
        <f t="shared" si="127"/>
        <v>0</v>
      </c>
      <c r="G1150" s="137">
        <f t="shared" si="128"/>
        <v>0</v>
      </c>
      <c r="H1150" s="137">
        <f t="shared" si="131"/>
        <v>0</v>
      </c>
      <c r="I1150" s="16">
        <f t="shared" si="132"/>
        <v>13</v>
      </c>
      <c r="J1150" s="16" t="str">
        <f t="shared" si="130"/>
        <v>1 4 4 444</v>
      </c>
    </row>
    <row r="1151" spans="1:10">
      <c r="A1151" s="16" t="s">
        <v>449</v>
      </c>
      <c r="B1151" s="16" t="str">
        <f t="shared" si="129"/>
        <v>1 4 4 444 002</v>
      </c>
      <c r="C1151" s="5" t="s">
        <v>8974</v>
      </c>
      <c r="D1151" t="s">
        <v>8303</v>
      </c>
      <c r="E1151" s="137">
        <f t="shared" si="126"/>
        <v>0</v>
      </c>
      <c r="F1151" s="137">
        <f t="shared" si="127"/>
        <v>0</v>
      </c>
      <c r="G1151" s="137">
        <f t="shared" si="128"/>
        <v>0</v>
      </c>
      <c r="H1151" s="137">
        <f t="shared" si="131"/>
        <v>0</v>
      </c>
      <c r="I1151" s="16">
        <f t="shared" si="132"/>
        <v>13</v>
      </c>
      <c r="J1151" s="16" t="str">
        <f t="shared" si="130"/>
        <v>1 4 4 444</v>
      </c>
    </row>
    <row r="1152" spans="1:10">
      <c r="A1152" s="16" t="s">
        <v>449</v>
      </c>
      <c r="B1152" s="16" t="str">
        <f t="shared" si="129"/>
        <v>1 4 4 444 003</v>
      </c>
      <c r="C1152" s="5" t="s">
        <v>8975</v>
      </c>
      <c r="D1152" t="s">
        <v>3202</v>
      </c>
      <c r="E1152" s="137">
        <f t="shared" si="126"/>
        <v>0</v>
      </c>
      <c r="F1152" s="137">
        <f t="shared" si="127"/>
        <v>0</v>
      </c>
      <c r="G1152" s="137">
        <f t="shared" si="128"/>
        <v>0</v>
      </c>
      <c r="H1152" s="137">
        <f t="shared" si="131"/>
        <v>0</v>
      </c>
      <c r="I1152" s="16">
        <f t="shared" si="132"/>
        <v>13</v>
      </c>
      <c r="J1152" s="16" t="str">
        <f t="shared" si="130"/>
        <v>1 4 4 444</v>
      </c>
    </row>
    <row r="1153" spans="1:10">
      <c r="A1153" s="16" t="s">
        <v>449</v>
      </c>
      <c r="B1153" s="16" t="str">
        <f t="shared" si="129"/>
        <v>1 4 4 444 004</v>
      </c>
      <c r="C1153" s="5" t="s">
        <v>8976</v>
      </c>
      <c r="D1153" t="s">
        <v>8303</v>
      </c>
      <c r="E1153" s="137">
        <f t="shared" si="126"/>
        <v>0</v>
      </c>
      <c r="F1153" s="137">
        <f t="shared" si="127"/>
        <v>0</v>
      </c>
      <c r="G1153" s="137">
        <f t="shared" si="128"/>
        <v>0</v>
      </c>
      <c r="H1153" s="137">
        <f t="shared" si="131"/>
        <v>0</v>
      </c>
      <c r="I1153" s="16">
        <f t="shared" si="132"/>
        <v>13</v>
      </c>
      <c r="J1153" s="16" t="str">
        <f t="shared" si="130"/>
        <v>1 4 4 444</v>
      </c>
    </row>
    <row r="1154" spans="1:10">
      <c r="A1154" s="16" t="s">
        <v>449</v>
      </c>
      <c r="B1154" s="16" t="str">
        <f t="shared" si="129"/>
        <v>1 4 4 444 005</v>
      </c>
      <c r="C1154" s="5" t="s">
        <v>8977</v>
      </c>
      <c r="D1154" t="s">
        <v>8307</v>
      </c>
      <c r="E1154" s="137">
        <f t="shared" ref="E1154:E1217" si="133">SUMIF($J$1:$J$4000,$C1154,$E$1:$E$4000)</f>
        <v>0</v>
      </c>
      <c r="F1154" s="137">
        <f t="shared" ref="F1154:F1217" si="134">SUMIF($J$1:$J$4000,$C1154,$F$1:$F$4000)</f>
        <v>0</v>
      </c>
      <c r="G1154" s="137">
        <f t="shared" ref="G1154:G1217" si="135">SUMIF($J$1:$J$4000,$C1154,$G$1:$G$4000)</f>
        <v>0</v>
      </c>
      <c r="H1154" s="137">
        <f t="shared" si="131"/>
        <v>0</v>
      </c>
      <c r="I1154" s="16">
        <f t="shared" si="132"/>
        <v>13</v>
      </c>
      <c r="J1154" s="16" t="str">
        <f t="shared" si="130"/>
        <v>1 4 4 444</v>
      </c>
    </row>
    <row r="1155" spans="1:10">
      <c r="A1155" s="16" t="s">
        <v>449</v>
      </c>
      <c r="B1155" s="16" t="str">
        <f t="shared" ref="B1155:B1218" si="136">MID(C1155,1,I1155)</f>
        <v>1 4 4 445</v>
      </c>
      <c r="C1155" s="5" t="s">
        <v>7608</v>
      </c>
      <c r="D1155" t="s">
        <v>3429</v>
      </c>
      <c r="E1155" s="137">
        <f t="shared" si="133"/>
        <v>0</v>
      </c>
      <c r="F1155" s="137">
        <f t="shared" si="134"/>
        <v>0</v>
      </c>
      <c r="G1155" s="137">
        <f t="shared" si="135"/>
        <v>0</v>
      </c>
      <c r="H1155" s="137">
        <f t="shared" si="131"/>
        <v>0</v>
      </c>
      <c r="I1155" s="16">
        <f t="shared" si="132"/>
        <v>9</v>
      </c>
      <c r="J1155" s="16" t="str">
        <f t="shared" si="130"/>
        <v>1 4 4</v>
      </c>
    </row>
    <row r="1156" spans="1:10">
      <c r="A1156" s="16" t="s">
        <v>449</v>
      </c>
      <c r="B1156" s="16" t="str">
        <f t="shared" si="136"/>
        <v>1 4 4 445 001</v>
      </c>
      <c r="C1156" s="5" t="s">
        <v>8013</v>
      </c>
      <c r="D1156" t="s">
        <v>777</v>
      </c>
      <c r="E1156" s="137">
        <f t="shared" si="133"/>
        <v>0</v>
      </c>
      <c r="F1156" s="137">
        <f t="shared" si="134"/>
        <v>0</v>
      </c>
      <c r="G1156" s="137">
        <f t="shared" si="135"/>
        <v>0</v>
      </c>
      <c r="H1156" s="137">
        <f t="shared" si="131"/>
        <v>0</v>
      </c>
      <c r="I1156" s="16">
        <f t="shared" si="132"/>
        <v>13</v>
      </c>
      <c r="J1156" s="16" t="str">
        <f t="shared" si="130"/>
        <v>1 4 4 445</v>
      </c>
    </row>
    <row r="1157" spans="1:10">
      <c r="A1157" s="16" t="s">
        <v>449</v>
      </c>
      <c r="B1157" s="16" t="str">
        <f t="shared" si="136"/>
        <v>1 4 4 445 002</v>
      </c>
      <c r="C1157" s="5" t="s">
        <v>8014</v>
      </c>
      <c r="D1157" t="s">
        <v>8303</v>
      </c>
      <c r="E1157" s="137">
        <f t="shared" si="133"/>
        <v>0</v>
      </c>
      <c r="F1157" s="137">
        <f t="shared" si="134"/>
        <v>0</v>
      </c>
      <c r="G1157" s="137">
        <f t="shared" si="135"/>
        <v>0</v>
      </c>
      <c r="H1157" s="137">
        <f t="shared" si="131"/>
        <v>0</v>
      </c>
      <c r="I1157" s="16">
        <f t="shared" si="132"/>
        <v>13</v>
      </c>
      <c r="J1157" s="16" t="str">
        <f t="shared" si="130"/>
        <v>1 4 4 445</v>
      </c>
    </row>
    <row r="1158" spans="1:10">
      <c r="A1158" s="16" t="s">
        <v>449</v>
      </c>
      <c r="B1158" s="16" t="str">
        <f t="shared" si="136"/>
        <v>1 4 4 445 003</v>
      </c>
      <c r="C1158" s="5" t="s">
        <v>8978</v>
      </c>
      <c r="D1158" t="s">
        <v>3202</v>
      </c>
      <c r="E1158" s="137">
        <f t="shared" si="133"/>
        <v>0</v>
      </c>
      <c r="F1158" s="137">
        <f t="shared" si="134"/>
        <v>0</v>
      </c>
      <c r="G1158" s="137">
        <f t="shared" si="135"/>
        <v>0</v>
      </c>
      <c r="H1158" s="137">
        <f t="shared" si="131"/>
        <v>0</v>
      </c>
      <c r="I1158" s="16">
        <f t="shared" si="132"/>
        <v>13</v>
      </c>
      <c r="J1158" s="16" t="str">
        <f t="shared" si="130"/>
        <v>1 4 4 445</v>
      </c>
    </row>
    <row r="1159" spans="1:10">
      <c r="A1159" s="16" t="s">
        <v>449</v>
      </c>
      <c r="B1159" s="16" t="str">
        <f t="shared" si="136"/>
        <v>1 4 4 445 004</v>
      </c>
      <c r="C1159" s="5" t="s">
        <v>8979</v>
      </c>
      <c r="D1159" t="s">
        <v>8303</v>
      </c>
      <c r="E1159" s="137">
        <f t="shared" si="133"/>
        <v>0</v>
      </c>
      <c r="F1159" s="137">
        <f t="shared" si="134"/>
        <v>0</v>
      </c>
      <c r="G1159" s="137">
        <f t="shared" si="135"/>
        <v>0</v>
      </c>
      <c r="H1159" s="137">
        <f t="shared" si="131"/>
        <v>0</v>
      </c>
      <c r="I1159" s="16">
        <f t="shared" si="132"/>
        <v>13</v>
      </c>
      <c r="J1159" s="16" t="str">
        <f t="shared" ref="J1159:J1222" si="137">IF(I1159=3,MID(C1159,1,1),IF(I1159=5,MID(C1159,1,3),IF(I1159=9,MID(C1159,1,5),IF(I1159=13,MID(C1159,1,9),IF(I1159=17,MID(C1159,1,13),IF(I1159=21,MID(C1159,1,17)))))))</f>
        <v>1 4 4 445</v>
      </c>
    </row>
    <row r="1160" spans="1:10">
      <c r="A1160" s="16" t="s">
        <v>449</v>
      </c>
      <c r="B1160" s="16" t="str">
        <f t="shared" si="136"/>
        <v>1 4 4 445 005</v>
      </c>
      <c r="C1160" s="5" t="s">
        <v>8980</v>
      </c>
      <c r="D1160" t="s">
        <v>8307</v>
      </c>
      <c r="E1160" s="137">
        <f t="shared" si="133"/>
        <v>0</v>
      </c>
      <c r="F1160" s="137">
        <f t="shared" si="134"/>
        <v>0</v>
      </c>
      <c r="G1160" s="137">
        <f t="shared" si="135"/>
        <v>0</v>
      </c>
      <c r="H1160" s="137">
        <f t="shared" si="131"/>
        <v>0</v>
      </c>
      <c r="I1160" s="16">
        <f t="shared" si="132"/>
        <v>13</v>
      </c>
      <c r="J1160" s="16" t="str">
        <f t="shared" si="137"/>
        <v>1 4 4 445</v>
      </c>
    </row>
    <row r="1161" spans="1:10">
      <c r="A1161" s="16" t="s">
        <v>449</v>
      </c>
      <c r="B1161" s="16" t="str">
        <f t="shared" si="136"/>
        <v>1 4 4 446</v>
      </c>
      <c r="C1161" s="5" t="s">
        <v>7609</v>
      </c>
      <c r="D1161" t="s">
        <v>401</v>
      </c>
      <c r="E1161" s="137">
        <f t="shared" si="133"/>
        <v>0</v>
      </c>
      <c r="F1161" s="137">
        <f t="shared" si="134"/>
        <v>0</v>
      </c>
      <c r="G1161" s="137">
        <f t="shared" si="135"/>
        <v>0</v>
      </c>
      <c r="H1161" s="137">
        <f t="shared" si="131"/>
        <v>0</v>
      </c>
      <c r="I1161" s="16">
        <f t="shared" si="132"/>
        <v>9</v>
      </c>
      <c r="J1161" s="16" t="str">
        <f t="shared" si="137"/>
        <v>1 4 4</v>
      </c>
    </row>
    <row r="1162" spans="1:10">
      <c r="A1162" s="16" t="s">
        <v>449</v>
      </c>
      <c r="B1162" s="16" t="str">
        <f t="shared" si="136"/>
        <v>1 4 4 446 001</v>
      </c>
      <c r="C1162" s="5" t="s">
        <v>8015</v>
      </c>
      <c r="D1162" t="s">
        <v>777</v>
      </c>
      <c r="E1162" s="137">
        <f t="shared" si="133"/>
        <v>0</v>
      </c>
      <c r="F1162" s="137">
        <f t="shared" si="134"/>
        <v>0</v>
      </c>
      <c r="G1162" s="137">
        <f t="shared" si="135"/>
        <v>0</v>
      </c>
      <c r="H1162" s="137">
        <f t="shared" si="131"/>
        <v>0</v>
      </c>
      <c r="I1162" s="16">
        <f t="shared" si="132"/>
        <v>13</v>
      </c>
      <c r="J1162" s="16" t="str">
        <f t="shared" si="137"/>
        <v>1 4 4 446</v>
      </c>
    </row>
    <row r="1163" spans="1:10">
      <c r="A1163" s="16" t="s">
        <v>449</v>
      </c>
      <c r="B1163" s="16" t="str">
        <f t="shared" si="136"/>
        <v>1 4 4 446 002</v>
      </c>
      <c r="C1163" s="5" t="s">
        <v>8981</v>
      </c>
      <c r="D1163" t="s">
        <v>8303</v>
      </c>
      <c r="E1163" s="137">
        <f t="shared" si="133"/>
        <v>0</v>
      </c>
      <c r="F1163" s="137">
        <f t="shared" si="134"/>
        <v>0</v>
      </c>
      <c r="G1163" s="137">
        <f t="shared" si="135"/>
        <v>0</v>
      </c>
      <c r="H1163" s="137">
        <f t="shared" si="131"/>
        <v>0</v>
      </c>
      <c r="I1163" s="16">
        <f t="shared" si="132"/>
        <v>13</v>
      </c>
      <c r="J1163" s="16" t="str">
        <f t="shared" si="137"/>
        <v>1 4 4 446</v>
      </c>
    </row>
    <row r="1164" spans="1:10">
      <c r="A1164" s="16" t="s">
        <v>449</v>
      </c>
      <c r="B1164" s="16" t="str">
        <f t="shared" si="136"/>
        <v>1 4 4 446 003</v>
      </c>
      <c r="C1164" s="5" t="s">
        <v>8982</v>
      </c>
      <c r="D1164" t="s">
        <v>3202</v>
      </c>
      <c r="E1164" s="137">
        <f t="shared" si="133"/>
        <v>0</v>
      </c>
      <c r="F1164" s="137">
        <f t="shared" si="134"/>
        <v>0</v>
      </c>
      <c r="G1164" s="137">
        <f t="shared" si="135"/>
        <v>0</v>
      </c>
      <c r="H1164" s="137">
        <f t="shared" si="131"/>
        <v>0</v>
      </c>
      <c r="I1164" s="16">
        <f t="shared" si="132"/>
        <v>13</v>
      </c>
      <c r="J1164" s="16" t="str">
        <f t="shared" si="137"/>
        <v>1 4 4 446</v>
      </c>
    </row>
    <row r="1165" spans="1:10">
      <c r="A1165" s="16" t="s">
        <v>449</v>
      </c>
      <c r="B1165" s="16" t="str">
        <f t="shared" si="136"/>
        <v>1 4 4 446 004</v>
      </c>
      <c r="C1165" s="5" t="s">
        <v>8983</v>
      </c>
      <c r="D1165" t="s">
        <v>8303</v>
      </c>
      <c r="E1165" s="137">
        <f t="shared" si="133"/>
        <v>0</v>
      </c>
      <c r="F1165" s="137">
        <f t="shared" si="134"/>
        <v>0</v>
      </c>
      <c r="G1165" s="137">
        <f t="shared" si="135"/>
        <v>0</v>
      </c>
      <c r="H1165" s="137">
        <f t="shared" si="131"/>
        <v>0</v>
      </c>
      <c r="I1165" s="16">
        <f t="shared" si="132"/>
        <v>13</v>
      </c>
      <c r="J1165" s="16" t="str">
        <f t="shared" si="137"/>
        <v>1 4 4 446</v>
      </c>
    </row>
    <row r="1166" spans="1:10">
      <c r="A1166" s="16" t="s">
        <v>449</v>
      </c>
      <c r="B1166" s="16" t="str">
        <f t="shared" si="136"/>
        <v>1 4 4 446 005</v>
      </c>
      <c r="C1166" s="5" t="s">
        <v>8984</v>
      </c>
      <c r="D1166" t="s">
        <v>8307</v>
      </c>
      <c r="E1166" s="137">
        <f t="shared" si="133"/>
        <v>0</v>
      </c>
      <c r="F1166" s="137">
        <f t="shared" si="134"/>
        <v>0</v>
      </c>
      <c r="G1166" s="137">
        <f t="shared" si="135"/>
        <v>0</v>
      </c>
      <c r="H1166" s="137">
        <f t="shared" si="131"/>
        <v>0</v>
      </c>
      <c r="I1166" s="16">
        <f t="shared" si="132"/>
        <v>13</v>
      </c>
      <c r="J1166" s="16" t="str">
        <f t="shared" si="137"/>
        <v>1 4 4 446</v>
      </c>
    </row>
    <row r="1167" spans="1:10">
      <c r="A1167" s="16" t="s">
        <v>449</v>
      </c>
      <c r="B1167" s="16" t="str">
        <f t="shared" si="136"/>
        <v>1 4 4 447</v>
      </c>
      <c r="C1167" s="5" t="s">
        <v>7610</v>
      </c>
      <c r="D1167" t="s">
        <v>3430</v>
      </c>
      <c r="E1167" s="137">
        <f t="shared" si="133"/>
        <v>0</v>
      </c>
      <c r="F1167" s="137">
        <f t="shared" si="134"/>
        <v>0</v>
      </c>
      <c r="G1167" s="137">
        <f t="shared" si="135"/>
        <v>0</v>
      </c>
      <c r="H1167" s="137">
        <f t="shared" si="131"/>
        <v>0</v>
      </c>
      <c r="I1167" s="16">
        <f t="shared" si="132"/>
        <v>9</v>
      </c>
      <c r="J1167" s="16" t="str">
        <f t="shared" si="137"/>
        <v>1 4 4</v>
      </c>
    </row>
    <row r="1168" spans="1:10">
      <c r="A1168" s="16" t="s">
        <v>449</v>
      </c>
      <c r="B1168" s="16" t="str">
        <f t="shared" si="136"/>
        <v>1 4 4 447 001</v>
      </c>
      <c r="C1168" s="5" t="s">
        <v>8016</v>
      </c>
      <c r="D1168" t="s">
        <v>777</v>
      </c>
      <c r="E1168" s="137">
        <f t="shared" si="133"/>
        <v>0</v>
      </c>
      <c r="F1168" s="137">
        <f t="shared" si="134"/>
        <v>0</v>
      </c>
      <c r="G1168" s="137">
        <f t="shared" si="135"/>
        <v>0</v>
      </c>
      <c r="H1168" s="137">
        <f t="shared" si="131"/>
        <v>0</v>
      </c>
      <c r="I1168" s="16">
        <f t="shared" si="132"/>
        <v>13</v>
      </c>
      <c r="J1168" s="16" t="str">
        <f t="shared" si="137"/>
        <v>1 4 4 447</v>
      </c>
    </row>
    <row r="1169" spans="1:10">
      <c r="A1169" s="16" t="s">
        <v>449</v>
      </c>
      <c r="B1169" s="16" t="str">
        <f t="shared" si="136"/>
        <v>1 4 4 447 002</v>
      </c>
      <c r="C1169" s="5" t="s">
        <v>8985</v>
      </c>
      <c r="D1169" t="s">
        <v>8303</v>
      </c>
      <c r="E1169" s="137">
        <f t="shared" si="133"/>
        <v>0</v>
      </c>
      <c r="F1169" s="137">
        <f t="shared" si="134"/>
        <v>0</v>
      </c>
      <c r="G1169" s="137">
        <f t="shared" si="135"/>
        <v>0</v>
      </c>
      <c r="H1169" s="137">
        <f t="shared" si="131"/>
        <v>0</v>
      </c>
      <c r="I1169" s="16">
        <f t="shared" si="132"/>
        <v>13</v>
      </c>
      <c r="J1169" s="16" t="str">
        <f t="shared" si="137"/>
        <v>1 4 4 447</v>
      </c>
    </row>
    <row r="1170" spans="1:10">
      <c r="A1170" s="16" t="s">
        <v>449</v>
      </c>
      <c r="B1170" s="16" t="str">
        <f t="shared" si="136"/>
        <v>1 4 4 447 003</v>
      </c>
      <c r="C1170" s="5" t="s">
        <v>8986</v>
      </c>
      <c r="D1170" t="s">
        <v>3202</v>
      </c>
      <c r="E1170" s="137">
        <f t="shared" si="133"/>
        <v>0</v>
      </c>
      <c r="F1170" s="137">
        <f t="shared" si="134"/>
        <v>0</v>
      </c>
      <c r="G1170" s="137">
        <f t="shared" si="135"/>
        <v>0</v>
      </c>
      <c r="H1170" s="137">
        <f t="shared" si="131"/>
        <v>0</v>
      </c>
      <c r="I1170" s="16">
        <f t="shared" si="132"/>
        <v>13</v>
      </c>
      <c r="J1170" s="16" t="str">
        <f t="shared" si="137"/>
        <v>1 4 4 447</v>
      </c>
    </row>
    <row r="1171" spans="1:10">
      <c r="A1171" s="16" t="s">
        <v>449</v>
      </c>
      <c r="B1171" s="16" t="str">
        <f t="shared" si="136"/>
        <v>1 4 4 447 004</v>
      </c>
      <c r="C1171" s="5" t="s">
        <v>8987</v>
      </c>
      <c r="D1171" t="s">
        <v>8303</v>
      </c>
      <c r="E1171" s="137">
        <f t="shared" si="133"/>
        <v>0</v>
      </c>
      <c r="F1171" s="137">
        <f t="shared" si="134"/>
        <v>0</v>
      </c>
      <c r="G1171" s="137">
        <f t="shared" si="135"/>
        <v>0</v>
      </c>
      <c r="H1171" s="137">
        <f t="shared" si="131"/>
        <v>0</v>
      </c>
      <c r="I1171" s="16">
        <f t="shared" si="132"/>
        <v>13</v>
      </c>
      <c r="J1171" s="16" t="str">
        <f t="shared" si="137"/>
        <v>1 4 4 447</v>
      </c>
    </row>
    <row r="1172" spans="1:10">
      <c r="A1172" s="16" t="s">
        <v>449</v>
      </c>
      <c r="B1172" s="16" t="str">
        <f t="shared" si="136"/>
        <v>1 4 4 447 005</v>
      </c>
      <c r="C1172" s="5" t="s">
        <v>8988</v>
      </c>
      <c r="D1172" t="s">
        <v>8307</v>
      </c>
      <c r="E1172" s="137">
        <f t="shared" si="133"/>
        <v>0</v>
      </c>
      <c r="F1172" s="137">
        <f t="shared" si="134"/>
        <v>0</v>
      </c>
      <c r="G1172" s="137">
        <f t="shared" si="135"/>
        <v>0</v>
      </c>
      <c r="H1172" s="137">
        <f t="shared" si="131"/>
        <v>0</v>
      </c>
      <c r="I1172" s="16">
        <f t="shared" si="132"/>
        <v>13</v>
      </c>
      <c r="J1172" s="16" t="str">
        <f t="shared" si="137"/>
        <v>1 4 4 447</v>
      </c>
    </row>
    <row r="1173" spans="1:10">
      <c r="A1173" s="16" t="s">
        <v>449</v>
      </c>
      <c r="B1173" s="16" t="str">
        <f t="shared" si="136"/>
        <v>1 4 4 448</v>
      </c>
      <c r="C1173" s="5" t="s">
        <v>7611</v>
      </c>
      <c r="D1173" t="s">
        <v>3431</v>
      </c>
      <c r="E1173" s="137">
        <f t="shared" si="133"/>
        <v>0</v>
      </c>
      <c r="F1173" s="137">
        <f t="shared" si="134"/>
        <v>0</v>
      </c>
      <c r="G1173" s="137">
        <f t="shared" si="135"/>
        <v>0</v>
      </c>
      <c r="H1173" s="137">
        <f t="shared" si="131"/>
        <v>0</v>
      </c>
      <c r="I1173" s="16">
        <f t="shared" si="132"/>
        <v>9</v>
      </c>
      <c r="J1173" s="16" t="str">
        <f t="shared" si="137"/>
        <v>1 4 4</v>
      </c>
    </row>
    <row r="1174" spans="1:10">
      <c r="A1174" s="16" t="s">
        <v>449</v>
      </c>
      <c r="B1174" s="16" t="str">
        <f t="shared" si="136"/>
        <v>1 4 4 448 001</v>
      </c>
      <c r="C1174" s="5" t="s">
        <v>8017</v>
      </c>
      <c r="D1174" t="s">
        <v>777</v>
      </c>
      <c r="E1174" s="137">
        <f t="shared" si="133"/>
        <v>0</v>
      </c>
      <c r="F1174" s="137">
        <f t="shared" si="134"/>
        <v>0</v>
      </c>
      <c r="G1174" s="137">
        <f t="shared" si="135"/>
        <v>0</v>
      </c>
      <c r="H1174" s="137">
        <f t="shared" si="131"/>
        <v>0</v>
      </c>
      <c r="I1174" s="16">
        <f t="shared" si="132"/>
        <v>13</v>
      </c>
      <c r="J1174" s="16" t="str">
        <f t="shared" si="137"/>
        <v>1 4 4 448</v>
      </c>
    </row>
    <row r="1175" spans="1:10">
      <c r="A1175" s="16" t="s">
        <v>449</v>
      </c>
      <c r="B1175" s="16" t="str">
        <f t="shared" si="136"/>
        <v>1 4 4 448 002</v>
      </c>
      <c r="C1175" s="5" t="s">
        <v>8018</v>
      </c>
      <c r="D1175" t="s">
        <v>8303</v>
      </c>
      <c r="E1175" s="137">
        <f t="shared" si="133"/>
        <v>0</v>
      </c>
      <c r="F1175" s="137">
        <f t="shared" si="134"/>
        <v>0</v>
      </c>
      <c r="G1175" s="137">
        <f t="shared" si="135"/>
        <v>0</v>
      </c>
      <c r="H1175" s="137">
        <f t="shared" si="131"/>
        <v>0</v>
      </c>
      <c r="I1175" s="16">
        <f t="shared" si="132"/>
        <v>13</v>
      </c>
      <c r="J1175" s="16" t="str">
        <f t="shared" si="137"/>
        <v>1 4 4 448</v>
      </c>
    </row>
    <row r="1176" spans="1:10">
      <c r="A1176" s="16" t="s">
        <v>449</v>
      </c>
      <c r="B1176" s="16" t="str">
        <f t="shared" si="136"/>
        <v>1 4 4 448 003</v>
      </c>
      <c r="C1176" s="5" t="s">
        <v>8989</v>
      </c>
      <c r="D1176" t="s">
        <v>3202</v>
      </c>
      <c r="E1176" s="137">
        <f t="shared" si="133"/>
        <v>0</v>
      </c>
      <c r="F1176" s="137">
        <f t="shared" si="134"/>
        <v>0</v>
      </c>
      <c r="G1176" s="137">
        <f t="shared" si="135"/>
        <v>0</v>
      </c>
      <c r="H1176" s="137">
        <f t="shared" si="131"/>
        <v>0</v>
      </c>
      <c r="I1176" s="16">
        <f t="shared" si="132"/>
        <v>13</v>
      </c>
      <c r="J1176" s="16" t="str">
        <f t="shared" si="137"/>
        <v>1 4 4 448</v>
      </c>
    </row>
    <row r="1177" spans="1:10">
      <c r="A1177" s="16" t="s">
        <v>449</v>
      </c>
      <c r="B1177" s="16" t="str">
        <f t="shared" si="136"/>
        <v>1 4 4 448 004</v>
      </c>
      <c r="C1177" s="5" t="s">
        <v>8990</v>
      </c>
      <c r="D1177" t="s">
        <v>8303</v>
      </c>
      <c r="E1177" s="137">
        <f t="shared" si="133"/>
        <v>0</v>
      </c>
      <c r="F1177" s="137">
        <f t="shared" si="134"/>
        <v>0</v>
      </c>
      <c r="G1177" s="137">
        <f t="shared" si="135"/>
        <v>0</v>
      </c>
      <c r="H1177" s="137">
        <f t="shared" si="131"/>
        <v>0</v>
      </c>
      <c r="I1177" s="16">
        <f t="shared" si="132"/>
        <v>13</v>
      </c>
      <c r="J1177" s="16" t="str">
        <f t="shared" si="137"/>
        <v>1 4 4 448</v>
      </c>
    </row>
    <row r="1178" spans="1:10">
      <c r="A1178" s="16" t="s">
        <v>449</v>
      </c>
      <c r="B1178" s="16" t="str">
        <f t="shared" si="136"/>
        <v>1 4 4 448 005</v>
      </c>
      <c r="C1178" s="5" t="s">
        <v>8991</v>
      </c>
      <c r="D1178" t="s">
        <v>8307</v>
      </c>
      <c r="E1178" s="137">
        <f t="shared" si="133"/>
        <v>0</v>
      </c>
      <c r="F1178" s="137">
        <f t="shared" si="134"/>
        <v>0</v>
      </c>
      <c r="G1178" s="137">
        <f t="shared" si="135"/>
        <v>0</v>
      </c>
      <c r="H1178" s="137">
        <f t="shared" si="131"/>
        <v>0</v>
      </c>
      <c r="I1178" s="16">
        <f t="shared" si="132"/>
        <v>13</v>
      </c>
      <c r="J1178" s="16" t="str">
        <f t="shared" si="137"/>
        <v>1 4 4 448</v>
      </c>
    </row>
    <row r="1179" spans="1:10">
      <c r="A1179" s="16" t="s">
        <v>449</v>
      </c>
      <c r="B1179" s="16" t="str">
        <f t="shared" si="136"/>
        <v>1 4 5</v>
      </c>
      <c r="C1179" s="5" t="s">
        <v>7612</v>
      </c>
      <c r="D1179" t="s">
        <v>7613</v>
      </c>
      <c r="E1179" s="137">
        <f t="shared" si="133"/>
        <v>0</v>
      </c>
      <c r="F1179" s="137">
        <f t="shared" si="134"/>
        <v>0</v>
      </c>
      <c r="G1179" s="137">
        <f t="shared" si="135"/>
        <v>0</v>
      </c>
      <c r="H1179" s="137">
        <f t="shared" si="131"/>
        <v>0</v>
      </c>
      <c r="I1179" s="16">
        <f t="shared" si="132"/>
        <v>5</v>
      </c>
      <c r="J1179" s="16" t="str">
        <f t="shared" si="137"/>
        <v>1 4</v>
      </c>
    </row>
    <row r="1180" spans="1:10">
      <c r="A1180" s="16" t="s">
        <v>449</v>
      </c>
      <c r="B1180" s="16" t="str">
        <f t="shared" si="136"/>
        <v>1 4 5 451</v>
      </c>
      <c r="C1180" s="5" t="s">
        <v>7614</v>
      </c>
      <c r="D1180" t="s">
        <v>405</v>
      </c>
      <c r="E1180" s="137">
        <f t="shared" si="133"/>
        <v>0</v>
      </c>
      <c r="F1180" s="137">
        <f t="shared" si="134"/>
        <v>0</v>
      </c>
      <c r="G1180" s="137">
        <f t="shared" si="135"/>
        <v>0</v>
      </c>
      <c r="H1180" s="137">
        <f t="shared" si="131"/>
        <v>0</v>
      </c>
      <c r="I1180" s="16">
        <f t="shared" si="132"/>
        <v>9</v>
      </c>
      <c r="J1180" s="16" t="str">
        <f t="shared" si="137"/>
        <v>1 4 5</v>
      </c>
    </row>
    <row r="1181" spans="1:10">
      <c r="A1181" s="16" t="s">
        <v>449</v>
      </c>
      <c r="B1181" s="16" t="str">
        <f t="shared" si="136"/>
        <v>1 4 5 451 001</v>
      </c>
      <c r="C1181" s="5" t="s">
        <v>8019</v>
      </c>
      <c r="D1181" t="s">
        <v>777</v>
      </c>
      <c r="E1181" s="137">
        <f t="shared" si="133"/>
        <v>0</v>
      </c>
      <c r="F1181" s="137">
        <f t="shared" si="134"/>
        <v>0</v>
      </c>
      <c r="G1181" s="137">
        <f t="shared" si="135"/>
        <v>0</v>
      </c>
      <c r="H1181" s="137">
        <f t="shared" si="131"/>
        <v>0</v>
      </c>
      <c r="I1181" s="16">
        <f t="shared" si="132"/>
        <v>13</v>
      </c>
      <c r="J1181" s="16" t="str">
        <f t="shared" si="137"/>
        <v>1 4 5 451</v>
      </c>
    </row>
    <row r="1182" spans="1:10">
      <c r="A1182" s="16" t="s">
        <v>449</v>
      </c>
      <c r="B1182" s="16" t="str">
        <f t="shared" si="136"/>
        <v>1 4 5 451 002</v>
      </c>
      <c r="C1182" s="5" t="s">
        <v>8992</v>
      </c>
      <c r="D1182" t="s">
        <v>8303</v>
      </c>
      <c r="E1182" s="137">
        <f t="shared" si="133"/>
        <v>0</v>
      </c>
      <c r="F1182" s="137">
        <f t="shared" si="134"/>
        <v>0</v>
      </c>
      <c r="G1182" s="137">
        <f t="shared" si="135"/>
        <v>0</v>
      </c>
      <c r="H1182" s="137">
        <f t="shared" si="131"/>
        <v>0</v>
      </c>
      <c r="I1182" s="16">
        <f t="shared" si="132"/>
        <v>13</v>
      </c>
      <c r="J1182" s="16" t="str">
        <f t="shared" si="137"/>
        <v>1 4 5 451</v>
      </c>
    </row>
    <row r="1183" spans="1:10">
      <c r="A1183" s="16" t="s">
        <v>449</v>
      </c>
      <c r="B1183" s="16" t="str">
        <f t="shared" si="136"/>
        <v>1 4 5 451 003</v>
      </c>
      <c r="C1183" s="5" t="s">
        <v>8993</v>
      </c>
      <c r="D1183" t="s">
        <v>3202</v>
      </c>
      <c r="E1183" s="137">
        <f t="shared" si="133"/>
        <v>0</v>
      </c>
      <c r="F1183" s="137">
        <f t="shared" si="134"/>
        <v>0</v>
      </c>
      <c r="G1183" s="137">
        <f t="shared" si="135"/>
        <v>0</v>
      </c>
      <c r="H1183" s="137">
        <f t="shared" si="131"/>
        <v>0</v>
      </c>
      <c r="I1183" s="16">
        <f t="shared" si="132"/>
        <v>13</v>
      </c>
      <c r="J1183" s="16" t="str">
        <f t="shared" si="137"/>
        <v>1 4 5 451</v>
      </c>
    </row>
    <row r="1184" spans="1:10">
      <c r="A1184" s="16" t="s">
        <v>449</v>
      </c>
      <c r="B1184" s="16" t="str">
        <f t="shared" si="136"/>
        <v>1 4 5 451 004</v>
      </c>
      <c r="C1184" s="5" t="s">
        <v>8994</v>
      </c>
      <c r="D1184" t="s">
        <v>8303</v>
      </c>
      <c r="E1184" s="137">
        <f t="shared" si="133"/>
        <v>0</v>
      </c>
      <c r="F1184" s="137">
        <f t="shared" si="134"/>
        <v>0</v>
      </c>
      <c r="G1184" s="137">
        <f t="shared" si="135"/>
        <v>0</v>
      </c>
      <c r="H1184" s="137">
        <f t="shared" si="131"/>
        <v>0</v>
      </c>
      <c r="I1184" s="16">
        <f t="shared" si="132"/>
        <v>13</v>
      </c>
      <c r="J1184" s="16" t="str">
        <f t="shared" si="137"/>
        <v>1 4 5 451</v>
      </c>
    </row>
    <row r="1185" spans="1:10">
      <c r="A1185" s="16" t="s">
        <v>449</v>
      </c>
      <c r="B1185" s="16" t="str">
        <f t="shared" si="136"/>
        <v>1 4 5 451 005</v>
      </c>
      <c r="C1185" s="5" t="s">
        <v>8995</v>
      </c>
      <c r="D1185" t="s">
        <v>8307</v>
      </c>
      <c r="E1185" s="137">
        <f t="shared" si="133"/>
        <v>0</v>
      </c>
      <c r="F1185" s="137">
        <f t="shared" si="134"/>
        <v>0</v>
      </c>
      <c r="G1185" s="137">
        <f t="shared" si="135"/>
        <v>0</v>
      </c>
      <c r="H1185" s="137">
        <f t="shared" si="131"/>
        <v>0</v>
      </c>
      <c r="I1185" s="16">
        <f t="shared" si="132"/>
        <v>13</v>
      </c>
      <c r="J1185" s="16" t="str">
        <f t="shared" si="137"/>
        <v>1 4 5 451</v>
      </c>
    </row>
    <row r="1186" spans="1:10">
      <c r="A1186" s="16" t="s">
        <v>449</v>
      </c>
      <c r="B1186" s="16" t="str">
        <f t="shared" si="136"/>
        <v>1 4 5 452</v>
      </c>
      <c r="C1186" s="5" t="s">
        <v>7615</v>
      </c>
      <c r="D1186" t="s">
        <v>3432</v>
      </c>
      <c r="E1186" s="137">
        <f t="shared" si="133"/>
        <v>0</v>
      </c>
      <c r="F1186" s="137">
        <f t="shared" si="134"/>
        <v>0</v>
      </c>
      <c r="G1186" s="137">
        <f t="shared" si="135"/>
        <v>0</v>
      </c>
      <c r="H1186" s="137">
        <f t="shared" si="131"/>
        <v>0</v>
      </c>
      <c r="I1186" s="16">
        <f t="shared" si="132"/>
        <v>9</v>
      </c>
      <c r="J1186" s="16" t="str">
        <f t="shared" si="137"/>
        <v>1 4 5</v>
      </c>
    </row>
    <row r="1187" spans="1:10">
      <c r="A1187" s="16" t="s">
        <v>449</v>
      </c>
      <c r="B1187" s="16" t="str">
        <f t="shared" si="136"/>
        <v>1 4 5 452 001</v>
      </c>
      <c r="C1187" s="5" t="s">
        <v>8020</v>
      </c>
      <c r="D1187" t="s">
        <v>777</v>
      </c>
      <c r="E1187" s="137">
        <f t="shared" si="133"/>
        <v>0</v>
      </c>
      <c r="F1187" s="137">
        <f t="shared" si="134"/>
        <v>0</v>
      </c>
      <c r="G1187" s="137">
        <f t="shared" si="135"/>
        <v>0</v>
      </c>
      <c r="H1187" s="137">
        <f t="shared" si="131"/>
        <v>0</v>
      </c>
      <c r="I1187" s="16">
        <f t="shared" si="132"/>
        <v>13</v>
      </c>
      <c r="J1187" s="16" t="str">
        <f t="shared" si="137"/>
        <v>1 4 5 452</v>
      </c>
    </row>
    <row r="1188" spans="1:10">
      <c r="A1188" s="16" t="s">
        <v>449</v>
      </c>
      <c r="B1188" s="16" t="str">
        <f t="shared" si="136"/>
        <v>1 4 5 452 002</v>
      </c>
      <c r="C1188" s="5" t="s">
        <v>8996</v>
      </c>
      <c r="D1188" t="s">
        <v>8303</v>
      </c>
      <c r="E1188" s="137">
        <f t="shared" si="133"/>
        <v>0</v>
      </c>
      <c r="F1188" s="137">
        <f t="shared" si="134"/>
        <v>0</v>
      </c>
      <c r="G1188" s="137">
        <f t="shared" si="135"/>
        <v>0</v>
      </c>
      <c r="H1188" s="137">
        <f t="shared" si="131"/>
        <v>0</v>
      </c>
      <c r="I1188" s="16">
        <f t="shared" si="132"/>
        <v>13</v>
      </c>
      <c r="J1188" s="16" t="str">
        <f t="shared" si="137"/>
        <v>1 4 5 452</v>
      </c>
    </row>
    <row r="1189" spans="1:10">
      <c r="A1189" s="16" t="s">
        <v>449</v>
      </c>
      <c r="B1189" s="16" t="str">
        <f t="shared" si="136"/>
        <v>1 4 5 452 003</v>
      </c>
      <c r="C1189" s="5" t="s">
        <v>8997</v>
      </c>
      <c r="D1189" t="s">
        <v>3202</v>
      </c>
      <c r="E1189" s="137">
        <f t="shared" si="133"/>
        <v>0</v>
      </c>
      <c r="F1189" s="137">
        <f t="shared" si="134"/>
        <v>0</v>
      </c>
      <c r="G1189" s="137">
        <f t="shared" si="135"/>
        <v>0</v>
      </c>
      <c r="H1189" s="137">
        <f t="shared" si="131"/>
        <v>0</v>
      </c>
      <c r="I1189" s="16">
        <f t="shared" si="132"/>
        <v>13</v>
      </c>
      <c r="J1189" s="16" t="str">
        <f t="shared" si="137"/>
        <v>1 4 5 452</v>
      </c>
    </row>
    <row r="1190" spans="1:10">
      <c r="A1190" s="16" t="s">
        <v>449</v>
      </c>
      <c r="B1190" s="16" t="str">
        <f t="shared" si="136"/>
        <v>1 4 5 452 004</v>
      </c>
      <c r="C1190" s="5" t="s">
        <v>8998</v>
      </c>
      <c r="D1190" t="s">
        <v>8303</v>
      </c>
      <c r="E1190" s="137">
        <f t="shared" si="133"/>
        <v>0</v>
      </c>
      <c r="F1190" s="137">
        <f t="shared" si="134"/>
        <v>0</v>
      </c>
      <c r="G1190" s="137">
        <f t="shared" si="135"/>
        <v>0</v>
      </c>
      <c r="H1190" s="137">
        <f t="shared" si="131"/>
        <v>0</v>
      </c>
      <c r="I1190" s="16">
        <f t="shared" si="132"/>
        <v>13</v>
      </c>
      <c r="J1190" s="16" t="str">
        <f t="shared" si="137"/>
        <v>1 4 5 452</v>
      </c>
    </row>
    <row r="1191" spans="1:10">
      <c r="A1191" s="16" t="s">
        <v>449</v>
      </c>
      <c r="B1191" s="16" t="str">
        <f t="shared" si="136"/>
        <v>1 4 5 452 005</v>
      </c>
      <c r="C1191" s="5" t="s">
        <v>8999</v>
      </c>
      <c r="D1191" t="s">
        <v>8307</v>
      </c>
      <c r="E1191" s="137">
        <f t="shared" si="133"/>
        <v>0</v>
      </c>
      <c r="F1191" s="137">
        <f t="shared" si="134"/>
        <v>0</v>
      </c>
      <c r="G1191" s="137">
        <f t="shared" si="135"/>
        <v>0</v>
      </c>
      <c r="H1191" s="137">
        <f t="shared" si="131"/>
        <v>0</v>
      </c>
      <c r="I1191" s="16">
        <f t="shared" si="132"/>
        <v>13</v>
      </c>
      <c r="J1191" s="16" t="str">
        <f t="shared" si="137"/>
        <v>1 4 5 452</v>
      </c>
    </row>
    <row r="1192" spans="1:10">
      <c r="A1192" s="16" t="s">
        <v>449</v>
      </c>
      <c r="B1192" s="16" t="str">
        <f t="shared" si="136"/>
        <v>1 4 5 459</v>
      </c>
      <c r="C1192" s="5" t="s">
        <v>7616</v>
      </c>
      <c r="D1192" t="s">
        <v>406</v>
      </c>
      <c r="E1192" s="137">
        <f t="shared" si="133"/>
        <v>0</v>
      </c>
      <c r="F1192" s="137">
        <f t="shared" si="134"/>
        <v>0</v>
      </c>
      <c r="G1192" s="137">
        <f t="shared" si="135"/>
        <v>0</v>
      </c>
      <c r="H1192" s="137">
        <f t="shared" si="131"/>
        <v>0</v>
      </c>
      <c r="I1192" s="16">
        <f t="shared" si="132"/>
        <v>9</v>
      </c>
      <c r="J1192" s="16" t="str">
        <f t="shared" si="137"/>
        <v>1 4 5</v>
      </c>
    </row>
    <row r="1193" spans="1:10">
      <c r="A1193" s="16" t="s">
        <v>449</v>
      </c>
      <c r="B1193" s="16" t="str">
        <f t="shared" si="136"/>
        <v>1 4 5 459 001</v>
      </c>
      <c r="C1193" s="5" t="s">
        <v>8021</v>
      </c>
      <c r="D1193" t="s">
        <v>777</v>
      </c>
      <c r="E1193" s="137">
        <f t="shared" si="133"/>
        <v>0</v>
      </c>
      <c r="F1193" s="137">
        <f t="shared" si="134"/>
        <v>0</v>
      </c>
      <c r="G1193" s="137">
        <f t="shared" si="135"/>
        <v>0</v>
      </c>
      <c r="H1193" s="137">
        <f t="shared" si="131"/>
        <v>0</v>
      </c>
      <c r="I1193" s="16">
        <f t="shared" si="132"/>
        <v>13</v>
      </c>
      <c r="J1193" s="16" t="str">
        <f t="shared" si="137"/>
        <v>1 4 5 459</v>
      </c>
    </row>
    <row r="1194" spans="1:10">
      <c r="A1194" s="16" t="s">
        <v>449</v>
      </c>
      <c r="B1194" s="16" t="str">
        <f t="shared" si="136"/>
        <v>1 4 5 459 002</v>
      </c>
      <c r="C1194" s="5" t="s">
        <v>9000</v>
      </c>
      <c r="D1194" t="s">
        <v>8303</v>
      </c>
      <c r="E1194" s="137">
        <f t="shared" si="133"/>
        <v>0</v>
      </c>
      <c r="F1194" s="137">
        <f t="shared" si="134"/>
        <v>0</v>
      </c>
      <c r="G1194" s="137">
        <f t="shared" si="135"/>
        <v>0</v>
      </c>
      <c r="H1194" s="137">
        <f t="shared" si="131"/>
        <v>0</v>
      </c>
      <c r="I1194" s="16">
        <f t="shared" si="132"/>
        <v>13</v>
      </c>
      <c r="J1194" s="16" t="str">
        <f t="shared" si="137"/>
        <v>1 4 5 459</v>
      </c>
    </row>
    <row r="1195" spans="1:10">
      <c r="A1195" s="16" t="s">
        <v>449</v>
      </c>
      <c r="B1195" s="16" t="str">
        <f t="shared" si="136"/>
        <v>1 4 5 459 003</v>
      </c>
      <c r="C1195" s="5" t="s">
        <v>9001</v>
      </c>
      <c r="D1195" t="s">
        <v>3202</v>
      </c>
      <c r="E1195" s="137">
        <f t="shared" si="133"/>
        <v>0</v>
      </c>
      <c r="F1195" s="137">
        <f t="shared" si="134"/>
        <v>0</v>
      </c>
      <c r="G1195" s="137">
        <f t="shared" si="135"/>
        <v>0</v>
      </c>
      <c r="H1195" s="137">
        <f t="shared" si="131"/>
        <v>0</v>
      </c>
      <c r="I1195" s="16">
        <f t="shared" si="132"/>
        <v>13</v>
      </c>
      <c r="J1195" s="16" t="str">
        <f t="shared" si="137"/>
        <v>1 4 5 459</v>
      </c>
    </row>
    <row r="1196" spans="1:10">
      <c r="A1196" s="16" t="s">
        <v>449</v>
      </c>
      <c r="B1196" s="16" t="str">
        <f t="shared" si="136"/>
        <v>1 4 5 459 004</v>
      </c>
      <c r="C1196" s="5" t="s">
        <v>9002</v>
      </c>
      <c r="D1196" t="s">
        <v>8303</v>
      </c>
      <c r="E1196" s="137">
        <f t="shared" si="133"/>
        <v>0</v>
      </c>
      <c r="F1196" s="137">
        <f t="shared" si="134"/>
        <v>0</v>
      </c>
      <c r="G1196" s="137">
        <f t="shared" si="135"/>
        <v>0</v>
      </c>
      <c r="H1196" s="137">
        <f t="shared" si="131"/>
        <v>0</v>
      </c>
      <c r="I1196" s="16">
        <f t="shared" si="132"/>
        <v>13</v>
      </c>
      <c r="J1196" s="16" t="str">
        <f t="shared" si="137"/>
        <v>1 4 5 459</v>
      </c>
    </row>
    <row r="1197" spans="1:10">
      <c r="A1197" s="16" t="s">
        <v>449</v>
      </c>
      <c r="B1197" s="16" t="str">
        <f t="shared" si="136"/>
        <v>1 4 5 459 005</v>
      </c>
      <c r="C1197" s="5" t="s">
        <v>9003</v>
      </c>
      <c r="D1197" t="s">
        <v>8307</v>
      </c>
      <c r="E1197" s="137">
        <f t="shared" si="133"/>
        <v>0</v>
      </c>
      <c r="F1197" s="137">
        <f t="shared" si="134"/>
        <v>0</v>
      </c>
      <c r="G1197" s="137">
        <f t="shared" si="135"/>
        <v>0</v>
      </c>
      <c r="H1197" s="137">
        <f t="shared" si="131"/>
        <v>0</v>
      </c>
      <c r="I1197" s="16">
        <f t="shared" si="132"/>
        <v>13</v>
      </c>
      <c r="J1197" s="16" t="str">
        <f t="shared" si="137"/>
        <v>1 4 5 459</v>
      </c>
    </row>
    <row r="1198" spans="1:10">
      <c r="A1198" s="16" t="s">
        <v>449</v>
      </c>
      <c r="B1198" s="16" t="str">
        <f t="shared" si="136"/>
        <v>1 4 6</v>
      </c>
      <c r="C1198" s="5" t="s">
        <v>7617</v>
      </c>
      <c r="D1198" t="s">
        <v>7618</v>
      </c>
      <c r="E1198" s="137">
        <f t="shared" si="133"/>
        <v>0</v>
      </c>
      <c r="F1198" s="137">
        <f t="shared" si="134"/>
        <v>0</v>
      </c>
      <c r="G1198" s="137">
        <f t="shared" si="135"/>
        <v>0</v>
      </c>
      <c r="H1198" s="137">
        <f t="shared" si="131"/>
        <v>0</v>
      </c>
      <c r="I1198" s="16">
        <f t="shared" si="132"/>
        <v>5</v>
      </c>
      <c r="J1198" s="16" t="str">
        <f t="shared" si="137"/>
        <v>1 4</v>
      </c>
    </row>
    <row r="1199" spans="1:10">
      <c r="A1199" s="16" t="s">
        <v>449</v>
      </c>
      <c r="B1199" s="16" t="str">
        <f t="shared" si="136"/>
        <v>1 4 6 461</v>
      </c>
      <c r="C1199" s="5" t="s">
        <v>7619</v>
      </c>
      <c r="D1199" t="s">
        <v>408</v>
      </c>
      <c r="E1199" s="137">
        <f t="shared" si="133"/>
        <v>0</v>
      </c>
      <c r="F1199" s="137">
        <f t="shared" si="134"/>
        <v>0</v>
      </c>
      <c r="G1199" s="137">
        <f t="shared" si="135"/>
        <v>0</v>
      </c>
      <c r="H1199" s="137">
        <f t="shared" si="131"/>
        <v>0</v>
      </c>
      <c r="I1199" s="16">
        <f t="shared" si="132"/>
        <v>9</v>
      </c>
      <c r="J1199" s="16" t="str">
        <f t="shared" si="137"/>
        <v>1 4 6</v>
      </c>
    </row>
    <row r="1200" spans="1:10">
      <c r="A1200" s="16" t="s">
        <v>449</v>
      </c>
      <c r="B1200" s="16" t="str">
        <f t="shared" si="136"/>
        <v>1 4 6 461 001</v>
      </c>
      <c r="C1200" s="5" t="s">
        <v>8022</v>
      </c>
      <c r="D1200" t="s">
        <v>777</v>
      </c>
      <c r="E1200" s="137">
        <f t="shared" si="133"/>
        <v>0</v>
      </c>
      <c r="F1200" s="137">
        <f t="shared" si="134"/>
        <v>0</v>
      </c>
      <c r="G1200" s="137">
        <f t="shared" si="135"/>
        <v>0</v>
      </c>
      <c r="H1200" s="137">
        <f t="shared" si="131"/>
        <v>0</v>
      </c>
      <c r="I1200" s="16">
        <f t="shared" si="132"/>
        <v>13</v>
      </c>
      <c r="J1200" s="16" t="str">
        <f t="shared" si="137"/>
        <v>1 4 6 461</v>
      </c>
    </row>
    <row r="1201" spans="1:10">
      <c r="A1201" s="16" t="s">
        <v>449</v>
      </c>
      <c r="B1201" s="16" t="str">
        <f t="shared" si="136"/>
        <v>1 4 6 461 002</v>
      </c>
      <c r="C1201" s="5" t="s">
        <v>9004</v>
      </c>
      <c r="D1201" t="s">
        <v>8303</v>
      </c>
      <c r="E1201" s="137">
        <f t="shared" si="133"/>
        <v>0</v>
      </c>
      <c r="F1201" s="137">
        <f t="shared" si="134"/>
        <v>0</v>
      </c>
      <c r="G1201" s="137">
        <f t="shared" si="135"/>
        <v>0</v>
      </c>
      <c r="H1201" s="137">
        <f t="shared" ref="H1201:H1264" si="138">SUBTOTAL(9,E1201:G1201)</f>
        <v>0</v>
      </c>
      <c r="I1201" s="16">
        <f t="shared" ref="I1201:I1264" si="139">LEN(C1201)</f>
        <v>13</v>
      </c>
      <c r="J1201" s="16" t="str">
        <f t="shared" si="137"/>
        <v>1 4 6 461</v>
      </c>
    </row>
    <row r="1202" spans="1:10">
      <c r="A1202" s="16" t="s">
        <v>449</v>
      </c>
      <c r="B1202" s="16" t="str">
        <f t="shared" si="136"/>
        <v>1 4 6 461 003</v>
      </c>
      <c r="C1202" s="5" t="s">
        <v>9005</v>
      </c>
      <c r="D1202" t="s">
        <v>3202</v>
      </c>
      <c r="E1202" s="137">
        <f t="shared" si="133"/>
        <v>0</v>
      </c>
      <c r="F1202" s="137">
        <f t="shared" si="134"/>
        <v>0</v>
      </c>
      <c r="G1202" s="137">
        <f t="shared" si="135"/>
        <v>0</v>
      </c>
      <c r="H1202" s="137">
        <f t="shared" si="138"/>
        <v>0</v>
      </c>
      <c r="I1202" s="16">
        <f t="shared" si="139"/>
        <v>13</v>
      </c>
      <c r="J1202" s="16" t="str">
        <f t="shared" si="137"/>
        <v>1 4 6 461</v>
      </c>
    </row>
    <row r="1203" spans="1:10">
      <c r="A1203" s="16" t="s">
        <v>449</v>
      </c>
      <c r="B1203" s="16" t="str">
        <f t="shared" si="136"/>
        <v>1 4 6 461 004</v>
      </c>
      <c r="C1203" s="5" t="s">
        <v>9006</v>
      </c>
      <c r="D1203" t="s">
        <v>8303</v>
      </c>
      <c r="E1203" s="137">
        <f t="shared" si="133"/>
        <v>0</v>
      </c>
      <c r="F1203" s="137">
        <f t="shared" si="134"/>
        <v>0</v>
      </c>
      <c r="G1203" s="137">
        <f t="shared" si="135"/>
        <v>0</v>
      </c>
      <c r="H1203" s="137">
        <f t="shared" si="138"/>
        <v>0</v>
      </c>
      <c r="I1203" s="16">
        <f t="shared" si="139"/>
        <v>13</v>
      </c>
      <c r="J1203" s="16" t="str">
        <f t="shared" si="137"/>
        <v>1 4 6 461</v>
      </c>
    </row>
    <row r="1204" spans="1:10">
      <c r="A1204" s="16" t="s">
        <v>449</v>
      </c>
      <c r="B1204" s="16" t="str">
        <f t="shared" si="136"/>
        <v>1 4 6 461 005</v>
      </c>
      <c r="C1204" s="5" t="s">
        <v>9007</v>
      </c>
      <c r="D1204" t="s">
        <v>8307</v>
      </c>
      <c r="E1204" s="137">
        <f t="shared" si="133"/>
        <v>0</v>
      </c>
      <c r="F1204" s="137">
        <f t="shared" si="134"/>
        <v>0</v>
      </c>
      <c r="G1204" s="137">
        <f t="shared" si="135"/>
        <v>0</v>
      </c>
      <c r="H1204" s="137">
        <f t="shared" si="138"/>
        <v>0</v>
      </c>
      <c r="I1204" s="16">
        <f t="shared" si="139"/>
        <v>13</v>
      </c>
      <c r="J1204" s="16" t="str">
        <f t="shared" si="137"/>
        <v>1 4 6 461</v>
      </c>
    </row>
    <row r="1205" spans="1:10">
      <c r="A1205" s="16" t="s">
        <v>449</v>
      </c>
      <c r="B1205" s="16" t="str">
        <f t="shared" si="136"/>
        <v>1 4 6 462</v>
      </c>
      <c r="C1205" s="5" t="s">
        <v>7620</v>
      </c>
      <c r="D1205" t="s">
        <v>409</v>
      </c>
      <c r="E1205" s="137">
        <f t="shared" si="133"/>
        <v>0</v>
      </c>
      <c r="F1205" s="137">
        <f t="shared" si="134"/>
        <v>0</v>
      </c>
      <c r="G1205" s="137">
        <f t="shared" si="135"/>
        <v>0</v>
      </c>
      <c r="H1205" s="137">
        <f t="shared" si="138"/>
        <v>0</v>
      </c>
      <c r="I1205" s="16">
        <f t="shared" si="139"/>
        <v>9</v>
      </c>
      <c r="J1205" s="16" t="str">
        <f t="shared" si="137"/>
        <v>1 4 6</v>
      </c>
    </row>
    <row r="1206" spans="1:10">
      <c r="A1206" s="16" t="s">
        <v>449</v>
      </c>
      <c r="B1206" s="16" t="str">
        <f t="shared" si="136"/>
        <v>1 4 6 462 001</v>
      </c>
      <c r="C1206" s="5" t="s">
        <v>8023</v>
      </c>
      <c r="D1206" t="s">
        <v>777</v>
      </c>
      <c r="E1206" s="137">
        <f t="shared" si="133"/>
        <v>0</v>
      </c>
      <c r="F1206" s="137">
        <f t="shared" si="134"/>
        <v>0</v>
      </c>
      <c r="G1206" s="137">
        <f t="shared" si="135"/>
        <v>0</v>
      </c>
      <c r="H1206" s="137">
        <f t="shared" si="138"/>
        <v>0</v>
      </c>
      <c r="I1206" s="16">
        <f t="shared" si="139"/>
        <v>13</v>
      </c>
      <c r="J1206" s="16" t="str">
        <f t="shared" si="137"/>
        <v>1 4 6 462</v>
      </c>
    </row>
    <row r="1207" spans="1:10">
      <c r="A1207" s="16" t="s">
        <v>449</v>
      </c>
      <c r="B1207" s="16" t="str">
        <f t="shared" si="136"/>
        <v>1 4 6 462 002</v>
      </c>
      <c r="C1207" s="5" t="s">
        <v>9008</v>
      </c>
      <c r="D1207" t="s">
        <v>8303</v>
      </c>
      <c r="E1207" s="137">
        <f t="shared" si="133"/>
        <v>0</v>
      </c>
      <c r="F1207" s="137">
        <f t="shared" si="134"/>
        <v>0</v>
      </c>
      <c r="G1207" s="137">
        <f t="shared" si="135"/>
        <v>0</v>
      </c>
      <c r="H1207" s="137">
        <f t="shared" si="138"/>
        <v>0</v>
      </c>
      <c r="I1207" s="16">
        <f t="shared" si="139"/>
        <v>13</v>
      </c>
      <c r="J1207" s="16" t="str">
        <f t="shared" si="137"/>
        <v>1 4 6 462</v>
      </c>
    </row>
    <row r="1208" spans="1:10">
      <c r="A1208" s="16" t="s">
        <v>449</v>
      </c>
      <c r="B1208" s="16" t="str">
        <f t="shared" si="136"/>
        <v>1 4 6 462 003</v>
      </c>
      <c r="C1208" s="5" t="s">
        <v>9009</v>
      </c>
      <c r="D1208" t="s">
        <v>3202</v>
      </c>
      <c r="E1208" s="137">
        <f t="shared" si="133"/>
        <v>0</v>
      </c>
      <c r="F1208" s="137">
        <f t="shared" si="134"/>
        <v>0</v>
      </c>
      <c r="G1208" s="137">
        <f t="shared" si="135"/>
        <v>0</v>
      </c>
      <c r="H1208" s="137">
        <f t="shared" si="138"/>
        <v>0</v>
      </c>
      <c r="I1208" s="16">
        <f t="shared" si="139"/>
        <v>13</v>
      </c>
      <c r="J1208" s="16" t="str">
        <f t="shared" si="137"/>
        <v>1 4 6 462</v>
      </c>
    </row>
    <row r="1209" spans="1:10">
      <c r="A1209" s="16" t="s">
        <v>449</v>
      </c>
      <c r="B1209" s="16" t="str">
        <f t="shared" si="136"/>
        <v>1 4 6 462 004</v>
      </c>
      <c r="C1209" s="5" t="s">
        <v>9010</v>
      </c>
      <c r="D1209" t="s">
        <v>8303</v>
      </c>
      <c r="E1209" s="137">
        <f t="shared" si="133"/>
        <v>0</v>
      </c>
      <c r="F1209" s="137">
        <f t="shared" si="134"/>
        <v>0</v>
      </c>
      <c r="G1209" s="137">
        <f t="shared" si="135"/>
        <v>0</v>
      </c>
      <c r="H1209" s="137">
        <f t="shared" si="138"/>
        <v>0</v>
      </c>
      <c r="I1209" s="16">
        <f t="shared" si="139"/>
        <v>13</v>
      </c>
      <c r="J1209" s="16" t="str">
        <f t="shared" si="137"/>
        <v>1 4 6 462</v>
      </c>
    </row>
    <row r="1210" spans="1:10">
      <c r="A1210" s="16" t="s">
        <v>449</v>
      </c>
      <c r="B1210" s="16" t="str">
        <f t="shared" si="136"/>
        <v>1 4 6 462 005</v>
      </c>
      <c r="C1210" s="5" t="s">
        <v>9011</v>
      </c>
      <c r="D1210" t="s">
        <v>8307</v>
      </c>
      <c r="E1210" s="137">
        <f t="shared" si="133"/>
        <v>0</v>
      </c>
      <c r="F1210" s="137">
        <f t="shared" si="134"/>
        <v>0</v>
      </c>
      <c r="G1210" s="137">
        <f t="shared" si="135"/>
        <v>0</v>
      </c>
      <c r="H1210" s="137">
        <f t="shared" si="138"/>
        <v>0</v>
      </c>
      <c r="I1210" s="16">
        <f t="shared" si="139"/>
        <v>13</v>
      </c>
      <c r="J1210" s="16" t="str">
        <f t="shared" si="137"/>
        <v>1 4 6 462</v>
      </c>
    </row>
    <row r="1211" spans="1:10">
      <c r="A1211" s="16" t="s">
        <v>449</v>
      </c>
      <c r="B1211" s="16" t="str">
        <f t="shared" si="136"/>
        <v>1 4 6 463</v>
      </c>
      <c r="C1211" s="5" t="s">
        <v>7621</v>
      </c>
      <c r="D1211" t="s">
        <v>410</v>
      </c>
      <c r="E1211" s="137">
        <f t="shared" si="133"/>
        <v>0</v>
      </c>
      <c r="F1211" s="137">
        <f t="shared" si="134"/>
        <v>0</v>
      </c>
      <c r="G1211" s="137">
        <f t="shared" si="135"/>
        <v>0</v>
      </c>
      <c r="H1211" s="137">
        <f t="shared" si="138"/>
        <v>0</v>
      </c>
      <c r="I1211" s="16">
        <f t="shared" si="139"/>
        <v>9</v>
      </c>
      <c r="J1211" s="16" t="str">
        <f t="shared" si="137"/>
        <v>1 4 6</v>
      </c>
    </row>
    <row r="1212" spans="1:10">
      <c r="A1212" s="16" t="s">
        <v>449</v>
      </c>
      <c r="B1212" s="16" t="str">
        <f t="shared" si="136"/>
        <v>1 4 6 463 001</v>
      </c>
      <c r="C1212" s="5" t="s">
        <v>8024</v>
      </c>
      <c r="D1212" t="s">
        <v>777</v>
      </c>
      <c r="E1212" s="137">
        <f t="shared" si="133"/>
        <v>0</v>
      </c>
      <c r="F1212" s="137">
        <f t="shared" si="134"/>
        <v>0</v>
      </c>
      <c r="G1212" s="137">
        <f t="shared" si="135"/>
        <v>0</v>
      </c>
      <c r="H1212" s="137">
        <f t="shared" si="138"/>
        <v>0</v>
      </c>
      <c r="I1212" s="16">
        <f t="shared" si="139"/>
        <v>13</v>
      </c>
      <c r="J1212" s="16" t="str">
        <f t="shared" si="137"/>
        <v>1 4 6 463</v>
      </c>
    </row>
    <row r="1213" spans="1:10">
      <c r="A1213" s="16" t="s">
        <v>449</v>
      </c>
      <c r="B1213" s="16" t="str">
        <f t="shared" si="136"/>
        <v>1 4 6 463 002</v>
      </c>
      <c r="C1213" s="5" t="s">
        <v>9012</v>
      </c>
      <c r="D1213" t="s">
        <v>8303</v>
      </c>
      <c r="E1213" s="137">
        <f t="shared" si="133"/>
        <v>0</v>
      </c>
      <c r="F1213" s="137">
        <f t="shared" si="134"/>
        <v>0</v>
      </c>
      <c r="G1213" s="137">
        <f t="shared" si="135"/>
        <v>0</v>
      </c>
      <c r="H1213" s="137">
        <f t="shared" si="138"/>
        <v>0</v>
      </c>
      <c r="I1213" s="16">
        <f t="shared" si="139"/>
        <v>13</v>
      </c>
      <c r="J1213" s="16" t="str">
        <f t="shared" si="137"/>
        <v>1 4 6 463</v>
      </c>
    </row>
    <row r="1214" spans="1:10">
      <c r="A1214" s="16" t="s">
        <v>449</v>
      </c>
      <c r="B1214" s="16" t="str">
        <f t="shared" si="136"/>
        <v>1 4 6 463 003</v>
      </c>
      <c r="C1214" s="5" t="s">
        <v>9013</v>
      </c>
      <c r="D1214" t="s">
        <v>3202</v>
      </c>
      <c r="E1214" s="137">
        <f t="shared" si="133"/>
        <v>0</v>
      </c>
      <c r="F1214" s="137">
        <f t="shared" si="134"/>
        <v>0</v>
      </c>
      <c r="G1214" s="137">
        <f t="shared" si="135"/>
        <v>0</v>
      </c>
      <c r="H1214" s="137">
        <f t="shared" si="138"/>
        <v>0</v>
      </c>
      <c r="I1214" s="16">
        <f t="shared" si="139"/>
        <v>13</v>
      </c>
      <c r="J1214" s="16" t="str">
        <f t="shared" si="137"/>
        <v>1 4 6 463</v>
      </c>
    </row>
    <row r="1215" spans="1:10">
      <c r="A1215" s="16" t="s">
        <v>449</v>
      </c>
      <c r="B1215" s="16" t="str">
        <f t="shared" si="136"/>
        <v>1 4 6 463 004</v>
      </c>
      <c r="C1215" s="5" t="s">
        <v>9014</v>
      </c>
      <c r="D1215" t="s">
        <v>8303</v>
      </c>
      <c r="E1215" s="137">
        <f t="shared" si="133"/>
        <v>0</v>
      </c>
      <c r="F1215" s="137">
        <f t="shared" si="134"/>
        <v>0</v>
      </c>
      <c r="G1215" s="137">
        <f t="shared" si="135"/>
        <v>0</v>
      </c>
      <c r="H1215" s="137">
        <f t="shared" si="138"/>
        <v>0</v>
      </c>
      <c r="I1215" s="16">
        <f t="shared" si="139"/>
        <v>13</v>
      </c>
      <c r="J1215" s="16" t="str">
        <f t="shared" si="137"/>
        <v>1 4 6 463</v>
      </c>
    </row>
    <row r="1216" spans="1:10">
      <c r="A1216" s="16" t="s">
        <v>449</v>
      </c>
      <c r="B1216" s="16" t="str">
        <f t="shared" si="136"/>
        <v>1 4 6 463 005</v>
      </c>
      <c r="C1216" s="5" t="s">
        <v>9015</v>
      </c>
      <c r="D1216" t="s">
        <v>8307</v>
      </c>
      <c r="E1216" s="137">
        <f t="shared" si="133"/>
        <v>0</v>
      </c>
      <c r="F1216" s="137">
        <f t="shared" si="134"/>
        <v>0</v>
      </c>
      <c r="G1216" s="137">
        <f t="shared" si="135"/>
        <v>0</v>
      </c>
      <c r="H1216" s="137">
        <f t="shared" si="138"/>
        <v>0</v>
      </c>
      <c r="I1216" s="16">
        <f t="shared" si="139"/>
        <v>13</v>
      </c>
      <c r="J1216" s="16" t="str">
        <f t="shared" si="137"/>
        <v>1 4 6 463</v>
      </c>
    </row>
    <row r="1217" spans="1:10">
      <c r="A1217" s="16" t="s">
        <v>449</v>
      </c>
      <c r="B1217" s="16" t="str">
        <f t="shared" si="136"/>
        <v>1 4 6 464</v>
      </c>
      <c r="C1217" s="5" t="s">
        <v>7622</v>
      </c>
      <c r="D1217" t="s">
        <v>9016</v>
      </c>
      <c r="E1217" s="137">
        <f t="shared" si="133"/>
        <v>0</v>
      </c>
      <c r="F1217" s="137">
        <f t="shared" si="134"/>
        <v>0</v>
      </c>
      <c r="G1217" s="137">
        <f t="shared" si="135"/>
        <v>0</v>
      </c>
      <c r="H1217" s="137">
        <f t="shared" si="138"/>
        <v>0</v>
      </c>
      <c r="I1217" s="16">
        <f t="shared" si="139"/>
        <v>9</v>
      </c>
      <c r="J1217" s="16" t="str">
        <f t="shared" si="137"/>
        <v>1 4 6</v>
      </c>
    </row>
    <row r="1218" spans="1:10">
      <c r="A1218" s="16" t="s">
        <v>449</v>
      </c>
      <c r="B1218" s="16" t="str">
        <f t="shared" si="136"/>
        <v>1 4 6 464 001</v>
      </c>
      <c r="C1218" s="5" t="s">
        <v>8025</v>
      </c>
      <c r="D1218" t="s">
        <v>777</v>
      </c>
      <c r="E1218" s="137">
        <f t="shared" ref="E1218:E1281" si="140">SUMIF($J$1:$J$4000,$C1218,$E$1:$E$4000)</f>
        <v>0</v>
      </c>
      <c r="F1218" s="137">
        <f t="shared" ref="F1218:F1281" si="141">SUMIF($J$1:$J$4000,$C1218,$F$1:$F$4000)</f>
        <v>0</v>
      </c>
      <c r="G1218" s="137">
        <f t="shared" ref="G1218:G1281" si="142">SUMIF($J$1:$J$4000,$C1218,$G$1:$G$4000)</f>
        <v>0</v>
      </c>
      <c r="H1218" s="137">
        <f t="shared" si="138"/>
        <v>0</v>
      </c>
      <c r="I1218" s="16">
        <f t="shared" si="139"/>
        <v>13</v>
      </c>
      <c r="J1218" s="16" t="str">
        <f t="shared" si="137"/>
        <v>1 4 6 464</v>
      </c>
    </row>
    <row r="1219" spans="1:10">
      <c r="A1219" s="16" t="s">
        <v>449</v>
      </c>
      <c r="B1219" s="16" t="str">
        <f t="shared" ref="B1219:B1282" si="143">MID(C1219,1,I1219)</f>
        <v>1 4 6 464 002</v>
      </c>
      <c r="C1219" s="5" t="s">
        <v>9017</v>
      </c>
      <c r="D1219" t="s">
        <v>8303</v>
      </c>
      <c r="E1219" s="137">
        <f t="shared" si="140"/>
        <v>0</v>
      </c>
      <c r="F1219" s="137">
        <f t="shared" si="141"/>
        <v>0</v>
      </c>
      <c r="G1219" s="137">
        <f t="shared" si="142"/>
        <v>0</v>
      </c>
      <c r="H1219" s="137">
        <f t="shared" si="138"/>
        <v>0</v>
      </c>
      <c r="I1219" s="16">
        <f t="shared" si="139"/>
        <v>13</v>
      </c>
      <c r="J1219" s="16" t="str">
        <f t="shared" si="137"/>
        <v>1 4 6 464</v>
      </c>
    </row>
    <row r="1220" spans="1:10">
      <c r="A1220" s="16" t="s">
        <v>449</v>
      </c>
      <c r="B1220" s="16" t="str">
        <f t="shared" si="143"/>
        <v>1 4 6 464 003</v>
      </c>
      <c r="C1220" s="5" t="s">
        <v>9018</v>
      </c>
      <c r="D1220" t="s">
        <v>3202</v>
      </c>
      <c r="E1220" s="137">
        <f t="shared" si="140"/>
        <v>0</v>
      </c>
      <c r="F1220" s="137">
        <f t="shared" si="141"/>
        <v>0</v>
      </c>
      <c r="G1220" s="137">
        <f t="shared" si="142"/>
        <v>0</v>
      </c>
      <c r="H1220" s="137">
        <f t="shared" si="138"/>
        <v>0</v>
      </c>
      <c r="I1220" s="16">
        <f t="shared" si="139"/>
        <v>13</v>
      </c>
      <c r="J1220" s="16" t="str">
        <f t="shared" si="137"/>
        <v>1 4 6 464</v>
      </c>
    </row>
    <row r="1221" spans="1:10">
      <c r="A1221" s="16" t="s">
        <v>449</v>
      </c>
      <c r="B1221" s="16" t="str">
        <f t="shared" si="143"/>
        <v>1 4 6 464 004</v>
      </c>
      <c r="C1221" s="5" t="s">
        <v>9019</v>
      </c>
      <c r="D1221" t="s">
        <v>8303</v>
      </c>
      <c r="E1221" s="137">
        <f t="shared" si="140"/>
        <v>0</v>
      </c>
      <c r="F1221" s="137">
        <f t="shared" si="141"/>
        <v>0</v>
      </c>
      <c r="G1221" s="137">
        <f t="shared" si="142"/>
        <v>0</v>
      </c>
      <c r="H1221" s="137">
        <f t="shared" si="138"/>
        <v>0</v>
      </c>
      <c r="I1221" s="16">
        <f t="shared" si="139"/>
        <v>13</v>
      </c>
      <c r="J1221" s="16" t="str">
        <f t="shared" si="137"/>
        <v>1 4 6 464</v>
      </c>
    </row>
    <row r="1222" spans="1:10">
      <c r="A1222" s="16" t="s">
        <v>449</v>
      </c>
      <c r="B1222" s="16" t="str">
        <f t="shared" si="143"/>
        <v>1 4 6 464 005</v>
      </c>
      <c r="C1222" s="5" t="s">
        <v>9020</v>
      </c>
      <c r="D1222" t="s">
        <v>8307</v>
      </c>
      <c r="E1222" s="137">
        <f t="shared" si="140"/>
        <v>0</v>
      </c>
      <c r="F1222" s="137">
        <f t="shared" si="141"/>
        <v>0</v>
      </c>
      <c r="G1222" s="137">
        <f t="shared" si="142"/>
        <v>0</v>
      </c>
      <c r="H1222" s="137">
        <f t="shared" si="138"/>
        <v>0</v>
      </c>
      <c r="I1222" s="16">
        <f t="shared" si="139"/>
        <v>13</v>
      </c>
      <c r="J1222" s="16" t="str">
        <f t="shared" si="137"/>
        <v>1 4 6 464</v>
      </c>
    </row>
    <row r="1223" spans="1:10">
      <c r="A1223" s="16" t="s">
        <v>449</v>
      </c>
      <c r="B1223" s="16" t="str">
        <f t="shared" si="143"/>
        <v>1 4 6 465</v>
      </c>
      <c r="C1223" s="5" t="s">
        <v>7623</v>
      </c>
      <c r="D1223" t="s">
        <v>3434</v>
      </c>
      <c r="E1223" s="137">
        <f t="shared" si="140"/>
        <v>0</v>
      </c>
      <c r="F1223" s="137">
        <f t="shared" si="141"/>
        <v>0</v>
      </c>
      <c r="G1223" s="137">
        <f t="shared" si="142"/>
        <v>0</v>
      </c>
      <c r="H1223" s="137">
        <f t="shared" si="138"/>
        <v>0</v>
      </c>
      <c r="I1223" s="16">
        <f t="shared" si="139"/>
        <v>9</v>
      </c>
      <c r="J1223" s="16" t="str">
        <f t="shared" ref="J1223:J1286" si="144">IF(I1223=3,MID(C1223,1,1),IF(I1223=5,MID(C1223,1,3),IF(I1223=9,MID(C1223,1,5),IF(I1223=13,MID(C1223,1,9),IF(I1223=17,MID(C1223,1,13),IF(I1223=21,MID(C1223,1,17)))))))</f>
        <v>1 4 6</v>
      </c>
    </row>
    <row r="1224" spans="1:10">
      <c r="A1224" s="16" t="s">
        <v>449</v>
      </c>
      <c r="B1224" s="16" t="str">
        <f t="shared" si="143"/>
        <v>1 4 6 465 001</v>
      </c>
      <c r="C1224" s="5" t="s">
        <v>8026</v>
      </c>
      <c r="D1224" t="s">
        <v>777</v>
      </c>
      <c r="E1224" s="137">
        <f t="shared" si="140"/>
        <v>0</v>
      </c>
      <c r="F1224" s="137">
        <f t="shared" si="141"/>
        <v>0</v>
      </c>
      <c r="G1224" s="137">
        <f t="shared" si="142"/>
        <v>0</v>
      </c>
      <c r="H1224" s="137">
        <f t="shared" si="138"/>
        <v>0</v>
      </c>
      <c r="I1224" s="16">
        <f t="shared" si="139"/>
        <v>13</v>
      </c>
      <c r="J1224" s="16" t="str">
        <f t="shared" si="144"/>
        <v>1 4 6 465</v>
      </c>
    </row>
    <row r="1225" spans="1:10">
      <c r="A1225" s="16" t="s">
        <v>449</v>
      </c>
      <c r="B1225" s="16" t="str">
        <f t="shared" si="143"/>
        <v>1 4 6 465 002</v>
      </c>
      <c r="C1225" s="5" t="s">
        <v>9021</v>
      </c>
      <c r="D1225" t="s">
        <v>8303</v>
      </c>
      <c r="E1225" s="137">
        <f t="shared" si="140"/>
        <v>0</v>
      </c>
      <c r="F1225" s="137">
        <f t="shared" si="141"/>
        <v>0</v>
      </c>
      <c r="G1225" s="137">
        <f t="shared" si="142"/>
        <v>0</v>
      </c>
      <c r="H1225" s="137">
        <f t="shared" si="138"/>
        <v>0</v>
      </c>
      <c r="I1225" s="16">
        <f t="shared" si="139"/>
        <v>13</v>
      </c>
      <c r="J1225" s="16" t="str">
        <f t="shared" si="144"/>
        <v>1 4 6 465</v>
      </c>
    </row>
    <row r="1226" spans="1:10">
      <c r="A1226" s="16" t="s">
        <v>449</v>
      </c>
      <c r="B1226" s="16" t="str">
        <f t="shared" si="143"/>
        <v>1 4 6 465 003</v>
      </c>
      <c r="C1226" s="5" t="s">
        <v>9022</v>
      </c>
      <c r="D1226" t="s">
        <v>3202</v>
      </c>
      <c r="E1226" s="137">
        <f t="shared" si="140"/>
        <v>0</v>
      </c>
      <c r="F1226" s="137">
        <f t="shared" si="141"/>
        <v>0</v>
      </c>
      <c r="G1226" s="137">
        <f t="shared" si="142"/>
        <v>0</v>
      </c>
      <c r="H1226" s="137">
        <f t="shared" si="138"/>
        <v>0</v>
      </c>
      <c r="I1226" s="16">
        <f t="shared" si="139"/>
        <v>13</v>
      </c>
      <c r="J1226" s="16" t="str">
        <f t="shared" si="144"/>
        <v>1 4 6 465</v>
      </c>
    </row>
    <row r="1227" spans="1:10">
      <c r="A1227" s="16" t="s">
        <v>449</v>
      </c>
      <c r="B1227" s="16" t="str">
        <f t="shared" si="143"/>
        <v>1 4 6 465 004</v>
      </c>
      <c r="C1227" s="5" t="s">
        <v>9023</v>
      </c>
      <c r="D1227" t="s">
        <v>8303</v>
      </c>
      <c r="E1227" s="137">
        <f t="shared" si="140"/>
        <v>0</v>
      </c>
      <c r="F1227" s="137">
        <f t="shared" si="141"/>
        <v>0</v>
      </c>
      <c r="G1227" s="137">
        <f t="shared" si="142"/>
        <v>0</v>
      </c>
      <c r="H1227" s="137">
        <f t="shared" si="138"/>
        <v>0</v>
      </c>
      <c r="I1227" s="16">
        <f t="shared" si="139"/>
        <v>13</v>
      </c>
      <c r="J1227" s="16" t="str">
        <f t="shared" si="144"/>
        <v>1 4 6 465</v>
      </c>
    </row>
    <row r="1228" spans="1:10">
      <c r="A1228" s="16" t="s">
        <v>449</v>
      </c>
      <c r="B1228" s="16" t="str">
        <f t="shared" si="143"/>
        <v>1 4 6 465 005</v>
      </c>
      <c r="C1228" s="5" t="s">
        <v>9024</v>
      </c>
      <c r="D1228" t="s">
        <v>8307</v>
      </c>
      <c r="E1228" s="137">
        <f t="shared" si="140"/>
        <v>0</v>
      </c>
      <c r="F1228" s="137">
        <f t="shared" si="141"/>
        <v>0</v>
      </c>
      <c r="G1228" s="137">
        <f t="shared" si="142"/>
        <v>0</v>
      </c>
      <c r="H1228" s="137">
        <f t="shared" si="138"/>
        <v>0</v>
      </c>
      <c r="I1228" s="16">
        <f t="shared" si="139"/>
        <v>13</v>
      </c>
      <c r="J1228" s="16" t="str">
        <f t="shared" si="144"/>
        <v>1 4 6 465</v>
      </c>
    </row>
    <row r="1229" spans="1:10">
      <c r="A1229" s="16" t="s">
        <v>449</v>
      </c>
      <c r="B1229" s="16" t="str">
        <f t="shared" si="143"/>
        <v>1 4 6 466</v>
      </c>
      <c r="C1229" s="5" t="s">
        <v>7624</v>
      </c>
      <c r="D1229" t="s">
        <v>3435</v>
      </c>
      <c r="E1229" s="137">
        <f t="shared" si="140"/>
        <v>0</v>
      </c>
      <c r="F1229" s="137">
        <f t="shared" si="141"/>
        <v>0</v>
      </c>
      <c r="G1229" s="137">
        <f t="shared" si="142"/>
        <v>0</v>
      </c>
      <c r="H1229" s="137">
        <f t="shared" si="138"/>
        <v>0</v>
      </c>
      <c r="I1229" s="16">
        <f t="shared" si="139"/>
        <v>9</v>
      </c>
      <c r="J1229" s="16" t="str">
        <f t="shared" si="144"/>
        <v>1 4 6</v>
      </c>
    </row>
    <row r="1230" spans="1:10">
      <c r="A1230" s="16" t="s">
        <v>449</v>
      </c>
      <c r="B1230" s="16" t="str">
        <f t="shared" si="143"/>
        <v>1 4 6 466 001</v>
      </c>
      <c r="C1230" s="5" t="s">
        <v>8027</v>
      </c>
      <c r="D1230" t="s">
        <v>777</v>
      </c>
      <c r="E1230" s="137">
        <f t="shared" si="140"/>
        <v>0</v>
      </c>
      <c r="F1230" s="137">
        <f t="shared" si="141"/>
        <v>0</v>
      </c>
      <c r="G1230" s="137">
        <f t="shared" si="142"/>
        <v>0</v>
      </c>
      <c r="H1230" s="137">
        <f t="shared" si="138"/>
        <v>0</v>
      </c>
      <c r="I1230" s="16">
        <f t="shared" si="139"/>
        <v>13</v>
      </c>
      <c r="J1230" s="16" t="str">
        <f t="shared" si="144"/>
        <v>1 4 6 466</v>
      </c>
    </row>
    <row r="1231" spans="1:10">
      <c r="A1231" s="16" t="s">
        <v>449</v>
      </c>
      <c r="B1231" s="16" t="str">
        <f t="shared" si="143"/>
        <v>1 4 6 466 002</v>
      </c>
      <c r="C1231" s="5" t="s">
        <v>9025</v>
      </c>
      <c r="D1231" t="s">
        <v>8303</v>
      </c>
      <c r="E1231" s="137">
        <f t="shared" si="140"/>
        <v>0</v>
      </c>
      <c r="F1231" s="137">
        <f t="shared" si="141"/>
        <v>0</v>
      </c>
      <c r="G1231" s="137">
        <f t="shared" si="142"/>
        <v>0</v>
      </c>
      <c r="H1231" s="137">
        <f t="shared" si="138"/>
        <v>0</v>
      </c>
      <c r="I1231" s="16">
        <f t="shared" si="139"/>
        <v>13</v>
      </c>
      <c r="J1231" s="16" t="str">
        <f t="shared" si="144"/>
        <v>1 4 6 466</v>
      </c>
    </row>
    <row r="1232" spans="1:10">
      <c r="A1232" s="16" t="s">
        <v>449</v>
      </c>
      <c r="B1232" s="16" t="str">
        <f t="shared" si="143"/>
        <v>1 4 6 466 003</v>
      </c>
      <c r="C1232" s="5" t="s">
        <v>9026</v>
      </c>
      <c r="D1232" t="s">
        <v>3202</v>
      </c>
      <c r="E1232" s="137">
        <f t="shared" si="140"/>
        <v>0</v>
      </c>
      <c r="F1232" s="137">
        <f t="shared" si="141"/>
        <v>0</v>
      </c>
      <c r="G1232" s="137">
        <f t="shared" si="142"/>
        <v>0</v>
      </c>
      <c r="H1232" s="137">
        <f t="shared" si="138"/>
        <v>0</v>
      </c>
      <c r="I1232" s="16">
        <f t="shared" si="139"/>
        <v>13</v>
      </c>
      <c r="J1232" s="16" t="str">
        <f t="shared" si="144"/>
        <v>1 4 6 466</v>
      </c>
    </row>
    <row r="1233" spans="1:10">
      <c r="A1233" s="16" t="s">
        <v>449</v>
      </c>
      <c r="B1233" s="16" t="str">
        <f t="shared" si="143"/>
        <v>1 4 6 466 004</v>
      </c>
      <c r="C1233" s="5" t="s">
        <v>9027</v>
      </c>
      <c r="D1233" t="s">
        <v>8303</v>
      </c>
      <c r="E1233" s="137">
        <f t="shared" si="140"/>
        <v>0</v>
      </c>
      <c r="F1233" s="137">
        <f t="shared" si="141"/>
        <v>0</v>
      </c>
      <c r="G1233" s="137">
        <f t="shared" si="142"/>
        <v>0</v>
      </c>
      <c r="H1233" s="137">
        <f t="shared" si="138"/>
        <v>0</v>
      </c>
      <c r="I1233" s="16">
        <f t="shared" si="139"/>
        <v>13</v>
      </c>
      <c r="J1233" s="16" t="str">
        <f t="shared" si="144"/>
        <v>1 4 6 466</v>
      </c>
    </row>
    <row r="1234" spans="1:10">
      <c r="A1234" s="16" t="s">
        <v>449</v>
      </c>
      <c r="B1234" s="16" t="str">
        <f t="shared" si="143"/>
        <v>1 4 6 466 005</v>
      </c>
      <c r="C1234" s="5" t="s">
        <v>9028</v>
      </c>
      <c r="D1234" t="s">
        <v>8307</v>
      </c>
      <c r="E1234" s="137">
        <f t="shared" si="140"/>
        <v>0</v>
      </c>
      <c r="F1234" s="137">
        <f t="shared" si="141"/>
        <v>0</v>
      </c>
      <c r="G1234" s="137">
        <f t="shared" si="142"/>
        <v>0</v>
      </c>
      <c r="H1234" s="137">
        <f t="shared" si="138"/>
        <v>0</v>
      </c>
      <c r="I1234" s="16">
        <f t="shared" si="139"/>
        <v>13</v>
      </c>
      <c r="J1234" s="16" t="str">
        <f t="shared" si="144"/>
        <v>1 4 6 466</v>
      </c>
    </row>
    <row r="1235" spans="1:10">
      <c r="A1235" s="16" t="s">
        <v>449</v>
      </c>
      <c r="B1235" s="16" t="str">
        <f t="shared" si="143"/>
        <v>1 4 6 469</v>
      </c>
      <c r="C1235" s="5" t="s">
        <v>7625</v>
      </c>
      <c r="D1235" t="s">
        <v>3436</v>
      </c>
      <c r="E1235" s="137">
        <f t="shared" si="140"/>
        <v>0</v>
      </c>
      <c r="F1235" s="137">
        <f t="shared" si="141"/>
        <v>0</v>
      </c>
      <c r="G1235" s="137">
        <f t="shared" si="142"/>
        <v>0</v>
      </c>
      <c r="H1235" s="137">
        <f t="shared" si="138"/>
        <v>0</v>
      </c>
      <c r="I1235" s="16">
        <f t="shared" si="139"/>
        <v>9</v>
      </c>
      <c r="J1235" s="16" t="str">
        <f t="shared" si="144"/>
        <v>1 4 6</v>
      </c>
    </row>
    <row r="1236" spans="1:10">
      <c r="A1236" s="16" t="s">
        <v>449</v>
      </c>
      <c r="B1236" s="16" t="str">
        <f t="shared" si="143"/>
        <v>1 4 6 469 001</v>
      </c>
      <c r="C1236" s="5" t="s">
        <v>8028</v>
      </c>
      <c r="D1236" t="s">
        <v>777</v>
      </c>
      <c r="E1236" s="137">
        <f t="shared" si="140"/>
        <v>0</v>
      </c>
      <c r="F1236" s="137">
        <f t="shared" si="141"/>
        <v>0</v>
      </c>
      <c r="G1236" s="137">
        <f t="shared" si="142"/>
        <v>0</v>
      </c>
      <c r="H1236" s="137">
        <f t="shared" si="138"/>
        <v>0</v>
      </c>
      <c r="I1236" s="16">
        <f t="shared" si="139"/>
        <v>13</v>
      </c>
      <c r="J1236" s="16" t="str">
        <f t="shared" si="144"/>
        <v>1 4 6 469</v>
      </c>
    </row>
    <row r="1237" spans="1:10">
      <c r="A1237" s="16" t="s">
        <v>449</v>
      </c>
      <c r="B1237" s="16" t="str">
        <f t="shared" si="143"/>
        <v>1 4 6 469 002</v>
      </c>
      <c r="C1237" s="5" t="s">
        <v>9029</v>
      </c>
      <c r="D1237" t="s">
        <v>8303</v>
      </c>
      <c r="E1237" s="137">
        <f t="shared" si="140"/>
        <v>0</v>
      </c>
      <c r="F1237" s="137">
        <f t="shared" si="141"/>
        <v>0</v>
      </c>
      <c r="G1237" s="137">
        <f t="shared" si="142"/>
        <v>0</v>
      </c>
      <c r="H1237" s="137">
        <f t="shared" si="138"/>
        <v>0</v>
      </c>
      <c r="I1237" s="16">
        <f t="shared" si="139"/>
        <v>13</v>
      </c>
      <c r="J1237" s="16" t="str">
        <f t="shared" si="144"/>
        <v>1 4 6 469</v>
      </c>
    </row>
    <row r="1238" spans="1:10">
      <c r="A1238" s="16" t="s">
        <v>449</v>
      </c>
      <c r="B1238" s="16" t="str">
        <f t="shared" si="143"/>
        <v>1 4 6 469 003</v>
      </c>
      <c r="C1238" s="5" t="s">
        <v>9030</v>
      </c>
      <c r="D1238" t="s">
        <v>3202</v>
      </c>
      <c r="E1238" s="137">
        <f t="shared" si="140"/>
        <v>0</v>
      </c>
      <c r="F1238" s="137">
        <f t="shared" si="141"/>
        <v>0</v>
      </c>
      <c r="G1238" s="137">
        <f t="shared" si="142"/>
        <v>0</v>
      </c>
      <c r="H1238" s="137">
        <f t="shared" si="138"/>
        <v>0</v>
      </c>
      <c r="I1238" s="16">
        <f t="shared" si="139"/>
        <v>13</v>
      </c>
      <c r="J1238" s="16" t="str">
        <f t="shared" si="144"/>
        <v>1 4 6 469</v>
      </c>
    </row>
    <row r="1239" spans="1:10">
      <c r="A1239" s="16" t="s">
        <v>449</v>
      </c>
      <c r="B1239" s="16" t="str">
        <f t="shared" si="143"/>
        <v>1 4 6 469 004</v>
      </c>
      <c r="C1239" s="5" t="s">
        <v>9031</v>
      </c>
      <c r="D1239" t="s">
        <v>8303</v>
      </c>
      <c r="E1239" s="137">
        <f t="shared" si="140"/>
        <v>0</v>
      </c>
      <c r="F1239" s="137">
        <f t="shared" si="141"/>
        <v>0</v>
      </c>
      <c r="G1239" s="137">
        <f t="shared" si="142"/>
        <v>0</v>
      </c>
      <c r="H1239" s="137">
        <f t="shared" si="138"/>
        <v>0</v>
      </c>
      <c r="I1239" s="16">
        <f t="shared" si="139"/>
        <v>13</v>
      </c>
      <c r="J1239" s="16" t="str">
        <f t="shared" si="144"/>
        <v>1 4 6 469</v>
      </c>
    </row>
    <row r="1240" spans="1:10">
      <c r="A1240" s="16" t="s">
        <v>449</v>
      </c>
      <c r="B1240" s="16" t="str">
        <f t="shared" si="143"/>
        <v>1 4 6 469 005</v>
      </c>
      <c r="C1240" s="5" t="s">
        <v>9032</v>
      </c>
      <c r="D1240" t="s">
        <v>8307</v>
      </c>
      <c r="E1240" s="137">
        <f t="shared" si="140"/>
        <v>0</v>
      </c>
      <c r="F1240" s="137">
        <f t="shared" si="141"/>
        <v>0</v>
      </c>
      <c r="G1240" s="137">
        <f t="shared" si="142"/>
        <v>0</v>
      </c>
      <c r="H1240" s="137">
        <f t="shared" si="138"/>
        <v>0</v>
      </c>
      <c r="I1240" s="16">
        <f t="shared" si="139"/>
        <v>13</v>
      </c>
      <c r="J1240" s="16" t="str">
        <f t="shared" si="144"/>
        <v>1 4 6 469</v>
      </c>
    </row>
    <row r="1241" spans="1:10">
      <c r="A1241" s="16" t="s">
        <v>449</v>
      </c>
      <c r="B1241" s="16" t="str">
        <f t="shared" si="143"/>
        <v>1 4 7</v>
      </c>
      <c r="C1241" s="5" t="s">
        <v>7626</v>
      </c>
      <c r="D1241" t="s">
        <v>414</v>
      </c>
      <c r="E1241" s="137">
        <f t="shared" si="140"/>
        <v>0</v>
      </c>
      <c r="F1241" s="137">
        <f t="shared" si="141"/>
        <v>0</v>
      </c>
      <c r="G1241" s="137">
        <f t="shared" si="142"/>
        <v>0</v>
      </c>
      <c r="H1241" s="137">
        <f t="shared" si="138"/>
        <v>0</v>
      </c>
      <c r="I1241" s="16">
        <f t="shared" si="139"/>
        <v>5</v>
      </c>
      <c r="J1241" s="16" t="str">
        <f t="shared" si="144"/>
        <v>1 4</v>
      </c>
    </row>
    <row r="1242" spans="1:10">
      <c r="A1242" s="16" t="s">
        <v>449</v>
      </c>
      <c r="B1242" s="16" t="str">
        <f t="shared" si="143"/>
        <v>1 4 7 471</v>
      </c>
      <c r="C1242" s="5" t="s">
        <v>7627</v>
      </c>
      <c r="D1242" t="s">
        <v>3437</v>
      </c>
      <c r="E1242" s="137">
        <f t="shared" si="140"/>
        <v>0</v>
      </c>
      <c r="F1242" s="137">
        <f t="shared" si="141"/>
        <v>0</v>
      </c>
      <c r="G1242" s="137">
        <f t="shared" si="142"/>
        <v>0</v>
      </c>
      <c r="H1242" s="137">
        <f t="shared" si="138"/>
        <v>0</v>
      </c>
      <c r="I1242" s="16">
        <f t="shared" si="139"/>
        <v>9</v>
      </c>
      <c r="J1242" s="16" t="str">
        <f t="shared" si="144"/>
        <v>1 4 7</v>
      </c>
    </row>
    <row r="1243" spans="1:10">
      <c r="A1243" s="16" t="s">
        <v>449</v>
      </c>
      <c r="B1243" s="16" t="str">
        <f t="shared" si="143"/>
        <v>1 4 7 471 001</v>
      </c>
      <c r="C1243" s="5" t="s">
        <v>8029</v>
      </c>
      <c r="D1243" t="s">
        <v>777</v>
      </c>
      <c r="E1243" s="137">
        <f t="shared" si="140"/>
        <v>0</v>
      </c>
      <c r="F1243" s="137">
        <f t="shared" si="141"/>
        <v>0</v>
      </c>
      <c r="G1243" s="137">
        <f t="shared" si="142"/>
        <v>0</v>
      </c>
      <c r="H1243" s="137">
        <f t="shared" si="138"/>
        <v>0</v>
      </c>
      <c r="I1243" s="16">
        <f t="shared" si="139"/>
        <v>13</v>
      </c>
      <c r="J1243" s="16" t="str">
        <f t="shared" si="144"/>
        <v>1 4 7 471</v>
      </c>
    </row>
    <row r="1244" spans="1:10">
      <c r="A1244" s="16" t="s">
        <v>449</v>
      </c>
      <c r="B1244" s="16" t="str">
        <f t="shared" si="143"/>
        <v>1 4 7 471 002</v>
      </c>
      <c r="C1244" s="5" t="s">
        <v>9033</v>
      </c>
      <c r="D1244" t="s">
        <v>8303</v>
      </c>
      <c r="E1244" s="137">
        <f t="shared" si="140"/>
        <v>0</v>
      </c>
      <c r="F1244" s="137">
        <f t="shared" si="141"/>
        <v>0</v>
      </c>
      <c r="G1244" s="137">
        <f t="shared" si="142"/>
        <v>0</v>
      </c>
      <c r="H1244" s="137">
        <f t="shared" si="138"/>
        <v>0</v>
      </c>
      <c r="I1244" s="16">
        <f t="shared" si="139"/>
        <v>13</v>
      </c>
      <c r="J1244" s="16" t="str">
        <f t="shared" si="144"/>
        <v>1 4 7 471</v>
      </c>
    </row>
    <row r="1245" spans="1:10">
      <c r="A1245" s="16" t="s">
        <v>449</v>
      </c>
      <c r="B1245" s="16" t="str">
        <f t="shared" si="143"/>
        <v>1 4 7 471 003</v>
      </c>
      <c r="C1245" s="5" t="s">
        <v>9034</v>
      </c>
      <c r="D1245" t="s">
        <v>3202</v>
      </c>
      <c r="E1245" s="137">
        <f t="shared" si="140"/>
        <v>0</v>
      </c>
      <c r="F1245" s="137">
        <f t="shared" si="141"/>
        <v>0</v>
      </c>
      <c r="G1245" s="137">
        <f t="shared" si="142"/>
        <v>0</v>
      </c>
      <c r="H1245" s="137">
        <f t="shared" si="138"/>
        <v>0</v>
      </c>
      <c r="I1245" s="16">
        <f t="shared" si="139"/>
        <v>13</v>
      </c>
      <c r="J1245" s="16" t="str">
        <f t="shared" si="144"/>
        <v>1 4 7 471</v>
      </c>
    </row>
    <row r="1246" spans="1:10">
      <c r="A1246" s="16" t="s">
        <v>449</v>
      </c>
      <c r="B1246" s="16" t="str">
        <f t="shared" si="143"/>
        <v>1 4 7 471 004</v>
      </c>
      <c r="C1246" s="5" t="s">
        <v>9035</v>
      </c>
      <c r="D1246" t="s">
        <v>8303</v>
      </c>
      <c r="E1246" s="137">
        <f t="shared" si="140"/>
        <v>0</v>
      </c>
      <c r="F1246" s="137">
        <f t="shared" si="141"/>
        <v>0</v>
      </c>
      <c r="G1246" s="137">
        <f t="shared" si="142"/>
        <v>0</v>
      </c>
      <c r="H1246" s="137">
        <f t="shared" si="138"/>
        <v>0</v>
      </c>
      <c r="I1246" s="16">
        <f t="shared" si="139"/>
        <v>13</v>
      </c>
      <c r="J1246" s="16" t="str">
        <f t="shared" si="144"/>
        <v>1 4 7 471</v>
      </c>
    </row>
    <row r="1247" spans="1:10">
      <c r="A1247" s="16" t="s">
        <v>449</v>
      </c>
      <c r="B1247" s="16" t="str">
        <f t="shared" si="143"/>
        <v>1 4 7 471 005</v>
      </c>
      <c r="C1247" s="5" t="s">
        <v>9036</v>
      </c>
      <c r="D1247" t="s">
        <v>8307</v>
      </c>
      <c r="E1247" s="137">
        <f t="shared" si="140"/>
        <v>0</v>
      </c>
      <c r="F1247" s="137">
        <f t="shared" si="141"/>
        <v>0</v>
      </c>
      <c r="G1247" s="137">
        <f t="shared" si="142"/>
        <v>0</v>
      </c>
      <c r="H1247" s="137">
        <f t="shared" si="138"/>
        <v>0</v>
      </c>
      <c r="I1247" s="16">
        <f t="shared" si="139"/>
        <v>13</v>
      </c>
      <c r="J1247" s="16" t="str">
        <f t="shared" si="144"/>
        <v>1 4 7 471</v>
      </c>
    </row>
    <row r="1248" spans="1:10">
      <c r="A1248" s="16" t="s">
        <v>449</v>
      </c>
      <c r="B1248" s="16" t="str">
        <f t="shared" si="143"/>
        <v>1 4 8</v>
      </c>
      <c r="C1248" s="5" t="s">
        <v>7628</v>
      </c>
      <c r="D1248" t="s">
        <v>416</v>
      </c>
      <c r="E1248" s="137">
        <f t="shared" si="140"/>
        <v>0</v>
      </c>
      <c r="F1248" s="137">
        <f t="shared" si="141"/>
        <v>0</v>
      </c>
      <c r="G1248" s="137">
        <f t="shared" si="142"/>
        <v>0</v>
      </c>
      <c r="H1248" s="137">
        <f t="shared" si="138"/>
        <v>0</v>
      </c>
      <c r="I1248" s="16">
        <f t="shared" si="139"/>
        <v>5</v>
      </c>
      <c r="J1248" s="16" t="str">
        <f t="shared" si="144"/>
        <v>1 4</v>
      </c>
    </row>
    <row r="1249" spans="1:10">
      <c r="A1249" s="16" t="s">
        <v>449</v>
      </c>
      <c r="B1249" s="16" t="str">
        <f t="shared" si="143"/>
        <v>1 4 8 481</v>
      </c>
      <c r="C1249" s="5" t="s">
        <v>7629</v>
      </c>
      <c r="D1249" t="s">
        <v>417</v>
      </c>
      <c r="E1249" s="137">
        <f t="shared" si="140"/>
        <v>0</v>
      </c>
      <c r="F1249" s="137">
        <f t="shared" si="141"/>
        <v>0</v>
      </c>
      <c r="G1249" s="137">
        <f t="shared" si="142"/>
        <v>0</v>
      </c>
      <c r="H1249" s="137">
        <f t="shared" si="138"/>
        <v>0</v>
      </c>
      <c r="I1249" s="16">
        <f t="shared" si="139"/>
        <v>9</v>
      </c>
      <c r="J1249" s="16" t="str">
        <f t="shared" si="144"/>
        <v>1 4 8</v>
      </c>
    </row>
    <row r="1250" spans="1:10">
      <c r="A1250" s="16" t="s">
        <v>449</v>
      </c>
      <c r="B1250" s="16" t="str">
        <f t="shared" si="143"/>
        <v>1 4 8 481 001</v>
      </c>
      <c r="C1250" s="5" t="s">
        <v>8030</v>
      </c>
      <c r="D1250" t="s">
        <v>777</v>
      </c>
      <c r="E1250" s="137">
        <f t="shared" si="140"/>
        <v>0</v>
      </c>
      <c r="F1250" s="137">
        <f t="shared" si="141"/>
        <v>0</v>
      </c>
      <c r="G1250" s="137">
        <f t="shared" si="142"/>
        <v>0</v>
      </c>
      <c r="H1250" s="137">
        <f t="shared" si="138"/>
        <v>0</v>
      </c>
      <c r="I1250" s="16">
        <f t="shared" si="139"/>
        <v>13</v>
      </c>
      <c r="J1250" s="16" t="str">
        <f t="shared" si="144"/>
        <v>1 4 8 481</v>
      </c>
    </row>
    <row r="1251" spans="1:10">
      <c r="A1251" s="16" t="s">
        <v>449</v>
      </c>
      <c r="B1251" s="16" t="str">
        <f t="shared" si="143"/>
        <v>1 4 8 481 002</v>
      </c>
      <c r="C1251" s="5" t="s">
        <v>9037</v>
      </c>
      <c r="D1251" t="s">
        <v>8303</v>
      </c>
      <c r="E1251" s="137">
        <f t="shared" si="140"/>
        <v>0</v>
      </c>
      <c r="F1251" s="137">
        <f t="shared" si="141"/>
        <v>0</v>
      </c>
      <c r="G1251" s="137">
        <f t="shared" si="142"/>
        <v>0</v>
      </c>
      <c r="H1251" s="137">
        <f t="shared" si="138"/>
        <v>0</v>
      </c>
      <c r="I1251" s="16">
        <f t="shared" si="139"/>
        <v>13</v>
      </c>
      <c r="J1251" s="16" t="str">
        <f t="shared" si="144"/>
        <v>1 4 8 481</v>
      </c>
    </row>
    <row r="1252" spans="1:10">
      <c r="A1252" s="16" t="s">
        <v>449</v>
      </c>
      <c r="B1252" s="16" t="str">
        <f t="shared" si="143"/>
        <v>1 4 8 481 003</v>
      </c>
      <c r="C1252" s="5" t="s">
        <v>9038</v>
      </c>
      <c r="D1252" t="s">
        <v>3202</v>
      </c>
      <c r="E1252" s="137">
        <f t="shared" si="140"/>
        <v>0</v>
      </c>
      <c r="F1252" s="137">
        <f t="shared" si="141"/>
        <v>0</v>
      </c>
      <c r="G1252" s="137">
        <f t="shared" si="142"/>
        <v>0</v>
      </c>
      <c r="H1252" s="137">
        <f t="shared" si="138"/>
        <v>0</v>
      </c>
      <c r="I1252" s="16">
        <f t="shared" si="139"/>
        <v>13</v>
      </c>
      <c r="J1252" s="16" t="str">
        <f t="shared" si="144"/>
        <v>1 4 8 481</v>
      </c>
    </row>
    <row r="1253" spans="1:10">
      <c r="A1253" s="16" t="s">
        <v>449</v>
      </c>
      <c r="B1253" s="16" t="str">
        <f t="shared" si="143"/>
        <v>1 4 8 481 004</v>
      </c>
      <c r="C1253" s="5" t="s">
        <v>9039</v>
      </c>
      <c r="D1253" t="s">
        <v>8303</v>
      </c>
      <c r="E1253" s="137">
        <f t="shared" si="140"/>
        <v>0</v>
      </c>
      <c r="F1253" s="137">
        <f t="shared" si="141"/>
        <v>0</v>
      </c>
      <c r="G1253" s="137">
        <f t="shared" si="142"/>
        <v>0</v>
      </c>
      <c r="H1253" s="137">
        <f t="shared" si="138"/>
        <v>0</v>
      </c>
      <c r="I1253" s="16">
        <f t="shared" si="139"/>
        <v>13</v>
      </c>
      <c r="J1253" s="16" t="str">
        <f t="shared" si="144"/>
        <v>1 4 8 481</v>
      </c>
    </row>
    <row r="1254" spans="1:10">
      <c r="A1254" s="16" t="s">
        <v>449</v>
      </c>
      <c r="B1254" s="16" t="str">
        <f t="shared" si="143"/>
        <v>1 4 8 481 005</v>
      </c>
      <c r="C1254" s="5" t="s">
        <v>9040</v>
      </c>
      <c r="D1254" t="s">
        <v>8307</v>
      </c>
      <c r="E1254" s="137">
        <f t="shared" si="140"/>
        <v>0</v>
      </c>
      <c r="F1254" s="137">
        <f t="shared" si="141"/>
        <v>0</v>
      </c>
      <c r="G1254" s="137">
        <f t="shared" si="142"/>
        <v>0</v>
      </c>
      <c r="H1254" s="137">
        <f t="shared" si="138"/>
        <v>0</v>
      </c>
      <c r="I1254" s="16">
        <f t="shared" si="139"/>
        <v>13</v>
      </c>
      <c r="J1254" s="16" t="str">
        <f t="shared" si="144"/>
        <v>1 4 8 481</v>
      </c>
    </row>
    <row r="1255" spans="1:10">
      <c r="A1255" s="16" t="s">
        <v>449</v>
      </c>
      <c r="B1255" s="16" t="str">
        <f t="shared" si="143"/>
        <v>1 4 8 482</v>
      </c>
      <c r="C1255" s="5" t="s">
        <v>7630</v>
      </c>
      <c r="D1255" t="s">
        <v>418</v>
      </c>
      <c r="E1255" s="137">
        <f t="shared" si="140"/>
        <v>0</v>
      </c>
      <c r="F1255" s="137">
        <f t="shared" si="141"/>
        <v>0</v>
      </c>
      <c r="G1255" s="137">
        <f t="shared" si="142"/>
        <v>0</v>
      </c>
      <c r="H1255" s="137">
        <f t="shared" si="138"/>
        <v>0</v>
      </c>
      <c r="I1255" s="16">
        <f t="shared" si="139"/>
        <v>9</v>
      </c>
      <c r="J1255" s="16" t="str">
        <f t="shared" si="144"/>
        <v>1 4 8</v>
      </c>
    </row>
    <row r="1256" spans="1:10">
      <c r="A1256" s="16" t="s">
        <v>449</v>
      </c>
      <c r="B1256" s="16" t="str">
        <f t="shared" si="143"/>
        <v>1 4 8 482 001</v>
      </c>
      <c r="C1256" s="5" t="s">
        <v>8031</v>
      </c>
      <c r="D1256" t="s">
        <v>777</v>
      </c>
      <c r="E1256" s="137">
        <f t="shared" si="140"/>
        <v>0</v>
      </c>
      <c r="F1256" s="137">
        <f t="shared" si="141"/>
        <v>0</v>
      </c>
      <c r="G1256" s="137">
        <f t="shared" si="142"/>
        <v>0</v>
      </c>
      <c r="H1256" s="137">
        <f t="shared" si="138"/>
        <v>0</v>
      </c>
      <c r="I1256" s="16">
        <f t="shared" si="139"/>
        <v>13</v>
      </c>
      <c r="J1256" s="16" t="str">
        <f t="shared" si="144"/>
        <v>1 4 8 482</v>
      </c>
    </row>
    <row r="1257" spans="1:10">
      <c r="A1257" s="16" t="s">
        <v>449</v>
      </c>
      <c r="B1257" s="16" t="str">
        <f t="shared" si="143"/>
        <v>1 4 8 482 002</v>
      </c>
      <c r="C1257" s="5" t="s">
        <v>9041</v>
      </c>
      <c r="D1257" t="s">
        <v>8303</v>
      </c>
      <c r="E1257" s="137">
        <f t="shared" si="140"/>
        <v>0</v>
      </c>
      <c r="F1257" s="137">
        <f t="shared" si="141"/>
        <v>0</v>
      </c>
      <c r="G1257" s="137">
        <f t="shared" si="142"/>
        <v>0</v>
      </c>
      <c r="H1257" s="137">
        <f t="shared" si="138"/>
        <v>0</v>
      </c>
      <c r="I1257" s="16">
        <f t="shared" si="139"/>
        <v>13</v>
      </c>
      <c r="J1257" s="16" t="str">
        <f t="shared" si="144"/>
        <v>1 4 8 482</v>
      </c>
    </row>
    <row r="1258" spans="1:10">
      <c r="A1258" s="16" t="s">
        <v>449</v>
      </c>
      <c r="B1258" s="16" t="str">
        <f t="shared" si="143"/>
        <v>1 4 8 482 003</v>
      </c>
      <c r="C1258" s="5" t="s">
        <v>9042</v>
      </c>
      <c r="D1258" t="s">
        <v>3202</v>
      </c>
      <c r="E1258" s="137">
        <f t="shared" si="140"/>
        <v>0</v>
      </c>
      <c r="F1258" s="137">
        <f t="shared" si="141"/>
        <v>0</v>
      </c>
      <c r="G1258" s="137">
        <f t="shared" si="142"/>
        <v>0</v>
      </c>
      <c r="H1258" s="137">
        <f t="shared" si="138"/>
        <v>0</v>
      </c>
      <c r="I1258" s="16">
        <f t="shared" si="139"/>
        <v>13</v>
      </c>
      <c r="J1258" s="16" t="str">
        <f t="shared" si="144"/>
        <v>1 4 8 482</v>
      </c>
    </row>
    <row r="1259" spans="1:10">
      <c r="A1259" s="16" t="s">
        <v>449</v>
      </c>
      <c r="B1259" s="16" t="str">
        <f t="shared" si="143"/>
        <v>1 4 8 482 004</v>
      </c>
      <c r="C1259" s="5" t="s">
        <v>9043</v>
      </c>
      <c r="D1259" t="s">
        <v>8303</v>
      </c>
      <c r="E1259" s="137">
        <f t="shared" si="140"/>
        <v>0</v>
      </c>
      <c r="F1259" s="137">
        <f t="shared" si="141"/>
        <v>0</v>
      </c>
      <c r="G1259" s="137">
        <f t="shared" si="142"/>
        <v>0</v>
      </c>
      <c r="H1259" s="137">
        <f t="shared" si="138"/>
        <v>0</v>
      </c>
      <c r="I1259" s="16">
        <f t="shared" si="139"/>
        <v>13</v>
      </c>
      <c r="J1259" s="16" t="str">
        <f t="shared" si="144"/>
        <v>1 4 8 482</v>
      </c>
    </row>
    <row r="1260" spans="1:10">
      <c r="A1260" s="16" t="s">
        <v>449</v>
      </c>
      <c r="B1260" s="16" t="str">
        <f t="shared" si="143"/>
        <v>1 4 8 482 005</v>
      </c>
      <c r="C1260" s="5" t="s">
        <v>9044</v>
      </c>
      <c r="D1260" t="s">
        <v>8307</v>
      </c>
      <c r="E1260" s="137">
        <f t="shared" si="140"/>
        <v>0</v>
      </c>
      <c r="F1260" s="137">
        <f t="shared" si="141"/>
        <v>0</v>
      </c>
      <c r="G1260" s="137">
        <f t="shared" si="142"/>
        <v>0</v>
      </c>
      <c r="H1260" s="137">
        <f t="shared" si="138"/>
        <v>0</v>
      </c>
      <c r="I1260" s="16">
        <f t="shared" si="139"/>
        <v>13</v>
      </c>
      <c r="J1260" s="16" t="str">
        <f t="shared" si="144"/>
        <v>1 4 8 482</v>
      </c>
    </row>
    <row r="1261" spans="1:10">
      <c r="A1261" s="16" t="s">
        <v>449</v>
      </c>
      <c r="B1261" s="16" t="str">
        <f t="shared" si="143"/>
        <v>1 4 8 483</v>
      </c>
      <c r="C1261" s="5" t="s">
        <v>7631</v>
      </c>
      <c r="D1261" t="s">
        <v>419</v>
      </c>
      <c r="E1261" s="137">
        <f t="shared" si="140"/>
        <v>0</v>
      </c>
      <c r="F1261" s="137">
        <f t="shared" si="141"/>
        <v>0</v>
      </c>
      <c r="G1261" s="137">
        <f t="shared" si="142"/>
        <v>0</v>
      </c>
      <c r="H1261" s="137">
        <f t="shared" si="138"/>
        <v>0</v>
      </c>
      <c r="I1261" s="16">
        <f t="shared" si="139"/>
        <v>9</v>
      </c>
      <c r="J1261" s="16" t="str">
        <f t="shared" si="144"/>
        <v>1 4 8</v>
      </c>
    </row>
    <row r="1262" spans="1:10">
      <c r="A1262" s="16" t="s">
        <v>449</v>
      </c>
      <c r="B1262" s="16" t="str">
        <f t="shared" si="143"/>
        <v>1 4 8 483 001</v>
      </c>
      <c r="C1262" s="5" t="s">
        <v>8032</v>
      </c>
      <c r="D1262" t="s">
        <v>777</v>
      </c>
      <c r="E1262" s="137">
        <f t="shared" si="140"/>
        <v>0</v>
      </c>
      <c r="F1262" s="137">
        <f t="shared" si="141"/>
        <v>0</v>
      </c>
      <c r="G1262" s="137">
        <f t="shared" si="142"/>
        <v>0</v>
      </c>
      <c r="H1262" s="137">
        <f t="shared" si="138"/>
        <v>0</v>
      </c>
      <c r="I1262" s="16">
        <f t="shared" si="139"/>
        <v>13</v>
      </c>
      <c r="J1262" s="16" t="str">
        <f t="shared" si="144"/>
        <v>1 4 8 483</v>
      </c>
    </row>
    <row r="1263" spans="1:10">
      <c r="A1263" s="16" t="s">
        <v>449</v>
      </c>
      <c r="B1263" s="16" t="str">
        <f t="shared" si="143"/>
        <v>1 4 8 483 002</v>
      </c>
      <c r="C1263" s="5" t="s">
        <v>9045</v>
      </c>
      <c r="D1263" t="s">
        <v>8303</v>
      </c>
      <c r="E1263" s="137">
        <f t="shared" si="140"/>
        <v>0</v>
      </c>
      <c r="F1263" s="137">
        <f t="shared" si="141"/>
        <v>0</v>
      </c>
      <c r="G1263" s="137">
        <f t="shared" si="142"/>
        <v>0</v>
      </c>
      <c r="H1263" s="137">
        <f t="shared" si="138"/>
        <v>0</v>
      </c>
      <c r="I1263" s="16">
        <f t="shared" si="139"/>
        <v>13</v>
      </c>
      <c r="J1263" s="16" t="str">
        <f t="shared" si="144"/>
        <v>1 4 8 483</v>
      </c>
    </row>
    <row r="1264" spans="1:10">
      <c r="A1264" s="16" t="s">
        <v>449</v>
      </c>
      <c r="B1264" s="16" t="str">
        <f t="shared" si="143"/>
        <v>1 4 8 483 003</v>
      </c>
      <c r="C1264" s="5" t="s">
        <v>9046</v>
      </c>
      <c r="D1264" t="s">
        <v>3202</v>
      </c>
      <c r="E1264" s="137">
        <f t="shared" si="140"/>
        <v>0</v>
      </c>
      <c r="F1264" s="137">
        <f t="shared" si="141"/>
        <v>0</v>
      </c>
      <c r="G1264" s="137">
        <f t="shared" si="142"/>
        <v>0</v>
      </c>
      <c r="H1264" s="137">
        <f t="shared" si="138"/>
        <v>0</v>
      </c>
      <c r="I1264" s="16">
        <f t="shared" si="139"/>
        <v>13</v>
      </c>
      <c r="J1264" s="16" t="str">
        <f t="shared" si="144"/>
        <v>1 4 8 483</v>
      </c>
    </row>
    <row r="1265" spans="1:10">
      <c r="A1265" s="16" t="s">
        <v>449</v>
      </c>
      <c r="B1265" s="16" t="str">
        <f t="shared" si="143"/>
        <v>1 4 8 483 004</v>
      </c>
      <c r="C1265" s="5" t="s">
        <v>9047</v>
      </c>
      <c r="D1265" t="s">
        <v>8303</v>
      </c>
      <c r="E1265" s="137">
        <f t="shared" si="140"/>
        <v>0</v>
      </c>
      <c r="F1265" s="137">
        <f t="shared" si="141"/>
        <v>0</v>
      </c>
      <c r="G1265" s="137">
        <f t="shared" si="142"/>
        <v>0</v>
      </c>
      <c r="H1265" s="137">
        <f t="shared" ref="H1265:H1328" si="145">SUBTOTAL(9,E1265:G1265)</f>
        <v>0</v>
      </c>
      <c r="I1265" s="16">
        <f t="shared" ref="I1265:I1328" si="146">LEN(C1265)</f>
        <v>13</v>
      </c>
      <c r="J1265" s="16" t="str">
        <f t="shared" si="144"/>
        <v>1 4 8 483</v>
      </c>
    </row>
    <row r="1266" spans="1:10">
      <c r="A1266" s="16" t="s">
        <v>449</v>
      </c>
      <c r="B1266" s="16" t="str">
        <f t="shared" si="143"/>
        <v>1 4 8 483 005</v>
      </c>
      <c r="C1266" s="5" t="s">
        <v>9048</v>
      </c>
      <c r="D1266" t="s">
        <v>8307</v>
      </c>
      <c r="E1266" s="137">
        <f t="shared" si="140"/>
        <v>0</v>
      </c>
      <c r="F1266" s="137">
        <f t="shared" si="141"/>
        <v>0</v>
      </c>
      <c r="G1266" s="137">
        <f t="shared" si="142"/>
        <v>0</v>
      </c>
      <c r="H1266" s="137">
        <f t="shared" si="145"/>
        <v>0</v>
      </c>
      <c r="I1266" s="16">
        <f t="shared" si="146"/>
        <v>13</v>
      </c>
      <c r="J1266" s="16" t="str">
        <f t="shared" si="144"/>
        <v>1 4 8 483</v>
      </c>
    </row>
    <row r="1267" spans="1:10">
      <c r="A1267" s="16" t="s">
        <v>449</v>
      </c>
      <c r="B1267" s="16" t="str">
        <f t="shared" si="143"/>
        <v>1 4 8 484</v>
      </c>
      <c r="C1267" s="5" t="s">
        <v>7632</v>
      </c>
      <c r="D1267" t="s">
        <v>420</v>
      </c>
      <c r="E1267" s="137">
        <f t="shared" si="140"/>
        <v>0</v>
      </c>
      <c r="F1267" s="137">
        <f t="shared" si="141"/>
        <v>0</v>
      </c>
      <c r="G1267" s="137">
        <f t="shared" si="142"/>
        <v>0</v>
      </c>
      <c r="H1267" s="137">
        <f t="shared" si="145"/>
        <v>0</v>
      </c>
      <c r="I1267" s="16">
        <f t="shared" si="146"/>
        <v>9</v>
      </c>
      <c r="J1267" s="16" t="str">
        <f t="shared" si="144"/>
        <v>1 4 8</v>
      </c>
    </row>
    <row r="1268" spans="1:10">
      <c r="A1268" s="16" t="s">
        <v>449</v>
      </c>
      <c r="B1268" s="16" t="str">
        <f t="shared" si="143"/>
        <v>1 4 8 484 001</v>
      </c>
      <c r="C1268" s="5" t="s">
        <v>8033</v>
      </c>
      <c r="D1268" t="s">
        <v>777</v>
      </c>
      <c r="E1268" s="137">
        <f t="shared" si="140"/>
        <v>0</v>
      </c>
      <c r="F1268" s="137">
        <f t="shared" si="141"/>
        <v>0</v>
      </c>
      <c r="G1268" s="137">
        <f t="shared" si="142"/>
        <v>0</v>
      </c>
      <c r="H1268" s="137">
        <f t="shared" si="145"/>
        <v>0</v>
      </c>
      <c r="I1268" s="16">
        <f t="shared" si="146"/>
        <v>13</v>
      </c>
      <c r="J1268" s="16" t="str">
        <f t="shared" si="144"/>
        <v>1 4 8 484</v>
      </c>
    </row>
    <row r="1269" spans="1:10">
      <c r="A1269" s="16" t="s">
        <v>449</v>
      </c>
      <c r="B1269" s="16" t="str">
        <f t="shared" si="143"/>
        <v>1 4 8 484 002</v>
      </c>
      <c r="C1269" s="5" t="s">
        <v>9049</v>
      </c>
      <c r="D1269" t="s">
        <v>8303</v>
      </c>
      <c r="E1269" s="137">
        <f t="shared" si="140"/>
        <v>0</v>
      </c>
      <c r="F1269" s="137">
        <f t="shared" si="141"/>
        <v>0</v>
      </c>
      <c r="G1269" s="137">
        <f t="shared" si="142"/>
        <v>0</v>
      </c>
      <c r="H1269" s="137">
        <f t="shared" si="145"/>
        <v>0</v>
      </c>
      <c r="I1269" s="16">
        <f t="shared" si="146"/>
        <v>13</v>
      </c>
      <c r="J1269" s="16" t="str">
        <f t="shared" si="144"/>
        <v>1 4 8 484</v>
      </c>
    </row>
    <row r="1270" spans="1:10">
      <c r="A1270" s="16" t="s">
        <v>449</v>
      </c>
      <c r="B1270" s="16" t="str">
        <f t="shared" si="143"/>
        <v>1 4 8 484 003</v>
      </c>
      <c r="C1270" s="5" t="s">
        <v>9050</v>
      </c>
      <c r="D1270" t="s">
        <v>3202</v>
      </c>
      <c r="E1270" s="137">
        <f t="shared" si="140"/>
        <v>0</v>
      </c>
      <c r="F1270" s="137">
        <f t="shared" si="141"/>
        <v>0</v>
      </c>
      <c r="G1270" s="137">
        <f t="shared" si="142"/>
        <v>0</v>
      </c>
      <c r="H1270" s="137">
        <f t="shared" si="145"/>
        <v>0</v>
      </c>
      <c r="I1270" s="16">
        <f t="shared" si="146"/>
        <v>13</v>
      </c>
      <c r="J1270" s="16" t="str">
        <f t="shared" si="144"/>
        <v>1 4 8 484</v>
      </c>
    </row>
    <row r="1271" spans="1:10">
      <c r="A1271" s="16" t="s">
        <v>449</v>
      </c>
      <c r="B1271" s="16" t="str">
        <f t="shared" si="143"/>
        <v>1 4 8 484 004</v>
      </c>
      <c r="C1271" s="5" t="s">
        <v>9051</v>
      </c>
      <c r="D1271" t="s">
        <v>8303</v>
      </c>
      <c r="E1271" s="137">
        <f t="shared" si="140"/>
        <v>0</v>
      </c>
      <c r="F1271" s="137">
        <f t="shared" si="141"/>
        <v>0</v>
      </c>
      <c r="G1271" s="137">
        <f t="shared" si="142"/>
        <v>0</v>
      </c>
      <c r="H1271" s="137">
        <f t="shared" si="145"/>
        <v>0</v>
      </c>
      <c r="I1271" s="16">
        <f t="shared" si="146"/>
        <v>13</v>
      </c>
      <c r="J1271" s="16" t="str">
        <f t="shared" si="144"/>
        <v>1 4 8 484</v>
      </c>
    </row>
    <row r="1272" spans="1:10">
      <c r="A1272" s="16" t="s">
        <v>449</v>
      </c>
      <c r="B1272" s="16" t="str">
        <f t="shared" si="143"/>
        <v>1 4 8 484 005</v>
      </c>
      <c r="C1272" s="5" t="s">
        <v>9052</v>
      </c>
      <c r="D1272" t="s">
        <v>8307</v>
      </c>
      <c r="E1272" s="137">
        <f t="shared" si="140"/>
        <v>0</v>
      </c>
      <c r="F1272" s="137">
        <f t="shared" si="141"/>
        <v>0</v>
      </c>
      <c r="G1272" s="137">
        <f t="shared" si="142"/>
        <v>0</v>
      </c>
      <c r="H1272" s="137">
        <f t="shared" si="145"/>
        <v>0</v>
      </c>
      <c r="I1272" s="16">
        <f t="shared" si="146"/>
        <v>13</v>
      </c>
      <c r="J1272" s="16" t="str">
        <f t="shared" si="144"/>
        <v>1 4 8 484</v>
      </c>
    </row>
    <row r="1273" spans="1:10">
      <c r="A1273" s="16" t="s">
        <v>449</v>
      </c>
      <c r="B1273" s="16" t="str">
        <f t="shared" si="143"/>
        <v>1 4 8 485</v>
      </c>
      <c r="C1273" s="5" t="s">
        <v>7633</v>
      </c>
      <c r="D1273" t="s">
        <v>421</v>
      </c>
      <c r="E1273" s="137">
        <f t="shared" si="140"/>
        <v>0</v>
      </c>
      <c r="F1273" s="137">
        <f t="shared" si="141"/>
        <v>0</v>
      </c>
      <c r="G1273" s="137">
        <f t="shared" si="142"/>
        <v>0</v>
      </c>
      <c r="H1273" s="137">
        <f t="shared" si="145"/>
        <v>0</v>
      </c>
      <c r="I1273" s="16">
        <f t="shared" si="146"/>
        <v>9</v>
      </c>
      <c r="J1273" s="16" t="str">
        <f t="shared" si="144"/>
        <v>1 4 8</v>
      </c>
    </row>
    <row r="1274" spans="1:10">
      <c r="A1274" s="16" t="s">
        <v>449</v>
      </c>
      <c r="B1274" s="16" t="str">
        <f t="shared" si="143"/>
        <v>1 4 8 485 001</v>
      </c>
      <c r="C1274" s="5" t="s">
        <v>8034</v>
      </c>
      <c r="D1274" t="s">
        <v>777</v>
      </c>
      <c r="E1274" s="137">
        <f t="shared" si="140"/>
        <v>0</v>
      </c>
      <c r="F1274" s="137">
        <f t="shared" si="141"/>
        <v>0</v>
      </c>
      <c r="G1274" s="137">
        <f t="shared" si="142"/>
        <v>0</v>
      </c>
      <c r="H1274" s="137">
        <f t="shared" si="145"/>
        <v>0</v>
      </c>
      <c r="I1274" s="16">
        <f t="shared" si="146"/>
        <v>13</v>
      </c>
      <c r="J1274" s="16" t="str">
        <f t="shared" si="144"/>
        <v>1 4 8 485</v>
      </c>
    </row>
    <row r="1275" spans="1:10">
      <c r="A1275" s="16" t="s">
        <v>449</v>
      </c>
      <c r="B1275" s="16" t="str">
        <f t="shared" si="143"/>
        <v>1 4 8 485 002</v>
      </c>
      <c r="C1275" s="5" t="s">
        <v>9053</v>
      </c>
      <c r="D1275" t="s">
        <v>8303</v>
      </c>
      <c r="E1275" s="137">
        <f t="shared" si="140"/>
        <v>0</v>
      </c>
      <c r="F1275" s="137">
        <f t="shared" si="141"/>
        <v>0</v>
      </c>
      <c r="G1275" s="137">
        <f t="shared" si="142"/>
        <v>0</v>
      </c>
      <c r="H1275" s="137">
        <f t="shared" si="145"/>
        <v>0</v>
      </c>
      <c r="I1275" s="16">
        <f t="shared" si="146"/>
        <v>13</v>
      </c>
      <c r="J1275" s="16" t="str">
        <f t="shared" si="144"/>
        <v>1 4 8 485</v>
      </c>
    </row>
    <row r="1276" spans="1:10">
      <c r="A1276" s="16" t="s">
        <v>449</v>
      </c>
      <c r="B1276" s="16" t="str">
        <f t="shared" si="143"/>
        <v>1 4 8 485 003</v>
      </c>
      <c r="C1276" s="5" t="s">
        <v>9054</v>
      </c>
      <c r="D1276" t="s">
        <v>3202</v>
      </c>
      <c r="E1276" s="137">
        <f t="shared" si="140"/>
        <v>0</v>
      </c>
      <c r="F1276" s="137">
        <f t="shared" si="141"/>
        <v>0</v>
      </c>
      <c r="G1276" s="137">
        <f t="shared" si="142"/>
        <v>0</v>
      </c>
      <c r="H1276" s="137">
        <f t="shared" si="145"/>
        <v>0</v>
      </c>
      <c r="I1276" s="16">
        <f t="shared" si="146"/>
        <v>13</v>
      </c>
      <c r="J1276" s="16" t="str">
        <f t="shared" si="144"/>
        <v>1 4 8 485</v>
      </c>
    </row>
    <row r="1277" spans="1:10">
      <c r="A1277" s="16" t="s">
        <v>449</v>
      </c>
      <c r="B1277" s="16" t="str">
        <f t="shared" si="143"/>
        <v>1 4 8 485 004</v>
      </c>
      <c r="C1277" s="5" t="s">
        <v>9055</v>
      </c>
      <c r="D1277" t="s">
        <v>8303</v>
      </c>
      <c r="E1277" s="137">
        <f t="shared" si="140"/>
        <v>0</v>
      </c>
      <c r="F1277" s="137">
        <f t="shared" si="141"/>
        <v>0</v>
      </c>
      <c r="G1277" s="137">
        <f t="shared" si="142"/>
        <v>0</v>
      </c>
      <c r="H1277" s="137">
        <f t="shared" si="145"/>
        <v>0</v>
      </c>
      <c r="I1277" s="16">
        <f t="shared" si="146"/>
        <v>13</v>
      </c>
      <c r="J1277" s="16" t="str">
        <f t="shared" si="144"/>
        <v>1 4 8 485</v>
      </c>
    </row>
    <row r="1278" spans="1:10">
      <c r="A1278" s="16" t="s">
        <v>449</v>
      </c>
      <c r="B1278" s="16" t="str">
        <f t="shared" si="143"/>
        <v>1 4 8 485 005</v>
      </c>
      <c r="C1278" s="5" t="s">
        <v>9056</v>
      </c>
      <c r="D1278" t="s">
        <v>8307</v>
      </c>
      <c r="E1278" s="137">
        <f t="shared" si="140"/>
        <v>0</v>
      </c>
      <c r="F1278" s="137">
        <f t="shared" si="141"/>
        <v>0</v>
      </c>
      <c r="G1278" s="137">
        <f t="shared" si="142"/>
        <v>0</v>
      </c>
      <c r="H1278" s="137">
        <f t="shared" si="145"/>
        <v>0</v>
      </c>
      <c r="I1278" s="16">
        <f t="shared" si="146"/>
        <v>13</v>
      </c>
      <c r="J1278" s="16" t="str">
        <f t="shared" si="144"/>
        <v>1 4 8 485</v>
      </c>
    </row>
    <row r="1279" spans="1:10">
      <c r="A1279" s="16" t="s">
        <v>449</v>
      </c>
      <c r="B1279" s="16" t="str">
        <f t="shared" si="143"/>
        <v>1 4 9</v>
      </c>
      <c r="C1279" s="5" t="s">
        <v>7634</v>
      </c>
      <c r="D1279" t="s">
        <v>9057</v>
      </c>
      <c r="E1279" s="137">
        <f t="shared" si="140"/>
        <v>0</v>
      </c>
      <c r="F1279" s="137">
        <f t="shared" si="141"/>
        <v>0</v>
      </c>
      <c r="G1279" s="137">
        <f t="shared" si="142"/>
        <v>0</v>
      </c>
      <c r="H1279" s="137">
        <f t="shared" si="145"/>
        <v>0</v>
      </c>
      <c r="I1279" s="16">
        <f t="shared" si="146"/>
        <v>5</v>
      </c>
      <c r="J1279" s="16" t="str">
        <f t="shared" si="144"/>
        <v>1 4</v>
      </c>
    </row>
    <row r="1280" spans="1:10">
      <c r="A1280" s="16" t="s">
        <v>449</v>
      </c>
      <c r="B1280" s="16" t="str">
        <f t="shared" si="143"/>
        <v>1 4 9 491</v>
      </c>
      <c r="C1280" s="5" t="s">
        <v>7635</v>
      </c>
      <c r="D1280" t="s">
        <v>423</v>
      </c>
      <c r="E1280" s="137">
        <f t="shared" si="140"/>
        <v>0</v>
      </c>
      <c r="F1280" s="137">
        <f t="shared" si="141"/>
        <v>0</v>
      </c>
      <c r="G1280" s="137">
        <f t="shared" si="142"/>
        <v>0</v>
      </c>
      <c r="H1280" s="137">
        <f t="shared" si="145"/>
        <v>0</v>
      </c>
      <c r="I1280" s="16">
        <f t="shared" si="146"/>
        <v>9</v>
      </c>
      <c r="J1280" s="16" t="str">
        <f t="shared" si="144"/>
        <v>1 4 9</v>
      </c>
    </row>
    <row r="1281" spans="1:10">
      <c r="A1281" s="16" t="s">
        <v>449</v>
      </c>
      <c r="B1281" s="16" t="str">
        <f t="shared" si="143"/>
        <v>1 4 9 491 001</v>
      </c>
      <c r="C1281" s="5" t="s">
        <v>8035</v>
      </c>
      <c r="D1281" t="s">
        <v>777</v>
      </c>
      <c r="E1281" s="137">
        <f t="shared" si="140"/>
        <v>0</v>
      </c>
      <c r="F1281" s="137">
        <f t="shared" si="141"/>
        <v>0</v>
      </c>
      <c r="G1281" s="137">
        <f t="shared" si="142"/>
        <v>0</v>
      </c>
      <c r="H1281" s="137">
        <f t="shared" si="145"/>
        <v>0</v>
      </c>
      <c r="I1281" s="16">
        <f t="shared" si="146"/>
        <v>13</v>
      </c>
      <c r="J1281" s="16" t="str">
        <f t="shared" si="144"/>
        <v>1 4 9 491</v>
      </c>
    </row>
    <row r="1282" spans="1:10">
      <c r="A1282" s="16" t="s">
        <v>449</v>
      </c>
      <c r="B1282" s="16" t="str">
        <f t="shared" si="143"/>
        <v>1 4 9 491 002</v>
      </c>
      <c r="C1282" s="5" t="s">
        <v>9058</v>
      </c>
      <c r="D1282" t="s">
        <v>8303</v>
      </c>
      <c r="E1282" s="137">
        <f t="shared" ref="E1282:E1345" si="147">SUMIF($J$1:$J$4000,$C1282,$E$1:$E$4000)</f>
        <v>0</v>
      </c>
      <c r="F1282" s="137">
        <f t="shared" ref="F1282:F1345" si="148">SUMIF($J$1:$J$4000,$C1282,$F$1:$F$4000)</f>
        <v>0</v>
      </c>
      <c r="G1282" s="137">
        <f t="shared" ref="G1282:G1345" si="149">SUMIF($J$1:$J$4000,$C1282,$G$1:$G$4000)</f>
        <v>0</v>
      </c>
      <c r="H1282" s="137">
        <f t="shared" si="145"/>
        <v>0</v>
      </c>
      <c r="I1282" s="16">
        <f t="shared" si="146"/>
        <v>13</v>
      </c>
      <c r="J1282" s="16" t="str">
        <f t="shared" si="144"/>
        <v>1 4 9 491</v>
      </c>
    </row>
    <row r="1283" spans="1:10">
      <c r="A1283" s="16" t="s">
        <v>449</v>
      </c>
      <c r="B1283" s="16" t="str">
        <f t="shared" ref="B1283:B1346" si="150">MID(C1283,1,I1283)</f>
        <v>1 4 9 491 003</v>
      </c>
      <c r="C1283" s="5" t="s">
        <v>9059</v>
      </c>
      <c r="D1283" t="s">
        <v>3202</v>
      </c>
      <c r="E1283" s="137">
        <f t="shared" si="147"/>
        <v>0</v>
      </c>
      <c r="F1283" s="137">
        <f t="shared" si="148"/>
        <v>0</v>
      </c>
      <c r="G1283" s="137">
        <f t="shared" si="149"/>
        <v>0</v>
      </c>
      <c r="H1283" s="137">
        <f t="shared" si="145"/>
        <v>0</v>
      </c>
      <c r="I1283" s="16">
        <f t="shared" si="146"/>
        <v>13</v>
      </c>
      <c r="J1283" s="16" t="str">
        <f t="shared" si="144"/>
        <v>1 4 9 491</v>
      </c>
    </row>
    <row r="1284" spans="1:10">
      <c r="A1284" s="16" t="s">
        <v>449</v>
      </c>
      <c r="B1284" s="16" t="str">
        <f t="shared" si="150"/>
        <v>1 4 9 491 004</v>
      </c>
      <c r="C1284" s="5" t="s">
        <v>9060</v>
      </c>
      <c r="D1284" t="s">
        <v>8303</v>
      </c>
      <c r="E1284" s="137">
        <f t="shared" si="147"/>
        <v>0</v>
      </c>
      <c r="F1284" s="137">
        <f t="shared" si="148"/>
        <v>0</v>
      </c>
      <c r="G1284" s="137">
        <f t="shared" si="149"/>
        <v>0</v>
      </c>
      <c r="H1284" s="137">
        <f t="shared" si="145"/>
        <v>0</v>
      </c>
      <c r="I1284" s="16">
        <f t="shared" si="146"/>
        <v>13</v>
      </c>
      <c r="J1284" s="16" t="str">
        <f t="shared" si="144"/>
        <v>1 4 9 491</v>
      </c>
    </row>
    <row r="1285" spans="1:10">
      <c r="A1285" s="16" t="s">
        <v>449</v>
      </c>
      <c r="B1285" s="16" t="str">
        <f t="shared" si="150"/>
        <v>1 4 9 491 005</v>
      </c>
      <c r="C1285" s="5" t="s">
        <v>9061</v>
      </c>
      <c r="D1285" t="s">
        <v>8307</v>
      </c>
      <c r="E1285" s="137">
        <f t="shared" si="147"/>
        <v>0</v>
      </c>
      <c r="F1285" s="137">
        <f t="shared" si="148"/>
        <v>0</v>
      </c>
      <c r="G1285" s="137">
        <f t="shared" si="149"/>
        <v>0</v>
      </c>
      <c r="H1285" s="137">
        <f t="shared" si="145"/>
        <v>0</v>
      </c>
      <c r="I1285" s="16">
        <f t="shared" si="146"/>
        <v>13</v>
      </c>
      <c r="J1285" s="16" t="str">
        <f t="shared" si="144"/>
        <v>1 4 9 491</v>
      </c>
    </row>
    <row r="1286" spans="1:10">
      <c r="A1286" s="16" t="s">
        <v>449</v>
      </c>
      <c r="B1286" s="16" t="str">
        <f t="shared" si="150"/>
        <v>1 4 9 492</v>
      </c>
      <c r="C1286" s="5" t="s">
        <v>7636</v>
      </c>
      <c r="D1286" t="s">
        <v>424</v>
      </c>
      <c r="E1286" s="137">
        <f t="shared" si="147"/>
        <v>0</v>
      </c>
      <c r="F1286" s="137">
        <f t="shared" si="148"/>
        <v>0</v>
      </c>
      <c r="G1286" s="137">
        <f t="shared" si="149"/>
        <v>0</v>
      </c>
      <c r="H1286" s="137">
        <f t="shared" si="145"/>
        <v>0</v>
      </c>
      <c r="I1286" s="16">
        <f t="shared" si="146"/>
        <v>9</v>
      </c>
      <c r="J1286" s="16" t="str">
        <f t="shared" si="144"/>
        <v>1 4 9</v>
      </c>
    </row>
    <row r="1287" spans="1:10">
      <c r="A1287" s="16" t="s">
        <v>449</v>
      </c>
      <c r="B1287" s="16" t="str">
        <f t="shared" si="150"/>
        <v>1 4 9 492 001</v>
      </c>
      <c r="C1287" s="5" t="s">
        <v>8036</v>
      </c>
      <c r="D1287" t="s">
        <v>777</v>
      </c>
      <c r="E1287" s="137">
        <f t="shared" si="147"/>
        <v>0</v>
      </c>
      <c r="F1287" s="137">
        <f t="shared" si="148"/>
        <v>0</v>
      </c>
      <c r="G1287" s="137">
        <f t="shared" si="149"/>
        <v>0</v>
      </c>
      <c r="H1287" s="137">
        <f t="shared" si="145"/>
        <v>0</v>
      </c>
      <c r="I1287" s="16">
        <f t="shared" si="146"/>
        <v>13</v>
      </c>
      <c r="J1287" s="16" t="str">
        <f t="shared" ref="J1287:J1350" si="151">IF(I1287=3,MID(C1287,1,1),IF(I1287=5,MID(C1287,1,3),IF(I1287=9,MID(C1287,1,5),IF(I1287=13,MID(C1287,1,9),IF(I1287=17,MID(C1287,1,13),IF(I1287=21,MID(C1287,1,17)))))))</f>
        <v>1 4 9 492</v>
      </c>
    </row>
    <row r="1288" spans="1:10">
      <c r="A1288" s="16" t="s">
        <v>449</v>
      </c>
      <c r="B1288" s="16" t="str">
        <f t="shared" si="150"/>
        <v>1 4 9 492 002</v>
      </c>
      <c r="C1288" s="5" t="s">
        <v>9062</v>
      </c>
      <c r="D1288" t="s">
        <v>8303</v>
      </c>
      <c r="E1288" s="137">
        <f t="shared" si="147"/>
        <v>0</v>
      </c>
      <c r="F1288" s="137">
        <f t="shared" si="148"/>
        <v>0</v>
      </c>
      <c r="G1288" s="137">
        <f t="shared" si="149"/>
        <v>0</v>
      </c>
      <c r="H1288" s="137">
        <f t="shared" si="145"/>
        <v>0</v>
      </c>
      <c r="I1288" s="16">
        <f t="shared" si="146"/>
        <v>13</v>
      </c>
      <c r="J1288" s="16" t="str">
        <f t="shared" si="151"/>
        <v>1 4 9 492</v>
      </c>
    </row>
    <row r="1289" spans="1:10">
      <c r="A1289" s="16" t="s">
        <v>449</v>
      </c>
      <c r="B1289" s="16" t="str">
        <f t="shared" si="150"/>
        <v>1 4 9 492 003</v>
      </c>
      <c r="C1289" s="5" t="s">
        <v>9063</v>
      </c>
      <c r="D1289" t="s">
        <v>3202</v>
      </c>
      <c r="E1289" s="137">
        <f t="shared" si="147"/>
        <v>0</v>
      </c>
      <c r="F1289" s="137">
        <f t="shared" si="148"/>
        <v>0</v>
      </c>
      <c r="G1289" s="137">
        <f t="shared" si="149"/>
        <v>0</v>
      </c>
      <c r="H1289" s="137">
        <f t="shared" si="145"/>
        <v>0</v>
      </c>
      <c r="I1289" s="16">
        <f t="shared" si="146"/>
        <v>13</v>
      </c>
      <c r="J1289" s="16" t="str">
        <f t="shared" si="151"/>
        <v>1 4 9 492</v>
      </c>
    </row>
    <row r="1290" spans="1:10">
      <c r="A1290" s="16" t="s">
        <v>449</v>
      </c>
      <c r="B1290" s="16" t="str">
        <f t="shared" si="150"/>
        <v>1 4 9 492 004</v>
      </c>
      <c r="C1290" s="5" t="s">
        <v>9064</v>
      </c>
      <c r="D1290" t="s">
        <v>8303</v>
      </c>
      <c r="E1290" s="137">
        <f t="shared" si="147"/>
        <v>0</v>
      </c>
      <c r="F1290" s="137">
        <f t="shared" si="148"/>
        <v>0</v>
      </c>
      <c r="G1290" s="137">
        <f t="shared" si="149"/>
        <v>0</v>
      </c>
      <c r="H1290" s="137">
        <f t="shared" si="145"/>
        <v>0</v>
      </c>
      <c r="I1290" s="16">
        <f t="shared" si="146"/>
        <v>13</v>
      </c>
      <c r="J1290" s="16" t="str">
        <f t="shared" si="151"/>
        <v>1 4 9 492</v>
      </c>
    </row>
    <row r="1291" spans="1:10">
      <c r="A1291" s="16" t="s">
        <v>449</v>
      </c>
      <c r="B1291" s="16" t="str">
        <f t="shared" si="150"/>
        <v>1 4 9 492 005</v>
      </c>
      <c r="C1291" s="5" t="s">
        <v>9065</v>
      </c>
      <c r="D1291" t="s">
        <v>8307</v>
      </c>
      <c r="E1291" s="137">
        <f t="shared" si="147"/>
        <v>0</v>
      </c>
      <c r="F1291" s="137">
        <f t="shared" si="148"/>
        <v>0</v>
      </c>
      <c r="G1291" s="137">
        <f t="shared" si="149"/>
        <v>0</v>
      </c>
      <c r="H1291" s="137">
        <f t="shared" si="145"/>
        <v>0</v>
      </c>
      <c r="I1291" s="16">
        <f t="shared" si="146"/>
        <v>13</v>
      </c>
      <c r="J1291" s="16" t="str">
        <f t="shared" si="151"/>
        <v>1 4 9 492</v>
      </c>
    </row>
    <row r="1292" spans="1:10">
      <c r="A1292" s="16" t="s">
        <v>449</v>
      </c>
      <c r="B1292" s="16" t="str">
        <f t="shared" si="150"/>
        <v>1 4 9 493</v>
      </c>
      <c r="C1292" s="5" t="s">
        <v>7637</v>
      </c>
      <c r="D1292" t="s">
        <v>3438</v>
      </c>
      <c r="E1292" s="137">
        <f t="shared" si="147"/>
        <v>0</v>
      </c>
      <c r="F1292" s="137">
        <f t="shared" si="148"/>
        <v>0</v>
      </c>
      <c r="G1292" s="137">
        <f t="shared" si="149"/>
        <v>0</v>
      </c>
      <c r="H1292" s="137">
        <f t="shared" si="145"/>
        <v>0</v>
      </c>
      <c r="I1292" s="16">
        <f t="shared" si="146"/>
        <v>9</v>
      </c>
      <c r="J1292" s="16" t="str">
        <f t="shared" si="151"/>
        <v>1 4 9</v>
      </c>
    </row>
    <row r="1293" spans="1:10">
      <c r="A1293" s="16" t="s">
        <v>449</v>
      </c>
      <c r="B1293" s="16" t="str">
        <f t="shared" si="150"/>
        <v>1 4 9 493 001</v>
      </c>
      <c r="C1293" s="5" t="s">
        <v>8037</v>
      </c>
      <c r="D1293" t="s">
        <v>777</v>
      </c>
      <c r="E1293" s="137">
        <f t="shared" si="147"/>
        <v>0</v>
      </c>
      <c r="F1293" s="137">
        <f t="shared" si="148"/>
        <v>0</v>
      </c>
      <c r="G1293" s="137">
        <f t="shared" si="149"/>
        <v>0</v>
      </c>
      <c r="H1293" s="137">
        <f t="shared" si="145"/>
        <v>0</v>
      </c>
      <c r="I1293" s="16">
        <f t="shared" si="146"/>
        <v>13</v>
      </c>
      <c r="J1293" s="16" t="str">
        <f t="shared" si="151"/>
        <v>1 4 9 493</v>
      </c>
    </row>
    <row r="1294" spans="1:10">
      <c r="A1294" s="16" t="s">
        <v>449</v>
      </c>
      <c r="B1294" s="16" t="str">
        <f t="shared" si="150"/>
        <v>1 4 9 493 002</v>
      </c>
      <c r="C1294" s="5" t="s">
        <v>9066</v>
      </c>
      <c r="D1294" t="s">
        <v>8303</v>
      </c>
      <c r="E1294" s="137">
        <f t="shared" si="147"/>
        <v>0</v>
      </c>
      <c r="F1294" s="137">
        <f t="shared" si="148"/>
        <v>0</v>
      </c>
      <c r="G1294" s="137">
        <f t="shared" si="149"/>
        <v>0</v>
      </c>
      <c r="H1294" s="137">
        <f t="shared" si="145"/>
        <v>0</v>
      </c>
      <c r="I1294" s="16">
        <f t="shared" si="146"/>
        <v>13</v>
      </c>
      <c r="J1294" s="16" t="str">
        <f t="shared" si="151"/>
        <v>1 4 9 493</v>
      </c>
    </row>
    <row r="1295" spans="1:10">
      <c r="A1295" s="16" t="s">
        <v>449</v>
      </c>
      <c r="B1295" s="16" t="str">
        <f t="shared" si="150"/>
        <v>1 4 9 493 003</v>
      </c>
      <c r="C1295" s="5" t="s">
        <v>9067</v>
      </c>
      <c r="D1295" t="s">
        <v>3202</v>
      </c>
      <c r="E1295" s="137">
        <f t="shared" si="147"/>
        <v>0</v>
      </c>
      <c r="F1295" s="137">
        <f t="shared" si="148"/>
        <v>0</v>
      </c>
      <c r="G1295" s="137">
        <f t="shared" si="149"/>
        <v>0</v>
      </c>
      <c r="H1295" s="137">
        <f t="shared" si="145"/>
        <v>0</v>
      </c>
      <c r="I1295" s="16">
        <f t="shared" si="146"/>
        <v>13</v>
      </c>
      <c r="J1295" s="16" t="str">
        <f t="shared" si="151"/>
        <v>1 4 9 493</v>
      </c>
    </row>
    <row r="1296" spans="1:10">
      <c r="A1296" s="16" t="s">
        <v>449</v>
      </c>
      <c r="B1296" s="16" t="str">
        <f t="shared" si="150"/>
        <v>1 4 9 493 004</v>
      </c>
      <c r="C1296" s="5" t="s">
        <v>9068</v>
      </c>
      <c r="D1296" t="s">
        <v>8303</v>
      </c>
      <c r="E1296" s="137">
        <f t="shared" si="147"/>
        <v>0</v>
      </c>
      <c r="F1296" s="137">
        <f t="shared" si="148"/>
        <v>0</v>
      </c>
      <c r="G1296" s="137">
        <f t="shared" si="149"/>
        <v>0</v>
      </c>
      <c r="H1296" s="137">
        <f t="shared" si="145"/>
        <v>0</v>
      </c>
      <c r="I1296" s="16">
        <f t="shared" si="146"/>
        <v>13</v>
      </c>
      <c r="J1296" s="16" t="str">
        <f t="shared" si="151"/>
        <v>1 4 9 493</v>
      </c>
    </row>
    <row r="1297" spans="1:10">
      <c r="A1297" s="16" t="s">
        <v>449</v>
      </c>
      <c r="B1297" s="16" t="str">
        <f t="shared" si="150"/>
        <v>1 4 9 493 005</v>
      </c>
      <c r="C1297" s="5" t="s">
        <v>9069</v>
      </c>
      <c r="D1297" t="s">
        <v>8307</v>
      </c>
      <c r="E1297" s="137">
        <f t="shared" si="147"/>
        <v>0</v>
      </c>
      <c r="F1297" s="137">
        <f t="shared" si="148"/>
        <v>0</v>
      </c>
      <c r="G1297" s="137">
        <f t="shared" si="149"/>
        <v>0</v>
      </c>
      <c r="H1297" s="137">
        <f t="shared" si="145"/>
        <v>0</v>
      </c>
      <c r="I1297" s="16">
        <f t="shared" si="146"/>
        <v>13</v>
      </c>
      <c r="J1297" s="16" t="str">
        <f t="shared" si="151"/>
        <v>1 4 9 493</v>
      </c>
    </row>
    <row r="1298" spans="1:10">
      <c r="A1298" s="16" t="s">
        <v>449</v>
      </c>
      <c r="B1298" s="16" t="str">
        <f t="shared" si="150"/>
        <v>2 5</v>
      </c>
      <c r="C1298" s="5" t="s">
        <v>2589</v>
      </c>
      <c r="D1298" t="s">
        <v>428</v>
      </c>
      <c r="E1298" s="137">
        <f t="shared" si="147"/>
        <v>0</v>
      </c>
      <c r="F1298" s="137">
        <f t="shared" si="148"/>
        <v>0</v>
      </c>
      <c r="G1298" s="137">
        <f t="shared" si="149"/>
        <v>0</v>
      </c>
      <c r="H1298" s="137">
        <f t="shared" si="145"/>
        <v>0</v>
      </c>
      <c r="I1298" s="16">
        <f t="shared" si="146"/>
        <v>3</v>
      </c>
      <c r="J1298" s="16" t="str">
        <f t="shared" si="151"/>
        <v>2</v>
      </c>
    </row>
    <row r="1299" spans="1:10">
      <c r="A1299" s="16" t="s">
        <v>449</v>
      </c>
      <c r="B1299" s="16" t="str">
        <f t="shared" si="150"/>
        <v>2 5 1</v>
      </c>
      <c r="C1299" s="5" t="s">
        <v>3439</v>
      </c>
      <c r="D1299" t="s">
        <v>6722</v>
      </c>
      <c r="E1299" s="137">
        <f t="shared" si="147"/>
        <v>0</v>
      </c>
      <c r="F1299" s="137">
        <f t="shared" si="148"/>
        <v>0</v>
      </c>
      <c r="G1299" s="137">
        <f t="shared" si="149"/>
        <v>0</v>
      </c>
      <c r="H1299" s="137">
        <f t="shared" si="145"/>
        <v>0</v>
      </c>
      <c r="I1299" s="16">
        <f t="shared" si="146"/>
        <v>5</v>
      </c>
      <c r="J1299" s="16" t="str">
        <f t="shared" si="151"/>
        <v>2 5</v>
      </c>
    </row>
    <row r="1300" spans="1:10">
      <c r="A1300" s="16" t="s">
        <v>449</v>
      </c>
      <c r="B1300" s="16" t="str">
        <f t="shared" si="150"/>
        <v>2 5 1 511</v>
      </c>
      <c r="C1300" s="5" t="s">
        <v>7638</v>
      </c>
      <c r="D1300" t="s">
        <v>3440</v>
      </c>
      <c r="E1300" s="137">
        <f t="shared" si="147"/>
        <v>0</v>
      </c>
      <c r="F1300" s="137">
        <f t="shared" si="148"/>
        <v>0</v>
      </c>
      <c r="G1300" s="137">
        <f t="shared" si="149"/>
        <v>0</v>
      </c>
      <c r="H1300" s="137">
        <f t="shared" si="145"/>
        <v>0</v>
      </c>
      <c r="I1300" s="16">
        <f t="shared" si="146"/>
        <v>9</v>
      </c>
      <c r="J1300" s="16" t="str">
        <f t="shared" si="151"/>
        <v>2 5 1</v>
      </c>
    </row>
    <row r="1301" spans="1:10">
      <c r="A1301" s="16" t="s">
        <v>449</v>
      </c>
      <c r="B1301" s="16" t="str">
        <f t="shared" si="150"/>
        <v>2 5 1 511 001</v>
      </c>
      <c r="C1301" s="5" t="s">
        <v>8038</v>
      </c>
      <c r="D1301" t="s">
        <v>777</v>
      </c>
      <c r="E1301" s="137">
        <f t="shared" si="147"/>
        <v>0</v>
      </c>
      <c r="F1301" s="137">
        <f t="shared" si="148"/>
        <v>0</v>
      </c>
      <c r="G1301" s="137">
        <f t="shared" si="149"/>
        <v>0</v>
      </c>
      <c r="H1301" s="137">
        <f t="shared" si="145"/>
        <v>0</v>
      </c>
      <c r="I1301" s="16">
        <f t="shared" si="146"/>
        <v>13</v>
      </c>
      <c r="J1301" s="16" t="str">
        <f t="shared" si="151"/>
        <v>2 5 1 511</v>
      </c>
    </row>
    <row r="1302" spans="1:10">
      <c r="A1302" s="16" t="s">
        <v>449</v>
      </c>
      <c r="B1302" s="16" t="str">
        <f t="shared" si="150"/>
        <v>2 5 1 511 002</v>
      </c>
      <c r="C1302" s="5" t="s">
        <v>9070</v>
      </c>
      <c r="D1302" t="s">
        <v>8303</v>
      </c>
      <c r="E1302" s="137">
        <f t="shared" si="147"/>
        <v>0</v>
      </c>
      <c r="F1302" s="137">
        <f t="shared" si="148"/>
        <v>0</v>
      </c>
      <c r="G1302" s="137">
        <f t="shared" si="149"/>
        <v>0</v>
      </c>
      <c r="H1302" s="137">
        <f t="shared" si="145"/>
        <v>0</v>
      </c>
      <c r="I1302" s="16">
        <f t="shared" si="146"/>
        <v>13</v>
      </c>
      <c r="J1302" s="16" t="str">
        <f t="shared" si="151"/>
        <v>2 5 1 511</v>
      </c>
    </row>
    <row r="1303" spans="1:10">
      <c r="A1303" s="16" t="s">
        <v>449</v>
      </c>
      <c r="B1303" s="16" t="str">
        <f t="shared" si="150"/>
        <v>2 5 1 511 003</v>
      </c>
      <c r="C1303" s="5" t="s">
        <v>9071</v>
      </c>
      <c r="D1303" t="s">
        <v>3202</v>
      </c>
      <c r="E1303" s="137">
        <f t="shared" si="147"/>
        <v>0</v>
      </c>
      <c r="F1303" s="137">
        <f t="shared" si="148"/>
        <v>0</v>
      </c>
      <c r="G1303" s="137">
        <f t="shared" si="149"/>
        <v>0</v>
      </c>
      <c r="H1303" s="137">
        <f t="shared" si="145"/>
        <v>0</v>
      </c>
      <c r="I1303" s="16">
        <f t="shared" si="146"/>
        <v>13</v>
      </c>
      <c r="J1303" s="16" t="str">
        <f t="shared" si="151"/>
        <v>2 5 1 511</v>
      </c>
    </row>
    <row r="1304" spans="1:10">
      <c r="A1304" s="16" t="s">
        <v>449</v>
      </c>
      <c r="B1304" s="16" t="str">
        <f t="shared" si="150"/>
        <v>2 5 1 511 004</v>
      </c>
      <c r="C1304" s="5" t="s">
        <v>9072</v>
      </c>
      <c r="D1304" t="s">
        <v>8303</v>
      </c>
      <c r="E1304" s="137">
        <f t="shared" si="147"/>
        <v>0</v>
      </c>
      <c r="F1304" s="137">
        <f t="shared" si="148"/>
        <v>0</v>
      </c>
      <c r="G1304" s="137">
        <f t="shared" si="149"/>
        <v>0</v>
      </c>
      <c r="H1304" s="137">
        <f t="shared" si="145"/>
        <v>0</v>
      </c>
      <c r="I1304" s="16">
        <f t="shared" si="146"/>
        <v>13</v>
      </c>
      <c r="J1304" s="16" t="str">
        <f t="shared" si="151"/>
        <v>2 5 1 511</v>
      </c>
    </row>
    <row r="1305" spans="1:10">
      <c r="A1305" s="16" t="s">
        <v>449</v>
      </c>
      <c r="B1305" s="16" t="str">
        <f t="shared" si="150"/>
        <v>2 5 1 511 005</v>
      </c>
      <c r="C1305" s="5" t="s">
        <v>9073</v>
      </c>
      <c r="D1305" t="s">
        <v>8307</v>
      </c>
      <c r="E1305" s="137">
        <f t="shared" si="147"/>
        <v>0</v>
      </c>
      <c r="F1305" s="137">
        <f t="shared" si="148"/>
        <v>0</v>
      </c>
      <c r="G1305" s="137">
        <f t="shared" si="149"/>
        <v>0</v>
      </c>
      <c r="H1305" s="137">
        <f t="shared" si="145"/>
        <v>0</v>
      </c>
      <c r="I1305" s="16">
        <f t="shared" si="146"/>
        <v>13</v>
      </c>
      <c r="J1305" s="16" t="str">
        <f t="shared" si="151"/>
        <v>2 5 1 511</v>
      </c>
    </row>
    <row r="1306" spans="1:10">
      <c r="A1306" s="16" t="s">
        <v>449</v>
      </c>
      <c r="B1306" s="16" t="str">
        <f t="shared" si="150"/>
        <v>2 5 1 512</v>
      </c>
      <c r="C1306" s="5" t="s">
        <v>7639</v>
      </c>
      <c r="D1306" t="s">
        <v>3441</v>
      </c>
      <c r="E1306" s="137">
        <f t="shared" si="147"/>
        <v>0</v>
      </c>
      <c r="F1306" s="137">
        <f t="shared" si="148"/>
        <v>0</v>
      </c>
      <c r="G1306" s="137">
        <f t="shared" si="149"/>
        <v>0</v>
      </c>
      <c r="H1306" s="137">
        <f t="shared" si="145"/>
        <v>0</v>
      </c>
      <c r="I1306" s="16">
        <f t="shared" si="146"/>
        <v>9</v>
      </c>
      <c r="J1306" s="16" t="str">
        <f t="shared" si="151"/>
        <v>2 5 1</v>
      </c>
    </row>
    <row r="1307" spans="1:10">
      <c r="A1307" s="16" t="s">
        <v>449</v>
      </c>
      <c r="B1307" s="16" t="str">
        <f t="shared" si="150"/>
        <v>2 5 1 512 001</v>
      </c>
      <c r="C1307" s="5" t="s">
        <v>8039</v>
      </c>
      <c r="D1307" t="s">
        <v>777</v>
      </c>
      <c r="E1307" s="137">
        <f t="shared" si="147"/>
        <v>0</v>
      </c>
      <c r="F1307" s="137">
        <f t="shared" si="148"/>
        <v>0</v>
      </c>
      <c r="G1307" s="137">
        <f t="shared" si="149"/>
        <v>0</v>
      </c>
      <c r="H1307" s="137">
        <f t="shared" si="145"/>
        <v>0</v>
      </c>
      <c r="I1307" s="16">
        <f t="shared" si="146"/>
        <v>13</v>
      </c>
      <c r="J1307" s="16" t="str">
        <f t="shared" si="151"/>
        <v>2 5 1 512</v>
      </c>
    </row>
    <row r="1308" spans="1:10">
      <c r="A1308" s="16" t="s">
        <v>449</v>
      </c>
      <c r="B1308" s="16" t="str">
        <f t="shared" si="150"/>
        <v>2 5 1 512 002</v>
      </c>
      <c r="C1308" s="5" t="s">
        <v>9074</v>
      </c>
      <c r="D1308" t="s">
        <v>8303</v>
      </c>
      <c r="E1308" s="137">
        <f t="shared" si="147"/>
        <v>0</v>
      </c>
      <c r="F1308" s="137">
        <f t="shared" si="148"/>
        <v>0</v>
      </c>
      <c r="G1308" s="137">
        <f t="shared" si="149"/>
        <v>0</v>
      </c>
      <c r="H1308" s="137">
        <f t="shared" si="145"/>
        <v>0</v>
      </c>
      <c r="I1308" s="16">
        <f t="shared" si="146"/>
        <v>13</v>
      </c>
      <c r="J1308" s="16" t="str">
        <f t="shared" si="151"/>
        <v>2 5 1 512</v>
      </c>
    </row>
    <row r="1309" spans="1:10">
      <c r="A1309" s="16" t="s">
        <v>449</v>
      </c>
      <c r="B1309" s="16" t="str">
        <f t="shared" si="150"/>
        <v>2 5 1 512 003</v>
      </c>
      <c r="C1309" s="5" t="s">
        <v>9075</v>
      </c>
      <c r="D1309" t="s">
        <v>3202</v>
      </c>
      <c r="E1309" s="137">
        <f t="shared" si="147"/>
        <v>0</v>
      </c>
      <c r="F1309" s="137">
        <f t="shared" si="148"/>
        <v>0</v>
      </c>
      <c r="G1309" s="137">
        <f t="shared" si="149"/>
        <v>0</v>
      </c>
      <c r="H1309" s="137">
        <f t="shared" si="145"/>
        <v>0</v>
      </c>
      <c r="I1309" s="16">
        <f t="shared" si="146"/>
        <v>13</v>
      </c>
      <c r="J1309" s="16" t="str">
        <f t="shared" si="151"/>
        <v>2 5 1 512</v>
      </c>
    </row>
    <row r="1310" spans="1:10">
      <c r="A1310" s="16" t="s">
        <v>449</v>
      </c>
      <c r="B1310" s="16" t="str">
        <f t="shared" si="150"/>
        <v>2 5 1 512 004</v>
      </c>
      <c r="C1310" s="5" t="s">
        <v>9076</v>
      </c>
      <c r="D1310" t="s">
        <v>8303</v>
      </c>
      <c r="E1310" s="137">
        <f t="shared" si="147"/>
        <v>0</v>
      </c>
      <c r="F1310" s="137">
        <f t="shared" si="148"/>
        <v>0</v>
      </c>
      <c r="G1310" s="137">
        <f t="shared" si="149"/>
        <v>0</v>
      </c>
      <c r="H1310" s="137">
        <f t="shared" si="145"/>
        <v>0</v>
      </c>
      <c r="I1310" s="16">
        <f t="shared" si="146"/>
        <v>13</v>
      </c>
      <c r="J1310" s="16" t="str">
        <f t="shared" si="151"/>
        <v>2 5 1 512</v>
      </c>
    </row>
    <row r="1311" spans="1:10">
      <c r="A1311" s="16" t="s">
        <v>449</v>
      </c>
      <c r="B1311" s="16" t="str">
        <f t="shared" si="150"/>
        <v>2 5 1 512 005</v>
      </c>
      <c r="C1311" s="5" t="s">
        <v>9077</v>
      </c>
      <c r="D1311" t="s">
        <v>8307</v>
      </c>
      <c r="E1311" s="137">
        <f t="shared" si="147"/>
        <v>0</v>
      </c>
      <c r="F1311" s="137">
        <f t="shared" si="148"/>
        <v>0</v>
      </c>
      <c r="G1311" s="137">
        <f t="shared" si="149"/>
        <v>0</v>
      </c>
      <c r="H1311" s="137">
        <f t="shared" si="145"/>
        <v>0</v>
      </c>
      <c r="I1311" s="16">
        <f t="shared" si="146"/>
        <v>13</v>
      </c>
      <c r="J1311" s="16" t="str">
        <f t="shared" si="151"/>
        <v>2 5 1 512</v>
      </c>
    </row>
    <row r="1312" spans="1:10">
      <c r="A1312" s="16" t="s">
        <v>449</v>
      </c>
      <c r="B1312" s="16" t="str">
        <f t="shared" si="150"/>
        <v>2 5 1 513</v>
      </c>
      <c r="C1312" s="5" t="s">
        <v>7640</v>
      </c>
      <c r="D1312" t="s">
        <v>3442</v>
      </c>
      <c r="E1312" s="137">
        <f t="shared" si="147"/>
        <v>0</v>
      </c>
      <c r="F1312" s="137">
        <f t="shared" si="148"/>
        <v>0</v>
      </c>
      <c r="G1312" s="137">
        <f t="shared" si="149"/>
        <v>0</v>
      </c>
      <c r="H1312" s="137">
        <f t="shared" si="145"/>
        <v>0</v>
      </c>
      <c r="I1312" s="16">
        <f t="shared" si="146"/>
        <v>9</v>
      </c>
      <c r="J1312" s="16" t="str">
        <f t="shared" si="151"/>
        <v>2 5 1</v>
      </c>
    </row>
    <row r="1313" spans="1:10">
      <c r="A1313" s="16" t="s">
        <v>449</v>
      </c>
      <c r="B1313" s="16" t="str">
        <f t="shared" si="150"/>
        <v>2 5 1 513 001</v>
      </c>
      <c r="C1313" s="5" t="s">
        <v>8040</v>
      </c>
      <c r="D1313" t="s">
        <v>777</v>
      </c>
      <c r="E1313" s="137">
        <f t="shared" si="147"/>
        <v>0</v>
      </c>
      <c r="F1313" s="137">
        <f t="shared" si="148"/>
        <v>0</v>
      </c>
      <c r="G1313" s="137">
        <f t="shared" si="149"/>
        <v>0</v>
      </c>
      <c r="H1313" s="137">
        <f t="shared" si="145"/>
        <v>0</v>
      </c>
      <c r="I1313" s="16">
        <f t="shared" si="146"/>
        <v>13</v>
      </c>
      <c r="J1313" s="16" t="str">
        <f t="shared" si="151"/>
        <v>2 5 1 513</v>
      </c>
    </row>
    <row r="1314" spans="1:10">
      <c r="A1314" s="16" t="s">
        <v>449</v>
      </c>
      <c r="B1314" s="16" t="str">
        <f t="shared" si="150"/>
        <v>2 5 1 513 002</v>
      </c>
      <c r="C1314" s="5" t="s">
        <v>9078</v>
      </c>
      <c r="D1314" t="s">
        <v>8303</v>
      </c>
      <c r="E1314" s="137">
        <f t="shared" si="147"/>
        <v>0</v>
      </c>
      <c r="F1314" s="137">
        <f t="shared" si="148"/>
        <v>0</v>
      </c>
      <c r="G1314" s="137">
        <f t="shared" si="149"/>
        <v>0</v>
      </c>
      <c r="H1314" s="137">
        <f t="shared" si="145"/>
        <v>0</v>
      </c>
      <c r="I1314" s="16">
        <f t="shared" si="146"/>
        <v>13</v>
      </c>
      <c r="J1314" s="16" t="str">
        <f t="shared" si="151"/>
        <v>2 5 1 513</v>
      </c>
    </row>
    <row r="1315" spans="1:10">
      <c r="A1315" s="16" t="s">
        <v>449</v>
      </c>
      <c r="B1315" s="16" t="str">
        <f t="shared" si="150"/>
        <v>2 5 1 513 003</v>
      </c>
      <c r="C1315" s="5" t="s">
        <v>9079</v>
      </c>
      <c r="D1315" t="s">
        <v>3202</v>
      </c>
      <c r="E1315" s="137">
        <f t="shared" si="147"/>
        <v>0</v>
      </c>
      <c r="F1315" s="137">
        <f t="shared" si="148"/>
        <v>0</v>
      </c>
      <c r="G1315" s="137">
        <f t="shared" si="149"/>
        <v>0</v>
      </c>
      <c r="H1315" s="137">
        <f t="shared" si="145"/>
        <v>0</v>
      </c>
      <c r="I1315" s="16">
        <f t="shared" si="146"/>
        <v>13</v>
      </c>
      <c r="J1315" s="16" t="str">
        <f t="shared" si="151"/>
        <v>2 5 1 513</v>
      </c>
    </row>
    <row r="1316" spans="1:10">
      <c r="A1316" s="16" t="s">
        <v>449</v>
      </c>
      <c r="B1316" s="16" t="str">
        <f t="shared" si="150"/>
        <v>2 5 1 513 004</v>
      </c>
      <c r="C1316" s="5" t="s">
        <v>9080</v>
      </c>
      <c r="D1316" t="s">
        <v>8303</v>
      </c>
      <c r="E1316" s="137">
        <f t="shared" si="147"/>
        <v>0</v>
      </c>
      <c r="F1316" s="137">
        <f t="shared" si="148"/>
        <v>0</v>
      </c>
      <c r="G1316" s="137">
        <f t="shared" si="149"/>
        <v>0</v>
      </c>
      <c r="H1316" s="137">
        <f t="shared" si="145"/>
        <v>0</v>
      </c>
      <c r="I1316" s="16">
        <f t="shared" si="146"/>
        <v>13</v>
      </c>
      <c r="J1316" s="16" t="str">
        <f t="shared" si="151"/>
        <v>2 5 1 513</v>
      </c>
    </row>
    <row r="1317" spans="1:10">
      <c r="A1317" s="16" t="s">
        <v>449</v>
      </c>
      <c r="B1317" s="16" t="str">
        <f t="shared" si="150"/>
        <v>2 5 1 513 005</v>
      </c>
      <c r="C1317" s="5" t="s">
        <v>9081</v>
      </c>
      <c r="D1317" t="s">
        <v>8307</v>
      </c>
      <c r="E1317" s="137">
        <f t="shared" si="147"/>
        <v>0</v>
      </c>
      <c r="F1317" s="137">
        <f t="shared" si="148"/>
        <v>0</v>
      </c>
      <c r="G1317" s="137">
        <f t="shared" si="149"/>
        <v>0</v>
      </c>
      <c r="H1317" s="137">
        <f t="shared" si="145"/>
        <v>0</v>
      </c>
      <c r="I1317" s="16">
        <f t="shared" si="146"/>
        <v>13</v>
      </c>
      <c r="J1317" s="16" t="str">
        <f t="shared" si="151"/>
        <v>2 5 1 513</v>
      </c>
    </row>
    <row r="1318" spans="1:10">
      <c r="A1318" s="16" t="s">
        <v>449</v>
      </c>
      <c r="B1318" s="16" t="str">
        <f t="shared" si="150"/>
        <v>2 5 1 514</v>
      </c>
      <c r="C1318" s="5" t="s">
        <v>7641</v>
      </c>
      <c r="D1318" t="s">
        <v>3443</v>
      </c>
      <c r="E1318" s="137">
        <f t="shared" si="147"/>
        <v>0</v>
      </c>
      <c r="F1318" s="137">
        <f t="shared" si="148"/>
        <v>0</v>
      </c>
      <c r="G1318" s="137">
        <f t="shared" si="149"/>
        <v>0</v>
      </c>
      <c r="H1318" s="137">
        <f t="shared" si="145"/>
        <v>0</v>
      </c>
      <c r="I1318" s="16">
        <f t="shared" si="146"/>
        <v>9</v>
      </c>
      <c r="J1318" s="16" t="str">
        <f t="shared" si="151"/>
        <v>2 5 1</v>
      </c>
    </row>
    <row r="1319" spans="1:10">
      <c r="A1319" s="16" t="s">
        <v>449</v>
      </c>
      <c r="B1319" s="16" t="str">
        <f t="shared" si="150"/>
        <v>2 5 1 514 001</v>
      </c>
      <c r="C1319" s="5" t="s">
        <v>8041</v>
      </c>
      <c r="D1319" t="s">
        <v>777</v>
      </c>
      <c r="E1319" s="137">
        <f t="shared" si="147"/>
        <v>0</v>
      </c>
      <c r="F1319" s="137">
        <f t="shared" si="148"/>
        <v>0</v>
      </c>
      <c r="G1319" s="137">
        <f t="shared" si="149"/>
        <v>0</v>
      </c>
      <c r="H1319" s="137">
        <f t="shared" si="145"/>
        <v>0</v>
      </c>
      <c r="I1319" s="16">
        <f t="shared" si="146"/>
        <v>13</v>
      </c>
      <c r="J1319" s="16" t="str">
        <f t="shared" si="151"/>
        <v>2 5 1 514</v>
      </c>
    </row>
    <row r="1320" spans="1:10">
      <c r="A1320" s="16" t="s">
        <v>449</v>
      </c>
      <c r="B1320" s="16" t="str">
        <f t="shared" si="150"/>
        <v>2 5 1 514 002</v>
      </c>
      <c r="C1320" s="5" t="s">
        <v>9082</v>
      </c>
      <c r="D1320" t="s">
        <v>8303</v>
      </c>
      <c r="E1320" s="137">
        <f t="shared" si="147"/>
        <v>0</v>
      </c>
      <c r="F1320" s="137">
        <f t="shared" si="148"/>
        <v>0</v>
      </c>
      <c r="G1320" s="137">
        <f t="shared" si="149"/>
        <v>0</v>
      </c>
      <c r="H1320" s="137">
        <f t="shared" si="145"/>
        <v>0</v>
      </c>
      <c r="I1320" s="16">
        <f t="shared" si="146"/>
        <v>13</v>
      </c>
      <c r="J1320" s="16" t="str">
        <f t="shared" si="151"/>
        <v>2 5 1 514</v>
      </c>
    </row>
    <row r="1321" spans="1:10">
      <c r="A1321" s="16" t="s">
        <v>449</v>
      </c>
      <c r="B1321" s="16" t="str">
        <f t="shared" si="150"/>
        <v>2 5 1 514 003</v>
      </c>
      <c r="C1321" s="5" t="s">
        <v>9083</v>
      </c>
      <c r="D1321" t="s">
        <v>3202</v>
      </c>
      <c r="E1321" s="137">
        <f t="shared" si="147"/>
        <v>0</v>
      </c>
      <c r="F1321" s="137">
        <f t="shared" si="148"/>
        <v>0</v>
      </c>
      <c r="G1321" s="137">
        <f t="shared" si="149"/>
        <v>0</v>
      </c>
      <c r="H1321" s="137">
        <f t="shared" si="145"/>
        <v>0</v>
      </c>
      <c r="I1321" s="16">
        <f t="shared" si="146"/>
        <v>13</v>
      </c>
      <c r="J1321" s="16" t="str">
        <f t="shared" si="151"/>
        <v>2 5 1 514</v>
      </c>
    </row>
    <row r="1322" spans="1:10">
      <c r="A1322" s="16" t="s">
        <v>449</v>
      </c>
      <c r="B1322" s="16" t="str">
        <f t="shared" si="150"/>
        <v>2 5 1 514 004</v>
      </c>
      <c r="C1322" s="5" t="s">
        <v>9084</v>
      </c>
      <c r="D1322" t="s">
        <v>8303</v>
      </c>
      <c r="E1322" s="137">
        <f t="shared" si="147"/>
        <v>0</v>
      </c>
      <c r="F1322" s="137">
        <f t="shared" si="148"/>
        <v>0</v>
      </c>
      <c r="G1322" s="137">
        <f t="shared" si="149"/>
        <v>0</v>
      </c>
      <c r="H1322" s="137">
        <f t="shared" si="145"/>
        <v>0</v>
      </c>
      <c r="I1322" s="16">
        <f t="shared" si="146"/>
        <v>13</v>
      </c>
      <c r="J1322" s="16" t="str">
        <f t="shared" si="151"/>
        <v>2 5 1 514</v>
      </c>
    </row>
    <row r="1323" spans="1:10">
      <c r="A1323" s="16" t="s">
        <v>449</v>
      </c>
      <c r="B1323" s="16" t="str">
        <f t="shared" si="150"/>
        <v>2 5 1 514 005</v>
      </c>
      <c r="C1323" s="5" t="s">
        <v>9085</v>
      </c>
      <c r="D1323" t="s">
        <v>8307</v>
      </c>
      <c r="E1323" s="137">
        <f t="shared" si="147"/>
        <v>0</v>
      </c>
      <c r="F1323" s="137">
        <f t="shared" si="148"/>
        <v>0</v>
      </c>
      <c r="G1323" s="137">
        <f t="shared" si="149"/>
        <v>0</v>
      </c>
      <c r="H1323" s="137">
        <f t="shared" si="145"/>
        <v>0</v>
      </c>
      <c r="I1323" s="16">
        <f t="shared" si="146"/>
        <v>13</v>
      </c>
      <c r="J1323" s="16" t="str">
        <f t="shared" si="151"/>
        <v>2 5 1 514</v>
      </c>
    </row>
    <row r="1324" spans="1:10">
      <c r="A1324" s="16" t="s">
        <v>449</v>
      </c>
      <c r="B1324" s="16" t="str">
        <f t="shared" si="150"/>
        <v>2 5 1 515</v>
      </c>
      <c r="C1324" s="5" t="s">
        <v>6723</v>
      </c>
      <c r="D1324" t="s">
        <v>3444</v>
      </c>
      <c r="E1324" s="137">
        <f t="shared" si="147"/>
        <v>0</v>
      </c>
      <c r="F1324" s="137">
        <f t="shared" si="148"/>
        <v>0</v>
      </c>
      <c r="G1324" s="137">
        <f t="shared" si="149"/>
        <v>0</v>
      </c>
      <c r="H1324" s="137">
        <f t="shared" si="145"/>
        <v>0</v>
      </c>
      <c r="I1324" s="16">
        <f t="shared" si="146"/>
        <v>9</v>
      </c>
      <c r="J1324" s="16" t="str">
        <f t="shared" si="151"/>
        <v>2 5 1</v>
      </c>
    </row>
    <row r="1325" spans="1:10">
      <c r="A1325" s="16" t="s">
        <v>449</v>
      </c>
      <c r="B1325" s="16" t="str">
        <f t="shared" si="150"/>
        <v>2 5 1 515 001</v>
      </c>
      <c r="C1325" s="5" t="s">
        <v>6724</v>
      </c>
      <c r="D1325" t="s">
        <v>777</v>
      </c>
      <c r="E1325" s="137">
        <f t="shared" si="147"/>
        <v>0</v>
      </c>
      <c r="F1325" s="137">
        <f t="shared" si="148"/>
        <v>0</v>
      </c>
      <c r="G1325" s="137">
        <f t="shared" si="149"/>
        <v>0</v>
      </c>
      <c r="H1325" s="137">
        <f t="shared" si="145"/>
        <v>0</v>
      </c>
      <c r="I1325" s="16">
        <f t="shared" si="146"/>
        <v>13</v>
      </c>
      <c r="J1325" s="16" t="str">
        <f t="shared" si="151"/>
        <v>2 5 1 515</v>
      </c>
    </row>
    <row r="1326" spans="1:10">
      <c r="A1326" s="16" t="s">
        <v>449</v>
      </c>
      <c r="B1326" s="16" t="str">
        <f t="shared" si="150"/>
        <v>2 5 1 515 002</v>
      </c>
      <c r="C1326" s="5" t="s">
        <v>9086</v>
      </c>
      <c r="D1326" t="s">
        <v>8303</v>
      </c>
      <c r="E1326" s="137">
        <f t="shared" si="147"/>
        <v>0</v>
      </c>
      <c r="F1326" s="137">
        <f t="shared" si="148"/>
        <v>0</v>
      </c>
      <c r="G1326" s="137">
        <f t="shared" si="149"/>
        <v>0</v>
      </c>
      <c r="H1326" s="137">
        <f t="shared" si="145"/>
        <v>0</v>
      </c>
      <c r="I1326" s="16">
        <f t="shared" si="146"/>
        <v>13</v>
      </c>
      <c r="J1326" s="16" t="str">
        <f t="shared" si="151"/>
        <v>2 5 1 515</v>
      </c>
    </row>
    <row r="1327" spans="1:10">
      <c r="A1327" s="16" t="s">
        <v>449</v>
      </c>
      <c r="B1327" s="16" t="str">
        <f t="shared" si="150"/>
        <v>2 5 1 515 003</v>
      </c>
      <c r="C1327" s="5" t="s">
        <v>9087</v>
      </c>
      <c r="D1327" t="s">
        <v>3202</v>
      </c>
      <c r="E1327" s="137">
        <f t="shared" si="147"/>
        <v>0</v>
      </c>
      <c r="F1327" s="137">
        <f t="shared" si="148"/>
        <v>0</v>
      </c>
      <c r="G1327" s="137">
        <f t="shared" si="149"/>
        <v>0</v>
      </c>
      <c r="H1327" s="137">
        <f t="shared" si="145"/>
        <v>0</v>
      </c>
      <c r="I1327" s="16">
        <f t="shared" si="146"/>
        <v>13</v>
      </c>
      <c r="J1327" s="16" t="str">
        <f t="shared" si="151"/>
        <v>2 5 1 515</v>
      </c>
    </row>
    <row r="1328" spans="1:10">
      <c r="A1328" s="16" t="s">
        <v>449</v>
      </c>
      <c r="B1328" s="16" t="str">
        <f t="shared" si="150"/>
        <v>2 5 1 515 004</v>
      </c>
      <c r="C1328" s="5" t="s">
        <v>9088</v>
      </c>
      <c r="D1328" t="s">
        <v>8303</v>
      </c>
      <c r="E1328" s="137">
        <f t="shared" si="147"/>
        <v>0</v>
      </c>
      <c r="F1328" s="137">
        <f t="shared" si="148"/>
        <v>0</v>
      </c>
      <c r="G1328" s="137">
        <f t="shared" si="149"/>
        <v>0</v>
      </c>
      <c r="H1328" s="137">
        <f t="shared" si="145"/>
        <v>0</v>
      </c>
      <c r="I1328" s="16">
        <f t="shared" si="146"/>
        <v>13</v>
      </c>
      <c r="J1328" s="16" t="str">
        <f t="shared" si="151"/>
        <v>2 5 1 515</v>
      </c>
    </row>
    <row r="1329" spans="1:10">
      <c r="A1329" s="16" t="s">
        <v>449</v>
      </c>
      <c r="B1329" s="16" t="str">
        <f t="shared" si="150"/>
        <v>2 5 1 515 005</v>
      </c>
      <c r="C1329" s="5" t="s">
        <v>9089</v>
      </c>
      <c r="D1329" t="s">
        <v>8307</v>
      </c>
      <c r="E1329" s="137">
        <f t="shared" si="147"/>
        <v>0</v>
      </c>
      <c r="F1329" s="137">
        <f t="shared" si="148"/>
        <v>0</v>
      </c>
      <c r="G1329" s="137">
        <f t="shared" si="149"/>
        <v>0</v>
      </c>
      <c r="H1329" s="137">
        <f t="shared" ref="H1329:H1392" si="152">SUBTOTAL(9,E1329:G1329)</f>
        <v>0</v>
      </c>
      <c r="I1329" s="16">
        <f t="shared" ref="I1329:I1392" si="153">LEN(C1329)</f>
        <v>13</v>
      </c>
      <c r="J1329" s="16" t="str">
        <f t="shared" si="151"/>
        <v>2 5 1 515</v>
      </c>
    </row>
    <row r="1330" spans="1:10">
      <c r="A1330" s="16" t="s">
        <v>449</v>
      </c>
      <c r="B1330" s="16" t="str">
        <f t="shared" si="150"/>
        <v>2 5 1 519</v>
      </c>
      <c r="C1330" s="5" t="s">
        <v>7642</v>
      </c>
      <c r="D1330" t="s">
        <v>3445</v>
      </c>
      <c r="E1330" s="137">
        <f t="shared" si="147"/>
        <v>0</v>
      </c>
      <c r="F1330" s="137">
        <f t="shared" si="148"/>
        <v>0</v>
      </c>
      <c r="G1330" s="137">
        <f t="shared" si="149"/>
        <v>0</v>
      </c>
      <c r="H1330" s="137">
        <f t="shared" si="152"/>
        <v>0</v>
      </c>
      <c r="I1330" s="16">
        <f t="shared" si="153"/>
        <v>9</v>
      </c>
      <c r="J1330" s="16" t="str">
        <f t="shared" si="151"/>
        <v>2 5 1</v>
      </c>
    </row>
    <row r="1331" spans="1:10">
      <c r="A1331" s="16" t="s">
        <v>449</v>
      </c>
      <c r="B1331" s="16" t="str">
        <f t="shared" si="150"/>
        <v>2 5 1 519 001</v>
      </c>
      <c r="C1331" s="5" t="s">
        <v>8042</v>
      </c>
      <c r="D1331" t="s">
        <v>777</v>
      </c>
      <c r="E1331" s="137">
        <f t="shared" si="147"/>
        <v>0</v>
      </c>
      <c r="F1331" s="137">
        <f t="shared" si="148"/>
        <v>0</v>
      </c>
      <c r="G1331" s="137">
        <f t="shared" si="149"/>
        <v>0</v>
      </c>
      <c r="H1331" s="137">
        <f t="shared" si="152"/>
        <v>0</v>
      </c>
      <c r="I1331" s="16">
        <f t="shared" si="153"/>
        <v>13</v>
      </c>
      <c r="J1331" s="16" t="str">
        <f t="shared" si="151"/>
        <v>2 5 1 519</v>
      </c>
    </row>
    <row r="1332" spans="1:10">
      <c r="A1332" s="16" t="s">
        <v>449</v>
      </c>
      <c r="B1332" s="16" t="str">
        <f t="shared" si="150"/>
        <v>2 5 1 519 002</v>
      </c>
      <c r="C1332" s="5" t="s">
        <v>9090</v>
      </c>
      <c r="D1332" t="s">
        <v>8303</v>
      </c>
      <c r="E1332" s="137">
        <f t="shared" si="147"/>
        <v>0</v>
      </c>
      <c r="F1332" s="137">
        <f t="shared" si="148"/>
        <v>0</v>
      </c>
      <c r="G1332" s="137">
        <f t="shared" si="149"/>
        <v>0</v>
      </c>
      <c r="H1332" s="137">
        <f t="shared" si="152"/>
        <v>0</v>
      </c>
      <c r="I1332" s="16">
        <f t="shared" si="153"/>
        <v>13</v>
      </c>
      <c r="J1332" s="16" t="str">
        <f t="shared" si="151"/>
        <v>2 5 1 519</v>
      </c>
    </row>
    <row r="1333" spans="1:10">
      <c r="A1333" s="16" t="s">
        <v>449</v>
      </c>
      <c r="B1333" s="16" t="str">
        <f t="shared" si="150"/>
        <v>2 5 1 519 003</v>
      </c>
      <c r="C1333" s="5" t="s">
        <v>9091</v>
      </c>
      <c r="D1333" t="s">
        <v>3202</v>
      </c>
      <c r="E1333" s="137">
        <f t="shared" si="147"/>
        <v>0</v>
      </c>
      <c r="F1333" s="137">
        <f t="shared" si="148"/>
        <v>0</v>
      </c>
      <c r="G1333" s="137">
        <f t="shared" si="149"/>
        <v>0</v>
      </c>
      <c r="H1333" s="137">
        <f t="shared" si="152"/>
        <v>0</v>
      </c>
      <c r="I1333" s="16">
        <f t="shared" si="153"/>
        <v>13</v>
      </c>
      <c r="J1333" s="16" t="str">
        <f t="shared" si="151"/>
        <v>2 5 1 519</v>
      </c>
    </row>
    <row r="1334" spans="1:10">
      <c r="A1334" s="16" t="s">
        <v>449</v>
      </c>
      <c r="B1334" s="16" t="str">
        <f t="shared" si="150"/>
        <v>2 5 1 519 004</v>
      </c>
      <c r="C1334" s="5" t="s">
        <v>9092</v>
      </c>
      <c r="D1334" t="s">
        <v>8303</v>
      </c>
      <c r="E1334" s="137">
        <f t="shared" si="147"/>
        <v>0</v>
      </c>
      <c r="F1334" s="137">
        <f t="shared" si="148"/>
        <v>0</v>
      </c>
      <c r="G1334" s="137">
        <f t="shared" si="149"/>
        <v>0</v>
      </c>
      <c r="H1334" s="137">
        <f t="shared" si="152"/>
        <v>0</v>
      </c>
      <c r="I1334" s="16">
        <f t="shared" si="153"/>
        <v>13</v>
      </c>
      <c r="J1334" s="16" t="str">
        <f t="shared" si="151"/>
        <v>2 5 1 519</v>
      </c>
    </row>
    <row r="1335" spans="1:10">
      <c r="A1335" s="16" t="s">
        <v>449</v>
      </c>
      <c r="B1335" s="16" t="str">
        <f t="shared" si="150"/>
        <v>2 5 1 519 005</v>
      </c>
      <c r="C1335" s="5" t="s">
        <v>9093</v>
      </c>
      <c r="D1335" t="s">
        <v>8307</v>
      </c>
      <c r="E1335" s="137">
        <f t="shared" si="147"/>
        <v>0</v>
      </c>
      <c r="F1335" s="137">
        <f t="shared" si="148"/>
        <v>0</v>
      </c>
      <c r="G1335" s="137">
        <f t="shared" si="149"/>
        <v>0</v>
      </c>
      <c r="H1335" s="137">
        <f t="shared" si="152"/>
        <v>0</v>
      </c>
      <c r="I1335" s="16">
        <f t="shared" si="153"/>
        <v>13</v>
      </c>
      <c r="J1335" s="16" t="str">
        <f t="shared" si="151"/>
        <v>2 5 1 519</v>
      </c>
    </row>
    <row r="1336" spans="1:10">
      <c r="A1336" s="16" t="s">
        <v>449</v>
      </c>
      <c r="B1336" s="16" t="str">
        <f t="shared" si="150"/>
        <v>2 5 2</v>
      </c>
      <c r="C1336" s="5" t="s">
        <v>6725</v>
      </c>
      <c r="D1336" t="s">
        <v>6726</v>
      </c>
      <c r="E1336" s="137">
        <f t="shared" si="147"/>
        <v>0</v>
      </c>
      <c r="F1336" s="137">
        <f t="shared" si="148"/>
        <v>0</v>
      </c>
      <c r="G1336" s="137">
        <f t="shared" si="149"/>
        <v>0</v>
      </c>
      <c r="H1336" s="137">
        <f t="shared" si="152"/>
        <v>0</v>
      </c>
      <c r="I1336" s="16">
        <f t="shared" si="153"/>
        <v>5</v>
      </c>
      <c r="J1336" s="16" t="str">
        <f t="shared" si="151"/>
        <v>2 5</v>
      </c>
    </row>
    <row r="1337" spans="1:10">
      <c r="A1337" s="16" t="s">
        <v>449</v>
      </c>
      <c r="B1337" s="16" t="str">
        <f t="shared" si="150"/>
        <v>2 5 2 521</v>
      </c>
      <c r="C1337" s="5" t="s">
        <v>7643</v>
      </c>
      <c r="D1337" t="s">
        <v>3446</v>
      </c>
      <c r="E1337" s="137">
        <f t="shared" si="147"/>
        <v>0</v>
      </c>
      <c r="F1337" s="137">
        <f t="shared" si="148"/>
        <v>0</v>
      </c>
      <c r="G1337" s="137">
        <f t="shared" si="149"/>
        <v>0</v>
      </c>
      <c r="H1337" s="137">
        <f t="shared" si="152"/>
        <v>0</v>
      </c>
      <c r="I1337" s="16">
        <f t="shared" si="153"/>
        <v>9</v>
      </c>
      <c r="J1337" s="16" t="str">
        <f t="shared" si="151"/>
        <v>2 5 2</v>
      </c>
    </row>
    <row r="1338" spans="1:10">
      <c r="A1338" s="16" t="s">
        <v>449</v>
      </c>
      <c r="B1338" s="16" t="str">
        <f t="shared" si="150"/>
        <v>2 5 2 521 001</v>
      </c>
      <c r="C1338" s="5" t="s">
        <v>8043</v>
      </c>
      <c r="D1338" t="s">
        <v>777</v>
      </c>
      <c r="E1338" s="137">
        <f t="shared" si="147"/>
        <v>0</v>
      </c>
      <c r="F1338" s="137">
        <f t="shared" si="148"/>
        <v>0</v>
      </c>
      <c r="G1338" s="137">
        <f t="shared" si="149"/>
        <v>0</v>
      </c>
      <c r="H1338" s="137">
        <f t="shared" si="152"/>
        <v>0</v>
      </c>
      <c r="I1338" s="16">
        <f t="shared" si="153"/>
        <v>13</v>
      </c>
      <c r="J1338" s="16" t="str">
        <f t="shared" si="151"/>
        <v>2 5 2 521</v>
      </c>
    </row>
    <row r="1339" spans="1:10">
      <c r="A1339" s="16" t="s">
        <v>449</v>
      </c>
      <c r="B1339" s="16" t="str">
        <f t="shared" si="150"/>
        <v>2 5 2 521 002</v>
      </c>
      <c r="C1339" s="5" t="s">
        <v>9094</v>
      </c>
      <c r="D1339" t="s">
        <v>8303</v>
      </c>
      <c r="E1339" s="137">
        <f t="shared" si="147"/>
        <v>0</v>
      </c>
      <c r="F1339" s="137">
        <f t="shared" si="148"/>
        <v>0</v>
      </c>
      <c r="G1339" s="137">
        <f t="shared" si="149"/>
        <v>0</v>
      </c>
      <c r="H1339" s="137">
        <f t="shared" si="152"/>
        <v>0</v>
      </c>
      <c r="I1339" s="16">
        <f t="shared" si="153"/>
        <v>13</v>
      </c>
      <c r="J1339" s="16" t="str">
        <f t="shared" si="151"/>
        <v>2 5 2 521</v>
      </c>
    </row>
    <row r="1340" spans="1:10">
      <c r="A1340" s="16" t="s">
        <v>449</v>
      </c>
      <c r="B1340" s="16" t="str">
        <f t="shared" si="150"/>
        <v>2 5 2 521 003</v>
      </c>
      <c r="C1340" s="5" t="s">
        <v>9095</v>
      </c>
      <c r="D1340" t="s">
        <v>3202</v>
      </c>
      <c r="E1340" s="137">
        <f t="shared" si="147"/>
        <v>0</v>
      </c>
      <c r="F1340" s="137">
        <f t="shared" si="148"/>
        <v>0</v>
      </c>
      <c r="G1340" s="137">
        <f t="shared" si="149"/>
        <v>0</v>
      </c>
      <c r="H1340" s="137">
        <f t="shared" si="152"/>
        <v>0</v>
      </c>
      <c r="I1340" s="16">
        <f t="shared" si="153"/>
        <v>13</v>
      </c>
      <c r="J1340" s="16" t="str">
        <f t="shared" si="151"/>
        <v>2 5 2 521</v>
      </c>
    </row>
    <row r="1341" spans="1:10">
      <c r="A1341" s="16" t="s">
        <v>449</v>
      </c>
      <c r="B1341" s="16" t="str">
        <f t="shared" si="150"/>
        <v>2 5 2 521 004</v>
      </c>
      <c r="C1341" s="5" t="s">
        <v>9096</v>
      </c>
      <c r="D1341" t="s">
        <v>8303</v>
      </c>
      <c r="E1341" s="137">
        <f t="shared" si="147"/>
        <v>0</v>
      </c>
      <c r="F1341" s="137">
        <f t="shared" si="148"/>
        <v>0</v>
      </c>
      <c r="G1341" s="137">
        <f t="shared" si="149"/>
        <v>0</v>
      </c>
      <c r="H1341" s="137">
        <f t="shared" si="152"/>
        <v>0</v>
      </c>
      <c r="I1341" s="16">
        <f t="shared" si="153"/>
        <v>13</v>
      </c>
      <c r="J1341" s="16" t="str">
        <f t="shared" si="151"/>
        <v>2 5 2 521</v>
      </c>
    </row>
    <row r="1342" spans="1:10">
      <c r="A1342" s="16" t="s">
        <v>449</v>
      </c>
      <c r="B1342" s="16" t="str">
        <f t="shared" si="150"/>
        <v>2 5 2 521 005</v>
      </c>
      <c r="C1342" s="5" t="s">
        <v>9097</v>
      </c>
      <c r="D1342" t="s">
        <v>8307</v>
      </c>
      <c r="E1342" s="137">
        <f t="shared" si="147"/>
        <v>0</v>
      </c>
      <c r="F1342" s="137">
        <f t="shared" si="148"/>
        <v>0</v>
      </c>
      <c r="G1342" s="137">
        <f t="shared" si="149"/>
        <v>0</v>
      </c>
      <c r="H1342" s="137">
        <f t="shared" si="152"/>
        <v>0</v>
      </c>
      <c r="I1342" s="16">
        <f t="shared" si="153"/>
        <v>13</v>
      </c>
      <c r="J1342" s="16" t="str">
        <f t="shared" si="151"/>
        <v>2 5 2 521</v>
      </c>
    </row>
    <row r="1343" spans="1:10">
      <c r="A1343" s="16" t="s">
        <v>449</v>
      </c>
      <c r="B1343" s="16" t="str">
        <f t="shared" si="150"/>
        <v>2 5 2 522</v>
      </c>
      <c r="C1343" s="5" t="s">
        <v>6921</v>
      </c>
      <c r="D1343" t="s">
        <v>3447</v>
      </c>
      <c r="E1343" s="137">
        <f t="shared" si="147"/>
        <v>0</v>
      </c>
      <c r="F1343" s="137">
        <f t="shared" si="148"/>
        <v>0</v>
      </c>
      <c r="G1343" s="137">
        <f t="shared" si="149"/>
        <v>0</v>
      </c>
      <c r="H1343" s="137">
        <f t="shared" si="152"/>
        <v>0</v>
      </c>
      <c r="I1343" s="16">
        <f t="shared" si="153"/>
        <v>9</v>
      </c>
      <c r="J1343" s="16" t="str">
        <f t="shared" si="151"/>
        <v>2 5 2</v>
      </c>
    </row>
    <row r="1344" spans="1:10">
      <c r="A1344" s="16" t="s">
        <v>449</v>
      </c>
      <c r="B1344" s="16" t="str">
        <f t="shared" si="150"/>
        <v>2 5 2 522 001</v>
      </c>
      <c r="C1344" s="5" t="s">
        <v>6922</v>
      </c>
      <c r="D1344" t="s">
        <v>777</v>
      </c>
      <c r="E1344" s="137">
        <f t="shared" si="147"/>
        <v>0</v>
      </c>
      <c r="F1344" s="137">
        <f t="shared" si="148"/>
        <v>0</v>
      </c>
      <c r="G1344" s="137">
        <f t="shared" si="149"/>
        <v>0</v>
      </c>
      <c r="H1344" s="137">
        <f t="shared" si="152"/>
        <v>0</v>
      </c>
      <c r="I1344" s="16">
        <f t="shared" si="153"/>
        <v>13</v>
      </c>
      <c r="J1344" s="16" t="str">
        <f t="shared" si="151"/>
        <v>2 5 2 522</v>
      </c>
    </row>
    <row r="1345" spans="1:10">
      <c r="A1345" s="16" t="s">
        <v>449</v>
      </c>
      <c r="B1345" s="16" t="str">
        <f t="shared" si="150"/>
        <v>2 5 2 522 002</v>
      </c>
      <c r="C1345" s="5" t="s">
        <v>9098</v>
      </c>
      <c r="D1345" t="s">
        <v>8303</v>
      </c>
      <c r="E1345" s="137">
        <f t="shared" si="147"/>
        <v>0</v>
      </c>
      <c r="F1345" s="137">
        <f t="shared" si="148"/>
        <v>0</v>
      </c>
      <c r="G1345" s="137">
        <f t="shared" si="149"/>
        <v>0</v>
      </c>
      <c r="H1345" s="137">
        <f t="shared" si="152"/>
        <v>0</v>
      </c>
      <c r="I1345" s="16">
        <f t="shared" si="153"/>
        <v>13</v>
      </c>
      <c r="J1345" s="16" t="str">
        <f t="shared" si="151"/>
        <v>2 5 2 522</v>
      </c>
    </row>
    <row r="1346" spans="1:10">
      <c r="A1346" s="16" t="s">
        <v>449</v>
      </c>
      <c r="B1346" s="16" t="str">
        <f t="shared" si="150"/>
        <v>2 5 2 522 003</v>
      </c>
      <c r="C1346" s="5" t="s">
        <v>9099</v>
      </c>
      <c r="D1346" t="s">
        <v>3202</v>
      </c>
      <c r="E1346" s="137">
        <f t="shared" ref="E1346:E1409" si="154">SUMIF($J$1:$J$4000,$C1346,$E$1:$E$4000)</f>
        <v>0</v>
      </c>
      <c r="F1346" s="137">
        <f t="shared" ref="F1346:F1409" si="155">SUMIF($J$1:$J$4000,$C1346,$F$1:$F$4000)</f>
        <v>0</v>
      </c>
      <c r="G1346" s="137">
        <f t="shared" ref="G1346:G1409" si="156">SUMIF($J$1:$J$4000,$C1346,$G$1:$G$4000)</f>
        <v>0</v>
      </c>
      <c r="H1346" s="137">
        <f t="shared" si="152"/>
        <v>0</v>
      </c>
      <c r="I1346" s="16">
        <f t="shared" si="153"/>
        <v>13</v>
      </c>
      <c r="J1346" s="16" t="str">
        <f t="shared" si="151"/>
        <v>2 5 2 522</v>
      </c>
    </row>
    <row r="1347" spans="1:10">
      <c r="A1347" s="16" t="s">
        <v>449</v>
      </c>
      <c r="B1347" s="16" t="str">
        <f t="shared" ref="B1347:B1410" si="157">MID(C1347,1,I1347)</f>
        <v>2 5 2 522 004</v>
      </c>
      <c r="C1347" s="5" t="s">
        <v>9100</v>
      </c>
      <c r="D1347" t="s">
        <v>8303</v>
      </c>
      <c r="E1347" s="137">
        <f t="shared" si="154"/>
        <v>0</v>
      </c>
      <c r="F1347" s="137">
        <f t="shared" si="155"/>
        <v>0</v>
      </c>
      <c r="G1347" s="137">
        <f t="shared" si="156"/>
        <v>0</v>
      </c>
      <c r="H1347" s="137">
        <f t="shared" si="152"/>
        <v>0</v>
      </c>
      <c r="I1347" s="16">
        <f t="shared" si="153"/>
        <v>13</v>
      </c>
      <c r="J1347" s="16" t="str">
        <f t="shared" si="151"/>
        <v>2 5 2 522</v>
      </c>
    </row>
    <row r="1348" spans="1:10">
      <c r="A1348" s="16" t="s">
        <v>449</v>
      </c>
      <c r="B1348" s="16" t="str">
        <f t="shared" si="157"/>
        <v>2 5 2 522 005</v>
      </c>
      <c r="C1348" s="5" t="s">
        <v>9101</v>
      </c>
      <c r="D1348" t="s">
        <v>8307</v>
      </c>
      <c r="E1348" s="137">
        <f t="shared" si="154"/>
        <v>0</v>
      </c>
      <c r="F1348" s="137">
        <f t="shared" si="155"/>
        <v>0</v>
      </c>
      <c r="G1348" s="137">
        <f t="shared" si="156"/>
        <v>0</v>
      </c>
      <c r="H1348" s="137">
        <f t="shared" si="152"/>
        <v>0</v>
      </c>
      <c r="I1348" s="16">
        <f t="shared" si="153"/>
        <v>13</v>
      </c>
      <c r="J1348" s="16" t="str">
        <f t="shared" si="151"/>
        <v>2 5 2 522</v>
      </c>
    </row>
    <row r="1349" spans="1:10">
      <c r="A1349" s="16" t="s">
        <v>449</v>
      </c>
      <c r="B1349" s="16" t="str">
        <f t="shared" si="157"/>
        <v>2 5 2 523</v>
      </c>
      <c r="C1349" s="5" t="s">
        <v>6727</v>
      </c>
      <c r="D1349" t="s">
        <v>3448</v>
      </c>
      <c r="E1349" s="137">
        <f t="shared" si="154"/>
        <v>0</v>
      </c>
      <c r="F1349" s="137">
        <f t="shared" si="155"/>
        <v>0</v>
      </c>
      <c r="G1349" s="137">
        <f t="shared" si="156"/>
        <v>0</v>
      </c>
      <c r="H1349" s="137">
        <f t="shared" si="152"/>
        <v>0</v>
      </c>
      <c r="I1349" s="16">
        <f t="shared" si="153"/>
        <v>9</v>
      </c>
      <c r="J1349" s="16" t="str">
        <f t="shared" si="151"/>
        <v>2 5 2</v>
      </c>
    </row>
    <row r="1350" spans="1:10">
      <c r="A1350" s="16" t="s">
        <v>449</v>
      </c>
      <c r="B1350" s="16" t="str">
        <f t="shared" si="157"/>
        <v>2 5 2 523 001</v>
      </c>
      <c r="C1350" s="5" t="s">
        <v>6728</v>
      </c>
      <c r="D1350" t="s">
        <v>777</v>
      </c>
      <c r="E1350" s="137">
        <f t="shared" si="154"/>
        <v>0</v>
      </c>
      <c r="F1350" s="137">
        <f t="shared" si="155"/>
        <v>0</v>
      </c>
      <c r="G1350" s="137">
        <f t="shared" si="156"/>
        <v>0</v>
      </c>
      <c r="H1350" s="137">
        <f t="shared" si="152"/>
        <v>0</v>
      </c>
      <c r="I1350" s="16">
        <f t="shared" si="153"/>
        <v>13</v>
      </c>
      <c r="J1350" s="16" t="str">
        <f t="shared" si="151"/>
        <v>2 5 2 523</v>
      </c>
    </row>
    <row r="1351" spans="1:10">
      <c r="A1351" s="16" t="s">
        <v>449</v>
      </c>
      <c r="B1351" s="16" t="str">
        <f t="shared" si="157"/>
        <v>2 5 2 523 002</v>
      </c>
      <c r="C1351" s="5" t="s">
        <v>9102</v>
      </c>
      <c r="D1351" t="s">
        <v>8303</v>
      </c>
      <c r="E1351" s="137">
        <f t="shared" si="154"/>
        <v>0</v>
      </c>
      <c r="F1351" s="137">
        <f t="shared" si="155"/>
        <v>0</v>
      </c>
      <c r="G1351" s="137">
        <f t="shared" si="156"/>
        <v>0</v>
      </c>
      <c r="H1351" s="137">
        <f t="shared" si="152"/>
        <v>0</v>
      </c>
      <c r="I1351" s="16">
        <f t="shared" si="153"/>
        <v>13</v>
      </c>
      <c r="J1351" s="16" t="str">
        <f t="shared" ref="J1351:J1414" si="158">IF(I1351=3,MID(C1351,1,1),IF(I1351=5,MID(C1351,1,3),IF(I1351=9,MID(C1351,1,5),IF(I1351=13,MID(C1351,1,9),IF(I1351=17,MID(C1351,1,13),IF(I1351=21,MID(C1351,1,17)))))))</f>
        <v>2 5 2 523</v>
      </c>
    </row>
    <row r="1352" spans="1:10">
      <c r="A1352" s="16" t="s">
        <v>449</v>
      </c>
      <c r="B1352" s="16" t="str">
        <f t="shared" si="157"/>
        <v>2 5 2 523 003</v>
      </c>
      <c r="C1352" s="5" t="s">
        <v>9103</v>
      </c>
      <c r="D1352" t="s">
        <v>3202</v>
      </c>
      <c r="E1352" s="137">
        <f t="shared" si="154"/>
        <v>0</v>
      </c>
      <c r="F1352" s="137">
        <f t="shared" si="155"/>
        <v>0</v>
      </c>
      <c r="G1352" s="137">
        <f t="shared" si="156"/>
        <v>0</v>
      </c>
      <c r="H1352" s="137">
        <f t="shared" si="152"/>
        <v>0</v>
      </c>
      <c r="I1352" s="16">
        <f t="shared" si="153"/>
        <v>13</v>
      </c>
      <c r="J1352" s="16" t="str">
        <f t="shared" si="158"/>
        <v>2 5 2 523</v>
      </c>
    </row>
    <row r="1353" spans="1:10">
      <c r="A1353" s="16" t="s">
        <v>449</v>
      </c>
      <c r="B1353" s="16" t="str">
        <f t="shared" si="157"/>
        <v>2 5 2 523 004</v>
      </c>
      <c r="C1353" s="5" t="s">
        <v>9104</v>
      </c>
      <c r="D1353" t="s">
        <v>8303</v>
      </c>
      <c r="E1353" s="137">
        <f t="shared" si="154"/>
        <v>0</v>
      </c>
      <c r="F1353" s="137">
        <f t="shared" si="155"/>
        <v>0</v>
      </c>
      <c r="G1353" s="137">
        <f t="shared" si="156"/>
        <v>0</v>
      </c>
      <c r="H1353" s="137">
        <f t="shared" si="152"/>
        <v>0</v>
      </c>
      <c r="I1353" s="16">
        <f t="shared" si="153"/>
        <v>13</v>
      </c>
      <c r="J1353" s="16" t="str">
        <f t="shared" si="158"/>
        <v>2 5 2 523</v>
      </c>
    </row>
    <row r="1354" spans="1:10">
      <c r="A1354" s="16" t="s">
        <v>449</v>
      </c>
      <c r="B1354" s="16" t="str">
        <f t="shared" si="157"/>
        <v>2 5 2 523 005</v>
      </c>
      <c r="C1354" s="5" t="s">
        <v>9105</v>
      </c>
      <c r="D1354" t="s">
        <v>8307</v>
      </c>
      <c r="E1354" s="137">
        <f t="shared" si="154"/>
        <v>0</v>
      </c>
      <c r="F1354" s="137">
        <f t="shared" si="155"/>
        <v>0</v>
      </c>
      <c r="G1354" s="137">
        <f t="shared" si="156"/>
        <v>0</v>
      </c>
      <c r="H1354" s="137">
        <f t="shared" si="152"/>
        <v>0</v>
      </c>
      <c r="I1354" s="16">
        <f t="shared" si="153"/>
        <v>13</v>
      </c>
      <c r="J1354" s="16" t="str">
        <f t="shared" si="158"/>
        <v>2 5 2 523</v>
      </c>
    </row>
    <row r="1355" spans="1:10">
      <c r="A1355" s="16" t="s">
        <v>449</v>
      </c>
      <c r="B1355" s="16" t="str">
        <f t="shared" si="157"/>
        <v>2 5 2 529</v>
      </c>
      <c r="C1355" s="5" t="s">
        <v>7644</v>
      </c>
      <c r="D1355" t="s">
        <v>3449</v>
      </c>
      <c r="E1355" s="137">
        <f t="shared" si="154"/>
        <v>0</v>
      </c>
      <c r="F1355" s="137">
        <f t="shared" si="155"/>
        <v>0</v>
      </c>
      <c r="G1355" s="137">
        <f t="shared" si="156"/>
        <v>0</v>
      </c>
      <c r="H1355" s="137">
        <f t="shared" si="152"/>
        <v>0</v>
      </c>
      <c r="I1355" s="16">
        <f t="shared" si="153"/>
        <v>9</v>
      </c>
      <c r="J1355" s="16" t="str">
        <f t="shared" si="158"/>
        <v>2 5 2</v>
      </c>
    </row>
    <row r="1356" spans="1:10">
      <c r="A1356" s="16" t="s">
        <v>449</v>
      </c>
      <c r="B1356" s="16" t="str">
        <f t="shared" si="157"/>
        <v>2 5 2 529 001</v>
      </c>
      <c r="C1356" s="5" t="s">
        <v>8044</v>
      </c>
      <c r="D1356" t="s">
        <v>777</v>
      </c>
      <c r="E1356" s="137">
        <f t="shared" si="154"/>
        <v>0</v>
      </c>
      <c r="F1356" s="137">
        <f t="shared" si="155"/>
        <v>0</v>
      </c>
      <c r="G1356" s="137">
        <f t="shared" si="156"/>
        <v>0</v>
      </c>
      <c r="H1356" s="137">
        <f t="shared" si="152"/>
        <v>0</v>
      </c>
      <c r="I1356" s="16">
        <f t="shared" si="153"/>
        <v>13</v>
      </c>
      <c r="J1356" s="16" t="str">
        <f t="shared" si="158"/>
        <v>2 5 2 529</v>
      </c>
    </row>
    <row r="1357" spans="1:10">
      <c r="A1357" s="16" t="s">
        <v>449</v>
      </c>
      <c r="B1357" s="16" t="str">
        <f t="shared" si="157"/>
        <v>2 5 2 529 002</v>
      </c>
      <c r="C1357" s="5" t="s">
        <v>9106</v>
      </c>
      <c r="D1357" t="s">
        <v>8303</v>
      </c>
      <c r="E1357" s="137">
        <f t="shared" si="154"/>
        <v>0</v>
      </c>
      <c r="F1357" s="137">
        <f t="shared" si="155"/>
        <v>0</v>
      </c>
      <c r="G1357" s="137">
        <f t="shared" si="156"/>
        <v>0</v>
      </c>
      <c r="H1357" s="137">
        <f t="shared" si="152"/>
        <v>0</v>
      </c>
      <c r="I1357" s="16">
        <f t="shared" si="153"/>
        <v>13</v>
      </c>
      <c r="J1357" s="16" t="str">
        <f t="shared" si="158"/>
        <v>2 5 2 529</v>
      </c>
    </row>
    <row r="1358" spans="1:10">
      <c r="A1358" s="16" t="s">
        <v>449</v>
      </c>
      <c r="B1358" s="16" t="str">
        <f t="shared" si="157"/>
        <v>2 5 2 529 003</v>
      </c>
      <c r="C1358" s="5" t="s">
        <v>9107</v>
      </c>
      <c r="D1358" t="s">
        <v>3202</v>
      </c>
      <c r="E1358" s="137">
        <f t="shared" si="154"/>
        <v>0</v>
      </c>
      <c r="F1358" s="137">
        <f t="shared" si="155"/>
        <v>0</v>
      </c>
      <c r="G1358" s="137">
        <f t="shared" si="156"/>
        <v>0</v>
      </c>
      <c r="H1358" s="137">
        <f t="shared" si="152"/>
        <v>0</v>
      </c>
      <c r="I1358" s="16">
        <f t="shared" si="153"/>
        <v>13</v>
      </c>
      <c r="J1358" s="16" t="str">
        <f t="shared" si="158"/>
        <v>2 5 2 529</v>
      </c>
    </row>
    <row r="1359" spans="1:10">
      <c r="A1359" s="16" t="s">
        <v>449</v>
      </c>
      <c r="B1359" s="16" t="str">
        <f t="shared" si="157"/>
        <v>2 5 2 529 004</v>
      </c>
      <c r="C1359" s="5" t="s">
        <v>9108</v>
      </c>
      <c r="D1359" t="s">
        <v>8303</v>
      </c>
      <c r="E1359" s="137">
        <f t="shared" si="154"/>
        <v>0</v>
      </c>
      <c r="F1359" s="137">
        <f t="shared" si="155"/>
        <v>0</v>
      </c>
      <c r="G1359" s="137">
        <f t="shared" si="156"/>
        <v>0</v>
      </c>
      <c r="H1359" s="137">
        <f t="shared" si="152"/>
        <v>0</v>
      </c>
      <c r="I1359" s="16">
        <f t="shared" si="153"/>
        <v>13</v>
      </c>
      <c r="J1359" s="16" t="str">
        <f t="shared" si="158"/>
        <v>2 5 2 529</v>
      </c>
    </row>
    <row r="1360" spans="1:10">
      <c r="A1360" s="16" t="s">
        <v>449</v>
      </c>
      <c r="B1360" s="16" t="str">
        <f t="shared" si="157"/>
        <v>2 5 2 529 005</v>
      </c>
      <c r="C1360" s="5" t="s">
        <v>9109</v>
      </c>
      <c r="D1360" t="s">
        <v>8307</v>
      </c>
      <c r="E1360" s="137">
        <f t="shared" si="154"/>
        <v>0</v>
      </c>
      <c r="F1360" s="137">
        <f t="shared" si="155"/>
        <v>0</v>
      </c>
      <c r="G1360" s="137">
        <f t="shared" si="156"/>
        <v>0</v>
      </c>
      <c r="H1360" s="137">
        <f t="shared" si="152"/>
        <v>0</v>
      </c>
      <c r="I1360" s="16">
        <f t="shared" si="153"/>
        <v>13</v>
      </c>
      <c r="J1360" s="16" t="str">
        <f t="shared" si="158"/>
        <v>2 5 2 529</v>
      </c>
    </row>
    <row r="1361" spans="1:10">
      <c r="A1361" s="16" t="s">
        <v>449</v>
      </c>
      <c r="B1361" s="16" t="str">
        <f t="shared" si="157"/>
        <v>2 5 3</v>
      </c>
      <c r="C1361" s="5" t="s">
        <v>7438</v>
      </c>
      <c r="D1361" t="s">
        <v>7645</v>
      </c>
      <c r="E1361" s="137">
        <f t="shared" si="154"/>
        <v>0</v>
      </c>
      <c r="F1361" s="137">
        <f t="shared" si="155"/>
        <v>0</v>
      </c>
      <c r="G1361" s="137">
        <f t="shared" si="156"/>
        <v>0</v>
      </c>
      <c r="H1361" s="137">
        <f t="shared" si="152"/>
        <v>0</v>
      </c>
      <c r="I1361" s="16">
        <f t="shared" si="153"/>
        <v>5</v>
      </c>
      <c r="J1361" s="16" t="str">
        <f t="shared" si="158"/>
        <v>2 5</v>
      </c>
    </row>
    <row r="1362" spans="1:10">
      <c r="A1362" s="16" t="s">
        <v>449</v>
      </c>
      <c r="B1362" s="16" t="str">
        <f t="shared" si="157"/>
        <v>2 5 3 531</v>
      </c>
      <c r="C1362" s="5" t="s">
        <v>7646</v>
      </c>
      <c r="D1362" t="s">
        <v>3450</v>
      </c>
      <c r="E1362" s="137">
        <f t="shared" si="154"/>
        <v>0</v>
      </c>
      <c r="F1362" s="137">
        <f t="shared" si="155"/>
        <v>0</v>
      </c>
      <c r="G1362" s="137">
        <f t="shared" si="156"/>
        <v>0</v>
      </c>
      <c r="H1362" s="137">
        <f t="shared" si="152"/>
        <v>0</v>
      </c>
      <c r="I1362" s="16">
        <f t="shared" si="153"/>
        <v>9</v>
      </c>
      <c r="J1362" s="16" t="str">
        <f t="shared" si="158"/>
        <v>2 5 3</v>
      </c>
    </row>
    <row r="1363" spans="1:10">
      <c r="A1363" s="16" t="s">
        <v>449</v>
      </c>
      <c r="B1363" s="16" t="str">
        <f t="shared" si="157"/>
        <v>2 5 3 531 001</v>
      </c>
      <c r="C1363" s="5" t="s">
        <v>8045</v>
      </c>
      <c r="D1363" t="s">
        <v>777</v>
      </c>
      <c r="E1363" s="137">
        <f t="shared" si="154"/>
        <v>0</v>
      </c>
      <c r="F1363" s="137">
        <f t="shared" si="155"/>
        <v>0</v>
      </c>
      <c r="G1363" s="137">
        <f t="shared" si="156"/>
        <v>0</v>
      </c>
      <c r="H1363" s="137">
        <f t="shared" si="152"/>
        <v>0</v>
      </c>
      <c r="I1363" s="16">
        <f t="shared" si="153"/>
        <v>13</v>
      </c>
      <c r="J1363" s="16" t="str">
        <f t="shared" si="158"/>
        <v>2 5 3 531</v>
      </c>
    </row>
    <row r="1364" spans="1:10">
      <c r="A1364" s="16" t="s">
        <v>449</v>
      </c>
      <c r="B1364" s="16" t="str">
        <f t="shared" si="157"/>
        <v>2 5 3 531 002</v>
      </c>
      <c r="C1364" s="5" t="s">
        <v>9110</v>
      </c>
      <c r="D1364" t="s">
        <v>8303</v>
      </c>
      <c r="E1364" s="137">
        <f t="shared" si="154"/>
        <v>0</v>
      </c>
      <c r="F1364" s="137">
        <f t="shared" si="155"/>
        <v>0</v>
      </c>
      <c r="G1364" s="137">
        <f t="shared" si="156"/>
        <v>0</v>
      </c>
      <c r="H1364" s="137">
        <f t="shared" si="152"/>
        <v>0</v>
      </c>
      <c r="I1364" s="16">
        <f t="shared" si="153"/>
        <v>13</v>
      </c>
      <c r="J1364" s="16" t="str">
        <f t="shared" si="158"/>
        <v>2 5 3 531</v>
      </c>
    </row>
    <row r="1365" spans="1:10">
      <c r="A1365" s="16" t="s">
        <v>449</v>
      </c>
      <c r="B1365" s="16" t="str">
        <f t="shared" si="157"/>
        <v>2 5 3 531 003</v>
      </c>
      <c r="C1365" s="5" t="s">
        <v>9111</v>
      </c>
      <c r="D1365" t="s">
        <v>3202</v>
      </c>
      <c r="E1365" s="137">
        <f t="shared" si="154"/>
        <v>0</v>
      </c>
      <c r="F1365" s="137">
        <f t="shared" si="155"/>
        <v>0</v>
      </c>
      <c r="G1365" s="137">
        <f t="shared" si="156"/>
        <v>0</v>
      </c>
      <c r="H1365" s="137">
        <f t="shared" si="152"/>
        <v>0</v>
      </c>
      <c r="I1365" s="16">
        <f t="shared" si="153"/>
        <v>13</v>
      </c>
      <c r="J1365" s="16" t="str">
        <f t="shared" si="158"/>
        <v>2 5 3 531</v>
      </c>
    </row>
    <row r="1366" spans="1:10">
      <c r="A1366" s="16" t="s">
        <v>449</v>
      </c>
      <c r="B1366" s="16" t="str">
        <f t="shared" si="157"/>
        <v>2 5 3 531 004</v>
      </c>
      <c r="C1366" s="5" t="s">
        <v>9112</v>
      </c>
      <c r="D1366" t="s">
        <v>8303</v>
      </c>
      <c r="E1366" s="137">
        <f t="shared" si="154"/>
        <v>0</v>
      </c>
      <c r="F1366" s="137">
        <f t="shared" si="155"/>
        <v>0</v>
      </c>
      <c r="G1366" s="137">
        <f t="shared" si="156"/>
        <v>0</v>
      </c>
      <c r="H1366" s="137">
        <f t="shared" si="152"/>
        <v>0</v>
      </c>
      <c r="I1366" s="16">
        <f t="shared" si="153"/>
        <v>13</v>
      </c>
      <c r="J1366" s="16" t="str">
        <f t="shared" si="158"/>
        <v>2 5 3 531</v>
      </c>
    </row>
    <row r="1367" spans="1:10">
      <c r="A1367" s="16" t="s">
        <v>449</v>
      </c>
      <c r="B1367" s="16" t="str">
        <f t="shared" si="157"/>
        <v>2 5 3 531 005</v>
      </c>
      <c r="C1367" s="5" t="s">
        <v>9113</v>
      </c>
      <c r="D1367" t="s">
        <v>8307</v>
      </c>
      <c r="E1367" s="137">
        <f t="shared" si="154"/>
        <v>0</v>
      </c>
      <c r="F1367" s="137">
        <f t="shared" si="155"/>
        <v>0</v>
      </c>
      <c r="G1367" s="137">
        <f t="shared" si="156"/>
        <v>0</v>
      </c>
      <c r="H1367" s="137">
        <f t="shared" si="152"/>
        <v>0</v>
      </c>
      <c r="I1367" s="16">
        <f t="shared" si="153"/>
        <v>13</v>
      </c>
      <c r="J1367" s="16" t="str">
        <f t="shared" si="158"/>
        <v>2 5 3 531</v>
      </c>
    </row>
    <row r="1368" spans="1:10">
      <c r="A1368" s="16" t="s">
        <v>449</v>
      </c>
      <c r="B1368" s="16" t="str">
        <f t="shared" si="157"/>
        <v>2 5 3 532</v>
      </c>
      <c r="C1368" s="5" t="s">
        <v>7647</v>
      </c>
      <c r="D1368" t="s">
        <v>3451</v>
      </c>
      <c r="E1368" s="137">
        <f t="shared" si="154"/>
        <v>0</v>
      </c>
      <c r="F1368" s="137">
        <f t="shared" si="155"/>
        <v>0</v>
      </c>
      <c r="G1368" s="137">
        <f t="shared" si="156"/>
        <v>0</v>
      </c>
      <c r="H1368" s="137">
        <f t="shared" si="152"/>
        <v>0</v>
      </c>
      <c r="I1368" s="16">
        <f t="shared" si="153"/>
        <v>9</v>
      </c>
      <c r="J1368" s="16" t="str">
        <f t="shared" si="158"/>
        <v>2 5 3</v>
      </c>
    </row>
    <row r="1369" spans="1:10">
      <c r="A1369" s="16" t="s">
        <v>449</v>
      </c>
      <c r="B1369" s="16" t="str">
        <f t="shared" si="157"/>
        <v>2 5 3 532 001</v>
      </c>
      <c r="C1369" s="5" t="s">
        <v>8046</v>
      </c>
      <c r="D1369" t="s">
        <v>777</v>
      </c>
      <c r="E1369" s="137">
        <f t="shared" si="154"/>
        <v>0</v>
      </c>
      <c r="F1369" s="137">
        <f t="shared" si="155"/>
        <v>0</v>
      </c>
      <c r="G1369" s="137">
        <f t="shared" si="156"/>
        <v>0</v>
      </c>
      <c r="H1369" s="137">
        <f t="shared" si="152"/>
        <v>0</v>
      </c>
      <c r="I1369" s="16">
        <f t="shared" si="153"/>
        <v>13</v>
      </c>
      <c r="J1369" s="16" t="str">
        <f t="shared" si="158"/>
        <v>2 5 3 532</v>
      </c>
    </row>
    <row r="1370" spans="1:10">
      <c r="A1370" s="16" t="s">
        <v>449</v>
      </c>
      <c r="B1370" s="16" t="str">
        <f t="shared" si="157"/>
        <v>2 5 3 532 002</v>
      </c>
      <c r="C1370" s="5" t="s">
        <v>9114</v>
      </c>
      <c r="D1370" t="s">
        <v>8303</v>
      </c>
      <c r="E1370" s="137">
        <f t="shared" si="154"/>
        <v>0</v>
      </c>
      <c r="F1370" s="137">
        <f t="shared" si="155"/>
        <v>0</v>
      </c>
      <c r="G1370" s="137">
        <f t="shared" si="156"/>
        <v>0</v>
      </c>
      <c r="H1370" s="137">
        <f t="shared" si="152"/>
        <v>0</v>
      </c>
      <c r="I1370" s="16">
        <f t="shared" si="153"/>
        <v>13</v>
      </c>
      <c r="J1370" s="16" t="str">
        <f t="shared" si="158"/>
        <v>2 5 3 532</v>
      </c>
    </row>
    <row r="1371" spans="1:10">
      <c r="A1371" s="16" t="s">
        <v>449</v>
      </c>
      <c r="B1371" s="16" t="str">
        <f t="shared" si="157"/>
        <v>2 5 3 532 003</v>
      </c>
      <c r="C1371" s="5" t="s">
        <v>9115</v>
      </c>
      <c r="D1371" t="s">
        <v>3202</v>
      </c>
      <c r="E1371" s="137">
        <f t="shared" si="154"/>
        <v>0</v>
      </c>
      <c r="F1371" s="137">
        <f t="shared" si="155"/>
        <v>0</v>
      </c>
      <c r="G1371" s="137">
        <f t="shared" si="156"/>
        <v>0</v>
      </c>
      <c r="H1371" s="137">
        <f t="shared" si="152"/>
        <v>0</v>
      </c>
      <c r="I1371" s="16">
        <f t="shared" si="153"/>
        <v>13</v>
      </c>
      <c r="J1371" s="16" t="str">
        <f t="shared" si="158"/>
        <v>2 5 3 532</v>
      </c>
    </row>
    <row r="1372" spans="1:10">
      <c r="A1372" s="16" t="s">
        <v>449</v>
      </c>
      <c r="B1372" s="16" t="str">
        <f t="shared" si="157"/>
        <v>2 5 3 532 004</v>
      </c>
      <c r="C1372" s="5" t="s">
        <v>9116</v>
      </c>
      <c r="D1372" t="s">
        <v>8303</v>
      </c>
      <c r="E1372" s="137">
        <f t="shared" si="154"/>
        <v>0</v>
      </c>
      <c r="F1372" s="137">
        <f t="shared" si="155"/>
        <v>0</v>
      </c>
      <c r="G1372" s="137">
        <f t="shared" si="156"/>
        <v>0</v>
      </c>
      <c r="H1372" s="137">
        <f t="shared" si="152"/>
        <v>0</v>
      </c>
      <c r="I1372" s="16">
        <f t="shared" si="153"/>
        <v>13</v>
      </c>
      <c r="J1372" s="16" t="str">
        <f t="shared" si="158"/>
        <v>2 5 3 532</v>
      </c>
    </row>
    <row r="1373" spans="1:10">
      <c r="A1373" s="16" t="s">
        <v>449</v>
      </c>
      <c r="B1373" s="16" t="str">
        <f t="shared" si="157"/>
        <v>2 5 3 532 005</v>
      </c>
      <c r="C1373" s="5" t="s">
        <v>9117</v>
      </c>
      <c r="D1373" t="s">
        <v>8307</v>
      </c>
      <c r="E1373" s="137">
        <f t="shared" si="154"/>
        <v>0</v>
      </c>
      <c r="F1373" s="137">
        <f t="shared" si="155"/>
        <v>0</v>
      </c>
      <c r="G1373" s="137">
        <f t="shared" si="156"/>
        <v>0</v>
      </c>
      <c r="H1373" s="137">
        <f t="shared" si="152"/>
        <v>0</v>
      </c>
      <c r="I1373" s="16">
        <f t="shared" si="153"/>
        <v>13</v>
      </c>
      <c r="J1373" s="16" t="str">
        <f t="shared" si="158"/>
        <v>2 5 3 532</v>
      </c>
    </row>
    <row r="1374" spans="1:10">
      <c r="A1374" s="16" t="s">
        <v>449</v>
      </c>
      <c r="B1374" s="16" t="str">
        <f t="shared" si="157"/>
        <v>2 5 4</v>
      </c>
      <c r="C1374" s="5" t="s">
        <v>6729</v>
      </c>
      <c r="D1374" t="s">
        <v>7437</v>
      </c>
      <c r="E1374" s="137">
        <f t="shared" si="154"/>
        <v>0</v>
      </c>
      <c r="F1374" s="137">
        <f t="shared" si="155"/>
        <v>0</v>
      </c>
      <c r="G1374" s="137">
        <f t="shared" si="156"/>
        <v>0</v>
      </c>
      <c r="H1374" s="137">
        <f t="shared" si="152"/>
        <v>0</v>
      </c>
      <c r="I1374" s="16">
        <f t="shared" si="153"/>
        <v>5</v>
      </c>
      <c r="J1374" s="16" t="str">
        <f t="shared" si="158"/>
        <v>2 5</v>
      </c>
    </row>
    <row r="1375" spans="1:10">
      <c r="A1375" s="16" t="s">
        <v>449</v>
      </c>
      <c r="B1375" s="16" t="str">
        <f t="shared" si="157"/>
        <v>2 5 4 541</v>
      </c>
      <c r="C1375" s="5" t="s">
        <v>7439</v>
      </c>
      <c r="D1375" t="s">
        <v>3452</v>
      </c>
      <c r="E1375" s="137">
        <f t="shared" si="154"/>
        <v>0</v>
      </c>
      <c r="F1375" s="137">
        <f t="shared" si="155"/>
        <v>0</v>
      </c>
      <c r="G1375" s="137">
        <f t="shared" si="156"/>
        <v>0</v>
      </c>
      <c r="H1375" s="137">
        <f t="shared" si="152"/>
        <v>0</v>
      </c>
      <c r="I1375" s="16">
        <f t="shared" si="153"/>
        <v>9</v>
      </c>
      <c r="J1375" s="16" t="str">
        <f t="shared" si="158"/>
        <v>2 5 4</v>
      </c>
    </row>
    <row r="1376" spans="1:10">
      <c r="A1376" s="16" t="s">
        <v>449</v>
      </c>
      <c r="B1376" s="16" t="str">
        <f t="shared" si="157"/>
        <v>2 5 4 541 001</v>
      </c>
      <c r="C1376" s="5" t="s">
        <v>7440</v>
      </c>
      <c r="D1376" t="s">
        <v>777</v>
      </c>
      <c r="E1376" s="137">
        <f t="shared" si="154"/>
        <v>0</v>
      </c>
      <c r="F1376" s="137">
        <f t="shared" si="155"/>
        <v>0</v>
      </c>
      <c r="G1376" s="137">
        <f t="shared" si="156"/>
        <v>0</v>
      </c>
      <c r="H1376" s="137">
        <f t="shared" si="152"/>
        <v>0</v>
      </c>
      <c r="I1376" s="16">
        <f t="shared" si="153"/>
        <v>13</v>
      </c>
      <c r="J1376" s="16" t="str">
        <f t="shared" si="158"/>
        <v>2 5 4 541</v>
      </c>
    </row>
    <row r="1377" spans="1:10">
      <c r="A1377" s="16" t="s">
        <v>449</v>
      </c>
      <c r="B1377" s="16" t="str">
        <f t="shared" si="157"/>
        <v>2 5 4 541 002</v>
      </c>
      <c r="C1377" s="5" t="s">
        <v>9118</v>
      </c>
      <c r="D1377" t="s">
        <v>8303</v>
      </c>
      <c r="E1377" s="137">
        <f t="shared" si="154"/>
        <v>0</v>
      </c>
      <c r="F1377" s="137">
        <f t="shared" si="155"/>
        <v>0</v>
      </c>
      <c r="G1377" s="137">
        <f t="shared" si="156"/>
        <v>0</v>
      </c>
      <c r="H1377" s="137">
        <f t="shared" si="152"/>
        <v>0</v>
      </c>
      <c r="I1377" s="16">
        <f t="shared" si="153"/>
        <v>13</v>
      </c>
      <c r="J1377" s="16" t="str">
        <f t="shared" si="158"/>
        <v>2 5 4 541</v>
      </c>
    </row>
    <row r="1378" spans="1:10">
      <c r="A1378" s="16" t="s">
        <v>449</v>
      </c>
      <c r="B1378" s="16" t="str">
        <f t="shared" si="157"/>
        <v>2 5 4 541 003</v>
      </c>
      <c r="C1378" s="5" t="s">
        <v>9119</v>
      </c>
      <c r="D1378" t="s">
        <v>3202</v>
      </c>
      <c r="E1378" s="137">
        <f t="shared" si="154"/>
        <v>0</v>
      </c>
      <c r="F1378" s="137">
        <f t="shared" si="155"/>
        <v>0</v>
      </c>
      <c r="G1378" s="137">
        <f t="shared" si="156"/>
        <v>0</v>
      </c>
      <c r="H1378" s="137">
        <f t="shared" si="152"/>
        <v>0</v>
      </c>
      <c r="I1378" s="16">
        <f t="shared" si="153"/>
        <v>13</v>
      </c>
      <c r="J1378" s="16" t="str">
        <f t="shared" si="158"/>
        <v>2 5 4 541</v>
      </c>
    </row>
    <row r="1379" spans="1:10">
      <c r="A1379" s="16" t="s">
        <v>449</v>
      </c>
      <c r="B1379" s="16" t="str">
        <f t="shared" si="157"/>
        <v>2 5 4 541 004</v>
      </c>
      <c r="C1379" s="5" t="s">
        <v>9120</v>
      </c>
      <c r="D1379" t="s">
        <v>8303</v>
      </c>
      <c r="E1379" s="137">
        <f t="shared" si="154"/>
        <v>0</v>
      </c>
      <c r="F1379" s="137">
        <f t="shared" si="155"/>
        <v>0</v>
      </c>
      <c r="G1379" s="137">
        <f t="shared" si="156"/>
        <v>0</v>
      </c>
      <c r="H1379" s="137">
        <f t="shared" si="152"/>
        <v>0</v>
      </c>
      <c r="I1379" s="16">
        <f t="shared" si="153"/>
        <v>13</v>
      </c>
      <c r="J1379" s="16" t="str">
        <f t="shared" si="158"/>
        <v>2 5 4 541</v>
      </c>
    </row>
    <row r="1380" spans="1:10">
      <c r="A1380" s="16" t="s">
        <v>449</v>
      </c>
      <c r="B1380" s="16" t="str">
        <f t="shared" si="157"/>
        <v>2 5 4 541 005</v>
      </c>
      <c r="C1380" s="5" t="s">
        <v>9121</v>
      </c>
      <c r="D1380" t="s">
        <v>8307</v>
      </c>
      <c r="E1380" s="137">
        <f t="shared" si="154"/>
        <v>0</v>
      </c>
      <c r="F1380" s="137">
        <f t="shared" si="155"/>
        <v>0</v>
      </c>
      <c r="G1380" s="137">
        <f t="shared" si="156"/>
        <v>0</v>
      </c>
      <c r="H1380" s="137">
        <f t="shared" si="152"/>
        <v>0</v>
      </c>
      <c r="I1380" s="16">
        <f t="shared" si="153"/>
        <v>13</v>
      </c>
      <c r="J1380" s="16" t="str">
        <f t="shared" si="158"/>
        <v>2 5 4 541</v>
      </c>
    </row>
    <row r="1381" spans="1:10">
      <c r="A1381" s="16" t="s">
        <v>449</v>
      </c>
      <c r="B1381" s="16" t="str">
        <f t="shared" si="157"/>
        <v>2 5 4 542</v>
      </c>
      <c r="C1381" s="5" t="s">
        <v>6923</v>
      </c>
      <c r="D1381" t="s">
        <v>3453</v>
      </c>
      <c r="E1381" s="137">
        <f t="shared" si="154"/>
        <v>0</v>
      </c>
      <c r="F1381" s="137">
        <f t="shared" si="155"/>
        <v>0</v>
      </c>
      <c r="G1381" s="137">
        <f t="shared" si="156"/>
        <v>0</v>
      </c>
      <c r="H1381" s="137">
        <f t="shared" si="152"/>
        <v>0</v>
      </c>
      <c r="I1381" s="16">
        <f t="shared" si="153"/>
        <v>9</v>
      </c>
      <c r="J1381" s="16" t="str">
        <f t="shared" si="158"/>
        <v>2 5 4</v>
      </c>
    </row>
    <row r="1382" spans="1:10">
      <c r="A1382" s="16" t="s">
        <v>449</v>
      </c>
      <c r="B1382" s="16" t="str">
        <f t="shared" si="157"/>
        <v>2 5 4 542 001</v>
      </c>
      <c r="C1382" s="5" t="s">
        <v>6924</v>
      </c>
      <c r="D1382" t="s">
        <v>777</v>
      </c>
      <c r="E1382" s="137">
        <f t="shared" si="154"/>
        <v>0</v>
      </c>
      <c r="F1382" s="137">
        <f t="shared" si="155"/>
        <v>0</v>
      </c>
      <c r="G1382" s="137">
        <f t="shared" si="156"/>
        <v>0</v>
      </c>
      <c r="H1382" s="137">
        <f t="shared" si="152"/>
        <v>0</v>
      </c>
      <c r="I1382" s="16">
        <f t="shared" si="153"/>
        <v>13</v>
      </c>
      <c r="J1382" s="16" t="str">
        <f t="shared" si="158"/>
        <v>2 5 4 542</v>
      </c>
    </row>
    <row r="1383" spans="1:10">
      <c r="A1383" s="16" t="s">
        <v>449</v>
      </c>
      <c r="B1383" s="16" t="str">
        <f t="shared" si="157"/>
        <v>2 5 4 542 002</v>
      </c>
      <c r="C1383" s="5" t="s">
        <v>9122</v>
      </c>
      <c r="D1383" t="s">
        <v>8303</v>
      </c>
      <c r="E1383" s="137">
        <f t="shared" si="154"/>
        <v>0</v>
      </c>
      <c r="F1383" s="137">
        <f t="shared" si="155"/>
        <v>0</v>
      </c>
      <c r="G1383" s="137">
        <f t="shared" si="156"/>
        <v>0</v>
      </c>
      <c r="H1383" s="137">
        <f t="shared" si="152"/>
        <v>0</v>
      </c>
      <c r="I1383" s="16">
        <f t="shared" si="153"/>
        <v>13</v>
      </c>
      <c r="J1383" s="16" t="str">
        <f t="shared" si="158"/>
        <v>2 5 4 542</v>
      </c>
    </row>
    <row r="1384" spans="1:10">
      <c r="A1384" s="16" t="s">
        <v>449</v>
      </c>
      <c r="B1384" s="16" t="str">
        <f t="shared" si="157"/>
        <v>2 5 4 542 003</v>
      </c>
      <c r="C1384" s="5" t="s">
        <v>9123</v>
      </c>
      <c r="D1384" t="s">
        <v>3202</v>
      </c>
      <c r="E1384" s="137">
        <f t="shared" si="154"/>
        <v>0</v>
      </c>
      <c r="F1384" s="137">
        <f t="shared" si="155"/>
        <v>0</v>
      </c>
      <c r="G1384" s="137">
        <f t="shared" si="156"/>
        <v>0</v>
      </c>
      <c r="H1384" s="137">
        <f t="shared" si="152"/>
        <v>0</v>
      </c>
      <c r="I1384" s="16">
        <f t="shared" si="153"/>
        <v>13</v>
      </c>
      <c r="J1384" s="16" t="str">
        <f t="shared" si="158"/>
        <v>2 5 4 542</v>
      </c>
    </row>
    <row r="1385" spans="1:10">
      <c r="A1385" s="16" t="s">
        <v>449</v>
      </c>
      <c r="B1385" s="16" t="str">
        <f t="shared" si="157"/>
        <v>2 5 4 542 004</v>
      </c>
      <c r="C1385" s="5" t="s">
        <v>9124</v>
      </c>
      <c r="D1385" t="s">
        <v>8303</v>
      </c>
      <c r="E1385" s="137">
        <f t="shared" si="154"/>
        <v>0</v>
      </c>
      <c r="F1385" s="137">
        <f t="shared" si="155"/>
        <v>0</v>
      </c>
      <c r="G1385" s="137">
        <f t="shared" si="156"/>
        <v>0</v>
      </c>
      <c r="H1385" s="137">
        <f t="shared" si="152"/>
        <v>0</v>
      </c>
      <c r="I1385" s="16">
        <f t="shared" si="153"/>
        <v>13</v>
      </c>
      <c r="J1385" s="16" t="str">
        <f t="shared" si="158"/>
        <v>2 5 4 542</v>
      </c>
    </row>
    <row r="1386" spans="1:10">
      <c r="A1386" s="16" t="s">
        <v>449</v>
      </c>
      <c r="B1386" s="16" t="str">
        <f t="shared" si="157"/>
        <v>2 5 4 542 005</v>
      </c>
      <c r="C1386" s="5" t="s">
        <v>9125</v>
      </c>
      <c r="D1386" t="s">
        <v>8307</v>
      </c>
      <c r="E1386" s="137">
        <f t="shared" si="154"/>
        <v>0</v>
      </c>
      <c r="F1386" s="137">
        <f t="shared" si="155"/>
        <v>0</v>
      </c>
      <c r="G1386" s="137">
        <f t="shared" si="156"/>
        <v>0</v>
      </c>
      <c r="H1386" s="137">
        <f t="shared" si="152"/>
        <v>0</v>
      </c>
      <c r="I1386" s="16">
        <f t="shared" si="153"/>
        <v>13</v>
      </c>
      <c r="J1386" s="16" t="str">
        <f t="shared" si="158"/>
        <v>2 5 4 542</v>
      </c>
    </row>
    <row r="1387" spans="1:10">
      <c r="A1387" s="16" t="s">
        <v>449</v>
      </c>
      <c r="B1387" s="16" t="str">
        <f t="shared" si="157"/>
        <v>2 5 4 543</v>
      </c>
      <c r="C1387" s="5" t="s">
        <v>7648</v>
      </c>
      <c r="D1387" t="s">
        <v>3454</v>
      </c>
      <c r="E1387" s="137">
        <f t="shared" si="154"/>
        <v>0</v>
      </c>
      <c r="F1387" s="137">
        <f t="shared" si="155"/>
        <v>0</v>
      </c>
      <c r="G1387" s="137">
        <f t="shared" si="156"/>
        <v>0</v>
      </c>
      <c r="H1387" s="137">
        <f t="shared" si="152"/>
        <v>0</v>
      </c>
      <c r="I1387" s="16">
        <f t="shared" si="153"/>
        <v>9</v>
      </c>
      <c r="J1387" s="16" t="str">
        <f t="shared" si="158"/>
        <v>2 5 4</v>
      </c>
    </row>
    <row r="1388" spans="1:10">
      <c r="A1388" s="16" t="s">
        <v>449</v>
      </c>
      <c r="B1388" s="16" t="str">
        <f t="shared" si="157"/>
        <v>2 5 4 543 001</v>
      </c>
      <c r="C1388" s="5" t="s">
        <v>8047</v>
      </c>
      <c r="D1388" t="s">
        <v>777</v>
      </c>
      <c r="E1388" s="137">
        <f t="shared" si="154"/>
        <v>0</v>
      </c>
      <c r="F1388" s="137">
        <f t="shared" si="155"/>
        <v>0</v>
      </c>
      <c r="G1388" s="137">
        <f t="shared" si="156"/>
        <v>0</v>
      </c>
      <c r="H1388" s="137">
        <f t="shared" si="152"/>
        <v>0</v>
      </c>
      <c r="I1388" s="16">
        <f t="shared" si="153"/>
        <v>13</v>
      </c>
      <c r="J1388" s="16" t="str">
        <f t="shared" si="158"/>
        <v>2 5 4 543</v>
      </c>
    </row>
    <row r="1389" spans="1:10">
      <c r="A1389" s="16" t="s">
        <v>449</v>
      </c>
      <c r="B1389" s="16" t="str">
        <f t="shared" si="157"/>
        <v>2 5 4 543 002</v>
      </c>
      <c r="C1389" s="5" t="s">
        <v>9126</v>
      </c>
      <c r="D1389" t="s">
        <v>8303</v>
      </c>
      <c r="E1389" s="137">
        <f t="shared" si="154"/>
        <v>0</v>
      </c>
      <c r="F1389" s="137">
        <f t="shared" si="155"/>
        <v>0</v>
      </c>
      <c r="G1389" s="137">
        <f t="shared" si="156"/>
        <v>0</v>
      </c>
      <c r="H1389" s="137">
        <f t="shared" si="152"/>
        <v>0</v>
      </c>
      <c r="I1389" s="16">
        <f t="shared" si="153"/>
        <v>13</v>
      </c>
      <c r="J1389" s="16" t="str">
        <f t="shared" si="158"/>
        <v>2 5 4 543</v>
      </c>
    </row>
    <row r="1390" spans="1:10">
      <c r="A1390" s="16" t="s">
        <v>449</v>
      </c>
      <c r="B1390" s="16" t="str">
        <f t="shared" si="157"/>
        <v>2 5 4 543 003</v>
      </c>
      <c r="C1390" s="5" t="s">
        <v>9127</v>
      </c>
      <c r="D1390" t="s">
        <v>3202</v>
      </c>
      <c r="E1390" s="137">
        <f t="shared" si="154"/>
        <v>0</v>
      </c>
      <c r="F1390" s="137">
        <f t="shared" si="155"/>
        <v>0</v>
      </c>
      <c r="G1390" s="137">
        <f t="shared" si="156"/>
        <v>0</v>
      </c>
      <c r="H1390" s="137">
        <f t="shared" si="152"/>
        <v>0</v>
      </c>
      <c r="I1390" s="16">
        <f t="shared" si="153"/>
        <v>13</v>
      </c>
      <c r="J1390" s="16" t="str">
        <f t="shared" si="158"/>
        <v>2 5 4 543</v>
      </c>
    </row>
    <row r="1391" spans="1:10">
      <c r="A1391" s="16" t="s">
        <v>449</v>
      </c>
      <c r="B1391" s="16" t="str">
        <f t="shared" si="157"/>
        <v>2 5 4 543 004</v>
      </c>
      <c r="C1391" s="5" t="s">
        <v>9128</v>
      </c>
      <c r="D1391" t="s">
        <v>8303</v>
      </c>
      <c r="E1391" s="137">
        <f t="shared" si="154"/>
        <v>0</v>
      </c>
      <c r="F1391" s="137">
        <f t="shared" si="155"/>
        <v>0</v>
      </c>
      <c r="G1391" s="137">
        <f t="shared" si="156"/>
        <v>0</v>
      </c>
      <c r="H1391" s="137">
        <f t="shared" si="152"/>
        <v>0</v>
      </c>
      <c r="I1391" s="16">
        <f t="shared" si="153"/>
        <v>13</v>
      </c>
      <c r="J1391" s="16" t="str">
        <f t="shared" si="158"/>
        <v>2 5 4 543</v>
      </c>
    </row>
    <row r="1392" spans="1:10">
      <c r="A1392" s="16" t="s">
        <v>449</v>
      </c>
      <c r="B1392" s="16" t="str">
        <f t="shared" si="157"/>
        <v>2 5 4 543 005</v>
      </c>
      <c r="C1392" s="5" t="s">
        <v>9129</v>
      </c>
      <c r="D1392" t="s">
        <v>8307</v>
      </c>
      <c r="E1392" s="137">
        <f t="shared" si="154"/>
        <v>0</v>
      </c>
      <c r="F1392" s="137">
        <f t="shared" si="155"/>
        <v>0</v>
      </c>
      <c r="G1392" s="137">
        <f t="shared" si="156"/>
        <v>0</v>
      </c>
      <c r="H1392" s="137">
        <f t="shared" si="152"/>
        <v>0</v>
      </c>
      <c r="I1392" s="16">
        <f t="shared" si="153"/>
        <v>13</v>
      </c>
      <c r="J1392" s="16" t="str">
        <f t="shared" si="158"/>
        <v>2 5 4 543</v>
      </c>
    </row>
    <row r="1393" spans="1:10">
      <c r="A1393" s="16" t="s">
        <v>449</v>
      </c>
      <c r="B1393" s="16" t="str">
        <f t="shared" si="157"/>
        <v>2 5 4 544</v>
      </c>
      <c r="C1393" s="5" t="s">
        <v>7649</v>
      </c>
      <c r="D1393" t="s">
        <v>3455</v>
      </c>
      <c r="E1393" s="137">
        <f t="shared" si="154"/>
        <v>0</v>
      </c>
      <c r="F1393" s="137">
        <f t="shared" si="155"/>
        <v>0</v>
      </c>
      <c r="G1393" s="137">
        <f t="shared" si="156"/>
        <v>0</v>
      </c>
      <c r="H1393" s="137">
        <f t="shared" ref="H1393:H1456" si="159">SUBTOTAL(9,E1393:G1393)</f>
        <v>0</v>
      </c>
      <c r="I1393" s="16">
        <f t="shared" ref="I1393:I1456" si="160">LEN(C1393)</f>
        <v>9</v>
      </c>
      <c r="J1393" s="16" t="str">
        <f t="shared" si="158"/>
        <v>2 5 4</v>
      </c>
    </row>
    <row r="1394" spans="1:10">
      <c r="A1394" s="16" t="s">
        <v>449</v>
      </c>
      <c r="B1394" s="16" t="str">
        <f t="shared" si="157"/>
        <v>2 5 4 544 001</v>
      </c>
      <c r="C1394" s="5" t="s">
        <v>8048</v>
      </c>
      <c r="D1394" t="s">
        <v>777</v>
      </c>
      <c r="E1394" s="137">
        <f t="shared" si="154"/>
        <v>0</v>
      </c>
      <c r="F1394" s="137">
        <f t="shared" si="155"/>
        <v>0</v>
      </c>
      <c r="G1394" s="137">
        <f t="shared" si="156"/>
        <v>0</v>
      </c>
      <c r="H1394" s="137">
        <f t="shared" si="159"/>
        <v>0</v>
      </c>
      <c r="I1394" s="16">
        <f t="shared" si="160"/>
        <v>13</v>
      </c>
      <c r="J1394" s="16" t="str">
        <f t="shared" si="158"/>
        <v>2 5 4 544</v>
      </c>
    </row>
    <row r="1395" spans="1:10">
      <c r="A1395" s="16" t="s">
        <v>449</v>
      </c>
      <c r="B1395" s="16" t="str">
        <f t="shared" si="157"/>
        <v>2 5 4 544 002</v>
      </c>
      <c r="C1395" s="5" t="s">
        <v>9130</v>
      </c>
      <c r="D1395" t="s">
        <v>8303</v>
      </c>
      <c r="E1395" s="137">
        <f t="shared" si="154"/>
        <v>0</v>
      </c>
      <c r="F1395" s="137">
        <f t="shared" si="155"/>
        <v>0</v>
      </c>
      <c r="G1395" s="137">
        <f t="shared" si="156"/>
        <v>0</v>
      </c>
      <c r="H1395" s="137">
        <f t="shared" si="159"/>
        <v>0</v>
      </c>
      <c r="I1395" s="16">
        <f t="shared" si="160"/>
        <v>13</v>
      </c>
      <c r="J1395" s="16" t="str">
        <f t="shared" si="158"/>
        <v>2 5 4 544</v>
      </c>
    </row>
    <row r="1396" spans="1:10">
      <c r="A1396" s="16" t="s">
        <v>449</v>
      </c>
      <c r="B1396" s="16" t="str">
        <f t="shared" si="157"/>
        <v>2 5 4 544 003</v>
      </c>
      <c r="C1396" s="5" t="s">
        <v>9131</v>
      </c>
      <c r="D1396" t="s">
        <v>3202</v>
      </c>
      <c r="E1396" s="137">
        <f t="shared" si="154"/>
        <v>0</v>
      </c>
      <c r="F1396" s="137">
        <f t="shared" si="155"/>
        <v>0</v>
      </c>
      <c r="G1396" s="137">
        <f t="shared" si="156"/>
        <v>0</v>
      </c>
      <c r="H1396" s="137">
        <f t="shared" si="159"/>
        <v>0</v>
      </c>
      <c r="I1396" s="16">
        <f t="shared" si="160"/>
        <v>13</v>
      </c>
      <c r="J1396" s="16" t="str">
        <f t="shared" si="158"/>
        <v>2 5 4 544</v>
      </c>
    </row>
    <row r="1397" spans="1:10">
      <c r="A1397" s="16" t="s">
        <v>449</v>
      </c>
      <c r="B1397" s="16" t="str">
        <f t="shared" si="157"/>
        <v>2 5 4 544 004</v>
      </c>
      <c r="C1397" s="5" t="s">
        <v>9132</v>
      </c>
      <c r="D1397" t="s">
        <v>8303</v>
      </c>
      <c r="E1397" s="137">
        <f t="shared" si="154"/>
        <v>0</v>
      </c>
      <c r="F1397" s="137">
        <f t="shared" si="155"/>
        <v>0</v>
      </c>
      <c r="G1397" s="137">
        <f t="shared" si="156"/>
        <v>0</v>
      </c>
      <c r="H1397" s="137">
        <f t="shared" si="159"/>
        <v>0</v>
      </c>
      <c r="I1397" s="16">
        <f t="shared" si="160"/>
        <v>13</v>
      </c>
      <c r="J1397" s="16" t="str">
        <f t="shared" si="158"/>
        <v>2 5 4 544</v>
      </c>
    </row>
    <row r="1398" spans="1:10">
      <c r="A1398" s="16" t="s">
        <v>449</v>
      </c>
      <c r="B1398" s="16" t="str">
        <f t="shared" si="157"/>
        <v>2 5 4 544 005</v>
      </c>
      <c r="C1398" s="5" t="s">
        <v>9133</v>
      </c>
      <c r="D1398" t="s">
        <v>8307</v>
      </c>
      <c r="E1398" s="137">
        <f t="shared" si="154"/>
        <v>0</v>
      </c>
      <c r="F1398" s="137">
        <f t="shared" si="155"/>
        <v>0</v>
      </c>
      <c r="G1398" s="137">
        <f t="shared" si="156"/>
        <v>0</v>
      </c>
      <c r="H1398" s="137">
        <f t="shared" si="159"/>
        <v>0</v>
      </c>
      <c r="I1398" s="16">
        <f t="shared" si="160"/>
        <v>13</v>
      </c>
      <c r="J1398" s="16" t="str">
        <f t="shared" si="158"/>
        <v>2 5 4 544</v>
      </c>
    </row>
    <row r="1399" spans="1:10">
      <c r="A1399" s="16" t="s">
        <v>449</v>
      </c>
      <c r="B1399" s="16" t="str">
        <f t="shared" si="157"/>
        <v>2 5 4 545</v>
      </c>
      <c r="C1399" s="5" t="s">
        <v>7650</v>
      </c>
      <c r="D1399" t="s">
        <v>3456</v>
      </c>
      <c r="E1399" s="137">
        <f t="shared" si="154"/>
        <v>0</v>
      </c>
      <c r="F1399" s="137">
        <f t="shared" si="155"/>
        <v>0</v>
      </c>
      <c r="G1399" s="137">
        <f t="shared" si="156"/>
        <v>0</v>
      </c>
      <c r="H1399" s="137">
        <f t="shared" si="159"/>
        <v>0</v>
      </c>
      <c r="I1399" s="16">
        <f t="shared" si="160"/>
        <v>9</v>
      </c>
      <c r="J1399" s="16" t="str">
        <f t="shared" si="158"/>
        <v>2 5 4</v>
      </c>
    </row>
    <row r="1400" spans="1:10">
      <c r="A1400" s="16" t="s">
        <v>449</v>
      </c>
      <c r="B1400" s="16" t="str">
        <f t="shared" si="157"/>
        <v>2 5 4 545 001</v>
      </c>
      <c r="C1400" s="5" t="s">
        <v>8049</v>
      </c>
      <c r="D1400" t="s">
        <v>777</v>
      </c>
      <c r="E1400" s="137">
        <f t="shared" si="154"/>
        <v>0</v>
      </c>
      <c r="F1400" s="137">
        <f t="shared" si="155"/>
        <v>0</v>
      </c>
      <c r="G1400" s="137">
        <f t="shared" si="156"/>
        <v>0</v>
      </c>
      <c r="H1400" s="137">
        <f t="shared" si="159"/>
        <v>0</v>
      </c>
      <c r="I1400" s="16">
        <f t="shared" si="160"/>
        <v>13</v>
      </c>
      <c r="J1400" s="16" t="str">
        <f t="shared" si="158"/>
        <v>2 5 4 545</v>
      </c>
    </row>
    <row r="1401" spans="1:10">
      <c r="A1401" s="16" t="s">
        <v>449</v>
      </c>
      <c r="B1401" s="16" t="str">
        <f t="shared" si="157"/>
        <v>2 5 4 545 002</v>
      </c>
      <c r="C1401" s="5" t="s">
        <v>9134</v>
      </c>
      <c r="D1401" t="s">
        <v>8303</v>
      </c>
      <c r="E1401" s="137">
        <f t="shared" si="154"/>
        <v>0</v>
      </c>
      <c r="F1401" s="137">
        <f t="shared" si="155"/>
        <v>0</v>
      </c>
      <c r="G1401" s="137">
        <f t="shared" si="156"/>
        <v>0</v>
      </c>
      <c r="H1401" s="137">
        <f t="shared" si="159"/>
        <v>0</v>
      </c>
      <c r="I1401" s="16">
        <f t="shared" si="160"/>
        <v>13</v>
      </c>
      <c r="J1401" s="16" t="str">
        <f t="shared" si="158"/>
        <v>2 5 4 545</v>
      </c>
    </row>
    <row r="1402" spans="1:10">
      <c r="A1402" s="16" t="s">
        <v>449</v>
      </c>
      <c r="B1402" s="16" t="str">
        <f t="shared" si="157"/>
        <v>2 5 4 545 003</v>
      </c>
      <c r="C1402" s="5" t="s">
        <v>9135</v>
      </c>
      <c r="D1402" t="s">
        <v>3202</v>
      </c>
      <c r="E1402" s="137">
        <f t="shared" si="154"/>
        <v>0</v>
      </c>
      <c r="F1402" s="137">
        <f t="shared" si="155"/>
        <v>0</v>
      </c>
      <c r="G1402" s="137">
        <f t="shared" si="156"/>
        <v>0</v>
      </c>
      <c r="H1402" s="137">
        <f t="shared" si="159"/>
        <v>0</v>
      </c>
      <c r="I1402" s="16">
        <f t="shared" si="160"/>
        <v>13</v>
      </c>
      <c r="J1402" s="16" t="str">
        <f t="shared" si="158"/>
        <v>2 5 4 545</v>
      </c>
    </row>
    <row r="1403" spans="1:10">
      <c r="A1403" s="16" t="s">
        <v>449</v>
      </c>
      <c r="B1403" s="16" t="str">
        <f t="shared" si="157"/>
        <v>2 5 4 545 004</v>
      </c>
      <c r="C1403" s="5" t="s">
        <v>9136</v>
      </c>
      <c r="D1403" t="s">
        <v>8303</v>
      </c>
      <c r="E1403" s="137">
        <f t="shared" si="154"/>
        <v>0</v>
      </c>
      <c r="F1403" s="137">
        <f t="shared" si="155"/>
        <v>0</v>
      </c>
      <c r="G1403" s="137">
        <f t="shared" si="156"/>
        <v>0</v>
      </c>
      <c r="H1403" s="137">
        <f t="shared" si="159"/>
        <v>0</v>
      </c>
      <c r="I1403" s="16">
        <f t="shared" si="160"/>
        <v>13</v>
      </c>
      <c r="J1403" s="16" t="str">
        <f t="shared" si="158"/>
        <v>2 5 4 545</v>
      </c>
    </row>
    <row r="1404" spans="1:10">
      <c r="A1404" s="16" t="s">
        <v>449</v>
      </c>
      <c r="B1404" s="16" t="str">
        <f t="shared" si="157"/>
        <v>2 5 4 545 005</v>
      </c>
      <c r="C1404" s="5" t="s">
        <v>9137</v>
      </c>
      <c r="D1404" t="s">
        <v>8307</v>
      </c>
      <c r="E1404" s="137">
        <f t="shared" si="154"/>
        <v>0</v>
      </c>
      <c r="F1404" s="137">
        <f t="shared" si="155"/>
        <v>0</v>
      </c>
      <c r="G1404" s="137">
        <f t="shared" si="156"/>
        <v>0</v>
      </c>
      <c r="H1404" s="137">
        <f t="shared" si="159"/>
        <v>0</v>
      </c>
      <c r="I1404" s="16">
        <f t="shared" si="160"/>
        <v>13</v>
      </c>
      <c r="J1404" s="16" t="str">
        <f t="shared" si="158"/>
        <v>2 5 4 545</v>
      </c>
    </row>
    <row r="1405" spans="1:10">
      <c r="A1405" s="16" t="s">
        <v>449</v>
      </c>
      <c r="B1405" s="16" t="str">
        <f t="shared" si="157"/>
        <v>2 5 4 549</v>
      </c>
      <c r="C1405" s="5" t="s">
        <v>7651</v>
      </c>
      <c r="D1405" t="s">
        <v>3457</v>
      </c>
      <c r="E1405" s="137">
        <f t="shared" si="154"/>
        <v>0</v>
      </c>
      <c r="F1405" s="137">
        <f t="shared" si="155"/>
        <v>0</v>
      </c>
      <c r="G1405" s="137">
        <f t="shared" si="156"/>
        <v>0</v>
      </c>
      <c r="H1405" s="137">
        <f t="shared" si="159"/>
        <v>0</v>
      </c>
      <c r="I1405" s="16">
        <f t="shared" si="160"/>
        <v>9</v>
      </c>
      <c r="J1405" s="16" t="str">
        <f t="shared" si="158"/>
        <v>2 5 4</v>
      </c>
    </row>
    <row r="1406" spans="1:10">
      <c r="A1406" s="16" t="s">
        <v>449</v>
      </c>
      <c r="B1406" s="16" t="str">
        <f t="shared" si="157"/>
        <v>2 5 4 549 001</v>
      </c>
      <c r="C1406" s="5" t="s">
        <v>8050</v>
      </c>
      <c r="D1406" t="s">
        <v>777</v>
      </c>
      <c r="E1406" s="137">
        <f t="shared" si="154"/>
        <v>0</v>
      </c>
      <c r="F1406" s="137">
        <f t="shared" si="155"/>
        <v>0</v>
      </c>
      <c r="G1406" s="137">
        <f t="shared" si="156"/>
        <v>0</v>
      </c>
      <c r="H1406" s="137">
        <f t="shared" si="159"/>
        <v>0</v>
      </c>
      <c r="I1406" s="16">
        <f t="shared" si="160"/>
        <v>13</v>
      </c>
      <c r="J1406" s="16" t="str">
        <f t="shared" si="158"/>
        <v>2 5 4 549</v>
      </c>
    </row>
    <row r="1407" spans="1:10">
      <c r="A1407" s="16" t="s">
        <v>449</v>
      </c>
      <c r="B1407" s="16" t="str">
        <f t="shared" si="157"/>
        <v>2 5 4 549 002</v>
      </c>
      <c r="C1407" s="5" t="s">
        <v>9138</v>
      </c>
      <c r="D1407" t="s">
        <v>8303</v>
      </c>
      <c r="E1407" s="137">
        <f t="shared" si="154"/>
        <v>0</v>
      </c>
      <c r="F1407" s="137">
        <f t="shared" si="155"/>
        <v>0</v>
      </c>
      <c r="G1407" s="137">
        <f t="shared" si="156"/>
        <v>0</v>
      </c>
      <c r="H1407" s="137">
        <f t="shared" si="159"/>
        <v>0</v>
      </c>
      <c r="I1407" s="16">
        <f t="shared" si="160"/>
        <v>13</v>
      </c>
      <c r="J1407" s="16" t="str">
        <f t="shared" si="158"/>
        <v>2 5 4 549</v>
      </c>
    </row>
    <row r="1408" spans="1:10">
      <c r="A1408" s="16" t="s">
        <v>449</v>
      </c>
      <c r="B1408" s="16" t="str">
        <f t="shared" si="157"/>
        <v>2 5 4 549 003</v>
      </c>
      <c r="C1408" s="5" t="s">
        <v>9139</v>
      </c>
      <c r="D1408" t="s">
        <v>3202</v>
      </c>
      <c r="E1408" s="137">
        <f t="shared" si="154"/>
        <v>0</v>
      </c>
      <c r="F1408" s="137">
        <f t="shared" si="155"/>
        <v>0</v>
      </c>
      <c r="G1408" s="137">
        <f t="shared" si="156"/>
        <v>0</v>
      </c>
      <c r="H1408" s="137">
        <f t="shared" si="159"/>
        <v>0</v>
      </c>
      <c r="I1408" s="16">
        <f t="shared" si="160"/>
        <v>13</v>
      </c>
      <c r="J1408" s="16" t="str">
        <f t="shared" si="158"/>
        <v>2 5 4 549</v>
      </c>
    </row>
    <row r="1409" spans="1:10">
      <c r="A1409" s="16" t="s">
        <v>449</v>
      </c>
      <c r="B1409" s="16" t="str">
        <f t="shared" si="157"/>
        <v>2 5 4 549 004</v>
      </c>
      <c r="C1409" s="5" t="s">
        <v>9140</v>
      </c>
      <c r="D1409" t="s">
        <v>8303</v>
      </c>
      <c r="E1409" s="137">
        <f t="shared" si="154"/>
        <v>0</v>
      </c>
      <c r="F1409" s="137">
        <f t="shared" si="155"/>
        <v>0</v>
      </c>
      <c r="G1409" s="137">
        <f t="shared" si="156"/>
        <v>0</v>
      </c>
      <c r="H1409" s="137">
        <f t="shared" si="159"/>
        <v>0</v>
      </c>
      <c r="I1409" s="16">
        <f t="shared" si="160"/>
        <v>13</v>
      </c>
      <c r="J1409" s="16" t="str">
        <f t="shared" si="158"/>
        <v>2 5 4 549</v>
      </c>
    </row>
    <row r="1410" spans="1:10">
      <c r="A1410" s="16" t="s">
        <v>449</v>
      </c>
      <c r="B1410" s="16" t="str">
        <f t="shared" si="157"/>
        <v>2 5 4 549 005</v>
      </c>
      <c r="C1410" s="5" t="s">
        <v>9141</v>
      </c>
      <c r="D1410" t="s">
        <v>8307</v>
      </c>
      <c r="E1410" s="137">
        <f t="shared" ref="E1410:E1473" si="161">SUMIF($J$1:$J$4000,$C1410,$E$1:$E$4000)</f>
        <v>0</v>
      </c>
      <c r="F1410" s="137">
        <f t="shared" ref="F1410:F1473" si="162">SUMIF($J$1:$J$4000,$C1410,$F$1:$F$4000)</f>
        <v>0</v>
      </c>
      <c r="G1410" s="137">
        <f t="shared" ref="G1410:G1473" si="163">SUMIF($J$1:$J$4000,$C1410,$G$1:$G$4000)</f>
        <v>0</v>
      </c>
      <c r="H1410" s="137">
        <f t="shared" si="159"/>
        <v>0</v>
      </c>
      <c r="I1410" s="16">
        <f t="shared" si="160"/>
        <v>13</v>
      </c>
      <c r="J1410" s="16" t="str">
        <f t="shared" si="158"/>
        <v>2 5 4 549</v>
      </c>
    </row>
    <row r="1411" spans="1:10">
      <c r="A1411" s="16" t="s">
        <v>449</v>
      </c>
      <c r="B1411" s="16" t="str">
        <f t="shared" ref="B1411:B1474" si="164">MID(C1411,1,I1411)</f>
        <v>2 5 5</v>
      </c>
      <c r="C1411" s="5" t="s">
        <v>7652</v>
      </c>
      <c r="D1411" t="s">
        <v>3458</v>
      </c>
      <c r="E1411" s="137">
        <f t="shared" si="161"/>
        <v>0</v>
      </c>
      <c r="F1411" s="137">
        <f t="shared" si="162"/>
        <v>0</v>
      </c>
      <c r="G1411" s="137">
        <f t="shared" si="163"/>
        <v>0</v>
      </c>
      <c r="H1411" s="137">
        <f t="shared" si="159"/>
        <v>0</v>
      </c>
      <c r="I1411" s="16">
        <f t="shared" si="160"/>
        <v>5</v>
      </c>
      <c r="J1411" s="16" t="str">
        <f t="shared" si="158"/>
        <v>2 5</v>
      </c>
    </row>
    <row r="1412" spans="1:10">
      <c r="A1412" s="16" t="s">
        <v>449</v>
      </c>
      <c r="B1412" s="16" t="str">
        <f t="shared" si="164"/>
        <v>2 5 5 551</v>
      </c>
      <c r="C1412" s="5" t="s">
        <v>7653</v>
      </c>
      <c r="D1412" t="s">
        <v>3458</v>
      </c>
      <c r="E1412" s="137">
        <f t="shared" si="161"/>
        <v>0</v>
      </c>
      <c r="F1412" s="137">
        <f t="shared" si="162"/>
        <v>0</v>
      </c>
      <c r="G1412" s="137">
        <f t="shared" si="163"/>
        <v>0</v>
      </c>
      <c r="H1412" s="137">
        <f t="shared" si="159"/>
        <v>0</v>
      </c>
      <c r="I1412" s="16">
        <f t="shared" si="160"/>
        <v>9</v>
      </c>
      <c r="J1412" s="16" t="str">
        <f t="shared" si="158"/>
        <v>2 5 5</v>
      </c>
    </row>
    <row r="1413" spans="1:10">
      <c r="A1413" s="16" t="s">
        <v>449</v>
      </c>
      <c r="B1413" s="16" t="str">
        <f t="shared" si="164"/>
        <v>2 5 5 551 001</v>
      </c>
      <c r="C1413" s="5" t="s">
        <v>8051</v>
      </c>
      <c r="D1413" t="s">
        <v>777</v>
      </c>
      <c r="E1413" s="137">
        <f t="shared" si="161"/>
        <v>0</v>
      </c>
      <c r="F1413" s="137">
        <f t="shared" si="162"/>
        <v>0</v>
      </c>
      <c r="G1413" s="137">
        <f t="shared" si="163"/>
        <v>0</v>
      </c>
      <c r="H1413" s="137">
        <f t="shared" si="159"/>
        <v>0</v>
      </c>
      <c r="I1413" s="16">
        <f t="shared" si="160"/>
        <v>13</v>
      </c>
      <c r="J1413" s="16" t="str">
        <f t="shared" si="158"/>
        <v>2 5 5 551</v>
      </c>
    </row>
    <row r="1414" spans="1:10">
      <c r="A1414" s="16" t="s">
        <v>449</v>
      </c>
      <c r="B1414" s="16" t="str">
        <f t="shared" si="164"/>
        <v>2 5 5 551 002</v>
      </c>
      <c r="C1414" s="5" t="s">
        <v>8052</v>
      </c>
      <c r="D1414" t="s">
        <v>8303</v>
      </c>
      <c r="E1414" s="137">
        <f t="shared" si="161"/>
        <v>0</v>
      </c>
      <c r="F1414" s="137">
        <f t="shared" si="162"/>
        <v>0</v>
      </c>
      <c r="G1414" s="137">
        <f t="shared" si="163"/>
        <v>0</v>
      </c>
      <c r="H1414" s="137">
        <f t="shared" si="159"/>
        <v>0</v>
      </c>
      <c r="I1414" s="16">
        <f t="shared" si="160"/>
        <v>13</v>
      </c>
      <c r="J1414" s="16" t="str">
        <f t="shared" si="158"/>
        <v>2 5 5 551</v>
      </c>
    </row>
    <row r="1415" spans="1:10">
      <c r="A1415" s="16" t="s">
        <v>449</v>
      </c>
      <c r="B1415" s="16" t="str">
        <f t="shared" si="164"/>
        <v>2 5 5 551 003</v>
      </c>
      <c r="C1415" s="5" t="s">
        <v>9142</v>
      </c>
      <c r="D1415" t="s">
        <v>3202</v>
      </c>
      <c r="E1415" s="137">
        <f t="shared" si="161"/>
        <v>0</v>
      </c>
      <c r="F1415" s="137">
        <f t="shared" si="162"/>
        <v>0</v>
      </c>
      <c r="G1415" s="137">
        <f t="shared" si="163"/>
        <v>0</v>
      </c>
      <c r="H1415" s="137">
        <f t="shared" si="159"/>
        <v>0</v>
      </c>
      <c r="I1415" s="16">
        <f t="shared" si="160"/>
        <v>13</v>
      </c>
      <c r="J1415" s="16" t="str">
        <f t="shared" ref="J1415:J1478" si="165">IF(I1415=3,MID(C1415,1,1),IF(I1415=5,MID(C1415,1,3),IF(I1415=9,MID(C1415,1,5),IF(I1415=13,MID(C1415,1,9),IF(I1415=17,MID(C1415,1,13),IF(I1415=21,MID(C1415,1,17)))))))</f>
        <v>2 5 5 551</v>
      </c>
    </row>
    <row r="1416" spans="1:10">
      <c r="A1416" s="16" t="s">
        <v>449</v>
      </c>
      <c r="B1416" s="16" t="str">
        <f t="shared" si="164"/>
        <v>2 5 5 551 004</v>
      </c>
      <c r="C1416" s="5" t="s">
        <v>9143</v>
      </c>
      <c r="D1416" t="s">
        <v>8303</v>
      </c>
      <c r="E1416" s="137">
        <f t="shared" si="161"/>
        <v>0</v>
      </c>
      <c r="F1416" s="137">
        <f t="shared" si="162"/>
        <v>0</v>
      </c>
      <c r="G1416" s="137">
        <f t="shared" si="163"/>
        <v>0</v>
      </c>
      <c r="H1416" s="137">
        <f t="shared" si="159"/>
        <v>0</v>
      </c>
      <c r="I1416" s="16">
        <f t="shared" si="160"/>
        <v>13</v>
      </c>
      <c r="J1416" s="16" t="str">
        <f t="shared" si="165"/>
        <v>2 5 5 551</v>
      </c>
    </row>
    <row r="1417" spans="1:10">
      <c r="A1417" s="16" t="s">
        <v>449</v>
      </c>
      <c r="B1417" s="16" t="str">
        <f t="shared" si="164"/>
        <v>2 5 5 551 005</v>
      </c>
      <c r="C1417" s="5" t="s">
        <v>9144</v>
      </c>
      <c r="D1417" t="s">
        <v>8307</v>
      </c>
      <c r="E1417" s="137">
        <f t="shared" si="161"/>
        <v>0</v>
      </c>
      <c r="F1417" s="137">
        <f t="shared" si="162"/>
        <v>0</v>
      </c>
      <c r="G1417" s="137">
        <f t="shared" si="163"/>
        <v>0</v>
      </c>
      <c r="H1417" s="137">
        <f t="shared" si="159"/>
        <v>0</v>
      </c>
      <c r="I1417" s="16">
        <f t="shared" si="160"/>
        <v>13</v>
      </c>
      <c r="J1417" s="16" t="str">
        <f t="shared" si="165"/>
        <v>2 5 5 551</v>
      </c>
    </row>
    <row r="1418" spans="1:10">
      <c r="A1418" s="16" t="s">
        <v>449</v>
      </c>
      <c r="B1418" s="16" t="str">
        <f t="shared" si="164"/>
        <v>2 5 6</v>
      </c>
      <c r="C1418" s="5" t="s">
        <v>6730</v>
      </c>
      <c r="D1418" t="s">
        <v>6731</v>
      </c>
      <c r="E1418" s="137">
        <f t="shared" si="161"/>
        <v>0</v>
      </c>
      <c r="F1418" s="137">
        <f t="shared" si="162"/>
        <v>0</v>
      </c>
      <c r="G1418" s="137">
        <f t="shared" si="163"/>
        <v>0</v>
      </c>
      <c r="H1418" s="137">
        <f t="shared" si="159"/>
        <v>0</v>
      </c>
      <c r="I1418" s="16">
        <f t="shared" si="160"/>
        <v>5</v>
      </c>
      <c r="J1418" s="16" t="str">
        <f t="shared" si="165"/>
        <v>2 5</v>
      </c>
    </row>
    <row r="1419" spans="1:10">
      <c r="A1419" s="16" t="s">
        <v>449</v>
      </c>
      <c r="B1419" s="16" t="str">
        <f t="shared" si="164"/>
        <v>2 5 6 561</v>
      </c>
      <c r="C1419" s="5" t="s">
        <v>6925</v>
      </c>
      <c r="D1419" t="s">
        <v>3459</v>
      </c>
      <c r="E1419" s="137">
        <f t="shared" si="161"/>
        <v>0</v>
      </c>
      <c r="F1419" s="137">
        <f t="shared" si="162"/>
        <v>0</v>
      </c>
      <c r="G1419" s="137">
        <f t="shared" si="163"/>
        <v>0</v>
      </c>
      <c r="H1419" s="137">
        <f t="shared" si="159"/>
        <v>0</v>
      </c>
      <c r="I1419" s="16">
        <f t="shared" si="160"/>
        <v>9</v>
      </c>
      <c r="J1419" s="16" t="str">
        <f t="shared" si="165"/>
        <v>2 5 6</v>
      </c>
    </row>
    <row r="1420" spans="1:10">
      <c r="A1420" s="16" t="s">
        <v>449</v>
      </c>
      <c r="B1420" s="16" t="str">
        <f t="shared" si="164"/>
        <v>2 5 6 561 001</v>
      </c>
      <c r="C1420" s="5" t="s">
        <v>6926</v>
      </c>
      <c r="D1420" t="s">
        <v>777</v>
      </c>
      <c r="E1420" s="137">
        <f t="shared" si="161"/>
        <v>0</v>
      </c>
      <c r="F1420" s="137">
        <f t="shared" si="162"/>
        <v>0</v>
      </c>
      <c r="G1420" s="137">
        <f t="shared" si="163"/>
        <v>0</v>
      </c>
      <c r="H1420" s="137">
        <f t="shared" si="159"/>
        <v>0</v>
      </c>
      <c r="I1420" s="16">
        <f t="shared" si="160"/>
        <v>13</v>
      </c>
      <c r="J1420" s="16" t="str">
        <f t="shared" si="165"/>
        <v>2 5 6 561</v>
      </c>
    </row>
    <row r="1421" spans="1:10">
      <c r="A1421" s="16" t="s">
        <v>449</v>
      </c>
      <c r="B1421" s="16" t="str">
        <f t="shared" si="164"/>
        <v>2 5 6 561 002</v>
      </c>
      <c r="C1421" s="5" t="s">
        <v>9145</v>
      </c>
      <c r="D1421" t="s">
        <v>8303</v>
      </c>
      <c r="E1421" s="137">
        <f t="shared" si="161"/>
        <v>0</v>
      </c>
      <c r="F1421" s="137">
        <f t="shared" si="162"/>
        <v>0</v>
      </c>
      <c r="G1421" s="137">
        <f t="shared" si="163"/>
        <v>0</v>
      </c>
      <c r="H1421" s="137">
        <f t="shared" si="159"/>
        <v>0</v>
      </c>
      <c r="I1421" s="16">
        <f t="shared" si="160"/>
        <v>13</v>
      </c>
      <c r="J1421" s="16" t="str">
        <f t="shared" si="165"/>
        <v>2 5 6 561</v>
      </c>
    </row>
    <row r="1422" spans="1:10">
      <c r="A1422" s="16" t="s">
        <v>449</v>
      </c>
      <c r="B1422" s="16" t="str">
        <f t="shared" si="164"/>
        <v>2 5 6 561 003</v>
      </c>
      <c r="C1422" s="5" t="s">
        <v>9146</v>
      </c>
      <c r="D1422" t="s">
        <v>3202</v>
      </c>
      <c r="E1422" s="137">
        <f t="shared" si="161"/>
        <v>0</v>
      </c>
      <c r="F1422" s="137">
        <f t="shared" si="162"/>
        <v>0</v>
      </c>
      <c r="G1422" s="137">
        <f t="shared" si="163"/>
        <v>0</v>
      </c>
      <c r="H1422" s="137">
        <f t="shared" si="159"/>
        <v>0</v>
      </c>
      <c r="I1422" s="16">
        <f t="shared" si="160"/>
        <v>13</v>
      </c>
      <c r="J1422" s="16" t="str">
        <f t="shared" si="165"/>
        <v>2 5 6 561</v>
      </c>
    </row>
    <row r="1423" spans="1:10">
      <c r="A1423" s="16" t="s">
        <v>449</v>
      </c>
      <c r="B1423" s="16" t="str">
        <f t="shared" si="164"/>
        <v>2 5 6 561 004</v>
      </c>
      <c r="C1423" s="5" t="s">
        <v>9147</v>
      </c>
      <c r="D1423" t="s">
        <v>8303</v>
      </c>
      <c r="E1423" s="137">
        <f t="shared" si="161"/>
        <v>0</v>
      </c>
      <c r="F1423" s="137">
        <f t="shared" si="162"/>
        <v>0</v>
      </c>
      <c r="G1423" s="137">
        <f t="shared" si="163"/>
        <v>0</v>
      </c>
      <c r="H1423" s="137">
        <f t="shared" si="159"/>
        <v>0</v>
      </c>
      <c r="I1423" s="16">
        <f t="shared" si="160"/>
        <v>13</v>
      </c>
      <c r="J1423" s="16" t="str">
        <f t="shared" si="165"/>
        <v>2 5 6 561</v>
      </c>
    </row>
    <row r="1424" spans="1:10">
      <c r="A1424" s="16" t="s">
        <v>449</v>
      </c>
      <c r="B1424" s="16" t="str">
        <f t="shared" si="164"/>
        <v>2 5 6 561 005</v>
      </c>
      <c r="C1424" s="5" t="s">
        <v>9148</v>
      </c>
      <c r="D1424" t="s">
        <v>8307</v>
      </c>
      <c r="E1424" s="137">
        <f t="shared" si="161"/>
        <v>0</v>
      </c>
      <c r="F1424" s="137">
        <f t="shared" si="162"/>
        <v>0</v>
      </c>
      <c r="G1424" s="137">
        <f t="shared" si="163"/>
        <v>0</v>
      </c>
      <c r="H1424" s="137">
        <f t="shared" si="159"/>
        <v>0</v>
      </c>
      <c r="I1424" s="16">
        <f t="shared" si="160"/>
        <v>13</v>
      </c>
      <c r="J1424" s="16" t="str">
        <f t="shared" si="165"/>
        <v>2 5 6 561</v>
      </c>
    </row>
    <row r="1425" spans="1:10">
      <c r="A1425" s="16" t="s">
        <v>449</v>
      </c>
      <c r="B1425" s="16" t="str">
        <f t="shared" si="164"/>
        <v>2 5 6 562</v>
      </c>
      <c r="C1425" s="5" t="s">
        <v>7654</v>
      </c>
      <c r="D1425" t="s">
        <v>3460</v>
      </c>
      <c r="E1425" s="137">
        <f t="shared" si="161"/>
        <v>0</v>
      </c>
      <c r="F1425" s="137">
        <f t="shared" si="162"/>
        <v>0</v>
      </c>
      <c r="G1425" s="137">
        <f t="shared" si="163"/>
        <v>0</v>
      </c>
      <c r="H1425" s="137">
        <f t="shared" si="159"/>
        <v>0</v>
      </c>
      <c r="I1425" s="16">
        <f t="shared" si="160"/>
        <v>9</v>
      </c>
      <c r="J1425" s="16" t="str">
        <f t="shared" si="165"/>
        <v>2 5 6</v>
      </c>
    </row>
    <row r="1426" spans="1:10">
      <c r="A1426" s="16" t="s">
        <v>449</v>
      </c>
      <c r="B1426" s="16" t="str">
        <f t="shared" si="164"/>
        <v>2 5 6 562 001</v>
      </c>
      <c r="C1426" s="5" t="s">
        <v>8053</v>
      </c>
      <c r="D1426" t="s">
        <v>777</v>
      </c>
      <c r="E1426" s="137">
        <f t="shared" si="161"/>
        <v>0</v>
      </c>
      <c r="F1426" s="137">
        <f t="shared" si="162"/>
        <v>0</v>
      </c>
      <c r="G1426" s="137">
        <f t="shared" si="163"/>
        <v>0</v>
      </c>
      <c r="H1426" s="137">
        <f t="shared" si="159"/>
        <v>0</v>
      </c>
      <c r="I1426" s="16">
        <f t="shared" si="160"/>
        <v>13</v>
      </c>
      <c r="J1426" s="16" t="str">
        <f t="shared" si="165"/>
        <v>2 5 6 562</v>
      </c>
    </row>
    <row r="1427" spans="1:10">
      <c r="A1427" s="16" t="s">
        <v>449</v>
      </c>
      <c r="B1427" s="16" t="str">
        <f t="shared" si="164"/>
        <v>2 5 6 562 002</v>
      </c>
      <c r="C1427" s="5" t="s">
        <v>9149</v>
      </c>
      <c r="D1427" t="s">
        <v>8303</v>
      </c>
      <c r="E1427" s="137">
        <f t="shared" si="161"/>
        <v>0</v>
      </c>
      <c r="F1427" s="137">
        <f t="shared" si="162"/>
        <v>0</v>
      </c>
      <c r="G1427" s="137">
        <f t="shared" si="163"/>
        <v>0</v>
      </c>
      <c r="H1427" s="137">
        <f t="shared" si="159"/>
        <v>0</v>
      </c>
      <c r="I1427" s="16">
        <f t="shared" si="160"/>
        <v>13</v>
      </c>
      <c r="J1427" s="16" t="str">
        <f t="shared" si="165"/>
        <v>2 5 6 562</v>
      </c>
    </row>
    <row r="1428" spans="1:10">
      <c r="A1428" s="16" t="s">
        <v>449</v>
      </c>
      <c r="B1428" s="16" t="str">
        <f t="shared" si="164"/>
        <v>2 5 6 562 003</v>
      </c>
      <c r="C1428" s="5" t="s">
        <v>9150</v>
      </c>
      <c r="D1428" t="s">
        <v>3202</v>
      </c>
      <c r="E1428" s="137">
        <f t="shared" si="161"/>
        <v>0</v>
      </c>
      <c r="F1428" s="137">
        <f t="shared" si="162"/>
        <v>0</v>
      </c>
      <c r="G1428" s="137">
        <f t="shared" si="163"/>
        <v>0</v>
      </c>
      <c r="H1428" s="137">
        <f t="shared" si="159"/>
        <v>0</v>
      </c>
      <c r="I1428" s="16">
        <f t="shared" si="160"/>
        <v>13</v>
      </c>
      <c r="J1428" s="16" t="str">
        <f t="shared" si="165"/>
        <v>2 5 6 562</v>
      </c>
    </row>
    <row r="1429" spans="1:10">
      <c r="A1429" s="16" t="s">
        <v>449</v>
      </c>
      <c r="B1429" s="16" t="str">
        <f t="shared" si="164"/>
        <v>2 5 6 562 004</v>
      </c>
      <c r="C1429" s="5" t="s">
        <v>9151</v>
      </c>
      <c r="D1429" t="s">
        <v>8303</v>
      </c>
      <c r="E1429" s="137">
        <f t="shared" si="161"/>
        <v>0</v>
      </c>
      <c r="F1429" s="137">
        <f t="shared" si="162"/>
        <v>0</v>
      </c>
      <c r="G1429" s="137">
        <f t="shared" si="163"/>
        <v>0</v>
      </c>
      <c r="H1429" s="137">
        <f t="shared" si="159"/>
        <v>0</v>
      </c>
      <c r="I1429" s="16">
        <f t="shared" si="160"/>
        <v>13</v>
      </c>
      <c r="J1429" s="16" t="str">
        <f t="shared" si="165"/>
        <v>2 5 6 562</v>
      </c>
    </row>
    <row r="1430" spans="1:10">
      <c r="A1430" s="16" t="s">
        <v>449</v>
      </c>
      <c r="B1430" s="16" t="str">
        <f t="shared" si="164"/>
        <v>2 5 6 562 005</v>
      </c>
      <c r="C1430" s="5" t="s">
        <v>9152</v>
      </c>
      <c r="D1430" t="s">
        <v>8307</v>
      </c>
      <c r="E1430" s="137">
        <f t="shared" si="161"/>
        <v>0</v>
      </c>
      <c r="F1430" s="137">
        <f t="shared" si="162"/>
        <v>0</v>
      </c>
      <c r="G1430" s="137">
        <f t="shared" si="163"/>
        <v>0</v>
      </c>
      <c r="H1430" s="137">
        <f t="shared" si="159"/>
        <v>0</v>
      </c>
      <c r="I1430" s="16">
        <f t="shared" si="160"/>
        <v>13</v>
      </c>
      <c r="J1430" s="16" t="str">
        <f t="shared" si="165"/>
        <v>2 5 6 562</v>
      </c>
    </row>
    <row r="1431" spans="1:10">
      <c r="A1431" s="16" t="s">
        <v>449</v>
      </c>
      <c r="B1431" s="16" t="str">
        <f t="shared" si="164"/>
        <v>2 5 6 563</v>
      </c>
      <c r="C1431" s="5" t="s">
        <v>7655</v>
      </c>
      <c r="D1431" t="s">
        <v>3461</v>
      </c>
      <c r="E1431" s="137">
        <f t="shared" si="161"/>
        <v>0</v>
      </c>
      <c r="F1431" s="137">
        <f t="shared" si="162"/>
        <v>0</v>
      </c>
      <c r="G1431" s="137">
        <f t="shared" si="163"/>
        <v>0</v>
      </c>
      <c r="H1431" s="137">
        <f t="shared" si="159"/>
        <v>0</v>
      </c>
      <c r="I1431" s="16">
        <f t="shared" si="160"/>
        <v>9</v>
      </c>
      <c r="J1431" s="16" t="str">
        <f t="shared" si="165"/>
        <v>2 5 6</v>
      </c>
    </row>
    <row r="1432" spans="1:10">
      <c r="A1432" s="16" t="s">
        <v>449</v>
      </c>
      <c r="B1432" s="16" t="str">
        <f t="shared" si="164"/>
        <v>2 5 6 563 001</v>
      </c>
      <c r="C1432" s="5" t="s">
        <v>8054</v>
      </c>
      <c r="D1432" t="s">
        <v>777</v>
      </c>
      <c r="E1432" s="137">
        <f t="shared" si="161"/>
        <v>0</v>
      </c>
      <c r="F1432" s="137">
        <f t="shared" si="162"/>
        <v>0</v>
      </c>
      <c r="G1432" s="137">
        <f t="shared" si="163"/>
        <v>0</v>
      </c>
      <c r="H1432" s="137">
        <f t="shared" si="159"/>
        <v>0</v>
      </c>
      <c r="I1432" s="16">
        <f t="shared" si="160"/>
        <v>13</v>
      </c>
      <c r="J1432" s="16" t="str">
        <f t="shared" si="165"/>
        <v>2 5 6 563</v>
      </c>
    </row>
    <row r="1433" spans="1:10">
      <c r="A1433" s="16" t="s">
        <v>449</v>
      </c>
      <c r="B1433" s="16" t="str">
        <f t="shared" si="164"/>
        <v>2 5 6 563 002</v>
      </c>
      <c r="C1433" s="5" t="s">
        <v>9153</v>
      </c>
      <c r="D1433" t="s">
        <v>8303</v>
      </c>
      <c r="E1433" s="137">
        <f t="shared" si="161"/>
        <v>0</v>
      </c>
      <c r="F1433" s="137">
        <f t="shared" si="162"/>
        <v>0</v>
      </c>
      <c r="G1433" s="137">
        <f t="shared" si="163"/>
        <v>0</v>
      </c>
      <c r="H1433" s="137">
        <f t="shared" si="159"/>
        <v>0</v>
      </c>
      <c r="I1433" s="16">
        <f t="shared" si="160"/>
        <v>13</v>
      </c>
      <c r="J1433" s="16" t="str">
        <f t="shared" si="165"/>
        <v>2 5 6 563</v>
      </c>
    </row>
    <row r="1434" spans="1:10">
      <c r="A1434" s="16" t="s">
        <v>449</v>
      </c>
      <c r="B1434" s="16" t="str">
        <f t="shared" si="164"/>
        <v>2 5 6 563 003</v>
      </c>
      <c r="C1434" s="5" t="s">
        <v>9154</v>
      </c>
      <c r="D1434" t="s">
        <v>3202</v>
      </c>
      <c r="E1434" s="137">
        <f t="shared" si="161"/>
        <v>0</v>
      </c>
      <c r="F1434" s="137">
        <f t="shared" si="162"/>
        <v>0</v>
      </c>
      <c r="G1434" s="137">
        <f t="shared" si="163"/>
        <v>0</v>
      </c>
      <c r="H1434" s="137">
        <f t="shared" si="159"/>
        <v>0</v>
      </c>
      <c r="I1434" s="16">
        <f t="shared" si="160"/>
        <v>13</v>
      </c>
      <c r="J1434" s="16" t="str">
        <f t="shared" si="165"/>
        <v>2 5 6 563</v>
      </c>
    </row>
    <row r="1435" spans="1:10">
      <c r="A1435" s="16" t="s">
        <v>449</v>
      </c>
      <c r="B1435" s="16" t="str">
        <f t="shared" si="164"/>
        <v>2 5 6 563 004</v>
      </c>
      <c r="C1435" s="5" t="s">
        <v>9155</v>
      </c>
      <c r="D1435" t="s">
        <v>8303</v>
      </c>
      <c r="E1435" s="137">
        <f t="shared" si="161"/>
        <v>0</v>
      </c>
      <c r="F1435" s="137">
        <f t="shared" si="162"/>
        <v>0</v>
      </c>
      <c r="G1435" s="137">
        <f t="shared" si="163"/>
        <v>0</v>
      </c>
      <c r="H1435" s="137">
        <f t="shared" si="159"/>
        <v>0</v>
      </c>
      <c r="I1435" s="16">
        <f t="shared" si="160"/>
        <v>13</v>
      </c>
      <c r="J1435" s="16" t="str">
        <f t="shared" si="165"/>
        <v>2 5 6 563</v>
      </c>
    </row>
    <row r="1436" spans="1:10">
      <c r="A1436" s="16" t="s">
        <v>449</v>
      </c>
      <c r="B1436" s="16" t="str">
        <f t="shared" si="164"/>
        <v>2 5 6 563 005</v>
      </c>
      <c r="C1436" s="5" t="s">
        <v>9156</v>
      </c>
      <c r="D1436" t="s">
        <v>8307</v>
      </c>
      <c r="E1436" s="137">
        <f t="shared" si="161"/>
        <v>0</v>
      </c>
      <c r="F1436" s="137">
        <f t="shared" si="162"/>
        <v>0</v>
      </c>
      <c r="G1436" s="137">
        <f t="shared" si="163"/>
        <v>0</v>
      </c>
      <c r="H1436" s="137">
        <f t="shared" si="159"/>
        <v>0</v>
      </c>
      <c r="I1436" s="16">
        <f t="shared" si="160"/>
        <v>13</v>
      </c>
      <c r="J1436" s="16" t="str">
        <f t="shared" si="165"/>
        <v>2 5 6 563</v>
      </c>
    </row>
    <row r="1437" spans="1:10">
      <c r="A1437" s="16" t="s">
        <v>449</v>
      </c>
      <c r="B1437" s="16" t="str">
        <f t="shared" si="164"/>
        <v>2 5 6 564</v>
      </c>
      <c r="C1437" s="5" t="s">
        <v>6732</v>
      </c>
      <c r="D1437" t="s">
        <v>3462</v>
      </c>
      <c r="E1437" s="137">
        <f t="shared" si="161"/>
        <v>0</v>
      </c>
      <c r="F1437" s="137">
        <f t="shared" si="162"/>
        <v>0</v>
      </c>
      <c r="G1437" s="137">
        <f t="shared" si="163"/>
        <v>0</v>
      </c>
      <c r="H1437" s="137">
        <f t="shared" si="159"/>
        <v>0</v>
      </c>
      <c r="I1437" s="16">
        <f t="shared" si="160"/>
        <v>9</v>
      </c>
      <c r="J1437" s="16" t="str">
        <f t="shared" si="165"/>
        <v>2 5 6</v>
      </c>
    </row>
    <row r="1438" spans="1:10">
      <c r="A1438" s="16" t="s">
        <v>449</v>
      </c>
      <c r="B1438" s="16" t="str">
        <f t="shared" si="164"/>
        <v>2 5 6 564 001</v>
      </c>
      <c r="C1438" s="5" t="s">
        <v>6733</v>
      </c>
      <c r="D1438" t="s">
        <v>777</v>
      </c>
      <c r="E1438" s="137">
        <f t="shared" si="161"/>
        <v>0</v>
      </c>
      <c r="F1438" s="137">
        <f t="shared" si="162"/>
        <v>0</v>
      </c>
      <c r="G1438" s="137">
        <f t="shared" si="163"/>
        <v>0</v>
      </c>
      <c r="H1438" s="137">
        <f t="shared" si="159"/>
        <v>0</v>
      </c>
      <c r="I1438" s="16">
        <f t="shared" si="160"/>
        <v>13</v>
      </c>
      <c r="J1438" s="16" t="str">
        <f t="shared" si="165"/>
        <v>2 5 6 564</v>
      </c>
    </row>
    <row r="1439" spans="1:10">
      <c r="A1439" s="16" t="s">
        <v>449</v>
      </c>
      <c r="B1439" s="16" t="str">
        <f t="shared" si="164"/>
        <v>2 5 6 564 002</v>
      </c>
      <c r="C1439" s="5" t="s">
        <v>9157</v>
      </c>
      <c r="D1439" t="s">
        <v>8303</v>
      </c>
      <c r="E1439" s="137">
        <f t="shared" si="161"/>
        <v>0</v>
      </c>
      <c r="F1439" s="137">
        <f t="shared" si="162"/>
        <v>0</v>
      </c>
      <c r="G1439" s="137">
        <f t="shared" si="163"/>
        <v>0</v>
      </c>
      <c r="H1439" s="137">
        <f t="shared" si="159"/>
        <v>0</v>
      </c>
      <c r="I1439" s="16">
        <f t="shared" si="160"/>
        <v>13</v>
      </c>
      <c r="J1439" s="16" t="str">
        <f t="shared" si="165"/>
        <v>2 5 6 564</v>
      </c>
    </row>
    <row r="1440" spans="1:10">
      <c r="A1440" s="16" t="s">
        <v>449</v>
      </c>
      <c r="B1440" s="16" t="str">
        <f t="shared" si="164"/>
        <v>2 5 6 564 003</v>
      </c>
      <c r="C1440" s="5" t="s">
        <v>9158</v>
      </c>
      <c r="D1440" t="s">
        <v>3202</v>
      </c>
      <c r="E1440" s="137">
        <f t="shared" si="161"/>
        <v>0</v>
      </c>
      <c r="F1440" s="137">
        <f t="shared" si="162"/>
        <v>0</v>
      </c>
      <c r="G1440" s="137">
        <f t="shared" si="163"/>
        <v>0</v>
      </c>
      <c r="H1440" s="137">
        <f t="shared" si="159"/>
        <v>0</v>
      </c>
      <c r="I1440" s="16">
        <f t="shared" si="160"/>
        <v>13</v>
      </c>
      <c r="J1440" s="16" t="str">
        <f t="shared" si="165"/>
        <v>2 5 6 564</v>
      </c>
    </row>
    <row r="1441" spans="1:10">
      <c r="A1441" s="16" t="s">
        <v>449</v>
      </c>
      <c r="B1441" s="16" t="str">
        <f t="shared" si="164"/>
        <v>2 5 6 564 004</v>
      </c>
      <c r="C1441" s="5" t="s">
        <v>9159</v>
      </c>
      <c r="D1441" t="s">
        <v>8303</v>
      </c>
      <c r="E1441" s="137">
        <f t="shared" si="161"/>
        <v>0</v>
      </c>
      <c r="F1441" s="137">
        <f t="shared" si="162"/>
        <v>0</v>
      </c>
      <c r="G1441" s="137">
        <f t="shared" si="163"/>
        <v>0</v>
      </c>
      <c r="H1441" s="137">
        <f t="shared" si="159"/>
        <v>0</v>
      </c>
      <c r="I1441" s="16">
        <f t="shared" si="160"/>
        <v>13</v>
      </c>
      <c r="J1441" s="16" t="str">
        <f t="shared" si="165"/>
        <v>2 5 6 564</v>
      </c>
    </row>
    <row r="1442" spans="1:10">
      <c r="A1442" s="16" t="s">
        <v>449</v>
      </c>
      <c r="B1442" s="16" t="str">
        <f t="shared" si="164"/>
        <v>2 5 6 564 005</v>
      </c>
      <c r="C1442" s="5" t="s">
        <v>9160</v>
      </c>
      <c r="D1442" t="s">
        <v>8307</v>
      </c>
      <c r="E1442" s="137">
        <f t="shared" si="161"/>
        <v>0</v>
      </c>
      <c r="F1442" s="137">
        <f t="shared" si="162"/>
        <v>0</v>
      </c>
      <c r="G1442" s="137">
        <f t="shared" si="163"/>
        <v>0</v>
      </c>
      <c r="H1442" s="137">
        <f t="shared" si="159"/>
        <v>0</v>
      </c>
      <c r="I1442" s="16">
        <f t="shared" si="160"/>
        <v>13</v>
      </c>
      <c r="J1442" s="16" t="str">
        <f t="shared" si="165"/>
        <v>2 5 6 564</v>
      </c>
    </row>
    <row r="1443" spans="1:10">
      <c r="A1443" s="16" t="s">
        <v>449</v>
      </c>
      <c r="B1443" s="16" t="str">
        <f t="shared" si="164"/>
        <v>2 5 6 565</v>
      </c>
      <c r="C1443" s="5" t="s">
        <v>7441</v>
      </c>
      <c r="D1443" t="s">
        <v>3463</v>
      </c>
      <c r="E1443" s="137">
        <f t="shared" si="161"/>
        <v>0</v>
      </c>
      <c r="F1443" s="137">
        <f t="shared" si="162"/>
        <v>0</v>
      </c>
      <c r="G1443" s="137">
        <f t="shared" si="163"/>
        <v>0</v>
      </c>
      <c r="H1443" s="137">
        <f t="shared" si="159"/>
        <v>0</v>
      </c>
      <c r="I1443" s="16">
        <f t="shared" si="160"/>
        <v>9</v>
      </c>
      <c r="J1443" s="16" t="str">
        <f t="shared" si="165"/>
        <v>2 5 6</v>
      </c>
    </row>
    <row r="1444" spans="1:10">
      <c r="A1444" s="16" t="s">
        <v>449</v>
      </c>
      <c r="B1444" s="16" t="str">
        <f t="shared" si="164"/>
        <v>2 5 6 565 001</v>
      </c>
      <c r="C1444" s="5" t="s">
        <v>7442</v>
      </c>
      <c r="D1444" t="s">
        <v>777</v>
      </c>
      <c r="E1444" s="137">
        <f t="shared" si="161"/>
        <v>0</v>
      </c>
      <c r="F1444" s="137">
        <f t="shared" si="162"/>
        <v>0</v>
      </c>
      <c r="G1444" s="137">
        <f t="shared" si="163"/>
        <v>0</v>
      </c>
      <c r="H1444" s="137">
        <f t="shared" si="159"/>
        <v>0</v>
      </c>
      <c r="I1444" s="16">
        <f t="shared" si="160"/>
        <v>13</v>
      </c>
      <c r="J1444" s="16" t="str">
        <f t="shared" si="165"/>
        <v>2 5 6 565</v>
      </c>
    </row>
    <row r="1445" spans="1:10">
      <c r="A1445" s="16" t="s">
        <v>449</v>
      </c>
      <c r="B1445" s="16" t="str">
        <f t="shared" si="164"/>
        <v>2 5 6 565 002</v>
      </c>
      <c r="C1445" s="5" t="s">
        <v>9161</v>
      </c>
      <c r="D1445" t="s">
        <v>8303</v>
      </c>
      <c r="E1445" s="137">
        <f t="shared" si="161"/>
        <v>0</v>
      </c>
      <c r="F1445" s="137">
        <f t="shared" si="162"/>
        <v>0</v>
      </c>
      <c r="G1445" s="137">
        <f t="shared" si="163"/>
        <v>0</v>
      </c>
      <c r="H1445" s="137">
        <f t="shared" si="159"/>
        <v>0</v>
      </c>
      <c r="I1445" s="16">
        <f t="shared" si="160"/>
        <v>13</v>
      </c>
      <c r="J1445" s="16" t="str">
        <f t="shared" si="165"/>
        <v>2 5 6 565</v>
      </c>
    </row>
    <row r="1446" spans="1:10">
      <c r="A1446" s="16" t="s">
        <v>449</v>
      </c>
      <c r="B1446" s="16" t="str">
        <f t="shared" si="164"/>
        <v>2 5 6 565 003</v>
      </c>
      <c r="C1446" s="5" t="s">
        <v>9162</v>
      </c>
      <c r="D1446" t="s">
        <v>3202</v>
      </c>
      <c r="E1446" s="137">
        <f t="shared" si="161"/>
        <v>0</v>
      </c>
      <c r="F1446" s="137">
        <f t="shared" si="162"/>
        <v>0</v>
      </c>
      <c r="G1446" s="137">
        <f t="shared" si="163"/>
        <v>0</v>
      </c>
      <c r="H1446" s="137">
        <f t="shared" si="159"/>
        <v>0</v>
      </c>
      <c r="I1446" s="16">
        <f t="shared" si="160"/>
        <v>13</v>
      </c>
      <c r="J1446" s="16" t="str">
        <f t="shared" si="165"/>
        <v>2 5 6 565</v>
      </c>
    </row>
    <row r="1447" spans="1:10">
      <c r="A1447" s="16" t="s">
        <v>449</v>
      </c>
      <c r="B1447" s="16" t="str">
        <f t="shared" si="164"/>
        <v>2 5 6 565 004</v>
      </c>
      <c r="C1447" s="5" t="s">
        <v>9163</v>
      </c>
      <c r="D1447" t="s">
        <v>8303</v>
      </c>
      <c r="E1447" s="137">
        <f t="shared" si="161"/>
        <v>0</v>
      </c>
      <c r="F1447" s="137">
        <f t="shared" si="162"/>
        <v>0</v>
      </c>
      <c r="G1447" s="137">
        <f t="shared" si="163"/>
        <v>0</v>
      </c>
      <c r="H1447" s="137">
        <f t="shared" si="159"/>
        <v>0</v>
      </c>
      <c r="I1447" s="16">
        <f t="shared" si="160"/>
        <v>13</v>
      </c>
      <c r="J1447" s="16" t="str">
        <f t="shared" si="165"/>
        <v>2 5 6 565</v>
      </c>
    </row>
    <row r="1448" spans="1:10">
      <c r="A1448" s="16" t="s">
        <v>449</v>
      </c>
      <c r="B1448" s="16" t="str">
        <f t="shared" si="164"/>
        <v>2 5 6 565 005</v>
      </c>
      <c r="C1448" s="5" t="s">
        <v>9164</v>
      </c>
      <c r="D1448" t="s">
        <v>8307</v>
      </c>
      <c r="E1448" s="137">
        <f t="shared" si="161"/>
        <v>0</v>
      </c>
      <c r="F1448" s="137">
        <f t="shared" si="162"/>
        <v>0</v>
      </c>
      <c r="G1448" s="137">
        <f t="shared" si="163"/>
        <v>0</v>
      </c>
      <c r="H1448" s="137">
        <f t="shared" si="159"/>
        <v>0</v>
      </c>
      <c r="I1448" s="16">
        <f t="shared" si="160"/>
        <v>13</v>
      </c>
      <c r="J1448" s="16" t="str">
        <f t="shared" si="165"/>
        <v>2 5 6 565</v>
      </c>
    </row>
    <row r="1449" spans="1:10">
      <c r="A1449" s="16" t="s">
        <v>449</v>
      </c>
      <c r="B1449" s="16" t="str">
        <f t="shared" si="164"/>
        <v>2 5 6 566</v>
      </c>
      <c r="C1449" s="5" t="s">
        <v>7656</v>
      </c>
      <c r="D1449" t="s">
        <v>3464</v>
      </c>
      <c r="E1449" s="137">
        <f t="shared" si="161"/>
        <v>0</v>
      </c>
      <c r="F1449" s="137">
        <f t="shared" si="162"/>
        <v>0</v>
      </c>
      <c r="G1449" s="137">
        <f t="shared" si="163"/>
        <v>0</v>
      </c>
      <c r="H1449" s="137">
        <f t="shared" si="159"/>
        <v>0</v>
      </c>
      <c r="I1449" s="16">
        <f t="shared" si="160"/>
        <v>9</v>
      </c>
      <c r="J1449" s="16" t="str">
        <f t="shared" si="165"/>
        <v>2 5 6</v>
      </c>
    </row>
    <row r="1450" spans="1:10">
      <c r="A1450" s="16" t="s">
        <v>449</v>
      </c>
      <c r="B1450" s="16" t="str">
        <f t="shared" si="164"/>
        <v>2 5 6 566 001</v>
      </c>
      <c r="C1450" s="5" t="s">
        <v>8055</v>
      </c>
      <c r="D1450" t="s">
        <v>777</v>
      </c>
      <c r="E1450" s="137">
        <f t="shared" si="161"/>
        <v>0</v>
      </c>
      <c r="F1450" s="137">
        <f t="shared" si="162"/>
        <v>0</v>
      </c>
      <c r="G1450" s="137">
        <f t="shared" si="163"/>
        <v>0</v>
      </c>
      <c r="H1450" s="137">
        <f t="shared" si="159"/>
        <v>0</v>
      </c>
      <c r="I1450" s="16">
        <f t="shared" si="160"/>
        <v>13</v>
      </c>
      <c r="J1450" s="16" t="str">
        <f t="shared" si="165"/>
        <v>2 5 6 566</v>
      </c>
    </row>
    <row r="1451" spans="1:10">
      <c r="A1451" s="16" t="s">
        <v>449</v>
      </c>
      <c r="B1451" s="16" t="str">
        <f t="shared" si="164"/>
        <v>2 5 6 566 002</v>
      </c>
      <c r="C1451" s="5" t="s">
        <v>9165</v>
      </c>
      <c r="D1451" t="s">
        <v>8303</v>
      </c>
      <c r="E1451" s="137">
        <f t="shared" si="161"/>
        <v>0</v>
      </c>
      <c r="F1451" s="137">
        <f t="shared" si="162"/>
        <v>0</v>
      </c>
      <c r="G1451" s="137">
        <f t="shared" si="163"/>
        <v>0</v>
      </c>
      <c r="H1451" s="137">
        <f t="shared" si="159"/>
        <v>0</v>
      </c>
      <c r="I1451" s="16">
        <f t="shared" si="160"/>
        <v>13</v>
      </c>
      <c r="J1451" s="16" t="str">
        <f t="shared" si="165"/>
        <v>2 5 6 566</v>
      </c>
    </row>
    <row r="1452" spans="1:10">
      <c r="A1452" s="16" t="s">
        <v>449</v>
      </c>
      <c r="B1452" s="16" t="str">
        <f t="shared" si="164"/>
        <v>2 5 6 566 003</v>
      </c>
      <c r="C1452" s="5" t="s">
        <v>9166</v>
      </c>
      <c r="D1452" t="s">
        <v>3202</v>
      </c>
      <c r="E1452" s="137">
        <f t="shared" si="161"/>
        <v>0</v>
      </c>
      <c r="F1452" s="137">
        <f t="shared" si="162"/>
        <v>0</v>
      </c>
      <c r="G1452" s="137">
        <f t="shared" si="163"/>
        <v>0</v>
      </c>
      <c r="H1452" s="137">
        <f t="shared" si="159"/>
        <v>0</v>
      </c>
      <c r="I1452" s="16">
        <f t="shared" si="160"/>
        <v>13</v>
      </c>
      <c r="J1452" s="16" t="str">
        <f t="shared" si="165"/>
        <v>2 5 6 566</v>
      </c>
    </row>
    <row r="1453" spans="1:10">
      <c r="A1453" s="16" t="s">
        <v>449</v>
      </c>
      <c r="B1453" s="16" t="str">
        <f t="shared" si="164"/>
        <v>2 5 6 566 004</v>
      </c>
      <c r="C1453" s="5" t="s">
        <v>9167</v>
      </c>
      <c r="D1453" t="s">
        <v>8303</v>
      </c>
      <c r="E1453" s="137">
        <f t="shared" si="161"/>
        <v>0</v>
      </c>
      <c r="F1453" s="137">
        <f t="shared" si="162"/>
        <v>0</v>
      </c>
      <c r="G1453" s="137">
        <f t="shared" si="163"/>
        <v>0</v>
      </c>
      <c r="H1453" s="137">
        <f t="shared" si="159"/>
        <v>0</v>
      </c>
      <c r="I1453" s="16">
        <f t="shared" si="160"/>
        <v>13</v>
      </c>
      <c r="J1453" s="16" t="str">
        <f t="shared" si="165"/>
        <v>2 5 6 566</v>
      </c>
    </row>
    <row r="1454" spans="1:10">
      <c r="A1454" s="16" t="s">
        <v>449</v>
      </c>
      <c r="B1454" s="16" t="str">
        <f t="shared" si="164"/>
        <v>2 5 6 566 005</v>
      </c>
      <c r="C1454" s="5" t="s">
        <v>9168</v>
      </c>
      <c r="D1454" t="s">
        <v>8307</v>
      </c>
      <c r="E1454" s="137">
        <f t="shared" si="161"/>
        <v>0</v>
      </c>
      <c r="F1454" s="137">
        <f t="shared" si="162"/>
        <v>0</v>
      </c>
      <c r="G1454" s="137">
        <f t="shared" si="163"/>
        <v>0</v>
      </c>
      <c r="H1454" s="137">
        <f t="shared" si="159"/>
        <v>0</v>
      </c>
      <c r="I1454" s="16">
        <f t="shared" si="160"/>
        <v>13</v>
      </c>
      <c r="J1454" s="16" t="str">
        <f t="shared" si="165"/>
        <v>2 5 6 566</v>
      </c>
    </row>
    <row r="1455" spans="1:10">
      <c r="A1455" s="16" t="s">
        <v>449</v>
      </c>
      <c r="B1455" s="16" t="str">
        <f t="shared" si="164"/>
        <v>2 5 6 567</v>
      </c>
      <c r="C1455" s="5" t="s">
        <v>7657</v>
      </c>
      <c r="D1455" t="s">
        <v>3465</v>
      </c>
      <c r="E1455" s="137">
        <f t="shared" si="161"/>
        <v>0</v>
      </c>
      <c r="F1455" s="137">
        <f t="shared" si="162"/>
        <v>0</v>
      </c>
      <c r="G1455" s="137">
        <f t="shared" si="163"/>
        <v>0</v>
      </c>
      <c r="H1455" s="137">
        <f t="shared" si="159"/>
        <v>0</v>
      </c>
      <c r="I1455" s="16">
        <f t="shared" si="160"/>
        <v>9</v>
      </c>
      <c r="J1455" s="16" t="str">
        <f t="shared" si="165"/>
        <v>2 5 6</v>
      </c>
    </row>
    <row r="1456" spans="1:10">
      <c r="A1456" s="16" t="s">
        <v>449</v>
      </c>
      <c r="B1456" s="16" t="str">
        <f t="shared" si="164"/>
        <v>2 5 6 567 001</v>
      </c>
      <c r="C1456" s="5" t="s">
        <v>8056</v>
      </c>
      <c r="D1456" t="s">
        <v>777</v>
      </c>
      <c r="E1456" s="137">
        <f t="shared" si="161"/>
        <v>0</v>
      </c>
      <c r="F1456" s="137">
        <f t="shared" si="162"/>
        <v>0</v>
      </c>
      <c r="G1456" s="137">
        <f t="shared" si="163"/>
        <v>0</v>
      </c>
      <c r="H1456" s="137">
        <f t="shared" si="159"/>
        <v>0</v>
      </c>
      <c r="I1456" s="16">
        <f t="shared" si="160"/>
        <v>13</v>
      </c>
      <c r="J1456" s="16" t="str">
        <f t="shared" si="165"/>
        <v>2 5 6 567</v>
      </c>
    </row>
    <row r="1457" spans="1:10">
      <c r="A1457" s="16" t="s">
        <v>449</v>
      </c>
      <c r="B1457" s="16" t="str">
        <f t="shared" si="164"/>
        <v>2 5 6 567 002</v>
      </c>
      <c r="C1457" s="5" t="s">
        <v>9169</v>
      </c>
      <c r="D1457" t="s">
        <v>8303</v>
      </c>
      <c r="E1457" s="137">
        <f t="shared" si="161"/>
        <v>0</v>
      </c>
      <c r="F1457" s="137">
        <f t="shared" si="162"/>
        <v>0</v>
      </c>
      <c r="G1457" s="137">
        <f t="shared" si="163"/>
        <v>0</v>
      </c>
      <c r="H1457" s="137">
        <f t="shared" ref="H1457:H1520" si="166">SUBTOTAL(9,E1457:G1457)</f>
        <v>0</v>
      </c>
      <c r="I1457" s="16">
        <f t="shared" ref="I1457:I1520" si="167">LEN(C1457)</f>
        <v>13</v>
      </c>
      <c r="J1457" s="16" t="str">
        <f t="shared" si="165"/>
        <v>2 5 6 567</v>
      </c>
    </row>
    <row r="1458" spans="1:10">
      <c r="A1458" s="16" t="s">
        <v>449</v>
      </c>
      <c r="B1458" s="16" t="str">
        <f t="shared" si="164"/>
        <v>2 5 6 567 003</v>
      </c>
      <c r="C1458" s="5" t="s">
        <v>9170</v>
      </c>
      <c r="D1458" t="s">
        <v>3202</v>
      </c>
      <c r="E1458" s="137">
        <f t="shared" si="161"/>
        <v>0</v>
      </c>
      <c r="F1458" s="137">
        <f t="shared" si="162"/>
        <v>0</v>
      </c>
      <c r="G1458" s="137">
        <f t="shared" si="163"/>
        <v>0</v>
      </c>
      <c r="H1458" s="137">
        <f t="shared" si="166"/>
        <v>0</v>
      </c>
      <c r="I1458" s="16">
        <f t="shared" si="167"/>
        <v>13</v>
      </c>
      <c r="J1458" s="16" t="str">
        <f t="shared" si="165"/>
        <v>2 5 6 567</v>
      </c>
    </row>
    <row r="1459" spans="1:10">
      <c r="A1459" s="16" t="s">
        <v>449</v>
      </c>
      <c r="B1459" s="16" t="str">
        <f t="shared" si="164"/>
        <v>2 5 6 567 004</v>
      </c>
      <c r="C1459" s="5" t="s">
        <v>9171</v>
      </c>
      <c r="D1459" t="s">
        <v>8303</v>
      </c>
      <c r="E1459" s="137">
        <f t="shared" si="161"/>
        <v>0</v>
      </c>
      <c r="F1459" s="137">
        <f t="shared" si="162"/>
        <v>0</v>
      </c>
      <c r="G1459" s="137">
        <f t="shared" si="163"/>
        <v>0</v>
      </c>
      <c r="H1459" s="137">
        <f t="shared" si="166"/>
        <v>0</v>
      </c>
      <c r="I1459" s="16">
        <f t="shared" si="167"/>
        <v>13</v>
      </c>
      <c r="J1459" s="16" t="str">
        <f t="shared" si="165"/>
        <v>2 5 6 567</v>
      </c>
    </row>
    <row r="1460" spans="1:10">
      <c r="A1460" s="16" t="s">
        <v>449</v>
      </c>
      <c r="B1460" s="16" t="str">
        <f t="shared" si="164"/>
        <v>2 5 6 567 005</v>
      </c>
      <c r="C1460" s="5" t="s">
        <v>9172</v>
      </c>
      <c r="D1460" t="s">
        <v>8307</v>
      </c>
      <c r="E1460" s="137">
        <f t="shared" si="161"/>
        <v>0</v>
      </c>
      <c r="F1460" s="137">
        <f t="shared" si="162"/>
        <v>0</v>
      </c>
      <c r="G1460" s="137">
        <f t="shared" si="163"/>
        <v>0</v>
      </c>
      <c r="H1460" s="137">
        <f t="shared" si="166"/>
        <v>0</v>
      </c>
      <c r="I1460" s="16">
        <f t="shared" si="167"/>
        <v>13</v>
      </c>
      <c r="J1460" s="16" t="str">
        <f t="shared" si="165"/>
        <v>2 5 6 567</v>
      </c>
    </row>
    <row r="1461" spans="1:10">
      <c r="A1461" s="16" t="s">
        <v>449</v>
      </c>
      <c r="B1461" s="16" t="str">
        <f t="shared" si="164"/>
        <v>2 5 6 569</v>
      </c>
      <c r="C1461" s="5" t="s">
        <v>7658</v>
      </c>
      <c r="D1461" t="s">
        <v>3466</v>
      </c>
      <c r="E1461" s="137">
        <f t="shared" si="161"/>
        <v>0</v>
      </c>
      <c r="F1461" s="137">
        <f t="shared" si="162"/>
        <v>0</v>
      </c>
      <c r="G1461" s="137">
        <f t="shared" si="163"/>
        <v>0</v>
      </c>
      <c r="H1461" s="137">
        <f t="shared" si="166"/>
        <v>0</v>
      </c>
      <c r="I1461" s="16">
        <f t="shared" si="167"/>
        <v>9</v>
      </c>
      <c r="J1461" s="16" t="str">
        <f t="shared" si="165"/>
        <v>2 5 6</v>
      </c>
    </row>
    <row r="1462" spans="1:10">
      <c r="A1462" s="16" t="s">
        <v>449</v>
      </c>
      <c r="B1462" s="16" t="str">
        <f t="shared" si="164"/>
        <v>2 5 6 569 001</v>
      </c>
      <c r="C1462" s="5" t="s">
        <v>8057</v>
      </c>
      <c r="D1462" t="s">
        <v>777</v>
      </c>
      <c r="E1462" s="137">
        <f t="shared" si="161"/>
        <v>0</v>
      </c>
      <c r="F1462" s="137">
        <f t="shared" si="162"/>
        <v>0</v>
      </c>
      <c r="G1462" s="137">
        <f t="shared" si="163"/>
        <v>0</v>
      </c>
      <c r="H1462" s="137">
        <f t="shared" si="166"/>
        <v>0</v>
      </c>
      <c r="I1462" s="16">
        <f t="shared" si="167"/>
        <v>13</v>
      </c>
      <c r="J1462" s="16" t="str">
        <f t="shared" si="165"/>
        <v>2 5 6 569</v>
      </c>
    </row>
    <row r="1463" spans="1:10">
      <c r="A1463" s="16" t="s">
        <v>449</v>
      </c>
      <c r="B1463" s="16" t="str">
        <f t="shared" si="164"/>
        <v>2 5 6 569 002</v>
      </c>
      <c r="C1463" s="5" t="s">
        <v>9173</v>
      </c>
      <c r="D1463" t="s">
        <v>8303</v>
      </c>
      <c r="E1463" s="137">
        <f t="shared" si="161"/>
        <v>0</v>
      </c>
      <c r="F1463" s="137">
        <f t="shared" si="162"/>
        <v>0</v>
      </c>
      <c r="G1463" s="137">
        <f t="shared" si="163"/>
        <v>0</v>
      </c>
      <c r="H1463" s="137">
        <f t="shared" si="166"/>
        <v>0</v>
      </c>
      <c r="I1463" s="16">
        <f t="shared" si="167"/>
        <v>13</v>
      </c>
      <c r="J1463" s="16" t="str">
        <f t="shared" si="165"/>
        <v>2 5 6 569</v>
      </c>
    </row>
    <row r="1464" spans="1:10">
      <c r="A1464" s="16" t="s">
        <v>449</v>
      </c>
      <c r="B1464" s="16" t="str">
        <f t="shared" si="164"/>
        <v>2 5 6 569 003</v>
      </c>
      <c r="C1464" s="5" t="s">
        <v>9174</v>
      </c>
      <c r="D1464" t="s">
        <v>3202</v>
      </c>
      <c r="E1464" s="137">
        <f t="shared" si="161"/>
        <v>0</v>
      </c>
      <c r="F1464" s="137">
        <f t="shared" si="162"/>
        <v>0</v>
      </c>
      <c r="G1464" s="137">
        <f t="shared" si="163"/>
        <v>0</v>
      </c>
      <c r="H1464" s="137">
        <f t="shared" si="166"/>
        <v>0</v>
      </c>
      <c r="I1464" s="16">
        <f t="shared" si="167"/>
        <v>13</v>
      </c>
      <c r="J1464" s="16" t="str">
        <f t="shared" si="165"/>
        <v>2 5 6 569</v>
      </c>
    </row>
    <row r="1465" spans="1:10">
      <c r="A1465" s="16" t="s">
        <v>449</v>
      </c>
      <c r="B1465" s="16" t="str">
        <f t="shared" si="164"/>
        <v>2 5 6 569 004</v>
      </c>
      <c r="C1465" s="5" t="s">
        <v>9175</v>
      </c>
      <c r="D1465" t="s">
        <v>8303</v>
      </c>
      <c r="E1465" s="137">
        <f t="shared" si="161"/>
        <v>0</v>
      </c>
      <c r="F1465" s="137">
        <f t="shared" si="162"/>
        <v>0</v>
      </c>
      <c r="G1465" s="137">
        <f t="shared" si="163"/>
        <v>0</v>
      </c>
      <c r="H1465" s="137">
        <f t="shared" si="166"/>
        <v>0</v>
      </c>
      <c r="I1465" s="16">
        <f t="shared" si="167"/>
        <v>13</v>
      </c>
      <c r="J1465" s="16" t="str">
        <f t="shared" si="165"/>
        <v>2 5 6 569</v>
      </c>
    </row>
    <row r="1466" spans="1:10">
      <c r="A1466" s="16" t="s">
        <v>449</v>
      </c>
      <c r="B1466" s="16" t="str">
        <f t="shared" si="164"/>
        <v>2 5 6 569 005</v>
      </c>
      <c r="C1466" s="5" t="s">
        <v>9176</v>
      </c>
      <c r="D1466" t="s">
        <v>8307</v>
      </c>
      <c r="E1466" s="137">
        <f t="shared" si="161"/>
        <v>0</v>
      </c>
      <c r="F1466" s="137">
        <f t="shared" si="162"/>
        <v>0</v>
      </c>
      <c r="G1466" s="137">
        <f t="shared" si="163"/>
        <v>0</v>
      </c>
      <c r="H1466" s="137">
        <f t="shared" si="166"/>
        <v>0</v>
      </c>
      <c r="I1466" s="16">
        <f t="shared" si="167"/>
        <v>13</v>
      </c>
      <c r="J1466" s="16" t="str">
        <f t="shared" si="165"/>
        <v>2 5 6 569</v>
      </c>
    </row>
    <row r="1467" spans="1:10">
      <c r="A1467" s="16" t="s">
        <v>449</v>
      </c>
      <c r="B1467" s="16" t="str">
        <f t="shared" si="164"/>
        <v>2 5 7</v>
      </c>
      <c r="C1467" s="5" t="s">
        <v>7659</v>
      </c>
      <c r="D1467" t="s">
        <v>7660</v>
      </c>
      <c r="E1467" s="137">
        <f t="shared" si="161"/>
        <v>0</v>
      </c>
      <c r="F1467" s="137">
        <f t="shared" si="162"/>
        <v>0</v>
      </c>
      <c r="G1467" s="137">
        <f t="shared" si="163"/>
        <v>0</v>
      </c>
      <c r="H1467" s="137">
        <f t="shared" si="166"/>
        <v>0</v>
      </c>
      <c r="I1467" s="16">
        <f t="shared" si="167"/>
        <v>5</v>
      </c>
      <c r="J1467" s="16" t="str">
        <f t="shared" si="165"/>
        <v>2 5</v>
      </c>
    </row>
    <row r="1468" spans="1:10">
      <c r="A1468" s="16" t="s">
        <v>449</v>
      </c>
      <c r="B1468" s="16" t="str">
        <f t="shared" si="164"/>
        <v>2 5 7 571</v>
      </c>
      <c r="C1468" s="5" t="s">
        <v>7661</v>
      </c>
      <c r="D1468" t="s">
        <v>3467</v>
      </c>
      <c r="E1468" s="137">
        <f t="shared" si="161"/>
        <v>0</v>
      </c>
      <c r="F1468" s="137">
        <f t="shared" si="162"/>
        <v>0</v>
      </c>
      <c r="G1468" s="137">
        <f t="shared" si="163"/>
        <v>0</v>
      </c>
      <c r="H1468" s="137">
        <f t="shared" si="166"/>
        <v>0</v>
      </c>
      <c r="I1468" s="16">
        <f t="shared" si="167"/>
        <v>9</v>
      </c>
      <c r="J1468" s="16" t="str">
        <f t="shared" si="165"/>
        <v>2 5 7</v>
      </c>
    </row>
    <row r="1469" spans="1:10">
      <c r="A1469" s="16" t="s">
        <v>449</v>
      </c>
      <c r="B1469" s="16" t="str">
        <f t="shared" si="164"/>
        <v>2 5 7 571 001</v>
      </c>
      <c r="C1469" s="5" t="s">
        <v>8058</v>
      </c>
      <c r="D1469" t="s">
        <v>777</v>
      </c>
      <c r="E1469" s="137">
        <f t="shared" si="161"/>
        <v>0</v>
      </c>
      <c r="F1469" s="137">
        <f t="shared" si="162"/>
        <v>0</v>
      </c>
      <c r="G1469" s="137">
        <f t="shared" si="163"/>
        <v>0</v>
      </c>
      <c r="H1469" s="137">
        <f t="shared" si="166"/>
        <v>0</v>
      </c>
      <c r="I1469" s="16">
        <f t="shared" si="167"/>
        <v>13</v>
      </c>
      <c r="J1469" s="16" t="str">
        <f t="shared" si="165"/>
        <v>2 5 7 571</v>
      </c>
    </row>
    <row r="1470" spans="1:10">
      <c r="A1470" s="16" t="s">
        <v>449</v>
      </c>
      <c r="B1470" s="16" t="str">
        <f t="shared" si="164"/>
        <v>2 5 7 571 002</v>
      </c>
      <c r="C1470" s="5" t="s">
        <v>9177</v>
      </c>
      <c r="D1470" t="s">
        <v>8303</v>
      </c>
      <c r="E1470" s="137">
        <f t="shared" si="161"/>
        <v>0</v>
      </c>
      <c r="F1470" s="137">
        <f t="shared" si="162"/>
        <v>0</v>
      </c>
      <c r="G1470" s="137">
        <f t="shared" si="163"/>
        <v>0</v>
      </c>
      <c r="H1470" s="137">
        <f t="shared" si="166"/>
        <v>0</v>
      </c>
      <c r="I1470" s="16">
        <f t="shared" si="167"/>
        <v>13</v>
      </c>
      <c r="J1470" s="16" t="str">
        <f t="shared" si="165"/>
        <v>2 5 7 571</v>
      </c>
    </row>
    <row r="1471" spans="1:10">
      <c r="A1471" s="16" t="s">
        <v>449</v>
      </c>
      <c r="B1471" s="16" t="str">
        <f t="shared" si="164"/>
        <v>2 5 7 571 003</v>
      </c>
      <c r="C1471" s="5" t="s">
        <v>9178</v>
      </c>
      <c r="D1471" t="s">
        <v>3202</v>
      </c>
      <c r="E1471" s="137">
        <f t="shared" si="161"/>
        <v>0</v>
      </c>
      <c r="F1471" s="137">
        <f t="shared" si="162"/>
        <v>0</v>
      </c>
      <c r="G1471" s="137">
        <f t="shared" si="163"/>
        <v>0</v>
      </c>
      <c r="H1471" s="137">
        <f t="shared" si="166"/>
        <v>0</v>
      </c>
      <c r="I1471" s="16">
        <f t="shared" si="167"/>
        <v>13</v>
      </c>
      <c r="J1471" s="16" t="str">
        <f t="shared" si="165"/>
        <v>2 5 7 571</v>
      </c>
    </row>
    <row r="1472" spans="1:10">
      <c r="A1472" s="16" t="s">
        <v>449</v>
      </c>
      <c r="B1472" s="16" t="str">
        <f t="shared" si="164"/>
        <v>2 5 7 571 004</v>
      </c>
      <c r="C1472" s="5" t="s">
        <v>9179</v>
      </c>
      <c r="D1472" t="s">
        <v>8303</v>
      </c>
      <c r="E1472" s="137">
        <f t="shared" si="161"/>
        <v>0</v>
      </c>
      <c r="F1472" s="137">
        <f t="shared" si="162"/>
        <v>0</v>
      </c>
      <c r="G1472" s="137">
        <f t="shared" si="163"/>
        <v>0</v>
      </c>
      <c r="H1472" s="137">
        <f t="shared" si="166"/>
        <v>0</v>
      </c>
      <c r="I1472" s="16">
        <f t="shared" si="167"/>
        <v>13</v>
      </c>
      <c r="J1472" s="16" t="str">
        <f t="shared" si="165"/>
        <v>2 5 7 571</v>
      </c>
    </row>
    <row r="1473" spans="1:10">
      <c r="A1473" s="16" t="s">
        <v>449</v>
      </c>
      <c r="B1473" s="16" t="str">
        <f t="shared" si="164"/>
        <v>2 5 7 571 005</v>
      </c>
      <c r="C1473" s="5" t="s">
        <v>9180</v>
      </c>
      <c r="D1473" t="s">
        <v>8307</v>
      </c>
      <c r="E1473" s="137">
        <f t="shared" si="161"/>
        <v>0</v>
      </c>
      <c r="F1473" s="137">
        <f t="shared" si="162"/>
        <v>0</v>
      </c>
      <c r="G1473" s="137">
        <f t="shared" si="163"/>
        <v>0</v>
      </c>
      <c r="H1473" s="137">
        <f t="shared" si="166"/>
        <v>0</v>
      </c>
      <c r="I1473" s="16">
        <f t="shared" si="167"/>
        <v>13</v>
      </c>
      <c r="J1473" s="16" t="str">
        <f t="shared" si="165"/>
        <v>2 5 7 571</v>
      </c>
    </row>
    <row r="1474" spans="1:10">
      <c r="A1474" s="16" t="s">
        <v>449</v>
      </c>
      <c r="B1474" s="16" t="str">
        <f t="shared" si="164"/>
        <v>2 5 7 572</v>
      </c>
      <c r="C1474" s="5" t="s">
        <v>7662</v>
      </c>
      <c r="D1474" t="s">
        <v>3468</v>
      </c>
      <c r="E1474" s="137">
        <f t="shared" ref="E1474:E1537" si="168">SUMIF($J$1:$J$4000,$C1474,$E$1:$E$4000)</f>
        <v>0</v>
      </c>
      <c r="F1474" s="137">
        <f t="shared" ref="F1474:F1537" si="169">SUMIF($J$1:$J$4000,$C1474,$F$1:$F$4000)</f>
        <v>0</v>
      </c>
      <c r="G1474" s="137">
        <f t="shared" ref="G1474:G1537" si="170">SUMIF($J$1:$J$4000,$C1474,$G$1:$G$4000)</f>
        <v>0</v>
      </c>
      <c r="H1474" s="137">
        <f t="shared" si="166"/>
        <v>0</v>
      </c>
      <c r="I1474" s="16">
        <f t="shared" si="167"/>
        <v>9</v>
      </c>
      <c r="J1474" s="16" t="str">
        <f t="shared" si="165"/>
        <v>2 5 7</v>
      </c>
    </row>
    <row r="1475" spans="1:10">
      <c r="A1475" s="16" t="s">
        <v>449</v>
      </c>
      <c r="B1475" s="16" t="str">
        <f t="shared" ref="B1475:B1538" si="171">MID(C1475,1,I1475)</f>
        <v>2 5 7 572 001</v>
      </c>
      <c r="C1475" s="5" t="s">
        <v>8059</v>
      </c>
      <c r="D1475" t="s">
        <v>777</v>
      </c>
      <c r="E1475" s="137">
        <f t="shared" si="168"/>
        <v>0</v>
      </c>
      <c r="F1475" s="137">
        <f t="shared" si="169"/>
        <v>0</v>
      </c>
      <c r="G1475" s="137">
        <f t="shared" si="170"/>
        <v>0</v>
      </c>
      <c r="H1475" s="137">
        <f t="shared" si="166"/>
        <v>0</v>
      </c>
      <c r="I1475" s="16">
        <f t="shared" si="167"/>
        <v>13</v>
      </c>
      <c r="J1475" s="16" t="str">
        <f t="shared" si="165"/>
        <v>2 5 7 572</v>
      </c>
    </row>
    <row r="1476" spans="1:10">
      <c r="A1476" s="16" t="s">
        <v>449</v>
      </c>
      <c r="B1476" s="16" t="str">
        <f t="shared" si="171"/>
        <v>2 5 7 572 002</v>
      </c>
      <c r="C1476" s="5" t="s">
        <v>9181</v>
      </c>
      <c r="D1476" t="s">
        <v>8303</v>
      </c>
      <c r="E1476" s="137">
        <f t="shared" si="168"/>
        <v>0</v>
      </c>
      <c r="F1476" s="137">
        <f t="shared" si="169"/>
        <v>0</v>
      </c>
      <c r="G1476" s="137">
        <f t="shared" si="170"/>
        <v>0</v>
      </c>
      <c r="H1476" s="137">
        <f t="shared" si="166"/>
        <v>0</v>
      </c>
      <c r="I1476" s="16">
        <f t="shared" si="167"/>
        <v>13</v>
      </c>
      <c r="J1476" s="16" t="str">
        <f t="shared" si="165"/>
        <v>2 5 7 572</v>
      </c>
    </row>
    <row r="1477" spans="1:10">
      <c r="A1477" s="16" t="s">
        <v>449</v>
      </c>
      <c r="B1477" s="16" t="str">
        <f t="shared" si="171"/>
        <v>2 5 7 572 003</v>
      </c>
      <c r="C1477" s="5" t="s">
        <v>9182</v>
      </c>
      <c r="D1477" t="s">
        <v>3202</v>
      </c>
      <c r="E1477" s="137">
        <f t="shared" si="168"/>
        <v>0</v>
      </c>
      <c r="F1477" s="137">
        <f t="shared" si="169"/>
        <v>0</v>
      </c>
      <c r="G1477" s="137">
        <f t="shared" si="170"/>
        <v>0</v>
      </c>
      <c r="H1477" s="137">
        <f t="shared" si="166"/>
        <v>0</v>
      </c>
      <c r="I1477" s="16">
        <f t="shared" si="167"/>
        <v>13</v>
      </c>
      <c r="J1477" s="16" t="str">
        <f t="shared" si="165"/>
        <v>2 5 7 572</v>
      </c>
    </row>
    <row r="1478" spans="1:10">
      <c r="A1478" s="16" t="s">
        <v>449</v>
      </c>
      <c r="B1478" s="16" t="str">
        <f t="shared" si="171"/>
        <v>2 5 7 572 004</v>
      </c>
      <c r="C1478" s="5" t="s">
        <v>9183</v>
      </c>
      <c r="D1478" t="s">
        <v>8303</v>
      </c>
      <c r="E1478" s="137">
        <f t="shared" si="168"/>
        <v>0</v>
      </c>
      <c r="F1478" s="137">
        <f t="shared" si="169"/>
        <v>0</v>
      </c>
      <c r="G1478" s="137">
        <f t="shared" si="170"/>
        <v>0</v>
      </c>
      <c r="H1478" s="137">
        <f t="shared" si="166"/>
        <v>0</v>
      </c>
      <c r="I1478" s="16">
        <f t="shared" si="167"/>
        <v>13</v>
      </c>
      <c r="J1478" s="16" t="str">
        <f t="shared" si="165"/>
        <v>2 5 7 572</v>
      </c>
    </row>
    <row r="1479" spans="1:10">
      <c r="A1479" s="16" t="s">
        <v>449</v>
      </c>
      <c r="B1479" s="16" t="str">
        <f t="shared" si="171"/>
        <v>2 5 7 572 005</v>
      </c>
      <c r="C1479" s="5" t="s">
        <v>9184</v>
      </c>
      <c r="D1479" t="s">
        <v>8307</v>
      </c>
      <c r="E1479" s="137">
        <f t="shared" si="168"/>
        <v>0</v>
      </c>
      <c r="F1479" s="137">
        <f t="shared" si="169"/>
        <v>0</v>
      </c>
      <c r="G1479" s="137">
        <f t="shared" si="170"/>
        <v>0</v>
      </c>
      <c r="H1479" s="137">
        <f t="shared" si="166"/>
        <v>0</v>
      </c>
      <c r="I1479" s="16">
        <f t="shared" si="167"/>
        <v>13</v>
      </c>
      <c r="J1479" s="16" t="str">
        <f t="shared" ref="J1479:J1542" si="172">IF(I1479=3,MID(C1479,1,1),IF(I1479=5,MID(C1479,1,3),IF(I1479=9,MID(C1479,1,5),IF(I1479=13,MID(C1479,1,9),IF(I1479=17,MID(C1479,1,13),IF(I1479=21,MID(C1479,1,17)))))))</f>
        <v>2 5 7 572</v>
      </c>
    </row>
    <row r="1480" spans="1:10">
      <c r="A1480" s="16" t="s">
        <v>449</v>
      </c>
      <c r="B1480" s="16" t="str">
        <f t="shared" si="171"/>
        <v>2 5 7 573</v>
      </c>
      <c r="C1480" s="5" t="s">
        <v>7663</v>
      </c>
      <c r="D1480" t="s">
        <v>3469</v>
      </c>
      <c r="E1480" s="137">
        <f t="shared" si="168"/>
        <v>0</v>
      </c>
      <c r="F1480" s="137">
        <f t="shared" si="169"/>
        <v>0</v>
      </c>
      <c r="G1480" s="137">
        <f t="shared" si="170"/>
        <v>0</v>
      </c>
      <c r="H1480" s="137">
        <f t="shared" si="166"/>
        <v>0</v>
      </c>
      <c r="I1480" s="16">
        <f t="shared" si="167"/>
        <v>9</v>
      </c>
      <c r="J1480" s="16" t="str">
        <f t="shared" si="172"/>
        <v>2 5 7</v>
      </c>
    </row>
    <row r="1481" spans="1:10">
      <c r="A1481" s="16" t="s">
        <v>449</v>
      </c>
      <c r="B1481" s="16" t="str">
        <f t="shared" si="171"/>
        <v>2 5 7 573 001</v>
      </c>
      <c r="C1481" s="5" t="s">
        <v>8060</v>
      </c>
      <c r="D1481" t="s">
        <v>777</v>
      </c>
      <c r="E1481" s="137">
        <f t="shared" si="168"/>
        <v>0</v>
      </c>
      <c r="F1481" s="137">
        <f t="shared" si="169"/>
        <v>0</v>
      </c>
      <c r="G1481" s="137">
        <f t="shared" si="170"/>
        <v>0</v>
      </c>
      <c r="H1481" s="137">
        <f t="shared" si="166"/>
        <v>0</v>
      </c>
      <c r="I1481" s="16">
        <f t="shared" si="167"/>
        <v>13</v>
      </c>
      <c r="J1481" s="16" t="str">
        <f t="shared" si="172"/>
        <v>2 5 7 573</v>
      </c>
    </row>
    <row r="1482" spans="1:10">
      <c r="A1482" s="16" t="s">
        <v>449</v>
      </c>
      <c r="B1482" s="16" t="str">
        <f t="shared" si="171"/>
        <v>2 5 7 573 002</v>
      </c>
      <c r="C1482" s="5" t="s">
        <v>9185</v>
      </c>
      <c r="D1482" t="s">
        <v>8303</v>
      </c>
      <c r="E1482" s="137">
        <f t="shared" si="168"/>
        <v>0</v>
      </c>
      <c r="F1482" s="137">
        <f t="shared" si="169"/>
        <v>0</v>
      </c>
      <c r="G1482" s="137">
        <f t="shared" si="170"/>
        <v>0</v>
      </c>
      <c r="H1482" s="137">
        <f t="shared" si="166"/>
        <v>0</v>
      </c>
      <c r="I1482" s="16">
        <f t="shared" si="167"/>
        <v>13</v>
      </c>
      <c r="J1482" s="16" t="str">
        <f t="shared" si="172"/>
        <v>2 5 7 573</v>
      </c>
    </row>
    <row r="1483" spans="1:10">
      <c r="A1483" s="16" t="s">
        <v>449</v>
      </c>
      <c r="B1483" s="16" t="str">
        <f t="shared" si="171"/>
        <v>2 5 7 573 003</v>
      </c>
      <c r="C1483" s="5" t="s">
        <v>9186</v>
      </c>
      <c r="D1483" t="s">
        <v>3202</v>
      </c>
      <c r="E1483" s="137">
        <f t="shared" si="168"/>
        <v>0</v>
      </c>
      <c r="F1483" s="137">
        <f t="shared" si="169"/>
        <v>0</v>
      </c>
      <c r="G1483" s="137">
        <f t="shared" si="170"/>
        <v>0</v>
      </c>
      <c r="H1483" s="137">
        <f t="shared" si="166"/>
        <v>0</v>
      </c>
      <c r="I1483" s="16">
        <f t="shared" si="167"/>
        <v>13</v>
      </c>
      <c r="J1483" s="16" t="str">
        <f t="shared" si="172"/>
        <v>2 5 7 573</v>
      </c>
    </row>
    <row r="1484" spans="1:10">
      <c r="A1484" s="16" t="s">
        <v>449</v>
      </c>
      <c r="B1484" s="16" t="str">
        <f t="shared" si="171"/>
        <v>2 5 7 573 004</v>
      </c>
      <c r="C1484" s="5" t="s">
        <v>9187</v>
      </c>
      <c r="D1484" t="s">
        <v>8303</v>
      </c>
      <c r="E1484" s="137">
        <f t="shared" si="168"/>
        <v>0</v>
      </c>
      <c r="F1484" s="137">
        <f t="shared" si="169"/>
        <v>0</v>
      </c>
      <c r="G1484" s="137">
        <f t="shared" si="170"/>
        <v>0</v>
      </c>
      <c r="H1484" s="137">
        <f t="shared" si="166"/>
        <v>0</v>
      </c>
      <c r="I1484" s="16">
        <f t="shared" si="167"/>
        <v>13</v>
      </c>
      <c r="J1484" s="16" t="str">
        <f t="shared" si="172"/>
        <v>2 5 7 573</v>
      </c>
    </row>
    <row r="1485" spans="1:10">
      <c r="A1485" s="16" t="s">
        <v>449</v>
      </c>
      <c r="B1485" s="16" t="str">
        <f t="shared" si="171"/>
        <v>2 5 7 573 005</v>
      </c>
      <c r="C1485" s="5" t="s">
        <v>9188</v>
      </c>
      <c r="D1485" t="s">
        <v>8307</v>
      </c>
      <c r="E1485" s="137">
        <f t="shared" si="168"/>
        <v>0</v>
      </c>
      <c r="F1485" s="137">
        <f t="shared" si="169"/>
        <v>0</v>
      </c>
      <c r="G1485" s="137">
        <f t="shared" si="170"/>
        <v>0</v>
      </c>
      <c r="H1485" s="137">
        <f t="shared" si="166"/>
        <v>0</v>
      </c>
      <c r="I1485" s="16">
        <f t="shared" si="167"/>
        <v>13</v>
      </c>
      <c r="J1485" s="16" t="str">
        <f t="shared" si="172"/>
        <v>2 5 7 573</v>
      </c>
    </row>
    <row r="1486" spans="1:10">
      <c r="A1486" s="16" t="s">
        <v>449</v>
      </c>
      <c r="B1486" s="16" t="str">
        <f t="shared" si="171"/>
        <v>2 5 7 574</v>
      </c>
      <c r="C1486" s="5" t="s">
        <v>7664</v>
      </c>
      <c r="D1486" t="s">
        <v>3470</v>
      </c>
      <c r="E1486" s="137">
        <f t="shared" si="168"/>
        <v>0</v>
      </c>
      <c r="F1486" s="137">
        <f t="shared" si="169"/>
        <v>0</v>
      </c>
      <c r="G1486" s="137">
        <f t="shared" si="170"/>
        <v>0</v>
      </c>
      <c r="H1486" s="137">
        <f t="shared" si="166"/>
        <v>0</v>
      </c>
      <c r="I1486" s="16">
        <f t="shared" si="167"/>
        <v>9</v>
      </c>
      <c r="J1486" s="16" t="str">
        <f t="shared" si="172"/>
        <v>2 5 7</v>
      </c>
    </row>
    <row r="1487" spans="1:10">
      <c r="A1487" s="16" t="s">
        <v>449</v>
      </c>
      <c r="B1487" s="16" t="str">
        <f t="shared" si="171"/>
        <v>2 5 7 574 001</v>
      </c>
      <c r="C1487" s="5" t="s">
        <v>8061</v>
      </c>
      <c r="D1487" t="s">
        <v>777</v>
      </c>
      <c r="E1487" s="137">
        <f t="shared" si="168"/>
        <v>0</v>
      </c>
      <c r="F1487" s="137">
        <f t="shared" si="169"/>
        <v>0</v>
      </c>
      <c r="G1487" s="137">
        <f t="shared" si="170"/>
        <v>0</v>
      </c>
      <c r="H1487" s="137">
        <f t="shared" si="166"/>
        <v>0</v>
      </c>
      <c r="I1487" s="16">
        <f t="shared" si="167"/>
        <v>13</v>
      </c>
      <c r="J1487" s="16" t="str">
        <f t="shared" si="172"/>
        <v>2 5 7 574</v>
      </c>
    </row>
    <row r="1488" spans="1:10">
      <c r="A1488" s="16" t="s">
        <v>449</v>
      </c>
      <c r="B1488" s="16" t="str">
        <f t="shared" si="171"/>
        <v>2 5 7 574 002</v>
      </c>
      <c r="C1488" s="5" t="s">
        <v>9189</v>
      </c>
      <c r="D1488" t="s">
        <v>8303</v>
      </c>
      <c r="E1488" s="137">
        <f t="shared" si="168"/>
        <v>0</v>
      </c>
      <c r="F1488" s="137">
        <f t="shared" si="169"/>
        <v>0</v>
      </c>
      <c r="G1488" s="137">
        <f t="shared" si="170"/>
        <v>0</v>
      </c>
      <c r="H1488" s="137">
        <f t="shared" si="166"/>
        <v>0</v>
      </c>
      <c r="I1488" s="16">
        <f t="shared" si="167"/>
        <v>13</v>
      </c>
      <c r="J1488" s="16" t="str">
        <f t="shared" si="172"/>
        <v>2 5 7 574</v>
      </c>
    </row>
    <row r="1489" spans="1:10">
      <c r="A1489" s="16" t="s">
        <v>449</v>
      </c>
      <c r="B1489" s="16" t="str">
        <f t="shared" si="171"/>
        <v>2 5 7 574 003</v>
      </c>
      <c r="C1489" s="5" t="s">
        <v>9190</v>
      </c>
      <c r="D1489" t="s">
        <v>3202</v>
      </c>
      <c r="E1489" s="137">
        <f t="shared" si="168"/>
        <v>0</v>
      </c>
      <c r="F1489" s="137">
        <f t="shared" si="169"/>
        <v>0</v>
      </c>
      <c r="G1489" s="137">
        <f t="shared" si="170"/>
        <v>0</v>
      </c>
      <c r="H1489" s="137">
        <f t="shared" si="166"/>
        <v>0</v>
      </c>
      <c r="I1489" s="16">
        <f t="shared" si="167"/>
        <v>13</v>
      </c>
      <c r="J1489" s="16" t="str">
        <f t="shared" si="172"/>
        <v>2 5 7 574</v>
      </c>
    </row>
    <row r="1490" spans="1:10">
      <c r="A1490" s="16" t="s">
        <v>449</v>
      </c>
      <c r="B1490" s="16" t="str">
        <f t="shared" si="171"/>
        <v>2 5 7 574 004</v>
      </c>
      <c r="C1490" s="5" t="s">
        <v>9191</v>
      </c>
      <c r="D1490" t="s">
        <v>8303</v>
      </c>
      <c r="E1490" s="137">
        <f t="shared" si="168"/>
        <v>0</v>
      </c>
      <c r="F1490" s="137">
        <f t="shared" si="169"/>
        <v>0</v>
      </c>
      <c r="G1490" s="137">
        <f t="shared" si="170"/>
        <v>0</v>
      </c>
      <c r="H1490" s="137">
        <f t="shared" si="166"/>
        <v>0</v>
      </c>
      <c r="I1490" s="16">
        <f t="shared" si="167"/>
        <v>13</v>
      </c>
      <c r="J1490" s="16" t="str">
        <f t="shared" si="172"/>
        <v>2 5 7 574</v>
      </c>
    </row>
    <row r="1491" spans="1:10">
      <c r="A1491" s="16" t="s">
        <v>449</v>
      </c>
      <c r="B1491" s="16" t="str">
        <f t="shared" si="171"/>
        <v>2 5 7 574 005</v>
      </c>
      <c r="C1491" s="5" t="s">
        <v>9192</v>
      </c>
      <c r="D1491" t="s">
        <v>8307</v>
      </c>
      <c r="E1491" s="137">
        <f t="shared" si="168"/>
        <v>0</v>
      </c>
      <c r="F1491" s="137">
        <f t="shared" si="169"/>
        <v>0</v>
      </c>
      <c r="G1491" s="137">
        <f t="shared" si="170"/>
        <v>0</v>
      </c>
      <c r="H1491" s="137">
        <f t="shared" si="166"/>
        <v>0</v>
      </c>
      <c r="I1491" s="16">
        <f t="shared" si="167"/>
        <v>13</v>
      </c>
      <c r="J1491" s="16" t="str">
        <f t="shared" si="172"/>
        <v>2 5 7 574</v>
      </c>
    </row>
    <row r="1492" spans="1:10">
      <c r="A1492" s="16" t="s">
        <v>449</v>
      </c>
      <c r="B1492" s="16" t="str">
        <f t="shared" si="171"/>
        <v>2 5 7 575</v>
      </c>
      <c r="C1492" s="5" t="s">
        <v>7665</v>
      </c>
      <c r="D1492" t="s">
        <v>3471</v>
      </c>
      <c r="E1492" s="137">
        <f t="shared" si="168"/>
        <v>0</v>
      </c>
      <c r="F1492" s="137">
        <f t="shared" si="169"/>
        <v>0</v>
      </c>
      <c r="G1492" s="137">
        <f t="shared" si="170"/>
        <v>0</v>
      </c>
      <c r="H1492" s="137">
        <f t="shared" si="166"/>
        <v>0</v>
      </c>
      <c r="I1492" s="16">
        <f t="shared" si="167"/>
        <v>9</v>
      </c>
      <c r="J1492" s="16" t="str">
        <f t="shared" si="172"/>
        <v>2 5 7</v>
      </c>
    </row>
    <row r="1493" spans="1:10">
      <c r="A1493" s="16" t="s">
        <v>449</v>
      </c>
      <c r="B1493" s="16" t="str">
        <f t="shared" si="171"/>
        <v>2 5 7 575 001</v>
      </c>
      <c r="C1493" s="5" t="s">
        <v>8062</v>
      </c>
      <c r="D1493" t="s">
        <v>777</v>
      </c>
      <c r="E1493" s="137">
        <f t="shared" si="168"/>
        <v>0</v>
      </c>
      <c r="F1493" s="137">
        <f t="shared" si="169"/>
        <v>0</v>
      </c>
      <c r="G1493" s="137">
        <f t="shared" si="170"/>
        <v>0</v>
      </c>
      <c r="H1493" s="137">
        <f t="shared" si="166"/>
        <v>0</v>
      </c>
      <c r="I1493" s="16">
        <f t="shared" si="167"/>
        <v>13</v>
      </c>
      <c r="J1493" s="16" t="str">
        <f t="shared" si="172"/>
        <v>2 5 7 575</v>
      </c>
    </row>
    <row r="1494" spans="1:10">
      <c r="A1494" s="16" t="s">
        <v>449</v>
      </c>
      <c r="B1494" s="16" t="str">
        <f t="shared" si="171"/>
        <v>2 5 7 575 002</v>
      </c>
      <c r="C1494" s="5" t="s">
        <v>9193</v>
      </c>
      <c r="D1494" t="s">
        <v>8303</v>
      </c>
      <c r="E1494" s="137">
        <f t="shared" si="168"/>
        <v>0</v>
      </c>
      <c r="F1494" s="137">
        <f t="shared" si="169"/>
        <v>0</v>
      </c>
      <c r="G1494" s="137">
        <f t="shared" si="170"/>
        <v>0</v>
      </c>
      <c r="H1494" s="137">
        <f t="shared" si="166"/>
        <v>0</v>
      </c>
      <c r="I1494" s="16">
        <f t="shared" si="167"/>
        <v>13</v>
      </c>
      <c r="J1494" s="16" t="str">
        <f t="shared" si="172"/>
        <v>2 5 7 575</v>
      </c>
    </row>
    <row r="1495" spans="1:10">
      <c r="A1495" s="16" t="s">
        <v>449</v>
      </c>
      <c r="B1495" s="16" t="str">
        <f t="shared" si="171"/>
        <v>2 5 7 575 003</v>
      </c>
      <c r="C1495" s="5" t="s">
        <v>9194</v>
      </c>
      <c r="D1495" t="s">
        <v>3202</v>
      </c>
      <c r="E1495" s="137">
        <f t="shared" si="168"/>
        <v>0</v>
      </c>
      <c r="F1495" s="137">
        <f t="shared" si="169"/>
        <v>0</v>
      </c>
      <c r="G1495" s="137">
        <f t="shared" si="170"/>
        <v>0</v>
      </c>
      <c r="H1495" s="137">
        <f t="shared" si="166"/>
        <v>0</v>
      </c>
      <c r="I1495" s="16">
        <f t="shared" si="167"/>
        <v>13</v>
      </c>
      <c r="J1495" s="16" t="str">
        <f t="shared" si="172"/>
        <v>2 5 7 575</v>
      </c>
    </row>
    <row r="1496" spans="1:10">
      <c r="A1496" s="16" t="s">
        <v>449</v>
      </c>
      <c r="B1496" s="16" t="str">
        <f t="shared" si="171"/>
        <v>2 5 7 575 004</v>
      </c>
      <c r="C1496" s="5" t="s">
        <v>9195</v>
      </c>
      <c r="D1496" t="s">
        <v>8303</v>
      </c>
      <c r="E1496" s="137">
        <f t="shared" si="168"/>
        <v>0</v>
      </c>
      <c r="F1496" s="137">
        <f t="shared" si="169"/>
        <v>0</v>
      </c>
      <c r="G1496" s="137">
        <f t="shared" si="170"/>
        <v>0</v>
      </c>
      <c r="H1496" s="137">
        <f t="shared" si="166"/>
        <v>0</v>
      </c>
      <c r="I1496" s="16">
        <f t="shared" si="167"/>
        <v>13</v>
      </c>
      <c r="J1496" s="16" t="str">
        <f t="shared" si="172"/>
        <v>2 5 7 575</v>
      </c>
    </row>
    <row r="1497" spans="1:10">
      <c r="A1497" s="16" t="s">
        <v>449</v>
      </c>
      <c r="B1497" s="16" t="str">
        <f t="shared" si="171"/>
        <v>2 5 7 575 005</v>
      </c>
      <c r="C1497" s="5" t="s">
        <v>9196</v>
      </c>
      <c r="D1497" t="s">
        <v>8307</v>
      </c>
      <c r="E1497" s="137">
        <f t="shared" si="168"/>
        <v>0</v>
      </c>
      <c r="F1497" s="137">
        <f t="shared" si="169"/>
        <v>0</v>
      </c>
      <c r="G1497" s="137">
        <f t="shared" si="170"/>
        <v>0</v>
      </c>
      <c r="H1497" s="137">
        <f t="shared" si="166"/>
        <v>0</v>
      </c>
      <c r="I1497" s="16">
        <f t="shared" si="167"/>
        <v>13</v>
      </c>
      <c r="J1497" s="16" t="str">
        <f t="shared" si="172"/>
        <v>2 5 7 575</v>
      </c>
    </row>
    <row r="1498" spans="1:10">
      <c r="A1498" s="16" t="s">
        <v>449</v>
      </c>
      <c r="B1498" s="16" t="str">
        <f t="shared" si="171"/>
        <v>2 5 7 576</v>
      </c>
      <c r="C1498" s="5" t="s">
        <v>7666</v>
      </c>
      <c r="D1498" t="s">
        <v>3472</v>
      </c>
      <c r="E1498" s="137">
        <f t="shared" si="168"/>
        <v>0</v>
      </c>
      <c r="F1498" s="137">
        <f t="shared" si="169"/>
        <v>0</v>
      </c>
      <c r="G1498" s="137">
        <f t="shared" si="170"/>
        <v>0</v>
      </c>
      <c r="H1498" s="137">
        <f t="shared" si="166"/>
        <v>0</v>
      </c>
      <c r="I1498" s="16">
        <f t="shared" si="167"/>
        <v>9</v>
      </c>
      <c r="J1498" s="16" t="str">
        <f t="shared" si="172"/>
        <v>2 5 7</v>
      </c>
    </row>
    <row r="1499" spans="1:10">
      <c r="A1499" s="16" t="s">
        <v>449</v>
      </c>
      <c r="B1499" s="16" t="str">
        <f t="shared" si="171"/>
        <v>2 5 7 576 001</v>
      </c>
      <c r="C1499" s="5" t="s">
        <v>8063</v>
      </c>
      <c r="D1499" t="s">
        <v>777</v>
      </c>
      <c r="E1499" s="137">
        <f t="shared" si="168"/>
        <v>0</v>
      </c>
      <c r="F1499" s="137">
        <f t="shared" si="169"/>
        <v>0</v>
      </c>
      <c r="G1499" s="137">
        <f t="shared" si="170"/>
        <v>0</v>
      </c>
      <c r="H1499" s="137">
        <f t="shared" si="166"/>
        <v>0</v>
      </c>
      <c r="I1499" s="16">
        <f t="shared" si="167"/>
        <v>13</v>
      </c>
      <c r="J1499" s="16" t="str">
        <f t="shared" si="172"/>
        <v>2 5 7 576</v>
      </c>
    </row>
    <row r="1500" spans="1:10">
      <c r="A1500" s="16" t="s">
        <v>449</v>
      </c>
      <c r="B1500" s="16" t="str">
        <f t="shared" si="171"/>
        <v>2 5 7 576 002</v>
      </c>
      <c r="C1500" s="5" t="s">
        <v>9197</v>
      </c>
      <c r="D1500" t="s">
        <v>8303</v>
      </c>
      <c r="E1500" s="137">
        <f t="shared" si="168"/>
        <v>0</v>
      </c>
      <c r="F1500" s="137">
        <f t="shared" si="169"/>
        <v>0</v>
      </c>
      <c r="G1500" s="137">
        <f t="shared" si="170"/>
        <v>0</v>
      </c>
      <c r="H1500" s="137">
        <f t="shared" si="166"/>
        <v>0</v>
      </c>
      <c r="I1500" s="16">
        <f t="shared" si="167"/>
        <v>13</v>
      </c>
      <c r="J1500" s="16" t="str">
        <f t="shared" si="172"/>
        <v>2 5 7 576</v>
      </c>
    </row>
    <row r="1501" spans="1:10">
      <c r="A1501" s="16" t="s">
        <v>449</v>
      </c>
      <c r="B1501" s="16" t="str">
        <f t="shared" si="171"/>
        <v>2 5 7 576 003</v>
      </c>
      <c r="C1501" s="5" t="s">
        <v>9198</v>
      </c>
      <c r="D1501" t="s">
        <v>3202</v>
      </c>
      <c r="E1501" s="137">
        <f t="shared" si="168"/>
        <v>0</v>
      </c>
      <c r="F1501" s="137">
        <f t="shared" si="169"/>
        <v>0</v>
      </c>
      <c r="G1501" s="137">
        <f t="shared" si="170"/>
        <v>0</v>
      </c>
      <c r="H1501" s="137">
        <f t="shared" si="166"/>
        <v>0</v>
      </c>
      <c r="I1501" s="16">
        <f t="shared" si="167"/>
        <v>13</v>
      </c>
      <c r="J1501" s="16" t="str">
        <f t="shared" si="172"/>
        <v>2 5 7 576</v>
      </c>
    </row>
    <row r="1502" spans="1:10">
      <c r="A1502" s="16" t="s">
        <v>449</v>
      </c>
      <c r="B1502" s="16" t="str">
        <f t="shared" si="171"/>
        <v>2 5 7 576 004</v>
      </c>
      <c r="C1502" s="5" t="s">
        <v>9199</v>
      </c>
      <c r="D1502" t="s">
        <v>8303</v>
      </c>
      <c r="E1502" s="137">
        <f t="shared" si="168"/>
        <v>0</v>
      </c>
      <c r="F1502" s="137">
        <f t="shared" si="169"/>
        <v>0</v>
      </c>
      <c r="G1502" s="137">
        <f t="shared" si="170"/>
        <v>0</v>
      </c>
      <c r="H1502" s="137">
        <f t="shared" si="166"/>
        <v>0</v>
      </c>
      <c r="I1502" s="16">
        <f t="shared" si="167"/>
        <v>13</v>
      </c>
      <c r="J1502" s="16" t="str">
        <f t="shared" si="172"/>
        <v>2 5 7 576</v>
      </c>
    </row>
    <row r="1503" spans="1:10">
      <c r="A1503" s="16" t="s">
        <v>449</v>
      </c>
      <c r="B1503" s="16" t="str">
        <f t="shared" si="171"/>
        <v>2 5 7 576 005</v>
      </c>
      <c r="C1503" s="5" t="s">
        <v>9200</v>
      </c>
      <c r="D1503" t="s">
        <v>8307</v>
      </c>
      <c r="E1503" s="137">
        <f t="shared" si="168"/>
        <v>0</v>
      </c>
      <c r="F1503" s="137">
        <f t="shared" si="169"/>
        <v>0</v>
      </c>
      <c r="G1503" s="137">
        <f t="shared" si="170"/>
        <v>0</v>
      </c>
      <c r="H1503" s="137">
        <f t="shared" si="166"/>
        <v>0</v>
      </c>
      <c r="I1503" s="16">
        <f t="shared" si="167"/>
        <v>13</v>
      </c>
      <c r="J1503" s="16" t="str">
        <f t="shared" si="172"/>
        <v>2 5 7 576</v>
      </c>
    </row>
    <row r="1504" spans="1:10">
      <c r="A1504" s="16" t="s">
        <v>449</v>
      </c>
      <c r="B1504" s="16" t="str">
        <f t="shared" si="171"/>
        <v>2 5 7 577</v>
      </c>
      <c r="C1504" s="5" t="s">
        <v>7667</v>
      </c>
      <c r="D1504" t="s">
        <v>3473</v>
      </c>
      <c r="E1504" s="137">
        <f t="shared" si="168"/>
        <v>0</v>
      </c>
      <c r="F1504" s="137">
        <f t="shared" si="169"/>
        <v>0</v>
      </c>
      <c r="G1504" s="137">
        <f t="shared" si="170"/>
        <v>0</v>
      </c>
      <c r="H1504" s="137">
        <f t="shared" si="166"/>
        <v>0</v>
      </c>
      <c r="I1504" s="16">
        <f t="shared" si="167"/>
        <v>9</v>
      </c>
      <c r="J1504" s="16" t="str">
        <f t="shared" si="172"/>
        <v>2 5 7</v>
      </c>
    </row>
    <row r="1505" spans="1:10">
      <c r="A1505" s="16" t="s">
        <v>449</v>
      </c>
      <c r="B1505" s="16" t="str">
        <f t="shared" si="171"/>
        <v>2 5 7 577 001</v>
      </c>
      <c r="C1505" s="5" t="s">
        <v>8064</v>
      </c>
      <c r="D1505" t="s">
        <v>777</v>
      </c>
      <c r="E1505" s="137">
        <f t="shared" si="168"/>
        <v>0</v>
      </c>
      <c r="F1505" s="137">
        <f t="shared" si="169"/>
        <v>0</v>
      </c>
      <c r="G1505" s="137">
        <f t="shared" si="170"/>
        <v>0</v>
      </c>
      <c r="H1505" s="137">
        <f t="shared" si="166"/>
        <v>0</v>
      </c>
      <c r="I1505" s="16">
        <f t="shared" si="167"/>
        <v>13</v>
      </c>
      <c r="J1505" s="16" t="str">
        <f t="shared" si="172"/>
        <v>2 5 7 577</v>
      </c>
    </row>
    <row r="1506" spans="1:10">
      <c r="A1506" s="16" t="s">
        <v>449</v>
      </c>
      <c r="B1506" s="16" t="str">
        <f t="shared" si="171"/>
        <v>2 5 7 577 002</v>
      </c>
      <c r="C1506" s="5" t="s">
        <v>9201</v>
      </c>
      <c r="D1506" t="s">
        <v>8303</v>
      </c>
      <c r="E1506" s="137">
        <f t="shared" si="168"/>
        <v>0</v>
      </c>
      <c r="F1506" s="137">
        <f t="shared" si="169"/>
        <v>0</v>
      </c>
      <c r="G1506" s="137">
        <f t="shared" si="170"/>
        <v>0</v>
      </c>
      <c r="H1506" s="137">
        <f t="shared" si="166"/>
        <v>0</v>
      </c>
      <c r="I1506" s="16">
        <f t="shared" si="167"/>
        <v>13</v>
      </c>
      <c r="J1506" s="16" t="str">
        <f t="shared" si="172"/>
        <v>2 5 7 577</v>
      </c>
    </row>
    <row r="1507" spans="1:10">
      <c r="A1507" s="16" t="s">
        <v>449</v>
      </c>
      <c r="B1507" s="16" t="str">
        <f t="shared" si="171"/>
        <v>2 5 7 577 003</v>
      </c>
      <c r="C1507" s="5" t="s">
        <v>9202</v>
      </c>
      <c r="D1507" t="s">
        <v>3202</v>
      </c>
      <c r="E1507" s="137">
        <f t="shared" si="168"/>
        <v>0</v>
      </c>
      <c r="F1507" s="137">
        <f t="shared" si="169"/>
        <v>0</v>
      </c>
      <c r="G1507" s="137">
        <f t="shared" si="170"/>
        <v>0</v>
      </c>
      <c r="H1507" s="137">
        <f t="shared" si="166"/>
        <v>0</v>
      </c>
      <c r="I1507" s="16">
        <f t="shared" si="167"/>
        <v>13</v>
      </c>
      <c r="J1507" s="16" t="str">
        <f t="shared" si="172"/>
        <v>2 5 7 577</v>
      </c>
    </row>
    <row r="1508" spans="1:10">
      <c r="A1508" s="16" t="s">
        <v>449</v>
      </c>
      <c r="B1508" s="16" t="str">
        <f t="shared" si="171"/>
        <v>2 5 7 577 004</v>
      </c>
      <c r="C1508" s="5" t="s">
        <v>9203</v>
      </c>
      <c r="D1508" t="s">
        <v>8303</v>
      </c>
      <c r="E1508" s="137">
        <f t="shared" si="168"/>
        <v>0</v>
      </c>
      <c r="F1508" s="137">
        <f t="shared" si="169"/>
        <v>0</v>
      </c>
      <c r="G1508" s="137">
        <f t="shared" si="170"/>
        <v>0</v>
      </c>
      <c r="H1508" s="137">
        <f t="shared" si="166"/>
        <v>0</v>
      </c>
      <c r="I1508" s="16">
        <f t="shared" si="167"/>
        <v>13</v>
      </c>
      <c r="J1508" s="16" t="str">
        <f t="shared" si="172"/>
        <v>2 5 7 577</v>
      </c>
    </row>
    <row r="1509" spans="1:10">
      <c r="A1509" s="16" t="s">
        <v>449</v>
      </c>
      <c r="B1509" s="16" t="str">
        <f t="shared" si="171"/>
        <v>2 5 7 577 005</v>
      </c>
      <c r="C1509" s="5" t="s">
        <v>9204</v>
      </c>
      <c r="D1509" t="s">
        <v>8307</v>
      </c>
      <c r="E1509" s="137">
        <f t="shared" si="168"/>
        <v>0</v>
      </c>
      <c r="F1509" s="137">
        <f t="shared" si="169"/>
        <v>0</v>
      </c>
      <c r="G1509" s="137">
        <f t="shared" si="170"/>
        <v>0</v>
      </c>
      <c r="H1509" s="137">
        <f t="shared" si="166"/>
        <v>0</v>
      </c>
      <c r="I1509" s="16">
        <f t="shared" si="167"/>
        <v>13</v>
      </c>
      <c r="J1509" s="16" t="str">
        <f t="shared" si="172"/>
        <v>2 5 7 577</v>
      </c>
    </row>
    <row r="1510" spans="1:10">
      <c r="A1510" s="16" t="s">
        <v>449</v>
      </c>
      <c r="B1510" s="16" t="str">
        <f t="shared" si="171"/>
        <v>2 5 7 578</v>
      </c>
      <c r="C1510" s="5" t="s">
        <v>7668</v>
      </c>
      <c r="D1510" t="s">
        <v>3474</v>
      </c>
      <c r="E1510" s="137">
        <f t="shared" si="168"/>
        <v>0</v>
      </c>
      <c r="F1510" s="137">
        <f t="shared" si="169"/>
        <v>0</v>
      </c>
      <c r="G1510" s="137">
        <f t="shared" si="170"/>
        <v>0</v>
      </c>
      <c r="H1510" s="137">
        <f t="shared" si="166"/>
        <v>0</v>
      </c>
      <c r="I1510" s="16">
        <f t="shared" si="167"/>
        <v>9</v>
      </c>
      <c r="J1510" s="16" t="str">
        <f t="shared" si="172"/>
        <v>2 5 7</v>
      </c>
    </row>
    <row r="1511" spans="1:10">
      <c r="A1511" s="16" t="s">
        <v>449</v>
      </c>
      <c r="B1511" s="16" t="str">
        <f t="shared" si="171"/>
        <v>2 5 7 578 001</v>
      </c>
      <c r="C1511" s="5" t="s">
        <v>8065</v>
      </c>
      <c r="D1511" t="s">
        <v>777</v>
      </c>
      <c r="E1511" s="137">
        <f t="shared" si="168"/>
        <v>0</v>
      </c>
      <c r="F1511" s="137">
        <f t="shared" si="169"/>
        <v>0</v>
      </c>
      <c r="G1511" s="137">
        <f t="shared" si="170"/>
        <v>0</v>
      </c>
      <c r="H1511" s="137">
        <f t="shared" si="166"/>
        <v>0</v>
      </c>
      <c r="I1511" s="16">
        <f t="shared" si="167"/>
        <v>13</v>
      </c>
      <c r="J1511" s="16" t="str">
        <f t="shared" si="172"/>
        <v>2 5 7 578</v>
      </c>
    </row>
    <row r="1512" spans="1:10">
      <c r="A1512" s="16" t="s">
        <v>449</v>
      </c>
      <c r="B1512" s="16" t="str">
        <f t="shared" si="171"/>
        <v>2 5 7 578 002</v>
      </c>
      <c r="C1512" s="5" t="s">
        <v>9205</v>
      </c>
      <c r="D1512" t="s">
        <v>8303</v>
      </c>
      <c r="E1512" s="137">
        <f t="shared" si="168"/>
        <v>0</v>
      </c>
      <c r="F1512" s="137">
        <f t="shared" si="169"/>
        <v>0</v>
      </c>
      <c r="G1512" s="137">
        <f t="shared" si="170"/>
        <v>0</v>
      </c>
      <c r="H1512" s="137">
        <f t="shared" si="166"/>
        <v>0</v>
      </c>
      <c r="I1512" s="16">
        <f t="shared" si="167"/>
        <v>13</v>
      </c>
      <c r="J1512" s="16" t="str">
        <f t="shared" si="172"/>
        <v>2 5 7 578</v>
      </c>
    </row>
    <row r="1513" spans="1:10">
      <c r="A1513" s="16" t="s">
        <v>449</v>
      </c>
      <c r="B1513" s="16" t="str">
        <f t="shared" si="171"/>
        <v>2 5 7 578 003</v>
      </c>
      <c r="C1513" s="5" t="s">
        <v>9206</v>
      </c>
      <c r="D1513" t="s">
        <v>3202</v>
      </c>
      <c r="E1513" s="137">
        <f t="shared" si="168"/>
        <v>0</v>
      </c>
      <c r="F1513" s="137">
        <f t="shared" si="169"/>
        <v>0</v>
      </c>
      <c r="G1513" s="137">
        <f t="shared" si="170"/>
        <v>0</v>
      </c>
      <c r="H1513" s="137">
        <f t="shared" si="166"/>
        <v>0</v>
      </c>
      <c r="I1513" s="16">
        <f t="shared" si="167"/>
        <v>13</v>
      </c>
      <c r="J1513" s="16" t="str">
        <f t="shared" si="172"/>
        <v>2 5 7 578</v>
      </c>
    </row>
    <row r="1514" spans="1:10">
      <c r="A1514" s="16" t="s">
        <v>449</v>
      </c>
      <c r="B1514" s="16" t="str">
        <f t="shared" si="171"/>
        <v>2 5 7 578 004</v>
      </c>
      <c r="C1514" s="5" t="s">
        <v>9207</v>
      </c>
      <c r="D1514" t="s">
        <v>8303</v>
      </c>
      <c r="E1514" s="137">
        <f t="shared" si="168"/>
        <v>0</v>
      </c>
      <c r="F1514" s="137">
        <f t="shared" si="169"/>
        <v>0</v>
      </c>
      <c r="G1514" s="137">
        <f t="shared" si="170"/>
        <v>0</v>
      </c>
      <c r="H1514" s="137">
        <f t="shared" si="166"/>
        <v>0</v>
      </c>
      <c r="I1514" s="16">
        <f t="shared" si="167"/>
        <v>13</v>
      </c>
      <c r="J1514" s="16" t="str">
        <f t="shared" si="172"/>
        <v>2 5 7 578</v>
      </c>
    </row>
    <row r="1515" spans="1:10">
      <c r="A1515" s="16" t="s">
        <v>449</v>
      </c>
      <c r="B1515" s="16" t="str">
        <f t="shared" si="171"/>
        <v>2 5 7 578 005</v>
      </c>
      <c r="C1515" s="5" t="s">
        <v>9208</v>
      </c>
      <c r="D1515" t="s">
        <v>8307</v>
      </c>
      <c r="E1515" s="137">
        <f t="shared" si="168"/>
        <v>0</v>
      </c>
      <c r="F1515" s="137">
        <f t="shared" si="169"/>
        <v>0</v>
      </c>
      <c r="G1515" s="137">
        <f t="shared" si="170"/>
        <v>0</v>
      </c>
      <c r="H1515" s="137">
        <f t="shared" si="166"/>
        <v>0</v>
      </c>
      <c r="I1515" s="16">
        <f t="shared" si="167"/>
        <v>13</v>
      </c>
      <c r="J1515" s="16" t="str">
        <f t="shared" si="172"/>
        <v>2 5 7 578</v>
      </c>
    </row>
    <row r="1516" spans="1:10">
      <c r="A1516" s="16" t="s">
        <v>449</v>
      </c>
      <c r="B1516" s="16" t="str">
        <f t="shared" si="171"/>
        <v>2 5 7 579</v>
      </c>
      <c r="C1516" s="5" t="s">
        <v>7669</v>
      </c>
      <c r="D1516" t="s">
        <v>3475</v>
      </c>
      <c r="E1516" s="137">
        <f t="shared" si="168"/>
        <v>0</v>
      </c>
      <c r="F1516" s="137">
        <f t="shared" si="169"/>
        <v>0</v>
      </c>
      <c r="G1516" s="137">
        <f t="shared" si="170"/>
        <v>0</v>
      </c>
      <c r="H1516" s="137">
        <f t="shared" si="166"/>
        <v>0</v>
      </c>
      <c r="I1516" s="16">
        <f t="shared" si="167"/>
        <v>9</v>
      </c>
      <c r="J1516" s="16" t="str">
        <f t="shared" si="172"/>
        <v>2 5 7</v>
      </c>
    </row>
    <row r="1517" spans="1:10">
      <c r="A1517" s="16" t="s">
        <v>449</v>
      </c>
      <c r="B1517" s="16" t="str">
        <f t="shared" si="171"/>
        <v>2 5 7 579 001</v>
      </c>
      <c r="C1517" s="5" t="s">
        <v>8066</v>
      </c>
      <c r="D1517" t="s">
        <v>777</v>
      </c>
      <c r="E1517" s="137">
        <f t="shared" si="168"/>
        <v>0</v>
      </c>
      <c r="F1517" s="137">
        <f t="shared" si="169"/>
        <v>0</v>
      </c>
      <c r="G1517" s="137">
        <f t="shared" si="170"/>
        <v>0</v>
      </c>
      <c r="H1517" s="137">
        <f t="shared" si="166"/>
        <v>0</v>
      </c>
      <c r="I1517" s="16">
        <f t="shared" si="167"/>
        <v>13</v>
      </c>
      <c r="J1517" s="16" t="str">
        <f t="shared" si="172"/>
        <v>2 5 7 579</v>
      </c>
    </row>
    <row r="1518" spans="1:10">
      <c r="A1518" s="16" t="s">
        <v>449</v>
      </c>
      <c r="B1518" s="16" t="str">
        <f t="shared" si="171"/>
        <v>2 5 7 579 002</v>
      </c>
      <c r="C1518" s="5" t="s">
        <v>9209</v>
      </c>
      <c r="D1518" t="s">
        <v>8303</v>
      </c>
      <c r="E1518" s="137">
        <f t="shared" si="168"/>
        <v>0</v>
      </c>
      <c r="F1518" s="137">
        <f t="shared" si="169"/>
        <v>0</v>
      </c>
      <c r="G1518" s="137">
        <f t="shared" si="170"/>
        <v>0</v>
      </c>
      <c r="H1518" s="137">
        <f t="shared" si="166"/>
        <v>0</v>
      </c>
      <c r="I1518" s="16">
        <f t="shared" si="167"/>
        <v>13</v>
      </c>
      <c r="J1518" s="16" t="str">
        <f t="shared" si="172"/>
        <v>2 5 7 579</v>
      </c>
    </row>
    <row r="1519" spans="1:10">
      <c r="A1519" s="16" t="s">
        <v>449</v>
      </c>
      <c r="B1519" s="16" t="str">
        <f t="shared" si="171"/>
        <v>2 5 7 579 003</v>
      </c>
      <c r="C1519" s="5" t="s">
        <v>9210</v>
      </c>
      <c r="D1519" t="s">
        <v>3202</v>
      </c>
      <c r="E1519" s="137">
        <f t="shared" si="168"/>
        <v>0</v>
      </c>
      <c r="F1519" s="137">
        <f t="shared" si="169"/>
        <v>0</v>
      </c>
      <c r="G1519" s="137">
        <f t="shared" si="170"/>
        <v>0</v>
      </c>
      <c r="H1519" s="137">
        <f t="shared" si="166"/>
        <v>0</v>
      </c>
      <c r="I1519" s="16">
        <f t="shared" si="167"/>
        <v>13</v>
      </c>
      <c r="J1519" s="16" t="str">
        <f t="shared" si="172"/>
        <v>2 5 7 579</v>
      </c>
    </row>
    <row r="1520" spans="1:10">
      <c r="A1520" s="16" t="s">
        <v>449</v>
      </c>
      <c r="B1520" s="16" t="str">
        <f t="shared" si="171"/>
        <v>2 5 7 579 004</v>
      </c>
      <c r="C1520" s="5" t="s">
        <v>9211</v>
      </c>
      <c r="D1520" t="s">
        <v>8303</v>
      </c>
      <c r="E1520" s="137">
        <f t="shared" si="168"/>
        <v>0</v>
      </c>
      <c r="F1520" s="137">
        <f t="shared" si="169"/>
        <v>0</v>
      </c>
      <c r="G1520" s="137">
        <f t="shared" si="170"/>
        <v>0</v>
      </c>
      <c r="H1520" s="137">
        <f t="shared" si="166"/>
        <v>0</v>
      </c>
      <c r="I1520" s="16">
        <f t="shared" si="167"/>
        <v>13</v>
      </c>
      <c r="J1520" s="16" t="str">
        <f t="shared" si="172"/>
        <v>2 5 7 579</v>
      </c>
    </row>
    <row r="1521" spans="1:10">
      <c r="A1521" s="16" t="s">
        <v>449</v>
      </c>
      <c r="B1521" s="16" t="str">
        <f t="shared" si="171"/>
        <v>2 5 7 579 005</v>
      </c>
      <c r="C1521" s="5" t="s">
        <v>9212</v>
      </c>
      <c r="D1521" t="s">
        <v>8307</v>
      </c>
      <c r="E1521" s="137">
        <f t="shared" si="168"/>
        <v>0</v>
      </c>
      <c r="F1521" s="137">
        <f t="shared" si="169"/>
        <v>0</v>
      </c>
      <c r="G1521" s="137">
        <f t="shared" si="170"/>
        <v>0</v>
      </c>
      <c r="H1521" s="137">
        <f t="shared" ref="H1521:H1584" si="173">SUBTOTAL(9,E1521:G1521)</f>
        <v>0</v>
      </c>
      <c r="I1521" s="16">
        <f t="shared" ref="I1521:I1584" si="174">LEN(C1521)</f>
        <v>13</v>
      </c>
      <c r="J1521" s="16" t="str">
        <f t="shared" si="172"/>
        <v>2 5 7 579</v>
      </c>
    </row>
    <row r="1522" spans="1:10">
      <c r="A1522" s="16" t="s">
        <v>449</v>
      </c>
      <c r="B1522" s="16" t="str">
        <f t="shared" si="171"/>
        <v>2 5 8</v>
      </c>
      <c r="C1522" s="5" t="s">
        <v>7670</v>
      </c>
      <c r="D1522" t="s">
        <v>7671</v>
      </c>
      <c r="E1522" s="137">
        <f t="shared" si="168"/>
        <v>0</v>
      </c>
      <c r="F1522" s="137">
        <f t="shared" si="169"/>
        <v>0</v>
      </c>
      <c r="G1522" s="137">
        <f t="shared" si="170"/>
        <v>0</v>
      </c>
      <c r="H1522" s="137">
        <f t="shared" si="173"/>
        <v>0</v>
      </c>
      <c r="I1522" s="16">
        <f t="shared" si="174"/>
        <v>5</v>
      </c>
      <c r="J1522" s="16" t="str">
        <f t="shared" si="172"/>
        <v>2 5</v>
      </c>
    </row>
    <row r="1523" spans="1:10">
      <c r="A1523" s="16" t="s">
        <v>449</v>
      </c>
      <c r="B1523" s="16" t="str">
        <f t="shared" si="171"/>
        <v>2 5 8 581</v>
      </c>
      <c r="C1523" s="5" t="s">
        <v>7672</v>
      </c>
      <c r="D1523" t="s">
        <v>3476</v>
      </c>
      <c r="E1523" s="137">
        <f t="shared" si="168"/>
        <v>0</v>
      </c>
      <c r="F1523" s="137">
        <f t="shared" si="169"/>
        <v>0</v>
      </c>
      <c r="G1523" s="137">
        <f t="shared" si="170"/>
        <v>0</v>
      </c>
      <c r="H1523" s="137">
        <f t="shared" si="173"/>
        <v>0</v>
      </c>
      <c r="I1523" s="16">
        <f t="shared" si="174"/>
        <v>9</v>
      </c>
      <c r="J1523" s="16" t="str">
        <f t="shared" si="172"/>
        <v>2 5 8</v>
      </c>
    </row>
    <row r="1524" spans="1:10">
      <c r="A1524" s="16" t="s">
        <v>449</v>
      </c>
      <c r="B1524" s="16" t="str">
        <f t="shared" si="171"/>
        <v>2 5 8 581 001</v>
      </c>
      <c r="C1524" s="5" t="s">
        <v>8067</v>
      </c>
      <c r="D1524" t="s">
        <v>777</v>
      </c>
      <c r="E1524" s="137">
        <f t="shared" si="168"/>
        <v>0</v>
      </c>
      <c r="F1524" s="137">
        <f t="shared" si="169"/>
        <v>0</v>
      </c>
      <c r="G1524" s="137">
        <f t="shared" si="170"/>
        <v>0</v>
      </c>
      <c r="H1524" s="137">
        <f t="shared" si="173"/>
        <v>0</v>
      </c>
      <c r="I1524" s="16">
        <f t="shared" si="174"/>
        <v>13</v>
      </c>
      <c r="J1524" s="16" t="str">
        <f t="shared" si="172"/>
        <v>2 5 8 581</v>
      </c>
    </row>
    <row r="1525" spans="1:10">
      <c r="A1525" s="16" t="s">
        <v>449</v>
      </c>
      <c r="B1525" s="16" t="str">
        <f t="shared" si="171"/>
        <v>2 5 8 581 002</v>
      </c>
      <c r="C1525" s="5" t="s">
        <v>9213</v>
      </c>
      <c r="D1525" t="s">
        <v>8303</v>
      </c>
      <c r="E1525" s="137">
        <f t="shared" si="168"/>
        <v>0</v>
      </c>
      <c r="F1525" s="137">
        <f t="shared" si="169"/>
        <v>0</v>
      </c>
      <c r="G1525" s="137">
        <f t="shared" si="170"/>
        <v>0</v>
      </c>
      <c r="H1525" s="137">
        <f t="shared" si="173"/>
        <v>0</v>
      </c>
      <c r="I1525" s="16">
        <f t="shared" si="174"/>
        <v>13</v>
      </c>
      <c r="J1525" s="16" t="str">
        <f t="shared" si="172"/>
        <v>2 5 8 581</v>
      </c>
    </row>
    <row r="1526" spans="1:10">
      <c r="A1526" s="16" t="s">
        <v>449</v>
      </c>
      <c r="B1526" s="16" t="str">
        <f t="shared" si="171"/>
        <v>2 5 8 581 003</v>
      </c>
      <c r="C1526" s="5" t="s">
        <v>9214</v>
      </c>
      <c r="D1526" t="s">
        <v>3202</v>
      </c>
      <c r="E1526" s="137">
        <f t="shared" si="168"/>
        <v>0</v>
      </c>
      <c r="F1526" s="137">
        <f t="shared" si="169"/>
        <v>0</v>
      </c>
      <c r="G1526" s="137">
        <f t="shared" si="170"/>
        <v>0</v>
      </c>
      <c r="H1526" s="137">
        <f t="shared" si="173"/>
        <v>0</v>
      </c>
      <c r="I1526" s="16">
        <f t="shared" si="174"/>
        <v>13</v>
      </c>
      <c r="J1526" s="16" t="str">
        <f t="shared" si="172"/>
        <v>2 5 8 581</v>
      </c>
    </row>
    <row r="1527" spans="1:10">
      <c r="A1527" s="16" t="s">
        <v>449</v>
      </c>
      <c r="B1527" s="16" t="str">
        <f t="shared" si="171"/>
        <v>2 5 8 581 004</v>
      </c>
      <c r="C1527" s="5" t="s">
        <v>9215</v>
      </c>
      <c r="D1527" t="s">
        <v>8303</v>
      </c>
      <c r="E1527" s="137">
        <f t="shared" si="168"/>
        <v>0</v>
      </c>
      <c r="F1527" s="137">
        <f t="shared" si="169"/>
        <v>0</v>
      </c>
      <c r="G1527" s="137">
        <f t="shared" si="170"/>
        <v>0</v>
      </c>
      <c r="H1527" s="137">
        <f t="shared" si="173"/>
        <v>0</v>
      </c>
      <c r="I1527" s="16">
        <f t="shared" si="174"/>
        <v>13</v>
      </c>
      <c r="J1527" s="16" t="str">
        <f t="shared" si="172"/>
        <v>2 5 8 581</v>
      </c>
    </row>
    <row r="1528" spans="1:10">
      <c r="A1528" s="16" t="s">
        <v>449</v>
      </c>
      <c r="B1528" s="16" t="str">
        <f t="shared" si="171"/>
        <v>2 5 8 581 005</v>
      </c>
      <c r="C1528" s="5" t="s">
        <v>9216</v>
      </c>
      <c r="D1528" t="s">
        <v>8307</v>
      </c>
      <c r="E1528" s="137">
        <f t="shared" si="168"/>
        <v>0</v>
      </c>
      <c r="F1528" s="137">
        <f t="shared" si="169"/>
        <v>0</v>
      </c>
      <c r="G1528" s="137">
        <f t="shared" si="170"/>
        <v>0</v>
      </c>
      <c r="H1528" s="137">
        <f t="shared" si="173"/>
        <v>0</v>
      </c>
      <c r="I1528" s="16">
        <f t="shared" si="174"/>
        <v>13</v>
      </c>
      <c r="J1528" s="16" t="str">
        <f t="shared" si="172"/>
        <v>2 5 8 581</v>
      </c>
    </row>
    <row r="1529" spans="1:10">
      <c r="A1529" s="16" t="s">
        <v>449</v>
      </c>
      <c r="B1529" s="16" t="str">
        <f t="shared" si="171"/>
        <v>2 5 8 582</v>
      </c>
      <c r="C1529" s="5" t="s">
        <v>7673</v>
      </c>
      <c r="D1529" t="s">
        <v>3477</v>
      </c>
      <c r="E1529" s="137">
        <f t="shared" si="168"/>
        <v>0</v>
      </c>
      <c r="F1529" s="137">
        <f t="shared" si="169"/>
        <v>0</v>
      </c>
      <c r="G1529" s="137">
        <f t="shared" si="170"/>
        <v>0</v>
      </c>
      <c r="H1529" s="137">
        <f t="shared" si="173"/>
        <v>0</v>
      </c>
      <c r="I1529" s="16">
        <f t="shared" si="174"/>
        <v>9</v>
      </c>
      <c r="J1529" s="16" t="str">
        <f t="shared" si="172"/>
        <v>2 5 8</v>
      </c>
    </row>
    <row r="1530" spans="1:10">
      <c r="A1530" s="16" t="s">
        <v>449</v>
      </c>
      <c r="B1530" s="16" t="str">
        <f t="shared" si="171"/>
        <v>2 5 8 582 001</v>
      </c>
      <c r="C1530" s="5" t="s">
        <v>8068</v>
      </c>
      <c r="D1530" t="s">
        <v>777</v>
      </c>
      <c r="E1530" s="137">
        <f t="shared" si="168"/>
        <v>0</v>
      </c>
      <c r="F1530" s="137">
        <f t="shared" si="169"/>
        <v>0</v>
      </c>
      <c r="G1530" s="137">
        <f t="shared" si="170"/>
        <v>0</v>
      </c>
      <c r="H1530" s="137">
        <f t="shared" si="173"/>
        <v>0</v>
      </c>
      <c r="I1530" s="16">
        <f t="shared" si="174"/>
        <v>13</v>
      </c>
      <c r="J1530" s="16" t="str">
        <f t="shared" si="172"/>
        <v>2 5 8 582</v>
      </c>
    </row>
    <row r="1531" spans="1:10">
      <c r="A1531" s="16" t="s">
        <v>449</v>
      </c>
      <c r="B1531" s="16" t="str">
        <f t="shared" si="171"/>
        <v>2 5 8 582 002</v>
      </c>
      <c r="C1531" s="5" t="s">
        <v>9217</v>
      </c>
      <c r="D1531" t="s">
        <v>8303</v>
      </c>
      <c r="E1531" s="137">
        <f t="shared" si="168"/>
        <v>0</v>
      </c>
      <c r="F1531" s="137">
        <f t="shared" si="169"/>
        <v>0</v>
      </c>
      <c r="G1531" s="137">
        <f t="shared" si="170"/>
        <v>0</v>
      </c>
      <c r="H1531" s="137">
        <f t="shared" si="173"/>
        <v>0</v>
      </c>
      <c r="I1531" s="16">
        <f t="shared" si="174"/>
        <v>13</v>
      </c>
      <c r="J1531" s="16" t="str">
        <f t="shared" si="172"/>
        <v>2 5 8 582</v>
      </c>
    </row>
    <row r="1532" spans="1:10">
      <c r="A1532" s="16" t="s">
        <v>449</v>
      </c>
      <c r="B1532" s="16" t="str">
        <f t="shared" si="171"/>
        <v>2 5 8 582 003</v>
      </c>
      <c r="C1532" s="5" t="s">
        <v>9218</v>
      </c>
      <c r="D1532" t="s">
        <v>3202</v>
      </c>
      <c r="E1532" s="137">
        <f t="shared" si="168"/>
        <v>0</v>
      </c>
      <c r="F1532" s="137">
        <f t="shared" si="169"/>
        <v>0</v>
      </c>
      <c r="G1532" s="137">
        <f t="shared" si="170"/>
        <v>0</v>
      </c>
      <c r="H1532" s="137">
        <f t="shared" si="173"/>
        <v>0</v>
      </c>
      <c r="I1532" s="16">
        <f t="shared" si="174"/>
        <v>13</v>
      </c>
      <c r="J1532" s="16" t="str">
        <f t="shared" si="172"/>
        <v>2 5 8 582</v>
      </c>
    </row>
    <row r="1533" spans="1:10">
      <c r="A1533" s="16" t="s">
        <v>449</v>
      </c>
      <c r="B1533" s="16" t="str">
        <f t="shared" si="171"/>
        <v>2 5 8 582 004</v>
      </c>
      <c r="C1533" s="5" t="s">
        <v>9219</v>
      </c>
      <c r="D1533" t="s">
        <v>8303</v>
      </c>
      <c r="E1533" s="137">
        <f t="shared" si="168"/>
        <v>0</v>
      </c>
      <c r="F1533" s="137">
        <f t="shared" si="169"/>
        <v>0</v>
      </c>
      <c r="G1533" s="137">
        <f t="shared" si="170"/>
        <v>0</v>
      </c>
      <c r="H1533" s="137">
        <f t="shared" si="173"/>
        <v>0</v>
      </c>
      <c r="I1533" s="16">
        <f t="shared" si="174"/>
        <v>13</v>
      </c>
      <c r="J1533" s="16" t="str">
        <f t="shared" si="172"/>
        <v>2 5 8 582</v>
      </c>
    </row>
    <row r="1534" spans="1:10">
      <c r="A1534" s="16" t="s">
        <v>449</v>
      </c>
      <c r="B1534" s="16" t="str">
        <f t="shared" si="171"/>
        <v>2 5 8 582 005</v>
      </c>
      <c r="C1534" s="5" t="s">
        <v>9220</v>
      </c>
      <c r="D1534" t="s">
        <v>8307</v>
      </c>
      <c r="E1534" s="137">
        <f t="shared" si="168"/>
        <v>0</v>
      </c>
      <c r="F1534" s="137">
        <f t="shared" si="169"/>
        <v>0</v>
      </c>
      <c r="G1534" s="137">
        <f t="shared" si="170"/>
        <v>0</v>
      </c>
      <c r="H1534" s="137">
        <f t="shared" si="173"/>
        <v>0</v>
      </c>
      <c r="I1534" s="16">
        <f t="shared" si="174"/>
        <v>13</v>
      </c>
      <c r="J1534" s="16" t="str">
        <f t="shared" si="172"/>
        <v>2 5 8 582</v>
      </c>
    </row>
    <row r="1535" spans="1:10">
      <c r="A1535" s="16" t="s">
        <v>449</v>
      </c>
      <c r="B1535" s="16" t="str">
        <f t="shared" si="171"/>
        <v>2 5 8 583</v>
      </c>
      <c r="C1535" s="5" t="s">
        <v>7674</v>
      </c>
      <c r="D1535" t="s">
        <v>3478</v>
      </c>
      <c r="E1535" s="137">
        <f t="shared" si="168"/>
        <v>0</v>
      </c>
      <c r="F1535" s="137">
        <f t="shared" si="169"/>
        <v>0</v>
      </c>
      <c r="G1535" s="137">
        <f t="shared" si="170"/>
        <v>0</v>
      </c>
      <c r="H1535" s="137">
        <f t="shared" si="173"/>
        <v>0</v>
      </c>
      <c r="I1535" s="16">
        <f t="shared" si="174"/>
        <v>9</v>
      </c>
      <c r="J1535" s="16" t="str">
        <f t="shared" si="172"/>
        <v>2 5 8</v>
      </c>
    </row>
    <row r="1536" spans="1:10">
      <c r="A1536" s="16" t="s">
        <v>449</v>
      </c>
      <c r="B1536" s="16" t="str">
        <f t="shared" si="171"/>
        <v>2 5 8 583 001</v>
      </c>
      <c r="C1536" s="5" t="s">
        <v>8069</v>
      </c>
      <c r="D1536" t="s">
        <v>777</v>
      </c>
      <c r="E1536" s="137">
        <f t="shared" si="168"/>
        <v>0</v>
      </c>
      <c r="F1536" s="137">
        <f t="shared" si="169"/>
        <v>0</v>
      </c>
      <c r="G1536" s="137">
        <f t="shared" si="170"/>
        <v>0</v>
      </c>
      <c r="H1536" s="137">
        <f t="shared" si="173"/>
        <v>0</v>
      </c>
      <c r="I1536" s="16">
        <f t="shared" si="174"/>
        <v>13</v>
      </c>
      <c r="J1536" s="16" t="str">
        <f t="shared" si="172"/>
        <v>2 5 8 583</v>
      </c>
    </row>
    <row r="1537" spans="1:10">
      <c r="A1537" s="16" t="s">
        <v>449</v>
      </c>
      <c r="B1537" s="16" t="str">
        <f t="shared" si="171"/>
        <v>2 5 8 583 002</v>
      </c>
      <c r="C1537" s="5" t="s">
        <v>9221</v>
      </c>
      <c r="D1537" t="s">
        <v>8303</v>
      </c>
      <c r="E1537" s="137">
        <f t="shared" si="168"/>
        <v>0</v>
      </c>
      <c r="F1537" s="137">
        <f t="shared" si="169"/>
        <v>0</v>
      </c>
      <c r="G1537" s="137">
        <f t="shared" si="170"/>
        <v>0</v>
      </c>
      <c r="H1537" s="137">
        <f t="shared" si="173"/>
        <v>0</v>
      </c>
      <c r="I1537" s="16">
        <f t="shared" si="174"/>
        <v>13</v>
      </c>
      <c r="J1537" s="16" t="str">
        <f t="shared" si="172"/>
        <v>2 5 8 583</v>
      </c>
    </row>
    <row r="1538" spans="1:10">
      <c r="A1538" s="16" t="s">
        <v>449</v>
      </c>
      <c r="B1538" s="16" t="str">
        <f t="shared" si="171"/>
        <v>2 5 8 583 003</v>
      </c>
      <c r="C1538" s="5" t="s">
        <v>9222</v>
      </c>
      <c r="D1538" t="s">
        <v>3202</v>
      </c>
      <c r="E1538" s="137">
        <f t="shared" ref="E1538:E1601" si="175">SUMIF($J$1:$J$4000,$C1538,$E$1:$E$4000)</f>
        <v>0</v>
      </c>
      <c r="F1538" s="137">
        <f t="shared" ref="F1538:F1601" si="176">SUMIF($J$1:$J$4000,$C1538,$F$1:$F$4000)</f>
        <v>0</v>
      </c>
      <c r="G1538" s="137">
        <f t="shared" ref="G1538:G1601" si="177">SUMIF($J$1:$J$4000,$C1538,$G$1:$G$4000)</f>
        <v>0</v>
      </c>
      <c r="H1538" s="137">
        <f t="shared" si="173"/>
        <v>0</v>
      </c>
      <c r="I1538" s="16">
        <f t="shared" si="174"/>
        <v>13</v>
      </c>
      <c r="J1538" s="16" t="str">
        <f t="shared" si="172"/>
        <v>2 5 8 583</v>
      </c>
    </row>
    <row r="1539" spans="1:10">
      <c r="A1539" s="16" t="s">
        <v>449</v>
      </c>
      <c r="B1539" s="16" t="str">
        <f t="shared" ref="B1539:B1602" si="178">MID(C1539,1,I1539)</f>
        <v>2 5 8 583 004</v>
      </c>
      <c r="C1539" s="5" t="s">
        <v>9223</v>
      </c>
      <c r="D1539" t="s">
        <v>8303</v>
      </c>
      <c r="E1539" s="137">
        <f t="shared" si="175"/>
        <v>0</v>
      </c>
      <c r="F1539" s="137">
        <f t="shared" si="176"/>
        <v>0</v>
      </c>
      <c r="G1539" s="137">
        <f t="shared" si="177"/>
        <v>0</v>
      </c>
      <c r="H1539" s="137">
        <f t="shared" si="173"/>
        <v>0</v>
      </c>
      <c r="I1539" s="16">
        <f t="shared" si="174"/>
        <v>13</v>
      </c>
      <c r="J1539" s="16" t="str">
        <f t="shared" si="172"/>
        <v>2 5 8 583</v>
      </c>
    </row>
    <row r="1540" spans="1:10">
      <c r="A1540" s="16" t="s">
        <v>449</v>
      </c>
      <c r="B1540" s="16" t="str">
        <f t="shared" si="178"/>
        <v>2 5 8 583 005</v>
      </c>
      <c r="C1540" s="5" t="s">
        <v>9224</v>
      </c>
      <c r="D1540" t="s">
        <v>8307</v>
      </c>
      <c r="E1540" s="137">
        <f t="shared" si="175"/>
        <v>0</v>
      </c>
      <c r="F1540" s="137">
        <f t="shared" si="176"/>
        <v>0</v>
      </c>
      <c r="G1540" s="137">
        <f t="shared" si="177"/>
        <v>0</v>
      </c>
      <c r="H1540" s="137">
        <f t="shared" si="173"/>
        <v>0</v>
      </c>
      <c r="I1540" s="16">
        <f t="shared" si="174"/>
        <v>13</v>
      </c>
      <c r="J1540" s="16" t="str">
        <f t="shared" si="172"/>
        <v>2 5 8 583</v>
      </c>
    </row>
    <row r="1541" spans="1:10">
      <c r="A1541" s="16" t="s">
        <v>449</v>
      </c>
      <c r="B1541" s="16" t="str">
        <f t="shared" si="178"/>
        <v>2 5 8 589</v>
      </c>
      <c r="C1541" s="5" t="s">
        <v>7675</v>
      </c>
      <c r="D1541" t="s">
        <v>3479</v>
      </c>
      <c r="E1541" s="137">
        <f t="shared" si="175"/>
        <v>0</v>
      </c>
      <c r="F1541" s="137">
        <f t="shared" si="176"/>
        <v>0</v>
      </c>
      <c r="G1541" s="137">
        <f t="shared" si="177"/>
        <v>0</v>
      </c>
      <c r="H1541" s="137">
        <f t="shared" si="173"/>
        <v>0</v>
      </c>
      <c r="I1541" s="16">
        <f t="shared" si="174"/>
        <v>9</v>
      </c>
      <c r="J1541" s="16" t="str">
        <f t="shared" si="172"/>
        <v>2 5 8</v>
      </c>
    </row>
    <row r="1542" spans="1:10">
      <c r="A1542" s="16" t="s">
        <v>449</v>
      </c>
      <c r="B1542" s="16" t="str">
        <f t="shared" si="178"/>
        <v>2 5 8 589 001</v>
      </c>
      <c r="C1542" s="5" t="s">
        <v>8070</v>
      </c>
      <c r="D1542" t="s">
        <v>777</v>
      </c>
      <c r="E1542" s="137">
        <f t="shared" si="175"/>
        <v>0</v>
      </c>
      <c r="F1542" s="137">
        <f t="shared" si="176"/>
        <v>0</v>
      </c>
      <c r="G1542" s="137">
        <f t="shared" si="177"/>
        <v>0</v>
      </c>
      <c r="H1542" s="137">
        <f t="shared" si="173"/>
        <v>0</v>
      </c>
      <c r="I1542" s="16">
        <f t="shared" si="174"/>
        <v>13</v>
      </c>
      <c r="J1542" s="16" t="str">
        <f t="shared" si="172"/>
        <v>2 5 8 589</v>
      </c>
    </row>
    <row r="1543" spans="1:10">
      <c r="A1543" s="16" t="s">
        <v>449</v>
      </c>
      <c r="B1543" s="16" t="str">
        <f t="shared" si="178"/>
        <v>2 5 8 589 002</v>
      </c>
      <c r="C1543" s="5" t="s">
        <v>9225</v>
      </c>
      <c r="D1543" t="s">
        <v>8303</v>
      </c>
      <c r="E1543" s="137">
        <f t="shared" si="175"/>
        <v>0</v>
      </c>
      <c r="F1543" s="137">
        <f t="shared" si="176"/>
        <v>0</v>
      </c>
      <c r="G1543" s="137">
        <f t="shared" si="177"/>
        <v>0</v>
      </c>
      <c r="H1543" s="137">
        <f t="shared" si="173"/>
        <v>0</v>
      </c>
      <c r="I1543" s="16">
        <f t="shared" si="174"/>
        <v>13</v>
      </c>
      <c r="J1543" s="16" t="str">
        <f t="shared" ref="J1543:J1606" si="179">IF(I1543=3,MID(C1543,1,1),IF(I1543=5,MID(C1543,1,3),IF(I1543=9,MID(C1543,1,5),IF(I1543=13,MID(C1543,1,9),IF(I1543=17,MID(C1543,1,13),IF(I1543=21,MID(C1543,1,17)))))))</f>
        <v>2 5 8 589</v>
      </c>
    </row>
    <row r="1544" spans="1:10">
      <c r="A1544" s="16" t="s">
        <v>449</v>
      </c>
      <c r="B1544" s="16" t="str">
        <f t="shared" si="178"/>
        <v>2 5 8 589 003</v>
      </c>
      <c r="C1544" s="5" t="s">
        <v>9226</v>
      </c>
      <c r="D1544" t="s">
        <v>3202</v>
      </c>
      <c r="E1544" s="137">
        <f t="shared" si="175"/>
        <v>0</v>
      </c>
      <c r="F1544" s="137">
        <f t="shared" si="176"/>
        <v>0</v>
      </c>
      <c r="G1544" s="137">
        <f t="shared" si="177"/>
        <v>0</v>
      </c>
      <c r="H1544" s="137">
        <f t="shared" si="173"/>
        <v>0</v>
      </c>
      <c r="I1544" s="16">
        <f t="shared" si="174"/>
        <v>13</v>
      </c>
      <c r="J1544" s="16" t="str">
        <f t="shared" si="179"/>
        <v>2 5 8 589</v>
      </c>
    </row>
    <row r="1545" spans="1:10">
      <c r="A1545" s="16" t="s">
        <v>449</v>
      </c>
      <c r="B1545" s="16" t="str">
        <f t="shared" si="178"/>
        <v>2 5 8 589 004</v>
      </c>
      <c r="C1545" s="5" t="s">
        <v>9227</v>
      </c>
      <c r="D1545" t="s">
        <v>8303</v>
      </c>
      <c r="E1545" s="137">
        <f t="shared" si="175"/>
        <v>0</v>
      </c>
      <c r="F1545" s="137">
        <f t="shared" si="176"/>
        <v>0</v>
      </c>
      <c r="G1545" s="137">
        <f t="shared" si="177"/>
        <v>0</v>
      </c>
      <c r="H1545" s="137">
        <f t="shared" si="173"/>
        <v>0</v>
      </c>
      <c r="I1545" s="16">
        <f t="shared" si="174"/>
        <v>13</v>
      </c>
      <c r="J1545" s="16" t="str">
        <f t="shared" si="179"/>
        <v>2 5 8 589</v>
      </c>
    </row>
    <row r="1546" spans="1:10">
      <c r="A1546" s="16" t="s">
        <v>449</v>
      </c>
      <c r="B1546" s="16" t="str">
        <f t="shared" si="178"/>
        <v>2 5 8 589 005</v>
      </c>
      <c r="C1546" s="5" t="s">
        <v>9228</v>
      </c>
      <c r="D1546" t="s">
        <v>8307</v>
      </c>
      <c r="E1546" s="137">
        <f t="shared" si="175"/>
        <v>0</v>
      </c>
      <c r="F1546" s="137">
        <f t="shared" si="176"/>
        <v>0</v>
      </c>
      <c r="G1546" s="137">
        <f t="shared" si="177"/>
        <v>0</v>
      </c>
      <c r="H1546" s="137">
        <f t="shared" si="173"/>
        <v>0</v>
      </c>
      <c r="I1546" s="16">
        <f t="shared" si="174"/>
        <v>13</v>
      </c>
      <c r="J1546" s="16" t="str">
        <f t="shared" si="179"/>
        <v>2 5 8 589</v>
      </c>
    </row>
    <row r="1547" spans="1:10">
      <c r="A1547" s="16" t="s">
        <v>449</v>
      </c>
      <c r="B1547" s="16" t="str">
        <f t="shared" si="178"/>
        <v>2 5 9</v>
      </c>
      <c r="C1547" s="5" t="s">
        <v>7676</v>
      </c>
      <c r="D1547" t="s">
        <v>7677</v>
      </c>
      <c r="E1547" s="137">
        <f t="shared" si="175"/>
        <v>0</v>
      </c>
      <c r="F1547" s="137">
        <f t="shared" si="176"/>
        <v>0</v>
      </c>
      <c r="G1547" s="137">
        <f t="shared" si="177"/>
        <v>0</v>
      </c>
      <c r="H1547" s="137">
        <f t="shared" si="173"/>
        <v>0</v>
      </c>
      <c r="I1547" s="16">
        <f t="shared" si="174"/>
        <v>5</v>
      </c>
      <c r="J1547" s="16" t="str">
        <f t="shared" si="179"/>
        <v>2 5</v>
      </c>
    </row>
    <row r="1548" spans="1:10">
      <c r="A1548" s="16" t="s">
        <v>449</v>
      </c>
      <c r="B1548" s="16" t="str">
        <f t="shared" si="178"/>
        <v>2 5 9 591</v>
      </c>
      <c r="C1548" s="5" t="s">
        <v>7678</v>
      </c>
      <c r="D1548" t="s">
        <v>3480</v>
      </c>
      <c r="E1548" s="137">
        <f t="shared" si="175"/>
        <v>0</v>
      </c>
      <c r="F1548" s="137">
        <f t="shared" si="176"/>
        <v>0</v>
      </c>
      <c r="G1548" s="137">
        <f t="shared" si="177"/>
        <v>0</v>
      </c>
      <c r="H1548" s="137">
        <f t="shared" si="173"/>
        <v>0</v>
      </c>
      <c r="I1548" s="16">
        <f t="shared" si="174"/>
        <v>9</v>
      </c>
      <c r="J1548" s="16" t="str">
        <f t="shared" si="179"/>
        <v>2 5 9</v>
      </c>
    </row>
    <row r="1549" spans="1:10">
      <c r="A1549" s="16" t="s">
        <v>449</v>
      </c>
      <c r="B1549" s="16" t="str">
        <f t="shared" si="178"/>
        <v>2 5 9 591 001</v>
      </c>
      <c r="C1549" s="5" t="s">
        <v>8071</v>
      </c>
      <c r="D1549" t="s">
        <v>777</v>
      </c>
      <c r="E1549" s="137">
        <f t="shared" si="175"/>
        <v>0</v>
      </c>
      <c r="F1549" s="137">
        <f t="shared" si="176"/>
        <v>0</v>
      </c>
      <c r="G1549" s="137">
        <f t="shared" si="177"/>
        <v>0</v>
      </c>
      <c r="H1549" s="137">
        <f t="shared" si="173"/>
        <v>0</v>
      </c>
      <c r="I1549" s="16">
        <f t="shared" si="174"/>
        <v>13</v>
      </c>
      <c r="J1549" s="16" t="str">
        <f t="shared" si="179"/>
        <v>2 5 9 591</v>
      </c>
    </row>
    <row r="1550" spans="1:10">
      <c r="A1550" s="16" t="s">
        <v>449</v>
      </c>
      <c r="B1550" s="16" t="str">
        <f t="shared" si="178"/>
        <v>2 5 9 591 002</v>
      </c>
      <c r="C1550" s="5" t="s">
        <v>9229</v>
      </c>
      <c r="D1550" t="s">
        <v>8303</v>
      </c>
      <c r="E1550" s="137">
        <f t="shared" si="175"/>
        <v>0</v>
      </c>
      <c r="F1550" s="137">
        <f t="shared" si="176"/>
        <v>0</v>
      </c>
      <c r="G1550" s="137">
        <f t="shared" si="177"/>
        <v>0</v>
      </c>
      <c r="H1550" s="137">
        <f t="shared" si="173"/>
        <v>0</v>
      </c>
      <c r="I1550" s="16">
        <f t="shared" si="174"/>
        <v>13</v>
      </c>
      <c r="J1550" s="16" t="str">
        <f t="shared" si="179"/>
        <v>2 5 9 591</v>
      </c>
    </row>
    <row r="1551" spans="1:10">
      <c r="A1551" s="16" t="s">
        <v>449</v>
      </c>
      <c r="B1551" s="16" t="str">
        <f t="shared" si="178"/>
        <v>2 5 9 591 003</v>
      </c>
      <c r="C1551" s="5" t="s">
        <v>9230</v>
      </c>
      <c r="D1551" t="s">
        <v>3202</v>
      </c>
      <c r="E1551" s="137">
        <f t="shared" si="175"/>
        <v>0</v>
      </c>
      <c r="F1551" s="137">
        <f t="shared" si="176"/>
        <v>0</v>
      </c>
      <c r="G1551" s="137">
        <f t="shared" si="177"/>
        <v>0</v>
      </c>
      <c r="H1551" s="137">
        <f t="shared" si="173"/>
        <v>0</v>
      </c>
      <c r="I1551" s="16">
        <f t="shared" si="174"/>
        <v>13</v>
      </c>
      <c r="J1551" s="16" t="str">
        <f t="shared" si="179"/>
        <v>2 5 9 591</v>
      </c>
    </row>
    <row r="1552" spans="1:10">
      <c r="A1552" s="16" t="s">
        <v>449</v>
      </c>
      <c r="B1552" s="16" t="str">
        <f t="shared" si="178"/>
        <v>2 5 9 591 004</v>
      </c>
      <c r="C1552" s="5" t="s">
        <v>9231</v>
      </c>
      <c r="D1552" t="s">
        <v>8303</v>
      </c>
      <c r="E1552" s="137">
        <f t="shared" si="175"/>
        <v>0</v>
      </c>
      <c r="F1552" s="137">
        <f t="shared" si="176"/>
        <v>0</v>
      </c>
      <c r="G1552" s="137">
        <f t="shared" si="177"/>
        <v>0</v>
      </c>
      <c r="H1552" s="137">
        <f t="shared" si="173"/>
        <v>0</v>
      </c>
      <c r="I1552" s="16">
        <f t="shared" si="174"/>
        <v>13</v>
      </c>
      <c r="J1552" s="16" t="str">
        <f t="shared" si="179"/>
        <v>2 5 9 591</v>
      </c>
    </row>
    <row r="1553" spans="1:10">
      <c r="A1553" s="16" t="s">
        <v>449</v>
      </c>
      <c r="B1553" s="16" t="str">
        <f t="shared" si="178"/>
        <v>2 5 9 591 005</v>
      </c>
      <c r="C1553" s="5" t="s">
        <v>9232</v>
      </c>
      <c r="D1553" t="s">
        <v>8307</v>
      </c>
      <c r="E1553" s="137">
        <f t="shared" si="175"/>
        <v>0</v>
      </c>
      <c r="F1553" s="137">
        <f t="shared" si="176"/>
        <v>0</v>
      </c>
      <c r="G1553" s="137">
        <f t="shared" si="177"/>
        <v>0</v>
      </c>
      <c r="H1553" s="137">
        <f t="shared" si="173"/>
        <v>0</v>
      </c>
      <c r="I1553" s="16">
        <f t="shared" si="174"/>
        <v>13</v>
      </c>
      <c r="J1553" s="16" t="str">
        <f t="shared" si="179"/>
        <v>2 5 9 591</v>
      </c>
    </row>
    <row r="1554" spans="1:10">
      <c r="A1554" s="16" t="s">
        <v>449</v>
      </c>
      <c r="B1554" s="16" t="str">
        <f t="shared" si="178"/>
        <v>2 5 9 592</v>
      </c>
      <c r="C1554" s="5" t="s">
        <v>7679</v>
      </c>
      <c r="D1554" t="s">
        <v>3481</v>
      </c>
      <c r="E1554" s="137">
        <f t="shared" si="175"/>
        <v>0</v>
      </c>
      <c r="F1554" s="137">
        <f t="shared" si="176"/>
        <v>0</v>
      </c>
      <c r="G1554" s="137">
        <f t="shared" si="177"/>
        <v>0</v>
      </c>
      <c r="H1554" s="137">
        <f t="shared" si="173"/>
        <v>0</v>
      </c>
      <c r="I1554" s="16">
        <f t="shared" si="174"/>
        <v>9</v>
      </c>
      <c r="J1554" s="16" t="str">
        <f t="shared" si="179"/>
        <v>2 5 9</v>
      </c>
    </row>
    <row r="1555" spans="1:10">
      <c r="A1555" s="16" t="s">
        <v>449</v>
      </c>
      <c r="B1555" s="16" t="str">
        <f t="shared" si="178"/>
        <v>2 5 9 592 001</v>
      </c>
      <c r="C1555" s="5" t="s">
        <v>8072</v>
      </c>
      <c r="D1555" t="s">
        <v>777</v>
      </c>
      <c r="E1555" s="137">
        <f t="shared" si="175"/>
        <v>0</v>
      </c>
      <c r="F1555" s="137">
        <f t="shared" si="176"/>
        <v>0</v>
      </c>
      <c r="G1555" s="137">
        <f t="shared" si="177"/>
        <v>0</v>
      </c>
      <c r="H1555" s="137">
        <f t="shared" si="173"/>
        <v>0</v>
      </c>
      <c r="I1555" s="16">
        <f t="shared" si="174"/>
        <v>13</v>
      </c>
      <c r="J1555" s="16" t="str">
        <f t="shared" si="179"/>
        <v>2 5 9 592</v>
      </c>
    </row>
    <row r="1556" spans="1:10">
      <c r="A1556" s="16" t="s">
        <v>449</v>
      </c>
      <c r="B1556" s="16" t="str">
        <f t="shared" si="178"/>
        <v>2 5 9 592 002</v>
      </c>
      <c r="C1556" s="5" t="s">
        <v>9233</v>
      </c>
      <c r="D1556" t="s">
        <v>8303</v>
      </c>
      <c r="E1556" s="137">
        <f t="shared" si="175"/>
        <v>0</v>
      </c>
      <c r="F1556" s="137">
        <f t="shared" si="176"/>
        <v>0</v>
      </c>
      <c r="G1556" s="137">
        <f t="shared" si="177"/>
        <v>0</v>
      </c>
      <c r="H1556" s="137">
        <f t="shared" si="173"/>
        <v>0</v>
      </c>
      <c r="I1556" s="16">
        <f t="shared" si="174"/>
        <v>13</v>
      </c>
      <c r="J1556" s="16" t="str">
        <f t="shared" si="179"/>
        <v>2 5 9 592</v>
      </c>
    </row>
    <row r="1557" spans="1:10">
      <c r="A1557" s="16" t="s">
        <v>449</v>
      </c>
      <c r="B1557" s="16" t="str">
        <f t="shared" si="178"/>
        <v>2 5 9 592 003</v>
      </c>
      <c r="C1557" s="5" t="s">
        <v>9234</v>
      </c>
      <c r="D1557" t="s">
        <v>3202</v>
      </c>
      <c r="E1557" s="137">
        <f t="shared" si="175"/>
        <v>0</v>
      </c>
      <c r="F1557" s="137">
        <f t="shared" si="176"/>
        <v>0</v>
      </c>
      <c r="G1557" s="137">
        <f t="shared" si="177"/>
        <v>0</v>
      </c>
      <c r="H1557" s="137">
        <f t="shared" si="173"/>
        <v>0</v>
      </c>
      <c r="I1557" s="16">
        <f t="shared" si="174"/>
        <v>13</v>
      </c>
      <c r="J1557" s="16" t="str">
        <f t="shared" si="179"/>
        <v>2 5 9 592</v>
      </c>
    </row>
    <row r="1558" spans="1:10">
      <c r="A1558" s="16" t="s">
        <v>449</v>
      </c>
      <c r="B1558" s="16" t="str">
        <f t="shared" si="178"/>
        <v>2 5 9 592 004</v>
      </c>
      <c r="C1558" s="5" t="s">
        <v>9235</v>
      </c>
      <c r="D1558" t="s">
        <v>8303</v>
      </c>
      <c r="E1558" s="137">
        <f t="shared" si="175"/>
        <v>0</v>
      </c>
      <c r="F1558" s="137">
        <f t="shared" si="176"/>
        <v>0</v>
      </c>
      <c r="G1558" s="137">
        <f t="shared" si="177"/>
        <v>0</v>
      </c>
      <c r="H1558" s="137">
        <f t="shared" si="173"/>
        <v>0</v>
      </c>
      <c r="I1558" s="16">
        <f t="shared" si="174"/>
        <v>13</v>
      </c>
      <c r="J1558" s="16" t="str">
        <f t="shared" si="179"/>
        <v>2 5 9 592</v>
      </c>
    </row>
    <row r="1559" spans="1:10">
      <c r="A1559" s="16" t="s">
        <v>449</v>
      </c>
      <c r="B1559" s="16" t="str">
        <f t="shared" si="178"/>
        <v>2 5 9 592 005</v>
      </c>
      <c r="C1559" s="5" t="s">
        <v>9236</v>
      </c>
      <c r="D1559" t="s">
        <v>8307</v>
      </c>
      <c r="E1559" s="137">
        <f t="shared" si="175"/>
        <v>0</v>
      </c>
      <c r="F1559" s="137">
        <f t="shared" si="176"/>
        <v>0</v>
      </c>
      <c r="G1559" s="137">
        <f t="shared" si="177"/>
        <v>0</v>
      </c>
      <c r="H1559" s="137">
        <f t="shared" si="173"/>
        <v>0</v>
      </c>
      <c r="I1559" s="16">
        <f t="shared" si="174"/>
        <v>13</v>
      </c>
      <c r="J1559" s="16" t="str">
        <f t="shared" si="179"/>
        <v>2 5 9 592</v>
      </c>
    </row>
    <row r="1560" spans="1:10">
      <c r="A1560" s="16" t="s">
        <v>449</v>
      </c>
      <c r="B1560" s="16" t="str">
        <f t="shared" si="178"/>
        <v>2 5 9 593</v>
      </c>
      <c r="C1560" s="5" t="s">
        <v>7680</v>
      </c>
      <c r="D1560" t="s">
        <v>3482</v>
      </c>
      <c r="E1560" s="137">
        <f t="shared" si="175"/>
        <v>0</v>
      </c>
      <c r="F1560" s="137">
        <f t="shared" si="176"/>
        <v>0</v>
      </c>
      <c r="G1560" s="137">
        <f t="shared" si="177"/>
        <v>0</v>
      </c>
      <c r="H1560" s="137">
        <f t="shared" si="173"/>
        <v>0</v>
      </c>
      <c r="I1560" s="16">
        <f t="shared" si="174"/>
        <v>9</v>
      </c>
      <c r="J1560" s="16" t="str">
        <f t="shared" si="179"/>
        <v>2 5 9</v>
      </c>
    </row>
    <row r="1561" spans="1:10">
      <c r="A1561" s="16" t="s">
        <v>449</v>
      </c>
      <c r="B1561" s="16" t="str">
        <f t="shared" si="178"/>
        <v>2 5 9 593 001</v>
      </c>
      <c r="C1561" s="5" t="s">
        <v>8073</v>
      </c>
      <c r="D1561" t="s">
        <v>777</v>
      </c>
      <c r="E1561" s="137">
        <f t="shared" si="175"/>
        <v>0</v>
      </c>
      <c r="F1561" s="137">
        <f t="shared" si="176"/>
        <v>0</v>
      </c>
      <c r="G1561" s="137">
        <f t="shared" si="177"/>
        <v>0</v>
      </c>
      <c r="H1561" s="137">
        <f t="shared" si="173"/>
        <v>0</v>
      </c>
      <c r="I1561" s="16">
        <f t="shared" si="174"/>
        <v>13</v>
      </c>
      <c r="J1561" s="16" t="str">
        <f t="shared" si="179"/>
        <v>2 5 9 593</v>
      </c>
    </row>
    <row r="1562" spans="1:10">
      <c r="A1562" s="16" t="s">
        <v>449</v>
      </c>
      <c r="B1562" s="16" t="str">
        <f t="shared" si="178"/>
        <v>2 5 9 593 002</v>
      </c>
      <c r="C1562" s="5" t="s">
        <v>9237</v>
      </c>
      <c r="D1562" t="s">
        <v>8303</v>
      </c>
      <c r="E1562" s="137">
        <f t="shared" si="175"/>
        <v>0</v>
      </c>
      <c r="F1562" s="137">
        <f t="shared" si="176"/>
        <v>0</v>
      </c>
      <c r="G1562" s="137">
        <f t="shared" si="177"/>
        <v>0</v>
      </c>
      <c r="H1562" s="137">
        <f t="shared" si="173"/>
        <v>0</v>
      </c>
      <c r="I1562" s="16">
        <f t="shared" si="174"/>
        <v>13</v>
      </c>
      <c r="J1562" s="16" t="str">
        <f t="shared" si="179"/>
        <v>2 5 9 593</v>
      </c>
    </row>
    <row r="1563" spans="1:10">
      <c r="A1563" s="16" t="s">
        <v>449</v>
      </c>
      <c r="B1563" s="16" t="str">
        <f t="shared" si="178"/>
        <v>2 5 9 593 003</v>
      </c>
      <c r="C1563" s="5" t="s">
        <v>9238</v>
      </c>
      <c r="D1563" t="s">
        <v>3202</v>
      </c>
      <c r="E1563" s="137">
        <f t="shared" si="175"/>
        <v>0</v>
      </c>
      <c r="F1563" s="137">
        <f t="shared" si="176"/>
        <v>0</v>
      </c>
      <c r="G1563" s="137">
        <f t="shared" si="177"/>
        <v>0</v>
      </c>
      <c r="H1563" s="137">
        <f t="shared" si="173"/>
        <v>0</v>
      </c>
      <c r="I1563" s="16">
        <f t="shared" si="174"/>
        <v>13</v>
      </c>
      <c r="J1563" s="16" t="str">
        <f t="shared" si="179"/>
        <v>2 5 9 593</v>
      </c>
    </row>
    <row r="1564" spans="1:10">
      <c r="A1564" s="16" t="s">
        <v>449</v>
      </c>
      <c r="B1564" s="16" t="str">
        <f t="shared" si="178"/>
        <v>2 5 9 593 004</v>
      </c>
      <c r="C1564" s="5" t="s">
        <v>9239</v>
      </c>
      <c r="D1564" t="s">
        <v>8303</v>
      </c>
      <c r="E1564" s="137">
        <f t="shared" si="175"/>
        <v>0</v>
      </c>
      <c r="F1564" s="137">
        <f t="shared" si="176"/>
        <v>0</v>
      </c>
      <c r="G1564" s="137">
        <f t="shared" si="177"/>
        <v>0</v>
      </c>
      <c r="H1564" s="137">
        <f t="shared" si="173"/>
        <v>0</v>
      </c>
      <c r="I1564" s="16">
        <f t="shared" si="174"/>
        <v>13</v>
      </c>
      <c r="J1564" s="16" t="str">
        <f t="shared" si="179"/>
        <v>2 5 9 593</v>
      </c>
    </row>
    <row r="1565" spans="1:10">
      <c r="A1565" s="16" t="s">
        <v>449</v>
      </c>
      <c r="B1565" s="16" t="str">
        <f t="shared" si="178"/>
        <v>2 5 9 593 005</v>
      </c>
      <c r="C1565" s="5" t="s">
        <v>9240</v>
      </c>
      <c r="D1565" t="s">
        <v>8307</v>
      </c>
      <c r="E1565" s="137">
        <f t="shared" si="175"/>
        <v>0</v>
      </c>
      <c r="F1565" s="137">
        <f t="shared" si="176"/>
        <v>0</v>
      </c>
      <c r="G1565" s="137">
        <f t="shared" si="177"/>
        <v>0</v>
      </c>
      <c r="H1565" s="137">
        <f t="shared" si="173"/>
        <v>0</v>
      </c>
      <c r="I1565" s="16">
        <f t="shared" si="174"/>
        <v>13</v>
      </c>
      <c r="J1565" s="16" t="str">
        <f t="shared" si="179"/>
        <v>2 5 9 593</v>
      </c>
    </row>
    <row r="1566" spans="1:10">
      <c r="A1566" s="16" t="s">
        <v>449</v>
      </c>
      <c r="B1566" s="16" t="str">
        <f t="shared" si="178"/>
        <v>2 5 9 594</v>
      </c>
      <c r="C1566" s="5" t="s">
        <v>7681</v>
      </c>
      <c r="D1566" t="s">
        <v>3483</v>
      </c>
      <c r="E1566" s="137">
        <f t="shared" si="175"/>
        <v>0</v>
      </c>
      <c r="F1566" s="137">
        <f t="shared" si="176"/>
        <v>0</v>
      </c>
      <c r="G1566" s="137">
        <f t="shared" si="177"/>
        <v>0</v>
      </c>
      <c r="H1566" s="137">
        <f t="shared" si="173"/>
        <v>0</v>
      </c>
      <c r="I1566" s="16">
        <f t="shared" si="174"/>
        <v>9</v>
      </c>
      <c r="J1566" s="16" t="str">
        <f t="shared" si="179"/>
        <v>2 5 9</v>
      </c>
    </row>
    <row r="1567" spans="1:10">
      <c r="A1567" s="16" t="s">
        <v>449</v>
      </c>
      <c r="B1567" s="16" t="str">
        <f t="shared" si="178"/>
        <v>2 5 9 594 001</v>
      </c>
      <c r="C1567" s="5" t="s">
        <v>8074</v>
      </c>
      <c r="D1567" t="s">
        <v>777</v>
      </c>
      <c r="E1567" s="137">
        <f t="shared" si="175"/>
        <v>0</v>
      </c>
      <c r="F1567" s="137">
        <f t="shared" si="176"/>
        <v>0</v>
      </c>
      <c r="G1567" s="137">
        <f t="shared" si="177"/>
        <v>0</v>
      </c>
      <c r="H1567" s="137">
        <f t="shared" si="173"/>
        <v>0</v>
      </c>
      <c r="I1567" s="16">
        <f t="shared" si="174"/>
        <v>13</v>
      </c>
      <c r="J1567" s="16" t="str">
        <f t="shared" si="179"/>
        <v>2 5 9 594</v>
      </c>
    </row>
    <row r="1568" spans="1:10">
      <c r="A1568" s="16" t="s">
        <v>449</v>
      </c>
      <c r="B1568" s="16" t="str">
        <f t="shared" si="178"/>
        <v>2 5 9 594 002</v>
      </c>
      <c r="C1568" s="5" t="s">
        <v>9241</v>
      </c>
      <c r="D1568" t="s">
        <v>8303</v>
      </c>
      <c r="E1568" s="137">
        <f t="shared" si="175"/>
        <v>0</v>
      </c>
      <c r="F1568" s="137">
        <f t="shared" si="176"/>
        <v>0</v>
      </c>
      <c r="G1568" s="137">
        <f t="shared" si="177"/>
        <v>0</v>
      </c>
      <c r="H1568" s="137">
        <f t="shared" si="173"/>
        <v>0</v>
      </c>
      <c r="I1568" s="16">
        <f t="shared" si="174"/>
        <v>13</v>
      </c>
      <c r="J1568" s="16" t="str">
        <f t="shared" si="179"/>
        <v>2 5 9 594</v>
      </c>
    </row>
    <row r="1569" spans="1:10">
      <c r="A1569" s="16" t="s">
        <v>449</v>
      </c>
      <c r="B1569" s="16" t="str">
        <f t="shared" si="178"/>
        <v>2 5 9 594 003</v>
      </c>
      <c r="C1569" s="5" t="s">
        <v>9242</v>
      </c>
      <c r="D1569" t="s">
        <v>3202</v>
      </c>
      <c r="E1569" s="137">
        <f t="shared" si="175"/>
        <v>0</v>
      </c>
      <c r="F1569" s="137">
        <f t="shared" si="176"/>
        <v>0</v>
      </c>
      <c r="G1569" s="137">
        <f t="shared" si="177"/>
        <v>0</v>
      </c>
      <c r="H1569" s="137">
        <f t="shared" si="173"/>
        <v>0</v>
      </c>
      <c r="I1569" s="16">
        <f t="shared" si="174"/>
        <v>13</v>
      </c>
      <c r="J1569" s="16" t="str">
        <f t="shared" si="179"/>
        <v>2 5 9 594</v>
      </c>
    </row>
    <row r="1570" spans="1:10">
      <c r="A1570" s="16" t="s">
        <v>449</v>
      </c>
      <c r="B1570" s="16" t="str">
        <f t="shared" si="178"/>
        <v>2 5 9 594 004</v>
      </c>
      <c r="C1570" s="5" t="s">
        <v>9243</v>
      </c>
      <c r="D1570" t="s">
        <v>8303</v>
      </c>
      <c r="E1570" s="137">
        <f t="shared" si="175"/>
        <v>0</v>
      </c>
      <c r="F1570" s="137">
        <f t="shared" si="176"/>
        <v>0</v>
      </c>
      <c r="G1570" s="137">
        <f t="shared" si="177"/>
        <v>0</v>
      </c>
      <c r="H1570" s="137">
        <f t="shared" si="173"/>
        <v>0</v>
      </c>
      <c r="I1570" s="16">
        <f t="shared" si="174"/>
        <v>13</v>
      </c>
      <c r="J1570" s="16" t="str">
        <f t="shared" si="179"/>
        <v>2 5 9 594</v>
      </c>
    </row>
    <row r="1571" spans="1:10">
      <c r="A1571" s="16" t="s">
        <v>449</v>
      </c>
      <c r="B1571" s="16" t="str">
        <f t="shared" si="178"/>
        <v>2 5 9 594 005</v>
      </c>
      <c r="C1571" s="5" t="s">
        <v>9244</v>
      </c>
      <c r="D1571" t="s">
        <v>8307</v>
      </c>
      <c r="E1571" s="137">
        <f t="shared" si="175"/>
        <v>0</v>
      </c>
      <c r="F1571" s="137">
        <f t="shared" si="176"/>
        <v>0</v>
      </c>
      <c r="G1571" s="137">
        <f t="shared" si="177"/>
        <v>0</v>
      </c>
      <c r="H1571" s="137">
        <f t="shared" si="173"/>
        <v>0</v>
      </c>
      <c r="I1571" s="16">
        <f t="shared" si="174"/>
        <v>13</v>
      </c>
      <c r="J1571" s="16" t="str">
        <f t="shared" si="179"/>
        <v>2 5 9 594</v>
      </c>
    </row>
    <row r="1572" spans="1:10">
      <c r="A1572" s="16" t="s">
        <v>449</v>
      </c>
      <c r="B1572" s="16" t="str">
        <f t="shared" si="178"/>
        <v>2 5 9 595</v>
      </c>
      <c r="C1572" s="5" t="s">
        <v>7682</v>
      </c>
      <c r="D1572" t="s">
        <v>3484</v>
      </c>
      <c r="E1572" s="137">
        <f t="shared" si="175"/>
        <v>0</v>
      </c>
      <c r="F1572" s="137">
        <f t="shared" si="176"/>
        <v>0</v>
      </c>
      <c r="G1572" s="137">
        <f t="shared" si="177"/>
        <v>0</v>
      </c>
      <c r="H1572" s="137">
        <f t="shared" si="173"/>
        <v>0</v>
      </c>
      <c r="I1572" s="16">
        <f t="shared" si="174"/>
        <v>9</v>
      </c>
      <c r="J1572" s="16" t="str">
        <f t="shared" si="179"/>
        <v>2 5 9</v>
      </c>
    </row>
    <row r="1573" spans="1:10">
      <c r="A1573" s="16" t="s">
        <v>449</v>
      </c>
      <c r="B1573" s="16" t="str">
        <f t="shared" si="178"/>
        <v>2 5 9 595 001</v>
      </c>
      <c r="C1573" s="5" t="s">
        <v>8075</v>
      </c>
      <c r="D1573" t="s">
        <v>777</v>
      </c>
      <c r="E1573" s="137">
        <f t="shared" si="175"/>
        <v>0</v>
      </c>
      <c r="F1573" s="137">
        <f t="shared" si="176"/>
        <v>0</v>
      </c>
      <c r="G1573" s="137">
        <f t="shared" si="177"/>
        <v>0</v>
      </c>
      <c r="H1573" s="137">
        <f t="shared" si="173"/>
        <v>0</v>
      </c>
      <c r="I1573" s="16">
        <f t="shared" si="174"/>
        <v>13</v>
      </c>
      <c r="J1573" s="16" t="str">
        <f t="shared" si="179"/>
        <v>2 5 9 595</v>
      </c>
    </row>
    <row r="1574" spans="1:10">
      <c r="A1574" s="16" t="s">
        <v>449</v>
      </c>
      <c r="B1574" s="16" t="str">
        <f t="shared" si="178"/>
        <v>2 5 9 595 002</v>
      </c>
      <c r="C1574" s="5" t="s">
        <v>9245</v>
      </c>
      <c r="D1574" t="s">
        <v>8303</v>
      </c>
      <c r="E1574" s="137">
        <f t="shared" si="175"/>
        <v>0</v>
      </c>
      <c r="F1574" s="137">
        <f t="shared" si="176"/>
        <v>0</v>
      </c>
      <c r="G1574" s="137">
        <f t="shared" si="177"/>
        <v>0</v>
      </c>
      <c r="H1574" s="137">
        <f t="shared" si="173"/>
        <v>0</v>
      </c>
      <c r="I1574" s="16">
        <f t="shared" si="174"/>
        <v>13</v>
      </c>
      <c r="J1574" s="16" t="str">
        <f t="shared" si="179"/>
        <v>2 5 9 595</v>
      </c>
    </row>
    <row r="1575" spans="1:10">
      <c r="A1575" s="16" t="s">
        <v>449</v>
      </c>
      <c r="B1575" s="16" t="str">
        <f t="shared" si="178"/>
        <v>2 5 9 595 003</v>
      </c>
      <c r="C1575" s="5" t="s">
        <v>9246</v>
      </c>
      <c r="D1575" t="s">
        <v>3202</v>
      </c>
      <c r="E1575" s="137">
        <f t="shared" si="175"/>
        <v>0</v>
      </c>
      <c r="F1575" s="137">
        <f t="shared" si="176"/>
        <v>0</v>
      </c>
      <c r="G1575" s="137">
        <f t="shared" si="177"/>
        <v>0</v>
      </c>
      <c r="H1575" s="137">
        <f t="shared" si="173"/>
        <v>0</v>
      </c>
      <c r="I1575" s="16">
        <f t="shared" si="174"/>
        <v>13</v>
      </c>
      <c r="J1575" s="16" t="str">
        <f t="shared" si="179"/>
        <v>2 5 9 595</v>
      </c>
    </row>
    <row r="1576" spans="1:10">
      <c r="A1576" s="16" t="s">
        <v>449</v>
      </c>
      <c r="B1576" s="16" t="str">
        <f t="shared" si="178"/>
        <v>2 5 9 595 004</v>
      </c>
      <c r="C1576" s="5" t="s">
        <v>9247</v>
      </c>
      <c r="D1576" t="s">
        <v>8303</v>
      </c>
      <c r="E1576" s="137">
        <f t="shared" si="175"/>
        <v>0</v>
      </c>
      <c r="F1576" s="137">
        <f t="shared" si="176"/>
        <v>0</v>
      </c>
      <c r="G1576" s="137">
        <f t="shared" si="177"/>
        <v>0</v>
      </c>
      <c r="H1576" s="137">
        <f t="shared" si="173"/>
        <v>0</v>
      </c>
      <c r="I1576" s="16">
        <f t="shared" si="174"/>
        <v>13</v>
      </c>
      <c r="J1576" s="16" t="str">
        <f t="shared" si="179"/>
        <v>2 5 9 595</v>
      </c>
    </row>
    <row r="1577" spans="1:10">
      <c r="A1577" s="16" t="s">
        <v>449</v>
      </c>
      <c r="B1577" s="16" t="str">
        <f t="shared" si="178"/>
        <v>2 5 9 595 005</v>
      </c>
      <c r="C1577" s="5" t="s">
        <v>9248</v>
      </c>
      <c r="D1577" t="s">
        <v>8307</v>
      </c>
      <c r="E1577" s="137">
        <f t="shared" si="175"/>
        <v>0</v>
      </c>
      <c r="F1577" s="137">
        <f t="shared" si="176"/>
        <v>0</v>
      </c>
      <c r="G1577" s="137">
        <f t="shared" si="177"/>
        <v>0</v>
      </c>
      <c r="H1577" s="137">
        <f t="shared" si="173"/>
        <v>0</v>
      </c>
      <c r="I1577" s="16">
        <f t="shared" si="174"/>
        <v>13</v>
      </c>
      <c r="J1577" s="16" t="str">
        <f t="shared" si="179"/>
        <v>2 5 9 595</v>
      </c>
    </row>
    <row r="1578" spans="1:10">
      <c r="A1578" s="16" t="s">
        <v>449</v>
      </c>
      <c r="B1578" s="16" t="str">
        <f t="shared" si="178"/>
        <v>2 5 9 596</v>
      </c>
      <c r="C1578" s="5" t="s">
        <v>7683</v>
      </c>
      <c r="D1578" t="s">
        <v>3485</v>
      </c>
      <c r="E1578" s="137">
        <f t="shared" si="175"/>
        <v>0</v>
      </c>
      <c r="F1578" s="137">
        <f t="shared" si="176"/>
        <v>0</v>
      </c>
      <c r="G1578" s="137">
        <f t="shared" si="177"/>
        <v>0</v>
      </c>
      <c r="H1578" s="137">
        <f t="shared" si="173"/>
        <v>0</v>
      </c>
      <c r="I1578" s="16">
        <f t="shared" si="174"/>
        <v>9</v>
      </c>
      <c r="J1578" s="16" t="str">
        <f t="shared" si="179"/>
        <v>2 5 9</v>
      </c>
    </row>
    <row r="1579" spans="1:10">
      <c r="A1579" s="16" t="s">
        <v>449</v>
      </c>
      <c r="B1579" s="16" t="str">
        <f t="shared" si="178"/>
        <v>2 5 9 596 001</v>
      </c>
      <c r="C1579" s="5" t="s">
        <v>8076</v>
      </c>
      <c r="D1579" t="s">
        <v>777</v>
      </c>
      <c r="E1579" s="137">
        <f t="shared" si="175"/>
        <v>0</v>
      </c>
      <c r="F1579" s="137">
        <f t="shared" si="176"/>
        <v>0</v>
      </c>
      <c r="G1579" s="137">
        <f t="shared" si="177"/>
        <v>0</v>
      </c>
      <c r="H1579" s="137">
        <f t="shared" si="173"/>
        <v>0</v>
      </c>
      <c r="I1579" s="16">
        <f t="shared" si="174"/>
        <v>13</v>
      </c>
      <c r="J1579" s="16" t="str">
        <f t="shared" si="179"/>
        <v>2 5 9 596</v>
      </c>
    </row>
    <row r="1580" spans="1:10">
      <c r="A1580" s="16" t="s">
        <v>449</v>
      </c>
      <c r="B1580" s="16" t="str">
        <f t="shared" si="178"/>
        <v>2 5 9 596 002</v>
      </c>
      <c r="C1580" s="5" t="s">
        <v>9249</v>
      </c>
      <c r="D1580" t="s">
        <v>8303</v>
      </c>
      <c r="E1580" s="137">
        <f t="shared" si="175"/>
        <v>0</v>
      </c>
      <c r="F1580" s="137">
        <f t="shared" si="176"/>
        <v>0</v>
      </c>
      <c r="G1580" s="137">
        <f t="shared" si="177"/>
        <v>0</v>
      </c>
      <c r="H1580" s="137">
        <f t="shared" si="173"/>
        <v>0</v>
      </c>
      <c r="I1580" s="16">
        <f t="shared" si="174"/>
        <v>13</v>
      </c>
      <c r="J1580" s="16" t="str">
        <f t="shared" si="179"/>
        <v>2 5 9 596</v>
      </c>
    </row>
    <row r="1581" spans="1:10">
      <c r="A1581" s="16" t="s">
        <v>449</v>
      </c>
      <c r="B1581" s="16" t="str">
        <f t="shared" si="178"/>
        <v>2 5 9 596 003</v>
      </c>
      <c r="C1581" s="5" t="s">
        <v>9250</v>
      </c>
      <c r="D1581" t="s">
        <v>3202</v>
      </c>
      <c r="E1581" s="137">
        <f t="shared" si="175"/>
        <v>0</v>
      </c>
      <c r="F1581" s="137">
        <f t="shared" si="176"/>
        <v>0</v>
      </c>
      <c r="G1581" s="137">
        <f t="shared" si="177"/>
        <v>0</v>
      </c>
      <c r="H1581" s="137">
        <f t="shared" si="173"/>
        <v>0</v>
      </c>
      <c r="I1581" s="16">
        <f t="shared" si="174"/>
        <v>13</v>
      </c>
      <c r="J1581" s="16" t="str">
        <f t="shared" si="179"/>
        <v>2 5 9 596</v>
      </c>
    </row>
    <row r="1582" spans="1:10">
      <c r="A1582" s="16" t="s">
        <v>449</v>
      </c>
      <c r="B1582" s="16" t="str">
        <f t="shared" si="178"/>
        <v>2 5 9 596 004</v>
      </c>
      <c r="C1582" s="5" t="s">
        <v>9251</v>
      </c>
      <c r="D1582" t="s">
        <v>8303</v>
      </c>
      <c r="E1582" s="137">
        <f t="shared" si="175"/>
        <v>0</v>
      </c>
      <c r="F1582" s="137">
        <f t="shared" si="176"/>
        <v>0</v>
      </c>
      <c r="G1582" s="137">
        <f t="shared" si="177"/>
        <v>0</v>
      </c>
      <c r="H1582" s="137">
        <f t="shared" si="173"/>
        <v>0</v>
      </c>
      <c r="I1582" s="16">
        <f t="shared" si="174"/>
        <v>13</v>
      </c>
      <c r="J1582" s="16" t="str">
        <f t="shared" si="179"/>
        <v>2 5 9 596</v>
      </c>
    </row>
    <row r="1583" spans="1:10">
      <c r="A1583" s="16" t="s">
        <v>449</v>
      </c>
      <c r="B1583" s="16" t="str">
        <f t="shared" si="178"/>
        <v>2 5 9 596 005</v>
      </c>
      <c r="C1583" s="5" t="s">
        <v>9252</v>
      </c>
      <c r="D1583" t="s">
        <v>8307</v>
      </c>
      <c r="E1583" s="137">
        <f t="shared" si="175"/>
        <v>0</v>
      </c>
      <c r="F1583" s="137">
        <f t="shared" si="176"/>
        <v>0</v>
      </c>
      <c r="G1583" s="137">
        <f t="shared" si="177"/>
        <v>0</v>
      </c>
      <c r="H1583" s="137">
        <f t="shared" si="173"/>
        <v>0</v>
      </c>
      <c r="I1583" s="16">
        <f t="shared" si="174"/>
        <v>13</v>
      </c>
      <c r="J1583" s="16" t="str">
        <f t="shared" si="179"/>
        <v>2 5 9 596</v>
      </c>
    </row>
    <row r="1584" spans="1:10">
      <c r="A1584" s="16" t="s">
        <v>449</v>
      </c>
      <c r="B1584" s="16" t="str">
        <f t="shared" si="178"/>
        <v>2 5 9 597</v>
      </c>
      <c r="C1584" s="5" t="s">
        <v>7684</v>
      </c>
      <c r="D1584" t="s">
        <v>3486</v>
      </c>
      <c r="E1584" s="137">
        <f t="shared" si="175"/>
        <v>0</v>
      </c>
      <c r="F1584" s="137">
        <f t="shared" si="176"/>
        <v>0</v>
      </c>
      <c r="G1584" s="137">
        <f t="shared" si="177"/>
        <v>0</v>
      </c>
      <c r="H1584" s="137">
        <f t="shared" si="173"/>
        <v>0</v>
      </c>
      <c r="I1584" s="16">
        <f t="shared" si="174"/>
        <v>9</v>
      </c>
      <c r="J1584" s="16" t="str">
        <f t="shared" si="179"/>
        <v>2 5 9</v>
      </c>
    </row>
    <row r="1585" spans="1:10">
      <c r="A1585" s="16" t="s">
        <v>449</v>
      </c>
      <c r="B1585" s="16" t="str">
        <f t="shared" si="178"/>
        <v>2 5 9 597 001</v>
      </c>
      <c r="C1585" s="5" t="s">
        <v>8077</v>
      </c>
      <c r="D1585" t="s">
        <v>777</v>
      </c>
      <c r="E1585" s="137">
        <f t="shared" si="175"/>
        <v>0</v>
      </c>
      <c r="F1585" s="137">
        <f t="shared" si="176"/>
        <v>0</v>
      </c>
      <c r="G1585" s="137">
        <f t="shared" si="177"/>
        <v>0</v>
      </c>
      <c r="H1585" s="137">
        <f t="shared" ref="H1585:H1648" si="180">SUBTOTAL(9,E1585:G1585)</f>
        <v>0</v>
      </c>
      <c r="I1585" s="16">
        <f t="shared" ref="I1585:I1648" si="181">LEN(C1585)</f>
        <v>13</v>
      </c>
      <c r="J1585" s="16" t="str">
        <f t="shared" si="179"/>
        <v>2 5 9 597</v>
      </c>
    </row>
    <row r="1586" spans="1:10">
      <c r="A1586" s="16" t="s">
        <v>449</v>
      </c>
      <c r="B1586" s="16" t="str">
        <f t="shared" si="178"/>
        <v>2 5 9 597 002</v>
      </c>
      <c r="C1586" s="5" t="s">
        <v>9253</v>
      </c>
      <c r="D1586" t="s">
        <v>8303</v>
      </c>
      <c r="E1586" s="137">
        <f t="shared" si="175"/>
        <v>0</v>
      </c>
      <c r="F1586" s="137">
        <f t="shared" si="176"/>
        <v>0</v>
      </c>
      <c r="G1586" s="137">
        <f t="shared" si="177"/>
        <v>0</v>
      </c>
      <c r="H1586" s="137">
        <f t="shared" si="180"/>
        <v>0</v>
      </c>
      <c r="I1586" s="16">
        <f t="shared" si="181"/>
        <v>13</v>
      </c>
      <c r="J1586" s="16" t="str">
        <f t="shared" si="179"/>
        <v>2 5 9 597</v>
      </c>
    </row>
    <row r="1587" spans="1:10">
      <c r="A1587" s="16" t="s">
        <v>449</v>
      </c>
      <c r="B1587" s="16" t="str">
        <f t="shared" si="178"/>
        <v>2 5 9 597 003</v>
      </c>
      <c r="C1587" s="5" t="s">
        <v>9254</v>
      </c>
      <c r="D1587" t="s">
        <v>3202</v>
      </c>
      <c r="E1587" s="137">
        <f t="shared" si="175"/>
        <v>0</v>
      </c>
      <c r="F1587" s="137">
        <f t="shared" si="176"/>
        <v>0</v>
      </c>
      <c r="G1587" s="137">
        <f t="shared" si="177"/>
        <v>0</v>
      </c>
      <c r="H1587" s="137">
        <f t="shared" si="180"/>
        <v>0</v>
      </c>
      <c r="I1587" s="16">
        <f t="shared" si="181"/>
        <v>13</v>
      </c>
      <c r="J1587" s="16" t="str">
        <f t="shared" si="179"/>
        <v>2 5 9 597</v>
      </c>
    </row>
    <row r="1588" spans="1:10">
      <c r="A1588" s="16" t="s">
        <v>449</v>
      </c>
      <c r="B1588" s="16" t="str">
        <f t="shared" si="178"/>
        <v>2 5 9 597 004</v>
      </c>
      <c r="C1588" s="5" t="s">
        <v>9255</v>
      </c>
      <c r="D1588" t="s">
        <v>8303</v>
      </c>
      <c r="E1588" s="137">
        <f t="shared" si="175"/>
        <v>0</v>
      </c>
      <c r="F1588" s="137">
        <f t="shared" si="176"/>
        <v>0</v>
      </c>
      <c r="G1588" s="137">
        <f t="shared" si="177"/>
        <v>0</v>
      </c>
      <c r="H1588" s="137">
        <f t="shared" si="180"/>
        <v>0</v>
      </c>
      <c r="I1588" s="16">
        <f t="shared" si="181"/>
        <v>13</v>
      </c>
      <c r="J1588" s="16" t="str">
        <f t="shared" si="179"/>
        <v>2 5 9 597</v>
      </c>
    </row>
    <row r="1589" spans="1:10">
      <c r="A1589" s="16" t="s">
        <v>449</v>
      </c>
      <c r="B1589" s="16" t="str">
        <f t="shared" si="178"/>
        <v>2 5 9 597 005</v>
      </c>
      <c r="C1589" s="5" t="s">
        <v>9256</v>
      </c>
      <c r="D1589" t="s">
        <v>8307</v>
      </c>
      <c r="E1589" s="137">
        <f t="shared" si="175"/>
        <v>0</v>
      </c>
      <c r="F1589" s="137">
        <f t="shared" si="176"/>
        <v>0</v>
      </c>
      <c r="G1589" s="137">
        <f t="shared" si="177"/>
        <v>0</v>
      </c>
      <c r="H1589" s="137">
        <f t="shared" si="180"/>
        <v>0</v>
      </c>
      <c r="I1589" s="16">
        <f t="shared" si="181"/>
        <v>13</v>
      </c>
      <c r="J1589" s="16" t="str">
        <f t="shared" si="179"/>
        <v>2 5 9 597</v>
      </c>
    </row>
    <row r="1590" spans="1:10">
      <c r="A1590" s="16" t="s">
        <v>449</v>
      </c>
      <c r="B1590" s="16" t="str">
        <f t="shared" si="178"/>
        <v>2 5 9 598</v>
      </c>
      <c r="C1590" s="5" t="s">
        <v>7685</v>
      </c>
      <c r="D1590" t="s">
        <v>3487</v>
      </c>
      <c r="E1590" s="137">
        <f t="shared" si="175"/>
        <v>0</v>
      </c>
      <c r="F1590" s="137">
        <f t="shared" si="176"/>
        <v>0</v>
      </c>
      <c r="G1590" s="137">
        <f t="shared" si="177"/>
        <v>0</v>
      </c>
      <c r="H1590" s="137">
        <f t="shared" si="180"/>
        <v>0</v>
      </c>
      <c r="I1590" s="16">
        <f t="shared" si="181"/>
        <v>9</v>
      </c>
      <c r="J1590" s="16" t="str">
        <f t="shared" si="179"/>
        <v>2 5 9</v>
      </c>
    </row>
    <row r="1591" spans="1:10">
      <c r="A1591" s="16" t="s">
        <v>449</v>
      </c>
      <c r="B1591" s="16" t="str">
        <f t="shared" si="178"/>
        <v>2 5 9 598 001</v>
      </c>
      <c r="C1591" s="5" t="s">
        <v>8078</v>
      </c>
      <c r="D1591" t="s">
        <v>777</v>
      </c>
      <c r="E1591" s="137">
        <f t="shared" si="175"/>
        <v>0</v>
      </c>
      <c r="F1591" s="137">
        <f t="shared" si="176"/>
        <v>0</v>
      </c>
      <c r="G1591" s="137">
        <f t="shared" si="177"/>
        <v>0</v>
      </c>
      <c r="H1591" s="137">
        <f t="shared" si="180"/>
        <v>0</v>
      </c>
      <c r="I1591" s="16">
        <f t="shared" si="181"/>
        <v>13</v>
      </c>
      <c r="J1591" s="16" t="str">
        <f t="shared" si="179"/>
        <v>2 5 9 598</v>
      </c>
    </row>
    <row r="1592" spans="1:10">
      <c r="A1592" s="16" t="s">
        <v>449</v>
      </c>
      <c r="B1592" s="16" t="str">
        <f t="shared" si="178"/>
        <v>2 5 9 598 002</v>
      </c>
      <c r="C1592" s="5" t="s">
        <v>9257</v>
      </c>
      <c r="D1592" t="s">
        <v>8303</v>
      </c>
      <c r="E1592" s="137">
        <f t="shared" si="175"/>
        <v>0</v>
      </c>
      <c r="F1592" s="137">
        <f t="shared" si="176"/>
        <v>0</v>
      </c>
      <c r="G1592" s="137">
        <f t="shared" si="177"/>
        <v>0</v>
      </c>
      <c r="H1592" s="137">
        <f t="shared" si="180"/>
        <v>0</v>
      </c>
      <c r="I1592" s="16">
        <f t="shared" si="181"/>
        <v>13</v>
      </c>
      <c r="J1592" s="16" t="str">
        <f t="shared" si="179"/>
        <v>2 5 9 598</v>
      </c>
    </row>
    <row r="1593" spans="1:10">
      <c r="A1593" s="16" t="s">
        <v>449</v>
      </c>
      <c r="B1593" s="16" t="str">
        <f t="shared" si="178"/>
        <v>2 5 9 598 003</v>
      </c>
      <c r="C1593" s="5" t="s">
        <v>9258</v>
      </c>
      <c r="D1593" t="s">
        <v>3202</v>
      </c>
      <c r="E1593" s="137">
        <f t="shared" si="175"/>
        <v>0</v>
      </c>
      <c r="F1593" s="137">
        <f t="shared" si="176"/>
        <v>0</v>
      </c>
      <c r="G1593" s="137">
        <f t="shared" si="177"/>
        <v>0</v>
      </c>
      <c r="H1593" s="137">
        <f t="shared" si="180"/>
        <v>0</v>
      </c>
      <c r="I1593" s="16">
        <f t="shared" si="181"/>
        <v>13</v>
      </c>
      <c r="J1593" s="16" t="str">
        <f t="shared" si="179"/>
        <v>2 5 9 598</v>
      </c>
    </row>
    <row r="1594" spans="1:10">
      <c r="A1594" s="16" t="s">
        <v>449</v>
      </c>
      <c r="B1594" s="16" t="str">
        <f t="shared" si="178"/>
        <v>2 5 9 598 004</v>
      </c>
      <c r="C1594" s="5" t="s">
        <v>9259</v>
      </c>
      <c r="D1594" t="s">
        <v>8303</v>
      </c>
      <c r="E1594" s="137">
        <f t="shared" si="175"/>
        <v>0</v>
      </c>
      <c r="F1594" s="137">
        <f t="shared" si="176"/>
        <v>0</v>
      </c>
      <c r="G1594" s="137">
        <f t="shared" si="177"/>
        <v>0</v>
      </c>
      <c r="H1594" s="137">
        <f t="shared" si="180"/>
        <v>0</v>
      </c>
      <c r="I1594" s="16">
        <f t="shared" si="181"/>
        <v>13</v>
      </c>
      <c r="J1594" s="16" t="str">
        <f t="shared" si="179"/>
        <v>2 5 9 598</v>
      </c>
    </row>
    <row r="1595" spans="1:10">
      <c r="A1595" s="16" t="s">
        <v>449</v>
      </c>
      <c r="B1595" s="16" t="str">
        <f t="shared" si="178"/>
        <v>2 5 9 598 005</v>
      </c>
      <c r="C1595" s="5" t="s">
        <v>9260</v>
      </c>
      <c r="D1595" t="s">
        <v>8307</v>
      </c>
      <c r="E1595" s="137">
        <f t="shared" si="175"/>
        <v>0</v>
      </c>
      <c r="F1595" s="137">
        <f t="shared" si="176"/>
        <v>0</v>
      </c>
      <c r="G1595" s="137">
        <f t="shared" si="177"/>
        <v>0</v>
      </c>
      <c r="H1595" s="137">
        <f t="shared" si="180"/>
        <v>0</v>
      </c>
      <c r="I1595" s="16">
        <f t="shared" si="181"/>
        <v>13</v>
      </c>
      <c r="J1595" s="16" t="str">
        <f t="shared" si="179"/>
        <v>2 5 9 598</v>
      </c>
    </row>
    <row r="1596" spans="1:10">
      <c r="A1596" s="16" t="s">
        <v>449</v>
      </c>
      <c r="B1596" s="16" t="str">
        <f t="shared" si="178"/>
        <v>2 5 9 599</v>
      </c>
      <c r="C1596" s="5" t="s">
        <v>7686</v>
      </c>
      <c r="D1596" t="s">
        <v>3488</v>
      </c>
      <c r="E1596" s="137">
        <f t="shared" si="175"/>
        <v>0</v>
      </c>
      <c r="F1596" s="137">
        <f t="shared" si="176"/>
        <v>0</v>
      </c>
      <c r="G1596" s="137">
        <f t="shared" si="177"/>
        <v>0</v>
      </c>
      <c r="H1596" s="137">
        <f t="shared" si="180"/>
        <v>0</v>
      </c>
      <c r="I1596" s="16">
        <f t="shared" si="181"/>
        <v>9</v>
      </c>
      <c r="J1596" s="16" t="str">
        <f t="shared" si="179"/>
        <v>2 5 9</v>
      </c>
    </row>
    <row r="1597" spans="1:10">
      <c r="A1597" s="16" t="s">
        <v>449</v>
      </c>
      <c r="B1597" s="16" t="str">
        <f t="shared" si="178"/>
        <v>2 5 9 599 001</v>
      </c>
      <c r="C1597" s="5" t="s">
        <v>8079</v>
      </c>
      <c r="D1597" t="s">
        <v>777</v>
      </c>
      <c r="E1597" s="137">
        <f t="shared" si="175"/>
        <v>0</v>
      </c>
      <c r="F1597" s="137">
        <f t="shared" si="176"/>
        <v>0</v>
      </c>
      <c r="G1597" s="137">
        <f t="shared" si="177"/>
        <v>0</v>
      </c>
      <c r="H1597" s="137">
        <f t="shared" si="180"/>
        <v>0</v>
      </c>
      <c r="I1597" s="16">
        <f t="shared" si="181"/>
        <v>13</v>
      </c>
      <c r="J1597" s="16" t="str">
        <f t="shared" si="179"/>
        <v>2 5 9 599</v>
      </c>
    </row>
    <row r="1598" spans="1:10">
      <c r="A1598" s="16" t="s">
        <v>449</v>
      </c>
      <c r="B1598" s="16" t="str">
        <f t="shared" si="178"/>
        <v>2 5 9 599 002</v>
      </c>
      <c r="C1598" s="5" t="s">
        <v>9261</v>
      </c>
      <c r="D1598" t="s">
        <v>8303</v>
      </c>
      <c r="E1598" s="137">
        <f t="shared" si="175"/>
        <v>0</v>
      </c>
      <c r="F1598" s="137">
        <f t="shared" si="176"/>
        <v>0</v>
      </c>
      <c r="G1598" s="137">
        <f t="shared" si="177"/>
        <v>0</v>
      </c>
      <c r="H1598" s="137">
        <f t="shared" si="180"/>
        <v>0</v>
      </c>
      <c r="I1598" s="16">
        <f t="shared" si="181"/>
        <v>13</v>
      </c>
      <c r="J1598" s="16" t="str">
        <f t="shared" si="179"/>
        <v>2 5 9 599</v>
      </c>
    </row>
    <row r="1599" spans="1:10">
      <c r="A1599" s="16" t="s">
        <v>449</v>
      </c>
      <c r="B1599" s="16" t="str">
        <f t="shared" si="178"/>
        <v>2 5 9 599 003</v>
      </c>
      <c r="C1599" s="5" t="s">
        <v>9262</v>
      </c>
      <c r="D1599" t="s">
        <v>3202</v>
      </c>
      <c r="E1599" s="137">
        <f t="shared" si="175"/>
        <v>0</v>
      </c>
      <c r="F1599" s="137">
        <f t="shared" si="176"/>
        <v>0</v>
      </c>
      <c r="G1599" s="137">
        <f t="shared" si="177"/>
        <v>0</v>
      </c>
      <c r="H1599" s="137">
        <f t="shared" si="180"/>
        <v>0</v>
      </c>
      <c r="I1599" s="16">
        <f t="shared" si="181"/>
        <v>13</v>
      </c>
      <c r="J1599" s="16" t="str">
        <f t="shared" si="179"/>
        <v>2 5 9 599</v>
      </c>
    </row>
    <row r="1600" spans="1:10">
      <c r="A1600" s="16" t="s">
        <v>449</v>
      </c>
      <c r="B1600" s="16" t="str">
        <f t="shared" si="178"/>
        <v>2 5 9 599 004</v>
      </c>
      <c r="C1600" s="5" t="s">
        <v>9263</v>
      </c>
      <c r="D1600" t="s">
        <v>8303</v>
      </c>
      <c r="E1600" s="137">
        <f t="shared" si="175"/>
        <v>0</v>
      </c>
      <c r="F1600" s="137">
        <f t="shared" si="176"/>
        <v>0</v>
      </c>
      <c r="G1600" s="137">
        <f t="shared" si="177"/>
        <v>0</v>
      </c>
      <c r="H1600" s="137">
        <f t="shared" si="180"/>
        <v>0</v>
      </c>
      <c r="I1600" s="16">
        <f t="shared" si="181"/>
        <v>13</v>
      </c>
      <c r="J1600" s="16" t="str">
        <f t="shared" si="179"/>
        <v>2 5 9 599</v>
      </c>
    </row>
    <row r="1601" spans="1:10">
      <c r="A1601" s="16" t="s">
        <v>449</v>
      </c>
      <c r="B1601" s="16" t="str">
        <f t="shared" si="178"/>
        <v>2 5 9 599 005</v>
      </c>
      <c r="C1601" s="5" t="s">
        <v>9264</v>
      </c>
      <c r="D1601" t="s">
        <v>8307</v>
      </c>
      <c r="E1601" s="137">
        <f t="shared" si="175"/>
        <v>0</v>
      </c>
      <c r="F1601" s="137">
        <f t="shared" si="176"/>
        <v>0</v>
      </c>
      <c r="G1601" s="137">
        <f t="shared" si="177"/>
        <v>0</v>
      </c>
      <c r="H1601" s="137">
        <f t="shared" si="180"/>
        <v>0</v>
      </c>
      <c r="I1601" s="16">
        <f t="shared" si="181"/>
        <v>13</v>
      </c>
      <c r="J1601" s="16" t="str">
        <f t="shared" si="179"/>
        <v>2 5 9 599</v>
      </c>
    </row>
    <row r="1602" spans="1:10">
      <c r="A1602" s="16" t="s">
        <v>449</v>
      </c>
      <c r="B1602" s="16" t="str">
        <f t="shared" si="178"/>
        <v>2 6</v>
      </c>
      <c r="C1602" s="5" t="s">
        <v>2590</v>
      </c>
      <c r="D1602" t="s">
        <v>7687</v>
      </c>
      <c r="E1602" s="137">
        <f t="shared" ref="E1602:E1665" si="182">SUMIF($J$1:$J$4000,$C1602,$E$1:$E$4000)</f>
        <v>0</v>
      </c>
      <c r="F1602" s="137">
        <f t="shared" ref="F1602:F1665" si="183">SUMIF($J$1:$J$4000,$C1602,$F$1:$F$4000)</f>
        <v>0</v>
      </c>
      <c r="G1602" s="137">
        <f t="shared" ref="G1602:G1665" si="184">SUMIF($J$1:$J$4000,$C1602,$G$1:$G$4000)</f>
        <v>0</v>
      </c>
      <c r="H1602" s="137">
        <f t="shared" si="180"/>
        <v>0</v>
      </c>
      <c r="I1602" s="16">
        <f t="shared" si="181"/>
        <v>3</v>
      </c>
      <c r="J1602" s="16" t="str">
        <f t="shared" si="179"/>
        <v>2</v>
      </c>
    </row>
    <row r="1603" spans="1:10">
      <c r="A1603" s="16" t="s">
        <v>449</v>
      </c>
      <c r="B1603" s="16" t="str">
        <f t="shared" ref="B1603:B1666" si="185">MID(C1603,1,I1603)</f>
        <v>2 6 1</v>
      </c>
      <c r="C1603" s="5" t="s">
        <v>2730</v>
      </c>
      <c r="D1603" t="s">
        <v>7688</v>
      </c>
      <c r="E1603" s="137">
        <f t="shared" si="182"/>
        <v>0</v>
      </c>
      <c r="F1603" s="137">
        <f t="shared" si="183"/>
        <v>0</v>
      </c>
      <c r="G1603" s="137">
        <f t="shared" si="184"/>
        <v>0</v>
      </c>
      <c r="H1603" s="137">
        <f t="shared" si="180"/>
        <v>0</v>
      </c>
      <c r="I1603" s="16">
        <f t="shared" si="181"/>
        <v>5</v>
      </c>
      <c r="J1603" s="16" t="str">
        <f t="shared" si="179"/>
        <v>2 6</v>
      </c>
    </row>
    <row r="1604" spans="1:10">
      <c r="A1604" s="16" t="s">
        <v>449</v>
      </c>
      <c r="B1604" s="16" t="str">
        <f t="shared" si="185"/>
        <v>2 6 1 611</v>
      </c>
      <c r="C1604" s="5" t="s">
        <v>7443</v>
      </c>
      <c r="D1604" t="s">
        <v>3489</v>
      </c>
      <c r="E1604" s="137">
        <f t="shared" si="182"/>
        <v>0</v>
      </c>
      <c r="F1604" s="137">
        <f t="shared" si="183"/>
        <v>0</v>
      </c>
      <c r="G1604" s="137">
        <f t="shared" si="184"/>
        <v>0</v>
      </c>
      <c r="H1604" s="137">
        <f t="shared" si="180"/>
        <v>0</v>
      </c>
      <c r="I1604" s="16">
        <f t="shared" si="181"/>
        <v>9</v>
      </c>
      <c r="J1604" s="16" t="str">
        <f t="shared" si="179"/>
        <v>2 6 1</v>
      </c>
    </row>
    <row r="1605" spans="1:10">
      <c r="A1605" s="16" t="s">
        <v>449</v>
      </c>
      <c r="B1605" s="16" t="str">
        <f t="shared" si="185"/>
        <v>2 6 1 611 001</v>
      </c>
      <c r="C1605" s="5" t="s">
        <v>8080</v>
      </c>
      <c r="D1605" t="s">
        <v>777</v>
      </c>
      <c r="E1605" s="137">
        <f t="shared" si="182"/>
        <v>0</v>
      </c>
      <c r="F1605" s="137">
        <f t="shared" si="183"/>
        <v>0</v>
      </c>
      <c r="G1605" s="137">
        <f t="shared" si="184"/>
        <v>0</v>
      </c>
      <c r="H1605" s="137">
        <f t="shared" si="180"/>
        <v>0</v>
      </c>
      <c r="I1605" s="16">
        <f t="shared" si="181"/>
        <v>13</v>
      </c>
      <c r="J1605" s="16" t="str">
        <f t="shared" si="179"/>
        <v>2 6 1 611</v>
      </c>
    </row>
    <row r="1606" spans="1:10">
      <c r="A1606" s="16" t="s">
        <v>449</v>
      </c>
      <c r="B1606" s="16" t="str">
        <f t="shared" si="185"/>
        <v>2 6 1 611 001 001 001</v>
      </c>
      <c r="C1606" s="5" t="s">
        <v>9265</v>
      </c>
      <c r="D1606" t="s">
        <v>9266</v>
      </c>
      <c r="E1606" s="137">
        <f t="shared" si="182"/>
        <v>0</v>
      </c>
      <c r="F1606" s="137">
        <f t="shared" si="183"/>
        <v>0</v>
      </c>
      <c r="G1606" s="137">
        <f t="shared" si="184"/>
        <v>0</v>
      </c>
      <c r="H1606" s="137">
        <f t="shared" si="180"/>
        <v>0</v>
      </c>
      <c r="I1606" s="16">
        <f t="shared" si="181"/>
        <v>21</v>
      </c>
      <c r="J1606" s="16" t="str">
        <f t="shared" si="179"/>
        <v>2 6 1 611 001 001</v>
      </c>
    </row>
    <row r="1607" spans="1:10">
      <c r="A1607" s="16" t="s">
        <v>449</v>
      </c>
      <c r="B1607" s="16" t="str">
        <f t="shared" si="185"/>
        <v>2 6 1 611 002</v>
      </c>
      <c r="C1607" s="5" t="s">
        <v>9267</v>
      </c>
      <c r="D1607" t="s">
        <v>8303</v>
      </c>
      <c r="E1607" s="137">
        <f t="shared" si="182"/>
        <v>0</v>
      </c>
      <c r="F1607" s="137">
        <f t="shared" si="183"/>
        <v>0</v>
      </c>
      <c r="G1607" s="137">
        <f t="shared" si="184"/>
        <v>0</v>
      </c>
      <c r="H1607" s="137">
        <f t="shared" si="180"/>
        <v>0</v>
      </c>
      <c r="I1607" s="16">
        <f t="shared" si="181"/>
        <v>13</v>
      </c>
      <c r="J1607" s="16" t="str">
        <f t="shared" ref="J1607:J1670" si="186">IF(I1607=3,MID(C1607,1,1),IF(I1607=5,MID(C1607,1,3),IF(I1607=9,MID(C1607,1,5),IF(I1607=13,MID(C1607,1,9),IF(I1607=17,MID(C1607,1,13),IF(I1607=21,MID(C1607,1,17)))))))</f>
        <v>2 6 1 611</v>
      </c>
    </row>
    <row r="1608" spans="1:10">
      <c r="A1608" s="16" t="s">
        <v>449</v>
      </c>
      <c r="B1608" s="16" t="str">
        <f t="shared" si="185"/>
        <v>2 6 1 611 002 001 001</v>
      </c>
      <c r="C1608" s="5" t="s">
        <v>9268</v>
      </c>
      <c r="D1608" t="s">
        <v>9266</v>
      </c>
      <c r="E1608" s="137">
        <f t="shared" si="182"/>
        <v>0</v>
      </c>
      <c r="F1608" s="137">
        <f t="shared" si="183"/>
        <v>0</v>
      </c>
      <c r="G1608" s="137">
        <f t="shared" si="184"/>
        <v>0</v>
      </c>
      <c r="H1608" s="137">
        <f t="shared" si="180"/>
        <v>0</v>
      </c>
      <c r="I1608" s="16">
        <f t="shared" si="181"/>
        <v>21</v>
      </c>
      <c r="J1608" s="16" t="str">
        <f t="shared" si="186"/>
        <v>2 6 1 611 002 001</v>
      </c>
    </row>
    <row r="1609" spans="1:10">
      <c r="A1609" s="16" t="s">
        <v>449</v>
      </c>
      <c r="B1609" s="16" t="str">
        <f t="shared" si="185"/>
        <v>2 6 1 611 003</v>
      </c>
      <c r="C1609" s="5" t="s">
        <v>9269</v>
      </c>
      <c r="D1609" t="s">
        <v>3202</v>
      </c>
      <c r="E1609" s="137">
        <f t="shared" si="182"/>
        <v>0</v>
      </c>
      <c r="F1609" s="137">
        <f t="shared" si="183"/>
        <v>0</v>
      </c>
      <c r="G1609" s="137">
        <f t="shared" si="184"/>
        <v>0</v>
      </c>
      <c r="H1609" s="137">
        <f t="shared" si="180"/>
        <v>0</v>
      </c>
      <c r="I1609" s="16">
        <f t="shared" si="181"/>
        <v>13</v>
      </c>
      <c r="J1609" s="16" t="str">
        <f t="shared" si="186"/>
        <v>2 6 1 611</v>
      </c>
    </row>
    <row r="1610" spans="1:10">
      <c r="A1610" s="16" t="s">
        <v>449</v>
      </c>
      <c r="B1610" s="16" t="str">
        <f t="shared" si="185"/>
        <v>2 6 1 611 003 001 001</v>
      </c>
      <c r="C1610" s="5" t="s">
        <v>9270</v>
      </c>
      <c r="D1610" t="s">
        <v>9266</v>
      </c>
      <c r="E1610" s="137">
        <f t="shared" si="182"/>
        <v>0</v>
      </c>
      <c r="F1610" s="137">
        <f t="shared" si="183"/>
        <v>0</v>
      </c>
      <c r="G1610" s="137">
        <f t="shared" si="184"/>
        <v>0</v>
      </c>
      <c r="H1610" s="137">
        <f t="shared" si="180"/>
        <v>0</v>
      </c>
      <c r="I1610" s="16">
        <f t="shared" si="181"/>
        <v>21</v>
      </c>
      <c r="J1610" s="16" t="str">
        <f t="shared" si="186"/>
        <v>2 6 1 611 003 001</v>
      </c>
    </row>
    <row r="1611" spans="1:10">
      <c r="A1611" s="16" t="s">
        <v>449</v>
      </c>
      <c r="B1611" s="16" t="str">
        <f t="shared" si="185"/>
        <v>2 6 1 611 004</v>
      </c>
      <c r="C1611" s="5" t="s">
        <v>9271</v>
      </c>
      <c r="D1611" t="s">
        <v>8303</v>
      </c>
      <c r="E1611" s="137">
        <f t="shared" si="182"/>
        <v>0</v>
      </c>
      <c r="F1611" s="137">
        <f t="shared" si="183"/>
        <v>0</v>
      </c>
      <c r="G1611" s="137">
        <f t="shared" si="184"/>
        <v>0</v>
      </c>
      <c r="H1611" s="137">
        <f t="shared" si="180"/>
        <v>0</v>
      </c>
      <c r="I1611" s="16">
        <f t="shared" si="181"/>
        <v>13</v>
      </c>
      <c r="J1611" s="16" t="str">
        <f t="shared" si="186"/>
        <v>2 6 1 611</v>
      </c>
    </row>
    <row r="1612" spans="1:10">
      <c r="A1612" s="16" t="s">
        <v>449</v>
      </c>
      <c r="B1612" s="16" t="str">
        <f t="shared" si="185"/>
        <v>2 6 1 611 004 001 001</v>
      </c>
      <c r="C1612" s="5" t="s">
        <v>9272</v>
      </c>
      <c r="D1612" t="s">
        <v>9266</v>
      </c>
      <c r="E1612" s="137">
        <f t="shared" si="182"/>
        <v>0</v>
      </c>
      <c r="F1612" s="137">
        <f t="shared" si="183"/>
        <v>0</v>
      </c>
      <c r="G1612" s="137">
        <f t="shared" si="184"/>
        <v>0</v>
      </c>
      <c r="H1612" s="137">
        <f t="shared" si="180"/>
        <v>0</v>
      </c>
      <c r="I1612" s="16">
        <f t="shared" si="181"/>
        <v>21</v>
      </c>
      <c r="J1612" s="16" t="str">
        <f t="shared" si="186"/>
        <v>2 6 1 611 004 001</v>
      </c>
    </row>
    <row r="1613" spans="1:10">
      <c r="A1613" s="16" t="s">
        <v>449</v>
      </c>
      <c r="B1613" s="16" t="str">
        <f t="shared" si="185"/>
        <v>2 6 1 611 005</v>
      </c>
      <c r="C1613" s="5" t="s">
        <v>9273</v>
      </c>
      <c r="D1613" t="s">
        <v>8307</v>
      </c>
      <c r="E1613" s="137">
        <f t="shared" si="182"/>
        <v>0</v>
      </c>
      <c r="F1613" s="137">
        <f t="shared" si="183"/>
        <v>0</v>
      </c>
      <c r="G1613" s="137">
        <f t="shared" si="184"/>
        <v>0</v>
      </c>
      <c r="H1613" s="137">
        <f t="shared" si="180"/>
        <v>0</v>
      </c>
      <c r="I1613" s="16">
        <f t="shared" si="181"/>
        <v>13</v>
      </c>
      <c r="J1613" s="16" t="str">
        <f t="shared" si="186"/>
        <v>2 6 1 611</v>
      </c>
    </row>
    <row r="1614" spans="1:10">
      <c r="A1614" s="16" t="s">
        <v>449</v>
      </c>
      <c r="B1614" s="16" t="str">
        <f t="shared" si="185"/>
        <v>2 6 1 611 005 001 001</v>
      </c>
      <c r="C1614" s="5" t="s">
        <v>9274</v>
      </c>
      <c r="D1614" t="s">
        <v>9266</v>
      </c>
      <c r="E1614" s="137">
        <f t="shared" si="182"/>
        <v>0</v>
      </c>
      <c r="F1614" s="137">
        <f t="shared" si="183"/>
        <v>0</v>
      </c>
      <c r="G1614" s="137">
        <f t="shared" si="184"/>
        <v>0</v>
      </c>
      <c r="H1614" s="137">
        <f t="shared" si="180"/>
        <v>0</v>
      </c>
      <c r="I1614" s="16">
        <f t="shared" si="181"/>
        <v>21</v>
      </c>
      <c r="J1614" s="16" t="str">
        <f t="shared" si="186"/>
        <v>2 6 1 611 005 001</v>
      </c>
    </row>
    <row r="1615" spans="1:10">
      <c r="A1615" s="16" t="s">
        <v>449</v>
      </c>
      <c r="B1615" s="16" t="str">
        <f t="shared" si="185"/>
        <v>2 6 1 612</v>
      </c>
      <c r="C1615" s="5" t="s">
        <v>6734</v>
      </c>
      <c r="D1615" t="s">
        <v>3490</v>
      </c>
      <c r="E1615" s="137">
        <f t="shared" si="182"/>
        <v>0</v>
      </c>
      <c r="F1615" s="137">
        <f t="shared" si="183"/>
        <v>0</v>
      </c>
      <c r="G1615" s="137">
        <f t="shared" si="184"/>
        <v>0</v>
      </c>
      <c r="H1615" s="137">
        <f t="shared" si="180"/>
        <v>0</v>
      </c>
      <c r="I1615" s="16">
        <f t="shared" si="181"/>
        <v>9</v>
      </c>
      <c r="J1615" s="16" t="str">
        <f t="shared" si="186"/>
        <v>2 6 1</v>
      </c>
    </row>
    <row r="1616" spans="1:10">
      <c r="A1616" s="16" t="s">
        <v>449</v>
      </c>
      <c r="B1616" s="16" t="str">
        <f t="shared" si="185"/>
        <v>2 6 1 612 001</v>
      </c>
      <c r="C1616" s="5" t="s">
        <v>8081</v>
      </c>
      <c r="D1616" t="s">
        <v>777</v>
      </c>
      <c r="E1616" s="137">
        <f t="shared" si="182"/>
        <v>0</v>
      </c>
      <c r="F1616" s="137">
        <f t="shared" si="183"/>
        <v>0</v>
      </c>
      <c r="G1616" s="137">
        <f t="shared" si="184"/>
        <v>0</v>
      </c>
      <c r="H1616" s="137">
        <f t="shared" si="180"/>
        <v>0</v>
      </c>
      <c r="I1616" s="16">
        <f t="shared" si="181"/>
        <v>13</v>
      </c>
      <c r="J1616" s="16" t="str">
        <f t="shared" si="186"/>
        <v>2 6 1 612</v>
      </c>
    </row>
    <row r="1617" spans="1:10">
      <c r="A1617" s="16" t="s">
        <v>449</v>
      </c>
      <c r="B1617" s="16" t="str">
        <f t="shared" si="185"/>
        <v>2 6 1 612 001 001 001</v>
      </c>
      <c r="C1617" s="5" t="s">
        <v>9275</v>
      </c>
      <c r="D1617" t="s">
        <v>9276</v>
      </c>
      <c r="E1617" s="137">
        <f t="shared" si="182"/>
        <v>0</v>
      </c>
      <c r="F1617" s="137">
        <f t="shared" si="183"/>
        <v>0</v>
      </c>
      <c r="G1617" s="137">
        <f t="shared" si="184"/>
        <v>0</v>
      </c>
      <c r="H1617" s="137">
        <f t="shared" si="180"/>
        <v>0</v>
      </c>
      <c r="I1617" s="16">
        <f t="shared" si="181"/>
        <v>21</v>
      </c>
      <c r="J1617" s="16" t="str">
        <f t="shared" si="186"/>
        <v>2 6 1 612 001 001</v>
      </c>
    </row>
    <row r="1618" spans="1:10">
      <c r="A1618" s="16" t="s">
        <v>449</v>
      </c>
      <c r="B1618" s="16" t="str">
        <f t="shared" si="185"/>
        <v>2 6 1 612 001 001 002</v>
      </c>
      <c r="C1618" s="5" t="s">
        <v>9277</v>
      </c>
      <c r="D1618" t="s">
        <v>9278</v>
      </c>
      <c r="E1618" s="137">
        <f t="shared" si="182"/>
        <v>0</v>
      </c>
      <c r="F1618" s="137">
        <f t="shared" si="183"/>
        <v>0</v>
      </c>
      <c r="G1618" s="137">
        <f t="shared" si="184"/>
        <v>0</v>
      </c>
      <c r="H1618" s="137">
        <f t="shared" si="180"/>
        <v>0</v>
      </c>
      <c r="I1618" s="16">
        <f t="shared" si="181"/>
        <v>21</v>
      </c>
      <c r="J1618" s="16" t="str">
        <f t="shared" si="186"/>
        <v>2 6 1 612 001 001</v>
      </c>
    </row>
    <row r="1619" spans="1:10">
      <c r="A1619" s="16" t="s">
        <v>449</v>
      </c>
      <c r="B1619" s="16" t="str">
        <f t="shared" si="185"/>
        <v>2 6 1 612 002</v>
      </c>
      <c r="C1619" s="5" t="s">
        <v>6735</v>
      </c>
      <c r="D1619" t="s">
        <v>8303</v>
      </c>
      <c r="E1619" s="137">
        <f t="shared" si="182"/>
        <v>0</v>
      </c>
      <c r="F1619" s="137">
        <f t="shared" si="183"/>
        <v>0</v>
      </c>
      <c r="G1619" s="137">
        <f t="shared" si="184"/>
        <v>0</v>
      </c>
      <c r="H1619" s="137">
        <f t="shared" si="180"/>
        <v>0</v>
      </c>
      <c r="I1619" s="16">
        <f t="shared" si="181"/>
        <v>13</v>
      </c>
      <c r="J1619" s="16" t="str">
        <f t="shared" si="186"/>
        <v>2 6 1 612</v>
      </c>
    </row>
    <row r="1620" spans="1:10">
      <c r="A1620" s="16" t="s">
        <v>449</v>
      </c>
      <c r="B1620" s="16" t="str">
        <f t="shared" si="185"/>
        <v>2 6 1 612 002 001 001</v>
      </c>
      <c r="C1620" s="5" t="s">
        <v>9279</v>
      </c>
      <c r="D1620" t="s">
        <v>9276</v>
      </c>
      <c r="E1620" s="137">
        <f t="shared" si="182"/>
        <v>0</v>
      </c>
      <c r="F1620" s="137">
        <f t="shared" si="183"/>
        <v>0</v>
      </c>
      <c r="G1620" s="137">
        <f t="shared" si="184"/>
        <v>0</v>
      </c>
      <c r="H1620" s="137">
        <f t="shared" si="180"/>
        <v>0</v>
      </c>
      <c r="I1620" s="16">
        <f t="shared" si="181"/>
        <v>21</v>
      </c>
      <c r="J1620" s="16" t="str">
        <f t="shared" si="186"/>
        <v>2 6 1 612 002 001</v>
      </c>
    </row>
    <row r="1621" spans="1:10">
      <c r="A1621" s="16" t="s">
        <v>449</v>
      </c>
      <c r="B1621" s="16" t="str">
        <f t="shared" si="185"/>
        <v>2 6 1 612 002 001 002</v>
      </c>
      <c r="C1621" s="5" t="s">
        <v>9280</v>
      </c>
      <c r="D1621" t="s">
        <v>9278</v>
      </c>
      <c r="E1621" s="137">
        <f t="shared" si="182"/>
        <v>0</v>
      </c>
      <c r="F1621" s="137">
        <f t="shared" si="183"/>
        <v>0</v>
      </c>
      <c r="G1621" s="137">
        <f t="shared" si="184"/>
        <v>0</v>
      </c>
      <c r="H1621" s="137">
        <f t="shared" si="180"/>
        <v>0</v>
      </c>
      <c r="I1621" s="16">
        <f t="shared" si="181"/>
        <v>21</v>
      </c>
      <c r="J1621" s="16" t="str">
        <f t="shared" si="186"/>
        <v>2 6 1 612 002 001</v>
      </c>
    </row>
    <row r="1622" spans="1:10">
      <c r="A1622" s="16" t="s">
        <v>449</v>
      </c>
      <c r="B1622" s="16" t="str">
        <f t="shared" si="185"/>
        <v>2 6 1 612 003</v>
      </c>
      <c r="C1622" s="5" t="s">
        <v>9281</v>
      </c>
      <c r="D1622" t="s">
        <v>3202</v>
      </c>
      <c r="E1622" s="137">
        <f t="shared" si="182"/>
        <v>0</v>
      </c>
      <c r="F1622" s="137">
        <f t="shared" si="183"/>
        <v>0</v>
      </c>
      <c r="G1622" s="137">
        <f t="shared" si="184"/>
        <v>0</v>
      </c>
      <c r="H1622" s="137">
        <f t="shared" si="180"/>
        <v>0</v>
      </c>
      <c r="I1622" s="16">
        <f t="shared" si="181"/>
        <v>13</v>
      </c>
      <c r="J1622" s="16" t="str">
        <f t="shared" si="186"/>
        <v>2 6 1 612</v>
      </c>
    </row>
    <row r="1623" spans="1:10">
      <c r="A1623" s="16" t="s">
        <v>449</v>
      </c>
      <c r="B1623" s="16" t="str">
        <f t="shared" si="185"/>
        <v>2 6 1 612 003 001 001</v>
      </c>
      <c r="C1623" s="5" t="s">
        <v>9282</v>
      </c>
      <c r="D1623" t="s">
        <v>9276</v>
      </c>
      <c r="E1623" s="137">
        <f t="shared" si="182"/>
        <v>0</v>
      </c>
      <c r="F1623" s="137">
        <f t="shared" si="183"/>
        <v>0</v>
      </c>
      <c r="G1623" s="137">
        <f t="shared" si="184"/>
        <v>0</v>
      </c>
      <c r="H1623" s="137">
        <f t="shared" si="180"/>
        <v>0</v>
      </c>
      <c r="I1623" s="16">
        <f t="shared" si="181"/>
        <v>21</v>
      </c>
      <c r="J1623" s="16" t="str">
        <f t="shared" si="186"/>
        <v>2 6 1 612 003 001</v>
      </c>
    </row>
    <row r="1624" spans="1:10">
      <c r="A1624" s="16" t="s">
        <v>449</v>
      </c>
      <c r="B1624" s="16" t="str">
        <f t="shared" si="185"/>
        <v>2 6 1 612 003 001 002</v>
      </c>
      <c r="C1624" s="5" t="s">
        <v>9283</v>
      </c>
      <c r="D1624" t="s">
        <v>9278</v>
      </c>
      <c r="E1624" s="137">
        <f t="shared" si="182"/>
        <v>0</v>
      </c>
      <c r="F1624" s="137">
        <f t="shared" si="183"/>
        <v>0</v>
      </c>
      <c r="G1624" s="137">
        <f t="shared" si="184"/>
        <v>0</v>
      </c>
      <c r="H1624" s="137">
        <f t="shared" si="180"/>
        <v>0</v>
      </c>
      <c r="I1624" s="16">
        <f t="shared" si="181"/>
        <v>21</v>
      </c>
      <c r="J1624" s="16" t="str">
        <f t="shared" si="186"/>
        <v>2 6 1 612 003 001</v>
      </c>
    </row>
    <row r="1625" spans="1:10">
      <c r="A1625" s="16" t="s">
        <v>449</v>
      </c>
      <c r="B1625" s="16" t="str">
        <f t="shared" si="185"/>
        <v>2 6 1 612 004</v>
      </c>
      <c r="C1625" s="5" t="s">
        <v>9284</v>
      </c>
      <c r="D1625" t="s">
        <v>8303</v>
      </c>
      <c r="E1625" s="137">
        <f t="shared" si="182"/>
        <v>0</v>
      </c>
      <c r="F1625" s="137">
        <f t="shared" si="183"/>
        <v>0</v>
      </c>
      <c r="G1625" s="137">
        <f t="shared" si="184"/>
        <v>0</v>
      </c>
      <c r="H1625" s="137">
        <f t="shared" si="180"/>
        <v>0</v>
      </c>
      <c r="I1625" s="16">
        <f t="shared" si="181"/>
        <v>13</v>
      </c>
      <c r="J1625" s="16" t="str">
        <f t="shared" si="186"/>
        <v>2 6 1 612</v>
      </c>
    </row>
    <row r="1626" spans="1:10">
      <c r="A1626" s="16" t="s">
        <v>449</v>
      </c>
      <c r="B1626" s="16" t="str">
        <f t="shared" si="185"/>
        <v>2 6 1 612 004 001 001</v>
      </c>
      <c r="C1626" s="5" t="s">
        <v>9285</v>
      </c>
      <c r="D1626" t="s">
        <v>9276</v>
      </c>
      <c r="E1626" s="137">
        <f t="shared" si="182"/>
        <v>0</v>
      </c>
      <c r="F1626" s="137">
        <f t="shared" si="183"/>
        <v>0</v>
      </c>
      <c r="G1626" s="137">
        <f t="shared" si="184"/>
        <v>0</v>
      </c>
      <c r="H1626" s="137">
        <f t="shared" si="180"/>
        <v>0</v>
      </c>
      <c r="I1626" s="16">
        <f t="shared" si="181"/>
        <v>21</v>
      </c>
      <c r="J1626" s="16" t="str">
        <f t="shared" si="186"/>
        <v>2 6 1 612 004 001</v>
      </c>
    </row>
    <row r="1627" spans="1:10">
      <c r="A1627" s="16" t="s">
        <v>449</v>
      </c>
      <c r="B1627" s="16" t="str">
        <f t="shared" si="185"/>
        <v>2 6 1 612 004 001 002</v>
      </c>
      <c r="C1627" s="5" t="s">
        <v>9286</v>
      </c>
      <c r="D1627" t="s">
        <v>9278</v>
      </c>
      <c r="E1627" s="137">
        <f t="shared" si="182"/>
        <v>0</v>
      </c>
      <c r="F1627" s="137">
        <f t="shared" si="183"/>
        <v>0</v>
      </c>
      <c r="G1627" s="137">
        <f t="shared" si="184"/>
        <v>0</v>
      </c>
      <c r="H1627" s="137">
        <f t="shared" si="180"/>
        <v>0</v>
      </c>
      <c r="I1627" s="16">
        <f t="shared" si="181"/>
        <v>21</v>
      </c>
      <c r="J1627" s="16" t="str">
        <f t="shared" si="186"/>
        <v>2 6 1 612 004 001</v>
      </c>
    </row>
    <row r="1628" spans="1:10">
      <c r="A1628" s="16" t="s">
        <v>449</v>
      </c>
      <c r="B1628" s="16" t="str">
        <f t="shared" si="185"/>
        <v>2 6 1 612 005</v>
      </c>
      <c r="C1628" s="5" t="s">
        <v>9287</v>
      </c>
      <c r="D1628" t="s">
        <v>8307</v>
      </c>
      <c r="E1628" s="137">
        <f t="shared" si="182"/>
        <v>0</v>
      </c>
      <c r="F1628" s="137">
        <f t="shared" si="183"/>
        <v>0</v>
      </c>
      <c r="G1628" s="137">
        <f t="shared" si="184"/>
        <v>0</v>
      </c>
      <c r="H1628" s="137">
        <f t="shared" si="180"/>
        <v>0</v>
      </c>
      <c r="I1628" s="16">
        <f t="shared" si="181"/>
        <v>13</v>
      </c>
      <c r="J1628" s="16" t="str">
        <f t="shared" si="186"/>
        <v>2 6 1 612</v>
      </c>
    </row>
    <row r="1629" spans="1:10">
      <c r="A1629" s="16" t="s">
        <v>449</v>
      </c>
      <c r="B1629" s="16" t="str">
        <f t="shared" si="185"/>
        <v>2 6 1 612 005 001 001</v>
      </c>
      <c r="C1629" s="5" t="s">
        <v>9288</v>
      </c>
      <c r="D1629" t="s">
        <v>9276</v>
      </c>
      <c r="E1629" s="137">
        <f t="shared" si="182"/>
        <v>0</v>
      </c>
      <c r="F1629" s="137">
        <f t="shared" si="183"/>
        <v>0</v>
      </c>
      <c r="G1629" s="137">
        <f t="shared" si="184"/>
        <v>0</v>
      </c>
      <c r="H1629" s="137">
        <f t="shared" si="180"/>
        <v>0</v>
      </c>
      <c r="I1629" s="16">
        <f t="shared" si="181"/>
        <v>21</v>
      </c>
      <c r="J1629" s="16" t="str">
        <f t="shared" si="186"/>
        <v>2 6 1 612 005 001</v>
      </c>
    </row>
    <row r="1630" spans="1:10">
      <c r="A1630" s="16" t="s">
        <v>449</v>
      </c>
      <c r="B1630" s="16" t="str">
        <f t="shared" si="185"/>
        <v>2 6 1 612 005 001 002</v>
      </c>
      <c r="C1630" s="5" t="s">
        <v>9289</v>
      </c>
      <c r="D1630" t="s">
        <v>9278</v>
      </c>
      <c r="E1630" s="137">
        <f t="shared" si="182"/>
        <v>0</v>
      </c>
      <c r="F1630" s="137">
        <f t="shared" si="183"/>
        <v>0</v>
      </c>
      <c r="G1630" s="137">
        <f t="shared" si="184"/>
        <v>0</v>
      </c>
      <c r="H1630" s="137">
        <f t="shared" si="180"/>
        <v>0</v>
      </c>
      <c r="I1630" s="16">
        <f t="shared" si="181"/>
        <v>21</v>
      </c>
      <c r="J1630" s="16" t="str">
        <f t="shared" si="186"/>
        <v>2 6 1 612 005 001</v>
      </c>
    </row>
    <row r="1631" spans="1:10">
      <c r="A1631" s="16" t="s">
        <v>449</v>
      </c>
      <c r="B1631" s="16" t="str">
        <f t="shared" si="185"/>
        <v>2 6 1 613</v>
      </c>
      <c r="C1631" s="5" t="s">
        <v>6736</v>
      </c>
      <c r="D1631" t="s">
        <v>9290</v>
      </c>
      <c r="E1631" s="137">
        <f t="shared" si="182"/>
        <v>0</v>
      </c>
      <c r="F1631" s="137">
        <f t="shared" si="183"/>
        <v>0</v>
      </c>
      <c r="G1631" s="137">
        <f t="shared" si="184"/>
        <v>0</v>
      </c>
      <c r="H1631" s="137">
        <f t="shared" si="180"/>
        <v>0</v>
      </c>
      <c r="I1631" s="16">
        <f t="shared" si="181"/>
        <v>9</v>
      </c>
      <c r="J1631" s="16" t="str">
        <f t="shared" si="186"/>
        <v>2 6 1</v>
      </c>
    </row>
    <row r="1632" spans="1:10">
      <c r="A1632" s="16" t="s">
        <v>449</v>
      </c>
      <c r="B1632" s="16" t="str">
        <f t="shared" si="185"/>
        <v>2 6 1 613 001</v>
      </c>
      <c r="C1632" s="5" t="s">
        <v>8082</v>
      </c>
      <c r="D1632" t="s">
        <v>777</v>
      </c>
      <c r="E1632" s="137">
        <f t="shared" si="182"/>
        <v>0</v>
      </c>
      <c r="F1632" s="137">
        <f t="shared" si="183"/>
        <v>0</v>
      </c>
      <c r="G1632" s="137">
        <f t="shared" si="184"/>
        <v>0</v>
      </c>
      <c r="H1632" s="137">
        <f t="shared" si="180"/>
        <v>0</v>
      </c>
      <c r="I1632" s="16">
        <f t="shared" si="181"/>
        <v>13</v>
      </c>
      <c r="J1632" s="16" t="str">
        <f t="shared" si="186"/>
        <v>2 6 1 613</v>
      </c>
    </row>
    <row r="1633" spans="1:10">
      <c r="A1633" s="16" t="s">
        <v>449</v>
      </c>
      <c r="B1633" s="16" t="str">
        <f t="shared" si="185"/>
        <v>2 6 1 613 001 001 001</v>
      </c>
      <c r="C1633" s="5" t="s">
        <v>9291</v>
      </c>
      <c r="D1633" t="s">
        <v>2506</v>
      </c>
      <c r="E1633" s="137">
        <f t="shared" si="182"/>
        <v>0</v>
      </c>
      <c r="F1633" s="137">
        <f t="shared" si="183"/>
        <v>0</v>
      </c>
      <c r="G1633" s="137">
        <f t="shared" si="184"/>
        <v>0</v>
      </c>
      <c r="H1633" s="137">
        <f t="shared" si="180"/>
        <v>0</v>
      </c>
      <c r="I1633" s="16">
        <f t="shared" si="181"/>
        <v>21</v>
      </c>
      <c r="J1633" s="16" t="str">
        <f t="shared" si="186"/>
        <v>2 6 1 613 001 001</v>
      </c>
    </row>
    <row r="1634" spans="1:10">
      <c r="A1634" s="16" t="s">
        <v>449</v>
      </c>
      <c r="B1634" s="16" t="str">
        <f t="shared" si="185"/>
        <v>2 6 1 613 001 001 002</v>
      </c>
      <c r="C1634" s="5" t="s">
        <v>9292</v>
      </c>
      <c r="D1634" t="s">
        <v>2694</v>
      </c>
      <c r="E1634" s="137">
        <f t="shared" si="182"/>
        <v>0</v>
      </c>
      <c r="F1634" s="137">
        <f t="shared" si="183"/>
        <v>0</v>
      </c>
      <c r="G1634" s="137">
        <f t="shared" si="184"/>
        <v>0</v>
      </c>
      <c r="H1634" s="137">
        <f t="shared" si="180"/>
        <v>0</v>
      </c>
      <c r="I1634" s="16">
        <f t="shared" si="181"/>
        <v>21</v>
      </c>
      <c r="J1634" s="16" t="str">
        <f t="shared" si="186"/>
        <v>2 6 1 613 001 001</v>
      </c>
    </row>
    <row r="1635" spans="1:10">
      <c r="A1635" s="16" t="s">
        <v>449</v>
      </c>
      <c r="B1635" s="16" t="str">
        <f t="shared" si="185"/>
        <v>2 6 1 613 002</v>
      </c>
      <c r="C1635" s="5" t="s">
        <v>6737</v>
      </c>
      <c r="D1635" t="s">
        <v>8303</v>
      </c>
      <c r="E1635" s="137">
        <f t="shared" si="182"/>
        <v>0</v>
      </c>
      <c r="F1635" s="137">
        <f t="shared" si="183"/>
        <v>0</v>
      </c>
      <c r="G1635" s="137">
        <f t="shared" si="184"/>
        <v>0</v>
      </c>
      <c r="H1635" s="137">
        <f t="shared" si="180"/>
        <v>0</v>
      </c>
      <c r="I1635" s="16">
        <f t="shared" si="181"/>
        <v>13</v>
      </c>
      <c r="J1635" s="16" t="str">
        <f t="shared" si="186"/>
        <v>2 6 1 613</v>
      </c>
    </row>
    <row r="1636" spans="1:10">
      <c r="A1636" s="16" t="s">
        <v>449</v>
      </c>
      <c r="B1636" s="16" t="str">
        <f t="shared" si="185"/>
        <v>2 6 1 613 002 001 001</v>
      </c>
      <c r="C1636" s="5" t="s">
        <v>9293</v>
      </c>
      <c r="D1636" t="s">
        <v>2506</v>
      </c>
      <c r="E1636" s="137">
        <f t="shared" si="182"/>
        <v>0</v>
      </c>
      <c r="F1636" s="137">
        <f t="shared" si="183"/>
        <v>0</v>
      </c>
      <c r="G1636" s="137">
        <f t="shared" si="184"/>
        <v>0</v>
      </c>
      <c r="H1636" s="137">
        <f t="shared" si="180"/>
        <v>0</v>
      </c>
      <c r="I1636" s="16">
        <f t="shared" si="181"/>
        <v>21</v>
      </c>
      <c r="J1636" s="16" t="str">
        <f t="shared" si="186"/>
        <v>2 6 1 613 002 001</v>
      </c>
    </row>
    <row r="1637" spans="1:10">
      <c r="A1637" s="16" t="s">
        <v>449</v>
      </c>
      <c r="B1637" s="16" t="str">
        <f t="shared" si="185"/>
        <v>2 6 1 613 002 001 002</v>
      </c>
      <c r="C1637" s="5" t="s">
        <v>9294</v>
      </c>
      <c r="D1637" t="s">
        <v>2694</v>
      </c>
      <c r="E1637" s="137">
        <f t="shared" si="182"/>
        <v>0</v>
      </c>
      <c r="F1637" s="137">
        <f t="shared" si="183"/>
        <v>0</v>
      </c>
      <c r="G1637" s="137">
        <f t="shared" si="184"/>
        <v>0</v>
      </c>
      <c r="H1637" s="137">
        <f t="shared" si="180"/>
        <v>0</v>
      </c>
      <c r="I1637" s="16">
        <f t="shared" si="181"/>
        <v>21</v>
      </c>
      <c r="J1637" s="16" t="str">
        <f t="shared" si="186"/>
        <v>2 6 1 613 002 001</v>
      </c>
    </row>
    <row r="1638" spans="1:10">
      <c r="A1638" s="16" t="s">
        <v>449</v>
      </c>
      <c r="B1638" s="16" t="str">
        <f t="shared" si="185"/>
        <v>2 6 1 613 003</v>
      </c>
      <c r="C1638" s="5" t="s">
        <v>9295</v>
      </c>
      <c r="D1638" t="s">
        <v>3202</v>
      </c>
      <c r="E1638" s="137">
        <f t="shared" si="182"/>
        <v>0</v>
      </c>
      <c r="F1638" s="137">
        <f t="shared" si="183"/>
        <v>0</v>
      </c>
      <c r="G1638" s="137">
        <f t="shared" si="184"/>
        <v>0</v>
      </c>
      <c r="H1638" s="137">
        <f t="shared" si="180"/>
        <v>0</v>
      </c>
      <c r="I1638" s="16">
        <f t="shared" si="181"/>
        <v>13</v>
      </c>
      <c r="J1638" s="16" t="str">
        <f t="shared" si="186"/>
        <v>2 6 1 613</v>
      </c>
    </row>
    <row r="1639" spans="1:10">
      <c r="A1639" s="16" t="s">
        <v>449</v>
      </c>
      <c r="B1639" s="16" t="str">
        <f t="shared" si="185"/>
        <v>2 6 1 613 003 001 001</v>
      </c>
      <c r="C1639" s="5" t="s">
        <v>9296</v>
      </c>
      <c r="D1639" t="s">
        <v>2506</v>
      </c>
      <c r="E1639" s="137">
        <f t="shared" si="182"/>
        <v>0</v>
      </c>
      <c r="F1639" s="137">
        <f t="shared" si="183"/>
        <v>0</v>
      </c>
      <c r="G1639" s="137">
        <f t="shared" si="184"/>
        <v>0</v>
      </c>
      <c r="H1639" s="137">
        <f t="shared" si="180"/>
        <v>0</v>
      </c>
      <c r="I1639" s="16">
        <f t="shared" si="181"/>
        <v>21</v>
      </c>
      <c r="J1639" s="16" t="str">
        <f t="shared" si="186"/>
        <v>2 6 1 613 003 001</v>
      </c>
    </row>
    <row r="1640" spans="1:10">
      <c r="A1640" s="16" t="s">
        <v>449</v>
      </c>
      <c r="B1640" s="16" t="str">
        <f t="shared" si="185"/>
        <v>2 6 1 613 003 001 002</v>
      </c>
      <c r="C1640" s="5" t="s">
        <v>9297</v>
      </c>
      <c r="D1640" t="s">
        <v>2694</v>
      </c>
      <c r="E1640" s="137">
        <f t="shared" si="182"/>
        <v>0</v>
      </c>
      <c r="F1640" s="137">
        <f t="shared" si="183"/>
        <v>0</v>
      </c>
      <c r="G1640" s="137">
        <f t="shared" si="184"/>
        <v>0</v>
      </c>
      <c r="H1640" s="137">
        <f t="shared" si="180"/>
        <v>0</v>
      </c>
      <c r="I1640" s="16">
        <f t="shared" si="181"/>
        <v>21</v>
      </c>
      <c r="J1640" s="16" t="str">
        <f t="shared" si="186"/>
        <v>2 6 1 613 003 001</v>
      </c>
    </row>
    <row r="1641" spans="1:10">
      <c r="A1641" s="16" t="s">
        <v>449</v>
      </c>
      <c r="B1641" s="16" t="str">
        <f t="shared" si="185"/>
        <v>2 6 1 613 004</v>
      </c>
      <c r="C1641" s="5" t="s">
        <v>9298</v>
      </c>
      <c r="D1641" t="s">
        <v>8303</v>
      </c>
      <c r="E1641" s="137">
        <f t="shared" si="182"/>
        <v>0</v>
      </c>
      <c r="F1641" s="137">
        <f t="shared" si="183"/>
        <v>0</v>
      </c>
      <c r="G1641" s="137">
        <f t="shared" si="184"/>
        <v>0</v>
      </c>
      <c r="H1641" s="137">
        <f t="shared" si="180"/>
        <v>0</v>
      </c>
      <c r="I1641" s="16">
        <f t="shared" si="181"/>
        <v>13</v>
      </c>
      <c r="J1641" s="16" t="str">
        <f t="shared" si="186"/>
        <v>2 6 1 613</v>
      </c>
    </row>
    <row r="1642" spans="1:10">
      <c r="A1642" s="16" t="s">
        <v>449</v>
      </c>
      <c r="B1642" s="16" t="str">
        <f t="shared" si="185"/>
        <v>2 6 1 613 004 001 001</v>
      </c>
      <c r="C1642" s="5" t="s">
        <v>9299</v>
      </c>
      <c r="D1642" t="s">
        <v>2506</v>
      </c>
      <c r="E1642" s="137">
        <f t="shared" si="182"/>
        <v>0</v>
      </c>
      <c r="F1642" s="137">
        <f t="shared" si="183"/>
        <v>0</v>
      </c>
      <c r="G1642" s="137">
        <f t="shared" si="184"/>
        <v>0</v>
      </c>
      <c r="H1642" s="137">
        <f t="shared" si="180"/>
        <v>0</v>
      </c>
      <c r="I1642" s="16">
        <f t="shared" si="181"/>
        <v>21</v>
      </c>
      <c r="J1642" s="16" t="str">
        <f t="shared" si="186"/>
        <v>2 6 1 613 004 001</v>
      </c>
    </row>
    <row r="1643" spans="1:10">
      <c r="A1643" s="16" t="s">
        <v>449</v>
      </c>
      <c r="B1643" s="16" t="str">
        <f t="shared" si="185"/>
        <v>2 6 1 613 004 001 002</v>
      </c>
      <c r="C1643" s="5" t="s">
        <v>9300</v>
      </c>
      <c r="D1643" t="s">
        <v>2694</v>
      </c>
      <c r="E1643" s="137">
        <f t="shared" si="182"/>
        <v>0</v>
      </c>
      <c r="F1643" s="137">
        <f t="shared" si="183"/>
        <v>0</v>
      </c>
      <c r="G1643" s="137">
        <f t="shared" si="184"/>
        <v>0</v>
      </c>
      <c r="H1643" s="137">
        <f t="shared" si="180"/>
        <v>0</v>
      </c>
      <c r="I1643" s="16">
        <f t="shared" si="181"/>
        <v>21</v>
      </c>
      <c r="J1643" s="16" t="str">
        <f t="shared" si="186"/>
        <v>2 6 1 613 004 001</v>
      </c>
    </row>
    <row r="1644" spans="1:10">
      <c r="A1644" s="16" t="s">
        <v>449</v>
      </c>
      <c r="B1644" s="16" t="str">
        <f t="shared" si="185"/>
        <v>2 6 1 613 005</v>
      </c>
      <c r="C1644" s="5" t="s">
        <v>9301</v>
      </c>
      <c r="D1644" t="s">
        <v>8307</v>
      </c>
      <c r="E1644" s="137">
        <f t="shared" si="182"/>
        <v>0</v>
      </c>
      <c r="F1644" s="137">
        <f t="shared" si="183"/>
        <v>0</v>
      </c>
      <c r="G1644" s="137">
        <f t="shared" si="184"/>
        <v>0</v>
      </c>
      <c r="H1644" s="137">
        <f t="shared" si="180"/>
        <v>0</v>
      </c>
      <c r="I1644" s="16">
        <f t="shared" si="181"/>
        <v>13</v>
      </c>
      <c r="J1644" s="16" t="str">
        <f t="shared" si="186"/>
        <v>2 6 1 613</v>
      </c>
    </row>
    <row r="1645" spans="1:10">
      <c r="A1645" s="16" t="s">
        <v>449</v>
      </c>
      <c r="B1645" s="16" t="str">
        <f t="shared" si="185"/>
        <v>2 6 1 613 005 001 001</v>
      </c>
      <c r="C1645" s="5" t="s">
        <v>9302</v>
      </c>
      <c r="D1645" t="s">
        <v>2506</v>
      </c>
      <c r="E1645" s="137">
        <f t="shared" si="182"/>
        <v>0</v>
      </c>
      <c r="F1645" s="137">
        <f t="shared" si="183"/>
        <v>0</v>
      </c>
      <c r="G1645" s="137">
        <f t="shared" si="184"/>
        <v>0</v>
      </c>
      <c r="H1645" s="137">
        <f t="shared" si="180"/>
        <v>0</v>
      </c>
      <c r="I1645" s="16">
        <f t="shared" si="181"/>
        <v>21</v>
      </c>
      <c r="J1645" s="16" t="str">
        <f t="shared" si="186"/>
        <v>2 6 1 613 005 001</v>
      </c>
    </row>
    <row r="1646" spans="1:10">
      <c r="A1646" s="16" t="s">
        <v>449</v>
      </c>
      <c r="B1646" s="16" t="str">
        <f t="shared" si="185"/>
        <v>2 6 1 613 005 001 002</v>
      </c>
      <c r="C1646" s="5" t="s">
        <v>9303</v>
      </c>
      <c r="D1646" t="s">
        <v>2694</v>
      </c>
      <c r="E1646" s="137">
        <f t="shared" si="182"/>
        <v>0</v>
      </c>
      <c r="F1646" s="137">
        <f t="shared" si="183"/>
        <v>0</v>
      </c>
      <c r="G1646" s="137">
        <f t="shared" si="184"/>
        <v>0</v>
      </c>
      <c r="H1646" s="137">
        <f t="shared" si="180"/>
        <v>0</v>
      </c>
      <c r="I1646" s="16">
        <f t="shared" si="181"/>
        <v>21</v>
      </c>
      <c r="J1646" s="16" t="str">
        <f t="shared" si="186"/>
        <v>2 6 1 613 005 001</v>
      </c>
    </row>
    <row r="1647" spans="1:10">
      <c r="A1647" s="16" t="s">
        <v>449</v>
      </c>
      <c r="B1647" s="16" t="str">
        <f t="shared" si="185"/>
        <v>2 6 1 614</v>
      </c>
      <c r="C1647" s="5" t="s">
        <v>6738</v>
      </c>
      <c r="D1647" t="s">
        <v>3492</v>
      </c>
      <c r="E1647" s="137">
        <f t="shared" si="182"/>
        <v>0</v>
      </c>
      <c r="F1647" s="137">
        <f t="shared" si="183"/>
        <v>0</v>
      </c>
      <c r="G1647" s="137">
        <f t="shared" si="184"/>
        <v>0</v>
      </c>
      <c r="H1647" s="137">
        <f t="shared" si="180"/>
        <v>0</v>
      </c>
      <c r="I1647" s="16">
        <f t="shared" si="181"/>
        <v>9</v>
      </c>
      <c r="J1647" s="16" t="str">
        <f t="shared" si="186"/>
        <v>2 6 1</v>
      </c>
    </row>
    <row r="1648" spans="1:10">
      <c r="A1648" s="16" t="s">
        <v>449</v>
      </c>
      <c r="B1648" s="16" t="str">
        <f t="shared" si="185"/>
        <v>2 6 1 614 001</v>
      </c>
      <c r="C1648" s="5" t="s">
        <v>8084</v>
      </c>
      <c r="D1648" t="s">
        <v>777</v>
      </c>
      <c r="E1648" s="137">
        <f t="shared" si="182"/>
        <v>0</v>
      </c>
      <c r="F1648" s="137">
        <f t="shared" si="183"/>
        <v>0</v>
      </c>
      <c r="G1648" s="137">
        <f t="shared" si="184"/>
        <v>0</v>
      </c>
      <c r="H1648" s="137">
        <f t="shared" si="180"/>
        <v>0</v>
      </c>
      <c r="I1648" s="16">
        <f t="shared" si="181"/>
        <v>13</v>
      </c>
      <c r="J1648" s="16" t="str">
        <f t="shared" si="186"/>
        <v>2 6 1 614</v>
      </c>
    </row>
    <row r="1649" spans="1:10">
      <c r="A1649" s="16" t="s">
        <v>449</v>
      </c>
      <c r="B1649" s="16" t="str">
        <f t="shared" si="185"/>
        <v>2 6 1 614 001 001 001</v>
      </c>
      <c r="C1649" s="5" t="s">
        <v>9304</v>
      </c>
      <c r="D1649" t="s">
        <v>196</v>
      </c>
      <c r="E1649" s="137">
        <f t="shared" si="182"/>
        <v>0</v>
      </c>
      <c r="F1649" s="137">
        <f t="shared" si="183"/>
        <v>0</v>
      </c>
      <c r="G1649" s="137">
        <f t="shared" si="184"/>
        <v>0</v>
      </c>
      <c r="H1649" s="137">
        <f t="shared" ref="H1649:H1712" si="187">SUBTOTAL(9,E1649:G1649)</f>
        <v>0</v>
      </c>
      <c r="I1649" s="16">
        <f t="shared" ref="I1649:I1712" si="188">LEN(C1649)</f>
        <v>21</v>
      </c>
      <c r="J1649" s="16" t="str">
        <f t="shared" si="186"/>
        <v>2 6 1 614 001 001</v>
      </c>
    </row>
    <row r="1650" spans="1:10">
      <c r="A1650" s="16" t="s">
        <v>449</v>
      </c>
      <c r="B1650" s="16" t="str">
        <f t="shared" si="185"/>
        <v>2 6 1 614 001 001 002</v>
      </c>
      <c r="C1650" s="5" t="s">
        <v>9305</v>
      </c>
      <c r="D1650" t="s">
        <v>8085</v>
      </c>
      <c r="E1650" s="137">
        <f t="shared" si="182"/>
        <v>0</v>
      </c>
      <c r="F1650" s="137">
        <f t="shared" si="183"/>
        <v>0</v>
      </c>
      <c r="G1650" s="137">
        <f t="shared" si="184"/>
        <v>0</v>
      </c>
      <c r="H1650" s="137">
        <f t="shared" si="187"/>
        <v>0</v>
      </c>
      <c r="I1650" s="16">
        <f t="shared" si="188"/>
        <v>21</v>
      </c>
      <c r="J1650" s="16" t="str">
        <f t="shared" si="186"/>
        <v>2 6 1 614 001 001</v>
      </c>
    </row>
    <row r="1651" spans="1:10">
      <c r="A1651" s="16" t="s">
        <v>449</v>
      </c>
      <c r="B1651" s="16" t="str">
        <f t="shared" si="185"/>
        <v>2 6 1 614 001 001 003</v>
      </c>
      <c r="C1651" s="5" t="s">
        <v>9306</v>
      </c>
      <c r="D1651" t="s">
        <v>8087</v>
      </c>
      <c r="E1651" s="137">
        <f t="shared" si="182"/>
        <v>0</v>
      </c>
      <c r="F1651" s="137">
        <f t="shared" si="183"/>
        <v>0</v>
      </c>
      <c r="G1651" s="137">
        <f t="shared" si="184"/>
        <v>0</v>
      </c>
      <c r="H1651" s="137">
        <f t="shared" si="187"/>
        <v>0</v>
      </c>
      <c r="I1651" s="16">
        <f t="shared" si="188"/>
        <v>21</v>
      </c>
      <c r="J1651" s="16" t="str">
        <f t="shared" si="186"/>
        <v>2 6 1 614 001 001</v>
      </c>
    </row>
    <row r="1652" spans="1:10">
      <c r="A1652" s="16" t="s">
        <v>449</v>
      </c>
      <c r="B1652" s="16" t="str">
        <f t="shared" si="185"/>
        <v>2 6 1 614 002</v>
      </c>
      <c r="C1652" s="5" t="s">
        <v>6739</v>
      </c>
      <c r="D1652" t="s">
        <v>8303</v>
      </c>
      <c r="E1652" s="137">
        <f t="shared" si="182"/>
        <v>0</v>
      </c>
      <c r="F1652" s="137">
        <f t="shared" si="183"/>
        <v>0</v>
      </c>
      <c r="G1652" s="137">
        <f t="shared" si="184"/>
        <v>0</v>
      </c>
      <c r="H1652" s="137">
        <f t="shared" si="187"/>
        <v>0</v>
      </c>
      <c r="I1652" s="16">
        <f t="shared" si="188"/>
        <v>13</v>
      </c>
      <c r="J1652" s="16" t="str">
        <f t="shared" si="186"/>
        <v>2 6 1 614</v>
      </c>
    </row>
    <row r="1653" spans="1:10">
      <c r="A1653" s="16" t="s">
        <v>449</v>
      </c>
      <c r="B1653" s="16" t="str">
        <f t="shared" si="185"/>
        <v>2 6 1 614 002 001 001</v>
      </c>
      <c r="C1653" s="5" t="s">
        <v>9307</v>
      </c>
      <c r="D1653" t="s">
        <v>196</v>
      </c>
      <c r="E1653" s="137">
        <f t="shared" si="182"/>
        <v>0</v>
      </c>
      <c r="F1653" s="137">
        <f t="shared" si="183"/>
        <v>0</v>
      </c>
      <c r="G1653" s="137">
        <f t="shared" si="184"/>
        <v>0</v>
      </c>
      <c r="H1653" s="137">
        <f t="shared" si="187"/>
        <v>0</v>
      </c>
      <c r="I1653" s="16">
        <f t="shared" si="188"/>
        <v>21</v>
      </c>
      <c r="J1653" s="16" t="str">
        <f t="shared" si="186"/>
        <v>2 6 1 614 002 001</v>
      </c>
    </row>
    <row r="1654" spans="1:10">
      <c r="A1654" s="16" t="s">
        <v>449</v>
      </c>
      <c r="B1654" s="16" t="str">
        <f t="shared" si="185"/>
        <v>2 6 1 614 002 001 002</v>
      </c>
      <c r="C1654" s="5" t="s">
        <v>9308</v>
      </c>
      <c r="D1654" t="s">
        <v>8085</v>
      </c>
      <c r="E1654" s="137">
        <f t="shared" si="182"/>
        <v>0</v>
      </c>
      <c r="F1654" s="137">
        <f t="shared" si="183"/>
        <v>0</v>
      </c>
      <c r="G1654" s="137">
        <f t="shared" si="184"/>
        <v>0</v>
      </c>
      <c r="H1654" s="137">
        <f t="shared" si="187"/>
        <v>0</v>
      </c>
      <c r="I1654" s="16">
        <f t="shared" si="188"/>
        <v>21</v>
      </c>
      <c r="J1654" s="16" t="str">
        <f t="shared" si="186"/>
        <v>2 6 1 614 002 001</v>
      </c>
    </row>
    <row r="1655" spans="1:10">
      <c r="A1655" s="16" t="s">
        <v>449</v>
      </c>
      <c r="B1655" s="16" t="str">
        <f t="shared" si="185"/>
        <v>2 6 1 614 002 001 003</v>
      </c>
      <c r="C1655" s="5" t="s">
        <v>9309</v>
      </c>
      <c r="D1655" t="s">
        <v>8087</v>
      </c>
      <c r="E1655" s="137">
        <f t="shared" si="182"/>
        <v>0</v>
      </c>
      <c r="F1655" s="137">
        <f t="shared" si="183"/>
        <v>0</v>
      </c>
      <c r="G1655" s="137">
        <f t="shared" si="184"/>
        <v>0</v>
      </c>
      <c r="H1655" s="137">
        <f t="shared" si="187"/>
        <v>0</v>
      </c>
      <c r="I1655" s="16">
        <f t="shared" si="188"/>
        <v>21</v>
      </c>
      <c r="J1655" s="16" t="str">
        <f t="shared" si="186"/>
        <v>2 6 1 614 002 001</v>
      </c>
    </row>
    <row r="1656" spans="1:10">
      <c r="A1656" s="16" t="s">
        <v>449</v>
      </c>
      <c r="B1656" s="16" t="str">
        <f t="shared" si="185"/>
        <v>2 6 1 614 003</v>
      </c>
      <c r="C1656" s="5" t="s">
        <v>8086</v>
      </c>
      <c r="D1656" t="s">
        <v>3202</v>
      </c>
      <c r="E1656" s="137">
        <f t="shared" si="182"/>
        <v>0</v>
      </c>
      <c r="F1656" s="137">
        <f t="shared" si="183"/>
        <v>0</v>
      </c>
      <c r="G1656" s="137">
        <f t="shared" si="184"/>
        <v>0</v>
      </c>
      <c r="H1656" s="137">
        <f t="shared" si="187"/>
        <v>0</v>
      </c>
      <c r="I1656" s="16">
        <f t="shared" si="188"/>
        <v>13</v>
      </c>
      <c r="J1656" s="16" t="str">
        <f t="shared" si="186"/>
        <v>2 6 1 614</v>
      </c>
    </row>
    <row r="1657" spans="1:10">
      <c r="A1657" s="16" t="s">
        <v>449</v>
      </c>
      <c r="B1657" s="16" t="str">
        <f t="shared" si="185"/>
        <v>2 6 1 614 003 001 001</v>
      </c>
      <c r="C1657" s="5" t="s">
        <v>9310</v>
      </c>
      <c r="D1657" t="s">
        <v>196</v>
      </c>
      <c r="E1657" s="137">
        <f t="shared" si="182"/>
        <v>0</v>
      </c>
      <c r="F1657" s="137">
        <f t="shared" si="183"/>
        <v>0</v>
      </c>
      <c r="G1657" s="137">
        <f t="shared" si="184"/>
        <v>0</v>
      </c>
      <c r="H1657" s="137">
        <f t="shared" si="187"/>
        <v>0</v>
      </c>
      <c r="I1657" s="16">
        <f t="shared" si="188"/>
        <v>21</v>
      </c>
      <c r="J1657" s="16" t="str">
        <f t="shared" si="186"/>
        <v>2 6 1 614 003 001</v>
      </c>
    </row>
    <row r="1658" spans="1:10">
      <c r="A1658" s="16" t="s">
        <v>449</v>
      </c>
      <c r="B1658" s="16" t="str">
        <f t="shared" si="185"/>
        <v>2 6 1 614 003 001 002</v>
      </c>
      <c r="C1658" s="5" t="s">
        <v>9311</v>
      </c>
      <c r="D1658" t="s">
        <v>8085</v>
      </c>
      <c r="E1658" s="137">
        <f t="shared" si="182"/>
        <v>0</v>
      </c>
      <c r="F1658" s="137">
        <f t="shared" si="183"/>
        <v>0</v>
      </c>
      <c r="G1658" s="137">
        <f t="shared" si="184"/>
        <v>0</v>
      </c>
      <c r="H1658" s="137">
        <f t="shared" si="187"/>
        <v>0</v>
      </c>
      <c r="I1658" s="16">
        <f t="shared" si="188"/>
        <v>21</v>
      </c>
      <c r="J1658" s="16" t="str">
        <f t="shared" si="186"/>
        <v>2 6 1 614 003 001</v>
      </c>
    </row>
    <row r="1659" spans="1:10">
      <c r="A1659" s="16" t="s">
        <v>449</v>
      </c>
      <c r="B1659" s="16" t="str">
        <f t="shared" si="185"/>
        <v>2 6 1 614 003 001 003</v>
      </c>
      <c r="C1659" s="5" t="s">
        <v>9312</v>
      </c>
      <c r="D1659" t="s">
        <v>8087</v>
      </c>
      <c r="E1659" s="137">
        <f t="shared" si="182"/>
        <v>0</v>
      </c>
      <c r="F1659" s="137">
        <f t="shared" si="183"/>
        <v>0</v>
      </c>
      <c r="G1659" s="137">
        <f t="shared" si="184"/>
        <v>0</v>
      </c>
      <c r="H1659" s="137">
        <f t="shared" si="187"/>
        <v>0</v>
      </c>
      <c r="I1659" s="16">
        <f t="shared" si="188"/>
        <v>21</v>
      </c>
      <c r="J1659" s="16" t="str">
        <f t="shared" si="186"/>
        <v>2 6 1 614 003 001</v>
      </c>
    </row>
    <row r="1660" spans="1:10">
      <c r="A1660" s="16" t="s">
        <v>449</v>
      </c>
      <c r="B1660" s="16" t="str">
        <f t="shared" si="185"/>
        <v>2 6 1 614 004</v>
      </c>
      <c r="C1660" s="5" t="s">
        <v>9313</v>
      </c>
      <c r="D1660" t="s">
        <v>8303</v>
      </c>
      <c r="E1660" s="137">
        <f t="shared" si="182"/>
        <v>0</v>
      </c>
      <c r="F1660" s="137">
        <f t="shared" si="183"/>
        <v>0</v>
      </c>
      <c r="G1660" s="137">
        <f t="shared" si="184"/>
        <v>0</v>
      </c>
      <c r="H1660" s="137">
        <f t="shared" si="187"/>
        <v>0</v>
      </c>
      <c r="I1660" s="16">
        <f t="shared" si="188"/>
        <v>13</v>
      </c>
      <c r="J1660" s="16" t="str">
        <f t="shared" si="186"/>
        <v>2 6 1 614</v>
      </c>
    </row>
    <row r="1661" spans="1:10">
      <c r="A1661" s="16" t="s">
        <v>449</v>
      </c>
      <c r="B1661" s="16" t="str">
        <f t="shared" si="185"/>
        <v>2 6 1 614 004 001 001</v>
      </c>
      <c r="C1661" s="5" t="s">
        <v>9314</v>
      </c>
      <c r="D1661" t="s">
        <v>196</v>
      </c>
      <c r="E1661" s="137">
        <f t="shared" si="182"/>
        <v>0</v>
      </c>
      <c r="F1661" s="137">
        <f t="shared" si="183"/>
        <v>0</v>
      </c>
      <c r="G1661" s="137">
        <f t="shared" si="184"/>
        <v>0</v>
      </c>
      <c r="H1661" s="137">
        <f t="shared" si="187"/>
        <v>0</v>
      </c>
      <c r="I1661" s="16">
        <f t="shared" si="188"/>
        <v>21</v>
      </c>
      <c r="J1661" s="16" t="str">
        <f t="shared" si="186"/>
        <v>2 6 1 614 004 001</v>
      </c>
    </row>
    <row r="1662" spans="1:10">
      <c r="A1662" s="16" t="s">
        <v>449</v>
      </c>
      <c r="B1662" s="16" t="str">
        <f t="shared" si="185"/>
        <v>2 6 1 614 004 001 002</v>
      </c>
      <c r="C1662" s="5" t="s">
        <v>9315</v>
      </c>
      <c r="D1662" t="s">
        <v>8085</v>
      </c>
      <c r="E1662" s="137">
        <f t="shared" si="182"/>
        <v>0</v>
      </c>
      <c r="F1662" s="137">
        <f t="shared" si="183"/>
        <v>0</v>
      </c>
      <c r="G1662" s="137">
        <f t="shared" si="184"/>
        <v>0</v>
      </c>
      <c r="H1662" s="137">
        <f t="shared" si="187"/>
        <v>0</v>
      </c>
      <c r="I1662" s="16">
        <f t="shared" si="188"/>
        <v>21</v>
      </c>
      <c r="J1662" s="16" t="str">
        <f t="shared" si="186"/>
        <v>2 6 1 614 004 001</v>
      </c>
    </row>
    <row r="1663" spans="1:10">
      <c r="A1663" s="16" t="s">
        <v>449</v>
      </c>
      <c r="B1663" s="16" t="str">
        <f t="shared" si="185"/>
        <v>2 6 1 614 004 001 003</v>
      </c>
      <c r="C1663" s="5" t="s">
        <v>9316</v>
      </c>
      <c r="D1663" t="s">
        <v>8087</v>
      </c>
      <c r="E1663" s="137">
        <f t="shared" si="182"/>
        <v>0</v>
      </c>
      <c r="F1663" s="137">
        <f t="shared" si="183"/>
        <v>0</v>
      </c>
      <c r="G1663" s="137">
        <f t="shared" si="184"/>
        <v>0</v>
      </c>
      <c r="H1663" s="137">
        <f t="shared" si="187"/>
        <v>0</v>
      </c>
      <c r="I1663" s="16">
        <f t="shared" si="188"/>
        <v>21</v>
      </c>
      <c r="J1663" s="16" t="str">
        <f t="shared" si="186"/>
        <v>2 6 1 614 004 001</v>
      </c>
    </row>
    <row r="1664" spans="1:10">
      <c r="A1664" s="16" t="s">
        <v>449</v>
      </c>
      <c r="B1664" s="16" t="str">
        <f t="shared" si="185"/>
        <v>2 6 1 614 005</v>
      </c>
      <c r="C1664" s="5" t="s">
        <v>9317</v>
      </c>
      <c r="D1664" t="s">
        <v>8307</v>
      </c>
      <c r="E1664" s="137">
        <f t="shared" si="182"/>
        <v>0</v>
      </c>
      <c r="F1664" s="137">
        <f t="shared" si="183"/>
        <v>0</v>
      </c>
      <c r="G1664" s="137">
        <f t="shared" si="184"/>
        <v>0</v>
      </c>
      <c r="H1664" s="137">
        <f t="shared" si="187"/>
        <v>0</v>
      </c>
      <c r="I1664" s="16">
        <f t="shared" si="188"/>
        <v>13</v>
      </c>
      <c r="J1664" s="16" t="str">
        <f t="shared" si="186"/>
        <v>2 6 1 614</v>
      </c>
    </row>
    <row r="1665" spans="1:10">
      <c r="A1665" s="16" t="s">
        <v>449</v>
      </c>
      <c r="B1665" s="16" t="str">
        <f t="shared" si="185"/>
        <v>2 6 1 614 005 001 001</v>
      </c>
      <c r="C1665" s="5" t="s">
        <v>9318</v>
      </c>
      <c r="D1665" t="s">
        <v>196</v>
      </c>
      <c r="E1665" s="137">
        <f t="shared" si="182"/>
        <v>0</v>
      </c>
      <c r="F1665" s="137">
        <f t="shared" si="183"/>
        <v>0</v>
      </c>
      <c r="G1665" s="137">
        <f t="shared" si="184"/>
        <v>0</v>
      </c>
      <c r="H1665" s="137">
        <f t="shared" si="187"/>
        <v>0</v>
      </c>
      <c r="I1665" s="16">
        <f t="shared" si="188"/>
        <v>21</v>
      </c>
      <c r="J1665" s="16" t="str">
        <f t="shared" si="186"/>
        <v>2 6 1 614 005 001</v>
      </c>
    </row>
    <row r="1666" spans="1:10">
      <c r="A1666" s="16" t="s">
        <v>449</v>
      </c>
      <c r="B1666" s="16" t="str">
        <f t="shared" si="185"/>
        <v>2 6 1 614 005 001 002</v>
      </c>
      <c r="C1666" s="5" t="s">
        <v>9319</v>
      </c>
      <c r="D1666" t="s">
        <v>8085</v>
      </c>
      <c r="E1666" s="137">
        <f t="shared" ref="E1666:E1729" si="189">SUMIF($J$1:$J$4000,$C1666,$E$1:$E$4000)</f>
        <v>0</v>
      </c>
      <c r="F1666" s="137">
        <f t="shared" ref="F1666:F1729" si="190">SUMIF($J$1:$J$4000,$C1666,$F$1:$F$4000)</f>
        <v>0</v>
      </c>
      <c r="G1666" s="137">
        <f t="shared" ref="G1666:G1729" si="191">SUMIF($J$1:$J$4000,$C1666,$G$1:$G$4000)</f>
        <v>0</v>
      </c>
      <c r="H1666" s="137">
        <f t="shared" si="187"/>
        <v>0</v>
      </c>
      <c r="I1666" s="16">
        <f t="shared" si="188"/>
        <v>21</v>
      </c>
      <c r="J1666" s="16" t="str">
        <f t="shared" si="186"/>
        <v>2 6 1 614 005 001</v>
      </c>
    </row>
    <row r="1667" spans="1:10">
      <c r="A1667" s="16" t="s">
        <v>449</v>
      </c>
      <c r="B1667" s="16" t="str">
        <f t="shared" ref="B1667:B1730" si="192">MID(C1667,1,I1667)</f>
        <v>2 6 1 614 005 001 003</v>
      </c>
      <c r="C1667" s="5" t="s">
        <v>9320</v>
      </c>
      <c r="D1667" t="s">
        <v>8087</v>
      </c>
      <c r="E1667" s="137">
        <f t="shared" si="189"/>
        <v>0</v>
      </c>
      <c r="F1667" s="137">
        <f t="shared" si="190"/>
        <v>0</v>
      </c>
      <c r="G1667" s="137">
        <f t="shared" si="191"/>
        <v>0</v>
      </c>
      <c r="H1667" s="137">
        <f t="shared" si="187"/>
        <v>0</v>
      </c>
      <c r="I1667" s="16">
        <f t="shared" si="188"/>
        <v>21</v>
      </c>
      <c r="J1667" s="16" t="str">
        <f t="shared" si="186"/>
        <v>2 6 1 614 005 001</v>
      </c>
    </row>
    <row r="1668" spans="1:10">
      <c r="A1668" s="16" t="s">
        <v>449</v>
      </c>
      <c r="B1668" s="16" t="str">
        <f t="shared" si="192"/>
        <v>2 6 1 615</v>
      </c>
      <c r="C1668" s="5" t="s">
        <v>6927</v>
      </c>
      <c r="D1668" t="s">
        <v>3493</v>
      </c>
      <c r="E1668" s="137">
        <f t="shared" si="189"/>
        <v>0</v>
      </c>
      <c r="F1668" s="137">
        <f t="shared" si="190"/>
        <v>0</v>
      </c>
      <c r="G1668" s="137">
        <f t="shared" si="191"/>
        <v>0</v>
      </c>
      <c r="H1668" s="137">
        <f t="shared" si="187"/>
        <v>0</v>
      </c>
      <c r="I1668" s="16">
        <f t="shared" si="188"/>
        <v>9</v>
      </c>
      <c r="J1668" s="16" t="str">
        <f t="shared" si="186"/>
        <v>2 6 1</v>
      </c>
    </row>
    <row r="1669" spans="1:10">
      <c r="A1669" s="16" t="s">
        <v>449</v>
      </c>
      <c r="B1669" s="16" t="str">
        <f t="shared" si="192"/>
        <v>2 6 1 615 001</v>
      </c>
      <c r="C1669" s="5" t="s">
        <v>8089</v>
      </c>
      <c r="D1669" t="s">
        <v>777</v>
      </c>
      <c r="E1669" s="137">
        <f t="shared" si="189"/>
        <v>0</v>
      </c>
      <c r="F1669" s="137">
        <f t="shared" si="190"/>
        <v>0</v>
      </c>
      <c r="G1669" s="137">
        <f t="shared" si="191"/>
        <v>0</v>
      </c>
      <c r="H1669" s="137">
        <f t="shared" si="187"/>
        <v>0</v>
      </c>
      <c r="I1669" s="16">
        <f t="shared" si="188"/>
        <v>13</v>
      </c>
      <c r="J1669" s="16" t="str">
        <f t="shared" si="186"/>
        <v>2 6 1 615</v>
      </c>
    </row>
    <row r="1670" spans="1:10">
      <c r="A1670" s="16" t="s">
        <v>449</v>
      </c>
      <c r="B1670" s="16" t="str">
        <f t="shared" si="192"/>
        <v>2 6 1 615 001 001 001</v>
      </c>
      <c r="C1670" s="5" t="s">
        <v>9321</v>
      </c>
      <c r="D1670" t="s">
        <v>9322</v>
      </c>
      <c r="E1670" s="137">
        <f t="shared" si="189"/>
        <v>0</v>
      </c>
      <c r="F1670" s="137">
        <f t="shared" si="190"/>
        <v>0</v>
      </c>
      <c r="G1670" s="137">
        <f t="shared" si="191"/>
        <v>0</v>
      </c>
      <c r="H1670" s="137">
        <f t="shared" si="187"/>
        <v>0</v>
      </c>
      <c r="I1670" s="16">
        <f t="shared" si="188"/>
        <v>21</v>
      </c>
      <c r="J1670" s="16" t="str">
        <f t="shared" si="186"/>
        <v>2 6 1 615 001 001</v>
      </c>
    </row>
    <row r="1671" spans="1:10">
      <c r="A1671" s="16" t="s">
        <v>449</v>
      </c>
      <c r="B1671" s="16" t="str">
        <f t="shared" si="192"/>
        <v>2 6 1 615 002</v>
      </c>
      <c r="C1671" s="5" t="s">
        <v>9323</v>
      </c>
      <c r="D1671" t="s">
        <v>8303</v>
      </c>
      <c r="E1671" s="137">
        <f t="shared" si="189"/>
        <v>0</v>
      </c>
      <c r="F1671" s="137">
        <f t="shared" si="190"/>
        <v>0</v>
      </c>
      <c r="G1671" s="137">
        <f t="shared" si="191"/>
        <v>0</v>
      </c>
      <c r="H1671" s="137">
        <f t="shared" si="187"/>
        <v>0</v>
      </c>
      <c r="I1671" s="16">
        <f t="shared" si="188"/>
        <v>13</v>
      </c>
      <c r="J1671" s="16" t="str">
        <f t="shared" ref="J1671:J1734" si="193">IF(I1671=3,MID(C1671,1,1),IF(I1671=5,MID(C1671,1,3),IF(I1671=9,MID(C1671,1,5),IF(I1671=13,MID(C1671,1,9),IF(I1671=17,MID(C1671,1,13),IF(I1671=21,MID(C1671,1,17)))))))</f>
        <v>2 6 1 615</v>
      </c>
    </row>
    <row r="1672" spans="1:10">
      <c r="A1672" s="16" t="s">
        <v>449</v>
      </c>
      <c r="B1672" s="16" t="str">
        <f t="shared" si="192"/>
        <v>2 6 1 615 002 001 001</v>
      </c>
      <c r="C1672" s="5" t="s">
        <v>9324</v>
      </c>
      <c r="D1672" t="s">
        <v>9322</v>
      </c>
      <c r="E1672" s="137">
        <f t="shared" si="189"/>
        <v>0</v>
      </c>
      <c r="F1672" s="137">
        <f t="shared" si="190"/>
        <v>0</v>
      </c>
      <c r="G1672" s="137">
        <f t="shared" si="191"/>
        <v>0</v>
      </c>
      <c r="H1672" s="137">
        <f t="shared" si="187"/>
        <v>0</v>
      </c>
      <c r="I1672" s="16">
        <f t="shared" si="188"/>
        <v>21</v>
      </c>
      <c r="J1672" s="16" t="str">
        <f t="shared" si="193"/>
        <v>2 6 1 615 002 001</v>
      </c>
    </row>
    <row r="1673" spans="1:10">
      <c r="A1673" s="16" t="s">
        <v>449</v>
      </c>
      <c r="B1673" s="16" t="str">
        <f t="shared" si="192"/>
        <v>2 6 1 615 003</v>
      </c>
      <c r="C1673" s="5" t="s">
        <v>9325</v>
      </c>
      <c r="D1673" t="s">
        <v>3202</v>
      </c>
      <c r="E1673" s="137">
        <f t="shared" si="189"/>
        <v>0</v>
      </c>
      <c r="F1673" s="137">
        <f t="shared" si="190"/>
        <v>0</v>
      </c>
      <c r="G1673" s="137">
        <f t="shared" si="191"/>
        <v>0</v>
      </c>
      <c r="H1673" s="137">
        <f t="shared" si="187"/>
        <v>0</v>
      </c>
      <c r="I1673" s="16">
        <f t="shared" si="188"/>
        <v>13</v>
      </c>
      <c r="J1673" s="16" t="str">
        <f t="shared" si="193"/>
        <v>2 6 1 615</v>
      </c>
    </row>
    <row r="1674" spans="1:10">
      <c r="A1674" s="16" t="s">
        <v>449</v>
      </c>
      <c r="B1674" s="16" t="str">
        <f t="shared" si="192"/>
        <v>2 6 1 615 003 001 001</v>
      </c>
      <c r="C1674" s="5" t="s">
        <v>9326</v>
      </c>
      <c r="D1674" t="s">
        <v>9322</v>
      </c>
      <c r="E1674" s="137">
        <f t="shared" si="189"/>
        <v>0</v>
      </c>
      <c r="F1674" s="137">
        <f t="shared" si="190"/>
        <v>0</v>
      </c>
      <c r="G1674" s="137">
        <f t="shared" si="191"/>
        <v>0</v>
      </c>
      <c r="H1674" s="137">
        <f t="shared" si="187"/>
        <v>0</v>
      </c>
      <c r="I1674" s="16">
        <f t="shared" si="188"/>
        <v>21</v>
      </c>
      <c r="J1674" s="16" t="str">
        <f t="shared" si="193"/>
        <v>2 6 1 615 003 001</v>
      </c>
    </row>
    <row r="1675" spans="1:10">
      <c r="A1675" s="16" t="s">
        <v>449</v>
      </c>
      <c r="B1675" s="16" t="str">
        <f t="shared" si="192"/>
        <v>2 6 1 615 004</v>
      </c>
      <c r="C1675" s="5" t="s">
        <v>9327</v>
      </c>
      <c r="D1675" t="s">
        <v>8303</v>
      </c>
      <c r="E1675" s="137">
        <f t="shared" si="189"/>
        <v>0</v>
      </c>
      <c r="F1675" s="137">
        <f t="shared" si="190"/>
        <v>0</v>
      </c>
      <c r="G1675" s="137">
        <f t="shared" si="191"/>
        <v>0</v>
      </c>
      <c r="H1675" s="137">
        <f t="shared" si="187"/>
        <v>0</v>
      </c>
      <c r="I1675" s="16">
        <f t="shared" si="188"/>
        <v>13</v>
      </c>
      <c r="J1675" s="16" t="str">
        <f t="shared" si="193"/>
        <v>2 6 1 615</v>
      </c>
    </row>
    <row r="1676" spans="1:10">
      <c r="A1676" s="16" t="s">
        <v>449</v>
      </c>
      <c r="B1676" s="16" t="str">
        <f t="shared" si="192"/>
        <v>2 6 1 615 004 001 001</v>
      </c>
      <c r="C1676" s="5" t="s">
        <v>9328</v>
      </c>
      <c r="D1676" t="s">
        <v>9322</v>
      </c>
      <c r="E1676" s="137">
        <f t="shared" si="189"/>
        <v>0</v>
      </c>
      <c r="F1676" s="137">
        <f t="shared" si="190"/>
        <v>0</v>
      </c>
      <c r="G1676" s="137">
        <f t="shared" si="191"/>
        <v>0</v>
      </c>
      <c r="H1676" s="137">
        <f t="shared" si="187"/>
        <v>0</v>
      </c>
      <c r="I1676" s="16">
        <f t="shared" si="188"/>
        <v>21</v>
      </c>
      <c r="J1676" s="16" t="str">
        <f t="shared" si="193"/>
        <v>2 6 1 615 004 001</v>
      </c>
    </row>
    <row r="1677" spans="1:10">
      <c r="A1677" s="16" t="s">
        <v>449</v>
      </c>
      <c r="B1677" s="16" t="str">
        <f t="shared" si="192"/>
        <v>2 6 1 615 005</v>
      </c>
      <c r="C1677" s="5" t="s">
        <v>9329</v>
      </c>
      <c r="D1677" t="s">
        <v>8307</v>
      </c>
      <c r="E1677" s="137">
        <f t="shared" si="189"/>
        <v>0</v>
      </c>
      <c r="F1677" s="137">
        <f t="shared" si="190"/>
        <v>0</v>
      </c>
      <c r="G1677" s="137">
        <f t="shared" si="191"/>
        <v>0</v>
      </c>
      <c r="H1677" s="137">
        <f t="shared" si="187"/>
        <v>0</v>
      </c>
      <c r="I1677" s="16">
        <f t="shared" si="188"/>
        <v>13</v>
      </c>
      <c r="J1677" s="16" t="str">
        <f t="shared" si="193"/>
        <v>2 6 1 615</v>
      </c>
    </row>
    <row r="1678" spans="1:10">
      <c r="A1678" s="16" t="s">
        <v>449</v>
      </c>
      <c r="B1678" s="16" t="str">
        <f t="shared" si="192"/>
        <v>2 6 1 615 005 001 001</v>
      </c>
      <c r="C1678" s="5" t="s">
        <v>9330</v>
      </c>
      <c r="D1678" t="s">
        <v>9322</v>
      </c>
      <c r="E1678" s="137">
        <f t="shared" si="189"/>
        <v>0</v>
      </c>
      <c r="F1678" s="137">
        <f t="shared" si="190"/>
        <v>0</v>
      </c>
      <c r="G1678" s="137">
        <f t="shared" si="191"/>
        <v>0</v>
      </c>
      <c r="H1678" s="137">
        <f t="shared" si="187"/>
        <v>0</v>
      </c>
      <c r="I1678" s="16">
        <f t="shared" si="188"/>
        <v>21</v>
      </c>
      <c r="J1678" s="16" t="str">
        <f t="shared" si="193"/>
        <v>2 6 1 615 005 001</v>
      </c>
    </row>
    <row r="1679" spans="1:10">
      <c r="A1679" s="16" t="s">
        <v>449</v>
      </c>
      <c r="B1679" s="16" t="str">
        <f t="shared" si="192"/>
        <v>2 6 1 616</v>
      </c>
      <c r="C1679" s="5" t="s">
        <v>7689</v>
      </c>
      <c r="D1679" t="s">
        <v>3494</v>
      </c>
      <c r="E1679" s="137">
        <f t="shared" si="189"/>
        <v>0</v>
      </c>
      <c r="F1679" s="137">
        <f t="shared" si="190"/>
        <v>0</v>
      </c>
      <c r="G1679" s="137">
        <f t="shared" si="191"/>
        <v>0</v>
      </c>
      <c r="H1679" s="137">
        <f t="shared" si="187"/>
        <v>0</v>
      </c>
      <c r="I1679" s="16">
        <f t="shared" si="188"/>
        <v>9</v>
      </c>
      <c r="J1679" s="16" t="str">
        <f t="shared" si="193"/>
        <v>2 6 1</v>
      </c>
    </row>
    <row r="1680" spans="1:10">
      <c r="A1680" s="16" t="s">
        <v>449</v>
      </c>
      <c r="B1680" s="16" t="str">
        <f t="shared" si="192"/>
        <v>2 6 1 616 001</v>
      </c>
      <c r="C1680" s="5" t="s">
        <v>8090</v>
      </c>
      <c r="D1680" t="s">
        <v>777</v>
      </c>
      <c r="E1680" s="137">
        <f t="shared" si="189"/>
        <v>0</v>
      </c>
      <c r="F1680" s="137">
        <f t="shared" si="190"/>
        <v>0</v>
      </c>
      <c r="G1680" s="137">
        <f t="shared" si="191"/>
        <v>0</v>
      </c>
      <c r="H1680" s="137">
        <f t="shared" si="187"/>
        <v>0</v>
      </c>
      <c r="I1680" s="16">
        <f t="shared" si="188"/>
        <v>13</v>
      </c>
      <c r="J1680" s="16" t="str">
        <f t="shared" si="193"/>
        <v>2 6 1 616</v>
      </c>
    </row>
    <row r="1681" spans="1:10">
      <c r="A1681" s="16" t="s">
        <v>449</v>
      </c>
      <c r="B1681" s="16" t="str">
        <f t="shared" si="192"/>
        <v>2 6 1 616 001 001 001</v>
      </c>
      <c r="C1681" s="5" t="s">
        <v>9331</v>
      </c>
      <c r="D1681" t="s">
        <v>9332</v>
      </c>
      <c r="E1681" s="137">
        <f t="shared" si="189"/>
        <v>0</v>
      </c>
      <c r="F1681" s="137">
        <f t="shared" si="190"/>
        <v>0</v>
      </c>
      <c r="G1681" s="137">
        <f t="shared" si="191"/>
        <v>0</v>
      </c>
      <c r="H1681" s="137">
        <f t="shared" si="187"/>
        <v>0</v>
      </c>
      <c r="I1681" s="16">
        <f t="shared" si="188"/>
        <v>21</v>
      </c>
      <c r="J1681" s="16" t="str">
        <f t="shared" si="193"/>
        <v>2 6 1 616 001 001</v>
      </c>
    </row>
    <row r="1682" spans="1:10">
      <c r="A1682" s="16" t="s">
        <v>449</v>
      </c>
      <c r="B1682" s="16" t="str">
        <f t="shared" si="192"/>
        <v>2 6 1 616 001 001 002</v>
      </c>
      <c r="C1682" s="5" t="s">
        <v>9333</v>
      </c>
      <c r="D1682" t="s">
        <v>9334</v>
      </c>
      <c r="E1682" s="137">
        <f t="shared" si="189"/>
        <v>0</v>
      </c>
      <c r="F1682" s="137">
        <f t="shared" si="190"/>
        <v>0</v>
      </c>
      <c r="G1682" s="137">
        <f t="shared" si="191"/>
        <v>0</v>
      </c>
      <c r="H1682" s="137">
        <f t="shared" si="187"/>
        <v>0</v>
      </c>
      <c r="I1682" s="16">
        <f t="shared" si="188"/>
        <v>21</v>
      </c>
      <c r="J1682" s="16" t="str">
        <f t="shared" si="193"/>
        <v>2 6 1 616 001 001</v>
      </c>
    </row>
    <row r="1683" spans="1:10">
      <c r="A1683" s="16" t="s">
        <v>449</v>
      </c>
      <c r="B1683" s="16" t="str">
        <f t="shared" si="192"/>
        <v>2 6 1 616 002</v>
      </c>
      <c r="C1683" s="5" t="s">
        <v>9335</v>
      </c>
      <c r="D1683" t="s">
        <v>8303</v>
      </c>
      <c r="E1683" s="137">
        <f t="shared" si="189"/>
        <v>0</v>
      </c>
      <c r="F1683" s="137">
        <f t="shared" si="190"/>
        <v>0</v>
      </c>
      <c r="G1683" s="137">
        <f t="shared" si="191"/>
        <v>0</v>
      </c>
      <c r="H1683" s="137">
        <f t="shared" si="187"/>
        <v>0</v>
      </c>
      <c r="I1683" s="16">
        <f t="shared" si="188"/>
        <v>13</v>
      </c>
      <c r="J1683" s="16" t="str">
        <f t="shared" si="193"/>
        <v>2 6 1 616</v>
      </c>
    </row>
    <row r="1684" spans="1:10">
      <c r="A1684" s="16" t="s">
        <v>449</v>
      </c>
      <c r="B1684" s="16" t="str">
        <f t="shared" si="192"/>
        <v>2 6 1 616 002 001 001</v>
      </c>
      <c r="C1684" s="5" t="s">
        <v>9336</v>
      </c>
      <c r="D1684" t="s">
        <v>9332</v>
      </c>
      <c r="E1684" s="137">
        <f t="shared" si="189"/>
        <v>0</v>
      </c>
      <c r="F1684" s="137">
        <f t="shared" si="190"/>
        <v>0</v>
      </c>
      <c r="G1684" s="137">
        <f t="shared" si="191"/>
        <v>0</v>
      </c>
      <c r="H1684" s="137">
        <f t="shared" si="187"/>
        <v>0</v>
      </c>
      <c r="I1684" s="16">
        <f t="shared" si="188"/>
        <v>21</v>
      </c>
      <c r="J1684" s="16" t="str">
        <f t="shared" si="193"/>
        <v>2 6 1 616 002 001</v>
      </c>
    </row>
    <row r="1685" spans="1:10">
      <c r="A1685" s="16" t="s">
        <v>449</v>
      </c>
      <c r="B1685" s="16" t="str">
        <f t="shared" si="192"/>
        <v>2 6 1 616 002 001 002</v>
      </c>
      <c r="C1685" s="5" t="s">
        <v>9337</v>
      </c>
      <c r="D1685" t="s">
        <v>9334</v>
      </c>
      <c r="E1685" s="137">
        <f t="shared" si="189"/>
        <v>0</v>
      </c>
      <c r="F1685" s="137">
        <f t="shared" si="190"/>
        <v>0</v>
      </c>
      <c r="G1685" s="137">
        <f t="shared" si="191"/>
        <v>0</v>
      </c>
      <c r="H1685" s="137">
        <f t="shared" si="187"/>
        <v>0</v>
      </c>
      <c r="I1685" s="16">
        <f t="shared" si="188"/>
        <v>21</v>
      </c>
      <c r="J1685" s="16" t="str">
        <f t="shared" si="193"/>
        <v>2 6 1 616 002 001</v>
      </c>
    </row>
    <row r="1686" spans="1:10">
      <c r="A1686" s="16" t="s">
        <v>449</v>
      </c>
      <c r="B1686" s="16" t="str">
        <f t="shared" si="192"/>
        <v>2 6 1 616 003</v>
      </c>
      <c r="C1686" s="5" t="s">
        <v>9338</v>
      </c>
      <c r="D1686" t="s">
        <v>3202</v>
      </c>
      <c r="E1686" s="137">
        <f t="shared" si="189"/>
        <v>0</v>
      </c>
      <c r="F1686" s="137">
        <f t="shared" si="190"/>
        <v>0</v>
      </c>
      <c r="G1686" s="137">
        <f t="shared" si="191"/>
        <v>0</v>
      </c>
      <c r="H1686" s="137">
        <f t="shared" si="187"/>
        <v>0</v>
      </c>
      <c r="I1686" s="16">
        <f t="shared" si="188"/>
        <v>13</v>
      </c>
      <c r="J1686" s="16" t="str">
        <f t="shared" si="193"/>
        <v>2 6 1 616</v>
      </c>
    </row>
    <row r="1687" spans="1:10">
      <c r="A1687" s="16" t="s">
        <v>449</v>
      </c>
      <c r="B1687" s="16" t="str">
        <f t="shared" si="192"/>
        <v>2 6 1 616 003 001 001</v>
      </c>
      <c r="C1687" s="5" t="s">
        <v>9339</v>
      </c>
      <c r="D1687" t="s">
        <v>9332</v>
      </c>
      <c r="E1687" s="137">
        <f t="shared" si="189"/>
        <v>0</v>
      </c>
      <c r="F1687" s="137">
        <f t="shared" si="190"/>
        <v>0</v>
      </c>
      <c r="G1687" s="137">
        <f t="shared" si="191"/>
        <v>0</v>
      </c>
      <c r="H1687" s="137">
        <f t="shared" si="187"/>
        <v>0</v>
      </c>
      <c r="I1687" s="16">
        <f t="shared" si="188"/>
        <v>21</v>
      </c>
      <c r="J1687" s="16" t="str">
        <f t="shared" si="193"/>
        <v>2 6 1 616 003 001</v>
      </c>
    </row>
    <row r="1688" spans="1:10">
      <c r="A1688" s="16" t="s">
        <v>449</v>
      </c>
      <c r="B1688" s="16" t="str">
        <f t="shared" si="192"/>
        <v>2 6 1 616 003 001 002</v>
      </c>
      <c r="C1688" s="5" t="s">
        <v>9340</v>
      </c>
      <c r="D1688" t="s">
        <v>9334</v>
      </c>
      <c r="E1688" s="137">
        <f t="shared" si="189"/>
        <v>0</v>
      </c>
      <c r="F1688" s="137">
        <f t="shared" si="190"/>
        <v>0</v>
      </c>
      <c r="G1688" s="137">
        <f t="shared" si="191"/>
        <v>0</v>
      </c>
      <c r="H1688" s="137">
        <f t="shared" si="187"/>
        <v>0</v>
      </c>
      <c r="I1688" s="16">
        <f t="shared" si="188"/>
        <v>21</v>
      </c>
      <c r="J1688" s="16" t="str">
        <f t="shared" si="193"/>
        <v>2 6 1 616 003 001</v>
      </c>
    </row>
    <row r="1689" spans="1:10">
      <c r="A1689" s="16" t="s">
        <v>449</v>
      </c>
      <c r="B1689" s="16" t="str">
        <f t="shared" si="192"/>
        <v>2 6 1 616 004</v>
      </c>
      <c r="C1689" s="5" t="s">
        <v>9341</v>
      </c>
      <c r="D1689" t="s">
        <v>8303</v>
      </c>
      <c r="E1689" s="137">
        <f t="shared" si="189"/>
        <v>0</v>
      </c>
      <c r="F1689" s="137">
        <f t="shared" si="190"/>
        <v>0</v>
      </c>
      <c r="G1689" s="137">
        <f t="shared" si="191"/>
        <v>0</v>
      </c>
      <c r="H1689" s="137">
        <f t="shared" si="187"/>
        <v>0</v>
      </c>
      <c r="I1689" s="16">
        <f t="shared" si="188"/>
        <v>13</v>
      </c>
      <c r="J1689" s="16" t="str">
        <f t="shared" si="193"/>
        <v>2 6 1 616</v>
      </c>
    </row>
    <row r="1690" spans="1:10">
      <c r="A1690" s="16" t="s">
        <v>449</v>
      </c>
      <c r="B1690" s="16" t="str">
        <f t="shared" si="192"/>
        <v>2 6 1 616 004 001 001</v>
      </c>
      <c r="C1690" s="5" t="s">
        <v>9342</v>
      </c>
      <c r="D1690" t="s">
        <v>9332</v>
      </c>
      <c r="E1690" s="137">
        <f t="shared" si="189"/>
        <v>0</v>
      </c>
      <c r="F1690" s="137">
        <f t="shared" si="190"/>
        <v>0</v>
      </c>
      <c r="G1690" s="137">
        <f t="shared" si="191"/>
        <v>0</v>
      </c>
      <c r="H1690" s="137">
        <f t="shared" si="187"/>
        <v>0</v>
      </c>
      <c r="I1690" s="16">
        <f t="shared" si="188"/>
        <v>21</v>
      </c>
      <c r="J1690" s="16" t="str">
        <f t="shared" si="193"/>
        <v>2 6 1 616 004 001</v>
      </c>
    </row>
    <row r="1691" spans="1:10">
      <c r="A1691" s="16" t="s">
        <v>449</v>
      </c>
      <c r="B1691" s="16" t="str">
        <f t="shared" si="192"/>
        <v>2 6 1 616 004 001 002</v>
      </c>
      <c r="C1691" s="5" t="s">
        <v>9343</v>
      </c>
      <c r="D1691" t="s">
        <v>9334</v>
      </c>
      <c r="E1691" s="137">
        <f t="shared" si="189"/>
        <v>0</v>
      </c>
      <c r="F1691" s="137">
        <f t="shared" si="190"/>
        <v>0</v>
      </c>
      <c r="G1691" s="137">
        <f t="shared" si="191"/>
        <v>0</v>
      </c>
      <c r="H1691" s="137">
        <f t="shared" si="187"/>
        <v>0</v>
      </c>
      <c r="I1691" s="16">
        <f t="shared" si="188"/>
        <v>21</v>
      </c>
      <c r="J1691" s="16" t="str">
        <f t="shared" si="193"/>
        <v>2 6 1 616 004 001</v>
      </c>
    </row>
    <row r="1692" spans="1:10">
      <c r="A1692" s="16" t="s">
        <v>449</v>
      </c>
      <c r="B1692" s="16" t="str">
        <f t="shared" si="192"/>
        <v>2 6 1 616 005</v>
      </c>
      <c r="C1692" s="5" t="s">
        <v>9344</v>
      </c>
      <c r="D1692" t="s">
        <v>8307</v>
      </c>
      <c r="E1692" s="137">
        <f t="shared" si="189"/>
        <v>0</v>
      </c>
      <c r="F1692" s="137">
        <f t="shared" si="190"/>
        <v>0</v>
      </c>
      <c r="G1692" s="137">
        <f t="shared" si="191"/>
        <v>0</v>
      </c>
      <c r="H1692" s="137">
        <f t="shared" si="187"/>
        <v>0</v>
      </c>
      <c r="I1692" s="16">
        <f t="shared" si="188"/>
        <v>13</v>
      </c>
      <c r="J1692" s="16" t="str">
        <f t="shared" si="193"/>
        <v>2 6 1 616</v>
      </c>
    </row>
    <row r="1693" spans="1:10">
      <c r="A1693" s="16" t="s">
        <v>449</v>
      </c>
      <c r="B1693" s="16" t="str">
        <f t="shared" si="192"/>
        <v>2 6 1 616 005 001 001</v>
      </c>
      <c r="C1693" s="5" t="s">
        <v>9345</v>
      </c>
      <c r="D1693" t="s">
        <v>9332</v>
      </c>
      <c r="E1693" s="137">
        <f t="shared" si="189"/>
        <v>0</v>
      </c>
      <c r="F1693" s="137">
        <f t="shared" si="190"/>
        <v>0</v>
      </c>
      <c r="G1693" s="137">
        <f t="shared" si="191"/>
        <v>0</v>
      </c>
      <c r="H1693" s="137">
        <f t="shared" si="187"/>
        <v>0</v>
      </c>
      <c r="I1693" s="16">
        <f t="shared" si="188"/>
        <v>21</v>
      </c>
      <c r="J1693" s="16" t="str">
        <f t="shared" si="193"/>
        <v>2 6 1 616 005 001</v>
      </c>
    </row>
    <row r="1694" spans="1:10">
      <c r="A1694" s="16" t="s">
        <v>449</v>
      </c>
      <c r="B1694" s="16" t="str">
        <f t="shared" si="192"/>
        <v>2 6 1 616 005 001 002</v>
      </c>
      <c r="C1694" s="5" t="s">
        <v>9346</v>
      </c>
      <c r="D1694" t="s">
        <v>9334</v>
      </c>
      <c r="E1694" s="137">
        <f t="shared" si="189"/>
        <v>0</v>
      </c>
      <c r="F1694" s="137">
        <f t="shared" si="190"/>
        <v>0</v>
      </c>
      <c r="G1694" s="137">
        <f t="shared" si="191"/>
        <v>0</v>
      </c>
      <c r="H1694" s="137">
        <f t="shared" si="187"/>
        <v>0</v>
      </c>
      <c r="I1694" s="16">
        <f t="shared" si="188"/>
        <v>21</v>
      </c>
      <c r="J1694" s="16" t="str">
        <f t="shared" si="193"/>
        <v>2 6 1 616 005 001</v>
      </c>
    </row>
    <row r="1695" spans="1:10">
      <c r="A1695" s="16" t="s">
        <v>449</v>
      </c>
      <c r="B1695" s="16" t="str">
        <f t="shared" si="192"/>
        <v>2 6 1 617</v>
      </c>
      <c r="C1695" s="5" t="s">
        <v>7690</v>
      </c>
      <c r="D1695" t="s">
        <v>3495</v>
      </c>
      <c r="E1695" s="137">
        <f t="shared" si="189"/>
        <v>0</v>
      </c>
      <c r="F1695" s="137">
        <f t="shared" si="190"/>
        <v>0</v>
      </c>
      <c r="G1695" s="137">
        <f t="shared" si="191"/>
        <v>0</v>
      </c>
      <c r="H1695" s="137">
        <f t="shared" si="187"/>
        <v>0</v>
      </c>
      <c r="I1695" s="16">
        <f t="shared" si="188"/>
        <v>9</v>
      </c>
      <c r="J1695" s="16" t="str">
        <f t="shared" si="193"/>
        <v>2 6 1</v>
      </c>
    </row>
    <row r="1696" spans="1:10">
      <c r="A1696" s="16" t="s">
        <v>449</v>
      </c>
      <c r="B1696" s="16" t="str">
        <f t="shared" si="192"/>
        <v>2 6 1 617 001</v>
      </c>
      <c r="C1696" s="5" t="s">
        <v>8091</v>
      </c>
      <c r="D1696" t="s">
        <v>777</v>
      </c>
      <c r="E1696" s="137">
        <f t="shared" si="189"/>
        <v>0</v>
      </c>
      <c r="F1696" s="137">
        <f t="shared" si="190"/>
        <v>0</v>
      </c>
      <c r="G1696" s="137">
        <f t="shared" si="191"/>
        <v>0</v>
      </c>
      <c r="H1696" s="137">
        <f t="shared" si="187"/>
        <v>0</v>
      </c>
      <c r="I1696" s="16">
        <f t="shared" si="188"/>
        <v>13</v>
      </c>
      <c r="J1696" s="16" t="str">
        <f t="shared" si="193"/>
        <v>2 6 1 617</v>
      </c>
    </row>
    <row r="1697" spans="1:10">
      <c r="A1697" s="16" t="s">
        <v>449</v>
      </c>
      <c r="B1697" s="16" t="str">
        <f t="shared" si="192"/>
        <v>2 6 1 617 002</v>
      </c>
      <c r="C1697" s="5" t="s">
        <v>9347</v>
      </c>
      <c r="D1697" t="s">
        <v>8303</v>
      </c>
      <c r="E1697" s="137">
        <f t="shared" si="189"/>
        <v>0</v>
      </c>
      <c r="F1697" s="137">
        <f t="shared" si="190"/>
        <v>0</v>
      </c>
      <c r="G1697" s="137">
        <f t="shared" si="191"/>
        <v>0</v>
      </c>
      <c r="H1697" s="137">
        <f t="shared" si="187"/>
        <v>0</v>
      </c>
      <c r="I1697" s="16">
        <f t="shared" si="188"/>
        <v>13</v>
      </c>
      <c r="J1697" s="16" t="str">
        <f t="shared" si="193"/>
        <v>2 6 1 617</v>
      </c>
    </row>
    <row r="1698" spans="1:10">
      <c r="A1698" s="16" t="s">
        <v>449</v>
      </c>
      <c r="B1698" s="16" t="str">
        <f t="shared" si="192"/>
        <v>2 6 1 617 003</v>
      </c>
      <c r="C1698" s="5" t="s">
        <v>9348</v>
      </c>
      <c r="D1698" t="s">
        <v>3202</v>
      </c>
      <c r="E1698" s="137">
        <f t="shared" si="189"/>
        <v>0</v>
      </c>
      <c r="F1698" s="137">
        <f t="shared" si="190"/>
        <v>0</v>
      </c>
      <c r="G1698" s="137">
        <f t="shared" si="191"/>
        <v>0</v>
      </c>
      <c r="H1698" s="137">
        <f t="shared" si="187"/>
        <v>0</v>
      </c>
      <c r="I1698" s="16">
        <f t="shared" si="188"/>
        <v>13</v>
      </c>
      <c r="J1698" s="16" t="str">
        <f t="shared" si="193"/>
        <v>2 6 1 617</v>
      </c>
    </row>
    <row r="1699" spans="1:10">
      <c r="A1699" s="16" t="s">
        <v>449</v>
      </c>
      <c r="B1699" s="16" t="str">
        <f t="shared" si="192"/>
        <v>2 6 1 617 004</v>
      </c>
      <c r="C1699" s="5" t="s">
        <v>9349</v>
      </c>
      <c r="D1699" t="s">
        <v>8303</v>
      </c>
      <c r="E1699" s="137">
        <f t="shared" si="189"/>
        <v>0</v>
      </c>
      <c r="F1699" s="137">
        <f t="shared" si="190"/>
        <v>0</v>
      </c>
      <c r="G1699" s="137">
        <f t="shared" si="191"/>
        <v>0</v>
      </c>
      <c r="H1699" s="137">
        <f t="shared" si="187"/>
        <v>0</v>
      </c>
      <c r="I1699" s="16">
        <f t="shared" si="188"/>
        <v>13</v>
      </c>
      <c r="J1699" s="16" t="str">
        <f t="shared" si="193"/>
        <v>2 6 1 617</v>
      </c>
    </row>
    <row r="1700" spans="1:10">
      <c r="A1700" s="16" t="s">
        <v>449</v>
      </c>
      <c r="B1700" s="16" t="str">
        <f t="shared" si="192"/>
        <v>2 6 1 617 005</v>
      </c>
      <c r="C1700" s="5" t="s">
        <v>9350</v>
      </c>
      <c r="D1700" t="s">
        <v>8307</v>
      </c>
      <c r="E1700" s="137">
        <f t="shared" si="189"/>
        <v>0</v>
      </c>
      <c r="F1700" s="137">
        <f t="shared" si="190"/>
        <v>0</v>
      </c>
      <c r="G1700" s="137">
        <f t="shared" si="191"/>
        <v>0</v>
      </c>
      <c r="H1700" s="137">
        <f t="shared" si="187"/>
        <v>0</v>
      </c>
      <c r="I1700" s="16">
        <f t="shared" si="188"/>
        <v>13</v>
      </c>
      <c r="J1700" s="16" t="str">
        <f t="shared" si="193"/>
        <v>2 6 1 617</v>
      </c>
    </row>
    <row r="1701" spans="1:10">
      <c r="A1701" s="16" t="s">
        <v>449</v>
      </c>
      <c r="B1701" s="16" t="str">
        <f t="shared" si="192"/>
        <v>2 6 1 619</v>
      </c>
      <c r="C1701" s="5" t="s">
        <v>7691</v>
      </c>
      <c r="D1701" t="s">
        <v>3496</v>
      </c>
      <c r="E1701" s="137">
        <f t="shared" si="189"/>
        <v>0</v>
      </c>
      <c r="F1701" s="137">
        <f t="shared" si="190"/>
        <v>0</v>
      </c>
      <c r="G1701" s="137">
        <f t="shared" si="191"/>
        <v>0</v>
      </c>
      <c r="H1701" s="137">
        <f t="shared" si="187"/>
        <v>0</v>
      </c>
      <c r="I1701" s="16">
        <f t="shared" si="188"/>
        <v>9</v>
      </c>
      <c r="J1701" s="16" t="str">
        <f t="shared" si="193"/>
        <v>2 6 1</v>
      </c>
    </row>
    <row r="1702" spans="1:10">
      <c r="A1702" s="16" t="s">
        <v>449</v>
      </c>
      <c r="B1702" s="16" t="str">
        <f t="shared" si="192"/>
        <v>2 6 1 619 001</v>
      </c>
      <c r="C1702" s="5" t="s">
        <v>8092</v>
      </c>
      <c r="D1702" t="s">
        <v>777</v>
      </c>
      <c r="E1702" s="137">
        <f t="shared" si="189"/>
        <v>0</v>
      </c>
      <c r="F1702" s="137">
        <f t="shared" si="190"/>
        <v>0</v>
      </c>
      <c r="G1702" s="137">
        <f t="shared" si="191"/>
        <v>0</v>
      </c>
      <c r="H1702" s="137">
        <f t="shared" si="187"/>
        <v>0</v>
      </c>
      <c r="I1702" s="16">
        <f t="shared" si="188"/>
        <v>13</v>
      </c>
      <c r="J1702" s="16" t="str">
        <f t="shared" si="193"/>
        <v>2 6 1 619</v>
      </c>
    </row>
    <row r="1703" spans="1:10">
      <c r="A1703" s="16" t="s">
        <v>449</v>
      </c>
      <c r="B1703" s="16" t="str">
        <f t="shared" si="192"/>
        <v>2 6 1 619 002</v>
      </c>
      <c r="C1703" s="5" t="s">
        <v>9351</v>
      </c>
      <c r="D1703" t="s">
        <v>8303</v>
      </c>
      <c r="E1703" s="137">
        <f t="shared" si="189"/>
        <v>0</v>
      </c>
      <c r="F1703" s="137">
        <f t="shared" si="190"/>
        <v>0</v>
      </c>
      <c r="G1703" s="137">
        <f t="shared" si="191"/>
        <v>0</v>
      </c>
      <c r="H1703" s="137">
        <f t="shared" si="187"/>
        <v>0</v>
      </c>
      <c r="I1703" s="16">
        <f t="shared" si="188"/>
        <v>13</v>
      </c>
      <c r="J1703" s="16" t="str">
        <f t="shared" si="193"/>
        <v>2 6 1 619</v>
      </c>
    </row>
    <row r="1704" spans="1:10">
      <c r="A1704" s="16" t="s">
        <v>449</v>
      </c>
      <c r="B1704" s="16" t="str">
        <f t="shared" si="192"/>
        <v>2 6 1 619 003</v>
      </c>
      <c r="C1704" s="5" t="s">
        <v>9352</v>
      </c>
      <c r="D1704" t="s">
        <v>3202</v>
      </c>
      <c r="E1704" s="137">
        <f t="shared" si="189"/>
        <v>0</v>
      </c>
      <c r="F1704" s="137">
        <f t="shared" si="190"/>
        <v>0</v>
      </c>
      <c r="G1704" s="137">
        <f t="shared" si="191"/>
        <v>0</v>
      </c>
      <c r="H1704" s="137">
        <f t="shared" si="187"/>
        <v>0</v>
      </c>
      <c r="I1704" s="16">
        <f t="shared" si="188"/>
        <v>13</v>
      </c>
      <c r="J1704" s="16" t="str">
        <f t="shared" si="193"/>
        <v>2 6 1 619</v>
      </c>
    </row>
    <row r="1705" spans="1:10">
      <c r="A1705" s="16" t="s">
        <v>449</v>
      </c>
      <c r="B1705" s="16" t="str">
        <f t="shared" si="192"/>
        <v>2 6 1 619 004</v>
      </c>
      <c r="C1705" s="5" t="s">
        <v>9353</v>
      </c>
      <c r="D1705" t="s">
        <v>8303</v>
      </c>
      <c r="E1705" s="137">
        <f t="shared" si="189"/>
        <v>0</v>
      </c>
      <c r="F1705" s="137">
        <f t="shared" si="190"/>
        <v>0</v>
      </c>
      <c r="G1705" s="137">
        <f t="shared" si="191"/>
        <v>0</v>
      </c>
      <c r="H1705" s="137">
        <f t="shared" si="187"/>
        <v>0</v>
      </c>
      <c r="I1705" s="16">
        <f t="shared" si="188"/>
        <v>13</v>
      </c>
      <c r="J1705" s="16" t="str">
        <f t="shared" si="193"/>
        <v>2 6 1 619</v>
      </c>
    </row>
    <row r="1706" spans="1:10">
      <c r="A1706" s="16" t="s">
        <v>449</v>
      </c>
      <c r="B1706" s="16" t="str">
        <f t="shared" si="192"/>
        <v>2 6 1 619 005</v>
      </c>
      <c r="C1706" s="5" t="s">
        <v>9354</v>
      </c>
      <c r="D1706" t="s">
        <v>8307</v>
      </c>
      <c r="E1706" s="137">
        <f t="shared" si="189"/>
        <v>0</v>
      </c>
      <c r="F1706" s="137">
        <f t="shared" si="190"/>
        <v>0</v>
      </c>
      <c r="G1706" s="137">
        <f t="shared" si="191"/>
        <v>0</v>
      </c>
      <c r="H1706" s="137">
        <f t="shared" si="187"/>
        <v>0</v>
      </c>
      <c r="I1706" s="16">
        <f t="shared" si="188"/>
        <v>13</v>
      </c>
      <c r="J1706" s="16" t="str">
        <f t="shared" si="193"/>
        <v>2 6 1 619</v>
      </c>
    </row>
    <row r="1707" spans="1:10">
      <c r="A1707" s="16" t="s">
        <v>449</v>
      </c>
      <c r="B1707" s="16" t="str">
        <f t="shared" si="192"/>
        <v>2 6 2</v>
      </c>
      <c r="C1707" s="5" t="s">
        <v>7692</v>
      </c>
      <c r="D1707" t="s">
        <v>7693</v>
      </c>
      <c r="E1707" s="137">
        <f t="shared" si="189"/>
        <v>0</v>
      </c>
      <c r="F1707" s="137">
        <f t="shared" si="190"/>
        <v>0</v>
      </c>
      <c r="G1707" s="137">
        <f t="shared" si="191"/>
        <v>0</v>
      </c>
      <c r="H1707" s="137">
        <f t="shared" si="187"/>
        <v>0</v>
      </c>
      <c r="I1707" s="16">
        <f t="shared" si="188"/>
        <v>5</v>
      </c>
      <c r="J1707" s="16" t="str">
        <f t="shared" si="193"/>
        <v>2 6</v>
      </c>
    </row>
    <row r="1708" spans="1:10">
      <c r="A1708" s="16" t="s">
        <v>449</v>
      </c>
      <c r="B1708" s="16" t="str">
        <f t="shared" si="192"/>
        <v>2 6 2 621 001</v>
      </c>
      <c r="C1708" s="5" t="s">
        <v>8093</v>
      </c>
      <c r="D1708" t="s">
        <v>777</v>
      </c>
      <c r="E1708" s="137">
        <f t="shared" si="189"/>
        <v>0</v>
      </c>
      <c r="F1708" s="137">
        <f t="shared" si="190"/>
        <v>0</v>
      </c>
      <c r="G1708" s="137">
        <f t="shared" si="191"/>
        <v>0</v>
      </c>
      <c r="H1708" s="137">
        <f t="shared" si="187"/>
        <v>0</v>
      </c>
      <c r="I1708" s="16">
        <f t="shared" si="188"/>
        <v>13</v>
      </c>
      <c r="J1708" s="16" t="str">
        <f t="shared" si="193"/>
        <v>2 6 2 621</v>
      </c>
    </row>
    <row r="1709" spans="1:10">
      <c r="A1709" s="16" t="s">
        <v>449</v>
      </c>
      <c r="B1709" s="16" t="str">
        <f t="shared" si="192"/>
        <v>2 6 2 621 002</v>
      </c>
      <c r="C1709" s="5" t="s">
        <v>9355</v>
      </c>
      <c r="D1709" t="s">
        <v>8303</v>
      </c>
      <c r="E1709" s="137">
        <f t="shared" si="189"/>
        <v>0</v>
      </c>
      <c r="F1709" s="137">
        <f t="shared" si="190"/>
        <v>0</v>
      </c>
      <c r="G1709" s="137">
        <f t="shared" si="191"/>
        <v>0</v>
      </c>
      <c r="H1709" s="137">
        <f t="shared" si="187"/>
        <v>0</v>
      </c>
      <c r="I1709" s="16">
        <f t="shared" si="188"/>
        <v>13</v>
      </c>
      <c r="J1709" s="16" t="str">
        <f t="shared" si="193"/>
        <v>2 6 2 621</v>
      </c>
    </row>
    <row r="1710" spans="1:10">
      <c r="A1710" s="16" t="s">
        <v>449</v>
      </c>
      <c r="B1710" s="16" t="str">
        <f t="shared" si="192"/>
        <v>2 6 2 621 003</v>
      </c>
      <c r="C1710" s="5" t="s">
        <v>9356</v>
      </c>
      <c r="D1710" t="s">
        <v>3202</v>
      </c>
      <c r="E1710" s="137">
        <f t="shared" si="189"/>
        <v>0</v>
      </c>
      <c r="F1710" s="137">
        <f t="shared" si="190"/>
        <v>0</v>
      </c>
      <c r="G1710" s="137">
        <f t="shared" si="191"/>
        <v>0</v>
      </c>
      <c r="H1710" s="137">
        <f t="shared" si="187"/>
        <v>0</v>
      </c>
      <c r="I1710" s="16">
        <f t="shared" si="188"/>
        <v>13</v>
      </c>
      <c r="J1710" s="16" t="str">
        <f t="shared" si="193"/>
        <v>2 6 2 621</v>
      </c>
    </row>
    <row r="1711" spans="1:10">
      <c r="A1711" s="16" t="s">
        <v>449</v>
      </c>
      <c r="B1711" s="16" t="str">
        <f t="shared" si="192"/>
        <v>2 6 2 621 004</v>
      </c>
      <c r="C1711" s="5" t="s">
        <v>9357</v>
      </c>
      <c r="D1711" t="s">
        <v>8303</v>
      </c>
      <c r="E1711" s="137">
        <f t="shared" si="189"/>
        <v>0</v>
      </c>
      <c r="F1711" s="137">
        <f t="shared" si="190"/>
        <v>0</v>
      </c>
      <c r="G1711" s="137">
        <f t="shared" si="191"/>
        <v>0</v>
      </c>
      <c r="H1711" s="137">
        <f t="shared" si="187"/>
        <v>0</v>
      </c>
      <c r="I1711" s="16">
        <f t="shared" si="188"/>
        <v>13</v>
      </c>
      <c r="J1711" s="16" t="str">
        <f t="shared" si="193"/>
        <v>2 6 2 621</v>
      </c>
    </row>
    <row r="1712" spans="1:10">
      <c r="A1712" s="16" t="s">
        <v>449</v>
      </c>
      <c r="B1712" s="16" t="str">
        <f t="shared" si="192"/>
        <v>2 6 2 621 005</v>
      </c>
      <c r="C1712" s="5" t="s">
        <v>9358</v>
      </c>
      <c r="D1712" t="s">
        <v>8307</v>
      </c>
      <c r="E1712" s="137">
        <f t="shared" si="189"/>
        <v>0</v>
      </c>
      <c r="F1712" s="137">
        <f t="shared" si="190"/>
        <v>0</v>
      </c>
      <c r="G1712" s="137">
        <f t="shared" si="191"/>
        <v>0</v>
      </c>
      <c r="H1712" s="137">
        <f t="shared" si="187"/>
        <v>0</v>
      </c>
      <c r="I1712" s="16">
        <f t="shared" si="188"/>
        <v>13</v>
      </c>
      <c r="J1712" s="16" t="str">
        <f t="shared" si="193"/>
        <v>2 6 2 621</v>
      </c>
    </row>
    <row r="1713" spans="1:10">
      <c r="A1713" s="16" t="s">
        <v>449</v>
      </c>
      <c r="B1713" s="16" t="str">
        <f t="shared" si="192"/>
        <v>2 6 2 622 001</v>
      </c>
      <c r="C1713" s="5" t="s">
        <v>8094</v>
      </c>
      <c r="D1713" t="s">
        <v>777</v>
      </c>
      <c r="E1713" s="137">
        <f t="shared" si="189"/>
        <v>0</v>
      </c>
      <c r="F1713" s="137">
        <f t="shared" si="190"/>
        <v>0</v>
      </c>
      <c r="G1713" s="137">
        <f t="shared" si="191"/>
        <v>0</v>
      </c>
      <c r="H1713" s="137">
        <f t="shared" ref="H1713:H1776" si="194">SUBTOTAL(9,E1713:G1713)</f>
        <v>0</v>
      </c>
      <c r="I1713" s="16">
        <f t="shared" ref="I1713:I1776" si="195">LEN(C1713)</f>
        <v>13</v>
      </c>
      <c r="J1713" s="16" t="str">
        <f t="shared" si="193"/>
        <v>2 6 2 622</v>
      </c>
    </row>
    <row r="1714" spans="1:10">
      <c r="A1714" s="16" t="s">
        <v>449</v>
      </c>
      <c r="B1714" s="16" t="str">
        <f t="shared" si="192"/>
        <v>2 6 2 622 002</v>
      </c>
      <c r="C1714" s="5" t="s">
        <v>9359</v>
      </c>
      <c r="D1714" t="s">
        <v>8303</v>
      </c>
      <c r="E1714" s="137">
        <f t="shared" si="189"/>
        <v>0</v>
      </c>
      <c r="F1714" s="137">
        <f t="shared" si="190"/>
        <v>0</v>
      </c>
      <c r="G1714" s="137">
        <f t="shared" si="191"/>
        <v>0</v>
      </c>
      <c r="H1714" s="137">
        <f t="shared" si="194"/>
        <v>0</v>
      </c>
      <c r="I1714" s="16">
        <f t="shared" si="195"/>
        <v>13</v>
      </c>
      <c r="J1714" s="16" t="str">
        <f t="shared" si="193"/>
        <v>2 6 2 622</v>
      </c>
    </row>
    <row r="1715" spans="1:10">
      <c r="A1715" s="16" t="s">
        <v>449</v>
      </c>
      <c r="B1715" s="16" t="str">
        <f t="shared" si="192"/>
        <v>2 6 2 622 003</v>
      </c>
      <c r="C1715" s="5" t="s">
        <v>9360</v>
      </c>
      <c r="D1715" t="s">
        <v>3202</v>
      </c>
      <c r="E1715" s="137">
        <f t="shared" si="189"/>
        <v>0</v>
      </c>
      <c r="F1715" s="137">
        <f t="shared" si="190"/>
        <v>0</v>
      </c>
      <c r="G1715" s="137">
        <f t="shared" si="191"/>
        <v>0</v>
      </c>
      <c r="H1715" s="137">
        <f t="shared" si="194"/>
        <v>0</v>
      </c>
      <c r="I1715" s="16">
        <f t="shared" si="195"/>
        <v>13</v>
      </c>
      <c r="J1715" s="16" t="str">
        <f t="shared" si="193"/>
        <v>2 6 2 622</v>
      </c>
    </row>
    <row r="1716" spans="1:10">
      <c r="A1716" s="16" t="s">
        <v>449</v>
      </c>
      <c r="B1716" s="16" t="str">
        <f t="shared" si="192"/>
        <v>2 6 2 622 004</v>
      </c>
      <c r="C1716" s="5" t="s">
        <v>9361</v>
      </c>
      <c r="D1716" t="s">
        <v>8303</v>
      </c>
      <c r="E1716" s="137">
        <f t="shared" si="189"/>
        <v>0</v>
      </c>
      <c r="F1716" s="137">
        <f t="shared" si="190"/>
        <v>0</v>
      </c>
      <c r="G1716" s="137">
        <f t="shared" si="191"/>
        <v>0</v>
      </c>
      <c r="H1716" s="137">
        <f t="shared" si="194"/>
        <v>0</v>
      </c>
      <c r="I1716" s="16">
        <f t="shared" si="195"/>
        <v>13</v>
      </c>
      <c r="J1716" s="16" t="str">
        <f t="shared" si="193"/>
        <v>2 6 2 622</v>
      </c>
    </row>
    <row r="1717" spans="1:10">
      <c r="A1717" s="16" t="s">
        <v>449</v>
      </c>
      <c r="B1717" s="16" t="str">
        <f t="shared" si="192"/>
        <v>2 6 2 622 005</v>
      </c>
      <c r="C1717" s="5" t="s">
        <v>9362</v>
      </c>
      <c r="D1717" t="s">
        <v>8307</v>
      </c>
      <c r="E1717" s="137">
        <f t="shared" si="189"/>
        <v>0</v>
      </c>
      <c r="F1717" s="137">
        <f t="shared" si="190"/>
        <v>0</v>
      </c>
      <c r="G1717" s="137">
        <f t="shared" si="191"/>
        <v>0</v>
      </c>
      <c r="H1717" s="137">
        <f t="shared" si="194"/>
        <v>0</v>
      </c>
      <c r="I1717" s="16">
        <f t="shared" si="195"/>
        <v>13</v>
      </c>
      <c r="J1717" s="16" t="str">
        <f t="shared" si="193"/>
        <v>2 6 2 622</v>
      </c>
    </row>
    <row r="1718" spans="1:10">
      <c r="A1718" s="16" t="s">
        <v>449</v>
      </c>
      <c r="B1718" s="16" t="str">
        <f t="shared" si="192"/>
        <v>2 6 2 623 001</v>
      </c>
      <c r="C1718" s="5" t="s">
        <v>8095</v>
      </c>
      <c r="D1718" t="s">
        <v>777</v>
      </c>
      <c r="E1718" s="137">
        <f t="shared" si="189"/>
        <v>0</v>
      </c>
      <c r="F1718" s="137">
        <f t="shared" si="190"/>
        <v>0</v>
      </c>
      <c r="G1718" s="137">
        <f t="shared" si="191"/>
        <v>0</v>
      </c>
      <c r="H1718" s="137">
        <f t="shared" si="194"/>
        <v>0</v>
      </c>
      <c r="I1718" s="16">
        <f t="shared" si="195"/>
        <v>13</v>
      </c>
      <c r="J1718" s="16" t="str">
        <f t="shared" si="193"/>
        <v>2 6 2 623</v>
      </c>
    </row>
    <row r="1719" spans="1:10">
      <c r="A1719" s="16" t="s">
        <v>449</v>
      </c>
      <c r="B1719" s="16" t="str">
        <f t="shared" si="192"/>
        <v>2 6 2 623 002</v>
      </c>
      <c r="C1719" s="5" t="s">
        <v>9363</v>
      </c>
      <c r="D1719" t="s">
        <v>8303</v>
      </c>
      <c r="E1719" s="137">
        <f t="shared" si="189"/>
        <v>0</v>
      </c>
      <c r="F1719" s="137">
        <f t="shared" si="190"/>
        <v>0</v>
      </c>
      <c r="G1719" s="137">
        <f t="shared" si="191"/>
        <v>0</v>
      </c>
      <c r="H1719" s="137">
        <f t="shared" si="194"/>
        <v>0</v>
      </c>
      <c r="I1719" s="16">
        <f t="shared" si="195"/>
        <v>13</v>
      </c>
      <c r="J1719" s="16" t="str">
        <f t="shared" si="193"/>
        <v>2 6 2 623</v>
      </c>
    </row>
    <row r="1720" spans="1:10">
      <c r="A1720" s="16" t="s">
        <v>449</v>
      </c>
      <c r="B1720" s="16" t="str">
        <f t="shared" si="192"/>
        <v>2 6 2 623 003</v>
      </c>
      <c r="C1720" s="5" t="s">
        <v>9364</v>
      </c>
      <c r="D1720" t="s">
        <v>3202</v>
      </c>
      <c r="E1720" s="137">
        <f t="shared" si="189"/>
        <v>0</v>
      </c>
      <c r="F1720" s="137">
        <f t="shared" si="190"/>
        <v>0</v>
      </c>
      <c r="G1720" s="137">
        <f t="shared" si="191"/>
        <v>0</v>
      </c>
      <c r="H1720" s="137">
        <f t="shared" si="194"/>
        <v>0</v>
      </c>
      <c r="I1720" s="16">
        <f t="shared" si="195"/>
        <v>13</v>
      </c>
      <c r="J1720" s="16" t="str">
        <f t="shared" si="193"/>
        <v>2 6 2 623</v>
      </c>
    </row>
    <row r="1721" spans="1:10">
      <c r="A1721" s="16" t="s">
        <v>449</v>
      </c>
      <c r="B1721" s="16" t="str">
        <f t="shared" si="192"/>
        <v>2 6 2 623 004</v>
      </c>
      <c r="C1721" s="5" t="s">
        <v>9365</v>
      </c>
      <c r="D1721" t="s">
        <v>8303</v>
      </c>
      <c r="E1721" s="137">
        <f t="shared" si="189"/>
        <v>0</v>
      </c>
      <c r="F1721" s="137">
        <f t="shared" si="190"/>
        <v>0</v>
      </c>
      <c r="G1721" s="137">
        <f t="shared" si="191"/>
        <v>0</v>
      </c>
      <c r="H1721" s="137">
        <f t="shared" si="194"/>
        <v>0</v>
      </c>
      <c r="I1721" s="16">
        <f t="shared" si="195"/>
        <v>13</v>
      </c>
      <c r="J1721" s="16" t="str">
        <f t="shared" si="193"/>
        <v>2 6 2 623</v>
      </c>
    </row>
    <row r="1722" spans="1:10">
      <c r="A1722" s="16" t="s">
        <v>449</v>
      </c>
      <c r="B1722" s="16" t="str">
        <f t="shared" si="192"/>
        <v>2 6 2 623 005</v>
      </c>
      <c r="C1722" s="5" t="s">
        <v>9366</v>
      </c>
      <c r="D1722" t="s">
        <v>8307</v>
      </c>
      <c r="E1722" s="137">
        <f t="shared" si="189"/>
        <v>0</v>
      </c>
      <c r="F1722" s="137">
        <f t="shared" si="190"/>
        <v>0</v>
      </c>
      <c r="G1722" s="137">
        <f t="shared" si="191"/>
        <v>0</v>
      </c>
      <c r="H1722" s="137">
        <f t="shared" si="194"/>
        <v>0</v>
      </c>
      <c r="I1722" s="16">
        <f t="shared" si="195"/>
        <v>13</v>
      </c>
      <c r="J1722" s="16" t="str">
        <f t="shared" si="193"/>
        <v>2 6 2 623</v>
      </c>
    </row>
    <row r="1723" spans="1:10">
      <c r="A1723" s="16" t="s">
        <v>449</v>
      </c>
      <c r="B1723" s="16" t="str">
        <f t="shared" si="192"/>
        <v>2 6 2 624 001</v>
      </c>
      <c r="C1723" s="5" t="s">
        <v>8096</v>
      </c>
      <c r="D1723" t="s">
        <v>777</v>
      </c>
      <c r="E1723" s="137">
        <f t="shared" si="189"/>
        <v>0</v>
      </c>
      <c r="F1723" s="137">
        <f t="shared" si="190"/>
        <v>0</v>
      </c>
      <c r="G1723" s="137">
        <f t="shared" si="191"/>
        <v>0</v>
      </c>
      <c r="H1723" s="137">
        <f t="shared" si="194"/>
        <v>0</v>
      </c>
      <c r="I1723" s="16">
        <f t="shared" si="195"/>
        <v>13</v>
      </c>
      <c r="J1723" s="16" t="str">
        <f t="shared" si="193"/>
        <v>2 6 2 624</v>
      </c>
    </row>
    <row r="1724" spans="1:10">
      <c r="A1724" s="16" t="s">
        <v>449</v>
      </c>
      <c r="B1724" s="16" t="str">
        <f t="shared" si="192"/>
        <v>2 6 2 624 002</v>
      </c>
      <c r="C1724" s="5" t="s">
        <v>9367</v>
      </c>
      <c r="D1724" t="s">
        <v>8303</v>
      </c>
      <c r="E1724" s="137">
        <f t="shared" si="189"/>
        <v>0</v>
      </c>
      <c r="F1724" s="137">
        <f t="shared" si="190"/>
        <v>0</v>
      </c>
      <c r="G1724" s="137">
        <f t="shared" si="191"/>
        <v>0</v>
      </c>
      <c r="H1724" s="137">
        <f t="shared" si="194"/>
        <v>0</v>
      </c>
      <c r="I1724" s="16">
        <f t="shared" si="195"/>
        <v>13</v>
      </c>
      <c r="J1724" s="16" t="str">
        <f t="shared" si="193"/>
        <v>2 6 2 624</v>
      </c>
    </row>
    <row r="1725" spans="1:10">
      <c r="A1725" s="16" t="s">
        <v>449</v>
      </c>
      <c r="B1725" s="16" t="str">
        <f t="shared" si="192"/>
        <v>2 6 2 624 003</v>
      </c>
      <c r="C1725" s="5" t="s">
        <v>9368</v>
      </c>
      <c r="D1725" t="s">
        <v>3202</v>
      </c>
      <c r="E1725" s="137">
        <f t="shared" si="189"/>
        <v>0</v>
      </c>
      <c r="F1725" s="137">
        <f t="shared" si="190"/>
        <v>0</v>
      </c>
      <c r="G1725" s="137">
        <f t="shared" si="191"/>
        <v>0</v>
      </c>
      <c r="H1725" s="137">
        <f t="shared" si="194"/>
        <v>0</v>
      </c>
      <c r="I1725" s="16">
        <f t="shared" si="195"/>
        <v>13</v>
      </c>
      <c r="J1725" s="16" t="str">
        <f t="shared" si="193"/>
        <v>2 6 2 624</v>
      </c>
    </row>
    <row r="1726" spans="1:10">
      <c r="A1726" s="16" t="s">
        <v>449</v>
      </c>
      <c r="B1726" s="16" t="str">
        <f t="shared" si="192"/>
        <v>2 6 2 624 004</v>
      </c>
      <c r="C1726" s="5" t="s">
        <v>9369</v>
      </c>
      <c r="D1726" t="s">
        <v>8303</v>
      </c>
      <c r="E1726" s="137">
        <f t="shared" si="189"/>
        <v>0</v>
      </c>
      <c r="F1726" s="137">
        <f t="shared" si="190"/>
        <v>0</v>
      </c>
      <c r="G1726" s="137">
        <f t="shared" si="191"/>
        <v>0</v>
      </c>
      <c r="H1726" s="137">
        <f t="shared" si="194"/>
        <v>0</v>
      </c>
      <c r="I1726" s="16">
        <f t="shared" si="195"/>
        <v>13</v>
      </c>
      <c r="J1726" s="16" t="str">
        <f t="shared" si="193"/>
        <v>2 6 2 624</v>
      </c>
    </row>
    <row r="1727" spans="1:10">
      <c r="A1727" s="16" t="s">
        <v>449</v>
      </c>
      <c r="B1727" s="16" t="str">
        <f t="shared" si="192"/>
        <v>2 6 2 624 005</v>
      </c>
      <c r="C1727" s="5" t="s">
        <v>9370</v>
      </c>
      <c r="D1727" t="s">
        <v>8307</v>
      </c>
      <c r="E1727" s="137">
        <f t="shared" si="189"/>
        <v>0</v>
      </c>
      <c r="F1727" s="137">
        <f t="shared" si="190"/>
        <v>0</v>
      </c>
      <c r="G1727" s="137">
        <f t="shared" si="191"/>
        <v>0</v>
      </c>
      <c r="H1727" s="137">
        <f t="shared" si="194"/>
        <v>0</v>
      </c>
      <c r="I1727" s="16">
        <f t="shared" si="195"/>
        <v>13</v>
      </c>
      <c r="J1727" s="16" t="str">
        <f t="shared" si="193"/>
        <v>2 6 2 624</v>
      </c>
    </row>
    <row r="1728" spans="1:10">
      <c r="A1728" s="16" t="s">
        <v>449</v>
      </c>
      <c r="B1728" s="16" t="str">
        <f t="shared" si="192"/>
        <v>2 6 2 625 001</v>
      </c>
      <c r="C1728" s="5" t="s">
        <v>8097</v>
      </c>
      <c r="D1728" t="s">
        <v>777</v>
      </c>
      <c r="E1728" s="137">
        <f t="shared" si="189"/>
        <v>0</v>
      </c>
      <c r="F1728" s="137">
        <f t="shared" si="190"/>
        <v>0</v>
      </c>
      <c r="G1728" s="137">
        <f t="shared" si="191"/>
        <v>0</v>
      </c>
      <c r="H1728" s="137">
        <f t="shared" si="194"/>
        <v>0</v>
      </c>
      <c r="I1728" s="16">
        <f t="shared" si="195"/>
        <v>13</v>
      </c>
      <c r="J1728" s="16" t="str">
        <f t="shared" si="193"/>
        <v>2 6 2 625</v>
      </c>
    </row>
    <row r="1729" spans="1:10">
      <c r="A1729" s="16" t="s">
        <v>449</v>
      </c>
      <c r="B1729" s="16" t="str">
        <f t="shared" si="192"/>
        <v>2 6 2 625 002</v>
      </c>
      <c r="C1729" s="5" t="s">
        <v>9371</v>
      </c>
      <c r="D1729" t="s">
        <v>8303</v>
      </c>
      <c r="E1729" s="137">
        <f t="shared" si="189"/>
        <v>0</v>
      </c>
      <c r="F1729" s="137">
        <f t="shared" si="190"/>
        <v>0</v>
      </c>
      <c r="G1729" s="137">
        <f t="shared" si="191"/>
        <v>0</v>
      </c>
      <c r="H1729" s="137">
        <f t="shared" si="194"/>
        <v>0</v>
      </c>
      <c r="I1729" s="16">
        <f t="shared" si="195"/>
        <v>13</v>
      </c>
      <c r="J1729" s="16" t="str">
        <f t="shared" si="193"/>
        <v>2 6 2 625</v>
      </c>
    </row>
    <row r="1730" spans="1:10">
      <c r="A1730" s="16" t="s">
        <v>449</v>
      </c>
      <c r="B1730" s="16" t="str">
        <f t="shared" si="192"/>
        <v>2 6 2 625 003</v>
      </c>
      <c r="C1730" s="5" t="s">
        <v>9372</v>
      </c>
      <c r="D1730" t="s">
        <v>3202</v>
      </c>
      <c r="E1730" s="137">
        <f t="shared" ref="E1730:E1793" si="196">SUMIF($J$1:$J$4000,$C1730,$E$1:$E$4000)</f>
        <v>0</v>
      </c>
      <c r="F1730" s="137">
        <f t="shared" ref="F1730:F1793" si="197">SUMIF($J$1:$J$4000,$C1730,$F$1:$F$4000)</f>
        <v>0</v>
      </c>
      <c r="G1730" s="137">
        <f t="shared" ref="G1730:G1793" si="198">SUMIF($J$1:$J$4000,$C1730,$G$1:$G$4000)</f>
        <v>0</v>
      </c>
      <c r="H1730" s="137">
        <f t="shared" si="194"/>
        <v>0</v>
      </c>
      <c r="I1730" s="16">
        <f t="shared" si="195"/>
        <v>13</v>
      </c>
      <c r="J1730" s="16" t="str">
        <f t="shared" si="193"/>
        <v>2 6 2 625</v>
      </c>
    </row>
    <row r="1731" spans="1:10">
      <c r="A1731" s="16" t="s">
        <v>449</v>
      </c>
      <c r="B1731" s="16" t="str">
        <f t="shared" ref="B1731:B1794" si="199">MID(C1731,1,I1731)</f>
        <v>2 6 2 625 004</v>
      </c>
      <c r="C1731" s="5" t="s">
        <v>9373</v>
      </c>
      <c r="D1731" t="s">
        <v>8303</v>
      </c>
      <c r="E1731" s="137">
        <f t="shared" si="196"/>
        <v>0</v>
      </c>
      <c r="F1731" s="137">
        <f t="shared" si="197"/>
        <v>0</v>
      </c>
      <c r="G1731" s="137">
        <f t="shared" si="198"/>
        <v>0</v>
      </c>
      <c r="H1731" s="137">
        <f t="shared" si="194"/>
        <v>0</v>
      </c>
      <c r="I1731" s="16">
        <f t="shared" si="195"/>
        <v>13</v>
      </c>
      <c r="J1731" s="16" t="str">
        <f t="shared" si="193"/>
        <v>2 6 2 625</v>
      </c>
    </row>
    <row r="1732" spans="1:10">
      <c r="A1732" s="16" t="s">
        <v>449</v>
      </c>
      <c r="B1732" s="16" t="str">
        <f t="shared" si="199"/>
        <v>2 6 2 625 005</v>
      </c>
      <c r="C1732" s="5" t="s">
        <v>9374</v>
      </c>
      <c r="D1732" t="s">
        <v>8307</v>
      </c>
      <c r="E1732" s="137">
        <f t="shared" si="196"/>
        <v>0</v>
      </c>
      <c r="F1732" s="137">
        <f t="shared" si="197"/>
        <v>0</v>
      </c>
      <c r="G1732" s="137">
        <f t="shared" si="198"/>
        <v>0</v>
      </c>
      <c r="H1732" s="137">
        <f t="shared" si="194"/>
        <v>0</v>
      </c>
      <c r="I1732" s="16">
        <f t="shared" si="195"/>
        <v>13</v>
      </c>
      <c r="J1732" s="16" t="str">
        <f t="shared" si="193"/>
        <v>2 6 2 625</v>
      </c>
    </row>
    <row r="1733" spans="1:10">
      <c r="A1733" s="16" t="s">
        <v>449</v>
      </c>
      <c r="B1733" s="16" t="str">
        <f t="shared" si="199"/>
        <v>2 6 2 626 001</v>
      </c>
      <c r="C1733" s="5" t="s">
        <v>8098</v>
      </c>
      <c r="D1733" t="s">
        <v>777</v>
      </c>
      <c r="E1733" s="137">
        <f t="shared" si="196"/>
        <v>0</v>
      </c>
      <c r="F1733" s="137">
        <f t="shared" si="197"/>
        <v>0</v>
      </c>
      <c r="G1733" s="137">
        <f t="shared" si="198"/>
        <v>0</v>
      </c>
      <c r="H1733" s="137">
        <f t="shared" si="194"/>
        <v>0</v>
      </c>
      <c r="I1733" s="16">
        <f t="shared" si="195"/>
        <v>13</v>
      </c>
      <c r="J1733" s="16" t="str">
        <f t="shared" si="193"/>
        <v>2 6 2 626</v>
      </c>
    </row>
    <row r="1734" spans="1:10">
      <c r="A1734" s="16" t="s">
        <v>449</v>
      </c>
      <c r="B1734" s="16" t="str">
        <f t="shared" si="199"/>
        <v>2 6 2 626 002</v>
      </c>
      <c r="C1734" s="5" t="s">
        <v>9375</v>
      </c>
      <c r="D1734" t="s">
        <v>8303</v>
      </c>
      <c r="E1734" s="137">
        <f t="shared" si="196"/>
        <v>0</v>
      </c>
      <c r="F1734" s="137">
        <f t="shared" si="197"/>
        <v>0</v>
      </c>
      <c r="G1734" s="137">
        <f t="shared" si="198"/>
        <v>0</v>
      </c>
      <c r="H1734" s="137">
        <f t="shared" si="194"/>
        <v>0</v>
      </c>
      <c r="I1734" s="16">
        <f t="shared" si="195"/>
        <v>13</v>
      </c>
      <c r="J1734" s="16" t="str">
        <f t="shared" si="193"/>
        <v>2 6 2 626</v>
      </c>
    </row>
    <row r="1735" spans="1:10">
      <c r="A1735" s="16" t="s">
        <v>449</v>
      </c>
      <c r="B1735" s="16" t="str">
        <f t="shared" si="199"/>
        <v>2 6 2 626 003</v>
      </c>
      <c r="C1735" s="5" t="s">
        <v>9376</v>
      </c>
      <c r="D1735" t="s">
        <v>3202</v>
      </c>
      <c r="E1735" s="137">
        <f t="shared" si="196"/>
        <v>0</v>
      </c>
      <c r="F1735" s="137">
        <f t="shared" si="197"/>
        <v>0</v>
      </c>
      <c r="G1735" s="137">
        <f t="shared" si="198"/>
        <v>0</v>
      </c>
      <c r="H1735" s="137">
        <f t="shared" si="194"/>
        <v>0</v>
      </c>
      <c r="I1735" s="16">
        <f t="shared" si="195"/>
        <v>13</v>
      </c>
      <c r="J1735" s="16" t="str">
        <f t="shared" ref="J1735:J1798" si="200">IF(I1735=3,MID(C1735,1,1),IF(I1735=5,MID(C1735,1,3),IF(I1735=9,MID(C1735,1,5),IF(I1735=13,MID(C1735,1,9),IF(I1735=17,MID(C1735,1,13),IF(I1735=21,MID(C1735,1,17)))))))</f>
        <v>2 6 2 626</v>
      </c>
    </row>
    <row r="1736" spans="1:10">
      <c r="A1736" s="16" t="s">
        <v>449</v>
      </c>
      <c r="B1736" s="16" t="str">
        <f t="shared" si="199"/>
        <v>2 6 2 626 004</v>
      </c>
      <c r="C1736" s="5" t="s">
        <v>9377</v>
      </c>
      <c r="D1736" t="s">
        <v>8303</v>
      </c>
      <c r="E1736" s="137">
        <f t="shared" si="196"/>
        <v>0</v>
      </c>
      <c r="F1736" s="137">
        <f t="shared" si="197"/>
        <v>0</v>
      </c>
      <c r="G1736" s="137">
        <f t="shared" si="198"/>
        <v>0</v>
      </c>
      <c r="H1736" s="137">
        <f t="shared" si="194"/>
        <v>0</v>
      </c>
      <c r="I1736" s="16">
        <f t="shared" si="195"/>
        <v>13</v>
      </c>
      <c r="J1736" s="16" t="str">
        <f t="shared" si="200"/>
        <v>2 6 2 626</v>
      </c>
    </row>
    <row r="1737" spans="1:10">
      <c r="A1737" s="16" t="s">
        <v>449</v>
      </c>
      <c r="B1737" s="16" t="str">
        <f t="shared" si="199"/>
        <v>2 6 2 626 005</v>
      </c>
      <c r="C1737" s="5" t="s">
        <v>9378</v>
      </c>
      <c r="D1737" t="s">
        <v>8307</v>
      </c>
      <c r="E1737" s="137">
        <f t="shared" si="196"/>
        <v>0</v>
      </c>
      <c r="F1737" s="137">
        <f t="shared" si="197"/>
        <v>0</v>
      </c>
      <c r="G1737" s="137">
        <f t="shared" si="198"/>
        <v>0</v>
      </c>
      <c r="H1737" s="137">
        <f t="shared" si="194"/>
        <v>0</v>
      </c>
      <c r="I1737" s="16">
        <f t="shared" si="195"/>
        <v>13</v>
      </c>
      <c r="J1737" s="16" t="str">
        <f t="shared" si="200"/>
        <v>2 6 2 626</v>
      </c>
    </row>
    <row r="1738" spans="1:10">
      <c r="A1738" s="16" t="s">
        <v>449</v>
      </c>
      <c r="B1738" s="16" t="str">
        <f t="shared" si="199"/>
        <v>2 6 2 627 001</v>
      </c>
      <c r="C1738" s="5" t="s">
        <v>8099</v>
      </c>
      <c r="D1738" t="s">
        <v>777</v>
      </c>
      <c r="E1738" s="137">
        <f t="shared" si="196"/>
        <v>0</v>
      </c>
      <c r="F1738" s="137">
        <f t="shared" si="197"/>
        <v>0</v>
      </c>
      <c r="G1738" s="137">
        <f t="shared" si="198"/>
        <v>0</v>
      </c>
      <c r="H1738" s="137">
        <f t="shared" si="194"/>
        <v>0</v>
      </c>
      <c r="I1738" s="16">
        <f t="shared" si="195"/>
        <v>13</v>
      </c>
      <c r="J1738" s="16" t="str">
        <f t="shared" si="200"/>
        <v>2 6 2 627</v>
      </c>
    </row>
    <row r="1739" spans="1:10">
      <c r="A1739" s="16" t="s">
        <v>449</v>
      </c>
      <c r="B1739" s="16" t="str">
        <f t="shared" si="199"/>
        <v>2 6 2 627 002</v>
      </c>
      <c r="C1739" s="5" t="s">
        <v>9379</v>
      </c>
      <c r="D1739" t="s">
        <v>8303</v>
      </c>
      <c r="E1739" s="137">
        <f t="shared" si="196"/>
        <v>0</v>
      </c>
      <c r="F1739" s="137">
        <f t="shared" si="197"/>
        <v>0</v>
      </c>
      <c r="G1739" s="137">
        <f t="shared" si="198"/>
        <v>0</v>
      </c>
      <c r="H1739" s="137">
        <f t="shared" si="194"/>
        <v>0</v>
      </c>
      <c r="I1739" s="16">
        <f t="shared" si="195"/>
        <v>13</v>
      </c>
      <c r="J1739" s="16" t="str">
        <f t="shared" si="200"/>
        <v>2 6 2 627</v>
      </c>
    </row>
    <row r="1740" spans="1:10">
      <c r="A1740" s="16" t="s">
        <v>449</v>
      </c>
      <c r="B1740" s="16" t="str">
        <f t="shared" si="199"/>
        <v>2 6 2 627 003</v>
      </c>
      <c r="C1740" s="5" t="s">
        <v>9380</v>
      </c>
      <c r="D1740" t="s">
        <v>3202</v>
      </c>
      <c r="E1740" s="137">
        <f t="shared" si="196"/>
        <v>0</v>
      </c>
      <c r="F1740" s="137">
        <f t="shared" si="197"/>
        <v>0</v>
      </c>
      <c r="G1740" s="137">
        <f t="shared" si="198"/>
        <v>0</v>
      </c>
      <c r="H1740" s="137">
        <f t="shared" si="194"/>
        <v>0</v>
      </c>
      <c r="I1740" s="16">
        <f t="shared" si="195"/>
        <v>13</v>
      </c>
      <c r="J1740" s="16" t="str">
        <f t="shared" si="200"/>
        <v>2 6 2 627</v>
      </c>
    </row>
    <row r="1741" spans="1:10">
      <c r="A1741" s="16" t="s">
        <v>449</v>
      </c>
      <c r="B1741" s="16" t="str">
        <f t="shared" si="199"/>
        <v>2 6 2 627 004</v>
      </c>
      <c r="C1741" s="5" t="s">
        <v>9381</v>
      </c>
      <c r="D1741" t="s">
        <v>8303</v>
      </c>
      <c r="E1741" s="137">
        <f t="shared" si="196"/>
        <v>0</v>
      </c>
      <c r="F1741" s="137">
        <f t="shared" si="197"/>
        <v>0</v>
      </c>
      <c r="G1741" s="137">
        <f t="shared" si="198"/>
        <v>0</v>
      </c>
      <c r="H1741" s="137">
        <f t="shared" si="194"/>
        <v>0</v>
      </c>
      <c r="I1741" s="16">
        <f t="shared" si="195"/>
        <v>13</v>
      </c>
      <c r="J1741" s="16" t="str">
        <f t="shared" si="200"/>
        <v>2 6 2 627</v>
      </c>
    </row>
    <row r="1742" spans="1:10">
      <c r="A1742" s="16" t="s">
        <v>449</v>
      </c>
      <c r="B1742" s="16" t="str">
        <f t="shared" si="199"/>
        <v>2 6 2 627 005</v>
      </c>
      <c r="C1742" s="5" t="s">
        <v>9382</v>
      </c>
      <c r="D1742" t="s">
        <v>8307</v>
      </c>
      <c r="E1742" s="137">
        <f t="shared" si="196"/>
        <v>0</v>
      </c>
      <c r="F1742" s="137">
        <f t="shared" si="197"/>
        <v>0</v>
      </c>
      <c r="G1742" s="137">
        <f t="shared" si="198"/>
        <v>0</v>
      </c>
      <c r="H1742" s="137">
        <f t="shared" si="194"/>
        <v>0</v>
      </c>
      <c r="I1742" s="16">
        <f t="shared" si="195"/>
        <v>13</v>
      </c>
      <c r="J1742" s="16" t="str">
        <f t="shared" si="200"/>
        <v>2 6 2 627</v>
      </c>
    </row>
    <row r="1743" spans="1:10">
      <c r="A1743" s="16" t="s">
        <v>449</v>
      </c>
      <c r="B1743" s="16" t="str">
        <f t="shared" si="199"/>
        <v>2 6 2 629 001</v>
      </c>
      <c r="C1743" s="5" t="s">
        <v>8100</v>
      </c>
      <c r="D1743" t="s">
        <v>777</v>
      </c>
      <c r="E1743" s="137">
        <f t="shared" si="196"/>
        <v>0</v>
      </c>
      <c r="F1743" s="137">
        <f t="shared" si="197"/>
        <v>0</v>
      </c>
      <c r="G1743" s="137">
        <f t="shared" si="198"/>
        <v>0</v>
      </c>
      <c r="H1743" s="137">
        <f t="shared" si="194"/>
        <v>0</v>
      </c>
      <c r="I1743" s="16">
        <f t="shared" si="195"/>
        <v>13</v>
      </c>
      <c r="J1743" s="16" t="str">
        <f t="shared" si="200"/>
        <v>2 6 2 629</v>
      </c>
    </row>
    <row r="1744" spans="1:10">
      <c r="A1744" s="16" t="s">
        <v>449</v>
      </c>
      <c r="B1744" s="16" t="str">
        <f t="shared" si="199"/>
        <v>2 6 2 629 002</v>
      </c>
      <c r="C1744" s="5" t="s">
        <v>9383</v>
      </c>
      <c r="D1744" t="s">
        <v>8303</v>
      </c>
      <c r="E1744" s="137">
        <f t="shared" si="196"/>
        <v>0</v>
      </c>
      <c r="F1744" s="137">
        <f t="shared" si="197"/>
        <v>0</v>
      </c>
      <c r="G1744" s="137">
        <f t="shared" si="198"/>
        <v>0</v>
      </c>
      <c r="H1744" s="137">
        <f t="shared" si="194"/>
        <v>0</v>
      </c>
      <c r="I1744" s="16">
        <f t="shared" si="195"/>
        <v>13</v>
      </c>
      <c r="J1744" s="16" t="str">
        <f t="shared" si="200"/>
        <v>2 6 2 629</v>
      </c>
    </row>
    <row r="1745" spans="1:10">
      <c r="A1745" s="16" t="s">
        <v>449</v>
      </c>
      <c r="B1745" s="16" t="str">
        <f t="shared" si="199"/>
        <v>2 6 2 629 003</v>
      </c>
      <c r="C1745" s="5" t="s">
        <v>9384</v>
      </c>
      <c r="D1745" t="s">
        <v>3202</v>
      </c>
      <c r="E1745" s="137">
        <f t="shared" si="196"/>
        <v>0</v>
      </c>
      <c r="F1745" s="137">
        <f t="shared" si="197"/>
        <v>0</v>
      </c>
      <c r="G1745" s="137">
        <f t="shared" si="198"/>
        <v>0</v>
      </c>
      <c r="H1745" s="137">
        <f t="shared" si="194"/>
        <v>0</v>
      </c>
      <c r="I1745" s="16">
        <f t="shared" si="195"/>
        <v>13</v>
      </c>
      <c r="J1745" s="16" t="str">
        <f t="shared" si="200"/>
        <v>2 6 2 629</v>
      </c>
    </row>
    <row r="1746" spans="1:10">
      <c r="A1746" s="16" t="s">
        <v>449</v>
      </c>
      <c r="B1746" s="16" t="str">
        <f t="shared" si="199"/>
        <v>2 6 2 629 004</v>
      </c>
      <c r="C1746" s="5" t="s">
        <v>9385</v>
      </c>
      <c r="D1746" t="s">
        <v>8303</v>
      </c>
      <c r="E1746" s="137">
        <f t="shared" si="196"/>
        <v>0</v>
      </c>
      <c r="F1746" s="137">
        <f t="shared" si="197"/>
        <v>0</v>
      </c>
      <c r="G1746" s="137">
        <f t="shared" si="198"/>
        <v>0</v>
      </c>
      <c r="H1746" s="137">
        <f t="shared" si="194"/>
        <v>0</v>
      </c>
      <c r="I1746" s="16">
        <f t="shared" si="195"/>
        <v>13</v>
      </c>
      <c r="J1746" s="16" t="str">
        <f t="shared" si="200"/>
        <v>2 6 2 629</v>
      </c>
    </row>
    <row r="1747" spans="1:10">
      <c r="A1747" s="16" t="s">
        <v>449</v>
      </c>
      <c r="B1747" s="16" t="str">
        <f t="shared" si="199"/>
        <v>2 6 2 629 005</v>
      </c>
      <c r="C1747" s="5" t="s">
        <v>9386</v>
      </c>
      <c r="D1747" t="s">
        <v>8307</v>
      </c>
      <c r="E1747" s="137">
        <f t="shared" si="196"/>
        <v>0</v>
      </c>
      <c r="F1747" s="137">
        <f t="shared" si="197"/>
        <v>0</v>
      </c>
      <c r="G1747" s="137">
        <f t="shared" si="198"/>
        <v>0</v>
      </c>
      <c r="H1747" s="137">
        <f t="shared" si="194"/>
        <v>0</v>
      </c>
      <c r="I1747" s="16">
        <f t="shared" si="195"/>
        <v>13</v>
      </c>
      <c r="J1747" s="16" t="str">
        <f t="shared" si="200"/>
        <v>2 6 2 629</v>
      </c>
    </row>
    <row r="1748" spans="1:10">
      <c r="A1748" s="16" t="s">
        <v>449</v>
      </c>
      <c r="B1748" s="16" t="str">
        <f t="shared" si="199"/>
        <v>2 6 3</v>
      </c>
      <c r="C1748" s="5" t="s">
        <v>7444</v>
      </c>
      <c r="D1748" t="s">
        <v>7445</v>
      </c>
      <c r="E1748" s="137">
        <f t="shared" si="196"/>
        <v>0</v>
      </c>
      <c r="F1748" s="137">
        <f t="shared" si="197"/>
        <v>0</v>
      </c>
      <c r="G1748" s="137">
        <f t="shared" si="198"/>
        <v>0</v>
      </c>
      <c r="H1748" s="137">
        <f t="shared" si="194"/>
        <v>0</v>
      </c>
      <c r="I1748" s="16">
        <f t="shared" si="195"/>
        <v>5</v>
      </c>
      <c r="J1748" s="16" t="str">
        <f t="shared" si="200"/>
        <v>2 6</v>
      </c>
    </row>
    <row r="1749" spans="1:10">
      <c r="A1749" s="16" t="s">
        <v>449</v>
      </c>
      <c r="B1749" s="16" t="str">
        <f t="shared" si="199"/>
        <v>2 6 3 631</v>
      </c>
      <c r="C1749" s="5" t="s">
        <v>3211</v>
      </c>
      <c r="D1749" t="s">
        <v>3497</v>
      </c>
      <c r="E1749" s="137">
        <f t="shared" si="196"/>
        <v>0</v>
      </c>
      <c r="F1749" s="137">
        <f t="shared" si="197"/>
        <v>0</v>
      </c>
      <c r="G1749" s="137">
        <f t="shared" si="198"/>
        <v>0</v>
      </c>
      <c r="H1749" s="137">
        <f t="shared" si="194"/>
        <v>0</v>
      </c>
      <c r="I1749" s="16">
        <f t="shared" si="195"/>
        <v>9</v>
      </c>
      <c r="J1749" s="16" t="str">
        <f t="shared" si="200"/>
        <v>2 6 3</v>
      </c>
    </row>
    <row r="1750" spans="1:10">
      <c r="A1750" s="16" t="s">
        <v>449</v>
      </c>
      <c r="B1750" s="16" t="str">
        <f t="shared" si="199"/>
        <v>2 6 3 631 001</v>
      </c>
      <c r="C1750" s="5" t="s">
        <v>8101</v>
      </c>
      <c r="D1750" t="s">
        <v>777</v>
      </c>
      <c r="E1750" s="137">
        <f t="shared" si="196"/>
        <v>0</v>
      </c>
      <c r="F1750" s="137">
        <f t="shared" si="197"/>
        <v>0</v>
      </c>
      <c r="G1750" s="137">
        <f t="shared" si="198"/>
        <v>0</v>
      </c>
      <c r="H1750" s="137">
        <f t="shared" si="194"/>
        <v>0</v>
      </c>
      <c r="I1750" s="16">
        <f t="shared" si="195"/>
        <v>13</v>
      </c>
      <c r="J1750" s="16" t="str">
        <f t="shared" si="200"/>
        <v>2 6 3 631</v>
      </c>
    </row>
    <row r="1751" spans="1:10">
      <c r="A1751" s="16" t="s">
        <v>449</v>
      </c>
      <c r="B1751" s="16" t="str">
        <f t="shared" si="199"/>
        <v>2 6 3 631 002</v>
      </c>
      <c r="C1751" s="5" t="s">
        <v>9387</v>
      </c>
      <c r="D1751" t="s">
        <v>8303</v>
      </c>
      <c r="E1751" s="137">
        <f t="shared" si="196"/>
        <v>0</v>
      </c>
      <c r="F1751" s="137">
        <f t="shared" si="197"/>
        <v>0</v>
      </c>
      <c r="G1751" s="137">
        <f t="shared" si="198"/>
        <v>0</v>
      </c>
      <c r="H1751" s="137">
        <f t="shared" si="194"/>
        <v>0</v>
      </c>
      <c r="I1751" s="16">
        <f t="shared" si="195"/>
        <v>13</v>
      </c>
      <c r="J1751" s="16" t="str">
        <f t="shared" si="200"/>
        <v>2 6 3 631</v>
      </c>
    </row>
    <row r="1752" spans="1:10">
      <c r="A1752" s="16" t="s">
        <v>449</v>
      </c>
      <c r="B1752" s="16" t="str">
        <f t="shared" si="199"/>
        <v>2 6 3 631 003</v>
      </c>
      <c r="C1752" s="5" t="s">
        <v>9388</v>
      </c>
      <c r="D1752" t="s">
        <v>3202</v>
      </c>
      <c r="E1752" s="137">
        <f t="shared" si="196"/>
        <v>0</v>
      </c>
      <c r="F1752" s="137">
        <f t="shared" si="197"/>
        <v>0</v>
      </c>
      <c r="G1752" s="137">
        <f t="shared" si="198"/>
        <v>0</v>
      </c>
      <c r="H1752" s="137">
        <f t="shared" si="194"/>
        <v>0</v>
      </c>
      <c r="I1752" s="16">
        <f t="shared" si="195"/>
        <v>13</v>
      </c>
      <c r="J1752" s="16" t="str">
        <f t="shared" si="200"/>
        <v>2 6 3 631</v>
      </c>
    </row>
    <row r="1753" spans="1:10">
      <c r="A1753" s="16" t="s">
        <v>449</v>
      </c>
      <c r="B1753" s="16" t="str">
        <f t="shared" si="199"/>
        <v>2 6 3 631 004</v>
      </c>
      <c r="C1753" s="5" t="s">
        <v>9389</v>
      </c>
      <c r="D1753" t="s">
        <v>8303</v>
      </c>
      <c r="E1753" s="137">
        <f t="shared" si="196"/>
        <v>0</v>
      </c>
      <c r="F1753" s="137">
        <f t="shared" si="197"/>
        <v>0</v>
      </c>
      <c r="G1753" s="137">
        <f t="shared" si="198"/>
        <v>0</v>
      </c>
      <c r="H1753" s="137">
        <f t="shared" si="194"/>
        <v>0</v>
      </c>
      <c r="I1753" s="16">
        <f t="shared" si="195"/>
        <v>13</v>
      </c>
      <c r="J1753" s="16" t="str">
        <f t="shared" si="200"/>
        <v>2 6 3 631</v>
      </c>
    </row>
    <row r="1754" spans="1:10">
      <c r="A1754" s="16" t="s">
        <v>449</v>
      </c>
      <c r="B1754" s="16" t="str">
        <f t="shared" si="199"/>
        <v>2 6 3 631 005</v>
      </c>
      <c r="C1754" s="5" t="s">
        <v>9390</v>
      </c>
      <c r="D1754" t="s">
        <v>8307</v>
      </c>
      <c r="E1754" s="137">
        <f t="shared" si="196"/>
        <v>0</v>
      </c>
      <c r="F1754" s="137">
        <f t="shared" si="197"/>
        <v>0</v>
      </c>
      <c r="G1754" s="137">
        <f t="shared" si="198"/>
        <v>0</v>
      </c>
      <c r="H1754" s="137">
        <f t="shared" si="194"/>
        <v>0</v>
      </c>
      <c r="I1754" s="16">
        <f t="shared" si="195"/>
        <v>13</v>
      </c>
      <c r="J1754" s="16" t="str">
        <f t="shared" si="200"/>
        <v>2 6 3 631</v>
      </c>
    </row>
    <row r="1755" spans="1:10">
      <c r="A1755" s="16" t="s">
        <v>449</v>
      </c>
      <c r="B1755" s="16" t="str">
        <f t="shared" si="199"/>
        <v>2 6 3 632</v>
      </c>
      <c r="C1755" s="5" t="s">
        <v>7694</v>
      </c>
      <c r="D1755" t="s">
        <v>3498</v>
      </c>
      <c r="E1755" s="137">
        <f t="shared" si="196"/>
        <v>0</v>
      </c>
      <c r="F1755" s="137">
        <f t="shared" si="197"/>
        <v>0</v>
      </c>
      <c r="G1755" s="137">
        <f t="shared" si="198"/>
        <v>0</v>
      </c>
      <c r="H1755" s="137">
        <f t="shared" si="194"/>
        <v>0</v>
      </c>
      <c r="I1755" s="16">
        <f t="shared" si="195"/>
        <v>9</v>
      </c>
      <c r="J1755" s="16" t="str">
        <f t="shared" si="200"/>
        <v>2 6 3</v>
      </c>
    </row>
    <row r="1756" spans="1:10">
      <c r="A1756" s="16" t="s">
        <v>449</v>
      </c>
      <c r="B1756" s="16" t="str">
        <f t="shared" si="199"/>
        <v>2 6 3 632 001</v>
      </c>
      <c r="C1756" s="5" t="s">
        <v>8102</v>
      </c>
      <c r="D1756" t="s">
        <v>777</v>
      </c>
      <c r="E1756" s="137">
        <f t="shared" si="196"/>
        <v>0</v>
      </c>
      <c r="F1756" s="137">
        <f t="shared" si="197"/>
        <v>0</v>
      </c>
      <c r="G1756" s="137">
        <f t="shared" si="198"/>
        <v>0</v>
      </c>
      <c r="H1756" s="137">
        <f t="shared" si="194"/>
        <v>0</v>
      </c>
      <c r="I1756" s="16">
        <f t="shared" si="195"/>
        <v>13</v>
      </c>
      <c r="J1756" s="16" t="str">
        <f t="shared" si="200"/>
        <v>2 6 3 632</v>
      </c>
    </row>
    <row r="1757" spans="1:10">
      <c r="A1757" s="16" t="s">
        <v>449</v>
      </c>
      <c r="B1757" s="16" t="str">
        <f t="shared" si="199"/>
        <v>2 6 3 632 002</v>
      </c>
      <c r="C1757" s="5" t="s">
        <v>9391</v>
      </c>
      <c r="D1757" t="s">
        <v>8303</v>
      </c>
      <c r="E1757" s="137">
        <f t="shared" si="196"/>
        <v>0</v>
      </c>
      <c r="F1757" s="137">
        <f t="shared" si="197"/>
        <v>0</v>
      </c>
      <c r="G1757" s="137">
        <f t="shared" si="198"/>
        <v>0</v>
      </c>
      <c r="H1757" s="137">
        <f t="shared" si="194"/>
        <v>0</v>
      </c>
      <c r="I1757" s="16">
        <f t="shared" si="195"/>
        <v>13</v>
      </c>
      <c r="J1757" s="16" t="str">
        <f t="shared" si="200"/>
        <v>2 6 3 632</v>
      </c>
    </row>
    <row r="1758" spans="1:10">
      <c r="A1758" s="16" t="s">
        <v>449</v>
      </c>
      <c r="B1758" s="16" t="str">
        <f t="shared" si="199"/>
        <v>2 6 3 632 003</v>
      </c>
      <c r="C1758" s="5" t="s">
        <v>9392</v>
      </c>
      <c r="D1758" t="s">
        <v>3202</v>
      </c>
      <c r="E1758" s="137">
        <f t="shared" si="196"/>
        <v>0</v>
      </c>
      <c r="F1758" s="137">
        <f t="shared" si="197"/>
        <v>0</v>
      </c>
      <c r="G1758" s="137">
        <f t="shared" si="198"/>
        <v>0</v>
      </c>
      <c r="H1758" s="137">
        <f t="shared" si="194"/>
        <v>0</v>
      </c>
      <c r="I1758" s="16">
        <f t="shared" si="195"/>
        <v>13</v>
      </c>
      <c r="J1758" s="16" t="str">
        <f t="shared" si="200"/>
        <v>2 6 3 632</v>
      </c>
    </row>
    <row r="1759" spans="1:10">
      <c r="A1759" s="16" t="s">
        <v>449</v>
      </c>
      <c r="B1759" s="16" t="str">
        <f t="shared" si="199"/>
        <v>2 6 3 632 004</v>
      </c>
      <c r="C1759" s="5" t="s">
        <v>9393</v>
      </c>
      <c r="D1759" t="s">
        <v>8303</v>
      </c>
      <c r="E1759" s="137">
        <f t="shared" si="196"/>
        <v>0</v>
      </c>
      <c r="F1759" s="137">
        <f t="shared" si="197"/>
        <v>0</v>
      </c>
      <c r="G1759" s="137">
        <f t="shared" si="198"/>
        <v>0</v>
      </c>
      <c r="H1759" s="137">
        <f t="shared" si="194"/>
        <v>0</v>
      </c>
      <c r="I1759" s="16">
        <f t="shared" si="195"/>
        <v>13</v>
      </c>
      <c r="J1759" s="16" t="str">
        <f t="shared" si="200"/>
        <v>2 6 3 632</v>
      </c>
    </row>
    <row r="1760" spans="1:10">
      <c r="A1760" s="16" t="s">
        <v>449</v>
      </c>
      <c r="B1760" s="16" t="str">
        <f t="shared" si="199"/>
        <v>2 6 3 632 005</v>
      </c>
      <c r="C1760" s="5" t="s">
        <v>9394</v>
      </c>
      <c r="D1760" t="s">
        <v>8307</v>
      </c>
      <c r="E1760" s="137">
        <f t="shared" si="196"/>
        <v>0</v>
      </c>
      <c r="F1760" s="137">
        <f t="shared" si="197"/>
        <v>0</v>
      </c>
      <c r="G1760" s="137">
        <f t="shared" si="198"/>
        <v>0</v>
      </c>
      <c r="H1760" s="137">
        <f t="shared" si="194"/>
        <v>0</v>
      </c>
      <c r="I1760" s="16">
        <f t="shared" si="195"/>
        <v>13</v>
      </c>
      <c r="J1760" s="16" t="str">
        <f t="shared" si="200"/>
        <v>2 6 3 632</v>
      </c>
    </row>
    <row r="1761" spans="1:10">
      <c r="A1761" s="16" t="s">
        <v>449</v>
      </c>
      <c r="B1761" s="16" t="str">
        <f t="shared" si="199"/>
        <v>2 7</v>
      </c>
      <c r="C1761" s="5" t="s">
        <v>3499</v>
      </c>
      <c r="D1761" t="s">
        <v>522</v>
      </c>
      <c r="E1761" s="137">
        <f t="shared" si="196"/>
        <v>0</v>
      </c>
      <c r="F1761" s="137">
        <f t="shared" si="197"/>
        <v>0</v>
      </c>
      <c r="G1761" s="137">
        <f t="shared" si="198"/>
        <v>0</v>
      </c>
      <c r="H1761" s="137">
        <f t="shared" si="194"/>
        <v>0</v>
      </c>
      <c r="I1761" s="16">
        <f t="shared" si="195"/>
        <v>3</v>
      </c>
      <c r="J1761" s="16" t="str">
        <f t="shared" si="200"/>
        <v>2</v>
      </c>
    </row>
    <row r="1762" spans="1:10">
      <c r="A1762" s="16" t="s">
        <v>449</v>
      </c>
      <c r="B1762" s="16" t="str">
        <f t="shared" si="199"/>
        <v>2 7 1</v>
      </c>
      <c r="C1762" s="5" t="s">
        <v>7695</v>
      </c>
      <c r="D1762" t="s">
        <v>7696</v>
      </c>
      <c r="E1762" s="137">
        <f t="shared" si="196"/>
        <v>0</v>
      </c>
      <c r="F1762" s="137">
        <f t="shared" si="197"/>
        <v>0</v>
      </c>
      <c r="G1762" s="137">
        <f t="shared" si="198"/>
        <v>0</v>
      </c>
      <c r="H1762" s="137">
        <f t="shared" si="194"/>
        <v>0</v>
      </c>
      <c r="I1762" s="16">
        <f t="shared" si="195"/>
        <v>5</v>
      </c>
      <c r="J1762" s="16" t="str">
        <f t="shared" si="200"/>
        <v>2 7</v>
      </c>
    </row>
    <row r="1763" spans="1:10">
      <c r="A1763" s="16" t="s">
        <v>449</v>
      </c>
      <c r="B1763" s="16" t="str">
        <f t="shared" si="199"/>
        <v>2 7 1 711</v>
      </c>
      <c r="C1763" s="5" t="s">
        <v>7697</v>
      </c>
      <c r="D1763" t="s">
        <v>3500</v>
      </c>
      <c r="E1763" s="137">
        <f t="shared" si="196"/>
        <v>0</v>
      </c>
      <c r="F1763" s="137">
        <f t="shared" si="197"/>
        <v>0</v>
      </c>
      <c r="G1763" s="137">
        <f t="shared" si="198"/>
        <v>0</v>
      </c>
      <c r="H1763" s="137">
        <f t="shared" si="194"/>
        <v>0</v>
      </c>
      <c r="I1763" s="16">
        <f t="shared" si="195"/>
        <v>9</v>
      </c>
      <c r="J1763" s="16" t="str">
        <f t="shared" si="200"/>
        <v>2 7 1</v>
      </c>
    </row>
    <row r="1764" spans="1:10">
      <c r="A1764" s="16" t="s">
        <v>449</v>
      </c>
      <c r="B1764" s="16" t="str">
        <f t="shared" si="199"/>
        <v>2 7 1 711 001</v>
      </c>
      <c r="C1764" s="5" t="s">
        <v>8103</v>
      </c>
      <c r="D1764" t="s">
        <v>777</v>
      </c>
      <c r="E1764" s="137">
        <f t="shared" si="196"/>
        <v>0</v>
      </c>
      <c r="F1764" s="137">
        <f t="shared" si="197"/>
        <v>0</v>
      </c>
      <c r="G1764" s="137">
        <f t="shared" si="198"/>
        <v>0</v>
      </c>
      <c r="H1764" s="137">
        <f t="shared" si="194"/>
        <v>0</v>
      </c>
      <c r="I1764" s="16">
        <f t="shared" si="195"/>
        <v>13</v>
      </c>
      <c r="J1764" s="16" t="str">
        <f t="shared" si="200"/>
        <v>2 7 1 711</v>
      </c>
    </row>
    <row r="1765" spans="1:10">
      <c r="A1765" s="16" t="s">
        <v>449</v>
      </c>
      <c r="B1765" s="16" t="str">
        <f t="shared" si="199"/>
        <v>2 7 1 711 002</v>
      </c>
      <c r="C1765" s="5" t="s">
        <v>9395</v>
      </c>
      <c r="D1765" t="s">
        <v>8303</v>
      </c>
      <c r="E1765" s="137">
        <f t="shared" si="196"/>
        <v>0</v>
      </c>
      <c r="F1765" s="137">
        <f t="shared" si="197"/>
        <v>0</v>
      </c>
      <c r="G1765" s="137">
        <f t="shared" si="198"/>
        <v>0</v>
      </c>
      <c r="H1765" s="137">
        <f t="shared" si="194"/>
        <v>0</v>
      </c>
      <c r="I1765" s="16">
        <f t="shared" si="195"/>
        <v>13</v>
      </c>
      <c r="J1765" s="16" t="str">
        <f t="shared" si="200"/>
        <v>2 7 1 711</v>
      </c>
    </row>
    <row r="1766" spans="1:10">
      <c r="A1766" s="16" t="s">
        <v>449</v>
      </c>
      <c r="B1766" s="16" t="str">
        <f t="shared" si="199"/>
        <v>2 7 1 711 003</v>
      </c>
      <c r="C1766" s="5" t="s">
        <v>9396</v>
      </c>
      <c r="D1766" t="s">
        <v>3202</v>
      </c>
      <c r="E1766" s="137">
        <f t="shared" si="196"/>
        <v>0</v>
      </c>
      <c r="F1766" s="137">
        <f t="shared" si="197"/>
        <v>0</v>
      </c>
      <c r="G1766" s="137">
        <f t="shared" si="198"/>
        <v>0</v>
      </c>
      <c r="H1766" s="137">
        <f t="shared" si="194"/>
        <v>0</v>
      </c>
      <c r="I1766" s="16">
        <f t="shared" si="195"/>
        <v>13</v>
      </c>
      <c r="J1766" s="16" t="str">
        <f t="shared" si="200"/>
        <v>2 7 1 711</v>
      </c>
    </row>
    <row r="1767" spans="1:10">
      <c r="A1767" s="16" t="s">
        <v>449</v>
      </c>
      <c r="B1767" s="16" t="str">
        <f t="shared" si="199"/>
        <v>2 7 1 711 004</v>
      </c>
      <c r="C1767" s="5" t="s">
        <v>9397</v>
      </c>
      <c r="D1767" t="s">
        <v>8303</v>
      </c>
      <c r="E1767" s="137">
        <f t="shared" si="196"/>
        <v>0</v>
      </c>
      <c r="F1767" s="137">
        <f t="shared" si="197"/>
        <v>0</v>
      </c>
      <c r="G1767" s="137">
        <f t="shared" si="198"/>
        <v>0</v>
      </c>
      <c r="H1767" s="137">
        <f t="shared" si="194"/>
        <v>0</v>
      </c>
      <c r="I1767" s="16">
        <f t="shared" si="195"/>
        <v>13</v>
      </c>
      <c r="J1767" s="16" t="str">
        <f t="shared" si="200"/>
        <v>2 7 1 711</v>
      </c>
    </row>
    <row r="1768" spans="1:10">
      <c r="A1768" s="16" t="s">
        <v>449</v>
      </c>
      <c r="B1768" s="16" t="str">
        <f t="shared" si="199"/>
        <v>2 7 1 711 005</v>
      </c>
      <c r="C1768" s="5" t="s">
        <v>9398</v>
      </c>
      <c r="D1768" t="s">
        <v>8307</v>
      </c>
      <c r="E1768" s="137">
        <f t="shared" si="196"/>
        <v>0</v>
      </c>
      <c r="F1768" s="137">
        <f t="shared" si="197"/>
        <v>0</v>
      </c>
      <c r="G1768" s="137">
        <f t="shared" si="198"/>
        <v>0</v>
      </c>
      <c r="H1768" s="137">
        <f t="shared" si="194"/>
        <v>0</v>
      </c>
      <c r="I1768" s="16">
        <f t="shared" si="195"/>
        <v>13</v>
      </c>
      <c r="J1768" s="16" t="str">
        <f t="shared" si="200"/>
        <v>2 7 1 711</v>
      </c>
    </row>
    <row r="1769" spans="1:10">
      <c r="A1769" s="16" t="s">
        <v>449</v>
      </c>
      <c r="B1769" s="16" t="str">
        <f t="shared" si="199"/>
        <v>2 7 1 712</v>
      </c>
      <c r="C1769" s="5" t="s">
        <v>7698</v>
      </c>
      <c r="D1769" t="s">
        <v>3501</v>
      </c>
      <c r="E1769" s="137">
        <f t="shared" si="196"/>
        <v>0</v>
      </c>
      <c r="F1769" s="137">
        <f t="shared" si="197"/>
        <v>0</v>
      </c>
      <c r="G1769" s="137">
        <f t="shared" si="198"/>
        <v>0</v>
      </c>
      <c r="H1769" s="137">
        <f t="shared" si="194"/>
        <v>0</v>
      </c>
      <c r="I1769" s="16">
        <f t="shared" si="195"/>
        <v>9</v>
      </c>
      <c r="J1769" s="16" t="str">
        <f t="shared" si="200"/>
        <v>2 7 1</v>
      </c>
    </row>
    <row r="1770" spans="1:10">
      <c r="A1770" s="16" t="s">
        <v>449</v>
      </c>
      <c r="B1770" s="16" t="str">
        <f t="shared" si="199"/>
        <v>2 7 1 712 001</v>
      </c>
      <c r="C1770" s="5" t="s">
        <v>8104</v>
      </c>
      <c r="D1770" t="s">
        <v>777</v>
      </c>
      <c r="E1770" s="137">
        <f t="shared" si="196"/>
        <v>0</v>
      </c>
      <c r="F1770" s="137">
        <f t="shared" si="197"/>
        <v>0</v>
      </c>
      <c r="G1770" s="137">
        <f t="shared" si="198"/>
        <v>0</v>
      </c>
      <c r="H1770" s="137">
        <f t="shared" si="194"/>
        <v>0</v>
      </c>
      <c r="I1770" s="16">
        <f t="shared" si="195"/>
        <v>13</v>
      </c>
      <c r="J1770" s="16" t="str">
        <f t="shared" si="200"/>
        <v>2 7 1 712</v>
      </c>
    </row>
    <row r="1771" spans="1:10">
      <c r="A1771" s="16" t="s">
        <v>449</v>
      </c>
      <c r="B1771" s="16" t="str">
        <f t="shared" si="199"/>
        <v>2 7 1 712 002</v>
      </c>
      <c r="C1771" s="5" t="s">
        <v>9399</v>
      </c>
      <c r="D1771" t="s">
        <v>8303</v>
      </c>
      <c r="E1771" s="137">
        <f t="shared" si="196"/>
        <v>0</v>
      </c>
      <c r="F1771" s="137">
        <f t="shared" si="197"/>
        <v>0</v>
      </c>
      <c r="G1771" s="137">
        <f t="shared" si="198"/>
        <v>0</v>
      </c>
      <c r="H1771" s="137">
        <f t="shared" si="194"/>
        <v>0</v>
      </c>
      <c r="I1771" s="16">
        <f t="shared" si="195"/>
        <v>13</v>
      </c>
      <c r="J1771" s="16" t="str">
        <f t="shared" si="200"/>
        <v>2 7 1 712</v>
      </c>
    </row>
    <row r="1772" spans="1:10">
      <c r="A1772" s="16" t="s">
        <v>449</v>
      </c>
      <c r="B1772" s="16" t="str">
        <f t="shared" si="199"/>
        <v>2 7 1 712 003</v>
      </c>
      <c r="C1772" s="5" t="s">
        <v>9400</v>
      </c>
      <c r="D1772" t="s">
        <v>3202</v>
      </c>
      <c r="E1772" s="137">
        <f t="shared" si="196"/>
        <v>0</v>
      </c>
      <c r="F1772" s="137">
        <f t="shared" si="197"/>
        <v>0</v>
      </c>
      <c r="G1772" s="137">
        <f t="shared" si="198"/>
        <v>0</v>
      </c>
      <c r="H1772" s="137">
        <f t="shared" si="194"/>
        <v>0</v>
      </c>
      <c r="I1772" s="16">
        <f t="shared" si="195"/>
        <v>13</v>
      </c>
      <c r="J1772" s="16" t="str">
        <f t="shared" si="200"/>
        <v>2 7 1 712</v>
      </c>
    </row>
    <row r="1773" spans="1:10">
      <c r="A1773" s="16" t="s">
        <v>449</v>
      </c>
      <c r="B1773" s="16" t="str">
        <f t="shared" si="199"/>
        <v>2 7 1 712 004</v>
      </c>
      <c r="C1773" s="5" t="s">
        <v>9401</v>
      </c>
      <c r="D1773" t="s">
        <v>8303</v>
      </c>
      <c r="E1773" s="137">
        <f t="shared" si="196"/>
        <v>0</v>
      </c>
      <c r="F1773" s="137">
        <f t="shared" si="197"/>
        <v>0</v>
      </c>
      <c r="G1773" s="137">
        <f t="shared" si="198"/>
        <v>0</v>
      </c>
      <c r="H1773" s="137">
        <f t="shared" si="194"/>
        <v>0</v>
      </c>
      <c r="I1773" s="16">
        <f t="shared" si="195"/>
        <v>13</v>
      </c>
      <c r="J1773" s="16" t="str">
        <f t="shared" si="200"/>
        <v>2 7 1 712</v>
      </c>
    </row>
    <row r="1774" spans="1:10">
      <c r="A1774" s="16" t="s">
        <v>449</v>
      </c>
      <c r="B1774" s="16" t="str">
        <f t="shared" si="199"/>
        <v>2 7 1 712 005</v>
      </c>
      <c r="C1774" s="5" t="s">
        <v>9402</v>
      </c>
      <c r="D1774" t="s">
        <v>8307</v>
      </c>
      <c r="E1774" s="137">
        <f t="shared" si="196"/>
        <v>0</v>
      </c>
      <c r="F1774" s="137">
        <f t="shared" si="197"/>
        <v>0</v>
      </c>
      <c r="G1774" s="137">
        <f t="shared" si="198"/>
        <v>0</v>
      </c>
      <c r="H1774" s="137">
        <f t="shared" si="194"/>
        <v>0</v>
      </c>
      <c r="I1774" s="16">
        <f t="shared" si="195"/>
        <v>13</v>
      </c>
      <c r="J1774" s="16" t="str">
        <f t="shared" si="200"/>
        <v>2 7 1 712</v>
      </c>
    </row>
    <row r="1775" spans="1:10">
      <c r="A1775" s="16" t="s">
        <v>449</v>
      </c>
      <c r="B1775" s="16" t="str">
        <f t="shared" si="199"/>
        <v>2 7 2</v>
      </c>
      <c r="C1775" s="5" t="s">
        <v>7699</v>
      </c>
      <c r="D1775" t="s">
        <v>7700</v>
      </c>
      <c r="E1775" s="137">
        <f t="shared" si="196"/>
        <v>0</v>
      </c>
      <c r="F1775" s="137">
        <f t="shared" si="197"/>
        <v>0</v>
      </c>
      <c r="G1775" s="137">
        <f t="shared" si="198"/>
        <v>0</v>
      </c>
      <c r="H1775" s="137">
        <f t="shared" si="194"/>
        <v>0</v>
      </c>
      <c r="I1775" s="16">
        <f t="shared" si="195"/>
        <v>5</v>
      </c>
      <c r="J1775" s="16" t="str">
        <f t="shared" si="200"/>
        <v>2 7</v>
      </c>
    </row>
    <row r="1776" spans="1:10">
      <c r="A1776" s="16" t="s">
        <v>449</v>
      </c>
      <c r="B1776" s="16" t="str">
        <f t="shared" si="199"/>
        <v>2 7 2 721</v>
      </c>
      <c r="C1776" s="5" t="s">
        <v>7701</v>
      </c>
      <c r="D1776" t="s">
        <v>3502</v>
      </c>
      <c r="E1776" s="137">
        <f t="shared" si="196"/>
        <v>0</v>
      </c>
      <c r="F1776" s="137">
        <f t="shared" si="197"/>
        <v>0</v>
      </c>
      <c r="G1776" s="137">
        <f t="shared" si="198"/>
        <v>0</v>
      </c>
      <c r="H1776" s="137">
        <f t="shared" si="194"/>
        <v>0</v>
      </c>
      <c r="I1776" s="16">
        <f t="shared" si="195"/>
        <v>9</v>
      </c>
      <c r="J1776" s="16" t="str">
        <f t="shared" si="200"/>
        <v>2 7 2</v>
      </c>
    </row>
    <row r="1777" spans="1:10">
      <c r="A1777" s="16" t="s">
        <v>449</v>
      </c>
      <c r="B1777" s="16" t="str">
        <f t="shared" si="199"/>
        <v>2 7 2 721 001</v>
      </c>
      <c r="C1777" s="5" t="s">
        <v>8105</v>
      </c>
      <c r="D1777" t="s">
        <v>777</v>
      </c>
      <c r="E1777" s="137">
        <f t="shared" si="196"/>
        <v>0</v>
      </c>
      <c r="F1777" s="137">
        <f t="shared" si="197"/>
        <v>0</v>
      </c>
      <c r="G1777" s="137">
        <f t="shared" si="198"/>
        <v>0</v>
      </c>
      <c r="H1777" s="137">
        <f t="shared" ref="H1777:H1840" si="201">SUBTOTAL(9,E1777:G1777)</f>
        <v>0</v>
      </c>
      <c r="I1777" s="16">
        <f t="shared" ref="I1777:I1840" si="202">LEN(C1777)</f>
        <v>13</v>
      </c>
      <c r="J1777" s="16" t="str">
        <f t="shared" si="200"/>
        <v>2 7 2 721</v>
      </c>
    </row>
    <row r="1778" spans="1:10">
      <c r="A1778" s="16" t="s">
        <v>449</v>
      </c>
      <c r="B1778" s="16" t="str">
        <f t="shared" si="199"/>
        <v>2 7 2 721 002</v>
      </c>
      <c r="C1778" s="5" t="s">
        <v>9403</v>
      </c>
      <c r="D1778" t="s">
        <v>8303</v>
      </c>
      <c r="E1778" s="137">
        <f t="shared" si="196"/>
        <v>0</v>
      </c>
      <c r="F1778" s="137">
        <f t="shared" si="197"/>
        <v>0</v>
      </c>
      <c r="G1778" s="137">
        <f t="shared" si="198"/>
        <v>0</v>
      </c>
      <c r="H1778" s="137">
        <f t="shared" si="201"/>
        <v>0</v>
      </c>
      <c r="I1778" s="16">
        <f t="shared" si="202"/>
        <v>13</v>
      </c>
      <c r="J1778" s="16" t="str">
        <f t="shared" si="200"/>
        <v>2 7 2 721</v>
      </c>
    </row>
    <row r="1779" spans="1:10">
      <c r="A1779" s="16" t="s">
        <v>449</v>
      </c>
      <c r="B1779" s="16" t="str">
        <f t="shared" si="199"/>
        <v>2 7 2 721 003</v>
      </c>
      <c r="C1779" s="5" t="s">
        <v>9404</v>
      </c>
      <c r="D1779" t="s">
        <v>3202</v>
      </c>
      <c r="E1779" s="137">
        <f t="shared" si="196"/>
        <v>0</v>
      </c>
      <c r="F1779" s="137">
        <f t="shared" si="197"/>
        <v>0</v>
      </c>
      <c r="G1779" s="137">
        <f t="shared" si="198"/>
        <v>0</v>
      </c>
      <c r="H1779" s="137">
        <f t="shared" si="201"/>
        <v>0</v>
      </c>
      <c r="I1779" s="16">
        <f t="shared" si="202"/>
        <v>13</v>
      </c>
      <c r="J1779" s="16" t="str">
        <f t="shared" si="200"/>
        <v>2 7 2 721</v>
      </c>
    </row>
    <row r="1780" spans="1:10">
      <c r="A1780" s="16" t="s">
        <v>449</v>
      </c>
      <c r="B1780" s="16" t="str">
        <f t="shared" si="199"/>
        <v>2 7 2 721 004</v>
      </c>
      <c r="C1780" s="5" t="s">
        <v>9405</v>
      </c>
      <c r="D1780" t="s">
        <v>8303</v>
      </c>
      <c r="E1780" s="137">
        <f t="shared" si="196"/>
        <v>0</v>
      </c>
      <c r="F1780" s="137">
        <f t="shared" si="197"/>
        <v>0</v>
      </c>
      <c r="G1780" s="137">
        <f t="shared" si="198"/>
        <v>0</v>
      </c>
      <c r="H1780" s="137">
        <f t="shared" si="201"/>
        <v>0</v>
      </c>
      <c r="I1780" s="16">
        <f t="shared" si="202"/>
        <v>13</v>
      </c>
      <c r="J1780" s="16" t="str">
        <f t="shared" si="200"/>
        <v>2 7 2 721</v>
      </c>
    </row>
    <row r="1781" spans="1:10">
      <c r="A1781" s="16" t="s">
        <v>449</v>
      </c>
      <c r="B1781" s="16" t="str">
        <f t="shared" si="199"/>
        <v>2 7 2 721 005</v>
      </c>
      <c r="C1781" s="5" t="s">
        <v>9406</v>
      </c>
      <c r="D1781" t="s">
        <v>8307</v>
      </c>
      <c r="E1781" s="137">
        <f t="shared" si="196"/>
        <v>0</v>
      </c>
      <c r="F1781" s="137">
        <f t="shared" si="197"/>
        <v>0</v>
      </c>
      <c r="G1781" s="137">
        <f t="shared" si="198"/>
        <v>0</v>
      </c>
      <c r="H1781" s="137">
        <f t="shared" si="201"/>
        <v>0</v>
      </c>
      <c r="I1781" s="16">
        <f t="shared" si="202"/>
        <v>13</v>
      </c>
      <c r="J1781" s="16" t="str">
        <f t="shared" si="200"/>
        <v>2 7 2 721</v>
      </c>
    </row>
    <row r="1782" spans="1:10">
      <c r="A1782" s="16" t="s">
        <v>449</v>
      </c>
      <c r="B1782" s="16" t="str">
        <f t="shared" si="199"/>
        <v>2 7 2 722</v>
      </c>
      <c r="C1782" s="5" t="s">
        <v>7702</v>
      </c>
      <c r="D1782" t="s">
        <v>3503</v>
      </c>
      <c r="E1782" s="137">
        <f t="shared" si="196"/>
        <v>0</v>
      </c>
      <c r="F1782" s="137">
        <f t="shared" si="197"/>
        <v>0</v>
      </c>
      <c r="G1782" s="137">
        <f t="shared" si="198"/>
        <v>0</v>
      </c>
      <c r="H1782" s="137">
        <f t="shared" si="201"/>
        <v>0</v>
      </c>
      <c r="I1782" s="16">
        <f t="shared" si="202"/>
        <v>9</v>
      </c>
      <c r="J1782" s="16" t="str">
        <f t="shared" si="200"/>
        <v>2 7 2</v>
      </c>
    </row>
    <row r="1783" spans="1:10">
      <c r="A1783" s="16" t="s">
        <v>449</v>
      </c>
      <c r="B1783" s="16" t="str">
        <f t="shared" si="199"/>
        <v>2 7 2 722 001</v>
      </c>
      <c r="C1783" s="5" t="s">
        <v>8106</v>
      </c>
      <c r="D1783" t="s">
        <v>777</v>
      </c>
      <c r="E1783" s="137">
        <f t="shared" si="196"/>
        <v>0</v>
      </c>
      <c r="F1783" s="137">
        <f t="shared" si="197"/>
        <v>0</v>
      </c>
      <c r="G1783" s="137">
        <f t="shared" si="198"/>
        <v>0</v>
      </c>
      <c r="H1783" s="137">
        <f t="shared" si="201"/>
        <v>0</v>
      </c>
      <c r="I1783" s="16">
        <f t="shared" si="202"/>
        <v>13</v>
      </c>
      <c r="J1783" s="16" t="str">
        <f t="shared" si="200"/>
        <v>2 7 2 722</v>
      </c>
    </row>
    <row r="1784" spans="1:10">
      <c r="A1784" s="16" t="s">
        <v>449</v>
      </c>
      <c r="B1784" s="16" t="str">
        <f t="shared" si="199"/>
        <v>2 7 2 722 002</v>
      </c>
      <c r="C1784" s="5" t="s">
        <v>9407</v>
      </c>
      <c r="D1784" t="s">
        <v>8303</v>
      </c>
      <c r="E1784" s="137">
        <f t="shared" si="196"/>
        <v>0</v>
      </c>
      <c r="F1784" s="137">
        <f t="shared" si="197"/>
        <v>0</v>
      </c>
      <c r="G1784" s="137">
        <f t="shared" si="198"/>
        <v>0</v>
      </c>
      <c r="H1784" s="137">
        <f t="shared" si="201"/>
        <v>0</v>
      </c>
      <c r="I1784" s="16">
        <f t="shared" si="202"/>
        <v>13</v>
      </c>
      <c r="J1784" s="16" t="str">
        <f t="shared" si="200"/>
        <v>2 7 2 722</v>
      </c>
    </row>
    <row r="1785" spans="1:10">
      <c r="A1785" s="16" t="s">
        <v>449</v>
      </c>
      <c r="B1785" s="16" t="str">
        <f t="shared" si="199"/>
        <v>2 7 2 722 003</v>
      </c>
      <c r="C1785" s="5" t="s">
        <v>9408</v>
      </c>
      <c r="D1785" t="s">
        <v>3202</v>
      </c>
      <c r="E1785" s="137">
        <f t="shared" si="196"/>
        <v>0</v>
      </c>
      <c r="F1785" s="137">
        <f t="shared" si="197"/>
        <v>0</v>
      </c>
      <c r="G1785" s="137">
        <f t="shared" si="198"/>
        <v>0</v>
      </c>
      <c r="H1785" s="137">
        <f t="shared" si="201"/>
        <v>0</v>
      </c>
      <c r="I1785" s="16">
        <f t="shared" si="202"/>
        <v>13</v>
      </c>
      <c r="J1785" s="16" t="str">
        <f t="shared" si="200"/>
        <v>2 7 2 722</v>
      </c>
    </row>
    <row r="1786" spans="1:10">
      <c r="A1786" s="16" t="s">
        <v>449</v>
      </c>
      <c r="B1786" s="16" t="str">
        <f t="shared" si="199"/>
        <v>2 7 2 722 004</v>
      </c>
      <c r="C1786" s="5" t="s">
        <v>9409</v>
      </c>
      <c r="D1786" t="s">
        <v>8303</v>
      </c>
      <c r="E1786" s="137">
        <f t="shared" si="196"/>
        <v>0</v>
      </c>
      <c r="F1786" s="137">
        <f t="shared" si="197"/>
        <v>0</v>
      </c>
      <c r="G1786" s="137">
        <f t="shared" si="198"/>
        <v>0</v>
      </c>
      <c r="H1786" s="137">
        <f t="shared" si="201"/>
        <v>0</v>
      </c>
      <c r="I1786" s="16">
        <f t="shared" si="202"/>
        <v>13</v>
      </c>
      <c r="J1786" s="16" t="str">
        <f t="shared" si="200"/>
        <v>2 7 2 722</v>
      </c>
    </row>
    <row r="1787" spans="1:10">
      <c r="A1787" s="16" t="s">
        <v>449</v>
      </c>
      <c r="B1787" s="16" t="str">
        <f t="shared" si="199"/>
        <v>2 7 2 722 005</v>
      </c>
      <c r="C1787" s="5" t="s">
        <v>9410</v>
      </c>
      <c r="D1787" t="s">
        <v>8307</v>
      </c>
      <c r="E1787" s="137">
        <f t="shared" si="196"/>
        <v>0</v>
      </c>
      <c r="F1787" s="137">
        <f t="shared" si="197"/>
        <v>0</v>
      </c>
      <c r="G1787" s="137">
        <f t="shared" si="198"/>
        <v>0</v>
      </c>
      <c r="H1787" s="137">
        <f t="shared" si="201"/>
        <v>0</v>
      </c>
      <c r="I1787" s="16">
        <f t="shared" si="202"/>
        <v>13</v>
      </c>
      <c r="J1787" s="16" t="str">
        <f t="shared" si="200"/>
        <v>2 7 2 722</v>
      </c>
    </row>
    <row r="1788" spans="1:10">
      <c r="A1788" s="16" t="s">
        <v>449</v>
      </c>
      <c r="B1788" s="16" t="str">
        <f t="shared" si="199"/>
        <v>2 7 2 723</v>
      </c>
      <c r="C1788" s="5" t="s">
        <v>7703</v>
      </c>
      <c r="D1788" t="s">
        <v>3504</v>
      </c>
      <c r="E1788" s="137">
        <f t="shared" si="196"/>
        <v>0</v>
      </c>
      <c r="F1788" s="137">
        <f t="shared" si="197"/>
        <v>0</v>
      </c>
      <c r="G1788" s="137">
        <f t="shared" si="198"/>
        <v>0</v>
      </c>
      <c r="H1788" s="137">
        <f t="shared" si="201"/>
        <v>0</v>
      </c>
      <c r="I1788" s="16">
        <f t="shared" si="202"/>
        <v>9</v>
      </c>
      <c r="J1788" s="16" t="str">
        <f t="shared" si="200"/>
        <v>2 7 2</v>
      </c>
    </row>
    <row r="1789" spans="1:10">
      <c r="A1789" s="16" t="s">
        <v>449</v>
      </c>
      <c r="B1789" s="16" t="str">
        <f t="shared" si="199"/>
        <v>2 7 2 723 001</v>
      </c>
      <c r="C1789" s="5" t="s">
        <v>8107</v>
      </c>
      <c r="D1789" t="s">
        <v>777</v>
      </c>
      <c r="E1789" s="137">
        <f t="shared" si="196"/>
        <v>0</v>
      </c>
      <c r="F1789" s="137">
        <f t="shared" si="197"/>
        <v>0</v>
      </c>
      <c r="G1789" s="137">
        <f t="shared" si="198"/>
        <v>0</v>
      </c>
      <c r="H1789" s="137">
        <f t="shared" si="201"/>
        <v>0</v>
      </c>
      <c r="I1789" s="16">
        <f t="shared" si="202"/>
        <v>13</v>
      </c>
      <c r="J1789" s="16" t="str">
        <f t="shared" si="200"/>
        <v>2 7 2 723</v>
      </c>
    </row>
    <row r="1790" spans="1:10">
      <c r="A1790" s="16" t="s">
        <v>449</v>
      </c>
      <c r="B1790" s="16" t="str">
        <f t="shared" si="199"/>
        <v>2 7 2 723 002</v>
      </c>
      <c r="C1790" s="5" t="s">
        <v>9411</v>
      </c>
      <c r="D1790" t="s">
        <v>8303</v>
      </c>
      <c r="E1790" s="137">
        <f t="shared" si="196"/>
        <v>0</v>
      </c>
      <c r="F1790" s="137">
        <f t="shared" si="197"/>
        <v>0</v>
      </c>
      <c r="G1790" s="137">
        <f t="shared" si="198"/>
        <v>0</v>
      </c>
      <c r="H1790" s="137">
        <f t="shared" si="201"/>
        <v>0</v>
      </c>
      <c r="I1790" s="16">
        <f t="shared" si="202"/>
        <v>13</v>
      </c>
      <c r="J1790" s="16" t="str">
        <f t="shared" si="200"/>
        <v>2 7 2 723</v>
      </c>
    </row>
    <row r="1791" spans="1:10">
      <c r="A1791" s="16" t="s">
        <v>449</v>
      </c>
      <c r="B1791" s="16" t="str">
        <f t="shared" si="199"/>
        <v>2 7 2 723 003</v>
      </c>
      <c r="C1791" s="5" t="s">
        <v>9412</v>
      </c>
      <c r="D1791" t="s">
        <v>3202</v>
      </c>
      <c r="E1791" s="137">
        <f t="shared" si="196"/>
        <v>0</v>
      </c>
      <c r="F1791" s="137">
        <f t="shared" si="197"/>
        <v>0</v>
      </c>
      <c r="G1791" s="137">
        <f t="shared" si="198"/>
        <v>0</v>
      </c>
      <c r="H1791" s="137">
        <f t="shared" si="201"/>
        <v>0</v>
      </c>
      <c r="I1791" s="16">
        <f t="shared" si="202"/>
        <v>13</v>
      </c>
      <c r="J1791" s="16" t="str">
        <f t="shared" si="200"/>
        <v>2 7 2 723</v>
      </c>
    </row>
    <row r="1792" spans="1:10">
      <c r="A1792" s="16" t="s">
        <v>449</v>
      </c>
      <c r="B1792" s="16" t="str">
        <f t="shared" si="199"/>
        <v>2 7 2 723 004</v>
      </c>
      <c r="C1792" s="5" t="s">
        <v>9413</v>
      </c>
      <c r="D1792" t="s">
        <v>8303</v>
      </c>
      <c r="E1792" s="137">
        <f t="shared" si="196"/>
        <v>0</v>
      </c>
      <c r="F1792" s="137">
        <f t="shared" si="197"/>
        <v>0</v>
      </c>
      <c r="G1792" s="137">
        <f t="shared" si="198"/>
        <v>0</v>
      </c>
      <c r="H1792" s="137">
        <f t="shared" si="201"/>
        <v>0</v>
      </c>
      <c r="I1792" s="16">
        <f t="shared" si="202"/>
        <v>13</v>
      </c>
      <c r="J1792" s="16" t="str">
        <f t="shared" si="200"/>
        <v>2 7 2 723</v>
      </c>
    </row>
    <row r="1793" spans="1:10">
      <c r="A1793" s="16" t="s">
        <v>449</v>
      </c>
      <c r="B1793" s="16" t="str">
        <f t="shared" si="199"/>
        <v>2 7 2 723 005</v>
      </c>
      <c r="C1793" s="5" t="s">
        <v>9414</v>
      </c>
      <c r="D1793" t="s">
        <v>8307</v>
      </c>
      <c r="E1793" s="137">
        <f t="shared" si="196"/>
        <v>0</v>
      </c>
      <c r="F1793" s="137">
        <f t="shared" si="197"/>
        <v>0</v>
      </c>
      <c r="G1793" s="137">
        <f t="shared" si="198"/>
        <v>0</v>
      </c>
      <c r="H1793" s="137">
        <f t="shared" si="201"/>
        <v>0</v>
      </c>
      <c r="I1793" s="16">
        <f t="shared" si="202"/>
        <v>13</v>
      </c>
      <c r="J1793" s="16" t="str">
        <f t="shared" si="200"/>
        <v>2 7 2 723</v>
      </c>
    </row>
    <row r="1794" spans="1:10">
      <c r="A1794" s="16" t="s">
        <v>449</v>
      </c>
      <c r="B1794" s="16" t="str">
        <f t="shared" si="199"/>
        <v>2 7 2 724</v>
      </c>
      <c r="C1794" s="5" t="s">
        <v>7704</v>
      </c>
      <c r="D1794" t="s">
        <v>3505</v>
      </c>
      <c r="E1794" s="137">
        <f t="shared" ref="E1794:E1857" si="203">SUMIF($J$1:$J$4000,$C1794,$E$1:$E$4000)</f>
        <v>0</v>
      </c>
      <c r="F1794" s="137">
        <f t="shared" ref="F1794:F1857" si="204">SUMIF($J$1:$J$4000,$C1794,$F$1:$F$4000)</f>
        <v>0</v>
      </c>
      <c r="G1794" s="137">
        <f t="shared" ref="G1794:G1857" si="205">SUMIF($J$1:$J$4000,$C1794,$G$1:$G$4000)</f>
        <v>0</v>
      </c>
      <c r="H1794" s="137">
        <f t="shared" si="201"/>
        <v>0</v>
      </c>
      <c r="I1794" s="16">
        <f t="shared" si="202"/>
        <v>9</v>
      </c>
      <c r="J1794" s="16" t="str">
        <f t="shared" si="200"/>
        <v>2 7 2</v>
      </c>
    </row>
    <row r="1795" spans="1:10">
      <c r="A1795" s="16" t="s">
        <v>449</v>
      </c>
      <c r="B1795" s="16" t="str">
        <f t="shared" ref="B1795:B1858" si="206">MID(C1795,1,I1795)</f>
        <v>2 7 2 724 001</v>
      </c>
      <c r="C1795" s="5" t="s">
        <v>8108</v>
      </c>
      <c r="D1795" t="s">
        <v>777</v>
      </c>
      <c r="E1795" s="137">
        <f t="shared" si="203"/>
        <v>0</v>
      </c>
      <c r="F1795" s="137">
        <f t="shared" si="204"/>
        <v>0</v>
      </c>
      <c r="G1795" s="137">
        <f t="shared" si="205"/>
        <v>0</v>
      </c>
      <c r="H1795" s="137">
        <f t="shared" si="201"/>
        <v>0</v>
      </c>
      <c r="I1795" s="16">
        <f t="shared" si="202"/>
        <v>13</v>
      </c>
      <c r="J1795" s="16" t="str">
        <f t="shared" si="200"/>
        <v>2 7 2 724</v>
      </c>
    </row>
    <row r="1796" spans="1:10">
      <c r="A1796" s="16" t="s">
        <v>449</v>
      </c>
      <c r="B1796" s="16" t="str">
        <f t="shared" si="206"/>
        <v>2 7 2 724 002</v>
      </c>
      <c r="C1796" s="5" t="s">
        <v>9415</v>
      </c>
      <c r="D1796" t="s">
        <v>8303</v>
      </c>
      <c r="E1796" s="137">
        <f t="shared" si="203"/>
        <v>0</v>
      </c>
      <c r="F1796" s="137">
        <f t="shared" si="204"/>
        <v>0</v>
      </c>
      <c r="G1796" s="137">
        <f t="shared" si="205"/>
        <v>0</v>
      </c>
      <c r="H1796" s="137">
        <f t="shared" si="201"/>
        <v>0</v>
      </c>
      <c r="I1796" s="16">
        <f t="shared" si="202"/>
        <v>13</v>
      </c>
      <c r="J1796" s="16" t="str">
        <f t="shared" si="200"/>
        <v>2 7 2 724</v>
      </c>
    </row>
    <row r="1797" spans="1:10">
      <c r="A1797" s="16" t="s">
        <v>449</v>
      </c>
      <c r="B1797" s="16" t="str">
        <f t="shared" si="206"/>
        <v>2 7 2 724 003</v>
      </c>
      <c r="C1797" s="5" t="s">
        <v>9416</v>
      </c>
      <c r="D1797" t="s">
        <v>3202</v>
      </c>
      <c r="E1797" s="137">
        <f t="shared" si="203"/>
        <v>0</v>
      </c>
      <c r="F1797" s="137">
        <f t="shared" si="204"/>
        <v>0</v>
      </c>
      <c r="G1797" s="137">
        <f t="shared" si="205"/>
        <v>0</v>
      </c>
      <c r="H1797" s="137">
        <f t="shared" si="201"/>
        <v>0</v>
      </c>
      <c r="I1797" s="16">
        <f t="shared" si="202"/>
        <v>13</v>
      </c>
      <c r="J1797" s="16" t="str">
        <f t="shared" si="200"/>
        <v>2 7 2 724</v>
      </c>
    </row>
    <row r="1798" spans="1:10">
      <c r="A1798" s="16" t="s">
        <v>449</v>
      </c>
      <c r="B1798" s="16" t="str">
        <f t="shared" si="206"/>
        <v>2 7 2 724 004</v>
      </c>
      <c r="C1798" s="5" t="s">
        <v>9417</v>
      </c>
      <c r="D1798" t="s">
        <v>8303</v>
      </c>
      <c r="E1798" s="137">
        <f t="shared" si="203"/>
        <v>0</v>
      </c>
      <c r="F1798" s="137">
        <f t="shared" si="204"/>
        <v>0</v>
      </c>
      <c r="G1798" s="137">
        <f t="shared" si="205"/>
        <v>0</v>
      </c>
      <c r="H1798" s="137">
        <f t="shared" si="201"/>
        <v>0</v>
      </c>
      <c r="I1798" s="16">
        <f t="shared" si="202"/>
        <v>13</v>
      </c>
      <c r="J1798" s="16" t="str">
        <f t="shared" si="200"/>
        <v>2 7 2 724</v>
      </c>
    </row>
    <row r="1799" spans="1:10">
      <c r="A1799" s="16" t="s">
        <v>449</v>
      </c>
      <c r="B1799" s="16" t="str">
        <f t="shared" si="206"/>
        <v>2 7 2 724 005</v>
      </c>
      <c r="C1799" s="5" t="s">
        <v>9418</v>
      </c>
      <c r="D1799" t="s">
        <v>8307</v>
      </c>
      <c r="E1799" s="137">
        <f t="shared" si="203"/>
        <v>0</v>
      </c>
      <c r="F1799" s="137">
        <f t="shared" si="204"/>
        <v>0</v>
      </c>
      <c r="G1799" s="137">
        <f t="shared" si="205"/>
        <v>0</v>
      </c>
      <c r="H1799" s="137">
        <f t="shared" si="201"/>
        <v>0</v>
      </c>
      <c r="I1799" s="16">
        <f t="shared" si="202"/>
        <v>13</v>
      </c>
      <c r="J1799" s="16" t="str">
        <f t="shared" ref="J1799:J1862" si="207">IF(I1799=3,MID(C1799,1,1),IF(I1799=5,MID(C1799,1,3),IF(I1799=9,MID(C1799,1,5),IF(I1799=13,MID(C1799,1,9),IF(I1799=17,MID(C1799,1,13),IF(I1799=21,MID(C1799,1,17)))))))</f>
        <v>2 7 2 724</v>
      </c>
    </row>
    <row r="1800" spans="1:10">
      <c r="A1800" s="16" t="s">
        <v>449</v>
      </c>
      <c r="B1800" s="16" t="str">
        <f t="shared" si="206"/>
        <v>2 7 2 725</v>
      </c>
      <c r="C1800" s="5" t="s">
        <v>7705</v>
      </c>
      <c r="D1800" t="s">
        <v>9419</v>
      </c>
      <c r="E1800" s="137">
        <f t="shared" si="203"/>
        <v>0</v>
      </c>
      <c r="F1800" s="137">
        <f t="shared" si="204"/>
        <v>0</v>
      </c>
      <c r="G1800" s="137">
        <f t="shared" si="205"/>
        <v>0</v>
      </c>
      <c r="H1800" s="137">
        <f t="shared" si="201"/>
        <v>0</v>
      </c>
      <c r="I1800" s="16">
        <f t="shared" si="202"/>
        <v>9</v>
      </c>
      <c r="J1800" s="16" t="str">
        <f t="shared" si="207"/>
        <v>2 7 2</v>
      </c>
    </row>
    <row r="1801" spans="1:10">
      <c r="A1801" s="16" t="s">
        <v>449</v>
      </c>
      <c r="B1801" s="16" t="str">
        <f t="shared" si="206"/>
        <v>2 7 2 725 001</v>
      </c>
      <c r="C1801" s="5" t="s">
        <v>8109</v>
      </c>
      <c r="D1801" t="s">
        <v>777</v>
      </c>
      <c r="E1801" s="137">
        <f t="shared" si="203"/>
        <v>0</v>
      </c>
      <c r="F1801" s="137">
        <f t="shared" si="204"/>
        <v>0</v>
      </c>
      <c r="G1801" s="137">
        <f t="shared" si="205"/>
        <v>0</v>
      </c>
      <c r="H1801" s="137">
        <f t="shared" si="201"/>
        <v>0</v>
      </c>
      <c r="I1801" s="16">
        <f t="shared" si="202"/>
        <v>13</v>
      </c>
      <c r="J1801" s="16" t="str">
        <f t="shared" si="207"/>
        <v>2 7 2 725</v>
      </c>
    </row>
    <row r="1802" spans="1:10">
      <c r="A1802" s="16" t="s">
        <v>449</v>
      </c>
      <c r="B1802" s="16" t="str">
        <f t="shared" si="206"/>
        <v>2 7 2 725 002</v>
      </c>
      <c r="C1802" s="5" t="s">
        <v>9420</v>
      </c>
      <c r="D1802" t="s">
        <v>8303</v>
      </c>
      <c r="E1802" s="137">
        <f t="shared" si="203"/>
        <v>0</v>
      </c>
      <c r="F1802" s="137">
        <f t="shared" si="204"/>
        <v>0</v>
      </c>
      <c r="G1802" s="137">
        <f t="shared" si="205"/>
        <v>0</v>
      </c>
      <c r="H1802" s="137">
        <f t="shared" si="201"/>
        <v>0</v>
      </c>
      <c r="I1802" s="16">
        <f t="shared" si="202"/>
        <v>13</v>
      </c>
      <c r="J1802" s="16" t="str">
        <f t="shared" si="207"/>
        <v>2 7 2 725</v>
      </c>
    </row>
    <row r="1803" spans="1:10">
      <c r="A1803" s="16" t="s">
        <v>449</v>
      </c>
      <c r="B1803" s="16" t="str">
        <f t="shared" si="206"/>
        <v>2 7 2 725 003</v>
      </c>
      <c r="C1803" s="5" t="s">
        <v>9421</v>
      </c>
      <c r="D1803" t="s">
        <v>3202</v>
      </c>
      <c r="E1803" s="137">
        <f t="shared" si="203"/>
        <v>0</v>
      </c>
      <c r="F1803" s="137">
        <f t="shared" si="204"/>
        <v>0</v>
      </c>
      <c r="G1803" s="137">
        <f t="shared" si="205"/>
        <v>0</v>
      </c>
      <c r="H1803" s="137">
        <f t="shared" si="201"/>
        <v>0</v>
      </c>
      <c r="I1803" s="16">
        <f t="shared" si="202"/>
        <v>13</v>
      </c>
      <c r="J1803" s="16" t="str">
        <f t="shared" si="207"/>
        <v>2 7 2 725</v>
      </c>
    </row>
    <row r="1804" spans="1:10">
      <c r="A1804" s="16" t="s">
        <v>449</v>
      </c>
      <c r="B1804" s="16" t="str">
        <f t="shared" si="206"/>
        <v>2 7 2 725 004</v>
      </c>
      <c r="C1804" s="5" t="s">
        <v>9422</v>
      </c>
      <c r="D1804" t="s">
        <v>8303</v>
      </c>
      <c r="E1804" s="137">
        <f t="shared" si="203"/>
        <v>0</v>
      </c>
      <c r="F1804" s="137">
        <f t="shared" si="204"/>
        <v>0</v>
      </c>
      <c r="G1804" s="137">
        <f t="shared" si="205"/>
        <v>0</v>
      </c>
      <c r="H1804" s="137">
        <f t="shared" si="201"/>
        <v>0</v>
      </c>
      <c r="I1804" s="16">
        <f t="shared" si="202"/>
        <v>13</v>
      </c>
      <c r="J1804" s="16" t="str">
        <f t="shared" si="207"/>
        <v>2 7 2 725</v>
      </c>
    </row>
    <row r="1805" spans="1:10">
      <c r="A1805" s="16" t="s">
        <v>449</v>
      </c>
      <c r="B1805" s="16" t="str">
        <f t="shared" si="206"/>
        <v>2 7 2 725 005</v>
      </c>
      <c r="C1805" s="5" t="s">
        <v>9423</v>
      </c>
      <c r="D1805" t="s">
        <v>8307</v>
      </c>
      <c r="E1805" s="137">
        <f t="shared" si="203"/>
        <v>0</v>
      </c>
      <c r="F1805" s="137">
        <f t="shared" si="204"/>
        <v>0</v>
      </c>
      <c r="G1805" s="137">
        <f t="shared" si="205"/>
        <v>0</v>
      </c>
      <c r="H1805" s="137">
        <f t="shared" si="201"/>
        <v>0</v>
      </c>
      <c r="I1805" s="16">
        <f t="shared" si="202"/>
        <v>13</v>
      </c>
      <c r="J1805" s="16" t="str">
        <f t="shared" si="207"/>
        <v>2 7 2 725</v>
      </c>
    </row>
    <row r="1806" spans="1:10">
      <c r="A1806" s="16" t="s">
        <v>449</v>
      </c>
      <c r="B1806" s="16" t="str">
        <f t="shared" si="206"/>
        <v>2 7 2 726</v>
      </c>
      <c r="C1806" s="5" t="s">
        <v>7706</v>
      </c>
      <c r="D1806" t="s">
        <v>3507</v>
      </c>
      <c r="E1806" s="137">
        <f t="shared" si="203"/>
        <v>0</v>
      </c>
      <c r="F1806" s="137">
        <f t="shared" si="204"/>
        <v>0</v>
      </c>
      <c r="G1806" s="137">
        <f t="shared" si="205"/>
        <v>0</v>
      </c>
      <c r="H1806" s="137">
        <f t="shared" si="201"/>
        <v>0</v>
      </c>
      <c r="I1806" s="16">
        <f t="shared" si="202"/>
        <v>9</v>
      </c>
      <c r="J1806" s="16" t="str">
        <f t="shared" si="207"/>
        <v>2 7 2</v>
      </c>
    </row>
    <row r="1807" spans="1:10">
      <c r="A1807" s="16" t="s">
        <v>449</v>
      </c>
      <c r="B1807" s="16" t="str">
        <f t="shared" si="206"/>
        <v>2 7 2 726 001</v>
      </c>
      <c r="C1807" s="5" t="s">
        <v>8110</v>
      </c>
      <c r="D1807" t="s">
        <v>777</v>
      </c>
      <c r="E1807" s="137">
        <f t="shared" si="203"/>
        <v>0</v>
      </c>
      <c r="F1807" s="137">
        <f t="shared" si="204"/>
        <v>0</v>
      </c>
      <c r="G1807" s="137">
        <f t="shared" si="205"/>
        <v>0</v>
      </c>
      <c r="H1807" s="137">
        <f t="shared" si="201"/>
        <v>0</v>
      </c>
      <c r="I1807" s="16">
        <f t="shared" si="202"/>
        <v>13</v>
      </c>
      <c r="J1807" s="16" t="str">
        <f t="shared" si="207"/>
        <v>2 7 2 726</v>
      </c>
    </row>
    <row r="1808" spans="1:10">
      <c r="A1808" s="16" t="s">
        <v>449</v>
      </c>
      <c r="B1808" s="16" t="str">
        <f t="shared" si="206"/>
        <v>2 7 2 726 002</v>
      </c>
      <c r="C1808" s="5" t="s">
        <v>9424</v>
      </c>
      <c r="D1808" t="s">
        <v>8303</v>
      </c>
      <c r="E1808" s="137">
        <f t="shared" si="203"/>
        <v>0</v>
      </c>
      <c r="F1808" s="137">
        <f t="shared" si="204"/>
        <v>0</v>
      </c>
      <c r="G1808" s="137">
        <f t="shared" si="205"/>
        <v>0</v>
      </c>
      <c r="H1808" s="137">
        <f t="shared" si="201"/>
        <v>0</v>
      </c>
      <c r="I1808" s="16">
        <f t="shared" si="202"/>
        <v>13</v>
      </c>
      <c r="J1808" s="16" t="str">
        <f t="shared" si="207"/>
        <v>2 7 2 726</v>
      </c>
    </row>
    <row r="1809" spans="1:10">
      <c r="A1809" s="16" t="s">
        <v>449</v>
      </c>
      <c r="B1809" s="16" t="str">
        <f t="shared" si="206"/>
        <v>2 7 2 726 003</v>
      </c>
      <c r="C1809" s="5" t="s">
        <v>9425</v>
      </c>
      <c r="D1809" t="s">
        <v>3202</v>
      </c>
      <c r="E1809" s="137">
        <f t="shared" si="203"/>
        <v>0</v>
      </c>
      <c r="F1809" s="137">
        <f t="shared" si="204"/>
        <v>0</v>
      </c>
      <c r="G1809" s="137">
        <f t="shared" si="205"/>
        <v>0</v>
      </c>
      <c r="H1809" s="137">
        <f t="shared" si="201"/>
        <v>0</v>
      </c>
      <c r="I1809" s="16">
        <f t="shared" si="202"/>
        <v>13</v>
      </c>
      <c r="J1809" s="16" t="str">
        <f t="shared" si="207"/>
        <v>2 7 2 726</v>
      </c>
    </row>
    <row r="1810" spans="1:10">
      <c r="A1810" s="16" t="s">
        <v>449</v>
      </c>
      <c r="B1810" s="16" t="str">
        <f t="shared" si="206"/>
        <v>2 7 2 726 004</v>
      </c>
      <c r="C1810" s="5" t="s">
        <v>9426</v>
      </c>
      <c r="D1810" t="s">
        <v>8303</v>
      </c>
      <c r="E1810" s="137">
        <f t="shared" si="203"/>
        <v>0</v>
      </c>
      <c r="F1810" s="137">
        <f t="shared" si="204"/>
        <v>0</v>
      </c>
      <c r="G1810" s="137">
        <f t="shared" si="205"/>
        <v>0</v>
      </c>
      <c r="H1810" s="137">
        <f t="shared" si="201"/>
        <v>0</v>
      </c>
      <c r="I1810" s="16">
        <f t="shared" si="202"/>
        <v>13</v>
      </c>
      <c r="J1810" s="16" t="str">
        <f t="shared" si="207"/>
        <v>2 7 2 726</v>
      </c>
    </row>
    <row r="1811" spans="1:10">
      <c r="A1811" s="16" t="s">
        <v>449</v>
      </c>
      <c r="B1811" s="16" t="str">
        <f t="shared" si="206"/>
        <v>2 7 2 726 005</v>
      </c>
      <c r="C1811" s="5" t="s">
        <v>9427</v>
      </c>
      <c r="D1811" t="s">
        <v>8307</v>
      </c>
      <c r="E1811" s="137">
        <f t="shared" si="203"/>
        <v>0</v>
      </c>
      <c r="F1811" s="137">
        <f t="shared" si="204"/>
        <v>0</v>
      </c>
      <c r="G1811" s="137">
        <f t="shared" si="205"/>
        <v>0</v>
      </c>
      <c r="H1811" s="137">
        <f t="shared" si="201"/>
        <v>0</v>
      </c>
      <c r="I1811" s="16">
        <f t="shared" si="202"/>
        <v>13</v>
      </c>
      <c r="J1811" s="16" t="str">
        <f t="shared" si="207"/>
        <v>2 7 2 726</v>
      </c>
    </row>
    <row r="1812" spans="1:10">
      <c r="A1812" s="16" t="s">
        <v>449</v>
      </c>
      <c r="B1812" s="16" t="str">
        <f t="shared" si="206"/>
        <v>2 7 2 727</v>
      </c>
      <c r="C1812" s="5" t="s">
        <v>7707</v>
      </c>
      <c r="D1812" t="s">
        <v>3508</v>
      </c>
      <c r="E1812" s="137">
        <f t="shared" si="203"/>
        <v>0</v>
      </c>
      <c r="F1812" s="137">
        <f t="shared" si="204"/>
        <v>0</v>
      </c>
      <c r="G1812" s="137">
        <f t="shared" si="205"/>
        <v>0</v>
      </c>
      <c r="H1812" s="137">
        <f t="shared" si="201"/>
        <v>0</v>
      </c>
      <c r="I1812" s="16">
        <f t="shared" si="202"/>
        <v>9</v>
      </c>
      <c r="J1812" s="16" t="str">
        <f t="shared" si="207"/>
        <v>2 7 2</v>
      </c>
    </row>
    <row r="1813" spans="1:10">
      <c r="A1813" s="16" t="s">
        <v>449</v>
      </c>
      <c r="B1813" s="16" t="str">
        <f t="shared" si="206"/>
        <v>2 7 2 727 001</v>
      </c>
      <c r="C1813" s="5" t="s">
        <v>8111</v>
      </c>
      <c r="D1813" t="s">
        <v>777</v>
      </c>
      <c r="E1813" s="137">
        <f t="shared" si="203"/>
        <v>0</v>
      </c>
      <c r="F1813" s="137">
        <f t="shared" si="204"/>
        <v>0</v>
      </c>
      <c r="G1813" s="137">
        <f t="shared" si="205"/>
        <v>0</v>
      </c>
      <c r="H1813" s="137">
        <f t="shared" si="201"/>
        <v>0</v>
      </c>
      <c r="I1813" s="16">
        <f t="shared" si="202"/>
        <v>13</v>
      </c>
      <c r="J1813" s="16" t="str">
        <f t="shared" si="207"/>
        <v>2 7 2 727</v>
      </c>
    </row>
    <row r="1814" spans="1:10">
      <c r="A1814" s="16" t="s">
        <v>449</v>
      </c>
      <c r="B1814" s="16" t="str">
        <f t="shared" si="206"/>
        <v>2 7 2 727 002</v>
      </c>
      <c r="C1814" s="5" t="s">
        <v>9428</v>
      </c>
      <c r="D1814" t="s">
        <v>8303</v>
      </c>
      <c r="E1814" s="137">
        <f t="shared" si="203"/>
        <v>0</v>
      </c>
      <c r="F1814" s="137">
        <f t="shared" si="204"/>
        <v>0</v>
      </c>
      <c r="G1814" s="137">
        <f t="shared" si="205"/>
        <v>0</v>
      </c>
      <c r="H1814" s="137">
        <f t="shared" si="201"/>
        <v>0</v>
      </c>
      <c r="I1814" s="16">
        <f t="shared" si="202"/>
        <v>13</v>
      </c>
      <c r="J1814" s="16" t="str">
        <f t="shared" si="207"/>
        <v>2 7 2 727</v>
      </c>
    </row>
    <row r="1815" spans="1:10">
      <c r="A1815" s="16" t="s">
        <v>449</v>
      </c>
      <c r="B1815" s="16" t="str">
        <f t="shared" si="206"/>
        <v>2 7 2 727 003</v>
      </c>
      <c r="C1815" s="5" t="s">
        <v>9429</v>
      </c>
      <c r="D1815" t="s">
        <v>3202</v>
      </c>
      <c r="E1815" s="137">
        <f t="shared" si="203"/>
        <v>0</v>
      </c>
      <c r="F1815" s="137">
        <f t="shared" si="204"/>
        <v>0</v>
      </c>
      <c r="G1815" s="137">
        <f t="shared" si="205"/>
        <v>0</v>
      </c>
      <c r="H1815" s="137">
        <f t="shared" si="201"/>
        <v>0</v>
      </c>
      <c r="I1815" s="16">
        <f t="shared" si="202"/>
        <v>13</v>
      </c>
      <c r="J1815" s="16" t="str">
        <f t="shared" si="207"/>
        <v>2 7 2 727</v>
      </c>
    </row>
    <row r="1816" spans="1:10">
      <c r="A1816" s="16" t="s">
        <v>449</v>
      </c>
      <c r="B1816" s="16" t="str">
        <f t="shared" si="206"/>
        <v>2 7 2 727 004</v>
      </c>
      <c r="C1816" s="5" t="s">
        <v>9430</v>
      </c>
      <c r="D1816" t="s">
        <v>8303</v>
      </c>
      <c r="E1816" s="137">
        <f t="shared" si="203"/>
        <v>0</v>
      </c>
      <c r="F1816" s="137">
        <f t="shared" si="204"/>
        <v>0</v>
      </c>
      <c r="G1816" s="137">
        <f t="shared" si="205"/>
        <v>0</v>
      </c>
      <c r="H1816" s="137">
        <f t="shared" si="201"/>
        <v>0</v>
      </c>
      <c r="I1816" s="16">
        <f t="shared" si="202"/>
        <v>13</v>
      </c>
      <c r="J1816" s="16" t="str">
        <f t="shared" si="207"/>
        <v>2 7 2 727</v>
      </c>
    </row>
    <row r="1817" spans="1:10">
      <c r="A1817" s="16" t="s">
        <v>449</v>
      </c>
      <c r="B1817" s="16" t="str">
        <f t="shared" si="206"/>
        <v>2 7 2 727 005</v>
      </c>
      <c r="C1817" s="5" t="s">
        <v>9431</v>
      </c>
      <c r="D1817" t="s">
        <v>8307</v>
      </c>
      <c r="E1817" s="137">
        <f t="shared" si="203"/>
        <v>0</v>
      </c>
      <c r="F1817" s="137">
        <f t="shared" si="204"/>
        <v>0</v>
      </c>
      <c r="G1817" s="137">
        <f t="shared" si="205"/>
        <v>0</v>
      </c>
      <c r="H1817" s="137">
        <f t="shared" si="201"/>
        <v>0</v>
      </c>
      <c r="I1817" s="16">
        <f t="shared" si="202"/>
        <v>13</v>
      </c>
      <c r="J1817" s="16" t="str">
        <f t="shared" si="207"/>
        <v>2 7 2 727</v>
      </c>
    </row>
    <row r="1818" spans="1:10">
      <c r="A1818" s="16" t="s">
        <v>449</v>
      </c>
      <c r="B1818" s="16" t="str">
        <f t="shared" si="206"/>
        <v>2 7 2 728</v>
      </c>
      <c r="C1818" s="5" t="s">
        <v>7708</v>
      </c>
      <c r="D1818" t="s">
        <v>3509</v>
      </c>
      <c r="E1818" s="137">
        <f t="shared" si="203"/>
        <v>0</v>
      </c>
      <c r="F1818" s="137">
        <f t="shared" si="204"/>
        <v>0</v>
      </c>
      <c r="G1818" s="137">
        <f t="shared" si="205"/>
        <v>0</v>
      </c>
      <c r="H1818" s="137">
        <f t="shared" si="201"/>
        <v>0</v>
      </c>
      <c r="I1818" s="16">
        <f t="shared" si="202"/>
        <v>9</v>
      </c>
      <c r="J1818" s="16" t="str">
        <f t="shared" si="207"/>
        <v>2 7 2</v>
      </c>
    </row>
    <row r="1819" spans="1:10">
      <c r="A1819" s="16" t="s">
        <v>449</v>
      </c>
      <c r="B1819" s="16" t="str">
        <f t="shared" si="206"/>
        <v>2 7 2 728 001</v>
      </c>
      <c r="C1819" s="5" t="s">
        <v>8112</v>
      </c>
      <c r="D1819" t="s">
        <v>777</v>
      </c>
      <c r="E1819" s="137">
        <f t="shared" si="203"/>
        <v>0</v>
      </c>
      <c r="F1819" s="137">
        <f t="shared" si="204"/>
        <v>0</v>
      </c>
      <c r="G1819" s="137">
        <f t="shared" si="205"/>
        <v>0</v>
      </c>
      <c r="H1819" s="137">
        <f t="shared" si="201"/>
        <v>0</v>
      </c>
      <c r="I1819" s="16">
        <f t="shared" si="202"/>
        <v>13</v>
      </c>
      <c r="J1819" s="16" t="str">
        <f t="shared" si="207"/>
        <v>2 7 2 728</v>
      </c>
    </row>
    <row r="1820" spans="1:10">
      <c r="A1820" s="16" t="s">
        <v>449</v>
      </c>
      <c r="B1820" s="16" t="str">
        <f t="shared" si="206"/>
        <v>2 7 2 728 002</v>
      </c>
      <c r="C1820" s="5" t="s">
        <v>9432</v>
      </c>
      <c r="D1820" t="s">
        <v>8303</v>
      </c>
      <c r="E1820" s="137">
        <f t="shared" si="203"/>
        <v>0</v>
      </c>
      <c r="F1820" s="137">
        <f t="shared" si="204"/>
        <v>0</v>
      </c>
      <c r="G1820" s="137">
        <f t="shared" si="205"/>
        <v>0</v>
      </c>
      <c r="H1820" s="137">
        <f t="shared" si="201"/>
        <v>0</v>
      </c>
      <c r="I1820" s="16">
        <f t="shared" si="202"/>
        <v>13</v>
      </c>
      <c r="J1820" s="16" t="str">
        <f t="shared" si="207"/>
        <v>2 7 2 728</v>
      </c>
    </row>
    <row r="1821" spans="1:10">
      <c r="A1821" s="16" t="s">
        <v>449</v>
      </c>
      <c r="B1821" s="16" t="str">
        <f t="shared" si="206"/>
        <v>2 7 2 728 003</v>
      </c>
      <c r="C1821" s="5" t="s">
        <v>9433</v>
      </c>
      <c r="D1821" t="s">
        <v>3202</v>
      </c>
      <c r="E1821" s="137">
        <f t="shared" si="203"/>
        <v>0</v>
      </c>
      <c r="F1821" s="137">
        <f t="shared" si="204"/>
        <v>0</v>
      </c>
      <c r="G1821" s="137">
        <f t="shared" si="205"/>
        <v>0</v>
      </c>
      <c r="H1821" s="137">
        <f t="shared" si="201"/>
        <v>0</v>
      </c>
      <c r="I1821" s="16">
        <f t="shared" si="202"/>
        <v>13</v>
      </c>
      <c r="J1821" s="16" t="str">
        <f t="shared" si="207"/>
        <v>2 7 2 728</v>
      </c>
    </row>
    <row r="1822" spans="1:10">
      <c r="A1822" s="16" t="s">
        <v>449</v>
      </c>
      <c r="B1822" s="16" t="str">
        <f t="shared" si="206"/>
        <v>2 7 2 728 004</v>
      </c>
      <c r="C1822" s="5" t="s">
        <v>9434</v>
      </c>
      <c r="D1822" t="s">
        <v>8303</v>
      </c>
      <c r="E1822" s="137">
        <f t="shared" si="203"/>
        <v>0</v>
      </c>
      <c r="F1822" s="137">
        <f t="shared" si="204"/>
        <v>0</v>
      </c>
      <c r="G1822" s="137">
        <f t="shared" si="205"/>
        <v>0</v>
      </c>
      <c r="H1822" s="137">
        <f t="shared" si="201"/>
        <v>0</v>
      </c>
      <c r="I1822" s="16">
        <f t="shared" si="202"/>
        <v>13</v>
      </c>
      <c r="J1822" s="16" t="str">
        <f t="shared" si="207"/>
        <v>2 7 2 728</v>
      </c>
    </row>
    <row r="1823" spans="1:10">
      <c r="A1823" s="16" t="s">
        <v>449</v>
      </c>
      <c r="B1823" s="16" t="str">
        <f t="shared" si="206"/>
        <v>2 7 2 728 005</v>
      </c>
      <c r="C1823" s="5" t="s">
        <v>9435</v>
      </c>
      <c r="D1823" t="s">
        <v>8307</v>
      </c>
      <c r="E1823" s="137">
        <f t="shared" si="203"/>
        <v>0</v>
      </c>
      <c r="F1823" s="137">
        <f t="shared" si="204"/>
        <v>0</v>
      </c>
      <c r="G1823" s="137">
        <f t="shared" si="205"/>
        <v>0</v>
      </c>
      <c r="H1823" s="137">
        <f t="shared" si="201"/>
        <v>0</v>
      </c>
      <c r="I1823" s="16">
        <f t="shared" si="202"/>
        <v>13</v>
      </c>
      <c r="J1823" s="16" t="str">
        <f t="shared" si="207"/>
        <v>2 7 2 728</v>
      </c>
    </row>
    <row r="1824" spans="1:10">
      <c r="A1824" s="16" t="s">
        <v>449</v>
      </c>
      <c r="B1824" s="16" t="str">
        <f t="shared" si="206"/>
        <v>2 7 2 729</v>
      </c>
      <c r="C1824" s="5" t="s">
        <v>7709</v>
      </c>
      <c r="D1824" t="s">
        <v>3510</v>
      </c>
      <c r="E1824" s="137">
        <f t="shared" si="203"/>
        <v>0</v>
      </c>
      <c r="F1824" s="137">
        <f t="shared" si="204"/>
        <v>0</v>
      </c>
      <c r="G1824" s="137">
        <f t="shared" si="205"/>
        <v>0</v>
      </c>
      <c r="H1824" s="137">
        <f t="shared" si="201"/>
        <v>0</v>
      </c>
      <c r="I1824" s="16">
        <f t="shared" si="202"/>
        <v>9</v>
      </c>
      <c r="J1824" s="16" t="str">
        <f t="shared" si="207"/>
        <v>2 7 2</v>
      </c>
    </row>
    <row r="1825" spans="1:10">
      <c r="A1825" s="16" t="s">
        <v>449</v>
      </c>
      <c r="B1825" s="16" t="str">
        <f t="shared" si="206"/>
        <v>2 7 2 729 001</v>
      </c>
      <c r="C1825" s="5" t="s">
        <v>8113</v>
      </c>
      <c r="D1825" t="s">
        <v>777</v>
      </c>
      <c r="E1825" s="137">
        <f t="shared" si="203"/>
        <v>0</v>
      </c>
      <c r="F1825" s="137">
        <f t="shared" si="204"/>
        <v>0</v>
      </c>
      <c r="G1825" s="137">
        <f t="shared" si="205"/>
        <v>0</v>
      </c>
      <c r="H1825" s="137">
        <f t="shared" si="201"/>
        <v>0</v>
      </c>
      <c r="I1825" s="16">
        <f t="shared" si="202"/>
        <v>13</v>
      </c>
      <c r="J1825" s="16" t="str">
        <f t="shared" si="207"/>
        <v>2 7 2 729</v>
      </c>
    </row>
    <row r="1826" spans="1:10">
      <c r="A1826" s="16" t="s">
        <v>449</v>
      </c>
      <c r="B1826" s="16" t="str">
        <f t="shared" si="206"/>
        <v>2 7 2 729 002</v>
      </c>
      <c r="C1826" s="5" t="s">
        <v>9436</v>
      </c>
      <c r="D1826" t="s">
        <v>8303</v>
      </c>
      <c r="E1826" s="137">
        <f t="shared" si="203"/>
        <v>0</v>
      </c>
      <c r="F1826" s="137">
        <f t="shared" si="204"/>
        <v>0</v>
      </c>
      <c r="G1826" s="137">
        <f t="shared" si="205"/>
        <v>0</v>
      </c>
      <c r="H1826" s="137">
        <f t="shared" si="201"/>
        <v>0</v>
      </c>
      <c r="I1826" s="16">
        <f t="shared" si="202"/>
        <v>13</v>
      </c>
      <c r="J1826" s="16" t="str">
        <f t="shared" si="207"/>
        <v>2 7 2 729</v>
      </c>
    </row>
    <row r="1827" spans="1:10">
      <c r="A1827" s="16" t="s">
        <v>449</v>
      </c>
      <c r="B1827" s="16" t="str">
        <f t="shared" si="206"/>
        <v>2 7 2 729 003</v>
      </c>
      <c r="C1827" s="5" t="s">
        <v>9437</v>
      </c>
      <c r="D1827" t="s">
        <v>3202</v>
      </c>
      <c r="E1827" s="137">
        <f t="shared" si="203"/>
        <v>0</v>
      </c>
      <c r="F1827" s="137">
        <f t="shared" si="204"/>
        <v>0</v>
      </c>
      <c r="G1827" s="137">
        <f t="shared" si="205"/>
        <v>0</v>
      </c>
      <c r="H1827" s="137">
        <f t="shared" si="201"/>
        <v>0</v>
      </c>
      <c r="I1827" s="16">
        <f t="shared" si="202"/>
        <v>13</v>
      </c>
      <c r="J1827" s="16" t="str">
        <f t="shared" si="207"/>
        <v>2 7 2 729</v>
      </c>
    </row>
    <row r="1828" spans="1:10">
      <c r="A1828" s="16" t="s">
        <v>449</v>
      </c>
      <c r="B1828" s="16" t="str">
        <f t="shared" si="206"/>
        <v>2 7 2 729 004</v>
      </c>
      <c r="C1828" s="5" t="s">
        <v>9438</v>
      </c>
      <c r="D1828" t="s">
        <v>8303</v>
      </c>
      <c r="E1828" s="137">
        <f t="shared" si="203"/>
        <v>0</v>
      </c>
      <c r="F1828" s="137">
        <f t="shared" si="204"/>
        <v>0</v>
      </c>
      <c r="G1828" s="137">
        <f t="shared" si="205"/>
        <v>0</v>
      </c>
      <c r="H1828" s="137">
        <f t="shared" si="201"/>
        <v>0</v>
      </c>
      <c r="I1828" s="16">
        <f t="shared" si="202"/>
        <v>13</v>
      </c>
      <c r="J1828" s="16" t="str">
        <f t="shared" si="207"/>
        <v>2 7 2 729</v>
      </c>
    </row>
    <row r="1829" spans="1:10">
      <c r="A1829" s="16" t="s">
        <v>449</v>
      </c>
      <c r="B1829" s="16" t="str">
        <f t="shared" si="206"/>
        <v>2 7 2 729 005</v>
      </c>
      <c r="C1829" s="5" t="s">
        <v>9439</v>
      </c>
      <c r="D1829" t="s">
        <v>8307</v>
      </c>
      <c r="E1829" s="137">
        <f t="shared" si="203"/>
        <v>0</v>
      </c>
      <c r="F1829" s="137">
        <f t="shared" si="204"/>
        <v>0</v>
      </c>
      <c r="G1829" s="137">
        <f t="shared" si="205"/>
        <v>0</v>
      </c>
      <c r="H1829" s="137">
        <f t="shared" si="201"/>
        <v>0</v>
      </c>
      <c r="I1829" s="16">
        <f t="shared" si="202"/>
        <v>13</v>
      </c>
      <c r="J1829" s="16" t="str">
        <f t="shared" si="207"/>
        <v>2 7 2 729</v>
      </c>
    </row>
    <row r="1830" spans="1:10">
      <c r="A1830" s="16" t="s">
        <v>449</v>
      </c>
      <c r="B1830" s="16" t="str">
        <f t="shared" si="206"/>
        <v>2 7 3</v>
      </c>
      <c r="C1830" s="5" t="s">
        <v>7710</v>
      </c>
      <c r="D1830" t="s">
        <v>7711</v>
      </c>
      <c r="E1830" s="137">
        <f t="shared" si="203"/>
        <v>0</v>
      </c>
      <c r="F1830" s="137">
        <f t="shared" si="204"/>
        <v>0</v>
      </c>
      <c r="G1830" s="137">
        <f t="shared" si="205"/>
        <v>0</v>
      </c>
      <c r="H1830" s="137">
        <f t="shared" si="201"/>
        <v>0</v>
      </c>
      <c r="I1830" s="16">
        <f t="shared" si="202"/>
        <v>5</v>
      </c>
      <c r="J1830" s="16" t="str">
        <f t="shared" si="207"/>
        <v>2 7</v>
      </c>
    </row>
    <row r="1831" spans="1:10">
      <c r="A1831" s="16" t="s">
        <v>449</v>
      </c>
      <c r="B1831" s="16" t="str">
        <f t="shared" si="206"/>
        <v>2 7 3 731</v>
      </c>
      <c r="C1831" s="5" t="s">
        <v>7712</v>
      </c>
      <c r="D1831" t="s">
        <v>877</v>
      </c>
      <c r="E1831" s="137">
        <f t="shared" si="203"/>
        <v>0</v>
      </c>
      <c r="F1831" s="137">
        <f t="shared" si="204"/>
        <v>0</v>
      </c>
      <c r="G1831" s="137">
        <f t="shared" si="205"/>
        <v>0</v>
      </c>
      <c r="H1831" s="137">
        <f t="shared" si="201"/>
        <v>0</v>
      </c>
      <c r="I1831" s="16">
        <f t="shared" si="202"/>
        <v>9</v>
      </c>
      <c r="J1831" s="16" t="str">
        <f t="shared" si="207"/>
        <v>2 7 3</v>
      </c>
    </row>
    <row r="1832" spans="1:10">
      <c r="A1832" s="16" t="s">
        <v>449</v>
      </c>
      <c r="B1832" s="16" t="str">
        <f t="shared" si="206"/>
        <v>2 7 3 731 001</v>
      </c>
      <c r="C1832" s="5" t="s">
        <v>8114</v>
      </c>
      <c r="D1832" t="s">
        <v>777</v>
      </c>
      <c r="E1832" s="137">
        <f t="shared" si="203"/>
        <v>0</v>
      </c>
      <c r="F1832" s="137">
        <f t="shared" si="204"/>
        <v>0</v>
      </c>
      <c r="G1832" s="137">
        <f t="shared" si="205"/>
        <v>0</v>
      </c>
      <c r="H1832" s="137">
        <f t="shared" si="201"/>
        <v>0</v>
      </c>
      <c r="I1832" s="16">
        <f t="shared" si="202"/>
        <v>13</v>
      </c>
      <c r="J1832" s="16" t="str">
        <f t="shared" si="207"/>
        <v>2 7 3 731</v>
      </c>
    </row>
    <row r="1833" spans="1:10">
      <c r="A1833" s="16" t="s">
        <v>449</v>
      </c>
      <c r="B1833" s="16" t="str">
        <f t="shared" si="206"/>
        <v>2 7 3 731 002</v>
      </c>
      <c r="C1833" s="5" t="s">
        <v>9440</v>
      </c>
      <c r="D1833" t="s">
        <v>8303</v>
      </c>
      <c r="E1833" s="137">
        <f t="shared" si="203"/>
        <v>0</v>
      </c>
      <c r="F1833" s="137">
        <f t="shared" si="204"/>
        <v>0</v>
      </c>
      <c r="G1833" s="137">
        <f t="shared" si="205"/>
        <v>0</v>
      </c>
      <c r="H1833" s="137">
        <f t="shared" si="201"/>
        <v>0</v>
      </c>
      <c r="I1833" s="16">
        <f t="shared" si="202"/>
        <v>13</v>
      </c>
      <c r="J1833" s="16" t="str">
        <f t="shared" si="207"/>
        <v>2 7 3 731</v>
      </c>
    </row>
    <row r="1834" spans="1:10">
      <c r="A1834" s="16" t="s">
        <v>449</v>
      </c>
      <c r="B1834" s="16" t="str">
        <f t="shared" si="206"/>
        <v>2 7 3 731 003</v>
      </c>
      <c r="C1834" s="5" t="s">
        <v>9441</v>
      </c>
      <c r="D1834" t="s">
        <v>3202</v>
      </c>
      <c r="E1834" s="137">
        <f t="shared" si="203"/>
        <v>0</v>
      </c>
      <c r="F1834" s="137">
        <f t="shared" si="204"/>
        <v>0</v>
      </c>
      <c r="G1834" s="137">
        <f t="shared" si="205"/>
        <v>0</v>
      </c>
      <c r="H1834" s="137">
        <f t="shared" si="201"/>
        <v>0</v>
      </c>
      <c r="I1834" s="16">
        <f t="shared" si="202"/>
        <v>13</v>
      </c>
      <c r="J1834" s="16" t="str">
        <f t="shared" si="207"/>
        <v>2 7 3 731</v>
      </c>
    </row>
    <row r="1835" spans="1:10">
      <c r="A1835" s="16" t="s">
        <v>449</v>
      </c>
      <c r="B1835" s="16" t="str">
        <f t="shared" si="206"/>
        <v>2 7 3 731 004</v>
      </c>
      <c r="C1835" s="5" t="s">
        <v>9442</v>
      </c>
      <c r="D1835" t="s">
        <v>8303</v>
      </c>
      <c r="E1835" s="137">
        <f t="shared" si="203"/>
        <v>0</v>
      </c>
      <c r="F1835" s="137">
        <f t="shared" si="204"/>
        <v>0</v>
      </c>
      <c r="G1835" s="137">
        <f t="shared" si="205"/>
        <v>0</v>
      </c>
      <c r="H1835" s="137">
        <f t="shared" si="201"/>
        <v>0</v>
      </c>
      <c r="I1835" s="16">
        <f t="shared" si="202"/>
        <v>13</v>
      </c>
      <c r="J1835" s="16" t="str">
        <f t="shared" si="207"/>
        <v>2 7 3 731</v>
      </c>
    </row>
    <row r="1836" spans="1:10">
      <c r="A1836" s="16" t="s">
        <v>449</v>
      </c>
      <c r="B1836" s="16" t="str">
        <f t="shared" si="206"/>
        <v>2 7 3 731 005</v>
      </c>
      <c r="C1836" s="5" t="s">
        <v>9443</v>
      </c>
      <c r="D1836" t="s">
        <v>8307</v>
      </c>
      <c r="E1836" s="137">
        <f t="shared" si="203"/>
        <v>0</v>
      </c>
      <c r="F1836" s="137">
        <f t="shared" si="204"/>
        <v>0</v>
      </c>
      <c r="G1836" s="137">
        <f t="shared" si="205"/>
        <v>0</v>
      </c>
      <c r="H1836" s="137">
        <f t="shared" si="201"/>
        <v>0</v>
      </c>
      <c r="I1836" s="16">
        <f t="shared" si="202"/>
        <v>13</v>
      </c>
      <c r="J1836" s="16" t="str">
        <f t="shared" si="207"/>
        <v>2 7 3 731</v>
      </c>
    </row>
    <row r="1837" spans="1:10">
      <c r="A1837" s="16" t="s">
        <v>449</v>
      </c>
      <c r="B1837" s="16" t="str">
        <f t="shared" si="206"/>
        <v>2 7 3 732</v>
      </c>
      <c r="C1837" s="5" t="s">
        <v>7713</v>
      </c>
      <c r="D1837" t="s">
        <v>3511</v>
      </c>
      <c r="E1837" s="137">
        <f t="shared" si="203"/>
        <v>0</v>
      </c>
      <c r="F1837" s="137">
        <f t="shared" si="204"/>
        <v>0</v>
      </c>
      <c r="G1837" s="137">
        <f t="shared" si="205"/>
        <v>0</v>
      </c>
      <c r="H1837" s="137">
        <f t="shared" si="201"/>
        <v>0</v>
      </c>
      <c r="I1837" s="16">
        <f t="shared" si="202"/>
        <v>9</v>
      </c>
      <c r="J1837" s="16" t="str">
        <f t="shared" si="207"/>
        <v>2 7 3</v>
      </c>
    </row>
    <row r="1838" spans="1:10">
      <c r="A1838" s="16" t="s">
        <v>449</v>
      </c>
      <c r="B1838" s="16" t="str">
        <f t="shared" si="206"/>
        <v>2 7 3 732 001</v>
      </c>
      <c r="C1838" s="5" t="s">
        <v>8115</v>
      </c>
      <c r="D1838" t="s">
        <v>777</v>
      </c>
      <c r="E1838" s="137">
        <f t="shared" si="203"/>
        <v>0</v>
      </c>
      <c r="F1838" s="137">
        <f t="shared" si="204"/>
        <v>0</v>
      </c>
      <c r="G1838" s="137">
        <f t="shared" si="205"/>
        <v>0</v>
      </c>
      <c r="H1838" s="137">
        <f t="shared" si="201"/>
        <v>0</v>
      </c>
      <c r="I1838" s="16">
        <f t="shared" si="202"/>
        <v>13</v>
      </c>
      <c r="J1838" s="16" t="str">
        <f t="shared" si="207"/>
        <v>2 7 3 732</v>
      </c>
    </row>
    <row r="1839" spans="1:10">
      <c r="A1839" s="16" t="s">
        <v>449</v>
      </c>
      <c r="B1839" s="16" t="str">
        <f t="shared" si="206"/>
        <v>2 7 3 732 002</v>
      </c>
      <c r="C1839" s="5" t="s">
        <v>9444</v>
      </c>
      <c r="D1839" t="s">
        <v>8303</v>
      </c>
      <c r="E1839" s="137">
        <f t="shared" si="203"/>
        <v>0</v>
      </c>
      <c r="F1839" s="137">
        <f t="shared" si="204"/>
        <v>0</v>
      </c>
      <c r="G1839" s="137">
        <f t="shared" si="205"/>
        <v>0</v>
      </c>
      <c r="H1839" s="137">
        <f t="shared" si="201"/>
        <v>0</v>
      </c>
      <c r="I1839" s="16">
        <f t="shared" si="202"/>
        <v>13</v>
      </c>
      <c r="J1839" s="16" t="str">
        <f t="shared" si="207"/>
        <v>2 7 3 732</v>
      </c>
    </row>
    <row r="1840" spans="1:10">
      <c r="A1840" s="16" t="s">
        <v>449</v>
      </c>
      <c r="B1840" s="16" t="str">
        <f t="shared" si="206"/>
        <v>2 7 3 732 003</v>
      </c>
      <c r="C1840" s="5" t="s">
        <v>9445</v>
      </c>
      <c r="D1840" t="s">
        <v>3202</v>
      </c>
      <c r="E1840" s="137">
        <f t="shared" si="203"/>
        <v>0</v>
      </c>
      <c r="F1840" s="137">
        <f t="shared" si="204"/>
        <v>0</v>
      </c>
      <c r="G1840" s="137">
        <f t="shared" si="205"/>
        <v>0</v>
      </c>
      <c r="H1840" s="137">
        <f t="shared" si="201"/>
        <v>0</v>
      </c>
      <c r="I1840" s="16">
        <f t="shared" si="202"/>
        <v>13</v>
      </c>
      <c r="J1840" s="16" t="str">
        <f t="shared" si="207"/>
        <v>2 7 3 732</v>
      </c>
    </row>
    <row r="1841" spans="1:10">
      <c r="A1841" s="16" t="s">
        <v>449</v>
      </c>
      <c r="B1841" s="16" t="str">
        <f t="shared" si="206"/>
        <v>2 7 3 732 004</v>
      </c>
      <c r="C1841" s="5" t="s">
        <v>9446</v>
      </c>
      <c r="D1841" t="s">
        <v>8303</v>
      </c>
      <c r="E1841" s="137">
        <f t="shared" si="203"/>
        <v>0</v>
      </c>
      <c r="F1841" s="137">
        <f t="shared" si="204"/>
        <v>0</v>
      </c>
      <c r="G1841" s="137">
        <f t="shared" si="205"/>
        <v>0</v>
      </c>
      <c r="H1841" s="137">
        <f t="shared" ref="H1841:H1904" si="208">SUBTOTAL(9,E1841:G1841)</f>
        <v>0</v>
      </c>
      <c r="I1841" s="16">
        <f t="shared" ref="I1841:I1904" si="209">LEN(C1841)</f>
        <v>13</v>
      </c>
      <c r="J1841" s="16" t="str">
        <f t="shared" si="207"/>
        <v>2 7 3 732</v>
      </c>
    </row>
    <row r="1842" spans="1:10">
      <c r="A1842" s="16" t="s">
        <v>449</v>
      </c>
      <c r="B1842" s="16" t="str">
        <f t="shared" si="206"/>
        <v>2 7 3 732 005</v>
      </c>
      <c r="C1842" s="5" t="s">
        <v>9447</v>
      </c>
      <c r="D1842" t="s">
        <v>8307</v>
      </c>
      <c r="E1842" s="137">
        <f t="shared" si="203"/>
        <v>0</v>
      </c>
      <c r="F1842" s="137">
        <f t="shared" si="204"/>
        <v>0</v>
      </c>
      <c r="G1842" s="137">
        <f t="shared" si="205"/>
        <v>0</v>
      </c>
      <c r="H1842" s="137">
        <f t="shared" si="208"/>
        <v>0</v>
      </c>
      <c r="I1842" s="16">
        <f t="shared" si="209"/>
        <v>13</v>
      </c>
      <c r="J1842" s="16" t="str">
        <f t="shared" si="207"/>
        <v>2 7 3 732</v>
      </c>
    </row>
    <row r="1843" spans="1:10">
      <c r="A1843" s="16" t="s">
        <v>449</v>
      </c>
      <c r="B1843" s="16" t="str">
        <f t="shared" si="206"/>
        <v>2 7 3 733</v>
      </c>
      <c r="C1843" s="5" t="s">
        <v>7714</v>
      </c>
      <c r="D1843" t="s">
        <v>3512</v>
      </c>
      <c r="E1843" s="137">
        <f t="shared" si="203"/>
        <v>0</v>
      </c>
      <c r="F1843" s="137">
        <f t="shared" si="204"/>
        <v>0</v>
      </c>
      <c r="G1843" s="137">
        <f t="shared" si="205"/>
        <v>0</v>
      </c>
      <c r="H1843" s="137">
        <f t="shared" si="208"/>
        <v>0</v>
      </c>
      <c r="I1843" s="16">
        <f t="shared" si="209"/>
        <v>9</v>
      </c>
      <c r="J1843" s="16" t="str">
        <f t="shared" si="207"/>
        <v>2 7 3</v>
      </c>
    </row>
    <row r="1844" spans="1:10">
      <c r="A1844" s="16" t="s">
        <v>449</v>
      </c>
      <c r="B1844" s="16" t="str">
        <f t="shared" si="206"/>
        <v>2 7 3 733 001</v>
      </c>
      <c r="C1844" s="5" t="s">
        <v>8116</v>
      </c>
      <c r="D1844" t="s">
        <v>777</v>
      </c>
      <c r="E1844" s="137">
        <f t="shared" si="203"/>
        <v>0</v>
      </c>
      <c r="F1844" s="137">
        <f t="shared" si="204"/>
        <v>0</v>
      </c>
      <c r="G1844" s="137">
        <f t="shared" si="205"/>
        <v>0</v>
      </c>
      <c r="H1844" s="137">
        <f t="shared" si="208"/>
        <v>0</v>
      </c>
      <c r="I1844" s="16">
        <f t="shared" si="209"/>
        <v>13</v>
      </c>
      <c r="J1844" s="16" t="str">
        <f t="shared" si="207"/>
        <v>2 7 3 733</v>
      </c>
    </row>
    <row r="1845" spans="1:10">
      <c r="A1845" s="16" t="s">
        <v>449</v>
      </c>
      <c r="B1845" s="16" t="str">
        <f t="shared" si="206"/>
        <v>2 7 3 733 002</v>
      </c>
      <c r="C1845" s="5" t="s">
        <v>9448</v>
      </c>
      <c r="D1845" t="s">
        <v>8303</v>
      </c>
      <c r="E1845" s="137">
        <f t="shared" si="203"/>
        <v>0</v>
      </c>
      <c r="F1845" s="137">
        <f t="shared" si="204"/>
        <v>0</v>
      </c>
      <c r="G1845" s="137">
        <f t="shared" si="205"/>
        <v>0</v>
      </c>
      <c r="H1845" s="137">
        <f t="shared" si="208"/>
        <v>0</v>
      </c>
      <c r="I1845" s="16">
        <f t="shared" si="209"/>
        <v>13</v>
      </c>
      <c r="J1845" s="16" t="str">
        <f t="shared" si="207"/>
        <v>2 7 3 733</v>
      </c>
    </row>
    <row r="1846" spans="1:10">
      <c r="A1846" s="16" t="s">
        <v>449</v>
      </c>
      <c r="B1846" s="16" t="str">
        <f t="shared" si="206"/>
        <v>2 7 3 733 003</v>
      </c>
      <c r="C1846" s="5" t="s">
        <v>9449</v>
      </c>
      <c r="D1846" t="s">
        <v>3202</v>
      </c>
      <c r="E1846" s="137">
        <f t="shared" si="203"/>
        <v>0</v>
      </c>
      <c r="F1846" s="137">
        <f t="shared" si="204"/>
        <v>0</v>
      </c>
      <c r="G1846" s="137">
        <f t="shared" si="205"/>
        <v>0</v>
      </c>
      <c r="H1846" s="137">
        <f t="shared" si="208"/>
        <v>0</v>
      </c>
      <c r="I1846" s="16">
        <f t="shared" si="209"/>
        <v>13</v>
      </c>
      <c r="J1846" s="16" t="str">
        <f t="shared" si="207"/>
        <v>2 7 3 733</v>
      </c>
    </row>
    <row r="1847" spans="1:10">
      <c r="A1847" s="16" t="s">
        <v>449</v>
      </c>
      <c r="B1847" s="16" t="str">
        <f t="shared" si="206"/>
        <v>2 7 3 733 004</v>
      </c>
      <c r="C1847" s="5" t="s">
        <v>9450</v>
      </c>
      <c r="D1847" t="s">
        <v>8303</v>
      </c>
      <c r="E1847" s="137">
        <f t="shared" si="203"/>
        <v>0</v>
      </c>
      <c r="F1847" s="137">
        <f t="shared" si="204"/>
        <v>0</v>
      </c>
      <c r="G1847" s="137">
        <f t="shared" si="205"/>
        <v>0</v>
      </c>
      <c r="H1847" s="137">
        <f t="shared" si="208"/>
        <v>0</v>
      </c>
      <c r="I1847" s="16">
        <f t="shared" si="209"/>
        <v>13</v>
      </c>
      <c r="J1847" s="16" t="str">
        <f t="shared" si="207"/>
        <v>2 7 3 733</v>
      </c>
    </row>
    <row r="1848" spans="1:10">
      <c r="A1848" s="16" t="s">
        <v>449</v>
      </c>
      <c r="B1848" s="16" t="str">
        <f t="shared" si="206"/>
        <v>2 7 3 733 005</v>
      </c>
      <c r="C1848" s="5" t="s">
        <v>9451</v>
      </c>
      <c r="D1848" t="s">
        <v>8307</v>
      </c>
      <c r="E1848" s="137">
        <f t="shared" si="203"/>
        <v>0</v>
      </c>
      <c r="F1848" s="137">
        <f t="shared" si="204"/>
        <v>0</v>
      </c>
      <c r="G1848" s="137">
        <f t="shared" si="205"/>
        <v>0</v>
      </c>
      <c r="H1848" s="137">
        <f t="shared" si="208"/>
        <v>0</v>
      </c>
      <c r="I1848" s="16">
        <f t="shared" si="209"/>
        <v>13</v>
      </c>
      <c r="J1848" s="16" t="str">
        <f t="shared" si="207"/>
        <v>2 7 3 733</v>
      </c>
    </row>
    <row r="1849" spans="1:10">
      <c r="A1849" s="16" t="s">
        <v>449</v>
      </c>
      <c r="B1849" s="16" t="str">
        <f t="shared" si="206"/>
        <v>2 7 3 734</v>
      </c>
      <c r="C1849" s="5" t="s">
        <v>7715</v>
      </c>
      <c r="D1849" t="s">
        <v>3513</v>
      </c>
      <c r="E1849" s="137">
        <f t="shared" si="203"/>
        <v>0</v>
      </c>
      <c r="F1849" s="137">
        <f t="shared" si="204"/>
        <v>0</v>
      </c>
      <c r="G1849" s="137">
        <f t="shared" si="205"/>
        <v>0</v>
      </c>
      <c r="H1849" s="137">
        <f t="shared" si="208"/>
        <v>0</v>
      </c>
      <c r="I1849" s="16">
        <f t="shared" si="209"/>
        <v>9</v>
      </c>
      <c r="J1849" s="16" t="str">
        <f t="shared" si="207"/>
        <v>2 7 3</v>
      </c>
    </row>
    <row r="1850" spans="1:10">
      <c r="A1850" s="16" t="s">
        <v>449</v>
      </c>
      <c r="B1850" s="16" t="str">
        <f t="shared" si="206"/>
        <v>2 7 3 734 001</v>
      </c>
      <c r="C1850" s="5" t="s">
        <v>8117</v>
      </c>
      <c r="D1850" t="s">
        <v>777</v>
      </c>
      <c r="E1850" s="137">
        <f t="shared" si="203"/>
        <v>0</v>
      </c>
      <c r="F1850" s="137">
        <f t="shared" si="204"/>
        <v>0</v>
      </c>
      <c r="G1850" s="137">
        <f t="shared" si="205"/>
        <v>0</v>
      </c>
      <c r="H1850" s="137">
        <f t="shared" si="208"/>
        <v>0</v>
      </c>
      <c r="I1850" s="16">
        <f t="shared" si="209"/>
        <v>13</v>
      </c>
      <c r="J1850" s="16" t="str">
        <f t="shared" si="207"/>
        <v>2 7 3 734</v>
      </c>
    </row>
    <row r="1851" spans="1:10">
      <c r="A1851" s="16" t="s">
        <v>449</v>
      </c>
      <c r="B1851" s="16" t="str">
        <f t="shared" si="206"/>
        <v>2 7 3 734 002</v>
      </c>
      <c r="C1851" s="5" t="s">
        <v>9452</v>
      </c>
      <c r="D1851" t="s">
        <v>8303</v>
      </c>
      <c r="E1851" s="137">
        <f t="shared" si="203"/>
        <v>0</v>
      </c>
      <c r="F1851" s="137">
        <f t="shared" si="204"/>
        <v>0</v>
      </c>
      <c r="G1851" s="137">
        <f t="shared" si="205"/>
        <v>0</v>
      </c>
      <c r="H1851" s="137">
        <f t="shared" si="208"/>
        <v>0</v>
      </c>
      <c r="I1851" s="16">
        <f t="shared" si="209"/>
        <v>13</v>
      </c>
      <c r="J1851" s="16" t="str">
        <f t="shared" si="207"/>
        <v>2 7 3 734</v>
      </c>
    </row>
    <row r="1852" spans="1:10">
      <c r="A1852" s="16" t="s">
        <v>449</v>
      </c>
      <c r="B1852" s="16" t="str">
        <f t="shared" si="206"/>
        <v>2 7 3 734 003</v>
      </c>
      <c r="C1852" s="5" t="s">
        <v>9453</v>
      </c>
      <c r="D1852" t="s">
        <v>3202</v>
      </c>
      <c r="E1852" s="137">
        <f t="shared" si="203"/>
        <v>0</v>
      </c>
      <c r="F1852" s="137">
        <f t="shared" si="204"/>
        <v>0</v>
      </c>
      <c r="G1852" s="137">
        <f t="shared" si="205"/>
        <v>0</v>
      </c>
      <c r="H1852" s="137">
        <f t="shared" si="208"/>
        <v>0</v>
      </c>
      <c r="I1852" s="16">
        <f t="shared" si="209"/>
        <v>13</v>
      </c>
      <c r="J1852" s="16" t="str">
        <f t="shared" si="207"/>
        <v>2 7 3 734</v>
      </c>
    </row>
    <row r="1853" spans="1:10">
      <c r="A1853" s="16" t="s">
        <v>449</v>
      </c>
      <c r="B1853" s="16" t="str">
        <f t="shared" si="206"/>
        <v>2 7 3 734 004</v>
      </c>
      <c r="C1853" s="5" t="s">
        <v>9454</v>
      </c>
      <c r="D1853" t="s">
        <v>8303</v>
      </c>
      <c r="E1853" s="137">
        <f t="shared" si="203"/>
        <v>0</v>
      </c>
      <c r="F1853" s="137">
        <f t="shared" si="204"/>
        <v>0</v>
      </c>
      <c r="G1853" s="137">
        <f t="shared" si="205"/>
        <v>0</v>
      </c>
      <c r="H1853" s="137">
        <f t="shared" si="208"/>
        <v>0</v>
      </c>
      <c r="I1853" s="16">
        <f t="shared" si="209"/>
        <v>13</v>
      </c>
      <c r="J1853" s="16" t="str">
        <f t="shared" si="207"/>
        <v>2 7 3 734</v>
      </c>
    </row>
    <row r="1854" spans="1:10">
      <c r="A1854" s="16" t="s">
        <v>449</v>
      </c>
      <c r="B1854" s="16" t="str">
        <f t="shared" si="206"/>
        <v>2 7 3 734 005</v>
      </c>
      <c r="C1854" s="5" t="s">
        <v>9455</v>
      </c>
      <c r="D1854" t="s">
        <v>8307</v>
      </c>
      <c r="E1854" s="137">
        <f t="shared" si="203"/>
        <v>0</v>
      </c>
      <c r="F1854" s="137">
        <f t="shared" si="204"/>
        <v>0</v>
      </c>
      <c r="G1854" s="137">
        <f t="shared" si="205"/>
        <v>0</v>
      </c>
      <c r="H1854" s="137">
        <f t="shared" si="208"/>
        <v>0</v>
      </c>
      <c r="I1854" s="16">
        <f t="shared" si="209"/>
        <v>13</v>
      </c>
      <c r="J1854" s="16" t="str">
        <f t="shared" si="207"/>
        <v>2 7 3 734</v>
      </c>
    </row>
    <row r="1855" spans="1:10">
      <c r="A1855" s="16" t="s">
        <v>449</v>
      </c>
      <c r="B1855" s="16" t="str">
        <f t="shared" si="206"/>
        <v>2 7 3 735</v>
      </c>
      <c r="C1855" s="5" t="s">
        <v>7716</v>
      </c>
      <c r="D1855" t="s">
        <v>3514</v>
      </c>
      <c r="E1855" s="137">
        <f t="shared" si="203"/>
        <v>0</v>
      </c>
      <c r="F1855" s="137">
        <f t="shared" si="204"/>
        <v>0</v>
      </c>
      <c r="G1855" s="137">
        <f t="shared" si="205"/>
        <v>0</v>
      </c>
      <c r="H1855" s="137">
        <f t="shared" si="208"/>
        <v>0</v>
      </c>
      <c r="I1855" s="16">
        <f t="shared" si="209"/>
        <v>9</v>
      </c>
      <c r="J1855" s="16" t="str">
        <f t="shared" si="207"/>
        <v>2 7 3</v>
      </c>
    </row>
    <row r="1856" spans="1:10">
      <c r="A1856" s="16" t="s">
        <v>449</v>
      </c>
      <c r="B1856" s="16" t="str">
        <f t="shared" si="206"/>
        <v>2 7 3 735 001</v>
      </c>
      <c r="C1856" s="5" t="s">
        <v>8118</v>
      </c>
      <c r="D1856" t="s">
        <v>777</v>
      </c>
      <c r="E1856" s="137">
        <f t="shared" si="203"/>
        <v>0</v>
      </c>
      <c r="F1856" s="137">
        <f t="shared" si="204"/>
        <v>0</v>
      </c>
      <c r="G1856" s="137">
        <f t="shared" si="205"/>
        <v>0</v>
      </c>
      <c r="H1856" s="137">
        <f t="shared" si="208"/>
        <v>0</v>
      </c>
      <c r="I1856" s="16">
        <f t="shared" si="209"/>
        <v>13</v>
      </c>
      <c r="J1856" s="16" t="str">
        <f t="shared" si="207"/>
        <v>2 7 3 735</v>
      </c>
    </row>
    <row r="1857" spans="1:10">
      <c r="A1857" s="16" t="s">
        <v>449</v>
      </c>
      <c r="B1857" s="16" t="str">
        <f t="shared" si="206"/>
        <v>2 7 3 735 002</v>
      </c>
      <c r="C1857" s="5" t="s">
        <v>9456</v>
      </c>
      <c r="D1857" t="s">
        <v>8303</v>
      </c>
      <c r="E1857" s="137">
        <f t="shared" si="203"/>
        <v>0</v>
      </c>
      <c r="F1857" s="137">
        <f t="shared" si="204"/>
        <v>0</v>
      </c>
      <c r="G1857" s="137">
        <f t="shared" si="205"/>
        <v>0</v>
      </c>
      <c r="H1857" s="137">
        <f t="shared" si="208"/>
        <v>0</v>
      </c>
      <c r="I1857" s="16">
        <f t="shared" si="209"/>
        <v>13</v>
      </c>
      <c r="J1857" s="16" t="str">
        <f t="shared" si="207"/>
        <v>2 7 3 735</v>
      </c>
    </row>
    <row r="1858" spans="1:10">
      <c r="A1858" s="16" t="s">
        <v>449</v>
      </c>
      <c r="B1858" s="16" t="str">
        <f t="shared" si="206"/>
        <v>2 7 3 735 003</v>
      </c>
      <c r="C1858" s="5" t="s">
        <v>9457</v>
      </c>
      <c r="D1858" t="s">
        <v>3202</v>
      </c>
      <c r="E1858" s="137">
        <f t="shared" ref="E1858:E1921" si="210">SUMIF($J$1:$J$4000,$C1858,$E$1:$E$4000)</f>
        <v>0</v>
      </c>
      <c r="F1858" s="137">
        <f t="shared" ref="F1858:F1921" si="211">SUMIF($J$1:$J$4000,$C1858,$F$1:$F$4000)</f>
        <v>0</v>
      </c>
      <c r="G1858" s="137">
        <f t="shared" ref="G1858:G1921" si="212">SUMIF($J$1:$J$4000,$C1858,$G$1:$G$4000)</f>
        <v>0</v>
      </c>
      <c r="H1858" s="137">
        <f t="shared" si="208"/>
        <v>0</v>
      </c>
      <c r="I1858" s="16">
        <f t="shared" si="209"/>
        <v>13</v>
      </c>
      <c r="J1858" s="16" t="str">
        <f t="shared" si="207"/>
        <v>2 7 3 735</v>
      </c>
    </row>
    <row r="1859" spans="1:10">
      <c r="A1859" s="16" t="s">
        <v>449</v>
      </c>
      <c r="B1859" s="16" t="str">
        <f t="shared" ref="B1859:B1922" si="213">MID(C1859,1,I1859)</f>
        <v>2 7 3 735 004</v>
      </c>
      <c r="C1859" s="5" t="s">
        <v>9458</v>
      </c>
      <c r="D1859" t="s">
        <v>8303</v>
      </c>
      <c r="E1859" s="137">
        <f t="shared" si="210"/>
        <v>0</v>
      </c>
      <c r="F1859" s="137">
        <f t="shared" si="211"/>
        <v>0</v>
      </c>
      <c r="G1859" s="137">
        <f t="shared" si="212"/>
        <v>0</v>
      </c>
      <c r="H1859" s="137">
        <f t="shared" si="208"/>
        <v>0</v>
      </c>
      <c r="I1859" s="16">
        <f t="shared" si="209"/>
        <v>13</v>
      </c>
      <c r="J1859" s="16" t="str">
        <f t="shared" si="207"/>
        <v>2 7 3 735</v>
      </c>
    </row>
    <row r="1860" spans="1:10">
      <c r="A1860" s="16" t="s">
        <v>449</v>
      </c>
      <c r="B1860" s="16" t="str">
        <f t="shared" si="213"/>
        <v>2 7 3 735 005</v>
      </c>
      <c r="C1860" s="5" t="s">
        <v>9459</v>
      </c>
      <c r="D1860" t="s">
        <v>8307</v>
      </c>
      <c r="E1860" s="137">
        <f t="shared" si="210"/>
        <v>0</v>
      </c>
      <c r="F1860" s="137">
        <f t="shared" si="211"/>
        <v>0</v>
      </c>
      <c r="G1860" s="137">
        <f t="shared" si="212"/>
        <v>0</v>
      </c>
      <c r="H1860" s="137">
        <f t="shared" si="208"/>
        <v>0</v>
      </c>
      <c r="I1860" s="16">
        <f t="shared" si="209"/>
        <v>13</v>
      </c>
      <c r="J1860" s="16" t="str">
        <f t="shared" si="207"/>
        <v>2 7 3 735</v>
      </c>
    </row>
    <row r="1861" spans="1:10">
      <c r="A1861" s="16" t="s">
        <v>449</v>
      </c>
      <c r="B1861" s="16" t="str">
        <f t="shared" si="213"/>
        <v>2 7 3 739</v>
      </c>
      <c r="C1861" s="5" t="s">
        <v>7717</v>
      </c>
      <c r="D1861" t="s">
        <v>3515</v>
      </c>
      <c r="E1861" s="137">
        <f t="shared" si="210"/>
        <v>0</v>
      </c>
      <c r="F1861" s="137">
        <f t="shared" si="211"/>
        <v>0</v>
      </c>
      <c r="G1861" s="137">
        <f t="shared" si="212"/>
        <v>0</v>
      </c>
      <c r="H1861" s="137">
        <f t="shared" si="208"/>
        <v>0</v>
      </c>
      <c r="I1861" s="16">
        <f t="shared" si="209"/>
        <v>9</v>
      </c>
      <c r="J1861" s="16" t="str">
        <f t="shared" si="207"/>
        <v>2 7 3</v>
      </c>
    </row>
    <row r="1862" spans="1:10">
      <c r="A1862" s="16" t="s">
        <v>449</v>
      </c>
      <c r="B1862" s="16" t="str">
        <f t="shared" si="213"/>
        <v>2 7 3 739 001</v>
      </c>
      <c r="C1862" s="5" t="s">
        <v>8119</v>
      </c>
      <c r="D1862" t="s">
        <v>777</v>
      </c>
      <c r="E1862" s="137">
        <f t="shared" si="210"/>
        <v>0</v>
      </c>
      <c r="F1862" s="137">
        <f t="shared" si="211"/>
        <v>0</v>
      </c>
      <c r="G1862" s="137">
        <f t="shared" si="212"/>
        <v>0</v>
      </c>
      <c r="H1862" s="137">
        <f t="shared" si="208"/>
        <v>0</v>
      </c>
      <c r="I1862" s="16">
        <f t="shared" si="209"/>
        <v>13</v>
      </c>
      <c r="J1862" s="16" t="str">
        <f t="shared" si="207"/>
        <v>2 7 3 739</v>
      </c>
    </row>
    <row r="1863" spans="1:10">
      <c r="A1863" s="16" t="s">
        <v>449</v>
      </c>
      <c r="B1863" s="16" t="str">
        <f t="shared" si="213"/>
        <v>2 7 3 739 002</v>
      </c>
      <c r="C1863" s="5" t="s">
        <v>9460</v>
      </c>
      <c r="D1863" t="s">
        <v>8303</v>
      </c>
      <c r="E1863" s="137">
        <f t="shared" si="210"/>
        <v>0</v>
      </c>
      <c r="F1863" s="137">
        <f t="shared" si="211"/>
        <v>0</v>
      </c>
      <c r="G1863" s="137">
        <f t="shared" si="212"/>
        <v>0</v>
      </c>
      <c r="H1863" s="137">
        <f t="shared" si="208"/>
        <v>0</v>
      </c>
      <c r="I1863" s="16">
        <f t="shared" si="209"/>
        <v>13</v>
      </c>
      <c r="J1863" s="16" t="str">
        <f t="shared" ref="J1863:J1926" si="214">IF(I1863=3,MID(C1863,1,1),IF(I1863=5,MID(C1863,1,3),IF(I1863=9,MID(C1863,1,5),IF(I1863=13,MID(C1863,1,9),IF(I1863=17,MID(C1863,1,13),IF(I1863=21,MID(C1863,1,17)))))))</f>
        <v>2 7 3 739</v>
      </c>
    </row>
    <row r="1864" spans="1:10">
      <c r="A1864" s="16" t="s">
        <v>449</v>
      </c>
      <c r="B1864" s="16" t="str">
        <f t="shared" si="213"/>
        <v>2 7 3 739 003</v>
      </c>
      <c r="C1864" s="5" t="s">
        <v>9461</v>
      </c>
      <c r="D1864" t="s">
        <v>3202</v>
      </c>
      <c r="E1864" s="137">
        <f t="shared" si="210"/>
        <v>0</v>
      </c>
      <c r="F1864" s="137">
        <f t="shared" si="211"/>
        <v>0</v>
      </c>
      <c r="G1864" s="137">
        <f t="shared" si="212"/>
        <v>0</v>
      </c>
      <c r="H1864" s="137">
        <f t="shared" si="208"/>
        <v>0</v>
      </c>
      <c r="I1864" s="16">
        <f t="shared" si="209"/>
        <v>13</v>
      </c>
      <c r="J1864" s="16" t="str">
        <f t="shared" si="214"/>
        <v>2 7 3 739</v>
      </c>
    </row>
    <row r="1865" spans="1:10">
      <c r="A1865" s="16" t="s">
        <v>449</v>
      </c>
      <c r="B1865" s="16" t="str">
        <f t="shared" si="213"/>
        <v>2 7 3 739 004</v>
      </c>
      <c r="C1865" s="5" t="s">
        <v>9462</v>
      </c>
      <c r="D1865" t="s">
        <v>8303</v>
      </c>
      <c r="E1865" s="137">
        <f t="shared" si="210"/>
        <v>0</v>
      </c>
      <c r="F1865" s="137">
        <f t="shared" si="211"/>
        <v>0</v>
      </c>
      <c r="G1865" s="137">
        <f t="shared" si="212"/>
        <v>0</v>
      </c>
      <c r="H1865" s="137">
        <f t="shared" si="208"/>
        <v>0</v>
      </c>
      <c r="I1865" s="16">
        <f t="shared" si="209"/>
        <v>13</v>
      </c>
      <c r="J1865" s="16" t="str">
        <f t="shared" si="214"/>
        <v>2 7 3 739</v>
      </c>
    </row>
    <row r="1866" spans="1:10">
      <c r="A1866" s="16" t="s">
        <v>449</v>
      </c>
      <c r="B1866" s="16" t="str">
        <f t="shared" si="213"/>
        <v>2 7 3 739 005</v>
      </c>
      <c r="C1866" s="5" t="s">
        <v>9463</v>
      </c>
      <c r="D1866" t="s">
        <v>8307</v>
      </c>
      <c r="E1866" s="137">
        <f t="shared" si="210"/>
        <v>0</v>
      </c>
      <c r="F1866" s="137">
        <f t="shared" si="211"/>
        <v>0</v>
      </c>
      <c r="G1866" s="137">
        <f t="shared" si="212"/>
        <v>0</v>
      </c>
      <c r="H1866" s="137">
        <f t="shared" si="208"/>
        <v>0</v>
      </c>
      <c r="I1866" s="16">
        <f t="shared" si="209"/>
        <v>13</v>
      </c>
      <c r="J1866" s="16" t="str">
        <f t="shared" si="214"/>
        <v>2 7 3 739</v>
      </c>
    </row>
    <row r="1867" spans="1:10">
      <c r="A1867" s="16" t="s">
        <v>449</v>
      </c>
      <c r="B1867" s="16" t="str">
        <f t="shared" si="213"/>
        <v>2 7 4</v>
      </c>
      <c r="C1867" s="5" t="s">
        <v>7718</v>
      </c>
      <c r="D1867" t="s">
        <v>7719</v>
      </c>
      <c r="E1867" s="137">
        <f t="shared" si="210"/>
        <v>0</v>
      </c>
      <c r="F1867" s="137">
        <f t="shared" si="211"/>
        <v>0</v>
      </c>
      <c r="G1867" s="137">
        <f t="shared" si="212"/>
        <v>0</v>
      </c>
      <c r="H1867" s="137">
        <f t="shared" si="208"/>
        <v>0</v>
      </c>
      <c r="I1867" s="16">
        <f t="shared" si="209"/>
        <v>5</v>
      </c>
      <c r="J1867" s="16" t="str">
        <f t="shared" si="214"/>
        <v>2 7</v>
      </c>
    </row>
    <row r="1868" spans="1:10">
      <c r="A1868" s="16" t="s">
        <v>449</v>
      </c>
      <c r="B1868" s="16" t="str">
        <f t="shared" si="213"/>
        <v>2 7 4 741</v>
      </c>
      <c r="C1868" s="5" t="s">
        <v>7720</v>
      </c>
      <c r="D1868" t="s">
        <v>3516</v>
      </c>
      <c r="E1868" s="137">
        <f t="shared" si="210"/>
        <v>0</v>
      </c>
      <c r="F1868" s="137">
        <f t="shared" si="211"/>
        <v>0</v>
      </c>
      <c r="G1868" s="137">
        <f t="shared" si="212"/>
        <v>0</v>
      </c>
      <c r="H1868" s="137">
        <f t="shared" si="208"/>
        <v>0</v>
      </c>
      <c r="I1868" s="16">
        <f t="shared" si="209"/>
        <v>9</v>
      </c>
      <c r="J1868" s="16" t="str">
        <f t="shared" si="214"/>
        <v>2 7 4</v>
      </c>
    </row>
    <row r="1869" spans="1:10">
      <c r="A1869" s="16" t="s">
        <v>449</v>
      </c>
      <c r="B1869" s="16" t="str">
        <f t="shared" si="213"/>
        <v>2 7 4 741 001</v>
      </c>
      <c r="C1869" s="5" t="s">
        <v>8120</v>
      </c>
      <c r="D1869" t="s">
        <v>777</v>
      </c>
      <c r="E1869" s="137">
        <f t="shared" si="210"/>
        <v>0</v>
      </c>
      <c r="F1869" s="137">
        <f t="shared" si="211"/>
        <v>0</v>
      </c>
      <c r="G1869" s="137">
        <f t="shared" si="212"/>
        <v>0</v>
      </c>
      <c r="H1869" s="137">
        <f t="shared" si="208"/>
        <v>0</v>
      </c>
      <c r="I1869" s="16">
        <f t="shared" si="209"/>
        <v>13</v>
      </c>
      <c r="J1869" s="16" t="str">
        <f t="shared" si="214"/>
        <v>2 7 4 741</v>
      </c>
    </row>
    <row r="1870" spans="1:10">
      <c r="A1870" s="16" t="s">
        <v>449</v>
      </c>
      <c r="B1870" s="16" t="str">
        <f t="shared" si="213"/>
        <v>2 7 4 741 002</v>
      </c>
      <c r="C1870" s="5" t="s">
        <v>9464</v>
      </c>
      <c r="D1870" t="s">
        <v>8303</v>
      </c>
      <c r="E1870" s="137">
        <f t="shared" si="210"/>
        <v>0</v>
      </c>
      <c r="F1870" s="137">
        <f t="shared" si="211"/>
        <v>0</v>
      </c>
      <c r="G1870" s="137">
        <f t="shared" si="212"/>
        <v>0</v>
      </c>
      <c r="H1870" s="137">
        <f t="shared" si="208"/>
        <v>0</v>
      </c>
      <c r="I1870" s="16">
        <f t="shared" si="209"/>
        <v>13</v>
      </c>
      <c r="J1870" s="16" t="str">
        <f t="shared" si="214"/>
        <v>2 7 4 741</v>
      </c>
    </row>
    <row r="1871" spans="1:10">
      <c r="A1871" s="16" t="s">
        <v>449</v>
      </c>
      <c r="B1871" s="16" t="str">
        <f t="shared" si="213"/>
        <v>2 7 4 741 003</v>
      </c>
      <c r="C1871" s="5" t="s">
        <v>9465</v>
      </c>
      <c r="D1871" t="s">
        <v>3202</v>
      </c>
      <c r="E1871" s="137">
        <f t="shared" si="210"/>
        <v>0</v>
      </c>
      <c r="F1871" s="137">
        <f t="shared" si="211"/>
        <v>0</v>
      </c>
      <c r="G1871" s="137">
        <f t="shared" si="212"/>
        <v>0</v>
      </c>
      <c r="H1871" s="137">
        <f t="shared" si="208"/>
        <v>0</v>
      </c>
      <c r="I1871" s="16">
        <f t="shared" si="209"/>
        <v>13</v>
      </c>
      <c r="J1871" s="16" t="str">
        <f t="shared" si="214"/>
        <v>2 7 4 741</v>
      </c>
    </row>
    <row r="1872" spans="1:10">
      <c r="A1872" s="16" t="s">
        <v>449</v>
      </c>
      <c r="B1872" s="16" t="str">
        <f t="shared" si="213"/>
        <v>2 7 4 741 004</v>
      </c>
      <c r="C1872" s="5" t="s">
        <v>9466</v>
      </c>
      <c r="D1872" t="s">
        <v>8303</v>
      </c>
      <c r="E1872" s="137">
        <f t="shared" si="210"/>
        <v>0</v>
      </c>
      <c r="F1872" s="137">
        <f t="shared" si="211"/>
        <v>0</v>
      </c>
      <c r="G1872" s="137">
        <f t="shared" si="212"/>
        <v>0</v>
      </c>
      <c r="H1872" s="137">
        <f t="shared" si="208"/>
        <v>0</v>
      </c>
      <c r="I1872" s="16">
        <f t="shared" si="209"/>
        <v>13</v>
      </c>
      <c r="J1872" s="16" t="str">
        <f t="shared" si="214"/>
        <v>2 7 4 741</v>
      </c>
    </row>
    <row r="1873" spans="1:10">
      <c r="A1873" s="16" t="s">
        <v>449</v>
      </c>
      <c r="B1873" s="16" t="str">
        <f t="shared" si="213"/>
        <v>2 7 4 741 005</v>
      </c>
      <c r="C1873" s="5" t="s">
        <v>9467</v>
      </c>
      <c r="D1873" t="s">
        <v>8307</v>
      </c>
      <c r="E1873" s="137">
        <f t="shared" si="210"/>
        <v>0</v>
      </c>
      <c r="F1873" s="137">
        <f t="shared" si="211"/>
        <v>0</v>
      </c>
      <c r="G1873" s="137">
        <f t="shared" si="212"/>
        <v>0</v>
      </c>
      <c r="H1873" s="137">
        <f t="shared" si="208"/>
        <v>0</v>
      </c>
      <c r="I1873" s="16">
        <f t="shared" si="209"/>
        <v>13</v>
      </c>
      <c r="J1873" s="16" t="str">
        <f t="shared" si="214"/>
        <v>2 7 4 741</v>
      </c>
    </row>
    <row r="1874" spans="1:10">
      <c r="A1874" s="16" t="s">
        <v>449</v>
      </c>
      <c r="B1874" s="16" t="str">
        <f t="shared" si="213"/>
        <v>2 7 4 742</v>
      </c>
      <c r="C1874" s="5" t="s">
        <v>7721</v>
      </c>
      <c r="D1874" t="s">
        <v>3517</v>
      </c>
      <c r="E1874" s="137">
        <f t="shared" si="210"/>
        <v>0</v>
      </c>
      <c r="F1874" s="137">
        <f t="shared" si="211"/>
        <v>0</v>
      </c>
      <c r="G1874" s="137">
        <f t="shared" si="212"/>
        <v>0</v>
      </c>
      <c r="H1874" s="137">
        <f t="shared" si="208"/>
        <v>0</v>
      </c>
      <c r="I1874" s="16">
        <f t="shared" si="209"/>
        <v>9</v>
      </c>
      <c r="J1874" s="16" t="str">
        <f t="shared" si="214"/>
        <v>2 7 4</v>
      </c>
    </row>
    <row r="1875" spans="1:10">
      <c r="A1875" s="16" t="s">
        <v>449</v>
      </c>
      <c r="B1875" s="16" t="str">
        <f t="shared" si="213"/>
        <v>2 7 4 742 001</v>
      </c>
      <c r="C1875" s="5" t="s">
        <v>8121</v>
      </c>
      <c r="D1875" t="s">
        <v>777</v>
      </c>
      <c r="E1875" s="137">
        <f t="shared" si="210"/>
        <v>0</v>
      </c>
      <c r="F1875" s="137">
        <f t="shared" si="211"/>
        <v>0</v>
      </c>
      <c r="G1875" s="137">
        <f t="shared" si="212"/>
        <v>0</v>
      </c>
      <c r="H1875" s="137">
        <f t="shared" si="208"/>
        <v>0</v>
      </c>
      <c r="I1875" s="16">
        <f t="shared" si="209"/>
        <v>13</v>
      </c>
      <c r="J1875" s="16" t="str">
        <f t="shared" si="214"/>
        <v>2 7 4 742</v>
      </c>
    </row>
    <row r="1876" spans="1:10">
      <c r="A1876" s="16" t="s">
        <v>449</v>
      </c>
      <c r="B1876" s="16" t="str">
        <f t="shared" si="213"/>
        <v>2 7 4 742 002</v>
      </c>
      <c r="C1876" s="5" t="s">
        <v>9468</v>
      </c>
      <c r="D1876" t="s">
        <v>8303</v>
      </c>
      <c r="E1876" s="137">
        <f t="shared" si="210"/>
        <v>0</v>
      </c>
      <c r="F1876" s="137">
        <f t="shared" si="211"/>
        <v>0</v>
      </c>
      <c r="G1876" s="137">
        <f t="shared" si="212"/>
        <v>0</v>
      </c>
      <c r="H1876" s="137">
        <f t="shared" si="208"/>
        <v>0</v>
      </c>
      <c r="I1876" s="16">
        <f t="shared" si="209"/>
        <v>13</v>
      </c>
      <c r="J1876" s="16" t="str">
        <f t="shared" si="214"/>
        <v>2 7 4 742</v>
      </c>
    </row>
    <row r="1877" spans="1:10">
      <c r="A1877" s="16" t="s">
        <v>449</v>
      </c>
      <c r="B1877" s="16" t="str">
        <f t="shared" si="213"/>
        <v>2 7 4 742 003</v>
      </c>
      <c r="C1877" s="5" t="s">
        <v>9469</v>
      </c>
      <c r="D1877" t="s">
        <v>3202</v>
      </c>
      <c r="E1877" s="137">
        <f t="shared" si="210"/>
        <v>0</v>
      </c>
      <c r="F1877" s="137">
        <f t="shared" si="211"/>
        <v>0</v>
      </c>
      <c r="G1877" s="137">
        <f t="shared" si="212"/>
        <v>0</v>
      </c>
      <c r="H1877" s="137">
        <f t="shared" si="208"/>
        <v>0</v>
      </c>
      <c r="I1877" s="16">
        <f t="shared" si="209"/>
        <v>13</v>
      </c>
      <c r="J1877" s="16" t="str">
        <f t="shared" si="214"/>
        <v>2 7 4 742</v>
      </c>
    </row>
    <row r="1878" spans="1:10">
      <c r="A1878" s="16" t="s">
        <v>449</v>
      </c>
      <c r="B1878" s="16" t="str">
        <f t="shared" si="213"/>
        <v>2 7 4 742 004</v>
      </c>
      <c r="C1878" s="5" t="s">
        <v>9470</v>
      </c>
      <c r="D1878" t="s">
        <v>8303</v>
      </c>
      <c r="E1878" s="137">
        <f t="shared" si="210"/>
        <v>0</v>
      </c>
      <c r="F1878" s="137">
        <f t="shared" si="211"/>
        <v>0</v>
      </c>
      <c r="G1878" s="137">
        <f t="shared" si="212"/>
        <v>0</v>
      </c>
      <c r="H1878" s="137">
        <f t="shared" si="208"/>
        <v>0</v>
      </c>
      <c r="I1878" s="16">
        <f t="shared" si="209"/>
        <v>13</v>
      </c>
      <c r="J1878" s="16" t="str">
        <f t="shared" si="214"/>
        <v>2 7 4 742</v>
      </c>
    </row>
    <row r="1879" spans="1:10">
      <c r="A1879" s="16" t="s">
        <v>449</v>
      </c>
      <c r="B1879" s="16" t="str">
        <f t="shared" si="213"/>
        <v>2 7 4 742 005</v>
      </c>
      <c r="C1879" s="5" t="s">
        <v>9471</v>
      </c>
      <c r="D1879" t="s">
        <v>8307</v>
      </c>
      <c r="E1879" s="137">
        <f t="shared" si="210"/>
        <v>0</v>
      </c>
      <c r="F1879" s="137">
        <f t="shared" si="211"/>
        <v>0</v>
      </c>
      <c r="G1879" s="137">
        <f t="shared" si="212"/>
        <v>0</v>
      </c>
      <c r="H1879" s="137">
        <f t="shared" si="208"/>
        <v>0</v>
      </c>
      <c r="I1879" s="16">
        <f t="shared" si="209"/>
        <v>13</v>
      </c>
      <c r="J1879" s="16" t="str">
        <f t="shared" si="214"/>
        <v>2 7 4 742</v>
      </c>
    </row>
    <row r="1880" spans="1:10">
      <c r="A1880" s="16" t="s">
        <v>449</v>
      </c>
      <c r="B1880" s="16" t="str">
        <f t="shared" si="213"/>
        <v>2 7 4 743</v>
      </c>
      <c r="C1880" s="5" t="s">
        <v>7722</v>
      </c>
      <c r="D1880" t="s">
        <v>3518</v>
      </c>
      <c r="E1880" s="137">
        <f t="shared" si="210"/>
        <v>0</v>
      </c>
      <c r="F1880" s="137">
        <f t="shared" si="211"/>
        <v>0</v>
      </c>
      <c r="G1880" s="137">
        <f t="shared" si="212"/>
        <v>0</v>
      </c>
      <c r="H1880" s="137">
        <f t="shared" si="208"/>
        <v>0</v>
      </c>
      <c r="I1880" s="16">
        <f t="shared" si="209"/>
        <v>9</v>
      </c>
      <c r="J1880" s="16" t="str">
        <f t="shared" si="214"/>
        <v>2 7 4</v>
      </c>
    </row>
    <row r="1881" spans="1:10">
      <c r="A1881" s="16" t="s">
        <v>449</v>
      </c>
      <c r="B1881" s="16" t="str">
        <f t="shared" si="213"/>
        <v>2 7 4 743 001</v>
      </c>
      <c r="C1881" s="5" t="s">
        <v>8122</v>
      </c>
      <c r="D1881" t="s">
        <v>777</v>
      </c>
      <c r="E1881" s="137">
        <f t="shared" si="210"/>
        <v>0</v>
      </c>
      <c r="F1881" s="137">
        <f t="shared" si="211"/>
        <v>0</v>
      </c>
      <c r="G1881" s="137">
        <f t="shared" si="212"/>
        <v>0</v>
      </c>
      <c r="H1881" s="137">
        <f t="shared" si="208"/>
        <v>0</v>
      </c>
      <c r="I1881" s="16">
        <f t="shared" si="209"/>
        <v>13</v>
      </c>
      <c r="J1881" s="16" t="str">
        <f t="shared" si="214"/>
        <v>2 7 4 743</v>
      </c>
    </row>
    <row r="1882" spans="1:10">
      <c r="A1882" s="16" t="s">
        <v>449</v>
      </c>
      <c r="B1882" s="16" t="str">
        <f t="shared" si="213"/>
        <v>2 7 4 743 002</v>
      </c>
      <c r="C1882" s="5" t="s">
        <v>9472</v>
      </c>
      <c r="D1882" t="s">
        <v>8303</v>
      </c>
      <c r="E1882" s="137">
        <f t="shared" si="210"/>
        <v>0</v>
      </c>
      <c r="F1882" s="137">
        <f t="shared" si="211"/>
        <v>0</v>
      </c>
      <c r="G1882" s="137">
        <f t="shared" si="212"/>
        <v>0</v>
      </c>
      <c r="H1882" s="137">
        <f t="shared" si="208"/>
        <v>0</v>
      </c>
      <c r="I1882" s="16">
        <f t="shared" si="209"/>
        <v>13</v>
      </c>
      <c r="J1882" s="16" t="str">
        <f t="shared" si="214"/>
        <v>2 7 4 743</v>
      </c>
    </row>
    <row r="1883" spans="1:10">
      <c r="A1883" s="16" t="s">
        <v>449</v>
      </c>
      <c r="B1883" s="16" t="str">
        <f t="shared" si="213"/>
        <v>2 7 4 743 003</v>
      </c>
      <c r="C1883" s="5" t="s">
        <v>9473</v>
      </c>
      <c r="D1883" t="s">
        <v>3202</v>
      </c>
      <c r="E1883" s="137">
        <f t="shared" si="210"/>
        <v>0</v>
      </c>
      <c r="F1883" s="137">
        <f t="shared" si="211"/>
        <v>0</v>
      </c>
      <c r="G1883" s="137">
        <f t="shared" si="212"/>
        <v>0</v>
      </c>
      <c r="H1883" s="137">
        <f t="shared" si="208"/>
        <v>0</v>
      </c>
      <c r="I1883" s="16">
        <f t="shared" si="209"/>
        <v>13</v>
      </c>
      <c r="J1883" s="16" t="str">
        <f t="shared" si="214"/>
        <v>2 7 4 743</v>
      </c>
    </row>
    <row r="1884" spans="1:10">
      <c r="A1884" s="16" t="s">
        <v>449</v>
      </c>
      <c r="B1884" s="16" t="str">
        <f t="shared" si="213"/>
        <v>2 7 4 743 004</v>
      </c>
      <c r="C1884" s="5" t="s">
        <v>9474</v>
      </c>
      <c r="D1884" t="s">
        <v>8303</v>
      </c>
      <c r="E1884" s="137">
        <f t="shared" si="210"/>
        <v>0</v>
      </c>
      <c r="F1884" s="137">
        <f t="shared" si="211"/>
        <v>0</v>
      </c>
      <c r="G1884" s="137">
        <f t="shared" si="212"/>
        <v>0</v>
      </c>
      <c r="H1884" s="137">
        <f t="shared" si="208"/>
        <v>0</v>
      </c>
      <c r="I1884" s="16">
        <f t="shared" si="209"/>
        <v>13</v>
      </c>
      <c r="J1884" s="16" t="str">
        <f t="shared" si="214"/>
        <v>2 7 4 743</v>
      </c>
    </row>
    <row r="1885" spans="1:10">
      <c r="A1885" s="16" t="s">
        <v>449</v>
      </c>
      <c r="B1885" s="16" t="str">
        <f t="shared" si="213"/>
        <v>2 7 4 743 005</v>
      </c>
      <c r="C1885" s="5" t="s">
        <v>9475</v>
      </c>
      <c r="D1885" t="s">
        <v>8307</v>
      </c>
      <c r="E1885" s="137">
        <f t="shared" si="210"/>
        <v>0</v>
      </c>
      <c r="F1885" s="137">
        <f t="shared" si="211"/>
        <v>0</v>
      </c>
      <c r="G1885" s="137">
        <f t="shared" si="212"/>
        <v>0</v>
      </c>
      <c r="H1885" s="137">
        <f t="shared" si="208"/>
        <v>0</v>
      </c>
      <c r="I1885" s="16">
        <f t="shared" si="209"/>
        <v>13</v>
      </c>
      <c r="J1885" s="16" t="str">
        <f t="shared" si="214"/>
        <v>2 7 4 743</v>
      </c>
    </row>
    <row r="1886" spans="1:10">
      <c r="A1886" s="16" t="s">
        <v>449</v>
      </c>
      <c r="B1886" s="16" t="str">
        <f t="shared" si="213"/>
        <v>2 7 4 744</v>
      </c>
      <c r="C1886" s="5" t="s">
        <v>7723</v>
      </c>
      <c r="D1886" t="s">
        <v>3519</v>
      </c>
      <c r="E1886" s="137">
        <f t="shared" si="210"/>
        <v>0</v>
      </c>
      <c r="F1886" s="137">
        <f t="shared" si="211"/>
        <v>0</v>
      </c>
      <c r="G1886" s="137">
        <f t="shared" si="212"/>
        <v>0</v>
      </c>
      <c r="H1886" s="137">
        <f t="shared" si="208"/>
        <v>0</v>
      </c>
      <c r="I1886" s="16">
        <f t="shared" si="209"/>
        <v>9</v>
      </c>
      <c r="J1886" s="16" t="str">
        <f t="shared" si="214"/>
        <v>2 7 4</v>
      </c>
    </row>
    <row r="1887" spans="1:10">
      <c r="A1887" s="16" t="s">
        <v>449</v>
      </c>
      <c r="B1887" s="16" t="str">
        <f t="shared" si="213"/>
        <v>2 7 4 744 001</v>
      </c>
      <c r="C1887" s="5" t="s">
        <v>8123</v>
      </c>
      <c r="D1887" t="s">
        <v>777</v>
      </c>
      <c r="E1887" s="137">
        <f t="shared" si="210"/>
        <v>0</v>
      </c>
      <c r="F1887" s="137">
        <f t="shared" si="211"/>
        <v>0</v>
      </c>
      <c r="G1887" s="137">
        <f t="shared" si="212"/>
        <v>0</v>
      </c>
      <c r="H1887" s="137">
        <f t="shared" si="208"/>
        <v>0</v>
      </c>
      <c r="I1887" s="16">
        <f t="shared" si="209"/>
        <v>13</v>
      </c>
      <c r="J1887" s="16" t="str">
        <f t="shared" si="214"/>
        <v>2 7 4 744</v>
      </c>
    </row>
    <row r="1888" spans="1:10">
      <c r="A1888" s="16" t="s">
        <v>449</v>
      </c>
      <c r="B1888" s="16" t="str">
        <f t="shared" si="213"/>
        <v>2 7 4 744 002</v>
      </c>
      <c r="C1888" s="5" t="s">
        <v>9476</v>
      </c>
      <c r="D1888" t="s">
        <v>8303</v>
      </c>
      <c r="E1888" s="137">
        <f t="shared" si="210"/>
        <v>0</v>
      </c>
      <c r="F1888" s="137">
        <f t="shared" si="211"/>
        <v>0</v>
      </c>
      <c r="G1888" s="137">
        <f t="shared" si="212"/>
        <v>0</v>
      </c>
      <c r="H1888" s="137">
        <f t="shared" si="208"/>
        <v>0</v>
      </c>
      <c r="I1888" s="16">
        <f t="shared" si="209"/>
        <v>13</v>
      </c>
      <c r="J1888" s="16" t="str">
        <f t="shared" si="214"/>
        <v>2 7 4 744</v>
      </c>
    </row>
    <row r="1889" spans="1:10">
      <c r="A1889" s="16" t="s">
        <v>449</v>
      </c>
      <c r="B1889" s="16" t="str">
        <f t="shared" si="213"/>
        <v>2 7 4 744 003</v>
      </c>
      <c r="C1889" s="5" t="s">
        <v>9477</v>
      </c>
      <c r="D1889" t="s">
        <v>3202</v>
      </c>
      <c r="E1889" s="137">
        <f t="shared" si="210"/>
        <v>0</v>
      </c>
      <c r="F1889" s="137">
        <f t="shared" si="211"/>
        <v>0</v>
      </c>
      <c r="G1889" s="137">
        <f t="shared" si="212"/>
        <v>0</v>
      </c>
      <c r="H1889" s="137">
        <f t="shared" si="208"/>
        <v>0</v>
      </c>
      <c r="I1889" s="16">
        <f t="shared" si="209"/>
        <v>13</v>
      </c>
      <c r="J1889" s="16" t="str">
        <f t="shared" si="214"/>
        <v>2 7 4 744</v>
      </c>
    </row>
    <row r="1890" spans="1:10">
      <c r="A1890" s="16" t="s">
        <v>449</v>
      </c>
      <c r="B1890" s="16" t="str">
        <f t="shared" si="213"/>
        <v>2 7 4 744 004</v>
      </c>
      <c r="C1890" s="5" t="s">
        <v>9478</v>
      </c>
      <c r="D1890" t="s">
        <v>8303</v>
      </c>
      <c r="E1890" s="137">
        <f t="shared" si="210"/>
        <v>0</v>
      </c>
      <c r="F1890" s="137">
        <f t="shared" si="211"/>
        <v>0</v>
      </c>
      <c r="G1890" s="137">
        <f t="shared" si="212"/>
        <v>0</v>
      </c>
      <c r="H1890" s="137">
        <f t="shared" si="208"/>
        <v>0</v>
      </c>
      <c r="I1890" s="16">
        <f t="shared" si="209"/>
        <v>13</v>
      </c>
      <c r="J1890" s="16" t="str">
        <f t="shared" si="214"/>
        <v>2 7 4 744</v>
      </c>
    </row>
    <row r="1891" spans="1:10">
      <c r="A1891" s="16" t="s">
        <v>449</v>
      </c>
      <c r="B1891" s="16" t="str">
        <f t="shared" si="213"/>
        <v>2 7 4 744 005</v>
      </c>
      <c r="C1891" s="5" t="s">
        <v>9479</v>
      </c>
      <c r="D1891" t="s">
        <v>8307</v>
      </c>
      <c r="E1891" s="137">
        <f t="shared" si="210"/>
        <v>0</v>
      </c>
      <c r="F1891" s="137">
        <f t="shared" si="211"/>
        <v>0</v>
      </c>
      <c r="G1891" s="137">
        <f t="shared" si="212"/>
        <v>0</v>
      </c>
      <c r="H1891" s="137">
        <f t="shared" si="208"/>
        <v>0</v>
      </c>
      <c r="I1891" s="16">
        <f t="shared" si="209"/>
        <v>13</v>
      </c>
      <c r="J1891" s="16" t="str">
        <f t="shared" si="214"/>
        <v>2 7 4 744</v>
      </c>
    </row>
    <row r="1892" spans="1:10">
      <c r="A1892" s="16" t="s">
        <v>449</v>
      </c>
      <c r="B1892" s="16" t="str">
        <f t="shared" si="213"/>
        <v>2 7 4 745</v>
      </c>
      <c r="C1892" s="5" t="s">
        <v>7724</v>
      </c>
      <c r="D1892" t="s">
        <v>3520</v>
      </c>
      <c r="E1892" s="137">
        <f t="shared" si="210"/>
        <v>0</v>
      </c>
      <c r="F1892" s="137">
        <f t="shared" si="211"/>
        <v>0</v>
      </c>
      <c r="G1892" s="137">
        <f t="shared" si="212"/>
        <v>0</v>
      </c>
      <c r="H1892" s="137">
        <f t="shared" si="208"/>
        <v>0</v>
      </c>
      <c r="I1892" s="16">
        <f t="shared" si="209"/>
        <v>9</v>
      </c>
      <c r="J1892" s="16" t="str">
        <f t="shared" si="214"/>
        <v>2 7 4</v>
      </c>
    </row>
    <row r="1893" spans="1:10">
      <c r="A1893" s="16" t="s">
        <v>449</v>
      </c>
      <c r="B1893" s="16" t="str">
        <f t="shared" si="213"/>
        <v>2 7 4 745 001</v>
      </c>
      <c r="C1893" s="5" t="s">
        <v>8124</v>
      </c>
      <c r="D1893" t="s">
        <v>777</v>
      </c>
      <c r="E1893" s="137">
        <f t="shared" si="210"/>
        <v>0</v>
      </c>
      <c r="F1893" s="137">
        <f t="shared" si="211"/>
        <v>0</v>
      </c>
      <c r="G1893" s="137">
        <f t="shared" si="212"/>
        <v>0</v>
      </c>
      <c r="H1893" s="137">
        <f t="shared" si="208"/>
        <v>0</v>
      </c>
      <c r="I1893" s="16">
        <f t="shared" si="209"/>
        <v>13</v>
      </c>
      <c r="J1893" s="16" t="str">
        <f t="shared" si="214"/>
        <v>2 7 4 745</v>
      </c>
    </row>
    <row r="1894" spans="1:10">
      <c r="A1894" s="16" t="s">
        <v>449</v>
      </c>
      <c r="B1894" s="16" t="str">
        <f t="shared" si="213"/>
        <v>2 7 4 745 002</v>
      </c>
      <c r="C1894" s="5" t="s">
        <v>9480</v>
      </c>
      <c r="D1894" t="s">
        <v>8303</v>
      </c>
      <c r="E1894" s="137">
        <f t="shared" si="210"/>
        <v>0</v>
      </c>
      <c r="F1894" s="137">
        <f t="shared" si="211"/>
        <v>0</v>
      </c>
      <c r="G1894" s="137">
        <f t="shared" si="212"/>
        <v>0</v>
      </c>
      <c r="H1894" s="137">
        <f t="shared" si="208"/>
        <v>0</v>
      </c>
      <c r="I1894" s="16">
        <f t="shared" si="209"/>
        <v>13</v>
      </c>
      <c r="J1894" s="16" t="str">
        <f t="shared" si="214"/>
        <v>2 7 4 745</v>
      </c>
    </row>
    <row r="1895" spans="1:10">
      <c r="A1895" s="16" t="s">
        <v>449</v>
      </c>
      <c r="B1895" s="16" t="str">
        <f t="shared" si="213"/>
        <v>2 7 4 745 003</v>
      </c>
      <c r="C1895" s="5" t="s">
        <v>9481</v>
      </c>
      <c r="D1895" t="s">
        <v>3202</v>
      </c>
      <c r="E1895" s="137">
        <f t="shared" si="210"/>
        <v>0</v>
      </c>
      <c r="F1895" s="137">
        <f t="shared" si="211"/>
        <v>0</v>
      </c>
      <c r="G1895" s="137">
        <f t="shared" si="212"/>
        <v>0</v>
      </c>
      <c r="H1895" s="137">
        <f t="shared" si="208"/>
        <v>0</v>
      </c>
      <c r="I1895" s="16">
        <f t="shared" si="209"/>
        <v>13</v>
      </c>
      <c r="J1895" s="16" t="str">
        <f t="shared" si="214"/>
        <v>2 7 4 745</v>
      </c>
    </row>
    <row r="1896" spans="1:10">
      <c r="A1896" s="16" t="s">
        <v>449</v>
      </c>
      <c r="B1896" s="16" t="str">
        <f t="shared" si="213"/>
        <v>2 7 4 745 004</v>
      </c>
      <c r="C1896" s="5" t="s">
        <v>9482</v>
      </c>
      <c r="D1896" t="s">
        <v>8303</v>
      </c>
      <c r="E1896" s="137">
        <f t="shared" si="210"/>
        <v>0</v>
      </c>
      <c r="F1896" s="137">
        <f t="shared" si="211"/>
        <v>0</v>
      </c>
      <c r="G1896" s="137">
        <f t="shared" si="212"/>
        <v>0</v>
      </c>
      <c r="H1896" s="137">
        <f t="shared" si="208"/>
        <v>0</v>
      </c>
      <c r="I1896" s="16">
        <f t="shared" si="209"/>
        <v>13</v>
      </c>
      <c r="J1896" s="16" t="str">
        <f t="shared" si="214"/>
        <v>2 7 4 745</v>
      </c>
    </row>
    <row r="1897" spans="1:10">
      <c r="A1897" s="16" t="s">
        <v>449</v>
      </c>
      <c r="B1897" s="16" t="str">
        <f t="shared" si="213"/>
        <v>2 7 4 745 005</v>
      </c>
      <c r="C1897" s="5" t="s">
        <v>9483</v>
      </c>
      <c r="D1897" t="s">
        <v>8307</v>
      </c>
      <c r="E1897" s="137">
        <f t="shared" si="210"/>
        <v>0</v>
      </c>
      <c r="F1897" s="137">
        <f t="shared" si="211"/>
        <v>0</v>
      </c>
      <c r="G1897" s="137">
        <f t="shared" si="212"/>
        <v>0</v>
      </c>
      <c r="H1897" s="137">
        <f t="shared" si="208"/>
        <v>0</v>
      </c>
      <c r="I1897" s="16">
        <f t="shared" si="209"/>
        <v>13</v>
      </c>
      <c r="J1897" s="16" t="str">
        <f t="shared" si="214"/>
        <v>2 7 4 745</v>
      </c>
    </row>
    <row r="1898" spans="1:10">
      <c r="A1898" s="16" t="s">
        <v>449</v>
      </c>
      <c r="B1898" s="16" t="str">
        <f t="shared" si="213"/>
        <v>2 7 4 746</v>
      </c>
      <c r="C1898" s="5" t="s">
        <v>7725</v>
      </c>
      <c r="D1898" t="s">
        <v>3521</v>
      </c>
      <c r="E1898" s="137">
        <f t="shared" si="210"/>
        <v>0</v>
      </c>
      <c r="F1898" s="137">
        <f t="shared" si="211"/>
        <v>0</v>
      </c>
      <c r="G1898" s="137">
        <f t="shared" si="212"/>
        <v>0</v>
      </c>
      <c r="H1898" s="137">
        <f t="shared" si="208"/>
        <v>0</v>
      </c>
      <c r="I1898" s="16">
        <f t="shared" si="209"/>
        <v>9</v>
      </c>
      <c r="J1898" s="16" t="str">
        <f t="shared" si="214"/>
        <v>2 7 4</v>
      </c>
    </row>
    <row r="1899" spans="1:10">
      <c r="A1899" s="16" t="s">
        <v>449</v>
      </c>
      <c r="B1899" s="16" t="str">
        <f t="shared" si="213"/>
        <v>2 7 4 746 001</v>
      </c>
      <c r="C1899" s="5" t="s">
        <v>8125</v>
      </c>
      <c r="D1899" t="s">
        <v>777</v>
      </c>
      <c r="E1899" s="137">
        <f t="shared" si="210"/>
        <v>0</v>
      </c>
      <c r="F1899" s="137">
        <f t="shared" si="211"/>
        <v>0</v>
      </c>
      <c r="G1899" s="137">
        <f t="shared" si="212"/>
        <v>0</v>
      </c>
      <c r="H1899" s="137">
        <f t="shared" si="208"/>
        <v>0</v>
      </c>
      <c r="I1899" s="16">
        <f t="shared" si="209"/>
        <v>13</v>
      </c>
      <c r="J1899" s="16" t="str">
        <f t="shared" si="214"/>
        <v>2 7 4 746</v>
      </c>
    </row>
    <row r="1900" spans="1:10">
      <c r="A1900" s="16" t="s">
        <v>449</v>
      </c>
      <c r="B1900" s="16" t="str">
        <f t="shared" si="213"/>
        <v>2 7 4 746 002</v>
      </c>
      <c r="C1900" s="5" t="s">
        <v>9484</v>
      </c>
      <c r="D1900" t="s">
        <v>8303</v>
      </c>
      <c r="E1900" s="137">
        <f t="shared" si="210"/>
        <v>0</v>
      </c>
      <c r="F1900" s="137">
        <f t="shared" si="211"/>
        <v>0</v>
      </c>
      <c r="G1900" s="137">
        <f t="shared" si="212"/>
        <v>0</v>
      </c>
      <c r="H1900" s="137">
        <f t="shared" si="208"/>
        <v>0</v>
      </c>
      <c r="I1900" s="16">
        <f t="shared" si="209"/>
        <v>13</v>
      </c>
      <c r="J1900" s="16" t="str">
        <f t="shared" si="214"/>
        <v>2 7 4 746</v>
      </c>
    </row>
    <row r="1901" spans="1:10">
      <c r="A1901" s="16" t="s">
        <v>449</v>
      </c>
      <c r="B1901" s="16" t="str">
        <f t="shared" si="213"/>
        <v>2 7 4 746 003</v>
      </c>
      <c r="C1901" s="5" t="s">
        <v>9485</v>
      </c>
      <c r="D1901" t="s">
        <v>3202</v>
      </c>
      <c r="E1901" s="137">
        <f t="shared" si="210"/>
        <v>0</v>
      </c>
      <c r="F1901" s="137">
        <f t="shared" si="211"/>
        <v>0</v>
      </c>
      <c r="G1901" s="137">
        <f t="shared" si="212"/>
        <v>0</v>
      </c>
      <c r="H1901" s="137">
        <f t="shared" si="208"/>
        <v>0</v>
      </c>
      <c r="I1901" s="16">
        <f t="shared" si="209"/>
        <v>13</v>
      </c>
      <c r="J1901" s="16" t="str">
        <f t="shared" si="214"/>
        <v>2 7 4 746</v>
      </c>
    </row>
    <row r="1902" spans="1:10">
      <c r="A1902" s="16" t="s">
        <v>449</v>
      </c>
      <c r="B1902" s="16" t="str">
        <f t="shared" si="213"/>
        <v>2 7 4 746 004</v>
      </c>
      <c r="C1902" s="5" t="s">
        <v>9486</v>
      </c>
      <c r="D1902" t="s">
        <v>8303</v>
      </c>
      <c r="E1902" s="137">
        <f t="shared" si="210"/>
        <v>0</v>
      </c>
      <c r="F1902" s="137">
        <f t="shared" si="211"/>
        <v>0</v>
      </c>
      <c r="G1902" s="137">
        <f t="shared" si="212"/>
        <v>0</v>
      </c>
      <c r="H1902" s="137">
        <f t="shared" si="208"/>
        <v>0</v>
      </c>
      <c r="I1902" s="16">
        <f t="shared" si="209"/>
        <v>13</v>
      </c>
      <c r="J1902" s="16" t="str">
        <f t="shared" si="214"/>
        <v>2 7 4 746</v>
      </c>
    </row>
    <row r="1903" spans="1:10">
      <c r="A1903" s="16" t="s">
        <v>449</v>
      </c>
      <c r="B1903" s="16" t="str">
        <f t="shared" si="213"/>
        <v>2 7 4 746 005</v>
      </c>
      <c r="C1903" s="5" t="s">
        <v>9487</v>
      </c>
      <c r="D1903" t="s">
        <v>8307</v>
      </c>
      <c r="E1903" s="137">
        <f t="shared" si="210"/>
        <v>0</v>
      </c>
      <c r="F1903" s="137">
        <f t="shared" si="211"/>
        <v>0</v>
      </c>
      <c r="G1903" s="137">
        <f t="shared" si="212"/>
        <v>0</v>
      </c>
      <c r="H1903" s="137">
        <f t="shared" si="208"/>
        <v>0</v>
      </c>
      <c r="I1903" s="16">
        <f t="shared" si="209"/>
        <v>13</v>
      </c>
      <c r="J1903" s="16" t="str">
        <f t="shared" si="214"/>
        <v>2 7 4 746</v>
      </c>
    </row>
    <row r="1904" spans="1:10">
      <c r="A1904" s="16" t="s">
        <v>449</v>
      </c>
      <c r="B1904" s="16" t="str">
        <f t="shared" si="213"/>
        <v>2 7 4 747</v>
      </c>
      <c r="C1904" s="5" t="s">
        <v>7726</v>
      </c>
      <c r="D1904" t="s">
        <v>3522</v>
      </c>
      <c r="E1904" s="137">
        <f t="shared" si="210"/>
        <v>0</v>
      </c>
      <c r="F1904" s="137">
        <f t="shared" si="211"/>
        <v>0</v>
      </c>
      <c r="G1904" s="137">
        <f t="shared" si="212"/>
        <v>0</v>
      </c>
      <c r="H1904" s="137">
        <f t="shared" si="208"/>
        <v>0</v>
      </c>
      <c r="I1904" s="16">
        <f t="shared" si="209"/>
        <v>9</v>
      </c>
      <c r="J1904" s="16" t="str">
        <f t="shared" si="214"/>
        <v>2 7 4</v>
      </c>
    </row>
    <row r="1905" spans="1:10">
      <c r="A1905" s="16" t="s">
        <v>449</v>
      </c>
      <c r="B1905" s="16" t="str">
        <f t="shared" si="213"/>
        <v>2 7 4 747 001</v>
      </c>
      <c r="C1905" s="5" t="s">
        <v>8126</v>
      </c>
      <c r="D1905" t="s">
        <v>777</v>
      </c>
      <c r="E1905" s="137">
        <f t="shared" si="210"/>
        <v>0</v>
      </c>
      <c r="F1905" s="137">
        <f t="shared" si="211"/>
        <v>0</v>
      </c>
      <c r="G1905" s="137">
        <f t="shared" si="212"/>
        <v>0</v>
      </c>
      <c r="H1905" s="137">
        <f t="shared" ref="H1905:H1968" si="215">SUBTOTAL(9,E1905:G1905)</f>
        <v>0</v>
      </c>
      <c r="I1905" s="16">
        <f t="shared" ref="I1905:I1968" si="216">LEN(C1905)</f>
        <v>13</v>
      </c>
      <c r="J1905" s="16" t="str">
        <f t="shared" si="214"/>
        <v>2 7 4 747</v>
      </c>
    </row>
    <row r="1906" spans="1:10">
      <c r="A1906" s="16" t="s">
        <v>449</v>
      </c>
      <c r="B1906" s="16" t="str">
        <f t="shared" si="213"/>
        <v>2 7 4 747 002</v>
      </c>
      <c r="C1906" s="5" t="s">
        <v>9488</v>
      </c>
      <c r="D1906" t="s">
        <v>8303</v>
      </c>
      <c r="E1906" s="137">
        <f t="shared" si="210"/>
        <v>0</v>
      </c>
      <c r="F1906" s="137">
        <f t="shared" si="211"/>
        <v>0</v>
      </c>
      <c r="G1906" s="137">
        <f t="shared" si="212"/>
        <v>0</v>
      </c>
      <c r="H1906" s="137">
        <f t="shared" si="215"/>
        <v>0</v>
      </c>
      <c r="I1906" s="16">
        <f t="shared" si="216"/>
        <v>13</v>
      </c>
      <c r="J1906" s="16" t="str">
        <f t="shared" si="214"/>
        <v>2 7 4 747</v>
      </c>
    </row>
    <row r="1907" spans="1:10">
      <c r="A1907" s="16" t="s">
        <v>449</v>
      </c>
      <c r="B1907" s="16" t="str">
        <f t="shared" si="213"/>
        <v>2 7 4 747 003</v>
      </c>
      <c r="C1907" s="5" t="s">
        <v>9489</v>
      </c>
      <c r="D1907" t="s">
        <v>3202</v>
      </c>
      <c r="E1907" s="137">
        <f t="shared" si="210"/>
        <v>0</v>
      </c>
      <c r="F1907" s="137">
        <f t="shared" si="211"/>
        <v>0</v>
      </c>
      <c r="G1907" s="137">
        <f t="shared" si="212"/>
        <v>0</v>
      </c>
      <c r="H1907" s="137">
        <f t="shared" si="215"/>
        <v>0</v>
      </c>
      <c r="I1907" s="16">
        <f t="shared" si="216"/>
        <v>13</v>
      </c>
      <c r="J1907" s="16" t="str">
        <f t="shared" si="214"/>
        <v>2 7 4 747</v>
      </c>
    </row>
    <row r="1908" spans="1:10">
      <c r="A1908" s="16" t="s">
        <v>449</v>
      </c>
      <c r="B1908" s="16" t="str">
        <f t="shared" si="213"/>
        <v>2 7 4 747 004</v>
      </c>
      <c r="C1908" s="5" t="s">
        <v>9490</v>
      </c>
      <c r="D1908" t="s">
        <v>8303</v>
      </c>
      <c r="E1908" s="137">
        <f t="shared" si="210"/>
        <v>0</v>
      </c>
      <c r="F1908" s="137">
        <f t="shared" si="211"/>
        <v>0</v>
      </c>
      <c r="G1908" s="137">
        <f t="shared" si="212"/>
        <v>0</v>
      </c>
      <c r="H1908" s="137">
        <f t="shared" si="215"/>
        <v>0</v>
      </c>
      <c r="I1908" s="16">
        <f t="shared" si="216"/>
        <v>13</v>
      </c>
      <c r="J1908" s="16" t="str">
        <f t="shared" si="214"/>
        <v>2 7 4 747</v>
      </c>
    </row>
    <row r="1909" spans="1:10">
      <c r="A1909" s="16" t="s">
        <v>449</v>
      </c>
      <c r="B1909" s="16" t="str">
        <f t="shared" si="213"/>
        <v>2 7 4 747 005</v>
      </c>
      <c r="C1909" s="5" t="s">
        <v>9491</v>
      </c>
      <c r="D1909" t="s">
        <v>8307</v>
      </c>
      <c r="E1909" s="137">
        <f t="shared" si="210"/>
        <v>0</v>
      </c>
      <c r="F1909" s="137">
        <f t="shared" si="211"/>
        <v>0</v>
      </c>
      <c r="G1909" s="137">
        <f t="shared" si="212"/>
        <v>0</v>
      </c>
      <c r="H1909" s="137">
        <f t="shared" si="215"/>
        <v>0</v>
      </c>
      <c r="I1909" s="16">
        <f t="shared" si="216"/>
        <v>13</v>
      </c>
      <c r="J1909" s="16" t="str">
        <f t="shared" si="214"/>
        <v>2 7 4 747</v>
      </c>
    </row>
    <row r="1910" spans="1:10">
      <c r="A1910" s="16" t="s">
        <v>449</v>
      </c>
      <c r="B1910" s="16" t="str">
        <f t="shared" si="213"/>
        <v>2 7 4 748</v>
      </c>
      <c r="C1910" s="5" t="s">
        <v>7727</v>
      </c>
      <c r="D1910" t="s">
        <v>3523</v>
      </c>
      <c r="E1910" s="137">
        <f t="shared" si="210"/>
        <v>0</v>
      </c>
      <c r="F1910" s="137">
        <f t="shared" si="211"/>
        <v>0</v>
      </c>
      <c r="G1910" s="137">
        <f t="shared" si="212"/>
        <v>0</v>
      </c>
      <c r="H1910" s="137">
        <f t="shared" si="215"/>
        <v>0</v>
      </c>
      <c r="I1910" s="16">
        <f t="shared" si="216"/>
        <v>9</v>
      </c>
      <c r="J1910" s="16" t="str">
        <f t="shared" si="214"/>
        <v>2 7 4</v>
      </c>
    </row>
    <row r="1911" spans="1:10">
      <c r="A1911" s="16" t="s">
        <v>449</v>
      </c>
      <c r="B1911" s="16" t="str">
        <f t="shared" si="213"/>
        <v>2 7 4 748 001</v>
      </c>
      <c r="C1911" s="5" t="s">
        <v>8127</v>
      </c>
      <c r="D1911" t="s">
        <v>777</v>
      </c>
      <c r="E1911" s="137">
        <f t="shared" si="210"/>
        <v>0</v>
      </c>
      <c r="F1911" s="137">
        <f t="shared" si="211"/>
        <v>0</v>
      </c>
      <c r="G1911" s="137">
        <f t="shared" si="212"/>
        <v>0</v>
      </c>
      <c r="H1911" s="137">
        <f t="shared" si="215"/>
        <v>0</v>
      </c>
      <c r="I1911" s="16">
        <f t="shared" si="216"/>
        <v>13</v>
      </c>
      <c r="J1911" s="16" t="str">
        <f t="shared" si="214"/>
        <v>2 7 4 748</v>
      </c>
    </row>
    <row r="1912" spans="1:10">
      <c r="A1912" s="16" t="s">
        <v>449</v>
      </c>
      <c r="B1912" s="16" t="str">
        <f t="shared" si="213"/>
        <v>2 7 4 748 002</v>
      </c>
      <c r="C1912" s="5" t="s">
        <v>9492</v>
      </c>
      <c r="D1912" t="s">
        <v>8303</v>
      </c>
      <c r="E1912" s="137">
        <f t="shared" si="210"/>
        <v>0</v>
      </c>
      <c r="F1912" s="137">
        <f t="shared" si="211"/>
        <v>0</v>
      </c>
      <c r="G1912" s="137">
        <f t="shared" si="212"/>
        <v>0</v>
      </c>
      <c r="H1912" s="137">
        <f t="shared" si="215"/>
        <v>0</v>
      </c>
      <c r="I1912" s="16">
        <f t="shared" si="216"/>
        <v>13</v>
      </c>
      <c r="J1912" s="16" t="str">
        <f t="shared" si="214"/>
        <v>2 7 4 748</v>
      </c>
    </row>
    <row r="1913" spans="1:10">
      <c r="A1913" s="16" t="s">
        <v>449</v>
      </c>
      <c r="B1913" s="16" t="str">
        <f t="shared" si="213"/>
        <v>2 7 4 748 003</v>
      </c>
      <c r="C1913" s="5" t="s">
        <v>9493</v>
      </c>
      <c r="D1913" t="s">
        <v>3202</v>
      </c>
      <c r="E1913" s="137">
        <f t="shared" si="210"/>
        <v>0</v>
      </c>
      <c r="F1913" s="137">
        <f t="shared" si="211"/>
        <v>0</v>
      </c>
      <c r="G1913" s="137">
        <f t="shared" si="212"/>
        <v>0</v>
      </c>
      <c r="H1913" s="137">
        <f t="shared" si="215"/>
        <v>0</v>
      </c>
      <c r="I1913" s="16">
        <f t="shared" si="216"/>
        <v>13</v>
      </c>
      <c r="J1913" s="16" t="str">
        <f t="shared" si="214"/>
        <v>2 7 4 748</v>
      </c>
    </row>
    <row r="1914" spans="1:10">
      <c r="A1914" s="16" t="s">
        <v>449</v>
      </c>
      <c r="B1914" s="16" t="str">
        <f t="shared" si="213"/>
        <v>2 7 4 748 004</v>
      </c>
      <c r="C1914" s="5" t="s">
        <v>9494</v>
      </c>
      <c r="D1914" t="s">
        <v>8303</v>
      </c>
      <c r="E1914" s="137">
        <f t="shared" si="210"/>
        <v>0</v>
      </c>
      <c r="F1914" s="137">
        <f t="shared" si="211"/>
        <v>0</v>
      </c>
      <c r="G1914" s="137">
        <f t="shared" si="212"/>
        <v>0</v>
      </c>
      <c r="H1914" s="137">
        <f t="shared" si="215"/>
        <v>0</v>
      </c>
      <c r="I1914" s="16">
        <f t="shared" si="216"/>
        <v>13</v>
      </c>
      <c r="J1914" s="16" t="str">
        <f t="shared" si="214"/>
        <v>2 7 4 748</v>
      </c>
    </row>
    <row r="1915" spans="1:10">
      <c r="A1915" s="16" t="s">
        <v>449</v>
      </c>
      <c r="B1915" s="16" t="str">
        <f t="shared" si="213"/>
        <v>2 7 4 748 005</v>
      </c>
      <c r="C1915" s="5" t="s">
        <v>9495</v>
      </c>
      <c r="D1915" t="s">
        <v>8307</v>
      </c>
      <c r="E1915" s="137">
        <f t="shared" si="210"/>
        <v>0</v>
      </c>
      <c r="F1915" s="137">
        <f t="shared" si="211"/>
        <v>0</v>
      </c>
      <c r="G1915" s="137">
        <f t="shared" si="212"/>
        <v>0</v>
      </c>
      <c r="H1915" s="137">
        <f t="shared" si="215"/>
        <v>0</v>
      </c>
      <c r="I1915" s="16">
        <f t="shared" si="216"/>
        <v>13</v>
      </c>
      <c r="J1915" s="16" t="str">
        <f t="shared" si="214"/>
        <v>2 7 4 748</v>
      </c>
    </row>
    <row r="1916" spans="1:10">
      <c r="A1916" s="16" t="s">
        <v>449</v>
      </c>
      <c r="B1916" s="16" t="str">
        <f t="shared" si="213"/>
        <v>2 7 4 749</v>
      </c>
      <c r="C1916" s="5" t="s">
        <v>7728</v>
      </c>
      <c r="D1916" t="s">
        <v>3524</v>
      </c>
      <c r="E1916" s="137">
        <f t="shared" si="210"/>
        <v>0</v>
      </c>
      <c r="F1916" s="137">
        <f t="shared" si="211"/>
        <v>0</v>
      </c>
      <c r="G1916" s="137">
        <f t="shared" si="212"/>
        <v>0</v>
      </c>
      <c r="H1916" s="137">
        <f t="shared" si="215"/>
        <v>0</v>
      </c>
      <c r="I1916" s="16">
        <f t="shared" si="216"/>
        <v>9</v>
      </c>
      <c r="J1916" s="16" t="str">
        <f t="shared" si="214"/>
        <v>2 7 4</v>
      </c>
    </row>
    <row r="1917" spans="1:10">
      <c r="A1917" s="16" t="s">
        <v>449</v>
      </c>
      <c r="B1917" s="16" t="str">
        <f t="shared" si="213"/>
        <v>2 7 4 749 001</v>
      </c>
      <c r="C1917" s="5" t="s">
        <v>8128</v>
      </c>
      <c r="D1917" t="s">
        <v>777</v>
      </c>
      <c r="E1917" s="137">
        <f t="shared" si="210"/>
        <v>0</v>
      </c>
      <c r="F1917" s="137">
        <f t="shared" si="211"/>
        <v>0</v>
      </c>
      <c r="G1917" s="137">
        <f t="shared" si="212"/>
        <v>0</v>
      </c>
      <c r="H1917" s="137">
        <f t="shared" si="215"/>
        <v>0</v>
      </c>
      <c r="I1917" s="16">
        <f t="shared" si="216"/>
        <v>13</v>
      </c>
      <c r="J1917" s="16" t="str">
        <f t="shared" si="214"/>
        <v>2 7 4 749</v>
      </c>
    </row>
    <row r="1918" spans="1:10">
      <c r="A1918" s="16" t="s">
        <v>449</v>
      </c>
      <c r="B1918" s="16" t="str">
        <f t="shared" si="213"/>
        <v>2 7 4 749 002</v>
      </c>
      <c r="C1918" s="5" t="s">
        <v>9496</v>
      </c>
      <c r="D1918" t="s">
        <v>8303</v>
      </c>
      <c r="E1918" s="137">
        <f t="shared" si="210"/>
        <v>0</v>
      </c>
      <c r="F1918" s="137">
        <f t="shared" si="211"/>
        <v>0</v>
      </c>
      <c r="G1918" s="137">
        <f t="shared" si="212"/>
        <v>0</v>
      </c>
      <c r="H1918" s="137">
        <f t="shared" si="215"/>
        <v>0</v>
      </c>
      <c r="I1918" s="16">
        <f t="shared" si="216"/>
        <v>13</v>
      </c>
      <c r="J1918" s="16" t="str">
        <f t="shared" si="214"/>
        <v>2 7 4 749</v>
      </c>
    </row>
    <row r="1919" spans="1:10">
      <c r="A1919" s="16" t="s">
        <v>449</v>
      </c>
      <c r="B1919" s="16" t="str">
        <f t="shared" si="213"/>
        <v>2 7 4 749 003</v>
      </c>
      <c r="C1919" s="5" t="s">
        <v>9497</v>
      </c>
      <c r="D1919" t="s">
        <v>3202</v>
      </c>
      <c r="E1919" s="137">
        <f t="shared" si="210"/>
        <v>0</v>
      </c>
      <c r="F1919" s="137">
        <f t="shared" si="211"/>
        <v>0</v>
      </c>
      <c r="G1919" s="137">
        <f t="shared" si="212"/>
        <v>0</v>
      </c>
      <c r="H1919" s="137">
        <f t="shared" si="215"/>
        <v>0</v>
      </c>
      <c r="I1919" s="16">
        <f t="shared" si="216"/>
        <v>13</v>
      </c>
      <c r="J1919" s="16" t="str">
        <f t="shared" si="214"/>
        <v>2 7 4 749</v>
      </c>
    </row>
    <row r="1920" spans="1:10">
      <c r="A1920" s="16" t="s">
        <v>449</v>
      </c>
      <c r="B1920" s="16" t="str">
        <f t="shared" si="213"/>
        <v>2 7 4 749 004</v>
      </c>
      <c r="C1920" s="5" t="s">
        <v>9498</v>
      </c>
      <c r="D1920" t="s">
        <v>8303</v>
      </c>
      <c r="E1920" s="137">
        <f t="shared" si="210"/>
        <v>0</v>
      </c>
      <c r="F1920" s="137">
        <f t="shared" si="211"/>
        <v>0</v>
      </c>
      <c r="G1920" s="137">
        <f t="shared" si="212"/>
        <v>0</v>
      </c>
      <c r="H1920" s="137">
        <f t="shared" si="215"/>
        <v>0</v>
      </c>
      <c r="I1920" s="16">
        <f t="shared" si="216"/>
        <v>13</v>
      </c>
      <c r="J1920" s="16" t="str">
        <f t="shared" si="214"/>
        <v>2 7 4 749</v>
      </c>
    </row>
    <row r="1921" spans="1:10">
      <c r="A1921" s="16" t="s">
        <v>449</v>
      </c>
      <c r="B1921" s="16" t="str">
        <f t="shared" si="213"/>
        <v>2 7 4 749 005</v>
      </c>
      <c r="C1921" s="5" t="s">
        <v>9499</v>
      </c>
      <c r="D1921" t="s">
        <v>8307</v>
      </c>
      <c r="E1921" s="137">
        <f t="shared" si="210"/>
        <v>0</v>
      </c>
      <c r="F1921" s="137">
        <f t="shared" si="211"/>
        <v>0</v>
      </c>
      <c r="G1921" s="137">
        <f t="shared" si="212"/>
        <v>0</v>
      </c>
      <c r="H1921" s="137">
        <f t="shared" si="215"/>
        <v>0</v>
      </c>
      <c r="I1921" s="16">
        <f t="shared" si="216"/>
        <v>13</v>
      </c>
      <c r="J1921" s="16" t="str">
        <f t="shared" si="214"/>
        <v>2 7 4 749</v>
      </c>
    </row>
    <row r="1922" spans="1:10">
      <c r="A1922" s="16" t="s">
        <v>449</v>
      </c>
      <c r="B1922" s="16" t="str">
        <f t="shared" si="213"/>
        <v>2 7 5</v>
      </c>
      <c r="C1922" s="5" t="s">
        <v>7729</v>
      </c>
      <c r="D1922" t="s">
        <v>7730</v>
      </c>
      <c r="E1922" s="137">
        <f t="shared" ref="E1922:E1985" si="217">SUMIF($J$1:$J$4000,$C1922,$E$1:$E$4000)</f>
        <v>0</v>
      </c>
      <c r="F1922" s="137">
        <f t="shared" ref="F1922:F1985" si="218">SUMIF($J$1:$J$4000,$C1922,$F$1:$F$4000)</f>
        <v>0</v>
      </c>
      <c r="G1922" s="137">
        <f t="shared" ref="G1922:G1985" si="219">SUMIF($J$1:$J$4000,$C1922,$G$1:$G$4000)</f>
        <v>0</v>
      </c>
      <c r="H1922" s="137">
        <f t="shared" si="215"/>
        <v>0</v>
      </c>
      <c r="I1922" s="16">
        <f t="shared" si="216"/>
        <v>5</v>
      </c>
      <c r="J1922" s="16" t="str">
        <f t="shared" si="214"/>
        <v>2 7</v>
      </c>
    </row>
    <row r="1923" spans="1:10">
      <c r="A1923" s="16" t="s">
        <v>449</v>
      </c>
      <c r="B1923" s="16" t="str">
        <f t="shared" ref="B1923:B1986" si="220">MID(C1923,1,I1923)</f>
        <v>2 7 5 751</v>
      </c>
      <c r="C1923" s="5" t="s">
        <v>7731</v>
      </c>
      <c r="D1923" t="s">
        <v>3525</v>
      </c>
      <c r="E1923" s="137">
        <f t="shared" si="217"/>
        <v>0</v>
      </c>
      <c r="F1923" s="137">
        <f t="shared" si="218"/>
        <v>0</v>
      </c>
      <c r="G1923" s="137">
        <f t="shared" si="219"/>
        <v>0</v>
      </c>
      <c r="H1923" s="137">
        <f t="shared" si="215"/>
        <v>0</v>
      </c>
      <c r="I1923" s="16">
        <f t="shared" si="216"/>
        <v>9</v>
      </c>
      <c r="J1923" s="16" t="str">
        <f t="shared" si="214"/>
        <v>2 7 5</v>
      </c>
    </row>
    <row r="1924" spans="1:10">
      <c r="A1924" s="16" t="s">
        <v>449</v>
      </c>
      <c r="B1924" s="16" t="str">
        <f t="shared" si="220"/>
        <v>2 7 5 751 001</v>
      </c>
      <c r="C1924" s="5" t="s">
        <v>8129</v>
      </c>
      <c r="D1924" t="s">
        <v>777</v>
      </c>
      <c r="E1924" s="137">
        <f t="shared" si="217"/>
        <v>0</v>
      </c>
      <c r="F1924" s="137">
        <f t="shared" si="218"/>
        <v>0</v>
      </c>
      <c r="G1924" s="137">
        <f t="shared" si="219"/>
        <v>0</v>
      </c>
      <c r="H1924" s="137">
        <f t="shared" si="215"/>
        <v>0</v>
      </c>
      <c r="I1924" s="16">
        <f t="shared" si="216"/>
        <v>13</v>
      </c>
      <c r="J1924" s="16" t="str">
        <f t="shared" si="214"/>
        <v>2 7 5 751</v>
      </c>
    </row>
    <row r="1925" spans="1:10">
      <c r="A1925" s="16" t="s">
        <v>449</v>
      </c>
      <c r="B1925" s="16" t="str">
        <f t="shared" si="220"/>
        <v>2 7 5 751 002</v>
      </c>
      <c r="C1925" s="5" t="s">
        <v>9500</v>
      </c>
      <c r="D1925" t="s">
        <v>8303</v>
      </c>
      <c r="E1925" s="137">
        <f t="shared" si="217"/>
        <v>0</v>
      </c>
      <c r="F1925" s="137">
        <f t="shared" si="218"/>
        <v>0</v>
      </c>
      <c r="G1925" s="137">
        <f t="shared" si="219"/>
        <v>0</v>
      </c>
      <c r="H1925" s="137">
        <f t="shared" si="215"/>
        <v>0</v>
      </c>
      <c r="I1925" s="16">
        <f t="shared" si="216"/>
        <v>13</v>
      </c>
      <c r="J1925" s="16" t="str">
        <f t="shared" si="214"/>
        <v>2 7 5 751</v>
      </c>
    </row>
    <row r="1926" spans="1:10">
      <c r="A1926" s="16" t="s">
        <v>449</v>
      </c>
      <c r="B1926" s="16" t="str">
        <f t="shared" si="220"/>
        <v>2 7 5 751 003</v>
      </c>
      <c r="C1926" s="5" t="s">
        <v>9501</v>
      </c>
      <c r="D1926" t="s">
        <v>3202</v>
      </c>
      <c r="E1926" s="137">
        <f t="shared" si="217"/>
        <v>0</v>
      </c>
      <c r="F1926" s="137">
        <f t="shared" si="218"/>
        <v>0</v>
      </c>
      <c r="G1926" s="137">
        <f t="shared" si="219"/>
        <v>0</v>
      </c>
      <c r="H1926" s="137">
        <f t="shared" si="215"/>
        <v>0</v>
      </c>
      <c r="I1926" s="16">
        <f t="shared" si="216"/>
        <v>13</v>
      </c>
      <c r="J1926" s="16" t="str">
        <f t="shared" si="214"/>
        <v>2 7 5 751</v>
      </c>
    </row>
    <row r="1927" spans="1:10">
      <c r="A1927" s="16" t="s">
        <v>449</v>
      </c>
      <c r="B1927" s="16" t="str">
        <f t="shared" si="220"/>
        <v>2 7 5 751 004</v>
      </c>
      <c r="C1927" s="5" t="s">
        <v>9502</v>
      </c>
      <c r="D1927" t="s">
        <v>8303</v>
      </c>
      <c r="E1927" s="137">
        <f t="shared" si="217"/>
        <v>0</v>
      </c>
      <c r="F1927" s="137">
        <f t="shared" si="218"/>
        <v>0</v>
      </c>
      <c r="G1927" s="137">
        <f t="shared" si="219"/>
        <v>0</v>
      </c>
      <c r="H1927" s="137">
        <f t="shared" si="215"/>
        <v>0</v>
      </c>
      <c r="I1927" s="16">
        <f t="shared" si="216"/>
        <v>13</v>
      </c>
      <c r="J1927" s="16" t="str">
        <f t="shared" ref="J1927:J1990" si="221">IF(I1927=3,MID(C1927,1,1),IF(I1927=5,MID(C1927,1,3),IF(I1927=9,MID(C1927,1,5),IF(I1927=13,MID(C1927,1,9),IF(I1927=17,MID(C1927,1,13),IF(I1927=21,MID(C1927,1,17)))))))</f>
        <v>2 7 5 751</v>
      </c>
    </row>
    <row r="1928" spans="1:10">
      <c r="A1928" s="16" t="s">
        <v>449</v>
      </c>
      <c r="B1928" s="16" t="str">
        <f t="shared" si="220"/>
        <v>2 7 5 751 005</v>
      </c>
      <c r="C1928" s="5" t="s">
        <v>9503</v>
      </c>
      <c r="D1928" t="s">
        <v>8307</v>
      </c>
      <c r="E1928" s="137">
        <f t="shared" si="217"/>
        <v>0</v>
      </c>
      <c r="F1928" s="137">
        <f t="shared" si="218"/>
        <v>0</v>
      </c>
      <c r="G1928" s="137">
        <f t="shared" si="219"/>
        <v>0</v>
      </c>
      <c r="H1928" s="137">
        <f t="shared" si="215"/>
        <v>0</v>
      </c>
      <c r="I1928" s="16">
        <f t="shared" si="216"/>
        <v>13</v>
      </c>
      <c r="J1928" s="16" t="str">
        <f t="shared" si="221"/>
        <v>2 7 5 751</v>
      </c>
    </row>
    <row r="1929" spans="1:10">
      <c r="A1929" s="16" t="s">
        <v>449</v>
      </c>
      <c r="B1929" s="16" t="str">
        <f t="shared" si="220"/>
        <v>2 7 5 752</v>
      </c>
      <c r="C1929" s="5" t="s">
        <v>7732</v>
      </c>
      <c r="D1929" t="s">
        <v>3526</v>
      </c>
      <c r="E1929" s="137">
        <f t="shared" si="217"/>
        <v>0</v>
      </c>
      <c r="F1929" s="137">
        <f t="shared" si="218"/>
        <v>0</v>
      </c>
      <c r="G1929" s="137">
        <f t="shared" si="219"/>
        <v>0</v>
      </c>
      <c r="H1929" s="137">
        <f t="shared" si="215"/>
        <v>0</v>
      </c>
      <c r="I1929" s="16">
        <f t="shared" si="216"/>
        <v>9</v>
      </c>
      <c r="J1929" s="16" t="str">
        <f t="shared" si="221"/>
        <v>2 7 5</v>
      </c>
    </row>
    <row r="1930" spans="1:10">
      <c r="A1930" s="16" t="s">
        <v>449</v>
      </c>
      <c r="B1930" s="16" t="str">
        <f t="shared" si="220"/>
        <v>2 7 5 752 001</v>
      </c>
      <c r="C1930" s="5" t="s">
        <v>8130</v>
      </c>
      <c r="D1930" t="s">
        <v>777</v>
      </c>
      <c r="E1930" s="137">
        <f t="shared" si="217"/>
        <v>0</v>
      </c>
      <c r="F1930" s="137">
        <f t="shared" si="218"/>
        <v>0</v>
      </c>
      <c r="G1930" s="137">
        <f t="shared" si="219"/>
        <v>0</v>
      </c>
      <c r="H1930" s="137">
        <f t="shared" si="215"/>
        <v>0</v>
      </c>
      <c r="I1930" s="16">
        <f t="shared" si="216"/>
        <v>13</v>
      </c>
      <c r="J1930" s="16" t="str">
        <f t="shared" si="221"/>
        <v>2 7 5 752</v>
      </c>
    </row>
    <row r="1931" spans="1:10">
      <c r="A1931" s="16" t="s">
        <v>449</v>
      </c>
      <c r="B1931" s="16" t="str">
        <f t="shared" si="220"/>
        <v>2 7 5 752 002</v>
      </c>
      <c r="C1931" s="5" t="s">
        <v>9504</v>
      </c>
      <c r="D1931" t="s">
        <v>8303</v>
      </c>
      <c r="E1931" s="137">
        <f t="shared" si="217"/>
        <v>0</v>
      </c>
      <c r="F1931" s="137">
        <f t="shared" si="218"/>
        <v>0</v>
      </c>
      <c r="G1931" s="137">
        <f t="shared" si="219"/>
        <v>0</v>
      </c>
      <c r="H1931" s="137">
        <f t="shared" si="215"/>
        <v>0</v>
      </c>
      <c r="I1931" s="16">
        <f t="shared" si="216"/>
        <v>13</v>
      </c>
      <c r="J1931" s="16" t="str">
        <f t="shared" si="221"/>
        <v>2 7 5 752</v>
      </c>
    </row>
    <row r="1932" spans="1:10">
      <c r="A1932" s="16" t="s">
        <v>449</v>
      </c>
      <c r="B1932" s="16" t="str">
        <f t="shared" si="220"/>
        <v>2 7 5 752 003</v>
      </c>
      <c r="C1932" s="5" t="s">
        <v>9505</v>
      </c>
      <c r="D1932" t="s">
        <v>3202</v>
      </c>
      <c r="E1932" s="137">
        <f t="shared" si="217"/>
        <v>0</v>
      </c>
      <c r="F1932" s="137">
        <f t="shared" si="218"/>
        <v>0</v>
      </c>
      <c r="G1932" s="137">
        <f t="shared" si="219"/>
        <v>0</v>
      </c>
      <c r="H1932" s="137">
        <f t="shared" si="215"/>
        <v>0</v>
      </c>
      <c r="I1932" s="16">
        <f t="shared" si="216"/>
        <v>13</v>
      </c>
      <c r="J1932" s="16" t="str">
        <f t="shared" si="221"/>
        <v>2 7 5 752</v>
      </c>
    </row>
    <row r="1933" spans="1:10">
      <c r="A1933" s="16" t="s">
        <v>449</v>
      </c>
      <c r="B1933" s="16" t="str">
        <f t="shared" si="220"/>
        <v>2 7 5 752 004</v>
      </c>
      <c r="C1933" s="5" t="s">
        <v>9506</v>
      </c>
      <c r="D1933" t="s">
        <v>8303</v>
      </c>
      <c r="E1933" s="137">
        <f t="shared" si="217"/>
        <v>0</v>
      </c>
      <c r="F1933" s="137">
        <f t="shared" si="218"/>
        <v>0</v>
      </c>
      <c r="G1933" s="137">
        <f t="shared" si="219"/>
        <v>0</v>
      </c>
      <c r="H1933" s="137">
        <f t="shared" si="215"/>
        <v>0</v>
      </c>
      <c r="I1933" s="16">
        <f t="shared" si="216"/>
        <v>13</v>
      </c>
      <c r="J1933" s="16" t="str">
        <f t="shared" si="221"/>
        <v>2 7 5 752</v>
      </c>
    </row>
    <row r="1934" spans="1:10">
      <c r="A1934" s="16" t="s">
        <v>449</v>
      </c>
      <c r="B1934" s="16" t="str">
        <f t="shared" si="220"/>
        <v>2 7 5 752 005</v>
      </c>
      <c r="C1934" s="5" t="s">
        <v>9507</v>
      </c>
      <c r="D1934" t="s">
        <v>8307</v>
      </c>
      <c r="E1934" s="137">
        <f t="shared" si="217"/>
        <v>0</v>
      </c>
      <c r="F1934" s="137">
        <f t="shared" si="218"/>
        <v>0</v>
      </c>
      <c r="G1934" s="137">
        <f t="shared" si="219"/>
        <v>0</v>
      </c>
      <c r="H1934" s="137">
        <f t="shared" si="215"/>
        <v>0</v>
      </c>
      <c r="I1934" s="16">
        <f t="shared" si="216"/>
        <v>13</v>
      </c>
      <c r="J1934" s="16" t="str">
        <f t="shared" si="221"/>
        <v>2 7 5 752</v>
      </c>
    </row>
    <row r="1935" spans="1:10">
      <c r="A1935" s="16" t="s">
        <v>449</v>
      </c>
      <c r="B1935" s="16" t="str">
        <f t="shared" si="220"/>
        <v>2 7 5 753</v>
      </c>
      <c r="C1935" s="5" t="s">
        <v>7733</v>
      </c>
      <c r="D1935" t="s">
        <v>3527</v>
      </c>
      <c r="E1935" s="137">
        <f t="shared" si="217"/>
        <v>0</v>
      </c>
      <c r="F1935" s="137">
        <f t="shared" si="218"/>
        <v>0</v>
      </c>
      <c r="G1935" s="137">
        <f t="shared" si="219"/>
        <v>0</v>
      </c>
      <c r="H1935" s="137">
        <f t="shared" si="215"/>
        <v>0</v>
      </c>
      <c r="I1935" s="16">
        <f t="shared" si="216"/>
        <v>9</v>
      </c>
      <c r="J1935" s="16" t="str">
        <f t="shared" si="221"/>
        <v>2 7 5</v>
      </c>
    </row>
    <row r="1936" spans="1:10">
      <c r="A1936" s="16" t="s">
        <v>449</v>
      </c>
      <c r="B1936" s="16" t="str">
        <f t="shared" si="220"/>
        <v>2 7 5 753 001</v>
      </c>
      <c r="C1936" s="5" t="s">
        <v>8131</v>
      </c>
      <c r="D1936" t="s">
        <v>777</v>
      </c>
      <c r="E1936" s="137">
        <f t="shared" si="217"/>
        <v>0</v>
      </c>
      <c r="F1936" s="137">
        <f t="shared" si="218"/>
        <v>0</v>
      </c>
      <c r="G1936" s="137">
        <f t="shared" si="219"/>
        <v>0</v>
      </c>
      <c r="H1936" s="137">
        <f t="shared" si="215"/>
        <v>0</v>
      </c>
      <c r="I1936" s="16">
        <f t="shared" si="216"/>
        <v>13</v>
      </c>
      <c r="J1936" s="16" t="str">
        <f t="shared" si="221"/>
        <v>2 7 5 753</v>
      </c>
    </row>
    <row r="1937" spans="1:10">
      <c r="A1937" s="16" t="s">
        <v>449</v>
      </c>
      <c r="B1937" s="16" t="str">
        <f t="shared" si="220"/>
        <v>2 7 5 753 002</v>
      </c>
      <c r="C1937" s="5" t="s">
        <v>9508</v>
      </c>
      <c r="D1937" t="s">
        <v>8303</v>
      </c>
      <c r="E1937" s="137">
        <f t="shared" si="217"/>
        <v>0</v>
      </c>
      <c r="F1937" s="137">
        <f t="shared" si="218"/>
        <v>0</v>
      </c>
      <c r="G1937" s="137">
        <f t="shared" si="219"/>
        <v>0</v>
      </c>
      <c r="H1937" s="137">
        <f t="shared" si="215"/>
        <v>0</v>
      </c>
      <c r="I1937" s="16">
        <f t="shared" si="216"/>
        <v>13</v>
      </c>
      <c r="J1937" s="16" t="str">
        <f t="shared" si="221"/>
        <v>2 7 5 753</v>
      </c>
    </row>
    <row r="1938" spans="1:10">
      <c r="A1938" s="16" t="s">
        <v>449</v>
      </c>
      <c r="B1938" s="16" t="str">
        <f t="shared" si="220"/>
        <v>2 7 5 753 003</v>
      </c>
      <c r="C1938" s="5" t="s">
        <v>9509</v>
      </c>
      <c r="D1938" t="s">
        <v>3202</v>
      </c>
      <c r="E1938" s="137">
        <f t="shared" si="217"/>
        <v>0</v>
      </c>
      <c r="F1938" s="137">
        <f t="shared" si="218"/>
        <v>0</v>
      </c>
      <c r="G1938" s="137">
        <f t="shared" si="219"/>
        <v>0</v>
      </c>
      <c r="H1938" s="137">
        <f t="shared" si="215"/>
        <v>0</v>
      </c>
      <c r="I1938" s="16">
        <f t="shared" si="216"/>
        <v>13</v>
      </c>
      <c r="J1938" s="16" t="str">
        <f t="shared" si="221"/>
        <v>2 7 5 753</v>
      </c>
    </row>
    <row r="1939" spans="1:10">
      <c r="A1939" s="16" t="s">
        <v>449</v>
      </c>
      <c r="B1939" s="16" t="str">
        <f t="shared" si="220"/>
        <v>2 7 5 753 004</v>
      </c>
      <c r="C1939" s="5" t="s">
        <v>9510</v>
      </c>
      <c r="D1939" t="s">
        <v>8303</v>
      </c>
      <c r="E1939" s="137">
        <f t="shared" si="217"/>
        <v>0</v>
      </c>
      <c r="F1939" s="137">
        <f t="shared" si="218"/>
        <v>0</v>
      </c>
      <c r="G1939" s="137">
        <f t="shared" si="219"/>
        <v>0</v>
      </c>
      <c r="H1939" s="137">
        <f t="shared" si="215"/>
        <v>0</v>
      </c>
      <c r="I1939" s="16">
        <f t="shared" si="216"/>
        <v>13</v>
      </c>
      <c r="J1939" s="16" t="str">
        <f t="shared" si="221"/>
        <v>2 7 5 753</v>
      </c>
    </row>
    <row r="1940" spans="1:10">
      <c r="A1940" s="16" t="s">
        <v>449</v>
      </c>
      <c r="B1940" s="16" t="str">
        <f t="shared" si="220"/>
        <v>2 7 5 753 005</v>
      </c>
      <c r="C1940" s="5" t="s">
        <v>9511</v>
      </c>
      <c r="D1940" t="s">
        <v>8307</v>
      </c>
      <c r="E1940" s="137">
        <f t="shared" si="217"/>
        <v>0</v>
      </c>
      <c r="F1940" s="137">
        <f t="shared" si="218"/>
        <v>0</v>
      </c>
      <c r="G1940" s="137">
        <f t="shared" si="219"/>
        <v>0</v>
      </c>
      <c r="H1940" s="137">
        <f t="shared" si="215"/>
        <v>0</v>
      </c>
      <c r="I1940" s="16">
        <f t="shared" si="216"/>
        <v>13</v>
      </c>
      <c r="J1940" s="16" t="str">
        <f t="shared" si="221"/>
        <v>2 7 5 753</v>
      </c>
    </row>
    <row r="1941" spans="1:10">
      <c r="A1941" s="16" t="s">
        <v>449</v>
      </c>
      <c r="B1941" s="16" t="str">
        <f t="shared" si="220"/>
        <v>2 7 5 754</v>
      </c>
      <c r="C1941" s="5" t="s">
        <v>7734</v>
      </c>
      <c r="D1941" t="s">
        <v>3528</v>
      </c>
      <c r="E1941" s="137">
        <f t="shared" si="217"/>
        <v>0</v>
      </c>
      <c r="F1941" s="137">
        <f t="shared" si="218"/>
        <v>0</v>
      </c>
      <c r="G1941" s="137">
        <f t="shared" si="219"/>
        <v>0</v>
      </c>
      <c r="H1941" s="137">
        <f t="shared" si="215"/>
        <v>0</v>
      </c>
      <c r="I1941" s="16">
        <f t="shared" si="216"/>
        <v>9</v>
      </c>
      <c r="J1941" s="16" t="str">
        <f t="shared" si="221"/>
        <v>2 7 5</v>
      </c>
    </row>
    <row r="1942" spans="1:10">
      <c r="A1942" s="16" t="s">
        <v>449</v>
      </c>
      <c r="B1942" s="16" t="str">
        <f t="shared" si="220"/>
        <v>2 7 5 754 001</v>
      </c>
      <c r="C1942" s="5" t="s">
        <v>8132</v>
      </c>
      <c r="D1942" t="s">
        <v>777</v>
      </c>
      <c r="E1942" s="137">
        <f t="shared" si="217"/>
        <v>0</v>
      </c>
      <c r="F1942" s="137">
        <f t="shared" si="218"/>
        <v>0</v>
      </c>
      <c r="G1942" s="137">
        <f t="shared" si="219"/>
        <v>0</v>
      </c>
      <c r="H1942" s="137">
        <f t="shared" si="215"/>
        <v>0</v>
      </c>
      <c r="I1942" s="16">
        <f t="shared" si="216"/>
        <v>13</v>
      </c>
      <c r="J1942" s="16" t="str">
        <f t="shared" si="221"/>
        <v>2 7 5 754</v>
      </c>
    </row>
    <row r="1943" spans="1:10">
      <c r="A1943" s="16" t="s">
        <v>449</v>
      </c>
      <c r="B1943" s="16" t="str">
        <f t="shared" si="220"/>
        <v>2 7 5 754 002</v>
      </c>
      <c r="C1943" s="5" t="s">
        <v>9512</v>
      </c>
      <c r="D1943" t="s">
        <v>8303</v>
      </c>
      <c r="E1943" s="137">
        <f t="shared" si="217"/>
        <v>0</v>
      </c>
      <c r="F1943" s="137">
        <f t="shared" si="218"/>
        <v>0</v>
      </c>
      <c r="G1943" s="137">
        <f t="shared" si="219"/>
        <v>0</v>
      </c>
      <c r="H1943" s="137">
        <f t="shared" si="215"/>
        <v>0</v>
      </c>
      <c r="I1943" s="16">
        <f t="shared" si="216"/>
        <v>13</v>
      </c>
      <c r="J1943" s="16" t="str">
        <f t="shared" si="221"/>
        <v>2 7 5 754</v>
      </c>
    </row>
    <row r="1944" spans="1:10">
      <c r="A1944" s="16" t="s">
        <v>449</v>
      </c>
      <c r="B1944" s="16" t="str">
        <f t="shared" si="220"/>
        <v>2 7 5 754 003</v>
      </c>
      <c r="C1944" s="5" t="s">
        <v>9513</v>
      </c>
      <c r="D1944" t="s">
        <v>3202</v>
      </c>
      <c r="E1944" s="137">
        <f t="shared" si="217"/>
        <v>0</v>
      </c>
      <c r="F1944" s="137">
        <f t="shared" si="218"/>
        <v>0</v>
      </c>
      <c r="G1944" s="137">
        <f t="shared" si="219"/>
        <v>0</v>
      </c>
      <c r="H1944" s="137">
        <f t="shared" si="215"/>
        <v>0</v>
      </c>
      <c r="I1944" s="16">
        <f t="shared" si="216"/>
        <v>13</v>
      </c>
      <c r="J1944" s="16" t="str">
        <f t="shared" si="221"/>
        <v>2 7 5 754</v>
      </c>
    </row>
    <row r="1945" spans="1:10">
      <c r="A1945" s="16" t="s">
        <v>449</v>
      </c>
      <c r="B1945" s="16" t="str">
        <f t="shared" si="220"/>
        <v>2 7 5 754 004</v>
      </c>
      <c r="C1945" s="5" t="s">
        <v>9514</v>
      </c>
      <c r="D1945" t="s">
        <v>8303</v>
      </c>
      <c r="E1945" s="137">
        <f t="shared" si="217"/>
        <v>0</v>
      </c>
      <c r="F1945" s="137">
        <f t="shared" si="218"/>
        <v>0</v>
      </c>
      <c r="G1945" s="137">
        <f t="shared" si="219"/>
        <v>0</v>
      </c>
      <c r="H1945" s="137">
        <f t="shared" si="215"/>
        <v>0</v>
      </c>
      <c r="I1945" s="16">
        <f t="shared" si="216"/>
        <v>13</v>
      </c>
      <c r="J1945" s="16" t="str">
        <f t="shared" si="221"/>
        <v>2 7 5 754</v>
      </c>
    </row>
    <row r="1946" spans="1:10">
      <c r="A1946" s="16" t="s">
        <v>449</v>
      </c>
      <c r="B1946" s="16" t="str">
        <f t="shared" si="220"/>
        <v>2 7 5 754 005</v>
      </c>
      <c r="C1946" s="5" t="s">
        <v>9515</v>
      </c>
      <c r="D1946" t="s">
        <v>8307</v>
      </c>
      <c r="E1946" s="137">
        <f t="shared" si="217"/>
        <v>0</v>
      </c>
      <c r="F1946" s="137">
        <f t="shared" si="218"/>
        <v>0</v>
      </c>
      <c r="G1946" s="137">
        <f t="shared" si="219"/>
        <v>0</v>
      </c>
      <c r="H1946" s="137">
        <f t="shared" si="215"/>
        <v>0</v>
      </c>
      <c r="I1946" s="16">
        <f t="shared" si="216"/>
        <v>13</v>
      </c>
      <c r="J1946" s="16" t="str">
        <f t="shared" si="221"/>
        <v>2 7 5 754</v>
      </c>
    </row>
    <row r="1947" spans="1:10">
      <c r="A1947" s="16" t="s">
        <v>449</v>
      </c>
      <c r="B1947" s="16" t="str">
        <f t="shared" si="220"/>
        <v>2 7 5 755</v>
      </c>
      <c r="C1947" s="5" t="s">
        <v>7735</v>
      </c>
      <c r="D1947" t="s">
        <v>3529</v>
      </c>
      <c r="E1947" s="137">
        <f t="shared" si="217"/>
        <v>0</v>
      </c>
      <c r="F1947" s="137">
        <f t="shared" si="218"/>
        <v>0</v>
      </c>
      <c r="G1947" s="137">
        <f t="shared" si="219"/>
        <v>0</v>
      </c>
      <c r="H1947" s="137">
        <f t="shared" si="215"/>
        <v>0</v>
      </c>
      <c r="I1947" s="16">
        <f t="shared" si="216"/>
        <v>9</v>
      </c>
      <c r="J1947" s="16" t="str">
        <f t="shared" si="221"/>
        <v>2 7 5</v>
      </c>
    </row>
    <row r="1948" spans="1:10">
      <c r="A1948" s="16" t="s">
        <v>449</v>
      </c>
      <c r="B1948" s="16" t="str">
        <f t="shared" si="220"/>
        <v>2 7 5 755 001</v>
      </c>
      <c r="C1948" s="5" t="s">
        <v>8133</v>
      </c>
      <c r="D1948" t="s">
        <v>777</v>
      </c>
      <c r="E1948" s="137">
        <f t="shared" si="217"/>
        <v>0</v>
      </c>
      <c r="F1948" s="137">
        <f t="shared" si="218"/>
        <v>0</v>
      </c>
      <c r="G1948" s="137">
        <f t="shared" si="219"/>
        <v>0</v>
      </c>
      <c r="H1948" s="137">
        <f t="shared" si="215"/>
        <v>0</v>
      </c>
      <c r="I1948" s="16">
        <f t="shared" si="216"/>
        <v>13</v>
      </c>
      <c r="J1948" s="16" t="str">
        <f t="shared" si="221"/>
        <v>2 7 5 755</v>
      </c>
    </row>
    <row r="1949" spans="1:10">
      <c r="A1949" s="16" t="s">
        <v>449</v>
      </c>
      <c r="B1949" s="16" t="str">
        <f t="shared" si="220"/>
        <v>2 7 5 755 002</v>
      </c>
      <c r="C1949" s="5" t="s">
        <v>9516</v>
      </c>
      <c r="D1949" t="s">
        <v>8303</v>
      </c>
      <c r="E1949" s="137">
        <f t="shared" si="217"/>
        <v>0</v>
      </c>
      <c r="F1949" s="137">
        <f t="shared" si="218"/>
        <v>0</v>
      </c>
      <c r="G1949" s="137">
        <f t="shared" si="219"/>
        <v>0</v>
      </c>
      <c r="H1949" s="137">
        <f t="shared" si="215"/>
        <v>0</v>
      </c>
      <c r="I1949" s="16">
        <f t="shared" si="216"/>
        <v>13</v>
      </c>
      <c r="J1949" s="16" t="str">
        <f t="shared" si="221"/>
        <v>2 7 5 755</v>
      </c>
    </row>
    <row r="1950" spans="1:10">
      <c r="A1950" s="16" t="s">
        <v>449</v>
      </c>
      <c r="B1950" s="16" t="str">
        <f t="shared" si="220"/>
        <v>2 7 5 755 003</v>
      </c>
      <c r="C1950" s="5" t="s">
        <v>9517</v>
      </c>
      <c r="D1950" t="s">
        <v>3202</v>
      </c>
      <c r="E1950" s="137">
        <f t="shared" si="217"/>
        <v>0</v>
      </c>
      <c r="F1950" s="137">
        <f t="shared" si="218"/>
        <v>0</v>
      </c>
      <c r="G1950" s="137">
        <f t="shared" si="219"/>
        <v>0</v>
      </c>
      <c r="H1950" s="137">
        <f t="shared" si="215"/>
        <v>0</v>
      </c>
      <c r="I1950" s="16">
        <f t="shared" si="216"/>
        <v>13</v>
      </c>
      <c r="J1950" s="16" t="str">
        <f t="shared" si="221"/>
        <v>2 7 5 755</v>
      </c>
    </row>
    <row r="1951" spans="1:10">
      <c r="A1951" s="16" t="s">
        <v>449</v>
      </c>
      <c r="B1951" s="16" t="str">
        <f t="shared" si="220"/>
        <v>2 7 5 755 004</v>
      </c>
      <c r="C1951" s="5" t="s">
        <v>9518</v>
      </c>
      <c r="D1951" t="s">
        <v>8303</v>
      </c>
      <c r="E1951" s="137">
        <f t="shared" si="217"/>
        <v>0</v>
      </c>
      <c r="F1951" s="137">
        <f t="shared" si="218"/>
        <v>0</v>
      </c>
      <c r="G1951" s="137">
        <f t="shared" si="219"/>
        <v>0</v>
      </c>
      <c r="H1951" s="137">
        <f t="shared" si="215"/>
        <v>0</v>
      </c>
      <c r="I1951" s="16">
        <f t="shared" si="216"/>
        <v>13</v>
      </c>
      <c r="J1951" s="16" t="str">
        <f t="shared" si="221"/>
        <v>2 7 5 755</v>
      </c>
    </row>
    <row r="1952" spans="1:10">
      <c r="A1952" s="16" t="s">
        <v>449</v>
      </c>
      <c r="B1952" s="16" t="str">
        <f t="shared" si="220"/>
        <v>2 7 5 755 005</v>
      </c>
      <c r="C1952" s="5" t="s">
        <v>9519</v>
      </c>
      <c r="D1952" t="s">
        <v>8307</v>
      </c>
      <c r="E1952" s="137">
        <f t="shared" si="217"/>
        <v>0</v>
      </c>
      <c r="F1952" s="137">
        <f t="shared" si="218"/>
        <v>0</v>
      </c>
      <c r="G1952" s="137">
        <f t="shared" si="219"/>
        <v>0</v>
      </c>
      <c r="H1952" s="137">
        <f t="shared" si="215"/>
        <v>0</v>
      </c>
      <c r="I1952" s="16">
        <f t="shared" si="216"/>
        <v>13</v>
      </c>
      <c r="J1952" s="16" t="str">
        <f t="shared" si="221"/>
        <v>2 7 5 755</v>
      </c>
    </row>
    <row r="1953" spans="1:10">
      <c r="A1953" s="16" t="s">
        <v>449</v>
      </c>
      <c r="B1953" s="16" t="str">
        <f t="shared" si="220"/>
        <v>2 7 5 756</v>
      </c>
      <c r="C1953" s="5" t="s">
        <v>7736</v>
      </c>
      <c r="D1953" t="s">
        <v>3530</v>
      </c>
      <c r="E1953" s="137">
        <f t="shared" si="217"/>
        <v>0</v>
      </c>
      <c r="F1953" s="137">
        <f t="shared" si="218"/>
        <v>0</v>
      </c>
      <c r="G1953" s="137">
        <f t="shared" si="219"/>
        <v>0</v>
      </c>
      <c r="H1953" s="137">
        <f t="shared" si="215"/>
        <v>0</v>
      </c>
      <c r="I1953" s="16">
        <f t="shared" si="216"/>
        <v>9</v>
      </c>
      <c r="J1953" s="16" t="str">
        <f t="shared" si="221"/>
        <v>2 7 5</v>
      </c>
    </row>
    <row r="1954" spans="1:10">
      <c r="A1954" s="16" t="s">
        <v>449</v>
      </c>
      <c r="B1954" s="16" t="str">
        <f t="shared" si="220"/>
        <v>2 7 5 756 001</v>
      </c>
      <c r="C1954" s="5" t="s">
        <v>8134</v>
      </c>
      <c r="D1954" t="s">
        <v>777</v>
      </c>
      <c r="E1954" s="137">
        <f t="shared" si="217"/>
        <v>0</v>
      </c>
      <c r="F1954" s="137">
        <f t="shared" si="218"/>
        <v>0</v>
      </c>
      <c r="G1954" s="137">
        <f t="shared" si="219"/>
        <v>0</v>
      </c>
      <c r="H1954" s="137">
        <f t="shared" si="215"/>
        <v>0</v>
      </c>
      <c r="I1954" s="16">
        <f t="shared" si="216"/>
        <v>13</v>
      </c>
      <c r="J1954" s="16" t="str">
        <f t="shared" si="221"/>
        <v>2 7 5 756</v>
      </c>
    </row>
    <row r="1955" spans="1:10">
      <c r="A1955" s="16" t="s">
        <v>449</v>
      </c>
      <c r="B1955" s="16" t="str">
        <f t="shared" si="220"/>
        <v>2 7 5 756 002</v>
      </c>
      <c r="C1955" s="5" t="s">
        <v>9520</v>
      </c>
      <c r="D1955" t="s">
        <v>8303</v>
      </c>
      <c r="E1955" s="137">
        <f t="shared" si="217"/>
        <v>0</v>
      </c>
      <c r="F1955" s="137">
        <f t="shared" si="218"/>
        <v>0</v>
      </c>
      <c r="G1955" s="137">
        <f t="shared" si="219"/>
        <v>0</v>
      </c>
      <c r="H1955" s="137">
        <f t="shared" si="215"/>
        <v>0</v>
      </c>
      <c r="I1955" s="16">
        <f t="shared" si="216"/>
        <v>13</v>
      </c>
      <c r="J1955" s="16" t="str">
        <f t="shared" si="221"/>
        <v>2 7 5 756</v>
      </c>
    </row>
    <row r="1956" spans="1:10">
      <c r="A1956" s="16" t="s">
        <v>449</v>
      </c>
      <c r="B1956" s="16" t="str">
        <f t="shared" si="220"/>
        <v>2 7 5 756 003</v>
      </c>
      <c r="C1956" s="5" t="s">
        <v>9521</v>
      </c>
      <c r="D1956" t="s">
        <v>3202</v>
      </c>
      <c r="E1956" s="137">
        <f t="shared" si="217"/>
        <v>0</v>
      </c>
      <c r="F1956" s="137">
        <f t="shared" si="218"/>
        <v>0</v>
      </c>
      <c r="G1956" s="137">
        <f t="shared" si="219"/>
        <v>0</v>
      </c>
      <c r="H1956" s="137">
        <f t="shared" si="215"/>
        <v>0</v>
      </c>
      <c r="I1956" s="16">
        <f t="shared" si="216"/>
        <v>13</v>
      </c>
      <c r="J1956" s="16" t="str">
        <f t="shared" si="221"/>
        <v>2 7 5 756</v>
      </c>
    </row>
    <row r="1957" spans="1:10">
      <c r="A1957" s="16" t="s">
        <v>449</v>
      </c>
      <c r="B1957" s="16" t="str">
        <f t="shared" si="220"/>
        <v>2 7 5 756 004</v>
      </c>
      <c r="C1957" s="5" t="s">
        <v>9522</v>
      </c>
      <c r="D1957" t="s">
        <v>8303</v>
      </c>
      <c r="E1957" s="137">
        <f t="shared" si="217"/>
        <v>0</v>
      </c>
      <c r="F1957" s="137">
        <f t="shared" si="218"/>
        <v>0</v>
      </c>
      <c r="G1957" s="137">
        <f t="shared" si="219"/>
        <v>0</v>
      </c>
      <c r="H1957" s="137">
        <f t="shared" si="215"/>
        <v>0</v>
      </c>
      <c r="I1957" s="16">
        <f t="shared" si="216"/>
        <v>13</v>
      </c>
      <c r="J1957" s="16" t="str">
        <f t="shared" si="221"/>
        <v>2 7 5 756</v>
      </c>
    </row>
    <row r="1958" spans="1:10">
      <c r="A1958" s="16" t="s">
        <v>449</v>
      </c>
      <c r="B1958" s="16" t="str">
        <f t="shared" si="220"/>
        <v>2 7 5 756 005</v>
      </c>
      <c r="C1958" s="5" t="s">
        <v>9523</v>
      </c>
      <c r="D1958" t="s">
        <v>8307</v>
      </c>
      <c r="E1958" s="137">
        <f t="shared" si="217"/>
        <v>0</v>
      </c>
      <c r="F1958" s="137">
        <f t="shared" si="218"/>
        <v>0</v>
      </c>
      <c r="G1958" s="137">
        <f t="shared" si="219"/>
        <v>0</v>
      </c>
      <c r="H1958" s="137">
        <f t="shared" si="215"/>
        <v>0</v>
      </c>
      <c r="I1958" s="16">
        <f t="shared" si="216"/>
        <v>13</v>
      </c>
      <c r="J1958" s="16" t="str">
        <f t="shared" si="221"/>
        <v>2 7 5 756</v>
      </c>
    </row>
    <row r="1959" spans="1:10">
      <c r="A1959" s="16" t="s">
        <v>449</v>
      </c>
      <c r="B1959" s="16" t="str">
        <f t="shared" si="220"/>
        <v>2 7 5 757</v>
      </c>
      <c r="C1959" s="5" t="s">
        <v>7737</v>
      </c>
      <c r="D1959" t="s">
        <v>3531</v>
      </c>
      <c r="E1959" s="137">
        <f t="shared" si="217"/>
        <v>0</v>
      </c>
      <c r="F1959" s="137">
        <f t="shared" si="218"/>
        <v>0</v>
      </c>
      <c r="G1959" s="137">
        <f t="shared" si="219"/>
        <v>0</v>
      </c>
      <c r="H1959" s="137">
        <f t="shared" si="215"/>
        <v>0</v>
      </c>
      <c r="I1959" s="16">
        <f t="shared" si="216"/>
        <v>9</v>
      </c>
      <c r="J1959" s="16" t="str">
        <f t="shared" si="221"/>
        <v>2 7 5</v>
      </c>
    </row>
    <row r="1960" spans="1:10">
      <c r="A1960" s="16" t="s">
        <v>449</v>
      </c>
      <c r="B1960" s="16" t="str">
        <f t="shared" si="220"/>
        <v>2 7 5 757 001</v>
      </c>
      <c r="C1960" s="5" t="s">
        <v>8135</v>
      </c>
      <c r="D1960" t="s">
        <v>777</v>
      </c>
      <c r="E1960" s="137">
        <f t="shared" si="217"/>
        <v>0</v>
      </c>
      <c r="F1960" s="137">
        <f t="shared" si="218"/>
        <v>0</v>
      </c>
      <c r="G1960" s="137">
        <f t="shared" si="219"/>
        <v>0</v>
      </c>
      <c r="H1960" s="137">
        <f t="shared" si="215"/>
        <v>0</v>
      </c>
      <c r="I1960" s="16">
        <f t="shared" si="216"/>
        <v>13</v>
      </c>
      <c r="J1960" s="16" t="str">
        <f t="shared" si="221"/>
        <v>2 7 5 757</v>
      </c>
    </row>
    <row r="1961" spans="1:10">
      <c r="A1961" s="16" t="s">
        <v>449</v>
      </c>
      <c r="B1961" s="16" t="str">
        <f t="shared" si="220"/>
        <v>2 7 5 757 002</v>
      </c>
      <c r="C1961" s="5" t="s">
        <v>9524</v>
      </c>
      <c r="D1961" t="s">
        <v>8303</v>
      </c>
      <c r="E1961" s="137">
        <f t="shared" si="217"/>
        <v>0</v>
      </c>
      <c r="F1961" s="137">
        <f t="shared" si="218"/>
        <v>0</v>
      </c>
      <c r="G1961" s="137">
        <f t="shared" si="219"/>
        <v>0</v>
      </c>
      <c r="H1961" s="137">
        <f t="shared" si="215"/>
        <v>0</v>
      </c>
      <c r="I1961" s="16">
        <f t="shared" si="216"/>
        <v>13</v>
      </c>
      <c r="J1961" s="16" t="str">
        <f t="shared" si="221"/>
        <v>2 7 5 757</v>
      </c>
    </row>
    <row r="1962" spans="1:10">
      <c r="A1962" s="16" t="s">
        <v>449</v>
      </c>
      <c r="B1962" s="16" t="str">
        <f t="shared" si="220"/>
        <v>2 7 5 757 003</v>
      </c>
      <c r="C1962" s="5" t="s">
        <v>9525</v>
      </c>
      <c r="D1962" t="s">
        <v>3202</v>
      </c>
      <c r="E1962" s="137">
        <f t="shared" si="217"/>
        <v>0</v>
      </c>
      <c r="F1962" s="137">
        <f t="shared" si="218"/>
        <v>0</v>
      </c>
      <c r="G1962" s="137">
        <f t="shared" si="219"/>
        <v>0</v>
      </c>
      <c r="H1962" s="137">
        <f t="shared" si="215"/>
        <v>0</v>
      </c>
      <c r="I1962" s="16">
        <f t="shared" si="216"/>
        <v>13</v>
      </c>
      <c r="J1962" s="16" t="str">
        <f t="shared" si="221"/>
        <v>2 7 5 757</v>
      </c>
    </row>
    <row r="1963" spans="1:10">
      <c r="A1963" s="16" t="s">
        <v>449</v>
      </c>
      <c r="B1963" s="16" t="str">
        <f t="shared" si="220"/>
        <v>2 7 5 757 004</v>
      </c>
      <c r="C1963" s="5" t="s">
        <v>9526</v>
      </c>
      <c r="D1963" t="s">
        <v>8303</v>
      </c>
      <c r="E1963" s="137">
        <f t="shared" si="217"/>
        <v>0</v>
      </c>
      <c r="F1963" s="137">
        <f t="shared" si="218"/>
        <v>0</v>
      </c>
      <c r="G1963" s="137">
        <f t="shared" si="219"/>
        <v>0</v>
      </c>
      <c r="H1963" s="137">
        <f t="shared" si="215"/>
        <v>0</v>
      </c>
      <c r="I1963" s="16">
        <f t="shared" si="216"/>
        <v>13</v>
      </c>
      <c r="J1963" s="16" t="str">
        <f t="shared" si="221"/>
        <v>2 7 5 757</v>
      </c>
    </row>
    <row r="1964" spans="1:10">
      <c r="A1964" s="16" t="s">
        <v>449</v>
      </c>
      <c r="B1964" s="16" t="str">
        <f t="shared" si="220"/>
        <v>2 7 5 757 005</v>
      </c>
      <c r="C1964" s="5" t="s">
        <v>9527</v>
      </c>
      <c r="D1964" t="s">
        <v>8307</v>
      </c>
      <c r="E1964" s="137">
        <f t="shared" si="217"/>
        <v>0</v>
      </c>
      <c r="F1964" s="137">
        <f t="shared" si="218"/>
        <v>0</v>
      </c>
      <c r="G1964" s="137">
        <f t="shared" si="219"/>
        <v>0</v>
      </c>
      <c r="H1964" s="137">
        <f t="shared" si="215"/>
        <v>0</v>
      </c>
      <c r="I1964" s="16">
        <f t="shared" si="216"/>
        <v>13</v>
      </c>
      <c r="J1964" s="16" t="str">
        <f t="shared" si="221"/>
        <v>2 7 5 757</v>
      </c>
    </row>
    <row r="1965" spans="1:10">
      <c r="A1965" s="16" t="s">
        <v>449</v>
      </c>
      <c r="B1965" s="16" t="str">
        <f t="shared" si="220"/>
        <v>2 7 5 758</v>
      </c>
      <c r="C1965" s="5" t="s">
        <v>7738</v>
      </c>
      <c r="D1965" t="s">
        <v>3532</v>
      </c>
      <c r="E1965" s="137">
        <f t="shared" si="217"/>
        <v>0</v>
      </c>
      <c r="F1965" s="137">
        <f t="shared" si="218"/>
        <v>0</v>
      </c>
      <c r="G1965" s="137">
        <f t="shared" si="219"/>
        <v>0</v>
      </c>
      <c r="H1965" s="137">
        <f t="shared" si="215"/>
        <v>0</v>
      </c>
      <c r="I1965" s="16">
        <f t="shared" si="216"/>
        <v>9</v>
      </c>
      <c r="J1965" s="16" t="str">
        <f t="shared" si="221"/>
        <v>2 7 5</v>
      </c>
    </row>
    <row r="1966" spans="1:10">
      <c r="A1966" s="16" t="s">
        <v>449</v>
      </c>
      <c r="B1966" s="16" t="str">
        <f t="shared" si="220"/>
        <v>2 7 5 758 001</v>
      </c>
      <c r="C1966" s="5" t="s">
        <v>8136</v>
      </c>
      <c r="D1966" t="s">
        <v>777</v>
      </c>
      <c r="E1966" s="137">
        <f t="shared" si="217"/>
        <v>0</v>
      </c>
      <c r="F1966" s="137">
        <f t="shared" si="218"/>
        <v>0</v>
      </c>
      <c r="G1966" s="137">
        <f t="shared" si="219"/>
        <v>0</v>
      </c>
      <c r="H1966" s="137">
        <f t="shared" si="215"/>
        <v>0</v>
      </c>
      <c r="I1966" s="16">
        <f t="shared" si="216"/>
        <v>13</v>
      </c>
      <c r="J1966" s="16" t="str">
        <f t="shared" si="221"/>
        <v>2 7 5 758</v>
      </c>
    </row>
    <row r="1967" spans="1:10">
      <c r="A1967" s="16" t="s">
        <v>449</v>
      </c>
      <c r="B1967" s="16" t="str">
        <f t="shared" si="220"/>
        <v>2 7 5 758 002</v>
      </c>
      <c r="C1967" s="5" t="s">
        <v>9528</v>
      </c>
      <c r="D1967" t="s">
        <v>8303</v>
      </c>
      <c r="E1967" s="137">
        <f t="shared" si="217"/>
        <v>0</v>
      </c>
      <c r="F1967" s="137">
        <f t="shared" si="218"/>
        <v>0</v>
      </c>
      <c r="G1967" s="137">
        <f t="shared" si="219"/>
        <v>0</v>
      </c>
      <c r="H1967" s="137">
        <f t="shared" si="215"/>
        <v>0</v>
      </c>
      <c r="I1967" s="16">
        <f t="shared" si="216"/>
        <v>13</v>
      </c>
      <c r="J1967" s="16" t="str">
        <f t="shared" si="221"/>
        <v>2 7 5 758</v>
      </c>
    </row>
    <row r="1968" spans="1:10">
      <c r="A1968" s="16" t="s">
        <v>449</v>
      </c>
      <c r="B1968" s="16" t="str">
        <f t="shared" si="220"/>
        <v>2 7 5 758 003</v>
      </c>
      <c r="C1968" s="5" t="s">
        <v>9529</v>
      </c>
      <c r="D1968" t="s">
        <v>3202</v>
      </c>
      <c r="E1968" s="137">
        <f t="shared" si="217"/>
        <v>0</v>
      </c>
      <c r="F1968" s="137">
        <f t="shared" si="218"/>
        <v>0</v>
      </c>
      <c r="G1968" s="137">
        <f t="shared" si="219"/>
        <v>0</v>
      </c>
      <c r="H1968" s="137">
        <f t="shared" si="215"/>
        <v>0</v>
      </c>
      <c r="I1968" s="16">
        <f t="shared" si="216"/>
        <v>13</v>
      </c>
      <c r="J1968" s="16" t="str">
        <f t="shared" si="221"/>
        <v>2 7 5 758</v>
      </c>
    </row>
    <row r="1969" spans="1:10">
      <c r="A1969" s="16" t="s">
        <v>449</v>
      </c>
      <c r="B1969" s="16" t="str">
        <f t="shared" si="220"/>
        <v>2 7 5 758 004</v>
      </c>
      <c r="C1969" s="5" t="s">
        <v>9530</v>
      </c>
      <c r="D1969" t="s">
        <v>8303</v>
      </c>
      <c r="E1969" s="137">
        <f t="shared" si="217"/>
        <v>0</v>
      </c>
      <c r="F1969" s="137">
        <f t="shared" si="218"/>
        <v>0</v>
      </c>
      <c r="G1969" s="137">
        <f t="shared" si="219"/>
        <v>0</v>
      </c>
      <c r="H1969" s="137">
        <f t="shared" ref="H1969:H2032" si="222">SUBTOTAL(9,E1969:G1969)</f>
        <v>0</v>
      </c>
      <c r="I1969" s="16">
        <f t="shared" ref="I1969:I2032" si="223">LEN(C1969)</f>
        <v>13</v>
      </c>
      <c r="J1969" s="16" t="str">
        <f t="shared" si="221"/>
        <v>2 7 5 758</v>
      </c>
    </row>
    <row r="1970" spans="1:10">
      <c r="A1970" s="16" t="s">
        <v>449</v>
      </c>
      <c r="B1970" s="16" t="str">
        <f t="shared" si="220"/>
        <v>2 7 5 758 005</v>
      </c>
      <c r="C1970" s="5" t="s">
        <v>9531</v>
      </c>
      <c r="D1970" t="s">
        <v>8307</v>
      </c>
      <c r="E1970" s="137">
        <f t="shared" si="217"/>
        <v>0</v>
      </c>
      <c r="F1970" s="137">
        <f t="shared" si="218"/>
        <v>0</v>
      </c>
      <c r="G1970" s="137">
        <f t="shared" si="219"/>
        <v>0</v>
      </c>
      <c r="H1970" s="137">
        <f t="shared" si="222"/>
        <v>0</v>
      </c>
      <c r="I1970" s="16">
        <f t="shared" si="223"/>
        <v>13</v>
      </c>
      <c r="J1970" s="16" t="str">
        <f t="shared" si="221"/>
        <v>2 7 5 758</v>
      </c>
    </row>
    <row r="1971" spans="1:10">
      <c r="A1971" s="16" t="s">
        <v>449</v>
      </c>
      <c r="B1971" s="16" t="str">
        <f t="shared" si="220"/>
        <v>2 7 5 759</v>
      </c>
      <c r="C1971" s="5" t="s">
        <v>7739</v>
      </c>
      <c r="D1971" t="s">
        <v>3533</v>
      </c>
      <c r="E1971" s="137">
        <f t="shared" si="217"/>
        <v>0</v>
      </c>
      <c r="F1971" s="137">
        <f t="shared" si="218"/>
        <v>0</v>
      </c>
      <c r="G1971" s="137">
        <f t="shared" si="219"/>
        <v>0</v>
      </c>
      <c r="H1971" s="137">
        <f t="shared" si="222"/>
        <v>0</v>
      </c>
      <c r="I1971" s="16">
        <f t="shared" si="223"/>
        <v>9</v>
      </c>
      <c r="J1971" s="16" t="str">
        <f t="shared" si="221"/>
        <v>2 7 5</v>
      </c>
    </row>
    <row r="1972" spans="1:10">
      <c r="A1972" s="16" t="s">
        <v>449</v>
      </c>
      <c r="B1972" s="16" t="str">
        <f t="shared" si="220"/>
        <v>2 7 5 759 001</v>
      </c>
      <c r="C1972" s="5" t="s">
        <v>8137</v>
      </c>
      <c r="D1972" t="s">
        <v>777</v>
      </c>
      <c r="E1972" s="137">
        <f t="shared" si="217"/>
        <v>0</v>
      </c>
      <c r="F1972" s="137">
        <f t="shared" si="218"/>
        <v>0</v>
      </c>
      <c r="G1972" s="137">
        <f t="shared" si="219"/>
        <v>0</v>
      </c>
      <c r="H1972" s="137">
        <f t="shared" si="222"/>
        <v>0</v>
      </c>
      <c r="I1972" s="16">
        <f t="shared" si="223"/>
        <v>13</v>
      </c>
      <c r="J1972" s="16" t="str">
        <f t="shared" si="221"/>
        <v>2 7 5 759</v>
      </c>
    </row>
    <row r="1973" spans="1:10">
      <c r="A1973" s="16" t="s">
        <v>449</v>
      </c>
      <c r="B1973" s="16" t="str">
        <f t="shared" si="220"/>
        <v>2 7 5 759 002</v>
      </c>
      <c r="C1973" s="5" t="s">
        <v>9532</v>
      </c>
      <c r="D1973" t="s">
        <v>8303</v>
      </c>
      <c r="E1973" s="137">
        <f t="shared" si="217"/>
        <v>0</v>
      </c>
      <c r="F1973" s="137">
        <f t="shared" si="218"/>
        <v>0</v>
      </c>
      <c r="G1973" s="137">
        <f t="shared" si="219"/>
        <v>0</v>
      </c>
      <c r="H1973" s="137">
        <f t="shared" si="222"/>
        <v>0</v>
      </c>
      <c r="I1973" s="16">
        <f t="shared" si="223"/>
        <v>13</v>
      </c>
      <c r="J1973" s="16" t="str">
        <f t="shared" si="221"/>
        <v>2 7 5 759</v>
      </c>
    </row>
    <row r="1974" spans="1:10">
      <c r="A1974" s="16" t="s">
        <v>449</v>
      </c>
      <c r="B1974" s="16" t="str">
        <f t="shared" si="220"/>
        <v>2 7 5 759 003</v>
      </c>
      <c r="C1974" s="5" t="s">
        <v>9533</v>
      </c>
      <c r="D1974" t="s">
        <v>3202</v>
      </c>
      <c r="E1974" s="137">
        <f t="shared" si="217"/>
        <v>0</v>
      </c>
      <c r="F1974" s="137">
        <f t="shared" si="218"/>
        <v>0</v>
      </c>
      <c r="G1974" s="137">
        <f t="shared" si="219"/>
        <v>0</v>
      </c>
      <c r="H1974" s="137">
        <f t="shared" si="222"/>
        <v>0</v>
      </c>
      <c r="I1974" s="16">
        <f t="shared" si="223"/>
        <v>13</v>
      </c>
      <c r="J1974" s="16" t="str">
        <f t="shared" si="221"/>
        <v>2 7 5 759</v>
      </c>
    </row>
    <row r="1975" spans="1:10">
      <c r="A1975" s="16" t="s">
        <v>449</v>
      </c>
      <c r="B1975" s="16" t="str">
        <f t="shared" si="220"/>
        <v>2 7 5 759 004</v>
      </c>
      <c r="C1975" s="5" t="s">
        <v>9534</v>
      </c>
      <c r="D1975" t="s">
        <v>8303</v>
      </c>
      <c r="E1975" s="137">
        <f t="shared" si="217"/>
        <v>0</v>
      </c>
      <c r="F1975" s="137">
        <f t="shared" si="218"/>
        <v>0</v>
      </c>
      <c r="G1975" s="137">
        <f t="shared" si="219"/>
        <v>0</v>
      </c>
      <c r="H1975" s="137">
        <f t="shared" si="222"/>
        <v>0</v>
      </c>
      <c r="I1975" s="16">
        <f t="shared" si="223"/>
        <v>13</v>
      </c>
      <c r="J1975" s="16" t="str">
        <f t="shared" si="221"/>
        <v>2 7 5 759</v>
      </c>
    </row>
    <row r="1976" spans="1:10">
      <c r="A1976" s="16" t="s">
        <v>449</v>
      </c>
      <c r="B1976" s="16" t="str">
        <f t="shared" si="220"/>
        <v>2 7 5 759 005</v>
      </c>
      <c r="C1976" s="5" t="s">
        <v>9535</v>
      </c>
      <c r="D1976" t="s">
        <v>8307</v>
      </c>
      <c r="E1976" s="137">
        <f t="shared" si="217"/>
        <v>0</v>
      </c>
      <c r="F1976" s="137">
        <f t="shared" si="218"/>
        <v>0</v>
      </c>
      <c r="G1976" s="137">
        <f t="shared" si="219"/>
        <v>0</v>
      </c>
      <c r="H1976" s="137">
        <f t="shared" si="222"/>
        <v>0</v>
      </c>
      <c r="I1976" s="16">
        <f t="shared" si="223"/>
        <v>13</v>
      </c>
      <c r="J1976" s="16" t="str">
        <f t="shared" si="221"/>
        <v>2 7 5 759</v>
      </c>
    </row>
    <row r="1977" spans="1:10">
      <c r="A1977" s="16" t="s">
        <v>449</v>
      </c>
      <c r="B1977" s="16" t="str">
        <f t="shared" si="220"/>
        <v>2 7 6</v>
      </c>
      <c r="C1977" s="5" t="s">
        <v>7740</v>
      </c>
      <c r="D1977" t="s">
        <v>7741</v>
      </c>
      <c r="E1977" s="137">
        <f t="shared" si="217"/>
        <v>0</v>
      </c>
      <c r="F1977" s="137">
        <f t="shared" si="218"/>
        <v>0</v>
      </c>
      <c r="G1977" s="137">
        <f t="shared" si="219"/>
        <v>0</v>
      </c>
      <c r="H1977" s="137">
        <f t="shared" si="222"/>
        <v>0</v>
      </c>
      <c r="I1977" s="16">
        <f t="shared" si="223"/>
        <v>5</v>
      </c>
      <c r="J1977" s="16" t="str">
        <f t="shared" si="221"/>
        <v>2 7</v>
      </c>
    </row>
    <row r="1978" spans="1:10">
      <c r="A1978" s="16" t="s">
        <v>449</v>
      </c>
      <c r="B1978" s="16" t="str">
        <f t="shared" si="220"/>
        <v>2 7 6 761</v>
      </c>
      <c r="C1978" s="5" t="s">
        <v>7742</v>
      </c>
      <c r="D1978" t="s">
        <v>3534</v>
      </c>
      <c r="E1978" s="137">
        <f t="shared" si="217"/>
        <v>0</v>
      </c>
      <c r="F1978" s="137">
        <f t="shared" si="218"/>
        <v>0</v>
      </c>
      <c r="G1978" s="137">
        <f t="shared" si="219"/>
        <v>0</v>
      </c>
      <c r="H1978" s="137">
        <f t="shared" si="222"/>
        <v>0</v>
      </c>
      <c r="I1978" s="16">
        <f t="shared" si="223"/>
        <v>9</v>
      </c>
      <c r="J1978" s="16" t="str">
        <f t="shared" si="221"/>
        <v>2 7 6</v>
      </c>
    </row>
    <row r="1979" spans="1:10">
      <c r="A1979" s="16" t="s">
        <v>449</v>
      </c>
      <c r="B1979" s="16" t="str">
        <f t="shared" si="220"/>
        <v>2 7 6 761 001</v>
      </c>
      <c r="C1979" s="5" t="s">
        <v>8138</v>
      </c>
      <c r="D1979" t="s">
        <v>777</v>
      </c>
      <c r="E1979" s="137">
        <f t="shared" si="217"/>
        <v>0</v>
      </c>
      <c r="F1979" s="137">
        <f t="shared" si="218"/>
        <v>0</v>
      </c>
      <c r="G1979" s="137">
        <f t="shared" si="219"/>
        <v>0</v>
      </c>
      <c r="H1979" s="137">
        <f t="shared" si="222"/>
        <v>0</v>
      </c>
      <c r="I1979" s="16">
        <f t="shared" si="223"/>
        <v>13</v>
      </c>
      <c r="J1979" s="16" t="str">
        <f t="shared" si="221"/>
        <v>2 7 6 761</v>
      </c>
    </row>
    <row r="1980" spans="1:10">
      <c r="A1980" s="16" t="s">
        <v>449</v>
      </c>
      <c r="B1980" s="16" t="str">
        <f t="shared" si="220"/>
        <v>2 7 6 761 002</v>
      </c>
      <c r="C1980" s="5" t="s">
        <v>9536</v>
      </c>
      <c r="D1980" t="s">
        <v>8303</v>
      </c>
      <c r="E1980" s="137">
        <f t="shared" si="217"/>
        <v>0</v>
      </c>
      <c r="F1980" s="137">
        <f t="shared" si="218"/>
        <v>0</v>
      </c>
      <c r="G1980" s="137">
        <f t="shared" si="219"/>
        <v>0</v>
      </c>
      <c r="H1980" s="137">
        <f t="shared" si="222"/>
        <v>0</v>
      </c>
      <c r="I1980" s="16">
        <f t="shared" si="223"/>
        <v>13</v>
      </c>
      <c r="J1980" s="16" t="str">
        <f t="shared" si="221"/>
        <v>2 7 6 761</v>
      </c>
    </row>
    <row r="1981" spans="1:10">
      <c r="A1981" s="16" t="s">
        <v>449</v>
      </c>
      <c r="B1981" s="16" t="str">
        <f t="shared" si="220"/>
        <v>2 7 6 761 003</v>
      </c>
      <c r="C1981" s="5" t="s">
        <v>9537</v>
      </c>
      <c r="D1981" t="s">
        <v>3202</v>
      </c>
      <c r="E1981" s="137">
        <f t="shared" si="217"/>
        <v>0</v>
      </c>
      <c r="F1981" s="137">
        <f t="shared" si="218"/>
        <v>0</v>
      </c>
      <c r="G1981" s="137">
        <f t="shared" si="219"/>
        <v>0</v>
      </c>
      <c r="H1981" s="137">
        <f t="shared" si="222"/>
        <v>0</v>
      </c>
      <c r="I1981" s="16">
        <f t="shared" si="223"/>
        <v>13</v>
      </c>
      <c r="J1981" s="16" t="str">
        <f t="shared" si="221"/>
        <v>2 7 6 761</v>
      </c>
    </row>
    <row r="1982" spans="1:10">
      <c r="A1982" s="16" t="s">
        <v>449</v>
      </c>
      <c r="B1982" s="16" t="str">
        <f t="shared" si="220"/>
        <v>2 7 6 761 004</v>
      </c>
      <c r="C1982" s="5" t="s">
        <v>9538</v>
      </c>
      <c r="D1982" t="s">
        <v>8303</v>
      </c>
      <c r="E1982" s="137">
        <f t="shared" si="217"/>
        <v>0</v>
      </c>
      <c r="F1982" s="137">
        <f t="shared" si="218"/>
        <v>0</v>
      </c>
      <c r="G1982" s="137">
        <f t="shared" si="219"/>
        <v>0</v>
      </c>
      <c r="H1982" s="137">
        <f t="shared" si="222"/>
        <v>0</v>
      </c>
      <c r="I1982" s="16">
        <f t="shared" si="223"/>
        <v>13</v>
      </c>
      <c r="J1982" s="16" t="str">
        <f t="shared" si="221"/>
        <v>2 7 6 761</v>
      </c>
    </row>
    <row r="1983" spans="1:10">
      <c r="A1983" s="16" t="s">
        <v>449</v>
      </c>
      <c r="B1983" s="16" t="str">
        <f t="shared" si="220"/>
        <v>2 7 6 761 005</v>
      </c>
      <c r="C1983" s="5" t="s">
        <v>9539</v>
      </c>
      <c r="D1983" t="s">
        <v>8307</v>
      </c>
      <c r="E1983" s="137">
        <f t="shared" si="217"/>
        <v>0</v>
      </c>
      <c r="F1983" s="137">
        <f t="shared" si="218"/>
        <v>0</v>
      </c>
      <c r="G1983" s="137">
        <f t="shared" si="219"/>
        <v>0</v>
      </c>
      <c r="H1983" s="137">
        <f t="shared" si="222"/>
        <v>0</v>
      </c>
      <c r="I1983" s="16">
        <f t="shared" si="223"/>
        <v>13</v>
      </c>
      <c r="J1983" s="16" t="str">
        <f t="shared" si="221"/>
        <v>2 7 6 761</v>
      </c>
    </row>
    <row r="1984" spans="1:10">
      <c r="A1984" s="16" t="s">
        <v>449</v>
      </c>
      <c r="B1984" s="16" t="str">
        <f t="shared" si="220"/>
        <v>2 7 6 762</v>
      </c>
      <c r="C1984" s="5" t="s">
        <v>7743</v>
      </c>
      <c r="D1984" t="s">
        <v>3535</v>
      </c>
      <c r="E1984" s="137">
        <f t="shared" si="217"/>
        <v>0</v>
      </c>
      <c r="F1984" s="137">
        <f t="shared" si="218"/>
        <v>0</v>
      </c>
      <c r="G1984" s="137">
        <f t="shared" si="219"/>
        <v>0</v>
      </c>
      <c r="H1984" s="137">
        <f t="shared" si="222"/>
        <v>0</v>
      </c>
      <c r="I1984" s="16">
        <f t="shared" si="223"/>
        <v>9</v>
      </c>
      <c r="J1984" s="16" t="str">
        <f t="shared" si="221"/>
        <v>2 7 6</v>
      </c>
    </row>
    <row r="1985" spans="1:10">
      <c r="A1985" s="16" t="s">
        <v>449</v>
      </c>
      <c r="B1985" s="16" t="str">
        <f t="shared" si="220"/>
        <v>2 7 6 762 001</v>
      </c>
      <c r="C1985" s="5" t="s">
        <v>8139</v>
      </c>
      <c r="D1985" t="s">
        <v>777</v>
      </c>
      <c r="E1985" s="137">
        <f t="shared" si="217"/>
        <v>0</v>
      </c>
      <c r="F1985" s="137">
        <f t="shared" si="218"/>
        <v>0</v>
      </c>
      <c r="G1985" s="137">
        <f t="shared" si="219"/>
        <v>0</v>
      </c>
      <c r="H1985" s="137">
        <f t="shared" si="222"/>
        <v>0</v>
      </c>
      <c r="I1985" s="16">
        <f t="shared" si="223"/>
        <v>13</v>
      </c>
      <c r="J1985" s="16" t="str">
        <f t="shared" si="221"/>
        <v>2 7 6 762</v>
      </c>
    </row>
    <row r="1986" spans="1:10">
      <c r="A1986" s="16" t="s">
        <v>449</v>
      </c>
      <c r="B1986" s="16" t="str">
        <f t="shared" si="220"/>
        <v>2 7 6 762 002</v>
      </c>
      <c r="C1986" s="5" t="s">
        <v>9540</v>
      </c>
      <c r="D1986" t="s">
        <v>8303</v>
      </c>
      <c r="E1986" s="137">
        <f t="shared" ref="E1986:E2049" si="224">SUMIF($J$1:$J$4000,$C1986,$E$1:$E$4000)</f>
        <v>0</v>
      </c>
      <c r="F1986" s="137">
        <f t="shared" ref="F1986:F2049" si="225">SUMIF($J$1:$J$4000,$C1986,$F$1:$F$4000)</f>
        <v>0</v>
      </c>
      <c r="G1986" s="137">
        <f t="shared" ref="G1986:G2049" si="226">SUMIF($J$1:$J$4000,$C1986,$G$1:$G$4000)</f>
        <v>0</v>
      </c>
      <c r="H1986" s="137">
        <f t="shared" si="222"/>
        <v>0</v>
      </c>
      <c r="I1986" s="16">
        <f t="shared" si="223"/>
        <v>13</v>
      </c>
      <c r="J1986" s="16" t="str">
        <f t="shared" si="221"/>
        <v>2 7 6 762</v>
      </c>
    </row>
    <row r="1987" spans="1:10">
      <c r="A1987" s="16" t="s">
        <v>449</v>
      </c>
      <c r="B1987" s="16" t="str">
        <f t="shared" ref="B1987:B2050" si="227">MID(C1987,1,I1987)</f>
        <v>2 7 6 762 003</v>
      </c>
      <c r="C1987" s="5" t="s">
        <v>9541</v>
      </c>
      <c r="D1987" t="s">
        <v>3202</v>
      </c>
      <c r="E1987" s="137">
        <f t="shared" si="224"/>
        <v>0</v>
      </c>
      <c r="F1987" s="137">
        <f t="shared" si="225"/>
        <v>0</v>
      </c>
      <c r="G1987" s="137">
        <f t="shared" si="226"/>
        <v>0</v>
      </c>
      <c r="H1987" s="137">
        <f t="shared" si="222"/>
        <v>0</v>
      </c>
      <c r="I1987" s="16">
        <f t="shared" si="223"/>
        <v>13</v>
      </c>
      <c r="J1987" s="16" t="str">
        <f t="shared" si="221"/>
        <v>2 7 6 762</v>
      </c>
    </row>
    <row r="1988" spans="1:10">
      <c r="A1988" s="16" t="s">
        <v>449</v>
      </c>
      <c r="B1988" s="16" t="str">
        <f t="shared" si="227"/>
        <v>2 7 6 762 004</v>
      </c>
      <c r="C1988" s="5" t="s">
        <v>9542</v>
      </c>
      <c r="D1988" t="s">
        <v>8303</v>
      </c>
      <c r="E1988" s="137">
        <f t="shared" si="224"/>
        <v>0</v>
      </c>
      <c r="F1988" s="137">
        <f t="shared" si="225"/>
        <v>0</v>
      </c>
      <c r="G1988" s="137">
        <f t="shared" si="226"/>
        <v>0</v>
      </c>
      <c r="H1988" s="137">
        <f t="shared" si="222"/>
        <v>0</v>
      </c>
      <c r="I1988" s="16">
        <f t="shared" si="223"/>
        <v>13</v>
      </c>
      <c r="J1988" s="16" t="str">
        <f t="shared" si="221"/>
        <v>2 7 6 762</v>
      </c>
    </row>
    <row r="1989" spans="1:10">
      <c r="A1989" s="16" t="s">
        <v>449</v>
      </c>
      <c r="B1989" s="16" t="str">
        <f t="shared" si="227"/>
        <v>2 7 6 762 005</v>
      </c>
      <c r="C1989" s="5" t="s">
        <v>9543</v>
      </c>
      <c r="D1989" t="s">
        <v>8307</v>
      </c>
      <c r="E1989" s="137">
        <f t="shared" si="224"/>
        <v>0</v>
      </c>
      <c r="F1989" s="137">
        <f t="shared" si="225"/>
        <v>0</v>
      </c>
      <c r="G1989" s="137">
        <f t="shared" si="226"/>
        <v>0</v>
      </c>
      <c r="H1989" s="137">
        <f t="shared" si="222"/>
        <v>0</v>
      </c>
      <c r="I1989" s="16">
        <f t="shared" si="223"/>
        <v>13</v>
      </c>
      <c r="J1989" s="16" t="str">
        <f t="shared" si="221"/>
        <v>2 7 6 762</v>
      </c>
    </row>
    <row r="1990" spans="1:10">
      <c r="A1990" s="16" t="s">
        <v>449</v>
      </c>
      <c r="B1990" s="16" t="str">
        <f t="shared" si="227"/>
        <v>2 7 9</v>
      </c>
      <c r="C1990" s="5" t="s">
        <v>7744</v>
      </c>
      <c r="D1990" t="s">
        <v>7745</v>
      </c>
      <c r="E1990" s="137">
        <f t="shared" si="224"/>
        <v>0</v>
      </c>
      <c r="F1990" s="137">
        <f t="shared" si="225"/>
        <v>0</v>
      </c>
      <c r="G1990" s="137">
        <f t="shared" si="226"/>
        <v>0</v>
      </c>
      <c r="H1990" s="137">
        <f t="shared" si="222"/>
        <v>0</v>
      </c>
      <c r="I1990" s="16">
        <f t="shared" si="223"/>
        <v>5</v>
      </c>
      <c r="J1990" s="16" t="str">
        <f t="shared" si="221"/>
        <v>2 7</v>
      </c>
    </row>
    <row r="1991" spans="1:10">
      <c r="A1991" s="16" t="s">
        <v>449</v>
      </c>
      <c r="B1991" s="16" t="str">
        <f t="shared" si="227"/>
        <v>2 7 9 791</v>
      </c>
      <c r="C1991" s="5" t="s">
        <v>7746</v>
      </c>
      <c r="D1991" t="s">
        <v>3536</v>
      </c>
      <c r="E1991" s="137">
        <f t="shared" si="224"/>
        <v>0</v>
      </c>
      <c r="F1991" s="137">
        <f t="shared" si="225"/>
        <v>0</v>
      </c>
      <c r="G1991" s="137">
        <f t="shared" si="226"/>
        <v>0</v>
      </c>
      <c r="H1991" s="137">
        <f t="shared" si="222"/>
        <v>0</v>
      </c>
      <c r="I1991" s="16">
        <f t="shared" si="223"/>
        <v>9</v>
      </c>
      <c r="J1991" s="16" t="str">
        <f t="shared" ref="J1991:J2054" si="228">IF(I1991=3,MID(C1991,1,1),IF(I1991=5,MID(C1991,1,3),IF(I1991=9,MID(C1991,1,5),IF(I1991=13,MID(C1991,1,9),IF(I1991=17,MID(C1991,1,13),IF(I1991=21,MID(C1991,1,17)))))))</f>
        <v>2 7 9</v>
      </c>
    </row>
    <row r="1992" spans="1:10">
      <c r="A1992" s="16" t="s">
        <v>449</v>
      </c>
      <c r="B1992" s="16" t="str">
        <f t="shared" si="227"/>
        <v>2 7 9 791 001</v>
      </c>
      <c r="C1992" s="5" t="s">
        <v>8140</v>
      </c>
      <c r="D1992" t="s">
        <v>777</v>
      </c>
      <c r="E1992" s="137">
        <f t="shared" si="224"/>
        <v>0</v>
      </c>
      <c r="F1992" s="137">
        <f t="shared" si="225"/>
        <v>0</v>
      </c>
      <c r="G1992" s="137">
        <f t="shared" si="226"/>
        <v>0</v>
      </c>
      <c r="H1992" s="137">
        <f t="shared" si="222"/>
        <v>0</v>
      </c>
      <c r="I1992" s="16">
        <f t="shared" si="223"/>
        <v>13</v>
      </c>
      <c r="J1992" s="16" t="str">
        <f t="shared" si="228"/>
        <v>2 7 9 791</v>
      </c>
    </row>
    <row r="1993" spans="1:10">
      <c r="A1993" s="16" t="s">
        <v>449</v>
      </c>
      <c r="B1993" s="16" t="str">
        <f t="shared" si="227"/>
        <v>2 7 9 791 002</v>
      </c>
      <c r="C1993" s="5" t="s">
        <v>9544</v>
      </c>
      <c r="D1993" t="s">
        <v>8303</v>
      </c>
      <c r="E1993" s="137">
        <f t="shared" si="224"/>
        <v>0</v>
      </c>
      <c r="F1993" s="137">
        <f t="shared" si="225"/>
        <v>0</v>
      </c>
      <c r="G1993" s="137">
        <f t="shared" si="226"/>
        <v>0</v>
      </c>
      <c r="H1993" s="137">
        <f t="shared" si="222"/>
        <v>0</v>
      </c>
      <c r="I1993" s="16">
        <f t="shared" si="223"/>
        <v>13</v>
      </c>
      <c r="J1993" s="16" t="str">
        <f t="shared" si="228"/>
        <v>2 7 9 791</v>
      </c>
    </row>
    <row r="1994" spans="1:10">
      <c r="A1994" s="16" t="s">
        <v>449</v>
      </c>
      <c r="B1994" s="16" t="str">
        <f t="shared" si="227"/>
        <v>2 7 9 791 003</v>
      </c>
      <c r="C1994" s="5" t="s">
        <v>9545</v>
      </c>
      <c r="D1994" t="s">
        <v>3202</v>
      </c>
      <c r="E1994" s="137">
        <f t="shared" si="224"/>
        <v>0</v>
      </c>
      <c r="F1994" s="137">
        <f t="shared" si="225"/>
        <v>0</v>
      </c>
      <c r="G1994" s="137">
        <f t="shared" si="226"/>
        <v>0</v>
      </c>
      <c r="H1994" s="137">
        <f t="shared" si="222"/>
        <v>0</v>
      </c>
      <c r="I1994" s="16">
        <f t="shared" si="223"/>
        <v>13</v>
      </c>
      <c r="J1994" s="16" t="str">
        <f t="shared" si="228"/>
        <v>2 7 9 791</v>
      </c>
    </row>
    <row r="1995" spans="1:10">
      <c r="A1995" s="16" t="s">
        <v>449</v>
      </c>
      <c r="B1995" s="16" t="str">
        <f t="shared" si="227"/>
        <v>2 7 9 791 004</v>
      </c>
      <c r="C1995" s="5" t="s">
        <v>9546</v>
      </c>
      <c r="D1995" t="s">
        <v>8303</v>
      </c>
      <c r="E1995" s="137">
        <f t="shared" si="224"/>
        <v>0</v>
      </c>
      <c r="F1995" s="137">
        <f t="shared" si="225"/>
        <v>0</v>
      </c>
      <c r="G1995" s="137">
        <f t="shared" si="226"/>
        <v>0</v>
      </c>
      <c r="H1995" s="137">
        <f t="shared" si="222"/>
        <v>0</v>
      </c>
      <c r="I1995" s="16">
        <f t="shared" si="223"/>
        <v>13</v>
      </c>
      <c r="J1995" s="16" t="str">
        <f t="shared" si="228"/>
        <v>2 7 9 791</v>
      </c>
    </row>
    <row r="1996" spans="1:10">
      <c r="A1996" s="16" t="s">
        <v>449</v>
      </c>
      <c r="B1996" s="16" t="str">
        <f t="shared" si="227"/>
        <v>2 7 9 791 005</v>
      </c>
      <c r="C1996" s="5" t="s">
        <v>9547</v>
      </c>
      <c r="D1996" t="s">
        <v>8307</v>
      </c>
      <c r="E1996" s="137">
        <f t="shared" si="224"/>
        <v>0</v>
      </c>
      <c r="F1996" s="137">
        <f t="shared" si="225"/>
        <v>0</v>
      </c>
      <c r="G1996" s="137">
        <f t="shared" si="226"/>
        <v>0</v>
      </c>
      <c r="H1996" s="137">
        <f t="shared" si="222"/>
        <v>0</v>
      </c>
      <c r="I1996" s="16">
        <f t="shared" si="223"/>
        <v>13</v>
      </c>
      <c r="J1996" s="16" t="str">
        <f t="shared" si="228"/>
        <v>2 7 9 791</v>
      </c>
    </row>
    <row r="1997" spans="1:10">
      <c r="A1997" s="16" t="s">
        <v>449</v>
      </c>
      <c r="B1997" s="16" t="str">
        <f t="shared" si="227"/>
        <v>2 7 9 792</v>
      </c>
      <c r="C1997" s="5" t="s">
        <v>7747</v>
      </c>
      <c r="D1997" t="s">
        <v>3537</v>
      </c>
      <c r="E1997" s="137">
        <f t="shared" si="224"/>
        <v>0</v>
      </c>
      <c r="F1997" s="137">
        <f t="shared" si="225"/>
        <v>0</v>
      </c>
      <c r="G1997" s="137">
        <f t="shared" si="226"/>
        <v>0</v>
      </c>
      <c r="H1997" s="137">
        <f t="shared" si="222"/>
        <v>0</v>
      </c>
      <c r="I1997" s="16">
        <f t="shared" si="223"/>
        <v>9</v>
      </c>
      <c r="J1997" s="16" t="str">
        <f t="shared" si="228"/>
        <v>2 7 9</v>
      </c>
    </row>
    <row r="1998" spans="1:10">
      <c r="A1998" s="16" t="s">
        <v>449</v>
      </c>
      <c r="B1998" s="16" t="str">
        <f t="shared" si="227"/>
        <v>2 7 9 792 001</v>
      </c>
      <c r="C1998" s="5" t="s">
        <v>8141</v>
      </c>
      <c r="D1998" t="s">
        <v>777</v>
      </c>
      <c r="E1998" s="137">
        <f t="shared" si="224"/>
        <v>0</v>
      </c>
      <c r="F1998" s="137">
        <f t="shared" si="225"/>
        <v>0</v>
      </c>
      <c r="G1998" s="137">
        <f t="shared" si="226"/>
        <v>0</v>
      </c>
      <c r="H1998" s="137">
        <f t="shared" si="222"/>
        <v>0</v>
      </c>
      <c r="I1998" s="16">
        <f t="shared" si="223"/>
        <v>13</v>
      </c>
      <c r="J1998" s="16" t="str">
        <f t="shared" si="228"/>
        <v>2 7 9 792</v>
      </c>
    </row>
    <row r="1999" spans="1:10">
      <c r="A1999" s="16" t="s">
        <v>449</v>
      </c>
      <c r="B1999" s="16" t="str">
        <f t="shared" si="227"/>
        <v>2 7 9 792 002</v>
      </c>
      <c r="C1999" s="5" t="s">
        <v>9548</v>
      </c>
      <c r="D1999" t="s">
        <v>8303</v>
      </c>
      <c r="E1999" s="137">
        <f t="shared" si="224"/>
        <v>0</v>
      </c>
      <c r="F1999" s="137">
        <f t="shared" si="225"/>
        <v>0</v>
      </c>
      <c r="G1999" s="137">
        <f t="shared" si="226"/>
        <v>0</v>
      </c>
      <c r="H1999" s="137">
        <f t="shared" si="222"/>
        <v>0</v>
      </c>
      <c r="I1999" s="16">
        <f t="shared" si="223"/>
        <v>13</v>
      </c>
      <c r="J1999" s="16" t="str">
        <f t="shared" si="228"/>
        <v>2 7 9 792</v>
      </c>
    </row>
    <row r="2000" spans="1:10">
      <c r="A2000" s="16" t="s">
        <v>449</v>
      </c>
      <c r="B2000" s="16" t="str">
        <f t="shared" si="227"/>
        <v>2 7 9 792 003</v>
      </c>
      <c r="C2000" s="5" t="s">
        <v>9549</v>
      </c>
      <c r="D2000" t="s">
        <v>3202</v>
      </c>
      <c r="E2000" s="137">
        <f t="shared" si="224"/>
        <v>0</v>
      </c>
      <c r="F2000" s="137">
        <f t="shared" si="225"/>
        <v>0</v>
      </c>
      <c r="G2000" s="137">
        <f t="shared" si="226"/>
        <v>0</v>
      </c>
      <c r="H2000" s="137">
        <f t="shared" si="222"/>
        <v>0</v>
      </c>
      <c r="I2000" s="16">
        <f t="shared" si="223"/>
        <v>13</v>
      </c>
      <c r="J2000" s="16" t="str">
        <f t="shared" si="228"/>
        <v>2 7 9 792</v>
      </c>
    </row>
    <row r="2001" spans="1:10">
      <c r="A2001" s="16" t="s">
        <v>449</v>
      </c>
      <c r="B2001" s="16" t="str">
        <f t="shared" si="227"/>
        <v>2 7 9 792 004</v>
      </c>
      <c r="C2001" s="5" t="s">
        <v>9550</v>
      </c>
      <c r="D2001" t="s">
        <v>8303</v>
      </c>
      <c r="E2001" s="137">
        <f t="shared" si="224"/>
        <v>0</v>
      </c>
      <c r="F2001" s="137">
        <f t="shared" si="225"/>
        <v>0</v>
      </c>
      <c r="G2001" s="137">
        <f t="shared" si="226"/>
        <v>0</v>
      </c>
      <c r="H2001" s="137">
        <f t="shared" si="222"/>
        <v>0</v>
      </c>
      <c r="I2001" s="16">
        <f t="shared" si="223"/>
        <v>13</v>
      </c>
      <c r="J2001" s="16" t="str">
        <f t="shared" si="228"/>
        <v>2 7 9 792</v>
      </c>
    </row>
    <row r="2002" spans="1:10">
      <c r="A2002" s="16" t="s">
        <v>449</v>
      </c>
      <c r="B2002" s="16" t="str">
        <f t="shared" si="227"/>
        <v>2 7 9 792 005</v>
      </c>
      <c r="C2002" s="5" t="s">
        <v>9551</v>
      </c>
      <c r="D2002" t="s">
        <v>8307</v>
      </c>
      <c r="E2002" s="137">
        <f t="shared" si="224"/>
        <v>0</v>
      </c>
      <c r="F2002" s="137">
        <f t="shared" si="225"/>
        <v>0</v>
      </c>
      <c r="G2002" s="137">
        <f t="shared" si="226"/>
        <v>0</v>
      </c>
      <c r="H2002" s="137">
        <f t="shared" si="222"/>
        <v>0</v>
      </c>
      <c r="I2002" s="16">
        <f t="shared" si="223"/>
        <v>13</v>
      </c>
      <c r="J2002" s="16" t="str">
        <f t="shared" si="228"/>
        <v>2 7 9 792</v>
      </c>
    </row>
    <row r="2003" spans="1:10">
      <c r="A2003" s="16" t="s">
        <v>449</v>
      </c>
      <c r="B2003" s="16" t="str">
        <f t="shared" si="227"/>
        <v>2 7 9 799</v>
      </c>
      <c r="C2003" s="5" t="s">
        <v>7748</v>
      </c>
      <c r="D2003" t="s">
        <v>3538</v>
      </c>
      <c r="E2003" s="137">
        <f t="shared" si="224"/>
        <v>0</v>
      </c>
      <c r="F2003" s="137">
        <f t="shared" si="225"/>
        <v>0</v>
      </c>
      <c r="G2003" s="137">
        <f t="shared" si="226"/>
        <v>0</v>
      </c>
      <c r="H2003" s="137">
        <f t="shared" si="222"/>
        <v>0</v>
      </c>
      <c r="I2003" s="16">
        <f t="shared" si="223"/>
        <v>9</v>
      </c>
      <c r="J2003" s="16" t="str">
        <f t="shared" si="228"/>
        <v>2 7 9</v>
      </c>
    </row>
    <row r="2004" spans="1:10">
      <c r="A2004" s="16" t="s">
        <v>449</v>
      </c>
      <c r="B2004" s="16" t="str">
        <f t="shared" si="227"/>
        <v>2 7 9 799 001</v>
      </c>
      <c r="C2004" s="5" t="s">
        <v>8142</v>
      </c>
      <c r="D2004" t="s">
        <v>777</v>
      </c>
      <c r="E2004" s="137">
        <f t="shared" si="224"/>
        <v>0</v>
      </c>
      <c r="F2004" s="137">
        <f t="shared" si="225"/>
        <v>0</v>
      </c>
      <c r="G2004" s="137">
        <f t="shared" si="226"/>
        <v>0</v>
      </c>
      <c r="H2004" s="137">
        <f t="shared" si="222"/>
        <v>0</v>
      </c>
      <c r="I2004" s="16">
        <f t="shared" si="223"/>
        <v>13</v>
      </c>
      <c r="J2004" s="16" t="str">
        <f t="shared" si="228"/>
        <v>2 7 9 799</v>
      </c>
    </row>
    <row r="2005" spans="1:10">
      <c r="A2005" s="16" t="s">
        <v>449</v>
      </c>
      <c r="B2005" s="16" t="str">
        <f t="shared" si="227"/>
        <v>2 7 9 799 002</v>
      </c>
      <c r="C2005" s="5" t="s">
        <v>9552</v>
      </c>
      <c r="D2005" t="s">
        <v>8303</v>
      </c>
      <c r="E2005" s="137">
        <f t="shared" si="224"/>
        <v>0</v>
      </c>
      <c r="F2005" s="137">
        <f t="shared" si="225"/>
        <v>0</v>
      </c>
      <c r="G2005" s="137">
        <f t="shared" si="226"/>
        <v>0</v>
      </c>
      <c r="H2005" s="137">
        <f t="shared" si="222"/>
        <v>0</v>
      </c>
      <c r="I2005" s="16">
        <f t="shared" si="223"/>
        <v>13</v>
      </c>
      <c r="J2005" s="16" t="str">
        <f t="shared" si="228"/>
        <v>2 7 9 799</v>
      </c>
    </row>
    <row r="2006" spans="1:10">
      <c r="A2006" s="16" t="s">
        <v>449</v>
      </c>
      <c r="B2006" s="16" t="str">
        <f t="shared" si="227"/>
        <v>2 7 9 799 003</v>
      </c>
      <c r="C2006" s="5" t="s">
        <v>9553</v>
      </c>
      <c r="D2006" t="s">
        <v>3202</v>
      </c>
      <c r="E2006" s="137">
        <f t="shared" si="224"/>
        <v>0</v>
      </c>
      <c r="F2006" s="137">
        <f t="shared" si="225"/>
        <v>0</v>
      </c>
      <c r="G2006" s="137">
        <f t="shared" si="226"/>
        <v>0</v>
      </c>
      <c r="H2006" s="137">
        <f t="shared" si="222"/>
        <v>0</v>
      </c>
      <c r="I2006" s="16">
        <f t="shared" si="223"/>
        <v>13</v>
      </c>
      <c r="J2006" s="16" t="str">
        <f t="shared" si="228"/>
        <v>2 7 9 799</v>
      </c>
    </row>
    <row r="2007" spans="1:10">
      <c r="A2007" s="16" t="s">
        <v>449</v>
      </c>
      <c r="B2007" s="16" t="str">
        <f t="shared" si="227"/>
        <v>2 7 9 799 004</v>
      </c>
      <c r="C2007" s="5" t="s">
        <v>9554</v>
      </c>
      <c r="D2007" t="s">
        <v>8303</v>
      </c>
      <c r="E2007" s="137">
        <f t="shared" si="224"/>
        <v>0</v>
      </c>
      <c r="F2007" s="137">
        <f t="shared" si="225"/>
        <v>0</v>
      </c>
      <c r="G2007" s="137">
        <f t="shared" si="226"/>
        <v>0</v>
      </c>
      <c r="H2007" s="137">
        <f t="shared" si="222"/>
        <v>0</v>
      </c>
      <c r="I2007" s="16">
        <f t="shared" si="223"/>
        <v>13</v>
      </c>
      <c r="J2007" s="16" t="str">
        <f t="shared" si="228"/>
        <v>2 7 9 799</v>
      </c>
    </row>
    <row r="2008" spans="1:10">
      <c r="A2008" s="16" t="s">
        <v>449</v>
      </c>
      <c r="B2008" s="16" t="str">
        <f t="shared" si="227"/>
        <v>2 7 9 799 005</v>
      </c>
      <c r="C2008" s="5" t="s">
        <v>9555</v>
      </c>
      <c r="D2008" t="s">
        <v>8307</v>
      </c>
      <c r="E2008" s="137">
        <f t="shared" si="224"/>
        <v>0</v>
      </c>
      <c r="F2008" s="137">
        <f t="shared" si="225"/>
        <v>0</v>
      </c>
      <c r="G2008" s="137">
        <f t="shared" si="226"/>
        <v>0</v>
      </c>
      <c r="H2008" s="137">
        <f t="shared" si="222"/>
        <v>0</v>
      </c>
      <c r="I2008" s="16">
        <f t="shared" si="223"/>
        <v>13</v>
      </c>
      <c r="J2008" s="16" t="str">
        <f t="shared" si="228"/>
        <v>2 7 9 799</v>
      </c>
    </row>
    <row r="2009" spans="1:10">
      <c r="A2009" s="16" t="s">
        <v>449</v>
      </c>
      <c r="B2009" s="16" t="str">
        <f t="shared" si="227"/>
        <v>2 8</v>
      </c>
      <c r="C2009" s="5" t="s">
        <v>7749</v>
      </c>
      <c r="D2009" t="s">
        <v>426</v>
      </c>
      <c r="E2009" s="137">
        <f t="shared" si="224"/>
        <v>0</v>
      </c>
      <c r="F2009" s="137">
        <f t="shared" si="225"/>
        <v>0</v>
      </c>
      <c r="G2009" s="137">
        <f t="shared" si="226"/>
        <v>0</v>
      </c>
      <c r="H2009" s="137">
        <f t="shared" si="222"/>
        <v>0</v>
      </c>
      <c r="I2009" s="16">
        <f t="shared" si="223"/>
        <v>3</v>
      </c>
      <c r="J2009" s="16" t="str">
        <f t="shared" si="228"/>
        <v>2</v>
      </c>
    </row>
    <row r="2010" spans="1:10">
      <c r="A2010" s="16" t="s">
        <v>449</v>
      </c>
      <c r="B2010" s="16" t="str">
        <f t="shared" si="227"/>
        <v>2 8 1</v>
      </c>
      <c r="C2010" s="5" t="s">
        <v>7750</v>
      </c>
      <c r="D2010" t="s">
        <v>7751</v>
      </c>
      <c r="E2010" s="137">
        <f t="shared" si="224"/>
        <v>0</v>
      </c>
      <c r="F2010" s="137">
        <f t="shared" si="225"/>
        <v>0</v>
      </c>
      <c r="G2010" s="137">
        <f t="shared" si="226"/>
        <v>0</v>
      </c>
      <c r="H2010" s="137">
        <f t="shared" si="222"/>
        <v>0</v>
      </c>
      <c r="I2010" s="16">
        <f t="shared" si="223"/>
        <v>5</v>
      </c>
      <c r="J2010" s="16" t="str">
        <f t="shared" si="228"/>
        <v>2 8</v>
      </c>
    </row>
    <row r="2011" spans="1:10">
      <c r="A2011" s="16" t="s">
        <v>449</v>
      </c>
      <c r="B2011" s="16" t="str">
        <f t="shared" si="227"/>
        <v>2 8 1 811</v>
      </c>
      <c r="C2011" s="5" t="s">
        <v>7752</v>
      </c>
      <c r="D2011" t="s">
        <v>777</v>
      </c>
      <c r="E2011" s="137">
        <f t="shared" si="224"/>
        <v>0</v>
      </c>
      <c r="F2011" s="137">
        <f t="shared" si="225"/>
        <v>0</v>
      </c>
      <c r="G2011" s="137">
        <f t="shared" si="226"/>
        <v>0</v>
      </c>
      <c r="H2011" s="137">
        <f t="shared" si="222"/>
        <v>0</v>
      </c>
      <c r="I2011" s="16">
        <f t="shared" si="223"/>
        <v>9</v>
      </c>
      <c r="J2011" s="16" t="str">
        <f t="shared" si="228"/>
        <v>2 8 1</v>
      </c>
    </row>
    <row r="2012" spans="1:10">
      <c r="A2012" s="16" t="s">
        <v>449</v>
      </c>
      <c r="B2012" s="16" t="str">
        <f t="shared" si="227"/>
        <v>2 8 1 811</v>
      </c>
      <c r="C2012" s="5" t="s">
        <v>7752</v>
      </c>
      <c r="D2012" t="s">
        <v>8303</v>
      </c>
      <c r="E2012" s="137">
        <f t="shared" si="224"/>
        <v>0</v>
      </c>
      <c r="F2012" s="137">
        <f t="shared" si="225"/>
        <v>0</v>
      </c>
      <c r="G2012" s="137">
        <f t="shared" si="226"/>
        <v>0</v>
      </c>
      <c r="H2012" s="137">
        <f t="shared" si="222"/>
        <v>0</v>
      </c>
      <c r="I2012" s="16">
        <f t="shared" si="223"/>
        <v>9</v>
      </c>
      <c r="J2012" s="16" t="str">
        <f t="shared" si="228"/>
        <v>2 8 1</v>
      </c>
    </row>
    <row r="2013" spans="1:10">
      <c r="A2013" s="16" t="s">
        <v>449</v>
      </c>
      <c r="B2013" s="16" t="str">
        <f t="shared" si="227"/>
        <v>2 8 1 811</v>
      </c>
      <c r="C2013" s="5" t="s">
        <v>7752</v>
      </c>
      <c r="D2013" t="s">
        <v>3202</v>
      </c>
      <c r="E2013" s="137">
        <f t="shared" si="224"/>
        <v>0</v>
      </c>
      <c r="F2013" s="137">
        <f t="shared" si="225"/>
        <v>0</v>
      </c>
      <c r="G2013" s="137">
        <f t="shared" si="226"/>
        <v>0</v>
      </c>
      <c r="H2013" s="137">
        <f t="shared" si="222"/>
        <v>0</v>
      </c>
      <c r="I2013" s="16">
        <f t="shared" si="223"/>
        <v>9</v>
      </c>
      <c r="J2013" s="16" t="str">
        <f t="shared" si="228"/>
        <v>2 8 1</v>
      </c>
    </row>
    <row r="2014" spans="1:10">
      <c r="A2014" s="16" t="s">
        <v>449</v>
      </c>
      <c r="B2014" s="16" t="str">
        <f t="shared" si="227"/>
        <v>2 8 1 811</v>
      </c>
      <c r="C2014" s="5" t="s">
        <v>7752</v>
      </c>
      <c r="D2014" t="s">
        <v>8303</v>
      </c>
      <c r="E2014" s="137">
        <f t="shared" si="224"/>
        <v>0</v>
      </c>
      <c r="F2014" s="137">
        <f t="shared" si="225"/>
        <v>0</v>
      </c>
      <c r="G2014" s="137">
        <f t="shared" si="226"/>
        <v>0</v>
      </c>
      <c r="H2014" s="137">
        <f t="shared" si="222"/>
        <v>0</v>
      </c>
      <c r="I2014" s="16">
        <f t="shared" si="223"/>
        <v>9</v>
      </c>
      <c r="J2014" s="16" t="str">
        <f t="shared" si="228"/>
        <v>2 8 1</v>
      </c>
    </row>
    <row r="2015" spans="1:10">
      <c r="A2015" s="16" t="s">
        <v>449</v>
      </c>
      <c r="B2015" s="16" t="str">
        <f t="shared" si="227"/>
        <v>2 8 1 811</v>
      </c>
      <c r="C2015" s="5" t="s">
        <v>7752</v>
      </c>
      <c r="D2015" t="s">
        <v>8307</v>
      </c>
      <c r="E2015" s="137">
        <f t="shared" si="224"/>
        <v>0</v>
      </c>
      <c r="F2015" s="137">
        <f t="shared" si="225"/>
        <v>0</v>
      </c>
      <c r="G2015" s="137">
        <f t="shared" si="226"/>
        <v>0</v>
      </c>
      <c r="H2015" s="137">
        <f t="shared" si="222"/>
        <v>0</v>
      </c>
      <c r="I2015" s="16">
        <f t="shared" si="223"/>
        <v>9</v>
      </c>
      <c r="J2015" s="16" t="str">
        <f t="shared" si="228"/>
        <v>2 8 1</v>
      </c>
    </row>
    <row r="2016" spans="1:10">
      <c r="A2016" s="16" t="s">
        <v>449</v>
      </c>
      <c r="B2016" s="16" t="str">
        <f t="shared" si="227"/>
        <v>2 8 1 811 001</v>
      </c>
      <c r="C2016" s="5" t="s">
        <v>8143</v>
      </c>
      <c r="D2016" t="s">
        <v>777</v>
      </c>
      <c r="E2016" s="137">
        <f t="shared" si="224"/>
        <v>0</v>
      </c>
      <c r="F2016" s="137">
        <f t="shared" si="225"/>
        <v>0</v>
      </c>
      <c r="G2016" s="137">
        <f t="shared" si="226"/>
        <v>0</v>
      </c>
      <c r="H2016" s="137">
        <f t="shared" si="222"/>
        <v>0</v>
      </c>
      <c r="I2016" s="16">
        <f t="shared" si="223"/>
        <v>13</v>
      </c>
      <c r="J2016" s="16" t="str">
        <f t="shared" si="228"/>
        <v>2 8 1 811</v>
      </c>
    </row>
    <row r="2017" spans="1:10">
      <c r="A2017" s="16" t="s">
        <v>449</v>
      </c>
      <c r="B2017" s="16" t="str">
        <f t="shared" si="227"/>
        <v>2 8 1 811 002</v>
      </c>
      <c r="C2017" s="5" t="s">
        <v>9556</v>
      </c>
      <c r="D2017" t="s">
        <v>8303</v>
      </c>
      <c r="E2017" s="137">
        <f t="shared" si="224"/>
        <v>0</v>
      </c>
      <c r="F2017" s="137">
        <f t="shared" si="225"/>
        <v>0</v>
      </c>
      <c r="G2017" s="137">
        <f t="shared" si="226"/>
        <v>0</v>
      </c>
      <c r="H2017" s="137">
        <f t="shared" si="222"/>
        <v>0</v>
      </c>
      <c r="I2017" s="16">
        <f t="shared" si="223"/>
        <v>13</v>
      </c>
      <c r="J2017" s="16" t="str">
        <f t="shared" si="228"/>
        <v>2 8 1 811</v>
      </c>
    </row>
    <row r="2018" spans="1:10">
      <c r="A2018" s="16" t="s">
        <v>449</v>
      </c>
      <c r="B2018" s="16" t="str">
        <f t="shared" si="227"/>
        <v>2 8 1 811 003</v>
      </c>
      <c r="C2018" s="5" t="s">
        <v>9557</v>
      </c>
      <c r="D2018" t="s">
        <v>3202</v>
      </c>
      <c r="E2018" s="137">
        <f t="shared" si="224"/>
        <v>0</v>
      </c>
      <c r="F2018" s="137">
        <f t="shared" si="225"/>
        <v>0</v>
      </c>
      <c r="G2018" s="137">
        <f t="shared" si="226"/>
        <v>0</v>
      </c>
      <c r="H2018" s="137">
        <f t="shared" si="222"/>
        <v>0</v>
      </c>
      <c r="I2018" s="16">
        <f t="shared" si="223"/>
        <v>13</v>
      </c>
      <c r="J2018" s="16" t="str">
        <f t="shared" si="228"/>
        <v>2 8 1 811</v>
      </c>
    </row>
    <row r="2019" spans="1:10">
      <c r="A2019" s="16" t="s">
        <v>449</v>
      </c>
      <c r="B2019" s="16" t="str">
        <f t="shared" si="227"/>
        <v>2 8 1 811 004</v>
      </c>
      <c r="C2019" s="5" t="s">
        <v>9558</v>
      </c>
      <c r="D2019" t="s">
        <v>8303</v>
      </c>
      <c r="E2019" s="137">
        <f t="shared" si="224"/>
        <v>0</v>
      </c>
      <c r="F2019" s="137">
        <f t="shared" si="225"/>
        <v>0</v>
      </c>
      <c r="G2019" s="137">
        <f t="shared" si="226"/>
        <v>0</v>
      </c>
      <c r="H2019" s="137">
        <f t="shared" si="222"/>
        <v>0</v>
      </c>
      <c r="I2019" s="16">
        <f t="shared" si="223"/>
        <v>13</v>
      </c>
      <c r="J2019" s="16" t="str">
        <f t="shared" si="228"/>
        <v>2 8 1 811</v>
      </c>
    </row>
    <row r="2020" spans="1:10">
      <c r="A2020" s="16" t="s">
        <v>449</v>
      </c>
      <c r="B2020" s="16" t="str">
        <f t="shared" si="227"/>
        <v>2 8 1 811 005</v>
      </c>
      <c r="C2020" s="5" t="s">
        <v>9559</v>
      </c>
      <c r="D2020" t="s">
        <v>8307</v>
      </c>
      <c r="E2020" s="137">
        <f t="shared" si="224"/>
        <v>0</v>
      </c>
      <c r="F2020" s="137">
        <f t="shared" si="225"/>
        <v>0</v>
      </c>
      <c r="G2020" s="137">
        <f t="shared" si="226"/>
        <v>0</v>
      </c>
      <c r="H2020" s="137">
        <f t="shared" si="222"/>
        <v>0</v>
      </c>
      <c r="I2020" s="16">
        <f t="shared" si="223"/>
        <v>13</v>
      </c>
      <c r="J2020" s="16" t="str">
        <f t="shared" si="228"/>
        <v>2 8 1 811</v>
      </c>
    </row>
    <row r="2021" spans="1:10">
      <c r="A2021" s="16" t="s">
        <v>449</v>
      </c>
      <c r="B2021" s="16" t="str">
        <f t="shared" si="227"/>
        <v>2 8 1 812</v>
      </c>
      <c r="C2021" s="5" t="s">
        <v>7753</v>
      </c>
      <c r="D2021" t="s">
        <v>3539</v>
      </c>
      <c r="E2021" s="137">
        <f t="shared" si="224"/>
        <v>0</v>
      </c>
      <c r="F2021" s="137">
        <f t="shared" si="225"/>
        <v>0</v>
      </c>
      <c r="G2021" s="137">
        <f t="shared" si="226"/>
        <v>0</v>
      </c>
      <c r="H2021" s="137">
        <f t="shared" si="222"/>
        <v>0</v>
      </c>
      <c r="I2021" s="16">
        <f t="shared" si="223"/>
        <v>9</v>
      </c>
      <c r="J2021" s="16" t="str">
        <f t="shared" si="228"/>
        <v>2 8 1</v>
      </c>
    </row>
    <row r="2022" spans="1:10">
      <c r="A2022" s="16" t="s">
        <v>449</v>
      </c>
      <c r="B2022" s="16" t="str">
        <f t="shared" si="227"/>
        <v>2 8 1 812 001</v>
      </c>
      <c r="C2022" s="5" t="s">
        <v>8144</v>
      </c>
      <c r="D2022" t="s">
        <v>777</v>
      </c>
      <c r="E2022" s="137">
        <f t="shared" si="224"/>
        <v>0</v>
      </c>
      <c r="F2022" s="137">
        <f t="shared" si="225"/>
        <v>0</v>
      </c>
      <c r="G2022" s="137">
        <f t="shared" si="226"/>
        <v>0</v>
      </c>
      <c r="H2022" s="137">
        <f t="shared" si="222"/>
        <v>0</v>
      </c>
      <c r="I2022" s="16">
        <f t="shared" si="223"/>
        <v>13</v>
      </c>
      <c r="J2022" s="16" t="str">
        <f t="shared" si="228"/>
        <v>2 8 1 812</v>
      </c>
    </row>
    <row r="2023" spans="1:10">
      <c r="A2023" s="16" t="s">
        <v>449</v>
      </c>
      <c r="B2023" s="16" t="str">
        <f t="shared" si="227"/>
        <v>2 8 1 812 002</v>
      </c>
      <c r="C2023" s="5" t="s">
        <v>9560</v>
      </c>
      <c r="D2023" t="s">
        <v>8303</v>
      </c>
      <c r="E2023" s="137">
        <f t="shared" si="224"/>
        <v>0</v>
      </c>
      <c r="F2023" s="137">
        <f t="shared" si="225"/>
        <v>0</v>
      </c>
      <c r="G2023" s="137">
        <f t="shared" si="226"/>
        <v>0</v>
      </c>
      <c r="H2023" s="137">
        <f t="shared" si="222"/>
        <v>0</v>
      </c>
      <c r="I2023" s="16">
        <f t="shared" si="223"/>
        <v>13</v>
      </c>
      <c r="J2023" s="16" t="str">
        <f t="shared" si="228"/>
        <v>2 8 1 812</v>
      </c>
    </row>
    <row r="2024" spans="1:10">
      <c r="A2024" s="16" t="s">
        <v>449</v>
      </c>
      <c r="B2024" s="16" t="str">
        <f t="shared" si="227"/>
        <v>2 8 1 812 003</v>
      </c>
      <c r="C2024" s="5" t="s">
        <v>9561</v>
      </c>
      <c r="D2024" t="s">
        <v>3202</v>
      </c>
      <c r="E2024" s="137">
        <f t="shared" si="224"/>
        <v>0</v>
      </c>
      <c r="F2024" s="137">
        <f t="shared" si="225"/>
        <v>0</v>
      </c>
      <c r="G2024" s="137">
        <f t="shared" si="226"/>
        <v>0</v>
      </c>
      <c r="H2024" s="137">
        <f t="shared" si="222"/>
        <v>0</v>
      </c>
      <c r="I2024" s="16">
        <f t="shared" si="223"/>
        <v>13</v>
      </c>
      <c r="J2024" s="16" t="str">
        <f t="shared" si="228"/>
        <v>2 8 1 812</v>
      </c>
    </row>
    <row r="2025" spans="1:10">
      <c r="A2025" s="16" t="s">
        <v>449</v>
      </c>
      <c r="B2025" s="16" t="str">
        <f t="shared" si="227"/>
        <v>2 8 1 812 004</v>
      </c>
      <c r="C2025" s="5" t="s">
        <v>9562</v>
      </c>
      <c r="D2025" t="s">
        <v>8303</v>
      </c>
      <c r="E2025" s="137">
        <f t="shared" si="224"/>
        <v>0</v>
      </c>
      <c r="F2025" s="137">
        <f t="shared" si="225"/>
        <v>0</v>
      </c>
      <c r="G2025" s="137">
        <f t="shared" si="226"/>
        <v>0</v>
      </c>
      <c r="H2025" s="137">
        <f t="shared" si="222"/>
        <v>0</v>
      </c>
      <c r="I2025" s="16">
        <f t="shared" si="223"/>
        <v>13</v>
      </c>
      <c r="J2025" s="16" t="str">
        <f t="shared" si="228"/>
        <v>2 8 1 812</v>
      </c>
    </row>
    <row r="2026" spans="1:10">
      <c r="A2026" s="16" t="s">
        <v>449</v>
      </c>
      <c r="B2026" s="16" t="str">
        <f t="shared" si="227"/>
        <v>2 8 1 812 005</v>
      </c>
      <c r="C2026" s="5" t="s">
        <v>9563</v>
      </c>
      <c r="D2026" t="s">
        <v>8307</v>
      </c>
      <c r="E2026" s="137">
        <f t="shared" si="224"/>
        <v>0</v>
      </c>
      <c r="F2026" s="137">
        <f t="shared" si="225"/>
        <v>0</v>
      </c>
      <c r="G2026" s="137">
        <f t="shared" si="226"/>
        <v>0</v>
      </c>
      <c r="H2026" s="137">
        <f t="shared" si="222"/>
        <v>0</v>
      </c>
      <c r="I2026" s="16">
        <f t="shared" si="223"/>
        <v>13</v>
      </c>
      <c r="J2026" s="16" t="str">
        <f t="shared" si="228"/>
        <v>2 8 1 812</v>
      </c>
    </row>
    <row r="2027" spans="1:10">
      <c r="A2027" s="16" t="s">
        <v>449</v>
      </c>
      <c r="B2027" s="16" t="str">
        <f t="shared" si="227"/>
        <v>2 8 1 813</v>
      </c>
      <c r="C2027" s="5" t="s">
        <v>7754</v>
      </c>
      <c r="D2027" t="s">
        <v>3540</v>
      </c>
      <c r="E2027" s="137">
        <f t="shared" si="224"/>
        <v>0</v>
      </c>
      <c r="F2027" s="137">
        <f t="shared" si="225"/>
        <v>0</v>
      </c>
      <c r="G2027" s="137">
        <f t="shared" si="226"/>
        <v>0</v>
      </c>
      <c r="H2027" s="137">
        <f t="shared" si="222"/>
        <v>0</v>
      </c>
      <c r="I2027" s="16">
        <f t="shared" si="223"/>
        <v>9</v>
      </c>
      <c r="J2027" s="16" t="str">
        <f t="shared" si="228"/>
        <v>2 8 1</v>
      </c>
    </row>
    <row r="2028" spans="1:10">
      <c r="A2028" s="16" t="s">
        <v>449</v>
      </c>
      <c r="B2028" s="16" t="str">
        <f t="shared" si="227"/>
        <v>2 8 1 813 001</v>
      </c>
      <c r="C2028" s="5" t="s">
        <v>8145</v>
      </c>
      <c r="D2028" t="s">
        <v>777</v>
      </c>
      <c r="E2028" s="137">
        <f t="shared" si="224"/>
        <v>0</v>
      </c>
      <c r="F2028" s="137">
        <f t="shared" si="225"/>
        <v>0</v>
      </c>
      <c r="G2028" s="137">
        <f t="shared" si="226"/>
        <v>0</v>
      </c>
      <c r="H2028" s="137">
        <f t="shared" si="222"/>
        <v>0</v>
      </c>
      <c r="I2028" s="16">
        <f t="shared" si="223"/>
        <v>13</v>
      </c>
      <c r="J2028" s="16" t="str">
        <f t="shared" si="228"/>
        <v>2 8 1 813</v>
      </c>
    </row>
    <row r="2029" spans="1:10">
      <c r="A2029" s="16" t="s">
        <v>449</v>
      </c>
      <c r="B2029" s="16" t="str">
        <f t="shared" si="227"/>
        <v>2 8 1 813 002</v>
      </c>
      <c r="C2029" s="5" t="s">
        <v>9564</v>
      </c>
      <c r="D2029" t="s">
        <v>8303</v>
      </c>
      <c r="E2029" s="137">
        <f t="shared" si="224"/>
        <v>0</v>
      </c>
      <c r="F2029" s="137">
        <f t="shared" si="225"/>
        <v>0</v>
      </c>
      <c r="G2029" s="137">
        <f t="shared" si="226"/>
        <v>0</v>
      </c>
      <c r="H2029" s="137">
        <f t="shared" si="222"/>
        <v>0</v>
      </c>
      <c r="I2029" s="16">
        <f t="shared" si="223"/>
        <v>13</v>
      </c>
      <c r="J2029" s="16" t="str">
        <f t="shared" si="228"/>
        <v>2 8 1 813</v>
      </c>
    </row>
    <row r="2030" spans="1:10">
      <c r="A2030" s="16" t="s">
        <v>449</v>
      </c>
      <c r="B2030" s="16" t="str">
        <f t="shared" si="227"/>
        <v>2 8 1 813 003</v>
      </c>
      <c r="C2030" s="5" t="s">
        <v>9565</v>
      </c>
      <c r="D2030" t="s">
        <v>3202</v>
      </c>
      <c r="E2030" s="137">
        <f t="shared" si="224"/>
        <v>0</v>
      </c>
      <c r="F2030" s="137">
        <f t="shared" si="225"/>
        <v>0</v>
      </c>
      <c r="G2030" s="137">
        <f t="shared" si="226"/>
        <v>0</v>
      </c>
      <c r="H2030" s="137">
        <f t="shared" si="222"/>
        <v>0</v>
      </c>
      <c r="I2030" s="16">
        <f t="shared" si="223"/>
        <v>13</v>
      </c>
      <c r="J2030" s="16" t="str">
        <f t="shared" si="228"/>
        <v>2 8 1 813</v>
      </c>
    </row>
    <row r="2031" spans="1:10">
      <c r="A2031" s="16" t="s">
        <v>449</v>
      </c>
      <c r="B2031" s="16" t="str">
        <f t="shared" si="227"/>
        <v>2 8 1 813 004</v>
      </c>
      <c r="C2031" s="5" t="s">
        <v>9566</v>
      </c>
      <c r="D2031" t="s">
        <v>8303</v>
      </c>
      <c r="E2031" s="137">
        <f t="shared" si="224"/>
        <v>0</v>
      </c>
      <c r="F2031" s="137">
        <f t="shared" si="225"/>
        <v>0</v>
      </c>
      <c r="G2031" s="137">
        <f t="shared" si="226"/>
        <v>0</v>
      </c>
      <c r="H2031" s="137">
        <f t="shared" si="222"/>
        <v>0</v>
      </c>
      <c r="I2031" s="16">
        <f t="shared" si="223"/>
        <v>13</v>
      </c>
      <c r="J2031" s="16" t="str">
        <f t="shared" si="228"/>
        <v>2 8 1 813</v>
      </c>
    </row>
    <row r="2032" spans="1:10">
      <c r="A2032" s="16" t="s">
        <v>449</v>
      </c>
      <c r="B2032" s="16" t="str">
        <f t="shared" si="227"/>
        <v>2 8 1 813 005</v>
      </c>
      <c r="C2032" s="5" t="s">
        <v>9567</v>
      </c>
      <c r="D2032" t="s">
        <v>8307</v>
      </c>
      <c r="E2032" s="137">
        <f t="shared" si="224"/>
        <v>0</v>
      </c>
      <c r="F2032" s="137">
        <f t="shared" si="225"/>
        <v>0</v>
      </c>
      <c r="G2032" s="137">
        <f t="shared" si="226"/>
        <v>0</v>
      </c>
      <c r="H2032" s="137">
        <f t="shared" si="222"/>
        <v>0</v>
      </c>
      <c r="I2032" s="16">
        <f t="shared" si="223"/>
        <v>13</v>
      </c>
      <c r="J2032" s="16" t="str">
        <f t="shared" si="228"/>
        <v>2 8 1 813</v>
      </c>
    </row>
    <row r="2033" spans="1:10">
      <c r="A2033" s="16" t="s">
        <v>449</v>
      </c>
      <c r="B2033" s="16" t="str">
        <f t="shared" si="227"/>
        <v>2 8 1 814</v>
      </c>
      <c r="C2033" s="5" t="s">
        <v>7755</v>
      </c>
      <c r="D2033" t="s">
        <v>3541</v>
      </c>
      <c r="E2033" s="137">
        <f t="shared" si="224"/>
        <v>0</v>
      </c>
      <c r="F2033" s="137">
        <f t="shared" si="225"/>
        <v>0</v>
      </c>
      <c r="G2033" s="137">
        <f t="shared" si="226"/>
        <v>0</v>
      </c>
      <c r="H2033" s="137">
        <f t="shared" ref="H2033:H2096" si="229">SUBTOTAL(9,E2033:G2033)</f>
        <v>0</v>
      </c>
      <c r="I2033" s="16">
        <f t="shared" ref="I2033:I2096" si="230">LEN(C2033)</f>
        <v>9</v>
      </c>
      <c r="J2033" s="16" t="str">
        <f t="shared" si="228"/>
        <v>2 8 1</v>
      </c>
    </row>
    <row r="2034" spans="1:10">
      <c r="A2034" s="16" t="s">
        <v>449</v>
      </c>
      <c r="B2034" s="16" t="str">
        <f t="shared" si="227"/>
        <v>2 8 1 814 001</v>
      </c>
      <c r="C2034" s="5" t="s">
        <v>8146</v>
      </c>
      <c r="D2034" t="s">
        <v>777</v>
      </c>
      <c r="E2034" s="137">
        <f t="shared" si="224"/>
        <v>0</v>
      </c>
      <c r="F2034" s="137">
        <f t="shared" si="225"/>
        <v>0</v>
      </c>
      <c r="G2034" s="137">
        <f t="shared" si="226"/>
        <v>0</v>
      </c>
      <c r="H2034" s="137">
        <f t="shared" si="229"/>
        <v>0</v>
      </c>
      <c r="I2034" s="16">
        <f t="shared" si="230"/>
        <v>13</v>
      </c>
      <c r="J2034" s="16" t="str">
        <f t="shared" si="228"/>
        <v>2 8 1 814</v>
      </c>
    </row>
    <row r="2035" spans="1:10">
      <c r="A2035" s="16" t="s">
        <v>449</v>
      </c>
      <c r="B2035" s="16" t="str">
        <f t="shared" si="227"/>
        <v>2 8 1 814 002</v>
      </c>
      <c r="C2035" s="5" t="s">
        <v>9568</v>
      </c>
      <c r="D2035" t="s">
        <v>8303</v>
      </c>
      <c r="E2035" s="137">
        <f t="shared" si="224"/>
        <v>0</v>
      </c>
      <c r="F2035" s="137">
        <f t="shared" si="225"/>
        <v>0</v>
      </c>
      <c r="G2035" s="137">
        <f t="shared" si="226"/>
        <v>0</v>
      </c>
      <c r="H2035" s="137">
        <f t="shared" si="229"/>
        <v>0</v>
      </c>
      <c r="I2035" s="16">
        <f t="shared" si="230"/>
        <v>13</v>
      </c>
      <c r="J2035" s="16" t="str">
        <f t="shared" si="228"/>
        <v>2 8 1 814</v>
      </c>
    </row>
    <row r="2036" spans="1:10">
      <c r="A2036" s="16" t="s">
        <v>449</v>
      </c>
      <c r="B2036" s="16" t="str">
        <f t="shared" si="227"/>
        <v>2 8 1 814 003</v>
      </c>
      <c r="C2036" s="5" t="s">
        <v>9569</v>
      </c>
      <c r="D2036" t="s">
        <v>3202</v>
      </c>
      <c r="E2036" s="137">
        <f t="shared" si="224"/>
        <v>0</v>
      </c>
      <c r="F2036" s="137">
        <f t="shared" si="225"/>
        <v>0</v>
      </c>
      <c r="G2036" s="137">
        <f t="shared" si="226"/>
        <v>0</v>
      </c>
      <c r="H2036" s="137">
        <f t="shared" si="229"/>
        <v>0</v>
      </c>
      <c r="I2036" s="16">
        <f t="shared" si="230"/>
        <v>13</v>
      </c>
      <c r="J2036" s="16" t="str">
        <f t="shared" si="228"/>
        <v>2 8 1 814</v>
      </c>
    </row>
    <row r="2037" spans="1:10">
      <c r="A2037" s="16" t="s">
        <v>449</v>
      </c>
      <c r="B2037" s="16" t="str">
        <f t="shared" si="227"/>
        <v>2 8 1 814 004</v>
      </c>
      <c r="C2037" s="5" t="s">
        <v>9570</v>
      </c>
      <c r="D2037" t="s">
        <v>8303</v>
      </c>
      <c r="E2037" s="137">
        <f t="shared" si="224"/>
        <v>0</v>
      </c>
      <c r="F2037" s="137">
        <f t="shared" si="225"/>
        <v>0</v>
      </c>
      <c r="G2037" s="137">
        <f t="shared" si="226"/>
        <v>0</v>
      </c>
      <c r="H2037" s="137">
        <f t="shared" si="229"/>
        <v>0</v>
      </c>
      <c r="I2037" s="16">
        <f t="shared" si="230"/>
        <v>13</v>
      </c>
      <c r="J2037" s="16" t="str">
        <f t="shared" si="228"/>
        <v>2 8 1 814</v>
      </c>
    </row>
    <row r="2038" spans="1:10">
      <c r="A2038" s="16" t="s">
        <v>449</v>
      </c>
      <c r="B2038" s="16" t="str">
        <f t="shared" si="227"/>
        <v>2 8 1 814 005</v>
      </c>
      <c r="C2038" s="5" t="s">
        <v>9571</v>
      </c>
      <c r="D2038" t="s">
        <v>8307</v>
      </c>
      <c r="E2038" s="137">
        <f t="shared" si="224"/>
        <v>0</v>
      </c>
      <c r="F2038" s="137">
        <f t="shared" si="225"/>
        <v>0</v>
      </c>
      <c r="G2038" s="137">
        <f t="shared" si="226"/>
        <v>0</v>
      </c>
      <c r="H2038" s="137">
        <f t="shared" si="229"/>
        <v>0</v>
      </c>
      <c r="I2038" s="16">
        <f t="shared" si="230"/>
        <v>13</v>
      </c>
      <c r="J2038" s="16" t="str">
        <f t="shared" si="228"/>
        <v>2 8 1 814</v>
      </c>
    </row>
    <row r="2039" spans="1:10">
      <c r="A2039" s="16" t="s">
        <v>449</v>
      </c>
      <c r="B2039" s="16" t="str">
        <f t="shared" si="227"/>
        <v>2 8 1 815</v>
      </c>
      <c r="C2039" s="5" t="s">
        <v>7756</v>
      </c>
      <c r="D2039" t="s">
        <v>3542</v>
      </c>
      <c r="E2039" s="137">
        <f t="shared" si="224"/>
        <v>0</v>
      </c>
      <c r="F2039" s="137">
        <f t="shared" si="225"/>
        <v>0</v>
      </c>
      <c r="G2039" s="137">
        <f t="shared" si="226"/>
        <v>0</v>
      </c>
      <c r="H2039" s="137">
        <f t="shared" si="229"/>
        <v>0</v>
      </c>
      <c r="I2039" s="16">
        <f t="shared" si="230"/>
        <v>9</v>
      </c>
      <c r="J2039" s="16" t="str">
        <f t="shared" si="228"/>
        <v>2 8 1</v>
      </c>
    </row>
    <row r="2040" spans="1:10">
      <c r="A2040" s="16" t="s">
        <v>449</v>
      </c>
      <c r="B2040" s="16" t="str">
        <f t="shared" si="227"/>
        <v>2 8 1 815 001</v>
      </c>
      <c r="C2040" s="5" t="s">
        <v>8147</v>
      </c>
      <c r="D2040" t="s">
        <v>777</v>
      </c>
      <c r="E2040" s="137">
        <f t="shared" si="224"/>
        <v>0</v>
      </c>
      <c r="F2040" s="137">
        <f t="shared" si="225"/>
        <v>0</v>
      </c>
      <c r="G2040" s="137">
        <f t="shared" si="226"/>
        <v>0</v>
      </c>
      <c r="H2040" s="137">
        <f t="shared" si="229"/>
        <v>0</v>
      </c>
      <c r="I2040" s="16">
        <f t="shared" si="230"/>
        <v>13</v>
      </c>
      <c r="J2040" s="16" t="str">
        <f t="shared" si="228"/>
        <v>2 8 1 815</v>
      </c>
    </row>
    <row r="2041" spans="1:10">
      <c r="A2041" s="16" t="s">
        <v>449</v>
      </c>
      <c r="B2041" s="16" t="str">
        <f t="shared" si="227"/>
        <v>2 8 1 815 002</v>
      </c>
      <c r="C2041" s="5" t="s">
        <v>9572</v>
      </c>
      <c r="D2041" t="s">
        <v>8303</v>
      </c>
      <c r="E2041" s="137">
        <f t="shared" si="224"/>
        <v>0</v>
      </c>
      <c r="F2041" s="137">
        <f t="shared" si="225"/>
        <v>0</v>
      </c>
      <c r="G2041" s="137">
        <f t="shared" si="226"/>
        <v>0</v>
      </c>
      <c r="H2041" s="137">
        <f t="shared" si="229"/>
        <v>0</v>
      </c>
      <c r="I2041" s="16">
        <f t="shared" si="230"/>
        <v>13</v>
      </c>
      <c r="J2041" s="16" t="str">
        <f t="shared" si="228"/>
        <v>2 8 1 815</v>
      </c>
    </row>
    <row r="2042" spans="1:10">
      <c r="A2042" s="16" t="s">
        <v>449</v>
      </c>
      <c r="B2042" s="16" t="str">
        <f t="shared" si="227"/>
        <v>2 8 1 815 003</v>
      </c>
      <c r="C2042" s="5" t="s">
        <v>9573</v>
      </c>
      <c r="D2042" t="s">
        <v>3202</v>
      </c>
      <c r="E2042" s="137">
        <f t="shared" si="224"/>
        <v>0</v>
      </c>
      <c r="F2042" s="137">
        <f t="shared" si="225"/>
        <v>0</v>
      </c>
      <c r="G2042" s="137">
        <f t="shared" si="226"/>
        <v>0</v>
      </c>
      <c r="H2042" s="137">
        <f t="shared" si="229"/>
        <v>0</v>
      </c>
      <c r="I2042" s="16">
        <f t="shared" si="230"/>
        <v>13</v>
      </c>
      <c r="J2042" s="16" t="str">
        <f t="shared" si="228"/>
        <v>2 8 1 815</v>
      </c>
    </row>
    <row r="2043" spans="1:10">
      <c r="A2043" s="16" t="s">
        <v>449</v>
      </c>
      <c r="B2043" s="16" t="str">
        <f t="shared" si="227"/>
        <v>2 8 1 815 004</v>
      </c>
      <c r="C2043" s="5" t="s">
        <v>9574</v>
      </c>
      <c r="D2043" t="s">
        <v>8303</v>
      </c>
      <c r="E2043" s="137">
        <f t="shared" si="224"/>
        <v>0</v>
      </c>
      <c r="F2043" s="137">
        <f t="shared" si="225"/>
        <v>0</v>
      </c>
      <c r="G2043" s="137">
        <f t="shared" si="226"/>
        <v>0</v>
      </c>
      <c r="H2043" s="137">
        <f t="shared" si="229"/>
        <v>0</v>
      </c>
      <c r="I2043" s="16">
        <f t="shared" si="230"/>
        <v>13</v>
      </c>
      <c r="J2043" s="16" t="str">
        <f t="shared" si="228"/>
        <v>2 8 1 815</v>
      </c>
    </row>
    <row r="2044" spans="1:10">
      <c r="A2044" s="16" t="s">
        <v>449</v>
      </c>
      <c r="B2044" s="16" t="str">
        <f t="shared" si="227"/>
        <v>2 8 1 815 005</v>
      </c>
      <c r="C2044" s="5" t="s">
        <v>9575</v>
      </c>
      <c r="D2044" t="s">
        <v>8307</v>
      </c>
      <c r="E2044" s="137">
        <f t="shared" si="224"/>
        <v>0</v>
      </c>
      <c r="F2044" s="137">
        <f t="shared" si="225"/>
        <v>0</v>
      </c>
      <c r="G2044" s="137">
        <f t="shared" si="226"/>
        <v>0</v>
      </c>
      <c r="H2044" s="137">
        <f t="shared" si="229"/>
        <v>0</v>
      </c>
      <c r="I2044" s="16">
        <f t="shared" si="230"/>
        <v>13</v>
      </c>
      <c r="J2044" s="16" t="str">
        <f t="shared" si="228"/>
        <v>2 8 1 815</v>
      </c>
    </row>
    <row r="2045" spans="1:10">
      <c r="A2045" s="16" t="s">
        <v>449</v>
      </c>
      <c r="B2045" s="16" t="str">
        <f t="shared" si="227"/>
        <v>2 8 1 816</v>
      </c>
      <c r="C2045" s="5" t="s">
        <v>7757</v>
      </c>
      <c r="D2045" t="s">
        <v>3543</v>
      </c>
      <c r="E2045" s="137">
        <f t="shared" si="224"/>
        <v>0</v>
      </c>
      <c r="F2045" s="137">
        <f t="shared" si="225"/>
        <v>0</v>
      </c>
      <c r="G2045" s="137">
        <f t="shared" si="226"/>
        <v>0</v>
      </c>
      <c r="H2045" s="137">
        <f t="shared" si="229"/>
        <v>0</v>
      </c>
      <c r="I2045" s="16">
        <f t="shared" si="230"/>
        <v>9</v>
      </c>
      <c r="J2045" s="16" t="str">
        <f t="shared" si="228"/>
        <v>2 8 1</v>
      </c>
    </row>
    <row r="2046" spans="1:10">
      <c r="A2046" s="16" t="s">
        <v>449</v>
      </c>
      <c r="B2046" s="16" t="str">
        <f t="shared" si="227"/>
        <v>2 8 1 816 001</v>
      </c>
      <c r="C2046" s="5" t="s">
        <v>8148</v>
      </c>
      <c r="D2046" t="s">
        <v>777</v>
      </c>
      <c r="E2046" s="137">
        <f t="shared" si="224"/>
        <v>0</v>
      </c>
      <c r="F2046" s="137">
        <f t="shared" si="225"/>
        <v>0</v>
      </c>
      <c r="G2046" s="137">
        <f t="shared" si="226"/>
        <v>0</v>
      </c>
      <c r="H2046" s="137">
        <f t="shared" si="229"/>
        <v>0</v>
      </c>
      <c r="I2046" s="16">
        <f t="shared" si="230"/>
        <v>13</v>
      </c>
      <c r="J2046" s="16" t="str">
        <f t="shared" si="228"/>
        <v>2 8 1 816</v>
      </c>
    </row>
    <row r="2047" spans="1:10">
      <c r="A2047" s="16" t="s">
        <v>449</v>
      </c>
      <c r="B2047" s="16" t="str">
        <f t="shared" si="227"/>
        <v>2 8 1 816 002</v>
      </c>
      <c r="C2047" s="5" t="s">
        <v>9576</v>
      </c>
      <c r="D2047" t="s">
        <v>8303</v>
      </c>
      <c r="E2047" s="137">
        <f t="shared" si="224"/>
        <v>0</v>
      </c>
      <c r="F2047" s="137">
        <f t="shared" si="225"/>
        <v>0</v>
      </c>
      <c r="G2047" s="137">
        <f t="shared" si="226"/>
        <v>0</v>
      </c>
      <c r="H2047" s="137">
        <f t="shared" si="229"/>
        <v>0</v>
      </c>
      <c r="I2047" s="16">
        <f t="shared" si="230"/>
        <v>13</v>
      </c>
      <c r="J2047" s="16" t="str">
        <f t="shared" si="228"/>
        <v>2 8 1 816</v>
      </c>
    </row>
    <row r="2048" spans="1:10">
      <c r="A2048" s="16" t="s">
        <v>449</v>
      </c>
      <c r="B2048" s="16" t="str">
        <f t="shared" si="227"/>
        <v>2 8 1 816 003</v>
      </c>
      <c r="C2048" s="5" t="s">
        <v>9577</v>
      </c>
      <c r="D2048" t="s">
        <v>3202</v>
      </c>
      <c r="E2048" s="137">
        <f t="shared" si="224"/>
        <v>0</v>
      </c>
      <c r="F2048" s="137">
        <f t="shared" si="225"/>
        <v>0</v>
      </c>
      <c r="G2048" s="137">
        <f t="shared" si="226"/>
        <v>0</v>
      </c>
      <c r="H2048" s="137">
        <f t="shared" si="229"/>
        <v>0</v>
      </c>
      <c r="I2048" s="16">
        <f t="shared" si="230"/>
        <v>13</v>
      </c>
      <c r="J2048" s="16" t="str">
        <f t="shared" si="228"/>
        <v>2 8 1 816</v>
      </c>
    </row>
    <row r="2049" spans="1:10">
      <c r="A2049" s="16" t="s">
        <v>449</v>
      </c>
      <c r="B2049" s="16" t="str">
        <f t="shared" si="227"/>
        <v>2 8 1 816 004</v>
      </c>
      <c r="C2049" s="5" t="s">
        <v>9578</v>
      </c>
      <c r="D2049" t="s">
        <v>8303</v>
      </c>
      <c r="E2049" s="137">
        <f t="shared" si="224"/>
        <v>0</v>
      </c>
      <c r="F2049" s="137">
        <f t="shared" si="225"/>
        <v>0</v>
      </c>
      <c r="G2049" s="137">
        <f t="shared" si="226"/>
        <v>0</v>
      </c>
      <c r="H2049" s="137">
        <f t="shared" si="229"/>
        <v>0</v>
      </c>
      <c r="I2049" s="16">
        <f t="shared" si="230"/>
        <v>13</v>
      </c>
      <c r="J2049" s="16" t="str">
        <f t="shared" si="228"/>
        <v>2 8 1 816</v>
      </c>
    </row>
    <row r="2050" spans="1:10">
      <c r="A2050" s="16" t="s">
        <v>449</v>
      </c>
      <c r="B2050" s="16" t="str">
        <f t="shared" si="227"/>
        <v>2 8 1 816 005</v>
      </c>
      <c r="C2050" s="5" t="s">
        <v>9579</v>
      </c>
      <c r="D2050" t="s">
        <v>8307</v>
      </c>
      <c r="E2050" s="137">
        <f t="shared" ref="E2050:E2113" si="231">SUMIF($J$1:$J$4000,$C2050,$E$1:$E$4000)</f>
        <v>0</v>
      </c>
      <c r="F2050" s="137">
        <f t="shared" ref="F2050:F2113" si="232">SUMIF($J$1:$J$4000,$C2050,$F$1:$F$4000)</f>
        <v>0</v>
      </c>
      <c r="G2050" s="137">
        <f t="shared" ref="G2050:G2113" si="233">SUMIF($J$1:$J$4000,$C2050,$G$1:$G$4000)</f>
        <v>0</v>
      </c>
      <c r="H2050" s="137">
        <f t="shared" si="229"/>
        <v>0</v>
      </c>
      <c r="I2050" s="16">
        <f t="shared" si="230"/>
        <v>13</v>
      </c>
      <c r="J2050" s="16" t="str">
        <f t="shared" si="228"/>
        <v>2 8 1 816</v>
      </c>
    </row>
    <row r="2051" spans="1:10">
      <c r="A2051" s="16" t="s">
        <v>449</v>
      </c>
      <c r="B2051" s="16" t="str">
        <f t="shared" ref="B2051:B2114" si="234">MID(C2051,1,I2051)</f>
        <v>2 8 3</v>
      </c>
      <c r="C2051" s="5" t="s">
        <v>7758</v>
      </c>
      <c r="D2051" t="s">
        <v>7759</v>
      </c>
      <c r="E2051" s="137">
        <f t="shared" si="231"/>
        <v>0</v>
      </c>
      <c r="F2051" s="137">
        <f t="shared" si="232"/>
        <v>0</v>
      </c>
      <c r="G2051" s="137">
        <f t="shared" si="233"/>
        <v>0</v>
      </c>
      <c r="H2051" s="137">
        <f t="shared" si="229"/>
        <v>0</v>
      </c>
      <c r="I2051" s="16">
        <f t="shared" si="230"/>
        <v>5</v>
      </c>
      <c r="J2051" s="16" t="str">
        <f t="shared" si="228"/>
        <v>2 8</v>
      </c>
    </row>
    <row r="2052" spans="1:10">
      <c r="A2052" s="16" t="s">
        <v>449</v>
      </c>
      <c r="B2052" s="16" t="str">
        <f t="shared" si="234"/>
        <v>2 8 3 831</v>
      </c>
      <c r="C2052" s="5" t="s">
        <v>7760</v>
      </c>
      <c r="D2052" t="s">
        <v>3544</v>
      </c>
      <c r="E2052" s="137">
        <f t="shared" si="231"/>
        <v>0</v>
      </c>
      <c r="F2052" s="137">
        <f t="shared" si="232"/>
        <v>0</v>
      </c>
      <c r="G2052" s="137">
        <f t="shared" si="233"/>
        <v>0</v>
      </c>
      <c r="H2052" s="137">
        <f t="shared" si="229"/>
        <v>0</v>
      </c>
      <c r="I2052" s="16">
        <f t="shared" si="230"/>
        <v>9</v>
      </c>
      <c r="J2052" s="16" t="str">
        <f t="shared" si="228"/>
        <v>2 8 3</v>
      </c>
    </row>
    <row r="2053" spans="1:10">
      <c r="A2053" s="16" t="s">
        <v>449</v>
      </c>
      <c r="B2053" s="16" t="str">
        <f t="shared" si="234"/>
        <v>2 8 3 831 001</v>
      </c>
      <c r="C2053" s="5" t="s">
        <v>8149</v>
      </c>
      <c r="D2053" t="s">
        <v>777</v>
      </c>
      <c r="E2053" s="137">
        <f t="shared" si="231"/>
        <v>0</v>
      </c>
      <c r="F2053" s="137">
        <f t="shared" si="232"/>
        <v>0</v>
      </c>
      <c r="G2053" s="137">
        <f t="shared" si="233"/>
        <v>0</v>
      </c>
      <c r="H2053" s="137">
        <f t="shared" si="229"/>
        <v>0</v>
      </c>
      <c r="I2053" s="16">
        <f t="shared" si="230"/>
        <v>13</v>
      </c>
      <c r="J2053" s="16" t="str">
        <f t="shared" si="228"/>
        <v>2 8 3 831</v>
      </c>
    </row>
    <row r="2054" spans="1:10">
      <c r="A2054" s="16" t="s">
        <v>449</v>
      </c>
      <c r="B2054" s="16" t="str">
        <f t="shared" si="234"/>
        <v>2 8 3 831 002</v>
      </c>
      <c r="C2054" s="5" t="s">
        <v>9580</v>
      </c>
      <c r="D2054" t="s">
        <v>8303</v>
      </c>
      <c r="E2054" s="137">
        <f t="shared" si="231"/>
        <v>0</v>
      </c>
      <c r="F2054" s="137">
        <f t="shared" si="232"/>
        <v>0</v>
      </c>
      <c r="G2054" s="137">
        <f t="shared" si="233"/>
        <v>0</v>
      </c>
      <c r="H2054" s="137">
        <f t="shared" si="229"/>
        <v>0</v>
      </c>
      <c r="I2054" s="16">
        <f t="shared" si="230"/>
        <v>13</v>
      </c>
      <c r="J2054" s="16" t="str">
        <f t="shared" si="228"/>
        <v>2 8 3 831</v>
      </c>
    </row>
    <row r="2055" spans="1:10">
      <c r="A2055" s="16" t="s">
        <v>449</v>
      </c>
      <c r="B2055" s="16" t="str">
        <f t="shared" si="234"/>
        <v>2 8 3 831 003</v>
      </c>
      <c r="C2055" s="5" t="s">
        <v>9581</v>
      </c>
      <c r="D2055" t="s">
        <v>3202</v>
      </c>
      <c r="E2055" s="137">
        <f t="shared" si="231"/>
        <v>0</v>
      </c>
      <c r="F2055" s="137">
        <f t="shared" si="232"/>
        <v>0</v>
      </c>
      <c r="G2055" s="137">
        <f t="shared" si="233"/>
        <v>0</v>
      </c>
      <c r="H2055" s="137">
        <f t="shared" si="229"/>
        <v>0</v>
      </c>
      <c r="I2055" s="16">
        <f t="shared" si="230"/>
        <v>13</v>
      </c>
      <c r="J2055" s="16" t="str">
        <f t="shared" ref="J2055:J2118" si="235">IF(I2055=3,MID(C2055,1,1),IF(I2055=5,MID(C2055,1,3),IF(I2055=9,MID(C2055,1,5),IF(I2055=13,MID(C2055,1,9),IF(I2055=17,MID(C2055,1,13),IF(I2055=21,MID(C2055,1,17)))))))</f>
        <v>2 8 3 831</v>
      </c>
    </row>
    <row r="2056" spans="1:10">
      <c r="A2056" s="16" t="s">
        <v>449</v>
      </c>
      <c r="B2056" s="16" t="str">
        <f t="shared" si="234"/>
        <v>2 8 3 831 004</v>
      </c>
      <c r="C2056" s="5" t="s">
        <v>9582</v>
      </c>
      <c r="D2056" t="s">
        <v>8303</v>
      </c>
      <c r="E2056" s="137">
        <f t="shared" si="231"/>
        <v>0</v>
      </c>
      <c r="F2056" s="137">
        <f t="shared" si="232"/>
        <v>0</v>
      </c>
      <c r="G2056" s="137">
        <f t="shared" si="233"/>
        <v>0</v>
      </c>
      <c r="H2056" s="137">
        <f t="shared" si="229"/>
        <v>0</v>
      </c>
      <c r="I2056" s="16">
        <f t="shared" si="230"/>
        <v>13</v>
      </c>
      <c r="J2056" s="16" t="str">
        <f t="shared" si="235"/>
        <v>2 8 3 831</v>
      </c>
    </row>
    <row r="2057" spans="1:10">
      <c r="A2057" s="16" t="s">
        <v>449</v>
      </c>
      <c r="B2057" s="16" t="str">
        <f t="shared" si="234"/>
        <v>2 8 3 831 005</v>
      </c>
      <c r="C2057" s="5" t="s">
        <v>9583</v>
      </c>
      <c r="D2057" t="s">
        <v>8307</v>
      </c>
      <c r="E2057" s="137">
        <f t="shared" si="231"/>
        <v>0</v>
      </c>
      <c r="F2057" s="137">
        <f t="shared" si="232"/>
        <v>0</v>
      </c>
      <c r="G2057" s="137">
        <f t="shared" si="233"/>
        <v>0</v>
      </c>
      <c r="H2057" s="137">
        <f t="shared" si="229"/>
        <v>0</v>
      </c>
      <c r="I2057" s="16">
        <f t="shared" si="230"/>
        <v>13</v>
      </c>
      <c r="J2057" s="16" t="str">
        <f t="shared" si="235"/>
        <v>2 8 3 831</v>
      </c>
    </row>
    <row r="2058" spans="1:10">
      <c r="A2058" s="16" t="s">
        <v>449</v>
      </c>
      <c r="B2058" s="16" t="str">
        <f t="shared" si="234"/>
        <v>2 8 3 832</v>
      </c>
      <c r="C2058" s="5" t="s">
        <v>7761</v>
      </c>
      <c r="D2058" t="s">
        <v>3545</v>
      </c>
      <c r="E2058" s="137">
        <f t="shared" si="231"/>
        <v>0</v>
      </c>
      <c r="F2058" s="137">
        <f t="shared" si="232"/>
        <v>0</v>
      </c>
      <c r="G2058" s="137">
        <f t="shared" si="233"/>
        <v>0</v>
      </c>
      <c r="H2058" s="137">
        <f t="shared" si="229"/>
        <v>0</v>
      </c>
      <c r="I2058" s="16">
        <f t="shared" si="230"/>
        <v>9</v>
      </c>
      <c r="J2058" s="16" t="str">
        <f t="shared" si="235"/>
        <v>2 8 3</v>
      </c>
    </row>
    <row r="2059" spans="1:10">
      <c r="A2059" s="16" t="s">
        <v>449</v>
      </c>
      <c r="B2059" s="16" t="str">
        <f t="shared" si="234"/>
        <v>2 8 3 832 001</v>
      </c>
      <c r="C2059" s="5" t="s">
        <v>8150</v>
      </c>
      <c r="D2059" t="s">
        <v>777</v>
      </c>
      <c r="E2059" s="137">
        <f t="shared" si="231"/>
        <v>0</v>
      </c>
      <c r="F2059" s="137">
        <f t="shared" si="232"/>
        <v>0</v>
      </c>
      <c r="G2059" s="137">
        <f t="shared" si="233"/>
        <v>0</v>
      </c>
      <c r="H2059" s="137">
        <f t="shared" si="229"/>
        <v>0</v>
      </c>
      <c r="I2059" s="16">
        <f t="shared" si="230"/>
        <v>13</v>
      </c>
      <c r="J2059" s="16" t="str">
        <f t="shared" si="235"/>
        <v>2 8 3 832</v>
      </c>
    </row>
    <row r="2060" spans="1:10">
      <c r="A2060" s="16" t="s">
        <v>449</v>
      </c>
      <c r="B2060" s="16" t="str">
        <f t="shared" si="234"/>
        <v>2 8 3 832 002</v>
      </c>
      <c r="C2060" s="5" t="s">
        <v>9584</v>
      </c>
      <c r="D2060" t="s">
        <v>8303</v>
      </c>
      <c r="E2060" s="137">
        <f t="shared" si="231"/>
        <v>0</v>
      </c>
      <c r="F2060" s="137">
        <f t="shared" si="232"/>
        <v>0</v>
      </c>
      <c r="G2060" s="137">
        <f t="shared" si="233"/>
        <v>0</v>
      </c>
      <c r="H2060" s="137">
        <f t="shared" si="229"/>
        <v>0</v>
      </c>
      <c r="I2060" s="16">
        <f t="shared" si="230"/>
        <v>13</v>
      </c>
      <c r="J2060" s="16" t="str">
        <f t="shared" si="235"/>
        <v>2 8 3 832</v>
      </c>
    </row>
    <row r="2061" spans="1:10">
      <c r="A2061" s="16" t="s">
        <v>449</v>
      </c>
      <c r="B2061" s="16" t="str">
        <f t="shared" si="234"/>
        <v>2 8 3 832 003</v>
      </c>
      <c r="C2061" s="5" t="s">
        <v>9585</v>
      </c>
      <c r="D2061" t="s">
        <v>3202</v>
      </c>
      <c r="E2061" s="137">
        <f t="shared" si="231"/>
        <v>0</v>
      </c>
      <c r="F2061" s="137">
        <f t="shared" si="232"/>
        <v>0</v>
      </c>
      <c r="G2061" s="137">
        <f t="shared" si="233"/>
        <v>0</v>
      </c>
      <c r="H2061" s="137">
        <f t="shared" si="229"/>
        <v>0</v>
      </c>
      <c r="I2061" s="16">
        <f t="shared" si="230"/>
        <v>13</v>
      </c>
      <c r="J2061" s="16" t="str">
        <f t="shared" si="235"/>
        <v>2 8 3 832</v>
      </c>
    </row>
    <row r="2062" spans="1:10">
      <c r="A2062" s="16" t="s">
        <v>449</v>
      </c>
      <c r="B2062" s="16" t="str">
        <f t="shared" si="234"/>
        <v>2 8 3 832 004</v>
      </c>
      <c r="C2062" s="5" t="s">
        <v>9586</v>
      </c>
      <c r="D2062" t="s">
        <v>8303</v>
      </c>
      <c r="E2062" s="137">
        <f t="shared" si="231"/>
        <v>0</v>
      </c>
      <c r="F2062" s="137">
        <f t="shared" si="232"/>
        <v>0</v>
      </c>
      <c r="G2062" s="137">
        <f t="shared" si="233"/>
        <v>0</v>
      </c>
      <c r="H2062" s="137">
        <f t="shared" si="229"/>
        <v>0</v>
      </c>
      <c r="I2062" s="16">
        <f t="shared" si="230"/>
        <v>13</v>
      </c>
      <c r="J2062" s="16" t="str">
        <f t="shared" si="235"/>
        <v>2 8 3 832</v>
      </c>
    </row>
    <row r="2063" spans="1:10">
      <c r="A2063" s="16" t="s">
        <v>449</v>
      </c>
      <c r="B2063" s="16" t="str">
        <f t="shared" si="234"/>
        <v>2 8 3 832 005</v>
      </c>
      <c r="C2063" s="5" t="s">
        <v>9587</v>
      </c>
      <c r="D2063" t="s">
        <v>8307</v>
      </c>
      <c r="E2063" s="137">
        <f t="shared" si="231"/>
        <v>0</v>
      </c>
      <c r="F2063" s="137">
        <f t="shared" si="232"/>
        <v>0</v>
      </c>
      <c r="G2063" s="137">
        <f t="shared" si="233"/>
        <v>0</v>
      </c>
      <c r="H2063" s="137">
        <f t="shared" si="229"/>
        <v>0</v>
      </c>
      <c r="I2063" s="16">
        <f t="shared" si="230"/>
        <v>13</v>
      </c>
      <c r="J2063" s="16" t="str">
        <f t="shared" si="235"/>
        <v>2 8 3 832</v>
      </c>
    </row>
    <row r="2064" spans="1:10">
      <c r="A2064" s="16" t="s">
        <v>449</v>
      </c>
      <c r="B2064" s="16" t="str">
        <f t="shared" si="234"/>
        <v>2 8 3 833</v>
      </c>
      <c r="C2064" s="5" t="s">
        <v>7762</v>
      </c>
      <c r="D2064" t="s">
        <v>3546</v>
      </c>
      <c r="E2064" s="137">
        <f t="shared" si="231"/>
        <v>0</v>
      </c>
      <c r="F2064" s="137">
        <f t="shared" si="232"/>
        <v>0</v>
      </c>
      <c r="G2064" s="137">
        <f t="shared" si="233"/>
        <v>0</v>
      </c>
      <c r="H2064" s="137">
        <f t="shared" si="229"/>
        <v>0</v>
      </c>
      <c r="I2064" s="16">
        <f t="shared" si="230"/>
        <v>9</v>
      </c>
      <c r="J2064" s="16" t="str">
        <f t="shared" si="235"/>
        <v>2 8 3</v>
      </c>
    </row>
    <row r="2065" spans="1:10">
      <c r="A2065" s="16" t="s">
        <v>449</v>
      </c>
      <c r="B2065" s="16" t="str">
        <f t="shared" si="234"/>
        <v>2 8 3 833 001</v>
      </c>
      <c r="C2065" s="5" t="s">
        <v>8151</v>
      </c>
      <c r="D2065" t="s">
        <v>777</v>
      </c>
      <c r="E2065" s="137">
        <f t="shared" si="231"/>
        <v>0</v>
      </c>
      <c r="F2065" s="137">
        <f t="shared" si="232"/>
        <v>0</v>
      </c>
      <c r="G2065" s="137">
        <f t="shared" si="233"/>
        <v>0</v>
      </c>
      <c r="H2065" s="137">
        <f t="shared" si="229"/>
        <v>0</v>
      </c>
      <c r="I2065" s="16">
        <f t="shared" si="230"/>
        <v>13</v>
      </c>
      <c r="J2065" s="16" t="str">
        <f t="shared" si="235"/>
        <v>2 8 3 833</v>
      </c>
    </row>
    <row r="2066" spans="1:10">
      <c r="A2066" s="16" t="s">
        <v>449</v>
      </c>
      <c r="B2066" s="16" t="str">
        <f t="shared" si="234"/>
        <v>2 8 3 833 002</v>
      </c>
      <c r="C2066" s="5" t="s">
        <v>9588</v>
      </c>
      <c r="D2066" t="s">
        <v>8303</v>
      </c>
      <c r="E2066" s="137">
        <f t="shared" si="231"/>
        <v>0</v>
      </c>
      <c r="F2066" s="137">
        <f t="shared" si="232"/>
        <v>0</v>
      </c>
      <c r="G2066" s="137">
        <f t="shared" si="233"/>
        <v>0</v>
      </c>
      <c r="H2066" s="137">
        <f t="shared" si="229"/>
        <v>0</v>
      </c>
      <c r="I2066" s="16">
        <f t="shared" si="230"/>
        <v>13</v>
      </c>
      <c r="J2066" s="16" t="str">
        <f t="shared" si="235"/>
        <v>2 8 3 833</v>
      </c>
    </row>
    <row r="2067" spans="1:10">
      <c r="A2067" s="16" t="s">
        <v>449</v>
      </c>
      <c r="B2067" s="16" t="str">
        <f t="shared" si="234"/>
        <v>2 8 3 833 003</v>
      </c>
      <c r="C2067" s="5" t="s">
        <v>9589</v>
      </c>
      <c r="D2067" t="s">
        <v>3202</v>
      </c>
      <c r="E2067" s="137">
        <f t="shared" si="231"/>
        <v>0</v>
      </c>
      <c r="F2067" s="137">
        <f t="shared" si="232"/>
        <v>0</v>
      </c>
      <c r="G2067" s="137">
        <f t="shared" si="233"/>
        <v>0</v>
      </c>
      <c r="H2067" s="137">
        <f t="shared" si="229"/>
        <v>0</v>
      </c>
      <c r="I2067" s="16">
        <f t="shared" si="230"/>
        <v>13</v>
      </c>
      <c r="J2067" s="16" t="str">
        <f t="shared" si="235"/>
        <v>2 8 3 833</v>
      </c>
    </row>
    <row r="2068" spans="1:10">
      <c r="A2068" s="16" t="s">
        <v>449</v>
      </c>
      <c r="B2068" s="16" t="str">
        <f t="shared" si="234"/>
        <v>2 8 3 833 004</v>
      </c>
      <c r="C2068" s="5" t="s">
        <v>9590</v>
      </c>
      <c r="D2068" t="s">
        <v>8303</v>
      </c>
      <c r="E2068" s="137">
        <f t="shared" si="231"/>
        <v>0</v>
      </c>
      <c r="F2068" s="137">
        <f t="shared" si="232"/>
        <v>0</v>
      </c>
      <c r="G2068" s="137">
        <f t="shared" si="233"/>
        <v>0</v>
      </c>
      <c r="H2068" s="137">
        <f t="shared" si="229"/>
        <v>0</v>
      </c>
      <c r="I2068" s="16">
        <f t="shared" si="230"/>
        <v>13</v>
      </c>
      <c r="J2068" s="16" t="str">
        <f t="shared" si="235"/>
        <v>2 8 3 833</v>
      </c>
    </row>
    <row r="2069" spans="1:10">
      <c r="A2069" s="16" t="s">
        <v>449</v>
      </c>
      <c r="B2069" s="16" t="str">
        <f t="shared" si="234"/>
        <v>2 8 3 833 005</v>
      </c>
      <c r="C2069" s="5" t="s">
        <v>9591</v>
      </c>
      <c r="D2069" t="s">
        <v>8307</v>
      </c>
      <c r="E2069" s="137">
        <f t="shared" si="231"/>
        <v>0</v>
      </c>
      <c r="F2069" s="137">
        <f t="shared" si="232"/>
        <v>0</v>
      </c>
      <c r="G2069" s="137">
        <f t="shared" si="233"/>
        <v>0</v>
      </c>
      <c r="H2069" s="137">
        <f t="shared" si="229"/>
        <v>0</v>
      </c>
      <c r="I2069" s="16">
        <f t="shared" si="230"/>
        <v>13</v>
      </c>
      <c r="J2069" s="16" t="str">
        <f t="shared" si="235"/>
        <v>2 8 3 833</v>
      </c>
    </row>
    <row r="2070" spans="1:10">
      <c r="A2070" s="16" t="s">
        <v>449</v>
      </c>
      <c r="B2070" s="16" t="str">
        <f t="shared" si="234"/>
        <v>2 8 3 834</v>
      </c>
      <c r="C2070" s="5" t="s">
        <v>7763</v>
      </c>
      <c r="D2070" t="s">
        <v>3547</v>
      </c>
      <c r="E2070" s="137">
        <f t="shared" si="231"/>
        <v>0</v>
      </c>
      <c r="F2070" s="137">
        <f t="shared" si="232"/>
        <v>0</v>
      </c>
      <c r="G2070" s="137">
        <f t="shared" si="233"/>
        <v>0</v>
      </c>
      <c r="H2070" s="137">
        <f t="shared" si="229"/>
        <v>0</v>
      </c>
      <c r="I2070" s="16">
        <f t="shared" si="230"/>
        <v>9</v>
      </c>
      <c r="J2070" s="16" t="str">
        <f t="shared" si="235"/>
        <v>2 8 3</v>
      </c>
    </row>
    <row r="2071" spans="1:10">
      <c r="A2071" s="16" t="s">
        <v>449</v>
      </c>
      <c r="B2071" s="16" t="str">
        <f t="shared" si="234"/>
        <v>2 8 3 834 001</v>
      </c>
      <c r="C2071" s="5" t="s">
        <v>8152</v>
      </c>
      <c r="D2071" t="s">
        <v>777</v>
      </c>
      <c r="E2071" s="137">
        <f t="shared" si="231"/>
        <v>0</v>
      </c>
      <c r="F2071" s="137">
        <f t="shared" si="232"/>
        <v>0</v>
      </c>
      <c r="G2071" s="137">
        <f t="shared" si="233"/>
        <v>0</v>
      </c>
      <c r="H2071" s="137">
        <f t="shared" si="229"/>
        <v>0</v>
      </c>
      <c r="I2071" s="16">
        <f t="shared" si="230"/>
        <v>13</v>
      </c>
      <c r="J2071" s="16" t="str">
        <f t="shared" si="235"/>
        <v>2 8 3 834</v>
      </c>
    </row>
    <row r="2072" spans="1:10">
      <c r="A2072" s="16" t="s">
        <v>449</v>
      </c>
      <c r="B2072" s="16" t="str">
        <f t="shared" si="234"/>
        <v>2 8 3 834 002</v>
      </c>
      <c r="C2072" s="5" t="s">
        <v>9592</v>
      </c>
      <c r="D2072" t="s">
        <v>8303</v>
      </c>
      <c r="E2072" s="137">
        <f t="shared" si="231"/>
        <v>0</v>
      </c>
      <c r="F2072" s="137">
        <f t="shared" si="232"/>
        <v>0</v>
      </c>
      <c r="G2072" s="137">
        <f t="shared" si="233"/>
        <v>0</v>
      </c>
      <c r="H2072" s="137">
        <f t="shared" si="229"/>
        <v>0</v>
      </c>
      <c r="I2072" s="16">
        <f t="shared" si="230"/>
        <v>13</v>
      </c>
      <c r="J2072" s="16" t="str">
        <f t="shared" si="235"/>
        <v>2 8 3 834</v>
      </c>
    </row>
    <row r="2073" spans="1:10">
      <c r="A2073" s="16" t="s">
        <v>449</v>
      </c>
      <c r="B2073" s="16" t="str">
        <f t="shared" si="234"/>
        <v>2 8 3 834 003</v>
      </c>
      <c r="C2073" s="5" t="s">
        <v>9593</v>
      </c>
      <c r="D2073" t="s">
        <v>3202</v>
      </c>
      <c r="E2073" s="137">
        <f t="shared" si="231"/>
        <v>0</v>
      </c>
      <c r="F2073" s="137">
        <f t="shared" si="232"/>
        <v>0</v>
      </c>
      <c r="G2073" s="137">
        <f t="shared" si="233"/>
        <v>0</v>
      </c>
      <c r="H2073" s="137">
        <f t="shared" si="229"/>
        <v>0</v>
      </c>
      <c r="I2073" s="16">
        <f t="shared" si="230"/>
        <v>13</v>
      </c>
      <c r="J2073" s="16" t="str">
        <f t="shared" si="235"/>
        <v>2 8 3 834</v>
      </c>
    </row>
    <row r="2074" spans="1:10">
      <c r="A2074" s="16" t="s">
        <v>449</v>
      </c>
      <c r="B2074" s="16" t="str">
        <f t="shared" si="234"/>
        <v>2 8 3 834 004</v>
      </c>
      <c r="C2074" s="5" t="s">
        <v>9594</v>
      </c>
      <c r="D2074" t="s">
        <v>8303</v>
      </c>
      <c r="E2074" s="137">
        <f t="shared" si="231"/>
        <v>0</v>
      </c>
      <c r="F2074" s="137">
        <f t="shared" si="232"/>
        <v>0</v>
      </c>
      <c r="G2074" s="137">
        <f t="shared" si="233"/>
        <v>0</v>
      </c>
      <c r="H2074" s="137">
        <f t="shared" si="229"/>
        <v>0</v>
      </c>
      <c r="I2074" s="16">
        <f t="shared" si="230"/>
        <v>13</v>
      </c>
      <c r="J2074" s="16" t="str">
        <f t="shared" si="235"/>
        <v>2 8 3 834</v>
      </c>
    </row>
    <row r="2075" spans="1:10">
      <c r="A2075" s="16" t="s">
        <v>449</v>
      </c>
      <c r="B2075" s="16" t="str">
        <f t="shared" si="234"/>
        <v>2 8 3 834 005</v>
      </c>
      <c r="C2075" s="5" t="s">
        <v>9595</v>
      </c>
      <c r="D2075" t="s">
        <v>8307</v>
      </c>
      <c r="E2075" s="137">
        <f t="shared" si="231"/>
        <v>0</v>
      </c>
      <c r="F2075" s="137">
        <f t="shared" si="232"/>
        <v>0</v>
      </c>
      <c r="G2075" s="137">
        <f t="shared" si="233"/>
        <v>0</v>
      </c>
      <c r="H2075" s="137">
        <f t="shared" si="229"/>
        <v>0</v>
      </c>
      <c r="I2075" s="16">
        <f t="shared" si="230"/>
        <v>13</v>
      </c>
      <c r="J2075" s="16" t="str">
        <f t="shared" si="235"/>
        <v>2 8 3 834</v>
      </c>
    </row>
    <row r="2076" spans="1:10">
      <c r="A2076" s="16" t="s">
        <v>449</v>
      </c>
      <c r="B2076" s="16" t="str">
        <f t="shared" si="234"/>
        <v>2 8 3 835</v>
      </c>
      <c r="C2076" s="5" t="s">
        <v>7764</v>
      </c>
      <c r="D2076" t="s">
        <v>3548</v>
      </c>
      <c r="E2076" s="137">
        <f t="shared" si="231"/>
        <v>0</v>
      </c>
      <c r="F2076" s="137">
        <f t="shared" si="232"/>
        <v>0</v>
      </c>
      <c r="G2076" s="137">
        <f t="shared" si="233"/>
        <v>0</v>
      </c>
      <c r="H2076" s="137">
        <f t="shared" si="229"/>
        <v>0</v>
      </c>
      <c r="I2076" s="16">
        <f t="shared" si="230"/>
        <v>9</v>
      </c>
      <c r="J2076" s="16" t="str">
        <f t="shared" si="235"/>
        <v>2 8 3</v>
      </c>
    </row>
    <row r="2077" spans="1:10">
      <c r="A2077" s="16" t="s">
        <v>449</v>
      </c>
      <c r="B2077" s="16" t="str">
        <f t="shared" si="234"/>
        <v>2 8 3 835 001</v>
      </c>
      <c r="C2077" s="5" t="s">
        <v>8153</v>
      </c>
      <c r="D2077" t="s">
        <v>777</v>
      </c>
      <c r="E2077" s="137">
        <f t="shared" si="231"/>
        <v>0</v>
      </c>
      <c r="F2077" s="137">
        <f t="shared" si="232"/>
        <v>0</v>
      </c>
      <c r="G2077" s="137">
        <f t="shared" si="233"/>
        <v>0</v>
      </c>
      <c r="H2077" s="137">
        <f t="shared" si="229"/>
        <v>0</v>
      </c>
      <c r="I2077" s="16">
        <f t="shared" si="230"/>
        <v>13</v>
      </c>
      <c r="J2077" s="16" t="str">
        <f t="shared" si="235"/>
        <v>2 8 3 835</v>
      </c>
    </row>
    <row r="2078" spans="1:10">
      <c r="A2078" s="16" t="s">
        <v>449</v>
      </c>
      <c r="B2078" s="16" t="str">
        <f t="shared" si="234"/>
        <v>2 8 3 835 002</v>
      </c>
      <c r="C2078" s="5" t="s">
        <v>9596</v>
      </c>
      <c r="D2078" t="s">
        <v>8303</v>
      </c>
      <c r="E2078" s="137">
        <f t="shared" si="231"/>
        <v>0</v>
      </c>
      <c r="F2078" s="137">
        <f t="shared" si="232"/>
        <v>0</v>
      </c>
      <c r="G2078" s="137">
        <f t="shared" si="233"/>
        <v>0</v>
      </c>
      <c r="H2078" s="137">
        <f t="shared" si="229"/>
        <v>0</v>
      </c>
      <c r="I2078" s="16">
        <f t="shared" si="230"/>
        <v>13</v>
      </c>
      <c r="J2078" s="16" t="str">
        <f t="shared" si="235"/>
        <v>2 8 3 835</v>
      </c>
    </row>
    <row r="2079" spans="1:10">
      <c r="A2079" s="16" t="s">
        <v>449</v>
      </c>
      <c r="B2079" s="16" t="str">
        <f t="shared" si="234"/>
        <v>2 8 3 835 003</v>
      </c>
      <c r="C2079" s="5" t="s">
        <v>9597</v>
      </c>
      <c r="D2079" t="s">
        <v>3202</v>
      </c>
      <c r="E2079" s="137">
        <f t="shared" si="231"/>
        <v>0</v>
      </c>
      <c r="F2079" s="137">
        <f t="shared" si="232"/>
        <v>0</v>
      </c>
      <c r="G2079" s="137">
        <f t="shared" si="233"/>
        <v>0</v>
      </c>
      <c r="H2079" s="137">
        <f t="shared" si="229"/>
        <v>0</v>
      </c>
      <c r="I2079" s="16">
        <f t="shared" si="230"/>
        <v>13</v>
      </c>
      <c r="J2079" s="16" t="str">
        <f t="shared" si="235"/>
        <v>2 8 3 835</v>
      </c>
    </row>
    <row r="2080" spans="1:10">
      <c r="A2080" s="16" t="s">
        <v>449</v>
      </c>
      <c r="B2080" s="16" t="str">
        <f t="shared" si="234"/>
        <v>2 8 3 835 004</v>
      </c>
      <c r="C2080" s="5" t="s">
        <v>9598</v>
      </c>
      <c r="D2080" t="s">
        <v>8303</v>
      </c>
      <c r="E2080" s="137">
        <f t="shared" si="231"/>
        <v>0</v>
      </c>
      <c r="F2080" s="137">
        <f t="shared" si="232"/>
        <v>0</v>
      </c>
      <c r="G2080" s="137">
        <f t="shared" si="233"/>
        <v>0</v>
      </c>
      <c r="H2080" s="137">
        <f t="shared" si="229"/>
        <v>0</v>
      </c>
      <c r="I2080" s="16">
        <f t="shared" si="230"/>
        <v>13</v>
      </c>
      <c r="J2080" s="16" t="str">
        <f t="shared" si="235"/>
        <v>2 8 3 835</v>
      </c>
    </row>
    <row r="2081" spans="1:10">
      <c r="A2081" s="16" t="s">
        <v>449</v>
      </c>
      <c r="B2081" s="16" t="str">
        <f t="shared" si="234"/>
        <v>2 8 3 835 005</v>
      </c>
      <c r="C2081" s="5" t="s">
        <v>9599</v>
      </c>
      <c r="D2081" t="s">
        <v>8307</v>
      </c>
      <c r="E2081" s="137">
        <f t="shared" si="231"/>
        <v>0</v>
      </c>
      <c r="F2081" s="137">
        <f t="shared" si="232"/>
        <v>0</v>
      </c>
      <c r="G2081" s="137">
        <f t="shared" si="233"/>
        <v>0</v>
      </c>
      <c r="H2081" s="137">
        <f t="shared" si="229"/>
        <v>0</v>
      </c>
      <c r="I2081" s="16">
        <f t="shared" si="230"/>
        <v>13</v>
      </c>
      <c r="J2081" s="16" t="str">
        <f t="shared" si="235"/>
        <v>2 8 3 835</v>
      </c>
    </row>
    <row r="2082" spans="1:10">
      <c r="A2082" s="16" t="s">
        <v>449</v>
      </c>
      <c r="B2082" s="16" t="str">
        <f t="shared" si="234"/>
        <v>2 8 5</v>
      </c>
      <c r="C2082" s="5" t="s">
        <v>7765</v>
      </c>
      <c r="D2082" t="s">
        <v>443</v>
      </c>
      <c r="E2082" s="137">
        <f t="shared" si="231"/>
        <v>0</v>
      </c>
      <c r="F2082" s="137">
        <f t="shared" si="232"/>
        <v>0</v>
      </c>
      <c r="G2082" s="137">
        <f t="shared" si="233"/>
        <v>0</v>
      </c>
      <c r="H2082" s="137">
        <f t="shared" si="229"/>
        <v>0</v>
      </c>
      <c r="I2082" s="16">
        <f t="shared" si="230"/>
        <v>5</v>
      </c>
      <c r="J2082" s="16" t="str">
        <f t="shared" si="235"/>
        <v>2 8</v>
      </c>
    </row>
    <row r="2083" spans="1:10">
      <c r="A2083" s="16" t="s">
        <v>449</v>
      </c>
      <c r="B2083" s="16" t="str">
        <f t="shared" si="234"/>
        <v>2 8 5 851</v>
      </c>
      <c r="C2083" s="5" t="s">
        <v>7766</v>
      </c>
      <c r="D2083" t="s">
        <v>3549</v>
      </c>
      <c r="E2083" s="137">
        <f t="shared" si="231"/>
        <v>0</v>
      </c>
      <c r="F2083" s="137">
        <f t="shared" si="232"/>
        <v>0</v>
      </c>
      <c r="G2083" s="137">
        <f t="shared" si="233"/>
        <v>0</v>
      </c>
      <c r="H2083" s="137">
        <f t="shared" si="229"/>
        <v>0</v>
      </c>
      <c r="I2083" s="16">
        <f t="shared" si="230"/>
        <v>9</v>
      </c>
      <c r="J2083" s="16" t="str">
        <f t="shared" si="235"/>
        <v>2 8 5</v>
      </c>
    </row>
    <row r="2084" spans="1:10">
      <c r="A2084" s="16" t="s">
        <v>449</v>
      </c>
      <c r="B2084" s="16" t="str">
        <f t="shared" si="234"/>
        <v>2 8 5 851 001</v>
      </c>
      <c r="C2084" s="5" t="s">
        <v>8154</v>
      </c>
      <c r="D2084" t="s">
        <v>777</v>
      </c>
      <c r="E2084" s="137">
        <f t="shared" si="231"/>
        <v>0</v>
      </c>
      <c r="F2084" s="137">
        <f t="shared" si="232"/>
        <v>0</v>
      </c>
      <c r="G2084" s="137">
        <f t="shared" si="233"/>
        <v>0</v>
      </c>
      <c r="H2084" s="137">
        <f t="shared" si="229"/>
        <v>0</v>
      </c>
      <c r="I2084" s="16">
        <f t="shared" si="230"/>
        <v>13</v>
      </c>
      <c r="J2084" s="16" t="str">
        <f t="shared" si="235"/>
        <v>2 8 5 851</v>
      </c>
    </row>
    <row r="2085" spans="1:10">
      <c r="A2085" s="16" t="s">
        <v>449</v>
      </c>
      <c r="B2085" s="16" t="str">
        <f t="shared" si="234"/>
        <v>2 8 5 851 002</v>
      </c>
      <c r="C2085" s="5" t="s">
        <v>9600</v>
      </c>
      <c r="D2085" t="s">
        <v>8303</v>
      </c>
      <c r="E2085" s="137">
        <f t="shared" si="231"/>
        <v>0</v>
      </c>
      <c r="F2085" s="137">
        <f t="shared" si="232"/>
        <v>0</v>
      </c>
      <c r="G2085" s="137">
        <f t="shared" si="233"/>
        <v>0</v>
      </c>
      <c r="H2085" s="137">
        <f t="shared" si="229"/>
        <v>0</v>
      </c>
      <c r="I2085" s="16">
        <f t="shared" si="230"/>
        <v>13</v>
      </c>
      <c r="J2085" s="16" t="str">
        <f t="shared" si="235"/>
        <v>2 8 5 851</v>
      </c>
    </row>
    <row r="2086" spans="1:10">
      <c r="A2086" s="16" t="s">
        <v>449</v>
      </c>
      <c r="B2086" s="16" t="str">
        <f t="shared" si="234"/>
        <v>2 8 5 851 003</v>
      </c>
      <c r="C2086" s="5" t="s">
        <v>9601</v>
      </c>
      <c r="D2086" t="s">
        <v>3202</v>
      </c>
      <c r="E2086" s="137">
        <f t="shared" si="231"/>
        <v>0</v>
      </c>
      <c r="F2086" s="137">
        <f t="shared" si="232"/>
        <v>0</v>
      </c>
      <c r="G2086" s="137">
        <f t="shared" si="233"/>
        <v>0</v>
      </c>
      <c r="H2086" s="137">
        <f t="shared" si="229"/>
        <v>0</v>
      </c>
      <c r="I2086" s="16">
        <f t="shared" si="230"/>
        <v>13</v>
      </c>
      <c r="J2086" s="16" t="str">
        <f t="shared" si="235"/>
        <v>2 8 5 851</v>
      </c>
    </row>
    <row r="2087" spans="1:10">
      <c r="A2087" s="16" t="s">
        <v>449</v>
      </c>
      <c r="B2087" s="16" t="str">
        <f t="shared" si="234"/>
        <v>2 8 5 851 004</v>
      </c>
      <c r="C2087" s="5" t="s">
        <v>9602</v>
      </c>
      <c r="D2087" t="s">
        <v>8303</v>
      </c>
      <c r="E2087" s="137">
        <f t="shared" si="231"/>
        <v>0</v>
      </c>
      <c r="F2087" s="137">
        <f t="shared" si="232"/>
        <v>0</v>
      </c>
      <c r="G2087" s="137">
        <f t="shared" si="233"/>
        <v>0</v>
      </c>
      <c r="H2087" s="137">
        <f t="shared" si="229"/>
        <v>0</v>
      </c>
      <c r="I2087" s="16">
        <f t="shared" si="230"/>
        <v>13</v>
      </c>
      <c r="J2087" s="16" t="str">
        <f t="shared" si="235"/>
        <v>2 8 5 851</v>
      </c>
    </row>
    <row r="2088" spans="1:10">
      <c r="A2088" s="16" t="s">
        <v>449</v>
      </c>
      <c r="B2088" s="16" t="str">
        <f t="shared" si="234"/>
        <v>2 8 5 851 005</v>
      </c>
      <c r="C2088" s="5" t="s">
        <v>9603</v>
      </c>
      <c r="D2088" t="s">
        <v>8307</v>
      </c>
      <c r="E2088" s="137">
        <f t="shared" si="231"/>
        <v>0</v>
      </c>
      <c r="F2088" s="137">
        <f t="shared" si="232"/>
        <v>0</v>
      </c>
      <c r="G2088" s="137">
        <f t="shared" si="233"/>
        <v>0</v>
      </c>
      <c r="H2088" s="137">
        <f t="shared" si="229"/>
        <v>0</v>
      </c>
      <c r="I2088" s="16">
        <f t="shared" si="230"/>
        <v>13</v>
      </c>
      <c r="J2088" s="16" t="str">
        <f t="shared" si="235"/>
        <v>2 8 5 851</v>
      </c>
    </row>
    <row r="2089" spans="1:10">
      <c r="A2089" s="16" t="s">
        <v>449</v>
      </c>
      <c r="B2089" s="16" t="str">
        <f t="shared" si="234"/>
        <v>2 8 5 852</v>
      </c>
      <c r="C2089" s="5" t="s">
        <v>7767</v>
      </c>
      <c r="D2089" t="s">
        <v>3550</v>
      </c>
      <c r="E2089" s="137">
        <f t="shared" si="231"/>
        <v>0</v>
      </c>
      <c r="F2089" s="137">
        <f t="shared" si="232"/>
        <v>0</v>
      </c>
      <c r="G2089" s="137">
        <f t="shared" si="233"/>
        <v>0</v>
      </c>
      <c r="H2089" s="137">
        <f t="shared" si="229"/>
        <v>0</v>
      </c>
      <c r="I2089" s="16">
        <f t="shared" si="230"/>
        <v>9</v>
      </c>
      <c r="J2089" s="16" t="str">
        <f t="shared" si="235"/>
        <v>2 8 5</v>
      </c>
    </row>
    <row r="2090" spans="1:10">
      <c r="A2090" s="16" t="s">
        <v>449</v>
      </c>
      <c r="B2090" s="16" t="str">
        <f t="shared" si="234"/>
        <v>2 8 5 852 001</v>
      </c>
      <c r="C2090" s="5" t="s">
        <v>8155</v>
      </c>
      <c r="D2090" t="s">
        <v>777</v>
      </c>
      <c r="E2090" s="137">
        <f t="shared" si="231"/>
        <v>0</v>
      </c>
      <c r="F2090" s="137">
        <f t="shared" si="232"/>
        <v>0</v>
      </c>
      <c r="G2090" s="137">
        <f t="shared" si="233"/>
        <v>0</v>
      </c>
      <c r="H2090" s="137">
        <f t="shared" si="229"/>
        <v>0</v>
      </c>
      <c r="I2090" s="16">
        <f t="shared" si="230"/>
        <v>13</v>
      </c>
      <c r="J2090" s="16" t="str">
        <f t="shared" si="235"/>
        <v>2 8 5 852</v>
      </c>
    </row>
    <row r="2091" spans="1:10">
      <c r="A2091" s="16" t="s">
        <v>449</v>
      </c>
      <c r="B2091" s="16" t="str">
        <f t="shared" si="234"/>
        <v>2 8 5 852 002</v>
      </c>
      <c r="C2091" s="5" t="s">
        <v>9604</v>
      </c>
      <c r="D2091" t="s">
        <v>8303</v>
      </c>
      <c r="E2091" s="137">
        <f t="shared" si="231"/>
        <v>0</v>
      </c>
      <c r="F2091" s="137">
        <f t="shared" si="232"/>
        <v>0</v>
      </c>
      <c r="G2091" s="137">
        <f t="shared" si="233"/>
        <v>0</v>
      </c>
      <c r="H2091" s="137">
        <f t="shared" si="229"/>
        <v>0</v>
      </c>
      <c r="I2091" s="16">
        <f t="shared" si="230"/>
        <v>13</v>
      </c>
      <c r="J2091" s="16" t="str">
        <f t="shared" si="235"/>
        <v>2 8 5 852</v>
      </c>
    </row>
    <row r="2092" spans="1:10">
      <c r="A2092" s="16" t="s">
        <v>449</v>
      </c>
      <c r="B2092" s="16" t="str">
        <f t="shared" si="234"/>
        <v>2 8 5 852 003</v>
      </c>
      <c r="C2092" s="5" t="s">
        <v>9605</v>
      </c>
      <c r="D2092" t="s">
        <v>3202</v>
      </c>
      <c r="E2092" s="137">
        <f t="shared" si="231"/>
        <v>0</v>
      </c>
      <c r="F2092" s="137">
        <f t="shared" si="232"/>
        <v>0</v>
      </c>
      <c r="G2092" s="137">
        <f t="shared" si="233"/>
        <v>0</v>
      </c>
      <c r="H2092" s="137">
        <f t="shared" si="229"/>
        <v>0</v>
      </c>
      <c r="I2092" s="16">
        <f t="shared" si="230"/>
        <v>13</v>
      </c>
      <c r="J2092" s="16" t="str">
        <f t="shared" si="235"/>
        <v>2 8 5 852</v>
      </c>
    </row>
    <row r="2093" spans="1:10">
      <c r="A2093" s="16" t="s">
        <v>449</v>
      </c>
      <c r="B2093" s="16" t="str">
        <f t="shared" si="234"/>
        <v>2 8 5 852 004</v>
      </c>
      <c r="C2093" s="5" t="s">
        <v>9606</v>
      </c>
      <c r="D2093" t="s">
        <v>8303</v>
      </c>
      <c r="E2093" s="137">
        <f t="shared" si="231"/>
        <v>0</v>
      </c>
      <c r="F2093" s="137">
        <f t="shared" si="232"/>
        <v>0</v>
      </c>
      <c r="G2093" s="137">
        <f t="shared" si="233"/>
        <v>0</v>
      </c>
      <c r="H2093" s="137">
        <f t="shared" si="229"/>
        <v>0</v>
      </c>
      <c r="I2093" s="16">
        <f t="shared" si="230"/>
        <v>13</v>
      </c>
      <c r="J2093" s="16" t="str">
        <f t="shared" si="235"/>
        <v>2 8 5 852</v>
      </c>
    </row>
    <row r="2094" spans="1:10">
      <c r="A2094" s="16" t="s">
        <v>449</v>
      </c>
      <c r="B2094" s="16" t="str">
        <f t="shared" si="234"/>
        <v>2 8 5 852 005</v>
      </c>
      <c r="C2094" s="5" t="s">
        <v>9607</v>
      </c>
      <c r="D2094" t="s">
        <v>8307</v>
      </c>
      <c r="E2094" s="137">
        <f t="shared" si="231"/>
        <v>0</v>
      </c>
      <c r="F2094" s="137">
        <f t="shared" si="232"/>
        <v>0</v>
      </c>
      <c r="G2094" s="137">
        <f t="shared" si="233"/>
        <v>0</v>
      </c>
      <c r="H2094" s="137">
        <f t="shared" si="229"/>
        <v>0</v>
      </c>
      <c r="I2094" s="16">
        <f t="shared" si="230"/>
        <v>13</v>
      </c>
      <c r="J2094" s="16" t="str">
        <f t="shared" si="235"/>
        <v>2 8 5 852</v>
      </c>
    </row>
    <row r="2095" spans="1:10">
      <c r="A2095" s="16" t="s">
        <v>449</v>
      </c>
      <c r="B2095" s="16" t="str">
        <f t="shared" si="234"/>
        <v>2 8 5 853</v>
      </c>
      <c r="C2095" s="5" t="s">
        <v>7768</v>
      </c>
      <c r="D2095" t="s">
        <v>3551</v>
      </c>
      <c r="E2095" s="137">
        <f t="shared" si="231"/>
        <v>0</v>
      </c>
      <c r="F2095" s="137">
        <f t="shared" si="232"/>
        <v>0</v>
      </c>
      <c r="G2095" s="137">
        <f t="shared" si="233"/>
        <v>0</v>
      </c>
      <c r="H2095" s="137">
        <f t="shared" si="229"/>
        <v>0</v>
      </c>
      <c r="I2095" s="16">
        <f t="shared" si="230"/>
        <v>9</v>
      </c>
      <c r="J2095" s="16" t="str">
        <f t="shared" si="235"/>
        <v>2 8 5</v>
      </c>
    </row>
    <row r="2096" spans="1:10">
      <c r="A2096" s="16" t="s">
        <v>449</v>
      </c>
      <c r="B2096" s="16" t="str">
        <f t="shared" si="234"/>
        <v>2 8 5 853 001</v>
      </c>
      <c r="C2096" s="5" t="s">
        <v>8156</v>
      </c>
      <c r="D2096" t="s">
        <v>777</v>
      </c>
      <c r="E2096" s="137">
        <f t="shared" si="231"/>
        <v>0</v>
      </c>
      <c r="F2096" s="137">
        <f t="shared" si="232"/>
        <v>0</v>
      </c>
      <c r="G2096" s="137">
        <f t="shared" si="233"/>
        <v>0</v>
      </c>
      <c r="H2096" s="137">
        <f t="shared" si="229"/>
        <v>0</v>
      </c>
      <c r="I2096" s="16">
        <f t="shared" si="230"/>
        <v>13</v>
      </c>
      <c r="J2096" s="16" t="str">
        <f t="shared" si="235"/>
        <v>2 8 5 853</v>
      </c>
    </row>
    <row r="2097" spans="1:10">
      <c r="A2097" s="16" t="s">
        <v>449</v>
      </c>
      <c r="B2097" s="16" t="str">
        <f t="shared" si="234"/>
        <v>2 8 5 853 002</v>
      </c>
      <c r="C2097" s="5" t="s">
        <v>9608</v>
      </c>
      <c r="D2097" t="s">
        <v>8303</v>
      </c>
      <c r="E2097" s="137">
        <f t="shared" si="231"/>
        <v>0</v>
      </c>
      <c r="F2097" s="137">
        <f t="shared" si="232"/>
        <v>0</v>
      </c>
      <c r="G2097" s="137">
        <f t="shared" si="233"/>
        <v>0</v>
      </c>
      <c r="H2097" s="137">
        <f t="shared" ref="H2097:H2160" si="236">SUBTOTAL(9,E2097:G2097)</f>
        <v>0</v>
      </c>
      <c r="I2097" s="16">
        <f t="shared" ref="I2097:I2160" si="237">LEN(C2097)</f>
        <v>13</v>
      </c>
      <c r="J2097" s="16" t="str">
        <f t="shared" si="235"/>
        <v>2 8 5 853</v>
      </c>
    </row>
    <row r="2098" spans="1:10">
      <c r="A2098" s="16" t="s">
        <v>449</v>
      </c>
      <c r="B2098" s="16" t="str">
        <f t="shared" si="234"/>
        <v>2 8 5 853 003</v>
      </c>
      <c r="C2098" s="5" t="s">
        <v>9609</v>
      </c>
      <c r="D2098" t="s">
        <v>3202</v>
      </c>
      <c r="E2098" s="137">
        <f t="shared" si="231"/>
        <v>0</v>
      </c>
      <c r="F2098" s="137">
        <f t="shared" si="232"/>
        <v>0</v>
      </c>
      <c r="G2098" s="137">
        <f t="shared" si="233"/>
        <v>0</v>
      </c>
      <c r="H2098" s="137">
        <f t="shared" si="236"/>
        <v>0</v>
      </c>
      <c r="I2098" s="16">
        <f t="shared" si="237"/>
        <v>13</v>
      </c>
      <c r="J2098" s="16" t="str">
        <f t="shared" si="235"/>
        <v>2 8 5 853</v>
      </c>
    </row>
    <row r="2099" spans="1:10">
      <c r="A2099" s="16" t="s">
        <v>449</v>
      </c>
      <c r="B2099" s="16" t="str">
        <f t="shared" si="234"/>
        <v>2 8 5 853 004</v>
      </c>
      <c r="C2099" s="5" t="s">
        <v>9610</v>
      </c>
      <c r="D2099" t="s">
        <v>8303</v>
      </c>
      <c r="E2099" s="137">
        <f t="shared" si="231"/>
        <v>0</v>
      </c>
      <c r="F2099" s="137">
        <f t="shared" si="232"/>
        <v>0</v>
      </c>
      <c r="G2099" s="137">
        <f t="shared" si="233"/>
        <v>0</v>
      </c>
      <c r="H2099" s="137">
        <f t="shared" si="236"/>
        <v>0</v>
      </c>
      <c r="I2099" s="16">
        <f t="shared" si="237"/>
        <v>13</v>
      </c>
      <c r="J2099" s="16" t="str">
        <f t="shared" si="235"/>
        <v>2 8 5 853</v>
      </c>
    </row>
    <row r="2100" spans="1:10">
      <c r="A2100" s="16" t="s">
        <v>449</v>
      </c>
      <c r="B2100" s="16" t="str">
        <f t="shared" si="234"/>
        <v>2 8 5 853 005</v>
      </c>
      <c r="C2100" s="5" t="s">
        <v>9611</v>
      </c>
      <c r="D2100" t="s">
        <v>8307</v>
      </c>
      <c r="E2100" s="137">
        <f t="shared" si="231"/>
        <v>0</v>
      </c>
      <c r="F2100" s="137">
        <f t="shared" si="232"/>
        <v>0</v>
      </c>
      <c r="G2100" s="137">
        <f t="shared" si="233"/>
        <v>0</v>
      </c>
      <c r="H2100" s="137">
        <f t="shared" si="236"/>
        <v>0</v>
      </c>
      <c r="I2100" s="16">
        <f t="shared" si="237"/>
        <v>13</v>
      </c>
      <c r="J2100" s="16" t="str">
        <f t="shared" si="235"/>
        <v>2 8 5 853</v>
      </c>
    </row>
    <row r="2101" spans="1:10">
      <c r="A2101" s="16" t="s">
        <v>449</v>
      </c>
      <c r="B2101" s="16" t="str">
        <f t="shared" si="234"/>
        <v>3 9</v>
      </c>
      <c r="C2101" s="5" t="s">
        <v>2592</v>
      </c>
      <c r="D2101" t="s">
        <v>7769</v>
      </c>
      <c r="E2101" s="137">
        <f t="shared" si="231"/>
        <v>0</v>
      </c>
      <c r="F2101" s="137">
        <f t="shared" si="232"/>
        <v>0</v>
      </c>
      <c r="G2101" s="137">
        <f t="shared" si="233"/>
        <v>0</v>
      </c>
      <c r="H2101" s="137">
        <f t="shared" si="236"/>
        <v>0</v>
      </c>
      <c r="I2101" s="16">
        <f t="shared" si="237"/>
        <v>3</v>
      </c>
      <c r="J2101" s="16" t="str">
        <f t="shared" si="235"/>
        <v>3</v>
      </c>
    </row>
    <row r="2102" spans="1:10">
      <c r="A2102" s="16" t="s">
        <v>449</v>
      </c>
      <c r="B2102" s="16" t="str">
        <f t="shared" si="234"/>
        <v>3 9 1</v>
      </c>
      <c r="C2102" s="5" t="s">
        <v>7770</v>
      </c>
      <c r="D2102" t="s">
        <v>7771</v>
      </c>
      <c r="E2102" s="137">
        <f t="shared" si="231"/>
        <v>0</v>
      </c>
      <c r="F2102" s="137">
        <f t="shared" si="232"/>
        <v>0</v>
      </c>
      <c r="G2102" s="137">
        <f t="shared" si="233"/>
        <v>0</v>
      </c>
      <c r="H2102" s="137">
        <f t="shared" si="236"/>
        <v>0</v>
      </c>
      <c r="I2102" s="16">
        <f t="shared" si="237"/>
        <v>5</v>
      </c>
      <c r="J2102" s="16" t="str">
        <f t="shared" si="235"/>
        <v>3 9</v>
      </c>
    </row>
    <row r="2103" spans="1:10">
      <c r="A2103" s="16" t="s">
        <v>449</v>
      </c>
      <c r="B2103" s="16" t="str">
        <f t="shared" si="234"/>
        <v>3 9 1 911</v>
      </c>
      <c r="C2103" s="5" t="s">
        <v>7772</v>
      </c>
      <c r="D2103" t="s">
        <v>3552</v>
      </c>
      <c r="E2103" s="137">
        <f t="shared" si="231"/>
        <v>0</v>
      </c>
      <c r="F2103" s="137">
        <f t="shared" si="232"/>
        <v>0</v>
      </c>
      <c r="G2103" s="137">
        <f t="shared" si="233"/>
        <v>0</v>
      </c>
      <c r="H2103" s="137">
        <f t="shared" si="236"/>
        <v>0</v>
      </c>
      <c r="I2103" s="16">
        <f t="shared" si="237"/>
        <v>9</v>
      </c>
      <c r="J2103" s="16" t="str">
        <f t="shared" si="235"/>
        <v>3 9 1</v>
      </c>
    </row>
    <row r="2104" spans="1:10">
      <c r="A2104" s="16" t="s">
        <v>449</v>
      </c>
      <c r="B2104" s="16" t="str">
        <f t="shared" si="234"/>
        <v>3 9 1 911 001</v>
      </c>
      <c r="C2104" s="5" t="s">
        <v>8157</v>
      </c>
      <c r="D2104" t="s">
        <v>777</v>
      </c>
      <c r="E2104" s="137">
        <f t="shared" si="231"/>
        <v>0</v>
      </c>
      <c r="F2104" s="137">
        <f t="shared" si="232"/>
        <v>0</v>
      </c>
      <c r="G2104" s="137">
        <f t="shared" si="233"/>
        <v>0</v>
      </c>
      <c r="H2104" s="137">
        <f t="shared" si="236"/>
        <v>0</v>
      </c>
      <c r="I2104" s="16">
        <f t="shared" si="237"/>
        <v>13</v>
      </c>
      <c r="J2104" s="16" t="str">
        <f t="shared" si="235"/>
        <v>3 9 1 911</v>
      </c>
    </row>
    <row r="2105" spans="1:10">
      <c r="A2105" s="16" t="s">
        <v>449</v>
      </c>
      <c r="B2105" s="16" t="str">
        <f t="shared" si="234"/>
        <v>3 9 1 911 002</v>
      </c>
      <c r="C2105" s="5" t="s">
        <v>9612</v>
      </c>
      <c r="D2105" t="s">
        <v>8303</v>
      </c>
      <c r="E2105" s="137">
        <f t="shared" si="231"/>
        <v>0</v>
      </c>
      <c r="F2105" s="137">
        <f t="shared" si="232"/>
        <v>0</v>
      </c>
      <c r="G2105" s="137">
        <f t="shared" si="233"/>
        <v>0</v>
      </c>
      <c r="H2105" s="137">
        <f t="shared" si="236"/>
        <v>0</v>
      </c>
      <c r="I2105" s="16">
        <f t="shared" si="237"/>
        <v>13</v>
      </c>
      <c r="J2105" s="16" t="str">
        <f t="shared" si="235"/>
        <v>3 9 1 911</v>
      </c>
    </row>
    <row r="2106" spans="1:10">
      <c r="A2106" s="16" t="s">
        <v>449</v>
      </c>
      <c r="B2106" s="16" t="str">
        <f t="shared" si="234"/>
        <v>3 9 1 911 003</v>
      </c>
      <c r="C2106" s="5" t="s">
        <v>9613</v>
      </c>
      <c r="D2106" t="s">
        <v>3202</v>
      </c>
      <c r="E2106" s="137">
        <f t="shared" si="231"/>
        <v>0</v>
      </c>
      <c r="F2106" s="137">
        <f t="shared" si="232"/>
        <v>0</v>
      </c>
      <c r="G2106" s="137">
        <f t="shared" si="233"/>
        <v>0</v>
      </c>
      <c r="H2106" s="137">
        <f t="shared" si="236"/>
        <v>0</v>
      </c>
      <c r="I2106" s="16">
        <f t="shared" si="237"/>
        <v>13</v>
      </c>
      <c r="J2106" s="16" t="str">
        <f t="shared" si="235"/>
        <v>3 9 1 911</v>
      </c>
    </row>
    <row r="2107" spans="1:10">
      <c r="A2107" s="16" t="s">
        <v>449</v>
      </c>
      <c r="B2107" s="16" t="str">
        <f t="shared" si="234"/>
        <v>3 9 1 911 004</v>
      </c>
      <c r="C2107" s="5" t="s">
        <v>9614</v>
      </c>
      <c r="D2107" t="s">
        <v>8303</v>
      </c>
      <c r="E2107" s="137">
        <f t="shared" si="231"/>
        <v>0</v>
      </c>
      <c r="F2107" s="137">
        <f t="shared" si="232"/>
        <v>0</v>
      </c>
      <c r="G2107" s="137">
        <f t="shared" si="233"/>
        <v>0</v>
      </c>
      <c r="H2107" s="137">
        <f t="shared" si="236"/>
        <v>0</v>
      </c>
      <c r="I2107" s="16">
        <f t="shared" si="237"/>
        <v>13</v>
      </c>
      <c r="J2107" s="16" t="str">
        <f t="shared" si="235"/>
        <v>3 9 1 911</v>
      </c>
    </row>
    <row r="2108" spans="1:10">
      <c r="A2108" s="16" t="s">
        <v>449</v>
      </c>
      <c r="B2108" s="16" t="str">
        <f t="shared" si="234"/>
        <v>3 9 1 911 005</v>
      </c>
      <c r="C2108" s="5" t="s">
        <v>9615</v>
      </c>
      <c r="D2108" t="s">
        <v>8307</v>
      </c>
      <c r="E2108" s="137">
        <f t="shared" si="231"/>
        <v>0</v>
      </c>
      <c r="F2108" s="137">
        <f t="shared" si="232"/>
        <v>0</v>
      </c>
      <c r="G2108" s="137">
        <f t="shared" si="233"/>
        <v>0</v>
      </c>
      <c r="H2108" s="137">
        <f t="shared" si="236"/>
        <v>0</v>
      </c>
      <c r="I2108" s="16">
        <f t="shared" si="237"/>
        <v>13</v>
      </c>
      <c r="J2108" s="16" t="str">
        <f t="shared" si="235"/>
        <v>3 9 1 911</v>
      </c>
    </row>
    <row r="2109" spans="1:10">
      <c r="A2109" s="16" t="s">
        <v>449</v>
      </c>
      <c r="B2109" s="16" t="str">
        <f t="shared" si="234"/>
        <v>3 9 1 912</v>
      </c>
      <c r="C2109" s="5" t="s">
        <v>7773</v>
      </c>
      <c r="D2109" t="s">
        <v>3553</v>
      </c>
      <c r="E2109" s="137">
        <f t="shared" si="231"/>
        <v>0</v>
      </c>
      <c r="F2109" s="137">
        <f t="shared" si="232"/>
        <v>0</v>
      </c>
      <c r="G2109" s="137">
        <f t="shared" si="233"/>
        <v>0</v>
      </c>
      <c r="H2109" s="137">
        <f t="shared" si="236"/>
        <v>0</v>
      </c>
      <c r="I2109" s="16">
        <f t="shared" si="237"/>
        <v>9</v>
      </c>
      <c r="J2109" s="16" t="str">
        <f t="shared" si="235"/>
        <v>3 9 1</v>
      </c>
    </row>
    <row r="2110" spans="1:10">
      <c r="A2110" s="16" t="s">
        <v>449</v>
      </c>
      <c r="B2110" s="16" t="str">
        <f t="shared" si="234"/>
        <v>3 9 1 912 001</v>
      </c>
      <c r="C2110" s="5" t="s">
        <v>8158</v>
      </c>
      <c r="D2110" t="s">
        <v>777</v>
      </c>
      <c r="E2110" s="137">
        <f t="shared" si="231"/>
        <v>0</v>
      </c>
      <c r="F2110" s="137">
        <f t="shared" si="232"/>
        <v>0</v>
      </c>
      <c r="G2110" s="137">
        <f t="shared" si="233"/>
        <v>0</v>
      </c>
      <c r="H2110" s="137">
        <f t="shared" si="236"/>
        <v>0</v>
      </c>
      <c r="I2110" s="16">
        <f t="shared" si="237"/>
        <v>13</v>
      </c>
      <c r="J2110" s="16" t="str">
        <f t="shared" si="235"/>
        <v>3 9 1 912</v>
      </c>
    </row>
    <row r="2111" spans="1:10">
      <c r="A2111" s="16" t="s">
        <v>449</v>
      </c>
      <c r="B2111" s="16" t="str">
        <f t="shared" si="234"/>
        <v>3 9 1 912 002</v>
      </c>
      <c r="C2111" s="5" t="s">
        <v>9616</v>
      </c>
      <c r="D2111" t="s">
        <v>8303</v>
      </c>
      <c r="E2111" s="137">
        <f t="shared" si="231"/>
        <v>0</v>
      </c>
      <c r="F2111" s="137">
        <f t="shared" si="232"/>
        <v>0</v>
      </c>
      <c r="G2111" s="137">
        <f t="shared" si="233"/>
        <v>0</v>
      </c>
      <c r="H2111" s="137">
        <f t="shared" si="236"/>
        <v>0</v>
      </c>
      <c r="I2111" s="16">
        <f t="shared" si="237"/>
        <v>13</v>
      </c>
      <c r="J2111" s="16" t="str">
        <f t="shared" si="235"/>
        <v>3 9 1 912</v>
      </c>
    </row>
    <row r="2112" spans="1:10">
      <c r="A2112" s="16" t="s">
        <v>449</v>
      </c>
      <c r="B2112" s="16" t="str">
        <f t="shared" si="234"/>
        <v>3 9 1 912 003</v>
      </c>
      <c r="C2112" s="5" t="s">
        <v>9617</v>
      </c>
      <c r="D2112" t="s">
        <v>3202</v>
      </c>
      <c r="E2112" s="137">
        <f t="shared" si="231"/>
        <v>0</v>
      </c>
      <c r="F2112" s="137">
        <f t="shared" si="232"/>
        <v>0</v>
      </c>
      <c r="G2112" s="137">
        <f t="shared" si="233"/>
        <v>0</v>
      </c>
      <c r="H2112" s="137">
        <f t="shared" si="236"/>
        <v>0</v>
      </c>
      <c r="I2112" s="16">
        <f t="shared" si="237"/>
        <v>13</v>
      </c>
      <c r="J2112" s="16" t="str">
        <f t="shared" si="235"/>
        <v>3 9 1 912</v>
      </c>
    </row>
    <row r="2113" spans="1:10">
      <c r="A2113" s="16" t="s">
        <v>449</v>
      </c>
      <c r="B2113" s="16" t="str">
        <f t="shared" si="234"/>
        <v>3 9 1 912 004</v>
      </c>
      <c r="C2113" s="5" t="s">
        <v>9618</v>
      </c>
      <c r="D2113" t="s">
        <v>8303</v>
      </c>
      <c r="E2113" s="137">
        <f t="shared" si="231"/>
        <v>0</v>
      </c>
      <c r="F2113" s="137">
        <f t="shared" si="232"/>
        <v>0</v>
      </c>
      <c r="G2113" s="137">
        <f t="shared" si="233"/>
        <v>0</v>
      </c>
      <c r="H2113" s="137">
        <f t="shared" si="236"/>
        <v>0</v>
      </c>
      <c r="I2113" s="16">
        <f t="shared" si="237"/>
        <v>13</v>
      </c>
      <c r="J2113" s="16" t="str">
        <f t="shared" si="235"/>
        <v>3 9 1 912</v>
      </c>
    </row>
    <row r="2114" spans="1:10">
      <c r="A2114" s="16" t="s">
        <v>449</v>
      </c>
      <c r="B2114" s="16" t="str">
        <f t="shared" si="234"/>
        <v>3 9 1 912 005</v>
      </c>
      <c r="C2114" s="5" t="s">
        <v>9619</v>
      </c>
      <c r="D2114" t="s">
        <v>8307</v>
      </c>
      <c r="E2114" s="137">
        <f t="shared" ref="E2114:E2177" si="238">SUMIF($J$1:$J$4000,$C2114,$E$1:$E$4000)</f>
        <v>0</v>
      </c>
      <c r="F2114" s="137">
        <f t="shared" ref="F2114:F2177" si="239">SUMIF($J$1:$J$4000,$C2114,$F$1:$F$4000)</f>
        <v>0</v>
      </c>
      <c r="G2114" s="137">
        <f t="shared" ref="G2114:G2177" si="240">SUMIF($J$1:$J$4000,$C2114,$G$1:$G$4000)</f>
        <v>0</v>
      </c>
      <c r="H2114" s="137">
        <f t="shared" si="236"/>
        <v>0</v>
      </c>
      <c r="I2114" s="16">
        <f t="shared" si="237"/>
        <v>13</v>
      </c>
      <c r="J2114" s="16" t="str">
        <f t="shared" si="235"/>
        <v>3 9 1 912</v>
      </c>
    </row>
    <row r="2115" spans="1:10">
      <c r="A2115" s="16" t="s">
        <v>449</v>
      </c>
      <c r="B2115" s="16" t="str">
        <f t="shared" ref="B2115:B2178" si="241">MID(C2115,1,I2115)</f>
        <v>3 9 1 913</v>
      </c>
      <c r="C2115" s="5" t="s">
        <v>7774</v>
      </c>
      <c r="D2115" t="s">
        <v>3554</v>
      </c>
      <c r="E2115" s="137">
        <f t="shared" si="238"/>
        <v>0</v>
      </c>
      <c r="F2115" s="137">
        <f t="shared" si="239"/>
        <v>0</v>
      </c>
      <c r="G2115" s="137">
        <f t="shared" si="240"/>
        <v>0</v>
      </c>
      <c r="H2115" s="137">
        <f t="shared" si="236"/>
        <v>0</v>
      </c>
      <c r="I2115" s="16">
        <f t="shared" si="237"/>
        <v>9</v>
      </c>
      <c r="J2115" s="16" t="str">
        <f t="shared" si="235"/>
        <v>3 9 1</v>
      </c>
    </row>
    <row r="2116" spans="1:10">
      <c r="A2116" s="16" t="s">
        <v>449</v>
      </c>
      <c r="B2116" s="16" t="str">
        <f t="shared" si="241"/>
        <v>3 9 1 913 001</v>
      </c>
      <c r="C2116" s="5" t="s">
        <v>8159</v>
      </c>
      <c r="D2116" t="s">
        <v>777</v>
      </c>
      <c r="E2116" s="137">
        <f t="shared" si="238"/>
        <v>0</v>
      </c>
      <c r="F2116" s="137">
        <f t="shared" si="239"/>
        <v>0</v>
      </c>
      <c r="G2116" s="137">
        <f t="shared" si="240"/>
        <v>0</v>
      </c>
      <c r="H2116" s="137">
        <f t="shared" si="236"/>
        <v>0</v>
      </c>
      <c r="I2116" s="16">
        <f t="shared" si="237"/>
        <v>13</v>
      </c>
      <c r="J2116" s="16" t="str">
        <f t="shared" si="235"/>
        <v>3 9 1 913</v>
      </c>
    </row>
    <row r="2117" spans="1:10">
      <c r="A2117" s="16" t="s">
        <v>449</v>
      </c>
      <c r="B2117" s="16" t="str">
        <f t="shared" si="241"/>
        <v>3 9 1 913 002</v>
      </c>
      <c r="C2117" s="5" t="s">
        <v>9620</v>
      </c>
      <c r="D2117" t="s">
        <v>8303</v>
      </c>
      <c r="E2117" s="137">
        <f t="shared" si="238"/>
        <v>0</v>
      </c>
      <c r="F2117" s="137">
        <f t="shared" si="239"/>
        <v>0</v>
      </c>
      <c r="G2117" s="137">
        <f t="shared" si="240"/>
        <v>0</v>
      </c>
      <c r="H2117" s="137">
        <f t="shared" si="236"/>
        <v>0</v>
      </c>
      <c r="I2117" s="16">
        <f t="shared" si="237"/>
        <v>13</v>
      </c>
      <c r="J2117" s="16" t="str">
        <f t="shared" si="235"/>
        <v>3 9 1 913</v>
      </c>
    </row>
    <row r="2118" spans="1:10">
      <c r="A2118" s="16" t="s">
        <v>449</v>
      </c>
      <c r="B2118" s="16" t="str">
        <f t="shared" si="241"/>
        <v>3 9 1 913 003</v>
      </c>
      <c r="C2118" s="5" t="s">
        <v>9621</v>
      </c>
      <c r="D2118" t="s">
        <v>3202</v>
      </c>
      <c r="E2118" s="137">
        <f t="shared" si="238"/>
        <v>0</v>
      </c>
      <c r="F2118" s="137">
        <f t="shared" si="239"/>
        <v>0</v>
      </c>
      <c r="G2118" s="137">
        <f t="shared" si="240"/>
        <v>0</v>
      </c>
      <c r="H2118" s="137">
        <f t="shared" si="236"/>
        <v>0</v>
      </c>
      <c r="I2118" s="16">
        <f t="shared" si="237"/>
        <v>13</v>
      </c>
      <c r="J2118" s="16" t="str">
        <f t="shared" si="235"/>
        <v>3 9 1 913</v>
      </c>
    </row>
    <row r="2119" spans="1:10">
      <c r="A2119" s="16" t="s">
        <v>449</v>
      </c>
      <c r="B2119" s="16" t="str">
        <f t="shared" si="241"/>
        <v>3 9 1 913 004</v>
      </c>
      <c r="C2119" s="5" t="s">
        <v>9622</v>
      </c>
      <c r="D2119" t="s">
        <v>8303</v>
      </c>
      <c r="E2119" s="137">
        <f t="shared" si="238"/>
        <v>0</v>
      </c>
      <c r="F2119" s="137">
        <f t="shared" si="239"/>
        <v>0</v>
      </c>
      <c r="G2119" s="137">
        <f t="shared" si="240"/>
        <v>0</v>
      </c>
      <c r="H2119" s="137">
        <f t="shared" si="236"/>
        <v>0</v>
      </c>
      <c r="I2119" s="16">
        <f t="shared" si="237"/>
        <v>13</v>
      </c>
      <c r="J2119" s="16" t="str">
        <f t="shared" ref="J2119:J2182" si="242">IF(I2119=3,MID(C2119,1,1),IF(I2119=5,MID(C2119,1,3),IF(I2119=9,MID(C2119,1,5),IF(I2119=13,MID(C2119,1,9),IF(I2119=17,MID(C2119,1,13),IF(I2119=21,MID(C2119,1,17)))))))</f>
        <v>3 9 1 913</v>
      </c>
    </row>
    <row r="2120" spans="1:10">
      <c r="A2120" s="16" t="s">
        <v>449</v>
      </c>
      <c r="B2120" s="16" t="str">
        <f t="shared" si="241"/>
        <v>3 9 1 913 005</v>
      </c>
      <c r="C2120" s="5" t="s">
        <v>9623</v>
      </c>
      <c r="D2120" t="s">
        <v>8307</v>
      </c>
      <c r="E2120" s="137">
        <f t="shared" si="238"/>
        <v>0</v>
      </c>
      <c r="F2120" s="137">
        <f t="shared" si="239"/>
        <v>0</v>
      </c>
      <c r="G2120" s="137">
        <f t="shared" si="240"/>
        <v>0</v>
      </c>
      <c r="H2120" s="137">
        <f t="shared" si="236"/>
        <v>0</v>
      </c>
      <c r="I2120" s="16">
        <f t="shared" si="237"/>
        <v>13</v>
      </c>
      <c r="J2120" s="16" t="str">
        <f t="shared" si="242"/>
        <v>3 9 1 913</v>
      </c>
    </row>
    <row r="2121" spans="1:10">
      <c r="A2121" s="16" t="s">
        <v>449</v>
      </c>
      <c r="B2121" s="16" t="str">
        <f t="shared" si="241"/>
        <v>3 9 1 914</v>
      </c>
      <c r="C2121" s="5" t="s">
        <v>7775</v>
      </c>
      <c r="D2121" t="s">
        <v>3555</v>
      </c>
      <c r="E2121" s="137">
        <f t="shared" si="238"/>
        <v>0</v>
      </c>
      <c r="F2121" s="137">
        <f t="shared" si="239"/>
        <v>0</v>
      </c>
      <c r="G2121" s="137">
        <f t="shared" si="240"/>
        <v>0</v>
      </c>
      <c r="H2121" s="137">
        <f t="shared" si="236"/>
        <v>0</v>
      </c>
      <c r="I2121" s="16">
        <f t="shared" si="237"/>
        <v>9</v>
      </c>
      <c r="J2121" s="16" t="str">
        <f t="shared" si="242"/>
        <v>3 9 1</v>
      </c>
    </row>
    <row r="2122" spans="1:10">
      <c r="A2122" s="16" t="s">
        <v>449</v>
      </c>
      <c r="B2122" s="16" t="str">
        <f t="shared" si="241"/>
        <v>3 9 1 914 001</v>
      </c>
      <c r="C2122" s="5" t="s">
        <v>8160</v>
      </c>
      <c r="D2122" t="s">
        <v>777</v>
      </c>
      <c r="E2122" s="137">
        <f t="shared" si="238"/>
        <v>0</v>
      </c>
      <c r="F2122" s="137">
        <f t="shared" si="239"/>
        <v>0</v>
      </c>
      <c r="G2122" s="137">
        <f t="shared" si="240"/>
        <v>0</v>
      </c>
      <c r="H2122" s="137">
        <f t="shared" si="236"/>
        <v>0</v>
      </c>
      <c r="I2122" s="16">
        <f t="shared" si="237"/>
        <v>13</v>
      </c>
      <c r="J2122" s="16" t="str">
        <f t="shared" si="242"/>
        <v>3 9 1 914</v>
      </c>
    </row>
    <row r="2123" spans="1:10">
      <c r="A2123" s="16" t="s">
        <v>449</v>
      </c>
      <c r="B2123" s="16" t="str">
        <f t="shared" si="241"/>
        <v>3 9 1 914 002</v>
      </c>
      <c r="C2123" s="5" t="s">
        <v>9624</v>
      </c>
      <c r="D2123" t="s">
        <v>8303</v>
      </c>
      <c r="E2123" s="137">
        <f t="shared" si="238"/>
        <v>0</v>
      </c>
      <c r="F2123" s="137">
        <f t="shared" si="239"/>
        <v>0</v>
      </c>
      <c r="G2123" s="137">
        <f t="shared" si="240"/>
        <v>0</v>
      </c>
      <c r="H2123" s="137">
        <f t="shared" si="236"/>
        <v>0</v>
      </c>
      <c r="I2123" s="16">
        <f t="shared" si="237"/>
        <v>13</v>
      </c>
      <c r="J2123" s="16" t="str">
        <f t="shared" si="242"/>
        <v>3 9 1 914</v>
      </c>
    </row>
    <row r="2124" spans="1:10">
      <c r="A2124" s="16" t="s">
        <v>449</v>
      </c>
      <c r="B2124" s="16" t="str">
        <f t="shared" si="241"/>
        <v>3 9 1 914 003</v>
      </c>
      <c r="C2124" s="5" t="s">
        <v>9625</v>
      </c>
      <c r="D2124" t="s">
        <v>3202</v>
      </c>
      <c r="E2124" s="137">
        <f t="shared" si="238"/>
        <v>0</v>
      </c>
      <c r="F2124" s="137">
        <f t="shared" si="239"/>
        <v>0</v>
      </c>
      <c r="G2124" s="137">
        <f t="shared" si="240"/>
        <v>0</v>
      </c>
      <c r="H2124" s="137">
        <f t="shared" si="236"/>
        <v>0</v>
      </c>
      <c r="I2124" s="16">
        <f t="shared" si="237"/>
        <v>13</v>
      </c>
      <c r="J2124" s="16" t="str">
        <f t="shared" si="242"/>
        <v>3 9 1 914</v>
      </c>
    </row>
    <row r="2125" spans="1:10">
      <c r="A2125" s="16" t="s">
        <v>449</v>
      </c>
      <c r="B2125" s="16" t="str">
        <f t="shared" si="241"/>
        <v>3 9 1 914 004</v>
      </c>
      <c r="C2125" s="5" t="s">
        <v>9626</v>
      </c>
      <c r="D2125" t="s">
        <v>8303</v>
      </c>
      <c r="E2125" s="137">
        <f t="shared" si="238"/>
        <v>0</v>
      </c>
      <c r="F2125" s="137">
        <f t="shared" si="239"/>
        <v>0</v>
      </c>
      <c r="G2125" s="137">
        <f t="shared" si="240"/>
        <v>0</v>
      </c>
      <c r="H2125" s="137">
        <f t="shared" si="236"/>
        <v>0</v>
      </c>
      <c r="I2125" s="16">
        <f t="shared" si="237"/>
        <v>13</v>
      </c>
      <c r="J2125" s="16" t="str">
        <f t="shared" si="242"/>
        <v>3 9 1 914</v>
      </c>
    </row>
    <row r="2126" spans="1:10">
      <c r="A2126" s="16" t="s">
        <v>449</v>
      </c>
      <c r="B2126" s="16" t="str">
        <f t="shared" si="241"/>
        <v>3 9 1 914 005</v>
      </c>
      <c r="C2126" s="5" t="s">
        <v>9627</v>
      </c>
      <c r="D2126" t="s">
        <v>8307</v>
      </c>
      <c r="E2126" s="137">
        <f t="shared" si="238"/>
        <v>0</v>
      </c>
      <c r="F2126" s="137">
        <f t="shared" si="239"/>
        <v>0</v>
      </c>
      <c r="G2126" s="137">
        <f t="shared" si="240"/>
        <v>0</v>
      </c>
      <c r="H2126" s="137">
        <f t="shared" si="236"/>
        <v>0</v>
      </c>
      <c r="I2126" s="16">
        <f t="shared" si="237"/>
        <v>13</v>
      </c>
      <c r="J2126" s="16" t="str">
        <f t="shared" si="242"/>
        <v>3 9 1 914</v>
      </c>
    </row>
    <row r="2127" spans="1:10">
      <c r="A2127" s="16" t="s">
        <v>449</v>
      </c>
      <c r="B2127" s="16" t="str">
        <f t="shared" si="241"/>
        <v>3 9 1 915</v>
      </c>
      <c r="C2127" s="5" t="s">
        <v>7776</v>
      </c>
      <c r="D2127" t="s">
        <v>3556</v>
      </c>
      <c r="E2127" s="137">
        <f t="shared" si="238"/>
        <v>0</v>
      </c>
      <c r="F2127" s="137">
        <f t="shared" si="239"/>
        <v>0</v>
      </c>
      <c r="G2127" s="137">
        <f t="shared" si="240"/>
        <v>0</v>
      </c>
      <c r="H2127" s="137">
        <f t="shared" si="236"/>
        <v>0</v>
      </c>
      <c r="I2127" s="16">
        <f t="shared" si="237"/>
        <v>9</v>
      </c>
      <c r="J2127" s="16" t="str">
        <f t="shared" si="242"/>
        <v>3 9 1</v>
      </c>
    </row>
    <row r="2128" spans="1:10">
      <c r="A2128" s="16" t="s">
        <v>449</v>
      </c>
      <c r="B2128" s="16" t="str">
        <f t="shared" si="241"/>
        <v>3 9 1 915 001</v>
      </c>
      <c r="C2128" s="5" t="s">
        <v>8161</v>
      </c>
      <c r="D2128" t="s">
        <v>777</v>
      </c>
      <c r="E2128" s="137">
        <f t="shared" si="238"/>
        <v>0</v>
      </c>
      <c r="F2128" s="137">
        <f t="shared" si="239"/>
        <v>0</v>
      </c>
      <c r="G2128" s="137">
        <f t="shared" si="240"/>
        <v>0</v>
      </c>
      <c r="H2128" s="137">
        <f t="shared" si="236"/>
        <v>0</v>
      </c>
      <c r="I2128" s="16">
        <f t="shared" si="237"/>
        <v>13</v>
      </c>
      <c r="J2128" s="16" t="str">
        <f t="shared" si="242"/>
        <v>3 9 1 915</v>
      </c>
    </row>
    <row r="2129" spans="1:10">
      <c r="A2129" s="16" t="s">
        <v>449</v>
      </c>
      <c r="B2129" s="16" t="str">
        <f t="shared" si="241"/>
        <v>3 9 1 915 002</v>
      </c>
      <c r="C2129" s="5" t="s">
        <v>9628</v>
      </c>
      <c r="D2129" t="s">
        <v>8303</v>
      </c>
      <c r="E2129" s="137">
        <f t="shared" si="238"/>
        <v>0</v>
      </c>
      <c r="F2129" s="137">
        <f t="shared" si="239"/>
        <v>0</v>
      </c>
      <c r="G2129" s="137">
        <f t="shared" si="240"/>
        <v>0</v>
      </c>
      <c r="H2129" s="137">
        <f t="shared" si="236"/>
        <v>0</v>
      </c>
      <c r="I2129" s="16">
        <f t="shared" si="237"/>
        <v>13</v>
      </c>
      <c r="J2129" s="16" t="str">
        <f t="shared" si="242"/>
        <v>3 9 1 915</v>
      </c>
    </row>
    <row r="2130" spans="1:10">
      <c r="A2130" s="16" t="s">
        <v>449</v>
      </c>
      <c r="B2130" s="16" t="str">
        <f t="shared" si="241"/>
        <v>3 9 1 915 003</v>
      </c>
      <c r="C2130" s="5" t="s">
        <v>9629</v>
      </c>
      <c r="D2130" t="s">
        <v>3202</v>
      </c>
      <c r="E2130" s="137">
        <f t="shared" si="238"/>
        <v>0</v>
      </c>
      <c r="F2130" s="137">
        <f t="shared" si="239"/>
        <v>0</v>
      </c>
      <c r="G2130" s="137">
        <f t="shared" si="240"/>
        <v>0</v>
      </c>
      <c r="H2130" s="137">
        <f t="shared" si="236"/>
        <v>0</v>
      </c>
      <c r="I2130" s="16">
        <f t="shared" si="237"/>
        <v>13</v>
      </c>
      <c r="J2130" s="16" t="str">
        <f t="shared" si="242"/>
        <v>3 9 1 915</v>
      </c>
    </row>
    <row r="2131" spans="1:10">
      <c r="A2131" s="16" t="s">
        <v>449</v>
      </c>
      <c r="B2131" s="16" t="str">
        <f t="shared" si="241"/>
        <v>3 9 1 915 004</v>
      </c>
      <c r="C2131" s="5" t="s">
        <v>9630</v>
      </c>
      <c r="D2131" t="s">
        <v>8303</v>
      </c>
      <c r="E2131" s="137">
        <f t="shared" si="238"/>
        <v>0</v>
      </c>
      <c r="F2131" s="137">
        <f t="shared" si="239"/>
        <v>0</v>
      </c>
      <c r="G2131" s="137">
        <f t="shared" si="240"/>
        <v>0</v>
      </c>
      <c r="H2131" s="137">
        <f t="shared" si="236"/>
        <v>0</v>
      </c>
      <c r="I2131" s="16">
        <f t="shared" si="237"/>
        <v>13</v>
      </c>
      <c r="J2131" s="16" t="str">
        <f t="shared" si="242"/>
        <v>3 9 1 915</v>
      </c>
    </row>
    <row r="2132" spans="1:10">
      <c r="A2132" s="16" t="s">
        <v>449</v>
      </c>
      <c r="B2132" s="16" t="str">
        <f t="shared" si="241"/>
        <v>3 9 1 915 005</v>
      </c>
      <c r="C2132" s="5" t="s">
        <v>9631</v>
      </c>
      <c r="D2132" t="s">
        <v>8307</v>
      </c>
      <c r="E2132" s="137">
        <f t="shared" si="238"/>
        <v>0</v>
      </c>
      <c r="F2132" s="137">
        <f t="shared" si="239"/>
        <v>0</v>
      </c>
      <c r="G2132" s="137">
        <f t="shared" si="240"/>
        <v>0</v>
      </c>
      <c r="H2132" s="137">
        <f t="shared" si="236"/>
        <v>0</v>
      </c>
      <c r="I2132" s="16">
        <f t="shared" si="237"/>
        <v>13</v>
      </c>
      <c r="J2132" s="16" t="str">
        <f t="shared" si="242"/>
        <v>3 9 1 915</v>
      </c>
    </row>
    <row r="2133" spans="1:10">
      <c r="A2133" s="16" t="s">
        <v>449</v>
      </c>
      <c r="B2133" s="16" t="str">
        <f t="shared" si="241"/>
        <v>3 9 1 916</v>
      </c>
      <c r="C2133" s="5" t="s">
        <v>7777</v>
      </c>
      <c r="D2133" t="s">
        <v>3557</v>
      </c>
      <c r="E2133" s="137">
        <f t="shared" si="238"/>
        <v>0</v>
      </c>
      <c r="F2133" s="137">
        <f t="shared" si="239"/>
        <v>0</v>
      </c>
      <c r="G2133" s="137">
        <f t="shared" si="240"/>
        <v>0</v>
      </c>
      <c r="H2133" s="137">
        <f t="shared" si="236"/>
        <v>0</v>
      </c>
      <c r="I2133" s="16">
        <f t="shared" si="237"/>
        <v>9</v>
      </c>
      <c r="J2133" s="16" t="str">
        <f t="shared" si="242"/>
        <v>3 9 1</v>
      </c>
    </row>
    <row r="2134" spans="1:10">
      <c r="A2134" s="16" t="s">
        <v>449</v>
      </c>
      <c r="B2134" s="16" t="str">
        <f t="shared" si="241"/>
        <v>3 9 1 916 001</v>
      </c>
      <c r="C2134" s="5" t="s">
        <v>8162</v>
      </c>
      <c r="D2134" t="s">
        <v>777</v>
      </c>
      <c r="E2134" s="137">
        <f t="shared" si="238"/>
        <v>0</v>
      </c>
      <c r="F2134" s="137">
        <f t="shared" si="239"/>
        <v>0</v>
      </c>
      <c r="G2134" s="137">
        <f t="shared" si="240"/>
        <v>0</v>
      </c>
      <c r="H2134" s="137">
        <f t="shared" si="236"/>
        <v>0</v>
      </c>
      <c r="I2134" s="16">
        <f t="shared" si="237"/>
        <v>13</v>
      </c>
      <c r="J2134" s="16" t="str">
        <f t="shared" si="242"/>
        <v>3 9 1 916</v>
      </c>
    </row>
    <row r="2135" spans="1:10">
      <c r="A2135" s="16" t="s">
        <v>449</v>
      </c>
      <c r="B2135" s="16" t="str">
        <f t="shared" si="241"/>
        <v>3 9 1 916 002</v>
      </c>
      <c r="C2135" s="5" t="s">
        <v>9632</v>
      </c>
      <c r="D2135" t="s">
        <v>8303</v>
      </c>
      <c r="E2135" s="137">
        <f t="shared" si="238"/>
        <v>0</v>
      </c>
      <c r="F2135" s="137">
        <f t="shared" si="239"/>
        <v>0</v>
      </c>
      <c r="G2135" s="137">
        <f t="shared" si="240"/>
        <v>0</v>
      </c>
      <c r="H2135" s="137">
        <f t="shared" si="236"/>
        <v>0</v>
      </c>
      <c r="I2135" s="16">
        <f t="shared" si="237"/>
        <v>13</v>
      </c>
      <c r="J2135" s="16" t="str">
        <f t="shared" si="242"/>
        <v>3 9 1 916</v>
      </c>
    </row>
    <row r="2136" spans="1:10">
      <c r="A2136" s="16" t="s">
        <v>449</v>
      </c>
      <c r="B2136" s="16" t="str">
        <f t="shared" si="241"/>
        <v>3 9 1 916 003</v>
      </c>
      <c r="C2136" s="5" t="s">
        <v>9633</v>
      </c>
      <c r="D2136" t="s">
        <v>3202</v>
      </c>
      <c r="E2136" s="137">
        <f t="shared" si="238"/>
        <v>0</v>
      </c>
      <c r="F2136" s="137">
        <f t="shared" si="239"/>
        <v>0</v>
      </c>
      <c r="G2136" s="137">
        <f t="shared" si="240"/>
        <v>0</v>
      </c>
      <c r="H2136" s="137">
        <f t="shared" si="236"/>
        <v>0</v>
      </c>
      <c r="I2136" s="16">
        <f t="shared" si="237"/>
        <v>13</v>
      </c>
      <c r="J2136" s="16" t="str">
        <f t="shared" si="242"/>
        <v>3 9 1 916</v>
      </c>
    </row>
    <row r="2137" spans="1:10">
      <c r="A2137" s="16" t="s">
        <v>449</v>
      </c>
      <c r="B2137" s="16" t="str">
        <f t="shared" si="241"/>
        <v>3 9 1 916 004</v>
      </c>
      <c r="C2137" s="5" t="s">
        <v>9634</v>
      </c>
      <c r="D2137" t="s">
        <v>8303</v>
      </c>
      <c r="E2137" s="137">
        <f t="shared" si="238"/>
        <v>0</v>
      </c>
      <c r="F2137" s="137">
        <f t="shared" si="239"/>
        <v>0</v>
      </c>
      <c r="G2137" s="137">
        <f t="shared" si="240"/>
        <v>0</v>
      </c>
      <c r="H2137" s="137">
        <f t="shared" si="236"/>
        <v>0</v>
      </c>
      <c r="I2137" s="16">
        <f t="shared" si="237"/>
        <v>13</v>
      </c>
      <c r="J2137" s="16" t="str">
        <f t="shared" si="242"/>
        <v>3 9 1 916</v>
      </c>
    </row>
    <row r="2138" spans="1:10">
      <c r="A2138" s="16" t="s">
        <v>449</v>
      </c>
      <c r="B2138" s="16" t="str">
        <f t="shared" si="241"/>
        <v>3 9 1 916 005</v>
      </c>
      <c r="C2138" s="5" t="s">
        <v>9635</v>
      </c>
      <c r="D2138" t="s">
        <v>8307</v>
      </c>
      <c r="E2138" s="137">
        <f t="shared" si="238"/>
        <v>0</v>
      </c>
      <c r="F2138" s="137">
        <f t="shared" si="239"/>
        <v>0</v>
      </c>
      <c r="G2138" s="137">
        <f t="shared" si="240"/>
        <v>0</v>
      </c>
      <c r="H2138" s="137">
        <f t="shared" si="236"/>
        <v>0</v>
      </c>
      <c r="I2138" s="16">
        <f t="shared" si="237"/>
        <v>13</v>
      </c>
      <c r="J2138" s="16" t="str">
        <f t="shared" si="242"/>
        <v>3 9 1 916</v>
      </c>
    </row>
    <row r="2139" spans="1:10">
      <c r="A2139" s="16" t="s">
        <v>449</v>
      </c>
      <c r="B2139" s="16" t="str">
        <f t="shared" si="241"/>
        <v>3 9 1 917</v>
      </c>
      <c r="C2139" s="5" t="s">
        <v>7778</v>
      </c>
      <c r="D2139" t="s">
        <v>3558</v>
      </c>
      <c r="E2139" s="137">
        <f t="shared" si="238"/>
        <v>0</v>
      </c>
      <c r="F2139" s="137">
        <f t="shared" si="239"/>
        <v>0</v>
      </c>
      <c r="G2139" s="137">
        <f t="shared" si="240"/>
        <v>0</v>
      </c>
      <c r="H2139" s="137">
        <f t="shared" si="236"/>
        <v>0</v>
      </c>
      <c r="I2139" s="16">
        <f t="shared" si="237"/>
        <v>9</v>
      </c>
      <c r="J2139" s="16" t="str">
        <f t="shared" si="242"/>
        <v>3 9 1</v>
      </c>
    </row>
    <row r="2140" spans="1:10">
      <c r="A2140" s="16" t="s">
        <v>449</v>
      </c>
      <c r="B2140" s="16" t="str">
        <f t="shared" si="241"/>
        <v>3 9 1 917 001</v>
      </c>
      <c r="C2140" s="5" t="s">
        <v>8163</v>
      </c>
      <c r="D2140" t="s">
        <v>777</v>
      </c>
      <c r="E2140" s="137">
        <f t="shared" si="238"/>
        <v>0</v>
      </c>
      <c r="F2140" s="137">
        <f t="shared" si="239"/>
        <v>0</v>
      </c>
      <c r="G2140" s="137">
        <f t="shared" si="240"/>
        <v>0</v>
      </c>
      <c r="H2140" s="137">
        <f t="shared" si="236"/>
        <v>0</v>
      </c>
      <c r="I2140" s="16">
        <f t="shared" si="237"/>
        <v>13</v>
      </c>
      <c r="J2140" s="16" t="str">
        <f t="shared" si="242"/>
        <v>3 9 1 917</v>
      </c>
    </row>
    <row r="2141" spans="1:10">
      <c r="A2141" s="16" t="s">
        <v>449</v>
      </c>
      <c r="B2141" s="16" t="str">
        <f t="shared" si="241"/>
        <v>3 9 1 917 002</v>
      </c>
      <c r="C2141" s="5" t="s">
        <v>9636</v>
      </c>
      <c r="D2141" t="s">
        <v>8303</v>
      </c>
      <c r="E2141" s="137">
        <f t="shared" si="238"/>
        <v>0</v>
      </c>
      <c r="F2141" s="137">
        <f t="shared" si="239"/>
        <v>0</v>
      </c>
      <c r="G2141" s="137">
        <f t="shared" si="240"/>
        <v>0</v>
      </c>
      <c r="H2141" s="137">
        <f t="shared" si="236"/>
        <v>0</v>
      </c>
      <c r="I2141" s="16">
        <f t="shared" si="237"/>
        <v>13</v>
      </c>
      <c r="J2141" s="16" t="str">
        <f t="shared" si="242"/>
        <v>3 9 1 917</v>
      </c>
    </row>
    <row r="2142" spans="1:10">
      <c r="A2142" s="16" t="s">
        <v>449</v>
      </c>
      <c r="B2142" s="16" t="str">
        <f t="shared" si="241"/>
        <v>3 9 1 917 003</v>
      </c>
      <c r="C2142" s="5" t="s">
        <v>9637</v>
      </c>
      <c r="D2142" t="s">
        <v>3202</v>
      </c>
      <c r="E2142" s="137">
        <f t="shared" si="238"/>
        <v>0</v>
      </c>
      <c r="F2142" s="137">
        <f t="shared" si="239"/>
        <v>0</v>
      </c>
      <c r="G2142" s="137">
        <f t="shared" si="240"/>
        <v>0</v>
      </c>
      <c r="H2142" s="137">
        <f t="shared" si="236"/>
        <v>0</v>
      </c>
      <c r="I2142" s="16">
        <f t="shared" si="237"/>
        <v>13</v>
      </c>
      <c r="J2142" s="16" t="str">
        <f t="shared" si="242"/>
        <v>3 9 1 917</v>
      </c>
    </row>
    <row r="2143" spans="1:10">
      <c r="A2143" s="16" t="s">
        <v>449</v>
      </c>
      <c r="B2143" s="16" t="str">
        <f t="shared" si="241"/>
        <v>3 9 1 917 004</v>
      </c>
      <c r="C2143" s="5" t="s">
        <v>9638</v>
      </c>
      <c r="D2143" t="s">
        <v>8303</v>
      </c>
      <c r="E2143" s="137">
        <f t="shared" si="238"/>
        <v>0</v>
      </c>
      <c r="F2143" s="137">
        <f t="shared" si="239"/>
        <v>0</v>
      </c>
      <c r="G2143" s="137">
        <f t="shared" si="240"/>
        <v>0</v>
      </c>
      <c r="H2143" s="137">
        <f t="shared" si="236"/>
        <v>0</v>
      </c>
      <c r="I2143" s="16">
        <f t="shared" si="237"/>
        <v>13</v>
      </c>
      <c r="J2143" s="16" t="str">
        <f t="shared" si="242"/>
        <v>3 9 1 917</v>
      </c>
    </row>
    <row r="2144" spans="1:10">
      <c r="A2144" s="16" t="s">
        <v>449</v>
      </c>
      <c r="B2144" s="16" t="str">
        <f t="shared" si="241"/>
        <v>3 9 1 917 005</v>
      </c>
      <c r="C2144" s="5" t="s">
        <v>9639</v>
      </c>
      <c r="D2144" t="s">
        <v>8307</v>
      </c>
      <c r="E2144" s="137">
        <f t="shared" si="238"/>
        <v>0</v>
      </c>
      <c r="F2144" s="137">
        <f t="shared" si="239"/>
        <v>0</v>
      </c>
      <c r="G2144" s="137">
        <f t="shared" si="240"/>
        <v>0</v>
      </c>
      <c r="H2144" s="137">
        <f t="shared" si="236"/>
        <v>0</v>
      </c>
      <c r="I2144" s="16">
        <f t="shared" si="237"/>
        <v>13</v>
      </c>
      <c r="J2144" s="16" t="str">
        <f t="shared" si="242"/>
        <v>3 9 1 917</v>
      </c>
    </row>
    <row r="2145" spans="1:10">
      <c r="A2145" s="16" t="s">
        <v>449</v>
      </c>
      <c r="B2145" s="16" t="str">
        <f t="shared" si="241"/>
        <v>3 9 1 918</v>
      </c>
      <c r="C2145" s="5" t="s">
        <v>7779</v>
      </c>
      <c r="D2145" t="s">
        <v>3559</v>
      </c>
      <c r="E2145" s="137">
        <f t="shared" si="238"/>
        <v>0</v>
      </c>
      <c r="F2145" s="137">
        <f t="shared" si="239"/>
        <v>0</v>
      </c>
      <c r="G2145" s="137">
        <f t="shared" si="240"/>
        <v>0</v>
      </c>
      <c r="H2145" s="137">
        <f t="shared" si="236"/>
        <v>0</v>
      </c>
      <c r="I2145" s="16">
        <f t="shared" si="237"/>
        <v>9</v>
      </c>
      <c r="J2145" s="16" t="str">
        <f t="shared" si="242"/>
        <v>3 9 1</v>
      </c>
    </row>
    <row r="2146" spans="1:10">
      <c r="A2146" s="16" t="s">
        <v>449</v>
      </c>
      <c r="B2146" s="16" t="str">
        <f t="shared" si="241"/>
        <v>3 9 1 918 001</v>
      </c>
      <c r="C2146" s="5" t="s">
        <v>8164</v>
      </c>
      <c r="D2146" t="s">
        <v>777</v>
      </c>
      <c r="E2146" s="137">
        <f t="shared" si="238"/>
        <v>0</v>
      </c>
      <c r="F2146" s="137">
        <f t="shared" si="239"/>
        <v>0</v>
      </c>
      <c r="G2146" s="137">
        <f t="shared" si="240"/>
        <v>0</v>
      </c>
      <c r="H2146" s="137">
        <f t="shared" si="236"/>
        <v>0</v>
      </c>
      <c r="I2146" s="16">
        <f t="shared" si="237"/>
        <v>13</v>
      </c>
      <c r="J2146" s="16" t="str">
        <f t="shared" si="242"/>
        <v>3 9 1 918</v>
      </c>
    </row>
    <row r="2147" spans="1:10">
      <c r="A2147" s="16" t="s">
        <v>449</v>
      </c>
      <c r="B2147" s="16" t="str">
        <f t="shared" si="241"/>
        <v>3 9 1 918 002</v>
      </c>
      <c r="C2147" s="5" t="s">
        <v>9640</v>
      </c>
      <c r="D2147" t="s">
        <v>8303</v>
      </c>
      <c r="E2147" s="137">
        <f t="shared" si="238"/>
        <v>0</v>
      </c>
      <c r="F2147" s="137">
        <f t="shared" si="239"/>
        <v>0</v>
      </c>
      <c r="G2147" s="137">
        <f t="shared" si="240"/>
        <v>0</v>
      </c>
      <c r="H2147" s="137">
        <f t="shared" si="236"/>
        <v>0</v>
      </c>
      <c r="I2147" s="16">
        <f t="shared" si="237"/>
        <v>13</v>
      </c>
      <c r="J2147" s="16" t="str">
        <f t="shared" si="242"/>
        <v>3 9 1 918</v>
      </c>
    </row>
    <row r="2148" spans="1:10">
      <c r="A2148" s="16" t="s">
        <v>449</v>
      </c>
      <c r="B2148" s="16" t="str">
        <f t="shared" si="241"/>
        <v>3 9 1 918 003</v>
      </c>
      <c r="C2148" s="5" t="s">
        <v>9641</v>
      </c>
      <c r="D2148" t="s">
        <v>3202</v>
      </c>
      <c r="E2148" s="137">
        <f t="shared" si="238"/>
        <v>0</v>
      </c>
      <c r="F2148" s="137">
        <f t="shared" si="239"/>
        <v>0</v>
      </c>
      <c r="G2148" s="137">
        <f t="shared" si="240"/>
        <v>0</v>
      </c>
      <c r="H2148" s="137">
        <f t="shared" si="236"/>
        <v>0</v>
      </c>
      <c r="I2148" s="16">
        <f t="shared" si="237"/>
        <v>13</v>
      </c>
      <c r="J2148" s="16" t="str">
        <f t="shared" si="242"/>
        <v>3 9 1 918</v>
      </c>
    </row>
    <row r="2149" spans="1:10">
      <c r="A2149" s="16" t="s">
        <v>449</v>
      </c>
      <c r="B2149" s="16" t="str">
        <f t="shared" si="241"/>
        <v>3 9 1 918 004</v>
      </c>
      <c r="C2149" s="5" t="s">
        <v>9642</v>
      </c>
      <c r="D2149" t="s">
        <v>8303</v>
      </c>
      <c r="E2149" s="137">
        <f t="shared" si="238"/>
        <v>0</v>
      </c>
      <c r="F2149" s="137">
        <f t="shared" si="239"/>
        <v>0</v>
      </c>
      <c r="G2149" s="137">
        <f t="shared" si="240"/>
        <v>0</v>
      </c>
      <c r="H2149" s="137">
        <f t="shared" si="236"/>
        <v>0</v>
      </c>
      <c r="I2149" s="16">
        <f t="shared" si="237"/>
        <v>13</v>
      </c>
      <c r="J2149" s="16" t="str">
        <f t="shared" si="242"/>
        <v>3 9 1 918</v>
      </c>
    </row>
    <row r="2150" spans="1:10">
      <c r="A2150" s="16" t="s">
        <v>449</v>
      </c>
      <c r="B2150" s="16" t="str">
        <f t="shared" si="241"/>
        <v>3 9 1 918 005</v>
      </c>
      <c r="C2150" s="5" t="s">
        <v>9643</v>
      </c>
      <c r="D2150" t="s">
        <v>8307</v>
      </c>
      <c r="E2150" s="137">
        <f t="shared" si="238"/>
        <v>0</v>
      </c>
      <c r="F2150" s="137">
        <f t="shared" si="239"/>
        <v>0</v>
      </c>
      <c r="G2150" s="137">
        <f t="shared" si="240"/>
        <v>0</v>
      </c>
      <c r="H2150" s="137">
        <f t="shared" si="236"/>
        <v>0</v>
      </c>
      <c r="I2150" s="16">
        <f t="shared" si="237"/>
        <v>13</v>
      </c>
      <c r="J2150" s="16" t="str">
        <f t="shared" si="242"/>
        <v>3 9 1 918</v>
      </c>
    </row>
    <row r="2151" spans="1:10">
      <c r="A2151" s="16" t="s">
        <v>449</v>
      </c>
      <c r="B2151" s="16" t="str">
        <f t="shared" si="241"/>
        <v>3 9 2</v>
      </c>
      <c r="C2151" s="5" t="s">
        <v>7780</v>
      </c>
      <c r="D2151" t="s">
        <v>7781</v>
      </c>
      <c r="E2151" s="137">
        <f t="shared" si="238"/>
        <v>0</v>
      </c>
      <c r="F2151" s="137">
        <f t="shared" si="239"/>
        <v>0</v>
      </c>
      <c r="G2151" s="137">
        <f t="shared" si="240"/>
        <v>0</v>
      </c>
      <c r="H2151" s="137">
        <f t="shared" si="236"/>
        <v>0</v>
      </c>
      <c r="I2151" s="16">
        <f t="shared" si="237"/>
        <v>5</v>
      </c>
      <c r="J2151" s="16" t="str">
        <f t="shared" si="242"/>
        <v>3 9</v>
      </c>
    </row>
    <row r="2152" spans="1:10">
      <c r="A2152" s="16" t="s">
        <v>449</v>
      </c>
      <c r="B2152" s="16" t="str">
        <f t="shared" si="241"/>
        <v>3 9 2 921</v>
      </c>
      <c r="C2152" s="5" t="s">
        <v>7782</v>
      </c>
      <c r="D2152" t="s">
        <v>3560</v>
      </c>
      <c r="E2152" s="137">
        <f t="shared" si="238"/>
        <v>0</v>
      </c>
      <c r="F2152" s="137">
        <f t="shared" si="239"/>
        <v>0</v>
      </c>
      <c r="G2152" s="137">
        <f t="shared" si="240"/>
        <v>0</v>
      </c>
      <c r="H2152" s="137">
        <f t="shared" si="236"/>
        <v>0</v>
      </c>
      <c r="I2152" s="16">
        <f t="shared" si="237"/>
        <v>9</v>
      </c>
      <c r="J2152" s="16" t="str">
        <f t="shared" si="242"/>
        <v>3 9 2</v>
      </c>
    </row>
    <row r="2153" spans="1:10">
      <c r="A2153" s="16" t="s">
        <v>449</v>
      </c>
      <c r="B2153" s="16" t="str">
        <f t="shared" si="241"/>
        <v>3 9 2 921 001</v>
      </c>
      <c r="C2153" s="5" t="s">
        <v>8165</v>
      </c>
      <c r="D2153" t="s">
        <v>777</v>
      </c>
      <c r="E2153" s="137">
        <f t="shared" si="238"/>
        <v>0</v>
      </c>
      <c r="F2153" s="137">
        <f t="shared" si="239"/>
        <v>0</v>
      </c>
      <c r="G2153" s="137">
        <f t="shared" si="240"/>
        <v>0</v>
      </c>
      <c r="H2153" s="137">
        <f t="shared" si="236"/>
        <v>0</v>
      </c>
      <c r="I2153" s="16">
        <f t="shared" si="237"/>
        <v>13</v>
      </c>
      <c r="J2153" s="16" t="str">
        <f t="shared" si="242"/>
        <v>3 9 2 921</v>
      </c>
    </row>
    <row r="2154" spans="1:10">
      <c r="A2154" s="16" t="s">
        <v>449</v>
      </c>
      <c r="B2154" s="16" t="str">
        <f t="shared" si="241"/>
        <v>3 9 2 921 002</v>
      </c>
      <c r="C2154" s="5" t="s">
        <v>9644</v>
      </c>
      <c r="D2154" t="s">
        <v>8303</v>
      </c>
      <c r="E2154" s="137">
        <f t="shared" si="238"/>
        <v>0</v>
      </c>
      <c r="F2154" s="137">
        <f t="shared" si="239"/>
        <v>0</v>
      </c>
      <c r="G2154" s="137">
        <f t="shared" si="240"/>
        <v>0</v>
      </c>
      <c r="H2154" s="137">
        <f t="shared" si="236"/>
        <v>0</v>
      </c>
      <c r="I2154" s="16">
        <f t="shared" si="237"/>
        <v>13</v>
      </c>
      <c r="J2154" s="16" t="str">
        <f t="shared" si="242"/>
        <v>3 9 2 921</v>
      </c>
    </row>
    <row r="2155" spans="1:10">
      <c r="A2155" s="16" t="s">
        <v>449</v>
      </c>
      <c r="B2155" s="16" t="str">
        <f t="shared" si="241"/>
        <v>3 9 2 921 003</v>
      </c>
      <c r="C2155" s="5" t="s">
        <v>9645</v>
      </c>
      <c r="D2155" t="s">
        <v>3202</v>
      </c>
      <c r="E2155" s="137">
        <f t="shared" si="238"/>
        <v>0</v>
      </c>
      <c r="F2155" s="137">
        <f t="shared" si="239"/>
        <v>0</v>
      </c>
      <c r="G2155" s="137">
        <f t="shared" si="240"/>
        <v>0</v>
      </c>
      <c r="H2155" s="137">
        <f t="shared" si="236"/>
        <v>0</v>
      </c>
      <c r="I2155" s="16">
        <f t="shared" si="237"/>
        <v>13</v>
      </c>
      <c r="J2155" s="16" t="str">
        <f t="shared" si="242"/>
        <v>3 9 2 921</v>
      </c>
    </row>
    <row r="2156" spans="1:10">
      <c r="A2156" s="16" t="s">
        <v>449</v>
      </c>
      <c r="B2156" s="16" t="str">
        <f t="shared" si="241"/>
        <v>3 9 2 921 004</v>
      </c>
      <c r="C2156" s="5" t="s">
        <v>9646</v>
      </c>
      <c r="D2156" t="s">
        <v>8303</v>
      </c>
      <c r="E2156" s="137">
        <f t="shared" si="238"/>
        <v>0</v>
      </c>
      <c r="F2156" s="137">
        <f t="shared" si="239"/>
        <v>0</v>
      </c>
      <c r="G2156" s="137">
        <f t="shared" si="240"/>
        <v>0</v>
      </c>
      <c r="H2156" s="137">
        <f t="shared" si="236"/>
        <v>0</v>
      </c>
      <c r="I2156" s="16">
        <f t="shared" si="237"/>
        <v>13</v>
      </c>
      <c r="J2156" s="16" t="str">
        <f t="shared" si="242"/>
        <v>3 9 2 921</v>
      </c>
    </row>
    <row r="2157" spans="1:10">
      <c r="A2157" s="16" t="s">
        <v>449</v>
      </c>
      <c r="B2157" s="16" t="str">
        <f t="shared" si="241"/>
        <v>3 9 2 921 005</v>
      </c>
      <c r="C2157" s="5" t="s">
        <v>9647</v>
      </c>
      <c r="D2157" t="s">
        <v>8307</v>
      </c>
      <c r="E2157" s="137">
        <f t="shared" si="238"/>
        <v>0</v>
      </c>
      <c r="F2157" s="137">
        <f t="shared" si="239"/>
        <v>0</v>
      </c>
      <c r="G2157" s="137">
        <f t="shared" si="240"/>
        <v>0</v>
      </c>
      <c r="H2157" s="137">
        <f t="shared" si="236"/>
        <v>0</v>
      </c>
      <c r="I2157" s="16">
        <f t="shared" si="237"/>
        <v>13</v>
      </c>
      <c r="J2157" s="16" t="str">
        <f t="shared" si="242"/>
        <v>3 9 2 921</v>
      </c>
    </row>
    <row r="2158" spans="1:10">
      <c r="A2158" s="16" t="s">
        <v>449</v>
      </c>
      <c r="B2158" s="16" t="str">
        <f t="shared" si="241"/>
        <v>3 9 2 922</v>
      </c>
      <c r="C2158" s="5" t="s">
        <v>7783</v>
      </c>
      <c r="D2158" t="s">
        <v>3561</v>
      </c>
      <c r="E2158" s="137">
        <f t="shared" si="238"/>
        <v>0</v>
      </c>
      <c r="F2158" s="137">
        <f t="shared" si="239"/>
        <v>0</v>
      </c>
      <c r="G2158" s="137">
        <f t="shared" si="240"/>
        <v>0</v>
      </c>
      <c r="H2158" s="137">
        <f t="shared" si="236"/>
        <v>0</v>
      </c>
      <c r="I2158" s="16">
        <f t="shared" si="237"/>
        <v>9</v>
      </c>
      <c r="J2158" s="16" t="str">
        <f t="shared" si="242"/>
        <v>3 9 2</v>
      </c>
    </row>
    <row r="2159" spans="1:10">
      <c r="A2159" s="16" t="s">
        <v>449</v>
      </c>
      <c r="B2159" s="16" t="str">
        <f t="shared" si="241"/>
        <v>3 9 2 922 001</v>
      </c>
      <c r="C2159" s="5" t="s">
        <v>8166</v>
      </c>
      <c r="D2159" t="s">
        <v>777</v>
      </c>
      <c r="E2159" s="137">
        <f t="shared" si="238"/>
        <v>0</v>
      </c>
      <c r="F2159" s="137">
        <f t="shared" si="239"/>
        <v>0</v>
      </c>
      <c r="G2159" s="137">
        <f t="shared" si="240"/>
        <v>0</v>
      </c>
      <c r="H2159" s="137">
        <f t="shared" si="236"/>
        <v>0</v>
      </c>
      <c r="I2159" s="16">
        <f t="shared" si="237"/>
        <v>13</v>
      </c>
      <c r="J2159" s="16" t="str">
        <f t="shared" si="242"/>
        <v>3 9 2 922</v>
      </c>
    </row>
    <row r="2160" spans="1:10">
      <c r="A2160" s="16" t="s">
        <v>449</v>
      </c>
      <c r="B2160" s="16" t="str">
        <f t="shared" si="241"/>
        <v>3 9 2 922 002</v>
      </c>
      <c r="C2160" s="5" t="s">
        <v>9648</v>
      </c>
      <c r="D2160" t="s">
        <v>8303</v>
      </c>
      <c r="E2160" s="137">
        <f t="shared" si="238"/>
        <v>0</v>
      </c>
      <c r="F2160" s="137">
        <f t="shared" si="239"/>
        <v>0</v>
      </c>
      <c r="G2160" s="137">
        <f t="shared" si="240"/>
        <v>0</v>
      </c>
      <c r="H2160" s="137">
        <f t="shared" si="236"/>
        <v>0</v>
      </c>
      <c r="I2160" s="16">
        <f t="shared" si="237"/>
        <v>13</v>
      </c>
      <c r="J2160" s="16" t="str">
        <f t="shared" si="242"/>
        <v>3 9 2 922</v>
      </c>
    </row>
    <row r="2161" spans="1:10">
      <c r="A2161" s="16" t="s">
        <v>449</v>
      </c>
      <c r="B2161" s="16" t="str">
        <f t="shared" si="241"/>
        <v>3 9 2 922 003</v>
      </c>
      <c r="C2161" s="5" t="s">
        <v>9649</v>
      </c>
      <c r="D2161" t="s">
        <v>3202</v>
      </c>
      <c r="E2161" s="137">
        <f t="shared" si="238"/>
        <v>0</v>
      </c>
      <c r="F2161" s="137">
        <f t="shared" si="239"/>
        <v>0</v>
      </c>
      <c r="G2161" s="137">
        <f t="shared" si="240"/>
        <v>0</v>
      </c>
      <c r="H2161" s="137">
        <f t="shared" ref="H2161:H2224" si="243">SUBTOTAL(9,E2161:G2161)</f>
        <v>0</v>
      </c>
      <c r="I2161" s="16">
        <f t="shared" ref="I2161:I2224" si="244">LEN(C2161)</f>
        <v>13</v>
      </c>
      <c r="J2161" s="16" t="str">
        <f t="shared" si="242"/>
        <v>3 9 2 922</v>
      </c>
    </row>
    <row r="2162" spans="1:10">
      <c r="A2162" s="16" t="s">
        <v>449</v>
      </c>
      <c r="B2162" s="16" t="str">
        <f t="shared" si="241"/>
        <v>3 9 2 922 004</v>
      </c>
      <c r="C2162" s="5" t="s">
        <v>9650</v>
      </c>
      <c r="D2162" t="s">
        <v>8303</v>
      </c>
      <c r="E2162" s="137">
        <f t="shared" si="238"/>
        <v>0</v>
      </c>
      <c r="F2162" s="137">
        <f t="shared" si="239"/>
        <v>0</v>
      </c>
      <c r="G2162" s="137">
        <f t="shared" si="240"/>
        <v>0</v>
      </c>
      <c r="H2162" s="137">
        <f t="shared" si="243"/>
        <v>0</v>
      </c>
      <c r="I2162" s="16">
        <f t="shared" si="244"/>
        <v>13</v>
      </c>
      <c r="J2162" s="16" t="str">
        <f t="shared" si="242"/>
        <v>3 9 2 922</v>
      </c>
    </row>
    <row r="2163" spans="1:10">
      <c r="A2163" s="16" t="s">
        <v>449</v>
      </c>
      <c r="B2163" s="16" t="str">
        <f t="shared" si="241"/>
        <v>3 9 2 922 005</v>
      </c>
      <c r="C2163" s="5" t="s">
        <v>9651</v>
      </c>
      <c r="D2163" t="s">
        <v>8307</v>
      </c>
      <c r="E2163" s="137">
        <f t="shared" si="238"/>
        <v>0</v>
      </c>
      <c r="F2163" s="137">
        <f t="shared" si="239"/>
        <v>0</v>
      </c>
      <c r="G2163" s="137">
        <f t="shared" si="240"/>
        <v>0</v>
      </c>
      <c r="H2163" s="137">
        <f t="shared" si="243"/>
        <v>0</v>
      </c>
      <c r="I2163" s="16">
        <f t="shared" si="244"/>
        <v>13</v>
      </c>
      <c r="J2163" s="16" t="str">
        <f t="shared" si="242"/>
        <v>3 9 2 922</v>
      </c>
    </row>
    <row r="2164" spans="1:10">
      <c r="A2164" s="16" t="s">
        <v>449</v>
      </c>
      <c r="B2164" s="16" t="str">
        <f t="shared" si="241"/>
        <v>3 9 2 923</v>
      </c>
      <c r="C2164" s="5" t="s">
        <v>7784</v>
      </c>
      <c r="D2164" t="s">
        <v>3562</v>
      </c>
      <c r="E2164" s="137">
        <f t="shared" si="238"/>
        <v>0</v>
      </c>
      <c r="F2164" s="137">
        <f t="shared" si="239"/>
        <v>0</v>
      </c>
      <c r="G2164" s="137">
        <f t="shared" si="240"/>
        <v>0</v>
      </c>
      <c r="H2164" s="137">
        <f t="shared" si="243"/>
        <v>0</v>
      </c>
      <c r="I2164" s="16">
        <f t="shared" si="244"/>
        <v>9</v>
      </c>
      <c r="J2164" s="16" t="str">
        <f t="shared" si="242"/>
        <v>3 9 2</v>
      </c>
    </row>
    <row r="2165" spans="1:10">
      <c r="A2165" s="16" t="s">
        <v>449</v>
      </c>
      <c r="B2165" s="16" t="str">
        <f t="shared" si="241"/>
        <v>3 9 2 923 001</v>
      </c>
      <c r="C2165" s="5" t="s">
        <v>8167</v>
      </c>
      <c r="D2165" t="s">
        <v>777</v>
      </c>
      <c r="E2165" s="137">
        <f t="shared" si="238"/>
        <v>0</v>
      </c>
      <c r="F2165" s="137">
        <f t="shared" si="239"/>
        <v>0</v>
      </c>
      <c r="G2165" s="137">
        <f t="shared" si="240"/>
        <v>0</v>
      </c>
      <c r="H2165" s="137">
        <f t="shared" si="243"/>
        <v>0</v>
      </c>
      <c r="I2165" s="16">
        <f t="shared" si="244"/>
        <v>13</v>
      </c>
      <c r="J2165" s="16" t="str">
        <f t="shared" si="242"/>
        <v>3 9 2 923</v>
      </c>
    </row>
    <row r="2166" spans="1:10">
      <c r="A2166" s="16" t="s">
        <v>449</v>
      </c>
      <c r="B2166" s="16" t="str">
        <f t="shared" si="241"/>
        <v>3 9 2 923 002</v>
      </c>
      <c r="C2166" s="5" t="s">
        <v>9652</v>
      </c>
      <c r="D2166" t="s">
        <v>8303</v>
      </c>
      <c r="E2166" s="137">
        <f t="shared" si="238"/>
        <v>0</v>
      </c>
      <c r="F2166" s="137">
        <f t="shared" si="239"/>
        <v>0</v>
      </c>
      <c r="G2166" s="137">
        <f t="shared" si="240"/>
        <v>0</v>
      </c>
      <c r="H2166" s="137">
        <f t="shared" si="243"/>
        <v>0</v>
      </c>
      <c r="I2166" s="16">
        <f t="shared" si="244"/>
        <v>13</v>
      </c>
      <c r="J2166" s="16" t="str">
        <f t="shared" si="242"/>
        <v>3 9 2 923</v>
      </c>
    </row>
    <row r="2167" spans="1:10">
      <c r="A2167" s="16" t="s">
        <v>449</v>
      </c>
      <c r="B2167" s="16" t="str">
        <f t="shared" si="241"/>
        <v>3 9 2 923 003</v>
      </c>
      <c r="C2167" s="5" t="s">
        <v>9653</v>
      </c>
      <c r="D2167" t="s">
        <v>3202</v>
      </c>
      <c r="E2167" s="137">
        <f t="shared" si="238"/>
        <v>0</v>
      </c>
      <c r="F2167" s="137">
        <f t="shared" si="239"/>
        <v>0</v>
      </c>
      <c r="G2167" s="137">
        <f t="shared" si="240"/>
        <v>0</v>
      </c>
      <c r="H2167" s="137">
        <f t="shared" si="243"/>
        <v>0</v>
      </c>
      <c r="I2167" s="16">
        <f t="shared" si="244"/>
        <v>13</v>
      </c>
      <c r="J2167" s="16" t="str">
        <f t="shared" si="242"/>
        <v>3 9 2 923</v>
      </c>
    </row>
    <row r="2168" spans="1:10">
      <c r="A2168" s="16" t="s">
        <v>449</v>
      </c>
      <c r="B2168" s="16" t="str">
        <f t="shared" si="241"/>
        <v>3 9 2 923 004</v>
      </c>
      <c r="C2168" s="5" t="s">
        <v>9654</v>
      </c>
      <c r="D2168" t="s">
        <v>8303</v>
      </c>
      <c r="E2168" s="137">
        <f t="shared" si="238"/>
        <v>0</v>
      </c>
      <c r="F2168" s="137">
        <f t="shared" si="239"/>
        <v>0</v>
      </c>
      <c r="G2168" s="137">
        <f t="shared" si="240"/>
        <v>0</v>
      </c>
      <c r="H2168" s="137">
        <f t="shared" si="243"/>
        <v>0</v>
      </c>
      <c r="I2168" s="16">
        <f t="shared" si="244"/>
        <v>13</v>
      </c>
      <c r="J2168" s="16" t="str">
        <f t="shared" si="242"/>
        <v>3 9 2 923</v>
      </c>
    </row>
    <row r="2169" spans="1:10">
      <c r="A2169" s="16" t="s">
        <v>449</v>
      </c>
      <c r="B2169" s="16" t="str">
        <f t="shared" si="241"/>
        <v>3 9 2 923 005</v>
      </c>
      <c r="C2169" s="5" t="s">
        <v>9655</v>
      </c>
      <c r="D2169" t="s">
        <v>8307</v>
      </c>
      <c r="E2169" s="137">
        <f t="shared" si="238"/>
        <v>0</v>
      </c>
      <c r="F2169" s="137">
        <f t="shared" si="239"/>
        <v>0</v>
      </c>
      <c r="G2169" s="137">
        <f t="shared" si="240"/>
        <v>0</v>
      </c>
      <c r="H2169" s="137">
        <f t="shared" si="243"/>
        <v>0</v>
      </c>
      <c r="I2169" s="16">
        <f t="shared" si="244"/>
        <v>13</v>
      </c>
      <c r="J2169" s="16" t="str">
        <f t="shared" si="242"/>
        <v>3 9 2 923</v>
      </c>
    </row>
    <row r="2170" spans="1:10">
      <c r="A2170" s="16" t="s">
        <v>449</v>
      </c>
      <c r="B2170" s="16" t="str">
        <f t="shared" si="241"/>
        <v>3 9 2 924</v>
      </c>
      <c r="C2170" s="5" t="s">
        <v>7785</v>
      </c>
      <c r="D2170" t="s">
        <v>3563</v>
      </c>
      <c r="E2170" s="137">
        <f t="shared" si="238"/>
        <v>0</v>
      </c>
      <c r="F2170" s="137">
        <f t="shared" si="239"/>
        <v>0</v>
      </c>
      <c r="G2170" s="137">
        <f t="shared" si="240"/>
        <v>0</v>
      </c>
      <c r="H2170" s="137">
        <f t="shared" si="243"/>
        <v>0</v>
      </c>
      <c r="I2170" s="16">
        <f t="shared" si="244"/>
        <v>9</v>
      </c>
      <c r="J2170" s="16" t="str">
        <f t="shared" si="242"/>
        <v>3 9 2</v>
      </c>
    </row>
    <row r="2171" spans="1:10">
      <c r="A2171" s="16" t="s">
        <v>449</v>
      </c>
      <c r="B2171" s="16" t="str">
        <f t="shared" si="241"/>
        <v>3 9 2 924 001</v>
      </c>
      <c r="C2171" s="5" t="s">
        <v>8168</v>
      </c>
      <c r="D2171" t="s">
        <v>777</v>
      </c>
      <c r="E2171" s="137">
        <f t="shared" si="238"/>
        <v>0</v>
      </c>
      <c r="F2171" s="137">
        <f t="shared" si="239"/>
        <v>0</v>
      </c>
      <c r="G2171" s="137">
        <f t="shared" si="240"/>
        <v>0</v>
      </c>
      <c r="H2171" s="137">
        <f t="shared" si="243"/>
        <v>0</v>
      </c>
      <c r="I2171" s="16">
        <f t="shared" si="244"/>
        <v>13</v>
      </c>
      <c r="J2171" s="16" t="str">
        <f t="shared" si="242"/>
        <v>3 9 2 924</v>
      </c>
    </row>
    <row r="2172" spans="1:10">
      <c r="A2172" s="16" t="s">
        <v>449</v>
      </c>
      <c r="B2172" s="16" t="str">
        <f t="shared" si="241"/>
        <v>3 9 2 924 002</v>
      </c>
      <c r="C2172" s="5" t="s">
        <v>9656</v>
      </c>
      <c r="D2172" t="s">
        <v>8303</v>
      </c>
      <c r="E2172" s="137">
        <f t="shared" si="238"/>
        <v>0</v>
      </c>
      <c r="F2172" s="137">
        <f t="shared" si="239"/>
        <v>0</v>
      </c>
      <c r="G2172" s="137">
        <f t="shared" si="240"/>
        <v>0</v>
      </c>
      <c r="H2172" s="137">
        <f t="shared" si="243"/>
        <v>0</v>
      </c>
      <c r="I2172" s="16">
        <f t="shared" si="244"/>
        <v>13</v>
      </c>
      <c r="J2172" s="16" t="str">
        <f t="shared" si="242"/>
        <v>3 9 2 924</v>
      </c>
    </row>
    <row r="2173" spans="1:10">
      <c r="A2173" s="16" t="s">
        <v>449</v>
      </c>
      <c r="B2173" s="16" t="str">
        <f t="shared" si="241"/>
        <v>3 9 2 924 003</v>
      </c>
      <c r="C2173" s="5" t="s">
        <v>9657</v>
      </c>
      <c r="D2173" t="s">
        <v>3202</v>
      </c>
      <c r="E2173" s="137">
        <f t="shared" si="238"/>
        <v>0</v>
      </c>
      <c r="F2173" s="137">
        <f t="shared" si="239"/>
        <v>0</v>
      </c>
      <c r="G2173" s="137">
        <f t="shared" si="240"/>
        <v>0</v>
      </c>
      <c r="H2173" s="137">
        <f t="shared" si="243"/>
        <v>0</v>
      </c>
      <c r="I2173" s="16">
        <f t="shared" si="244"/>
        <v>13</v>
      </c>
      <c r="J2173" s="16" t="str">
        <f t="shared" si="242"/>
        <v>3 9 2 924</v>
      </c>
    </row>
    <row r="2174" spans="1:10">
      <c r="A2174" s="16" t="s">
        <v>449</v>
      </c>
      <c r="B2174" s="16" t="str">
        <f t="shared" si="241"/>
        <v>3 9 2 924 004</v>
      </c>
      <c r="C2174" s="5" t="s">
        <v>9658</v>
      </c>
      <c r="D2174" t="s">
        <v>8303</v>
      </c>
      <c r="E2174" s="137">
        <f t="shared" si="238"/>
        <v>0</v>
      </c>
      <c r="F2174" s="137">
        <f t="shared" si="239"/>
        <v>0</v>
      </c>
      <c r="G2174" s="137">
        <f t="shared" si="240"/>
        <v>0</v>
      </c>
      <c r="H2174" s="137">
        <f t="shared" si="243"/>
        <v>0</v>
      </c>
      <c r="I2174" s="16">
        <f t="shared" si="244"/>
        <v>13</v>
      </c>
      <c r="J2174" s="16" t="str">
        <f t="shared" si="242"/>
        <v>3 9 2 924</v>
      </c>
    </row>
    <row r="2175" spans="1:10">
      <c r="A2175" s="16" t="s">
        <v>449</v>
      </c>
      <c r="B2175" s="16" t="str">
        <f t="shared" si="241"/>
        <v>3 9 2 924 005</v>
      </c>
      <c r="C2175" s="5" t="s">
        <v>9659</v>
      </c>
      <c r="D2175" t="s">
        <v>8307</v>
      </c>
      <c r="E2175" s="137">
        <f t="shared" si="238"/>
        <v>0</v>
      </c>
      <c r="F2175" s="137">
        <f t="shared" si="239"/>
        <v>0</v>
      </c>
      <c r="G2175" s="137">
        <f t="shared" si="240"/>
        <v>0</v>
      </c>
      <c r="H2175" s="137">
        <f t="shared" si="243"/>
        <v>0</v>
      </c>
      <c r="I2175" s="16">
        <f t="shared" si="244"/>
        <v>13</v>
      </c>
      <c r="J2175" s="16" t="str">
        <f t="shared" si="242"/>
        <v>3 9 2 924</v>
      </c>
    </row>
    <row r="2176" spans="1:10">
      <c r="A2176" s="16" t="s">
        <v>449</v>
      </c>
      <c r="B2176" s="16" t="str">
        <f t="shared" si="241"/>
        <v>3 9 2 925</v>
      </c>
      <c r="C2176" s="5" t="s">
        <v>7786</v>
      </c>
      <c r="D2176" t="s">
        <v>3564</v>
      </c>
      <c r="E2176" s="137">
        <f t="shared" si="238"/>
        <v>0</v>
      </c>
      <c r="F2176" s="137">
        <f t="shared" si="239"/>
        <v>0</v>
      </c>
      <c r="G2176" s="137">
        <f t="shared" si="240"/>
        <v>0</v>
      </c>
      <c r="H2176" s="137">
        <f t="shared" si="243"/>
        <v>0</v>
      </c>
      <c r="I2176" s="16">
        <f t="shared" si="244"/>
        <v>9</v>
      </c>
      <c r="J2176" s="16" t="str">
        <f t="shared" si="242"/>
        <v>3 9 2</v>
      </c>
    </row>
    <row r="2177" spans="1:10">
      <c r="A2177" s="16" t="s">
        <v>449</v>
      </c>
      <c r="B2177" s="16" t="str">
        <f t="shared" si="241"/>
        <v>3 9 2 925 001</v>
      </c>
      <c r="C2177" s="5" t="s">
        <v>8169</v>
      </c>
      <c r="D2177" t="s">
        <v>777</v>
      </c>
      <c r="E2177" s="137">
        <f t="shared" si="238"/>
        <v>0</v>
      </c>
      <c r="F2177" s="137">
        <f t="shared" si="239"/>
        <v>0</v>
      </c>
      <c r="G2177" s="137">
        <f t="shared" si="240"/>
        <v>0</v>
      </c>
      <c r="H2177" s="137">
        <f t="shared" si="243"/>
        <v>0</v>
      </c>
      <c r="I2177" s="16">
        <f t="shared" si="244"/>
        <v>13</v>
      </c>
      <c r="J2177" s="16" t="str">
        <f t="shared" si="242"/>
        <v>3 9 2 925</v>
      </c>
    </row>
    <row r="2178" spans="1:10">
      <c r="A2178" s="16" t="s">
        <v>449</v>
      </c>
      <c r="B2178" s="16" t="str">
        <f t="shared" si="241"/>
        <v>3 9 2 925 002</v>
      </c>
      <c r="C2178" s="5" t="s">
        <v>9660</v>
      </c>
      <c r="D2178" t="s">
        <v>8303</v>
      </c>
      <c r="E2178" s="137">
        <f t="shared" ref="E2178:E2241" si="245">SUMIF($J$1:$J$4000,$C2178,$E$1:$E$4000)</f>
        <v>0</v>
      </c>
      <c r="F2178" s="137">
        <f t="shared" ref="F2178:F2241" si="246">SUMIF($J$1:$J$4000,$C2178,$F$1:$F$4000)</f>
        <v>0</v>
      </c>
      <c r="G2178" s="137">
        <f t="shared" ref="G2178:G2241" si="247">SUMIF($J$1:$J$4000,$C2178,$G$1:$G$4000)</f>
        <v>0</v>
      </c>
      <c r="H2178" s="137">
        <f t="shared" si="243"/>
        <v>0</v>
      </c>
      <c r="I2178" s="16">
        <f t="shared" si="244"/>
        <v>13</v>
      </c>
      <c r="J2178" s="16" t="str">
        <f t="shared" si="242"/>
        <v>3 9 2 925</v>
      </c>
    </row>
    <row r="2179" spans="1:10">
      <c r="A2179" s="16" t="s">
        <v>449</v>
      </c>
      <c r="B2179" s="16" t="str">
        <f t="shared" ref="B2179:B2242" si="248">MID(C2179,1,I2179)</f>
        <v>3 9 2 925 003</v>
      </c>
      <c r="C2179" s="5" t="s">
        <v>9661</v>
      </c>
      <c r="D2179" t="s">
        <v>3202</v>
      </c>
      <c r="E2179" s="137">
        <f t="shared" si="245"/>
        <v>0</v>
      </c>
      <c r="F2179" s="137">
        <f t="shared" si="246"/>
        <v>0</v>
      </c>
      <c r="G2179" s="137">
        <f t="shared" si="247"/>
        <v>0</v>
      </c>
      <c r="H2179" s="137">
        <f t="shared" si="243"/>
        <v>0</v>
      </c>
      <c r="I2179" s="16">
        <f t="shared" si="244"/>
        <v>13</v>
      </c>
      <c r="J2179" s="16" t="str">
        <f t="shared" si="242"/>
        <v>3 9 2 925</v>
      </c>
    </row>
    <row r="2180" spans="1:10">
      <c r="A2180" s="16" t="s">
        <v>449</v>
      </c>
      <c r="B2180" s="16" t="str">
        <f t="shared" si="248"/>
        <v>3 9 2 925 004</v>
      </c>
      <c r="C2180" s="5" t="s">
        <v>9662</v>
      </c>
      <c r="D2180" t="s">
        <v>8303</v>
      </c>
      <c r="E2180" s="137">
        <f t="shared" si="245"/>
        <v>0</v>
      </c>
      <c r="F2180" s="137">
        <f t="shared" si="246"/>
        <v>0</v>
      </c>
      <c r="G2180" s="137">
        <f t="shared" si="247"/>
        <v>0</v>
      </c>
      <c r="H2180" s="137">
        <f t="shared" si="243"/>
        <v>0</v>
      </c>
      <c r="I2180" s="16">
        <f t="shared" si="244"/>
        <v>13</v>
      </c>
      <c r="J2180" s="16" t="str">
        <f t="shared" si="242"/>
        <v>3 9 2 925</v>
      </c>
    </row>
    <row r="2181" spans="1:10">
      <c r="A2181" s="16" t="s">
        <v>449</v>
      </c>
      <c r="B2181" s="16" t="str">
        <f t="shared" si="248"/>
        <v>3 9 2 925 005</v>
      </c>
      <c r="C2181" s="5" t="s">
        <v>9663</v>
      </c>
      <c r="D2181" t="s">
        <v>8307</v>
      </c>
      <c r="E2181" s="137">
        <f t="shared" si="245"/>
        <v>0</v>
      </c>
      <c r="F2181" s="137">
        <f t="shared" si="246"/>
        <v>0</v>
      </c>
      <c r="G2181" s="137">
        <f t="shared" si="247"/>
        <v>0</v>
      </c>
      <c r="H2181" s="137">
        <f t="shared" si="243"/>
        <v>0</v>
      </c>
      <c r="I2181" s="16">
        <f t="shared" si="244"/>
        <v>13</v>
      </c>
      <c r="J2181" s="16" t="str">
        <f t="shared" si="242"/>
        <v>3 9 2 925</v>
      </c>
    </row>
    <row r="2182" spans="1:10">
      <c r="A2182" s="16" t="s">
        <v>449</v>
      </c>
      <c r="B2182" s="16" t="str">
        <f t="shared" si="248"/>
        <v>3 9 2 926</v>
      </c>
      <c r="C2182" s="5" t="s">
        <v>7787</v>
      </c>
      <c r="D2182" t="s">
        <v>3565</v>
      </c>
      <c r="E2182" s="137">
        <f t="shared" si="245"/>
        <v>0</v>
      </c>
      <c r="F2182" s="137">
        <f t="shared" si="246"/>
        <v>0</v>
      </c>
      <c r="G2182" s="137">
        <f t="shared" si="247"/>
        <v>0</v>
      </c>
      <c r="H2182" s="137">
        <f t="shared" si="243"/>
        <v>0</v>
      </c>
      <c r="I2182" s="16">
        <f t="shared" si="244"/>
        <v>9</v>
      </c>
      <c r="J2182" s="16" t="str">
        <f t="shared" si="242"/>
        <v>3 9 2</v>
      </c>
    </row>
    <row r="2183" spans="1:10">
      <c r="A2183" s="16" t="s">
        <v>449</v>
      </c>
      <c r="B2183" s="16" t="str">
        <f t="shared" si="248"/>
        <v>3 9 2 926 001</v>
      </c>
      <c r="C2183" s="5" t="s">
        <v>8170</v>
      </c>
      <c r="D2183" t="s">
        <v>777</v>
      </c>
      <c r="E2183" s="137">
        <f t="shared" si="245"/>
        <v>0</v>
      </c>
      <c r="F2183" s="137">
        <f t="shared" si="246"/>
        <v>0</v>
      </c>
      <c r="G2183" s="137">
        <f t="shared" si="247"/>
        <v>0</v>
      </c>
      <c r="H2183" s="137">
        <f t="shared" si="243"/>
        <v>0</v>
      </c>
      <c r="I2183" s="16">
        <f t="shared" si="244"/>
        <v>13</v>
      </c>
      <c r="J2183" s="16" t="str">
        <f t="shared" ref="J2183:J2246" si="249">IF(I2183=3,MID(C2183,1,1),IF(I2183=5,MID(C2183,1,3),IF(I2183=9,MID(C2183,1,5),IF(I2183=13,MID(C2183,1,9),IF(I2183=17,MID(C2183,1,13),IF(I2183=21,MID(C2183,1,17)))))))</f>
        <v>3 9 2 926</v>
      </c>
    </row>
    <row r="2184" spans="1:10">
      <c r="A2184" s="16" t="s">
        <v>449</v>
      </c>
      <c r="B2184" s="16" t="str">
        <f t="shared" si="248"/>
        <v>3 9 2 926 002</v>
      </c>
      <c r="C2184" s="5" t="s">
        <v>9664</v>
      </c>
      <c r="D2184" t="s">
        <v>8303</v>
      </c>
      <c r="E2184" s="137">
        <f t="shared" si="245"/>
        <v>0</v>
      </c>
      <c r="F2184" s="137">
        <f t="shared" si="246"/>
        <v>0</v>
      </c>
      <c r="G2184" s="137">
        <f t="shared" si="247"/>
        <v>0</v>
      </c>
      <c r="H2184" s="137">
        <f t="shared" si="243"/>
        <v>0</v>
      </c>
      <c r="I2184" s="16">
        <f t="shared" si="244"/>
        <v>13</v>
      </c>
      <c r="J2184" s="16" t="str">
        <f t="shared" si="249"/>
        <v>3 9 2 926</v>
      </c>
    </row>
    <row r="2185" spans="1:10">
      <c r="A2185" s="16" t="s">
        <v>449</v>
      </c>
      <c r="B2185" s="16" t="str">
        <f t="shared" si="248"/>
        <v>3 9 2 926 003</v>
      </c>
      <c r="C2185" s="5" t="s">
        <v>9665</v>
      </c>
      <c r="D2185" t="s">
        <v>3202</v>
      </c>
      <c r="E2185" s="137">
        <f t="shared" si="245"/>
        <v>0</v>
      </c>
      <c r="F2185" s="137">
        <f t="shared" si="246"/>
        <v>0</v>
      </c>
      <c r="G2185" s="137">
        <f t="shared" si="247"/>
        <v>0</v>
      </c>
      <c r="H2185" s="137">
        <f t="shared" si="243"/>
        <v>0</v>
      </c>
      <c r="I2185" s="16">
        <f t="shared" si="244"/>
        <v>13</v>
      </c>
      <c r="J2185" s="16" t="str">
        <f t="shared" si="249"/>
        <v>3 9 2 926</v>
      </c>
    </row>
    <row r="2186" spans="1:10">
      <c r="A2186" s="16" t="s">
        <v>449</v>
      </c>
      <c r="B2186" s="16" t="str">
        <f t="shared" si="248"/>
        <v>3 9 2 926 004</v>
      </c>
      <c r="C2186" s="5" t="s">
        <v>9666</v>
      </c>
      <c r="D2186" t="s">
        <v>8303</v>
      </c>
      <c r="E2186" s="137">
        <f t="shared" si="245"/>
        <v>0</v>
      </c>
      <c r="F2186" s="137">
        <f t="shared" si="246"/>
        <v>0</v>
      </c>
      <c r="G2186" s="137">
        <f t="shared" si="247"/>
        <v>0</v>
      </c>
      <c r="H2186" s="137">
        <f t="shared" si="243"/>
        <v>0</v>
      </c>
      <c r="I2186" s="16">
        <f t="shared" si="244"/>
        <v>13</v>
      </c>
      <c r="J2186" s="16" t="str">
        <f t="shared" si="249"/>
        <v>3 9 2 926</v>
      </c>
    </row>
    <row r="2187" spans="1:10">
      <c r="A2187" s="16" t="s">
        <v>449</v>
      </c>
      <c r="B2187" s="16" t="str">
        <f t="shared" si="248"/>
        <v>3 9 2 926 005</v>
      </c>
      <c r="C2187" s="5" t="s">
        <v>9667</v>
      </c>
      <c r="D2187" t="s">
        <v>8307</v>
      </c>
      <c r="E2187" s="137">
        <f t="shared" si="245"/>
        <v>0</v>
      </c>
      <c r="F2187" s="137">
        <f t="shared" si="246"/>
        <v>0</v>
      </c>
      <c r="G2187" s="137">
        <f t="shared" si="247"/>
        <v>0</v>
      </c>
      <c r="H2187" s="137">
        <f t="shared" si="243"/>
        <v>0</v>
      </c>
      <c r="I2187" s="16">
        <f t="shared" si="244"/>
        <v>13</v>
      </c>
      <c r="J2187" s="16" t="str">
        <f t="shared" si="249"/>
        <v>3 9 2 926</v>
      </c>
    </row>
    <row r="2188" spans="1:10">
      <c r="A2188" s="16" t="s">
        <v>449</v>
      </c>
      <c r="B2188" s="16" t="str">
        <f t="shared" si="248"/>
        <v>3 9 2 927</v>
      </c>
      <c r="C2188" s="5" t="s">
        <v>7788</v>
      </c>
      <c r="D2188" t="s">
        <v>3566</v>
      </c>
      <c r="E2188" s="137">
        <f t="shared" si="245"/>
        <v>0</v>
      </c>
      <c r="F2188" s="137">
        <f t="shared" si="246"/>
        <v>0</v>
      </c>
      <c r="G2188" s="137">
        <f t="shared" si="247"/>
        <v>0</v>
      </c>
      <c r="H2188" s="137">
        <f t="shared" si="243"/>
        <v>0</v>
      </c>
      <c r="I2188" s="16">
        <f t="shared" si="244"/>
        <v>9</v>
      </c>
      <c r="J2188" s="16" t="str">
        <f t="shared" si="249"/>
        <v>3 9 2</v>
      </c>
    </row>
    <row r="2189" spans="1:10">
      <c r="A2189" s="16" t="s">
        <v>449</v>
      </c>
      <c r="B2189" s="16" t="str">
        <f t="shared" si="248"/>
        <v>3 9 2 927 001</v>
      </c>
      <c r="C2189" s="5" t="s">
        <v>8171</v>
      </c>
      <c r="D2189" t="s">
        <v>777</v>
      </c>
      <c r="E2189" s="137">
        <f t="shared" si="245"/>
        <v>0</v>
      </c>
      <c r="F2189" s="137">
        <f t="shared" si="246"/>
        <v>0</v>
      </c>
      <c r="G2189" s="137">
        <f t="shared" si="247"/>
        <v>0</v>
      </c>
      <c r="H2189" s="137">
        <f t="shared" si="243"/>
        <v>0</v>
      </c>
      <c r="I2189" s="16">
        <f t="shared" si="244"/>
        <v>13</v>
      </c>
      <c r="J2189" s="16" t="str">
        <f t="shared" si="249"/>
        <v>3 9 2 927</v>
      </c>
    </row>
    <row r="2190" spans="1:10">
      <c r="A2190" s="16" t="s">
        <v>449</v>
      </c>
      <c r="B2190" s="16" t="str">
        <f t="shared" si="248"/>
        <v>3 9 2 927 002</v>
      </c>
      <c r="C2190" s="5" t="s">
        <v>9668</v>
      </c>
      <c r="D2190" t="s">
        <v>8303</v>
      </c>
      <c r="E2190" s="137">
        <f t="shared" si="245"/>
        <v>0</v>
      </c>
      <c r="F2190" s="137">
        <f t="shared" si="246"/>
        <v>0</v>
      </c>
      <c r="G2190" s="137">
        <f t="shared" si="247"/>
        <v>0</v>
      </c>
      <c r="H2190" s="137">
        <f t="shared" si="243"/>
        <v>0</v>
      </c>
      <c r="I2190" s="16">
        <f t="shared" si="244"/>
        <v>13</v>
      </c>
      <c r="J2190" s="16" t="str">
        <f t="shared" si="249"/>
        <v>3 9 2 927</v>
      </c>
    </row>
    <row r="2191" spans="1:10">
      <c r="A2191" s="16" t="s">
        <v>449</v>
      </c>
      <c r="B2191" s="16" t="str">
        <f t="shared" si="248"/>
        <v>3 9 2 927 003</v>
      </c>
      <c r="C2191" s="5" t="s">
        <v>9669</v>
      </c>
      <c r="D2191" t="s">
        <v>3202</v>
      </c>
      <c r="E2191" s="137">
        <f t="shared" si="245"/>
        <v>0</v>
      </c>
      <c r="F2191" s="137">
        <f t="shared" si="246"/>
        <v>0</v>
      </c>
      <c r="G2191" s="137">
        <f t="shared" si="247"/>
        <v>0</v>
      </c>
      <c r="H2191" s="137">
        <f t="shared" si="243"/>
        <v>0</v>
      </c>
      <c r="I2191" s="16">
        <f t="shared" si="244"/>
        <v>13</v>
      </c>
      <c r="J2191" s="16" t="str">
        <f t="shared" si="249"/>
        <v>3 9 2 927</v>
      </c>
    </row>
    <row r="2192" spans="1:10">
      <c r="A2192" s="16" t="s">
        <v>449</v>
      </c>
      <c r="B2192" s="16" t="str">
        <f t="shared" si="248"/>
        <v>3 9 2 927 004</v>
      </c>
      <c r="C2192" s="5" t="s">
        <v>9670</v>
      </c>
      <c r="D2192" t="s">
        <v>8303</v>
      </c>
      <c r="E2192" s="137">
        <f t="shared" si="245"/>
        <v>0</v>
      </c>
      <c r="F2192" s="137">
        <f t="shared" si="246"/>
        <v>0</v>
      </c>
      <c r="G2192" s="137">
        <f t="shared" si="247"/>
        <v>0</v>
      </c>
      <c r="H2192" s="137">
        <f t="shared" si="243"/>
        <v>0</v>
      </c>
      <c r="I2192" s="16">
        <f t="shared" si="244"/>
        <v>13</v>
      </c>
      <c r="J2192" s="16" t="str">
        <f t="shared" si="249"/>
        <v>3 9 2 927</v>
      </c>
    </row>
    <row r="2193" spans="1:10">
      <c r="A2193" s="16" t="s">
        <v>449</v>
      </c>
      <c r="B2193" s="16" t="str">
        <f t="shared" si="248"/>
        <v>3 9 2 927 005</v>
      </c>
      <c r="C2193" s="5" t="s">
        <v>9671</v>
      </c>
      <c r="D2193" t="s">
        <v>8307</v>
      </c>
      <c r="E2193" s="137">
        <f t="shared" si="245"/>
        <v>0</v>
      </c>
      <c r="F2193" s="137">
        <f t="shared" si="246"/>
        <v>0</v>
      </c>
      <c r="G2193" s="137">
        <f t="shared" si="247"/>
        <v>0</v>
      </c>
      <c r="H2193" s="137">
        <f t="shared" si="243"/>
        <v>0</v>
      </c>
      <c r="I2193" s="16">
        <f t="shared" si="244"/>
        <v>13</v>
      </c>
      <c r="J2193" s="16" t="str">
        <f t="shared" si="249"/>
        <v>3 9 2 927</v>
      </c>
    </row>
    <row r="2194" spans="1:10">
      <c r="A2194" s="16" t="s">
        <v>449</v>
      </c>
      <c r="B2194" s="16" t="str">
        <f t="shared" si="248"/>
        <v>3 9 2 928</v>
      </c>
      <c r="C2194" s="5" t="s">
        <v>7789</v>
      </c>
      <c r="D2194" t="s">
        <v>3567</v>
      </c>
      <c r="E2194" s="137">
        <f t="shared" si="245"/>
        <v>0</v>
      </c>
      <c r="F2194" s="137">
        <f t="shared" si="246"/>
        <v>0</v>
      </c>
      <c r="G2194" s="137">
        <f t="shared" si="247"/>
        <v>0</v>
      </c>
      <c r="H2194" s="137">
        <f t="shared" si="243"/>
        <v>0</v>
      </c>
      <c r="I2194" s="16">
        <f t="shared" si="244"/>
        <v>9</v>
      </c>
      <c r="J2194" s="16" t="str">
        <f t="shared" si="249"/>
        <v>3 9 2</v>
      </c>
    </row>
    <row r="2195" spans="1:10">
      <c r="A2195" s="16" t="s">
        <v>449</v>
      </c>
      <c r="B2195" s="16" t="str">
        <f t="shared" si="248"/>
        <v>3 9 2 928 001</v>
      </c>
      <c r="C2195" s="5" t="s">
        <v>8172</v>
      </c>
      <c r="D2195" t="s">
        <v>777</v>
      </c>
      <c r="E2195" s="137">
        <f t="shared" si="245"/>
        <v>0</v>
      </c>
      <c r="F2195" s="137">
        <f t="shared" si="246"/>
        <v>0</v>
      </c>
      <c r="G2195" s="137">
        <f t="shared" si="247"/>
        <v>0</v>
      </c>
      <c r="H2195" s="137">
        <f t="shared" si="243"/>
        <v>0</v>
      </c>
      <c r="I2195" s="16">
        <f t="shared" si="244"/>
        <v>13</v>
      </c>
      <c r="J2195" s="16" t="str">
        <f t="shared" si="249"/>
        <v>3 9 2 928</v>
      </c>
    </row>
    <row r="2196" spans="1:10">
      <c r="A2196" s="16" t="s">
        <v>449</v>
      </c>
      <c r="B2196" s="16" t="str">
        <f t="shared" si="248"/>
        <v>3 9 2 928 002</v>
      </c>
      <c r="C2196" s="5" t="s">
        <v>9672</v>
      </c>
      <c r="D2196" t="s">
        <v>8303</v>
      </c>
      <c r="E2196" s="137">
        <f t="shared" si="245"/>
        <v>0</v>
      </c>
      <c r="F2196" s="137">
        <f t="shared" si="246"/>
        <v>0</v>
      </c>
      <c r="G2196" s="137">
        <f t="shared" si="247"/>
        <v>0</v>
      </c>
      <c r="H2196" s="137">
        <f t="shared" si="243"/>
        <v>0</v>
      </c>
      <c r="I2196" s="16">
        <f t="shared" si="244"/>
        <v>13</v>
      </c>
      <c r="J2196" s="16" t="str">
        <f t="shared" si="249"/>
        <v>3 9 2 928</v>
      </c>
    </row>
    <row r="2197" spans="1:10">
      <c r="A2197" s="16" t="s">
        <v>449</v>
      </c>
      <c r="B2197" s="16" t="str">
        <f t="shared" si="248"/>
        <v>3 9 2 928 003</v>
      </c>
      <c r="C2197" s="5" t="s">
        <v>9673</v>
      </c>
      <c r="D2197" t="s">
        <v>3202</v>
      </c>
      <c r="E2197" s="137">
        <f t="shared" si="245"/>
        <v>0</v>
      </c>
      <c r="F2197" s="137">
        <f t="shared" si="246"/>
        <v>0</v>
      </c>
      <c r="G2197" s="137">
        <f t="shared" si="247"/>
        <v>0</v>
      </c>
      <c r="H2197" s="137">
        <f t="shared" si="243"/>
        <v>0</v>
      </c>
      <c r="I2197" s="16">
        <f t="shared" si="244"/>
        <v>13</v>
      </c>
      <c r="J2197" s="16" t="str">
        <f t="shared" si="249"/>
        <v>3 9 2 928</v>
      </c>
    </row>
    <row r="2198" spans="1:10">
      <c r="A2198" s="16" t="s">
        <v>449</v>
      </c>
      <c r="B2198" s="16" t="str">
        <f t="shared" si="248"/>
        <v>3 9 2 928 004</v>
      </c>
      <c r="C2198" s="5" t="s">
        <v>9674</v>
      </c>
      <c r="D2198" t="s">
        <v>8303</v>
      </c>
      <c r="E2198" s="137">
        <f t="shared" si="245"/>
        <v>0</v>
      </c>
      <c r="F2198" s="137">
        <f t="shared" si="246"/>
        <v>0</v>
      </c>
      <c r="G2198" s="137">
        <f t="shared" si="247"/>
        <v>0</v>
      </c>
      <c r="H2198" s="137">
        <f t="shared" si="243"/>
        <v>0</v>
      </c>
      <c r="I2198" s="16">
        <f t="shared" si="244"/>
        <v>13</v>
      </c>
      <c r="J2198" s="16" t="str">
        <f t="shared" si="249"/>
        <v>3 9 2 928</v>
      </c>
    </row>
    <row r="2199" spans="1:10">
      <c r="A2199" s="16" t="s">
        <v>449</v>
      </c>
      <c r="B2199" s="16" t="str">
        <f t="shared" si="248"/>
        <v>3 9 2 928 005</v>
      </c>
      <c r="C2199" s="5" t="s">
        <v>9675</v>
      </c>
      <c r="D2199" t="s">
        <v>8307</v>
      </c>
      <c r="E2199" s="137">
        <f t="shared" si="245"/>
        <v>0</v>
      </c>
      <c r="F2199" s="137">
        <f t="shared" si="246"/>
        <v>0</v>
      </c>
      <c r="G2199" s="137">
        <f t="shared" si="247"/>
        <v>0</v>
      </c>
      <c r="H2199" s="137">
        <f t="shared" si="243"/>
        <v>0</v>
      </c>
      <c r="I2199" s="16">
        <f t="shared" si="244"/>
        <v>13</v>
      </c>
      <c r="J2199" s="16" t="str">
        <f t="shared" si="249"/>
        <v>3 9 2 928</v>
      </c>
    </row>
    <row r="2200" spans="1:10">
      <c r="A2200" s="16" t="s">
        <v>449</v>
      </c>
      <c r="B2200" s="16" t="str">
        <f t="shared" si="248"/>
        <v>3 9 3</v>
      </c>
      <c r="C2200" s="5" t="s">
        <v>7790</v>
      </c>
      <c r="D2200" t="s">
        <v>7791</v>
      </c>
      <c r="E2200" s="137">
        <f t="shared" si="245"/>
        <v>0</v>
      </c>
      <c r="F2200" s="137">
        <f t="shared" si="246"/>
        <v>0</v>
      </c>
      <c r="G2200" s="137">
        <f t="shared" si="247"/>
        <v>0</v>
      </c>
      <c r="H2200" s="137">
        <f t="shared" si="243"/>
        <v>0</v>
      </c>
      <c r="I2200" s="16">
        <f t="shared" si="244"/>
        <v>5</v>
      </c>
      <c r="J2200" s="16" t="str">
        <f t="shared" si="249"/>
        <v>3 9</v>
      </c>
    </row>
    <row r="2201" spans="1:10">
      <c r="A2201" s="16" t="s">
        <v>449</v>
      </c>
      <c r="B2201" s="16" t="str">
        <f t="shared" si="248"/>
        <v>3 9 3 931</v>
      </c>
      <c r="C2201" s="5" t="s">
        <v>7792</v>
      </c>
      <c r="D2201" t="s">
        <v>3568</v>
      </c>
      <c r="E2201" s="137">
        <f t="shared" si="245"/>
        <v>0</v>
      </c>
      <c r="F2201" s="137">
        <f t="shared" si="246"/>
        <v>0</v>
      </c>
      <c r="G2201" s="137">
        <f t="shared" si="247"/>
        <v>0</v>
      </c>
      <c r="H2201" s="137">
        <f t="shared" si="243"/>
        <v>0</v>
      </c>
      <c r="I2201" s="16">
        <f t="shared" si="244"/>
        <v>9</v>
      </c>
      <c r="J2201" s="16" t="str">
        <f t="shared" si="249"/>
        <v>3 9 3</v>
      </c>
    </row>
    <row r="2202" spans="1:10">
      <c r="A2202" s="16" t="s">
        <v>449</v>
      </c>
      <c r="B2202" s="16" t="str">
        <f t="shared" si="248"/>
        <v>3 9 3 931 001</v>
      </c>
      <c r="C2202" s="5" t="s">
        <v>8173</v>
      </c>
      <c r="D2202" t="s">
        <v>777</v>
      </c>
      <c r="E2202" s="137">
        <f t="shared" si="245"/>
        <v>0</v>
      </c>
      <c r="F2202" s="137">
        <f t="shared" si="246"/>
        <v>0</v>
      </c>
      <c r="G2202" s="137">
        <f t="shared" si="247"/>
        <v>0</v>
      </c>
      <c r="H2202" s="137">
        <f t="shared" si="243"/>
        <v>0</v>
      </c>
      <c r="I2202" s="16">
        <f t="shared" si="244"/>
        <v>13</v>
      </c>
      <c r="J2202" s="16" t="str">
        <f t="shared" si="249"/>
        <v>3 9 3 931</v>
      </c>
    </row>
    <row r="2203" spans="1:10">
      <c r="A2203" s="16" t="s">
        <v>449</v>
      </c>
      <c r="B2203" s="16" t="str">
        <f t="shared" si="248"/>
        <v>3 9 3 931 002</v>
      </c>
      <c r="C2203" s="5" t="s">
        <v>9676</v>
      </c>
      <c r="D2203" t="s">
        <v>8303</v>
      </c>
      <c r="E2203" s="137">
        <f t="shared" si="245"/>
        <v>0</v>
      </c>
      <c r="F2203" s="137">
        <f t="shared" si="246"/>
        <v>0</v>
      </c>
      <c r="G2203" s="137">
        <f t="shared" si="247"/>
        <v>0</v>
      </c>
      <c r="H2203" s="137">
        <f t="shared" si="243"/>
        <v>0</v>
      </c>
      <c r="I2203" s="16">
        <f t="shared" si="244"/>
        <v>13</v>
      </c>
      <c r="J2203" s="16" t="str">
        <f t="shared" si="249"/>
        <v>3 9 3 931</v>
      </c>
    </row>
    <row r="2204" spans="1:10">
      <c r="A2204" s="16" t="s">
        <v>449</v>
      </c>
      <c r="B2204" s="16" t="str">
        <f t="shared" si="248"/>
        <v>3 9 3 931 003</v>
      </c>
      <c r="C2204" s="5" t="s">
        <v>9677</v>
      </c>
      <c r="D2204" t="s">
        <v>3202</v>
      </c>
      <c r="E2204" s="137">
        <f t="shared" si="245"/>
        <v>0</v>
      </c>
      <c r="F2204" s="137">
        <f t="shared" si="246"/>
        <v>0</v>
      </c>
      <c r="G2204" s="137">
        <f t="shared" si="247"/>
        <v>0</v>
      </c>
      <c r="H2204" s="137">
        <f t="shared" si="243"/>
        <v>0</v>
      </c>
      <c r="I2204" s="16">
        <f t="shared" si="244"/>
        <v>13</v>
      </c>
      <c r="J2204" s="16" t="str">
        <f t="shared" si="249"/>
        <v>3 9 3 931</v>
      </c>
    </row>
    <row r="2205" spans="1:10">
      <c r="A2205" s="16" t="s">
        <v>449</v>
      </c>
      <c r="B2205" s="16" t="str">
        <f t="shared" si="248"/>
        <v>3 9 3 931 004</v>
      </c>
      <c r="C2205" s="5" t="s">
        <v>9678</v>
      </c>
      <c r="D2205" t="s">
        <v>8303</v>
      </c>
      <c r="E2205" s="137">
        <f t="shared" si="245"/>
        <v>0</v>
      </c>
      <c r="F2205" s="137">
        <f t="shared" si="246"/>
        <v>0</v>
      </c>
      <c r="G2205" s="137">
        <f t="shared" si="247"/>
        <v>0</v>
      </c>
      <c r="H2205" s="137">
        <f t="shared" si="243"/>
        <v>0</v>
      </c>
      <c r="I2205" s="16">
        <f t="shared" si="244"/>
        <v>13</v>
      </c>
      <c r="J2205" s="16" t="str">
        <f t="shared" si="249"/>
        <v>3 9 3 931</v>
      </c>
    </row>
    <row r="2206" spans="1:10">
      <c r="A2206" s="16" t="s">
        <v>449</v>
      </c>
      <c r="B2206" s="16" t="str">
        <f t="shared" si="248"/>
        <v>3 9 3 931 005</v>
      </c>
      <c r="C2206" s="5" t="s">
        <v>9679</v>
      </c>
      <c r="D2206" t="s">
        <v>8307</v>
      </c>
      <c r="E2206" s="137">
        <f t="shared" si="245"/>
        <v>0</v>
      </c>
      <c r="F2206" s="137">
        <f t="shared" si="246"/>
        <v>0</v>
      </c>
      <c r="G2206" s="137">
        <f t="shared" si="247"/>
        <v>0</v>
      </c>
      <c r="H2206" s="137">
        <f t="shared" si="243"/>
        <v>0</v>
      </c>
      <c r="I2206" s="16">
        <f t="shared" si="244"/>
        <v>13</v>
      </c>
      <c r="J2206" s="16" t="str">
        <f t="shared" si="249"/>
        <v>3 9 3 931</v>
      </c>
    </row>
    <row r="2207" spans="1:10">
      <c r="A2207" s="16" t="s">
        <v>449</v>
      </c>
      <c r="B2207" s="16" t="str">
        <f t="shared" si="248"/>
        <v>3 9 3 932</v>
      </c>
      <c r="C2207" s="5" t="s">
        <v>7793</v>
      </c>
      <c r="D2207" t="s">
        <v>3569</v>
      </c>
      <c r="E2207" s="137">
        <f t="shared" si="245"/>
        <v>0</v>
      </c>
      <c r="F2207" s="137">
        <f t="shared" si="246"/>
        <v>0</v>
      </c>
      <c r="G2207" s="137">
        <f t="shared" si="247"/>
        <v>0</v>
      </c>
      <c r="H2207" s="137">
        <f t="shared" si="243"/>
        <v>0</v>
      </c>
      <c r="I2207" s="16">
        <f t="shared" si="244"/>
        <v>9</v>
      </c>
      <c r="J2207" s="16" t="str">
        <f t="shared" si="249"/>
        <v>3 9 3</v>
      </c>
    </row>
    <row r="2208" spans="1:10">
      <c r="A2208" s="16" t="s">
        <v>449</v>
      </c>
      <c r="B2208" s="16" t="str">
        <f t="shared" si="248"/>
        <v>3 9 3 932 001</v>
      </c>
      <c r="C2208" s="5" t="s">
        <v>8174</v>
      </c>
      <c r="D2208" t="s">
        <v>777</v>
      </c>
      <c r="E2208" s="137">
        <f t="shared" si="245"/>
        <v>0</v>
      </c>
      <c r="F2208" s="137">
        <f t="shared" si="246"/>
        <v>0</v>
      </c>
      <c r="G2208" s="137">
        <f t="shared" si="247"/>
        <v>0</v>
      </c>
      <c r="H2208" s="137">
        <f t="shared" si="243"/>
        <v>0</v>
      </c>
      <c r="I2208" s="16">
        <f t="shared" si="244"/>
        <v>13</v>
      </c>
      <c r="J2208" s="16" t="str">
        <f t="shared" si="249"/>
        <v>3 9 3 932</v>
      </c>
    </row>
    <row r="2209" spans="1:10">
      <c r="A2209" s="16" t="s">
        <v>449</v>
      </c>
      <c r="B2209" s="16" t="str">
        <f t="shared" si="248"/>
        <v>3 9 3 932 002</v>
      </c>
      <c r="C2209" s="5" t="s">
        <v>9680</v>
      </c>
      <c r="D2209" t="s">
        <v>8303</v>
      </c>
      <c r="E2209" s="137">
        <f t="shared" si="245"/>
        <v>0</v>
      </c>
      <c r="F2209" s="137">
        <f t="shared" si="246"/>
        <v>0</v>
      </c>
      <c r="G2209" s="137">
        <f t="shared" si="247"/>
        <v>0</v>
      </c>
      <c r="H2209" s="137">
        <f t="shared" si="243"/>
        <v>0</v>
      </c>
      <c r="I2209" s="16">
        <f t="shared" si="244"/>
        <v>13</v>
      </c>
      <c r="J2209" s="16" t="str">
        <f t="shared" si="249"/>
        <v>3 9 3 932</v>
      </c>
    </row>
    <row r="2210" spans="1:10">
      <c r="A2210" s="16" t="s">
        <v>449</v>
      </c>
      <c r="B2210" s="16" t="str">
        <f t="shared" si="248"/>
        <v>3 9 3 932 003</v>
      </c>
      <c r="C2210" s="5" t="s">
        <v>9681</v>
      </c>
      <c r="D2210" t="s">
        <v>3202</v>
      </c>
      <c r="E2210" s="137">
        <f t="shared" si="245"/>
        <v>0</v>
      </c>
      <c r="F2210" s="137">
        <f t="shared" si="246"/>
        <v>0</v>
      </c>
      <c r="G2210" s="137">
        <f t="shared" si="247"/>
        <v>0</v>
      </c>
      <c r="H2210" s="137">
        <f t="shared" si="243"/>
        <v>0</v>
      </c>
      <c r="I2210" s="16">
        <f t="shared" si="244"/>
        <v>13</v>
      </c>
      <c r="J2210" s="16" t="str">
        <f t="shared" si="249"/>
        <v>3 9 3 932</v>
      </c>
    </row>
    <row r="2211" spans="1:10">
      <c r="A2211" s="16" t="s">
        <v>449</v>
      </c>
      <c r="B2211" s="16" t="str">
        <f t="shared" si="248"/>
        <v>3 9 3 932 004</v>
      </c>
      <c r="C2211" s="5" t="s">
        <v>9682</v>
      </c>
      <c r="D2211" t="s">
        <v>8303</v>
      </c>
      <c r="E2211" s="137">
        <f t="shared" si="245"/>
        <v>0</v>
      </c>
      <c r="F2211" s="137">
        <f t="shared" si="246"/>
        <v>0</v>
      </c>
      <c r="G2211" s="137">
        <f t="shared" si="247"/>
        <v>0</v>
      </c>
      <c r="H2211" s="137">
        <f t="shared" si="243"/>
        <v>0</v>
      </c>
      <c r="I2211" s="16">
        <f t="shared" si="244"/>
        <v>13</v>
      </c>
      <c r="J2211" s="16" t="str">
        <f t="shared" si="249"/>
        <v>3 9 3 932</v>
      </c>
    </row>
    <row r="2212" spans="1:10">
      <c r="A2212" s="16" t="s">
        <v>449</v>
      </c>
      <c r="B2212" s="16" t="str">
        <f t="shared" si="248"/>
        <v>3 9 3 932 005</v>
      </c>
      <c r="C2212" s="5" t="s">
        <v>9683</v>
      </c>
      <c r="D2212" t="s">
        <v>8307</v>
      </c>
      <c r="E2212" s="137">
        <f t="shared" si="245"/>
        <v>0</v>
      </c>
      <c r="F2212" s="137">
        <f t="shared" si="246"/>
        <v>0</v>
      </c>
      <c r="G2212" s="137">
        <f t="shared" si="247"/>
        <v>0</v>
      </c>
      <c r="H2212" s="137">
        <f t="shared" si="243"/>
        <v>0</v>
      </c>
      <c r="I2212" s="16">
        <f t="shared" si="244"/>
        <v>13</v>
      </c>
      <c r="J2212" s="16" t="str">
        <f t="shared" si="249"/>
        <v>3 9 3 932</v>
      </c>
    </row>
    <row r="2213" spans="1:10">
      <c r="A2213" s="16" t="s">
        <v>449</v>
      </c>
      <c r="B2213" s="16" t="str">
        <f t="shared" si="248"/>
        <v>3 9 4</v>
      </c>
      <c r="C2213" s="5" t="s">
        <v>7794</v>
      </c>
      <c r="D2213" t="s">
        <v>7795</v>
      </c>
      <c r="E2213" s="137">
        <f t="shared" si="245"/>
        <v>0</v>
      </c>
      <c r="F2213" s="137">
        <f t="shared" si="246"/>
        <v>0</v>
      </c>
      <c r="G2213" s="137">
        <f t="shared" si="247"/>
        <v>0</v>
      </c>
      <c r="H2213" s="137">
        <f t="shared" si="243"/>
        <v>0</v>
      </c>
      <c r="I2213" s="16">
        <f t="shared" si="244"/>
        <v>5</v>
      </c>
      <c r="J2213" s="16" t="str">
        <f t="shared" si="249"/>
        <v>3 9</v>
      </c>
    </row>
    <row r="2214" spans="1:10">
      <c r="A2214" s="16" t="s">
        <v>449</v>
      </c>
      <c r="B2214" s="16" t="str">
        <f t="shared" si="248"/>
        <v>3 9 4 941</v>
      </c>
      <c r="C2214" s="5" t="s">
        <v>7796</v>
      </c>
      <c r="D2214" t="s">
        <v>3570</v>
      </c>
      <c r="E2214" s="137">
        <f t="shared" si="245"/>
        <v>0</v>
      </c>
      <c r="F2214" s="137">
        <f t="shared" si="246"/>
        <v>0</v>
      </c>
      <c r="G2214" s="137">
        <f t="shared" si="247"/>
        <v>0</v>
      </c>
      <c r="H2214" s="137">
        <f t="shared" si="243"/>
        <v>0</v>
      </c>
      <c r="I2214" s="16">
        <f t="shared" si="244"/>
        <v>9</v>
      </c>
      <c r="J2214" s="16" t="str">
        <f t="shared" si="249"/>
        <v>3 9 4</v>
      </c>
    </row>
    <row r="2215" spans="1:10">
      <c r="A2215" s="16" t="s">
        <v>449</v>
      </c>
      <c r="B2215" s="16" t="str">
        <f t="shared" si="248"/>
        <v>3 9 4 941 001</v>
      </c>
      <c r="C2215" s="5" t="s">
        <v>8175</v>
      </c>
      <c r="D2215" t="s">
        <v>777</v>
      </c>
      <c r="E2215" s="137">
        <f t="shared" si="245"/>
        <v>0</v>
      </c>
      <c r="F2215" s="137">
        <f t="shared" si="246"/>
        <v>0</v>
      </c>
      <c r="G2215" s="137">
        <f t="shared" si="247"/>
        <v>0</v>
      </c>
      <c r="H2215" s="137">
        <f t="shared" si="243"/>
        <v>0</v>
      </c>
      <c r="I2215" s="16">
        <f t="shared" si="244"/>
        <v>13</v>
      </c>
      <c r="J2215" s="16" t="str">
        <f t="shared" si="249"/>
        <v>3 9 4 941</v>
      </c>
    </row>
    <row r="2216" spans="1:10">
      <c r="A2216" s="16" t="s">
        <v>449</v>
      </c>
      <c r="B2216" s="16" t="str">
        <f t="shared" si="248"/>
        <v>3 9 4 941 002</v>
      </c>
      <c r="C2216" s="5" t="s">
        <v>9684</v>
      </c>
      <c r="D2216" t="s">
        <v>8303</v>
      </c>
      <c r="E2216" s="137">
        <f t="shared" si="245"/>
        <v>0</v>
      </c>
      <c r="F2216" s="137">
        <f t="shared" si="246"/>
        <v>0</v>
      </c>
      <c r="G2216" s="137">
        <f t="shared" si="247"/>
        <v>0</v>
      </c>
      <c r="H2216" s="137">
        <f t="shared" si="243"/>
        <v>0</v>
      </c>
      <c r="I2216" s="16">
        <f t="shared" si="244"/>
        <v>13</v>
      </c>
      <c r="J2216" s="16" t="str">
        <f t="shared" si="249"/>
        <v>3 9 4 941</v>
      </c>
    </row>
    <row r="2217" spans="1:10">
      <c r="A2217" s="16" t="s">
        <v>449</v>
      </c>
      <c r="B2217" s="16" t="str">
        <f t="shared" si="248"/>
        <v>3 9 4 941 003</v>
      </c>
      <c r="C2217" s="5" t="s">
        <v>9685</v>
      </c>
      <c r="D2217" t="s">
        <v>3202</v>
      </c>
      <c r="E2217" s="137">
        <f t="shared" si="245"/>
        <v>0</v>
      </c>
      <c r="F2217" s="137">
        <f t="shared" si="246"/>
        <v>0</v>
      </c>
      <c r="G2217" s="137">
        <f t="shared" si="247"/>
        <v>0</v>
      </c>
      <c r="H2217" s="137">
        <f t="shared" si="243"/>
        <v>0</v>
      </c>
      <c r="I2217" s="16">
        <f t="shared" si="244"/>
        <v>13</v>
      </c>
      <c r="J2217" s="16" t="str">
        <f t="shared" si="249"/>
        <v>3 9 4 941</v>
      </c>
    </row>
    <row r="2218" spans="1:10">
      <c r="A2218" s="16" t="s">
        <v>449</v>
      </c>
      <c r="B2218" s="16" t="str">
        <f t="shared" si="248"/>
        <v>3 9 4 941 004</v>
      </c>
      <c r="C2218" s="5" t="s">
        <v>9686</v>
      </c>
      <c r="D2218" t="s">
        <v>8303</v>
      </c>
      <c r="E2218" s="137">
        <f t="shared" si="245"/>
        <v>0</v>
      </c>
      <c r="F2218" s="137">
        <f t="shared" si="246"/>
        <v>0</v>
      </c>
      <c r="G2218" s="137">
        <f t="shared" si="247"/>
        <v>0</v>
      </c>
      <c r="H2218" s="137">
        <f t="shared" si="243"/>
        <v>0</v>
      </c>
      <c r="I2218" s="16">
        <f t="shared" si="244"/>
        <v>13</v>
      </c>
      <c r="J2218" s="16" t="str">
        <f t="shared" si="249"/>
        <v>3 9 4 941</v>
      </c>
    </row>
    <row r="2219" spans="1:10">
      <c r="A2219" s="16" t="s">
        <v>449</v>
      </c>
      <c r="B2219" s="16" t="str">
        <f t="shared" si="248"/>
        <v>3 9 4 941 005</v>
      </c>
      <c r="C2219" s="5" t="s">
        <v>9687</v>
      </c>
      <c r="D2219" t="s">
        <v>8307</v>
      </c>
      <c r="E2219" s="137">
        <f t="shared" si="245"/>
        <v>0</v>
      </c>
      <c r="F2219" s="137">
        <f t="shared" si="246"/>
        <v>0</v>
      </c>
      <c r="G2219" s="137">
        <f t="shared" si="247"/>
        <v>0</v>
      </c>
      <c r="H2219" s="137">
        <f t="shared" si="243"/>
        <v>0</v>
      </c>
      <c r="I2219" s="16">
        <f t="shared" si="244"/>
        <v>13</v>
      </c>
      <c r="J2219" s="16" t="str">
        <f t="shared" si="249"/>
        <v>3 9 4 941</v>
      </c>
    </row>
    <row r="2220" spans="1:10">
      <c r="A2220" s="16" t="s">
        <v>449</v>
      </c>
      <c r="B2220" s="16" t="str">
        <f t="shared" si="248"/>
        <v>3 9 4 942</v>
      </c>
      <c r="C2220" s="5" t="s">
        <v>7797</v>
      </c>
      <c r="D2220" t="s">
        <v>3571</v>
      </c>
      <c r="E2220" s="137">
        <f t="shared" si="245"/>
        <v>0</v>
      </c>
      <c r="F2220" s="137">
        <f t="shared" si="246"/>
        <v>0</v>
      </c>
      <c r="G2220" s="137">
        <f t="shared" si="247"/>
        <v>0</v>
      </c>
      <c r="H2220" s="137">
        <f t="shared" si="243"/>
        <v>0</v>
      </c>
      <c r="I2220" s="16">
        <f t="shared" si="244"/>
        <v>9</v>
      </c>
      <c r="J2220" s="16" t="str">
        <f t="shared" si="249"/>
        <v>3 9 4</v>
      </c>
    </row>
    <row r="2221" spans="1:10">
      <c r="A2221" s="16" t="s">
        <v>449</v>
      </c>
      <c r="B2221" s="16" t="str">
        <f t="shared" si="248"/>
        <v>3 9 4 942 001</v>
      </c>
      <c r="C2221" s="5" t="s">
        <v>8176</v>
      </c>
      <c r="D2221" t="s">
        <v>777</v>
      </c>
      <c r="E2221" s="137">
        <f t="shared" si="245"/>
        <v>0</v>
      </c>
      <c r="F2221" s="137">
        <f t="shared" si="246"/>
        <v>0</v>
      </c>
      <c r="G2221" s="137">
        <f t="shared" si="247"/>
        <v>0</v>
      </c>
      <c r="H2221" s="137">
        <f t="shared" si="243"/>
        <v>0</v>
      </c>
      <c r="I2221" s="16">
        <f t="shared" si="244"/>
        <v>13</v>
      </c>
      <c r="J2221" s="16" t="str">
        <f t="shared" si="249"/>
        <v>3 9 4 942</v>
      </c>
    </row>
    <row r="2222" spans="1:10">
      <c r="A2222" s="16" t="s">
        <v>449</v>
      </c>
      <c r="B2222" s="16" t="str">
        <f t="shared" si="248"/>
        <v>3 9 4 942 002</v>
      </c>
      <c r="C2222" s="5" t="s">
        <v>9688</v>
      </c>
      <c r="D2222" t="s">
        <v>8303</v>
      </c>
      <c r="E2222" s="137">
        <f t="shared" si="245"/>
        <v>0</v>
      </c>
      <c r="F2222" s="137">
        <f t="shared" si="246"/>
        <v>0</v>
      </c>
      <c r="G2222" s="137">
        <f t="shared" si="247"/>
        <v>0</v>
      </c>
      <c r="H2222" s="137">
        <f t="shared" si="243"/>
        <v>0</v>
      </c>
      <c r="I2222" s="16">
        <f t="shared" si="244"/>
        <v>13</v>
      </c>
      <c r="J2222" s="16" t="str">
        <f t="shared" si="249"/>
        <v>3 9 4 942</v>
      </c>
    </row>
    <row r="2223" spans="1:10">
      <c r="A2223" s="16" t="s">
        <v>449</v>
      </c>
      <c r="B2223" s="16" t="str">
        <f t="shared" si="248"/>
        <v>3 9 4 942 003</v>
      </c>
      <c r="C2223" s="5" t="s">
        <v>9689</v>
      </c>
      <c r="D2223" t="s">
        <v>3202</v>
      </c>
      <c r="E2223" s="137">
        <f t="shared" si="245"/>
        <v>0</v>
      </c>
      <c r="F2223" s="137">
        <f t="shared" si="246"/>
        <v>0</v>
      </c>
      <c r="G2223" s="137">
        <f t="shared" si="247"/>
        <v>0</v>
      </c>
      <c r="H2223" s="137">
        <f t="shared" si="243"/>
        <v>0</v>
      </c>
      <c r="I2223" s="16">
        <f t="shared" si="244"/>
        <v>13</v>
      </c>
      <c r="J2223" s="16" t="str">
        <f t="shared" si="249"/>
        <v>3 9 4 942</v>
      </c>
    </row>
    <row r="2224" spans="1:10">
      <c r="A2224" s="16" t="s">
        <v>449</v>
      </c>
      <c r="B2224" s="16" t="str">
        <f t="shared" si="248"/>
        <v>3 9 4 942 004</v>
      </c>
      <c r="C2224" s="5" t="s">
        <v>9690</v>
      </c>
      <c r="D2224" t="s">
        <v>8303</v>
      </c>
      <c r="E2224" s="137">
        <f t="shared" si="245"/>
        <v>0</v>
      </c>
      <c r="F2224" s="137">
        <f t="shared" si="246"/>
        <v>0</v>
      </c>
      <c r="G2224" s="137">
        <f t="shared" si="247"/>
        <v>0</v>
      </c>
      <c r="H2224" s="137">
        <f t="shared" si="243"/>
        <v>0</v>
      </c>
      <c r="I2224" s="16">
        <f t="shared" si="244"/>
        <v>13</v>
      </c>
      <c r="J2224" s="16" t="str">
        <f t="shared" si="249"/>
        <v>3 9 4 942</v>
      </c>
    </row>
    <row r="2225" spans="1:10">
      <c r="A2225" s="16" t="s">
        <v>449</v>
      </c>
      <c r="B2225" s="16" t="str">
        <f t="shared" si="248"/>
        <v>3 9 4 942 005</v>
      </c>
      <c r="C2225" s="5" t="s">
        <v>9691</v>
      </c>
      <c r="D2225" t="s">
        <v>8307</v>
      </c>
      <c r="E2225" s="137">
        <f t="shared" si="245"/>
        <v>0</v>
      </c>
      <c r="F2225" s="137">
        <f t="shared" si="246"/>
        <v>0</v>
      </c>
      <c r="G2225" s="137">
        <f t="shared" si="247"/>
        <v>0</v>
      </c>
      <c r="H2225" s="137">
        <f t="shared" ref="H2225:H2252" si="250">SUBTOTAL(9,E2225:G2225)</f>
        <v>0</v>
      </c>
      <c r="I2225" s="16">
        <f t="shared" ref="I2225:I2252" si="251">LEN(C2225)</f>
        <v>13</v>
      </c>
      <c r="J2225" s="16" t="str">
        <f t="shared" si="249"/>
        <v>3 9 4 942</v>
      </c>
    </row>
    <row r="2226" spans="1:10">
      <c r="A2226" s="16" t="s">
        <v>449</v>
      </c>
      <c r="B2226" s="16" t="str">
        <f t="shared" si="248"/>
        <v>3 9 5</v>
      </c>
      <c r="C2226" s="5" t="s">
        <v>7798</v>
      </c>
      <c r="D2226" t="s">
        <v>7799</v>
      </c>
      <c r="E2226" s="137">
        <f t="shared" si="245"/>
        <v>0</v>
      </c>
      <c r="F2226" s="137">
        <f t="shared" si="246"/>
        <v>0</v>
      </c>
      <c r="G2226" s="137">
        <f t="shared" si="247"/>
        <v>0</v>
      </c>
      <c r="H2226" s="137">
        <f t="shared" si="250"/>
        <v>0</v>
      </c>
      <c r="I2226" s="16">
        <f t="shared" si="251"/>
        <v>5</v>
      </c>
      <c r="J2226" s="16" t="str">
        <f t="shared" si="249"/>
        <v>3 9</v>
      </c>
    </row>
    <row r="2227" spans="1:10">
      <c r="A2227" s="16" t="s">
        <v>449</v>
      </c>
      <c r="B2227" s="16" t="str">
        <f t="shared" si="248"/>
        <v>3 9 5 951</v>
      </c>
      <c r="C2227" s="5" t="s">
        <v>7800</v>
      </c>
      <c r="D2227" t="s">
        <v>3572</v>
      </c>
      <c r="E2227" s="137">
        <f t="shared" si="245"/>
        <v>0</v>
      </c>
      <c r="F2227" s="137">
        <f t="shared" si="246"/>
        <v>0</v>
      </c>
      <c r="G2227" s="137">
        <f t="shared" si="247"/>
        <v>0</v>
      </c>
      <c r="H2227" s="137">
        <f t="shared" si="250"/>
        <v>0</v>
      </c>
      <c r="I2227" s="16">
        <f t="shared" si="251"/>
        <v>9</v>
      </c>
      <c r="J2227" s="16" t="str">
        <f t="shared" si="249"/>
        <v>3 9 5</v>
      </c>
    </row>
    <row r="2228" spans="1:10">
      <c r="A2228" s="16" t="s">
        <v>449</v>
      </c>
      <c r="B2228" s="16" t="str">
        <f t="shared" si="248"/>
        <v>3 9 5 951 001</v>
      </c>
      <c r="C2228" s="5" t="s">
        <v>8177</v>
      </c>
      <c r="D2228" t="s">
        <v>777</v>
      </c>
      <c r="E2228" s="137">
        <f t="shared" si="245"/>
        <v>0</v>
      </c>
      <c r="F2228" s="137">
        <f t="shared" si="246"/>
        <v>0</v>
      </c>
      <c r="G2228" s="137">
        <f t="shared" si="247"/>
        <v>0</v>
      </c>
      <c r="H2228" s="137">
        <f t="shared" si="250"/>
        <v>0</v>
      </c>
      <c r="I2228" s="16">
        <f t="shared" si="251"/>
        <v>13</v>
      </c>
      <c r="J2228" s="16" t="str">
        <f t="shared" si="249"/>
        <v>3 9 5 951</v>
      </c>
    </row>
    <row r="2229" spans="1:10">
      <c r="A2229" s="16" t="s">
        <v>449</v>
      </c>
      <c r="B2229" s="16" t="str">
        <f t="shared" si="248"/>
        <v>3 9 5 951 002</v>
      </c>
      <c r="C2229" s="5" t="s">
        <v>9692</v>
      </c>
      <c r="D2229" t="s">
        <v>8303</v>
      </c>
      <c r="E2229" s="137">
        <f t="shared" si="245"/>
        <v>0</v>
      </c>
      <c r="F2229" s="137">
        <f t="shared" si="246"/>
        <v>0</v>
      </c>
      <c r="G2229" s="137">
        <f t="shared" si="247"/>
        <v>0</v>
      </c>
      <c r="H2229" s="137">
        <f t="shared" si="250"/>
        <v>0</v>
      </c>
      <c r="I2229" s="16">
        <f t="shared" si="251"/>
        <v>13</v>
      </c>
      <c r="J2229" s="16" t="str">
        <f t="shared" si="249"/>
        <v>3 9 5 951</v>
      </c>
    </row>
    <row r="2230" spans="1:10">
      <c r="A2230" s="16" t="s">
        <v>449</v>
      </c>
      <c r="B2230" s="16" t="str">
        <f t="shared" si="248"/>
        <v>3 9 5 951 003</v>
      </c>
      <c r="C2230" s="5" t="s">
        <v>9693</v>
      </c>
      <c r="D2230" t="s">
        <v>3202</v>
      </c>
      <c r="E2230" s="137">
        <f t="shared" si="245"/>
        <v>0</v>
      </c>
      <c r="F2230" s="137">
        <f t="shared" si="246"/>
        <v>0</v>
      </c>
      <c r="G2230" s="137">
        <f t="shared" si="247"/>
        <v>0</v>
      </c>
      <c r="H2230" s="137">
        <f t="shared" si="250"/>
        <v>0</v>
      </c>
      <c r="I2230" s="16">
        <f t="shared" si="251"/>
        <v>13</v>
      </c>
      <c r="J2230" s="16" t="str">
        <f t="shared" si="249"/>
        <v>3 9 5 951</v>
      </c>
    </row>
    <row r="2231" spans="1:10">
      <c r="A2231" s="16" t="s">
        <v>449</v>
      </c>
      <c r="B2231" s="16" t="str">
        <f t="shared" si="248"/>
        <v>3 9 5 951 004</v>
      </c>
      <c r="C2231" s="5" t="s">
        <v>9694</v>
      </c>
      <c r="D2231" t="s">
        <v>8303</v>
      </c>
      <c r="E2231" s="137">
        <f t="shared" si="245"/>
        <v>0</v>
      </c>
      <c r="F2231" s="137">
        <f t="shared" si="246"/>
        <v>0</v>
      </c>
      <c r="G2231" s="137">
        <f t="shared" si="247"/>
        <v>0</v>
      </c>
      <c r="H2231" s="137">
        <f t="shared" si="250"/>
        <v>0</v>
      </c>
      <c r="I2231" s="16">
        <f t="shared" si="251"/>
        <v>13</v>
      </c>
      <c r="J2231" s="16" t="str">
        <f t="shared" si="249"/>
        <v>3 9 5 951</v>
      </c>
    </row>
    <row r="2232" spans="1:10">
      <c r="A2232" s="16" t="s">
        <v>449</v>
      </c>
      <c r="B2232" s="16" t="str">
        <f t="shared" si="248"/>
        <v>3 9 5 951 005</v>
      </c>
      <c r="C2232" s="5" t="s">
        <v>9695</v>
      </c>
      <c r="D2232" t="s">
        <v>8307</v>
      </c>
      <c r="E2232" s="137">
        <f t="shared" si="245"/>
        <v>0</v>
      </c>
      <c r="F2232" s="137">
        <f t="shared" si="246"/>
        <v>0</v>
      </c>
      <c r="G2232" s="137">
        <f t="shared" si="247"/>
        <v>0</v>
      </c>
      <c r="H2232" s="137">
        <f t="shared" si="250"/>
        <v>0</v>
      </c>
      <c r="I2232" s="16">
        <f t="shared" si="251"/>
        <v>13</v>
      </c>
      <c r="J2232" s="16" t="str">
        <f t="shared" si="249"/>
        <v>3 9 5 951</v>
      </c>
    </row>
    <row r="2233" spans="1:10">
      <c r="A2233" s="16" t="s">
        <v>449</v>
      </c>
      <c r="B2233" s="16" t="str">
        <f t="shared" si="248"/>
        <v>3 9 6</v>
      </c>
      <c r="C2233" s="5" t="s">
        <v>7801</v>
      </c>
      <c r="D2233" t="s">
        <v>7802</v>
      </c>
      <c r="E2233" s="137">
        <f t="shared" si="245"/>
        <v>0</v>
      </c>
      <c r="F2233" s="137">
        <f t="shared" si="246"/>
        <v>0</v>
      </c>
      <c r="G2233" s="137">
        <f t="shared" si="247"/>
        <v>0</v>
      </c>
      <c r="H2233" s="137">
        <f t="shared" si="250"/>
        <v>0</v>
      </c>
      <c r="I2233" s="16">
        <f t="shared" si="251"/>
        <v>5</v>
      </c>
      <c r="J2233" s="16" t="str">
        <f t="shared" si="249"/>
        <v>3 9</v>
      </c>
    </row>
    <row r="2234" spans="1:10">
      <c r="A2234" s="16" t="s">
        <v>449</v>
      </c>
      <c r="B2234" s="16" t="str">
        <f t="shared" si="248"/>
        <v>3 9 6 961</v>
      </c>
      <c r="C2234" s="5" t="s">
        <v>7803</v>
      </c>
      <c r="D2234" t="s">
        <v>3573</v>
      </c>
      <c r="E2234" s="137">
        <f t="shared" si="245"/>
        <v>0</v>
      </c>
      <c r="F2234" s="137">
        <f t="shared" si="246"/>
        <v>0</v>
      </c>
      <c r="G2234" s="137">
        <f t="shared" si="247"/>
        <v>0</v>
      </c>
      <c r="H2234" s="137">
        <f t="shared" si="250"/>
        <v>0</v>
      </c>
      <c r="I2234" s="16">
        <f t="shared" si="251"/>
        <v>9</v>
      </c>
      <c r="J2234" s="16" t="str">
        <f t="shared" si="249"/>
        <v>3 9 6</v>
      </c>
    </row>
    <row r="2235" spans="1:10">
      <c r="A2235" s="16" t="s">
        <v>449</v>
      </c>
      <c r="B2235" s="16" t="str">
        <f t="shared" si="248"/>
        <v>3 9 6 961 001</v>
      </c>
      <c r="C2235" s="5" t="s">
        <v>8178</v>
      </c>
      <c r="D2235" t="s">
        <v>777</v>
      </c>
      <c r="E2235" s="137">
        <f t="shared" si="245"/>
        <v>0</v>
      </c>
      <c r="F2235" s="137">
        <f t="shared" si="246"/>
        <v>0</v>
      </c>
      <c r="G2235" s="137">
        <f t="shared" si="247"/>
        <v>0</v>
      </c>
      <c r="H2235" s="137">
        <f t="shared" si="250"/>
        <v>0</v>
      </c>
      <c r="I2235" s="16">
        <f t="shared" si="251"/>
        <v>13</v>
      </c>
      <c r="J2235" s="16" t="str">
        <f t="shared" si="249"/>
        <v>3 9 6 961</v>
      </c>
    </row>
    <row r="2236" spans="1:10">
      <c r="A2236" s="16" t="s">
        <v>449</v>
      </c>
      <c r="B2236" s="16" t="str">
        <f t="shared" si="248"/>
        <v>3 9 6 961 002</v>
      </c>
      <c r="C2236" s="5" t="s">
        <v>9696</v>
      </c>
      <c r="D2236" t="s">
        <v>8303</v>
      </c>
      <c r="E2236" s="137">
        <f t="shared" si="245"/>
        <v>0</v>
      </c>
      <c r="F2236" s="137">
        <f t="shared" si="246"/>
        <v>0</v>
      </c>
      <c r="G2236" s="137">
        <f t="shared" si="247"/>
        <v>0</v>
      </c>
      <c r="H2236" s="137">
        <f t="shared" si="250"/>
        <v>0</v>
      </c>
      <c r="I2236" s="16">
        <f t="shared" si="251"/>
        <v>13</v>
      </c>
      <c r="J2236" s="16" t="str">
        <f t="shared" si="249"/>
        <v>3 9 6 961</v>
      </c>
    </row>
    <row r="2237" spans="1:10">
      <c r="A2237" s="16" t="s">
        <v>449</v>
      </c>
      <c r="B2237" s="16" t="str">
        <f t="shared" si="248"/>
        <v>3 9 6 961 003</v>
      </c>
      <c r="C2237" s="5" t="s">
        <v>9697</v>
      </c>
      <c r="D2237" t="s">
        <v>3202</v>
      </c>
      <c r="E2237" s="137">
        <f t="shared" si="245"/>
        <v>0</v>
      </c>
      <c r="F2237" s="137">
        <f t="shared" si="246"/>
        <v>0</v>
      </c>
      <c r="G2237" s="137">
        <f t="shared" si="247"/>
        <v>0</v>
      </c>
      <c r="H2237" s="137">
        <f t="shared" si="250"/>
        <v>0</v>
      </c>
      <c r="I2237" s="16">
        <f t="shared" si="251"/>
        <v>13</v>
      </c>
      <c r="J2237" s="16" t="str">
        <f t="shared" si="249"/>
        <v>3 9 6 961</v>
      </c>
    </row>
    <row r="2238" spans="1:10">
      <c r="A2238" s="16" t="s">
        <v>449</v>
      </c>
      <c r="B2238" s="16" t="str">
        <f t="shared" si="248"/>
        <v>3 9 6 961 004</v>
      </c>
      <c r="C2238" s="5" t="s">
        <v>9698</v>
      </c>
      <c r="D2238" t="s">
        <v>8303</v>
      </c>
      <c r="E2238" s="137">
        <f t="shared" si="245"/>
        <v>0</v>
      </c>
      <c r="F2238" s="137">
        <f t="shared" si="246"/>
        <v>0</v>
      </c>
      <c r="G2238" s="137">
        <f t="shared" si="247"/>
        <v>0</v>
      </c>
      <c r="H2238" s="137">
        <f t="shared" si="250"/>
        <v>0</v>
      </c>
      <c r="I2238" s="16">
        <f t="shared" si="251"/>
        <v>13</v>
      </c>
      <c r="J2238" s="16" t="str">
        <f t="shared" si="249"/>
        <v>3 9 6 961</v>
      </c>
    </row>
    <row r="2239" spans="1:10">
      <c r="A2239" s="16" t="s">
        <v>449</v>
      </c>
      <c r="B2239" s="16" t="str">
        <f t="shared" si="248"/>
        <v>3 9 6 961 005</v>
      </c>
      <c r="C2239" s="5" t="s">
        <v>9699</v>
      </c>
      <c r="D2239" t="s">
        <v>8307</v>
      </c>
      <c r="E2239" s="137">
        <f t="shared" si="245"/>
        <v>0</v>
      </c>
      <c r="F2239" s="137">
        <f t="shared" si="246"/>
        <v>0</v>
      </c>
      <c r="G2239" s="137">
        <f t="shared" si="247"/>
        <v>0</v>
      </c>
      <c r="H2239" s="137">
        <f t="shared" si="250"/>
        <v>0</v>
      </c>
      <c r="I2239" s="16">
        <f t="shared" si="251"/>
        <v>13</v>
      </c>
      <c r="J2239" s="16" t="str">
        <f t="shared" si="249"/>
        <v>3 9 6 961</v>
      </c>
    </row>
    <row r="2240" spans="1:10">
      <c r="A2240" s="16" t="s">
        <v>449</v>
      </c>
      <c r="B2240" s="16" t="str">
        <f t="shared" si="248"/>
        <v>3 9 6 962</v>
      </c>
      <c r="C2240" s="5" t="s">
        <v>7804</v>
      </c>
      <c r="D2240" t="s">
        <v>3574</v>
      </c>
      <c r="E2240" s="137">
        <f t="shared" si="245"/>
        <v>0</v>
      </c>
      <c r="F2240" s="137">
        <f t="shared" si="246"/>
        <v>0</v>
      </c>
      <c r="G2240" s="137">
        <f t="shared" si="247"/>
        <v>0</v>
      </c>
      <c r="H2240" s="137">
        <f t="shared" si="250"/>
        <v>0</v>
      </c>
      <c r="I2240" s="16">
        <f t="shared" si="251"/>
        <v>9</v>
      </c>
      <c r="J2240" s="16" t="str">
        <f t="shared" si="249"/>
        <v>3 9 6</v>
      </c>
    </row>
    <row r="2241" spans="1:10">
      <c r="A2241" s="16" t="s">
        <v>449</v>
      </c>
      <c r="B2241" s="16" t="str">
        <f t="shared" si="248"/>
        <v>3 9 6 962 001</v>
      </c>
      <c r="C2241" s="5" t="s">
        <v>8179</v>
      </c>
      <c r="D2241" t="s">
        <v>777</v>
      </c>
      <c r="E2241" s="137">
        <f t="shared" si="245"/>
        <v>0</v>
      </c>
      <c r="F2241" s="137">
        <f t="shared" si="246"/>
        <v>0</v>
      </c>
      <c r="G2241" s="137">
        <f t="shared" si="247"/>
        <v>0</v>
      </c>
      <c r="H2241" s="137">
        <f t="shared" si="250"/>
        <v>0</v>
      </c>
      <c r="I2241" s="16">
        <f t="shared" si="251"/>
        <v>13</v>
      </c>
      <c r="J2241" s="16" t="str">
        <f t="shared" si="249"/>
        <v>3 9 6 962</v>
      </c>
    </row>
    <row r="2242" spans="1:10">
      <c r="A2242" s="16" t="s">
        <v>449</v>
      </c>
      <c r="B2242" s="16" t="str">
        <f t="shared" si="248"/>
        <v>3 9 6 962 002</v>
      </c>
      <c r="C2242" s="5" t="s">
        <v>9700</v>
      </c>
      <c r="D2242" t="s">
        <v>8303</v>
      </c>
      <c r="E2242" s="137">
        <f t="shared" ref="E2242:E2252" si="252">SUMIF($J$1:$J$4000,$C2242,$E$1:$E$4000)</f>
        <v>0</v>
      </c>
      <c r="F2242" s="137">
        <f t="shared" ref="F2242:F2252" si="253">SUMIF($J$1:$J$4000,$C2242,$F$1:$F$4000)</f>
        <v>0</v>
      </c>
      <c r="G2242" s="137">
        <f t="shared" ref="G2242:G2252" si="254">SUMIF($J$1:$J$4000,$C2242,$G$1:$G$4000)</f>
        <v>0</v>
      </c>
      <c r="H2242" s="137">
        <f t="shared" si="250"/>
        <v>0</v>
      </c>
      <c r="I2242" s="16">
        <f t="shared" si="251"/>
        <v>13</v>
      </c>
      <c r="J2242" s="16" t="str">
        <f t="shared" si="249"/>
        <v>3 9 6 962</v>
      </c>
    </row>
    <row r="2243" spans="1:10">
      <c r="A2243" s="16" t="s">
        <v>449</v>
      </c>
      <c r="B2243" s="16" t="str">
        <f t="shared" ref="B2243:B2252" si="255">MID(C2243,1,I2243)</f>
        <v>3 9 6 962 003</v>
      </c>
      <c r="C2243" s="5" t="s">
        <v>9701</v>
      </c>
      <c r="D2243" t="s">
        <v>3202</v>
      </c>
      <c r="E2243" s="137">
        <f t="shared" si="252"/>
        <v>0</v>
      </c>
      <c r="F2243" s="137">
        <f t="shared" si="253"/>
        <v>0</v>
      </c>
      <c r="G2243" s="137">
        <f t="shared" si="254"/>
        <v>0</v>
      </c>
      <c r="H2243" s="137">
        <f t="shared" si="250"/>
        <v>0</v>
      </c>
      <c r="I2243" s="16">
        <f t="shared" si="251"/>
        <v>13</v>
      </c>
      <c r="J2243" s="16" t="str">
        <f t="shared" si="249"/>
        <v>3 9 6 962</v>
      </c>
    </row>
    <row r="2244" spans="1:10">
      <c r="A2244" s="16" t="s">
        <v>449</v>
      </c>
      <c r="B2244" s="16" t="str">
        <f t="shared" si="255"/>
        <v>3 9 6 962 004</v>
      </c>
      <c r="C2244" s="5" t="s">
        <v>9702</v>
      </c>
      <c r="D2244" t="s">
        <v>8303</v>
      </c>
      <c r="E2244" s="137">
        <f t="shared" si="252"/>
        <v>0</v>
      </c>
      <c r="F2244" s="137">
        <f t="shared" si="253"/>
        <v>0</v>
      </c>
      <c r="G2244" s="137">
        <f t="shared" si="254"/>
        <v>0</v>
      </c>
      <c r="H2244" s="137">
        <f t="shared" si="250"/>
        <v>0</v>
      </c>
      <c r="I2244" s="16">
        <f t="shared" si="251"/>
        <v>13</v>
      </c>
      <c r="J2244" s="16" t="str">
        <f t="shared" si="249"/>
        <v>3 9 6 962</v>
      </c>
    </row>
    <row r="2245" spans="1:10">
      <c r="A2245" s="16" t="s">
        <v>449</v>
      </c>
      <c r="B2245" s="16" t="str">
        <f t="shared" si="255"/>
        <v>3 9 6 962 005</v>
      </c>
      <c r="C2245" s="5" t="s">
        <v>9703</v>
      </c>
      <c r="D2245" t="s">
        <v>8307</v>
      </c>
      <c r="E2245" s="137">
        <f t="shared" si="252"/>
        <v>0</v>
      </c>
      <c r="F2245" s="137">
        <f t="shared" si="253"/>
        <v>0</v>
      </c>
      <c r="G2245" s="137">
        <f t="shared" si="254"/>
        <v>0</v>
      </c>
      <c r="H2245" s="137">
        <f t="shared" si="250"/>
        <v>0</v>
      </c>
      <c r="I2245" s="16">
        <f t="shared" si="251"/>
        <v>13</v>
      </c>
      <c r="J2245" s="16" t="str">
        <f t="shared" si="249"/>
        <v>3 9 6 962</v>
      </c>
    </row>
    <row r="2246" spans="1:10">
      <c r="A2246" s="16" t="s">
        <v>449</v>
      </c>
      <c r="B2246" s="16" t="str">
        <f t="shared" si="255"/>
        <v>3 9 9</v>
      </c>
      <c r="C2246" s="5" t="s">
        <v>7805</v>
      </c>
      <c r="D2246" t="s">
        <v>7806</v>
      </c>
      <c r="E2246" s="137">
        <f t="shared" si="252"/>
        <v>0</v>
      </c>
      <c r="F2246" s="137">
        <f t="shared" si="253"/>
        <v>0</v>
      </c>
      <c r="G2246" s="137">
        <f t="shared" si="254"/>
        <v>0</v>
      </c>
      <c r="H2246" s="137">
        <f t="shared" si="250"/>
        <v>0</v>
      </c>
      <c r="I2246" s="16">
        <f t="shared" si="251"/>
        <v>5</v>
      </c>
      <c r="J2246" s="16" t="str">
        <f t="shared" si="249"/>
        <v>3 9</v>
      </c>
    </row>
    <row r="2247" spans="1:10">
      <c r="A2247" s="16" t="s">
        <v>449</v>
      </c>
      <c r="B2247" s="16" t="str">
        <f t="shared" si="255"/>
        <v>3 9 9 991</v>
      </c>
      <c r="C2247" s="5" t="s">
        <v>7807</v>
      </c>
      <c r="D2247" t="s">
        <v>3575</v>
      </c>
      <c r="E2247" s="137">
        <f t="shared" si="252"/>
        <v>0</v>
      </c>
      <c r="F2247" s="137">
        <f t="shared" si="253"/>
        <v>0</v>
      </c>
      <c r="G2247" s="137">
        <f t="shared" si="254"/>
        <v>0</v>
      </c>
      <c r="H2247" s="137">
        <f t="shared" si="250"/>
        <v>0</v>
      </c>
      <c r="I2247" s="16">
        <f t="shared" si="251"/>
        <v>9</v>
      </c>
      <c r="J2247" s="16" t="str">
        <f t="shared" ref="J2247:J2310" si="256">IF(I2247=3,MID(C2247,1,1),IF(I2247=5,MID(C2247,1,3),IF(I2247=9,MID(C2247,1,5),IF(I2247=13,MID(C2247,1,9),IF(I2247=17,MID(C2247,1,13),IF(I2247=21,MID(C2247,1,17)))))))</f>
        <v>3 9 9</v>
      </c>
    </row>
    <row r="2248" spans="1:10">
      <c r="A2248" s="16" t="s">
        <v>449</v>
      </c>
      <c r="B2248" s="16" t="str">
        <f t="shared" si="255"/>
        <v>3 9 9 991 001</v>
      </c>
      <c r="C2248" s="5" t="s">
        <v>8180</v>
      </c>
      <c r="D2248" t="s">
        <v>777</v>
      </c>
      <c r="E2248" s="137">
        <f t="shared" si="252"/>
        <v>0</v>
      </c>
      <c r="F2248" s="137">
        <f t="shared" si="253"/>
        <v>0</v>
      </c>
      <c r="G2248" s="137">
        <f t="shared" si="254"/>
        <v>0</v>
      </c>
      <c r="H2248" s="137">
        <f t="shared" si="250"/>
        <v>0</v>
      </c>
      <c r="I2248" s="16">
        <f t="shared" si="251"/>
        <v>13</v>
      </c>
      <c r="J2248" s="16" t="str">
        <f t="shared" si="256"/>
        <v>3 9 9 991</v>
      </c>
    </row>
    <row r="2249" spans="1:10">
      <c r="A2249" s="16" t="s">
        <v>449</v>
      </c>
      <c r="B2249" s="16" t="str">
        <f t="shared" si="255"/>
        <v>3 9 9 991 002</v>
      </c>
      <c r="C2249" s="5" t="s">
        <v>9704</v>
      </c>
      <c r="D2249" t="s">
        <v>8303</v>
      </c>
      <c r="E2249" s="137">
        <f t="shared" si="252"/>
        <v>0</v>
      </c>
      <c r="F2249" s="137">
        <f t="shared" si="253"/>
        <v>0</v>
      </c>
      <c r="G2249" s="137">
        <f t="shared" si="254"/>
        <v>0</v>
      </c>
      <c r="H2249" s="137">
        <f t="shared" si="250"/>
        <v>0</v>
      </c>
      <c r="I2249" s="16">
        <f t="shared" si="251"/>
        <v>13</v>
      </c>
      <c r="J2249" s="16" t="str">
        <f t="shared" si="256"/>
        <v>3 9 9 991</v>
      </c>
    </row>
    <row r="2250" spans="1:10">
      <c r="A2250" s="16" t="s">
        <v>449</v>
      </c>
      <c r="B2250" s="16" t="str">
        <f t="shared" si="255"/>
        <v>3 9 9 991 003</v>
      </c>
      <c r="C2250" s="5" t="s">
        <v>9705</v>
      </c>
      <c r="D2250" t="s">
        <v>3202</v>
      </c>
      <c r="E2250" s="137">
        <f t="shared" si="252"/>
        <v>0</v>
      </c>
      <c r="F2250" s="137">
        <f t="shared" si="253"/>
        <v>0</v>
      </c>
      <c r="G2250" s="137">
        <f t="shared" si="254"/>
        <v>0</v>
      </c>
      <c r="H2250" s="137">
        <f t="shared" si="250"/>
        <v>0</v>
      </c>
      <c r="I2250" s="16">
        <f t="shared" si="251"/>
        <v>13</v>
      </c>
      <c r="J2250" s="16" t="str">
        <f t="shared" si="256"/>
        <v>3 9 9 991</v>
      </c>
    </row>
    <row r="2251" spans="1:10">
      <c r="A2251" s="16" t="s">
        <v>449</v>
      </c>
      <c r="B2251" s="16" t="str">
        <f t="shared" si="255"/>
        <v>3 9 9 991 004</v>
      </c>
      <c r="C2251" s="5" t="s">
        <v>9706</v>
      </c>
      <c r="D2251" t="s">
        <v>8303</v>
      </c>
      <c r="E2251" s="137">
        <f t="shared" si="252"/>
        <v>0</v>
      </c>
      <c r="F2251" s="137">
        <f t="shared" si="253"/>
        <v>0</v>
      </c>
      <c r="G2251" s="137">
        <f t="shared" si="254"/>
        <v>0</v>
      </c>
      <c r="H2251" s="137">
        <f t="shared" si="250"/>
        <v>0</v>
      </c>
      <c r="I2251" s="16">
        <f t="shared" si="251"/>
        <v>13</v>
      </c>
      <c r="J2251" s="16" t="str">
        <f t="shared" si="256"/>
        <v>3 9 9 991</v>
      </c>
    </row>
    <row r="2252" spans="1:10">
      <c r="A2252" s="16" t="s">
        <v>449</v>
      </c>
      <c r="B2252" s="16" t="str">
        <f t="shared" si="255"/>
        <v>3 9 9 991 005</v>
      </c>
      <c r="C2252" s="5" t="s">
        <v>9707</v>
      </c>
      <c r="D2252" t="s">
        <v>8307</v>
      </c>
      <c r="E2252" s="137">
        <f t="shared" si="252"/>
        <v>0</v>
      </c>
      <c r="F2252" s="137">
        <f t="shared" si="253"/>
        <v>0</v>
      </c>
      <c r="G2252" s="137">
        <f t="shared" si="254"/>
        <v>0</v>
      </c>
      <c r="H2252" s="137">
        <f t="shared" si="250"/>
        <v>0</v>
      </c>
      <c r="I2252" s="16">
        <f t="shared" si="251"/>
        <v>13</v>
      </c>
      <c r="J2252" s="16" t="str">
        <f t="shared" si="256"/>
        <v>3 9 9 991</v>
      </c>
    </row>
    <row r="2253" spans="1:10">
      <c r="A2253" s="16" t="s">
        <v>449</v>
      </c>
      <c r="B2253" t="str">
        <f t="shared" ref="B2253:B2330" si="257">MID(C2253,1,I2253)</f>
        <v/>
      </c>
      <c r="E2253" s="7"/>
      <c r="F2253" s="7"/>
      <c r="G2253" s="7"/>
      <c r="H2253" s="7"/>
      <c r="J2253" s="16" t="b">
        <f t="shared" si="256"/>
        <v>0</v>
      </c>
    </row>
    <row r="2254" spans="1:10">
      <c r="A2254" s="16" t="s">
        <v>449</v>
      </c>
      <c r="B2254" t="str">
        <f t="shared" si="257"/>
        <v/>
      </c>
      <c r="E2254" s="7"/>
      <c r="F2254" s="7"/>
      <c r="G2254" s="7"/>
      <c r="H2254" s="7"/>
      <c r="J2254" s="16" t="b">
        <f t="shared" si="256"/>
        <v>0</v>
      </c>
    </row>
    <row r="2255" spans="1:10">
      <c r="A2255" s="16" t="s">
        <v>449</v>
      </c>
      <c r="B2255" t="str">
        <f t="shared" si="257"/>
        <v/>
      </c>
      <c r="E2255" s="7"/>
      <c r="F2255" s="7"/>
      <c r="G2255" s="7"/>
      <c r="H2255" s="7"/>
      <c r="J2255" s="16" t="b">
        <f t="shared" si="256"/>
        <v>0</v>
      </c>
    </row>
    <row r="2256" spans="1:10">
      <c r="A2256" s="16" t="s">
        <v>449</v>
      </c>
      <c r="B2256" t="str">
        <f t="shared" si="257"/>
        <v/>
      </c>
      <c r="E2256" s="7"/>
      <c r="F2256" s="7"/>
      <c r="G2256" s="7"/>
      <c r="H2256" s="7"/>
      <c r="J2256" s="16" t="b">
        <f t="shared" si="256"/>
        <v>0</v>
      </c>
    </row>
    <row r="2257" spans="1:10">
      <c r="A2257" s="16" t="s">
        <v>449</v>
      </c>
      <c r="B2257" t="str">
        <f t="shared" si="257"/>
        <v/>
      </c>
      <c r="E2257" s="7"/>
      <c r="F2257" s="7"/>
      <c r="G2257" s="7"/>
      <c r="H2257" s="7"/>
      <c r="J2257" s="16" t="b">
        <f t="shared" si="256"/>
        <v>0</v>
      </c>
    </row>
    <row r="2258" spans="1:10">
      <c r="A2258" s="16" t="s">
        <v>449</v>
      </c>
      <c r="B2258" t="str">
        <f t="shared" si="257"/>
        <v/>
      </c>
      <c r="E2258" s="7"/>
      <c r="F2258" s="7"/>
      <c r="G2258" s="7"/>
      <c r="H2258" s="7"/>
      <c r="J2258" s="16" t="b">
        <f t="shared" si="256"/>
        <v>0</v>
      </c>
    </row>
    <row r="2259" spans="1:10">
      <c r="A2259" s="16" t="s">
        <v>449</v>
      </c>
      <c r="B2259" t="str">
        <f t="shared" si="257"/>
        <v/>
      </c>
      <c r="E2259" s="7"/>
      <c r="F2259" s="7"/>
      <c r="G2259" s="7"/>
      <c r="H2259" s="7"/>
      <c r="J2259" s="16" t="b">
        <f t="shared" si="256"/>
        <v>0</v>
      </c>
    </row>
    <row r="2260" spans="1:10">
      <c r="A2260" s="16" t="s">
        <v>449</v>
      </c>
      <c r="B2260" t="str">
        <f t="shared" si="257"/>
        <v/>
      </c>
      <c r="E2260" s="7"/>
      <c r="F2260" s="7"/>
      <c r="G2260" s="7"/>
      <c r="H2260" s="7"/>
      <c r="J2260" s="16" t="b">
        <f t="shared" si="256"/>
        <v>0</v>
      </c>
    </row>
    <row r="2261" spans="1:10">
      <c r="A2261" s="16" t="s">
        <v>449</v>
      </c>
      <c r="B2261" t="str">
        <f t="shared" si="257"/>
        <v/>
      </c>
      <c r="E2261" s="7"/>
      <c r="F2261" s="7"/>
      <c r="G2261" s="7"/>
      <c r="H2261" s="7"/>
      <c r="J2261" s="16" t="b">
        <f t="shared" si="256"/>
        <v>0</v>
      </c>
    </row>
    <row r="2262" spans="1:10">
      <c r="A2262" s="16" t="s">
        <v>449</v>
      </c>
      <c r="B2262" t="str">
        <f t="shared" si="257"/>
        <v/>
      </c>
      <c r="E2262" s="7"/>
      <c r="F2262" s="7"/>
      <c r="G2262" s="7"/>
      <c r="H2262" s="7"/>
      <c r="J2262" s="16" t="b">
        <f t="shared" si="256"/>
        <v>0</v>
      </c>
    </row>
    <row r="2263" spans="1:10">
      <c r="A2263" s="16" t="s">
        <v>449</v>
      </c>
      <c r="B2263" t="str">
        <f t="shared" si="257"/>
        <v/>
      </c>
      <c r="E2263" s="7"/>
      <c r="F2263" s="7"/>
      <c r="G2263" s="7"/>
      <c r="H2263" s="7"/>
      <c r="J2263" s="16" t="b">
        <f t="shared" si="256"/>
        <v>0</v>
      </c>
    </row>
    <row r="2264" spans="1:10">
      <c r="A2264" s="16" t="s">
        <v>449</v>
      </c>
      <c r="B2264" t="str">
        <f t="shared" si="257"/>
        <v/>
      </c>
      <c r="E2264" s="7"/>
      <c r="F2264" s="7"/>
      <c r="G2264" s="7"/>
      <c r="H2264" s="7"/>
      <c r="J2264" s="16" t="b">
        <f t="shared" si="256"/>
        <v>0</v>
      </c>
    </row>
    <row r="2265" spans="1:10">
      <c r="A2265" s="16" t="s">
        <v>449</v>
      </c>
      <c r="B2265" t="str">
        <f t="shared" si="257"/>
        <v/>
      </c>
      <c r="E2265" s="7"/>
      <c r="F2265" s="7"/>
      <c r="G2265" s="7"/>
      <c r="H2265" s="7"/>
      <c r="J2265" s="16" t="b">
        <f t="shared" si="256"/>
        <v>0</v>
      </c>
    </row>
    <row r="2266" spans="1:10">
      <c r="A2266" s="16" t="s">
        <v>449</v>
      </c>
      <c r="B2266" t="str">
        <f t="shared" si="257"/>
        <v/>
      </c>
      <c r="E2266" s="7"/>
      <c r="F2266" s="7"/>
      <c r="G2266" s="7"/>
      <c r="H2266" s="7"/>
      <c r="J2266" s="16" t="b">
        <f t="shared" si="256"/>
        <v>0</v>
      </c>
    </row>
    <row r="2267" spans="1:10">
      <c r="A2267" s="16" t="s">
        <v>449</v>
      </c>
      <c r="B2267" t="str">
        <f t="shared" si="257"/>
        <v/>
      </c>
      <c r="E2267" s="7"/>
      <c r="F2267" s="7"/>
      <c r="G2267" s="7"/>
      <c r="H2267" s="7"/>
      <c r="J2267" s="16" t="b">
        <f t="shared" si="256"/>
        <v>0</v>
      </c>
    </row>
    <row r="2268" spans="1:10">
      <c r="A2268" s="16" t="s">
        <v>449</v>
      </c>
      <c r="B2268" t="str">
        <f t="shared" si="257"/>
        <v/>
      </c>
      <c r="E2268" s="7"/>
      <c r="F2268" s="7"/>
      <c r="G2268" s="7"/>
      <c r="H2268" s="7"/>
      <c r="J2268" s="16" t="b">
        <f t="shared" si="256"/>
        <v>0</v>
      </c>
    </row>
    <row r="2269" spans="1:10">
      <c r="A2269" s="16" t="s">
        <v>449</v>
      </c>
      <c r="E2269" s="7"/>
      <c r="F2269" s="7"/>
      <c r="G2269" s="7"/>
      <c r="H2269" s="7"/>
      <c r="J2269" s="16" t="b">
        <f t="shared" si="256"/>
        <v>0</v>
      </c>
    </row>
    <row r="2270" spans="1:10">
      <c r="A2270" s="16" t="s">
        <v>449</v>
      </c>
      <c r="E2270" s="7"/>
      <c r="F2270" s="7"/>
      <c r="G2270" s="7"/>
      <c r="H2270" s="7"/>
      <c r="J2270" s="16" t="b">
        <f t="shared" si="256"/>
        <v>0</v>
      </c>
    </row>
    <row r="2271" spans="1:10">
      <c r="A2271" s="16" t="s">
        <v>449</v>
      </c>
      <c r="E2271" s="7"/>
      <c r="F2271" s="7"/>
      <c r="G2271" s="7"/>
      <c r="H2271" s="7"/>
      <c r="J2271" s="16" t="b">
        <f t="shared" si="256"/>
        <v>0</v>
      </c>
    </row>
    <row r="2272" spans="1:10">
      <c r="A2272" s="16" t="s">
        <v>449</v>
      </c>
      <c r="E2272" s="7"/>
      <c r="F2272" s="7"/>
      <c r="G2272" s="7"/>
      <c r="H2272" s="7"/>
      <c r="J2272" s="16" t="b">
        <f t="shared" si="256"/>
        <v>0</v>
      </c>
    </row>
    <row r="2273" spans="1:10">
      <c r="A2273" s="16" t="s">
        <v>449</v>
      </c>
      <c r="E2273" s="7"/>
      <c r="F2273" s="7"/>
      <c r="G2273" s="7"/>
      <c r="H2273" s="7"/>
      <c r="J2273" s="16" t="b">
        <f t="shared" si="256"/>
        <v>0</v>
      </c>
    </row>
    <row r="2274" spans="1:10">
      <c r="A2274" s="16" t="s">
        <v>449</v>
      </c>
      <c r="E2274" s="7"/>
      <c r="F2274" s="7"/>
      <c r="G2274" s="7"/>
      <c r="H2274" s="7"/>
      <c r="J2274" s="16" t="b">
        <f t="shared" si="256"/>
        <v>0</v>
      </c>
    </row>
    <row r="2275" spans="1:10">
      <c r="A2275" s="16" t="s">
        <v>449</v>
      </c>
      <c r="E2275" s="7"/>
      <c r="F2275" s="7"/>
      <c r="G2275" s="7"/>
      <c r="H2275" s="7"/>
      <c r="J2275" s="16" t="b">
        <f t="shared" si="256"/>
        <v>0</v>
      </c>
    </row>
    <row r="2276" spans="1:10">
      <c r="A2276" s="16" t="s">
        <v>449</v>
      </c>
      <c r="E2276" s="7"/>
      <c r="F2276" s="7"/>
      <c r="G2276" s="7"/>
      <c r="H2276" s="7"/>
      <c r="J2276" s="16" t="b">
        <f t="shared" si="256"/>
        <v>0</v>
      </c>
    </row>
    <row r="2277" spans="1:10">
      <c r="A2277" s="16" t="s">
        <v>449</v>
      </c>
      <c r="E2277" s="7"/>
      <c r="F2277" s="7"/>
      <c r="G2277" s="7"/>
      <c r="H2277" s="7"/>
      <c r="J2277" s="16" t="b">
        <f t="shared" si="256"/>
        <v>0</v>
      </c>
    </row>
    <row r="2278" spans="1:10">
      <c r="A2278" s="16" t="s">
        <v>449</v>
      </c>
      <c r="E2278" s="7"/>
      <c r="F2278" s="7"/>
      <c r="G2278" s="7"/>
      <c r="H2278" s="7"/>
      <c r="J2278" s="16" t="b">
        <f t="shared" si="256"/>
        <v>0</v>
      </c>
    </row>
    <row r="2279" spans="1:10">
      <c r="A2279" s="16" t="s">
        <v>449</v>
      </c>
      <c r="E2279" s="7"/>
      <c r="F2279" s="7"/>
      <c r="G2279" s="7"/>
      <c r="H2279" s="7"/>
      <c r="J2279" s="16" t="b">
        <f t="shared" si="256"/>
        <v>0</v>
      </c>
    </row>
    <row r="2280" spans="1:10">
      <c r="A2280" s="16" t="s">
        <v>449</v>
      </c>
      <c r="E2280" s="7"/>
      <c r="F2280" s="7"/>
      <c r="G2280" s="7"/>
      <c r="H2280" s="7"/>
      <c r="J2280" s="16" t="b">
        <f t="shared" si="256"/>
        <v>0</v>
      </c>
    </row>
    <row r="2281" spans="1:10">
      <c r="A2281" s="16" t="s">
        <v>449</v>
      </c>
      <c r="E2281" s="7"/>
      <c r="F2281" s="7"/>
      <c r="G2281" s="7"/>
      <c r="H2281" s="7"/>
      <c r="J2281" s="16" t="b">
        <f t="shared" si="256"/>
        <v>0</v>
      </c>
    </row>
    <row r="2282" spans="1:10">
      <c r="A2282" s="16" t="s">
        <v>449</v>
      </c>
      <c r="E2282" s="7"/>
      <c r="F2282" s="7"/>
      <c r="G2282" s="7"/>
      <c r="H2282" s="7"/>
      <c r="J2282" s="16" t="b">
        <f t="shared" si="256"/>
        <v>0</v>
      </c>
    </row>
    <row r="2283" spans="1:10">
      <c r="A2283" s="16" t="s">
        <v>449</v>
      </c>
      <c r="E2283" s="7"/>
      <c r="F2283" s="7"/>
      <c r="G2283" s="7"/>
      <c r="H2283" s="7"/>
      <c r="J2283" s="16" t="b">
        <f t="shared" si="256"/>
        <v>0</v>
      </c>
    </row>
    <row r="2284" spans="1:10">
      <c r="A2284" s="16" t="s">
        <v>449</v>
      </c>
      <c r="E2284" s="7"/>
      <c r="F2284" s="7"/>
      <c r="G2284" s="7"/>
      <c r="H2284" s="7"/>
      <c r="J2284" s="16" t="b">
        <f t="shared" si="256"/>
        <v>0</v>
      </c>
    </row>
    <row r="2285" spans="1:10">
      <c r="A2285" s="16" t="s">
        <v>449</v>
      </c>
      <c r="E2285" s="7"/>
      <c r="F2285" s="7"/>
      <c r="G2285" s="7"/>
      <c r="H2285" s="7"/>
      <c r="J2285" s="16" t="b">
        <f t="shared" si="256"/>
        <v>0</v>
      </c>
    </row>
    <row r="2286" spans="1:10">
      <c r="A2286" s="16" t="s">
        <v>449</v>
      </c>
      <c r="E2286" s="7"/>
      <c r="F2286" s="7"/>
      <c r="G2286" s="7"/>
      <c r="H2286" s="7"/>
      <c r="J2286" s="16" t="b">
        <f t="shared" si="256"/>
        <v>0</v>
      </c>
    </row>
    <row r="2287" spans="1:10">
      <c r="A2287" s="16" t="s">
        <v>449</v>
      </c>
      <c r="E2287" s="7"/>
      <c r="F2287" s="7"/>
      <c r="G2287" s="7"/>
      <c r="H2287" s="7"/>
      <c r="J2287" s="16" t="b">
        <f t="shared" si="256"/>
        <v>0</v>
      </c>
    </row>
    <row r="2288" spans="1:10">
      <c r="A2288" s="16" t="s">
        <v>449</v>
      </c>
      <c r="E2288" s="7"/>
      <c r="F2288" s="7"/>
      <c r="G2288" s="7"/>
      <c r="H2288" s="7"/>
      <c r="J2288" s="16" t="b">
        <f t="shared" si="256"/>
        <v>0</v>
      </c>
    </row>
    <row r="2289" spans="1:10">
      <c r="A2289" s="16" t="s">
        <v>449</v>
      </c>
      <c r="E2289" s="7"/>
      <c r="F2289" s="7"/>
      <c r="G2289" s="7"/>
      <c r="H2289" s="7"/>
      <c r="J2289" s="16" t="b">
        <f t="shared" si="256"/>
        <v>0</v>
      </c>
    </row>
    <row r="2290" spans="1:10">
      <c r="A2290" s="16" t="s">
        <v>449</v>
      </c>
      <c r="E2290" s="7"/>
      <c r="F2290" s="7"/>
      <c r="G2290" s="7"/>
      <c r="H2290" s="7"/>
      <c r="J2290" s="16" t="b">
        <f t="shared" si="256"/>
        <v>0</v>
      </c>
    </row>
    <row r="2291" spans="1:10">
      <c r="A2291" s="16" t="s">
        <v>449</v>
      </c>
      <c r="E2291" s="7"/>
      <c r="F2291" s="7"/>
      <c r="G2291" s="7"/>
      <c r="H2291" s="7"/>
      <c r="J2291" s="16" t="b">
        <f t="shared" si="256"/>
        <v>0</v>
      </c>
    </row>
    <row r="2292" spans="1:10">
      <c r="A2292" s="16" t="s">
        <v>449</v>
      </c>
      <c r="E2292" s="7"/>
      <c r="F2292" s="7"/>
      <c r="G2292" s="7"/>
      <c r="H2292" s="7"/>
      <c r="J2292" s="16" t="b">
        <f t="shared" si="256"/>
        <v>0</v>
      </c>
    </row>
    <row r="2293" spans="1:10">
      <c r="A2293" s="16" t="s">
        <v>449</v>
      </c>
      <c r="E2293" s="7"/>
      <c r="F2293" s="7"/>
      <c r="G2293" s="7"/>
      <c r="H2293" s="7"/>
      <c r="J2293" s="16" t="b">
        <f t="shared" si="256"/>
        <v>0</v>
      </c>
    </row>
    <row r="2294" spans="1:10">
      <c r="A2294" s="16" t="s">
        <v>449</v>
      </c>
      <c r="E2294" s="7"/>
      <c r="F2294" s="7"/>
      <c r="G2294" s="7"/>
      <c r="H2294" s="7"/>
      <c r="J2294" s="16" t="b">
        <f t="shared" si="256"/>
        <v>0</v>
      </c>
    </row>
    <row r="2295" spans="1:10">
      <c r="A2295" s="16" t="s">
        <v>449</v>
      </c>
      <c r="E2295" s="7"/>
      <c r="F2295" s="7"/>
      <c r="G2295" s="7"/>
      <c r="H2295" s="7"/>
      <c r="J2295" s="16" t="b">
        <f t="shared" si="256"/>
        <v>0</v>
      </c>
    </row>
    <row r="2296" spans="1:10">
      <c r="A2296" s="16" t="s">
        <v>449</v>
      </c>
      <c r="E2296" s="7"/>
      <c r="F2296" s="7"/>
      <c r="G2296" s="7"/>
      <c r="H2296" s="7"/>
      <c r="J2296" s="16" t="b">
        <f t="shared" si="256"/>
        <v>0</v>
      </c>
    </row>
    <row r="2297" spans="1:10">
      <c r="A2297" s="16" t="s">
        <v>449</v>
      </c>
      <c r="E2297" s="7"/>
      <c r="F2297" s="7"/>
      <c r="G2297" s="7"/>
      <c r="H2297" s="7"/>
      <c r="J2297" s="16" t="b">
        <f t="shared" si="256"/>
        <v>0</v>
      </c>
    </row>
    <row r="2298" spans="1:10">
      <c r="A2298" s="16" t="s">
        <v>449</v>
      </c>
      <c r="E2298" s="7"/>
      <c r="F2298" s="7"/>
      <c r="G2298" s="7"/>
      <c r="H2298" s="7"/>
      <c r="J2298" s="16" t="b">
        <f t="shared" si="256"/>
        <v>0</v>
      </c>
    </row>
    <row r="2299" spans="1:10">
      <c r="A2299" s="16" t="s">
        <v>449</v>
      </c>
      <c r="E2299" s="7"/>
      <c r="F2299" s="7"/>
      <c r="G2299" s="7"/>
      <c r="H2299" s="7"/>
      <c r="J2299" s="16" t="b">
        <f t="shared" si="256"/>
        <v>0</v>
      </c>
    </row>
    <row r="2300" spans="1:10">
      <c r="A2300" s="16" t="s">
        <v>449</v>
      </c>
      <c r="E2300" s="7"/>
      <c r="F2300" s="7"/>
      <c r="G2300" s="7"/>
      <c r="H2300" s="7"/>
      <c r="J2300" s="16" t="b">
        <f t="shared" si="256"/>
        <v>0</v>
      </c>
    </row>
    <row r="2301" spans="1:10">
      <c r="A2301" s="16" t="s">
        <v>449</v>
      </c>
      <c r="E2301" s="7"/>
      <c r="F2301" s="7"/>
      <c r="G2301" s="7"/>
      <c r="H2301" s="7"/>
      <c r="J2301" s="16" t="b">
        <f t="shared" si="256"/>
        <v>0</v>
      </c>
    </row>
    <row r="2302" spans="1:10">
      <c r="A2302" s="16" t="s">
        <v>449</v>
      </c>
      <c r="E2302" s="7"/>
      <c r="F2302" s="7"/>
      <c r="G2302" s="7"/>
      <c r="H2302" s="7"/>
      <c r="J2302" s="16" t="b">
        <f t="shared" si="256"/>
        <v>0</v>
      </c>
    </row>
    <row r="2303" spans="1:10">
      <c r="A2303" s="16" t="s">
        <v>449</v>
      </c>
      <c r="E2303" s="7"/>
      <c r="F2303" s="7"/>
      <c r="G2303" s="7"/>
      <c r="H2303" s="7"/>
      <c r="J2303" s="16" t="b">
        <f t="shared" si="256"/>
        <v>0</v>
      </c>
    </row>
    <row r="2304" spans="1:10">
      <c r="A2304" s="16" t="s">
        <v>449</v>
      </c>
      <c r="E2304" s="7"/>
      <c r="F2304" s="7"/>
      <c r="G2304" s="7"/>
      <c r="H2304" s="7"/>
      <c r="J2304" s="16" t="b">
        <f t="shared" si="256"/>
        <v>0</v>
      </c>
    </row>
    <row r="2305" spans="1:10">
      <c r="A2305" s="16" t="s">
        <v>449</v>
      </c>
      <c r="E2305" s="7"/>
      <c r="F2305" s="7"/>
      <c r="G2305" s="7"/>
      <c r="H2305" s="7"/>
      <c r="J2305" s="16" t="b">
        <f t="shared" si="256"/>
        <v>0</v>
      </c>
    </row>
    <row r="2306" spans="1:10">
      <c r="A2306" s="16" t="s">
        <v>449</v>
      </c>
      <c r="E2306" s="7"/>
      <c r="F2306" s="7"/>
      <c r="G2306" s="7"/>
      <c r="H2306" s="7"/>
      <c r="J2306" s="16" t="b">
        <f t="shared" si="256"/>
        <v>0</v>
      </c>
    </row>
    <row r="2307" spans="1:10">
      <c r="A2307" s="16" t="s">
        <v>449</v>
      </c>
      <c r="E2307" s="7"/>
      <c r="F2307" s="7"/>
      <c r="G2307" s="7"/>
      <c r="H2307" s="7"/>
      <c r="J2307" s="16" t="b">
        <f t="shared" si="256"/>
        <v>0</v>
      </c>
    </row>
    <row r="2308" spans="1:10">
      <c r="A2308" s="16" t="s">
        <v>449</v>
      </c>
      <c r="E2308" s="7"/>
      <c r="F2308" s="7"/>
      <c r="G2308" s="7"/>
      <c r="H2308" s="7"/>
      <c r="J2308" s="16" t="b">
        <f t="shared" si="256"/>
        <v>0</v>
      </c>
    </row>
    <row r="2309" spans="1:10">
      <c r="A2309" s="16" t="s">
        <v>449</v>
      </c>
      <c r="E2309" s="7"/>
      <c r="F2309" s="7"/>
      <c r="G2309" s="7"/>
      <c r="H2309" s="7"/>
      <c r="J2309" s="16" t="b">
        <f t="shared" si="256"/>
        <v>0</v>
      </c>
    </row>
    <row r="2310" spans="1:10">
      <c r="A2310" s="16" t="s">
        <v>449</v>
      </c>
      <c r="E2310" s="7"/>
      <c r="F2310" s="7"/>
      <c r="G2310" s="7"/>
      <c r="H2310" s="7"/>
      <c r="J2310" s="16" t="b">
        <f t="shared" si="256"/>
        <v>0</v>
      </c>
    </row>
    <row r="2311" spans="1:10">
      <c r="A2311" s="16" t="s">
        <v>449</v>
      </c>
      <c r="E2311" s="7"/>
      <c r="F2311" s="7"/>
      <c r="G2311" s="7"/>
      <c r="H2311" s="7"/>
      <c r="J2311" s="16" t="b">
        <f t="shared" ref="J2311:J2330" si="258">IF(I2311=3,MID(C2311,1,1),IF(I2311=5,MID(C2311,1,3),IF(I2311=9,MID(C2311,1,5),IF(I2311=13,MID(C2311,1,9),IF(I2311=17,MID(C2311,1,13),IF(I2311=21,MID(C2311,1,17)))))))</f>
        <v>0</v>
      </c>
    </row>
    <row r="2312" spans="1:10">
      <c r="A2312" s="16" t="s">
        <v>449</v>
      </c>
      <c r="E2312" s="7"/>
      <c r="F2312" s="7"/>
      <c r="G2312" s="7"/>
      <c r="H2312" s="7"/>
      <c r="J2312" s="16" t="b">
        <f t="shared" si="258"/>
        <v>0</v>
      </c>
    </row>
    <row r="2313" spans="1:10">
      <c r="A2313" s="16" t="s">
        <v>449</v>
      </c>
      <c r="E2313" s="7"/>
      <c r="F2313" s="7"/>
      <c r="G2313" s="7"/>
      <c r="H2313" s="7"/>
      <c r="J2313" s="16" t="b">
        <f t="shared" si="258"/>
        <v>0</v>
      </c>
    </row>
    <row r="2314" spans="1:10">
      <c r="A2314" s="16" t="s">
        <v>449</v>
      </c>
      <c r="E2314" s="7"/>
      <c r="F2314" s="7"/>
      <c r="G2314" s="7"/>
      <c r="H2314" s="7"/>
      <c r="J2314" s="16" t="b">
        <f t="shared" si="258"/>
        <v>0</v>
      </c>
    </row>
    <row r="2315" spans="1:10">
      <c r="A2315" s="16" t="s">
        <v>449</v>
      </c>
      <c r="E2315" s="7"/>
      <c r="F2315" s="7"/>
      <c r="G2315" s="7"/>
      <c r="H2315" s="7"/>
      <c r="J2315" s="16" t="b">
        <f t="shared" si="258"/>
        <v>0</v>
      </c>
    </row>
    <row r="2316" spans="1:10">
      <c r="A2316" s="16" t="s">
        <v>449</v>
      </c>
      <c r="E2316" s="7"/>
      <c r="F2316" s="7"/>
      <c r="G2316" s="7"/>
      <c r="H2316" s="7"/>
      <c r="J2316" s="16" t="b">
        <f t="shared" si="258"/>
        <v>0</v>
      </c>
    </row>
    <row r="2317" spans="1:10">
      <c r="A2317" s="16" t="s">
        <v>449</v>
      </c>
      <c r="E2317" s="7"/>
      <c r="F2317" s="7"/>
      <c r="G2317" s="7"/>
      <c r="H2317" s="7"/>
      <c r="J2317" s="16" t="b">
        <f t="shared" si="258"/>
        <v>0</v>
      </c>
    </row>
    <row r="2318" spans="1:10">
      <c r="A2318" s="16" t="s">
        <v>449</v>
      </c>
      <c r="E2318" s="7"/>
      <c r="F2318" s="7"/>
      <c r="G2318" s="7"/>
      <c r="H2318" s="7"/>
      <c r="J2318" s="16" t="b">
        <f t="shared" si="258"/>
        <v>0</v>
      </c>
    </row>
    <row r="2319" spans="1:10">
      <c r="A2319" s="16" t="s">
        <v>449</v>
      </c>
      <c r="E2319" s="7"/>
      <c r="F2319" s="7"/>
      <c r="G2319" s="7"/>
      <c r="H2319" s="7"/>
      <c r="J2319" s="16" t="b">
        <f t="shared" si="258"/>
        <v>0</v>
      </c>
    </row>
    <row r="2320" spans="1:10">
      <c r="A2320" s="16" t="s">
        <v>449</v>
      </c>
      <c r="E2320" s="7"/>
      <c r="F2320" s="7"/>
      <c r="G2320" s="7"/>
      <c r="H2320" s="7"/>
      <c r="J2320" s="16" t="b">
        <f t="shared" si="258"/>
        <v>0</v>
      </c>
    </row>
    <row r="2321" spans="1:26">
      <c r="A2321" s="16" t="s">
        <v>449</v>
      </c>
      <c r="E2321" s="7"/>
      <c r="F2321" s="7"/>
      <c r="G2321" s="7"/>
      <c r="H2321" s="7"/>
      <c r="J2321" s="16" t="b">
        <f t="shared" si="258"/>
        <v>0</v>
      </c>
    </row>
    <row r="2322" spans="1:26">
      <c r="A2322" s="16" t="s">
        <v>449</v>
      </c>
      <c r="E2322" s="7"/>
      <c r="F2322" s="7"/>
      <c r="G2322" s="7"/>
      <c r="H2322" s="7"/>
      <c r="J2322" s="16" t="b">
        <f t="shared" si="258"/>
        <v>0</v>
      </c>
    </row>
    <row r="2323" spans="1:26">
      <c r="A2323" s="16" t="s">
        <v>449</v>
      </c>
      <c r="E2323" s="7"/>
      <c r="F2323" s="7"/>
      <c r="G2323" s="7"/>
      <c r="H2323" s="7"/>
      <c r="J2323" s="16" t="b">
        <f t="shared" si="258"/>
        <v>0</v>
      </c>
    </row>
    <row r="2324" spans="1:26">
      <c r="A2324" s="16" t="s">
        <v>449</v>
      </c>
      <c r="E2324" s="7"/>
      <c r="F2324" s="7"/>
      <c r="G2324" s="7"/>
      <c r="H2324" s="7"/>
      <c r="J2324" s="16" t="b">
        <f t="shared" si="258"/>
        <v>0</v>
      </c>
    </row>
    <row r="2325" spans="1:26">
      <c r="A2325" s="16" t="s">
        <v>449</v>
      </c>
      <c r="B2325" t="str">
        <f t="shared" si="257"/>
        <v/>
      </c>
      <c r="E2325" s="7"/>
      <c r="F2325" s="7"/>
      <c r="G2325" s="7"/>
      <c r="H2325" s="7"/>
      <c r="J2325" s="16" t="b">
        <f t="shared" si="258"/>
        <v>0</v>
      </c>
    </row>
    <row r="2326" spans="1:26">
      <c r="A2326" t="s">
        <v>449</v>
      </c>
      <c r="B2326" t="str">
        <f t="shared" si="257"/>
        <v/>
      </c>
      <c r="E2326" s="7"/>
      <c r="F2326" s="7"/>
      <c r="G2326" s="7"/>
      <c r="H2326" s="7"/>
      <c r="J2326" s="16" t="b">
        <f t="shared" si="258"/>
        <v>0</v>
      </c>
    </row>
    <row r="2327" spans="1:26">
      <c r="A2327" t="s">
        <v>449</v>
      </c>
      <c r="B2327" t="str">
        <f t="shared" si="257"/>
        <v/>
      </c>
      <c r="E2327" s="7"/>
      <c r="F2327" s="7"/>
      <c r="G2327" s="7"/>
      <c r="H2327" s="7"/>
      <c r="J2327" s="16" t="b">
        <f t="shared" si="258"/>
        <v>0</v>
      </c>
    </row>
    <row r="2328" spans="1:26">
      <c r="A2328" t="s">
        <v>449</v>
      </c>
      <c r="B2328" t="str">
        <f t="shared" si="257"/>
        <v/>
      </c>
      <c r="E2328" s="7"/>
      <c r="F2328" s="7"/>
      <c r="G2328" s="7"/>
      <c r="H2328" s="7"/>
      <c r="J2328" s="16" t="b">
        <f t="shared" si="258"/>
        <v>0</v>
      </c>
      <c r="Z2328">
        <v>15</v>
      </c>
    </row>
    <row r="2329" spans="1:26">
      <c r="A2329" t="s">
        <v>449</v>
      </c>
      <c r="B2329" t="str">
        <f t="shared" si="257"/>
        <v/>
      </c>
      <c r="E2329" s="7"/>
      <c r="F2329" s="7"/>
      <c r="G2329" s="7"/>
      <c r="H2329" s="7"/>
      <c r="J2329" s="16" t="b">
        <f t="shared" si="258"/>
        <v>0</v>
      </c>
      <c r="Z2329" s="157">
        <v>23</v>
      </c>
    </row>
    <row r="2330" spans="1:26">
      <c r="A2330" t="s">
        <v>449</v>
      </c>
      <c r="B2330" t="str">
        <f t="shared" si="257"/>
        <v/>
      </c>
      <c r="E2330" s="7"/>
      <c r="F2330" s="7"/>
      <c r="G2330" s="7"/>
      <c r="H2330" s="7"/>
      <c r="J2330" s="16" t="b">
        <f t="shared" si="258"/>
        <v>0</v>
      </c>
      <c r="Z2330">
        <v>27</v>
      </c>
    </row>
    <row r="2331" spans="1:26" s="157" customFormat="1" ht="15.75">
      <c r="A2331" s="139" t="s">
        <v>452</v>
      </c>
      <c r="B2331" s="139" t="str">
        <f t="shared" ref="B2331" si="259">MID(C2331,1,I2331)</f>
        <v>1 1 1 111 001 001</v>
      </c>
      <c r="C2331" s="154" t="s">
        <v>3576</v>
      </c>
      <c r="D2331" s="155" t="s">
        <v>3262</v>
      </c>
      <c r="E2331" s="140">
        <f t="shared" ref="E2331" si="260">SUBTOTAL(9,K2331,N2331,Q2331,T2331)</f>
        <v>0</v>
      </c>
      <c r="F2331" s="140">
        <f t="shared" ref="F2331" si="261">SUBTOTAL(9,L2331,O2331,R2331,U2331)</f>
        <v>0</v>
      </c>
      <c r="G2331" s="140">
        <f t="shared" ref="G2331" si="262">SUBTOTAL(9,M2331,P2331,S2331,V2331)</f>
        <v>0</v>
      </c>
      <c r="H2331" s="140">
        <f>SUM(E2331:G2331)</f>
        <v>0</v>
      </c>
      <c r="I2331" s="139">
        <f t="shared" ref="I2331" si="263">LEN(C2331)</f>
        <v>17</v>
      </c>
      <c r="J2331" s="156" t="str">
        <f>IF(I2331=9,MID(C2331,1,5),IF(I2331=13,MID(C2331,1,9),IF(I2331=17,MID(C2331,1,13),IF(I2331=21,MID(C2331,1,17),IF(I2331=25,MID(C2331,1,21))))))</f>
        <v>1 1 1 111 001</v>
      </c>
      <c r="K2331" s="141">
        <f>SUMIFS(DATOS!$F:$F,DATOS!$A:$A,$C2331,DATOS!$G:$G,$N$1,DATOS!$E:$E,$Q$1)</f>
        <v>0</v>
      </c>
      <c r="L2331" s="141">
        <f>SUMIFS(DATOS!$F:$F,DATOS!$A:$A,$C2331,DATOS!$G:$G,$O$1,DATOS!$E:$E,$Q$1)</f>
        <v>0</v>
      </c>
      <c r="M2331" s="142">
        <f>SUMIFS(DATOS!$F:$F,DATOS!$A:$A,$C2331,DATOS!$G:$G,$P$1,DATOS!$E:$E,$Q$1)</f>
        <v>0</v>
      </c>
      <c r="N2331" s="143">
        <f>SUMIFS(DATOS!$F:$F,DATOS!$A:$A,$C2331,DATOS!$G:$G,$N$1,DATOS!$L:$L,$R$1)</f>
        <v>0</v>
      </c>
      <c r="O2331" s="141">
        <f>SUMIFS(DATOS!$F:$F,DATOS!$A:$A,$C2331,DATOS!$G:$G,$O$1,DATOS!$L:$L,$R$1)</f>
        <v>0</v>
      </c>
      <c r="P2331" s="142">
        <f>SUMIFS(DATOS!$F:$F,DATOS!$A:$A,$C2331,DATOS!$G:$G,$P$1,DATOS!$L:$L,$R$1)</f>
        <v>0</v>
      </c>
      <c r="Q2331" s="143">
        <f>SUMIFS(DATOS!$F:$F,DATOS!$A:$A,$C2331,DATOS!$G:$G,$N$1,DATOS!$J:$J,$S$1)</f>
        <v>0</v>
      </c>
      <c r="R2331" s="141">
        <f>SUMIFS(DATOS!$F:$F,DATOS!$A:$A,$C2331,DATOS!$G:$G,$O$1,DATOS!$J:$J,$S$1)</f>
        <v>0</v>
      </c>
      <c r="S2331" s="142">
        <f>SUMIFS(DATOS!$F:$F,DATOS!$A:$A,$C2331,DATOS!$G:$G,$P$1,DATOS!$J:$J,$S$1)</f>
        <v>0</v>
      </c>
      <c r="T2331" s="143">
        <f>SUMIFS(DATOS!$F:$F,DATOS!$A:$A,$C2331,DATOS!$G:$G,$N$1,DATOS!$K:$K,$T$1)</f>
        <v>0</v>
      </c>
      <c r="U2331" s="141">
        <f>SUMIFS(DATOS!$F:$F,DATOS!$A:$A,$C2331,DATOS!$G:$G,$O$1,DATOS!$K:$K,$T$1)</f>
        <v>0</v>
      </c>
      <c r="V2331" s="142">
        <f>SUMIFS(DATOS!$F:$F,DATOS!$A:$A,$C2331,DATOS!$G:$G,$P$1,DATOS!$K:$K,$R$1)</f>
        <v>0</v>
      </c>
    </row>
    <row r="2332" spans="1:26">
      <c r="A2332" s="159" t="s">
        <v>452</v>
      </c>
      <c r="B2332" s="159" t="str">
        <f t="shared" ref="B2332:B2352" si="264">MID(C2332,1,I2332)</f>
        <v>1 1 1 111 002 001</v>
      </c>
      <c r="C2332" s="160" t="s">
        <v>9708</v>
      </c>
      <c r="D2332" s="161" t="s">
        <v>3262</v>
      </c>
      <c r="E2332" s="127">
        <f t="shared" ref="E2332" si="265">SUBTOTAL(9,K2332,N2332,Q2332,T2332)</f>
        <v>0</v>
      </c>
      <c r="F2332" s="127">
        <f t="shared" ref="F2332" si="266">SUBTOTAL(9,L2332,O2332,R2332,U2332)</f>
        <v>0</v>
      </c>
      <c r="G2332" s="127">
        <f t="shared" ref="G2332" si="267">SUBTOTAL(9,M2332,P2332,S2332,V2332)</f>
        <v>0</v>
      </c>
      <c r="H2332" s="127">
        <f>SUM(E2332:G2332)</f>
        <v>0</v>
      </c>
      <c r="I2332" s="159">
        <f t="shared" ref="I2332:I2352" si="268">LEN(C2332)</f>
        <v>17</v>
      </c>
      <c r="J2332" s="156" t="str">
        <f t="shared" ref="J2332:J2395" si="269">IF(I2332=9,MID(C2332,1,5),IF(I2332=13,MID(C2332,1,9),IF(I2332=17,MID(C2332,1,13),IF(I2332=21,MID(C2332,1,17),IF(I2332=25,MID(C2332,1,21))))))</f>
        <v>1 1 1 111 002</v>
      </c>
      <c r="K2332" s="118">
        <f>SUMIFS(DATOS!$F:$F,DATOS!$A:$A,$C2332,DATOS!$G:$G,$N$1,DATOS!$E:$E,$Q$1)</f>
        <v>0</v>
      </c>
      <c r="L2332" s="118">
        <f>SUMIFS(DATOS!$F:$F,DATOS!$A:$A,$C2332,DATOS!$G:$G,$O$1,DATOS!$E:$E,$Q$1)</f>
        <v>0</v>
      </c>
      <c r="M2332" s="119">
        <f>SUMIFS(DATOS!$F:$F,DATOS!$A:$A,$C2332,DATOS!$G:$G,$P$1,DATOS!$E:$E,$Q$1)</f>
        <v>0</v>
      </c>
      <c r="N2332" s="117">
        <f>SUMIFS(DATOS!$F:$F,DATOS!$A:$A,$C2332,DATOS!$G:$G,$N$1,DATOS!$L:$L,$R$1)</f>
        <v>0</v>
      </c>
      <c r="O2332" s="118">
        <f>SUMIFS(DATOS!$F:$F,DATOS!$A:$A,$C2332,DATOS!$G:$G,$O$1,DATOS!$L:$L,$R$1)</f>
        <v>0</v>
      </c>
      <c r="P2332" s="119">
        <f>SUMIFS(DATOS!$F:$F,DATOS!$A:$A,$C2332,DATOS!$G:$G,$P$1,DATOS!$L:$L,$R$1)</f>
        <v>0</v>
      </c>
      <c r="Q2332" s="117">
        <f>SUMIFS(DATOS!$F:$F,DATOS!$A:$A,$C2332,DATOS!$G:$G,$N$1,DATOS!$J:$J,$S$1)</f>
        <v>0</v>
      </c>
      <c r="R2332" s="118">
        <f>SUMIFS(DATOS!$F:$F,DATOS!$A:$A,$C2332,DATOS!$G:$G,$O$1,DATOS!$J:$J,$S$1)</f>
        <v>0</v>
      </c>
      <c r="S2332" s="119">
        <f>SUMIFS(DATOS!$F:$F,DATOS!$A:$A,$C2332,DATOS!$G:$G,$P$1,DATOS!$J:$J,$S$1)</f>
        <v>0</v>
      </c>
      <c r="T2332" s="117">
        <f>SUMIFS(DATOS!$F:$F,DATOS!$A:$A,$C2332,DATOS!$G:$G,$N$1,DATOS!$K:$K,$T$1)</f>
        <v>0</v>
      </c>
      <c r="U2332" s="118">
        <f>SUMIFS(DATOS!$F:$F,DATOS!$A:$A,$C2332,DATOS!$G:$G,$O$1,DATOS!$K:$K,$T$1)</f>
        <v>0</v>
      </c>
      <c r="V2332" s="119">
        <f>SUMIFS(DATOS!$F:$F,DATOS!$A:$A,$C2332,DATOS!$G:$G,$P$1,DATOS!$K:$K,$R$1)</f>
        <v>0</v>
      </c>
    </row>
    <row r="2333" spans="1:26">
      <c r="A2333" s="128" t="s">
        <v>452</v>
      </c>
      <c r="B2333" s="128" t="str">
        <f t="shared" si="264"/>
        <v>1 1 1 111 003 001</v>
      </c>
      <c r="C2333" s="129" t="s">
        <v>9709</v>
      </c>
      <c r="D2333" s="130" t="s">
        <v>3262</v>
      </c>
      <c r="E2333" s="127">
        <f t="shared" ref="E2333:E2359" si="270">SUBTOTAL(9,K2333,N2333,Q2333,T2333)</f>
        <v>0</v>
      </c>
      <c r="F2333" s="127">
        <f t="shared" ref="F2333:F2359" si="271">SUBTOTAL(9,L2333,O2333,R2333,U2333)</f>
        <v>0</v>
      </c>
      <c r="G2333" s="127">
        <f t="shared" ref="G2333:G2359" si="272">SUBTOTAL(9,M2333,P2333,S2333,V2333)</f>
        <v>0</v>
      </c>
      <c r="H2333" s="131">
        <f t="shared" ref="H2333:H2359" si="273">SUM(E2333:G2333)</f>
        <v>0</v>
      </c>
      <c r="I2333" s="128">
        <f t="shared" si="268"/>
        <v>17</v>
      </c>
      <c r="J2333" s="156" t="str">
        <f t="shared" si="269"/>
        <v>1 1 1 111 003</v>
      </c>
      <c r="K2333" s="118">
        <f>SUMIFS(DATOS!$F:$F,DATOS!$A:$A,$C2333,DATOS!$G:$G,$N$1,DATOS!$E:$E,$Q$1)</f>
        <v>0</v>
      </c>
      <c r="L2333" s="118">
        <f>SUMIFS(DATOS!$F:$F,DATOS!$A:$A,$C2333,DATOS!$G:$G,$O$1,DATOS!$E:$E,$Q$1)</f>
        <v>0</v>
      </c>
      <c r="M2333" s="119">
        <f>SUMIFS(DATOS!$F:$F,DATOS!$A:$A,$C2333,DATOS!$G:$G,$P$1,DATOS!$E:$E,$Q$1)</f>
        <v>0</v>
      </c>
      <c r="N2333" s="117">
        <f>SUMIFS(DATOS!$F:$F,DATOS!$A:$A,$C2333,DATOS!$G:$G,$N$1,DATOS!$L:$L,$R$1)</f>
        <v>0</v>
      </c>
      <c r="O2333" s="118">
        <f>SUMIFS(DATOS!$F:$F,DATOS!$A:$A,$C2333,DATOS!$G:$G,$O$1,DATOS!$L:$L,$R$1)</f>
        <v>0</v>
      </c>
      <c r="P2333" s="119">
        <f>SUMIFS(DATOS!$F:$F,DATOS!$A:$A,$C2333,DATOS!$G:$G,$P$1,DATOS!$L:$L,$R$1)</f>
        <v>0</v>
      </c>
      <c r="Q2333" s="117">
        <f>SUMIFS(DATOS!$F:$F,DATOS!$A:$A,$C2333,DATOS!$G:$G,$N$1,DATOS!$J:$J,$S$1)</f>
        <v>0</v>
      </c>
      <c r="R2333" s="118">
        <f>SUMIFS(DATOS!$F:$F,DATOS!$A:$A,$C2333,DATOS!$G:$G,$O$1,DATOS!$J:$J,$S$1)</f>
        <v>0</v>
      </c>
      <c r="S2333" s="119">
        <f>SUMIFS(DATOS!$F:$F,DATOS!$A:$A,$C2333,DATOS!$G:$G,$P$1,DATOS!$J:$J,$S$1)</f>
        <v>0</v>
      </c>
      <c r="T2333" s="117">
        <f>SUMIFS(DATOS!$F:$F,DATOS!$A:$A,$C2333,DATOS!$G:$G,$N$1,DATOS!$K:$K,$T$1)</f>
        <v>0</v>
      </c>
      <c r="U2333" s="118">
        <f>SUMIFS(DATOS!$F:$F,DATOS!$A:$A,$C2333,DATOS!$G:$G,$O$1,DATOS!$K:$K,$T$1)</f>
        <v>0</v>
      </c>
      <c r="V2333" s="119">
        <f>SUMIFS(DATOS!$F:$F,DATOS!$A:$A,$C2333,DATOS!$G:$G,$P$1,DATOS!$K:$K,$R$1)</f>
        <v>0</v>
      </c>
    </row>
    <row r="2334" spans="1:26">
      <c r="A2334" s="128" t="s">
        <v>452</v>
      </c>
      <c r="B2334" s="128" t="str">
        <f t="shared" si="264"/>
        <v>1 1 1 111 004 001</v>
      </c>
      <c r="C2334" s="129" t="s">
        <v>9710</v>
      </c>
      <c r="D2334" s="130" t="s">
        <v>3262</v>
      </c>
      <c r="E2334" s="127">
        <f t="shared" si="270"/>
        <v>0</v>
      </c>
      <c r="F2334" s="127">
        <f t="shared" si="271"/>
        <v>0</v>
      </c>
      <c r="G2334" s="127">
        <f t="shared" si="272"/>
        <v>0</v>
      </c>
      <c r="H2334" s="131">
        <f t="shared" si="273"/>
        <v>0</v>
      </c>
      <c r="I2334" s="128">
        <f t="shared" si="268"/>
        <v>17</v>
      </c>
      <c r="J2334" s="156" t="str">
        <f t="shared" si="269"/>
        <v>1 1 1 111 004</v>
      </c>
      <c r="K2334" s="118">
        <f>SUMIFS(DATOS!$F:$F,DATOS!$A:$A,$C2334,DATOS!$G:$G,$N$1,DATOS!$E:$E,$Q$1)</f>
        <v>0</v>
      </c>
      <c r="L2334" s="118">
        <f>SUMIFS(DATOS!$F:$F,DATOS!$A:$A,$C2334,DATOS!$G:$G,$O$1,DATOS!$E:$E,$Q$1)</f>
        <v>0</v>
      </c>
      <c r="M2334" s="119">
        <f>SUMIFS(DATOS!$F:$F,DATOS!$A:$A,$C2334,DATOS!$G:$G,$P$1,DATOS!$E:$E,$Q$1)</f>
        <v>0</v>
      </c>
      <c r="N2334" s="117">
        <f>SUMIFS(DATOS!$F:$F,DATOS!$A:$A,$C2334,DATOS!$G:$G,$N$1,DATOS!$L:$L,$R$1)</f>
        <v>0</v>
      </c>
      <c r="O2334" s="118">
        <f>SUMIFS(DATOS!$F:$F,DATOS!$A:$A,$C2334,DATOS!$G:$G,$O$1,DATOS!$L:$L,$R$1)</f>
        <v>0</v>
      </c>
      <c r="P2334" s="119">
        <f>SUMIFS(DATOS!$F:$F,DATOS!$A:$A,$C2334,DATOS!$G:$G,$P$1,DATOS!$L:$L,$R$1)</f>
        <v>0</v>
      </c>
      <c r="Q2334" s="117">
        <f>SUMIFS(DATOS!$F:$F,DATOS!$A:$A,$C2334,DATOS!$G:$G,$N$1,DATOS!$J:$J,$S$1)</f>
        <v>0</v>
      </c>
      <c r="R2334" s="118">
        <f>SUMIFS(DATOS!$F:$F,DATOS!$A:$A,$C2334,DATOS!$G:$G,$O$1,DATOS!$J:$J,$S$1)</f>
        <v>0</v>
      </c>
      <c r="S2334" s="119">
        <f>SUMIFS(DATOS!$F:$F,DATOS!$A:$A,$C2334,DATOS!$G:$G,$P$1,DATOS!$J:$J,$S$1)</f>
        <v>0</v>
      </c>
      <c r="T2334" s="117">
        <f>SUMIFS(DATOS!$F:$F,DATOS!$A:$A,$C2334,DATOS!$G:$G,$N$1,DATOS!$K:$K,$T$1)</f>
        <v>0</v>
      </c>
      <c r="U2334" s="118">
        <f>SUMIFS(DATOS!$F:$F,DATOS!$A:$A,$C2334,DATOS!$G:$G,$O$1,DATOS!$K:$K,$T$1)</f>
        <v>0</v>
      </c>
      <c r="V2334" s="119">
        <f>SUMIFS(DATOS!$F:$F,DATOS!$A:$A,$C2334,DATOS!$G:$G,$P$1,DATOS!$K:$K,$R$1)</f>
        <v>0</v>
      </c>
    </row>
    <row r="2335" spans="1:26">
      <c r="A2335" s="128" t="s">
        <v>452</v>
      </c>
      <c r="B2335" s="128" t="str">
        <f t="shared" si="264"/>
        <v>1 1 1 111 005 001</v>
      </c>
      <c r="C2335" s="129" t="s">
        <v>9711</v>
      </c>
      <c r="D2335" s="130" t="s">
        <v>3262</v>
      </c>
      <c r="E2335" s="127">
        <f t="shared" si="270"/>
        <v>0</v>
      </c>
      <c r="F2335" s="127">
        <f t="shared" si="271"/>
        <v>0</v>
      </c>
      <c r="G2335" s="127">
        <f t="shared" si="272"/>
        <v>0</v>
      </c>
      <c r="H2335" s="131">
        <f t="shared" si="273"/>
        <v>0</v>
      </c>
      <c r="I2335" s="128">
        <f t="shared" si="268"/>
        <v>17</v>
      </c>
      <c r="J2335" s="156" t="str">
        <f t="shared" si="269"/>
        <v>1 1 1 111 005</v>
      </c>
      <c r="K2335" s="118">
        <f>SUMIFS(DATOS!$F:$F,DATOS!$A:$A,$C2335,DATOS!$G:$G,$N$1,DATOS!$E:$E,$Q$1)</f>
        <v>0</v>
      </c>
      <c r="L2335" s="118">
        <f>SUMIFS(DATOS!$F:$F,DATOS!$A:$A,$C2335,DATOS!$G:$G,$O$1,DATOS!$E:$E,$Q$1)</f>
        <v>0</v>
      </c>
      <c r="M2335" s="119">
        <f>SUMIFS(DATOS!$F:$F,DATOS!$A:$A,$C2335,DATOS!$G:$G,$P$1,DATOS!$E:$E,$Q$1)</f>
        <v>0</v>
      </c>
      <c r="N2335" s="117">
        <f>SUMIFS(DATOS!$F:$F,DATOS!$A:$A,$C2335,DATOS!$G:$G,$N$1,DATOS!$L:$L,$R$1)</f>
        <v>0</v>
      </c>
      <c r="O2335" s="118">
        <f>SUMIFS(DATOS!$F:$F,DATOS!$A:$A,$C2335,DATOS!$G:$G,$O$1,DATOS!$L:$L,$R$1)</f>
        <v>0</v>
      </c>
      <c r="P2335" s="119">
        <f>SUMIFS(DATOS!$F:$F,DATOS!$A:$A,$C2335,DATOS!$G:$G,$P$1,DATOS!$L:$L,$R$1)</f>
        <v>0</v>
      </c>
      <c r="Q2335" s="117">
        <f>SUMIFS(DATOS!$F:$F,DATOS!$A:$A,$C2335,DATOS!$G:$G,$N$1,DATOS!$J:$J,$S$1)</f>
        <v>0</v>
      </c>
      <c r="R2335" s="118">
        <f>SUMIFS(DATOS!$F:$F,DATOS!$A:$A,$C2335,DATOS!$G:$G,$O$1,DATOS!$J:$J,$S$1)</f>
        <v>0</v>
      </c>
      <c r="S2335" s="119">
        <f>SUMIFS(DATOS!$F:$F,DATOS!$A:$A,$C2335,DATOS!$G:$G,$P$1,DATOS!$J:$J,$S$1)</f>
        <v>0</v>
      </c>
      <c r="T2335" s="117">
        <f>SUMIFS(DATOS!$F:$F,DATOS!$A:$A,$C2335,DATOS!$G:$G,$N$1,DATOS!$K:$K,$T$1)</f>
        <v>0</v>
      </c>
      <c r="U2335" s="118">
        <f>SUMIFS(DATOS!$F:$F,DATOS!$A:$A,$C2335,DATOS!$G:$G,$O$1,DATOS!$K:$K,$T$1)</f>
        <v>0</v>
      </c>
      <c r="V2335" s="119">
        <f>SUMIFS(DATOS!$F:$F,DATOS!$A:$A,$C2335,DATOS!$G:$G,$P$1,DATOS!$K:$K,$R$1)</f>
        <v>0</v>
      </c>
      <c r="Z2335">
        <v>0</v>
      </c>
    </row>
    <row r="2336" spans="1:26">
      <c r="A2336" s="128" t="s">
        <v>452</v>
      </c>
      <c r="B2336" s="128" t="str">
        <f t="shared" si="264"/>
        <v>1 1 1 112 001 001</v>
      </c>
      <c r="C2336" s="129" t="s">
        <v>3584</v>
      </c>
      <c r="D2336" s="130" t="s">
        <v>21</v>
      </c>
      <c r="E2336" s="127">
        <f t="shared" si="270"/>
        <v>0</v>
      </c>
      <c r="F2336" s="127">
        <f t="shared" si="271"/>
        <v>0</v>
      </c>
      <c r="G2336" s="127">
        <f t="shared" si="272"/>
        <v>0</v>
      </c>
      <c r="H2336" s="131">
        <f t="shared" si="273"/>
        <v>0</v>
      </c>
      <c r="I2336" s="128">
        <f t="shared" si="268"/>
        <v>17</v>
      </c>
      <c r="J2336" s="156" t="str">
        <f t="shared" si="269"/>
        <v>1 1 1 112 001</v>
      </c>
      <c r="K2336" s="118">
        <f>SUMIFS(DATOS!$F:$F,DATOS!$A:$A,$C2336,DATOS!$G:$G,$N$1,DATOS!$E:$E,$Q$1)</f>
        <v>0</v>
      </c>
      <c r="L2336" s="118">
        <f>SUMIFS(DATOS!$F:$F,DATOS!$A:$A,$C2336,DATOS!$G:$G,$O$1,DATOS!$E:$E,$Q$1)</f>
        <v>0</v>
      </c>
      <c r="M2336" s="119">
        <f>SUMIFS(DATOS!$F:$F,DATOS!$A:$A,$C2336,DATOS!$G:$G,$P$1,DATOS!$E:$E,$Q$1)</f>
        <v>0</v>
      </c>
      <c r="N2336" s="117">
        <f>SUMIFS(DATOS!$F:$F,DATOS!$A:$A,$C2336,DATOS!$G:$G,$N$1,DATOS!$L:$L,$R$1)</f>
        <v>0</v>
      </c>
      <c r="O2336" s="118">
        <f>SUMIFS(DATOS!$F:$F,DATOS!$A:$A,$C2336,DATOS!$G:$G,$O$1,DATOS!$L:$L,$R$1)</f>
        <v>0</v>
      </c>
      <c r="P2336" s="119">
        <f>SUMIFS(DATOS!$F:$F,DATOS!$A:$A,$C2336,DATOS!$G:$G,$P$1,DATOS!$L:$L,$R$1)</f>
        <v>0</v>
      </c>
      <c r="Q2336" s="117">
        <f>SUMIFS(DATOS!$F:$F,DATOS!$A:$A,$C2336,DATOS!$G:$G,$N$1,DATOS!$J:$J,$S$1)</f>
        <v>0</v>
      </c>
      <c r="R2336" s="118">
        <f>SUMIFS(DATOS!$F:$F,DATOS!$A:$A,$C2336,DATOS!$G:$G,$O$1,DATOS!$J:$J,$S$1)</f>
        <v>0</v>
      </c>
      <c r="S2336" s="119">
        <f>SUMIFS(DATOS!$F:$F,DATOS!$A:$A,$C2336,DATOS!$G:$G,$P$1,DATOS!$J:$J,$S$1)</f>
        <v>0</v>
      </c>
      <c r="T2336" s="117">
        <f>SUMIFS(DATOS!$F:$F,DATOS!$A:$A,$C2336,DATOS!$G:$G,$N$1,DATOS!$K:$K,$T$1)</f>
        <v>0</v>
      </c>
      <c r="U2336" s="118">
        <f>SUMIFS(DATOS!$F:$F,DATOS!$A:$A,$C2336,DATOS!$G:$G,$O$1,DATOS!$K:$K,$T$1)</f>
        <v>0</v>
      </c>
      <c r="V2336" s="119">
        <f>SUMIFS(DATOS!$F:$F,DATOS!$A:$A,$C2336,DATOS!$G:$G,$P$1,DATOS!$K:$K,$R$1)</f>
        <v>0</v>
      </c>
    </row>
    <row r="2337" spans="1:22">
      <c r="A2337" s="128" t="s">
        <v>452</v>
      </c>
      <c r="B2337" s="128" t="str">
        <f t="shared" si="264"/>
        <v>1 1 1 112 002 001</v>
      </c>
      <c r="C2337" s="129" t="s">
        <v>9712</v>
      </c>
      <c r="D2337" s="130" t="s">
        <v>21</v>
      </c>
      <c r="E2337" s="127">
        <f t="shared" si="270"/>
        <v>0</v>
      </c>
      <c r="F2337" s="127">
        <f t="shared" si="271"/>
        <v>0</v>
      </c>
      <c r="G2337" s="127">
        <f t="shared" si="272"/>
        <v>0</v>
      </c>
      <c r="H2337" s="131">
        <f t="shared" si="273"/>
        <v>0</v>
      </c>
      <c r="I2337" s="128">
        <f t="shared" si="268"/>
        <v>17</v>
      </c>
      <c r="J2337" s="156" t="str">
        <f t="shared" si="269"/>
        <v>1 1 1 112 002</v>
      </c>
      <c r="K2337" s="118">
        <f>SUMIFS(DATOS!$F:$F,DATOS!$A:$A,$C2337,DATOS!$G:$G,$N$1,DATOS!$E:$E,$Q$1)</f>
        <v>0</v>
      </c>
      <c r="L2337" s="118">
        <f>SUMIFS(DATOS!$F:$F,DATOS!$A:$A,$C2337,DATOS!$G:$G,$O$1,DATOS!$E:$E,$Q$1)</f>
        <v>0</v>
      </c>
      <c r="M2337" s="119">
        <f>SUMIFS(DATOS!$F:$F,DATOS!$A:$A,$C2337,DATOS!$G:$G,$P$1,DATOS!$E:$E,$Q$1)</f>
        <v>0</v>
      </c>
      <c r="N2337" s="117">
        <f>SUMIFS(DATOS!$F:$F,DATOS!$A:$A,$C2337,DATOS!$G:$G,$N$1,DATOS!$L:$L,$R$1)</f>
        <v>0</v>
      </c>
      <c r="O2337" s="118">
        <f>SUMIFS(DATOS!$F:$F,DATOS!$A:$A,$C2337,DATOS!$G:$G,$O$1,DATOS!$L:$L,$R$1)</f>
        <v>0</v>
      </c>
      <c r="P2337" s="119">
        <f>SUMIFS(DATOS!$F:$F,DATOS!$A:$A,$C2337,DATOS!$G:$G,$P$1,DATOS!$L:$L,$R$1)</f>
        <v>0</v>
      </c>
      <c r="Q2337" s="117">
        <f>SUMIFS(DATOS!$F:$F,DATOS!$A:$A,$C2337,DATOS!$G:$G,$N$1,DATOS!$J:$J,$S$1)</f>
        <v>0</v>
      </c>
      <c r="R2337" s="118">
        <f>SUMIFS(DATOS!$F:$F,DATOS!$A:$A,$C2337,DATOS!$G:$G,$O$1,DATOS!$J:$J,$S$1)</f>
        <v>0</v>
      </c>
      <c r="S2337" s="119">
        <f>SUMIFS(DATOS!$F:$F,DATOS!$A:$A,$C2337,DATOS!$G:$G,$P$1,DATOS!$J:$J,$S$1)</f>
        <v>0</v>
      </c>
      <c r="T2337" s="117">
        <f>SUMIFS(DATOS!$F:$F,DATOS!$A:$A,$C2337,DATOS!$G:$G,$N$1,DATOS!$K:$K,$T$1)</f>
        <v>0</v>
      </c>
      <c r="U2337" s="118">
        <f>SUMIFS(DATOS!$F:$F,DATOS!$A:$A,$C2337,DATOS!$G:$G,$O$1,DATOS!$K:$K,$T$1)</f>
        <v>0</v>
      </c>
      <c r="V2337" s="119">
        <f>SUMIFS(DATOS!$F:$F,DATOS!$A:$A,$C2337,DATOS!$G:$G,$P$1,DATOS!$K:$K,$R$1)</f>
        <v>0</v>
      </c>
    </row>
    <row r="2338" spans="1:22">
      <c r="A2338" s="128" t="s">
        <v>452</v>
      </c>
      <c r="B2338" s="128" t="str">
        <f t="shared" si="264"/>
        <v>1 1 1 112 003 001</v>
      </c>
      <c r="C2338" s="129" t="s">
        <v>9713</v>
      </c>
      <c r="D2338" s="130" t="s">
        <v>21</v>
      </c>
      <c r="E2338" s="127">
        <f t="shared" si="270"/>
        <v>0</v>
      </c>
      <c r="F2338" s="127">
        <f t="shared" si="271"/>
        <v>0</v>
      </c>
      <c r="G2338" s="127">
        <f t="shared" si="272"/>
        <v>0</v>
      </c>
      <c r="H2338" s="131">
        <f t="shared" si="273"/>
        <v>0</v>
      </c>
      <c r="I2338" s="128">
        <f t="shared" si="268"/>
        <v>17</v>
      </c>
      <c r="J2338" s="156" t="str">
        <f t="shared" si="269"/>
        <v>1 1 1 112 003</v>
      </c>
      <c r="K2338" s="118">
        <f>SUMIFS(DATOS!$F:$F,DATOS!$A:$A,$C2338,DATOS!$G:$G,$N$1,DATOS!$E:$E,$Q$1)</f>
        <v>0</v>
      </c>
      <c r="L2338" s="118">
        <f>SUMIFS(DATOS!$F:$F,DATOS!$A:$A,$C2338,DATOS!$G:$G,$O$1,DATOS!$E:$E,$Q$1)</f>
        <v>0</v>
      </c>
      <c r="M2338" s="119">
        <f>SUMIFS(DATOS!$F:$F,DATOS!$A:$A,$C2338,DATOS!$G:$G,$P$1,DATOS!$E:$E,$Q$1)</f>
        <v>0</v>
      </c>
      <c r="N2338" s="117">
        <f>SUMIFS(DATOS!$F:$F,DATOS!$A:$A,$C2338,DATOS!$G:$G,$N$1,DATOS!$L:$L,$R$1)</f>
        <v>0</v>
      </c>
      <c r="O2338" s="118">
        <f>SUMIFS(DATOS!$F:$F,DATOS!$A:$A,$C2338,DATOS!$G:$G,$O$1,DATOS!$L:$L,$R$1)</f>
        <v>0</v>
      </c>
      <c r="P2338" s="119">
        <f>SUMIFS(DATOS!$F:$F,DATOS!$A:$A,$C2338,DATOS!$G:$G,$P$1,DATOS!$L:$L,$R$1)</f>
        <v>0</v>
      </c>
      <c r="Q2338" s="117">
        <f>SUMIFS(DATOS!$F:$F,DATOS!$A:$A,$C2338,DATOS!$G:$G,$N$1,DATOS!$J:$J,$S$1)</f>
        <v>0</v>
      </c>
      <c r="R2338" s="118">
        <f>SUMIFS(DATOS!$F:$F,DATOS!$A:$A,$C2338,DATOS!$G:$G,$O$1,DATOS!$J:$J,$S$1)</f>
        <v>0</v>
      </c>
      <c r="S2338" s="119">
        <f>SUMIFS(DATOS!$F:$F,DATOS!$A:$A,$C2338,DATOS!$G:$G,$P$1,DATOS!$J:$J,$S$1)</f>
        <v>0</v>
      </c>
      <c r="T2338" s="117">
        <f>SUMIFS(DATOS!$F:$F,DATOS!$A:$A,$C2338,DATOS!$G:$G,$N$1,DATOS!$K:$K,$T$1)</f>
        <v>0</v>
      </c>
      <c r="U2338" s="118">
        <f>SUMIFS(DATOS!$F:$F,DATOS!$A:$A,$C2338,DATOS!$G:$G,$O$1,DATOS!$K:$K,$T$1)</f>
        <v>0</v>
      </c>
      <c r="V2338" s="119">
        <f>SUMIFS(DATOS!$F:$F,DATOS!$A:$A,$C2338,DATOS!$G:$G,$P$1,DATOS!$K:$K,$R$1)</f>
        <v>0</v>
      </c>
    </row>
    <row r="2339" spans="1:22">
      <c r="A2339" s="128" t="s">
        <v>452</v>
      </c>
      <c r="B2339" s="128" t="str">
        <f t="shared" si="264"/>
        <v>1 1 1 112 004 001</v>
      </c>
      <c r="C2339" s="129" t="s">
        <v>9714</v>
      </c>
      <c r="D2339" s="130" t="s">
        <v>21</v>
      </c>
      <c r="E2339" s="127">
        <f t="shared" si="270"/>
        <v>0</v>
      </c>
      <c r="F2339" s="127">
        <f t="shared" si="271"/>
        <v>0</v>
      </c>
      <c r="G2339" s="127">
        <f t="shared" si="272"/>
        <v>0</v>
      </c>
      <c r="H2339" s="131">
        <f t="shared" si="273"/>
        <v>0</v>
      </c>
      <c r="I2339" s="128">
        <f t="shared" si="268"/>
        <v>17</v>
      </c>
      <c r="J2339" s="156" t="str">
        <f t="shared" si="269"/>
        <v>1 1 1 112 004</v>
      </c>
      <c r="K2339" s="118">
        <f>SUMIFS(DATOS!$F:$F,DATOS!$A:$A,$C2339,DATOS!$G:$G,$N$1,DATOS!$E:$E,$Q$1)</f>
        <v>0</v>
      </c>
      <c r="L2339" s="118">
        <f>SUMIFS(DATOS!$F:$F,DATOS!$A:$A,$C2339,DATOS!$G:$G,$O$1,DATOS!$E:$E,$Q$1)</f>
        <v>0</v>
      </c>
      <c r="M2339" s="119">
        <f>SUMIFS(DATOS!$F:$F,DATOS!$A:$A,$C2339,DATOS!$G:$G,$P$1,DATOS!$E:$E,$Q$1)</f>
        <v>0</v>
      </c>
      <c r="N2339" s="117">
        <f>SUMIFS(DATOS!$F:$F,DATOS!$A:$A,$C2339,DATOS!$G:$G,$N$1,DATOS!$L:$L,$R$1)</f>
        <v>0</v>
      </c>
      <c r="O2339" s="118">
        <f>SUMIFS(DATOS!$F:$F,DATOS!$A:$A,$C2339,DATOS!$G:$G,$O$1,DATOS!$L:$L,$R$1)</f>
        <v>0</v>
      </c>
      <c r="P2339" s="119">
        <f>SUMIFS(DATOS!$F:$F,DATOS!$A:$A,$C2339,DATOS!$G:$G,$P$1,DATOS!$L:$L,$R$1)</f>
        <v>0</v>
      </c>
      <c r="Q2339" s="117">
        <f>SUMIFS(DATOS!$F:$F,DATOS!$A:$A,$C2339,DATOS!$G:$G,$N$1,DATOS!$J:$J,$S$1)</f>
        <v>0</v>
      </c>
      <c r="R2339" s="118">
        <f>SUMIFS(DATOS!$F:$F,DATOS!$A:$A,$C2339,DATOS!$G:$G,$O$1,DATOS!$J:$J,$S$1)</f>
        <v>0</v>
      </c>
      <c r="S2339" s="119">
        <f>SUMIFS(DATOS!$F:$F,DATOS!$A:$A,$C2339,DATOS!$G:$G,$P$1,DATOS!$J:$J,$S$1)</f>
        <v>0</v>
      </c>
      <c r="T2339" s="117">
        <f>SUMIFS(DATOS!$F:$F,DATOS!$A:$A,$C2339,DATOS!$G:$G,$N$1,DATOS!$K:$K,$T$1)</f>
        <v>0</v>
      </c>
      <c r="U2339" s="118">
        <f>SUMIFS(DATOS!$F:$F,DATOS!$A:$A,$C2339,DATOS!$G:$G,$O$1,DATOS!$K:$K,$T$1)</f>
        <v>0</v>
      </c>
      <c r="V2339" s="119">
        <f>SUMIFS(DATOS!$F:$F,DATOS!$A:$A,$C2339,DATOS!$G:$G,$P$1,DATOS!$K:$K,$R$1)</f>
        <v>0</v>
      </c>
    </row>
    <row r="2340" spans="1:22">
      <c r="A2340" s="128" t="s">
        <v>452</v>
      </c>
      <c r="B2340" s="128" t="str">
        <f t="shared" si="264"/>
        <v>1 1 1 112 005 001</v>
      </c>
      <c r="C2340" s="129" t="s">
        <v>9715</v>
      </c>
      <c r="D2340" s="130" t="s">
        <v>21</v>
      </c>
      <c r="E2340" s="127">
        <f t="shared" si="270"/>
        <v>0</v>
      </c>
      <c r="F2340" s="127">
        <f t="shared" si="271"/>
        <v>0</v>
      </c>
      <c r="G2340" s="127">
        <f t="shared" si="272"/>
        <v>0</v>
      </c>
      <c r="H2340" s="131">
        <f t="shared" si="273"/>
        <v>0</v>
      </c>
      <c r="I2340" s="128">
        <f t="shared" si="268"/>
        <v>17</v>
      </c>
      <c r="J2340" s="156" t="str">
        <f t="shared" si="269"/>
        <v>1 1 1 112 005</v>
      </c>
      <c r="K2340" s="118">
        <f>SUMIFS(DATOS!$F:$F,DATOS!$A:$A,$C2340,DATOS!$G:$G,$N$1,DATOS!$E:$E,$Q$1)</f>
        <v>0</v>
      </c>
      <c r="L2340" s="118">
        <f>SUMIFS(DATOS!$F:$F,DATOS!$A:$A,$C2340,DATOS!$G:$G,$O$1,DATOS!$E:$E,$Q$1)</f>
        <v>0</v>
      </c>
      <c r="M2340" s="119">
        <f>SUMIFS(DATOS!$F:$F,DATOS!$A:$A,$C2340,DATOS!$G:$G,$P$1,DATOS!$E:$E,$Q$1)</f>
        <v>0</v>
      </c>
      <c r="N2340" s="117">
        <f>SUMIFS(DATOS!$F:$F,DATOS!$A:$A,$C2340,DATOS!$G:$G,$N$1,DATOS!$L:$L,$R$1)</f>
        <v>0</v>
      </c>
      <c r="O2340" s="118">
        <f>SUMIFS(DATOS!$F:$F,DATOS!$A:$A,$C2340,DATOS!$G:$G,$O$1,DATOS!$L:$L,$R$1)</f>
        <v>0</v>
      </c>
      <c r="P2340" s="119">
        <f>SUMIFS(DATOS!$F:$F,DATOS!$A:$A,$C2340,DATOS!$G:$G,$P$1,DATOS!$L:$L,$R$1)</f>
        <v>0</v>
      </c>
      <c r="Q2340" s="117">
        <f>SUMIFS(DATOS!$F:$F,DATOS!$A:$A,$C2340,DATOS!$G:$G,$N$1,DATOS!$J:$J,$S$1)</f>
        <v>0</v>
      </c>
      <c r="R2340" s="118">
        <f>SUMIFS(DATOS!$F:$F,DATOS!$A:$A,$C2340,DATOS!$G:$G,$O$1,DATOS!$J:$J,$S$1)</f>
        <v>0</v>
      </c>
      <c r="S2340" s="119">
        <f>SUMIFS(DATOS!$F:$F,DATOS!$A:$A,$C2340,DATOS!$G:$G,$P$1,DATOS!$J:$J,$S$1)</f>
        <v>0</v>
      </c>
      <c r="T2340" s="117">
        <f>SUMIFS(DATOS!$F:$F,DATOS!$A:$A,$C2340,DATOS!$G:$G,$N$1,DATOS!$K:$K,$T$1)</f>
        <v>0</v>
      </c>
      <c r="U2340" s="118">
        <f>SUMIFS(DATOS!$F:$F,DATOS!$A:$A,$C2340,DATOS!$G:$G,$O$1,DATOS!$K:$K,$T$1)</f>
        <v>0</v>
      </c>
      <c r="V2340" s="119">
        <f>SUMIFS(DATOS!$F:$F,DATOS!$A:$A,$C2340,DATOS!$G:$G,$P$1,DATOS!$K:$K,$R$1)</f>
        <v>0</v>
      </c>
    </row>
    <row r="2341" spans="1:22">
      <c r="A2341" s="128" t="s">
        <v>452</v>
      </c>
      <c r="B2341" s="128" t="str">
        <f t="shared" si="264"/>
        <v>1 1 1 113 001 001</v>
      </c>
      <c r="C2341" s="129" t="s">
        <v>3212</v>
      </c>
      <c r="D2341" s="130" t="s">
        <v>3263</v>
      </c>
      <c r="E2341" s="127">
        <f t="shared" si="270"/>
        <v>0</v>
      </c>
      <c r="F2341" s="127">
        <f t="shared" si="271"/>
        <v>0</v>
      </c>
      <c r="G2341" s="127">
        <f t="shared" si="272"/>
        <v>0</v>
      </c>
      <c r="H2341" s="131">
        <f t="shared" si="273"/>
        <v>0</v>
      </c>
      <c r="I2341" s="128">
        <f t="shared" si="268"/>
        <v>17</v>
      </c>
      <c r="J2341" s="156" t="str">
        <f t="shared" si="269"/>
        <v>1 1 1 113 001</v>
      </c>
      <c r="K2341" s="118">
        <f>SUMIFS(DATOS!$F:$F,DATOS!$A:$A,$C2341,DATOS!$G:$G,$N$1,DATOS!$E:$E,$Q$1)</f>
        <v>0</v>
      </c>
      <c r="L2341" s="118">
        <f>SUMIFS(DATOS!$F:$F,DATOS!$A:$A,$C2341,DATOS!$G:$G,$O$1,DATOS!$E:$E,$Q$1)</f>
        <v>0</v>
      </c>
      <c r="M2341" s="119">
        <f>SUMIFS(DATOS!$F:$F,DATOS!$A:$A,$C2341,DATOS!$G:$G,$P$1,DATOS!$E:$E,$Q$1)</f>
        <v>0</v>
      </c>
      <c r="N2341" s="117">
        <f>SUMIFS(DATOS!$F:$F,DATOS!$A:$A,$C2341,DATOS!$G:$G,$N$1,DATOS!$L:$L,$R$1)</f>
        <v>0</v>
      </c>
      <c r="O2341" s="118">
        <f>SUMIFS(DATOS!$F:$F,DATOS!$A:$A,$C2341,DATOS!$G:$G,$O$1,DATOS!$L:$L,$R$1)</f>
        <v>0</v>
      </c>
      <c r="P2341" s="119">
        <f>SUMIFS(DATOS!$F:$F,DATOS!$A:$A,$C2341,DATOS!$G:$G,$P$1,DATOS!$L:$L,$R$1)</f>
        <v>0</v>
      </c>
      <c r="Q2341" s="117">
        <f>SUMIFS(DATOS!$F:$F,DATOS!$A:$A,$C2341,DATOS!$G:$G,$N$1,DATOS!$J:$J,$S$1)</f>
        <v>0</v>
      </c>
      <c r="R2341" s="118">
        <f>SUMIFS(DATOS!$F:$F,DATOS!$A:$A,$C2341,DATOS!$G:$G,$O$1,DATOS!$J:$J,$S$1)</f>
        <v>0</v>
      </c>
      <c r="S2341" s="119">
        <f>SUMIFS(DATOS!$F:$F,DATOS!$A:$A,$C2341,DATOS!$G:$G,$P$1,DATOS!$J:$J,$S$1)</f>
        <v>0</v>
      </c>
      <c r="T2341" s="117">
        <f>SUMIFS(DATOS!$F:$F,DATOS!$A:$A,$C2341,DATOS!$G:$G,$N$1,DATOS!$K:$K,$T$1)</f>
        <v>0</v>
      </c>
      <c r="U2341" s="118">
        <f>SUMIFS(DATOS!$F:$F,DATOS!$A:$A,$C2341,DATOS!$G:$G,$O$1,DATOS!$K:$K,$T$1)</f>
        <v>0</v>
      </c>
      <c r="V2341" s="119">
        <f>SUMIFS(DATOS!$F:$F,DATOS!$A:$A,$C2341,DATOS!$G:$G,$P$1,DATOS!$K:$K,$R$1)</f>
        <v>0</v>
      </c>
    </row>
    <row r="2342" spans="1:22">
      <c r="A2342" s="128" t="s">
        <v>452</v>
      </c>
      <c r="B2342" s="128" t="str">
        <f t="shared" si="264"/>
        <v>1 1 1 113 002 001</v>
      </c>
      <c r="C2342" s="129" t="s">
        <v>9716</v>
      </c>
      <c r="D2342" s="130" t="s">
        <v>3263</v>
      </c>
      <c r="E2342" s="127">
        <f t="shared" si="270"/>
        <v>0</v>
      </c>
      <c r="F2342" s="127">
        <f t="shared" si="271"/>
        <v>0</v>
      </c>
      <c r="G2342" s="127">
        <f t="shared" si="272"/>
        <v>0</v>
      </c>
      <c r="H2342" s="131">
        <f t="shared" si="273"/>
        <v>0</v>
      </c>
      <c r="I2342" s="128">
        <f t="shared" si="268"/>
        <v>17</v>
      </c>
      <c r="J2342" s="156" t="str">
        <f t="shared" si="269"/>
        <v>1 1 1 113 002</v>
      </c>
      <c r="K2342" s="118">
        <f>SUMIFS(DATOS!$F:$F,DATOS!$A:$A,$C2342,DATOS!$G:$G,$N$1,DATOS!$E:$E,$Q$1)</f>
        <v>0</v>
      </c>
      <c r="L2342" s="118">
        <f>SUMIFS(DATOS!$F:$F,DATOS!$A:$A,$C2342,DATOS!$G:$G,$O$1,DATOS!$E:$E,$Q$1)</f>
        <v>0</v>
      </c>
      <c r="M2342" s="119">
        <f>SUMIFS(DATOS!$F:$F,DATOS!$A:$A,$C2342,DATOS!$G:$G,$P$1,DATOS!$E:$E,$Q$1)</f>
        <v>0</v>
      </c>
      <c r="N2342" s="117">
        <f>SUMIFS(DATOS!$F:$F,DATOS!$A:$A,$C2342,DATOS!$G:$G,$N$1,DATOS!$L:$L,$R$1)</f>
        <v>0</v>
      </c>
      <c r="O2342" s="118">
        <f>SUMIFS(DATOS!$F:$F,DATOS!$A:$A,$C2342,DATOS!$G:$G,$O$1,DATOS!$L:$L,$R$1)</f>
        <v>0</v>
      </c>
      <c r="P2342" s="119">
        <f>SUMIFS(DATOS!$F:$F,DATOS!$A:$A,$C2342,DATOS!$G:$G,$P$1,DATOS!$L:$L,$R$1)</f>
        <v>0</v>
      </c>
      <c r="Q2342" s="117">
        <f>SUMIFS(DATOS!$F:$F,DATOS!$A:$A,$C2342,DATOS!$G:$G,$N$1,DATOS!$J:$J,$S$1)</f>
        <v>0</v>
      </c>
      <c r="R2342" s="118">
        <f>SUMIFS(DATOS!$F:$F,DATOS!$A:$A,$C2342,DATOS!$G:$G,$O$1,DATOS!$J:$J,$S$1)</f>
        <v>0</v>
      </c>
      <c r="S2342" s="119">
        <f>SUMIFS(DATOS!$F:$F,DATOS!$A:$A,$C2342,DATOS!$G:$G,$P$1,DATOS!$J:$J,$S$1)</f>
        <v>0</v>
      </c>
      <c r="T2342" s="117">
        <f>SUMIFS(DATOS!$F:$F,DATOS!$A:$A,$C2342,DATOS!$G:$G,$N$1,DATOS!$K:$K,$T$1)</f>
        <v>0</v>
      </c>
      <c r="U2342" s="118">
        <f>SUMIFS(DATOS!$F:$F,DATOS!$A:$A,$C2342,DATOS!$G:$G,$O$1,DATOS!$K:$K,$T$1)</f>
        <v>0</v>
      </c>
      <c r="V2342" s="119">
        <f>SUMIFS(DATOS!$F:$F,DATOS!$A:$A,$C2342,DATOS!$G:$G,$P$1,DATOS!$K:$K,$R$1)</f>
        <v>0</v>
      </c>
    </row>
    <row r="2343" spans="1:22">
      <c r="A2343" s="128" t="s">
        <v>452</v>
      </c>
      <c r="B2343" s="128" t="str">
        <f t="shared" si="264"/>
        <v>1 1 1 113 003 001</v>
      </c>
      <c r="C2343" s="129" t="s">
        <v>8293</v>
      </c>
      <c r="D2343" s="130" t="s">
        <v>3263</v>
      </c>
      <c r="E2343" s="127">
        <f t="shared" si="270"/>
        <v>16194542.160000009</v>
      </c>
      <c r="F2343" s="127">
        <f t="shared" si="271"/>
        <v>0</v>
      </c>
      <c r="G2343" s="127">
        <f t="shared" si="272"/>
        <v>0</v>
      </c>
      <c r="H2343" s="131">
        <f t="shared" si="273"/>
        <v>16194542.160000009</v>
      </c>
      <c r="I2343" s="128">
        <f t="shared" si="268"/>
        <v>17</v>
      </c>
      <c r="J2343" s="156" t="str">
        <f t="shared" si="269"/>
        <v>1 1 1 113 003</v>
      </c>
      <c r="K2343" s="118">
        <f>SUMIFS(DATOS!$F:$F,DATOS!$A:$A,$C2343,DATOS!$G:$G,$N$1,DATOS!$E:$E,$Q$1)</f>
        <v>0</v>
      </c>
      <c r="L2343" s="118">
        <f>SUMIFS(DATOS!$F:$F,DATOS!$A:$A,$C2343,DATOS!$G:$G,$O$1,DATOS!$E:$E,$Q$1)</f>
        <v>0</v>
      </c>
      <c r="M2343" s="119">
        <f>SUMIFS(DATOS!$F:$F,DATOS!$A:$A,$C2343,DATOS!$G:$G,$P$1,DATOS!$E:$E,$Q$1)</f>
        <v>0</v>
      </c>
      <c r="N2343" s="117">
        <f>SUMIFS(DATOS!$F:$F,DATOS!$A:$A,$C2343,DATOS!$G:$G,$N$1,DATOS!$L:$L,$R$1)</f>
        <v>16194542.160000009</v>
      </c>
      <c r="O2343" s="118">
        <f>SUMIFS(DATOS!$F:$F,DATOS!$A:$A,$C2343,DATOS!$G:$G,$O$1,DATOS!$L:$L,$R$1)</f>
        <v>0</v>
      </c>
      <c r="P2343" s="119">
        <f>SUMIFS(DATOS!$F:$F,DATOS!$A:$A,$C2343,DATOS!$G:$G,$P$1,DATOS!$L:$L,$R$1)</f>
        <v>0</v>
      </c>
      <c r="Q2343" s="117">
        <f>SUMIFS(DATOS!$F:$F,DATOS!$A:$A,$C2343,DATOS!$G:$G,$N$1,DATOS!$J:$J,$S$1)</f>
        <v>0</v>
      </c>
      <c r="R2343" s="118">
        <f>SUMIFS(DATOS!$F:$F,DATOS!$A:$A,$C2343,DATOS!$G:$G,$O$1,DATOS!$J:$J,$S$1)</f>
        <v>0</v>
      </c>
      <c r="S2343" s="119">
        <f>SUMIFS(DATOS!$F:$F,DATOS!$A:$A,$C2343,DATOS!$G:$G,$P$1,DATOS!$J:$J,$S$1)</f>
        <v>0</v>
      </c>
      <c r="T2343" s="117">
        <f>SUMIFS(DATOS!$F:$F,DATOS!$A:$A,$C2343,DATOS!$G:$G,$N$1,DATOS!$K:$K,$T$1)</f>
        <v>0</v>
      </c>
      <c r="U2343" s="118">
        <f>SUMIFS(DATOS!$F:$F,DATOS!$A:$A,$C2343,DATOS!$G:$G,$O$1,DATOS!$K:$K,$T$1)</f>
        <v>0</v>
      </c>
      <c r="V2343" s="119">
        <f>SUMIFS(DATOS!$F:$F,DATOS!$A:$A,$C2343,DATOS!$G:$G,$P$1,DATOS!$K:$K,$R$1)</f>
        <v>0</v>
      </c>
    </row>
    <row r="2344" spans="1:22">
      <c r="A2344" s="128" t="s">
        <v>452</v>
      </c>
      <c r="B2344" s="128" t="str">
        <f t="shared" si="264"/>
        <v>1 1 1 113 004 001</v>
      </c>
      <c r="C2344" s="129" t="s">
        <v>9717</v>
      </c>
      <c r="D2344" s="130" t="s">
        <v>3263</v>
      </c>
      <c r="E2344" s="127">
        <f t="shared" si="270"/>
        <v>0</v>
      </c>
      <c r="F2344" s="127">
        <f t="shared" si="271"/>
        <v>0</v>
      </c>
      <c r="G2344" s="127">
        <f t="shared" si="272"/>
        <v>0</v>
      </c>
      <c r="H2344" s="131">
        <f t="shared" si="273"/>
        <v>0</v>
      </c>
      <c r="I2344" s="128">
        <f t="shared" si="268"/>
        <v>17</v>
      </c>
      <c r="J2344" s="156" t="str">
        <f t="shared" si="269"/>
        <v>1 1 1 113 004</v>
      </c>
      <c r="K2344" s="118">
        <f>SUMIFS(DATOS!$F:$F,DATOS!$A:$A,$C2344,DATOS!$G:$G,$N$1,DATOS!$E:$E,$Q$1)</f>
        <v>0</v>
      </c>
      <c r="L2344" s="118">
        <f>SUMIFS(DATOS!$F:$F,DATOS!$A:$A,$C2344,DATOS!$G:$G,$O$1,DATOS!$E:$E,$Q$1)</f>
        <v>0</v>
      </c>
      <c r="M2344" s="119">
        <f>SUMIFS(DATOS!$F:$F,DATOS!$A:$A,$C2344,DATOS!$G:$G,$P$1,DATOS!$E:$E,$Q$1)</f>
        <v>0</v>
      </c>
      <c r="N2344" s="117">
        <f>SUMIFS(DATOS!$F:$F,DATOS!$A:$A,$C2344,DATOS!$G:$G,$N$1,DATOS!$L:$L,$R$1)</f>
        <v>0</v>
      </c>
      <c r="O2344" s="118">
        <f>SUMIFS(DATOS!$F:$F,DATOS!$A:$A,$C2344,DATOS!$G:$G,$O$1,DATOS!$L:$L,$R$1)</f>
        <v>0</v>
      </c>
      <c r="P2344" s="119">
        <f>SUMIFS(DATOS!$F:$F,DATOS!$A:$A,$C2344,DATOS!$G:$G,$P$1,DATOS!$L:$L,$R$1)</f>
        <v>0</v>
      </c>
      <c r="Q2344" s="117">
        <f>SUMIFS(DATOS!$F:$F,DATOS!$A:$A,$C2344,DATOS!$G:$G,$N$1,DATOS!$J:$J,$S$1)</f>
        <v>0</v>
      </c>
      <c r="R2344" s="118">
        <f>SUMIFS(DATOS!$F:$F,DATOS!$A:$A,$C2344,DATOS!$G:$G,$O$1,DATOS!$J:$J,$S$1)</f>
        <v>0</v>
      </c>
      <c r="S2344" s="119">
        <f>SUMIFS(DATOS!$F:$F,DATOS!$A:$A,$C2344,DATOS!$G:$G,$P$1,DATOS!$J:$J,$S$1)</f>
        <v>0</v>
      </c>
      <c r="T2344" s="117">
        <f>SUMIFS(DATOS!$F:$F,DATOS!$A:$A,$C2344,DATOS!$G:$G,$N$1,DATOS!$K:$K,$T$1)</f>
        <v>0</v>
      </c>
      <c r="U2344" s="118">
        <f>SUMIFS(DATOS!$F:$F,DATOS!$A:$A,$C2344,DATOS!$G:$G,$O$1,DATOS!$K:$K,$T$1)</f>
        <v>0</v>
      </c>
      <c r="V2344" s="119">
        <f>SUMIFS(DATOS!$F:$F,DATOS!$A:$A,$C2344,DATOS!$G:$G,$P$1,DATOS!$K:$K,$R$1)</f>
        <v>0</v>
      </c>
    </row>
    <row r="2345" spans="1:22">
      <c r="A2345" s="128" t="s">
        <v>452</v>
      </c>
      <c r="B2345" s="128" t="str">
        <f t="shared" si="264"/>
        <v>1 1 1 113 005 001</v>
      </c>
      <c r="C2345" s="129" t="s">
        <v>9718</v>
      </c>
      <c r="D2345" s="130" t="s">
        <v>3263</v>
      </c>
      <c r="E2345" s="127">
        <f t="shared" si="270"/>
        <v>0</v>
      </c>
      <c r="F2345" s="127">
        <f t="shared" si="271"/>
        <v>0</v>
      </c>
      <c r="G2345" s="127">
        <f t="shared" si="272"/>
        <v>0</v>
      </c>
      <c r="H2345" s="131">
        <f t="shared" si="273"/>
        <v>0</v>
      </c>
      <c r="I2345" s="128">
        <f t="shared" si="268"/>
        <v>17</v>
      </c>
      <c r="J2345" s="156" t="str">
        <f t="shared" si="269"/>
        <v>1 1 1 113 005</v>
      </c>
      <c r="K2345" s="118">
        <f>SUMIFS(DATOS!$F:$F,DATOS!$A:$A,$C2345,DATOS!$G:$G,$N$1,DATOS!$E:$E,$Q$1)</f>
        <v>0</v>
      </c>
      <c r="L2345" s="118">
        <f>SUMIFS(DATOS!$F:$F,DATOS!$A:$A,$C2345,DATOS!$G:$G,$O$1,DATOS!$E:$E,$Q$1)</f>
        <v>0</v>
      </c>
      <c r="M2345" s="119">
        <f>SUMIFS(DATOS!$F:$F,DATOS!$A:$A,$C2345,DATOS!$G:$G,$P$1,DATOS!$E:$E,$Q$1)</f>
        <v>0</v>
      </c>
      <c r="N2345" s="117">
        <f>SUMIFS(DATOS!$F:$F,DATOS!$A:$A,$C2345,DATOS!$G:$G,$N$1,DATOS!$L:$L,$R$1)</f>
        <v>0</v>
      </c>
      <c r="O2345" s="118">
        <f>SUMIFS(DATOS!$F:$F,DATOS!$A:$A,$C2345,DATOS!$G:$G,$O$1,DATOS!$L:$L,$R$1)</f>
        <v>0</v>
      </c>
      <c r="P2345" s="119">
        <f>SUMIFS(DATOS!$F:$F,DATOS!$A:$A,$C2345,DATOS!$G:$G,$P$1,DATOS!$L:$L,$R$1)</f>
        <v>0</v>
      </c>
      <c r="Q2345" s="117">
        <f>SUMIFS(DATOS!$F:$F,DATOS!$A:$A,$C2345,DATOS!$G:$G,$N$1,DATOS!$J:$J,$S$1)</f>
        <v>0</v>
      </c>
      <c r="R2345" s="118">
        <f>SUMIFS(DATOS!$F:$F,DATOS!$A:$A,$C2345,DATOS!$G:$G,$O$1,DATOS!$J:$J,$S$1)</f>
        <v>0</v>
      </c>
      <c r="S2345" s="119">
        <f>SUMIFS(DATOS!$F:$F,DATOS!$A:$A,$C2345,DATOS!$G:$G,$P$1,DATOS!$J:$J,$S$1)</f>
        <v>0</v>
      </c>
      <c r="T2345" s="117">
        <f>SUMIFS(DATOS!$F:$F,DATOS!$A:$A,$C2345,DATOS!$G:$G,$N$1,DATOS!$K:$K,$T$1)</f>
        <v>0</v>
      </c>
      <c r="U2345" s="118">
        <f>SUMIFS(DATOS!$F:$F,DATOS!$A:$A,$C2345,DATOS!$G:$G,$O$1,DATOS!$K:$K,$T$1)</f>
        <v>0</v>
      </c>
      <c r="V2345" s="119">
        <f>SUMIFS(DATOS!$F:$F,DATOS!$A:$A,$C2345,DATOS!$G:$G,$P$1,DATOS!$K:$K,$R$1)</f>
        <v>0</v>
      </c>
    </row>
    <row r="2346" spans="1:22">
      <c r="A2346" s="128" t="s">
        <v>452</v>
      </c>
      <c r="B2346" s="128" t="str">
        <f t="shared" si="264"/>
        <v>1 1 1 114 001 001</v>
      </c>
      <c r="C2346" s="129" t="s">
        <v>3598</v>
      </c>
      <c r="D2346" s="130" t="s">
        <v>3264</v>
      </c>
      <c r="E2346" s="127">
        <f t="shared" si="270"/>
        <v>0</v>
      </c>
      <c r="F2346" s="127">
        <f t="shared" si="271"/>
        <v>0</v>
      </c>
      <c r="G2346" s="127">
        <f t="shared" si="272"/>
        <v>0</v>
      </c>
      <c r="H2346" s="131">
        <f t="shared" si="273"/>
        <v>0</v>
      </c>
      <c r="I2346" s="128">
        <f t="shared" si="268"/>
        <v>17</v>
      </c>
      <c r="J2346" s="156" t="str">
        <f t="shared" si="269"/>
        <v>1 1 1 114 001</v>
      </c>
      <c r="K2346" s="118">
        <f>SUMIFS(DATOS!$F:$F,DATOS!$A:$A,$C2346,DATOS!$G:$G,$N$1,DATOS!$E:$E,$Q$1)</f>
        <v>0</v>
      </c>
      <c r="L2346" s="118">
        <f>SUMIFS(DATOS!$F:$F,DATOS!$A:$A,$C2346,DATOS!$G:$G,$O$1,DATOS!$E:$E,$Q$1)</f>
        <v>0</v>
      </c>
      <c r="M2346" s="119">
        <f>SUMIFS(DATOS!$F:$F,DATOS!$A:$A,$C2346,DATOS!$G:$G,$P$1,DATOS!$E:$E,$Q$1)</f>
        <v>0</v>
      </c>
      <c r="N2346" s="117">
        <f>SUMIFS(DATOS!$F:$F,DATOS!$A:$A,$C2346,DATOS!$G:$G,$N$1,DATOS!$L:$L,$R$1)</f>
        <v>0</v>
      </c>
      <c r="O2346" s="118">
        <f>SUMIFS(DATOS!$F:$F,DATOS!$A:$A,$C2346,DATOS!$G:$G,$O$1,DATOS!$L:$L,$R$1)</f>
        <v>0</v>
      </c>
      <c r="P2346" s="119">
        <f>SUMIFS(DATOS!$F:$F,DATOS!$A:$A,$C2346,DATOS!$G:$G,$P$1,DATOS!$L:$L,$R$1)</f>
        <v>0</v>
      </c>
      <c r="Q2346" s="117">
        <f>SUMIFS(DATOS!$F:$F,DATOS!$A:$A,$C2346,DATOS!$G:$G,$N$1,DATOS!$J:$J,$S$1)</f>
        <v>0</v>
      </c>
      <c r="R2346" s="118">
        <f>SUMIFS(DATOS!$F:$F,DATOS!$A:$A,$C2346,DATOS!$G:$G,$O$1,DATOS!$J:$J,$S$1)</f>
        <v>0</v>
      </c>
      <c r="S2346" s="119">
        <f>SUMIFS(DATOS!$F:$F,DATOS!$A:$A,$C2346,DATOS!$G:$G,$P$1,DATOS!$J:$J,$S$1)</f>
        <v>0</v>
      </c>
      <c r="T2346" s="117">
        <f>SUMIFS(DATOS!$F:$F,DATOS!$A:$A,$C2346,DATOS!$G:$G,$N$1,DATOS!$K:$K,$T$1)</f>
        <v>0</v>
      </c>
      <c r="U2346" s="118">
        <f>SUMIFS(DATOS!$F:$F,DATOS!$A:$A,$C2346,DATOS!$G:$G,$O$1,DATOS!$K:$K,$T$1)</f>
        <v>0</v>
      </c>
      <c r="V2346" s="119">
        <f>SUMIFS(DATOS!$F:$F,DATOS!$A:$A,$C2346,DATOS!$G:$G,$P$1,DATOS!$K:$K,$R$1)</f>
        <v>0</v>
      </c>
    </row>
    <row r="2347" spans="1:22">
      <c r="A2347" s="128" t="s">
        <v>452</v>
      </c>
      <c r="B2347" s="128" t="str">
        <f t="shared" si="264"/>
        <v>1 1 1 114 002 001</v>
      </c>
      <c r="C2347" s="129" t="s">
        <v>9719</v>
      </c>
      <c r="D2347" s="130" t="s">
        <v>3264</v>
      </c>
      <c r="E2347" s="127">
        <f t="shared" si="270"/>
        <v>0</v>
      </c>
      <c r="F2347" s="127">
        <f t="shared" si="271"/>
        <v>0</v>
      </c>
      <c r="G2347" s="127">
        <f t="shared" si="272"/>
        <v>0</v>
      </c>
      <c r="H2347" s="131">
        <f t="shared" si="273"/>
        <v>0</v>
      </c>
      <c r="I2347" s="128">
        <f t="shared" si="268"/>
        <v>17</v>
      </c>
      <c r="J2347" s="156" t="str">
        <f t="shared" si="269"/>
        <v>1 1 1 114 002</v>
      </c>
      <c r="K2347" s="118">
        <f>SUMIFS(DATOS!$F:$F,DATOS!$A:$A,$C2347,DATOS!$G:$G,$N$1,DATOS!$E:$E,$Q$1)</f>
        <v>0</v>
      </c>
      <c r="L2347" s="118">
        <f>SUMIFS(DATOS!$F:$F,DATOS!$A:$A,$C2347,DATOS!$G:$G,$O$1,DATOS!$E:$E,$Q$1)</f>
        <v>0</v>
      </c>
      <c r="M2347" s="119">
        <f>SUMIFS(DATOS!$F:$F,DATOS!$A:$A,$C2347,DATOS!$G:$G,$P$1,DATOS!$E:$E,$Q$1)</f>
        <v>0</v>
      </c>
      <c r="N2347" s="117">
        <f>SUMIFS(DATOS!$F:$F,DATOS!$A:$A,$C2347,DATOS!$G:$G,$N$1,DATOS!$L:$L,$R$1)</f>
        <v>0</v>
      </c>
      <c r="O2347" s="118">
        <f>SUMIFS(DATOS!$F:$F,DATOS!$A:$A,$C2347,DATOS!$G:$G,$O$1,DATOS!$L:$L,$R$1)</f>
        <v>0</v>
      </c>
      <c r="P2347" s="119">
        <f>SUMIFS(DATOS!$F:$F,DATOS!$A:$A,$C2347,DATOS!$G:$G,$P$1,DATOS!$L:$L,$R$1)</f>
        <v>0</v>
      </c>
      <c r="Q2347" s="117">
        <f>SUMIFS(DATOS!$F:$F,DATOS!$A:$A,$C2347,DATOS!$G:$G,$N$1,DATOS!$J:$J,$S$1)</f>
        <v>0</v>
      </c>
      <c r="R2347" s="118">
        <f>SUMIFS(DATOS!$F:$F,DATOS!$A:$A,$C2347,DATOS!$G:$G,$O$1,DATOS!$J:$J,$S$1)</f>
        <v>0</v>
      </c>
      <c r="S2347" s="119">
        <f>SUMIFS(DATOS!$F:$F,DATOS!$A:$A,$C2347,DATOS!$G:$G,$P$1,DATOS!$J:$J,$S$1)</f>
        <v>0</v>
      </c>
      <c r="T2347" s="117">
        <f>SUMIFS(DATOS!$F:$F,DATOS!$A:$A,$C2347,DATOS!$G:$G,$N$1,DATOS!$K:$K,$T$1)</f>
        <v>0</v>
      </c>
      <c r="U2347" s="118">
        <f>SUMIFS(DATOS!$F:$F,DATOS!$A:$A,$C2347,DATOS!$G:$G,$O$1,DATOS!$K:$K,$T$1)</f>
        <v>0</v>
      </c>
      <c r="V2347" s="119">
        <f>SUMIFS(DATOS!$F:$F,DATOS!$A:$A,$C2347,DATOS!$G:$G,$P$1,DATOS!$K:$K,$R$1)</f>
        <v>0</v>
      </c>
    </row>
    <row r="2348" spans="1:22">
      <c r="A2348" s="128" t="s">
        <v>452</v>
      </c>
      <c r="B2348" s="128" t="str">
        <f t="shared" si="264"/>
        <v>1 1 1 114 003 001</v>
      </c>
      <c r="C2348" s="129" t="s">
        <v>9720</v>
      </c>
      <c r="D2348" s="130" t="s">
        <v>3264</v>
      </c>
      <c r="E2348" s="127">
        <f t="shared" si="270"/>
        <v>0</v>
      </c>
      <c r="F2348" s="127">
        <f t="shared" si="271"/>
        <v>0</v>
      </c>
      <c r="G2348" s="127">
        <f t="shared" si="272"/>
        <v>0</v>
      </c>
      <c r="H2348" s="131">
        <f t="shared" si="273"/>
        <v>0</v>
      </c>
      <c r="I2348" s="128">
        <f t="shared" si="268"/>
        <v>17</v>
      </c>
      <c r="J2348" s="156" t="str">
        <f t="shared" si="269"/>
        <v>1 1 1 114 003</v>
      </c>
      <c r="K2348" s="118">
        <f>SUMIFS(DATOS!$F:$F,DATOS!$A:$A,$C2348,DATOS!$G:$G,$N$1,DATOS!$E:$E,$Q$1)</f>
        <v>0</v>
      </c>
      <c r="L2348" s="118">
        <f>SUMIFS(DATOS!$F:$F,DATOS!$A:$A,$C2348,DATOS!$G:$G,$O$1,DATOS!$E:$E,$Q$1)</f>
        <v>0</v>
      </c>
      <c r="M2348" s="119">
        <f>SUMIFS(DATOS!$F:$F,DATOS!$A:$A,$C2348,DATOS!$G:$G,$P$1,DATOS!$E:$E,$Q$1)</f>
        <v>0</v>
      </c>
      <c r="N2348" s="117">
        <f>SUMIFS(DATOS!$F:$F,DATOS!$A:$A,$C2348,DATOS!$G:$G,$N$1,DATOS!$L:$L,$R$1)</f>
        <v>0</v>
      </c>
      <c r="O2348" s="118">
        <f>SUMIFS(DATOS!$F:$F,DATOS!$A:$A,$C2348,DATOS!$G:$G,$O$1,DATOS!$L:$L,$R$1)</f>
        <v>0</v>
      </c>
      <c r="P2348" s="119">
        <f>SUMIFS(DATOS!$F:$F,DATOS!$A:$A,$C2348,DATOS!$G:$G,$P$1,DATOS!$L:$L,$R$1)</f>
        <v>0</v>
      </c>
      <c r="Q2348" s="117">
        <f>SUMIFS(DATOS!$F:$F,DATOS!$A:$A,$C2348,DATOS!$G:$G,$N$1,DATOS!$J:$J,$S$1)</f>
        <v>0</v>
      </c>
      <c r="R2348" s="118">
        <f>SUMIFS(DATOS!$F:$F,DATOS!$A:$A,$C2348,DATOS!$G:$G,$O$1,DATOS!$J:$J,$S$1)</f>
        <v>0</v>
      </c>
      <c r="S2348" s="119">
        <f>SUMIFS(DATOS!$F:$F,DATOS!$A:$A,$C2348,DATOS!$G:$G,$P$1,DATOS!$J:$J,$S$1)</f>
        <v>0</v>
      </c>
      <c r="T2348" s="117">
        <f>SUMIFS(DATOS!$F:$F,DATOS!$A:$A,$C2348,DATOS!$G:$G,$N$1,DATOS!$K:$K,$T$1)</f>
        <v>0</v>
      </c>
      <c r="U2348" s="118">
        <f>SUMIFS(DATOS!$F:$F,DATOS!$A:$A,$C2348,DATOS!$G:$G,$O$1,DATOS!$K:$K,$T$1)</f>
        <v>0</v>
      </c>
      <c r="V2348" s="119">
        <f>SUMIFS(DATOS!$F:$F,DATOS!$A:$A,$C2348,DATOS!$G:$G,$P$1,DATOS!$K:$K,$R$1)</f>
        <v>0</v>
      </c>
    </row>
    <row r="2349" spans="1:22">
      <c r="A2349" s="128" t="s">
        <v>452</v>
      </c>
      <c r="B2349" s="128" t="str">
        <f t="shared" si="264"/>
        <v>1 1 1 114 004 001</v>
      </c>
      <c r="C2349" s="129" t="s">
        <v>9721</v>
      </c>
      <c r="D2349" s="130" t="s">
        <v>3264</v>
      </c>
      <c r="E2349" s="127">
        <f t="shared" si="270"/>
        <v>0</v>
      </c>
      <c r="F2349" s="127">
        <f t="shared" si="271"/>
        <v>0</v>
      </c>
      <c r="G2349" s="127">
        <f t="shared" si="272"/>
        <v>0</v>
      </c>
      <c r="H2349" s="131">
        <f t="shared" si="273"/>
        <v>0</v>
      </c>
      <c r="I2349" s="128">
        <f t="shared" si="268"/>
        <v>17</v>
      </c>
      <c r="J2349" s="156" t="str">
        <f t="shared" si="269"/>
        <v>1 1 1 114 004</v>
      </c>
      <c r="K2349" s="118">
        <f>SUMIFS(DATOS!$F:$F,DATOS!$A:$A,$C2349,DATOS!$G:$G,$N$1,DATOS!$E:$E,$Q$1)</f>
        <v>0</v>
      </c>
      <c r="L2349" s="118">
        <f>SUMIFS(DATOS!$F:$F,DATOS!$A:$A,$C2349,DATOS!$G:$G,$O$1,DATOS!$E:$E,$Q$1)</f>
        <v>0</v>
      </c>
      <c r="M2349" s="119">
        <f>SUMIFS(DATOS!$F:$F,DATOS!$A:$A,$C2349,DATOS!$G:$G,$P$1,DATOS!$E:$E,$Q$1)</f>
        <v>0</v>
      </c>
      <c r="N2349" s="117">
        <f>SUMIFS(DATOS!$F:$F,DATOS!$A:$A,$C2349,DATOS!$G:$G,$N$1,DATOS!$L:$L,$R$1)</f>
        <v>0</v>
      </c>
      <c r="O2349" s="118">
        <f>SUMIFS(DATOS!$F:$F,DATOS!$A:$A,$C2349,DATOS!$G:$G,$O$1,DATOS!$L:$L,$R$1)</f>
        <v>0</v>
      </c>
      <c r="P2349" s="119">
        <f>SUMIFS(DATOS!$F:$F,DATOS!$A:$A,$C2349,DATOS!$G:$G,$P$1,DATOS!$L:$L,$R$1)</f>
        <v>0</v>
      </c>
      <c r="Q2349" s="117">
        <f>SUMIFS(DATOS!$F:$F,DATOS!$A:$A,$C2349,DATOS!$G:$G,$N$1,DATOS!$J:$J,$S$1)</f>
        <v>0</v>
      </c>
      <c r="R2349" s="118">
        <f>SUMIFS(DATOS!$F:$F,DATOS!$A:$A,$C2349,DATOS!$G:$G,$O$1,DATOS!$J:$J,$S$1)</f>
        <v>0</v>
      </c>
      <c r="S2349" s="119">
        <f>SUMIFS(DATOS!$F:$F,DATOS!$A:$A,$C2349,DATOS!$G:$G,$P$1,DATOS!$J:$J,$S$1)</f>
        <v>0</v>
      </c>
      <c r="T2349" s="117">
        <f>SUMIFS(DATOS!$F:$F,DATOS!$A:$A,$C2349,DATOS!$G:$G,$N$1,DATOS!$K:$K,$T$1)</f>
        <v>0</v>
      </c>
      <c r="U2349" s="118">
        <f>SUMIFS(DATOS!$F:$F,DATOS!$A:$A,$C2349,DATOS!$G:$G,$O$1,DATOS!$K:$K,$T$1)</f>
        <v>0</v>
      </c>
      <c r="V2349" s="119">
        <f>SUMIFS(DATOS!$F:$F,DATOS!$A:$A,$C2349,DATOS!$G:$G,$P$1,DATOS!$K:$K,$R$1)</f>
        <v>0</v>
      </c>
    </row>
    <row r="2350" spans="1:22">
      <c r="A2350" s="128" t="s">
        <v>452</v>
      </c>
      <c r="B2350" s="128" t="str">
        <f t="shared" si="264"/>
        <v>1 1 1 114 005 001</v>
      </c>
      <c r="C2350" s="129" t="s">
        <v>9722</v>
      </c>
      <c r="D2350" s="130" t="s">
        <v>3264</v>
      </c>
      <c r="E2350" s="127">
        <f t="shared" si="270"/>
        <v>0</v>
      </c>
      <c r="F2350" s="127">
        <f t="shared" si="271"/>
        <v>0</v>
      </c>
      <c r="G2350" s="127">
        <f t="shared" si="272"/>
        <v>0</v>
      </c>
      <c r="H2350" s="131">
        <f t="shared" si="273"/>
        <v>0</v>
      </c>
      <c r="I2350" s="128">
        <f t="shared" si="268"/>
        <v>17</v>
      </c>
      <c r="J2350" s="156" t="str">
        <f t="shared" si="269"/>
        <v>1 1 1 114 005</v>
      </c>
      <c r="K2350" s="118">
        <f>SUMIFS(DATOS!$F:$F,DATOS!$A:$A,$C2350,DATOS!$G:$G,$N$1,DATOS!$E:$E,$Q$1)</f>
        <v>0</v>
      </c>
      <c r="L2350" s="118">
        <f>SUMIFS(DATOS!$F:$F,DATOS!$A:$A,$C2350,DATOS!$G:$G,$O$1,DATOS!$E:$E,$Q$1)</f>
        <v>0</v>
      </c>
      <c r="M2350" s="119">
        <f>SUMIFS(DATOS!$F:$F,DATOS!$A:$A,$C2350,DATOS!$G:$G,$P$1,DATOS!$E:$E,$Q$1)</f>
        <v>0</v>
      </c>
      <c r="N2350" s="117">
        <f>SUMIFS(DATOS!$F:$F,DATOS!$A:$A,$C2350,DATOS!$G:$G,$N$1,DATOS!$L:$L,$R$1)</f>
        <v>0</v>
      </c>
      <c r="O2350" s="118">
        <f>SUMIFS(DATOS!$F:$F,DATOS!$A:$A,$C2350,DATOS!$G:$G,$O$1,DATOS!$L:$L,$R$1)</f>
        <v>0</v>
      </c>
      <c r="P2350" s="119">
        <f>SUMIFS(DATOS!$F:$F,DATOS!$A:$A,$C2350,DATOS!$G:$G,$P$1,DATOS!$L:$L,$R$1)</f>
        <v>0</v>
      </c>
      <c r="Q2350" s="117">
        <f>SUMIFS(DATOS!$F:$F,DATOS!$A:$A,$C2350,DATOS!$G:$G,$N$1,DATOS!$J:$J,$S$1)</f>
        <v>0</v>
      </c>
      <c r="R2350" s="118">
        <f>SUMIFS(DATOS!$F:$F,DATOS!$A:$A,$C2350,DATOS!$G:$G,$O$1,DATOS!$J:$J,$S$1)</f>
        <v>0</v>
      </c>
      <c r="S2350" s="119">
        <f>SUMIFS(DATOS!$F:$F,DATOS!$A:$A,$C2350,DATOS!$G:$G,$P$1,DATOS!$J:$J,$S$1)</f>
        <v>0</v>
      </c>
      <c r="T2350" s="117">
        <f>SUMIFS(DATOS!$F:$F,DATOS!$A:$A,$C2350,DATOS!$G:$G,$N$1,DATOS!$K:$K,$T$1)</f>
        <v>0</v>
      </c>
      <c r="U2350" s="118">
        <f>SUMIFS(DATOS!$F:$F,DATOS!$A:$A,$C2350,DATOS!$G:$G,$O$1,DATOS!$K:$K,$T$1)</f>
        <v>0</v>
      </c>
      <c r="V2350" s="119">
        <f>SUMIFS(DATOS!$F:$F,DATOS!$A:$A,$C2350,DATOS!$G:$G,$P$1,DATOS!$K:$K,$R$1)</f>
        <v>0</v>
      </c>
    </row>
    <row r="2351" spans="1:22">
      <c r="A2351" s="128" t="s">
        <v>452</v>
      </c>
      <c r="B2351" s="128" t="str">
        <f t="shared" si="264"/>
        <v>1 1 2 121 001 001</v>
      </c>
      <c r="C2351" s="129" t="s">
        <v>3606</v>
      </c>
      <c r="D2351" s="130" t="s">
        <v>3266</v>
      </c>
      <c r="E2351" s="127">
        <f t="shared" si="270"/>
        <v>0</v>
      </c>
      <c r="F2351" s="127">
        <f t="shared" si="271"/>
        <v>0</v>
      </c>
      <c r="G2351" s="127">
        <f t="shared" si="272"/>
        <v>0</v>
      </c>
      <c r="H2351" s="131">
        <f t="shared" si="273"/>
        <v>0</v>
      </c>
      <c r="I2351" s="128">
        <f t="shared" si="268"/>
        <v>17</v>
      </c>
      <c r="J2351" s="156" t="str">
        <f t="shared" si="269"/>
        <v>1 1 2 121 001</v>
      </c>
      <c r="K2351" s="118">
        <f>SUMIFS(DATOS!$F:$F,DATOS!$A:$A,$C2351,DATOS!$G:$G,$N$1,DATOS!$E:$E,$Q$1)</f>
        <v>0</v>
      </c>
      <c r="L2351" s="118">
        <f>SUMIFS(DATOS!$F:$F,DATOS!$A:$A,$C2351,DATOS!$G:$G,$O$1,DATOS!$E:$E,$Q$1)</f>
        <v>0</v>
      </c>
      <c r="M2351" s="119">
        <f>SUMIFS(DATOS!$F:$F,DATOS!$A:$A,$C2351,DATOS!$G:$G,$P$1,DATOS!$E:$E,$Q$1)</f>
        <v>0</v>
      </c>
      <c r="N2351" s="117">
        <f>SUMIFS(DATOS!$F:$F,DATOS!$A:$A,$C2351,DATOS!$G:$G,$N$1,DATOS!$L:$L,$R$1)</f>
        <v>0</v>
      </c>
      <c r="O2351" s="118">
        <f>SUMIFS(DATOS!$F:$F,DATOS!$A:$A,$C2351,DATOS!$G:$G,$O$1,DATOS!$L:$L,$R$1)</f>
        <v>0</v>
      </c>
      <c r="P2351" s="119">
        <f>SUMIFS(DATOS!$F:$F,DATOS!$A:$A,$C2351,DATOS!$G:$G,$P$1,DATOS!$L:$L,$R$1)</f>
        <v>0</v>
      </c>
      <c r="Q2351" s="117">
        <f>SUMIFS(DATOS!$F:$F,DATOS!$A:$A,$C2351,DATOS!$G:$G,$N$1,DATOS!$J:$J,$S$1)</f>
        <v>0</v>
      </c>
      <c r="R2351" s="118">
        <f>SUMIFS(DATOS!$F:$F,DATOS!$A:$A,$C2351,DATOS!$G:$G,$O$1,DATOS!$J:$J,$S$1)</f>
        <v>0</v>
      </c>
      <c r="S2351" s="119">
        <f>SUMIFS(DATOS!$F:$F,DATOS!$A:$A,$C2351,DATOS!$G:$G,$P$1,DATOS!$J:$J,$S$1)</f>
        <v>0</v>
      </c>
      <c r="T2351" s="117">
        <f>SUMIFS(DATOS!$F:$F,DATOS!$A:$A,$C2351,DATOS!$G:$G,$N$1,DATOS!$K:$K,$T$1)</f>
        <v>0</v>
      </c>
      <c r="U2351" s="118">
        <f>SUMIFS(DATOS!$F:$F,DATOS!$A:$A,$C2351,DATOS!$G:$G,$O$1,DATOS!$K:$K,$T$1)</f>
        <v>0</v>
      </c>
      <c r="V2351" s="119">
        <f>SUMIFS(DATOS!$F:$F,DATOS!$A:$A,$C2351,DATOS!$G:$G,$P$1,DATOS!$K:$K,$R$1)</f>
        <v>0</v>
      </c>
    </row>
    <row r="2352" spans="1:22">
      <c r="A2352" s="128" t="s">
        <v>452</v>
      </c>
      <c r="B2352" s="128" t="str">
        <f t="shared" si="264"/>
        <v>1 1 2 121 002 001</v>
      </c>
      <c r="C2352" s="129" t="s">
        <v>9723</v>
      </c>
      <c r="D2352" s="130" t="s">
        <v>3266</v>
      </c>
      <c r="E2352" s="127">
        <f t="shared" si="270"/>
        <v>0</v>
      </c>
      <c r="F2352" s="127">
        <f t="shared" si="271"/>
        <v>0</v>
      </c>
      <c r="G2352" s="127">
        <f t="shared" si="272"/>
        <v>0</v>
      </c>
      <c r="H2352" s="131">
        <f t="shared" si="273"/>
        <v>0</v>
      </c>
      <c r="I2352" s="128">
        <f t="shared" si="268"/>
        <v>17</v>
      </c>
      <c r="J2352" s="156" t="str">
        <f t="shared" si="269"/>
        <v>1 1 2 121 002</v>
      </c>
      <c r="K2352" s="118">
        <f>SUMIFS(DATOS!$F:$F,DATOS!$A:$A,$C2352,DATOS!$G:$G,$N$1,DATOS!$E:$E,$Q$1)</f>
        <v>0</v>
      </c>
      <c r="L2352" s="118">
        <f>SUMIFS(DATOS!$F:$F,DATOS!$A:$A,$C2352,DATOS!$G:$G,$O$1,DATOS!$E:$E,$Q$1)</f>
        <v>0</v>
      </c>
      <c r="M2352" s="119">
        <f>SUMIFS(DATOS!$F:$F,DATOS!$A:$A,$C2352,DATOS!$G:$G,$P$1,DATOS!$E:$E,$Q$1)</f>
        <v>0</v>
      </c>
      <c r="N2352" s="117">
        <f>SUMIFS(DATOS!$F:$F,DATOS!$A:$A,$C2352,DATOS!$G:$G,$N$1,DATOS!$L:$L,$R$1)</f>
        <v>0</v>
      </c>
      <c r="O2352" s="118">
        <f>SUMIFS(DATOS!$F:$F,DATOS!$A:$A,$C2352,DATOS!$G:$G,$O$1,DATOS!$L:$L,$R$1)</f>
        <v>0</v>
      </c>
      <c r="P2352" s="119">
        <f>SUMIFS(DATOS!$F:$F,DATOS!$A:$A,$C2352,DATOS!$G:$G,$P$1,DATOS!$L:$L,$R$1)</f>
        <v>0</v>
      </c>
      <c r="Q2352" s="117">
        <f>SUMIFS(DATOS!$F:$F,DATOS!$A:$A,$C2352,DATOS!$G:$G,$N$1,DATOS!$J:$J,$S$1)</f>
        <v>0</v>
      </c>
      <c r="R2352" s="118">
        <f>SUMIFS(DATOS!$F:$F,DATOS!$A:$A,$C2352,DATOS!$G:$G,$O$1,DATOS!$J:$J,$S$1)</f>
        <v>0</v>
      </c>
      <c r="S2352" s="119">
        <f>SUMIFS(DATOS!$F:$F,DATOS!$A:$A,$C2352,DATOS!$G:$G,$P$1,DATOS!$J:$J,$S$1)</f>
        <v>0</v>
      </c>
      <c r="T2352" s="117">
        <f>SUMIFS(DATOS!$F:$F,DATOS!$A:$A,$C2352,DATOS!$G:$G,$N$1,DATOS!$K:$K,$T$1)</f>
        <v>0</v>
      </c>
      <c r="U2352" s="118">
        <f>SUMIFS(DATOS!$F:$F,DATOS!$A:$A,$C2352,DATOS!$G:$G,$O$1,DATOS!$K:$K,$T$1)</f>
        <v>0</v>
      </c>
      <c r="V2352" s="119">
        <f>SUMIFS(DATOS!$F:$F,DATOS!$A:$A,$C2352,DATOS!$G:$G,$P$1,DATOS!$K:$K,$R$1)</f>
        <v>0</v>
      </c>
    </row>
    <row r="2353" spans="1:22">
      <c r="A2353" s="128" t="s">
        <v>452</v>
      </c>
      <c r="B2353" s="128" t="str">
        <f t="shared" ref="B2353:B2416" si="274">MID(C2353,1,I2353)</f>
        <v>1 1 2 121 003 001</v>
      </c>
      <c r="C2353" s="129" t="s">
        <v>9724</v>
      </c>
      <c r="D2353" s="130" t="s">
        <v>3266</v>
      </c>
      <c r="E2353" s="127">
        <f t="shared" si="270"/>
        <v>0</v>
      </c>
      <c r="F2353" s="127">
        <f t="shared" si="271"/>
        <v>0</v>
      </c>
      <c r="G2353" s="127">
        <f t="shared" si="272"/>
        <v>0</v>
      </c>
      <c r="H2353" s="131">
        <f t="shared" si="273"/>
        <v>0</v>
      </c>
      <c r="I2353" s="128">
        <f t="shared" ref="I2353:I2416" si="275">LEN(C2353)</f>
        <v>17</v>
      </c>
      <c r="J2353" s="156" t="str">
        <f t="shared" si="269"/>
        <v>1 1 2 121 003</v>
      </c>
      <c r="K2353" s="118">
        <f>SUMIFS(DATOS!$F:$F,DATOS!$A:$A,$C2353,DATOS!$G:$G,$N$1,DATOS!$E:$E,$Q$1)</f>
        <v>0</v>
      </c>
      <c r="L2353" s="118">
        <f>SUMIFS(DATOS!$F:$F,DATOS!$A:$A,$C2353,DATOS!$G:$G,$O$1,DATOS!$E:$E,$Q$1)</f>
        <v>0</v>
      </c>
      <c r="M2353" s="119">
        <f>SUMIFS(DATOS!$F:$F,DATOS!$A:$A,$C2353,DATOS!$G:$G,$P$1,DATOS!$E:$E,$Q$1)</f>
        <v>0</v>
      </c>
      <c r="N2353" s="117">
        <f>SUMIFS(DATOS!$F:$F,DATOS!$A:$A,$C2353,DATOS!$G:$G,$N$1,DATOS!$L:$L,$R$1)</f>
        <v>0</v>
      </c>
      <c r="O2353" s="118">
        <f>SUMIFS(DATOS!$F:$F,DATOS!$A:$A,$C2353,DATOS!$G:$G,$O$1,DATOS!$L:$L,$R$1)</f>
        <v>0</v>
      </c>
      <c r="P2353" s="119">
        <f>SUMIFS(DATOS!$F:$F,DATOS!$A:$A,$C2353,DATOS!$G:$G,$P$1,DATOS!$L:$L,$R$1)</f>
        <v>0</v>
      </c>
      <c r="Q2353" s="117">
        <f>SUMIFS(DATOS!$F:$F,DATOS!$A:$A,$C2353,DATOS!$G:$G,$N$1,DATOS!$J:$J,$S$1)</f>
        <v>0</v>
      </c>
      <c r="R2353" s="118">
        <f>SUMIFS(DATOS!$F:$F,DATOS!$A:$A,$C2353,DATOS!$G:$G,$O$1,DATOS!$J:$J,$S$1)</f>
        <v>0</v>
      </c>
      <c r="S2353" s="119">
        <f>SUMIFS(DATOS!$F:$F,DATOS!$A:$A,$C2353,DATOS!$G:$G,$P$1,DATOS!$J:$J,$S$1)</f>
        <v>0</v>
      </c>
      <c r="T2353" s="117">
        <f>SUMIFS(DATOS!$F:$F,DATOS!$A:$A,$C2353,DATOS!$G:$G,$N$1,DATOS!$K:$K,$T$1)</f>
        <v>0</v>
      </c>
      <c r="U2353" s="118">
        <f>SUMIFS(DATOS!$F:$F,DATOS!$A:$A,$C2353,DATOS!$G:$G,$O$1,DATOS!$K:$K,$T$1)</f>
        <v>0</v>
      </c>
      <c r="V2353" s="119">
        <f>SUMIFS(DATOS!$F:$F,DATOS!$A:$A,$C2353,DATOS!$G:$G,$P$1,DATOS!$K:$K,$R$1)</f>
        <v>0</v>
      </c>
    </row>
    <row r="2354" spans="1:22">
      <c r="A2354" s="128" t="s">
        <v>452</v>
      </c>
      <c r="B2354" s="128" t="str">
        <f t="shared" si="274"/>
        <v>1 1 2 121 004 001</v>
      </c>
      <c r="C2354" s="129" t="s">
        <v>9725</v>
      </c>
      <c r="D2354" s="130" t="s">
        <v>3266</v>
      </c>
      <c r="E2354" s="127">
        <f t="shared" si="270"/>
        <v>0</v>
      </c>
      <c r="F2354" s="127">
        <f t="shared" si="271"/>
        <v>0</v>
      </c>
      <c r="G2354" s="127">
        <f t="shared" si="272"/>
        <v>0</v>
      </c>
      <c r="H2354" s="131">
        <f t="shared" si="273"/>
        <v>0</v>
      </c>
      <c r="I2354" s="128">
        <f t="shared" si="275"/>
        <v>17</v>
      </c>
      <c r="J2354" s="156" t="str">
        <f t="shared" si="269"/>
        <v>1 1 2 121 004</v>
      </c>
      <c r="K2354" s="118">
        <f>SUMIFS(DATOS!$F:$F,DATOS!$A:$A,$C2354,DATOS!$G:$G,$N$1,DATOS!$E:$E,$Q$1)</f>
        <v>0</v>
      </c>
      <c r="L2354" s="118">
        <f>SUMIFS(DATOS!$F:$F,DATOS!$A:$A,$C2354,DATOS!$G:$G,$O$1,DATOS!$E:$E,$Q$1)</f>
        <v>0</v>
      </c>
      <c r="M2354" s="119">
        <f>SUMIFS(DATOS!$F:$F,DATOS!$A:$A,$C2354,DATOS!$G:$G,$P$1,DATOS!$E:$E,$Q$1)</f>
        <v>0</v>
      </c>
      <c r="N2354" s="117">
        <f>SUMIFS(DATOS!$F:$F,DATOS!$A:$A,$C2354,DATOS!$G:$G,$N$1,DATOS!$L:$L,$R$1)</f>
        <v>0</v>
      </c>
      <c r="O2354" s="118">
        <f>SUMIFS(DATOS!$F:$F,DATOS!$A:$A,$C2354,DATOS!$G:$G,$O$1,DATOS!$L:$L,$R$1)</f>
        <v>0</v>
      </c>
      <c r="P2354" s="119">
        <f>SUMIFS(DATOS!$F:$F,DATOS!$A:$A,$C2354,DATOS!$G:$G,$P$1,DATOS!$L:$L,$R$1)</f>
        <v>0</v>
      </c>
      <c r="Q2354" s="117">
        <f>SUMIFS(DATOS!$F:$F,DATOS!$A:$A,$C2354,DATOS!$G:$G,$N$1,DATOS!$J:$J,$S$1)</f>
        <v>0</v>
      </c>
      <c r="R2354" s="118">
        <f>SUMIFS(DATOS!$F:$F,DATOS!$A:$A,$C2354,DATOS!$G:$G,$O$1,DATOS!$J:$J,$S$1)</f>
        <v>0</v>
      </c>
      <c r="S2354" s="119">
        <f>SUMIFS(DATOS!$F:$F,DATOS!$A:$A,$C2354,DATOS!$G:$G,$P$1,DATOS!$J:$J,$S$1)</f>
        <v>0</v>
      </c>
      <c r="T2354" s="117">
        <f>SUMIFS(DATOS!$F:$F,DATOS!$A:$A,$C2354,DATOS!$G:$G,$N$1,DATOS!$K:$K,$T$1)</f>
        <v>0</v>
      </c>
      <c r="U2354" s="118">
        <f>SUMIFS(DATOS!$F:$F,DATOS!$A:$A,$C2354,DATOS!$G:$G,$O$1,DATOS!$K:$K,$T$1)</f>
        <v>0</v>
      </c>
      <c r="V2354" s="119">
        <f>SUMIFS(DATOS!$F:$F,DATOS!$A:$A,$C2354,DATOS!$G:$G,$P$1,DATOS!$K:$K,$R$1)</f>
        <v>0</v>
      </c>
    </row>
    <row r="2355" spans="1:22">
      <c r="A2355" s="128" t="s">
        <v>452</v>
      </c>
      <c r="B2355" s="128" t="str">
        <f t="shared" si="274"/>
        <v>1 1 2 121 005 001</v>
      </c>
      <c r="C2355" s="129" t="s">
        <v>9726</v>
      </c>
      <c r="D2355" s="130" t="s">
        <v>3266</v>
      </c>
      <c r="E2355" s="127">
        <f t="shared" si="270"/>
        <v>0</v>
      </c>
      <c r="F2355" s="127">
        <f t="shared" si="271"/>
        <v>0</v>
      </c>
      <c r="G2355" s="127">
        <f t="shared" si="272"/>
        <v>0</v>
      </c>
      <c r="H2355" s="131">
        <f t="shared" si="273"/>
        <v>0</v>
      </c>
      <c r="I2355" s="128">
        <f t="shared" si="275"/>
        <v>17</v>
      </c>
      <c r="J2355" s="156" t="str">
        <f t="shared" si="269"/>
        <v>1 1 2 121 005</v>
      </c>
      <c r="K2355" s="118">
        <f>SUMIFS(DATOS!$F:$F,DATOS!$A:$A,$C2355,DATOS!$G:$G,$N$1,DATOS!$E:$E,$Q$1)</f>
        <v>0</v>
      </c>
      <c r="L2355" s="118">
        <f>SUMIFS(DATOS!$F:$F,DATOS!$A:$A,$C2355,DATOS!$G:$G,$O$1,DATOS!$E:$E,$Q$1)</f>
        <v>0</v>
      </c>
      <c r="M2355" s="119">
        <f>SUMIFS(DATOS!$F:$F,DATOS!$A:$A,$C2355,DATOS!$G:$G,$P$1,DATOS!$E:$E,$Q$1)</f>
        <v>0</v>
      </c>
      <c r="N2355" s="117">
        <f>SUMIFS(DATOS!$F:$F,DATOS!$A:$A,$C2355,DATOS!$G:$G,$N$1,DATOS!$L:$L,$R$1)</f>
        <v>0</v>
      </c>
      <c r="O2355" s="118">
        <f>SUMIFS(DATOS!$F:$F,DATOS!$A:$A,$C2355,DATOS!$G:$G,$O$1,DATOS!$L:$L,$R$1)</f>
        <v>0</v>
      </c>
      <c r="P2355" s="119">
        <f>SUMIFS(DATOS!$F:$F,DATOS!$A:$A,$C2355,DATOS!$G:$G,$P$1,DATOS!$L:$L,$R$1)</f>
        <v>0</v>
      </c>
      <c r="Q2355" s="117">
        <f>SUMIFS(DATOS!$F:$F,DATOS!$A:$A,$C2355,DATOS!$G:$G,$N$1,DATOS!$J:$J,$S$1)</f>
        <v>0</v>
      </c>
      <c r="R2355" s="118">
        <f>SUMIFS(DATOS!$F:$F,DATOS!$A:$A,$C2355,DATOS!$G:$G,$O$1,DATOS!$J:$J,$S$1)</f>
        <v>0</v>
      </c>
      <c r="S2355" s="119">
        <f>SUMIFS(DATOS!$F:$F,DATOS!$A:$A,$C2355,DATOS!$G:$G,$P$1,DATOS!$J:$J,$S$1)</f>
        <v>0</v>
      </c>
      <c r="T2355" s="117">
        <f>SUMIFS(DATOS!$F:$F,DATOS!$A:$A,$C2355,DATOS!$G:$G,$N$1,DATOS!$K:$K,$T$1)</f>
        <v>0</v>
      </c>
      <c r="U2355" s="118">
        <f>SUMIFS(DATOS!$F:$F,DATOS!$A:$A,$C2355,DATOS!$G:$G,$O$1,DATOS!$K:$K,$T$1)</f>
        <v>0</v>
      </c>
      <c r="V2355" s="119">
        <f>SUMIFS(DATOS!$F:$F,DATOS!$A:$A,$C2355,DATOS!$G:$G,$P$1,DATOS!$K:$K,$R$1)</f>
        <v>0</v>
      </c>
    </row>
    <row r="2356" spans="1:22">
      <c r="A2356" s="128" t="s">
        <v>452</v>
      </c>
      <c r="B2356" s="128" t="str">
        <f t="shared" si="274"/>
        <v>1 1 2 122 001 001</v>
      </c>
      <c r="C2356" s="129" t="s">
        <v>3614</v>
      </c>
      <c r="D2356" s="130" t="s">
        <v>3267</v>
      </c>
      <c r="E2356" s="127">
        <f t="shared" si="270"/>
        <v>0</v>
      </c>
      <c r="F2356" s="127">
        <f t="shared" si="271"/>
        <v>0</v>
      </c>
      <c r="G2356" s="127">
        <f t="shared" si="272"/>
        <v>0</v>
      </c>
      <c r="H2356" s="131">
        <f t="shared" si="273"/>
        <v>0</v>
      </c>
      <c r="I2356" s="128">
        <f t="shared" si="275"/>
        <v>17</v>
      </c>
      <c r="J2356" s="156" t="str">
        <f t="shared" si="269"/>
        <v>1 1 2 122 001</v>
      </c>
      <c r="K2356" s="118">
        <f>SUMIFS(DATOS!$F:$F,DATOS!$A:$A,$C2356,DATOS!$G:$G,$N$1,DATOS!$E:$E,$Q$1)</f>
        <v>0</v>
      </c>
      <c r="L2356" s="118">
        <f>SUMIFS(DATOS!$F:$F,DATOS!$A:$A,$C2356,DATOS!$G:$G,$O$1,DATOS!$E:$E,$Q$1)</f>
        <v>0</v>
      </c>
      <c r="M2356" s="119">
        <f>SUMIFS(DATOS!$F:$F,DATOS!$A:$A,$C2356,DATOS!$G:$G,$P$1,DATOS!$E:$E,$Q$1)</f>
        <v>0</v>
      </c>
      <c r="N2356" s="117">
        <f>SUMIFS(DATOS!$F:$F,DATOS!$A:$A,$C2356,DATOS!$G:$G,$N$1,DATOS!$L:$L,$R$1)</f>
        <v>0</v>
      </c>
      <c r="O2356" s="118">
        <f>SUMIFS(DATOS!$F:$F,DATOS!$A:$A,$C2356,DATOS!$G:$G,$O$1,DATOS!$L:$L,$R$1)</f>
        <v>0</v>
      </c>
      <c r="P2356" s="119">
        <f>SUMIFS(DATOS!$F:$F,DATOS!$A:$A,$C2356,DATOS!$G:$G,$P$1,DATOS!$L:$L,$R$1)</f>
        <v>0</v>
      </c>
      <c r="Q2356" s="117">
        <f>SUMIFS(DATOS!$F:$F,DATOS!$A:$A,$C2356,DATOS!$G:$G,$N$1,DATOS!$J:$J,$S$1)</f>
        <v>0</v>
      </c>
      <c r="R2356" s="118">
        <f>SUMIFS(DATOS!$F:$F,DATOS!$A:$A,$C2356,DATOS!$G:$G,$O$1,DATOS!$J:$J,$S$1)</f>
        <v>0</v>
      </c>
      <c r="S2356" s="119">
        <f>SUMIFS(DATOS!$F:$F,DATOS!$A:$A,$C2356,DATOS!$G:$G,$P$1,DATOS!$J:$J,$S$1)</f>
        <v>0</v>
      </c>
      <c r="T2356" s="117">
        <f>SUMIFS(DATOS!$F:$F,DATOS!$A:$A,$C2356,DATOS!$G:$G,$N$1,DATOS!$K:$K,$T$1)</f>
        <v>0</v>
      </c>
      <c r="U2356" s="118">
        <f>SUMIFS(DATOS!$F:$F,DATOS!$A:$A,$C2356,DATOS!$G:$G,$O$1,DATOS!$K:$K,$T$1)</f>
        <v>0</v>
      </c>
      <c r="V2356" s="119">
        <f>SUMIFS(DATOS!$F:$F,DATOS!$A:$A,$C2356,DATOS!$G:$G,$P$1,DATOS!$K:$K,$R$1)</f>
        <v>0</v>
      </c>
    </row>
    <row r="2357" spans="1:22">
      <c r="A2357" s="128" t="s">
        <v>452</v>
      </c>
      <c r="B2357" s="128" t="str">
        <f t="shared" si="274"/>
        <v>1 1 2 122 002 001</v>
      </c>
      <c r="C2357" s="129" t="s">
        <v>9727</v>
      </c>
      <c r="D2357" s="130" t="s">
        <v>3267</v>
      </c>
      <c r="E2357" s="127">
        <f t="shared" si="270"/>
        <v>0</v>
      </c>
      <c r="F2357" s="127">
        <f t="shared" si="271"/>
        <v>0</v>
      </c>
      <c r="G2357" s="127">
        <f t="shared" si="272"/>
        <v>0</v>
      </c>
      <c r="H2357" s="131">
        <f t="shared" si="273"/>
        <v>0</v>
      </c>
      <c r="I2357" s="128">
        <f t="shared" si="275"/>
        <v>17</v>
      </c>
      <c r="J2357" s="156" t="str">
        <f t="shared" si="269"/>
        <v>1 1 2 122 002</v>
      </c>
      <c r="K2357" s="118">
        <f>SUMIFS(DATOS!$F:$F,DATOS!$A:$A,$C2357,DATOS!$G:$G,$N$1,DATOS!$E:$E,$Q$1)</f>
        <v>0</v>
      </c>
      <c r="L2357" s="118">
        <f>SUMIFS(DATOS!$F:$F,DATOS!$A:$A,$C2357,DATOS!$G:$G,$O$1,DATOS!$E:$E,$Q$1)</f>
        <v>0</v>
      </c>
      <c r="M2357" s="119">
        <f>SUMIFS(DATOS!$F:$F,DATOS!$A:$A,$C2357,DATOS!$G:$G,$P$1,DATOS!$E:$E,$Q$1)</f>
        <v>0</v>
      </c>
      <c r="N2357" s="117">
        <f>SUMIFS(DATOS!$F:$F,DATOS!$A:$A,$C2357,DATOS!$G:$G,$N$1,DATOS!$L:$L,$R$1)</f>
        <v>0</v>
      </c>
      <c r="O2357" s="118">
        <f>SUMIFS(DATOS!$F:$F,DATOS!$A:$A,$C2357,DATOS!$G:$G,$O$1,DATOS!$L:$L,$R$1)</f>
        <v>0</v>
      </c>
      <c r="P2357" s="119">
        <f>SUMIFS(DATOS!$F:$F,DATOS!$A:$A,$C2357,DATOS!$G:$G,$P$1,DATOS!$L:$L,$R$1)</f>
        <v>0</v>
      </c>
      <c r="Q2357" s="117">
        <f>SUMIFS(DATOS!$F:$F,DATOS!$A:$A,$C2357,DATOS!$G:$G,$N$1,DATOS!$J:$J,$S$1)</f>
        <v>0</v>
      </c>
      <c r="R2357" s="118">
        <f>SUMIFS(DATOS!$F:$F,DATOS!$A:$A,$C2357,DATOS!$G:$G,$O$1,DATOS!$J:$J,$S$1)</f>
        <v>0</v>
      </c>
      <c r="S2357" s="119">
        <f>SUMIFS(DATOS!$F:$F,DATOS!$A:$A,$C2357,DATOS!$G:$G,$P$1,DATOS!$J:$J,$S$1)</f>
        <v>0</v>
      </c>
      <c r="T2357" s="117">
        <f>SUMIFS(DATOS!$F:$F,DATOS!$A:$A,$C2357,DATOS!$G:$G,$N$1,DATOS!$K:$K,$T$1)</f>
        <v>0</v>
      </c>
      <c r="U2357" s="118">
        <f>SUMIFS(DATOS!$F:$F,DATOS!$A:$A,$C2357,DATOS!$G:$G,$O$1,DATOS!$K:$K,$T$1)</f>
        <v>0</v>
      </c>
      <c r="V2357" s="119">
        <f>SUMIFS(DATOS!$F:$F,DATOS!$A:$A,$C2357,DATOS!$G:$G,$P$1,DATOS!$K:$K,$R$1)</f>
        <v>0</v>
      </c>
    </row>
    <row r="2358" spans="1:22">
      <c r="A2358" s="128" t="s">
        <v>452</v>
      </c>
      <c r="B2358" s="128" t="str">
        <f t="shared" si="274"/>
        <v>1 1 2 122 003 001</v>
      </c>
      <c r="C2358" s="129" t="s">
        <v>9728</v>
      </c>
      <c r="D2358" s="130" t="s">
        <v>3267</v>
      </c>
      <c r="E2358" s="127">
        <f t="shared" si="270"/>
        <v>0</v>
      </c>
      <c r="F2358" s="127">
        <f t="shared" si="271"/>
        <v>0</v>
      </c>
      <c r="G2358" s="127">
        <f t="shared" si="272"/>
        <v>0</v>
      </c>
      <c r="H2358" s="131">
        <f t="shared" si="273"/>
        <v>0</v>
      </c>
      <c r="I2358" s="128">
        <f t="shared" si="275"/>
        <v>17</v>
      </c>
      <c r="J2358" s="156" t="str">
        <f t="shared" si="269"/>
        <v>1 1 2 122 003</v>
      </c>
      <c r="K2358" s="118">
        <f>SUMIFS(DATOS!$F:$F,DATOS!$A:$A,$C2358,DATOS!$G:$G,$N$1,DATOS!$E:$E,$Q$1)</f>
        <v>0</v>
      </c>
      <c r="L2358" s="118">
        <f>SUMIFS(DATOS!$F:$F,DATOS!$A:$A,$C2358,DATOS!$G:$G,$O$1,DATOS!$E:$E,$Q$1)</f>
        <v>0</v>
      </c>
      <c r="M2358" s="119">
        <f>SUMIFS(DATOS!$F:$F,DATOS!$A:$A,$C2358,DATOS!$G:$G,$P$1,DATOS!$E:$E,$Q$1)</f>
        <v>0</v>
      </c>
      <c r="N2358" s="117">
        <f>SUMIFS(DATOS!$F:$F,DATOS!$A:$A,$C2358,DATOS!$G:$G,$N$1,DATOS!$L:$L,$R$1)</f>
        <v>0</v>
      </c>
      <c r="O2358" s="118">
        <f>SUMIFS(DATOS!$F:$F,DATOS!$A:$A,$C2358,DATOS!$G:$G,$O$1,DATOS!$L:$L,$R$1)</f>
        <v>0</v>
      </c>
      <c r="P2358" s="119">
        <f>SUMIFS(DATOS!$F:$F,DATOS!$A:$A,$C2358,DATOS!$G:$G,$P$1,DATOS!$L:$L,$R$1)</f>
        <v>0</v>
      </c>
      <c r="Q2358" s="117">
        <f>SUMIFS(DATOS!$F:$F,DATOS!$A:$A,$C2358,DATOS!$G:$G,$N$1,DATOS!$J:$J,$S$1)</f>
        <v>0</v>
      </c>
      <c r="R2358" s="118">
        <f>SUMIFS(DATOS!$F:$F,DATOS!$A:$A,$C2358,DATOS!$G:$G,$O$1,DATOS!$J:$J,$S$1)</f>
        <v>0</v>
      </c>
      <c r="S2358" s="119">
        <f>SUMIFS(DATOS!$F:$F,DATOS!$A:$A,$C2358,DATOS!$G:$G,$P$1,DATOS!$J:$J,$S$1)</f>
        <v>0</v>
      </c>
      <c r="T2358" s="117">
        <f>SUMIFS(DATOS!$F:$F,DATOS!$A:$A,$C2358,DATOS!$G:$G,$N$1,DATOS!$K:$K,$T$1)</f>
        <v>0</v>
      </c>
      <c r="U2358" s="118">
        <f>SUMIFS(DATOS!$F:$F,DATOS!$A:$A,$C2358,DATOS!$G:$G,$O$1,DATOS!$K:$K,$T$1)</f>
        <v>0</v>
      </c>
      <c r="V2358" s="119">
        <f>SUMIFS(DATOS!$F:$F,DATOS!$A:$A,$C2358,DATOS!$G:$G,$P$1,DATOS!$K:$K,$R$1)</f>
        <v>0</v>
      </c>
    </row>
    <row r="2359" spans="1:22">
      <c r="A2359" s="128" t="s">
        <v>452</v>
      </c>
      <c r="B2359" s="128" t="str">
        <f t="shared" si="274"/>
        <v>1 1 2 122 004 001</v>
      </c>
      <c r="C2359" s="129" t="s">
        <v>9729</v>
      </c>
      <c r="D2359" s="130" t="s">
        <v>3267</v>
      </c>
      <c r="E2359" s="127">
        <f t="shared" si="270"/>
        <v>0</v>
      </c>
      <c r="F2359" s="127">
        <f t="shared" si="271"/>
        <v>0</v>
      </c>
      <c r="G2359" s="127">
        <f t="shared" si="272"/>
        <v>0</v>
      </c>
      <c r="H2359" s="131">
        <f t="shared" si="273"/>
        <v>0</v>
      </c>
      <c r="I2359" s="128">
        <f t="shared" si="275"/>
        <v>17</v>
      </c>
      <c r="J2359" s="156" t="str">
        <f t="shared" si="269"/>
        <v>1 1 2 122 004</v>
      </c>
      <c r="K2359" s="118">
        <f>SUMIFS(DATOS!$F:$F,DATOS!$A:$A,$C2359,DATOS!$G:$G,$N$1,DATOS!$E:$E,$Q$1)</f>
        <v>0</v>
      </c>
      <c r="L2359" s="118">
        <f>SUMIFS(DATOS!$F:$F,DATOS!$A:$A,$C2359,DATOS!$G:$G,$O$1,DATOS!$E:$E,$Q$1)</f>
        <v>0</v>
      </c>
      <c r="M2359" s="119">
        <f>SUMIFS(DATOS!$F:$F,DATOS!$A:$A,$C2359,DATOS!$G:$G,$P$1,DATOS!$E:$E,$Q$1)</f>
        <v>0</v>
      </c>
      <c r="N2359" s="117">
        <f>SUMIFS(DATOS!$F:$F,DATOS!$A:$A,$C2359,DATOS!$G:$G,$N$1,DATOS!$L:$L,$R$1)</f>
        <v>0</v>
      </c>
      <c r="O2359" s="118">
        <f>SUMIFS(DATOS!$F:$F,DATOS!$A:$A,$C2359,DATOS!$G:$G,$O$1,DATOS!$L:$L,$R$1)</f>
        <v>0</v>
      </c>
      <c r="P2359" s="119">
        <f>SUMIFS(DATOS!$F:$F,DATOS!$A:$A,$C2359,DATOS!$G:$G,$P$1,DATOS!$L:$L,$R$1)</f>
        <v>0</v>
      </c>
      <c r="Q2359" s="117">
        <f>SUMIFS(DATOS!$F:$F,DATOS!$A:$A,$C2359,DATOS!$G:$G,$N$1,DATOS!$J:$J,$S$1)</f>
        <v>0</v>
      </c>
      <c r="R2359" s="118">
        <f>SUMIFS(DATOS!$F:$F,DATOS!$A:$A,$C2359,DATOS!$G:$G,$O$1,DATOS!$J:$J,$S$1)</f>
        <v>0</v>
      </c>
      <c r="S2359" s="119">
        <f>SUMIFS(DATOS!$F:$F,DATOS!$A:$A,$C2359,DATOS!$G:$G,$P$1,DATOS!$J:$J,$S$1)</f>
        <v>0</v>
      </c>
      <c r="T2359" s="117">
        <f>SUMIFS(DATOS!$F:$F,DATOS!$A:$A,$C2359,DATOS!$G:$G,$N$1,DATOS!$K:$K,$T$1)</f>
        <v>0</v>
      </c>
      <c r="U2359" s="118">
        <f>SUMIFS(DATOS!$F:$F,DATOS!$A:$A,$C2359,DATOS!$G:$G,$O$1,DATOS!$K:$K,$T$1)</f>
        <v>0</v>
      </c>
      <c r="V2359" s="119">
        <f>SUMIFS(DATOS!$F:$F,DATOS!$A:$A,$C2359,DATOS!$G:$G,$P$1,DATOS!$K:$K,$R$1)</f>
        <v>0</v>
      </c>
    </row>
    <row r="2360" spans="1:22">
      <c r="A2360" s="128" t="s">
        <v>452</v>
      </c>
      <c r="B2360" s="128" t="str">
        <f t="shared" si="274"/>
        <v>1 1 2 122 005 001</v>
      </c>
      <c r="C2360" s="129" t="s">
        <v>9730</v>
      </c>
      <c r="D2360" s="130" t="s">
        <v>3267</v>
      </c>
      <c r="E2360" s="127">
        <f t="shared" ref="E2360:E2423" si="276">SUBTOTAL(9,K2360,N2360,Q2360,T2360)</f>
        <v>0</v>
      </c>
      <c r="F2360" s="127">
        <f t="shared" ref="F2360:F2423" si="277">SUBTOTAL(9,L2360,O2360,R2360,U2360)</f>
        <v>0</v>
      </c>
      <c r="G2360" s="127">
        <f t="shared" ref="G2360:G2423" si="278">SUBTOTAL(9,M2360,P2360,S2360,V2360)</f>
        <v>0</v>
      </c>
      <c r="H2360" s="131">
        <f t="shared" ref="H2360:H2423" si="279">SUM(E2360:G2360)</f>
        <v>0</v>
      </c>
      <c r="I2360" s="128">
        <f t="shared" si="275"/>
        <v>17</v>
      </c>
      <c r="J2360" s="156" t="str">
        <f t="shared" si="269"/>
        <v>1 1 2 122 005</v>
      </c>
      <c r="K2360" s="118">
        <f>SUMIFS(DATOS!$F:$F,DATOS!$A:$A,$C2360,DATOS!$G:$G,$N$1,DATOS!$E:$E,$Q$1)</f>
        <v>0</v>
      </c>
      <c r="L2360" s="118">
        <f>SUMIFS(DATOS!$F:$F,DATOS!$A:$A,$C2360,DATOS!$G:$G,$O$1,DATOS!$E:$E,$Q$1)</f>
        <v>0</v>
      </c>
      <c r="M2360" s="119">
        <f>SUMIFS(DATOS!$F:$F,DATOS!$A:$A,$C2360,DATOS!$G:$G,$P$1,DATOS!$E:$E,$Q$1)</f>
        <v>0</v>
      </c>
      <c r="N2360" s="117">
        <f>SUMIFS(DATOS!$F:$F,DATOS!$A:$A,$C2360,DATOS!$G:$G,$N$1,DATOS!$L:$L,$R$1)</f>
        <v>0</v>
      </c>
      <c r="O2360" s="118">
        <f>SUMIFS(DATOS!$F:$F,DATOS!$A:$A,$C2360,DATOS!$G:$G,$O$1,DATOS!$L:$L,$R$1)</f>
        <v>0</v>
      </c>
      <c r="P2360" s="119">
        <f>SUMIFS(DATOS!$F:$F,DATOS!$A:$A,$C2360,DATOS!$G:$G,$P$1,DATOS!$L:$L,$R$1)</f>
        <v>0</v>
      </c>
      <c r="Q2360" s="117">
        <f>SUMIFS(DATOS!$F:$F,DATOS!$A:$A,$C2360,DATOS!$G:$G,$N$1,DATOS!$J:$J,$S$1)</f>
        <v>0</v>
      </c>
      <c r="R2360" s="118">
        <f>SUMIFS(DATOS!$F:$F,DATOS!$A:$A,$C2360,DATOS!$G:$G,$O$1,DATOS!$J:$J,$S$1)</f>
        <v>0</v>
      </c>
      <c r="S2360" s="119">
        <f>SUMIFS(DATOS!$F:$F,DATOS!$A:$A,$C2360,DATOS!$G:$G,$P$1,DATOS!$J:$J,$S$1)</f>
        <v>0</v>
      </c>
      <c r="T2360" s="117">
        <f>SUMIFS(DATOS!$F:$F,DATOS!$A:$A,$C2360,DATOS!$G:$G,$N$1,DATOS!$K:$K,$T$1)</f>
        <v>0</v>
      </c>
      <c r="U2360" s="118">
        <f>SUMIFS(DATOS!$F:$F,DATOS!$A:$A,$C2360,DATOS!$G:$G,$O$1,DATOS!$K:$K,$T$1)</f>
        <v>0</v>
      </c>
      <c r="V2360" s="119">
        <f>SUMIFS(DATOS!$F:$F,DATOS!$A:$A,$C2360,DATOS!$G:$G,$P$1,DATOS!$K:$K,$R$1)</f>
        <v>0</v>
      </c>
    </row>
    <row r="2361" spans="1:22">
      <c r="A2361" s="128" t="s">
        <v>452</v>
      </c>
      <c r="B2361" s="128" t="str">
        <f t="shared" si="274"/>
        <v>1 1 2 123 001 001</v>
      </c>
      <c r="C2361" s="129" t="s">
        <v>3622</v>
      </c>
      <c r="D2361" s="130" t="s">
        <v>3268</v>
      </c>
      <c r="E2361" s="127">
        <f t="shared" si="276"/>
        <v>0</v>
      </c>
      <c r="F2361" s="127">
        <f t="shared" si="277"/>
        <v>0</v>
      </c>
      <c r="G2361" s="127">
        <f t="shared" si="278"/>
        <v>0</v>
      </c>
      <c r="H2361" s="131">
        <f t="shared" si="279"/>
        <v>0</v>
      </c>
      <c r="I2361" s="128">
        <f t="shared" si="275"/>
        <v>17</v>
      </c>
      <c r="J2361" s="156" t="str">
        <f t="shared" si="269"/>
        <v>1 1 2 123 001</v>
      </c>
      <c r="K2361" s="118">
        <f>SUMIFS(DATOS!$F:$F,DATOS!$A:$A,$C2361,DATOS!$G:$G,$N$1,DATOS!$E:$E,$Q$1)</f>
        <v>0</v>
      </c>
      <c r="L2361" s="118">
        <f>SUMIFS(DATOS!$F:$F,DATOS!$A:$A,$C2361,DATOS!$G:$G,$O$1,DATOS!$E:$E,$Q$1)</f>
        <v>0</v>
      </c>
      <c r="M2361" s="119">
        <f>SUMIFS(DATOS!$F:$F,DATOS!$A:$A,$C2361,DATOS!$G:$G,$P$1,DATOS!$E:$E,$Q$1)</f>
        <v>0</v>
      </c>
      <c r="N2361" s="117">
        <f>SUMIFS(DATOS!$F:$F,DATOS!$A:$A,$C2361,DATOS!$G:$G,$N$1,DATOS!$L:$L,$R$1)</f>
        <v>0</v>
      </c>
      <c r="O2361" s="118">
        <f>SUMIFS(DATOS!$F:$F,DATOS!$A:$A,$C2361,DATOS!$G:$G,$O$1,DATOS!$L:$L,$R$1)</f>
        <v>0</v>
      </c>
      <c r="P2361" s="119">
        <f>SUMIFS(DATOS!$F:$F,DATOS!$A:$A,$C2361,DATOS!$G:$G,$P$1,DATOS!$L:$L,$R$1)</f>
        <v>0</v>
      </c>
      <c r="Q2361" s="117">
        <f>SUMIFS(DATOS!$F:$F,DATOS!$A:$A,$C2361,DATOS!$G:$G,$N$1,DATOS!$J:$J,$S$1)</f>
        <v>0</v>
      </c>
      <c r="R2361" s="118">
        <f>SUMIFS(DATOS!$F:$F,DATOS!$A:$A,$C2361,DATOS!$G:$G,$O$1,DATOS!$J:$J,$S$1)</f>
        <v>0</v>
      </c>
      <c r="S2361" s="119">
        <f>SUMIFS(DATOS!$F:$F,DATOS!$A:$A,$C2361,DATOS!$G:$G,$P$1,DATOS!$J:$J,$S$1)</f>
        <v>0</v>
      </c>
      <c r="T2361" s="117">
        <f>SUMIFS(DATOS!$F:$F,DATOS!$A:$A,$C2361,DATOS!$G:$G,$N$1,DATOS!$K:$K,$T$1)</f>
        <v>0</v>
      </c>
      <c r="U2361" s="118">
        <f>SUMIFS(DATOS!$F:$F,DATOS!$A:$A,$C2361,DATOS!$G:$G,$O$1,DATOS!$K:$K,$T$1)</f>
        <v>0</v>
      </c>
      <c r="V2361" s="119">
        <f>SUMIFS(DATOS!$F:$F,DATOS!$A:$A,$C2361,DATOS!$G:$G,$P$1,DATOS!$K:$K,$R$1)</f>
        <v>0</v>
      </c>
    </row>
    <row r="2362" spans="1:22">
      <c r="A2362" s="128" t="s">
        <v>452</v>
      </c>
      <c r="B2362" s="128" t="str">
        <f t="shared" si="274"/>
        <v>1 1 2 123 002 001</v>
      </c>
      <c r="C2362" s="129" t="s">
        <v>9731</v>
      </c>
      <c r="D2362" s="130" t="s">
        <v>3268</v>
      </c>
      <c r="E2362" s="127">
        <f t="shared" si="276"/>
        <v>0</v>
      </c>
      <c r="F2362" s="127">
        <f t="shared" si="277"/>
        <v>0</v>
      </c>
      <c r="G2362" s="127">
        <f t="shared" si="278"/>
        <v>0</v>
      </c>
      <c r="H2362" s="131">
        <f t="shared" si="279"/>
        <v>0</v>
      </c>
      <c r="I2362" s="128">
        <f t="shared" si="275"/>
        <v>17</v>
      </c>
      <c r="J2362" s="156" t="str">
        <f t="shared" si="269"/>
        <v>1 1 2 123 002</v>
      </c>
      <c r="K2362" s="118">
        <f>SUMIFS(DATOS!$F:$F,DATOS!$A:$A,$C2362,DATOS!$G:$G,$N$1,DATOS!$E:$E,$Q$1)</f>
        <v>0</v>
      </c>
      <c r="L2362" s="118">
        <f>SUMIFS(DATOS!$F:$F,DATOS!$A:$A,$C2362,DATOS!$G:$G,$O$1,DATOS!$E:$E,$Q$1)</f>
        <v>0</v>
      </c>
      <c r="M2362" s="119">
        <f>SUMIFS(DATOS!$F:$F,DATOS!$A:$A,$C2362,DATOS!$G:$G,$P$1,DATOS!$E:$E,$Q$1)</f>
        <v>0</v>
      </c>
      <c r="N2362" s="117">
        <f>SUMIFS(DATOS!$F:$F,DATOS!$A:$A,$C2362,DATOS!$G:$G,$N$1,DATOS!$L:$L,$R$1)</f>
        <v>0</v>
      </c>
      <c r="O2362" s="118">
        <f>SUMIFS(DATOS!$F:$F,DATOS!$A:$A,$C2362,DATOS!$G:$G,$O$1,DATOS!$L:$L,$R$1)</f>
        <v>0</v>
      </c>
      <c r="P2362" s="119">
        <f>SUMIFS(DATOS!$F:$F,DATOS!$A:$A,$C2362,DATOS!$G:$G,$P$1,DATOS!$L:$L,$R$1)</f>
        <v>0</v>
      </c>
      <c r="Q2362" s="117">
        <f>SUMIFS(DATOS!$F:$F,DATOS!$A:$A,$C2362,DATOS!$G:$G,$N$1,DATOS!$J:$J,$S$1)</f>
        <v>0</v>
      </c>
      <c r="R2362" s="118">
        <f>SUMIFS(DATOS!$F:$F,DATOS!$A:$A,$C2362,DATOS!$G:$G,$O$1,DATOS!$J:$J,$S$1)</f>
        <v>0</v>
      </c>
      <c r="S2362" s="119">
        <f>SUMIFS(DATOS!$F:$F,DATOS!$A:$A,$C2362,DATOS!$G:$G,$P$1,DATOS!$J:$J,$S$1)</f>
        <v>0</v>
      </c>
      <c r="T2362" s="117">
        <f>SUMIFS(DATOS!$F:$F,DATOS!$A:$A,$C2362,DATOS!$G:$G,$N$1,DATOS!$K:$K,$T$1)</f>
        <v>0</v>
      </c>
      <c r="U2362" s="118">
        <f>SUMIFS(DATOS!$F:$F,DATOS!$A:$A,$C2362,DATOS!$G:$G,$O$1,DATOS!$K:$K,$T$1)</f>
        <v>0</v>
      </c>
      <c r="V2362" s="119">
        <f>SUMIFS(DATOS!$F:$F,DATOS!$A:$A,$C2362,DATOS!$G:$G,$P$1,DATOS!$K:$K,$R$1)</f>
        <v>0</v>
      </c>
    </row>
    <row r="2363" spans="1:22">
      <c r="A2363" s="128" t="s">
        <v>452</v>
      </c>
      <c r="B2363" s="128" t="str">
        <f t="shared" si="274"/>
        <v>1 1 2 123 003 001</v>
      </c>
      <c r="C2363" s="129" t="s">
        <v>9732</v>
      </c>
      <c r="D2363" s="130" t="s">
        <v>3268</v>
      </c>
      <c r="E2363" s="127">
        <f t="shared" si="276"/>
        <v>0</v>
      </c>
      <c r="F2363" s="127">
        <f t="shared" si="277"/>
        <v>0</v>
      </c>
      <c r="G2363" s="127">
        <f t="shared" si="278"/>
        <v>0</v>
      </c>
      <c r="H2363" s="131">
        <f t="shared" si="279"/>
        <v>0</v>
      </c>
      <c r="I2363" s="128">
        <f t="shared" si="275"/>
        <v>17</v>
      </c>
      <c r="J2363" s="156" t="str">
        <f t="shared" si="269"/>
        <v>1 1 2 123 003</v>
      </c>
      <c r="K2363" s="118">
        <f>SUMIFS(DATOS!$F:$F,DATOS!$A:$A,$C2363,DATOS!$G:$G,$N$1,DATOS!$E:$E,$Q$1)</f>
        <v>0</v>
      </c>
      <c r="L2363" s="118">
        <f>SUMIFS(DATOS!$F:$F,DATOS!$A:$A,$C2363,DATOS!$G:$G,$O$1,DATOS!$E:$E,$Q$1)</f>
        <v>0</v>
      </c>
      <c r="M2363" s="119">
        <f>SUMIFS(DATOS!$F:$F,DATOS!$A:$A,$C2363,DATOS!$G:$G,$P$1,DATOS!$E:$E,$Q$1)</f>
        <v>0</v>
      </c>
      <c r="N2363" s="117">
        <f>SUMIFS(DATOS!$F:$F,DATOS!$A:$A,$C2363,DATOS!$G:$G,$N$1,DATOS!$L:$L,$R$1)</f>
        <v>0</v>
      </c>
      <c r="O2363" s="118">
        <f>SUMIFS(DATOS!$F:$F,DATOS!$A:$A,$C2363,DATOS!$G:$G,$O$1,DATOS!$L:$L,$R$1)</f>
        <v>0</v>
      </c>
      <c r="P2363" s="119">
        <f>SUMIFS(DATOS!$F:$F,DATOS!$A:$A,$C2363,DATOS!$G:$G,$P$1,DATOS!$L:$L,$R$1)</f>
        <v>0</v>
      </c>
      <c r="Q2363" s="117">
        <f>SUMIFS(DATOS!$F:$F,DATOS!$A:$A,$C2363,DATOS!$G:$G,$N$1,DATOS!$J:$J,$S$1)</f>
        <v>0</v>
      </c>
      <c r="R2363" s="118">
        <f>SUMIFS(DATOS!$F:$F,DATOS!$A:$A,$C2363,DATOS!$G:$G,$O$1,DATOS!$J:$J,$S$1)</f>
        <v>0</v>
      </c>
      <c r="S2363" s="119">
        <f>SUMIFS(DATOS!$F:$F,DATOS!$A:$A,$C2363,DATOS!$G:$G,$P$1,DATOS!$J:$J,$S$1)</f>
        <v>0</v>
      </c>
      <c r="T2363" s="117">
        <f>SUMIFS(DATOS!$F:$F,DATOS!$A:$A,$C2363,DATOS!$G:$G,$N$1,DATOS!$K:$K,$T$1)</f>
        <v>0</v>
      </c>
      <c r="U2363" s="118">
        <f>SUMIFS(DATOS!$F:$F,DATOS!$A:$A,$C2363,DATOS!$G:$G,$O$1,DATOS!$K:$K,$T$1)</f>
        <v>0</v>
      </c>
      <c r="V2363" s="119">
        <f>SUMIFS(DATOS!$F:$F,DATOS!$A:$A,$C2363,DATOS!$G:$G,$P$1,DATOS!$K:$K,$R$1)</f>
        <v>0</v>
      </c>
    </row>
    <row r="2364" spans="1:22">
      <c r="A2364" s="128" t="s">
        <v>452</v>
      </c>
      <c r="B2364" s="128" t="str">
        <f t="shared" si="274"/>
        <v>1 1 2 123 004 001</v>
      </c>
      <c r="C2364" s="129" t="s">
        <v>9733</v>
      </c>
      <c r="D2364" s="130" t="s">
        <v>3268</v>
      </c>
      <c r="E2364" s="127">
        <f t="shared" si="276"/>
        <v>0</v>
      </c>
      <c r="F2364" s="127">
        <f t="shared" si="277"/>
        <v>0</v>
      </c>
      <c r="G2364" s="127">
        <f t="shared" si="278"/>
        <v>0</v>
      </c>
      <c r="H2364" s="131">
        <f t="shared" si="279"/>
        <v>0</v>
      </c>
      <c r="I2364" s="128">
        <f t="shared" si="275"/>
        <v>17</v>
      </c>
      <c r="J2364" s="156" t="str">
        <f t="shared" si="269"/>
        <v>1 1 2 123 004</v>
      </c>
      <c r="K2364" s="118">
        <f>SUMIFS(DATOS!$F:$F,DATOS!$A:$A,$C2364,DATOS!$G:$G,$N$1,DATOS!$E:$E,$Q$1)</f>
        <v>0</v>
      </c>
      <c r="L2364" s="118">
        <f>SUMIFS(DATOS!$F:$F,DATOS!$A:$A,$C2364,DATOS!$G:$G,$O$1,DATOS!$E:$E,$Q$1)</f>
        <v>0</v>
      </c>
      <c r="M2364" s="119">
        <f>SUMIFS(DATOS!$F:$F,DATOS!$A:$A,$C2364,DATOS!$G:$G,$P$1,DATOS!$E:$E,$Q$1)</f>
        <v>0</v>
      </c>
      <c r="N2364" s="117">
        <f>SUMIFS(DATOS!$F:$F,DATOS!$A:$A,$C2364,DATOS!$G:$G,$N$1,DATOS!$L:$L,$R$1)</f>
        <v>0</v>
      </c>
      <c r="O2364" s="118">
        <f>SUMIFS(DATOS!$F:$F,DATOS!$A:$A,$C2364,DATOS!$G:$G,$O$1,DATOS!$L:$L,$R$1)</f>
        <v>0</v>
      </c>
      <c r="P2364" s="119">
        <f>SUMIFS(DATOS!$F:$F,DATOS!$A:$A,$C2364,DATOS!$G:$G,$P$1,DATOS!$L:$L,$R$1)</f>
        <v>0</v>
      </c>
      <c r="Q2364" s="117">
        <f>SUMIFS(DATOS!$F:$F,DATOS!$A:$A,$C2364,DATOS!$G:$G,$N$1,DATOS!$J:$J,$S$1)</f>
        <v>0</v>
      </c>
      <c r="R2364" s="118">
        <f>SUMIFS(DATOS!$F:$F,DATOS!$A:$A,$C2364,DATOS!$G:$G,$O$1,DATOS!$J:$J,$S$1)</f>
        <v>0</v>
      </c>
      <c r="S2364" s="119">
        <f>SUMIFS(DATOS!$F:$F,DATOS!$A:$A,$C2364,DATOS!$G:$G,$P$1,DATOS!$J:$J,$S$1)</f>
        <v>0</v>
      </c>
      <c r="T2364" s="117">
        <f>SUMIFS(DATOS!$F:$F,DATOS!$A:$A,$C2364,DATOS!$G:$G,$N$1,DATOS!$K:$K,$T$1)</f>
        <v>0</v>
      </c>
      <c r="U2364" s="118">
        <f>SUMIFS(DATOS!$F:$F,DATOS!$A:$A,$C2364,DATOS!$G:$G,$O$1,DATOS!$K:$K,$T$1)</f>
        <v>0</v>
      </c>
      <c r="V2364" s="119">
        <f>SUMIFS(DATOS!$F:$F,DATOS!$A:$A,$C2364,DATOS!$G:$G,$P$1,DATOS!$K:$K,$R$1)</f>
        <v>0</v>
      </c>
    </row>
    <row r="2365" spans="1:22">
      <c r="A2365" s="128" t="s">
        <v>452</v>
      </c>
      <c r="B2365" s="128" t="str">
        <f t="shared" si="274"/>
        <v>1 1 2 123 005 001</v>
      </c>
      <c r="C2365" s="129" t="s">
        <v>9734</v>
      </c>
      <c r="D2365" s="130" t="s">
        <v>3268</v>
      </c>
      <c r="E2365" s="127">
        <f t="shared" si="276"/>
        <v>0</v>
      </c>
      <c r="F2365" s="127">
        <f t="shared" si="277"/>
        <v>0</v>
      </c>
      <c r="G2365" s="127">
        <f t="shared" si="278"/>
        <v>0</v>
      </c>
      <c r="H2365" s="131">
        <f t="shared" si="279"/>
        <v>0</v>
      </c>
      <c r="I2365" s="128">
        <f t="shared" si="275"/>
        <v>17</v>
      </c>
      <c r="J2365" s="156" t="str">
        <f t="shared" si="269"/>
        <v>1 1 2 123 005</v>
      </c>
      <c r="K2365" s="118">
        <f>SUMIFS(DATOS!$F:$F,DATOS!$A:$A,$C2365,DATOS!$G:$G,$N$1,DATOS!$E:$E,$Q$1)</f>
        <v>0</v>
      </c>
      <c r="L2365" s="118">
        <f>SUMIFS(DATOS!$F:$F,DATOS!$A:$A,$C2365,DATOS!$G:$G,$O$1,DATOS!$E:$E,$Q$1)</f>
        <v>0</v>
      </c>
      <c r="M2365" s="119">
        <f>SUMIFS(DATOS!$F:$F,DATOS!$A:$A,$C2365,DATOS!$G:$G,$P$1,DATOS!$E:$E,$Q$1)</f>
        <v>0</v>
      </c>
      <c r="N2365" s="117">
        <f>SUMIFS(DATOS!$F:$F,DATOS!$A:$A,$C2365,DATOS!$G:$G,$N$1,DATOS!$L:$L,$R$1)</f>
        <v>0</v>
      </c>
      <c r="O2365" s="118">
        <f>SUMIFS(DATOS!$F:$F,DATOS!$A:$A,$C2365,DATOS!$G:$G,$O$1,DATOS!$L:$L,$R$1)</f>
        <v>0</v>
      </c>
      <c r="P2365" s="119">
        <f>SUMIFS(DATOS!$F:$F,DATOS!$A:$A,$C2365,DATOS!$G:$G,$P$1,DATOS!$L:$L,$R$1)</f>
        <v>0</v>
      </c>
      <c r="Q2365" s="117">
        <f>SUMIFS(DATOS!$F:$F,DATOS!$A:$A,$C2365,DATOS!$G:$G,$N$1,DATOS!$J:$J,$S$1)</f>
        <v>0</v>
      </c>
      <c r="R2365" s="118">
        <f>SUMIFS(DATOS!$F:$F,DATOS!$A:$A,$C2365,DATOS!$G:$G,$O$1,DATOS!$J:$J,$S$1)</f>
        <v>0</v>
      </c>
      <c r="S2365" s="119">
        <f>SUMIFS(DATOS!$F:$F,DATOS!$A:$A,$C2365,DATOS!$G:$G,$P$1,DATOS!$J:$J,$S$1)</f>
        <v>0</v>
      </c>
      <c r="T2365" s="117">
        <f>SUMIFS(DATOS!$F:$F,DATOS!$A:$A,$C2365,DATOS!$G:$G,$N$1,DATOS!$K:$K,$T$1)</f>
        <v>0</v>
      </c>
      <c r="U2365" s="118">
        <f>SUMIFS(DATOS!$F:$F,DATOS!$A:$A,$C2365,DATOS!$G:$G,$O$1,DATOS!$K:$K,$T$1)</f>
        <v>0</v>
      </c>
      <c r="V2365" s="119">
        <f>SUMIFS(DATOS!$F:$F,DATOS!$A:$A,$C2365,DATOS!$G:$G,$P$1,DATOS!$K:$K,$R$1)</f>
        <v>0</v>
      </c>
    </row>
    <row r="2366" spans="1:22">
      <c r="A2366" s="128" t="s">
        <v>452</v>
      </c>
      <c r="B2366" s="128" t="str">
        <f t="shared" si="274"/>
        <v>1 1 2 124 001 001</v>
      </c>
      <c r="C2366" s="129" t="s">
        <v>3630</v>
      </c>
      <c r="D2366" s="130" t="s">
        <v>3269</v>
      </c>
      <c r="E2366" s="127">
        <f t="shared" si="276"/>
        <v>0</v>
      </c>
      <c r="F2366" s="127">
        <f t="shared" si="277"/>
        <v>0</v>
      </c>
      <c r="G2366" s="127">
        <f t="shared" si="278"/>
        <v>0</v>
      </c>
      <c r="H2366" s="131">
        <f t="shared" si="279"/>
        <v>0</v>
      </c>
      <c r="I2366" s="128">
        <f t="shared" si="275"/>
        <v>17</v>
      </c>
      <c r="J2366" s="156" t="str">
        <f t="shared" si="269"/>
        <v>1 1 2 124 001</v>
      </c>
      <c r="K2366" s="118">
        <f>SUMIFS(DATOS!$F:$F,DATOS!$A:$A,$C2366,DATOS!$G:$G,$N$1,DATOS!$E:$E,$Q$1)</f>
        <v>0</v>
      </c>
      <c r="L2366" s="118">
        <f>SUMIFS(DATOS!$F:$F,DATOS!$A:$A,$C2366,DATOS!$G:$G,$O$1,DATOS!$E:$E,$Q$1)</f>
        <v>0</v>
      </c>
      <c r="M2366" s="119">
        <f>SUMIFS(DATOS!$F:$F,DATOS!$A:$A,$C2366,DATOS!$G:$G,$P$1,DATOS!$E:$E,$Q$1)</f>
        <v>0</v>
      </c>
      <c r="N2366" s="117">
        <f>SUMIFS(DATOS!$F:$F,DATOS!$A:$A,$C2366,DATOS!$G:$G,$N$1,DATOS!$L:$L,$R$1)</f>
        <v>0</v>
      </c>
      <c r="O2366" s="118">
        <f>SUMIFS(DATOS!$F:$F,DATOS!$A:$A,$C2366,DATOS!$G:$G,$O$1,DATOS!$L:$L,$R$1)</f>
        <v>0</v>
      </c>
      <c r="P2366" s="119">
        <f>SUMIFS(DATOS!$F:$F,DATOS!$A:$A,$C2366,DATOS!$G:$G,$P$1,DATOS!$L:$L,$R$1)</f>
        <v>0</v>
      </c>
      <c r="Q2366" s="117">
        <f>SUMIFS(DATOS!$F:$F,DATOS!$A:$A,$C2366,DATOS!$G:$G,$N$1,DATOS!$J:$J,$S$1)</f>
        <v>0</v>
      </c>
      <c r="R2366" s="118">
        <f>SUMIFS(DATOS!$F:$F,DATOS!$A:$A,$C2366,DATOS!$G:$G,$O$1,DATOS!$J:$J,$S$1)</f>
        <v>0</v>
      </c>
      <c r="S2366" s="119">
        <f>SUMIFS(DATOS!$F:$F,DATOS!$A:$A,$C2366,DATOS!$G:$G,$P$1,DATOS!$J:$J,$S$1)</f>
        <v>0</v>
      </c>
      <c r="T2366" s="117">
        <f>SUMIFS(DATOS!$F:$F,DATOS!$A:$A,$C2366,DATOS!$G:$G,$N$1,DATOS!$K:$K,$T$1)</f>
        <v>0</v>
      </c>
      <c r="U2366" s="118">
        <f>SUMIFS(DATOS!$F:$F,DATOS!$A:$A,$C2366,DATOS!$G:$G,$O$1,DATOS!$K:$K,$T$1)</f>
        <v>0</v>
      </c>
      <c r="V2366" s="119">
        <f>SUMIFS(DATOS!$F:$F,DATOS!$A:$A,$C2366,DATOS!$G:$G,$P$1,DATOS!$K:$K,$R$1)</f>
        <v>0</v>
      </c>
    </row>
    <row r="2367" spans="1:22">
      <c r="A2367" s="128" t="s">
        <v>452</v>
      </c>
      <c r="B2367" s="128" t="str">
        <f t="shared" si="274"/>
        <v>1 1 2 124 002 001</v>
      </c>
      <c r="C2367" s="129" t="s">
        <v>9735</v>
      </c>
      <c r="D2367" s="130" t="s">
        <v>3269</v>
      </c>
      <c r="E2367" s="127">
        <f t="shared" si="276"/>
        <v>0</v>
      </c>
      <c r="F2367" s="127">
        <f t="shared" si="277"/>
        <v>0</v>
      </c>
      <c r="G2367" s="127">
        <f t="shared" si="278"/>
        <v>0</v>
      </c>
      <c r="H2367" s="131">
        <f t="shared" si="279"/>
        <v>0</v>
      </c>
      <c r="I2367" s="128">
        <f t="shared" si="275"/>
        <v>17</v>
      </c>
      <c r="J2367" s="156" t="str">
        <f t="shared" si="269"/>
        <v>1 1 2 124 002</v>
      </c>
      <c r="K2367" s="118">
        <f>SUMIFS(DATOS!$F:$F,DATOS!$A:$A,$C2367,DATOS!$G:$G,$N$1,DATOS!$E:$E,$Q$1)</f>
        <v>0</v>
      </c>
      <c r="L2367" s="118">
        <f>SUMIFS(DATOS!$F:$F,DATOS!$A:$A,$C2367,DATOS!$G:$G,$O$1,DATOS!$E:$E,$Q$1)</f>
        <v>0</v>
      </c>
      <c r="M2367" s="119">
        <f>SUMIFS(DATOS!$F:$F,DATOS!$A:$A,$C2367,DATOS!$G:$G,$P$1,DATOS!$E:$E,$Q$1)</f>
        <v>0</v>
      </c>
      <c r="N2367" s="117">
        <f>SUMIFS(DATOS!$F:$F,DATOS!$A:$A,$C2367,DATOS!$G:$G,$N$1,DATOS!$L:$L,$R$1)</f>
        <v>0</v>
      </c>
      <c r="O2367" s="118">
        <f>SUMIFS(DATOS!$F:$F,DATOS!$A:$A,$C2367,DATOS!$G:$G,$O$1,DATOS!$L:$L,$R$1)</f>
        <v>0</v>
      </c>
      <c r="P2367" s="119">
        <f>SUMIFS(DATOS!$F:$F,DATOS!$A:$A,$C2367,DATOS!$G:$G,$P$1,DATOS!$L:$L,$R$1)</f>
        <v>0</v>
      </c>
      <c r="Q2367" s="117">
        <f>SUMIFS(DATOS!$F:$F,DATOS!$A:$A,$C2367,DATOS!$G:$G,$N$1,DATOS!$J:$J,$S$1)</f>
        <v>0</v>
      </c>
      <c r="R2367" s="118">
        <f>SUMIFS(DATOS!$F:$F,DATOS!$A:$A,$C2367,DATOS!$G:$G,$O$1,DATOS!$J:$J,$S$1)</f>
        <v>0</v>
      </c>
      <c r="S2367" s="119">
        <f>SUMIFS(DATOS!$F:$F,DATOS!$A:$A,$C2367,DATOS!$G:$G,$P$1,DATOS!$J:$J,$S$1)</f>
        <v>0</v>
      </c>
      <c r="T2367" s="117">
        <f>SUMIFS(DATOS!$F:$F,DATOS!$A:$A,$C2367,DATOS!$G:$G,$N$1,DATOS!$K:$K,$T$1)</f>
        <v>0</v>
      </c>
      <c r="U2367" s="118">
        <f>SUMIFS(DATOS!$F:$F,DATOS!$A:$A,$C2367,DATOS!$G:$G,$O$1,DATOS!$K:$K,$T$1)</f>
        <v>0</v>
      </c>
      <c r="V2367" s="119">
        <f>SUMIFS(DATOS!$F:$F,DATOS!$A:$A,$C2367,DATOS!$G:$G,$P$1,DATOS!$K:$K,$R$1)</f>
        <v>0</v>
      </c>
    </row>
    <row r="2368" spans="1:22">
      <c r="A2368" s="128" t="s">
        <v>452</v>
      </c>
      <c r="B2368" s="128" t="str">
        <f t="shared" si="274"/>
        <v>1 1 2 124 003 001</v>
      </c>
      <c r="C2368" s="129" t="s">
        <v>9736</v>
      </c>
      <c r="D2368" s="130" t="s">
        <v>3269</v>
      </c>
      <c r="E2368" s="127">
        <f t="shared" si="276"/>
        <v>0</v>
      </c>
      <c r="F2368" s="127">
        <f t="shared" si="277"/>
        <v>0</v>
      </c>
      <c r="G2368" s="127">
        <f t="shared" si="278"/>
        <v>0</v>
      </c>
      <c r="H2368" s="131">
        <f t="shared" si="279"/>
        <v>0</v>
      </c>
      <c r="I2368" s="128">
        <f t="shared" si="275"/>
        <v>17</v>
      </c>
      <c r="J2368" s="156" t="str">
        <f t="shared" si="269"/>
        <v>1 1 2 124 003</v>
      </c>
      <c r="K2368" s="118">
        <f>SUMIFS(DATOS!$F:$F,DATOS!$A:$A,$C2368,DATOS!$G:$G,$N$1,DATOS!$E:$E,$Q$1)</f>
        <v>0</v>
      </c>
      <c r="L2368" s="118">
        <f>SUMIFS(DATOS!$F:$F,DATOS!$A:$A,$C2368,DATOS!$G:$G,$O$1,DATOS!$E:$E,$Q$1)</f>
        <v>0</v>
      </c>
      <c r="M2368" s="119">
        <f>SUMIFS(DATOS!$F:$F,DATOS!$A:$A,$C2368,DATOS!$G:$G,$P$1,DATOS!$E:$E,$Q$1)</f>
        <v>0</v>
      </c>
      <c r="N2368" s="117">
        <f>SUMIFS(DATOS!$F:$F,DATOS!$A:$A,$C2368,DATOS!$G:$G,$N$1,DATOS!$L:$L,$R$1)</f>
        <v>0</v>
      </c>
      <c r="O2368" s="118">
        <f>SUMIFS(DATOS!$F:$F,DATOS!$A:$A,$C2368,DATOS!$G:$G,$O$1,DATOS!$L:$L,$R$1)</f>
        <v>0</v>
      </c>
      <c r="P2368" s="119">
        <f>SUMIFS(DATOS!$F:$F,DATOS!$A:$A,$C2368,DATOS!$G:$G,$P$1,DATOS!$L:$L,$R$1)</f>
        <v>0</v>
      </c>
      <c r="Q2368" s="117">
        <f>SUMIFS(DATOS!$F:$F,DATOS!$A:$A,$C2368,DATOS!$G:$G,$N$1,DATOS!$J:$J,$S$1)</f>
        <v>0</v>
      </c>
      <c r="R2368" s="118">
        <f>SUMIFS(DATOS!$F:$F,DATOS!$A:$A,$C2368,DATOS!$G:$G,$O$1,DATOS!$J:$J,$S$1)</f>
        <v>0</v>
      </c>
      <c r="S2368" s="119">
        <f>SUMIFS(DATOS!$F:$F,DATOS!$A:$A,$C2368,DATOS!$G:$G,$P$1,DATOS!$J:$J,$S$1)</f>
        <v>0</v>
      </c>
      <c r="T2368" s="117">
        <f>SUMIFS(DATOS!$F:$F,DATOS!$A:$A,$C2368,DATOS!$G:$G,$N$1,DATOS!$K:$K,$T$1)</f>
        <v>0</v>
      </c>
      <c r="U2368" s="118">
        <f>SUMIFS(DATOS!$F:$F,DATOS!$A:$A,$C2368,DATOS!$G:$G,$O$1,DATOS!$K:$K,$T$1)</f>
        <v>0</v>
      </c>
      <c r="V2368" s="119">
        <f>SUMIFS(DATOS!$F:$F,DATOS!$A:$A,$C2368,DATOS!$G:$G,$P$1,DATOS!$K:$K,$R$1)</f>
        <v>0</v>
      </c>
    </row>
    <row r="2369" spans="1:22">
      <c r="A2369" s="128" t="s">
        <v>452</v>
      </c>
      <c r="B2369" s="128" t="str">
        <f t="shared" si="274"/>
        <v>1 1 2 124 004 001</v>
      </c>
      <c r="C2369" s="129" t="s">
        <v>9737</v>
      </c>
      <c r="D2369" s="130" t="s">
        <v>3269</v>
      </c>
      <c r="E2369" s="127">
        <f t="shared" si="276"/>
        <v>0</v>
      </c>
      <c r="F2369" s="127">
        <f t="shared" si="277"/>
        <v>0</v>
      </c>
      <c r="G2369" s="127">
        <f t="shared" si="278"/>
        <v>0</v>
      </c>
      <c r="H2369" s="131">
        <f t="shared" si="279"/>
        <v>0</v>
      </c>
      <c r="I2369" s="128">
        <f t="shared" si="275"/>
        <v>17</v>
      </c>
      <c r="J2369" s="156" t="str">
        <f t="shared" si="269"/>
        <v>1 1 2 124 004</v>
      </c>
      <c r="K2369" s="118">
        <f>SUMIFS(DATOS!$F:$F,DATOS!$A:$A,$C2369,DATOS!$G:$G,$N$1,DATOS!$E:$E,$Q$1)</f>
        <v>0</v>
      </c>
      <c r="L2369" s="118">
        <f>SUMIFS(DATOS!$F:$F,DATOS!$A:$A,$C2369,DATOS!$G:$G,$O$1,DATOS!$E:$E,$Q$1)</f>
        <v>0</v>
      </c>
      <c r="M2369" s="119">
        <f>SUMIFS(DATOS!$F:$F,DATOS!$A:$A,$C2369,DATOS!$G:$G,$P$1,DATOS!$E:$E,$Q$1)</f>
        <v>0</v>
      </c>
      <c r="N2369" s="117">
        <f>SUMIFS(DATOS!$F:$F,DATOS!$A:$A,$C2369,DATOS!$G:$G,$N$1,DATOS!$L:$L,$R$1)</f>
        <v>0</v>
      </c>
      <c r="O2369" s="118">
        <f>SUMIFS(DATOS!$F:$F,DATOS!$A:$A,$C2369,DATOS!$G:$G,$O$1,DATOS!$L:$L,$R$1)</f>
        <v>0</v>
      </c>
      <c r="P2369" s="119">
        <f>SUMIFS(DATOS!$F:$F,DATOS!$A:$A,$C2369,DATOS!$G:$G,$P$1,DATOS!$L:$L,$R$1)</f>
        <v>0</v>
      </c>
      <c r="Q2369" s="117">
        <f>SUMIFS(DATOS!$F:$F,DATOS!$A:$A,$C2369,DATOS!$G:$G,$N$1,DATOS!$J:$J,$S$1)</f>
        <v>0</v>
      </c>
      <c r="R2369" s="118">
        <f>SUMIFS(DATOS!$F:$F,DATOS!$A:$A,$C2369,DATOS!$G:$G,$O$1,DATOS!$J:$J,$S$1)</f>
        <v>0</v>
      </c>
      <c r="S2369" s="119">
        <f>SUMIFS(DATOS!$F:$F,DATOS!$A:$A,$C2369,DATOS!$G:$G,$P$1,DATOS!$J:$J,$S$1)</f>
        <v>0</v>
      </c>
      <c r="T2369" s="117">
        <f>SUMIFS(DATOS!$F:$F,DATOS!$A:$A,$C2369,DATOS!$G:$G,$N$1,DATOS!$K:$K,$T$1)</f>
        <v>0</v>
      </c>
      <c r="U2369" s="118">
        <f>SUMIFS(DATOS!$F:$F,DATOS!$A:$A,$C2369,DATOS!$G:$G,$O$1,DATOS!$K:$K,$T$1)</f>
        <v>0</v>
      </c>
      <c r="V2369" s="119">
        <f>SUMIFS(DATOS!$F:$F,DATOS!$A:$A,$C2369,DATOS!$G:$G,$P$1,DATOS!$K:$K,$R$1)</f>
        <v>0</v>
      </c>
    </row>
    <row r="2370" spans="1:22">
      <c r="A2370" s="128" t="s">
        <v>452</v>
      </c>
      <c r="B2370" s="128" t="str">
        <f t="shared" si="274"/>
        <v>1 1 2 124 005 001</v>
      </c>
      <c r="C2370" s="129" t="s">
        <v>9738</v>
      </c>
      <c r="D2370" s="130" t="s">
        <v>3269</v>
      </c>
      <c r="E2370" s="127">
        <f t="shared" si="276"/>
        <v>0</v>
      </c>
      <c r="F2370" s="127">
        <f t="shared" si="277"/>
        <v>0</v>
      </c>
      <c r="G2370" s="127">
        <f t="shared" si="278"/>
        <v>0</v>
      </c>
      <c r="H2370" s="131">
        <f t="shared" si="279"/>
        <v>0</v>
      </c>
      <c r="I2370" s="128">
        <f t="shared" si="275"/>
        <v>17</v>
      </c>
      <c r="J2370" s="156" t="str">
        <f t="shared" si="269"/>
        <v>1 1 2 124 005</v>
      </c>
      <c r="K2370" s="118">
        <f>SUMIFS(DATOS!$F:$F,DATOS!$A:$A,$C2370,DATOS!$G:$G,$N$1,DATOS!$E:$E,$Q$1)</f>
        <v>0</v>
      </c>
      <c r="L2370" s="118">
        <f>SUMIFS(DATOS!$F:$F,DATOS!$A:$A,$C2370,DATOS!$G:$G,$O$1,DATOS!$E:$E,$Q$1)</f>
        <v>0</v>
      </c>
      <c r="M2370" s="119">
        <f>SUMIFS(DATOS!$F:$F,DATOS!$A:$A,$C2370,DATOS!$G:$G,$P$1,DATOS!$E:$E,$Q$1)</f>
        <v>0</v>
      </c>
      <c r="N2370" s="117">
        <f>SUMIFS(DATOS!$F:$F,DATOS!$A:$A,$C2370,DATOS!$G:$G,$N$1,DATOS!$L:$L,$R$1)</f>
        <v>0</v>
      </c>
      <c r="O2370" s="118">
        <f>SUMIFS(DATOS!$F:$F,DATOS!$A:$A,$C2370,DATOS!$G:$G,$O$1,DATOS!$L:$L,$R$1)</f>
        <v>0</v>
      </c>
      <c r="P2370" s="119">
        <f>SUMIFS(DATOS!$F:$F,DATOS!$A:$A,$C2370,DATOS!$G:$G,$P$1,DATOS!$L:$L,$R$1)</f>
        <v>0</v>
      </c>
      <c r="Q2370" s="117">
        <f>SUMIFS(DATOS!$F:$F,DATOS!$A:$A,$C2370,DATOS!$G:$G,$N$1,DATOS!$J:$J,$S$1)</f>
        <v>0</v>
      </c>
      <c r="R2370" s="118">
        <f>SUMIFS(DATOS!$F:$F,DATOS!$A:$A,$C2370,DATOS!$G:$G,$O$1,DATOS!$J:$J,$S$1)</f>
        <v>0</v>
      </c>
      <c r="S2370" s="119">
        <f>SUMIFS(DATOS!$F:$F,DATOS!$A:$A,$C2370,DATOS!$G:$G,$P$1,DATOS!$J:$J,$S$1)</f>
        <v>0</v>
      </c>
      <c r="T2370" s="117">
        <f>SUMIFS(DATOS!$F:$F,DATOS!$A:$A,$C2370,DATOS!$G:$G,$N$1,DATOS!$K:$K,$T$1)</f>
        <v>0</v>
      </c>
      <c r="U2370" s="118">
        <f>SUMIFS(DATOS!$F:$F,DATOS!$A:$A,$C2370,DATOS!$G:$G,$O$1,DATOS!$K:$K,$T$1)</f>
        <v>0</v>
      </c>
      <c r="V2370" s="119">
        <f>SUMIFS(DATOS!$F:$F,DATOS!$A:$A,$C2370,DATOS!$G:$G,$P$1,DATOS!$K:$K,$R$1)</f>
        <v>0</v>
      </c>
    </row>
    <row r="2371" spans="1:22">
      <c r="A2371" s="128" t="s">
        <v>452</v>
      </c>
      <c r="B2371" s="128" t="str">
        <f t="shared" si="274"/>
        <v>1 1 3 131 001 001</v>
      </c>
      <c r="C2371" s="129" t="s">
        <v>3638</v>
      </c>
      <c r="D2371" s="130" t="s">
        <v>3270</v>
      </c>
      <c r="E2371" s="127">
        <f t="shared" si="276"/>
        <v>0</v>
      </c>
      <c r="F2371" s="127">
        <f t="shared" si="277"/>
        <v>0</v>
      </c>
      <c r="G2371" s="127">
        <f t="shared" si="278"/>
        <v>0</v>
      </c>
      <c r="H2371" s="131">
        <f t="shared" si="279"/>
        <v>0</v>
      </c>
      <c r="I2371" s="128">
        <f t="shared" si="275"/>
        <v>17</v>
      </c>
      <c r="J2371" s="156" t="str">
        <f t="shared" si="269"/>
        <v>1 1 3 131 001</v>
      </c>
      <c r="K2371" s="118">
        <f>SUMIFS(DATOS!$F:$F,DATOS!$A:$A,$C2371,DATOS!$G:$G,$N$1,DATOS!$E:$E,$Q$1)</f>
        <v>0</v>
      </c>
      <c r="L2371" s="118">
        <f>SUMIFS(DATOS!$F:$F,DATOS!$A:$A,$C2371,DATOS!$G:$G,$O$1,DATOS!$E:$E,$Q$1)</f>
        <v>0</v>
      </c>
      <c r="M2371" s="119">
        <f>SUMIFS(DATOS!$F:$F,DATOS!$A:$A,$C2371,DATOS!$G:$G,$P$1,DATOS!$E:$E,$Q$1)</f>
        <v>0</v>
      </c>
      <c r="N2371" s="117">
        <f>SUMIFS(DATOS!$F:$F,DATOS!$A:$A,$C2371,DATOS!$G:$G,$N$1,DATOS!$L:$L,$R$1)</f>
        <v>0</v>
      </c>
      <c r="O2371" s="118">
        <f>SUMIFS(DATOS!$F:$F,DATOS!$A:$A,$C2371,DATOS!$G:$G,$O$1,DATOS!$L:$L,$R$1)</f>
        <v>0</v>
      </c>
      <c r="P2371" s="119">
        <f>SUMIFS(DATOS!$F:$F,DATOS!$A:$A,$C2371,DATOS!$G:$G,$P$1,DATOS!$L:$L,$R$1)</f>
        <v>0</v>
      </c>
      <c r="Q2371" s="117">
        <f>SUMIFS(DATOS!$F:$F,DATOS!$A:$A,$C2371,DATOS!$G:$G,$N$1,DATOS!$J:$J,$S$1)</f>
        <v>0</v>
      </c>
      <c r="R2371" s="118">
        <f>SUMIFS(DATOS!$F:$F,DATOS!$A:$A,$C2371,DATOS!$G:$G,$O$1,DATOS!$J:$J,$S$1)</f>
        <v>0</v>
      </c>
      <c r="S2371" s="119">
        <f>SUMIFS(DATOS!$F:$F,DATOS!$A:$A,$C2371,DATOS!$G:$G,$P$1,DATOS!$J:$J,$S$1)</f>
        <v>0</v>
      </c>
      <c r="T2371" s="117">
        <f>SUMIFS(DATOS!$F:$F,DATOS!$A:$A,$C2371,DATOS!$G:$G,$N$1,DATOS!$K:$K,$T$1)</f>
        <v>0</v>
      </c>
      <c r="U2371" s="118">
        <f>SUMIFS(DATOS!$F:$F,DATOS!$A:$A,$C2371,DATOS!$G:$G,$O$1,DATOS!$K:$K,$T$1)</f>
        <v>0</v>
      </c>
      <c r="V2371" s="119">
        <f>SUMIFS(DATOS!$F:$F,DATOS!$A:$A,$C2371,DATOS!$G:$G,$P$1,DATOS!$K:$K,$R$1)</f>
        <v>0</v>
      </c>
    </row>
    <row r="2372" spans="1:22">
      <c r="A2372" s="128" t="s">
        <v>452</v>
      </c>
      <c r="B2372" s="128" t="str">
        <f t="shared" si="274"/>
        <v>1 1 3 131 002 001</v>
      </c>
      <c r="C2372" s="129" t="s">
        <v>9739</v>
      </c>
      <c r="D2372" s="130" t="s">
        <v>3270</v>
      </c>
      <c r="E2372" s="127">
        <f t="shared" si="276"/>
        <v>0</v>
      </c>
      <c r="F2372" s="127">
        <f t="shared" si="277"/>
        <v>0</v>
      </c>
      <c r="G2372" s="127">
        <f t="shared" si="278"/>
        <v>0</v>
      </c>
      <c r="H2372" s="131">
        <f t="shared" si="279"/>
        <v>0</v>
      </c>
      <c r="I2372" s="128">
        <f t="shared" si="275"/>
        <v>17</v>
      </c>
      <c r="J2372" s="156" t="str">
        <f t="shared" si="269"/>
        <v>1 1 3 131 002</v>
      </c>
      <c r="K2372" s="118">
        <f>SUMIFS(DATOS!$F:$F,DATOS!$A:$A,$C2372,DATOS!$G:$G,$N$1,DATOS!$E:$E,$Q$1)</f>
        <v>0</v>
      </c>
      <c r="L2372" s="118">
        <f>SUMIFS(DATOS!$F:$F,DATOS!$A:$A,$C2372,DATOS!$G:$G,$O$1,DATOS!$E:$E,$Q$1)</f>
        <v>0</v>
      </c>
      <c r="M2372" s="119">
        <f>SUMIFS(DATOS!$F:$F,DATOS!$A:$A,$C2372,DATOS!$G:$G,$P$1,DATOS!$E:$E,$Q$1)</f>
        <v>0</v>
      </c>
      <c r="N2372" s="117">
        <f>SUMIFS(DATOS!$F:$F,DATOS!$A:$A,$C2372,DATOS!$G:$G,$N$1,DATOS!$L:$L,$R$1)</f>
        <v>0</v>
      </c>
      <c r="O2372" s="118">
        <f>SUMIFS(DATOS!$F:$F,DATOS!$A:$A,$C2372,DATOS!$G:$G,$O$1,DATOS!$L:$L,$R$1)</f>
        <v>0</v>
      </c>
      <c r="P2372" s="119">
        <f>SUMIFS(DATOS!$F:$F,DATOS!$A:$A,$C2372,DATOS!$G:$G,$P$1,DATOS!$L:$L,$R$1)</f>
        <v>0</v>
      </c>
      <c r="Q2372" s="117">
        <f>SUMIFS(DATOS!$F:$F,DATOS!$A:$A,$C2372,DATOS!$G:$G,$N$1,DATOS!$J:$J,$S$1)</f>
        <v>0</v>
      </c>
      <c r="R2372" s="118">
        <f>SUMIFS(DATOS!$F:$F,DATOS!$A:$A,$C2372,DATOS!$G:$G,$O$1,DATOS!$J:$J,$S$1)</f>
        <v>0</v>
      </c>
      <c r="S2372" s="119">
        <f>SUMIFS(DATOS!$F:$F,DATOS!$A:$A,$C2372,DATOS!$G:$G,$P$1,DATOS!$J:$J,$S$1)</f>
        <v>0</v>
      </c>
      <c r="T2372" s="117">
        <f>SUMIFS(DATOS!$F:$F,DATOS!$A:$A,$C2372,DATOS!$G:$G,$N$1,DATOS!$K:$K,$T$1)</f>
        <v>0</v>
      </c>
      <c r="U2372" s="118">
        <f>SUMIFS(DATOS!$F:$F,DATOS!$A:$A,$C2372,DATOS!$G:$G,$O$1,DATOS!$K:$K,$T$1)</f>
        <v>0</v>
      </c>
      <c r="V2372" s="119">
        <f>SUMIFS(DATOS!$F:$F,DATOS!$A:$A,$C2372,DATOS!$G:$G,$P$1,DATOS!$K:$K,$R$1)</f>
        <v>0</v>
      </c>
    </row>
    <row r="2373" spans="1:22">
      <c r="A2373" s="128" t="s">
        <v>452</v>
      </c>
      <c r="B2373" s="128" t="str">
        <f t="shared" si="274"/>
        <v>1 1 3 131 003 001</v>
      </c>
      <c r="C2373" s="129" t="s">
        <v>9740</v>
      </c>
      <c r="D2373" s="130" t="s">
        <v>3270</v>
      </c>
      <c r="E2373" s="127">
        <f t="shared" si="276"/>
        <v>0</v>
      </c>
      <c r="F2373" s="127">
        <f t="shared" si="277"/>
        <v>0</v>
      </c>
      <c r="G2373" s="127">
        <f t="shared" si="278"/>
        <v>0</v>
      </c>
      <c r="H2373" s="131">
        <f t="shared" si="279"/>
        <v>0</v>
      </c>
      <c r="I2373" s="128">
        <f t="shared" si="275"/>
        <v>17</v>
      </c>
      <c r="J2373" s="156" t="str">
        <f t="shared" si="269"/>
        <v>1 1 3 131 003</v>
      </c>
      <c r="K2373" s="118">
        <f>SUMIFS(DATOS!$F:$F,DATOS!$A:$A,$C2373,DATOS!$G:$G,$N$1,DATOS!$E:$E,$Q$1)</f>
        <v>0</v>
      </c>
      <c r="L2373" s="118">
        <f>SUMIFS(DATOS!$F:$F,DATOS!$A:$A,$C2373,DATOS!$G:$G,$O$1,DATOS!$E:$E,$Q$1)</f>
        <v>0</v>
      </c>
      <c r="M2373" s="119">
        <f>SUMIFS(DATOS!$F:$F,DATOS!$A:$A,$C2373,DATOS!$G:$G,$P$1,DATOS!$E:$E,$Q$1)</f>
        <v>0</v>
      </c>
      <c r="N2373" s="117">
        <f>SUMIFS(DATOS!$F:$F,DATOS!$A:$A,$C2373,DATOS!$G:$G,$N$1,DATOS!$L:$L,$R$1)</f>
        <v>0</v>
      </c>
      <c r="O2373" s="118">
        <f>SUMIFS(DATOS!$F:$F,DATOS!$A:$A,$C2373,DATOS!$G:$G,$O$1,DATOS!$L:$L,$R$1)</f>
        <v>0</v>
      </c>
      <c r="P2373" s="119">
        <f>SUMIFS(DATOS!$F:$F,DATOS!$A:$A,$C2373,DATOS!$G:$G,$P$1,DATOS!$L:$L,$R$1)</f>
        <v>0</v>
      </c>
      <c r="Q2373" s="117">
        <f>SUMIFS(DATOS!$F:$F,DATOS!$A:$A,$C2373,DATOS!$G:$G,$N$1,DATOS!$J:$J,$S$1)</f>
        <v>0</v>
      </c>
      <c r="R2373" s="118">
        <f>SUMIFS(DATOS!$F:$F,DATOS!$A:$A,$C2373,DATOS!$G:$G,$O$1,DATOS!$J:$J,$S$1)</f>
        <v>0</v>
      </c>
      <c r="S2373" s="119">
        <f>SUMIFS(DATOS!$F:$F,DATOS!$A:$A,$C2373,DATOS!$G:$G,$P$1,DATOS!$J:$J,$S$1)</f>
        <v>0</v>
      </c>
      <c r="T2373" s="117">
        <f>SUMIFS(DATOS!$F:$F,DATOS!$A:$A,$C2373,DATOS!$G:$G,$N$1,DATOS!$K:$K,$T$1)</f>
        <v>0</v>
      </c>
      <c r="U2373" s="118">
        <f>SUMIFS(DATOS!$F:$F,DATOS!$A:$A,$C2373,DATOS!$G:$G,$O$1,DATOS!$K:$K,$T$1)</f>
        <v>0</v>
      </c>
      <c r="V2373" s="119">
        <f>SUMIFS(DATOS!$F:$F,DATOS!$A:$A,$C2373,DATOS!$G:$G,$P$1,DATOS!$K:$K,$R$1)</f>
        <v>0</v>
      </c>
    </row>
    <row r="2374" spans="1:22">
      <c r="A2374" s="128" t="s">
        <v>452</v>
      </c>
      <c r="B2374" s="128" t="str">
        <f t="shared" si="274"/>
        <v>1 1 3 131 004 001</v>
      </c>
      <c r="C2374" s="129" t="s">
        <v>9741</v>
      </c>
      <c r="D2374" s="130" t="s">
        <v>3270</v>
      </c>
      <c r="E2374" s="127">
        <f t="shared" si="276"/>
        <v>0</v>
      </c>
      <c r="F2374" s="127">
        <f t="shared" si="277"/>
        <v>0</v>
      </c>
      <c r="G2374" s="127">
        <f t="shared" si="278"/>
        <v>0</v>
      </c>
      <c r="H2374" s="131">
        <f t="shared" si="279"/>
        <v>0</v>
      </c>
      <c r="I2374" s="128">
        <f t="shared" si="275"/>
        <v>17</v>
      </c>
      <c r="J2374" s="156" t="str">
        <f t="shared" si="269"/>
        <v>1 1 3 131 004</v>
      </c>
      <c r="K2374" s="118">
        <f>SUMIFS(DATOS!$F:$F,DATOS!$A:$A,$C2374,DATOS!$G:$G,$N$1,DATOS!$E:$E,$Q$1)</f>
        <v>0</v>
      </c>
      <c r="L2374" s="118">
        <f>SUMIFS(DATOS!$F:$F,DATOS!$A:$A,$C2374,DATOS!$G:$G,$O$1,DATOS!$E:$E,$Q$1)</f>
        <v>0</v>
      </c>
      <c r="M2374" s="119">
        <f>SUMIFS(DATOS!$F:$F,DATOS!$A:$A,$C2374,DATOS!$G:$G,$P$1,DATOS!$E:$E,$Q$1)</f>
        <v>0</v>
      </c>
      <c r="N2374" s="117">
        <f>SUMIFS(DATOS!$F:$F,DATOS!$A:$A,$C2374,DATOS!$G:$G,$N$1,DATOS!$L:$L,$R$1)</f>
        <v>0</v>
      </c>
      <c r="O2374" s="118">
        <f>SUMIFS(DATOS!$F:$F,DATOS!$A:$A,$C2374,DATOS!$G:$G,$O$1,DATOS!$L:$L,$R$1)</f>
        <v>0</v>
      </c>
      <c r="P2374" s="119">
        <f>SUMIFS(DATOS!$F:$F,DATOS!$A:$A,$C2374,DATOS!$G:$G,$P$1,DATOS!$L:$L,$R$1)</f>
        <v>0</v>
      </c>
      <c r="Q2374" s="117">
        <f>SUMIFS(DATOS!$F:$F,DATOS!$A:$A,$C2374,DATOS!$G:$G,$N$1,DATOS!$J:$J,$S$1)</f>
        <v>0</v>
      </c>
      <c r="R2374" s="118">
        <f>SUMIFS(DATOS!$F:$F,DATOS!$A:$A,$C2374,DATOS!$G:$G,$O$1,DATOS!$J:$J,$S$1)</f>
        <v>0</v>
      </c>
      <c r="S2374" s="119">
        <f>SUMIFS(DATOS!$F:$F,DATOS!$A:$A,$C2374,DATOS!$G:$G,$P$1,DATOS!$J:$J,$S$1)</f>
        <v>0</v>
      </c>
      <c r="T2374" s="117">
        <f>SUMIFS(DATOS!$F:$F,DATOS!$A:$A,$C2374,DATOS!$G:$G,$N$1,DATOS!$K:$K,$T$1)</f>
        <v>0</v>
      </c>
      <c r="U2374" s="118">
        <f>SUMIFS(DATOS!$F:$F,DATOS!$A:$A,$C2374,DATOS!$G:$G,$O$1,DATOS!$K:$K,$T$1)</f>
        <v>0</v>
      </c>
      <c r="V2374" s="119">
        <f>SUMIFS(DATOS!$F:$F,DATOS!$A:$A,$C2374,DATOS!$G:$G,$P$1,DATOS!$K:$K,$R$1)</f>
        <v>0</v>
      </c>
    </row>
    <row r="2375" spans="1:22">
      <c r="A2375" s="128" t="s">
        <v>452</v>
      </c>
      <c r="B2375" s="128" t="str">
        <f t="shared" si="274"/>
        <v>1 1 3 131 005 001</v>
      </c>
      <c r="C2375" s="129" t="s">
        <v>9742</v>
      </c>
      <c r="D2375" s="130" t="s">
        <v>3270</v>
      </c>
      <c r="E2375" s="127">
        <f t="shared" si="276"/>
        <v>0</v>
      </c>
      <c r="F2375" s="127">
        <f t="shared" si="277"/>
        <v>0</v>
      </c>
      <c r="G2375" s="127">
        <f t="shared" si="278"/>
        <v>0</v>
      </c>
      <c r="H2375" s="131">
        <f t="shared" si="279"/>
        <v>0</v>
      </c>
      <c r="I2375" s="128">
        <f t="shared" si="275"/>
        <v>17</v>
      </c>
      <c r="J2375" s="156" t="str">
        <f t="shared" si="269"/>
        <v>1 1 3 131 005</v>
      </c>
      <c r="K2375" s="118">
        <f>SUMIFS(DATOS!$F:$F,DATOS!$A:$A,$C2375,DATOS!$G:$G,$N$1,DATOS!$E:$E,$Q$1)</f>
        <v>0</v>
      </c>
      <c r="L2375" s="118">
        <f>SUMIFS(DATOS!$F:$F,DATOS!$A:$A,$C2375,DATOS!$G:$G,$O$1,DATOS!$E:$E,$Q$1)</f>
        <v>0</v>
      </c>
      <c r="M2375" s="119">
        <f>SUMIFS(DATOS!$F:$F,DATOS!$A:$A,$C2375,DATOS!$G:$G,$P$1,DATOS!$E:$E,$Q$1)</f>
        <v>0</v>
      </c>
      <c r="N2375" s="117">
        <f>SUMIFS(DATOS!$F:$F,DATOS!$A:$A,$C2375,DATOS!$G:$G,$N$1,DATOS!$L:$L,$R$1)</f>
        <v>0</v>
      </c>
      <c r="O2375" s="118">
        <f>SUMIFS(DATOS!$F:$F,DATOS!$A:$A,$C2375,DATOS!$G:$G,$O$1,DATOS!$L:$L,$R$1)</f>
        <v>0</v>
      </c>
      <c r="P2375" s="119">
        <f>SUMIFS(DATOS!$F:$F,DATOS!$A:$A,$C2375,DATOS!$G:$G,$P$1,DATOS!$L:$L,$R$1)</f>
        <v>0</v>
      </c>
      <c r="Q2375" s="117">
        <f>SUMIFS(DATOS!$F:$F,DATOS!$A:$A,$C2375,DATOS!$G:$G,$N$1,DATOS!$J:$J,$S$1)</f>
        <v>0</v>
      </c>
      <c r="R2375" s="118">
        <f>SUMIFS(DATOS!$F:$F,DATOS!$A:$A,$C2375,DATOS!$G:$G,$O$1,DATOS!$J:$J,$S$1)</f>
        <v>0</v>
      </c>
      <c r="S2375" s="119">
        <f>SUMIFS(DATOS!$F:$F,DATOS!$A:$A,$C2375,DATOS!$G:$G,$P$1,DATOS!$J:$J,$S$1)</f>
        <v>0</v>
      </c>
      <c r="T2375" s="117">
        <f>SUMIFS(DATOS!$F:$F,DATOS!$A:$A,$C2375,DATOS!$G:$G,$N$1,DATOS!$K:$K,$T$1)</f>
        <v>0</v>
      </c>
      <c r="U2375" s="118">
        <f>SUMIFS(DATOS!$F:$F,DATOS!$A:$A,$C2375,DATOS!$G:$G,$O$1,DATOS!$K:$K,$T$1)</f>
        <v>0</v>
      </c>
      <c r="V2375" s="119">
        <f>SUMIFS(DATOS!$F:$F,DATOS!$A:$A,$C2375,DATOS!$G:$G,$P$1,DATOS!$K:$K,$R$1)</f>
        <v>0</v>
      </c>
    </row>
    <row r="2376" spans="1:22">
      <c r="A2376" s="128" t="s">
        <v>452</v>
      </c>
      <c r="B2376" s="128" t="str">
        <f t="shared" si="274"/>
        <v>1 1 3 132 001 001</v>
      </c>
      <c r="C2376" s="129" t="s">
        <v>3646</v>
      </c>
      <c r="D2376" s="130" t="s">
        <v>7816</v>
      </c>
      <c r="E2376" s="127">
        <f t="shared" si="276"/>
        <v>0</v>
      </c>
      <c r="F2376" s="127">
        <f t="shared" si="277"/>
        <v>0</v>
      </c>
      <c r="G2376" s="127">
        <f t="shared" si="278"/>
        <v>0</v>
      </c>
      <c r="H2376" s="131">
        <f t="shared" si="279"/>
        <v>0</v>
      </c>
      <c r="I2376" s="128">
        <f t="shared" si="275"/>
        <v>17</v>
      </c>
      <c r="J2376" s="156" t="str">
        <f t="shared" si="269"/>
        <v>1 1 3 132 001</v>
      </c>
      <c r="K2376" s="118">
        <f>SUMIFS(DATOS!$F:$F,DATOS!$A:$A,$C2376,DATOS!$G:$G,$N$1,DATOS!$E:$E,$Q$1)</f>
        <v>0</v>
      </c>
      <c r="L2376" s="118">
        <f>SUMIFS(DATOS!$F:$F,DATOS!$A:$A,$C2376,DATOS!$G:$G,$O$1,DATOS!$E:$E,$Q$1)</f>
        <v>0</v>
      </c>
      <c r="M2376" s="119">
        <f>SUMIFS(DATOS!$F:$F,DATOS!$A:$A,$C2376,DATOS!$G:$G,$P$1,DATOS!$E:$E,$Q$1)</f>
        <v>0</v>
      </c>
      <c r="N2376" s="117">
        <f>SUMIFS(DATOS!$F:$F,DATOS!$A:$A,$C2376,DATOS!$G:$G,$N$1,DATOS!$L:$L,$R$1)</f>
        <v>0</v>
      </c>
      <c r="O2376" s="118">
        <f>SUMIFS(DATOS!$F:$F,DATOS!$A:$A,$C2376,DATOS!$G:$G,$O$1,DATOS!$L:$L,$R$1)</f>
        <v>0</v>
      </c>
      <c r="P2376" s="119">
        <f>SUMIFS(DATOS!$F:$F,DATOS!$A:$A,$C2376,DATOS!$G:$G,$P$1,DATOS!$L:$L,$R$1)</f>
        <v>0</v>
      </c>
      <c r="Q2376" s="117">
        <f>SUMIFS(DATOS!$F:$F,DATOS!$A:$A,$C2376,DATOS!$G:$G,$N$1,DATOS!$J:$J,$S$1)</f>
        <v>0</v>
      </c>
      <c r="R2376" s="118">
        <f>SUMIFS(DATOS!$F:$F,DATOS!$A:$A,$C2376,DATOS!$G:$G,$O$1,DATOS!$J:$J,$S$1)</f>
        <v>0</v>
      </c>
      <c r="S2376" s="119">
        <f>SUMIFS(DATOS!$F:$F,DATOS!$A:$A,$C2376,DATOS!$G:$G,$P$1,DATOS!$J:$J,$S$1)</f>
        <v>0</v>
      </c>
      <c r="T2376" s="117">
        <f>SUMIFS(DATOS!$F:$F,DATOS!$A:$A,$C2376,DATOS!$G:$G,$N$1,DATOS!$K:$K,$T$1)</f>
        <v>0</v>
      </c>
      <c r="U2376" s="118">
        <f>SUMIFS(DATOS!$F:$F,DATOS!$A:$A,$C2376,DATOS!$G:$G,$O$1,DATOS!$K:$K,$T$1)</f>
        <v>0</v>
      </c>
      <c r="V2376" s="119">
        <f>SUMIFS(DATOS!$F:$F,DATOS!$A:$A,$C2376,DATOS!$G:$G,$P$1,DATOS!$K:$K,$R$1)</f>
        <v>0</v>
      </c>
    </row>
    <row r="2377" spans="1:22">
      <c r="A2377" s="128" t="s">
        <v>452</v>
      </c>
      <c r="B2377" s="128" t="str">
        <f t="shared" si="274"/>
        <v>1 1 3 132 001 002</v>
      </c>
      <c r="C2377" s="129" t="s">
        <v>3648</v>
      </c>
      <c r="D2377" s="130" t="s">
        <v>40</v>
      </c>
      <c r="E2377" s="127">
        <f t="shared" si="276"/>
        <v>0</v>
      </c>
      <c r="F2377" s="127">
        <f t="shared" si="277"/>
        <v>0</v>
      </c>
      <c r="G2377" s="127">
        <f t="shared" si="278"/>
        <v>0</v>
      </c>
      <c r="H2377" s="131">
        <f t="shared" si="279"/>
        <v>0</v>
      </c>
      <c r="I2377" s="128">
        <f t="shared" si="275"/>
        <v>17</v>
      </c>
      <c r="J2377" s="156" t="str">
        <f t="shared" si="269"/>
        <v>1 1 3 132 001</v>
      </c>
      <c r="K2377" s="118">
        <f>SUMIFS(DATOS!$F:$F,DATOS!$A:$A,$C2377,DATOS!$G:$G,$N$1,DATOS!$E:$E,$Q$1)</f>
        <v>0</v>
      </c>
      <c r="L2377" s="118">
        <f>SUMIFS(DATOS!$F:$F,DATOS!$A:$A,$C2377,DATOS!$G:$G,$O$1,DATOS!$E:$E,$Q$1)</f>
        <v>0</v>
      </c>
      <c r="M2377" s="119">
        <f>SUMIFS(DATOS!$F:$F,DATOS!$A:$A,$C2377,DATOS!$G:$G,$P$1,DATOS!$E:$E,$Q$1)</f>
        <v>0</v>
      </c>
      <c r="N2377" s="117">
        <f>SUMIFS(DATOS!$F:$F,DATOS!$A:$A,$C2377,DATOS!$G:$G,$N$1,DATOS!$L:$L,$R$1)</f>
        <v>0</v>
      </c>
      <c r="O2377" s="118">
        <f>SUMIFS(DATOS!$F:$F,DATOS!$A:$A,$C2377,DATOS!$G:$G,$O$1,DATOS!$L:$L,$R$1)</f>
        <v>0</v>
      </c>
      <c r="P2377" s="119">
        <f>SUMIFS(DATOS!$F:$F,DATOS!$A:$A,$C2377,DATOS!$G:$G,$P$1,DATOS!$L:$L,$R$1)</f>
        <v>0</v>
      </c>
      <c r="Q2377" s="117">
        <f>SUMIFS(DATOS!$F:$F,DATOS!$A:$A,$C2377,DATOS!$G:$G,$N$1,DATOS!$J:$J,$S$1)</f>
        <v>0</v>
      </c>
      <c r="R2377" s="118">
        <f>SUMIFS(DATOS!$F:$F,DATOS!$A:$A,$C2377,DATOS!$G:$G,$O$1,DATOS!$J:$J,$S$1)</f>
        <v>0</v>
      </c>
      <c r="S2377" s="119">
        <f>SUMIFS(DATOS!$F:$F,DATOS!$A:$A,$C2377,DATOS!$G:$G,$P$1,DATOS!$J:$J,$S$1)</f>
        <v>0</v>
      </c>
      <c r="T2377" s="117">
        <f>SUMIFS(DATOS!$F:$F,DATOS!$A:$A,$C2377,DATOS!$G:$G,$N$1,DATOS!$K:$K,$T$1)</f>
        <v>0</v>
      </c>
      <c r="U2377" s="118">
        <f>SUMIFS(DATOS!$F:$F,DATOS!$A:$A,$C2377,DATOS!$G:$G,$O$1,DATOS!$K:$K,$T$1)</f>
        <v>0</v>
      </c>
      <c r="V2377" s="119">
        <f>SUMIFS(DATOS!$F:$F,DATOS!$A:$A,$C2377,DATOS!$G:$G,$P$1,DATOS!$K:$K,$R$1)</f>
        <v>0</v>
      </c>
    </row>
    <row r="2378" spans="1:22">
      <c r="A2378" s="128" t="s">
        <v>452</v>
      </c>
      <c r="B2378" s="128" t="str">
        <f t="shared" si="274"/>
        <v>1 1 3 132 001 003</v>
      </c>
      <c r="C2378" s="129" t="s">
        <v>3650</v>
      </c>
      <c r="D2378" s="130" t="s">
        <v>9743</v>
      </c>
      <c r="E2378" s="127">
        <f t="shared" si="276"/>
        <v>0</v>
      </c>
      <c r="F2378" s="127">
        <f t="shared" si="277"/>
        <v>0</v>
      </c>
      <c r="G2378" s="127">
        <f t="shared" si="278"/>
        <v>0</v>
      </c>
      <c r="H2378" s="131">
        <f t="shared" si="279"/>
        <v>0</v>
      </c>
      <c r="I2378" s="128">
        <f t="shared" si="275"/>
        <v>17</v>
      </c>
      <c r="J2378" s="156" t="str">
        <f t="shared" si="269"/>
        <v>1 1 3 132 001</v>
      </c>
      <c r="K2378" s="118">
        <f>SUMIFS(DATOS!$F:$F,DATOS!$A:$A,$C2378,DATOS!$G:$G,$N$1,DATOS!$E:$E,$Q$1)</f>
        <v>0</v>
      </c>
      <c r="L2378" s="118">
        <f>SUMIFS(DATOS!$F:$F,DATOS!$A:$A,$C2378,DATOS!$G:$G,$O$1,DATOS!$E:$E,$Q$1)</f>
        <v>0</v>
      </c>
      <c r="M2378" s="119">
        <f>SUMIFS(DATOS!$F:$F,DATOS!$A:$A,$C2378,DATOS!$G:$G,$P$1,DATOS!$E:$E,$Q$1)</f>
        <v>0</v>
      </c>
      <c r="N2378" s="117">
        <f>SUMIFS(DATOS!$F:$F,DATOS!$A:$A,$C2378,DATOS!$G:$G,$N$1,DATOS!$L:$L,$R$1)</f>
        <v>0</v>
      </c>
      <c r="O2378" s="118">
        <f>SUMIFS(DATOS!$F:$F,DATOS!$A:$A,$C2378,DATOS!$G:$G,$O$1,DATOS!$L:$L,$R$1)</f>
        <v>0</v>
      </c>
      <c r="P2378" s="119">
        <f>SUMIFS(DATOS!$F:$F,DATOS!$A:$A,$C2378,DATOS!$G:$G,$P$1,DATOS!$L:$L,$R$1)</f>
        <v>0</v>
      </c>
      <c r="Q2378" s="117">
        <f>SUMIFS(DATOS!$F:$F,DATOS!$A:$A,$C2378,DATOS!$G:$G,$N$1,DATOS!$J:$J,$S$1)</f>
        <v>0</v>
      </c>
      <c r="R2378" s="118">
        <f>SUMIFS(DATOS!$F:$F,DATOS!$A:$A,$C2378,DATOS!$G:$G,$O$1,DATOS!$J:$J,$S$1)</f>
        <v>0</v>
      </c>
      <c r="S2378" s="119">
        <f>SUMIFS(DATOS!$F:$F,DATOS!$A:$A,$C2378,DATOS!$G:$G,$P$1,DATOS!$J:$J,$S$1)</f>
        <v>0</v>
      </c>
      <c r="T2378" s="117">
        <f>SUMIFS(DATOS!$F:$F,DATOS!$A:$A,$C2378,DATOS!$G:$G,$N$1,DATOS!$K:$K,$T$1)</f>
        <v>0</v>
      </c>
      <c r="U2378" s="118">
        <f>SUMIFS(DATOS!$F:$F,DATOS!$A:$A,$C2378,DATOS!$G:$G,$O$1,DATOS!$K:$K,$T$1)</f>
        <v>0</v>
      </c>
      <c r="V2378" s="119">
        <f>SUMIFS(DATOS!$F:$F,DATOS!$A:$A,$C2378,DATOS!$G:$G,$P$1,DATOS!$K:$K,$R$1)</f>
        <v>0</v>
      </c>
    </row>
    <row r="2379" spans="1:22">
      <c r="A2379" s="128" t="s">
        <v>452</v>
      </c>
      <c r="B2379" s="128" t="str">
        <f t="shared" si="274"/>
        <v>1 1 3 132 002 001</v>
      </c>
      <c r="C2379" s="129" t="s">
        <v>9744</v>
      </c>
      <c r="D2379" s="130" t="s">
        <v>7816</v>
      </c>
      <c r="E2379" s="127">
        <f t="shared" si="276"/>
        <v>0</v>
      </c>
      <c r="F2379" s="127">
        <f t="shared" si="277"/>
        <v>0</v>
      </c>
      <c r="G2379" s="127">
        <f t="shared" si="278"/>
        <v>0</v>
      </c>
      <c r="H2379" s="131">
        <f t="shared" si="279"/>
        <v>0</v>
      </c>
      <c r="I2379" s="128">
        <f t="shared" si="275"/>
        <v>17</v>
      </c>
      <c r="J2379" s="156" t="str">
        <f t="shared" si="269"/>
        <v>1 1 3 132 002</v>
      </c>
      <c r="K2379" s="118">
        <f>SUMIFS(DATOS!$F:$F,DATOS!$A:$A,$C2379,DATOS!$G:$G,$N$1,DATOS!$E:$E,$Q$1)</f>
        <v>0</v>
      </c>
      <c r="L2379" s="118">
        <f>SUMIFS(DATOS!$F:$F,DATOS!$A:$A,$C2379,DATOS!$G:$G,$O$1,DATOS!$E:$E,$Q$1)</f>
        <v>0</v>
      </c>
      <c r="M2379" s="119">
        <f>SUMIFS(DATOS!$F:$F,DATOS!$A:$A,$C2379,DATOS!$G:$G,$P$1,DATOS!$E:$E,$Q$1)</f>
        <v>0</v>
      </c>
      <c r="N2379" s="117">
        <f>SUMIFS(DATOS!$F:$F,DATOS!$A:$A,$C2379,DATOS!$G:$G,$N$1,DATOS!$L:$L,$R$1)</f>
        <v>0</v>
      </c>
      <c r="O2379" s="118">
        <f>SUMIFS(DATOS!$F:$F,DATOS!$A:$A,$C2379,DATOS!$G:$G,$O$1,DATOS!$L:$L,$R$1)</f>
        <v>0</v>
      </c>
      <c r="P2379" s="119">
        <f>SUMIFS(DATOS!$F:$F,DATOS!$A:$A,$C2379,DATOS!$G:$G,$P$1,DATOS!$L:$L,$R$1)</f>
        <v>0</v>
      </c>
      <c r="Q2379" s="117">
        <f>SUMIFS(DATOS!$F:$F,DATOS!$A:$A,$C2379,DATOS!$G:$G,$N$1,DATOS!$J:$J,$S$1)</f>
        <v>0</v>
      </c>
      <c r="R2379" s="118">
        <f>SUMIFS(DATOS!$F:$F,DATOS!$A:$A,$C2379,DATOS!$G:$G,$O$1,DATOS!$J:$J,$S$1)</f>
        <v>0</v>
      </c>
      <c r="S2379" s="119">
        <f>SUMIFS(DATOS!$F:$F,DATOS!$A:$A,$C2379,DATOS!$G:$G,$P$1,DATOS!$J:$J,$S$1)</f>
        <v>0</v>
      </c>
      <c r="T2379" s="117">
        <f>SUMIFS(DATOS!$F:$F,DATOS!$A:$A,$C2379,DATOS!$G:$G,$N$1,DATOS!$K:$K,$T$1)</f>
        <v>0</v>
      </c>
      <c r="U2379" s="118">
        <f>SUMIFS(DATOS!$F:$F,DATOS!$A:$A,$C2379,DATOS!$G:$G,$O$1,DATOS!$K:$K,$T$1)</f>
        <v>0</v>
      </c>
      <c r="V2379" s="119">
        <f>SUMIFS(DATOS!$F:$F,DATOS!$A:$A,$C2379,DATOS!$G:$G,$P$1,DATOS!$K:$K,$R$1)</f>
        <v>0</v>
      </c>
    </row>
    <row r="2380" spans="1:22">
      <c r="A2380" s="128" t="s">
        <v>452</v>
      </c>
      <c r="B2380" s="128" t="str">
        <f t="shared" si="274"/>
        <v>1 1 3 132 002 002</v>
      </c>
      <c r="C2380" s="129" t="s">
        <v>9745</v>
      </c>
      <c r="D2380" s="130" t="s">
        <v>40</v>
      </c>
      <c r="E2380" s="127">
        <f t="shared" si="276"/>
        <v>0</v>
      </c>
      <c r="F2380" s="127">
        <f t="shared" si="277"/>
        <v>0</v>
      </c>
      <c r="G2380" s="127">
        <f t="shared" si="278"/>
        <v>0</v>
      </c>
      <c r="H2380" s="131">
        <f t="shared" si="279"/>
        <v>0</v>
      </c>
      <c r="I2380" s="128">
        <f t="shared" si="275"/>
        <v>17</v>
      </c>
      <c r="J2380" s="156" t="str">
        <f t="shared" si="269"/>
        <v>1 1 3 132 002</v>
      </c>
      <c r="K2380" s="118">
        <f>SUMIFS(DATOS!$F:$F,DATOS!$A:$A,$C2380,DATOS!$G:$G,$N$1,DATOS!$E:$E,$Q$1)</f>
        <v>0</v>
      </c>
      <c r="L2380" s="118">
        <f>SUMIFS(DATOS!$F:$F,DATOS!$A:$A,$C2380,DATOS!$G:$G,$O$1,DATOS!$E:$E,$Q$1)</f>
        <v>0</v>
      </c>
      <c r="M2380" s="119">
        <f>SUMIFS(DATOS!$F:$F,DATOS!$A:$A,$C2380,DATOS!$G:$G,$P$1,DATOS!$E:$E,$Q$1)</f>
        <v>0</v>
      </c>
      <c r="N2380" s="117">
        <f>SUMIFS(DATOS!$F:$F,DATOS!$A:$A,$C2380,DATOS!$G:$G,$N$1,DATOS!$L:$L,$R$1)</f>
        <v>0</v>
      </c>
      <c r="O2380" s="118">
        <f>SUMIFS(DATOS!$F:$F,DATOS!$A:$A,$C2380,DATOS!$G:$G,$O$1,DATOS!$L:$L,$R$1)</f>
        <v>0</v>
      </c>
      <c r="P2380" s="119">
        <f>SUMIFS(DATOS!$F:$F,DATOS!$A:$A,$C2380,DATOS!$G:$G,$P$1,DATOS!$L:$L,$R$1)</f>
        <v>0</v>
      </c>
      <c r="Q2380" s="117">
        <f>SUMIFS(DATOS!$F:$F,DATOS!$A:$A,$C2380,DATOS!$G:$G,$N$1,DATOS!$J:$J,$S$1)</f>
        <v>0</v>
      </c>
      <c r="R2380" s="118">
        <f>SUMIFS(DATOS!$F:$F,DATOS!$A:$A,$C2380,DATOS!$G:$G,$O$1,DATOS!$J:$J,$S$1)</f>
        <v>0</v>
      </c>
      <c r="S2380" s="119">
        <f>SUMIFS(DATOS!$F:$F,DATOS!$A:$A,$C2380,DATOS!$G:$G,$P$1,DATOS!$J:$J,$S$1)</f>
        <v>0</v>
      </c>
      <c r="T2380" s="117">
        <f>SUMIFS(DATOS!$F:$F,DATOS!$A:$A,$C2380,DATOS!$G:$G,$N$1,DATOS!$K:$K,$T$1)</f>
        <v>0</v>
      </c>
      <c r="U2380" s="118">
        <f>SUMIFS(DATOS!$F:$F,DATOS!$A:$A,$C2380,DATOS!$G:$G,$O$1,DATOS!$K:$K,$T$1)</f>
        <v>0</v>
      </c>
      <c r="V2380" s="119">
        <f>SUMIFS(DATOS!$F:$F,DATOS!$A:$A,$C2380,DATOS!$G:$G,$P$1,DATOS!$K:$K,$R$1)</f>
        <v>0</v>
      </c>
    </row>
    <row r="2381" spans="1:22">
      <c r="A2381" s="128" t="s">
        <v>452</v>
      </c>
      <c r="B2381" s="128" t="str">
        <f t="shared" si="274"/>
        <v>1 1 3 132 002 003</v>
      </c>
      <c r="C2381" s="129" t="s">
        <v>9746</v>
      </c>
      <c r="D2381" s="130" t="s">
        <v>9743</v>
      </c>
      <c r="E2381" s="127">
        <f t="shared" si="276"/>
        <v>0</v>
      </c>
      <c r="F2381" s="127">
        <f t="shared" si="277"/>
        <v>0</v>
      </c>
      <c r="G2381" s="127">
        <f t="shared" si="278"/>
        <v>0</v>
      </c>
      <c r="H2381" s="131">
        <f t="shared" si="279"/>
        <v>0</v>
      </c>
      <c r="I2381" s="128">
        <f t="shared" si="275"/>
        <v>17</v>
      </c>
      <c r="J2381" s="156" t="str">
        <f t="shared" si="269"/>
        <v>1 1 3 132 002</v>
      </c>
      <c r="K2381" s="118">
        <f>SUMIFS(DATOS!$F:$F,DATOS!$A:$A,$C2381,DATOS!$G:$G,$N$1,DATOS!$E:$E,$Q$1)</f>
        <v>0</v>
      </c>
      <c r="L2381" s="118">
        <f>SUMIFS(DATOS!$F:$F,DATOS!$A:$A,$C2381,DATOS!$G:$G,$O$1,DATOS!$E:$E,$Q$1)</f>
        <v>0</v>
      </c>
      <c r="M2381" s="119">
        <f>SUMIFS(DATOS!$F:$F,DATOS!$A:$A,$C2381,DATOS!$G:$G,$P$1,DATOS!$E:$E,$Q$1)</f>
        <v>0</v>
      </c>
      <c r="N2381" s="117">
        <f>SUMIFS(DATOS!$F:$F,DATOS!$A:$A,$C2381,DATOS!$G:$G,$N$1,DATOS!$L:$L,$R$1)</f>
        <v>0</v>
      </c>
      <c r="O2381" s="118">
        <f>SUMIFS(DATOS!$F:$F,DATOS!$A:$A,$C2381,DATOS!$G:$G,$O$1,DATOS!$L:$L,$R$1)</f>
        <v>0</v>
      </c>
      <c r="P2381" s="119">
        <f>SUMIFS(DATOS!$F:$F,DATOS!$A:$A,$C2381,DATOS!$G:$G,$P$1,DATOS!$L:$L,$R$1)</f>
        <v>0</v>
      </c>
      <c r="Q2381" s="117">
        <f>SUMIFS(DATOS!$F:$F,DATOS!$A:$A,$C2381,DATOS!$G:$G,$N$1,DATOS!$J:$J,$S$1)</f>
        <v>0</v>
      </c>
      <c r="R2381" s="118">
        <f>SUMIFS(DATOS!$F:$F,DATOS!$A:$A,$C2381,DATOS!$G:$G,$O$1,DATOS!$J:$J,$S$1)</f>
        <v>0</v>
      </c>
      <c r="S2381" s="119">
        <f>SUMIFS(DATOS!$F:$F,DATOS!$A:$A,$C2381,DATOS!$G:$G,$P$1,DATOS!$J:$J,$S$1)</f>
        <v>0</v>
      </c>
      <c r="T2381" s="117">
        <f>SUMIFS(DATOS!$F:$F,DATOS!$A:$A,$C2381,DATOS!$G:$G,$N$1,DATOS!$K:$K,$T$1)</f>
        <v>0</v>
      </c>
      <c r="U2381" s="118">
        <f>SUMIFS(DATOS!$F:$F,DATOS!$A:$A,$C2381,DATOS!$G:$G,$O$1,DATOS!$K:$K,$T$1)</f>
        <v>0</v>
      </c>
      <c r="V2381" s="119">
        <f>SUMIFS(DATOS!$F:$F,DATOS!$A:$A,$C2381,DATOS!$G:$G,$P$1,DATOS!$K:$K,$R$1)</f>
        <v>0</v>
      </c>
    </row>
    <row r="2382" spans="1:22">
      <c r="A2382" s="128" t="s">
        <v>452</v>
      </c>
      <c r="B2382" s="128" t="str">
        <f t="shared" si="274"/>
        <v>1 1 3 132 003 001</v>
      </c>
      <c r="C2382" s="129" t="s">
        <v>8294</v>
      </c>
      <c r="D2382" s="130" t="s">
        <v>7816</v>
      </c>
      <c r="E2382" s="127">
        <f t="shared" si="276"/>
        <v>952252.5</v>
      </c>
      <c r="F2382" s="127">
        <f t="shared" si="277"/>
        <v>0</v>
      </c>
      <c r="G2382" s="127">
        <f t="shared" si="278"/>
        <v>0</v>
      </c>
      <c r="H2382" s="131">
        <f t="shared" si="279"/>
        <v>952252.5</v>
      </c>
      <c r="I2382" s="128">
        <f t="shared" si="275"/>
        <v>17</v>
      </c>
      <c r="J2382" s="156" t="str">
        <f t="shared" si="269"/>
        <v>1 1 3 132 003</v>
      </c>
      <c r="K2382" s="118">
        <f>SUMIFS(DATOS!$F:$F,DATOS!$A:$A,$C2382,DATOS!$G:$G,$N$1,DATOS!$E:$E,$Q$1)</f>
        <v>0</v>
      </c>
      <c r="L2382" s="118">
        <f>SUMIFS(DATOS!$F:$F,DATOS!$A:$A,$C2382,DATOS!$G:$G,$O$1,DATOS!$E:$E,$Q$1)</f>
        <v>0</v>
      </c>
      <c r="M2382" s="119">
        <f>SUMIFS(DATOS!$F:$F,DATOS!$A:$A,$C2382,DATOS!$G:$G,$P$1,DATOS!$E:$E,$Q$1)</f>
        <v>0</v>
      </c>
      <c r="N2382" s="117">
        <f>SUMIFS(DATOS!$F:$F,DATOS!$A:$A,$C2382,DATOS!$G:$G,$N$1,DATOS!$L:$L,$R$1)</f>
        <v>952252.5</v>
      </c>
      <c r="O2382" s="118">
        <f>SUMIFS(DATOS!$F:$F,DATOS!$A:$A,$C2382,DATOS!$G:$G,$O$1,DATOS!$L:$L,$R$1)</f>
        <v>0</v>
      </c>
      <c r="P2382" s="119">
        <f>SUMIFS(DATOS!$F:$F,DATOS!$A:$A,$C2382,DATOS!$G:$G,$P$1,DATOS!$L:$L,$R$1)</f>
        <v>0</v>
      </c>
      <c r="Q2382" s="117">
        <f>SUMIFS(DATOS!$F:$F,DATOS!$A:$A,$C2382,DATOS!$G:$G,$N$1,DATOS!$J:$J,$S$1)</f>
        <v>0</v>
      </c>
      <c r="R2382" s="118">
        <f>SUMIFS(DATOS!$F:$F,DATOS!$A:$A,$C2382,DATOS!$G:$G,$O$1,DATOS!$J:$J,$S$1)</f>
        <v>0</v>
      </c>
      <c r="S2382" s="119">
        <f>SUMIFS(DATOS!$F:$F,DATOS!$A:$A,$C2382,DATOS!$G:$G,$P$1,DATOS!$J:$J,$S$1)</f>
        <v>0</v>
      </c>
      <c r="T2382" s="117">
        <f>SUMIFS(DATOS!$F:$F,DATOS!$A:$A,$C2382,DATOS!$G:$G,$N$1,DATOS!$K:$K,$T$1)</f>
        <v>0</v>
      </c>
      <c r="U2382" s="118">
        <f>SUMIFS(DATOS!$F:$F,DATOS!$A:$A,$C2382,DATOS!$G:$G,$O$1,DATOS!$K:$K,$T$1)</f>
        <v>0</v>
      </c>
      <c r="V2382" s="119">
        <f>SUMIFS(DATOS!$F:$F,DATOS!$A:$A,$C2382,DATOS!$G:$G,$P$1,DATOS!$K:$K,$R$1)</f>
        <v>0</v>
      </c>
    </row>
    <row r="2383" spans="1:22">
      <c r="A2383" s="128" t="s">
        <v>452</v>
      </c>
      <c r="B2383" s="128" t="str">
        <f t="shared" si="274"/>
        <v>1 1 3 132 003 002</v>
      </c>
      <c r="C2383" s="129" t="s">
        <v>9747</v>
      </c>
      <c r="D2383" s="130" t="s">
        <v>40</v>
      </c>
      <c r="E2383" s="127">
        <f t="shared" si="276"/>
        <v>0</v>
      </c>
      <c r="F2383" s="127">
        <f t="shared" si="277"/>
        <v>0</v>
      </c>
      <c r="G2383" s="127">
        <f t="shared" si="278"/>
        <v>0</v>
      </c>
      <c r="H2383" s="131">
        <f t="shared" si="279"/>
        <v>0</v>
      </c>
      <c r="I2383" s="128">
        <f t="shared" si="275"/>
        <v>17</v>
      </c>
      <c r="J2383" s="156" t="str">
        <f t="shared" si="269"/>
        <v>1 1 3 132 003</v>
      </c>
      <c r="K2383" s="118">
        <f>SUMIFS(DATOS!$F:$F,DATOS!$A:$A,$C2383,DATOS!$G:$G,$N$1,DATOS!$E:$E,$Q$1)</f>
        <v>0</v>
      </c>
      <c r="L2383" s="118">
        <f>SUMIFS(DATOS!$F:$F,DATOS!$A:$A,$C2383,DATOS!$G:$G,$O$1,DATOS!$E:$E,$Q$1)</f>
        <v>0</v>
      </c>
      <c r="M2383" s="119">
        <f>SUMIFS(DATOS!$F:$F,DATOS!$A:$A,$C2383,DATOS!$G:$G,$P$1,DATOS!$E:$E,$Q$1)</f>
        <v>0</v>
      </c>
      <c r="N2383" s="117">
        <f>SUMIFS(DATOS!$F:$F,DATOS!$A:$A,$C2383,DATOS!$G:$G,$N$1,DATOS!$L:$L,$R$1)</f>
        <v>0</v>
      </c>
      <c r="O2383" s="118">
        <f>SUMIFS(DATOS!$F:$F,DATOS!$A:$A,$C2383,DATOS!$G:$G,$O$1,DATOS!$L:$L,$R$1)</f>
        <v>0</v>
      </c>
      <c r="P2383" s="119">
        <f>SUMIFS(DATOS!$F:$F,DATOS!$A:$A,$C2383,DATOS!$G:$G,$P$1,DATOS!$L:$L,$R$1)</f>
        <v>0</v>
      </c>
      <c r="Q2383" s="117">
        <f>SUMIFS(DATOS!$F:$F,DATOS!$A:$A,$C2383,DATOS!$G:$G,$N$1,DATOS!$J:$J,$S$1)</f>
        <v>0</v>
      </c>
      <c r="R2383" s="118">
        <f>SUMIFS(DATOS!$F:$F,DATOS!$A:$A,$C2383,DATOS!$G:$G,$O$1,DATOS!$J:$J,$S$1)</f>
        <v>0</v>
      </c>
      <c r="S2383" s="119">
        <f>SUMIFS(DATOS!$F:$F,DATOS!$A:$A,$C2383,DATOS!$G:$G,$P$1,DATOS!$J:$J,$S$1)</f>
        <v>0</v>
      </c>
      <c r="T2383" s="117">
        <f>SUMIFS(DATOS!$F:$F,DATOS!$A:$A,$C2383,DATOS!$G:$G,$N$1,DATOS!$K:$K,$T$1)</f>
        <v>0</v>
      </c>
      <c r="U2383" s="118">
        <f>SUMIFS(DATOS!$F:$F,DATOS!$A:$A,$C2383,DATOS!$G:$G,$O$1,DATOS!$K:$K,$T$1)</f>
        <v>0</v>
      </c>
      <c r="V2383" s="119">
        <f>SUMIFS(DATOS!$F:$F,DATOS!$A:$A,$C2383,DATOS!$G:$G,$P$1,DATOS!$K:$K,$R$1)</f>
        <v>0</v>
      </c>
    </row>
    <row r="2384" spans="1:22">
      <c r="A2384" s="128" t="s">
        <v>452</v>
      </c>
      <c r="B2384" s="128" t="str">
        <f t="shared" si="274"/>
        <v>1 1 3 132 003 003</v>
      </c>
      <c r="C2384" s="129" t="s">
        <v>9748</v>
      </c>
      <c r="D2384" s="130" t="s">
        <v>9743</v>
      </c>
      <c r="E2384" s="127">
        <f t="shared" si="276"/>
        <v>0</v>
      </c>
      <c r="F2384" s="127">
        <f t="shared" si="277"/>
        <v>0</v>
      </c>
      <c r="G2384" s="127">
        <f t="shared" si="278"/>
        <v>0</v>
      </c>
      <c r="H2384" s="131">
        <f t="shared" si="279"/>
        <v>0</v>
      </c>
      <c r="I2384" s="128">
        <f t="shared" si="275"/>
        <v>17</v>
      </c>
      <c r="J2384" s="156" t="str">
        <f t="shared" si="269"/>
        <v>1 1 3 132 003</v>
      </c>
      <c r="K2384" s="118">
        <f>SUMIFS(DATOS!$F:$F,DATOS!$A:$A,$C2384,DATOS!$G:$G,$N$1,DATOS!$E:$E,$Q$1)</f>
        <v>0</v>
      </c>
      <c r="L2384" s="118">
        <f>SUMIFS(DATOS!$F:$F,DATOS!$A:$A,$C2384,DATOS!$G:$G,$O$1,DATOS!$E:$E,$Q$1)</f>
        <v>0</v>
      </c>
      <c r="M2384" s="119">
        <f>SUMIFS(DATOS!$F:$F,DATOS!$A:$A,$C2384,DATOS!$G:$G,$P$1,DATOS!$E:$E,$Q$1)</f>
        <v>0</v>
      </c>
      <c r="N2384" s="117">
        <f>SUMIFS(DATOS!$F:$F,DATOS!$A:$A,$C2384,DATOS!$G:$G,$N$1,DATOS!$L:$L,$R$1)</f>
        <v>0</v>
      </c>
      <c r="O2384" s="118">
        <f>SUMIFS(DATOS!$F:$F,DATOS!$A:$A,$C2384,DATOS!$G:$G,$O$1,DATOS!$L:$L,$R$1)</f>
        <v>0</v>
      </c>
      <c r="P2384" s="119">
        <f>SUMIFS(DATOS!$F:$F,DATOS!$A:$A,$C2384,DATOS!$G:$G,$P$1,DATOS!$L:$L,$R$1)</f>
        <v>0</v>
      </c>
      <c r="Q2384" s="117">
        <f>SUMIFS(DATOS!$F:$F,DATOS!$A:$A,$C2384,DATOS!$G:$G,$N$1,DATOS!$J:$J,$S$1)</f>
        <v>0</v>
      </c>
      <c r="R2384" s="118">
        <f>SUMIFS(DATOS!$F:$F,DATOS!$A:$A,$C2384,DATOS!$G:$G,$O$1,DATOS!$J:$J,$S$1)</f>
        <v>0</v>
      </c>
      <c r="S2384" s="119">
        <f>SUMIFS(DATOS!$F:$F,DATOS!$A:$A,$C2384,DATOS!$G:$G,$P$1,DATOS!$J:$J,$S$1)</f>
        <v>0</v>
      </c>
      <c r="T2384" s="117">
        <f>SUMIFS(DATOS!$F:$F,DATOS!$A:$A,$C2384,DATOS!$G:$G,$N$1,DATOS!$K:$K,$T$1)</f>
        <v>0</v>
      </c>
      <c r="U2384" s="118">
        <f>SUMIFS(DATOS!$F:$F,DATOS!$A:$A,$C2384,DATOS!$G:$G,$O$1,DATOS!$K:$K,$T$1)</f>
        <v>0</v>
      </c>
      <c r="V2384" s="119">
        <f>SUMIFS(DATOS!$F:$F,DATOS!$A:$A,$C2384,DATOS!$G:$G,$P$1,DATOS!$K:$K,$R$1)</f>
        <v>0</v>
      </c>
    </row>
    <row r="2385" spans="1:22">
      <c r="A2385" s="128" t="s">
        <v>452</v>
      </c>
      <c r="B2385" s="128" t="str">
        <f t="shared" si="274"/>
        <v>1 1 3 132 004 001</v>
      </c>
      <c r="C2385" s="129" t="s">
        <v>9749</v>
      </c>
      <c r="D2385" s="130" t="s">
        <v>7816</v>
      </c>
      <c r="E2385" s="127">
        <f t="shared" si="276"/>
        <v>0</v>
      </c>
      <c r="F2385" s="127">
        <f t="shared" si="277"/>
        <v>0</v>
      </c>
      <c r="G2385" s="127">
        <f t="shared" si="278"/>
        <v>0</v>
      </c>
      <c r="H2385" s="131">
        <f t="shared" si="279"/>
        <v>0</v>
      </c>
      <c r="I2385" s="128">
        <f t="shared" si="275"/>
        <v>17</v>
      </c>
      <c r="J2385" s="156" t="str">
        <f t="shared" si="269"/>
        <v>1 1 3 132 004</v>
      </c>
      <c r="K2385" s="118">
        <f>SUMIFS(DATOS!$F:$F,DATOS!$A:$A,$C2385,DATOS!$G:$G,$N$1,DATOS!$E:$E,$Q$1)</f>
        <v>0</v>
      </c>
      <c r="L2385" s="118">
        <f>SUMIFS(DATOS!$F:$F,DATOS!$A:$A,$C2385,DATOS!$G:$G,$O$1,DATOS!$E:$E,$Q$1)</f>
        <v>0</v>
      </c>
      <c r="M2385" s="119">
        <f>SUMIFS(DATOS!$F:$F,DATOS!$A:$A,$C2385,DATOS!$G:$G,$P$1,DATOS!$E:$E,$Q$1)</f>
        <v>0</v>
      </c>
      <c r="N2385" s="117">
        <f>SUMIFS(DATOS!$F:$F,DATOS!$A:$A,$C2385,DATOS!$G:$G,$N$1,DATOS!$L:$L,$R$1)</f>
        <v>0</v>
      </c>
      <c r="O2385" s="118">
        <f>SUMIFS(DATOS!$F:$F,DATOS!$A:$A,$C2385,DATOS!$G:$G,$O$1,DATOS!$L:$L,$R$1)</f>
        <v>0</v>
      </c>
      <c r="P2385" s="119">
        <f>SUMIFS(DATOS!$F:$F,DATOS!$A:$A,$C2385,DATOS!$G:$G,$P$1,DATOS!$L:$L,$R$1)</f>
        <v>0</v>
      </c>
      <c r="Q2385" s="117">
        <f>SUMIFS(DATOS!$F:$F,DATOS!$A:$A,$C2385,DATOS!$G:$G,$N$1,DATOS!$J:$J,$S$1)</f>
        <v>0</v>
      </c>
      <c r="R2385" s="118">
        <f>SUMIFS(DATOS!$F:$F,DATOS!$A:$A,$C2385,DATOS!$G:$G,$O$1,DATOS!$J:$J,$S$1)</f>
        <v>0</v>
      </c>
      <c r="S2385" s="119">
        <f>SUMIFS(DATOS!$F:$F,DATOS!$A:$A,$C2385,DATOS!$G:$G,$P$1,DATOS!$J:$J,$S$1)</f>
        <v>0</v>
      </c>
      <c r="T2385" s="117">
        <f>SUMIFS(DATOS!$F:$F,DATOS!$A:$A,$C2385,DATOS!$G:$G,$N$1,DATOS!$K:$K,$T$1)</f>
        <v>0</v>
      </c>
      <c r="U2385" s="118">
        <f>SUMIFS(DATOS!$F:$F,DATOS!$A:$A,$C2385,DATOS!$G:$G,$O$1,DATOS!$K:$K,$T$1)</f>
        <v>0</v>
      </c>
      <c r="V2385" s="119">
        <f>SUMIFS(DATOS!$F:$F,DATOS!$A:$A,$C2385,DATOS!$G:$G,$P$1,DATOS!$K:$K,$R$1)</f>
        <v>0</v>
      </c>
    </row>
    <row r="2386" spans="1:22">
      <c r="A2386" s="128" t="s">
        <v>452</v>
      </c>
      <c r="B2386" s="128" t="str">
        <f t="shared" si="274"/>
        <v>1 1 3 132 004 002</v>
      </c>
      <c r="C2386" s="129" t="s">
        <v>9750</v>
      </c>
      <c r="D2386" s="130" t="s">
        <v>40</v>
      </c>
      <c r="E2386" s="127">
        <f t="shared" si="276"/>
        <v>0</v>
      </c>
      <c r="F2386" s="127">
        <f t="shared" si="277"/>
        <v>0</v>
      </c>
      <c r="G2386" s="127">
        <f t="shared" si="278"/>
        <v>0</v>
      </c>
      <c r="H2386" s="131">
        <f t="shared" si="279"/>
        <v>0</v>
      </c>
      <c r="I2386" s="128">
        <f t="shared" si="275"/>
        <v>17</v>
      </c>
      <c r="J2386" s="156" t="str">
        <f t="shared" si="269"/>
        <v>1 1 3 132 004</v>
      </c>
      <c r="K2386" s="118">
        <f>SUMIFS(DATOS!$F:$F,DATOS!$A:$A,$C2386,DATOS!$G:$G,$N$1,DATOS!$E:$E,$Q$1)</f>
        <v>0</v>
      </c>
      <c r="L2386" s="118">
        <f>SUMIFS(DATOS!$F:$F,DATOS!$A:$A,$C2386,DATOS!$G:$G,$O$1,DATOS!$E:$E,$Q$1)</f>
        <v>0</v>
      </c>
      <c r="M2386" s="119">
        <f>SUMIFS(DATOS!$F:$F,DATOS!$A:$A,$C2386,DATOS!$G:$G,$P$1,DATOS!$E:$E,$Q$1)</f>
        <v>0</v>
      </c>
      <c r="N2386" s="117">
        <f>SUMIFS(DATOS!$F:$F,DATOS!$A:$A,$C2386,DATOS!$G:$G,$N$1,DATOS!$L:$L,$R$1)</f>
        <v>0</v>
      </c>
      <c r="O2386" s="118">
        <f>SUMIFS(DATOS!$F:$F,DATOS!$A:$A,$C2386,DATOS!$G:$G,$O$1,DATOS!$L:$L,$R$1)</f>
        <v>0</v>
      </c>
      <c r="P2386" s="119">
        <f>SUMIFS(DATOS!$F:$F,DATOS!$A:$A,$C2386,DATOS!$G:$G,$P$1,DATOS!$L:$L,$R$1)</f>
        <v>0</v>
      </c>
      <c r="Q2386" s="117">
        <f>SUMIFS(DATOS!$F:$F,DATOS!$A:$A,$C2386,DATOS!$G:$G,$N$1,DATOS!$J:$J,$S$1)</f>
        <v>0</v>
      </c>
      <c r="R2386" s="118">
        <f>SUMIFS(DATOS!$F:$F,DATOS!$A:$A,$C2386,DATOS!$G:$G,$O$1,DATOS!$J:$J,$S$1)</f>
        <v>0</v>
      </c>
      <c r="S2386" s="119">
        <f>SUMIFS(DATOS!$F:$F,DATOS!$A:$A,$C2386,DATOS!$G:$G,$P$1,DATOS!$J:$J,$S$1)</f>
        <v>0</v>
      </c>
      <c r="T2386" s="117">
        <f>SUMIFS(DATOS!$F:$F,DATOS!$A:$A,$C2386,DATOS!$G:$G,$N$1,DATOS!$K:$K,$T$1)</f>
        <v>0</v>
      </c>
      <c r="U2386" s="118">
        <f>SUMIFS(DATOS!$F:$F,DATOS!$A:$A,$C2386,DATOS!$G:$G,$O$1,DATOS!$K:$K,$T$1)</f>
        <v>0</v>
      </c>
      <c r="V2386" s="119">
        <f>SUMIFS(DATOS!$F:$F,DATOS!$A:$A,$C2386,DATOS!$G:$G,$P$1,DATOS!$K:$K,$R$1)</f>
        <v>0</v>
      </c>
    </row>
    <row r="2387" spans="1:22">
      <c r="A2387" s="128" t="s">
        <v>452</v>
      </c>
      <c r="B2387" s="128" t="str">
        <f t="shared" si="274"/>
        <v>1 1 3 132 004 003</v>
      </c>
      <c r="C2387" s="129" t="s">
        <v>9751</v>
      </c>
      <c r="D2387" s="130" t="s">
        <v>9743</v>
      </c>
      <c r="E2387" s="127">
        <f t="shared" si="276"/>
        <v>0</v>
      </c>
      <c r="F2387" s="127">
        <f t="shared" si="277"/>
        <v>0</v>
      </c>
      <c r="G2387" s="127">
        <f t="shared" si="278"/>
        <v>0</v>
      </c>
      <c r="H2387" s="131">
        <f t="shared" si="279"/>
        <v>0</v>
      </c>
      <c r="I2387" s="128">
        <f t="shared" si="275"/>
        <v>17</v>
      </c>
      <c r="J2387" s="156" t="str">
        <f t="shared" si="269"/>
        <v>1 1 3 132 004</v>
      </c>
      <c r="K2387" s="118">
        <f>SUMIFS(DATOS!$F:$F,DATOS!$A:$A,$C2387,DATOS!$G:$G,$N$1,DATOS!$E:$E,$Q$1)</f>
        <v>0</v>
      </c>
      <c r="L2387" s="118">
        <f>SUMIFS(DATOS!$F:$F,DATOS!$A:$A,$C2387,DATOS!$G:$G,$O$1,DATOS!$E:$E,$Q$1)</f>
        <v>0</v>
      </c>
      <c r="M2387" s="119">
        <f>SUMIFS(DATOS!$F:$F,DATOS!$A:$A,$C2387,DATOS!$G:$G,$P$1,DATOS!$E:$E,$Q$1)</f>
        <v>0</v>
      </c>
      <c r="N2387" s="117">
        <f>SUMIFS(DATOS!$F:$F,DATOS!$A:$A,$C2387,DATOS!$G:$G,$N$1,DATOS!$L:$L,$R$1)</f>
        <v>0</v>
      </c>
      <c r="O2387" s="118">
        <f>SUMIFS(DATOS!$F:$F,DATOS!$A:$A,$C2387,DATOS!$G:$G,$O$1,DATOS!$L:$L,$R$1)</f>
        <v>0</v>
      </c>
      <c r="P2387" s="119">
        <f>SUMIFS(DATOS!$F:$F,DATOS!$A:$A,$C2387,DATOS!$G:$G,$P$1,DATOS!$L:$L,$R$1)</f>
        <v>0</v>
      </c>
      <c r="Q2387" s="117">
        <f>SUMIFS(DATOS!$F:$F,DATOS!$A:$A,$C2387,DATOS!$G:$G,$N$1,DATOS!$J:$J,$S$1)</f>
        <v>0</v>
      </c>
      <c r="R2387" s="118">
        <f>SUMIFS(DATOS!$F:$F,DATOS!$A:$A,$C2387,DATOS!$G:$G,$O$1,DATOS!$J:$J,$S$1)</f>
        <v>0</v>
      </c>
      <c r="S2387" s="119">
        <f>SUMIFS(DATOS!$F:$F,DATOS!$A:$A,$C2387,DATOS!$G:$G,$P$1,DATOS!$J:$J,$S$1)</f>
        <v>0</v>
      </c>
      <c r="T2387" s="117">
        <f>SUMIFS(DATOS!$F:$F,DATOS!$A:$A,$C2387,DATOS!$G:$G,$N$1,DATOS!$K:$K,$T$1)</f>
        <v>0</v>
      </c>
      <c r="U2387" s="118">
        <f>SUMIFS(DATOS!$F:$F,DATOS!$A:$A,$C2387,DATOS!$G:$G,$O$1,DATOS!$K:$K,$T$1)</f>
        <v>0</v>
      </c>
      <c r="V2387" s="119">
        <f>SUMIFS(DATOS!$F:$F,DATOS!$A:$A,$C2387,DATOS!$G:$G,$P$1,DATOS!$K:$K,$R$1)</f>
        <v>0</v>
      </c>
    </row>
    <row r="2388" spans="1:22">
      <c r="A2388" s="128" t="s">
        <v>452</v>
      </c>
      <c r="B2388" s="128" t="str">
        <f t="shared" si="274"/>
        <v>1 1 3 132 005 001</v>
      </c>
      <c r="C2388" s="129" t="s">
        <v>9752</v>
      </c>
      <c r="D2388" s="130" t="s">
        <v>7816</v>
      </c>
      <c r="E2388" s="127">
        <f t="shared" si="276"/>
        <v>0</v>
      </c>
      <c r="F2388" s="127">
        <f t="shared" si="277"/>
        <v>0</v>
      </c>
      <c r="G2388" s="127">
        <f t="shared" si="278"/>
        <v>0</v>
      </c>
      <c r="H2388" s="131">
        <f t="shared" si="279"/>
        <v>0</v>
      </c>
      <c r="I2388" s="128">
        <f t="shared" si="275"/>
        <v>17</v>
      </c>
      <c r="J2388" s="156" t="str">
        <f t="shared" si="269"/>
        <v>1 1 3 132 005</v>
      </c>
      <c r="K2388" s="118">
        <f>SUMIFS(DATOS!$F:$F,DATOS!$A:$A,$C2388,DATOS!$G:$G,$N$1,DATOS!$E:$E,$Q$1)</f>
        <v>0</v>
      </c>
      <c r="L2388" s="118">
        <f>SUMIFS(DATOS!$F:$F,DATOS!$A:$A,$C2388,DATOS!$G:$G,$O$1,DATOS!$E:$E,$Q$1)</f>
        <v>0</v>
      </c>
      <c r="M2388" s="119">
        <f>SUMIFS(DATOS!$F:$F,DATOS!$A:$A,$C2388,DATOS!$G:$G,$P$1,DATOS!$E:$E,$Q$1)</f>
        <v>0</v>
      </c>
      <c r="N2388" s="117">
        <f>SUMIFS(DATOS!$F:$F,DATOS!$A:$A,$C2388,DATOS!$G:$G,$N$1,DATOS!$L:$L,$R$1)</f>
        <v>0</v>
      </c>
      <c r="O2388" s="118">
        <f>SUMIFS(DATOS!$F:$F,DATOS!$A:$A,$C2388,DATOS!$G:$G,$O$1,DATOS!$L:$L,$R$1)</f>
        <v>0</v>
      </c>
      <c r="P2388" s="119">
        <f>SUMIFS(DATOS!$F:$F,DATOS!$A:$A,$C2388,DATOS!$G:$G,$P$1,DATOS!$L:$L,$R$1)</f>
        <v>0</v>
      </c>
      <c r="Q2388" s="117">
        <f>SUMIFS(DATOS!$F:$F,DATOS!$A:$A,$C2388,DATOS!$G:$G,$N$1,DATOS!$J:$J,$S$1)</f>
        <v>0</v>
      </c>
      <c r="R2388" s="118">
        <f>SUMIFS(DATOS!$F:$F,DATOS!$A:$A,$C2388,DATOS!$G:$G,$O$1,DATOS!$J:$J,$S$1)</f>
        <v>0</v>
      </c>
      <c r="S2388" s="119">
        <f>SUMIFS(DATOS!$F:$F,DATOS!$A:$A,$C2388,DATOS!$G:$G,$P$1,DATOS!$J:$J,$S$1)</f>
        <v>0</v>
      </c>
      <c r="T2388" s="117">
        <f>SUMIFS(DATOS!$F:$F,DATOS!$A:$A,$C2388,DATOS!$G:$G,$N$1,DATOS!$K:$K,$T$1)</f>
        <v>0</v>
      </c>
      <c r="U2388" s="118">
        <f>SUMIFS(DATOS!$F:$F,DATOS!$A:$A,$C2388,DATOS!$G:$G,$O$1,DATOS!$K:$K,$T$1)</f>
        <v>0</v>
      </c>
      <c r="V2388" s="119">
        <f>SUMIFS(DATOS!$F:$F,DATOS!$A:$A,$C2388,DATOS!$G:$G,$P$1,DATOS!$K:$K,$R$1)</f>
        <v>0</v>
      </c>
    </row>
    <row r="2389" spans="1:22">
      <c r="A2389" s="128" t="s">
        <v>452</v>
      </c>
      <c r="B2389" s="128" t="str">
        <f t="shared" si="274"/>
        <v>1 1 3 132 005 002</v>
      </c>
      <c r="C2389" s="129" t="s">
        <v>9753</v>
      </c>
      <c r="D2389" s="130" t="s">
        <v>40</v>
      </c>
      <c r="E2389" s="127">
        <f t="shared" si="276"/>
        <v>0</v>
      </c>
      <c r="F2389" s="127">
        <f t="shared" si="277"/>
        <v>0</v>
      </c>
      <c r="G2389" s="127">
        <f t="shared" si="278"/>
        <v>0</v>
      </c>
      <c r="H2389" s="131">
        <f t="shared" si="279"/>
        <v>0</v>
      </c>
      <c r="I2389" s="128">
        <f t="shared" si="275"/>
        <v>17</v>
      </c>
      <c r="J2389" s="156" t="str">
        <f t="shared" si="269"/>
        <v>1 1 3 132 005</v>
      </c>
      <c r="K2389" s="118">
        <f>SUMIFS(DATOS!$F:$F,DATOS!$A:$A,$C2389,DATOS!$G:$G,$N$1,DATOS!$E:$E,$Q$1)</f>
        <v>0</v>
      </c>
      <c r="L2389" s="118">
        <f>SUMIFS(DATOS!$F:$F,DATOS!$A:$A,$C2389,DATOS!$G:$G,$O$1,DATOS!$E:$E,$Q$1)</f>
        <v>0</v>
      </c>
      <c r="M2389" s="119">
        <f>SUMIFS(DATOS!$F:$F,DATOS!$A:$A,$C2389,DATOS!$G:$G,$P$1,DATOS!$E:$E,$Q$1)</f>
        <v>0</v>
      </c>
      <c r="N2389" s="117">
        <f>SUMIFS(DATOS!$F:$F,DATOS!$A:$A,$C2389,DATOS!$G:$G,$N$1,DATOS!$L:$L,$R$1)</f>
        <v>0</v>
      </c>
      <c r="O2389" s="118">
        <f>SUMIFS(DATOS!$F:$F,DATOS!$A:$A,$C2389,DATOS!$G:$G,$O$1,DATOS!$L:$L,$R$1)</f>
        <v>0</v>
      </c>
      <c r="P2389" s="119">
        <f>SUMIFS(DATOS!$F:$F,DATOS!$A:$A,$C2389,DATOS!$G:$G,$P$1,DATOS!$L:$L,$R$1)</f>
        <v>0</v>
      </c>
      <c r="Q2389" s="117">
        <f>SUMIFS(DATOS!$F:$F,DATOS!$A:$A,$C2389,DATOS!$G:$G,$N$1,DATOS!$J:$J,$S$1)</f>
        <v>0</v>
      </c>
      <c r="R2389" s="118">
        <f>SUMIFS(DATOS!$F:$F,DATOS!$A:$A,$C2389,DATOS!$G:$G,$O$1,DATOS!$J:$J,$S$1)</f>
        <v>0</v>
      </c>
      <c r="S2389" s="119">
        <f>SUMIFS(DATOS!$F:$F,DATOS!$A:$A,$C2389,DATOS!$G:$G,$P$1,DATOS!$J:$J,$S$1)</f>
        <v>0</v>
      </c>
      <c r="T2389" s="117">
        <f>SUMIFS(DATOS!$F:$F,DATOS!$A:$A,$C2389,DATOS!$G:$G,$N$1,DATOS!$K:$K,$T$1)</f>
        <v>0</v>
      </c>
      <c r="U2389" s="118">
        <f>SUMIFS(DATOS!$F:$F,DATOS!$A:$A,$C2389,DATOS!$G:$G,$O$1,DATOS!$K:$K,$T$1)</f>
        <v>0</v>
      </c>
      <c r="V2389" s="119">
        <f>SUMIFS(DATOS!$F:$F,DATOS!$A:$A,$C2389,DATOS!$G:$G,$P$1,DATOS!$K:$K,$R$1)</f>
        <v>0</v>
      </c>
    </row>
    <row r="2390" spans="1:22">
      <c r="A2390" s="128" t="s">
        <v>452</v>
      </c>
      <c r="B2390" s="128" t="str">
        <f t="shared" si="274"/>
        <v>1 1 3 132 005 003</v>
      </c>
      <c r="C2390" s="129" t="s">
        <v>9754</v>
      </c>
      <c r="D2390" s="130" t="s">
        <v>9743</v>
      </c>
      <c r="E2390" s="127">
        <f t="shared" si="276"/>
        <v>0</v>
      </c>
      <c r="F2390" s="127">
        <f t="shared" si="277"/>
        <v>0</v>
      </c>
      <c r="G2390" s="127">
        <f t="shared" si="278"/>
        <v>0</v>
      </c>
      <c r="H2390" s="131">
        <f t="shared" si="279"/>
        <v>0</v>
      </c>
      <c r="I2390" s="128">
        <f t="shared" si="275"/>
        <v>17</v>
      </c>
      <c r="J2390" s="156" t="str">
        <f t="shared" si="269"/>
        <v>1 1 3 132 005</v>
      </c>
      <c r="K2390" s="118">
        <f>SUMIFS(DATOS!$F:$F,DATOS!$A:$A,$C2390,DATOS!$G:$G,$N$1,DATOS!$E:$E,$Q$1)</f>
        <v>0</v>
      </c>
      <c r="L2390" s="118">
        <f>SUMIFS(DATOS!$F:$F,DATOS!$A:$A,$C2390,DATOS!$G:$G,$O$1,DATOS!$E:$E,$Q$1)</f>
        <v>0</v>
      </c>
      <c r="M2390" s="119">
        <f>SUMIFS(DATOS!$F:$F,DATOS!$A:$A,$C2390,DATOS!$G:$G,$P$1,DATOS!$E:$E,$Q$1)</f>
        <v>0</v>
      </c>
      <c r="N2390" s="117">
        <f>SUMIFS(DATOS!$F:$F,DATOS!$A:$A,$C2390,DATOS!$G:$G,$N$1,DATOS!$L:$L,$R$1)</f>
        <v>0</v>
      </c>
      <c r="O2390" s="118">
        <f>SUMIFS(DATOS!$F:$F,DATOS!$A:$A,$C2390,DATOS!$G:$G,$O$1,DATOS!$L:$L,$R$1)</f>
        <v>0</v>
      </c>
      <c r="P2390" s="119">
        <f>SUMIFS(DATOS!$F:$F,DATOS!$A:$A,$C2390,DATOS!$G:$G,$P$1,DATOS!$L:$L,$R$1)</f>
        <v>0</v>
      </c>
      <c r="Q2390" s="117">
        <f>SUMIFS(DATOS!$F:$F,DATOS!$A:$A,$C2390,DATOS!$G:$G,$N$1,DATOS!$J:$J,$S$1)</f>
        <v>0</v>
      </c>
      <c r="R2390" s="118">
        <f>SUMIFS(DATOS!$F:$F,DATOS!$A:$A,$C2390,DATOS!$G:$G,$O$1,DATOS!$J:$J,$S$1)</f>
        <v>0</v>
      </c>
      <c r="S2390" s="119">
        <f>SUMIFS(DATOS!$F:$F,DATOS!$A:$A,$C2390,DATOS!$G:$G,$P$1,DATOS!$J:$J,$S$1)</f>
        <v>0</v>
      </c>
      <c r="T2390" s="117">
        <f>SUMIFS(DATOS!$F:$F,DATOS!$A:$A,$C2390,DATOS!$G:$G,$N$1,DATOS!$K:$K,$T$1)</f>
        <v>0</v>
      </c>
      <c r="U2390" s="118">
        <f>SUMIFS(DATOS!$F:$F,DATOS!$A:$A,$C2390,DATOS!$G:$G,$O$1,DATOS!$K:$K,$T$1)</f>
        <v>0</v>
      </c>
      <c r="V2390" s="119">
        <f>SUMIFS(DATOS!$F:$F,DATOS!$A:$A,$C2390,DATOS!$G:$G,$P$1,DATOS!$K:$K,$R$1)</f>
        <v>0</v>
      </c>
    </row>
    <row r="2391" spans="1:22">
      <c r="A2391" s="128" t="s">
        <v>452</v>
      </c>
      <c r="B2391" s="128" t="str">
        <f t="shared" si="274"/>
        <v>1 1 3 133 001 001</v>
      </c>
      <c r="C2391" s="129" t="s">
        <v>3661</v>
      </c>
      <c r="D2391" s="130" t="s">
        <v>3272</v>
      </c>
      <c r="E2391" s="127">
        <f t="shared" si="276"/>
        <v>0</v>
      </c>
      <c r="F2391" s="127">
        <f t="shared" si="277"/>
        <v>0</v>
      </c>
      <c r="G2391" s="127">
        <f t="shared" si="278"/>
        <v>0</v>
      </c>
      <c r="H2391" s="131">
        <f t="shared" si="279"/>
        <v>0</v>
      </c>
      <c r="I2391" s="128">
        <f t="shared" si="275"/>
        <v>17</v>
      </c>
      <c r="J2391" s="156" t="str">
        <f t="shared" si="269"/>
        <v>1 1 3 133 001</v>
      </c>
      <c r="K2391" s="118">
        <f>SUMIFS(DATOS!$F:$F,DATOS!$A:$A,$C2391,DATOS!$G:$G,$N$1,DATOS!$E:$E,$Q$1)</f>
        <v>0</v>
      </c>
      <c r="L2391" s="118">
        <f>SUMIFS(DATOS!$F:$F,DATOS!$A:$A,$C2391,DATOS!$G:$G,$O$1,DATOS!$E:$E,$Q$1)</f>
        <v>0</v>
      </c>
      <c r="M2391" s="119">
        <f>SUMIFS(DATOS!$F:$F,DATOS!$A:$A,$C2391,DATOS!$G:$G,$P$1,DATOS!$E:$E,$Q$1)</f>
        <v>0</v>
      </c>
      <c r="N2391" s="117">
        <f>SUMIFS(DATOS!$F:$F,DATOS!$A:$A,$C2391,DATOS!$G:$G,$N$1,DATOS!$L:$L,$R$1)</f>
        <v>0</v>
      </c>
      <c r="O2391" s="118">
        <f>SUMIFS(DATOS!$F:$F,DATOS!$A:$A,$C2391,DATOS!$G:$G,$O$1,DATOS!$L:$L,$R$1)</f>
        <v>0</v>
      </c>
      <c r="P2391" s="119">
        <f>SUMIFS(DATOS!$F:$F,DATOS!$A:$A,$C2391,DATOS!$G:$G,$P$1,DATOS!$L:$L,$R$1)</f>
        <v>0</v>
      </c>
      <c r="Q2391" s="117">
        <f>SUMIFS(DATOS!$F:$F,DATOS!$A:$A,$C2391,DATOS!$G:$G,$N$1,DATOS!$J:$J,$S$1)</f>
        <v>0</v>
      </c>
      <c r="R2391" s="118">
        <f>SUMIFS(DATOS!$F:$F,DATOS!$A:$A,$C2391,DATOS!$G:$G,$O$1,DATOS!$J:$J,$S$1)</f>
        <v>0</v>
      </c>
      <c r="S2391" s="119">
        <f>SUMIFS(DATOS!$F:$F,DATOS!$A:$A,$C2391,DATOS!$G:$G,$P$1,DATOS!$J:$J,$S$1)</f>
        <v>0</v>
      </c>
      <c r="T2391" s="117">
        <f>SUMIFS(DATOS!$F:$F,DATOS!$A:$A,$C2391,DATOS!$G:$G,$N$1,DATOS!$K:$K,$T$1)</f>
        <v>0</v>
      </c>
      <c r="U2391" s="118">
        <f>SUMIFS(DATOS!$F:$F,DATOS!$A:$A,$C2391,DATOS!$G:$G,$O$1,DATOS!$K:$K,$T$1)</f>
        <v>0</v>
      </c>
      <c r="V2391" s="119">
        <f>SUMIFS(DATOS!$F:$F,DATOS!$A:$A,$C2391,DATOS!$G:$G,$P$1,DATOS!$K:$K,$R$1)</f>
        <v>0</v>
      </c>
    </row>
    <row r="2392" spans="1:22">
      <c r="A2392" s="128" t="s">
        <v>452</v>
      </c>
      <c r="B2392" s="128" t="str">
        <f t="shared" si="274"/>
        <v>1 1 3 133 002 001</v>
      </c>
      <c r="C2392" s="129" t="s">
        <v>9755</v>
      </c>
      <c r="D2392" s="130" t="s">
        <v>3272</v>
      </c>
      <c r="E2392" s="127">
        <f t="shared" si="276"/>
        <v>0</v>
      </c>
      <c r="F2392" s="127">
        <f t="shared" si="277"/>
        <v>0</v>
      </c>
      <c r="G2392" s="127">
        <f t="shared" si="278"/>
        <v>0</v>
      </c>
      <c r="H2392" s="131">
        <f t="shared" si="279"/>
        <v>0</v>
      </c>
      <c r="I2392" s="128">
        <f t="shared" si="275"/>
        <v>17</v>
      </c>
      <c r="J2392" s="156" t="str">
        <f t="shared" si="269"/>
        <v>1 1 3 133 002</v>
      </c>
      <c r="K2392" s="118">
        <f>SUMIFS(DATOS!$F:$F,DATOS!$A:$A,$C2392,DATOS!$G:$G,$N$1,DATOS!$E:$E,$Q$1)</f>
        <v>0</v>
      </c>
      <c r="L2392" s="118">
        <f>SUMIFS(DATOS!$F:$F,DATOS!$A:$A,$C2392,DATOS!$G:$G,$O$1,DATOS!$E:$E,$Q$1)</f>
        <v>0</v>
      </c>
      <c r="M2392" s="119">
        <f>SUMIFS(DATOS!$F:$F,DATOS!$A:$A,$C2392,DATOS!$G:$G,$P$1,DATOS!$E:$E,$Q$1)</f>
        <v>0</v>
      </c>
      <c r="N2392" s="117">
        <f>SUMIFS(DATOS!$F:$F,DATOS!$A:$A,$C2392,DATOS!$G:$G,$N$1,DATOS!$L:$L,$R$1)</f>
        <v>0</v>
      </c>
      <c r="O2392" s="118">
        <f>SUMIFS(DATOS!$F:$F,DATOS!$A:$A,$C2392,DATOS!$G:$G,$O$1,DATOS!$L:$L,$R$1)</f>
        <v>0</v>
      </c>
      <c r="P2392" s="119">
        <f>SUMIFS(DATOS!$F:$F,DATOS!$A:$A,$C2392,DATOS!$G:$G,$P$1,DATOS!$L:$L,$R$1)</f>
        <v>0</v>
      </c>
      <c r="Q2392" s="117">
        <f>SUMIFS(DATOS!$F:$F,DATOS!$A:$A,$C2392,DATOS!$G:$G,$N$1,DATOS!$J:$J,$S$1)</f>
        <v>0</v>
      </c>
      <c r="R2392" s="118">
        <f>SUMIFS(DATOS!$F:$F,DATOS!$A:$A,$C2392,DATOS!$G:$G,$O$1,DATOS!$J:$J,$S$1)</f>
        <v>0</v>
      </c>
      <c r="S2392" s="119">
        <f>SUMIFS(DATOS!$F:$F,DATOS!$A:$A,$C2392,DATOS!$G:$G,$P$1,DATOS!$J:$J,$S$1)</f>
        <v>0</v>
      </c>
      <c r="T2392" s="117">
        <f>SUMIFS(DATOS!$F:$F,DATOS!$A:$A,$C2392,DATOS!$G:$G,$N$1,DATOS!$K:$K,$T$1)</f>
        <v>0</v>
      </c>
      <c r="U2392" s="118">
        <f>SUMIFS(DATOS!$F:$F,DATOS!$A:$A,$C2392,DATOS!$G:$G,$O$1,DATOS!$K:$K,$T$1)</f>
        <v>0</v>
      </c>
      <c r="V2392" s="119">
        <f>SUMIFS(DATOS!$F:$F,DATOS!$A:$A,$C2392,DATOS!$G:$G,$P$1,DATOS!$K:$K,$R$1)</f>
        <v>0</v>
      </c>
    </row>
    <row r="2393" spans="1:22">
      <c r="A2393" s="128" t="s">
        <v>452</v>
      </c>
      <c r="B2393" s="128" t="str">
        <f t="shared" si="274"/>
        <v>1 1 3 133 003 001</v>
      </c>
      <c r="C2393" s="129" t="s">
        <v>9756</v>
      </c>
      <c r="D2393" s="130" t="s">
        <v>3272</v>
      </c>
      <c r="E2393" s="127">
        <f t="shared" si="276"/>
        <v>0</v>
      </c>
      <c r="F2393" s="127">
        <f t="shared" si="277"/>
        <v>0</v>
      </c>
      <c r="G2393" s="127">
        <f t="shared" si="278"/>
        <v>0</v>
      </c>
      <c r="H2393" s="131">
        <f t="shared" si="279"/>
        <v>0</v>
      </c>
      <c r="I2393" s="128">
        <f t="shared" si="275"/>
        <v>17</v>
      </c>
      <c r="J2393" s="156" t="str">
        <f t="shared" si="269"/>
        <v>1 1 3 133 003</v>
      </c>
      <c r="K2393" s="118">
        <f>SUMIFS(DATOS!$F:$F,DATOS!$A:$A,$C2393,DATOS!$G:$G,$N$1,DATOS!$E:$E,$Q$1)</f>
        <v>0</v>
      </c>
      <c r="L2393" s="118">
        <f>SUMIFS(DATOS!$F:$F,DATOS!$A:$A,$C2393,DATOS!$G:$G,$O$1,DATOS!$E:$E,$Q$1)</f>
        <v>0</v>
      </c>
      <c r="M2393" s="119">
        <f>SUMIFS(DATOS!$F:$F,DATOS!$A:$A,$C2393,DATOS!$G:$G,$P$1,DATOS!$E:$E,$Q$1)</f>
        <v>0</v>
      </c>
      <c r="N2393" s="117">
        <f>SUMIFS(DATOS!$F:$F,DATOS!$A:$A,$C2393,DATOS!$G:$G,$N$1,DATOS!$L:$L,$R$1)</f>
        <v>0</v>
      </c>
      <c r="O2393" s="118">
        <f>SUMIFS(DATOS!$F:$F,DATOS!$A:$A,$C2393,DATOS!$G:$G,$O$1,DATOS!$L:$L,$R$1)</f>
        <v>0</v>
      </c>
      <c r="P2393" s="119">
        <f>SUMIFS(DATOS!$F:$F,DATOS!$A:$A,$C2393,DATOS!$G:$G,$P$1,DATOS!$L:$L,$R$1)</f>
        <v>0</v>
      </c>
      <c r="Q2393" s="117">
        <f>SUMIFS(DATOS!$F:$F,DATOS!$A:$A,$C2393,DATOS!$G:$G,$N$1,DATOS!$J:$J,$S$1)</f>
        <v>0</v>
      </c>
      <c r="R2393" s="118">
        <f>SUMIFS(DATOS!$F:$F,DATOS!$A:$A,$C2393,DATOS!$G:$G,$O$1,DATOS!$J:$J,$S$1)</f>
        <v>0</v>
      </c>
      <c r="S2393" s="119">
        <f>SUMIFS(DATOS!$F:$F,DATOS!$A:$A,$C2393,DATOS!$G:$G,$P$1,DATOS!$J:$J,$S$1)</f>
        <v>0</v>
      </c>
      <c r="T2393" s="117">
        <f>SUMIFS(DATOS!$F:$F,DATOS!$A:$A,$C2393,DATOS!$G:$G,$N$1,DATOS!$K:$K,$T$1)</f>
        <v>0</v>
      </c>
      <c r="U2393" s="118">
        <f>SUMIFS(DATOS!$F:$F,DATOS!$A:$A,$C2393,DATOS!$G:$G,$O$1,DATOS!$K:$K,$T$1)</f>
        <v>0</v>
      </c>
      <c r="V2393" s="119">
        <f>SUMIFS(DATOS!$F:$F,DATOS!$A:$A,$C2393,DATOS!$G:$G,$P$1,DATOS!$K:$K,$R$1)</f>
        <v>0</v>
      </c>
    </row>
    <row r="2394" spans="1:22">
      <c r="A2394" s="128" t="s">
        <v>452</v>
      </c>
      <c r="B2394" s="128" t="str">
        <f t="shared" si="274"/>
        <v>1 1 3 133 004 001</v>
      </c>
      <c r="C2394" s="129" t="s">
        <v>9757</v>
      </c>
      <c r="D2394" s="130" t="s">
        <v>3272</v>
      </c>
      <c r="E2394" s="127">
        <f t="shared" si="276"/>
        <v>0</v>
      </c>
      <c r="F2394" s="127">
        <f t="shared" si="277"/>
        <v>0</v>
      </c>
      <c r="G2394" s="127">
        <f t="shared" si="278"/>
        <v>0</v>
      </c>
      <c r="H2394" s="131">
        <f t="shared" si="279"/>
        <v>0</v>
      </c>
      <c r="I2394" s="128">
        <f t="shared" si="275"/>
        <v>17</v>
      </c>
      <c r="J2394" s="156" t="str">
        <f t="shared" si="269"/>
        <v>1 1 3 133 004</v>
      </c>
      <c r="K2394" s="118">
        <f>SUMIFS(DATOS!$F:$F,DATOS!$A:$A,$C2394,DATOS!$G:$G,$N$1,DATOS!$E:$E,$Q$1)</f>
        <v>0</v>
      </c>
      <c r="L2394" s="118">
        <f>SUMIFS(DATOS!$F:$F,DATOS!$A:$A,$C2394,DATOS!$G:$G,$O$1,DATOS!$E:$E,$Q$1)</f>
        <v>0</v>
      </c>
      <c r="M2394" s="119">
        <f>SUMIFS(DATOS!$F:$F,DATOS!$A:$A,$C2394,DATOS!$G:$G,$P$1,DATOS!$E:$E,$Q$1)</f>
        <v>0</v>
      </c>
      <c r="N2394" s="117">
        <f>SUMIFS(DATOS!$F:$F,DATOS!$A:$A,$C2394,DATOS!$G:$G,$N$1,DATOS!$L:$L,$R$1)</f>
        <v>0</v>
      </c>
      <c r="O2394" s="118">
        <f>SUMIFS(DATOS!$F:$F,DATOS!$A:$A,$C2394,DATOS!$G:$G,$O$1,DATOS!$L:$L,$R$1)</f>
        <v>0</v>
      </c>
      <c r="P2394" s="119">
        <f>SUMIFS(DATOS!$F:$F,DATOS!$A:$A,$C2394,DATOS!$G:$G,$P$1,DATOS!$L:$L,$R$1)</f>
        <v>0</v>
      </c>
      <c r="Q2394" s="117">
        <f>SUMIFS(DATOS!$F:$F,DATOS!$A:$A,$C2394,DATOS!$G:$G,$N$1,DATOS!$J:$J,$S$1)</f>
        <v>0</v>
      </c>
      <c r="R2394" s="118">
        <f>SUMIFS(DATOS!$F:$F,DATOS!$A:$A,$C2394,DATOS!$G:$G,$O$1,DATOS!$J:$J,$S$1)</f>
        <v>0</v>
      </c>
      <c r="S2394" s="119">
        <f>SUMIFS(DATOS!$F:$F,DATOS!$A:$A,$C2394,DATOS!$G:$G,$P$1,DATOS!$J:$J,$S$1)</f>
        <v>0</v>
      </c>
      <c r="T2394" s="117">
        <f>SUMIFS(DATOS!$F:$F,DATOS!$A:$A,$C2394,DATOS!$G:$G,$N$1,DATOS!$K:$K,$T$1)</f>
        <v>0</v>
      </c>
      <c r="U2394" s="118">
        <f>SUMIFS(DATOS!$F:$F,DATOS!$A:$A,$C2394,DATOS!$G:$G,$O$1,DATOS!$K:$K,$T$1)</f>
        <v>0</v>
      </c>
      <c r="V2394" s="119">
        <f>SUMIFS(DATOS!$F:$F,DATOS!$A:$A,$C2394,DATOS!$G:$G,$P$1,DATOS!$K:$K,$R$1)</f>
        <v>0</v>
      </c>
    </row>
    <row r="2395" spans="1:22">
      <c r="A2395" s="128" t="s">
        <v>452</v>
      </c>
      <c r="B2395" s="128" t="str">
        <f t="shared" si="274"/>
        <v>1 1 3 133 005 001</v>
      </c>
      <c r="C2395" s="129" t="s">
        <v>9758</v>
      </c>
      <c r="D2395" s="130" t="s">
        <v>3272</v>
      </c>
      <c r="E2395" s="127">
        <f t="shared" si="276"/>
        <v>0</v>
      </c>
      <c r="F2395" s="127">
        <f t="shared" si="277"/>
        <v>0</v>
      </c>
      <c r="G2395" s="127">
        <f t="shared" si="278"/>
        <v>0</v>
      </c>
      <c r="H2395" s="131">
        <f t="shared" si="279"/>
        <v>0</v>
      </c>
      <c r="I2395" s="128">
        <f t="shared" si="275"/>
        <v>17</v>
      </c>
      <c r="J2395" s="156" t="str">
        <f t="shared" si="269"/>
        <v>1 1 3 133 005</v>
      </c>
      <c r="K2395" s="118">
        <f>SUMIFS(DATOS!$F:$F,DATOS!$A:$A,$C2395,DATOS!$G:$G,$N$1,DATOS!$E:$E,$Q$1)</f>
        <v>0</v>
      </c>
      <c r="L2395" s="118">
        <f>SUMIFS(DATOS!$F:$F,DATOS!$A:$A,$C2395,DATOS!$G:$G,$O$1,DATOS!$E:$E,$Q$1)</f>
        <v>0</v>
      </c>
      <c r="M2395" s="119">
        <f>SUMIFS(DATOS!$F:$F,DATOS!$A:$A,$C2395,DATOS!$G:$G,$P$1,DATOS!$E:$E,$Q$1)</f>
        <v>0</v>
      </c>
      <c r="N2395" s="117">
        <f>SUMIFS(DATOS!$F:$F,DATOS!$A:$A,$C2395,DATOS!$G:$G,$N$1,DATOS!$L:$L,$R$1)</f>
        <v>0</v>
      </c>
      <c r="O2395" s="118">
        <f>SUMIFS(DATOS!$F:$F,DATOS!$A:$A,$C2395,DATOS!$G:$G,$O$1,DATOS!$L:$L,$R$1)</f>
        <v>0</v>
      </c>
      <c r="P2395" s="119">
        <f>SUMIFS(DATOS!$F:$F,DATOS!$A:$A,$C2395,DATOS!$G:$G,$P$1,DATOS!$L:$L,$R$1)</f>
        <v>0</v>
      </c>
      <c r="Q2395" s="117">
        <f>SUMIFS(DATOS!$F:$F,DATOS!$A:$A,$C2395,DATOS!$G:$G,$N$1,DATOS!$J:$J,$S$1)</f>
        <v>0</v>
      </c>
      <c r="R2395" s="118">
        <f>SUMIFS(DATOS!$F:$F,DATOS!$A:$A,$C2395,DATOS!$G:$G,$O$1,DATOS!$J:$J,$S$1)</f>
        <v>0</v>
      </c>
      <c r="S2395" s="119">
        <f>SUMIFS(DATOS!$F:$F,DATOS!$A:$A,$C2395,DATOS!$G:$G,$P$1,DATOS!$J:$J,$S$1)</f>
        <v>0</v>
      </c>
      <c r="T2395" s="117">
        <f>SUMIFS(DATOS!$F:$F,DATOS!$A:$A,$C2395,DATOS!$G:$G,$N$1,DATOS!$K:$K,$T$1)</f>
        <v>0</v>
      </c>
      <c r="U2395" s="118">
        <f>SUMIFS(DATOS!$F:$F,DATOS!$A:$A,$C2395,DATOS!$G:$G,$O$1,DATOS!$K:$K,$T$1)</f>
        <v>0</v>
      </c>
      <c r="V2395" s="119">
        <f>SUMIFS(DATOS!$F:$F,DATOS!$A:$A,$C2395,DATOS!$G:$G,$P$1,DATOS!$K:$K,$R$1)</f>
        <v>0</v>
      </c>
    </row>
    <row r="2396" spans="1:22">
      <c r="A2396" s="128" t="s">
        <v>452</v>
      </c>
      <c r="B2396" s="128" t="str">
        <f t="shared" si="274"/>
        <v>1 1 3 134 001 001</v>
      </c>
      <c r="C2396" s="129" t="s">
        <v>3233</v>
      </c>
      <c r="D2396" s="130" t="s">
        <v>3273</v>
      </c>
      <c r="E2396" s="127">
        <f t="shared" si="276"/>
        <v>0</v>
      </c>
      <c r="F2396" s="127">
        <f t="shared" si="277"/>
        <v>0</v>
      </c>
      <c r="G2396" s="127">
        <f t="shared" si="278"/>
        <v>0</v>
      </c>
      <c r="H2396" s="131">
        <f t="shared" si="279"/>
        <v>0</v>
      </c>
      <c r="I2396" s="128">
        <f t="shared" si="275"/>
        <v>17</v>
      </c>
      <c r="J2396" s="156" t="str">
        <f t="shared" ref="J2396:J2459" si="280">IF(I2396=9,MID(C2396,1,5),IF(I2396=13,MID(C2396,1,9),IF(I2396=17,MID(C2396,1,13),IF(I2396=21,MID(C2396,1,17),IF(I2396=25,MID(C2396,1,21))))))</f>
        <v>1 1 3 134 001</v>
      </c>
      <c r="K2396" s="118">
        <f>SUMIFS(DATOS!$F:$F,DATOS!$A:$A,$C2396,DATOS!$G:$G,$N$1,DATOS!$E:$E,$Q$1)</f>
        <v>0</v>
      </c>
      <c r="L2396" s="118">
        <f>SUMIFS(DATOS!$F:$F,DATOS!$A:$A,$C2396,DATOS!$G:$G,$O$1,DATOS!$E:$E,$Q$1)</f>
        <v>0</v>
      </c>
      <c r="M2396" s="119">
        <f>SUMIFS(DATOS!$F:$F,DATOS!$A:$A,$C2396,DATOS!$G:$G,$P$1,DATOS!$E:$E,$Q$1)</f>
        <v>0</v>
      </c>
      <c r="N2396" s="117">
        <f>SUMIFS(DATOS!$F:$F,DATOS!$A:$A,$C2396,DATOS!$G:$G,$N$1,DATOS!$L:$L,$R$1)</f>
        <v>0</v>
      </c>
      <c r="O2396" s="118">
        <f>SUMIFS(DATOS!$F:$F,DATOS!$A:$A,$C2396,DATOS!$G:$G,$O$1,DATOS!$L:$L,$R$1)</f>
        <v>0</v>
      </c>
      <c r="P2396" s="119">
        <f>SUMIFS(DATOS!$F:$F,DATOS!$A:$A,$C2396,DATOS!$G:$G,$P$1,DATOS!$L:$L,$R$1)</f>
        <v>0</v>
      </c>
      <c r="Q2396" s="117">
        <f>SUMIFS(DATOS!$F:$F,DATOS!$A:$A,$C2396,DATOS!$G:$G,$N$1,DATOS!$J:$J,$S$1)</f>
        <v>0</v>
      </c>
      <c r="R2396" s="118">
        <f>SUMIFS(DATOS!$F:$F,DATOS!$A:$A,$C2396,DATOS!$G:$G,$O$1,DATOS!$J:$J,$S$1)</f>
        <v>0</v>
      </c>
      <c r="S2396" s="119">
        <f>SUMIFS(DATOS!$F:$F,DATOS!$A:$A,$C2396,DATOS!$G:$G,$P$1,DATOS!$J:$J,$S$1)</f>
        <v>0</v>
      </c>
      <c r="T2396" s="117">
        <f>SUMIFS(DATOS!$F:$F,DATOS!$A:$A,$C2396,DATOS!$G:$G,$N$1,DATOS!$K:$K,$T$1)</f>
        <v>0</v>
      </c>
      <c r="U2396" s="118">
        <f>SUMIFS(DATOS!$F:$F,DATOS!$A:$A,$C2396,DATOS!$G:$G,$O$1,DATOS!$K:$K,$T$1)</f>
        <v>0</v>
      </c>
      <c r="V2396" s="119">
        <f>SUMIFS(DATOS!$F:$F,DATOS!$A:$A,$C2396,DATOS!$G:$G,$P$1,DATOS!$K:$K,$R$1)</f>
        <v>0</v>
      </c>
    </row>
    <row r="2397" spans="1:22">
      <c r="A2397" s="128" t="s">
        <v>452</v>
      </c>
      <c r="B2397" s="128" t="str">
        <f t="shared" si="274"/>
        <v>1 1 3 134 002 001</v>
      </c>
      <c r="C2397" s="129" t="s">
        <v>9759</v>
      </c>
      <c r="D2397" s="130" t="s">
        <v>3273</v>
      </c>
      <c r="E2397" s="127">
        <f t="shared" si="276"/>
        <v>0</v>
      </c>
      <c r="F2397" s="127">
        <f t="shared" si="277"/>
        <v>0</v>
      </c>
      <c r="G2397" s="127">
        <f t="shared" si="278"/>
        <v>0</v>
      </c>
      <c r="H2397" s="131">
        <f t="shared" si="279"/>
        <v>0</v>
      </c>
      <c r="I2397" s="128">
        <f t="shared" si="275"/>
        <v>17</v>
      </c>
      <c r="J2397" s="156" t="str">
        <f t="shared" si="280"/>
        <v>1 1 3 134 002</v>
      </c>
      <c r="K2397" s="118">
        <f>SUMIFS(DATOS!$F:$F,DATOS!$A:$A,$C2397,DATOS!$G:$G,$N$1,DATOS!$E:$E,$Q$1)</f>
        <v>0</v>
      </c>
      <c r="L2397" s="118">
        <f>SUMIFS(DATOS!$F:$F,DATOS!$A:$A,$C2397,DATOS!$G:$G,$O$1,DATOS!$E:$E,$Q$1)</f>
        <v>0</v>
      </c>
      <c r="M2397" s="119">
        <f>SUMIFS(DATOS!$F:$F,DATOS!$A:$A,$C2397,DATOS!$G:$G,$P$1,DATOS!$E:$E,$Q$1)</f>
        <v>0</v>
      </c>
      <c r="N2397" s="117">
        <f>SUMIFS(DATOS!$F:$F,DATOS!$A:$A,$C2397,DATOS!$G:$G,$N$1,DATOS!$L:$L,$R$1)</f>
        <v>0</v>
      </c>
      <c r="O2397" s="118">
        <f>SUMIFS(DATOS!$F:$F,DATOS!$A:$A,$C2397,DATOS!$G:$G,$O$1,DATOS!$L:$L,$R$1)</f>
        <v>0</v>
      </c>
      <c r="P2397" s="119">
        <f>SUMIFS(DATOS!$F:$F,DATOS!$A:$A,$C2397,DATOS!$G:$G,$P$1,DATOS!$L:$L,$R$1)</f>
        <v>0</v>
      </c>
      <c r="Q2397" s="117">
        <f>SUMIFS(DATOS!$F:$F,DATOS!$A:$A,$C2397,DATOS!$G:$G,$N$1,DATOS!$J:$J,$S$1)</f>
        <v>0</v>
      </c>
      <c r="R2397" s="118">
        <f>SUMIFS(DATOS!$F:$F,DATOS!$A:$A,$C2397,DATOS!$G:$G,$O$1,DATOS!$J:$J,$S$1)</f>
        <v>0</v>
      </c>
      <c r="S2397" s="119">
        <f>SUMIFS(DATOS!$F:$F,DATOS!$A:$A,$C2397,DATOS!$G:$G,$P$1,DATOS!$J:$J,$S$1)</f>
        <v>0</v>
      </c>
      <c r="T2397" s="117">
        <f>SUMIFS(DATOS!$F:$F,DATOS!$A:$A,$C2397,DATOS!$G:$G,$N$1,DATOS!$K:$K,$T$1)</f>
        <v>0</v>
      </c>
      <c r="U2397" s="118">
        <f>SUMIFS(DATOS!$F:$F,DATOS!$A:$A,$C2397,DATOS!$G:$G,$O$1,DATOS!$K:$K,$T$1)</f>
        <v>0</v>
      </c>
      <c r="V2397" s="119">
        <f>SUMIFS(DATOS!$F:$F,DATOS!$A:$A,$C2397,DATOS!$G:$G,$P$1,DATOS!$K:$K,$R$1)</f>
        <v>0</v>
      </c>
    </row>
    <row r="2398" spans="1:22">
      <c r="A2398" s="128" t="s">
        <v>452</v>
      </c>
      <c r="B2398" s="128" t="str">
        <f t="shared" si="274"/>
        <v>1 1 3 134 003 001</v>
      </c>
      <c r="C2398" s="129" t="s">
        <v>9760</v>
      </c>
      <c r="D2398" s="130" t="s">
        <v>3273</v>
      </c>
      <c r="E2398" s="127">
        <f t="shared" si="276"/>
        <v>0</v>
      </c>
      <c r="F2398" s="127">
        <f t="shared" si="277"/>
        <v>0</v>
      </c>
      <c r="G2398" s="127">
        <f t="shared" si="278"/>
        <v>0</v>
      </c>
      <c r="H2398" s="131">
        <f t="shared" si="279"/>
        <v>0</v>
      </c>
      <c r="I2398" s="128">
        <f t="shared" si="275"/>
        <v>17</v>
      </c>
      <c r="J2398" s="156" t="str">
        <f t="shared" si="280"/>
        <v>1 1 3 134 003</v>
      </c>
      <c r="K2398" s="118">
        <f>SUMIFS(DATOS!$F:$F,DATOS!$A:$A,$C2398,DATOS!$G:$G,$N$1,DATOS!$E:$E,$Q$1)</f>
        <v>0</v>
      </c>
      <c r="L2398" s="118">
        <f>SUMIFS(DATOS!$F:$F,DATOS!$A:$A,$C2398,DATOS!$G:$G,$O$1,DATOS!$E:$E,$Q$1)</f>
        <v>0</v>
      </c>
      <c r="M2398" s="119">
        <f>SUMIFS(DATOS!$F:$F,DATOS!$A:$A,$C2398,DATOS!$G:$G,$P$1,DATOS!$E:$E,$Q$1)</f>
        <v>0</v>
      </c>
      <c r="N2398" s="117">
        <f>SUMIFS(DATOS!$F:$F,DATOS!$A:$A,$C2398,DATOS!$G:$G,$N$1,DATOS!$L:$L,$R$1)</f>
        <v>0</v>
      </c>
      <c r="O2398" s="118">
        <f>SUMIFS(DATOS!$F:$F,DATOS!$A:$A,$C2398,DATOS!$G:$G,$O$1,DATOS!$L:$L,$R$1)</f>
        <v>0</v>
      </c>
      <c r="P2398" s="119">
        <f>SUMIFS(DATOS!$F:$F,DATOS!$A:$A,$C2398,DATOS!$G:$G,$P$1,DATOS!$L:$L,$R$1)</f>
        <v>0</v>
      </c>
      <c r="Q2398" s="117">
        <f>SUMIFS(DATOS!$F:$F,DATOS!$A:$A,$C2398,DATOS!$G:$G,$N$1,DATOS!$J:$J,$S$1)</f>
        <v>0</v>
      </c>
      <c r="R2398" s="118">
        <f>SUMIFS(DATOS!$F:$F,DATOS!$A:$A,$C2398,DATOS!$G:$G,$O$1,DATOS!$J:$J,$S$1)</f>
        <v>0</v>
      </c>
      <c r="S2398" s="119">
        <f>SUMIFS(DATOS!$F:$F,DATOS!$A:$A,$C2398,DATOS!$G:$G,$P$1,DATOS!$J:$J,$S$1)</f>
        <v>0</v>
      </c>
      <c r="T2398" s="117">
        <f>SUMIFS(DATOS!$F:$F,DATOS!$A:$A,$C2398,DATOS!$G:$G,$N$1,DATOS!$K:$K,$T$1)</f>
        <v>0</v>
      </c>
      <c r="U2398" s="118">
        <f>SUMIFS(DATOS!$F:$F,DATOS!$A:$A,$C2398,DATOS!$G:$G,$O$1,DATOS!$K:$K,$T$1)</f>
        <v>0</v>
      </c>
      <c r="V2398" s="119">
        <f>SUMIFS(DATOS!$F:$F,DATOS!$A:$A,$C2398,DATOS!$G:$G,$P$1,DATOS!$K:$K,$R$1)</f>
        <v>0</v>
      </c>
    </row>
    <row r="2399" spans="1:22">
      <c r="A2399" s="128" t="s">
        <v>452</v>
      </c>
      <c r="B2399" s="128" t="str">
        <f t="shared" si="274"/>
        <v>1 1 3 134 004 001</v>
      </c>
      <c r="C2399" s="129" t="s">
        <v>9761</v>
      </c>
      <c r="D2399" s="130" t="s">
        <v>3273</v>
      </c>
      <c r="E2399" s="127">
        <f t="shared" si="276"/>
        <v>0</v>
      </c>
      <c r="F2399" s="127">
        <f t="shared" si="277"/>
        <v>0</v>
      </c>
      <c r="G2399" s="127">
        <f t="shared" si="278"/>
        <v>0</v>
      </c>
      <c r="H2399" s="131">
        <f t="shared" si="279"/>
        <v>0</v>
      </c>
      <c r="I2399" s="128">
        <f t="shared" si="275"/>
        <v>17</v>
      </c>
      <c r="J2399" s="156" t="str">
        <f t="shared" si="280"/>
        <v>1 1 3 134 004</v>
      </c>
      <c r="K2399" s="118">
        <f>SUMIFS(DATOS!$F:$F,DATOS!$A:$A,$C2399,DATOS!$G:$G,$N$1,DATOS!$E:$E,$Q$1)</f>
        <v>0</v>
      </c>
      <c r="L2399" s="118">
        <f>SUMIFS(DATOS!$F:$F,DATOS!$A:$A,$C2399,DATOS!$G:$G,$O$1,DATOS!$E:$E,$Q$1)</f>
        <v>0</v>
      </c>
      <c r="M2399" s="119">
        <f>SUMIFS(DATOS!$F:$F,DATOS!$A:$A,$C2399,DATOS!$G:$G,$P$1,DATOS!$E:$E,$Q$1)</f>
        <v>0</v>
      </c>
      <c r="N2399" s="117">
        <f>SUMIFS(DATOS!$F:$F,DATOS!$A:$A,$C2399,DATOS!$G:$G,$N$1,DATOS!$L:$L,$R$1)</f>
        <v>0</v>
      </c>
      <c r="O2399" s="118">
        <f>SUMIFS(DATOS!$F:$F,DATOS!$A:$A,$C2399,DATOS!$G:$G,$O$1,DATOS!$L:$L,$R$1)</f>
        <v>0</v>
      </c>
      <c r="P2399" s="119">
        <f>SUMIFS(DATOS!$F:$F,DATOS!$A:$A,$C2399,DATOS!$G:$G,$P$1,DATOS!$L:$L,$R$1)</f>
        <v>0</v>
      </c>
      <c r="Q2399" s="117">
        <f>SUMIFS(DATOS!$F:$F,DATOS!$A:$A,$C2399,DATOS!$G:$G,$N$1,DATOS!$J:$J,$S$1)</f>
        <v>0</v>
      </c>
      <c r="R2399" s="118">
        <f>SUMIFS(DATOS!$F:$F,DATOS!$A:$A,$C2399,DATOS!$G:$G,$O$1,DATOS!$J:$J,$S$1)</f>
        <v>0</v>
      </c>
      <c r="S2399" s="119">
        <f>SUMIFS(DATOS!$F:$F,DATOS!$A:$A,$C2399,DATOS!$G:$G,$P$1,DATOS!$J:$J,$S$1)</f>
        <v>0</v>
      </c>
      <c r="T2399" s="117">
        <f>SUMIFS(DATOS!$F:$F,DATOS!$A:$A,$C2399,DATOS!$G:$G,$N$1,DATOS!$K:$K,$T$1)</f>
        <v>0</v>
      </c>
      <c r="U2399" s="118">
        <f>SUMIFS(DATOS!$F:$F,DATOS!$A:$A,$C2399,DATOS!$G:$G,$O$1,DATOS!$K:$K,$T$1)</f>
        <v>0</v>
      </c>
      <c r="V2399" s="119">
        <f>SUMIFS(DATOS!$F:$F,DATOS!$A:$A,$C2399,DATOS!$G:$G,$P$1,DATOS!$K:$K,$R$1)</f>
        <v>0</v>
      </c>
    </row>
    <row r="2400" spans="1:22">
      <c r="A2400" s="128" t="s">
        <v>452</v>
      </c>
      <c r="B2400" s="128" t="str">
        <f t="shared" si="274"/>
        <v>1 1 3 134 005 001</v>
      </c>
      <c r="C2400" s="129" t="s">
        <v>9762</v>
      </c>
      <c r="D2400" s="130" t="s">
        <v>3273</v>
      </c>
      <c r="E2400" s="127">
        <f t="shared" si="276"/>
        <v>0</v>
      </c>
      <c r="F2400" s="127">
        <f t="shared" si="277"/>
        <v>0</v>
      </c>
      <c r="G2400" s="127">
        <f t="shared" si="278"/>
        <v>0</v>
      </c>
      <c r="H2400" s="131">
        <f t="shared" si="279"/>
        <v>0</v>
      </c>
      <c r="I2400" s="128">
        <f t="shared" si="275"/>
        <v>17</v>
      </c>
      <c r="J2400" s="156" t="str">
        <f t="shared" si="280"/>
        <v>1 1 3 134 005</v>
      </c>
      <c r="K2400" s="118">
        <f>SUMIFS(DATOS!$F:$F,DATOS!$A:$A,$C2400,DATOS!$G:$G,$N$1,DATOS!$E:$E,$Q$1)</f>
        <v>0</v>
      </c>
      <c r="L2400" s="118">
        <f>SUMIFS(DATOS!$F:$F,DATOS!$A:$A,$C2400,DATOS!$G:$G,$O$1,DATOS!$E:$E,$Q$1)</f>
        <v>0</v>
      </c>
      <c r="M2400" s="119">
        <f>SUMIFS(DATOS!$F:$F,DATOS!$A:$A,$C2400,DATOS!$G:$G,$P$1,DATOS!$E:$E,$Q$1)</f>
        <v>0</v>
      </c>
      <c r="N2400" s="117">
        <f>SUMIFS(DATOS!$F:$F,DATOS!$A:$A,$C2400,DATOS!$G:$G,$N$1,DATOS!$L:$L,$R$1)</f>
        <v>0</v>
      </c>
      <c r="O2400" s="118">
        <f>SUMIFS(DATOS!$F:$F,DATOS!$A:$A,$C2400,DATOS!$G:$G,$O$1,DATOS!$L:$L,$R$1)</f>
        <v>0</v>
      </c>
      <c r="P2400" s="119">
        <f>SUMIFS(DATOS!$F:$F,DATOS!$A:$A,$C2400,DATOS!$G:$G,$P$1,DATOS!$L:$L,$R$1)</f>
        <v>0</v>
      </c>
      <c r="Q2400" s="117">
        <f>SUMIFS(DATOS!$F:$F,DATOS!$A:$A,$C2400,DATOS!$G:$G,$N$1,DATOS!$J:$J,$S$1)</f>
        <v>0</v>
      </c>
      <c r="R2400" s="118">
        <f>SUMIFS(DATOS!$F:$F,DATOS!$A:$A,$C2400,DATOS!$G:$G,$O$1,DATOS!$J:$J,$S$1)</f>
        <v>0</v>
      </c>
      <c r="S2400" s="119">
        <f>SUMIFS(DATOS!$F:$F,DATOS!$A:$A,$C2400,DATOS!$G:$G,$P$1,DATOS!$J:$J,$S$1)</f>
        <v>0</v>
      </c>
      <c r="T2400" s="117">
        <f>SUMIFS(DATOS!$F:$F,DATOS!$A:$A,$C2400,DATOS!$G:$G,$N$1,DATOS!$K:$K,$T$1)</f>
        <v>0</v>
      </c>
      <c r="U2400" s="118">
        <f>SUMIFS(DATOS!$F:$F,DATOS!$A:$A,$C2400,DATOS!$G:$G,$O$1,DATOS!$K:$K,$T$1)</f>
        <v>0</v>
      </c>
      <c r="V2400" s="119">
        <f>SUMIFS(DATOS!$F:$F,DATOS!$A:$A,$C2400,DATOS!$G:$G,$P$1,DATOS!$K:$K,$R$1)</f>
        <v>0</v>
      </c>
    </row>
    <row r="2401" spans="1:22">
      <c r="A2401" s="128" t="s">
        <v>452</v>
      </c>
      <c r="B2401" s="128" t="str">
        <f t="shared" si="274"/>
        <v>1 1 3 135 001 001</v>
      </c>
      <c r="C2401" s="129" t="s">
        <v>3675</v>
      </c>
      <c r="D2401" s="130" t="s">
        <v>45</v>
      </c>
      <c r="E2401" s="127">
        <f t="shared" si="276"/>
        <v>0</v>
      </c>
      <c r="F2401" s="127">
        <f t="shared" si="277"/>
        <v>0</v>
      </c>
      <c r="G2401" s="127">
        <f t="shared" si="278"/>
        <v>0</v>
      </c>
      <c r="H2401" s="131">
        <f t="shared" si="279"/>
        <v>0</v>
      </c>
      <c r="I2401" s="128">
        <f t="shared" si="275"/>
        <v>17</v>
      </c>
      <c r="J2401" s="156" t="str">
        <f t="shared" si="280"/>
        <v>1 1 3 135 001</v>
      </c>
      <c r="K2401" s="118">
        <f>SUMIFS(DATOS!$F:$F,DATOS!$A:$A,$C2401,DATOS!$G:$G,$N$1,DATOS!$E:$E,$Q$1)</f>
        <v>0</v>
      </c>
      <c r="L2401" s="118">
        <f>SUMIFS(DATOS!$F:$F,DATOS!$A:$A,$C2401,DATOS!$G:$G,$O$1,DATOS!$E:$E,$Q$1)</f>
        <v>0</v>
      </c>
      <c r="M2401" s="119">
        <f>SUMIFS(DATOS!$F:$F,DATOS!$A:$A,$C2401,DATOS!$G:$G,$P$1,DATOS!$E:$E,$Q$1)</f>
        <v>0</v>
      </c>
      <c r="N2401" s="117">
        <f>SUMIFS(DATOS!$F:$F,DATOS!$A:$A,$C2401,DATOS!$G:$G,$N$1,DATOS!$L:$L,$R$1)</f>
        <v>0</v>
      </c>
      <c r="O2401" s="118">
        <f>SUMIFS(DATOS!$F:$F,DATOS!$A:$A,$C2401,DATOS!$G:$G,$O$1,DATOS!$L:$L,$R$1)</f>
        <v>0</v>
      </c>
      <c r="P2401" s="119">
        <f>SUMIFS(DATOS!$F:$F,DATOS!$A:$A,$C2401,DATOS!$G:$G,$P$1,DATOS!$L:$L,$R$1)</f>
        <v>0</v>
      </c>
      <c r="Q2401" s="117">
        <f>SUMIFS(DATOS!$F:$F,DATOS!$A:$A,$C2401,DATOS!$G:$G,$N$1,DATOS!$J:$J,$S$1)</f>
        <v>0</v>
      </c>
      <c r="R2401" s="118">
        <f>SUMIFS(DATOS!$F:$F,DATOS!$A:$A,$C2401,DATOS!$G:$G,$O$1,DATOS!$J:$J,$S$1)</f>
        <v>0</v>
      </c>
      <c r="S2401" s="119">
        <f>SUMIFS(DATOS!$F:$F,DATOS!$A:$A,$C2401,DATOS!$G:$G,$P$1,DATOS!$J:$J,$S$1)</f>
        <v>0</v>
      </c>
      <c r="T2401" s="117">
        <f>SUMIFS(DATOS!$F:$F,DATOS!$A:$A,$C2401,DATOS!$G:$G,$N$1,DATOS!$K:$K,$T$1)</f>
        <v>0</v>
      </c>
      <c r="U2401" s="118">
        <f>SUMIFS(DATOS!$F:$F,DATOS!$A:$A,$C2401,DATOS!$G:$G,$O$1,DATOS!$K:$K,$T$1)</f>
        <v>0</v>
      </c>
      <c r="V2401" s="119">
        <f>SUMIFS(DATOS!$F:$F,DATOS!$A:$A,$C2401,DATOS!$G:$G,$P$1,DATOS!$K:$K,$R$1)</f>
        <v>0</v>
      </c>
    </row>
    <row r="2402" spans="1:22">
      <c r="A2402" s="128" t="s">
        <v>452</v>
      </c>
      <c r="B2402" s="128" t="str">
        <f t="shared" si="274"/>
        <v>1 1 3 135 002 001</v>
      </c>
      <c r="C2402" s="129" t="s">
        <v>9763</v>
      </c>
      <c r="D2402" s="130" t="s">
        <v>45</v>
      </c>
      <c r="E2402" s="127">
        <f t="shared" si="276"/>
        <v>0</v>
      </c>
      <c r="F2402" s="127">
        <f t="shared" si="277"/>
        <v>0</v>
      </c>
      <c r="G2402" s="127">
        <f t="shared" si="278"/>
        <v>0</v>
      </c>
      <c r="H2402" s="131">
        <f t="shared" si="279"/>
        <v>0</v>
      </c>
      <c r="I2402" s="128">
        <f t="shared" si="275"/>
        <v>17</v>
      </c>
      <c r="J2402" s="156" t="str">
        <f t="shared" si="280"/>
        <v>1 1 3 135 002</v>
      </c>
      <c r="K2402" s="118">
        <f>SUMIFS(DATOS!$F:$F,DATOS!$A:$A,$C2402,DATOS!$G:$G,$N$1,DATOS!$E:$E,$Q$1)</f>
        <v>0</v>
      </c>
      <c r="L2402" s="118">
        <f>SUMIFS(DATOS!$F:$F,DATOS!$A:$A,$C2402,DATOS!$G:$G,$O$1,DATOS!$E:$E,$Q$1)</f>
        <v>0</v>
      </c>
      <c r="M2402" s="119">
        <f>SUMIFS(DATOS!$F:$F,DATOS!$A:$A,$C2402,DATOS!$G:$G,$P$1,DATOS!$E:$E,$Q$1)</f>
        <v>0</v>
      </c>
      <c r="N2402" s="117">
        <f>SUMIFS(DATOS!$F:$F,DATOS!$A:$A,$C2402,DATOS!$G:$G,$N$1,DATOS!$L:$L,$R$1)</f>
        <v>0</v>
      </c>
      <c r="O2402" s="118">
        <f>SUMIFS(DATOS!$F:$F,DATOS!$A:$A,$C2402,DATOS!$G:$G,$O$1,DATOS!$L:$L,$R$1)</f>
        <v>0</v>
      </c>
      <c r="P2402" s="119">
        <f>SUMIFS(DATOS!$F:$F,DATOS!$A:$A,$C2402,DATOS!$G:$G,$P$1,DATOS!$L:$L,$R$1)</f>
        <v>0</v>
      </c>
      <c r="Q2402" s="117">
        <f>SUMIFS(DATOS!$F:$F,DATOS!$A:$A,$C2402,DATOS!$G:$G,$N$1,DATOS!$J:$J,$S$1)</f>
        <v>0</v>
      </c>
      <c r="R2402" s="118">
        <f>SUMIFS(DATOS!$F:$F,DATOS!$A:$A,$C2402,DATOS!$G:$G,$O$1,DATOS!$J:$J,$S$1)</f>
        <v>0</v>
      </c>
      <c r="S2402" s="119">
        <f>SUMIFS(DATOS!$F:$F,DATOS!$A:$A,$C2402,DATOS!$G:$G,$P$1,DATOS!$J:$J,$S$1)</f>
        <v>0</v>
      </c>
      <c r="T2402" s="117">
        <f>SUMIFS(DATOS!$F:$F,DATOS!$A:$A,$C2402,DATOS!$G:$G,$N$1,DATOS!$K:$K,$T$1)</f>
        <v>0</v>
      </c>
      <c r="U2402" s="118">
        <f>SUMIFS(DATOS!$F:$F,DATOS!$A:$A,$C2402,DATOS!$G:$G,$O$1,DATOS!$K:$K,$T$1)</f>
        <v>0</v>
      </c>
      <c r="V2402" s="119">
        <f>SUMIFS(DATOS!$F:$F,DATOS!$A:$A,$C2402,DATOS!$G:$G,$P$1,DATOS!$K:$K,$R$1)</f>
        <v>0</v>
      </c>
    </row>
    <row r="2403" spans="1:22">
      <c r="A2403" s="128" t="s">
        <v>452</v>
      </c>
      <c r="B2403" s="128" t="str">
        <f t="shared" si="274"/>
        <v>1 1 3 135 003 001</v>
      </c>
      <c r="C2403" s="129" t="s">
        <v>9764</v>
      </c>
      <c r="D2403" s="130" t="s">
        <v>45</v>
      </c>
      <c r="E2403" s="127">
        <f t="shared" si="276"/>
        <v>0</v>
      </c>
      <c r="F2403" s="127">
        <f t="shared" si="277"/>
        <v>0</v>
      </c>
      <c r="G2403" s="127">
        <f t="shared" si="278"/>
        <v>0</v>
      </c>
      <c r="H2403" s="131">
        <f t="shared" si="279"/>
        <v>0</v>
      </c>
      <c r="I2403" s="128">
        <f t="shared" si="275"/>
        <v>17</v>
      </c>
      <c r="J2403" s="156" t="str">
        <f t="shared" si="280"/>
        <v>1 1 3 135 003</v>
      </c>
      <c r="K2403" s="118">
        <f>SUMIFS(DATOS!$F:$F,DATOS!$A:$A,$C2403,DATOS!$G:$G,$N$1,DATOS!$E:$E,$Q$1)</f>
        <v>0</v>
      </c>
      <c r="L2403" s="118">
        <f>SUMIFS(DATOS!$F:$F,DATOS!$A:$A,$C2403,DATOS!$G:$G,$O$1,DATOS!$E:$E,$Q$1)</f>
        <v>0</v>
      </c>
      <c r="M2403" s="119">
        <f>SUMIFS(DATOS!$F:$F,DATOS!$A:$A,$C2403,DATOS!$G:$G,$P$1,DATOS!$E:$E,$Q$1)</f>
        <v>0</v>
      </c>
      <c r="N2403" s="117">
        <f>SUMIFS(DATOS!$F:$F,DATOS!$A:$A,$C2403,DATOS!$G:$G,$N$1,DATOS!$L:$L,$R$1)</f>
        <v>0</v>
      </c>
      <c r="O2403" s="118">
        <f>SUMIFS(DATOS!$F:$F,DATOS!$A:$A,$C2403,DATOS!$G:$G,$O$1,DATOS!$L:$L,$R$1)</f>
        <v>0</v>
      </c>
      <c r="P2403" s="119">
        <f>SUMIFS(DATOS!$F:$F,DATOS!$A:$A,$C2403,DATOS!$G:$G,$P$1,DATOS!$L:$L,$R$1)</f>
        <v>0</v>
      </c>
      <c r="Q2403" s="117">
        <f>SUMIFS(DATOS!$F:$F,DATOS!$A:$A,$C2403,DATOS!$G:$G,$N$1,DATOS!$J:$J,$S$1)</f>
        <v>0</v>
      </c>
      <c r="R2403" s="118">
        <f>SUMIFS(DATOS!$F:$F,DATOS!$A:$A,$C2403,DATOS!$G:$G,$O$1,DATOS!$J:$J,$S$1)</f>
        <v>0</v>
      </c>
      <c r="S2403" s="119">
        <f>SUMIFS(DATOS!$F:$F,DATOS!$A:$A,$C2403,DATOS!$G:$G,$P$1,DATOS!$J:$J,$S$1)</f>
        <v>0</v>
      </c>
      <c r="T2403" s="117">
        <f>SUMIFS(DATOS!$F:$F,DATOS!$A:$A,$C2403,DATOS!$G:$G,$N$1,DATOS!$K:$K,$T$1)</f>
        <v>0</v>
      </c>
      <c r="U2403" s="118">
        <f>SUMIFS(DATOS!$F:$F,DATOS!$A:$A,$C2403,DATOS!$G:$G,$O$1,DATOS!$K:$K,$T$1)</f>
        <v>0</v>
      </c>
      <c r="V2403" s="119">
        <f>SUMIFS(DATOS!$F:$F,DATOS!$A:$A,$C2403,DATOS!$G:$G,$P$1,DATOS!$K:$K,$R$1)</f>
        <v>0</v>
      </c>
    </row>
    <row r="2404" spans="1:22">
      <c r="A2404" s="128" t="s">
        <v>452</v>
      </c>
      <c r="B2404" s="128" t="str">
        <f t="shared" si="274"/>
        <v>1 1 3 135 004 001</v>
      </c>
      <c r="C2404" s="129" t="s">
        <v>9765</v>
      </c>
      <c r="D2404" s="130" t="s">
        <v>45</v>
      </c>
      <c r="E2404" s="127">
        <f t="shared" si="276"/>
        <v>0</v>
      </c>
      <c r="F2404" s="127">
        <f t="shared" si="277"/>
        <v>0</v>
      </c>
      <c r="G2404" s="127">
        <f t="shared" si="278"/>
        <v>0</v>
      </c>
      <c r="H2404" s="131">
        <f t="shared" si="279"/>
        <v>0</v>
      </c>
      <c r="I2404" s="128">
        <f t="shared" si="275"/>
        <v>17</v>
      </c>
      <c r="J2404" s="156" t="str">
        <f t="shared" si="280"/>
        <v>1 1 3 135 004</v>
      </c>
      <c r="K2404" s="118">
        <f>SUMIFS(DATOS!$F:$F,DATOS!$A:$A,$C2404,DATOS!$G:$G,$N$1,DATOS!$E:$E,$Q$1)</f>
        <v>0</v>
      </c>
      <c r="L2404" s="118">
        <f>SUMIFS(DATOS!$F:$F,DATOS!$A:$A,$C2404,DATOS!$G:$G,$O$1,DATOS!$E:$E,$Q$1)</f>
        <v>0</v>
      </c>
      <c r="M2404" s="119">
        <f>SUMIFS(DATOS!$F:$F,DATOS!$A:$A,$C2404,DATOS!$G:$G,$P$1,DATOS!$E:$E,$Q$1)</f>
        <v>0</v>
      </c>
      <c r="N2404" s="117">
        <f>SUMIFS(DATOS!$F:$F,DATOS!$A:$A,$C2404,DATOS!$G:$G,$N$1,DATOS!$L:$L,$R$1)</f>
        <v>0</v>
      </c>
      <c r="O2404" s="118">
        <f>SUMIFS(DATOS!$F:$F,DATOS!$A:$A,$C2404,DATOS!$G:$G,$O$1,DATOS!$L:$L,$R$1)</f>
        <v>0</v>
      </c>
      <c r="P2404" s="119">
        <f>SUMIFS(DATOS!$F:$F,DATOS!$A:$A,$C2404,DATOS!$G:$G,$P$1,DATOS!$L:$L,$R$1)</f>
        <v>0</v>
      </c>
      <c r="Q2404" s="117">
        <f>SUMIFS(DATOS!$F:$F,DATOS!$A:$A,$C2404,DATOS!$G:$G,$N$1,DATOS!$J:$J,$S$1)</f>
        <v>0</v>
      </c>
      <c r="R2404" s="118">
        <f>SUMIFS(DATOS!$F:$F,DATOS!$A:$A,$C2404,DATOS!$G:$G,$O$1,DATOS!$J:$J,$S$1)</f>
        <v>0</v>
      </c>
      <c r="S2404" s="119">
        <f>SUMIFS(DATOS!$F:$F,DATOS!$A:$A,$C2404,DATOS!$G:$G,$P$1,DATOS!$J:$J,$S$1)</f>
        <v>0</v>
      </c>
      <c r="T2404" s="117">
        <f>SUMIFS(DATOS!$F:$F,DATOS!$A:$A,$C2404,DATOS!$G:$G,$N$1,DATOS!$K:$K,$T$1)</f>
        <v>0</v>
      </c>
      <c r="U2404" s="118">
        <f>SUMIFS(DATOS!$F:$F,DATOS!$A:$A,$C2404,DATOS!$G:$G,$O$1,DATOS!$K:$K,$T$1)</f>
        <v>0</v>
      </c>
      <c r="V2404" s="119">
        <f>SUMIFS(DATOS!$F:$F,DATOS!$A:$A,$C2404,DATOS!$G:$G,$P$1,DATOS!$K:$K,$R$1)</f>
        <v>0</v>
      </c>
    </row>
    <row r="2405" spans="1:22">
      <c r="A2405" s="128" t="s">
        <v>452</v>
      </c>
      <c r="B2405" s="128" t="str">
        <f t="shared" si="274"/>
        <v>1 1 3 135 005 001</v>
      </c>
      <c r="C2405" s="129" t="s">
        <v>9766</v>
      </c>
      <c r="D2405" s="130" t="s">
        <v>45</v>
      </c>
      <c r="E2405" s="127">
        <f t="shared" si="276"/>
        <v>0</v>
      </c>
      <c r="F2405" s="127">
        <f t="shared" si="277"/>
        <v>0</v>
      </c>
      <c r="G2405" s="127">
        <f t="shared" si="278"/>
        <v>0</v>
      </c>
      <c r="H2405" s="131">
        <f t="shared" si="279"/>
        <v>0</v>
      </c>
      <c r="I2405" s="128">
        <f t="shared" si="275"/>
        <v>17</v>
      </c>
      <c r="J2405" s="156" t="str">
        <f t="shared" si="280"/>
        <v>1 1 3 135 005</v>
      </c>
      <c r="K2405" s="118">
        <f>SUMIFS(DATOS!$F:$F,DATOS!$A:$A,$C2405,DATOS!$G:$G,$N$1,DATOS!$E:$E,$Q$1)</f>
        <v>0</v>
      </c>
      <c r="L2405" s="118">
        <f>SUMIFS(DATOS!$F:$F,DATOS!$A:$A,$C2405,DATOS!$G:$G,$O$1,DATOS!$E:$E,$Q$1)</f>
        <v>0</v>
      </c>
      <c r="M2405" s="119">
        <f>SUMIFS(DATOS!$F:$F,DATOS!$A:$A,$C2405,DATOS!$G:$G,$P$1,DATOS!$E:$E,$Q$1)</f>
        <v>0</v>
      </c>
      <c r="N2405" s="117">
        <f>SUMIFS(DATOS!$F:$F,DATOS!$A:$A,$C2405,DATOS!$G:$G,$N$1,DATOS!$L:$L,$R$1)</f>
        <v>0</v>
      </c>
      <c r="O2405" s="118">
        <f>SUMIFS(DATOS!$F:$F,DATOS!$A:$A,$C2405,DATOS!$G:$G,$O$1,DATOS!$L:$L,$R$1)</f>
        <v>0</v>
      </c>
      <c r="P2405" s="119">
        <f>SUMIFS(DATOS!$F:$F,DATOS!$A:$A,$C2405,DATOS!$G:$G,$P$1,DATOS!$L:$L,$R$1)</f>
        <v>0</v>
      </c>
      <c r="Q2405" s="117">
        <f>SUMIFS(DATOS!$F:$F,DATOS!$A:$A,$C2405,DATOS!$G:$G,$N$1,DATOS!$J:$J,$S$1)</f>
        <v>0</v>
      </c>
      <c r="R2405" s="118">
        <f>SUMIFS(DATOS!$F:$F,DATOS!$A:$A,$C2405,DATOS!$G:$G,$O$1,DATOS!$J:$J,$S$1)</f>
        <v>0</v>
      </c>
      <c r="S2405" s="119">
        <f>SUMIFS(DATOS!$F:$F,DATOS!$A:$A,$C2405,DATOS!$G:$G,$P$1,DATOS!$J:$J,$S$1)</f>
        <v>0</v>
      </c>
      <c r="T2405" s="117">
        <f>SUMIFS(DATOS!$F:$F,DATOS!$A:$A,$C2405,DATOS!$G:$G,$N$1,DATOS!$K:$K,$T$1)</f>
        <v>0</v>
      </c>
      <c r="U2405" s="118">
        <f>SUMIFS(DATOS!$F:$F,DATOS!$A:$A,$C2405,DATOS!$G:$G,$O$1,DATOS!$K:$K,$T$1)</f>
        <v>0</v>
      </c>
      <c r="V2405" s="119">
        <f>SUMIFS(DATOS!$F:$F,DATOS!$A:$A,$C2405,DATOS!$G:$G,$P$1,DATOS!$K:$K,$R$1)</f>
        <v>0</v>
      </c>
    </row>
    <row r="2406" spans="1:22">
      <c r="A2406" s="128" t="s">
        <v>452</v>
      </c>
      <c r="B2406" s="128" t="str">
        <f t="shared" si="274"/>
        <v>1 1 3 136 001 001</v>
      </c>
      <c r="C2406" s="129" t="s">
        <v>3683</v>
      </c>
      <c r="D2406" s="130" t="s">
        <v>3274</v>
      </c>
      <c r="E2406" s="127">
        <f t="shared" si="276"/>
        <v>0</v>
      </c>
      <c r="F2406" s="127">
        <f t="shared" si="277"/>
        <v>0</v>
      </c>
      <c r="G2406" s="127">
        <f t="shared" si="278"/>
        <v>0</v>
      </c>
      <c r="H2406" s="131">
        <f t="shared" si="279"/>
        <v>0</v>
      </c>
      <c r="I2406" s="128">
        <f t="shared" si="275"/>
        <v>17</v>
      </c>
      <c r="J2406" s="156" t="str">
        <f t="shared" si="280"/>
        <v>1 1 3 136 001</v>
      </c>
      <c r="K2406" s="118">
        <f>SUMIFS(DATOS!$F:$F,DATOS!$A:$A,$C2406,DATOS!$G:$G,$N$1,DATOS!$E:$E,$Q$1)</f>
        <v>0</v>
      </c>
      <c r="L2406" s="118">
        <f>SUMIFS(DATOS!$F:$F,DATOS!$A:$A,$C2406,DATOS!$G:$G,$O$1,DATOS!$E:$E,$Q$1)</f>
        <v>0</v>
      </c>
      <c r="M2406" s="119">
        <f>SUMIFS(DATOS!$F:$F,DATOS!$A:$A,$C2406,DATOS!$G:$G,$P$1,DATOS!$E:$E,$Q$1)</f>
        <v>0</v>
      </c>
      <c r="N2406" s="117">
        <f>SUMIFS(DATOS!$F:$F,DATOS!$A:$A,$C2406,DATOS!$G:$G,$N$1,DATOS!$L:$L,$R$1)</f>
        <v>0</v>
      </c>
      <c r="O2406" s="118">
        <f>SUMIFS(DATOS!$F:$F,DATOS!$A:$A,$C2406,DATOS!$G:$G,$O$1,DATOS!$L:$L,$R$1)</f>
        <v>0</v>
      </c>
      <c r="P2406" s="119">
        <f>SUMIFS(DATOS!$F:$F,DATOS!$A:$A,$C2406,DATOS!$G:$G,$P$1,DATOS!$L:$L,$R$1)</f>
        <v>0</v>
      </c>
      <c r="Q2406" s="117">
        <f>SUMIFS(DATOS!$F:$F,DATOS!$A:$A,$C2406,DATOS!$G:$G,$N$1,DATOS!$J:$J,$S$1)</f>
        <v>0</v>
      </c>
      <c r="R2406" s="118">
        <f>SUMIFS(DATOS!$F:$F,DATOS!$A:$A,$C2406,DATOS!$G:$G,$O$1,DATOS!$J:$J,$S$1)</f>
        <v>0</v>
      </c>
      <c r="S2406" s="119">
        <f>SUMIFS(DATOS!$F:$F,DATOS!$A:$A,$C2406,DATOS!$G:$G,$P$1,DATOS!$J:$J,$S$1)</f>
        <v>0</v>
      </c>
      <c r="T2406" s="117">
        <f>SUMIFS(DATOS!$F:$F,DATOS!$A:$A,$C2406,DATOS!$G:$G,$N$1,DATOS!$K:$K,$T$1)</f>
        <v>0</v>
      </c>
      <c r="U2406" s="118">
        <f>SUMIFS(DATOS!$F:$F,DATOS!$A:$A,$C2406,DATOS!$G:$G,$O$1,DATOS!$K:$K,$T$1)</f>
        <v>0</v>
      </c>
      <c r="V2406" s="119">
        <f>SUMIFS(DATOS!$F:$F,DATOS!$A:$A,$C2406,DATOS!$G:$G,$P$1,DATOS!$K:$K,$R$1)</f>
        <v>0</v>
      </c>
    </row>
    <row r="2407" spans="1:22">
      <c r="A2407" s="128" t="s">
        <v>452</v>
      </c>
      <c r="B2407" s="128" t="str">
        <f t="shared" si="274"/>
        <v>1 1 3 136 002 001</v>
      </c>
      <c r="C2407" s="129" t="s">
        <v>9767</v>
      </c>
      <c r="D2407" s="130" t="s">
        <v>3274</v>
      </c>
      <c r="E2407" s="127">
        <f t="shared" si="276"/>
        <v>0</v>
      </c>
      <c r="F2407" s="127">
        <f t="shared" si="277"/>
        <v>0</v>
      </c>
      <c r="G2407" s="127">
        <f t="shared" si="278"/>
        <v>0</v>
      </c>
      <c r="H2407" s="131">
        <f t="shared" si="279"/>
        <v>0</v>
      </c>
      <c r="I2407" s="128">
        <f t="shared" si="275"/>
        <v>17</v>
      </c>
      <c r="J2407" s="156" t="str">
        <f t="shared" si="280"/>
        <v>1 1 3 136 002</v>
      </c>
      <c r="K2407" s="118">
        <f>SUMIFS(DATOS!$F:$F,DATOS!$A:$A,$C2407,DATOS!$G:$G,$N$1,DATOS!$E:$E,$Q$1)</f>
        <v>0</v>
      </c>
      <c r="L2407" s="118">
        <f>SUMIFS(DATOS!$F:$F,DATOS!$A:$A,$C2407,DATOS!$G:$G,$O$1,DATOS!$E:$E,$Q$1)</f>
        <v>0</v>
      </c>
      <c r="M2407" s="119">
        <f>SUMIFS(DATOS!$F:$F,DATOS!$A:$A,$C2407,DATOS!$G:$G,$P$1,DATOS!$E:$E,$Q$1)</f>
        <v>0</v>
      </c>
      <c r="N2407" s="117">
        <f>SUMIFS(DATOS!$F:$F,DATOS!$A:$A,$C2407,DATOS!$G:$G,$N$1,DATOS!$L:$L,$R$1)</f>
        <v>0</v>
      </c>
      <c r="O2407" s="118">
        <f>SUMIFS(DATOS!$F:$F,DATOS!$A:$A,$C2407,DATOS!$G:$G,$O$1,DATOS!$L:$L,$R$1)</f>
        <v>0</v>
      </c>
      <c r="P2407" s="119">
        <f>SUMIFS(DATOS!$F:$F,DATOS!$A:$A,$C2407,DATOS!$G:$G,$P$1,DATOS!$L:$L,$R$1)</f>
        <v>0</v>
      </c>
      <c r="Q2407" s="117">
        <f>SUMIFS(DATOS!$F:$F,DATOS!$A:$A,$C2407,DATOS!$G:$G,$N$1,DATOS!$J:$J,$S$1)</f>
        <v>0</v>
      </c>
      <c r="R2407" s="118">
        <f>SUMIFS(DATOS!$F:$F,DATOS!$A:$A,$C2407,DATOS!$G:$G,$O$1,DATOS!$J:$J,$S$1)</f>
        <v>0</v>
      </c>
      <c r="S2407" s="119">
        <f>SUMIFS(DATOS!$F:$F,DATOS!$A:$A,$C2407,DATOS!$G:$G,$P$1,DATOS!$J:$J,$S$1)</f>
        <v>0</v>
      </c>
      <c r="T2407" s="117">
        <f>SUMIFS(DATOS!$F:$F,DATOS!$A:$A,$C2407,DATOS!$G:$G,$N$1,DATOS!$K:$K,$T$1)</f>
        <v>0</v>
      </c>
      <c r="U2407" s="118">
        <f>SUMIFS(DATOS!$F:$F,DATOS!$A:$A,$C2407,DATOS!$G:$G,$O$1,DATOS!$K:$K,$T$1)</f>
        <v>0</v>
      </c>
      <c r="V2407" s="119">
        <f>SUMIFS(DATOS!$F:$F,DATOS!$A:$A,$C2407,DATOS!$G:$G,$P$1,DATOS!$K:$K,$R$1)</f>
        <v>0</v>
      </c>
    </row>
    <row r="2408" spans="1:22">
      <c r="A2408" s="128" t="s">
        <v>452</v>
      </c>
      <c r="B2408" s="128" t="str">
        <f t="shared" si="274"/>
        <v>1 1 3 136 003 001</v>
      </c>
      <c r="C2408" s="129" t="s">
        <v>9768</v>
      </c>
      <c r="D2408" s="130" t="s">
        <v>3274</v>
      </c>
      <c r="E2408" s="127">
        <f t="shared" si="276"/>
        <v>0</v>
      </c>
      <c r="F2408" s="127">
        <f t="shared" si="277"/>
        <v>0</v>
      </c>
      <c r="G2408" s="127">
        <f t="shared" si="278"/>
        <v>0</v>
      </c>
      <c r="H2408" s="131">
        <f t="shared" si="279"/>
        <v>0</v>
      </c>
      <c r="I2408" s="128">
        <f t="shared" si="275"/>
        <v>17</v>
      </c>
      <c r="J2408" s="156" t="str">
        <f t="shared" si="280"/>
        <v>1 1 3 136 003</v>
      </c>
      <c r="K2408" s="118">
        <f>SUMIFS(DATOS!$F:$F,DATOS!$A:$A,$C2408,DATOS!$G:$G,$N$1,DATOS!$E:$E,$Q$1)</f>
        <v>0</v>
      </c>
      <c r="L2408" s="118">
        <f>SUMIFS(DATOS!$F:$F,DATOS!$A:$A,$C2408,DATOS!$G:$G,$O$1,DATOS!$E:$E,$Q$1)</f>
        <v>0</v>
      </c>
      <c r="M2408" s="119">
        <f>SUMIFS(DATOS!$F:$F,DATOS!$A:$A,$C2408,DATOS!$G:$G,$P$1,DATOS!$E:$E,$Q$1)</f>
        <v>0</v>
      </c>
      <c r="N2408" s="117">
        <f>SUMIFS(DATOS!$F:$F,DATOS!$A:$A,$C2408,DATOS!$G:$G,$N$1,DATOS!$L:$L,$R$1)</f>
        <v>0</v>
      </c>
      <c r="O2408" s="118">
        <f>SUMIFS(DATOS!$F:$F,DATOS!$A:$A,$C2408,DATOS!$G:$G,$O$1,DATOS!$L:$L,$R$1)</f>
        <v>0</v>
      </c>
      <c r="P2408" s="119">
        <f>SUMIFS(DATOS!$F:$F,DATOS!$A:$A,$C2408,DATOS!$G:$G,$P$1,DATOS!$L:$L,$R$1)</f>
        <v>0</v>
      </c>
      <c r="Q2408" s="117">
        <f>SUMIFS(DATOS!$F:$F,DATOS!$A:$A,$C2408,DATOS!$G:$G,$N$1,DATOS!$J:$J,$S$1)</f>
        <v>0</v>
      </c>
      <c r="R2408" s="118">
        <f>SUMIFS(DATOS!$F:$F,DATOS!$A:$A,$C2408,DATOS!$G:$G,$O$1,DATOS!$J:$J,$S$1)</f>
        <v>0</v>
      </c>
      <c r="S2408" s="119">
        <f>SUMIFS(DATOS!$F:$F,DATOS!$A:$A,$C2408,DATOS!$G:$G,$P$1,DATOS!$J:$J,$S$1)</f>
        <v>0</v>
      </c>
      <c r="T2408" s="117">
        <f>SUMIFS(DATOS!$F:$F,DATOS!$A:$A,$C2408,DATOS!$G:$G,$N$1,DATOS!$K:$K,$T$1)</f>
        <v>0</v>
      </c>
      <c r="U2408" s="118">
        <f>SUMIFS(DATOS!$F:$F,DATOS!$A:$A,$C2408,DATOS!$G:$G,$O$1,DATOS!$K:$K,$T$1)</f>
        <v>0</v>
      </c>
      <c r="V2408" s="119">
        <f>SUMIFS(DATOS!$F:$F,DATOS!$A:$A,$C2408,DATOS!$G:$G,$P$1,DATOS!$K:$K,$R$1)</f>
        <v>0</v>
      </c>
    </row>
    <row r="2409" spans="1:22">
      <c r="A2409" s="128" t="s">
        <v>452</v>
      </c>
      <c r="B2409" s="128" t="str">
        <f t="shared" si="274"/>
        <v>1 1 3 136 004 001</v>
      </c>
      <c r="C2409" s="129" t="s">
        <v>9769</v>
      </c>
      <c r="D2409" s="130" t="s">
        <v>3274</v>
      </c>
      <c r="E2409" s="127">
        <f t="shared" si="276"/>
        <v>0</v>
      </c>
      <c r="F2409" s="127">
        <f t="shared" si="277"/>
        <v>0</v>
      </c>
      <c r="G2409" s="127">
        <f t="shared" si="278"/>
        <v>0</v>
      </c>
      <c r="H2409" s="131">
        <f t="shared" si="279"/>
        <v>0</v>
      </c>
      <c r="I2409" s="128">
        <f t="shared" si="275"/>
        <v>17</v>
      </c>
      <c r="J2409" s="156" t="str">
        <f t="shared" si="280"/>
        <v>1 1 3 136 004</v>
      </c>
      <c r="K2409" s="118">
        <f>SUMIFS(DATOS!$F:$F,DATOS!$A:$A,$C2409,DATOS!$G:$G,$N$1,DATOS!$E:$E,$Q$1)</f>
        <v>0</v>
      </c>
      <c r="L2409" s="118">
        <f>SUMIFS(DATOS!$F:$F,DATOS!$A:$A,$C2409,DATOS!$G:$G,$O$1,DATOS!$E:$E,$Q$1)</f>
        <v>0</v>
      </c>
      <c r="M2409" s="119">
        <f>SUMIFS(DATOS!$F:$F,DATOS!$A:$A,$C2409,DATOS!$G:$G,$P$1,DATOS!$E:$E,$Q$1)</f>
        <v>0</v>
      </c>
      <c r="N2409" s="117">
        <f>SUMIFS(DATOS!$F:$F,DATOS!$A:$A,$C2409,DATOS!$G:$G,$N$1,DATOS!$L:$L,$R$1)</f>
        <v>0</v>
      </c>
      <c r="O2409" s="118">
        <f>SUMIFS(DATOS!$F:$F,DATOS!$A:$A,$C2409,DATOS!$G:$G,$O$1,DATOS!$L:$L,$R$1)</f>
        <v>0</v>
      </c>
      <c r="P2409" s="119">
        <f>SUMIFS(DATOS!$F:$F,DATOS!$A:$A,$C2409,DATOS!$G:$G,$P$1,DATOS!$L:$L,$R$1)</f>
        <v>0</v>
      </c>
      <c r="Q2409" s="117">
        <f>SUMIFS(DATOS!$F:$F,DATOS!$A:$A,$C2409,DATOS!$G:$G,$N$1,DATOS!$J:$J,$S$1)</f>
        <v>0</v>
      </c>
      <c r="R2409" s="118">
        <f>SUMIFS(DATOS!$F:$F,DATOS!$A:$A,$C2409,DATOS!$G:$G,$O$1,DATOS!$J:$J,$S$1)</f>
        <v>0</v>
      </c>
      <c r="S2409" s="119">
        <f>SUMIFS(DATOS!$F:$F,DATOS!$A:$A,$C2409,DATOS!$G:$G,$P$1,DATOS!$J:$J,$S$1)</f>
        <v>0</v>
      </c>
      <c r="T2409" s="117">
        <f>SUMIFS(DATOS!$F:$F,DATOS!$A:$A,$C2409,DATOS!$G:$G,$N$1,DATOS!$K:$K,$T$1)</f>
        <v>0</v>
      </c>
      <c r="U2409" s="118">
        <f>SUMIFS(DATOS!$F:$F,DATOS!$A:$A,$C2409,DATOS!$G:$G,$O$1,DATOS!$K:$K,$T$1)</f>
        <v>0</v>
      </c>
      <c r="V2409" s="119">
        <f>SUMIFS(DATOS!$F:$F,DATOS!$A:$A,$C2409,DATOS!$G:$G,$P$1,DATOS!$K:$K,$R$1)</f>
        <v>0</v>
      </c>
    </row>
    <row r="2410" spans="1:22">
      <c r="A2410" s="128" t="s">
        <v>452</v>
      </c>
      <c r="B2410" s="128" t="str">
        <f t="shared" si="274"/>
        <v>1 1 3 136 005 001</v>
      </c>
      <c r="C2410" s="129" t="s">
        <v>9770</v>
      </c>
      <c r="D2410" s="130" t="s">
        <v>3274</v>
      </c>
      <c r="E2410" s="127">
        <f t="shared" si="276"/>
        <v>0</v>
      </c>
      <c r="F2410" s="127">
        <f t="shared" si="277"/>
        <v>0</v>
      </c>
      <c r="G2410" s="127">
        <f t="shared" si="278"/>
        <v>0</v>
      </c>
      <c r="H2410" s="131">
        <f t="shared" si="279"/>
        <v>0</v>
      </c>
      <c r="I2410" s="128">
        <f t="shared" si="275"/>
        <v>17</v>
      </c>
      <c r="J2410" s="156" t="str">
        <f t="shared" si="280"/>
        <v>1 1 3 136 005</v>
      </c>
      <c r="K2410" s="118">
        <f>SUMIFS(DATOS!$F:$F,DATOS!$A:$A,$C2410,DATOS!$G:$G,$N$1,DATOS!$E:$E,$Q$1)</f>
        <v>0</v>
      </c>
      <c r="L2410" s="118">
        <f>SUMIFS(DATOS!$F:$F,DATOS!$A:$A,$C2410,DATOS!$G:$G,$O$1,DATOS!$E:$E,$Q$1)</f>
        <v>0</v>
      </c>
      <c r="M2410" s="119">
        <f>SUMIFS(DATOS!$F:$F,DATOS!$A:$A,$C2410,DATOS!$G:$G,$P$1,DATOS!$E:$E,$Q$1)</f>
        <v>0</v>
      </c>
      <c r="N2410" s="117">
        <f>SUMIFS(DATOS!$F:$F,DATOS!$A:$A,$C2410,DATOS!$G:$G,$N$1,DATOS!$L:$L,$R$1)</f>
        <v>0</v>
      </c>
      <c r="O2410" s="118">
        <f>SUMIFS(DATOS!$F:$F,DATOS!$A:$A,$C2410,DATOS!$G:$G,$O$1,DATOS!$L:$L,$R$1)</f>
        <v>0</v>
      </c>
      <c r="P2410" s="119">
        <f>SUMIFS(DATOS!$F:$F,DATOS!$A:$A,$C2410,DATOS!$G:$G,$P$1,DATOS!$L:$L,$R$1)</f>
        <v>0</v>
      </c>
      <c r="Q2410" s="117">
        <f>SUMIFS(DATOS!$F:$F,DATOS!$A:$A,$C2410,DATOS!$G:$G,$N$1,DATOS!$J:$J,$S$1)</f>
        <v>0</v>
      </c>
      <c r="R2410" s="118">
        <f>SUMIFS(DATOS!$F:$F,DATOS!$A:$A,$C2410,DATOS!$G:$G,$O$1,DATOS!$J:$J,$S$1)</f>
        <v>0</v>
      </c>
      <c r="S2410" s="119">
        <f>SUMIFS(DATOS!$F:$F,DATOS!$A:$A,$C2410,DATOS!$G:$G,$P$1,DATOS!$J:$J,$S$1)</f>
        <v>0</v>
      </c>
      <c r="T2410" s="117">
        <f>SUMIFS(DATOS!$F:$F,DATOS!$A:$A,$C2410,DATOS!$G:$G,$N$1,DATOS!$K:$K,$T$1)</f>
        <v>0</v>
      </c>
      <c r="U2410" s="118">
        <f>SUMIFS(DATOS!$F:$F,DATOS!$A:$A,$C2410,DATOS!$G:$G,$O$1,DATOS!$K:$K,$T$1)</f>
        <v>0</v>
      </c>
      <c r="V2410" s="119">
        <f>SUMIFS(DATOS!$F:$F,DATOS!$A:$A,$C2410,DATOS!$G:$G,$P$1,DATOS!$K:$K,$R$1)</f>
        <v>0</v>
      </c>
    </row>
    <row r="2411" spans="1:22">
      <c r="A2411" s="128" t="s">
        <v>452</v>
      </c>
      <c r="B2411" s="128" t="str">
        <f t="shared" si="274"/>
        <v>1 1 3 137 001 001</v>
      </c>
      <c r="C2411" s="129" t="s">
        <v>3691</v>
      </c>
      <c r="D2411" s="130" t="s">
        <v>3275</v>
      </c>
      <c r="E2411" s="127">
        <f t="shared" si="276"/>
        <v>0</v>
      </c>
      <c r="F2411" s="127">
        <f t="shared" si="277"/>
        <v>0</v>
      </c>
      <c r="G2411" s="127">
        <f t="shared" si="278"/>
        <v>0</v>
      </c>
      <c r="H2411" s="131">
        <f t="shared" si="279"/>
        <v>0</v>
      </c>
      <c r="I2411" s="128">
        <f t="shared" si="275"/>
        <v>17</v>
      </c>
      <c r="J2411" s="156" t="str">
        <f t="shared" si="280"/>
        <v>1 1 3 137 001</v>
      </c>
      <c r="K2411" s="118">
        <f>SUMIFS(DATOS!$F:$F,DATOS!$A:$A,$C2411,DATOS!$G:$G,$N$1,DATOS!$E:$E,$Q$1)</f>
        <v>0</v>
      </c>
      <c r="L2411" s="118">
        <f>SUMIFS(DATOS!$F:$F,DATOS!$A:$A,$C2411,DATOS!$G:$G,$O$1,DATOS!$E:$E,$Q$1)</f>
        <v>0</v>
      </c>
      <c r="M2411" s="119">
        <f>SUMIFS(DATOS!$F:$F,DATOS!$A:$A,$C2411,DATOS!$G:$G,$P$1,DATOS!$E:$E,$Q$1)</f>
        <v>0</v>
      </c>
      <c r="N2411" s="117">
        <f>SUMIFS(DATOS!$F:$F,DATOS!$A:$A,$C2411,DATOS!$G:$G,$N$1,DATOS!$L:$L,$R$1)</f>
        <v>0</v>
      </c>
      <c r="O2411" s="118">
        <f>SUMIFS(DATOS!$F:$F,DATOS!$A:$A,$C2411,DATOS!$G:$G,$O$1,DATOS!$L:$L,$R$1)</f>
        <v>0</v>
      </c>
      <c r="P2411" s="119">
        <f>SUMIFS(DATOS!$F:$F,DATOS!$A:$A,$C2411,DATOS!$G:$G,$P$1,DATOS!$L:$L,$R$1)</f>
        <v>0</v>
      </c>
      <c r="Q2411" s="117">
        <f>SUMIFS(DATOS!$F:$F,DATOS!$A:$A,$C2411,DATOS!$G:$G,$N$1,DATOS!$J:$J,$S$1)</f>
        <v>0</v>
      </c>
      <c r="R2411" s="118">
        <f>SUMIFS(DATOS!$F:$F,DATOS!$A:$A,$C2411,DATOS!$G:$G,$O$1,DATOS!$J:$J,$S$1)</f>
        <v>0</v>
      </c>
      <c r="S2411" s="119">
        <f>SUMIFS(DATOS!$F:$F,DATOS!$A:$A,$C2411,DATOS!$G:$G,$P$1,DATOS!$J:$J,$S$1)</f>
        <v>0</v>
      </c>
      <c r="T2411" s="117">
        <f>SUMIFS(DATOS!$F:$F,DATOS!$A:$A,$C2411,DATOS!$G:$G,$N$1,DATOS!$K:$K,$T$1)</f>
        <v>0</v>
      </c>
      <c r="U2411" s="118">
        <f>SUMIFS(DATOS!$F:$F,DATOS!$A:$A,$C2411,DATOS!$G:$G,$O$1,DATOS!$K:$K,$T$1)</f>
        <v>0</v>
      </c>
      <c r="V2411" s="119">
        <f>SUMIFS(DATOS!$F:$F,DATOS!$A:$A,$C2411,DATOS!$G:$G,$P$1,DATOS!$K:$K,$R$1)</f>
        <v>0</v>
      </c>
    </row>
    <row r="2412" spans="1:22">
      <c r="A2412" s="128" t="s">
        <v>452</v>
      </c>
      <c r="B2412" s="128" t="str">
        <f t="shared" si="274"/>
        <v>1 1 3 137 002 001</v>
      </c>
      <c r="C2412" s="129" t="s">
        <v>9771</v>
      </c>
      <c r="D2412" s="130" t="s">
        <v>3275</v>
      </c>
      <c r="E2412" s="127">
        <f t="shared" si="276"/>
        <v>0</v>
      </c>
      <c r="F2412" s="127">
        <f t="shared" si="277"/>
        <v>0</v>
      </c>
      <c r="G2412" s="127">
        <f t="shared" si="278"/>
        <v>0</v>
      </c>
      <c r="H2412" s="131">
        <f t="shared" si="279"/>
        <v>0</v>
      </c>
      <c r="I2412" s="128">
        <f t="shared" si="275"/>
        <v>17</v>
      </c>
      <c r="J2412" s="156" t="str">
        <f t="shared" si="280"/>
        <v>1 1 3 137 002</v>
      </c>
      <c r="K2412" s="118">
        <f>SUMIFS(DATOS!$F:$F,DATOS!$A:$A,$C2412,DATOS!$G:$G,$N$1,DATOS!$E:$E,$Q$1)</f>
        <v>0</v>
      </c>
      <c r="L2412" s="118">
        <f>SUMIFS(DATOS!$F:$F,DATOS!$A:$A,$C2412,DATOS!$G:$G,$O$1,DATOS!$E:$E,$Q$1)</f>
        <v>0</v>
      </c>
      <c r="M2412" s="119">
        <f>SUMIFS(DATOS!$F:$F,DATOS!$A:$A,$C2412,DATOS!$G:$G,$P$1,DATOS!$E:$E,$Q$1)</f>
        <v>0</v>
      </c>
      <c r="N2412" s="117">
        <f>SUMIFS(DATOS!$F:$F,DATOS!$A:$A,$C2412,DATOS!$G:$G,$N$1,DATOS!$L:$L,$R$1)</f>
        <v>0</v>
      </c>
      <c r="O2412" s="118">
        <f>SUMIFS(DATOS!$F:$F,DATOS!$A:$A,$C2412,DATOS!$G:$G,$O$1,DATOS!$L:$L,$R$1)</f>
        <v>0</v>
      </c>
      <c r="P2412" s="119">
        <f>SUMIFS(DATOS!$F:$F,DATOS!$A:$A,$C2412,DATOS!$G:$G,$P$1,DATOS!$L:$L,$R$1)</f>
        <v>0</v>
      </c>
      <c r="Q2412" s="117">
        <f>SUMIFS(DATOS!$F:$F,DATOS!$A:$A,$C2412,DATOS!$G:$G,$N$1,DATOS!$J:$J,$S$1)</f>
        <v>0</v>
      </c>
      <c r="R2412" s="118">
        <f>SUMIFS(DATOS!$F:$F,DATOS!$A:$A,$C2412,DATOS!$G:$G,$O$1,DATOS!$J:$J,$S$1)</f>
        <v>0</v>
      </c>
      <c r="S2412" s="119">
        <f>SUMIFS(DATOS!$F:$F,DATOS!$A:$A,$C2412,DATOS!$G:$G,$P$1,DATOS!$J:$J,$S$1)</f>
        <v>0</v>
      </c>
      <c r="T2412" s="117">
        <f>SUMIFS(DATOS!$F:$F,DATOS!$A:$A,$C2412,DATOS!$G:$G,$N$1,DATOS!$K:$K,$T$1)</f>
        <v>0</v>
      </c>
      <c r="U2412" s="118">
        <f>SUMIFS(DATOS!$F:$F,DATOS!$A:$A,$C2412,DATOS!$G:$G,$O$1,DATOS!$K:$K,$T$1)</f>
        <v>0</v>
      </c>
      <c r="V2412" s="119">
        <f>SUMIFS(DATOS!$F:$F,DATOS!$A:$A,$C2412,DATOS!$G:$G,$P$1,DATOS!$K:$K,$R$1)</f>
        <v>0</v>
      </c>
    </row>
    <row r="2413" spans="1:22">
      <c r="A2413" s="128" t="s">
        <v>452</v>
      </c>
      <c r="B2413" s="128" t="str">
        <f t="shared" si="274"/>
        <v>1 1 3 137 003 001</v>
      </c>
      <c r="C2413" s="129" t="s">
        <v>9772</v>
      </c>
      <c r="D2413" s="130" t="s">
        <v>3275</v>
      </c>
      <c r="E2413" s="127">
        <f t="shared" si="276"/>
        <v>0</v>
      </c>
      <c r="F2413" s="127">
        <f t="shared" si="277"/>
        <v>0</v>
      </c>
      <c r="G2413" s="127">
        <f t="shared" si="278"/>
        <v>0</v>
      </c>
      <c r="H2413" s="131">
        <f t="shared" si="279"/>
        <v>0</v>
      </c>
      <c r="I2413" s="128">
        <f t="shared" si="275"/>
        <v>17</v>
      </c>
      <c r="J2413" s="156" t="str">
        <f t="shared" si="280"/>
        <v>1 1 3 137 003</v>
      </c>
      <c r="K2413" s="118">
        <f>SUMIFS(DATOS!$F:$F,DATOS!$A:$A,$C2413,DATOS!$G:$G,$N$1,DATOS!$E:$E,$Q$1)</f>
        <v>0</v>
      </c>
      <c r="L2413" s="118">
        <f>SUMIFS(DATOS!$F:$F,DATOS!$A:$A,$C2413,DATOS!$G:$G,$O$1,DATOS!$E:$E,$Q$1)</f>
        <v>0</v>
      </c>
      <c r="M2413" s="119">
        <f>SUMIFS(DATOS!$F:$F,DATOS!$A:$A,$C2413,DATOS!$G:$G,$P$1,DATOS!$E:$E,$Q$1)</f>
        <v>0</v>
      </c>
      <c r="N2413" s="117">
        <f>SUMIFS(DATOS!$F:$F,DATOS!$A:$A,$C2413,DATOS!$G:$G,$N$1,DATOS!$L:$L,$R$1)</f>
        <v>0</v>
      </c>
      <c r="O2413" s="118">
        <f>SUMIFS(DATOS!$F:$F,DATOS!$A:$A,$C2413,DATOS!$G:$G,$O$1,DATOS!$L:$L,$R$1)</f>
        <v>0</v>
      </c>
      <c r="P2413" s="119">
        <f>SUMIFS(DATOS!$F:$F,DATOS!$A:$A,$C2413,DATOS!$G:$G,$P$1,DATOS!$L:$L,$R$1)</f>
        <v>0</v>
      </c>
      <c r="Q2413" s="117">
        <f>SUMIFS(DATOS!$F:$F,DATOS!$A:$A,$C2413,DATOS!$G:$G,$N$1,DATOS!$J:$J,$S$1)</f>
        <v>0</v>
      </c>
      <c r="R2413" s="118">
        <f>SUMIFS(DATOS!$F:$F,DATOS!$A:$A,$C2413,DATOS!$G:$G,$O$1,DATOS!$J:$J,$S$1)</f>
        <v>0</v>
      </c>
      <c r="S2413" s="119">
        <f>SUMIFS(DATOS!$F:$F,DATOS!$A:$A,$C2413,DATOS!$G:$G,$P$1,DATOS!$J:$J,$S$1)</f>
        <v>0</v>
      </c>
      <c r="T2413" s="117">
        <f>SUMIFS(DATOS!$F:$F,DATOS!$A:$A,$C2413,DATOS!$G:$G,$N$1,DATOS!$K:$K,$T$1)</f>
        <v>0</v>
      </c>
      <c r="U2413" s="118">
        <f>SUMIFS(DATOS!$F:$F,DATOS!$A:$A,$C2413,DATOS!$G:$G,$O$1,DATOS!$K:$K,$T$1)</f>
        <v>0</v>
      </c>
      <c r="V2413" s="119">
        <f>SUMIFS(DATOS!$F:$F,DATOS!$A:$A,$C2413,DATOS!$G:$G,$P$1,DATOS!$K:$K,$R$1)</f>
        <v>0</v>
      </c>
    </row>
    <row r="2414" spans="1:22">
      <c r="A2414" s="128" t="s">
        <v>452</v>
      </c>
      <c r="B2414" s="128" t="str">
        <f t="shared" si="274"/>
        <v>1 1 3 137 004 001</v>
      </c>
      <c r="C2414" s="129" t="s">
        <v>9773</v>
      </c>
      <c r="D2414" s="130" t="s">
        <v>3275</v>
      </c>
      <c r="E2414" s="127">
        <f t="shared" si="276"/>
        <v>0</v>
      </c>
      <c r="F2414" s="127">
        <f t="shared" si="277"/>
        <v>0</v>
      </c>
      <c r="G2414" s="127">
        <f t="shared" si="278"/>
        <v>0</v>
      </c>
      <c r="H2414" s="131">
        <f t="shared" si="279"/>
        <v>0</v>
      </c>
      <c r="I2414" s="128">
        <f t="shared" si="275"/>
        <v>17</v>
      </c>
      <c r="J2414" s="156" t="str">
        <f t="shared" si="280"/>
        <v>1 1 3 137 004</v>
      </c>
      <c r="K2414" s="118">
        <f>SUMIFS(DATOS!$F:$F,DATOS!$A:$A,$C2414,DATOS!$G:$G,$N$1,DATOS!$E:$E,$Q$1)</f>
        <v>0</v>
      </c>
      <c r="L2414" s="118">
        <f>SUMIFS(DATOS!$F:$F,DATOS!$A:$A,$C2414,DATOS!$G:$G,$O$1,DATOS!$E:$E,$Q$1)</f>
        <v>0</v>
      </c>
      <c r="M2414" s="119">
        <f>SUMIFS(DATOS!$F:$F,DATOS!$A:$A,$C2414,DATOS!$G:$G,$P$1,DATOS!$E:$E,$Q$1)</f>
        <v>0</v>
      </c>
      <c r="N2414" s="117">
        <f>SUMIFS(DATOS!$F:$F,DATOS!$A:$A,$C2414,DATOS!$G:$G,$N$1,DATOS!$L:$L,$R$1)</f>
        <v>0</v>
      </c>
      <c r="O2414" s="118">
        <f>SUMIFS(DATOS!$F:$F,DATOS!$A:$A,$C2414,DATOS!$G:$G,$O$1,DATOS!$L:$L,$R$1)</f>
        <v>0</v>
      </c>
      <c r="P2414" s="119">
        <f>SUMIFS(DATOS!$F:$F,DATOS!$A:$A,$C2414,DATOS!$G:$G,$P$1,DATOS!$L:$L,$R$1)</f>
        <v>0</v>
      </c>
      <c r="Q2414" s="117">
        <f>SUMIFS(DATOS!$F:$F,DATOS!$A:$A,$C2414,DATOS!$G:$G,$N$1,DATOS!$J:$J,$S$1)</f>
        <v>0</v>
      </c>
      <c r="R2414" s="118">
        <f>SUMIFS(DATOS!$F:$F,DATOS!$A:$A,$C2414,DATOS!$G:$G,$O$1,DATOS!$J:$J,$S$1)</f>
        <v>0</v>
      </c>
      <c r="S2414" s="119">
        <f>SUMIFS(DATOS!$F:$F,DATOS!$A:$A,$C2414,DATOS!$G:$G,$P$1,DATOS!$J:$J,$S$1)</f>
        <v>0</v>
      </c>
      <c r="T2414" s="117">
        <f>SUMIFS(DATOS!$F:$F,DATOS!$A:$A,$C2414,DATOS!$G:$G,$N$1,DATOS!$K:$K,$T$1)</f>
        <v>0</v>
      </c>
      <c r="U2414" s="118">
        <f>SUMIFS(DATOS!$F:$F,DATOS!$A:$A,$C2414,DATOS!$G:$G,$O$1,DATOS!$K:$K,$T$1)</f>
        <v>0</v>
      </c>
      <c r="V2414" s="119">
        <f>SUMIFS(DATOS!$F:$F,DATOS!$A:$A,$C2414,DATOS!$G:$G,$P$1,DATOS!$K:$K,$R$1)</f>
        <v>0</v>
      </c>
    </row>
    <row r="2415" spans="1:22">
      <c r="A2415" s="128" t="s">
        <v>452</v>
      </c>
      <c r="B2415" s="128" t="str">
        <f t="shared" si="274"/>
        <v>1 1 3 137 005 001</v>
      </c>
      <c r="C2415" s="129" t="s">
        <v>9774</v>
      </c>
      <c r="D2415" s="130" t="s">
        <v>3275</v>
      </c>
      <c r="E2415" s="127">
        <f t="shared" si="276"/>
        <v>0</v>
      </c>
      <c r="F2415" s="127">
        <f t="shared" si="277"/>
        <v>0</v>
      </c>
      <c r="G2415" s="127">
        <f t="shared" si="278"/>
        <v>0</v>
      </c>
      <c r="H2415" s="131">
        <f t="shared" si="279"/>
        <v>0</v>
      </c>
      <c r="I2415" s="128">
        <f t="shared" si="275"/>
        <v>17</v>
      </c>
      <c r="J2415" s="156" t="str">
        <f t="shared" si="280"/>
        <v>1 1 3 137 005</v>
      </c>
      <c r="K2415" s="118">
        <f>SUMIFS(DATOS!$F:$F,DATOS!$A:$A,$C2415,DATOS!$G:$G,$N$1,DATOS!$E:$E,$Q$1)</f>
        <v>0</v>
      </c>
      <c r="L2415" s="118">
        <f>SUMIFS(DATOS!$F:$F,DATOS!$A:$A,$C2415,DATOS!$G:$G,$O$1,DATOS!$E:$E,$Q$1)</f>
        <v>0</v>
      </c>
      <c r="M2415" s="119">
        <f>SUMIFS(DATOS!$F:$F,DATOS!$A:$A,$C2415,DATOS!$G:$G,$P$1,DATOS!$E:$E,$Q$1)</f>
        <v>0</v>
      </c>
      <c r="N2415" s="117">
        <f>SUMIFS(DATOS!$F:$F,DATOS!$A:$A,$C2415,DATOS!$G:$G,$N$1,DATOS!$L:$L,$R$1)</f>
        <v>0</v>
      </c>
      <c r="O2415" s="118">
        <f>SUMIFS(DATOS!$F:$F,DATOS!$A:$A,$C2415,DATOS!$G:$G,$O$1,DATOS!$L:$L,$R$1)</f>
        <v>0</v>
      </c>
      <c r="P2415" s="119">
        <f>SUMIFS(DATOS!$F:$F,DATOS!$A:$A,$C2415,DATOS!$G:$G,$P$1,DATOS!$L:$L,$R$1)</f>
        <v>0</v>
      </c>
      <c r="Q2415" s="117">
        <f>SUMIFS(DATOS!$F:$F,DATOS!$A:$A,$C2415,DATOS!$G:$G,$N$1,DATOS!$J:$J,$S$1)</f>
        <v>0</v>
      </c>
      <c r="R2415" s="118">
        <f>SUMIFS(DATOS!$F:$F,DATOS!$A:$A,$C2415,DATOS!$G:$G,$O$1,DATOS!$J:$J,$S$1)</f>
        <v>0</v>
      </c>
      <c r="S2415" s="119">
        <f>SUMIFS(DATOS!$F:$F,DATOS!$A:$A,$C2415,DATOS!$G:$G,$P$1,DATOS!$J:$J,$S$1)</f>
        <v>0</v>
      </c>
      <c r="T2415" s="117">
        <f>SUMIFS(DATOS!$F:$F,DATOS!$A:$A,$C2415,DATOS!$G:$G,$N$1,DATOS!$K:$K,$T$1)</f>
        <v>0</v>
      </c>
      <c r="U2415" s="118">
        <f>SUMIFS(DATOS!$F:$F,DATOS!$A:$A,$C2415,DATOS!$G:$G,$O$1,DATOS!$K:$K,$T$1)</f>
        <v>0</v>
      </c>
      <c r="V2415" s="119">
        <f>SUMIFS(DATOS!$F:$F,DATOS!$A:$A,$C2415,DATOS!$G:$G,$P$1,DATOS!$K:$K,$R$1)</f>
        <v>0</v>
      </c>
    </row>
    <row r="2416" spans="1:22">
      <c r="A2416" s="128" t="s">
        <v>452</v>
      </c>
      <c r="B2416" s="128" t="str">
        <f t="shared" si="274"/>
        <v>1 1 3 138 001 001</v>
      </c>
      <c r="C2416" s="129" t="s">
        <v>3699</v>
      </c>
      <c r="D2416" s="130" t="s">
        <v>48</v>
      </c>
      <c r="E2416" s="127">
        <f t="shared" si="276"/>
        <v>0</v>
      </c>
      <c r="F2416" s="127">
        <f t="shared" si="277"/>
        <v>0</v>
      </c>
      <c r="G2416" s="127">
        <f t="shared" si="278"/>
        <v>0</v>
      </c>
      <c r="H2416" s="131">
        <f t="shared" si="279"/>
        <v>0</v>
      </c>
      <c r="I2416" s="128">
        <f t="shared" si="275"/>
        <v>17</v>
      </c>
      <c r="J2416" s="156" t="str">
        <f t="shared" si="280"/>
        <v>1 1 3 138 001</v>
      </c>
      <c r="K2416" s="118">
        <f>SUMIFS(DATOS!$F:$F,DATOS!$A:$A,$C2416,DATOS!$G:$G,$N$1,DATOS!$E:$E,$Q$1)</f>
        <v>0</v>
      </c>
      <c r="L2416" s="118">
        <f>SUMIFS(DATOS!$F:$F,DATOS!$A:$A,$C2416,DATOS!$G:$G,$O$1,DATOS!$E:$E,$Q$1)</f>
        <v>0</v>
      </c>
      <c r="M2416" s="119">
        <f>SUMIFS(DATOS!$F:$F,DATOS!$A:$A,$C2416,DATOS!$G:$G,$P$1,DATOS!$E:$E,$Q$1)</f>
        <v>0</v>
      </c>
      <c r="N2416" s="117">
        <f>SUMIFS(DATOS!$F:$F,DATOS!$A:$A,$C2416,DATOS!$G:$G,$N$1,DATOS!$L:$L,$R$1)</f>
        <v>0</v>
      </c>
      <c r="O2416" s="118">
        <f>SUMIFS(DATOS!$F:$F,DATOS!$A:$A,$C2416,DATOS!$G:$G,$O$1,DATOS!$L:$L,$R$1)</f>
        <v>0</v>
      </c>
      <c r="P2416" s="119">
        <f>SUMIFS(DATOS!$F:$F,DATOS!$A:$A,$C2416,DATOS!$G:$G,$P$1,DATOS!$L:$L,$R$1)</f>
        <v>0</v>
      </c>
      <c r="Q2416" s="117">
        <f>SUMIFS(DATOS!$F:$F,DATOS!$A:$A,$C2416,DATOS!$G:$G,$N$1,DATOS!$J:$J,$S$1)</f>
        <v>0</v>
      </c>
      <c r="R2416" s="118">
        <f>SUMIFS(DATOS!$F:$F,DATOS!$A:$A,$C2416,DATOS!$G:$G,$O$1,DATOS!$J:$J,$S$1)</f>
        <v>0</v>
      </c>
      <c r="S2416" s="119">
        <f>SUMIFS(DATOS!$F:$F,DATOS!$A:$A,$C2416,DATOS!$G:$G,$P$1,DATOS!$J:$J,$S$1)</f>
        <v>0</v>
      </c>
      <c r="T2416" s="117">
        <f>SUMIFS(DATOS!$F:$F,DATOS!$A:$A,$C2416,DATOS!$G:$G,$N$1,DATOS!$K:$K,$T$1)</f>
        <v>0</v>
      </c>
      <c r="U2416" s="118">
        <f>SUMIFS(DATOS!$F:$F,DATOS!$A:$A,$C2416,DATOS!$G:$G,$O$1,DATOS!$K:$K,$T$1)</f>
        <v>0</v>
      </c>
      <c r="V2416" s="119">
        <f>SUMIFS(DATOS!$F:$F,DATOS!$A:$A,$C2416,DATOS!$G:$G,$P$1,DATOS!$K:$K,$R$1)</f>
        <v>0</v>
      </c>
    </row>
    <row r="2417" spans="1:22">
      <c r="A2417" s="128" t="s">
        <v>452</v>
      </c>
      <c r="B2417" s="128" t="str">
        <f t="shared" ref="B2417:B2480" si="281">MID(C2417,1,I2417)</f>
        <v>1 1 3 138 002 001</v>
      </c>
      <c r="C2417" s="129" t="s">
        <v>9775</v>
      </c>
      <c r="D2417" s="130" t="s">
        <v>48</v>
      </c>
      <c r="E2417" s="127">
        <f t="shared" si="276"/>
        <v>0</v>
      </c>
      <c r="F2417" s="127">
        <f t="shared" si="277"/>
        <v>0</v>
      </c>
      <c r="G2417" s="127">
        <f t="shared" si="278"/>
        <v>0</v>
      </c>
      <c r="H2417" s="131">
        <f t="shared" si="279"/>
        <v>0</v>
      </c>
      <c r="I2417" s="128">
        <f t="shared" ref="I2417:I2480" si="282">LEN(C2417)</f>
        <v>17</v>
      </c>
      <c r="J2417" s="156" t="str">
        <f t="shared" si="280"/>
        <v>1 1 3 138 002</v>
      </c>
      <c r="K2417" s="118">
        <f>SUMIFS(DATOS!$F:$F,DATOS!$A:$A,$C2417,DATOS!$G:$G,$N$1,DATOS!$E:$E,$Q$1)</f>
        <v>0</v>
      </c>
      <c r="L2417" s="118">
        <f>SUMIFS(DATOS!$F:$F,DATOS!$A:$A,$C2417,DATOS!$G:$G,$O$1,DATOS!$E:$E,$Q$1)</f>
        <v>0</v>
      </c>
      <c r="M2417" s="119">
        <f>SUMIFS(DATOS!$F:$F,DATOS!$A:$A,$C2417,DATOS!$G:$G,$P$1,DATOS!$E:$E,$Q$1)</f>
        <v>0</v>
      </c>
      <c r="N2417" s="117">
        <f>SUMIFS(DATOS!$F:$F,DATOS!$A:$A,$C2417,DATOS!$G:$G,$N$1,DATOS!$L:$L,$R$1)</f>
        <v>0</v>
      </c>
      <c r="O2417" s="118">
        <f>SUMIFS(DATOS!$F:$F,DATOS!$A:$A,$C2417,DATOS!$G:$G,$O$1,DATOS!$L:$L,$R$1)</f>
        <v>0</v>
      </c>
      <c r="P2417" s="119">
        <f>SUMIFS(DATOS!$F:$F,DATOS!$A:$A,$C2417,DATOS!$G:$G,$P$1,DATOS!$L:$L,$R$1)</f>
        <v>0</v>
      </c>
      <c r="Q2417" s="117">
        <f>SUMIFS(DATOS!$F:$F,DATOS!$A:$A,$C2417,DATOS!$G:$G,$N$1,DATOS!$J:$J,$S$1)</f>
        <v>0</v>
      </c>
      <c r="R2417" s="118">
        <f>SUMIFS(DATOS!$F:$F,DATOS!$A:$A,$C2417,DATOS!$G:$G,$O$1,DATOS!$J:$J,$S$1)</f>
        <v>0</v>
      </c>
      <c r="S2417" s="119">
        <f>SUMIFS(DATOS!$F:$F,DATOS!$A:$A,$C2417,DATOS!$G:$G,$P$1,DATOS!$J:$J,$S$1)</f>
        <v>0</v>
      </c>
      <c r="T2417" s="117">
        <f>SUMIFS(DATOS!$F:$F,DATOS!$A:$A,$C2417,DATOS!$G:$G,$N$1,DATOS!$K:$K,$T$1)</f>
        <v>0</v>
      </c>
      <c r="U2417" s="118">
        <f>SUMIFS(DATOS!$F:$F,DATOS!$A:$A,$C2417,DATOS!$G:$G,$O$1,DATOS!$K:$K,$T$1)</f>
        <v>0</v>
      </c>
      <c r="V2417" s="119">
        <f>SUMIFS(DATOS!$F:$F,DATOS!$A:$A,$C2417,DATOS!$G:$G,$P$1,DATOS!$K:$K,$R$1)</f>
        <v>0</v>
      </c>
    </row>
    <row r="2418" spans="1:22">
      <c r="A2418" s="128" t="s">
        <v>452</v>
      </c>
      <c r="B2418" s="128" t="str">
        <f t="shared" si="281"/>
        <v>1 1 3 138 003 001</v>
      </c>
      <c r="C2418" s="129" t="s">
        <v>9776</v>
      </c>
      <c r="D2418" s="130" t="s">
        <v>48</v>
      </c>
      <c r="E2418" s="127">
        <f t="shared" si="276"/>
        <v>0</v>
      </c>
      <c r="F2418" s="127">
        <f t="shared" si="277"/>
        <v>0</v>
      </c>
      <c r="G2418" s="127">
        <f t="shared" si="278"/>
        <v>0</v>
      </c>
      <c r="H2418" s="131">
        <f t="shared" si="279"/>
        <v>0</v>
      </c>
      <c r="I2418" s="128">
        <f t="shared" si="282"/>
        <v>17</v>
      </c>
      <c r="J2418" s="156" t="str">
        <f t="shared" si="280"/>
        <v>1 1 3 138 003</v>
      </c>
      <c r="K2418" s="118">
        <f>SUMIFS(DATOS!$F:$F,DATOS!$A:$A,$C2418,DATOS!$G:$G,$N$1,DATOS!$E:$E,$Q$1)</f>
        <v>0</v>
      </c>
      <c r="L2418" s="118">
        <f>SUMIFS(DATOS!$F:$F,DATOS!$A:$A,$C2418,DATOS!$G:$G,$O$1,DATOS!$E:$E,$Q$1)</f>
        <v>0</v>
      </c>
      <c r="M2418" s="119">
        <f>SUMIFS(DATOS!$F:$F,DATOS!$A:$A,$C2418,DATOS!$G:$G,$P$1,DATOS!$E:$E,$Q$1)</f>
        <v>0</v>
      </c>
      <c r="N2418" s="117">
        <f>SUMIFS(DATOS!$F:$F,DATOS!$A:$A,$C2418,DATOS!$G:$G,$N$1,DATOS!$L:$L,$R$1)</f>
        <v>0</v>
      </c>
      <c r="O2418" s="118">
        <f>SUMIFS(DATOS!$F:$F,DATOS!$A:$A,$C2418,DATOS!$G:$G,$O$1,DATOS!$L:$L,$R$1)</f>
        <v>0</v>
      </c>
      <c r="P2418" s="119">
        <f>SUMIFS(DATOS!$F:$F,DATOS!$A:$A,$C2418,DATOS!$G:$G,$P$1,DATOS!$L:$L,$R$1)</f>
        <v>0</v>
      </c>
      <c r="Q2418" s="117">
        <f>SUMIFS(DATOS!$F:$F,DATOS!$A:$A,$C2418,DATOS!$G:$G,$N$1,DATOS!$J:$J,$S$1)</f>
        <v>0</v>
      </c>
      <c r="R2418" s="118">
        <f>SUMIFS(DATOS!$F:$F,DATOS!$A:$A,$C2418,DATOS!$G:$G,$O$1,DATOS!$J:$J,$S$1)</f>
        <v>0</v>
      </c>
      <c r="S2418" s="119">
        <f>SUMIFS(DATOS!$F:$F,DATOS!$A:$A,$C2418,DATOS!$G:$G,$P$1,DATOS!$J:$J,$S$1)</f>
        <v>0</v>
      </c>
      <c r="T2418" s="117">
        <f>SUMIFS(DATOS!$F:$F,DATOS!$A:$A,$C2418,DATOS!$G:$G,$N$1,DATOS!$K:$K,$T$1)</f>
        <v>0</v>
      </c>
      <c r="U2418" s="118">
        <f>SUMIFS(DATOS!$F:$F,DATOS!$A:$A,$C2418,DATOS!$G:$G,$O$1,DATOS!$K:$K,$T$1)</f>
        <v>0</v>
      </c>
      <c r="V2418" s="119">
        <f>SUMIFS(DATOS!$F:$F,DATOS!$A:$A,$C2418,DATOS!$G:$G,$P$1,DATOS!$K:$K,$R$1)</f>
        <v>0</v>
      </c>
    </row>
    <row r="2419" spans="1:22">
      <c r="A2419" s="128" t="s">
        <v>452</v>
      </c>
      <c r="B2419" s="128" t="str">
        <f t="shared" si="281"/>
        <v>1 1 3 138 004 001</v>
      </c>
      <c r="C2419" s="129" t="s">
        <v>9777</v>
      </c>
      <c r="D2419" s="130" t="s">
        <v>48</v>
      </c>
      <c r="E2419" s="127">
        <f t="shared" si="276"/>
        <v>0</v>
      </c>
      <c r="F2419" s="127">
        <f t="shared" si="277"/>
        <v>0</v>
      </c>
      <c r="G2419" s="127">
        <f t="shared" si="278"/>
        <v>0</v>
      </c>
      <c r="H2419" s="131">
        <f t="shared" si="279"/>
        <v>0</v>
      </c>
      <c r="I2419" s="128">
        <f t="shared" si="282"/>
        <v>17</v>
      </c>
      <c r="J2419" s="156" t="str">
        <f t="shared" si="280"/>
        <v>1 1 3 138 004</v>
      </c>
      <c r="K2419" s="118">
        <f>SUMIFS(DATOS!$F:$F,DATOS!$A:$A,$C2419,DATOS!$G:$G,$N$1,DATOS!$E:$E,$Q$1)</f>
        <v>0</v>
      </c>
      <c r="L2419" s="118">
        <f>SUMIFS(DATOS!$F:$F,DATOS!$A:$A,$C2419,DATOS!$G:$G,$O$1,DATOS!$E:$E,$Q$1)</f>
        <v>0</v>
      </c>
      <c r="M2419" s="119">
        <f>SUMIFS(DATOS!$F:$F,DATOS!$A:$A,$C2419,DATOS!$G:$G,$P$1,DATOS!$E:$E,$Q$1)</f>
        <v>0</v>
      </c>
      <c r="N2419" s="117">
        <f>SUMIFS(DATOS!$F:$F,DATOS!$A:$A,$C2419,DATOS!$G:$G,$N$1,DATOS!$L:$L,$R$1)</f>
        <v>0</v>
      </c>
      <c r="O2419" s="118">
        <f>SUMIFS(DATOS!$F:$F,DATOS!$A:$A,$C2419,DATOS!$G:$G,$O$1,DATOS!$L:$L,$R$1)</f>
        <v>0</v>
      </c>
      <c r="P2419" s="119">
        <f>SUMIFS(DATOS!$F:$F,DATOS!$A:$A,$C2419,DATOS!$G:$G,$P$1,DATOS!$L:$L,$R$1)</f>
        <v>0</v>
      </c>
      <c r="Q2419" s="117">
        <f>SUMIFS(DATOS!$F:$F,DATOS!$A:$A,$C2419,DATOS!$G:$G,$N$1,DATOS!$J:$J,$S$1)</f>
        <v>0</v>
      </c>
      <c r="R2419" s="118">
        <f>SUMIFS(DATOS!$F:$F,DATOS!$A:$A,$C2419,DATOS!$G:$G,$O$1,DATOS!$J:$J,$S$1)</f>
        <v>0</v>
      </c>
      <c r="S2419" s="119">
        <f>SUMIFS(DATOS!$F:$F,DATOS!$A:$A,$C2419,DATOS!$G:$G,$P$1,DATOS!$J:$J,$S$1)</f>
        <v>0</v>
      </c>
      <c r="T2419" s="117">
        <f>SUMIFS(DATOS!$F:$F,DATOS!$A:$A,$C2419,DATOS!$G:$G,$N$1,DATOS!$K:$K,$T$1)</f>
        <v>0</v>
      </c>
      <c r="U2419" s="118">
        <f>SUMIFS(DATOS!$F:$F,DATOS!$A:$A,$C2419,DATOS!$G:$G,$O$1,DATOS!$K:$K,$T$1)</f>
        <v>0</v>
      </c>
      <c r="V2419" s="119">
        <f>SUMIFS(DATOS!$F:$F,DATOS!$A:$A,$C2419,DATOS!$G:$G,$P$1,DATOS!$K:$K,$R$1)</f>
        <v>0</v>
      </c>
    </row>
    <row r="2420" spans="1:22">
      <c r="A2420" s="128" t="s">
        <v>452</v>
      </c>
      <c r="B2420" s="128" t="str">
        <f t="shared" si="281"/>
        <v>1 1 3 138 005 001</v>
      </c>
      <c r="C2420" s="129" t="s">
        <v>9778</v>
      </c>
      <c r="D2420" s="130" t="s">
        <v>48</v>
      </c>
      <c r="E2420" s="127">
        <f t="shared" si="276"/>
        <v>0</v>
      </c>
      <c r="F2420" s="127">
        <f t="shared" si="277"/>
        <v>0</v>
      </c>
      <c r="G2420" s="127">
        <f t="shared" si="278"/>
        <v>0</v>
      </c>
      <c r="H2420" s="131">
        <f t="shared" si="279"/>
        <v>0</v>
      </c>
      <c r="I2420" s="128">
        <f t="shared" si="282"/>
        <v>17</v>
      </c>
      <c r="J2420" s="156" t="str">
        <f t="shared" si="280"/>
        <v>1 1 3 138 005</v>
      </c>
      <c r="K2420" s="118">
        <f>SUMIFS(DATOS!$F:$F,DATOS!$A:$A,$C2420,DATOS!$G:$G,$N$1,DATOS!$E:$E,$Q$1)</f>
        <v>0</v>
      </c>
      <c r="L2420" s="118">
        <f>SUMIFS(DATOS!$F:$F,DATOS!$A:$A,$C2420,DATOS!$G:$G,$O$1,DATOS!$E:$E,$Q$1)</f>
        <v>0</v>
      </c>
      <c r="M2420" s="119">
        <f>SUMIFS(DATOS!$F:$F,DATOS!$A:$A,$C2420,DATOS!$G:$G,$P$1,DATOS!$E:$E,$Q$1)</f>
        <v>0</v>
      </c>
      <c r="N2420" s="117">
        <f>SUMIFS(DATOS!$F:$F,DATOS!$A:$A,$C2420,DATOS!$G:$G,$N$1,DATOS!$L:$L,$R$1)</f>
        <v>0</v>
      </c>
      <c r="O2420" s="118">
        <f>SUMIFS(DATOS!$F:$F,DATOS!$A:$A,$C2420,DATOS!$G:$G,$O$1,DATOS!$L:$L,$R$1)</f>
        <v>0</v>
      </c>
      <c r="P2420" s="119">
        <f>SUMIFS(DATOS!$F:$F,DATOS!$A:$A,$C2420,DATOS!$G:$G,$P$1,DATOS!$L:$L,$R$1)</f>
        <v>0</v>
      </c>
      <c r="Q2420" s="117">
        <f>SUMIFS(DATOS!$F:$F,DATOS!$A:$A,$C2420,DATOS!$G:$G,$N$1,DATOS!$J:$J,$S$1)</f>
        <v>0</v>
      </c>
      <c r="R2420" s="118">
        <f>SUMIFS(DATOS!$F:$F,DATOS!$A:$A,$C2420,DATOS!$G:$G,$O$1,DATOS!$J:$J,$S$1)</f>
        <v>0</v>
      </c>
      <c r="S2420" s="119">
        <f>SUMIFS(DATOS!$F:$F,DATOS!$A:$A,$C2420,DATOS!$G:$G,$P$1,DATOS!$J:$J,$S$1)</f>
        <v>0</v>
      </c>
      <c r="T2420" s="117">
        <f>SUMIFS(DATOS!$F:$F,DATOS!$A:$A,$C2420,DATOS!$G:$G,$N$1,DATOS!$K:$K,$T$1)</f>
        <v>0</v>
      </c>
      <c r="U2420" s="118">
        <f>SUMIFS(DATOS!$F:$F,DATOS!$A:$A,$C2420,DATOS!$G:$G,$O$1,DATOS!$K:$K,$T$1)</f>
        <v>0</v>
      </c>
      <c r="V2420" s="119">
        <f>SUMIFS(DATOS!$F:$F,DATOS!$A:$A,$C2420,DATOS!$G:$G,$P$1,DATOS!$K:$K,$R$1)</f>
        <v>0</v>
      </c>
    </row>
    <row r="2421" spans="1:22">
      <c r="A2421" s="128" t="s">
        <v>452</v>
      </c>
      <c r="B2421" s="128" t="str">
        <f t="shared" si="281"/>
        <v>1 1 4 141 001 001</v>
      </c>
      <c r="C2421" s="129" t="s">
        <v>3707</v>
      </c>
      <c r="D2421" s="130" t="s">
        <v>3276</v>
      </c>
      <c r="E2421" s="127">
        <f t="shared" si="276"/>
        <v>0</v>
      </c>
      <c r="F2421" s="127">
        <f t="shared" si="277"/>
        <v>0</v>
      </c>
      <c r="G2421" s="127">
        <f t="shared" si="278"/>
        <v>0</v>
      </c>
      <c r="H2421" s="131">
        <f t="shared" si="279"/>
        <v>0</v>
      </c>
      <c r="I2421" s="128">
        <f t="shared" si="282"/>
        <v>17</v>
      </c>
      <c r="J2421" s="156" t="str">
        <f t="shared" si="280"/>
        <v>1 1 4 141 001</v>
      </c>
      <c r="K2421" s="118">
        <f>SUMIFS(DATOS!$F:$F,DATOS!$A:$A,$C2421,DATOS!$G:$G,$N$1,DATOS!$E:$E,$Q$1)</f>
        <v>0</v>
      </c>
      <c r="L2421" s="118">
        <f>SUMIFS(DATOS!$F:$F,DATOS!$A:$A,$C2421,DATOS!$G:$G,$O$1,DATOS!$E:$E,$Q$1)</f>
        <v>0</v>
      </c>
      <c r="M2421" s="119">
        <f>SUMIFS(DATOS!$F:$F,DATOS!$A:$A,$C2421,DATOS!$G:$G,$P$1,DATOS!$E:$E,$Q$1)</f>
        <v>0</v>
      </c>
      <c r="N2421" s="117">
        <f>SUMIFS(DATOS!$F:$F,DATOS!$A:$A,$C2421,DATOS!$G:$G,$N$1,DATOS!$L:$L,$R$1)</f>
        <v>0</v>
      </c>
      <c r="O2421" s="118">
        <f>SUMIFS(DATOS!$F:$F,DATOS!$A:$A,$C2421,DATOS!$G:$G,$O$1,DATOS!$L:$L,$R$1)</f>
        <v>0</v>
      </c>
      <c r="P2421" s="119">
        <f>SUMIFS(DATOS!$F:$F,DATOS!$A:$A,$C2421,DATOS!$G:$G,$P$1,DATOS!$L:$L,$R$1)</f>
        <v>0</v>
      </c>
      <c r="Q2421" s="117">
        <f>SUMIFS(DATOS!$F:$F,DATOS!$A:$A,$C2421,DATOS!$G:$G,$N$1,DATOS!$J:$J,$S$1)</f>
        <v>0</v>
      </c>
      <c r="R2421" s="118">
        <f>SUMIFS(DATOS!$F:$F,DATOS!$A:$A,$C2421,DATOS!$G:$G,$O$1,DATOS!$J:$J,$S$1)</f>
        <v>0</v>
      </c>
      <c r="S2421" s="119">
        <f>SUMIFS(DATOS!$F:$F,DATOS!$A:$A,$C2421,DATOS!$G:$G,$P$1,DATOS!$J:$J,$S$1)</f>
        <v>0</v>
      </c>
      <c r="T2421" s="117">
        <f>SUMIFS(DATOS!$F:$F,DATOS!$A:$A,$C2421,DATOS!$G:$G,$N$1,DATOS!$K:$K,$T$1)</f>
        <v>0</v>
      </c>
      <c r="U2421" s="118">
        <f>SUMIFS(DATOS!$F:$F,DATOS!$A:$A,$C2421,DATOS!$G:$G,$O$1,DATOS!$K:$K,$T$1)</f>
        <v>0</v>
      </c>
      <c r="V2421" s="119">
        <f>SUMIFS(DATOS!$F:$F,DATOS!$A:$A,$C2421,DATOS!$G:$G,$P$1,DATOS!$K:$K,$R$1)</f>
        <v>0</v>
      </c>
    </row>
    <row r="2422" spans="1:22">
      <c r="A2422" s="128" t="s">
        <v>452</v>
      </c>
      <c r="B2422" s="128" t="str">
        <f t="shared" si="281"/>
        <v>1 1 4 141 002 001</v>
      </c>
      <c r="C2422" s="129" t="s">
        <v>9779</v>
      </c>
      <c r="D2422" s="130" t="s">
        <v>3276</v>
      </c>
      <c r="E2422" s="127">
        <f t="shared" si="276"/>
        <v>0</v>
      </c>
      <c r="F2422" s="127">
        <f t="shared" si="277"/>
        <v>0</v>
      </c>
      <c r="G2422" s="127">
        <f t="shared" si="278"/>
        <v>0</v>
      </c>
      <c r="H2422" s="131">
        <f t="shared" si="279"/>
        <v>0</v>
      </c>
      <c r="I2422" s="128">
        <f t="shared" si="282"/>
        <v>17</v>
      </c>
      <c r="J2422" s="156" t="str">
        <f t="shared" si="280"/>
        <v>1 1 4 141 002</v>
      </c>
      <c r="K2422" s="118">
        <f>SUMIFS(DATOS!$F:$F,DATOS!$A:$A,$C2422,DATOS!$G:$G,$N$1,DATOS!$E:$E,$Q$1)</f>
        <v>0</v>
      </c>
      <c r="L2422" s="118">
        <f>SUMIFS(DATOS!$F:$F,DATOS!$A:$A,$C2422,DATOS!$G:$G,$O$1,DATOS!$E:$E,$Q$1)</f>
        <v>0</v>
      </c>
      <c r="M2422" s="119">
        <f>SUMIFS(DATOS!$F:$F,DATOS!$A:$A,$C2422,DATOS!$G:$G,$P$1,DATOS!$E:$E,$Q$1)</f>
        <v>0</v>
      </c>
      <c r="N2422" s="117">
        <f>SUMIFS(DATOS!$F:$F,DATOS!$A:$A,$C2422,DATOS!$G:$G,$N$1,DATOS!$L:$L,$R$1)</f>
        <v>0</v>
      </c>
      <c r="O2422" s="118">
        <f>SUMIFS(DATOS!$F:$F,DATOS!$A:$A,$C2422,DATOS!$G:$G,$O$1,DATOS!$L:$L,$R$1)</f>
        <v>0</v>
      </c>
      <c r="P2422" s="119">
        <f>SUMIFS(DATOS!$F:$F,DATOS!$A:$A,$C2422,DATOS!$G:$G,$P$1,DATOS!$L:$L,$R$1)</f>
        <v>0</v>
      </c>
      <c r="Q2422" s="117">
        <f>SUMIFS(DATOS!$F:$F,DATOS!$A:$A,$C2422,DATOS!$G:$G,$N$1,DATOS!$J:$J,$S$1)</f>
        <v>0</v>
      </c>
      <c r="R2422" s="118">
        <f>SUMIFS(DATOS!$F:$F,DATOS!$A:$A,$C2422,DATOS!$G:$G,$O$1,DATOS!$J:$J,$S$1)</f>
        <v>0</v>
      </c>
      <c r="S2422" s="119">
        <f>SUMIFS(DATOS!$F:$F,DATOS!$A:$A,$C2422,DATOS!$G:$G,$P$1,DATOS!$J:$J,$S$1)</f>
        <v>0</v>
      </c>
      <c r="T2422" s="117">
        <f>SUMIFS(DATOS!$F:$F,DATOS!$A:$A,$C2422,DATOS!$G:$G,$N$1,DATOS!$K:$K,$T$1)</f>
        <v>0</v>
      </c>
      <c r="U2422" s="118">
        <f>SUMIFS(DATOS!$F:$F,DATOS!$A:$A,$C2422,DATOS!$G:$G,$O$1,DATOS!$K:$K,$T$1)</f>
        <v>0</v>
      </c>
      <c r="V2422" s="119">
        <f>SUMIFS(DATOS!$F:$F,DATOS!$A:$A,$C2422,DATOS!$G:$G,$P$1,DATOS!$K:$K,$R$1)</f>
        <v>0</v>
      </c>
    </row>
    <row r="2423" spans="1:22">
      <c r="A2423" s="128" t="s">
        <v>452</v>
      </c>
      <c r="B2423" s="128" t="str">
        <f t="shared" si="281"/>
        <v>1 1 4 141 003 001</v>
      </c>
      <c r="C2423" s="129" t="s">
        <v>9780</v>
      </c>
      <c r="D2423" s="130" t="s">
        <v>3276</v>
      </c>
      <c r="E2423" s="127">
        <f t="shared" si="276"/>
        <v>0</v>
      </c>
      <c r="F2423" s="127">
        <f t="shared" si="277"/>
        <v>0</v>
      </c>
      <c r="G2423" s="127">
        <f t="shared" si="278"/>
        <v>0</v>
      </c>
      <c r="H2423" s="131">
        <f t="shared" si="279"/>
        <v>0</v>
      </c>
      <c r="I2423" s="128">
        <f t="shared" si="282"/>
        <v>17</v>
      </c>
      <c r="J2423" s="156" t="str">
        <f t="shared" si="280"/>
        <v>1 1 4 141 003</v>
      </c>
      <c r="K2423" s="118">
        <f>SUMIFS(DATOS!$F:$F,DATOS!$A:$A,$C2423,DATOS!$G:$G,$N$1,DATOS!$E:$E,$Q$1)</f>
        <v>0</v>
      </c>
      <c r="L2423" s="118">
        <f>SUMIFS(DATOS!$F:$F,DATOS!$A:$A,$C2423,DATOS!$G:$G,$O$1,DATOS!$E:$E,$Q$1)</f>
        <v>0</v>
      </c>
      <c r="M2423" s="119">
        <f>SUMIFS(DATOS!$F:$F,DATOS!$A:$A,$C2423,DATOS!$G:$G,$P$1,DATOS!$E:$E,$Q$1)</f>
        <v>0</v>
      </c>
      <c r="N2423" s="117">
        <f>SUMIFS(DATOS!$F:$F,DATOS!$A:$A,$C2423,DATOS!$G:$G,$N$1,DATOS!$L:$L,$R$1)</f>
        <v>0</v>
      </c>
      <c r="O2423" s="118">
        <f>SUMIFS(DATOS!$F:$F,DATOS!$A:$A,$C2423,DATOS!$G:$G,$O$1,DATOS!$L:$L,$R$1)</f>
        <v>0</v>
      </c>
      <c r="P2423" s="119">
        <f>SUMIFS(DATOS!$F:$F,DATOS!$A:$A,$C2423,DATOS!$G:$G,$P$1,DATOS!$L:$L,$R$1)</f>
        <v>0</v>
      </c>
      <c r="Q2423" s="117">
        <f>SUMIFS(DATOS!$F:$F,DATOS!$A:$A,$C2423,DATOS!$G:$G,$N$1,DATOS!$J:$J,$S$1)</f>
        <v>0</v>
      </c>
      <c r="R2423" s="118">
        <f>SUMIFS(DATOS!$F:$F,DATOS!$A:$A,$C2423,DATOS!$G:$G,$O$1,DATOS!$J:$J,$S$1)</f>
        <v>0</v>
      </c>
      <c r="S2423" s="119">
        <f>SUMIFS(DATOS!$F:$F,DATOS!$A:$A,$C2423,DATOS!$G:$G,$P$1,DATOS!$J:$J,$S$1)</f>
        <v>0</v>
      </c>
      <c r="T2423" s="117">
        <f>SUMIFS(DATOS!$F:$F,DATOS!$A:$A,$C2423,DATOS!$G:$G,$N$1,DATOS!$K:$K,$T$1)</f>
        <v>0</v>
      </c>
      <c r="U2423" s="118">
        <f>SUMIFS(DATOS!$F:$F,DATOS!$A:$A,$C2423,DATOS!$G:$G,$O$1,DATOS!$K:$K,$T$1)</f>
        <v>0</v>
      </c>
      <c r="V2423" s="119">
        <f>SUMIFS(DATOS!$F:$F,DATOS!$A:$A,$C2423,DATOS!$G:$G,$P$1,DATOS!$K:$K,$R$1)</f>
        <v>0</v>
      </c>
    </row>
    <row r="2424" spans="1:22">
      <c r="A2424" s="128" t="s">
        <v>452</v>
      </c>
      <c r="B2424" s="128" t="str">
        <f t="shared" si="281"/>
        <v>1 1 4 141 004 001</v>
      </c>
      <c r="C2424" s="129" t="s">
        <v>9781</v>
      </c>
      <c r="D2424" s="130" t="s">
        <v>3276</v>
      </c>
      <c r="E2424" s="127">
        <f t="shared" ref="E2424:E2487" si="283">SUBTOTAL(9,K2424,N2424,Q2424,T2424)</f>
        <v>0</v>
      </c>
      <c r="F2424" s="127">
        <f t="shared" ref="F2424:F2487" si="284">SUBTOTAL(9,L2424,O2424,R2424,U2424)</f>
        <v>0</v>
      </c>
      <c r="G2424" s="127">
        <f t="shared" ref="G2424:G2487" si="285">SUBTOTAL(9,M2424,P2424,S2424,V2424)</f>
        <v>0</v>
      </c>
      <c r="H2424" s="131">
        <f t="shared" ref="H2424:H2487" si="286">SUM(E2424:G2424)</f>
        <v>0</v>
      </c>
      <c r="I2424" s="128">
        <f t="shared" si="282"/>
        <v>17</v>
      </c>
      <c r="J2424" s="156" t="str">
        <f t="shared" si="280"/>
        <v>1 1 4 141 004</v>
      </c>
      <c r="K2424" s="118">
        <f>SUMIFS(DATOS!$F:$F,DATOS!$A:$A,$C2424,DATOS!$G:$G,$N$1,DATOS!$E:$E,$Q$1)</f>
        <v>0</v>
      </c>
      <c r="L2424" s="118">
        <f>SUMIFS(DATOS!$F:$F,DATOS!$A:$A,$C2424,DATOS!$G:$G,$O$1,DATOS!$E:$E,$Q$1)</f>
        <v>0</v>
      </c>
      <c r="M2424" s="119">
        <f>SUMIFS(DATOS!$F:$F,DATOS!$A:$A,$C2424,DATOS!$G:$G,$P$1,DATOS!$E:$E,$Q$1)</f>
        <v>0</v>
      </c>
      <c r="N2424" s="117">
        <f>SUMIFS(DATOS!$F:$F,DATOS!$A:$A,$C2424,DATOS!$G:$G,$N$1,DATOS!$L:$L,$R$1)</f>
        <v>0</v>
      </c>
      <c r="O2424" s="118">
        <f>SUMIFS(DATOS!$F:$F,DATOS!$A:$A,$C2424,DATOS!$G:$G,$O$1,DATOS!$L:$L,$R$1)</f>
        <v>0</v>
      </c>
      <c r="P2424" s="119">
        <f>SUMIFS(DATOS!$F:$F,DATOS!$A:$A,$C2424,DATOS!$G:$G,$P$1,DATOS!$L:$L,$R$1)</f>
        <v>0</v>
      </c>
      <c r="Q2424" s="117">
        <f>SUMIFS(DATOS!$F:$F,DATOS!$A:$A,$C2424,DATOS!$G:$G,$N$1,DATOS!$J:$J,$S$1)</f>
        <v>0</v>
      </c>
      <c r="R2424" s="118">
        <f>SUMIFS(DATOS!$F:$F,DATOS!$A:$A,$C2424,DATOS!$G:$G,$O$1,DATOS!$J:$J,$S$1)</f>
        <v>0</v>
      </c>
      <c r="S2424" s="119">
        <f>SUMIFS(DATOS!$F:$F,DATOS!$A:$A,$C2424,DATOS!$G:$G,$P$1,DATOS!$J:$J,$S$1)</f>
        <v>0</v>
      </c>
      <c r="T2424" s="117">
        <f>SUMIFS(DATOS!$F:$F,DATOS!$A:$A,$C2424,DATOS!$G:$G,$N$1,DATOS!$K:$K,$T$1)</f>
        <v>0</v>
      </c>
      <c r="U2424" s="118">
        <f>SUMIFS(DATOS!$F:$F,DATOS!$A:$A,$C2424,DATOS!$G:$G,$O$1,DATOS!$K:$K,$T$1)</f>
        <v>0</v>
      </c>
      <c r="V2424" s="119">
        <f>SUMIFS(DATOS!$F:$F,DATOS!$A:$A,$C2424,DATOS!$G:$G,$P$1,DATOS!$K:$K,$R$1)</f>
        <v>0</v>
      </c>
    </row>
    <row r="2425" spans="1:22">
      <c r="A2425" s="128" t="s">
        <v>452</v>
      </c>
      <c r="B2425" s="128" t="str">
        <f t="shared" si="281"/>
        <v>1 1 4 141 005 001</v>
      </c>
      <c r="C2425" s="129" t="s">
        <v>9782</v>
      </c>
      <c r="D2425" s="130" t="s">
        <v>3276</v>
      </c>
      <c r="E2425" s="127">
        <f t="shared" si="283"/>
        <v>0</v>
      </c>
      <c r="F2425" s="127">
        <f t="shared" si="284"/>
        <v>0</v>
      </c>
      <c r="G2425" s="127">
        <f t="shared" si="285"/>
        <v>0</v>
      </c>
      <c r="H2425" s="131">
        <f t="shared" si="286"/>
        <v>0</v>
      </c>
      <c r="I2425" s="128">
        <f t="shared" si="282"/>
        <v>17</v>
      </c>
      <c r="J2425" s="156" t="str">
        <f t="shared" si="280"/>
        <v>1 1 4 141 005</v>
      </c>
      <c r="K2425" s="118">
        <f>SUMIFS(DATOS!$F:$F,DATOS!$A:$A,$C2425,DATOS!$G:$G,$N$1,DATOS!$E:$E,$Q$1)</f>
        <v>0</v>
      </c>
      <c r="L2425" s="118">
        <f>SUMIFS(DATOS!$F:$F,DATOS!$A:$A,$C2425,DATOS!$G:$G,$O$1,DATOS!$E:$E,$Q$1)</f>
        <v>0</v>
      </c>
      <c r="M2425" s="119">
        <f>SUMIFS(DATOS!$F:$F,DATOS!$A:$A,$C2425,DATOS!$G:$G,$P$1,DATOS!$E:$E,$Q$1)</f>
        <v>0</v>
      </c>
      <c r="N2425" s="117">
        <f>SUMIFS(DATOS!$F:$F,DATOS!$A:$A,$C2425,DATOS!$G:$G,$N$1,DATOS!$L:$L,$R$1)</f>
        <v>0</v>
      </c>
      <c r="O2425" s="118">
        <f>SUMIFS(DATOS!$F:$F,DATOS!$A:$A,$C2425,DATOS!$G:$G,$O$1,DATOS!$L:$L,$R$1)</f>
        <v>0</v>
      </c>
      <c r="P2425" s="119">
        <f>SUMIFS(DATOS!$F:$F,DATOS!$A:$A,$C2425,DATOS!$G:$G,$P$1,DATOS!$L:$L,$R$1)</f>
        <v>0</v>
      </c>
      <c r="Q2425" s="117">
        <f>SUMIFS(DATOS!$F:$F,DATOS!$A:$A,$C2425,DATOS!$G:$G,$N$1,DATOS!$J:$J,$S$1)</f>
        <v>0</v>
      </c>
      <c r="R2425" s="118">
        <f>SUMIFS(DATOS!$F:$F,DATOS!$A:$A,$C2425,DATOS!$G:$G,$O$1,DATOS!$J:$J,$S$1)</f>
        <v>0</v>
      </c>
      <c r="S2425" s="119">
        <f>SUMIFS(DATOS!$F:$F,DATOS!$A:$A,$C2425,DATOS!$G:$G,$P$1,DATOS!$J:$J,$S$1)</f>
        <v>0</v>
      </c>
      <c r="T2425" s="117">
        <f>SUMIFS(DATOS!$F:$F,DATOS!$A:$A,$C2425,DATOS!$G:$G,$N$1,DATOS!$K:$K,$T$1)</f>
        <v>0</v>
      </c>
      <c r="U2425" s="118">
        <f>SUMIFS(DATOS!$F:$F,DATOS!$A:$A,$C2425,DATOS!$G:$G,$O$1,DATOS!$K:$K,$T$1)</f>
        <v>0</v>
      </c>
      <c r="V2425" s="119">
        <f>SUMIFS(DATOS!$F:$F,DATOS!$A:$A,$C2425,DATOS!$G:$G,$P$1,DATOS!$K:$K,$R$1)</f>
        <v>0</v>
      </c>
    </row>
    <row r="2426" spans="1:22">
      <c r="A2426" s="128" t="s">
        <v>452</v>
      </c>
      <c r="B2426" s="128" t="str">
        <f t="shared" si="281"/>
        <v>1 1 4 142 001 001</v>
      </c>
      <c r="C2426" s="129" t="s">
        <v>3715</v>
      </c>
      <c r="D2426" s="130" t="s">
        <v>3277</v>
      </c>
      <c r="E2426" s="127">
        <f t="shared" si="283"/>
        <v>0</v>
      </c>
      <c r="F2426" s="127">
        <f t="shared" si="284"/>
        <v>0</v>
      </c>
      <c r="G2426" s="127">
        <f t="shared" si="285"/>
        <v>0</v>
      </c>
      <c r="H2426" s="131">
        <f t="shared" si="286"/>
        <v>0</v>
      </c>
      <c r="I2426" s="128">
        <f t="shared" si="282"/>
        <v>17</v>
      </c>
      <c r="J2426" s="156" t="str">
        <f t="shared" si="280"/>
        <v>1 1 4 142 001</v>
      </c>
      <c r="K2426" s="118">
        <f>SUMIFS(DATOS!$F:$F,DATOS!$A:$A,$C2426,DATOS!$G:$G,$N$1,DATOS!$E:$E,$Q$1)</f>
        <v>0</v>
      </c>
      <c r="L2426" s="118">
        <f>SUMIFS(DATOS!$F:$F,DATOS!$A:$A,$C2426,DATOS!$G:$G,$O$1,DATOS!$E:$E,$Q$1)</f>
        <v>0</v>
      </c>
      <c r="M2426" s="119">
        <f>SUMIFS(DATOS!$F:$F,DATOS!$A:$A,$C2426,DATOS!$G:$G,$P$1,DATOS!$E:$E,$Q$1)</f>
        <v>0</v>
      </c>
      <c r="N2426" s="117">
        <f>SUMIFS(DATOS!$F:$F,DATOS!$A:$A,$C2426,DATOS!$G:$G,$N$1,DATOS!$L:$L,$R$1)</f>
        <v>0</v>
      </c>
      <c r="O2426" s="118">
        <f>SUMIFS(DATOS!$F:$F,DATOS!$A:$A,$C2426,DATOS!$G:$G,$O$1,DATOS!$L:$L,$R$1)</f>
        <v>0</v>
      </c>
      <c r="P2426" s="119">
        <f>SUMIFS(DATOS!$F:$F,DATOS!$A:$A,$C2426,DATOS!$G:$G,$P$1,DATOS!$L:$L,$R$1)</f>
        <v>0</v>
      </c>
      <c r="Q2426" s="117">
        <f>SUMIFS(DATOS!$F:$F,DATOS!$A:$A,$C2426,DATOS!$G:$G,$N$1,DATOS!$J:$J,$S$1)</f>
        <v>0</v>
      </c>
      <c r="R2426" s="118">
        <f>SUMIFS(DATOS!$F:$F,DATOS!$A:$A,$C2426,DATOS!$G:$G,$O$1,DATOS!$J:$J,$S$1)</f>
        <v>0</v>
      </c>
      <c r="S2426" s="119">
        <f>SUMIFS(DATOS!$F:$F,DATOS!$A:$A,$C2426,DATOS!$G:$G,$P$1,DATOS!$J:$J,$S$1)</f>
        <v>0</v>
      </c>
      <c r="T2426" s="117">
        <f>SUMIFS(DATOS!$F:$F,DATOS!$A:$A,$C2426,DATOS!$G:$G,$N$1,DATOS!$K:$K,$T$1)</f>
        <v>0</v>
      </c>
      <c r="U2426" s="118">
        <f>SUMIFS(DATOS!$F:$F,DATOS!$A:$A,$C2426,DATOS!$G:$G,$O$1,DATOS!$K:$K,$T$1)</f>
        <v>0</v>
      </c>
      <c r="V2426" s="119">
        <f>SUMIFS(DATOS!$F:$F,DATOS!$A:$A,$C2426,DATOS!$G:$G,$P$1,DATOS!$K:$K,$R$1)</f>
        <v>0</v>
      </c>
    </row>
    <row r="2427" spans="1:22">
      <c r="A2427" s="128" t="s">
        <v>452</v>
      </c>
      <c r="B2427" s="128" t="str">
        <f t="shared" si="281"/>
        <v>1 1 4 142 002 001</v>
      </c>
      <c r="C2427" s="129" t="s">
        <v>9783</v>
      </c>
      <c r="D2427" s="130" t="s">
        <v>3277</v>
      </c>
      <c r="E2427" s="127">
        <f t="shared" si="283"/>
        <v>0</v>
      </c>
      <c r="F2427" s="127">
        <f t="shared" si="284"/>
        <v>0</v>
      </c>
      <c r="G2427" s="127">
        <f t="shared" si="285"/>
        <v>0</v>
      </c>
      <c r="H2427" s="131">
        <f t="shared" si="286"/>
        <v>0</v>
      </c>
      <c r="I2427" s="128">
        <f t="shared" si="282"/>
        <v>17</v>
      </c>
      <c r="J2427" s="156" t="str">
        <f t="shared" si="280"/>
        <v>1 1 4 142 002</v>
      </c>
      <c r="K2427" s="118">
        <f>SUMIFS(DATOS!$F:$F,DATOS!$A:$A,$C2427,DATOS!$G:$G,$N$1,DATOS!$E:$E,$Q$1)</f>
        <v>0</v>
      </c>
      <c r="L2427" s="118">
        <f>SUMIFS(DATOS!$F:$F,DATOS!$A:$A,$C2427,DATOS!$G:$G,$O$1,DATOS!$E:$E,$Q$1)</f>
        <v>0</v>
      </c>
      <c r="M2427" s="119">
        <f>SUMIFS(DATOS!$F:$F,DATOS!$A:$A,$C2427,DATOS!$G:$G,$P$1,DATOS!$E:$E,$Q$1)</f>
        <v>0</v>
      </c>
      <c r="N2427" s="117">
        <f>SUMIFS(DATOS!$F:$F,DATOS!$A:$A,$C2427,DATOS!$G:$G,$N$1,DATOS!$L:$L,$R$1)</f>
        <v>0</v>
      </c>
      <c r="O2427" s="118">
        <f>SUMIFS(DATOS!$F:$F,DATOS!$A:$A,$C2427,DATOS!$G:$G,$O$1,DATOS!$L:$L,$R$1)</f>
        <v>0</v>
      </c>
      <c r="P2427" s="119">
        <f>SUMIFS(DATOS!$F:$F,DATOS!$A:$A,$C2427,DATOS!$G:$G,$P$1,DATOS!$L:$L,$R$1)</f>
        <v>0</v>
      </c>
      <c r="Q2427" s="117">
        <f>SUMIFS(DATOS!$F:$F,DATOS!$A:$A,$C2427,DATOS!$G:$G,$N$1,DATOS!$J:$J,$S$1)</f>
        <v>0</v>
      </c>
      <c r="R2427" s="118">
        <f>SUMIFS(DATOS!$F:$F,DATOS!$A:$A,$C2427,DATOS!$G:$G,$O$1,DATOS!$J:$J,$S$1)</f>
        <v>0</v>
      </c>
      <c r="S2427" s="119">
        <f>SUMIFS(DATOS!$F:$F,DATOS!$A:$A,$C2427,DATOS!$G:$G,$P$1,DATOS!$J:$J,$S$1)</f>
        <v>0</v>
      </c>
      <c r="T2427" s="117">
        <f>SUMIFS(DATOS!$F:$F,DATOS!$A:$A,$C2427,DATOS!$G:$G,$N$1,DATOS!$K:$K,$T$1)</f>
        <v>0</v>
      </c>
      <c r="U2427" s="118">
        <f>SUMIFS(DATOS!$F:$F,DATOS!$A:$A,$C2427,DATOS!$G:$G,$O$1,DATOS!$K:$K,$T$1)</f>
        <v>0</v>
      </c>
      <c r="V2427" s="119">
        <f>SUMIFS(DATOS!$F:$F,DATOS!$A:$A,$C2427,DATOS!$G:$G,$P$1,DATOS!$K:$K,$R$1)</f>
        <v>0</v>
      </c>
    </row>
    <row r="2428" spans="1:22">
      <c r="A2428" s="128" t="s">
        <v>452</v>
      </c>
      <c r="B2428" s="128" t="str">
        <f t="shared" si="281"/>
        <v>1 1 4 142 003 001</v>
      </c>
      <c r="C2428" s="129" t="s">
        <v>9784</v>
      </c>
      <c r="D2428" s="130" t="s">
        <v>3277</v>
      </c>
      <c r="E2428" s="127">
        <f t="shared" si="283"/>
        <v>0</v>
      </c>
      <c r="F2428" s="127">
        <f t="shared" si="284"/>
        <v>0</v>
      </c>
      <c r="G2428" s="127">
        <f t="shared" si="285"/>
        <v>0</v>
      </c>
      <c r="H2428" s="131">
        <f t="shared" si="286"/>
        <v>0</v>
      </c>
      <c r="I2428" s="128">
        <f t="shared" si="282"/>
        <v>17</v>
      </c>
      <c r="J2428" s="156" t="str">
        <f t="shared" si="280"/>
        <v>1 1 4 142 003</v>
      </c>
      <c r="K2428" s="118">
        <f>SUMIFS(DATOS!$F:$F,DATOS!$A:$A,$C2428,DATOS!$G:$G,$N$1,DATOS!$E:$E,$Q$1)</f>
        <v>0</v>
      </c>
      <c r="L2428" s="118">
        <f>SUMIFS(DATOS!$F:$F,DATOS!$A:$A,$C2428,DATOS!$G:$G,$O$1,DATOS!$E:$E,$Q$1)</f>
        <v>0</v>
      </c>
      <c r="M2428" s="119">
        <f>SUMIFS(DATOS!$F:$F,DATOS!$A:$A,$C2428,DATOS!$G:$G,$P$1,DATOS!$E:$E,$Q$1)</f>
        <v>0</v>
      </c>
      <c r="N2428" s="117">
        <f>SUMIFS(DATOS!$F:$F,DATOS!$A:$A,$C2428,DATOS!$G:$G,$N$1,DATOS!$L:$L,$R$1)</f>
        <v>0</v>
      </c>
      <c r="O2428" s="118">
        <f>SUMIFS(DATOS!$F:$F,DATOS!$A:$A,$C2428,DATOS!$G:$G,$O$1,DATOS!$L:$L,$R$1)</f>
        <v>0</v>
      </c>
      <c r="P2428" s="119">
        <f>SUMIFS(DATOS!$F:$F,DATOS!$A:$A,$C2428,DATOS!$G:$G,$P$1,DATOS!$L:$L,$R$1)</f>
        <v>0</v>
      </c>
      <c r="Q2428" s="117">
        <f>SUMIFS(DATOS!$F:$F,DATOS!$A:$A,$C2428,DATOS!$G:$G,$N$1,DATOS!$J:$J,$S$1)</f>
        <v>0</v>
      </c>
      <c r="R2428" s="118">
        <f>SUMIFS(DATOS!$F:$F,DATOS!$A:$A,$C2428,DATOS!$G:$G,$O$1,DATOS!$J:$J,$S$1)</f>
        <v>0</v>
      </c>
      <c r="S2428" s="119">
        <f>SUMIFS(DATOS!$F:$F,DATOS!$A:$A,$C2428,DATOS!$G:$G,$P$1,DATOS!$J:$J,$S$1)</f>
        <v>0</v>
      </c>
      <c r="T2428" s="117">
        <f>SUMIFS(DATOS!$F:$F,DATOS!$A:$A,$C2428,DATOS!$G:$G,$N$1,DATOS!$K:$K,$T$1)</f>
        <v>0</v>
      </c>
      <c r="U2428" s="118">
        <f>SUMIFS(DATOS!$F:$F,DATOS!$A:$A,$C2428,DATOS!$G:$G,$O$1,DATOS!$K:$K,$T$1)</f>
        <v>0</v>
      </c>
      <c r="V2428" s="119">
        <f>SUMIFS(DATOS!$F:$F,DATOS!$A:$A,$C2428,DATOS!$G:$G,$P$1,DATOS!$K:$K,$R$1)</f>
        <v>0</v>
      </c>
    </row>
    <row r="2429" spans="1:22">
      <c r="A2429" s="128" t="s">
        <v>452</v>
      </c>
      <c r="B2429" s="128" t="str">
        <f t="shared" si="281"/>
        <v>1 1 4 142 004 001</v>
      </c>
      <c r="C2429" s="129" t="s">
        <v>9785</v>
      </c>
      <c r="D2429" s="130" t="s">
        <v>3277</v>
      </c>
      <c r="E2429" s="127">
        <f t="shared" si="283"/>
        <v>0</v>
      </c>
      <c r="F2429" s="127">
        <f t="shared" si="284"/>
        <v>0</v>
      </c>
      <c r="G2429" s="127">
        <f t="shared" si="285"/>
        <v>0</v>
      </c>
      <c r="H2429" s="131">
        <f t="shared" si="286"/>
        <v>0</v>
      </c>
      <c r="I2429" s="128">
        <f t="shared" si="282"/>
        <v>17</v>
      </c>
      <c r="J2429" s="156" t="str">
        <f t="shared" si="280"/>
        <v>1 1 4 142 004</v>
      </c>
      <c r="K2429" s="118">
        <f>SUMIFS(DATOS!$F:$F,DATOS!$A:$A,$C2429,DATOS!$G:$G,$N$1,DATOS!$E:$E,$Q$1)</f>
        <v>0</v>
      </c>
      <c r="L2429" s="118">
        <f>SUMIFS(DATOS!$F:$F,DATOS!$A:$A,$C2429,DATOS!$G:$G,$O$1,DATOS!$E:$E,$Q$1)</f>
        <v>0</v>
      </c>
      <c r="M2429" s="119">
        <f>SUMIFS(DATOS!$F:$F,DATOS!$A:$A,$C2429,DATOS!$G:$G,$P$1,DATOS!$E:$E,$Q$1)</f>
        <v>0</v>
      </c>
      <c r="N2429" s="117">
        <f>SUMIFS(DATOS!$F:$F,DATOS!$A:$A,$C2429,DATOS!$G:$G,$N$1,DATOS!$L:$L,$R$1)</f>
        <v>0</v>
      </c>
      <c r="O2429" s="118">
        <f>SUMIFS(DATOS!$F:$F,DATOS!$A:$A,$C2429,DATOS!$G:$G,$O$1,DATOS!$L:$L,$R$1)</f>
        <v>0</v>
      </c>
      <c r="P2429" s="119">
        <f>SUMIFS(DATOS!$F:$F,DATOS!$A:$A,$C2429,DATOS!$G:$G,$P$1,DATOS!$L:$L,$R$1)</f>
        <v>0</v>
      </c>
      <c r="Q2429" s="117">
        <f>SUMIFS(DATOS!$F:$F,DATOS!$A:$A,$C2429,DATOS!$G:$G,$N$1,DATOS!$J:$J,$S$1)</f>
        <v>0</v>
      </c>
      <c r="R2429" s="118">
        <f>SUMIFS(DATOS!$F:$F,DATOS!$A:$A,$C2429,DATOS!$G:$G,$O$1,DATOS!$J:$J,$S$1)</f>
        <v>0</v>
      </c>
      <c r="S2429" s="119">
        <f>SUMIFS(DATOS!$F:$F,DATOS!$A:$A,$C2429,DATOS!$G:$G,$P$1,DATOS!$J:$J,$S$1)</f>
        <v>0</v>
      </c>
      <c r="T2429" s="117">
        <f>SUMIFS(DATOS!$F:$F,DATOS!$A:$A,$C2429,DATOS!$G:$G,$N$1,DATOS!$K:$K,$T$1)</f>
        <v>0</v>
      </c>
      <c r="U2429" s="118">
        <f>SUMIFS(DATOS!$F:$F,DATOS!$A:$A,$C2429,DATOS!$G:$G,$O$1,DATOS!$K:$K,$T$1)</f>
        <v>0</v>
      </c>
      <c r="V2429" s="119">
        <f>SUMIFS(DATOS!$F:$F,DATOS!$A:$A,$C2429,DATOS!$G:$G,$P$1,DATOS!$K:$K,$R$1)</f>
        <v>0</v>
      </c>
    </row>
    <row r="2430" spans="1:22">
      <c r="A2430" s="128" t="s">
        <v>452</v>
      </c>
      <c r="B2430" s="128" t="str">
        <f t="shared" si="281"/>
        <v>1 1 4 142 005 001</v>
      </c>
      <c r="C2430" s="129" t="s">
        <v>9786</v>
      </c>
      <c r="D2430" s="130" t="s">
        <v>3277</v>
      </c>
      <c r="E2430" s="127">
        <f t="shared" si="283"/>
        <v>0</v>
      </c>
      <c r="F2430" s="127">
        <f t="shared" si="284"/>
        <v>0</v>
      </c>
      <c r="G2430" s="127">
        <f t="shared" si="285"/>
        <v>0</v>
      </c>
      <c r="H2430" s="131">
        <f t="shared" si="286"/>
        <v>0</v>
      </c>
      <c r="I2430" s="128">
        <f t="shared" si="282"/>
        <v>17</v>
      </c>
      <c r="J2430" s="156" t="str">
        <f t="shared" si="280"/>
        <v>1 1 4 142 005</v>
      </c>
      <c r="K2430" s="118">
        <f>SUMIFS(DATOS!$F:$F,DATOS!$A:$A,$C2430,DATOS!$G:$G,$N$1,DATOS!$E:$E,$Q$1)</f>
        <v>0</v>
      </c>
      <c r="L2430" s="118">
        <f>SUMIFS(DATOS!$F:$F,DATOS!$A:$A,$C2430,DATOS!$G:$G,$O$1,DATOS!$E:$E,$Q$1)</f>
        <v>0</v>
      </c>
      <c r="M2430" s="119">
        <f>SUMIFS(DATOS!$F:$F,DATOS!$A:$A,$C2430,DATOS!$G:$G,$P$1,DATOS!$E:$E,$Q$1)</f>
        <v>0</v>
      </c>
      <c r="N2430" s="117">
        <f>SUMIFS(DATOS!$F:$F,DATOS!$A:$A,$C2430,DATOS!$G:$G,$N$1,DATOS!$L:$L,$R$1)</f>
        <v>0</v>
      </c>
      <c r="O2430" s="118">
        <f>SUMIFS(DATOS!$F:$F,DATOS!$A:$A,$C2430,DATOS!$G:$G,$O$1,DATOS!$L:$L,$R$1)</f>
        <v>0</v>
      </c>
      <c r="P2430" s="119">
        <f>SUMIFS(DATOS!$F:$F,DATOS!$A:$A,$C2430,DATOS!$G:$G,$P$1,DATOS!$L:$L,$R$1)</f>
        <v>0</v>
      </c>
      <c r="Q2430" s="117">
        <f>SUMIFS(DATOS!$F:$F,DATOS!$A:$A,$C2430,DATOS!$G:$G,$N$1,DATOS!$J:$J,$S$1)</f>
        <v>0</v>
      </c>
      <c r="R2430" s="118">
        <f>SUMIFS(DATOS!$F:$F,DATOS!$A:$A,$C2430,DATOS!$G:$G,$O$1,DATOS!$J:$J,$S$1)</f>
        <v>0</v>
      </c>
      <c r="S2430" s="119">
        <f>SUMIFS(DATOS!$F:$F,DATOS!$A:$A,$C2430,DATOS!$G:$G,$P$1,DATOS!$J:$J,$S$1)</f>
        <v>0</v>
      </c>
      <c r="T2430" s="117">
        <f>SUMIFS(DATOS!$F:$F,DATOS!$A:$A,$C2430,DATOS!$G:$G,$N$1,DATOS!$K:$K,$T$1)</f>
        <v>0</v>
      </c>
      <c r="U2430" s="118">
        <f>SUMIFS(DATOS!$F:$F,DATOS!$A:$A,$C2430,DATOS!$G:$G,$O$1,DATOS!$K:$K,$T$1)</f>
        <v>0</v>
      </c>
      <c r="V2430" s="119">
        <f>SUMIFS(DATOS!$F:$F,DATOS!$A:$A,$C2430,DATOS!$G:$G,$P$1,DATOS!$K:$K,$R$1)</f>
        <v>0</v>
      </c>
    </row>
    <row r="2431" spans="1:22">
      <c r="A2431" s="128" t="s">
        <v>452</v>
      </c>
      <c r="B2431" s="128" t="str">
        <f t="shared" si="281"/>
        <v>1 1 4 143 001 001</v>
      </c>
      <c r="C2431" s="129" t="s">
        <v>3723</v>
      </c>
      <c r="D2431" s="130" t="s">
        <v>3278</v>
      </c>
      <c r="E2431" s="127">
        <f t="shared" si="283"/>
        <v>0</v>
      </c>
      <c r="F2431" s="127">
        <f t="shared" si="284"/>
        <v>0</v>
      </c>
      <c r="G2431" s="127">
        <f t="shared" si="285"/>
        <v>0</v>
      </c>
      <c r="H2431" s="131">
        <f t="shared" si="286"/>
        <v>0</v>
      </c>
      <c r="I2431" s="128">
        <f t="shared" si="282"/>
        <v>17</v>
      </c>
      <c r="J2431" s="156" t="str">
        <f t="shared" si="280"/>
        <v>1 1 4 143 001</v>
      </c>
      <c r="K2431" s="118">
        <f>SUMIFS(DATOS!$F:$F,DATOS!$A:$A,$C2431,DATOS!$G:$G,$N$1,DATOS!$E:$E,$Q$1)</f>
        <v>0</v>
      </c>
      <c r="L2431" s="118">
        <f>SUMIFS(DATOS!$F:$F,DATOS!$A:$A,$C2431,DATOS!$G:$G,$O$1,DATOS!$E:$E,$Q$1)</f>
        <v>0</v>
      </c>
      <c r="M2431" s="119">
        <f>SUMIFS(DATOS!$F:$F,DATOS!$A:$A,$C2431,DATOS!$G:$G,$P$1,DATOS!$E:$E,$Q$1)</f>
        <v>0</v>
      </c>
      <c r="N2431" s="117">
        <f>SUMIFS(DATOS!$F:$F,DATOS!$A:$A,$C2431,DATOS!$G:$G,$N$1,DATOS!$L:$L,$R$1)</f>
        <v>0</v>
      </c>
      <c r="O2431" s="118">
        <f>SUMIFS(DATOS!$F:$F,DATOS!$A:$A,$C2431,DATOS!$G:$G,$O$1,DATOS!$L:$L,$R$1)</f>
        <v>0</v>
      </c>
      <c r="P2431" s="119">
        <f>SUMIFS(DATOS!$F:$F,DATOS!$A:$A,$C2431,DATOS!$G:$G,$P$1,DATOS!$L:$L,$R$1)</f>
        <v>0</v>
      </c>
      <c r="Q2431" s="117">
        <f>SUMIFS(DATOS!$F:$F,DATOS!$A:$A,$C2431,DATOS!$G:$G,$N$1,DATOS!$J:$J,$S$1)</f>
        <v>0</v>
      </c>
      <c r="R2431" s="118">
        <f>SUMIFS(DATOS!$F:$F,DATOS!$A:$A,$C2431,DATOS!$G:$G,$O$1,DATOS!$J:$J,$S$1)</f>
        <v>0</v>
      </c>
      <c r="S2431" s="119">
        <f>SUMIFS(DATOS!$F:$F,DATOS!$A:$A,$C2431,DATOS!$G:$G,$P$1,DATOS!$J:$J,$S$1)</f>
        <v>0</v>
      </c>
      <c r="T2431" s="117">
        <f>SUMIFS(DATOS!$F:$F,DATOS!$A:$A,$C2431,DATOS!$G:$G,$N$1,DATOS!$K:$K,$T$1)</f>
        <v>0</v>
      </c>
      <c r="U2431" s="118">
        <f>SUMIFS(DATOS!$F:$F,DATOS!$A:$A,$C2431,DATOS!$G:$G,$O$1,DATOS!$K:$K,$T$1)</f>
        <v>0</v>
      </c>
      <c r="V2431" s="119">
        <f>SUMIFS(DATOS!$F:$F,DATOS!$A:$A,$C2431,DATOS!$G:$G,$P$1,DATOS!$K:$K,$R$1)</f>
        <v>0</v>
      </c>
    </row>
    <row r="2432" spans="1:22">
      <c r="A2432" s="128" t="s">
        <v>452</v>
      </c>
      <c r="B2432" s="128" t="str">
        <f t="shared" si="281"/>
        <v>1 1 4 143 002 001</v>
      </c>
      <c r="C2432" s="129" t="s">
        <v>9787</v>
      </c>
      <c r="D2432" s="130" t="s">
        <v>3278</v>
      </c>
      <c r="E2432" s="127">
        <f t="shared" si="283"/>
        <v>0</v>
      </c>
      <c r="F2432" s="127">
        <f t="shared" si="284"/>
        <v>0</v>
      </c>
      <c r="G2432" s="127">
        <f t="shared" si="285"/>
        <v>0</v>
      </c>
      <c r="H2432" s="131">
        <f t="shared" si="286"/>
        <v>0</v>
      </c>
      <c r="I2432" s="128">
        <f t="shared" si="282"/>
        <v>17</v>
      </c>
      <c r="J2432" s="156" t="str">
        <f t="shared" si="280"/>
        <v>1 1 4 143 002</v>
      </c>
      <c r="K2432" s="118">
        <f>SUMIFS(DATOS!$F:$F,DATOS!$A:$A,$C2432,DATOS!$G:$G,$N$1,DATOS!$E:$E,$Q$1)</f>
        <v>0</v>
      </c>
      <c r="L2432" s="118">
        <f>SUMIFS(DATOS!$F:$F,DATOS!$A:$A,$C2432,DATOS!$G:$G,$O$1,DATOS!$E:$E,$Q$1)</f>
        <v>0</v>
      </c>
      <c r="M2432" s="119">
        <f>SUMIFS(DATOS!$F:$F,DATOS!$A:$A,$C2432,DATOS!$G:$G,$P$1,DATOS!$E:$E,$Q$1)</f>
        <v>0</v>
      </c>
      <c r="N2432" s="117">
        <f>SUMIFS(DATOS!$F:$F,DATOS!$A:$A,$C2432,DATOS!$G:$G,$N$1,DATOS!$L:$L,$R$1)</f>
        <v>0</v>
      </c>
      <c r="O2432" s="118">
        <f>SUMIFS(DATOS!$F:$F,DATOS!$A:$A,$C2432,DATOS!$G:$G,$O$1,DATOS!$L:$L,$R$1)</f>
        <v>0</v>
      </c>
      <c r="P2432" s="119">
        <f>SUMIFS(DATOS!$F:$F,DATOS!$A:$A,$C2432,DATOS!$G:$G,$P$1,DATOS!$L:$L,$R$1)</f>
        <v>0</v>
      </c>
      <c r="Q2432" s="117">
        <f>SUMIFS(DATOS!$F:$F,DATOS!$A:$A,$C2432,DATOS!$G:$G,$N$1,DATOS!$J:$J,$S$1)</f>
        <v>0</v>
      </c>
      <c r="R2432" s="118">
        <f>SUMIFS(DATOS!$F:$F,DATOS!$A:$A,$C2432,DATOS!$G:$G,$O$1,DATOS!$J:$J,$S$1)</f>
        <v>0</v>
      </c>
      <c r="S2432" s="119">
        <f>SUMIFS(DATOS!$F:$F,DATOS!$A:$A,$C2432,DATOS!$G:$G,$P$1,DATOS!$J:$J,$S$1)</f>
        <v>0</v>
      </c>
      <c r="T2432" s="117">
        <f>SUMIFS(DATOS!$F:$F,DATOS!$A:$A,$C2432,DATOS!$G:$G,$N$1,DATOS!$K:$K,$T$1)</f>
        <v>0</v>
      </c>
      <c r="U2432" s="118">
        <f>SUMIFS(DATOS!$F:$F,DATOS!$A:$A,$C2432,DATOS!$G:$G,$O$1,DATOS!$K:$K,$T$1)</f>
        <v>0</v>
      </c>
      <c r="V2432" s="119">
        <f>SUMIFS(DATOS!$F:$F,DATOS!$A:$A,$C2432,DATOS!$G:$G,$P$1,DATOS!$K:$K,$R$1)</f>
        <v>0</v>
      </c>
    </row>
    <row r="2433" spans="1:22">
      <c r="A2433" s="128" t="s">
        <v>452</v>
      </c>
      <c r="B2433" s="128" t="str">
        <f t="shared" si="281"/>
        <v>1 1 4 143 003 001</v>
      </c>
      <c r="C2433" s="129" t="s">
        <v>9788</v>
      </c>
      <c r="D2433" s="130" t="s">
        <v>3278</v>
      </c>
      <c r="E2433" s="127">
        <f t="shared" si="283"/>
        <v>0</v>
      </c>
      <c r="F2433" s="127">
        <f t="shared" si="284"/>
        <v>0</v>
      </c>
      <c r="G2433" s="127">
        <f t="shared" si="285"/>
        <v>0</v>
      </c>
      <c r="H2433" s="131">
        <f t="shared" si="286"/>
        <v>0</v>
      </c>
      <c r="I2433" s="128">
        <f t="shared" si="282"/>
        <v>17</v>
      </c>
      <c r="J2433" s="156" t="str">
        <f t="shared" si="280"/>
        <v>1 1 4 143 003</v>
      </c>
      <c r="K2433" s="118">
        <f>SUMIFS(DATOS!$F:$F,DATOS!$A:$A,$C2433,DATOS!$G:$G,$N$1,DATOS!$E:$E,$Q$1)</f>
        <v>0</v>
      </c>
      <c r="L2433" s="118">
        <f>SUMIFS(DATOS!$F:$F,DATOS!$A:$A,$C2433,DATOS!$G:$G,$O$1,DATOS!$E:$E,$Q$1)</f>
        <v>0</v>
      </c>
      <c r="M2433" s="119">
        <f>SUMIFS(DATOS!$F:$F,DATOS!$A:$A,$C2433,DATOS!$G:$G,$P$1,DATOS!$E:$E,$Q$1)</f>
        <v>0</v>
      </c>
      <c r="N2433" s="117">
        <f>SUMIFS(DATOS!$F:$F,DATOS!$A:$A,$C2433,DATOS!$G:$G,$N$1,DATOS!$L:$L,$R$1)</f>
        <v>0</v>
      </c>
      <c r="O2433" s="118">
        <f>SUMIFS(DATOS!$F:$F,DATOS!$A:$A,$C2433,DATOS!$G:$G,$O$1,DATOS!$L:$L,$R$1)</f>
        <v>0</v>
      </c>
      <c r="P2433" s="119">
        <f>SUMIFS(DATOS!$F:$F,DATOS!$A:$A,$C2433,DATOS!$G:$G,$P$1,DATOS!$L:$L,$R$1)</f>
        <v>0</v>
      </c>
      <c r="Q2433" s="117">
        <f>SUMIFS(DATOS!$F:$F,DATOS!$A:$A,$C2433,DATOS!$G:$G,$N$1,DATOS!$J:$J,$S$1)</f>
        <v>0</v>
      </c>
      <c r="R2433" s="118">
        <f>SUMIFS(DATOS!$F:$F,DATOS!$A:$A,$C2433,DATOS!$G:$G,$O$1,DATOS!$J:$J,$S$1)</f>
        <v>0</v>
      </c>
      <c r="S2433" s="119">
        <f>SUMIFS(DATOS!$F:$F,DATOS!$A:$A,$C2433,DATOS!$G:$G,$P$1,DATOS!$J:$J,$S$1)</f>
        <v>0</v>
      </c>
      <c r="T2433" s="117">
        <f>SUMIFS(DATOS!$F:$F,DATOS!$A:$A,$C2433,DATOS!$G:$G,$N$1,DATOS!$K:$K,$T$1)</f>
        <v>0</v>
      </c>
      <c r="U2433" s="118">
        <f>SUMIFS(DATOS!$F:$F,DATOS!$A:$A,$C2433,DATOS!$G:$G,$O$1,DATOS!$K:$K,$T$1)</f>
        <v>0</v>
      </c>
      <c r="V2433" s="119">
        <f>SUMIFS(DATOS!$F:$F,DATOS!$A:$A,$C2433,DATOS!$G:$G,$P$1,DATOS!$K:$K,$R$1)</f>
        <v>0</v>
      </c>
    </row>
    <row r="2434" spans="1:22">
      <c r="A2434" s="128" t="s">
        <v>452</v>
      </c>
      <c r="B2434" s="128" t="str">
        <f t="shared" si="281"/>
        <v>1 1 4 143 004 001</v>
      </c>
      <c r="C2434" s="129" t="s">
        <v>9789</v>
      </c>
      <c r="D2434" s="130" t="s">
        <v>3278</v>
      </c>
      <c r="E2434" s="127">
        <f t="shared" si="283"/>
        <v>0</v>
      </c>
      <c r="F2434" s="127">
        <f t="shared" si="284"/>
        <v>0</v>
      </c>
      <c r="G2434" s="127">
        <f t="shared" si="285"/>
        <v>0</v>
      </c>
      <c r="H2434" s="131">
        <f t="shared" si="286"/>
        <v>0</v>
      </c>
      <c r="I2434" s="128">
        <f t="shared" si="282"/>
        <v>17</v>
      </c>
      <c r="J2434" s="156" t="str">
        <f t="shared" si="280"/>
        <v>1 1 4 143 004</v>
      </c>
      <c r="K2434" s="118">
        <f>SUMIFS(DATOS!$F:$F,DATOS!$A:$A,$C2434,DATOS!$G:$G,$N$1,DATOS!$E:$E,$Q$1)</f>
        <v>0</v>
      </c>
      <c r="L2434" s="118">
        <f>SUMIFS(DATOS!$F:$F,DATOS!$A:$A,$C2434,DATOS!$G:$G,$O$1,DATOS!$E:$E,$Q$1)</f>
        <v>0</v>
      </c>
      <c r="M2434" s="119">
        <f>SUMIFS(DATOS!$F:$F,DATOS!$A:$A,$C2434,DATOS!$G:$G,$P$1,DATOS!$E:$E,$Q$1)</f>
        <v>0</v>
      </c>
      <c r="N2434" s="117">
        <f>SUMIFS(DATOS!$F:$F,DATOS!$A:$A,$C2434,DATOS!$G:$G,$N$1,DATOS!$L:$L,$R$1)</f>
        <v>0</v>
      </c>
      <c r="O2434" s="118">
        <f>SUMIFS(DATOS!$F:$F,DATOS!$A:$A,$C2434,DATOS!$G:$G,$O$1,DATOS!$L:$L,$R$1)</f>
        <v>0</v>
      </c>
      <c r="P2434" s="119">
        <f>SUMIFS(DATOS!$F:$F,DATOS!$A:$A,$C2434,DATOS!$G:$G,$P$1,DATOS!$L:$L,$R$1)</f>
        <v>0</v>
      </c>
      <c r="Q2434" s="117">
        <f>SUMIFS(DATOS!$F:$F,DATOS!$A:$A,$C2434,DATOS!$G:$G,$N$1,DATOS!$J:$J,$S$1)</f>
        <v>0</v>
      </c>
      <c r="R2434" s="118">
        <f>SUMIFS(DATOS!$F:$F,DATOS!$A:$A,$C2434,DATOS!$G:$G,$O$1,DATOS!$J:$J,$S$1)</f>
        <v>0</v>
      </c>
      <c r="S2434" s="119">
        <f>SUMIFS(DATOS!$F:$F,DATOS!$A:$A,$C2434,DATOS!$G:$G,$P$1,DATOS!$J:$J,$S$1)</f>
        <v>0</v>
      </c>
      <c r="T2434" s="117">
        <f>SUMIFS(DATOS!$F:$F,DATOS!$A:$A,$C2434,DATOS!$G:$G,$N$1,DATOS!$K:$K,$T$1)</f>
        <v>0</v>
      </c>
      <c r="U2434" s="118">
        <f>SUMIFS(DATOS!$F:$F,DATOS!$A:$A,$C2434,DATOS!$G:$G,$O$1,DATOS!$K:$K,$T$1)</f>
        <v>0</v>
      </c>
      <c r="V2434" s="119">
        <f>SUMIFS(DATOS!$F:$F,DATOS!$A:$A,$C2434,DATOS!$G:$G,$P$1,DATOS!$K:$K,$R$1)</f>
        <v>0</v>
      </c>
    </row>
    <row r="2435" spans="1:22">
      <c r="A2435" s="128" t="s">
        <v>452</v>
      </c>
      <c r="B2435" s="128" t="str">
        <f t="shared" si="281"/>
        <v>1 1 4 143 005 001</v>
      </c>
      <c r="C2435" s="129" t="s">
        <v>9790</v>
      </c>
      <c r="D2435" s="130" t="s">
        <v>3278</v>
      </c>
      <c r="E2435" s="127">
        <f t="shared" si="283"/>
        <v>0</v>
      </c>
      <c r="F2435" s="127">
        <f t="shared" si="284"/>
        <v>0</v>
      </c>
      <c r="G2435" s="127">
        <f t="shared" si="285"/>
        <v>0</v>
      </c>
      <c r="H2435" s="131">
        <f t="shared" si="286"/>
        <v>0</v>
      </c>
      <c r="I2435" s="128">
        <f t="shared" si="282"/>
        <v>17</v>
      </c>
      <c r="J2435" s="156" t="str">
        <f t="shared" si="280"/>
        <v>1 1 4 143 005</v>
      </c>
      <c r="K2435" s="118">
        <f>SUMIFS(DATOS!$F:$F,DATOS!$A:$A,$C2435,DATOS!$G:$G,$N$1,DATOS!$E:$E,$Q$1)</f>
        <v>0</v>
      </c>
      <c r="L2435" s="118">
        <f>SUMIFS(DATOS!$F:$F,DATOS!$A:$A,$C2435,DATOS!$G:$G,$O$1,DATOS!$E:$E,$Q$1)</f>
        <v>0</v>
      </c>
      <c r="M2435" s="119">
        <f>SUMIFS(DATOS!$F:$F,DATOS!$A:$A,$C2435,DATOS!$G:$G,$P$1,DATOS!$E:$E,$Q$1)</f>
        <v>0</v>
      </c>
      <c r="N2435" s="117">
        <f>SUMIFS(DATOS!$F:$F,DATOS!$A:$A,$C2435,DATOS!$G:$G,$N$1,DATOS!$L:$L,$R$1)</f>
        <v>0</v>
      </c>
      <c r="O2435" s="118">
        <f>SUMIFS(DATOS!$F:$F,DATOS!$A:$A,$C2435,DATOS!$G:$G,$O$1,DATOS!$L:$L,$R$1)</f>
        <v>0</v>
      </c>
      <c r="P2435" s="119">
        <f>SUMIFS(DATOS!$F:$F,DATOS!$A:$A,$C2435,DATOS!$G:$G,$P$1,DATOS!$L:$L,$R$1)</f>
        <v>0</v>
      </c>
      <c r="Q2435" s="117">
        <f>SUMIFS(DATOS!$F:$F,DATOS!$A:$A,$C2435,DATOS!$G:$G,$N$1,DATOS!$J:$J,$S$1)</f>
        <v>0</v>
      </c>
      <c r="R2435" s="118">
        <f>SUMIFS(DATOS!$F:$F,DATOS!$A:$A,$C2435,DATOS!$G:$G,$O$1,DATOS!$J:$J,$S$1)</f>
        <v>0</v>
      </c>
      <c r="S2435" s="119">
        <f>SUMIFS(DATOS!$F:$F,DATOS!$A:$A,$C2435,DATOS!$G:$G,$P$1,DATOS!$J:$J,$S$1)</f>
        <v>0</v>
      </c>
      <c r="T2435" s="117">
        <f>SUMIFS(DATOS!$F:$F,DATOS!$A:$A,$C2435,DATOS!$G:$G,$N$1,DATOS!$K:$K,$T$1)</f>
        <v>0</v>
      </c>
      <c r="U2435" s="118">
        <f>SUMIFS(DATOS!$F:$F,DATOS!$A:$A,$C2435,DATOS!$G:$G,$O$1,DATOS!$K:$K,$T$1)</f>
        <v>0</v>
      </c>
      <c r="V2435" s="119">
        <f>SUMIFS(DATOS!$F:$F,DATOS!$A:$A,$C2435,DATOS!$G:$G,$P$1,DATOS!$K:$K,$R$1)</f>
        <v>0</v>
      </c>
    </row>
    <row r="2436" spans="1:22">
      <c r="A2436" s="128" t="s">
        <v>452</v>
      </c>
      <c r="B2436" s="128" t="str">
        <f t="shared" si="281"/>
        <v>1 1 4 144 001 001</v>
      </c>
      <c r="C2436" s="129" t="s">
        <v>3731</v>
      </c>
      <c r="D2436" s="130" t="s">
        <v>3279</v>
      </c>
      <c r="E2436" s="127">
        <f t="shared" si="283"/>
        <v>0</v>
      </c>
      <c r="F2436" s="127">
        <f t="shared" si="284"/>
        <v>0</v>
      </c>
      <c r="G2436" s="127">
        <f t="shared" si="285"/>
        <v>0</v>
      </c>
      <c r="H2436" s="131">
        <f t="shared" si="286"/>
        <v>0</v>
      </c>
      <c r="I2436" s="128">
        <f t="shared" si="282"/>
        <v>17</v>
      </c>
      <c r="J2436" s="156" t="str">
        <f t="shared" si="280"/>
        <v>1 1 4 144 001</v>
      </c>
      <c r="K2436" s="118">
        <f>SUMIFS(DATOS!$F:$F,DATOS!$A:$A,$C2436,DATOS!$G:$G,$N$1,DATOS!$E:$E,$Q$1)</f>
        <v>0</v>
      </c>
      <c r="L2436" s="118">
        <f>SUMIFS(DATOS!$F:$F,DATOS!$A:$A,$C2436,DATOS!$G:$G,$O$1,DATOS!$E:$E,$Q$1)</f>
        <v>0</v>
      </c>
      <c r="M2436" s="119">
        <f>SUMIFS(DATOS!$F:$F,DATOS!$A:$A,$C2436,DATOS!$G:$G,$P$1,DATOS!$E:$E,$Q$1)</f>
        <v>0</v>
      </c>
      <c r="N2436" s="117">
        <f>SUMIFS(DATOS!$F:$F,DATOS!$A:$A,$C2436,DATOS!$G:$G,$N$1,DATOS!$L:$L,$R$1)</f>
        <v>0</v>
      </c>
      <c r="O2436" s="118">
        <f>SUMIFS(DATOS!$F:$F,DATOS!$A:$A,$C2436,DATOS!$G:$G,$O$1,DATOS!$L:$L,$R$1)</f>
        <v>0</v>
      </c>
      <c r="P2436" s="119">
        <f>SUMIFS(DATOS!$F:$F,DATOS!$A:$A,$C2436,DATOS!$G:$G,$P$1,DATOS!$L:$L,$R$1)</f>
        <v>0</v>
      </c>
      <c r="Q2436" s="117">
        <f>SUMIFS(DATOS!$F:$F,DATOS!$A:$A,$C2436,DATOS!$G:$G,$N$1,DATOS!$J:$J,$S$1)</f>
        <v>0</v>
      </c>
      <c r="R2436" s="118">
        <f>SUMIFS(DATOS!$F:$F,DATOS!$A:$A,$C2436,DATOS!$G:$G,$O$1,DATOS!$J:$J,$S$1)</f>
        <v>0</v>
      </c>
      <c r="S2436" s="119">
        <f>SUMIFS(DATOS!$F:$F,DATOS!$A:$A,$C2436,DATOS!$G:$G,$P$1,DATOS!$J:$J,$S$1)</f>
        <v>0</v>
      </c>
      <c r="T2436" s="117">
        <f>SUMIFS(DATOS!$F:$F,DATOS!$A:$A,$C2436,DATOS!$G:$G,$N$1,DATOS!$K:$K,$T$1)</f>
        <v>0</v>
      </c>
      <c r="U2436" s="118">
        <f>SUMIFS(DATOS!$F:$F,DATOS!$A:$A,$C2436,DATOS!$G:$G,$O$1,DATOS!$K:$K,$T$1)</f>
        <v>0</v>
      </c>
      <c r="V2436" s="119">
        <f>SUMIFS(DATOS!$F:$F,DATOS!$A:$A,$C2436,DATOS!$G:$G,$P$1,DATOS!$K:$K,$R$1)</f>
        <v>0</v>
      </c>
    </row>
    <row r="2437" spans="1:22">
      <c r="A2437" s="128" t="s">
        <v>452</v>
      </c>
      <c r="B2437" s="128" t="str">
        <f t="shared" si="281"/>
        <v>1 1 4 144 002 001</v>
      </c>
      <c r="C2437" s="129" t="s">
        <v>9791</v>
      </c>
      <c r="D2437" s="130" t="s">
        <v>3279</v>
      </c>
      <c r="E2437" s="127">
        <f t="shared" si="283"/>
        <v>0</v>
      </c>
      <c r="F2437" s="127">
        <f t="shared" si="284"/>
        <v>0</v>
      </c>
      <c r="G2437" s="127">
        <f t="shared" si="285"/>
        <v>0</v>
      </c>
      <c r="H2437" s="131">
        <f t="shared" si="286"/>
        <v>0</v>
      </c>
      <c r="I2437" s="128">
        <f t="shared" si="282"/>
        <v>17</v>
      </c>
      <c r="J2437" s="156" t="str">
        <f t="shared" si="280"/>
        <v>1 1 4 144 002</v>
      </c>
      <c r="K2437" s="118">
        <f>SUMIFS(DATOS!$F:$F,DATOS!$A:$A,$C2437,DATOS!$G:$G,$N$1,DATOS!$E:$E,$Q$1)</f>
        <v>0</v>
      </c>
      <c r="L2437" s="118">
        <f>SUMIFS(DATOS!$F:$F,DATOS!$A:$A,$C2437,DATOS!$G:$G,$O$1,DATOS!$E:$E,$Q$1)</f>
        <v>0</v>
      </c>
      <c r="M2437" s="119">
        <f>SUMIFS(DATOS!$F:$F,DATOS!$A:$A,$C2437,DATOS!$G:$G,$P$1,DATOS!$E:$E,$Q$1)</f>
        <v>0</v>
      </c>
      <c r="N2437" s="117">
        <f>SUMIFS(DATOS!$F:$F,DATOS!$A:$A,$C2437,DATOS!$G:$G,$N$1,DATOS!$L:$L,$R$1)</f>
        <v>0</v>
      </c>
      <c r="O2437" s="118">
        <f>SUMIFS(DATOS!$F:$F,DATOS!$A:$A,$C2437,DATOS!$G:$G,$O$1,DATOS!$L:$L,$R$1)</f>
        <v>0</v>
      </c>
      <c r="P2437" s="119">
        <f>SUMIFS(DATOS!$F:$F,DATOS!$A:$A,$C2437,DATOS!$G:$G,$P$1,DATOS!$L:$L,$R$1)</f>
        <v>0</v>
      </c>
      <c r="Q2437" s="117">
        <f>SUMIFS(DATOS!$F:$F,DATOS!$A:$A,$C2437,DATOS!$G:$G,$N$1,DATOS!$J:$J,$S$1)</f>
        <v>0</v>
      </c>
      <c r="R2437" s="118">
        <f>SUMIFS(DATOS!$F:$F,DATOS!$A:$A,$C2437,DATOS!$G:$G,$O$1,DATOS!$J:$J,$S$1)</f>
        <v>0</v>
      </c>
      <c r="S2437" s="119">
        <f>SUMIFS(DATOS!$F:$F,DATOS!$A:$A,$C2437,DATOS!$G:$G,$P$1,DATOS!$J:$J,$S$1)</f>
        <v>0</v>
      </c>
      <c r="T2437" s="117">
        <f>SUMIFS(DATOS!$F:$F,DATOS!$A:$A,$C2437,DATOS!$G:$G,$N$1,DATOS!$K:$K,$T$1)</f>
        <v>0</v>
      </c>
      <c r="U2437" s="118">
        <f>SUMIFS(DATOS!$F:$F,DATOS!$A:$A,$C2437,DATOS!$G:$G,$O$1,DATOS!$K:$K,$T$1)</f>
        <v>0</v>
      </c>
      <c r="V2437" s="119">
        <f>SUMIFS(DATOS!$F:$F,DATOS!$A:$A,$C2437,DATOS!$G:$G,$P$1,DATOS!$K:$K,$R$1)</f>
        <v>0</v>
      </c>
    </row>
    <row r="2438" spans="1:22">
      <c r="A2438" s="128" t="s">
        <v>452</v>
      </c>
      <c r="B2438" s="128" t="str">
        <f t="shared" si="281"/>
        <v>1 1 4 144 003 001</v>
      </c>
      <c r="C2438" s="129" t="s">
        <v>9792</v>
      </c>
      <c r="D2438" s="130" t="s">
        <v>3279</v>
      </c>
      <c r="E2438" s="127">
        <f t="shared" si="283"/>
        <v>0</v>
      </c>
      <c r="F2438" s="127">
        <f t="shared" si="284"/>
        <v>0</v>
      </c>
      <c r="G2438" s="127">
        <f t="shared" si="285"/>
        <v>0</v>
      </c>
      <c r="H2438" s="131">
        <f t="shared" si="286"/>
        <v>0</v>
      </c>
      <c r="I2438" s="128">
        <f t="shared" si="282"/>
        <v>17</v>
      </c>
      <c r="J2438" s="156" t="str">
        <f t="shared" si="280"/>
        <v>1 1 4 144 003</v>
      </c>
      <c r="K2438" s="118">
        <f>SUMIFS(DATOS!$F:$F,DATOS!$A:$A,$C2438,DATOS!$G:$G,$N$1,DATOS!$E:$E,$Q$1)</f>
        <v>0</v>
      </c>
      <c r="L2438" s="118">
        <f>SUMIFS(DATOS!$F:$F,DATOS!$A:$A,$C2438,DATOS!$G:$G,$O$1,DATOS!$E:$E,$Q$1)</f>
        <v>0</v>
      </c>
      <c r="M2438" s="119">
        <f>SUMIFS(DATOS!$F:$F,DATOS!$A:$A,$C2438,DATOS!$G:$G,$P$1,DATOS!$E:$E,$Q$1)</f>
        <v>0</v>
      </c>
      <c r="N2438" s="117">
        <f>SUMIFS(DATOS!$F:$F,DATOS!$A:$A,$C2438,DATOS!$G:$G,$N$1,DATOS!$L:$L,$R$1)</f>
        <v>0</v>
      </c>
      <c r="O2438" s="118">
        <f>SUMIFS(DATOS!$F:$F,DATOS!$A:$A,$C2438,DATOS!$G:$G,$O$1,DATOS!$L:$L,$R$1)</f>
        <v>0</v>
      </c>
      <c r="P2438" s="119">
        <f>SUMIFS(DATOS!$F:$F,DATOS!$A:$A,$C2438,DATOS!$G:$G,$P$1,DATOS!$L:$L,$R$1)</f>
        <v>0</v>
      </c>
      <c r="Q2438" s="117">
        <f>SUMIFS(DATOS!$F:$F,DATOS!$A:$A,$C2438,DATOS!$G:$G,$N$1,DATOS!$J:$J,$S$1)</f>
        <v>0</v>
      </c>
      <c r="R2438" s="118">
        <f>SUMIFS(DATOS!$F:$F,DATOS!$A:$A,$C2438,DATOS!$G:$G,$O$1,DATOS!$J:$J,$S$1)</f>
        <v>0</v>
      </c>
      <c r="S2438" s="119">
        <f>SUMIFS(DATOS!$F:$F,DATOS!$A:$A,$C2438,DATOS!$G:$G,$P$1,DATOS!$J:$J,$S$1)</f>
        <v>0</v>
      </c>
      <c r="T2438" s="117">
        <f>SUMIFS(DATOS!$F:$F,DATOS!$A:$A,$C2438,DATOS!$G:$G,$N$1,DATOS!$K:$K,$T$1)</f>
        <v>0</v>
      </c>
      <c r="U2438" s="118">
        <f>SUMIFS(DATOS!$F:$F,DATOS!$A:$A,$C2438,DATOS!$G:$G,$O$1,DATOS!$K:$K,$T$1)</f>
        <v>0</v>
      </c>
      <c r="V2438" s="119">
        <f>SUMIFS(DATOS!$F:$F,DATOS!$A:$A,$C2438,DATOS!$G:$G,$P$1,DATOS!$K:$K,$R$1)</f>
        <v>0</v>
      </c>
    </row>
    <row r="2439" spans="1:22">
      <c r="A2439" s="128" t="s">
        <v>452</v>
      </c>
      <c r="B2439" s="128" t="str">
        <f t="shared" si="281"/>
        <v>1 1 4 144 004 001</v>
      </c>
      <c r="C2439" s="129" t="s">
        <v>9793</v>
      </c>
      <c r="D2439" s="130" t="s">
        <v>3279</v>
      </c>
      <c r="E2439" s="127">
        <f t="shared" si="283"/>
        <v>0</v>
      </c>
      <c r="F2439" s="127">
        <f t="shared" si="284"/>
        <v>0</v>
      </c>
      <c r="G2439" s="127">
        <f t="shared" si="285"/>
        <v>0</v>
      </c>
      <c r="H2439" s="131">
        <f t="shared" si="286"/>
        <v>0</v>
      </c>
      <c r="I2439" s="128">
        <f t="shared" si="282"/>
        <v>17</v>
      </c>
      <c r="J2439" s="156" t="str">
        <f t="shared" si="280"/>
        <v>1 1 4 144 004</v>
      </c>
      <c r="K2439" s="118">
        <f>SUMIFS(DATOS!$F:$F,DATOS!$A:$A,$C2439,DATOS!$G:$G,$N$1,DATOS!$E:$E,$Q$1)</f>
        <v>0</v>
      </c>
      <c r="L2439" s="118">
        <f>SUMIFS(DATOS!$F:$F,DATOS!$A:$A,$C2439,DATOS!$G:$G,$O$1,DATOS!$E:$E,$Q$1)</f>
        <v>0</v>
      </c>
      <c r="M2439" s="119">
        <f>SUMIFS(DATOS!$F:$F,DATOS!$A:$A,$C2439,DATOS!$G:$G,$P$1,DATOS!$E:$E,$Q$1)</f>
        <v>0</v>
      </c>
      <c r="N2439" s="117">
        <f>SUMIFS(DATOS!$F:$F,DATOS!$A:$A,$C2439,DATOS!$G:$G,$N$1,DATOS!$L:$L,$R$1)</f>
        <v>0</v>
      </c>
      <c r="O2439" s="118">
        <f>SUMIFS(DATOS!$F:$F,DATOS!$A:$A,$C2439,DATOS!$G:$G,$O$1,DATOS!$L:$L,$R$1)</f>
        <v>0</v>
      </c>
      <c r="P2439" s="119">
        <f>SUMIFS(DATOS!$F:$F,DATOS!$A:$A,$C2439,DATOS!$G:$G,$P$1,DATOS!$L:$L,$R$1)</f>
        <v>0</v>
      </c>
      <c r="Q2439" s="117">
        <f>SUMIFS(DATOS!$F:$F,DATOS!$A:$A,$C2439,DATOS!$G:$G,$N$1,DATOS!$J:$J,$S$1)</f>
        <v>0</v>
      </c>
      <c r="R2439" s="118">
        <f>SUMIFS(DATOS!$F:$F,DATOS!$A:$A,$C2439,DATOS!$G:$G,$O$1,DATOS!$J:$J,$S$1)</f>
        <v>0</v>
      </c>
      <c r="S2439" s="119">
        <f>SUMIFS(DATOS!$F:$F,DATOS!$A:$A,$C2439,DATOS!$G:$G,$P$1,DATOS!$J:$J,$S$1)</f>
        <v>0</v>
      </c>
      <c r="T2439" s="117">
        <f>SUMIFS(DATOS!$F:$F,DATOS!$A:$A,$C2439,DATOS!$G:$G,$N$1,DATOS!$K:$K,$T$1)</f>
        <v>0</v>
      </c>
      <c r="U2439" s="118">
        <f>SUMIFS(DATOS!$F:$F,DATOS!$A:$A,$C2439,DATOS!$G:$G,$O$1,DATOS!$K:$K,$T$1)</f>
        <v>0</v>
      </c>
      <c r="V2439" s="119">
        <f>SUMIFS(DATOS!$F:$F,DATOS!$A:$A,$C2439,DATOS!$G:$G,$P$1,DATOS!$K:$K,$R$1)</f>
        <v>0</v>
      </c>
    </row>
    <row r="2440" spans="1:22">
      <c r="A2440" s="128" t="s">
        <v>452</v>
      </c>
      <c r="B2440" s="128" t="str">
        <f t="shared" si="281"/>
        <v>1 1 4 144 005 001</v>
      </c>
      <c r="C2440" s="129" t="s">
        <v>9794</v>
      </c>
      <c r="D2440" s="130" t="s">
        <v>3279</v>
      </c>
      <c r="E2440" s="127">
        <f t="shared" si="283"/>
        <v>0</v>
      </c>
      <c r="F2440" s="127">
        <f t="shared" si="284"/>
        <v>0</v>
      </c>
      <c r="G2440" s="127">
        <f t="shared" si="285"/>
        <v>0</v>
      </c>
      <c r="H2440" s="131">
        <f t="shared" si="286"/>
        <v>0</v>
      </c>
      <c r="I2440" s="128">
        <f t="shared" si="282"/>
        <v>17</v>
      </c>
      <c r="J2440" s="156" t="str">
        <f t="shared" si="280"/>
        <v>1 1 4 144 005</v>
      </c>
      <c r="K2440" s="118">
        <f>SUMIFS(DATOS!$F:$F,DATOS!$A:$A,$C2440,DATOS!$G:$G,$N$1,DATOS!$E:$E,$Q$1)</f>
        <v>0</v>
      </c>
      <c r="L2440" s="118">
        <f>SUMIFS(DATOS!$F:$F,DATOS!$A:$A,$C2440,DATOS!$G:$G,$O$1,DATOS!$E:$E,$Q$1)</f>
        <v>0</v>
      </c>
      <c r="M2440" s="119">
        <f>SUMIFS(DATOS!$F:$F,DATOS!$A:$A,$C2440,DATOS!$G:$G,$P$1,DATOS!$E:$E,$Q$1)</f>
        <v>0</v>
      </c>
      <c r="N2440" s="117">
        <f>SUMIFS(DATOS!$F:$F,DATOS!$A:$A,$C2440,DATOS!$G:$G,$N$1,DATOS!$L:$L,$R$1)</f>
        <v>0</v>
      </c>
      <c r="O2440" s="118">
        <f>SUMIFS(DATOS!$F:$F,DATOS!$A:$A,$C2440,DATOS!$G:$G,$O$1,DATOS!$L:$L,$R$1)</f>
        <v>0</v>
      </c>
      <c r="P2440" s="119">
        <f>SUMIFS(DATOS!$F:$F,DATOS!$A:$A,$C2440,DATOS!$G:$G,$P$1,DATOS!$L:$L,$R$1)</f>
        <v>0</v>
      </c>
      <c r="Q2440" s="117">
        <f>SUMIFS(DATOS!$F:$F,DATOS!$A:$A,$C2440,DATOS!$G:$G,$N$1,DATOS!$J:$J,$S$1)</f>
        <v>0</v>
      </c>
      <c r="R2440" s="118">
        <f>SUMIFS(DATOS!$F:$F,DATOS!$A:$A,$C2440,DATOS!$G:$G,$O$1,DATOS!$J:$J,$S$1)</f>
        <v>0</v>
      </c>
      <c r="S2440" s="119">
        <f>SUMIFS(DATOS!$F:$F,DATOS!$A:$A,$C2440,DATOS!$G:$G,$P$1,DATOS!$J:$J,$S$1)</f>
        <v>0</v>
      </c>
      <c r="T2440" s="117">
        <f>SUMIFS(DATOS!$F:$F,DATOS!$A:$A,$C2440,DATOS!$G:$G,$N$1,DATOS!$K:$K,$T$1)</f>
        <v>0</v>
      </c>
      <c r="U2440" s="118">
        <f>SUMIFS(DATOS!$F:$F,DATOS!$A:$A,$C2440,DATOS!$G:$G,$O$1,DATOS!$K:$K,$T$1)</f>
        <v>0</v>
      </c>
      <c r="V2440" s="119">
        <f>SUMIFS(DATOS!$F:$F,DATOS!$A:$A,$C2440,DATOS!$G:$G,$P$1,DATOS!$K:$K,$R$1)</f>
        <v>0</v>
      </c>
    </row>
    <row r="2441" spans="1:22">
      <c r="A2441" s="128" t="s">
        <v>452</v>
      </c>
      <c r="B2441" s="128" t="str">
        <f t="shared" si="281"/>
        <v>1 1 5 151 001 001</v>
      </c>
      <c r="C2441" s="129" t="s">
        <v>3739</v>
      </c>
      <c r="D2441" s="130" t="s">
        <v>3280</v>
      </c>
      <c r="E2441" s="127">
        <f t="shared" si="283"/>
        <v>0</v>
      </c>
      <c r="F2441" s="127">
        <f t="shared" si="284"/>
        <v>0</v>
      </c>
      <c r="G2441" s="127">
        <f t="shared" si="285"/>
        <v>0</v>
      </c>
      <c r="H2441" s="131">
        <f t="shared" si="286"/>
        <v>0</v>
      </c>
      <c r="I2441" s="128">
        <f t="shared" si="282"/>
        <v>17</v>
      </c>
      <c r="J2441" s="156" t="str">
        <f t="shared" si="280"/>
        <v>1 1 5 151 001</v>
      </c>
      <c r="K2441" s="118">
        <f>SUMIFS(DATOS!$F:$F,DATOS!$A:$A,$C2441,DATOS!$G:$G,$N$1,DATOS!$E:$E,$Q$1)</f>
        <v>0</v>
      </c>
      <c r="L2441" s="118">
        <f>SUMIFS(DATOS!$F:$F,DATOS!$A:$A,$C2441,DATOS!$G:$G,$O$1,DATOS!$E:$E,$Q$1)</f>
        <v>0</v>
      </c>
      <c r="M2441" s="119">
        <f>SUMIFS(DATOS!$F:$F,DATOS!$A:$A,$C2441,DATOS!$G:$G,$P$1,DATOS!$E:$E,$Q$1)</f>
        <v>0</v>
      </c>
      <c r="N2441" s="117">
        <f>SUMIFS(DATOS!$F:$F,DATOS!$A:$A,$C2441,DATOS!$G:$G,$N$1,DATOS!$L:$L,$R$1)</f>
        <v>0</v>
      </c>
      <c r="O2441" s="118">
        <f>SUMIFS(DATOS!$F:$F,DATOS!$A:$A,$C2441,DATOS!$G:$G,$O$1,DATOS!$L:$L,$R$1)</f>
        <v>0</v>
      </c>
      <c r="P2441" s="119">
        <f>SUMIFS(DATOS!$F:$F,DATOS!$A:$A,$C2441,DATOS!$G:$G,$P$1,DATOS!$L:$L,$R$1)</f>
        <v>0</v>
      </c>
      <c r="Q2441" s="117">
        <f>SUMIFS(DATOS!$F:$F,DATOS!$A:$A,$C2441,DATOS!$G:$G,$N$1,DATOS!$J:$J,$S$1)</f>
        <v>0</v>
      </c>
      <c r="R2441" s="118">
        <f>SUMIFS(DATOS!$F:$F,DATOS!$A:$A,$C2441,DATOS!$G:$G,$O$1,DATOS!$J:$J,$S$1)</f>
        <v>0</v>
      </c>
      <c r="S2441" s="119">
        <f>SUMIFS(DATOS!$F:$F,DATOS!$A:$A,$C2441,DATOS!$G:$G,$P$1,DATOS!$J:$J,$S$1)</f>
        <v>0</v>
      </c>
      <c r="T2441" s="117">
        <f>SUMIFS(DATOS!$F:$F,DATOS!$A:$A,$C2441,DATOS!$G:$G,$N$1,DATOS!$K:$K,$T$1)</f>
        <v>0</v>
      </c>
      <c r="U2441" s="118">
        <f>SUMIFS(DATOS!$F:$F,DATOS!$A:$A,$C2441,DATOS!$G:$G,$O$1,DATOS!$K:$K,$T$1)</f>
        <v>0</v>
      </c>
      <c r="V2441" s="119">
        <f>SUMIFS(DATOS!$F:$F,DATOS!$A:$A,$C2441,DATOS!$G:$G,$P$1,DATOS!$K:$K,$R$1)</f>
        <v>0</v>
      </c>
    </row>
    <row r="2442" spans="1:22">
      <c r="A2442" s="128" t="s">
        <v>452</v>
      </c>
      <c r="B2442" s="128" t="str">
        <f t="shared" si="281"/>
        <v>1 1 5 151 002 001</v>
      </c>
      <c r="C2442" s="129" t="s">
        <v>9795</v>
      </c>
      <c r="D2442" s="130" t="s">
        <v>3280</v>
      </c>
      <c r="E2442" s="127">
        <f t="shared" si="283"/>
        <v>0</v>
      </c>
      <c r="F2442" s="127">
        <f t="shared" si="284"/>
        <v>0</v>
      </c>
      <c r="G2442" s="127">
        <f t="shared" si="285"/>
        <v>0</v>
      </c>
      <c r="H2442" s="131">
        <f t="shared" si="286"/>
        <v>0</v>
      </c>
      <c r="I2442" s="128">
        <f t="shared" si="282"/>
        <v>17</v>
      </c>
      <c r="J2442" s="156" t="str">
        <f t="shared" si="280"/>
        <v>1 1 5 151 002</v>
      </c>
      <c r="K2442" s="118">
        <f>SUMIFS(DATOS!$F:$F,DATOS!$A:$A,$C2442,DATOS!$G:$G,$N$1,DATOS!$E:$E,$Q$1)</f>
        <v>0</v>
      </c>
      <c r="L2442" s="118">
        <f>SUMIFS(DATOS!$F:$F,DATOS!$A:$A,$C2442,DATOS!$G:$G,$O$1,DATOS!$E:$E,$Q$1)</f>
        <v>0</v>
      </c>
      <c r="M2442" s="119">
        <f>SUMIFS(DATOS!$F:$F,DATOS!$A:$A,$C2442,DATOS!$G:$G,$P$1,DATOS!$E:$E,$Q$1)</f>
        <v>0</v>
      </c>
      <c r="N2442" s="117">
        <f>SUMIFS(DATOS!$F:$F,DATOS!$A:$A,$C2442,DATOS!$G:$G,$N$1,DATOS!$L:$L,$R$1)</f>
        <v>0</v>
      </c>
      <c r="O2442" s="118">
        <f>SUMIFS(DATOS!$F:$F,DATOS!$A:$A,$C2442,DATOS!$G:$G,$O$1,DATOS!$L:$L,$R$1)</f>
        <v>0</v>
      </c>
      <c r="P2442" s="119">
        <f>SUMIFS(DATOS!$F:$F,DATOS!$A:$A,$C2442,DATOS!$G:$G,$P$1,DATOS!$L:$L,$R$1)</f>
        <v>0</v>
      </c>
      <c r="Q2442" s="117">
        <f>SUMIFS(DATOS!$F:$F,DATOS!$A:$A,$C2442,DATOS!$G:$G,$N$1,DATOS!$J:$J,$S$1)</f>
        <v>0</v>
      </c>
      <c r="R2442" s="118">
        <f>SUMIFS(DATOS!$F:$F,DATOS!$A:$A,$C2442,DATOS!$G:$G,$O$1,DATOS!$J:$J,$S$1)</f>
        <v>0</v>
      </c>
      <c r="S2442" s="119">
        <f>SUMIFS(DATOS!$F:$F,DATOS!$A:$A,$C2442,DATOS!$G:$G,$P$1,DATOS!$J:$J,$S$1)</f>
        <v>0</v>
      </c>
      <c r="T2442" s="117">
        <f>SUMIFS(DATOS!$F:$F,DATOS!$A:$A,$C2442,DATOS!$G:$G,$N$1,DATOS!$K:$K,$T$1)</f>
        <v>0</v>
      </c>
      <c r="U2442" s="118">
        <f>SUMIFS(DATOS!$F:$F,DATOS!$A:$A,$C2442,DATOS!$G:$G,$O$1,DATOS!$K:$K,$T$1)</f>
        <v>0</v>
      </c>
      <c r="V2442" s="119">
        <f>SUMIFS(DATOS!$F:$F,DATOS!$A:$A,$C2442,DATOS!$G:$G,$P$1,DATOS!$K:$K,$R$1)</f>
        <v>0</v>
      </c>
    </row>
    <row r="2443" spans="1:22">
      <c r="A2443" s="128" t="s">
        <v>452</v>
      </c>
      <c r="B2443" s="128" t="str">
        <f t="shared" si="281"/>
        <v>1 1 5 151 003 001</v>
      </c>
      <c r="C2443" s="129" t="s">
        <v>9796</v>
      </c>
      <c r="D2443" s="130" t="s">
        <v>3280</v>
      </c>
      <c r="E2443" s="127">
        <f t="shared" si="283"/>
        <v>0</v>
      </c>
      <c r="F2443" s="127">
        <f t="shared" si="284"/>
        <v>0</v>
      </c>
      <c r="G2443" s="127">
        <f t="shared" si="285"/>
        <v>0</v>
      </c>
      <c r="H2443" s="131">
        <f t="shared" si="286"/>
        <v>0</v>
      </c>
      <c r="I2443" s="128">
        <f t="shared" si="282"/>
        <v>17</v>
      </c>
      <c r="J2443" s="156" t="str">
        <f t="shared" si="280"/>
        <v>1 1 5 151 003</v>
      </c>
      <c r="K2443" s="118">
        <f>SUMIFS(DATOS!$F:$F,DATOS!$A:$A,$C2443,DATOS!$G:$G,$N$1,DATOS!$E:$E,$Q$1)</f>
        <v>0</v>
      </c>
      <c r="L2443" s="118">
        <f>SUMIFS(DATOS!$F:$F,DATOS!$A:$A,$C2443,DATOS!$G:$G,$O$1,DATOS!$E:$E,$Q$1)</f>
        <v>0</v>
      </c>
      <c r="M2443" s="119">
        <f>SUMIFS(DATOS!$F:$F,DATOS!$A:$A,$C2443,DATOS!$G:$G,$P$1,DATOS!$E:$E,$Q$1)</f>
        <v>0</v>
      </c>
      <c r="N2443" s="117">
        <f>SUMIFS(DATOS!$F:$F,DATOS!$A:$A,$C2443,DATOS!$G:$G,$N$1,DATOS!$L:$L,$R$1)</f>
        <v>0</v>
      </c>
      <c r="O2443" s="118">
        <f>SUMIFS(DATOS!$F:$F,DATOS!$A:$A,$C2443,DATOS!$G:$G,$O$1,DATOS!$L:$L,$R$1)</f>
        <v>0</v>
      </c>
      <c r="P2443" s="119">
        <f>SUMIFS(DATOS!$F:$F,DATOS!$A:$A,$C2443,DATOS!$G:$G,$P$1,DATOS!$L:$L,$R$1)</f>
        <v>0</v>
      </c>
      <c r="Q2443" s="117">
        <f>SUMIFS(DATOS!$F:$F,DATOS!$A:$A,$C2443,DATOS!$G:$G,$N$1,DATOS!$J:$J,$S$1)</f>
        <v>0</v>
      </c>
      <c r="R2443" s="118">
        <f>SUMIFS(DATOS!$F:$F,DATOS!$A:$A,$C2443,DATOS!$G:$G,$O$1,DATOS!$J:$J,$S$1)</f>
        <v>0</v>
      </c>
      <c r="S2443" s="119">
        <f>SUMIFS(DATOS!$F:$F,DATOS!$A:$A,$C2443,DATOS!$G:$G,$P$1,DATOS!$J:$J,$S$1)</f>
        <v>0</v>
      </c>
      <c r="T2443" s="117">
        <f>SUMIFS(DATOS!$F:$F,DATOS!$A:$A,$C2443,DATOS!$G:$G,$N$1,DATOS!$K:$K,$T$1)</f>
        <v>0</v>
      </c>
      <c r="U2443" s="118">
        <f>SUMIFS(DATOS!$F:$F,DATOS!$A:$A,$C2443,DATOS!$G:$G,$O$1,DATOS!$K:$K,$T$1)</f>
        <v>0</v>
      </c>
      <c r="V2443" s="119">
        <f>SUMIFS(DATOS!$F:$F,DATOS!$A:$A,$C2443,DATOS!$G:$G,$P$1,DATOS!$K:$K,$R$1)</f>
        <v>0</v>
      </c>
    </row>
    <row r="2444" spans="1:22">
      <c r="A2444" s="128" t="s">
        <v>452</v>
      </c>
      <c r="B2444" s="128" t="str">
        <f t="shared" si="281"/>
        <v>1 1 5 151 004 001</v>
      </c>
      <c r="C2444" s="129" t="s">
        <v>9797</v>
      </c>
      <c r="D2444" s="130" t="s">
        <v>3280</v>
      </c>
      <c r="E2444" s="127">
        <f t="shared" si="283"/>
        <v>0</v>
      </c>
      <c r="F2444" s="127">
        <f t="shared" si="284"/>
        <v>0</v>
      </c>
      <c r="G2444" s="127">
        <f t="shared" si="285"/>
        <v>0</v>
      </c>
      <c r="H2444" s="131">
        <f t="shared" si="286"/>
        <v>0</v>
      </c>
      <c r="I2444" s="128">
        <f t="shared" si="282"/>
        <v>17</v>
      </c>
      <c r="J2444" s="156" t="str">
        <f t="shared" si="280"/>
        <v>1 1 5 151 004</v>
      </c>
      <c r="K2444" s="118">
        <f>SUMIFS(DATOS!$F:$F,DATOS!$A:$A,$C2444,DATOS!$G:$G,$N$1,DATOS!$E:$E,$Q$1)</f>
        <v>0</v>
      </c>
      <c r="L2444" s="118">
        <f>SUMIFS(DATOS!$F:$F,DATOS!$A:$A,$C2444,DATOS!$G:$G,$O$1,DATOS!$E:$E,$Q$1)</f>
        <v>0</v>
      </c>
      <c r="M2444" s="119">
        <f>SUMIFS(DATOS!$F:$F,DATOS!$A:$A,$C2444,DATOS!$G:$G,$P$1,DATOS!$E:$E,$Q$1)</f>
        <v>0</v>
      </c>
      <c r="N2444" s="117">
        <f>SUMIFS(DATOS!$F:$F,DATOS!$A:$A,$C2444,DATOS!$G:$G,$N$1,DATOS!$L:$L,$R$1)</f>
        <v>0</v>
      </c>
      <c r="O2444" s="118">
        <f>SUMIFS(DATOS!$F:$F,DATOS!$A:$A,$C2444,DATOS!$G:$G,$O$1,DATOS!$L:$L,$R$1)</f>
        <v>0</v>
      </c>
      <c r="P2444" s="119">
        <f>SUMIFS(DATOS!$F:$F,DATOS!$A:$A,$C2444,DATOS!$G:$G,$P$1,DATOS!$L:$L,$R$1)</f>
        <v>0</v>
      </c>
      <c r="Q2444" s="117">
        <f>SUMIFS(DATOS!$F:$F,DATOS!$A:$A,$C2444,DATOS!$G:$G,$N$1,DATOS!$J:$J,$S$1)</f>
        <v>0</v>
      </c>
      <c r="R2444" s="118">
        <f>SUMIFS(DATOS!$F:$F,DATOS!$A:$A,$C2444,DATOS!$G:$G,$O$1,DATOS!$J:$J,$S$1)</f>
        <v>0</v>
      </c>
      <c r="S2444" s="119">
        <f>SUMIFS(DATOS!$F:$F,DATOS!$A:$A,$C2444,DATOS!$G:$G,$P$1,DATOS!$J:$J,$S$1)</f>
        <v>0</v>
      </c>
      <c r="T2444" s="117">
        <f>SUMIFS(DATOS!$F:$F,DATOS!$A:$A,$C2444,DATOS!$G:$G,$N$1,DATOS!$K:$K,$T$1)</f>
        <v>0</v>
      </c>
      <c r="U2444" s="118">
        <f>SUMIFS(DATOS!$F:$F,DATOS!$A:$A,$C2444,DATOS!$G:$G,$O$1,DATOS!$K:$K,$T$1)</f>
        <v>0</v>
      </c>
      <c r="V2444" s="119">
        <f>SUMIFS(DATOS!$F:$F,DATOS!$A:$A,$C2444,DATOS!$G:$G,$P$1,DATOS!$K:$K,$R$1)</f>
        <v>0</v>
      </c>
    </row>
    <row r="2445" spans="1:22">
      <c r="A2445" s="128" t="s">
        <v>452</v>
      </c>
      <c r="B2445" s="128" t="str">
        <f t="shared" si="281"/>
        <v>1 1 5 151 005 001</v>
      </c>
      <c r="C2445" s="129" t="s">
        <v>9798</v>
      </c>
      <c r="D2445" s="130" t="s">
        <v>3280</v>
      </c>
      <c r="E2445" s="127">
        <f t="shared" si="283"/>
        <v>0</v>
      </c>
      <c r="F2445" s="127">
        <f t="shared" si="284"/>
        <v>0</v>
      </c>
      <c r="G2445" s="127">
        <f t="shared" si="285"/>
        <v>0</v>
      </c>
      <c r="H2445" s="131">
        <f t="shared" si="286"/>
        <v>0</v>
      </c>
      <c r="I2445" s="128">
        <f t="shared" si="282"/>
        <v>17</v>
      </c>
      <c r="J2445" s="156" t="str">
        <f t="shared" si="280"/>
        <v>1 1 5 151 005</v>
      </c>
      <c r="K2445" s="118">
        <f>SUMIFS(DATOS!$F:$F,DATOS!$A:$A,$C2445,DATOS!$G:$G,$N$1,DATOS!$E:$E,$Q$1)</f>
        <v>0</v>
      </c>
      <c r="L2445" s="118">
        <f>SUMIFS(DATOS!$F:$F,DATOS!$A:$A,$C2445,DATOS!$G:$G,$O$1,DATOS!$E:$E,$Q$1)</f>
        <v>0</v>
      </c>
      <c r="M2445" s="119">
        <f>SUMIFS(DATOS!$F:$F,DATOS!$A:$A,$C2445,DATOS!$G:$G,$P$1,DATOS!$E:$E,$Q$1)</f>
        <v>0</v>
      </c>
      <c r="N2445" s="117">
        <f>SUMIFS(DATOS!$F:$F,DATOS!$A:$A,$C2445,DATOS!$G:$G,$N$1,DATOS!$L:$L,$R$1)</f>
        <v>0</v>
      </c>
      <c r="O2445" s="118">
        <f>SUMIFS(DATOS!$F:$F,DATOS!$A:$A,$C2445,DATOS!$G:$G,$O$1,DATOS!$L:$L,$R$1)</f>
        <v>0</v>
      </c>
      <c r="P2445" s="119">
        <f>SUMIFS(DATOS!$F:$F,DATOS!$A:$A,$C2445,DATOS!$G:$G,$P$1,DATOS!$L:$L,$R$1)</f>
        <v>0</v>
      </c>
      <c r="Q2445" s="117">
        <f>SUMIFS(DATOS!$F:$F,DATOS!$A:$A,$C2445,DATOS!$G:$G,$N$1,DATOS!$J:$J,$S$1)</f>
        <v>0</v>
      </c>
      <c r="R2445" s="118">
        <f>SUMIFS(DATOS!$F:$F,DATOS!$A:$A,$C2445,DATOS!$G:$G,$O$1,DATOS!$J:$J,$S$1)</f>
        <v>0</v>
      </c>
      <c r="S2445" s="119">
        <f>SUMIFS(DATOS!$F:$F,DATOS!$A:$A,$C2445,DATOS!$G:$G,$P$1,DATOS!$J:$J,$S$1)</f>
        <v>0</v>
      </c>
      <c r="T2445" s="117">
        <f>SUMIFS(DATOS!$F:$F,DATOS!$A:$A,$C2445,DATOS!$G:$G,$N$1,DATOS!$K:$K,$T$1)</f>
        <v>0</v>
      </c>
      <c r="U2445" s="118">
        <f>SUMIFS(DATOS!$F:$F,DATOS!$A:$A,$C2445,DATOS!$G:$G,$O$1,DATOS!$K:$K,$T$1)</f>
        <v>0</v>
      </c>
      <c r="V2445" s="119">
        <f>SUMIFS(DATOS!$F:$F,DATOS!$A:$A,$C2445,DATOS!$G:$G,$P$1,DATOS!$K:$K,$R$1)</f>
        <v>0</v>
      </c>
    </row>
    <row r="2446" spans="1:22">
      <c r="A2446" s="128" t="s">
        <v>452</v>
      </c>
      <c r="B2446" s="128" t="str">
        <f t="shared" si="281"/>
        <v>1 1 5 152 001 001</v>
      </c>
      <c r="C2446" s="129" t="s">
        <v>3747</v>
      </c>
      <c r="D2446" s="130" t="s">
        <v>3281</v>
      </c>
      <c r="E2446" s="127">
        <f t="shared" si="283"/>
        <v>0</v>
      </c>
      <c r="F2446" s="127">
        <f t="shared" si="284"/>
        <v>0</v>
      </c>
      <c r="G2446" s="127">
        <f t="shared" si="285"/>
        <v>0</v>
      </c>
      <c r="H2446" s="131">
        <f t="shared" si="286"/>
        <v>0</v>
      </c>
      <c r="I2446" s="128">
        <f t="shared" si="282"/>
        <v>17</v>
      </c>
      <c r="J2446" s="156" t="str">
        <f t="shared" si="280"/>
        <v>1 1 5 152 001</v>
      </c>
      <c r="K2446" s="118">
        <f>SUMIFS(DATOS!$F:$F,DATOS!$A:$A,$C2446,DATOS!$G:$G,$N$1,DATOS!$E:$E,$Q$1)</f>
        <v>0</v>
      </c>
      <c r="L2446" s="118">
        <f>SUMIFS(DATOS!$F:$F,DATOS!$A:$A,$C2446,DATOS!$G:$G,$O$1,DATOS!$E:$E,$Q$1)</f>
        <v>0</v>
      </c>
      <c r="M2446" s="119">
        <f>SUMIFS(DATOS!$F:$F,DATOS!$A:$A,$C2446,DATOS!$G:$G,$P$1,DATOS!$E:$E,$Q$1)</f>
        <v>0</v>
      </c>
      <c r="N2446" s="117">
        <f>SUMIFS(DATOS!$F:$F,DATOS!$A:$A,$C2446,DATOS!$G:$G,$N$1,DATOS!$L:$L,$R$1)</f>
        <v>0</v>
      </c>
      <c r="O2446" s="118">
        <f>SUMIFS(DATOS!$F:$F,DATOS!$A:$A,$C2446,DATOS!$G:$G,$O$1,DATOS!$L:$L,$R$1)</f>
        <v>0</v>
      </c>
      <c r="P2446" s="119">
        <f>SUMIFS(DATOS!$F:$F,DATOS!$A:$A,$C2446,DATOS!$G:$G,$P$1,DATOS!$L:$L,$R$1)</f>
        <v>0</v>
      </c>
      <c r="Q2446" s="117">
        <f>SUMIFS(DATOS!$F:$F,DATOS!$A:$A,$C2446,DATOS!$G:$G,$N$1,DATOS!$J:$J,$S$1)</f>
        <v>0</v>
      </c>
      <c r="R2446" s="118">
        <f>SUMIFS(DATOS!$F:$F,DATOS!$A:$A,$C2446,DATOS!$G:$G,$O$1,DATOS!$J:$J,$S$1)</f>
        <v>0</v>
      </c>
      <c r="S2446" s="119">
        <f>SUMIFS(DATOS!$F:$F,DATOS!$A:$A,$C2446,DATOS!$G:$G,$P$1,DATOS!$J:$J,$S$1)</f>
        <v>0</v>
      </c>
      <c r="T2446" s="117">
        <f>SUMIFS(DATOS!$F:$F,DATOS!$A:$A,$C2446,DATOS!$G:$G,$N$1,DATOS!$K:$K,$T$1)</f>
        <v>0</v>
      </c>
      <c r="U2446" s="118">
        <f>SUMIFS(DATOS!$F:$F,DATOS!$A:$A,$C2446,DATOS!$G:$G,$O$1,DATOS!$K:$K,$T$1)</f>
        <v>0</v>
      </c>
      <c r="V2446" s="119">
        <f>SUMIFS(DATOS!$F:$F,DATOS!$A:$A,$C2446,DATOS!$G:$G,$P$1,DATOS!$K:$K,$R$1)</f>
        <v>0</v>
      </c>
    </row>
    <row r="2447" spans="1:22">
      <c r="A2447" s="128" t="s">
        <v>452</v>
      </c>
      <c r="B2447" s="128" t="str">
        <f t="shared" si="281"/>
        <v>1 1 5 152 002 001</v>
      </c>
      <c r="C2447" s="129" t="s">
        <v>9799</v>
      </c>
      <c r="D2447" s="130" t="s">
        <v>3281</v>
      </c>
      <c r="E2447" s="127">
        <f t="shared" si="283"/>
        <v>0</v>
      </c>
      <c r="F2447" s="127">
        <f t="shared" si="284"/>
        <v>0</v>
      </c>
      <c r="G2447" s="127">
        <f t="shared" si="285"/>
        <v>0</v>
      </c>
      <c r="H2447" s="131">
        <f t="shared" si="286"/>
        <v>0</v>
      </c>
      <c r="I2447" s="128">
        <f t="shared" si="282"/>
        <v>17</v>
      </c>
      <c r="J2447" s="156" t="str">
        <f t="shared" si="280"/>
        <v>1 1 5 152 002</v>
      </c>
      <c r="K2447" s="118">
        <f>SUMIFS(DATOS!$F:$F,DATOS!$A:$A,$C2447,DATOS!$G:$G,$N$1,DATOS!$E:$E,$Q$1)</f>
        <v>0</v>
      </c>
      <c r="L2447" s="118">
        <f>SUMIFS(DATOS!$F:$F,DATOS!$A:$A,$C2447,DATOS!$G:$G,$O$1,DATOS!$E:$E,$Q$1)</f>
        <v>0</v>
      </c>
      <c r="M2447" s="119">
        <f>SUMIFS(DATOS!$F:$F,DATOS!$A:$A,$C2447,DATOS!$G:$G,$P$1,DATOS!$E:$E,$Q$1)</f>
        <v>0</v>
      </c>
      <c r="N2447" s="117">
        <f>SUMIFS(DATOS!$F:$F,DATOS!$A:$A,$C2447,DATOS!$G:$G,$N$1,DATOS!$L:$L,$R$1)</f>
        <v>0</v>
      </c>
      <c r="O2447" s="118">
        <f>SUMIFS(DATOS!$F:$F,DATOS!$A:$A,$C2447,DATOS!$G:$G,$O$1,DATOS!$L:$L,$R$1)</f>
        <v>0</v>
      </c>
      <c r="P2447" s="119">
        <f>SUMIFS(DATOS!$F:$F,DATOS!$A:$A,$C2447,DATOS!$G:$G,$P$1,DATOS!$L:$L,$R$1)</f>
        <v>0</v>
      </c>
      <c r="Q2447" s="117">
        <f>SUMIFS(DATOS!$F:$F,DATOS!$A:$A,$C2447,DATOS!$G:$G,$N$1,DATOS!$J:$J,$S$1)</f>
        <v>0</v>
      </c>
      <c r="R2447" s="118">
        <f>SUMIFS(DATOS!$F:$F,DATOS!$A:$A,$C2447,DATOS!$G:$G,$O$1,DATOS!$J:$J,$S$1)</f>
        <v>0</v>
      </c>
      <c r="S2447" s="119">
        <f>SUMIFS(DATOS!$F:$F,DATOS!$A:$A,$C2447,DATOS!$G:$G,$P$1,DATOS!$J:$J,$S$1)</f>
        <v>0</v>
      </c>
      <c r="T2447" s="117">
        <f>SUMIFS(DATOS!$F:$F,DATOS!$A:$A,$C2447,DATOS!$G:$G,$N$1,DATOS!$K:$K,$T$1)</f>
        <v>0</v>
      </c>
      <c r="U2447" s="118">
        <f>SUMIFS(DATOS!$F:$F,DATOS!$A:$A,$C2447,DATOS!$G:$G,$O$1,DATOS!$K:$K,$T$1)</f>
        <v>0</v>
      </c>
      <c r="V2447" s="119">
        <f>SUMIFS(DATOS!$F:$F,DATOS!$A:$A,$C2447,DATOS!$G:$G,$P$1,DATOS!$K:$K,$R$1)</f>
        <v>0</v>
      </c>
    </row>
    <row r="2448" spans="1:22">
      <c r="A2448" s="128" t="s">
        <v>452</v>
      </c>
      <c r="B2448" s="128" t="str">
        <f t="shared" si="281"/>
        <v>1 1 5 152 003 001</v>
      </c>
      <c r="C2448" s="129" t="s">
        <v>9800</v>
      </c>
      <c r="D2448" s="130" t="s">
        <v>3281</v>
      </c>
      <c r="E2448" s="127">
        <f t="shared" si="283"/>
        <v>0</v>
      </c>
      <c r="F2448" s="127">
        <f t="shared" si="284"/>
        <v>0</v>
      </c>
      <c r="G2448" s="127">
        <f t="shared" si="285"/>
        <v>0</v>
      </c>
      <c r="H2448" s="131">
        <f t="shared" si="286"/>
        <v>0</v>
      </c>
      <c r="I2448" s="128">
        <f t="shared" si="282"/>
        <v>17</v>
      </c>
      <c r="J2448" s="156" t="str">
        <f t="shared" si="280"/>
        <v>1 1 5 152 003</v>
      </c>
      <c r="K2448" s="118">
        <f>SUMIFS(DATOS!$F:$F,DATOS!$A:$A,$C2448,DATOS!$G:$G,$N$1,DATOS!$E:$E,$Q$1)</f>
        <v>0</v>
      </c>
      <c r="L2448" s="118">
        <f>SUMIFS(DATOS!$F:$F,DATOS!$A:$A,$C2448,DATOS!$G:$G,$O$1,DATOS!$E:$E,$Q$1)</f>
        <v>0</v>
      </c>
      <c r="M2448" s="119">
        <f>SUMIFS(DATOS!$F:$F,DATOS!$A:$A,$C2448,DATOS!$G:$G,$P$1,DATOS!$E:$E,$Q$1)</f>
        <v>0</v>
      </c>
      <c r="N2448" s="117">
        <f>SUMIFS(DATOS!$F:$F,DATOS!$A:$A,$C2448,DATOS!$G:$G,$N$1,DATOS!$L:$L,$R$1)</f>
        <v>0</v>
      </c>
      <c r="O2448" s="118">
        <f>SUMIFS(DATOS!$F:$F,DATOS!$A:$A,$C2448,DATOS!$G:$G,$O$1,DATOS!$L:$L,$R$1)</f>
        <v>0</v>
      </c>
      <c r="P2448" s="119">
        <f>SUMIFS(DATOS!$F:$F,DATOS!$A:$A,$C2448,DATOS!$G:$G,$P$1,DATOS!$L:$L,$R$1)</f>
        <v>0</v>
      </c>
      <c r="Q2448" s="117">
        <f>SUMIFS(DATOS!$F:$F,DATOS!$A:$A,$C2448,DATOS!$G:$G,$N$1,DATOS!$J:$J,$S$1)</f>
        <v>0</v>
      </c>
      <c r="R2448" s="118">
        <f>SUMIFS(DATOS!$F:$F,DATOS!$A:$A,$C2448,DATOS!$G:$G,$O$1,DATOS!$J:$J,$S$1)</f>
        <v>0</v>
      </c>
      <c r="S2448" s="119">
        <f>SUMIFS(DATOS!$F:$F,DATOS!$A:$A,$C2448,DATOS!$G:$G,$P$1,DATOS!$J:$J,$S$1)</f>
        <v>0</v>
      </c>
      <c r="T2448" s="117">
        <f>SUMIFS(DATOS!$F:$F,DATOS!$A:$A,$C2448,DATOS!$G:$G,$N$1,DATOS!$K:$K,$T$1)</f>
        <v>0</v>
      </c>
      <c r="U2448" s="118">
        <f>SUMIFS(DATOS!$F:$F,DATOS!$A:$A,$C2448,DATOS!$G:$G,$O$1,DATOS!$K:$K,$T$1)</f>
        <v>0</v>
      </c>
      <c r="V2448" s="119">
        <f>SUMIFS(DATOS!$F:$F,DATOS!$A:$A,$C2448,DATOS!$G:$G,$P$1,DATOS!$K:$K,$R$1)</f>
        <v>0</v>
      </c>
    </row>
    <row r="2449" spans="1:22">
      <c r="A2449" s="128" t="s">
        <v>452</v>
      </c>
      <c r="B2449" s="128" t="str">
        <f t="shared" si="281"/>
        <v>1 1 5 152 004 001</v>
      </c>
      <c r="C2449" s="129" t="s">
        <v>9801</v>
      </c>
      <c r="D2449" s="130" t="s">
        <v>3281</v>
      </c>
      <c r="E2449" s="127">
        <f t="shared" si="283"/>
        <v>0</v>
      </c>
      <c r="F2449" s="127">
        <f t="shared" si="284"/>
        <v>0</v>
      </c>
      <c r="G2449" s="127">
        <f t="shared" si="285"/>
        <v>0</v>
      </c>
      <c r="H2449" s="131">
        <f t="shared" si="286"/>
        <v>0</v>
      </c>
      <c r="I2449" s="128">
        <f t="shared" si="282"/>
        <v>17</v>
      </c>
      <c r="J2449" s="156" t="str">
        <f t="shared" si="280"/>
        <v>1 1 5 152 004</v>
      </c>
      <c r="K2449" s="118">
        <f>SUMIFS(DATOS!$F:$F,DATOS!$A:$A,$C2449,DATOS!$G:$G,$N$1,DATOS!$E:$E,$Q$1)</f>
        <v>0</v>
      </c>
      <c r="L2449" s="118">
        <f>SUMIFS(DATOS!$F:$F,DATOS!$A:$A,$C2449,DATOS!$G:$G,$O$1,DATOS!$E:$E,$Q$1)</f>
        <v>0</v>
      </c>
      <c r="M2449" s="119">
        <f>SUMIFS(DATOS!$F:$F,DATOS!$A:$A,$C2449,DATOS!$G:$G,$P$1,DATOS!$E:$E,$Q$1)</f>
        <v>0</v>
      </c>
      <c r="N2449" s="117">
        <f>SUMIFS(DATOS!$F:$F,DATOS!$A:$A,$C2449,DATOS!$G:$G,$N$1,DATOS!$L:$L,$R$1)</f>
        <v>0</v>
      </c>
      <c r="O2449" s="118">
        <f>SUMIFS(DATOS!$F:$F,DATOS!$A:$A,$C2449,DATOS!$G:$G,$O$1,DATOS!$L:$L,$R$1)</f>
        <v>0</v>
      </c>
      <c r="P2449" s="119">
        <f>SUMIFS(DATOS!$F:$F,DATOS!$A:$A,$C2449,DATOS!$G:$G,$P$1,DATOS!$L:$L,$R$1)</f>
        <v>0</v>
      </c>
      <c r="Q2449" s="117">
        <f>SUMIFS(DATOS!$F:$F,DATOS!$A:$A,$C2449,DATOS!$G:$G,$N$1,DATOS!$J:$J,$S$1)</f>
        <v>0</v>
      </c>
      <c r="R2449" s="118">
        <f>SUMIFS(DATOS!$F:$F,DATOS!$A:$A,$C2449,DATOS!$G:$G,$O$1,DATOS!$J:$J,$S$1)</f>
        <v>0</v>
      </c>
      <c r="S2449" s="119">
        <f>SUMIFS(DATOS!$F:$F,DATOS!$A:$A,$C2449,DATOS!$G:$G,$P$1,DATOS!$J:$J,$S$1)</f>
        <v>0</v>
      </c>
      <c r="T2449" s="117">
        <f>SUMIFS(DATOS!$F:$F,DATOS!$A:$A,$C2449,DATOS!$G:$G,$N$1,DATOS!$K:$K,$T$1)</f>
        <v>0</v>
      </c>
      <c r="U2449" s="118">
        <f>SUMIFS(DATOS!$F:$F,DATOS!$A:$A,$C2449,DATOS!$G:$G,$O$1,DATOS!$K:$K,$T$1)</f>
        <v>0</v>
      </c>
      <c r="V2449" s="119">
        <f>SUMIFS(DATOS!$F:$F,DATOS!$A:$A,$C2449,DATOS!$G:$G,$P$1,DATOS!$K:$K,$R$1)</f>
        <v>0</v>
      </c>
    </row>
    <row r="2450" spans="1:22">
      <c r="A2450" s="128" t="s">
        <v>452</v>
      </c>
      <c r="B2450" s="128" t="str">
        <f t="shared" si="281"/>
        <v>1 1 5 152 005 001</v>
      </c>
      <c r="C2450" s="129" t="s">
        <v>9802</v>
      </c>
      <c r="D2450" s="130" t="s">
        <v>3281</v>
      </c>
      <c r="E2450" s="127">
        <f t="shared" si="283"/>
        <v>0</v>
      </c>
      <c r="F2450" s="127">
        <f t="shared" si="284"/>
        <v>0</v>
      </c>
      <c r="G2450" s="127">
        <f t="shared" si="285"/>
        <v>0</v>
      </c>
      <c r="H2450" s="131">
        <f t="shared" si="286"/>
        <v>0</v>
      </c>
      <c r="I2450" s="128">
        <f t="shared" si="282"/>
        <v>17</v>
      </c>
      <c r="J2450" s="156" t="str">
        <f t="shared" si="280"/>
        <v>1 1 5 152 005</v>
      </c>
      <c r="K2450" s="118">
        <f>SUMIFS(DATOS!$F:$F,DATOS!$A:$A,$C2450,DATOS!$G:$G,$N$1,DATOS!$E:$E,$Q$1)</f>
        <v>0</v>
      </c>
      <c r="L2450" s="118">
        <f>SUMIFS(DATOS!$F:$F,DATOS!$A:$A,$C2450,DATOS!$G:$G,$O$1,DATOS!$E:$E,$Q$1)</f>
        <v>0</v>
      </c>
      <c r="M2450" s="119">
        <f>SUMIFS(DATOS!$F:$F,DATOS!$A:$A,$C2450,DATOS!$G:$G,$P$1,DATOS!$E:$E,$Q$1)</f>
        <v>0</v>
      </c>
      <c r="N2450" s="117">
        <f>SUMIFS(DATOS!$F:$F,DATOS!$A:$A,$C2450,DATOS!$G:$G,$N$1,DATOS!$L:$L,$R$1)</f>
        <v>0</v>
      </c>
      <c r="O2450" s="118">
        <f>SUMIFS(DATOS!$F:$F,DATOS!$A:$A,$C2450,DATOS!$G:$G,$O$1,DATOS!$L:$L,$R$1)</f>
        <v>0</v>
      </c>
      <c r="P2450" s="119">
        <f>SUMIFS(DATOS!$F:$F,DATOS!$A:$A,$C2450,DATOS!$G:$G,$P$1,DATOS!$L:$L,$R$1)</f>
        <v>0</v>
      </c>
      <c r="Q2450" s="117">
        <f>SUMIFS(DATOS!$F:$F,DATOS!$A:$A,$C2450,DATOS!$G:$G,$N$1,DATOS!$J:$J,$S$1)</f>
        <v>0</v>
      </c>
      <c r="R2450" s="118">
        <f>SUMIFS(DATOS!$F:$F,DATOS!$A:$A,$C2450,DATOS!$G:$G,$O$1,DATOS!$J:$J,$S$1)</f>
        <v>0</v>
      </c>
      <c r="S2450" s="119">
        <f>SUMIFS(DATOS!$F:$F,DATOS!$A:$A,$C2450,DATOS!$G:$G,$P$1,DATOS!$J:$J,$S$1)</f>
        <v>0</v>
      </c>
      <c r="T2450" s="117">
        <f>SUMIFS(DATOS!$F:$F,DATOS!$A:$A,$C2450,DATOS!$G:$G,$N$1,DATOS!$K:$K,$T$1)</f>
        <v>0</v>
      </c>
      <c r="U2450" s="118">
        <f>SUMIFS(DATOS!$F:$F,DATOS!$A:$A,$C2450,DATOS!$G:$G,$O$1,DATOS!$K:$K,$T$1)</f>
        <v>0</v>
      </c>
      <c r="V2450" s="119">
        <f>SUMIFS(DATOS!$F:$F,DATOS!$A:$A,$C2450,DATOS!$G:$G,$P$1,DATOS!$K:$K,$R$1)</f>
        <v>0</v>
      </c>
    </row>
    <row r="2451" spans="1:22">
      <c r="A2451" s="128" t="s">
        <v>452</v>
      </c>
      <c r="B2451" s="128" t="str">
        <f t="shared" si="281"/>
        <v>1 1 5 153 001 001</v>
      </c>
      <c r="C2451" s="129" t="s">
        <v>3755</v>
      </c>
      <c r="D2451" s="130" t="s">
        <v>3282</v>
      </c>
      <c r="E2451" s="127">
        <f t="shared" si="283"/>
        <v>0</v>
      </c>
      <c r="F2451" s="127">
        <f t="shared" si="284"/>
        <v>0</v>
      </c>
      <c r="G2451" s="127">
        <f t="shared" si="285"/>
        <v>0</v>
      </c>
      <c r="H2451" s="131">
        <f t="shared" si="286"/>
        <v>0</v>
      </c>
      <c r="I2451" s="128">
        <f t="shared" si="282"/>
        <v>17</v>
      </c>
      <c r="J2451" s="156" t="str">
        <f t="shared" si="280"/>
        <v>1 1 5 153 001</v>
      </c>
      <c r="K2451" s="118">
        <f>SUMIFS(DATOS!$F:$F,DATOS!$A:$A,$C2451,DATOS!$G:$G,$N$1,DATOS!$E:$E,$Q$1)</f>
        <v>0</v>
      </c>
      <c r="L2451" s="118">
        <f>SUMIFS(DATOS!$F:$F,DATOS!$A:$A,$C2451,DATOS!$G:$G,$O$1,DATOS!$E:$E,$Q$1)</f>
        <v>0</v>
      </c>
      <c r="M2451" s="119">
        <f>SUMIFS(DATOS!$F:$F,DATOS!$A:$A,$C2451,DATOS!$G:$G,$P$1,DATOS!$E:$E,$Q$1)</f>
        <v>0</v>
      </c>
      <c r="N2451" s="117">
        <f>SUMIFS(DATOS!$F:$F,DATOS!$A:$A,$C2451,DATOS!$G:$G,$N$1,DATOS!$L:$L,$R$1)</f>
        <v>0</v>
      </c>
      <c r="O2451" s="118">
        <f>SUMIFS(DATOS!$F:$F,DATOS!$A:$A,$C2451,DATOS!$G:$G,$O$1,DATOS!$L:$L,$R$1)</f>
        <v>0</v>
      </c>
      <c r="P2451" s="119">
        <f>SUMIFS(DATOS!$F:$F,DATOS!$A:$A,$C2451,DATOS!$G:$G,$P$1,DATOS!$L:$L,$R$1)</f>
        <v>0</v>
      </c>
      <c r="Q2451" s="117">
        <f>SUMIFS(DATOS!$F:$F,DATOS!$A:$A,$C2451,DATOS!$G:$G,$N$1,DATOS!$J:$J,$S$1)</f>
        <v>0</v>
      </c>
      <c r="R2451" s="118">
        <f>SUMIFS(DATOS!$F:$F,DATOS!$A:$A,$C2451,DATOS!$G:$G,$O$1,DATOS!$J:$J,$S$1)</f>
        <v>0</v>
      </c>
      <c r="S2451" s="119">
        <f>SUMIFS(DATOS!$F:$F,DATOS!$A:$A,$C2451,DATOS!$G:$G,$P$1,DATOS!$J:$J,$S$1)</f>
        <v>0</v>
      </c>
      <c r="T2451" s="117">
        <f>SUMIFS(DATOS!$F:$F,DATOS!$A:$A,$C2451,DATOS!$G:$G,$N$1,DATOS!$K:$K,$T$1)</f>
        <v>0</v>
      </c>
      <c r="U2451" s="118">
        <f>SUMIFS(DATOS!$F:$F,DATOS!$A:$A,$C2451,DATOS!$G:$G,$O$1,DATOS!$K:$K,$T$1)</f>
        <v>0</v>
      </c>
      <c r="V2451" s="119">
        <f>SUMIFS(DATOS!$F:$F,DATOS!$A:$A,$C2451,DATOS!$G:$G,$P$1,DATOS!$K:$K,$R$1)</f>
        <v>0</v>
      </c>
    </row>
    <row r="2452" spans="1:22">
      <c r="A2452" s="128" t="s">
        <v>452</v>
      </c>
      <c r="B2452" s="128" t="str">
        <f t="shared" si="281"/>
        <v>1 1 5 153 002 001</v>
      </c>
      <c r="C2452" s="129" t="s">
        <v>9803</v>
      </c>
      <c r="D2452" s="130" t="s">
        <v>3282</v>
      </c>
      <c r="E2452" s="127">
        <f t="shared" si="283"/>
        <v>0</v>
      </c>
      <c r="F2452" s="127">
        <f t="shared" si="284"/>
        <v>0</v>
      </c>
      <c r="G2452" s="127">
        <f t="shared" si="285"/>
        <v>0</v>
      </c>
      <c r="H2452" s="131">
        <f t="shared" si="286"/>
        <v>0</v>
      </c>
      <c r="I2452" s="128">
        <f t="shared" si="282"/>
        <v>17</v>
      </c>
      <c r="J2452" s="156" t="str">
        <f t="shared" si="280"/>
        <v>1 1 5 153 002</v>
      </c>
      <c r="K2452" s="118">
        <f>SUMIFS(DATOS!$F:$F,DATOS!$A:$A,$C2452,DATOS!$G:$G,$N$1,DATOS!$E:$E,$Q$1)</f>
        <v>0</v>
      </c>
      <c r="L2452" s="118">
        <f>SUMIFS(DATOS!$F:$F,DATOS!$A:$A,$C2452,DATOS!$G:$G,$O$1,DATOS!$E:$E,$Q$1)</f>
        <v>0</v>
      </c>
      <c r="M2452" s="119">
        <f>SUMIFS(DATOS!$F:$F,DATOS!$A:$A,$C2452,DATOS!$G:$G,$P$1,DATOS!$E:$E,$Q$1)</f>
        <v>0</v>
      </c>
      <c r="N2452" s="117">
        <f>SUMIFS(DATOS!$F:$F,DATOS!$A:$A,$C2452,DATOS!$G:$G,$N$1,DATOS!$L:$L,$R$1)</f>
        <v>0</v>
      </c>
      <c r="O2452" s="118">
        <f>SUMIFS(DATOS!$F:$F,DATOS!$A:$A,$C2452,DATOS!$G:$G,$O$1,DATOS!$L:$L,$R$1)</f>
        <v>0</v>
      </c>
      <c r="P2452" s="119">
        <f>SUMIFS(DATOS!$F:$F,DATOS!$A:$A,$C2452,DATOS!$G:$G,$P$1,DATOS!$L:$L,$R$1)</f>
        <v>0</v>
      </c>
      <c r="Q2452" s="117">
        <f>SUMIFS(DATOS!$F:$F,DATOS!$A:$A,$C2452,DATOS!$G:$G,$N$1,DATOS!$J:$J,$S$1)</f>
        <v>0</v>
      </c>
      <c r="R2452" s="118">
        <f>SUMIFS(DATOS!$F:$F,DATOS!$A:$A,$C2452,DATOS!$G:$G,$O$1,DATOS!$J:$J,$S$1)</f>
        <v>0</v>
      </c>
      <c r="S2452" s="119">
        <f>SUMIFS(DATOS!$F:$F,DATOS!$A:$A,$C2452,DATOS!$G:$G,$P$1,DATOS!$J:$J,$S$1)</f>
        <v>0</v>
      </c>
      <c r="T2452" s="117">
        <f>SUMIFS(DATOS!$F:$F,DATOS!$A:$A,$C2452,DATOS!$G:$G,$N$1,DATOS!$K:$K,$T$1)</f>
        <v>0</v>
      </c>
      <c r="U2452" s="118">
        <f>SUMIFS(DATOS!$F:$F,DATOS!$A:$A,$C2452,DATOS!$G:$G,$O$1,DATOS!$K:$K,$T$1)</f>
        <v>0</v>
      </c>
      <c r="V2452" s="119">
        <f>SUMIFS(DATOS!$F:$F,DATOS!$A:$A,$C2452,DATOS!$G:$G,$P$1,DATOS!$K:$K,$R$1)</f>
        <v>0</v>
      </c>
    </row>
    <row r="2453" spans="1:22">
      <c r="A2453" s="128" t="s">
        <v>452</v>
      </c>
      <c r="B2453" s="128" t="str">
        <f t="shared" si="281"/>
        <v>1 1 5 153 003 001</v>
      </c>
      <c r="C2453" s="129" t="s">
        <v>9804</v>
      </c>
      <c r="D2453" s="130" t="s">
        <v>3282</v>
      </c>
      <c r="E2453" s="127">
        <f t="shared" si="283"/>
        <v>0</v>
      </c>
      <c r="F2453" s="127">
        <f t="shared" si="284"/>
        <v>0</v>
      </c>
      <c r="G2453" s="127">
        <f t="shared" si="285"/>
        <v>0</v>
      </c>
      <c r="H2453" s="131">
        <f t="shared" si="286"/>
        <v>0</v>
      </c>
      <c r="I2453" s="128">
        <f t="shared" si="282"/>
        <v>17</v>
      </c>
      <c r="J2453" s="156" t="str">
        <f t="shared" si="280"/>
        <v>1 1 5 153 003</v>
      </c>
      <c r="K2453" s="118">
        <f>SUMIFS(DATOS!$F:$F,DATOS!$A:$A,$C2453,DATOS!$G:$G,$N$1,DATOS!$E:$E,$Q$1)</f>
        <v>0</v>
      </c>
      <c r="L2453" s="118">
        <f>SUMIFS(DATOS!$F:$F,DATOS!$A:$A,$C2453,DATOS!$G:$G,$O$1,DATOS!$E:$E,$Q$1)</f>
        <v>0</v>
      </c>
      <c r="M2453" s="119">
        <f>SUMIFS(DATOS!$F:$F,DATOS!$A:$A,$C2453,DATOS!$G:$G,$P$1,DATOS!$E:$E,$Q$1)</f>
        <v>0</v>
      </c>
      <c r="N2453" s="117">
        <f>SUMIFS(DATOS!$F:$F,DATOS!$A:$A,$C2453,DATOS!$G:$G,$N$1,DATOS!$L:$L,$R$1)</f>
        <v>0</v>
      </c>
      <c r="O2453" s="118">
        <f>SUMIFS(DATOS!$F:$F,DATOS!$A:$A,$C2453,DATOS!$G:$G,$O$1,DATOS!$L:$L,$R$1)</f>
        <v>0</v>
      </c>
      <c r="P2453" s="119">
        <f>SUMIFS(DATOS!$F:$F,DATOS!$A:$A,$C2453,DATOS!$G:$G,$P$1,DATOS!$L:$L,$R$1)</f>
        <v>0</v>
      </c>
      <c r="Q2453" s="117">
        <f>SUMIFS(DATOS!$F:$F,DATOS!$A:$A,$C2453,DATOS!$G:$G,$N$1,DATOS!$J:$J,$S$1)</f>
        <v>0</v>
      </c>
      <c r="R2453" s="118">
        <f>SUMIFS(DATOS!$F:$F,DATOS!$A:$A,$C2453,DATOS!$G:$G,$O$1,DATOS!$J:$J,$S$1)</f>
        <v>0</v>
      </c>
      <c r="S2453" s="119">
        <f>SUMIFS(DATOS!$F:$F,DATOS!$A:$A,$C2453,DATOS!$G:$G,$P$1,DATOS!$J:$J,$S$1)</f>
        <v>0</v>
      </c>
      <c r="T2453" s="117">
        <f>SUMIFS(DATOS!$F:$F,DATOS!$A:$A,$C2453,DATOS!$G:$G,$N$1,DATOS!$K:$K,$T$1)</f>
        <v>0</v>
      </c>
      <c r="U2453" s="118">
        <f>SUMIFS(DATOS!$F:$F,DATOS!$A:$A,$C2453,DATOS!$G:$G,$O$1,DATOS!$K:$K,$T$1)</f>
        <v>0</v>
      </c>
      <c r="V2453" s="119">
        <f>SUMIFS(DATOS!$F:$F,DATOS!$A:$A,$C2453,DATOS!$G:$G,$P$1,DATOS!$K:$K,$R$1)</f>
        <v>0</v>
      </c>
    </row>
    <row r="2454" spans="1:22">
      <c r="A2454" s="128" t="s">
        <v>452</v>
      </c>
      <c r="B2454" s="128" t="str">
        <f t="shared" si="281"/>
        <v>1 1 5 153 004 001</v>
      </c>
      <c r="C2454" s="129" t="s">
        <v>9805</v>
      </c>
      <c r="D2454" s="130" t="s">
        <v>3282</v>
      </c>
      <c r="E2454" s="127">
        <f t="shared" si="283"/>
        <v>0</v>
      </c>
      <c r="F2454" s="127">
        <f t="shared" si="284"/>
        <v>0</v>
      </c>
      <c r="G2454" s="127">
        <f t="shared" si="285"/>
        <v>0</v>
      </c>
      <c r="H2454" s="131">
        <f t="shared" si="286"/>
        <v>0</v>
      </c>
      <c r="I2454" s="128">
        <f t="shared" si="282"/>
        <v>17</v>
      </c>
      <c r="J2454" s="156" t="str">
        <f t="shared" si="280"/>
        <v>1 1 5 153 004</v>
      </c>
      <c r="K2454" s="118">
        <f>SUMIFS(DATOS!$F:$F,DATOS!$A:$A,$C2454,DATOS!$G:$G,$N$1,DATOS!$E:$E,$Q$1)</f>
        <v>0</v>
      </c>
      <c r="L2454" s="118">
        <f>SUMIFS(DATOS!$F:$F,DATOS!$A:$A,$C2454,DATOS!$G:$G,$O$1,DATOS!$E:$E,$Q$1)</f>
        <v>0</v>
      </c>
      <c r="M2454" s="119">
        <f>SUMIFS(DATOS!$F:$F,DATOS!$A:$A,$C2454,DATOS!$G:$G,$P$1,DATOS!$E:$E,$Q$1)</f>
        <v>0</v>
      </c>
      <c r="N2454" s="117">
        <f>SUMIFS(DATOS!$F:$F,DATOS!$A:$A,$C2454,DATOS!$G:$G,$N$1,DATOS!$L:$L,$R$1)</f>
        <v>0</v>
      </c>
      <c r="O2454" s="118">
        <f>SUMIFS(DATOS!$F:$F,DATOS!$A:$A,$C2454,DATOS!$G:$G,$O$1,DATOS!$L:$L,$R$1)</f>
        <v>0</v>
      </c>
      <c r="P2454" s="119">
        <f>SUMIFS(DATOS!$F:$F,DATOS!$A:$A,$C2454,DATOS!$G:$G,$P$1,DATOS!$L:$L,$R$1)</f>
        <v>0</v>
      </c>
      <c r="Q2454" s="117">
        <f>SUMIFS(DATOS!$F:$F,DATOS!$A:$A,$C2454,DATOS!$G:$G,$N$1,DATOS!$J:$J,$S$1)</f>
        <v>0</v>
      </c>
      <c r="R2454" s="118">
        <f>SUMIFS(DATOS!$F:$F,DATOS!$A:$A,$C2454,DATOS!$G:$G,$O$1,DATOS!$J:$J,$S$1)</f>
        <v>0</v>
      </c>
      <c r="S2454" s="119">
        <f>SUMIFS(DATOS!$F:$F,DATOS!$A:$A,$C2454,DATOS!$G:$G,$P$1,DATOS!$J:$J,$S$1)</f>
        <v>0</v>
      </c>
      <c r="T2454" s="117">
        <f>SUMIFS(DATOS!$F:$F,DATOS!$A:$A,$C2454,DATOS!$G:$G,$N$1,DATOS!$K:$K,$T$1)</f>
        <v>0</v>
      </c>
      <c r="U2454" s="118">
        <f>SUMIFS(DATOS!$F:$F,DATOS!$A:$A,$C2454,DATOS!$G:$G,$O$1,DATOS!$K:$K,$T$1)</f>
        <v>0</v>
      </c>
      <c r="V2454" s="119">
        <f>SUMIFS(DATOS!$F:$F,DATOS!$A:$A,$C2454,DATOS!$G:$G,$P$1,DATOS!$K:$K,$R$1)</f>
        <v>0</v>
      </c>
    </row>
    <row r="2455" spans="1:22">
      <c r="A2455" s="128" t="s">
        <v>452</v>
      </c>
      <c r="B2455" s="128" t="str">
        <f t="shared" si="281"/>
        <v>1 1 5 153 005 001</v>
      </c>
      <c r="C2455" s="129" t="s">
        <v>9806</v>
      </c>
      <c r="D2455" s="130" t="s">
        <v>3282</v>
      </c>
      <c r="E2455" s="127">
        <f t="shared" si="283"/>
        <v>0</v>
      </c>
      <c r="F2455" s="127">
        <f t="shared" si="284"/>
        <v>0</v>
      </c>
      <c r="G2455" s="127">
        <f t="shared" si="285"/>
        <v>0</v>
      </c>
      <c r="H2455" s="131">
        <f t="shared" si="286"/>
        <v>0</v>
      </c>
      <c r="I2455" s="128">
        <f t="shared" si="282"/>
        <v>17</v>
      </c>
      <c r="J2455" s="156" t="str">
        <f t="shared" si="280"/>
        <v>1 1 5 153 005</v>
      </c>
      <c r="K2455" s="118">
        <f>SUMIFS(DATOS!$F:$F,DATOS!$A:$A,$C2455,DATOS!$G:$G,$N$1,DATOS!$E:$E,$Q$1)</f>
        <v>0</v>
      </c>
      <c r="L2455" s="118">
        <f>SUMIFS(DATOS!$F:$F,DATOS!$A:$A,$C2455,DATOS!$G:$G,$O$1,DATOS!$E:$E,$Q$1)</f>
        <v>0</v>
      </c>
      <c r="M2455" s="119">
        <f>SUMIFS(DATOS!$F:$F,DATOS!$A:$A,$C2455,DATOS!$G:$G,$P$1,DATOS!$E:$E,$Q$1)</f>
        <v>0</v>
      </c>
      <c r="N2455" s="117">
        <f>SUMIFS(DATOS!$F:$F,DATOS!$A:$A,$C2455,DATOS!$G:$G,$N$1,DATOS!$L:$L,$R$1)</f>
        <v>0</v>
      </c>
      <c r="O2455" s="118">
        <f>SUMIFS(DATOS!$F:$F,DATOS!$A:$A,$C2455,DATOS!$G:$G,$O$1,DATOS!$L:$L,$R$1)</f>
        <v>0</v>
      </c>
      <c r="P2455" s="119">
        <f>SUMIFS(DATOS!$F:$F,DATOS!$A:$A,$C2455,DATOS!$G:$G,$P$1,DATOS!$L:$L,$R$1)</f>
        <v>0</v>
      </c>
      <c r="Q2455" s="117">
        <f>SUMIFS(DATOS!$F:$F,DATOS!$A:$A,$C2455,DATOS!$G:$G,$N$1,DATOS!$J:$J,$S$1)</f>
        <v>0</v>
      </c>
      <c r="R2455" s="118">
        <f>SUMIFS(DATOS!$F:$F,DATOS!$A:$A,$C2455,DATOS!$G:$G,$O$1,DATOS!$J:$J,$S$1)</f>
        <v>0</v>
      </c>
      <c r="S2455" s="119">
        <f>SUMIFS(DATOS!$F:$F,DATOS!$A:$A,$C2455,DATOS!$G:$G,$P$1,DATOS!$J:$J,$S$1)</f>
        <v>0</v>
      </c>
      <c r="T2455" s="117">
        <f>SUMIFS(DATOS!$F:$F,DATOS!$A:$A,$C2455,DATOS!$G:$G,$N$1,DATOS!$K:$K,$T$1)</f>
        <v>0</v>
      </c>
      <c r="U2455" s="118">
        <f>SUMIFS(DATOS!$F:$F,DATOS!$A:$A,$C2455,DATOS!$G:$G,$O$1,DATOS!$K:$K,$T$1)</f>
        <v>0</v>
      </c>
      <c r="V2455" s="119">
        <f>SUMIFS(DATOS!$F:$F,DATOS!$A:$A,$C2455,DATOS!$G:$G,$P$1,DATOS!$K:$K,$R$1)</f>
        <v>0</v>
      </c>
    </row>
    <row r="2456" spans="1:22">
      <c r="A2456" s="128" t="s">
        <v>452</v>
      </c>
      <c r="B2456" s="128" t="str">
        <f t="shared" si="281"/>
        <v>1 1 5 154 001 001</v>
      </c>
      <c r="C2456" s="129" t="s">
        <v>3763</v>
      </c>
      <c r="D2456" s="130" t="s">
        <v>3283</v>
      </c>
      <c r="E2456" s="127">
        <f t="shared" si="283"/>
        <v>0</v>
      </c>
      <c r="F2456" s="127">
        <f t="shared" si="284"/>
        <v>0</v>
      </c>
      <c r="G2456" s="127">
        <f t="shared" si="285"/>
        <v>0</v>
      </c>
      <c r="H2456" s="131">
        <f t="shared" si="286"/>
        <v>0</v>
      </c>
      <c r="I2456" s="128">
        <f t="shared" si="282"/>
        <v>17</v>
      </c>
      <c r="J2456" s="156" t="str">
        <f t="shared" si="280"/>
        <v>1 1 5 154 001</v>
      </c>
      <c r="K2456" s="118">
        <f>SUMIFS(DATOS!$F:$F,DATOS!$A:$A,$C2456,DATOS!$G:$G,$N$1,DATOS!$E:$E,$Q$1)</f>
        <v>0</v>
      </c>
      <c r="L2456" s="118">
        <f>SUMIFS(DATOS!$F:$F,DATOS!$A:$A,$C2456,DATOS!$G:$G,$O$1,DATOS!$E:$E,$Q$1)</f>
        <v>0</v>
      </c>
      <c r="M2456" s="119">
        <f>SUMIFS(DATOS!$F:$F,DATOS!$A:$A,$C2456,DATOS!$G:$G,$P$1,DATOS!$E:$E,$Q$1)</f>
        <v>0</v>
      </c>
      <c r="N2456" s="117">
        <f>SUMIFS(DATOS!$F:$F,DATOS!$A:$A,$C2456,DATOS!$G:$G,$N$1,DATOS!$L:$L,$R$1)</f>
        <v>0</v>
      </c>
      <c r="O2456" s="118">
        <f>SUMIFS(DATOS!$F:$F,DATOS!$A:$A,$C2456,DATOS!$G:$G,$O$1,DATOS!$L:$L,$R$1)</f>
        <v>0</v>
      </c>
      <c r="P2456" s="119">
        <f>SUMIFS(DATOS!$F:$F,DATOS!$A:$A,$C2456,DATOS!$G:$G,$P$1,DATOS!$L:$L,$R$1)</f>
        <v>0</v>
      </c>
      <c r="Q2456" s="117">
        <f>SUMIFS(DATOS!$F:$F,DATOS!$A:$A,$C2456,DATOS!$G:$G,$N$1,DATOS!$J:$J,$S$1)</f>
        <v>0</v>
      </c>
      <c r="R2456" s="118">
        <f>SUMIFS(DATOS!$F:$F,DATOS!$A:$A,$C2456,DATOS!$G:$G,$O$1,DATOS!$J:$J,$S$1)</f>
        <v>0</v>
      </c>
      <c r="S2456" s="119">
        <f>SUMIFS(DATOS!$F:$F,DATOS!$A:$A,$C2456,DATOS!$G:$G,$P$1,DATOS!$J:$J,$S$1)</f>
        <v>0</v>
      </c>
      <c r="T2456" s="117">
        <f>SUMIFS(DATOS!$F:$F,DATOS!$A:$A,$C2456,DATOS!$G:$G,$N$1,DATOS!$K:$K,$T$1)</f>
        <v>0</v>
      </c>
      <c r="U2456" s="118">
        <f>SUMIFS(DATOS!$F:$F,DATOS!$A:$A,$C2456,DATOS!$G:$G,$O$1,DATOS!$K:$K,$T$1)</f>
        <v>0</v>
      </c>
      <c r="V2456" s="119">
        <f>SUMIFS(DATOS!$F:$F,DATOS!$A:$A,$C2456,DATOS!$G:$G,$P$1,DATOS!$K:$K,$R$1)</f>
        <v>0</v>
      </c>
    </row>
    <row r="2457" spans="1:22">
      <c r="A2457" s="128" t="s">
        <v>452</v>
      </c>
      <c r="B2457" s="128" t="str">
        <f t="shared" si="281"/>
        <v>1 1 5 154 002 001</v>
      </c>
      <c r="C2457" s="129" t="s">
        <v>7834</v>
      </c>
      <c r="D2457" s="130" t="s">
        <v>3283</v>
      </c>
      <c r="E2457" s="127">
        <f t="shared" si="283"/>
        <v>0</v>
      </c>
      <c r="F2457" s="127">
        <f t="shared" si="284"/>
        <v>0</v>
      </c>
      <c r="G2457" s="127">
        <f t="shared" si="285"/>
        <v>0</v>
      </c>
      <c r="H2457" s="131">
        <f t="shared" si="286"/>
        <v>0</v>
      </c>
      <c r="I2457" s="128">
        <f t="shared" si="282"/>
        <v>17</v>
      </c>
      <c r="J2457" s="156" t="str">
        <f t="shared" si="280"/>
        <v>1 1 5 154 002</v>
      </c>
      <c r="K2457" s="118">
        <f>SUMIFS(DATOS!$F:$F,DATOS!$A:$A,$C2457,DATOS!$G:$G,$N$1,DATOS!$E:$E,$Q$1)</f>
        <v>0</v>
      </c>
      <c r="L2457" s="118">
        <f>SUMIFS(DATOS!$F:$F,DATOS!$A:$A,$C2457,DATOS!$G:$G,$O$1,DATOS!$E:$E,$Q$1)</f>
        <v>0</v>
      </c>
      <c r="M2457" s="119">
        <f>SUMIFS(DATOS!$F:$F,DATOS!$A:$A,$C2457,DATOS!$G:$G,$P$1,DATOS!$E:$E,$Q$1)</f>
        <v>0</v>
      </c>
      <c r="N2457" s="117">
        <f>SUMIFS(DATOS!$F:$F,DATOS!$A:$A,$C2457,DATOS!$G:$G,$N$1,DATOS!$L:$L,$R$1)</f>
        <v>0</v>
      </c>
      <c r="O2457" s="118">
        <f>SUMIFS(DATOS!$F:$F,DATOS!$A:$A,$C2457,DATOS!$G:$G,$O$1,DATOS!$L:$L,$R$1)</f>
        <v>0</v>
      </c>
      <c r="P2457" s="119">
        <f>SUMIFS(DATOS!$F:$F,DATOS!$A:$A,$C2457,DATOS!$G:$G,$P$1,DATOS!$L:$L,$R$1)</f>
        <v>0</v>
      </c>
      <c r="Q2457" s="117">
        <f>SUMIFS(DATOS!$F:$F,DATOS!$A:$A,$C2457,DATOS!$G:$G,$N$1,DATOS!$J:$J,$S$1)</f>
        <v>0</v>
      </c>
      <c r="R2457" s="118">
        <f>SUMIFS(DATOS!$F:$F,DATOS!$A:$A,$C2457,DATOS!$G:$G,$O$1,DATOS!$J:$J,$S$1)</f>
        <v>0</v>
      </c>
      <c r="S2457" s="119">
        <f>SUMIFS(DATOS!$F:$F,DATOS!$A:$A,$C2457,DATOS!$G:$G,$P$1,DATOS!$J:$J,$S$1)</f>
        <v>0</v>
      </c>
      <c r="T2457" s="117">
        <f>SUMIFS(DATOS!$F:$F,DATOS!$A:$A,$C2457,DATOS!$G:$G,$N$1,DATOS!$K:$K,$T$1)</f>
        <v>0</v>
      </c>
      <c r="U2457" s="118">
        <f>SUMIFS(DATOS!$F:$F,DATOS!$A:$A,$C2457,DATOS!$G:$G,$O$1,DATOS!$K:$K,$T$1)</f>
        <v>0</v>
      </c>
      <c r="V2457" s="119">
        <f>SUMIFS(DATOS!$F:$F,DATOS!$A:$A,$C2457,DATOS!$G:$G,$P$1,DATOS!$K:$K,$R$1)</f>
        <v>0</v>
      </c>
    </row>
    <row r="2458" spans="1:22">
      <c r="A2458" s="128" t="s">
        <v>452</v>
      </c>
      <c r="B2458" s="128" t="str">
        <f t="shared" si="281"/>
        <v>1 1 5 154 003 001</v>
      </c>
      <c r="C2458" s="129" t="s">
        <v>9807</v>
      </c>
      <c r="D2458" s="130" t="s">
        <v>3283</v>
      </c>
      <c r="E2458" s="127">
        <f t="shared" si="283"/>
        <v>0</v>
      </c>
      <c r="F2458" s="127">
        <f t="shared" si="284"/>
        <v>0</v>
      </c>
      <c r="G2458" s="127">
        <f t="shared" si="285"/>
        <v>0</v>
      </c>
      <c r="H2458" s="131">
        <f t="shared" si="286"/>
        <v>0</v>
      </c>
      <c r="I2458" s="128">
        <f t="shared" si="282"/>
        <v>17</v>
      </c>
      <c r="J2458" s="156" t="str">
        <f t="shared" si="280"/>
        <v>1 1 5 154 003</v>
      </c>
      <c r="K2458" s="118">
        <f>SUMIFS(DATOS!$F:$F,DATOS!$A:$A,$C2458,DATOS!$G:$G,$N$1,DATOS!$E:$E,$Q$1)</f>
        <v>0</v>
      </c>
      <c r="L2458" s="118">
        <f>SUMIFS(DATOS!$F:$F,DATOS!$A:$A,$C2458,DATOS!$G:$G,$O$1,DATOS!$E:$E,$Q$1)</f>
        <v>0</v>
      </c>
      <c r="M2458" s="119">
        <f>SUMIFS(DATOS!$F:$F,DATOS!$A:$A,$C2458,DATOS!$G:$G,$P$1,DATOS!$E:$E,$Q$1)</f>
        <v>0</v>
      </c>
      <c r="N2458" s="117">
        <f>SUMIFS(DATOS!$F:$F,DATOS!$A:$A,$C2458,DATOS!$G:$G,$N$1,DATOS!$L:$L,$R$1)</f>
        <v>0</v>
      </c>
      <c r="O2458" s="118">
        <f>SUMIFS(DATOS!$F:$F,DATOS!$A:$A,$C2458,DATOS!$G:$G,$O$1,DATOS!$L:$L,$R$1)</f>
        <v>0</v>
      </c>
      <c r="P2458" s="119">
        <f>SUMIFS(DATOS!$F:$F,DATOS!$A:$A,$C2458,DATOS!$G:$G,$P$1,DATOS!$L:$L,$R$1)</f>
        <v>0</v>
      </c>
      <c r="Q2458" s="117">
        <f>SUMIFS(DATOS!$F:$F,DATOS!$A:$A,$C2458,DATOS!$G:$G,$N$1,DATOS!$J:$J,$S$1)</f>
        <v>0</v>
      </c>
      <c r="R2458" s="118">
        <f>SUMIFS(DATOS!$F:$F,DATOS!$A:$A,$C2458,DATOS!$G:$G,$O$1,DATOS!$J:$J,$S$1)</f>
        <v>0</v>
      </c>
      <c r="S2458" s="119">
        <f>SUMIFS(DATOS!$F:$F,DATOS!$A:$A,$C2458,DATOS!$G:$G,$P$1,DATOS!$J:$J,$S$1)</f>
        <v>0</v>
      </c>
      <c r="T2458" s="117">
        <f>SUMIFS(DATOS!$F:$F,DATOS!$A:$A,$C2458,DATOS!$G:$G,$N$1,DATOS!$K:$K,$T$1)</f>
        <v>0</v>
      </c>
      <c r="U2458" s="118">
        <f>SUMIFS(DATOS!$F:$F,DATOS!$A:$A,$C2458,DATOS!$G:$G,$O$1,DATOS!$K:$K,$T$1)</f>
        <v>0</v>
      </c>
      <c r="V2458" s="119">
        <f>SUMIFS(DATOS!$F:$F,DATOS!$A:$A,$C2458,DATOS!$G:$G,$P$1,DATOS!$K:$K,$R$1)</f>
        <v>0</v>
      </c>
    </row>
    <row r="2459" spans="1:22">
      <c r="A2459" s="128" t="s">
        <v>452</v>
      </c>
      <c r="B2459" s="128" t="str">
        <f t="shared" si="281"/>
        <v>1 1 5 154 004 001</v>
      </c>
      <c r="C2459" s="129" t="s">
        <v>9808</v>
      </c>
      <c r="D2459" s="130" t="s">
        <v>3283</v>
      </c>
      <c r="E2459" s="127">
        <f t="shared" si="283"/>
        <v>0</v>
      </c>
      <c r="F2459" s="127">
        <f t="shared" si="284"/>
        <v>0</v>
      </c>
      <c r="G2459" s="127">
        <f t="shared" si="285"/>
        <v>0</v>
      </c>
      <c r="H2459" s="131">
        <f t="shared" si="286"/>
        <v>0</v>
      </c>
      <c r="I2459" s="128">
        <f t="shared" si="282"/>
        <v>17</v>
      </c>
      <c r="J2459" s="156" t="str">
        <f t="shared" si="280"/>
        <v>1 1 5 154 004</v>
      </c>
      <c r="K2459" s="118">
        <f>SUMIFS(DATOS!$F:$F,DATOS!$A:$A,$C2459,DATOS!$G:$G,$N$1,DATOS!$E:$E,$Q$1)</f>
        <v>0</v>
      </c>
      <c r="L2459" s="118">
        <f>SUMIFS(DATOS!$F:$F,DATOS!$A:$A,$C2459,DATOS!$G:$G,$O$1,DATOS!$E:$E,$Q$1)</f>
        <v>0</v>
      </c>
      <c r="M2459" s="119">
        <f>SUMIFS(DATOS!$F:$F,DATOS!$A:$A,$C2459,DATOS!$G:$G,$P$1,DATOS!$E:$E,$Q$1)</f>
        <v>0</v>
      </c>
      <c r="N2459" s="117">
        <f>SUMIFS(DATOS!$F:$F,DATOS!$A:$A,$C2459,DATOS!$G:$G,$N$1,DATOS!$L:$L,$R$1)</f>
        <v>0</v>
      </c>
      <c r="O2459" s="118">
        <f>SUMIFS(DATOS!$F:$F,DATOS!$A:$A,$C2459,DATOS!$G:$G,$O$1,DATOS!$L:$L,$R$1)</f>
        <v>0</v>
      </c>
      <c r="P2459" s="119">
        <f>SUMIFS(DATOS!$F:$F,DATOS!$A:$A,$C2459,DATOS!$G:$G,$P$1,DATOS!$L:$L,$R$1)</f>
        <v>0</v>
      </c>
      <c r="Q2459" s="117">
        <f>SUMIFS(DATOS!$F:$F,DATOS!$A:$A,$C2459,DATOS!$G:$G,$N$1,DATOS!$J:$J,$S$1)</f>
        <v>0</v>
      </c>
      <c r="R2459" s="118">
        <f>SUMIFS(DATOS!$F:$F,DATOS!$A:$A,$C2459,DATOS!$G:$G,$O$1,DATOS!$J:$J,$S$1)</f>
        <v>0</v>
      </c>
      <c r="S2459" s="119">
        <f>SUMIFS(DATOS!$F:$F,DATOS!$A:$A,$C2459,DATOS!$G:$G,$P$1,DATOS!$J:$J,$S$1)</f>
        <v>0</v>
      </c>
      <c r="T2459" s="117">
        <f>SUMIFS(DATOS!$F:$F,DATOS!$A:$A,$C2459,DATOS!$G:$G,$N$1,DATOS!$K:$K,$T$1)</f>
        <v>0</v>
      </c>
      <c r="U2459" s="118">
        <f>SUMIFS(DATOS!$F:$F,DATOS!$A:$A,$C2459,DATOS!$G:$G,$O$1,DATOS!$K:$K,$T$1)</f>
        <v>0</v>
      </c>
      <c r="V2459" s="119">
        <f>SUMIFS(DATOS!$F:$F,DATOS!$A:$A,$C2459,DATOS!$G:$G,$P$1,DATOS!$K:$K,$R$1)</f>
        <v>0</v>
      </c>
    </row>
    <row r="2460" spans="1:22">
      <c r="A2460" s="128" t="s">
        <v>452</v>
      </c>
      <c r="B2460" s="128" t="str">
        <f t="shared" si="281"/>
        <v>1 1 5 154 005 001</v>
      </c>
      <c r="C2460" s="129" t="s">
        <v>9809</v>
      </c>
      <c r="D2460" s="130" t="s">
        <v>3283</v>
      </c>
      <c r="E2460" s="127">
        <f t="shared" si="283"/>
        <v>0</v>
      </c>
      <c r="F2460" s="127">
        <f t="shared" si="284"/>
        <v>0</v>
      </c>
      <c r="G2460" s="127">
        <f t="shared" si="285"/>
        <v>0</v>
      </c>
      <c r="H2460" s="131">
        <f t="shared" si="286"/>
        <v>0</v>
      </c>
      <c r="I2460" s="128">
        <f t="shared" si="282"/>
        <v>17</v>
      </c>
      <c r="J2460" s="156" t="str">
        <f t="shared" ref="J2460:J2523" si="287">IF(I2460=9,MID(C2460,1,5),IF(I2460=13,MID(C2460,1,9),IF(I2460=17,MID(C2460,1,13),IF(I2460=21,MID(C2460,1,17),IF(I2460=25,MID(C2460,1,21))))))</f>
        <v>1 1 5 154 005</v>
      </c>
      <c r="K2460" s="118">
        <f>SUMIFS(DATOS!$F:$F,DATOS!$A:$A,$C2460,DATOS!$G:$G,$N$1,DATOS!$E:$E,$Q$1)</f>
        <v>0</v>
      </c>
      <c r="L2460" s="118">
        <f>SUMIFS(DATOS!$F:$F,DATOS!$A:$A,$C2460,DATOS!$G:$G,$O$1,DATOS!$E:$E,$Q$1)</f>
        <v>0</v>
      </c>
      <c r="M2460" s="119">
        <f>SUMIFS(DATOS!$F:$F,DATOS!$A:$A,$C2460,DATOS!$G:$G,$P$1,DATOS!$E:$E,$Q$1)</f>
        <v>0</v>
      </c>
      <c r="N2460" s="117">
        <f>SUMIFS(DATOS!$F:$F,DATOS!$A:$A,$C2460,DATOS!$G:$G,$N$1,DATOS!$L:$L,$R$1)</f>
        <v>0</v>
      </c>
      <c r="O2460" s="118">
        <f>SUMIFS(DATOS!$F:$F,DATOS!$A:$A,$C2460,DATOS!$G:$G,$O$1,DATOS!$L:$L,$R$1)</f>
        <v>0</v>
      </c>
      <c r="P2460" s="119">
        <f>SUMIFS(DATOS!$F:$F,DATOS!$A:$A,$C2460,DATOS!$G:$G,$P$1,DATOS!$L:$L,$R$1)</f>
        <v>0</v>
      </c>
      <c r="Q2460" s="117">
        <f>SUMIFS(DATOS!$F:$F,DATOS!$A:$A,$C2460,DATOS!$G:$G,$N$1,DATOS!$J:$J,$S$1)</f>
        <v>0</v>
      </c>
      <c r="R2460" s="118">
        <f>SUMIFS(DATOS!$F:$F,DATOS!$A:$A,$C2460,DATOS!$G:$G,$O$1,DATOS!$J:$J,$S$1)</f>
        <v>0</v>
      </c>
      <c r="S2460" s="119">
        <f>SUMIFS(DATOS!$F:$F,DATOS!$A:$A,$C2460,DATOS!$G:$G,$P$1,DATOS!$J:$J,$S$1)</f>
        <v>0</v>
      </c>
      <c r="T2460" s="117">
        <f>SUMIFS(DATOS!$F:$F,DATOS!$A:$A,$C2460,DATOS!$G:$G,$N$1,DATOS!$K:$K,$T$1)</f>
        <v>0</v>
      </c>
      <c r="U2460" s="118">
        <f>SUMIFS(DATOS!$F:$F,DATOS!$A:$A,$C2460,DATOS!$G:$G,$O$1,DATOS!$K:$K,$T$1)</f>
        <v>0</v>
      </c>
      <c r="V2460" s="119">
        <f>SUMIFS(DATOS!$F:$F,DATOS!$A:$A,$C2460,DATOS!$G:$G,$P$1,DATOS!$K:$K,$R$1)</f>
        <v>0</v>
      </c>
    </row>
    <row r="2461" spans="1:22">
      <c r="A2461" s="128" t="s">
        <v>452</v>
      </c>
      <c r="B2461" s="128" t="str">
        <f t="shared" si="281"/>
        <v>1 1 5 155 001 001</v>
      </c>
      <c r="C2461" s="129" t="s">
        <v>3771</v>
      </c>
      <c r="D2461" s="130" t="s">
        <v>3284</v>
      </c>
      <c r="E2461" s="127">
        <f t="shared" si="283"/>
        <v>0</v>
      </c>
      <c r="F2461" s="127">
        <f t="shared" si="284"/>
        <v>0</v>
      </c>
      <c r="G2461" s="127">
        <f t="shared" si="285"/>
        <v>0</v>
      </c>
      <c r="H2461" s="131">
        <f t="shared" si="286"/>
        <v>0</v>
      </c>
      <c r="I2461" s="128">
        <f t="shared" si="282"/>
        <v>17</v>
      </c>
      <c r="J2461" s="156" t="str">
        <f t="shared" si="287"/>
        <v>1 1 5 155 001</v>
      </c>
      <c r="K2461" s="118">
        <f>SUMIFS(DATOS!$F:$F,DATOS!$A:$A,$C2461,DATOS!$G:$G,$N$1,DATOS!$E:$E,$Q$1)</f>
        <v>0</v>
      </c>
      <c r="L2461" s="118">
        <f>SUMIFS(DATOS!$F:$F,DATOS!$A:$A,$C2461,DATOS!$G:$G,$O$1,DATOS!$E:$E,$Q$1)</f>
        <v>0</v>
      </c>
      <c r="M2461" s="119">
        <f>SUMIFS(DATOS!$F:$F,DATOS!$A:$A,$C2461,DATOS!$G:$G,$P$1,DATOS!$E:$E,$Q$1)</f>
        <v>0</v>
      </c>
      <c r="N2461" s="117">
        <f>SUMIFS(DATOS!$F:$F,DATOS!$A:$A,$C2461,DATOS!$G:$G,$N$1,DATOS!$L:$L,$R$1)</f>
        <v>0</v>
      </c>
      <c r="O2461" s="118">
        <f>SUMIFS(DATOS!$F:$F,DATOS!$A:$A,$C2461,DATOS!$G:$G,$O$1,DATOS!$L:$L,$R$1)</f>
        <v>0</v>
      </c>
      <c r="P2461" s="119">
        <f>SUMIFS(DATOS!$F:$F,DATOS!$A:$A,$C2461,DATOS!$G:$G,$P$1,DATOS!$L:$L,$R$1)</f>
        <v>0</v>
      </c>
      <c r="Q2461" s="117">
        <f>SUMIFS(DATOS!$F:$F,DATOS!$A:$A,$C2461,DATOS!$G:$G,$N$1,DATOS!$J:$J,$S$1)</f>
        <v>0</v>
      </c>
      <c r="R2461" s="118">
        <f>SUMIFS(DATOS!$F:$F,DATOS!$A:$A,$C2461,DATOS!$G:$G,$O$1,DATOS!$J:$J,$S$1)</f>
        <v>0</v>
      </c>
      <c r="S2461" s="119">
        <f>SUMIFS(DATOS!$F:$F,DATOS!$A:$A,$C2461,DATOS!$G:$G,$P$1,DATOS!$J:$J,$S$1)</f>
        <v>0</v>
      </c>
      <c r="T2461" s="117">
        <f>SUMIFS(DATOS!$F:$F,DATOS!$A:$A,$C2461,DATOS!$G:$G,$N$1,DATOS!$K:$K,$T$1)</f>
        <v>0</v>
      </c>
      <c r="U2461" s="118">
        <f>SUMIFS(DATOS!$F:$F,DATOS!$A:$A,$C2461,DATOS!$G:$G,$O$1,DATOS!$K:$K,$T$1)</f>
        <v>0</v>
      </c>
      <c r="V2461" s="119">
        <f>SUMIFS(DATOS!$F:$F,DATOS!$A:$A,$C2461,DATOS!$G:$G,$P$1,DATOS!$K:$K,$R$1)</f>
        <v>0</v>
      </c>
    </row>
    <row r="2462" spans="1:22">
      <c r="A2462" s="128" t="s">
        <v>452</v>
      </c>
      <c r="B2462" s="128" t="str">
        <f t="shared" si="281"/>
        <v>1 1 5 155 002 001</v>
      </c>
      <c r="C2462" s="129" t="s">
        <v>9810</v>
      </c>
      <c r="D2462" s="130" t="s">
        <v>3284</v>
      </c>
      <c r="E2462" s="127">
        <f t="shared" si="283"/>
        <v>0</v>
      </c>
      <c r="F2462" s="127">
        <f t="shared" si="284"/>
        <v>0</v>
      </c>
      <c r="G2462" s="127">
        <f t="shared" si="285"/>
        <v>0</v>
      </c>
      <c r="H2462" s="131">
        <f t="shared" si="286"/>
        <v>0</v>
      </c>
      <c r="I2462" s="128">
        <f t="shared" si="282"/>
        <v>17</v>
      </c>
      <c r="J2462" s="156" t="str">
        <f t="shared" si="287"/>
        <v>1 1 5 155 002</v>
      </c>
      <c r="K2462" s="118">
        <f>SUMIFS(DATOS!$F:$F,DATOS!$A:$A,$C2462,DATOS!$G:$G,$N$1,DATOS!$E:$E,$Q$1)</f>
        <v>0</v>
      </c>
      <c r="L2462" s="118">
        <f>SUMIFS(DATOS!$F:$F,DATOS!$A:$A,$C2462,DATOS!$G:$G,$O$1,DATOS!$E:$E,$Q$1)</f>
        <v>0</v>
      </c>
      <c r="M2462" s="119">
        <f>SUMIFS(DATOS!$F:$F,DATOS!$A:$A,$C2462,DATOS!$G:$G,$P$1,DATOS!$E:$E,$Q$1)</f>
        <v>0</v>
      </c>
      <c r="N2462" s="117">
        <f>SUMIFS(DATOS!$F:$F,DATOS!$A:$A,$C2462,DATOS!$G:$G,$N$1,DATOS!$L:$L,$R$1)</f>
        <v>0</v>
      </c>
      <c r="O2462" s="118">
        <f>SUMIFS(DATOS!$F:$F,DATOS!$A:$A,$C2462,DATOS!$G:$G,$O$1,DATOS!$L:$L,$R$1)</f>
        <v>0</v>
      </c>
      <c r="P2462" s="119">
        <f>SUMIFS(DATOS!$F:$F,DATOS!$A:$A,$C2462,DATOS!$G:$G,$P$1,DATOS!$L:$L,$R$1)</f>
        <v>0</v>
      </c>
      <c r="Q2462" s="117">
        <f>SUMIFS(DATOS!$F:$F,DATOS!$A:$A,$C2462,DATOS!$G:$G,$N$1,DATOS!$J:$J,$S$1)</f>
        <v>0</v>
      </c>
      <c r="R2462" s="118">
        <f>SUMIFS(DATOS!$F:$F,DATOS!$A:$A,$C2462,DATOS!$G:$G,$O$1,DATOS!$J:$J,$S$1)</f>
        <v>0</v>
      </c>
      <c r="S2462" s="119">
        <f>SUMIFS(DATOS!$F:$F,DATOS!$A:$A,$C2462,DATOS!$G:$G,$P$1,DATOS!$J:$J,$S$1)</f>
        <v>0</v>
      </c>
      <c r="T2462" s="117">
        <f>SUMIFS(DATOS!$F:$F,DATOS!$A:$A,$C2462,DATOS!$G:$G,$N$1,DATOS!$K:$K,$T$1)</f>
        <v>0</v>
      </c>
      <c r="U2462" s="118">
        <f>SUMIFS(DATOS!$F:$F,DATOS!$A:$A,$C2462,DATOS!$G:$G,$O$1,DATOS!$K:$K,$T$1)</f>
        <v>0</v>
      </c>
      <c r="V2462" s="119">
        <f>SUMIFS(DATOS!$F:$F,DATOS!$A:$A,$C2462,DATOS!$G:$G,$P$1,DATOS!$K:$K,$R$1)</f>
        <v>0</v>
      </c>
    </row>
    <row r="2463" spans="1:22">
      <c r="A2463" s="128" t="s">
        <v>452</v>
      </c>
      <c r="B2463" s="128" t="str">
        <f t="shared" si="281"/>
        <v>1 1 5 155 003 001</v>
      </c>
      <c r="C2463" s="129" t="s">
        <v>9811</v>
      </c>
      <c r="D2463" s="130" t="s">
        <v>3284</v>
      </c>
      <c r="E2463" s="127">
        <f t="shared" si="283"/>
        <v>0</v>
      </c>
      <c r="F2463" s="127">
        <f t="shared" si="284"/>
        <v>0</v>
      </c>
      <c r="G2463" s="127">
        <f t="shared" si="285"/>
        <v>0</v>
      </c>
      <c r="H2463" s="131">
        <f t="shared" si="286"/>
        <v>0</v>
      </c>
      <c r="I2463" s="128">
        <f t="shared" si="282"/>
        <v>17</v>
      </c>
      <c r="J2463" s="156" t="str">
        <f t="shared" si="287"/>
        <v>1 1 5 155 003</v>
      </c>
      <c r="K2463" s="118">
        <f>SUMIFS(DATOS!$F:$F,DATOS!$A:$A,$C2463,DATOS!$G:$G,$N$1,DATOS!$E:$E,$Q$1)</f>
        <v>0</v>
      </c>
      <c r="L2463" s="118">
        <f>SUMIFS(DATOS!$F:$F,DATOS!$A:$A,$C2463,DATOS!$G:$G,$O$1,DATOS!$E:$E,$Q$1)</f>
        <v>0</v>
      </c>
      <c r="M2463" s="119">
        <f>SUMIFS(DATOS!$F:$F,DATOS!$A:$A,$C2463,DATOS!$G:$G,$P$1,DATOS!$E:$E,$Q$1)</f>
        <v>0</v>
      </c>
      <c r="N2463" s="117">
        <f>SUMIFS(DATOS!$F:$F,DATOS!$A:$A,$C2463,DATOS!$G:$G,$N$1,DATOS!$L:$L,$R$1)</f>
        <v>0</v>
      </c>
      <c r="O2463" s="118">
        <f>SUMIFS(DATOS!$F:$F,DATOS!$A:$A,$C2463,DATOS!$G:$G,$O$1,DATOS!$L:$L,$R$1)</f>
        <v>0</v>
      </c>
      <c r="P2463" s="119">
        <f>SUMIFS(DATOS!$F:$F,DATOS!$A:$A,$C2463,DATOS!$G:$G,$P$1,DATOS!$L:$L,$R$1)</f>
        <v>0</v>
      </c>
      <c r="Q2463" s="117">
        <f>SUMIFS(DATOS!$F:$F,DATOS!$A:$A,$C2463,DATOS!$G:$G,$N$1,DATOS!$J:$J,$S$1)</f>
        <v>0</v>
      </c>
      <c r="R2463" s="118">
        <f>SUMIFS(DATOS!$F:$F,DATOS!$A:$A,$C2463,DATOS!$G:$G,$O$1,DATOS!$J:$J,$S$1)</f>
        <v>0</v>
      </c>
      <c r="S2463" s="119">
        <f>SUMIFS(DATOS!$F:$F,DATOS!$A:$A,$C2463,DATOS!$G:$G,$P$1,DATOS!$J:$J,$S$1)</f>
        <v>0</v>
      </c>
      <c r="T2463" s="117">
        <f>SUMIFS(DATOS!$F:$F,DATOS!$A:$A,$C2463,DATOS!$G:$G,$N$1,DATOS!$K:$K,$T$1)</f>
        <v>0</v>
      </c>
      <c r="U2463" s="118">
        <f>SUMIFS(DATOS!$F:$F,DATOS!$A:$A,$C2463,DATOS!$G:$G,$O$1,DATOS!$K:$K,$T$1)</f>
        <v>0</v>
      </c>
      <c r="V2463" s="119">
        <f>SUMIFS(DATOS!$F:$F,DATOS!$A:$A,$C2463,DATOS!$G:$G,$P$1,DATOS!$K:$K,$R$1)</f>
        <v>0</v>
      </c>
    </row>
    <row r="2464" spans="1:22">
      <c r="A2464" s="128" t="s">
        <v>452</v>
      </c>
      <c r="B2464" s="128" t="str">
        <f t="shared" si="281"/>
        <v>1 1 5 155 004 001</v>
      </c>
      <c r="C2464" s="129" t="s">
        <v>9812</v>
      </c>
      <c r="D2464" s="130" t="s">
        <v>3284</v>
      </c>
      <c r="E2464" s="127">
        <f t="shared" si="283"/>
        <v>0</v>
      </c>
      <c r="F2464" s="127">
        <f t="shared" si="284"/>
        <v>0</v>
      </c>
      <c r="G2464" s="127">
        <f t="shared" si="285"/>
        <v>0</v>
      </c>
      <c r="H2464" s="131">
        <f t="shared" si="286"/>
        <v>0</v>
      </c>
      <c r="I2464" s="128">
        <f t="shared" si="282"/>
        <v>17</v>
      </c>
      <c r="J2464" s="156" t="str">
        <f t="shared" si="287"/>
        <v>1 1 5 155 004</v>
      </c>
      <c r="K2464" s="118">
        <f>SUMIFS(DATOS!$F:$F,DATOS!$A:$A,$C2464,DATOS!$G:$G,$N$1,DATOS!$E:$E,$Q$1)</f>
        <v>0</v>
      </c>
      <c r="L2464" s="118">
        <f>SUMIFS(DATOS!$F:$F,DATOS!$A:$A,$C2464,DATOS!$G:$G,$O$1,DATOS!$E:$E,$Q$1)</f>
        <v>0</v>
      </c>
      <c r="M2464" s="119">
        <f>SUMIFS(DATOS!$F:$F,DATOS!$A:$A,$C2464,DATOS!$G:$G,$P$1,DATOS!$E:$E,$Q$1)</f>
        <v>0</v>
      </c>
      <c r="N2464" s="117">
        <f>SUMIFS(DATOS!$F:$F,DATOS!$A:$A,$C2464,DATOS!$G:$G,$N$1,DATOS!$L:$L,$R$1)</f>
        <v>0</v>
      </c>
      <c r="O2464" s="118">
        <f>SUMIFS(DATOS!$F:$F,DATOS!$A:$A,$C2464,DATOS!$G:$G,$O$1,DATOS!$L:$L,$R$1)</f>
        <v>0</v>
      </c>
      <c r="P2464" s="119">
        <f>SUMIFS(DATOS!$F:$F,DATOS!$A:$A,$C2464,DATOS!$G:$G,$P$1,DATOS!$L:$L,$R$1)</f>
        <v>0</v>
      </c>
      <c r="Q2464" s="117">
        <f>SUMIFS(DATOS!$F:$F,DATOS!$A:$A,$C2464,DATOS!$G:$G,$N$1,DATOS!$J:$J,$S$1)</f>
        <v>0</v>
      </c>
      <c r="R2464" s="118">
        <f>SUMIFS(DATOS!$F:$F,DATOS!$A:$A,$C2464,DATOS!$G:$G,$O$1,DATOS!$J:$J,$S$1)</f>
        <v>0</v>
      </c>
      <c r="S2464" s="119">
        <f>SUMIFS(DATOS!$F:$F,DATOS!$A:$A,$C2464,DATOS!$G:$G,$P$1,DATOS!$J:$J,$S$1)</f>
        <v>0</v>
      </c>
      <c r="T2464" s="117">
        <f>SUMIFS(DATOS!$F:$F,DATOS!$A:$A,$C2464,DATOS!$G:$G,$N$1,DATOS!$K:$K,$T$1)</f>
        <v>0</v>
      </c>
      <c r="U2464" s="118">
        <f>SUMIFS(DATOS!$F:$F,DATOS!$A:$A,$C2464,DATOS!$G:$G,$O$1,DATOS!$K:$K,$T$1)</f>
        <v>0</v>
      </c>
      <c r="V2464" s="119">
        <f>SUMIFS(DATOS!$F:$F,DATOS!$A:$A,$C2464,DATOS!$G:$G,$P$1,DATOS!$K:$K,$R$1)</f>
        <v>0</v>
      </c>
    </row>
    <row r="2465" spans="1:22">
      <c r="A2465" s="128" t="s">
        <v>452</v>
      </c>
      <c r="B2465" s="128" t="str">
        <f t="shared" si="281"/>
        <v>1 1 5 155 005 001</v>
      </c>
      <c r="C2465" s="129" t="s">
        <v>9813</v>
      </c>
      <c r="D2465" s="130" t="s">
        <v>3284</v>
      </c>
      <c r="E2465" s="127">
        <f t="shared" si="283"/>
        <v>0</v>
      </c>
      <c r="F2465" s="127">
        <f t="shared" si="284"/>
        <v>0</v>
      </c>
      <c r="G2465" s="127">
        <f t="shared" si="285"/>
        <v>0</v>
      </c>
      <c r="H2465" s="131">
        <f t="shared" si="286"/>
        <v>0</v>
      </c>
      <c r="I2465" s="128">
        <f t="shared" si="282"/>
        <v>17</v>
      </c>
      <c r="J2465" s="156" t="str">
        <f t="shared" si="287"/>
        <v>1 1 5 155 005</v>
      </c>
      <c r="K2465" s="118">
        <f>SUMIFS(DATOS!$F:$F,DATOS!$A:$A,$C2465,DATOS!$G:$G,$N$1,DATOS!$E:$E,$Q$1)</f>
        <v>0</v>
      </c>
      <c r="L2465" s="118">
        <f>SUMIFS(DATOS!$F:$F,DATOS!$A:$A,$C2465,DATOS!$G:$G,$O$1,DATOS!$E:$E,$Q$1)</f>
        <v>0</v>
      </c>
      <c r="M2465" s="119">
        <f>SUMIFS(DATOS!$F:$F,DATOS!$A:$A,$C2465,DATOS!$G:$G,$P$1,DATOS!$E:$E,$Q$1)</f>
        <v>0</v>
      </c>
      <c r="N2465" s="117">
        <f>SUMIFS(DATOS!$F:$F,DATOS!$A:$A,$C2465,DATOS!$G:$G,$N$1,DATOS!$L:$L,$R$1)</f>
        <v>0</v>
      </c>
      <c r="O2465" s="118">
        <f>SUMIFS(DATOS!$F:$F,DATOS!$A:$A,$C2465,DATOS!$G:$G,$O$1,DATOS!$L:$L,$R$1)</f>
        <v>0</v>
      </c>
      <c r="P2465" s="119">
        <f>SUMIFS(DATOS!$F:$F,DATOS!$A:$A,$C2465,DATOS!$G:$G,$P$1,DATOS!$L:$L,$R$1)</f>
        <v>0</v>
      </c>
      <c r="Q2465" s="117">
        <f>SUMIFS(DATOS!$F:$F,DATOS!$A:$A,$C2465,DATOS!$G:$G,$N$1,DATOS!$J:$J,$S$1)</f>
        <v>0</v>
      </c>
      <c r="R2465" s="118">
        <f>SUMIFS(DATOS!$F:$F,DATOS!$A:$A,$C2465,DATOS!$G:$G,$O$1,DATOS!$J:$J,$S$1)</f>
        <v>0</v>
      </c>
      <c r="S2465" s="119">
        <f>SUMIFS(DATOS!$F:$F,DATOS!$A:$A,$C2465,DATOS!$G:$G,$P$1,DATOS!$J:$J,$S$1)</f>
        <v>0</v>
      </c>
      <c r="T2465" s="117">
        <f>SUMIFS(DATOS!$F:$F,DATOS!$A:$A,$C2465,DATOS!$G:$G,$N$1,DATOS!$K:$K,$T$1)</f>
        <v>0</v>
      </c>
      <c r="U2465" s="118">
        <f>SUMIFS(DATOS!$F:$F,DATOS!$A:$A,$C2465,DATOS!$G:$G,$O$1,DATOS!$K:$K,$T$1)</f>
        <v>0</v>
      </c>
      <c r="V2465" s="119">
        <f>SUMIFS(DATOS!$F:$F,DATOS!$A:$A,$C2465,DATOS!$G:$G,$P$1,DATOS!$K:$K,$R$1)</f>
        <v>0</v>
      </c>
    </row>
    <row r="2466" spans="1:22">
      <c r="A2466" s="128" t="s">
        <v>452</v>
      </c>
      <c r="B2466" s="128" t="str">
        <f t="shared" si="281"/>
        <v>1 1 5 159 001 001</v>
      </c>
      <c r="C2466" s="129" t="s">
        <v>3779</v>
      </c>
      <c r="D2466" s="130" t="s">
        <v>3285</v>
      </c>
      <c r="E2466" s="127">
        <f t="shared" si="283"/>
        <v>0</v>
      </c>
      <c r="F2466" s="127">
        <f t="shared" si="284"/>
        <v>0</v>
      </c>
      <c r="G2466" s="127">
        <f t="shared" si="285"/>
        <v>0</v>
      </c>
      <c r="H2466" s="131">
        <f t="shared" si="286"/>
        <v>0</v>
      </c>
      <c r="I2466" s="128">
        <f t="shared" si="282"/>
        <v>17</v>
      </c>
      <c r="J2466" s="156" t="str">
        <f t="shared" si="287"/>
        <v>1 1 5 159 001</v>
      </c>
      <c r="K2466" s="118">
        <f>SUMIFS(DATOS!$F:$F,DATOS!$A:$A,$C2466,DATOS!$G:$G,$N$1,DATOS!$E:$E,$Q$1)</f>
        <v>0</v>
      </c>
      <c r="L2466" s="118">
        <f>SUMIFS(DATOS!$F:$F,DATOS!$A:$A,$C2466,DATOS!$G:$G,$O$1,DATOS!$E:$E,$Q$1)</f>
        <v>0</v>
      </c>
      <c r="M2466" s="119">
        <f>SUMIFS(DATOS!$F:$F,DATOS!$A:$A,$C2466,DATOS!$G:$G,$P$1,DATOS!$E:$E,$Q$1)</f>
        <v>0</v>
      </c>
      <c r="N2466" s="117">
        <f>SUMIFS(DATOS!$F:$F,DATOS!$A:$A,$C2466,DATOS!$G:$G,$N$1,DATOS!$L:$L,$R$1)</f>
        <v>0</v>
      </c>
      <c r="O2466" s="118">
        <f>SUMIFS(DATOS!$F:$F,DATOS!$A:$A,$C2466,DATOS!$G:$G,$O$1,DATOS!$L:$L,$R$1)</f>
        <v>0</v>
      </c>
      <c r="P2466" s="119">
        <f>SUMIFS(DATOS!$F:$F,DATOS!$A:$A,$C2466,DATOS!$G:$G,$P$1,DATOS!$L:$L,$R$1)</f>
        <v>0</v>
      </c>
      <c r="Q2466" s="117">
        <f>SUMIFS(DATOS!$F:$F,DATOS!$A:$A,$C2466,DATOS!$G:$G,$N$1,DATOS!$J:$J,$S$1)</f>
        <v>0</v>
      </c>
      <c r="R2466" s="118">
        <f>SUMIFS(DATOS!$F:$F,DATOS!$A:$A,$C2466,DATOS!$G:$G,$O$1,DATOS!$J:$J,$S$1)</f>
        <v>0</v>
      </c>
      <c r="S2466" s="119">
        <f>SUMIFS(DATOS!$F:$F,DATOS!$A:$A,$C2466,DATOS!$G:$G,$P$1,DATOS!$J:$J,$S$1)</f>
        <v>0</v>
      </c>
      <c r="T2466" s="117">
        <f>SUMIFS(DATOS!$F:$F,DATOS!$A:$A,$C2466,DATOS!$G:$G,$N$1,DATOS!$K:$K,$T$1)</f>
        <v>0</v>
      </c>
      <c r="U2466" s="118">
        <f>SUMIFS(DATOS!$F:$F,DATOS!$A:$A,$C2466,DATOS!$G:$G,$O$1,DATOS!$K:$K,$T$1)</f>
        <v>0</v>
      </c>
      <c r="V2466" s="119">
        <f>SUMIFS(DATOS!$F:$F,DATOS!$A:$A,$C2466,DATOS!$G:$G,$P$1,DATOS!$K:$K,$R$1)</f>
        <v>0</v>
      </c>
    </row>
    <row r="2467" spans="1:22">
      <c r="A2467" s="128" t="s">
        <v>452</v>
      </c>
      <c r="B2467" s="128" t="str">
        <f t="shared" si="281"/>
        <v>1 1 5 159 002 001</v>
      </c>
      <c r="C2467" s="129" t="s">
        <v>9814</v>
      </c>
      <c r="D2467" s="130" t="s">
        <v>3285</v>
      </c>
      <c r="E2467" s="127">
        <f t="shared" si="283"/>
        <v>0</v>
      </c>
      <c r="F2467" s="127">
        <f t="shared" si="284"/>
        <v>0</v>
      </c>
      <c r="G2467" s="127">
        <f t="shared" si="285"/>
        <v>0</v>
      </c>
      <c r="H2467" s="131">
        <f t="shared" si="286"/>
        <v>0</v>
      </c>
      <c r="I2467" s="128">
        <f t="shared" si="282"/>
        <v>17</v>
      </c>
      <c r="J2467" s="156" t="str">
        <f t="shared" si="287"/>
        <v>1 1 5 159 002</v>
      </c>
      <c r="K2467" s="118">
        <f>SUMIFS(DATOS!$F:$F,DATOS!$A:$A,$C2467,DATOS!$G:$G,$N$1,DATOS!$E:$E,$Q$1)</f>
        <v>0</v>
      </c>
      <c r="L2467" s="118">
        <f>SUMIFS(DATOS!$F:$F,DATOS!$A:$A,$C2467,DATOS!$G:$G,$O$1,DATOS!$E:$E,$Q$1)</f>
        <v>0</v>
      </c>
      <c r="M2467" s="119">
        <f>SUMIFS(DATOS!$F:$F,DATOS!$A:$A,$C2467,DATOS!$G:$G,$P$1,DATOS!$E:$E,$Q$1)</f>
        <v>0</v>
      </c>
      <c r="N2467" s="117">
        <f>SUMIFS(DATOS!$F:$F,DATOS!$A:$A,$C2467,DATOS!$G:$G,$N$1,DATOS!$L:$L,$R$1)</f>
        <v>0</v>
      </c>
      <c r="O2467" s="118">
        <f>SUMIFS(DATOS!$F:$F,DATOS!$A:$A,$C2467,DATOS!$G:$G,$O$1,DATOS!$L:$L,$R$1)</f>
        <v>0</v>
      </c>
      <c r="P2467" s="119">
        <f>SUMIFS(DATOS!$F:$F,DATOS!$A:$A,$C2467,DATOS!$G:$G,$P$1,DATOS!$L:$L,$R$1)</f>
        <v>0</v>
      </c>
      <c r="Q2467" s="117">
        <f>SUMIFS(DATOS!$F:$F,DATOS!$A:$A,$C2467,DATOS!$G:$G,$N$1,DATOS!$J:$J,$S$1)</f>
        <v>0</v>
      </c>
      <c r="R2467" s="118">
        <f>SUMIFS(DATOS!$F:$F,DATOS!$A:$A,$C2467,DATOS!$G:$G,$O$1,DATOS!$J:$J,$S$1)</f>
        <v>0</v>
      </c>
      <c r="S2467" s="119">
        <f>SUMIFS(DATOS!$F:$F,DATOS!$A:$A,$C2467,DATOS!$G:$G,$P$1,DATOS!$J:$J,$S$1)</f>
        <v>0</v>
      </c>
      <c r="T2467" s="117">
        <f>SUMIFS(DATOS!$F:$F,DATOS!$A:$A,$C2467,DATOS!$G:$G,$N$1,DATOS!$K:$K,$T$1)</f>
        <v>0</v>
      </c>
      <c r="U2467" s="118">
        <f>SUMIFS(DATOS!$F:$F,DATOS!$A:$A,$C2467,DATOS!$G:$G,$O$1,DATOS!$K:$K,$T$1)</f>
        <v>0</v>
      </c>
      <c r="V2467" s="119">
        <f>SUMIFS(DATOS!$F:$F,DATOS!$A:$A,$C2467,DATOS!$G:$G,$P$1,DATOS!$K:$K,$R$1)</f>
        <v>0</v>
      </c>
    </row>
    <row r="2468" spans="1:22">
      <c r="A2468" s="128" t="s">
        <v>452</v>
      </c>
      <c r="B2468" s="128" t="str">
        <f t="shared" si="281"/>
        <v>1 1 5 159 003 001</v>
      </c>
      <c r="C2468" s="129" t="s">
        <v>9815</v>
      </c>
      <c r="D2468" s="130" t="s">
        <v>3285</v>
      </c>
      <c r="E2468" s="127">
        <f t="shared" si="283"/>
        <v>0</v>
      </c>
      <c r="F2468" s="127">
        <f t="shared" si="284"/>
        <v>0</v>
      </c>
      <c r="G2468" s="127">
        <f t="shared" si="285"/>
        <v>0</v>
      </c>
      <c r="H2468" s="131">
        <f t="shared" si="286"/>
        <v>0</v>
      </c>
      <c r="I2468" s="128">
        <f t="shared" si="282"/>
        <v>17</v>
      </c>
      <c r="J2468" s="156" t="str">
        <f t="shared" si="287"/>
        <v>1 1 5 159 003</v>
      </c>
      <c r="K2468" s="118">
        <f>SUMIFS(DATOS!$F:$F,DATOS!$A:$A,$C2468,DATOS!$G:$G,$N$1,DATOS!$E:$E,$Q$1)</f>
        <v>0</v>
      </c>
      <c r="L2468" s="118">
        <f>SUMIFS(DATOS!$F:$F,DATOS!$A:$A,$C2468,DATOS!$G:$G,$O$1,DATOS!$E:$E,$Q$1)</f>
        <v>0</v>
      </c>
      <c r="M2468" s="119">
        <f>SUMIFS(DATOS!$F:$F,DATOS!$A:$A,$C2468,DATOS!$G:$G,$P$1,DATOS!$E:$E,$Q$1)</f>
        <v>0</v>
      </c>
      <c r="N2468" s="117">
        <f>SUMIFS(DATOS!$F:$F,DATOS!$A:$A,$C2468,DATOS!$G:$G,$N$1,DATOS!$L:$L,$R$1)</f>
        <v>0</v>
      </c>
      <c r="O2468" s="118">
        <f>SUMIFS(DATOS!$F:$F,DATOS!$A:$A,$C2468,DATOS!$G:$G,$O$1,DATOS!$L:$L,$R$1)</f>
        <v>0</v>
      </c>
      <c r="P2468" s="119">
        <f>SUMIFS(DATOS!$F:$F,DATOS!$A:$A,$C2468,DATOS!$G:$G,$P$1,DATOS!$L:$L,$R$1)</f>
        <v>0</v>
      </c>
      <c r="Q2468" s="117">
        <f>SUMIFS(DATOS!$F:$F,DATOS!$A:$A,$C2468,DATOS!$G:$G,$N$1,DATOS!$J:$J,$S$1)</f>
        <v>0</v>
      </c>
      <c r="R2468" s="118">
        <f>SUMIFS(DATOS!$F:$F,DATOS!$A:$A,$C2468,DATOS!$G:$G,$O$1,DATOS!$J:$J,$S$1)</f>
        <v>0</v>
      </c>
      <c r="S2468" s="119">
        <f>SUMIFS(DATOS!$F:$F,DATOS!$A:$A,$C2468,DATOS!$G:$G,$P$1,DATOS!$J:$J,$S$1)</f>
        <v>0</v>
      </c>
      <c r="T2468" s="117">
        <f>SUMIFS(DATOS!$F:$F,DATOS!$A:$A,$C2468,DATOS!$G:$G,$N$1,DATOS!$K:$K,$T$1)</f>
        <v>0</v>
      </c>
      <c r="U2468" s="118">
        <f>SUMIFS(DATOS!$F:$F,DATOS!$A:$A,$C2468,DATOS!$G:$G,$O$1,DATOS!$K:$K,$T$1)</f>
        <v>0</v>
      </c>
      <c r="V2468" s="119">
        <f>SUMIFS(DATOS!$F:$F,DATOS!$A:$A,$C2468,DATOS!$G:$G,$P$1,DATOS!$K:$K,$R$1)</f>
        <v>0</v>
      </c>
    </row>
    <row r="2469" spans="1:22">
      <c r="A2469" s="128" t="s">
        <v>452</v>
      </c>
      <c r="B2469" s="128" t="str">
        <f t="shared" si="281"/>
        <v>1 1 5 159 004 001</v>
      </c>
      <c r="C2469" s="129" t="s">
        <v>9816</v>
      </c>
      <c r="D2469" s="130" t="s">
        <v>3285</v>
      </c>
      <c r="E2469" s="127">
        <f t="shared" si="283"/>
        <v>0</v>
      </c>
      <c r="F2469" s="127">
        <f t="shared" si="284"/>
        <v>0</v>
      </c>
      <c r="G2469" s="127">
        <f t="shared" si="285"/>
        <v>0</v>
      </c>
      <c r="H2469" s="131">
        <f t="shared" si="286"/>
        <v>0</v>
      </c>
      <c r="I2469" s="128">
        <f t="shared" si="282"/>
        <v>17</v>
      </c>
      <c r="J2469" s="156" t="str">
        <f t="shared" si="287"/>
        <v>1 1 5 159 004</v>
      </c>
      <c r="K2469" s="118">
        <f>SUMIFS(DATOS!$F:$F,DATOS!$A:$A,$C2469,DATOS!$G:$G,$N$1,DATOS!$E:$E,$Q$1)</f>
        <v>0</v>
      </c>
      <c r="L2469" s="118">
        <f>SUMIFS(DATOS!$F:$F,DATOS!$A:$A,$C2469,DATOS!$G:$G,$O$1,DATOS!$E:$E,$Q$1)</f>
        <v>0</v>
      </c>
      <c r="M2469" s="119">
        <f>SUMIFS(DATOS!$F:$F,DATOS!$A:$A,$C2469,DATOS!$G:$G,$P$1,DATOS!$E:$E,$Q$1)</f>
        <v>0</v>
      </c>
      <c r="N2469" s="117">
        <f>SUMIFS(DATOS!$F:$F,DATOS!$A:$A,$C2469,DATOS!$G:$G,$N$1,DATOS!$L:$L,$R$1)</f>
        <v>0</v>
      </c>
      <c r="O2469" s="118">
        <f>SUMIFS(DATOS!$F:$F,DATOS!$A:$A,$C2469,DATOS!$G:$G,$O$1,DATOS!$L:$L,$R$1)</f>
        <v>0</v>
      </c>
      <c r="P2469" s="119">
        <f>SUMIFS(DATOS!$F:$F,DATOS!$A:$A,$C2469,DATOS!$G:$G,$P$1,DATOS!$L:$L,$R$1)</f>
        <v>0</v>
      </c>
      <c r="Q2469" s="117">
        <f>SUMIFS(DATOS!$F:$F,DATOS!$A:$A,$C2469,DATOS!$G:$G,$N$1,DATOS!$J:$J,$S$1)</f>
        <v>0</v>
      </c>
      <c r="R2469" s="118">
        <f>SUMIFS(DATOS!$F:$F,DATOS!$A:$A,$C2469,DATOS!$G:$G,$O$1,DATOS!$J:$J,$S$1)</f>
        <v>0</v>
      </c>
      <c r="S2469" s="119">
        <f>SUMIFS(DATOS!$F:$F,DATOS!$A:$A,$C2469,DATOS!$G:$G,$P$1,DATOS!$J:$J,$S$1)</f>
        <v>0</v>
      </c>
      <c r="T2469" s="117">
        <f>SUMIFS(DATOS!$F:$F,DATOS!$A:$A,$C2469,DATOS!$G:$G,$N$1,DATOS!$K:$K,$T$1)</f>
        <v>0</v>
      </c>
      <c r="U2469" s="118">
        <f>SUMIFS(DATOS!$F:$F,DATOS!$A:$A,$C2469,DATOS!$G:$G,$O$1,DATOS!$K:$K,$T$1)</f>
        <v>0</v>
      </c>
      <c r="V2469" s="119">
        <f>SUMIFS(DATOS!$F:$F,DATOS!$A:$A,$C2469,DATOS!$G:$G,$P$1,DATOS!$K:$K,$R$1)</f>
        <v>0</v>
      </c>
    </row>
    <row r="2470" spans="1:22">
      <c r="A2470" s="128" t="s">
        <v>452</v>
      </c>
      <c r="B2470" s="128" t="str">
        <f t="shared" si="281"/>
        <v>1 1 5 159 005 001</v>
      </c>
      <c r="C2470" s="129" t="s">
        <v>9817</v>
      </c>
      <c r="D2470" s="130" t="s">
        <v>3285</v>
      </c>
      <c r="E2470" s="127">
        <f t="shared" si="283"/>
        <v>0</v>
      </c>
      <c r="F2470" s="127">
        <f t="shared" si="284"/>
        <v>0</v>
      </c>
      <c r="G2470" s="127">
        <f t="shared" si="285"/>
        <v>0</v>
      </c>
      <c r="H2470" s="131">
        <f t="shared" si="286"/>
        <v>0</v>
      </c>
      <c r="I2470" s="128">
        <f t="shared" si="282"/>
        <v>17</v>
      </c>
      <c r="J2470" s="156" t="str">
        <f t="shared" si="287"/>
        <v>1 1 5 159 005</v>
      </c>
      <c r="K2470" s="118">
        <f>SUMIFS(DATOS!$F:$F,DATOS!$A:$A,$C2470,DATOS!$G:$G,$N$1,DATOS!$E:$E,$Q$1)</f>
        <v>0</v>
      </c>
      <c r="L2470" s="118">
        <f>SUMIFS(DATOS!$F:$F,DATOS!$A:$A,$C2470,DATOS!$G:$G,$O$1,DATOS!$E:$E,$Q$1)</f>
        <v>0</v>
      </c>
      <c r="M2470" s="119">
        <f>SUMIFS(DATOS!$F:$F,DATOS!$A:$A,$C2470,DATOS!$G:$G,$P$1,DATOS!$E:$E,$Q$1)</f>
        <v>0</v>
      </c>
      <c r="N2470" s="117">
        <f>SUMIFS(DATOS!$F:$F,DATOS!$A:$A,$C2470,DATOS!$G:$G,$N$1,DATOS!$L:$L,$R$1)</f>
        <v>0</v>
      </c>
      <c r="O2470" s="118">
        <f>SUMIFS(DATOS!$F:$F,DATOS!$A:$A,$C2470,DATOS!$G:$G,$O$1,DATOS!$L:$L,$R$1)</f>
        <v>0</v>
      </c>
      <c r="P2470" s="119">
        <f>SUMIFS(DATOS!$F:$F,DATOS!$A:$A,$C2470,DATOS!$G:$G,$P$1,DATOS!$L:$L,$R$1)</f>
        <v>0</v>
      </c>
      <c r="Q2470" s="117">
        <f>SUMIFS(DATOS!$F:$F,DATOS!$A:$A,$C2470,DATOS!$G:$G,$N$1,DATOS!$J:$J,$S$1)</f>
        <v>0</v>
      </c>
      <c r="R2470" s="118">
        <f>SUMIFS(DATOS!$F:$F,DATOS!$A:$A,$C2470,DATOS!$G:$G,$O$1,DATOS!$J:$J,$S$1)</f>
        <v>0</v>
      </c>
      <c r="S2470" s="119">
        <f>SUMIFS(DATOS!$F:$F,DATOS!$A:$A,$C2470,DATOS!$G:$G,$P$1,DATOS!$J:$J,$S$1)</f>
        <v>0</v>
      </c>
      <c r="T2470" s="117">
        <f>SUMIFS(DATOS!$F:$F,DATOS!$A:$A,$C2470,DATOS!$G:$G,$N$1,DATOS!$K:$K,$T$1)</f>
        <v>0</v>
      </c>
      <c r="U2470" s="118">
        <f>SUMIFS(DATOS!$F:$F,DATOS!$A:$A,$C2470,DATOS!$G:$G,$O$1,DATOS!$K:$K,$T$1)</f>
        <v>0</v>
      </c>
      <c r="V2470" s="119">
        <f>SUMIFS(DATOS!$F:$F,DATOS!$A:$A,$C2470,DATOS!$G:$G,$P$1,DATOS!$K:$K,$R$1)</f>
        <v>0</v>
      </c>
    </row>
    <row r="2471" spans="1:22">
      <c r="A2471" s="128" t="s">
        <v>452</v>
      </c>
      <c r="B2471" s="128" t="str">
        <f t="shared" si="281"/>
        <v>1 1 6 161 001 001</v>
      </c>
      <c r="C2471" s="129" t="s">
        <v>3787</v>
      </c>
      <c r="D2471" s="130" t="s">
        <v>3286</v>
      </c>
      <c r="E2471" s="127">
        <f t="shared" si="283"/>
        <v>0</v>
      </c>
      <c r="F2471" s="127">
        <f t="shared" si="284"/>
        <v>0</v>
      </c>
      <c r="G2471" s="127">
        <f t="shared" si="285"/>
        <v>0</v>
      </c>
      <c r="H2471" s="131">
        <f t="shared" si="286"/>
        <v>0</v>
      </c>
      <c r="I2471" s="128">
        <f t="shared" si="282"/>
        <v>17</v>
      </c>
      <c r="J2471" s="156" t="str">
        <f t="shared" si="287"/>
        <v>1 1 6 161 001</v>
      </c>
      <c r="K2471" s="118">
        <f>SUMIFS(DATOS!$F:$F,DATOS!$A:$A,$C2471,DATOS!$G:$G,$N$1,DATOS!$E:$E,$Q$1)</f>
        <v>0</v>
      </c>
      <c r="L2471" s="118">
        <f>SUMIFS(DATOS!$F:$F,DATOS!$A:$A,$C2471,DATOS!$G:$G,$O$1,DATOS!$E:$E,$Q$1)</f>
        <v>0</v>
      </c>
      <c r="M2471" s="119">
        <f>SUMIFS(DATOS!$F:$F,DATOS!$A:$A,$C2471,DATOS!$G:$G,$P$1,DATOS!$E:$E,$Q$1)</f>
        <v>0</v>
      </c>
      <c r="N2471" s="117">
        <f>SUMIFS(DATOS!$F:$F,DATOS!$A:$A,$C2471,DATOS!$G:$G,$N$1,DATOS!$L:$L,$R$1)</f>
        <v>0</v>
      </c>
      <c r="O2471" s="118">
        <f>SUMIFS(DATOS!$F:$F,DATOS!$A:$A,$C2471,DATOS!$G:$G,$O$1,DATOS!$L:$L,$R$1)</f>
        <v>0</v>
      </c>
      <c r="P2471" s="119">
        <f>SUMIFS(DATOS!$F:$F,DATOS!$A:$A,$C2471,DATOS!$G:$G,$P$1,DATOS!$L:$L,$R$1)</f>
        <v>0</v>
      </c>
      <c r="Q2471" s="117">
        <f>SUMIFS(DATOS!$F:$F,DATOS!$A:$A,$C2471,DATOS!$G:$G,$N$1,DATOS!$J:$J,$S$1)</f>
        <v>0</v>
      </c>
      <c r="R2471" s="118">
        <f>SUMIFS(DATOS!$F:$F,DATOS!$A:$A,$C2471,DATOS!$G:$G,$O$1,DATOS!$J:$J,$S$1)</f>
        <v>0</v>
      </c>
      <c r="S2471" s="119">
        <f>SUMIFS(DATOS!$F:$F,DATOS!$A:$A,$C2471,DATOS!$G:$G,$P$1,DATOS!$J:$J,$S$1)</f>
        <v>0</v>
      </c>
      <c r="T2471" s="117">
        <f>SUMIFS(DATOS!$F:$F,DATOS!$A:$A,$C2471,DATOS!$G:$G,$N$1,DATOS!$K:$K,$T$1)</f>
        <v>0</v>
      </c>
      <c r="U2471" s="118">
        <f>SUMIFS(DATOS!$F:$F,DATOS!$A:$A,$C2471,DATOS!$G:$G,$O$1,DATOS!$K:$K,$T$1)</f>
        <v>0</v>
      </c>
      <c r="V2471" s="119">
        <f>SUMIFS(DATOS!$F:$F,DATOS!$A:$A,$C2471,DATOS!$G:$G,$P$1,DATOS!$K:$K,$R$1)</f>
        <v>0</v>
      </c>
    </row>
    <row r="2472" spans="1:22">
      <c r="A2472" s="128" t="s">
        <v>452</v>
      </c>
      <c r="B2472" s="128" t="str">
        <f t="shared" si="281"/>
        <v>1 1 6 161 002 001</v>
      </c>
      <c r="C2472" s="129" t="s">
        <v>9818</v>
      </c>
      <c r="D2472" s="130" t="s">
        <v>3286</v>
      </c>
      <c r="E2472" s="127">
        <f t="shared" si="283"/>
        <v>0</v>
      </c>
      <c r="F2472" s="127">
        <f t="shared" si="284"/>
        <v>0</v>
      </c>
      <c r="G2472" s="127">
        <f t="shared" si="285"/>
        <v>0</v>
      </c>
      <c r="H2472" s="131">
        <f t="shared" si="286"/>
        <v>0</v>
      </c>
      <c r="I2472" s="128">
        <f t="shared" si="282"/>
        <v>17</v>
      </c>
      <c r="J2472" s="156" t="str">
        <f t="shared" si="287"/>
        <v>1 1 6 161 002</v>
      </c>
      <c r="K2472" s="118">
        <f>SUMIFS(DATOS!$F:$F,DATOS!$A:$A,$C2472,DATOS!$G:$G,$N$1,DATOS!$E:$E,$Q$1)</f>
        <v>0</v>
      </c>
      <c r="L2472" s="118">
        <f>SUMIFS(DATOS!$F:$F,DATOS!$A:$A,$C2472,DATOS!$G:$G,$O$1,DATOS!$E:$E,$Q$1)</f>
        <v>0</v>
      </c>
      <c r="M2472" s="119">
        <f>SUMIFS(DATOS!$F:$F,DATOS!$A:$A,$C2472,DATOS!$G:$G,$P$1,DATOS!$E:$E,$Q$1)</f>
        <v>0</v>
      </c>
      <c r="N2472" s="117">
        <f>SUMIFS(DATOS!$F:$F,DATOS!$A:$A,$C2472,DATOS!$G:$G,$N$1,DATOS!$L:$L,$R$1)</f>
        <v>0</v>
      </c>
      <c r="O2472" s="118">
        <f>SUMIFS(DATOS!$F:$F,DATOS!$A:$A,$C2472,DATOS!$G:$G,$O$1,DATOS!$L:$L,$R$1)</f>
        <v>0</v>
      </c>
      <c r="P2472" s="119">
        <f>SUMIFS(DATOS!$F:$F,DATOS!$A:$A,$C2472,DATOS!$G:$G,$P$1,DATOS!$L:$L,$R$1)</f>
        <v>0</v>
      </c>
      <c r="Q2472" s="117">
        <f>SUMIFS(DATOS!$F:$F,DATOS!$A:$A,$C2472,DATOS!$G:$G,$N$1,DATOS!$J:$J,$S$1)</f>
        <v>0</v>
      </c>
      <c r="R2472" s="118">
        <f>SUMIFS(DATOS!$F:$F,DATOS!$A:$A,$C2472,DATOS!$G:$G,$O$1,DATOS!$J:$J,$S$1)</f>
        <v>0</v>
      </c>
      <c r="S2472" s="119">
        <f>SUMIFS(DATOS!$F:$F,DATOS!$A:$A,$C2472,DATOS!$G:$G,$P$1,DATOS!$J:$J,$S$1)</f>
        <v>0</v>
      </c>
      <c r="T2472" s="117">
        <f>SUMIFS(DATOS!$F:$F,DATOS!$A:$A,$C2472,DATOS!$G:$G,$N$1,DATOS!$K:$K,$T$1)</f>
        <v>0</v>
      </c>
      <c r="U2472" s="118">
        <f>SUMIFS(DATOS!$F:$F,DATOS!$A:$A,$C2472,DATOS!$G:$G,$O$1,DATOS!$K:$K,$T$1)</f>
        <v>0</v>
      </c>
      <c r="V2472" s="119">
        <f>SUMIFS(DATOS!$F:$F,DATOS!$A:$A,$C2472,DATOS!$G:$G,$P$1,DATOS!$K:$K,$R$1)</f>
        <v>0</v>
      </c>
    </row>
    <row r="2473" spans="1:22">
      <c r="A2473" s="128" t="s">
        <v>452</v>
      </c>
      <c r="B2473" s="128" t="str">
        <f t="shared" si="281"/>
        <v>1 1 6 161 003 001</v>
      </c>
      <c r="C2473" s="129" t="s">
        <v>8295</v>
      </c>
      <c r="D2473" s="130" t="s">
        <v>3286</v>
      </c>
      <c r="E2473" s="127">
        <f t="shared" si="283"/>
        <v>485836.26479999989</v>
      </c>
      <c r="F2473" s="127">
        <f t="shared" si="284"/>
        <v>0</v>
      </c>
      <c r="G2473" s="127">
        <f t="shared" si="285"/>
        <v>0</v>
      </c>
      <c r="H2473" s="131">
        <f t="shared" si="286"/>
        <v>485836.26479999989</v>
      </c>
      <c r="I2473" s="128">
        <f t="shared" si="282"/>
        <v>17</v>
      </c>
      <c r="J2473" s="156" t="str">
        <f t="shared" si="287"/>
        <v>1 1 6 161 003</v>
      </c>
      <c r="K2473" s="118">
        <f>SUMIFS(DATOS!$F:$F,DATOS!$A:$A,$C2473,DATOS!$G:$G,$N$1,DATOS!$E:$E,$Q$1)</f>
        <v>0</v>
      </c>
      <c r="L2473" s="118">
        <f>SUMIFS(DATOS!$F:$F,DATOS!$A:$A,$C2473,DATOS!$G:$G,$O$1,DATOS!$E:$E,$Q$1)</f>
        <v>0</v>
      </c>
      <c r="M2473" s="119">
        <f>SUMIFS(DATOS!$F:$F,DATOS!$A:$A,$C2473,DATOS!$G:$G,$P$1,DATOS!$E:$E,$Q$1)</f>
        <v>0</v>
      </c>
      <c r="N2473" s="117">
        <f>SUMIFS(DATOS!$F:$F,DATOS!$A:$A,$C2473,DATOS!$G:$G,$N$1,DATOS!$L:$L,$R$1)</f>
        <v>485836.26479999989</v>
      </c>
      <c r="O2473" s="118">
        <f>SUMIFS(DATOS!$F:$F,DATOS!$A:$A,$C2473,DATOS!$G:$G,$O$1,DATOS!$L:$L,$R$1)</f>
        <v>0</v>
      </c>
      <c r="P2473" s="119">
        <f>SUMIFS(DATOS!$F:$F,DATOS!$A:$A,$C2473,DATOS!$G:$G,$P$1,DATOS!$L:$L,$R$1)</f>
        <v>0</v>
      </c>
      <c r="Q2473" s="117">
        <f>SUMIFS(DATOS!$F:$F,DATOS!$A:$A,$C2473,DATOS!$G:$G,$N$1,DATOS!$J:$J,$S$1)</f>
        <v>0</v>
      </c>
      <c r="R2473" s="118">
        <f>SUMIFS(DATOS!$F:$F,DATOS!$A:$A,$C2473,DATOS!$G:$G,$O$1,DATOS!$J:$J,$S$1)</f>
        <v>0</v>
      </c>
      <c r="S2473" s="119">
        <f>SUMIFS(DATOS!$F:$F,DATOS!$A:$A,$C2473,DATOS!$G:$G,$P$1,DATOS!$J:$J,$S$1)</f>
        <v>0</v>
      </c>
      <c r="T2473" s="117">
        <f>SUMIFS(DATOS!$F:$F,DATOS!$A:$A,$C2473,DATOS!$G:$G,$N$1,DATOS!$K:$K,$T$1)</f>
        <v>0</v>
      </c>
      <c r="U2473" s="118">
        <f>SUMIFS(DATOS!$F:$F,DATOS!$A:$A,$C2473,DATOS!$G:$G,$O$1,DATOS!$K:$K,$T$1)</f>
        <v>0</v>
      </c>
      <c r="V2473" s="119">
        <f>SUMIFS(DATOS!$F:$F,DATOS!$A:$A,$C2473,DATOS!$G:$G,$P$1,DATOS!$K:$K,$R$1)</f>
        <v>0</v>
      </c>
    </row>
    <row r="2474" spans="1:22">
      <c r="A2474" s="128" t="s">
        <v>452</v>
      </c>
      <c r="B2474" s="128" t="str">
        <f t="shared" si="281"/>
        <v>1 1 6 161 004 001</v>
      </c>
      <c r="C2474" s="129" t="s">
        <v>9819</v>
      </c>
      <c r="D2474" s="130" t="s">
        <v>3286</v>
      </c>
      <c r="E2474" s="127">
        <f t="shared" si="283"/>
        <v>0</v>
      </c>
      <c r="F2474" s="127">
        <f t="shared" si="284"/>
        <v>0</v>
      </c>
      <c r="G2474" s="127">
        <f t="shared" si="285"/>
        <v>0</v>
      </c>
      <c r="H2474" s="131">
        <f t="shared" si="286"/>
        <v>0</v>
      </c>
      <c r="I2474" s="128">
        <f t="shared" si="282"/>
        <v>17</v>
      </c>
      <c r="J2474" s="156" t="str">
        <f t="shared" si="287"/>
        <v>1 1 6 161 004</v>
      </c>
      <c r="K2474" s="118">
        <f>SUMIFS(DATOS!$F:$F,DATOS!$A:$A,$C2474,DATOS!$G:$G,$N$1,DATOS!$E:$E,$Q$1)</f>
        <v>0</v>
      </c>
      <c r="L2474" s="118">
        <f>SUMIFS(DATOS!$F:$F,DATOS!$A:$A,$C2474,DATOS!$G:$G,$O$1,DATOS!$E:$E,$Q$1)</f>
        <v>0</v>
      </c>
      <c r="M2474" s="119">
        <f>SUMIFS(DATOS!$F:$F,DATOS!$A:$A,$C2474,DATOS!$G:$G,$P$1,DATOS!$E:$E,$Q$1)</f>
        <v>0</v>
      </c>
      <c r="N2474" s="117">
        <f>SUMIFS(DATOS!$F:$F,DATOS!$A:$A,$C2474,DATOS!$G:$G,$N$1,DATOS!$L:$L,$R$1)</f>
        <v>0</v>
      </c>
      <c r="O2474" s="118">
        <f>SUMIFS(DATOS!$F:$F,DATOS!$A:$A,$C2474,DATOS!$G:$G,$O$1,DATOS!$L:$L,$R$1)</f>
        <v>0</v>
      </c>
      <c r="P2474" s="119">
        <f>SUMIFS(DATOS!$F:$F,DATOS!$A:$A,$C2474,DATOS!$G:$G,$P$1,DATOS!$L:$L,$R$1)</f>
        <v>0</v>
      </c>
      <c r="Q2474" s="117">
        <f>SUMIFS(DATOS!$F:$F,DATOS!$A:$A,$C2474,DATOS!$G:$G,$N$1,DATOS!$J:$J,$S$1)</f>
        <v>0</v>
      </c>
      <c r="R2474" s="118">
        <f>SUMIFS(DATOS!$F:$F,DATOS!$A:$A,$C2474,DATOS!$G:$G,$O$1,DATOS!$J:$J,$S$1)</f>
        <v>0</v>
      </c>
      <c r="S2474" s="119">
        <f>SUMIFS(DATOS!$F:$F,DATOS!$A:$A,$C2474,DATOS!$G:$G,$P$1,DATOS!$J:$J,$S$1)</f>
        <v>0</v>
      </c>
      <c r="T2474" s="117">
        <f>SUMIFS(DATOS!$F:$F,DATOS!$A:$A,$C2474,DATOS!$G:$G,$N$1,DATOS!$K:$K,$T$1)</f>
        <v>0</v>
      </c>
      <c r="U2474" s="118">
        <f>SUMIFS(DATOS!$F:$F,DATOS!$A:$A,$C2474,DATOS!$G:$G,$O$1,DATOS!$K:$K,$T$1)</f>
        <v>0</v>
      </c>
      <c r="V2474" s="119">
        <f>SUMIFS(DATOS!$F:$F,DATOS!$A:$A,$C2474,DATOS!$G:$G,$P$1,DATOS!$K:$K,$R$1)</f>
        <v>0</v>
      </c>
    </row>
    <row r="2475" spans="1:22">
      <c r="A2475" s="128" t="s">
        <v>452</v>
      </c>
      <c r="B2475" s="128" t="str">
        <f t="shared" si="281"/>
        <v>1 1 6 161 005 001</v>
      </c>
      <c r="C2475" s="129" t="s">
        <v>9820</v>
      </c>
      <c r="D2475" s="130" t="s">
        <v>3286</v>
      </c>
      <c r="E2475" s="127">
        <f t="shared" si="283"/>
        <v>0</v>
      </c>
      <c r="F2475" s="127">
        <f t="shared" si="284"/>
        <v>0</v>
      </c>
      <c r="G2475" s="127">
        <f t="shared" si="285"/>
        <v>0</v>
      </c>
      <c r="H2475" s="131">
        <f t="shared" si="286"/>
        <v>0</v>
      </c>
      <c r="I2475" s="128">
        <f t="shared" si="282"/>
        <v>17</v>
      </c>
      <c r="J2475" s="156" t="str">
        <f t="shared" si="287"/>
        <v>1 1 6 161 005</v>
      </c>
      <c r="K2475" s="118">
        <f>SUMIFS(DATOS!$F:$F,DATOS!$A:$A,$C2475,DATOS!$G:$G,$N$1,DATOS!$E:$E,$Q$1)</f>
        <v>0</v>
      </c>
      <c r="L2475" s="118">
        <f>SUMIFS(DATOS!$F:$F,DATOS!$A:$A,$C2475,DATOS!$G:$G,$O$1,DATOS!$E:$E,$Q$1)</f>
        <v>0</v>
      </c>
      <c r="M2475" s="119">
        <f>SUMIFS(DATOS!$F:$F,DATOS!$A:$A,$C2475,DATOS!$G:$G,$P$1,DATOS!$E:$E,$Q$1)</f>
        <v>0</v>
      </c>
      <c r="N2475" s="117">
        <f>SUMIFS(DATOS!$F:$F,DATOS!$A:$A,$C2475,DATOS!$G:$G,$N$1,DATOS!$L:$L,$R$1)</f>
        <v>0</v>
      </c>
      <c r="O2475" s="118">
        <f>SUMIFS(DATOS!$F:$F,DATOS!$A:$A,$C2475,DATOS!$G:$G,$O$1,DATOS!$L:$L,$R$1)</f>
        <v>0</v>
      </c>
      <c r="P2475" s="119">
        <f>SUMIFS(DATOS!$F:$F,DATOS!$A:$A,$C2475,DATOS!$G:$G,$P$1,DATOS!$L:$L,$R$1)</f>
        <v>0</v>
      </c>
      <c r="Q2475" s="117">
        <f>SUMIFS(DATOS!$F:$F,DATOS!$A:$A,$C2475,DATOS!$G:$G,$N$1,DATOS!$J:$J,$S$1)</f>
        <v>0</v>
      </c>
      <c r="R2475" s="118">
        <f>SUMIFS(DATOS!$F:$F,DATOS!$A:$A,$C2475,DATOS!$G:$G,$O$1,DATOS!$J:$J,$S$1)</f>
        <v>0</v>
      </c>
      <c r="S2475" s="119">
        <f>SUMIFS(DATOS!$F:$F,DATOS!$A:$A,$C2475,DATOS!$G:$G,$P$1,DATOS!$J:$J,$S$1)</f>
        <v>0</v>
      </c>
      <c r="T2475" s="117">
        <f>SUMIFS(DATOS!$F:$F,DATOS!$A:$A,$C2475,DATOS!$G:$G,$N$1,DATOS!$K:$K,$T$1)</f>
        <v>0</v>
      </c>
      <c r="U2475" s="118">
        <f>SUMIFS(DATOS!$F:$F,DATOS!$A:$A,$C2475,DATOS!$G:$G,$O$1,DATOS!$K:$K,$T$1)</f>
        <v>0</v>
      </c>
      <c r="V2475" s="119">
        <f>SUMIFS(DATOS!$F:$F,DATOS!$A:$A,$C2475,DATOS!$G:$G,$P$1,DATOS!$K:$K,$R$1)</f>
        <v>0</v>
      </c>
    </row>
    <row r="2476" spans="1:22">
      <c r="A2476" s="128" t="s">
        <v>452</v>
      </c>
      <c r="B2476" s="128" t="str">
        <f t="shared" si="281"/>
        <v>1 1 7 171 001 001</v>
      </c>
      <c r="C2476" s="129" t="s">
        <v>3795</v>
      </c>
      <c r="D2476" s="130" t="s">
        <v>3287</v>
      </c>
      <c r="E2476" s="127">
        <f t="shared" si="283"/>
        <v>0</v>
      </c>
      <c r="F2476" s="127">
        <f t="shared" si="284"/>
        <v>0</v>
      </c>
      <c r="G2476" s="127">
        <f t="shared" si="285"/>
        <v>0</v>
      </c>
      <c r="H2476" s="131">
        <f t="shared" si="286"/>
        <v>0</v>
      </c>
      <c r="I2476" s="128">
        <f t="shared" si="282"/>
        <v>17</v>
      </c>
      <c r="J2476" s="156" t="str">
        <f t="shared" si="287"/>
        <v>1 1 7 171 001</v>
      </c>
      <c r="K2476" s="118">
        <f>SUMIFS(DATOS!$F:$F,DATOS!$A:$A,$C2476,DATOS!$G:$G,$N$1,DATOS!$E:$E,$Q$1)</f>
        <v>0</v>
      </c>
      <c r="L2476" s="118">
        <f>SUMIFS(DATOS!$F:$F,DATOS!$A:$A,$C2476,DATOS!$G:$G,$O$1,DATOS!$E:$E,$Q$1)</f>
        <v>0</v>
      </c>
      <c r="M2476" s="119">
        <f>SUMIFS(DATOS!$F:$F,DATOS!$A:$A,$C2476,DATOS!$G:$G,$P$1,DATOS!$E:$E,$Q$1)</f>
        <v>0</v>
      </c>
      <c r="N2476" s="117">
        <f>SUMIFS(DATOS!$F:$F,DATOS!$A:$A,$C2476,DATOS!$G:$G,$N$1,DATOS!$L:$L,$R$1)</f>
        <v>0</v>
      </c>
      <c r="O2476" s="118">
        <f>SUMIFS(DATOS!$F:$F,DATOS!$A:$A,$C2476,DATOS!$G:$G,$O$1,DATOS!$L:$L,$R$1)</f>
        <v>0</v>
      </c>
      <c r="P2476" s="119">
        <f>SUMIFS(DATOS!$F:$F,DATOS!$A:$A,$C2476,DATOS!$G:$G,$P$1,DATOS!$L:$L,$R$1)</f>
        <v>0</v>
      </c>
      <c r="Q2476" s="117">
        <f>SUMIFS(DATOS!$F:$F,DATOS!$A:$A,$C2476,DATOS!$G:$G,$N$1,DATOS!$J:$J,$S$1)</f>
        <v>0</v>
      </c>
      <c r="R2476" s="118">
        <f>SUMIFS(DATOS!$F:$F,DATOS!$A:$A,$C2476,DATOS!$G:$G,$O$1,DATOS!$J:$J,$S$1)</f>
        <v>0</v>
      </c>
      <c r="S2476" s="119">
        <f>SUMIFS(DATOS!$F:$F,DATOS!$A:$A,$C2476,DATOS!$G:$G,$P$1,DATOS!$J:$J,$S$1)</f>
        <v>0</v>
      </c>
      <c r="T2476" s="117">
        <f>SUMIFS(DATOS!$F:$F,DATOS!$A:$A,$C2476,DATOS!$G:$G,$N$1,DATOS!$K:$K,$T$1)</f>
        <v>0</v>
      </c>
      <c r="U2476" s="118">
        <f>SUMIFS(DATOS!$F:$F,DATOS!$A:$A,$C2476,DATOS!$G:$G,$O$1,DATOS!$K:$K,$T$1)</f>
        <v>0</v>
      </c>
      <c r="V2476" s="119">
        <f>SUMIFS(DATOS!$F:$F,DATOS!$A:$A,$C2476,DATOS!$G:$G,$P$1,DATOS!$K:$K,$R$1)</f>
        <v>0</v>
      </c>
    </row>
    <row r="2477" spans="1:22">
      <c r="A2477" s="128" t="s">
        <v>452</v>
      </c>
      <c r="B2477" s="128" t="str">
        <f t="shared" si="281"/>
        <v>1 1 7 171 002 001</v>
      </c>
      <c r="C2477" s="129" t="s">
        <v>9821</v>
      </c>
      <c r="D2477" s="130" t="s">
        <v>3287</v>
      </c>
      <c r="E2477" s="127">
        <f t="shared" si="283"/>
        <v>0</v>
      </c>
      <c r="F2477" s="127">
        <f t="shared" si="284"/>
        <v>0</v>
      </c>
      <c r="G2477" s="127">
        <f t="shared" si="285"/>
        <v>0</v>
      </c>
      <c r="H2477" s="131">
        <f t="shared" si="286"/>
        <v>0</v>
      </c>
      <c r="I2477" s="128">
        <f t="shared" si="282"/>
        <v>17</v>
      </c>
      <c r="J2477" s="156" t="str">
        <f t="shared" si="287"/>
        <v>1 1 7 171 002</v>
      </c>
      <c r="K2477" s="118">
        <f>SUMIFS(DATOS!$F:$F,DATOS!$A:$A,$C2477,DATOS!$G:$G,$N$1,DATOS!$E:$E,$Q$1)</f>
        <v>0</v>
      </c>
      <c r="L2477" s="118">
        <f>SUMIFS(DATOS!$F:$F,DATOS!$A:$A,$C2477,DATOS!$G:$G,$O$1,DATOS!$E:$E,$Q$1)</f>
        <v>0</v>
      </c>
      <c r="M2477" s="119">
        <f>SUMIFS(DATOS!$F:$F,DATOS!$A:$A,$C2477,DATOS!$G:$G,$P$1,DATOS!$E:$E,$Q$1)</f>
        <v>0</v>
      </c>
      <c r="N2477" s="117">
        <f>SUMIFS(DATOS!$F:$F,DATOS!$A:$A,$C2477,DATOS!$G:$G,$N$1,DATOS!$L:$L,$R$1)</f>
        <v>0</v>
      </c>
      <c r="O2477" s="118">
        <f>SUMIFS(DATOS!$F:$F,DATOS!$A:$A,$C2477,DATOS!$G:$G,$O$1,DATOS!$L:$L,$R$1)</f>
        <v>0</v>
      </c>
      <c r="P2477" s="119">
        <f>SUMIFS(DATOS!$F:$F,DATOS!$A:$A,$C2477,DATOS!$G:$G,$P$1,DATOS!$L:$L,$R$1)</f>
        <v>0</v>
      </c>
      <c r="Q2477" s="117">
        <f>SUMIFS(DATOS!$F:$F,DATOS!$A:$A,$C2477,DATOS!$G:$G,$N$1,DATOS!$J:$J,$S$1)</f>
        <v>0</v>
      </c>
      <c r="R2477" s="118">
        <f>SUMIFS(DATOS!$F:$F,DATOS!$A:$A,$C2477,DATOS!$G:$G,$O$1,DATOS!$J:$J,$S$1)</f>
        <v>0</v>
      </c>
      <c r="S2477" s="119">
        <f>SUMIFS(DATOS!$F:$F,DATOS!$A:$A,$C2477,DATOS!$G:$G,$P$1,DATOS!$J:$J,$S$1)</f>
        <v>0</v>
      </c>
      <c r="T2477" s="117">
        <f>SUMIFS(DATOS!$F:$F,DATOS!$A:$A,$C2477,DATOS!$G:$G,$N$1,DATOS!$K:$K,$T$1)</f>
        <v>0</v>
      </c>
      <c r="U2477" s="118">
        <f>SUMIFS(DATOS!$F:$F,DATOS!$A:$A,$C2477,DATOS!$G:$G,$O$1,DATOS!$K:$K,$T$1)</f>
        <v>0</v>
      </c>
      <c r="V2477" s="119">
        <f>SUMIFS(DATOS!$F:$F,DATOS!$A:$A,$C2477,DATOS!$G:$G,$P$1,DATOS!$K:$K,$R$1)</f>
        <v>0</v>
      </c>
    </row>
    <row r="2478" spans="1:22">
      <c r="A2478" s="128" t="s">
        <v>452</v>
      </c>
      <c r="B2478" s="128" t="str">
        <f t="shared" si="281"/>
        <v>1 1 7 171 003 001</v>
      </c>
      <c r="C2478" s="129" t="s">
        <v>9822</v>
      </c>
      <c r="D2478" s="130" t="s">
        <v>3287</v>
      </c>
      <c r="E2478" s="127">
        <f t="shared" si="283"/>
        <v>0</v>
      </c>
      <c r="F2478" s="127">
        <f t="shared" si="284"/>
        <v>0</v>
      </c>
      <c r="G2478" s="127">
        <f t="shared" si="285"/>
        <v>0</v>
      </c>
      <c r="H2478" s="131">
        <f t="shared" si="286"/>
        <v>0</v>
      </c>
      <c r="I2478" s="128">
        <f t="shared" si="282"/>
        <v>17</v>
      </c>
      <c r="J2478" s="156" t="str">
        <f t="shared" si="287"/>
        <v>1 1 7 171 003</v>
      </c>
      <c r="K2478" s="118">
        <f>SUMIFS(DATOS!$F:$F,DATOS!$A:$A,$C2478,DATOS!$G:$G,$N$1,DATOS!$E:$E,$Q$1)</f>
        <v>0</v>
      </c>
      <c r="L2478" s="118">
        <f>SUMIFS(DATOS!$F:$F,DATOS!$A:$A,$C2478,DATOS!$G:$G,$O$1,DATOS!$E:$E,$Q$1)</f>
        <v>0</v>
      </c>
      <c r="M2478" s="119">
        <f>SUMIFS(DATOS!$F:$F,DATOS!$A:$A,$C2478,DATOS!$G:$G,$P$1,DATOS!$E:$E,$Q$1)</f>
        <v>0</v>
      </c>
      <c r="N2478" s="117">
        <f>SUMIFS(DATOS!$F:$F,DATOS!$A:$A,$C2478,DATOS!$G:$G,$N$1,DATOS!$L:$L,$R$1)</f>
        <v>0</v>
      </c>
      <c r="O2478" s="118">
        <f>SUMIFS(DATOS!$F:$F,DATOS!$A:$A,$C2478,DATOS!$G:$G,$O$1,DATOS!$L:$L,$R$1)</f>
        <v>0</v>
      </c>
      <c r="P2478" s="119">
        <f>SUMIFS(DATOS!$F:$F,DATOS!$A:$A,$C2478,DATOS!$G:$G,$P$1,DATOS!$L:$L,$R$1)</f>
        <v>0</v>
      </c>
      <c r="Q2478" s="117">
        <f>SUMIFS(DATOS!$F:$F,DATOS!$A:$A,$C2478,DATOS!$G:$G,$N$1,DATOS!$J:$J,$S$1)</f>
        <v>0</v>
      </c>
      <c r="R2478" s="118">
        <f>SUMIFS(DATOS!$F:$F,DATOS!$A:$A,$C2478,DATOS!$G:$G,$O$1,DATOS!$J:$J,$S$1)</f>
        <v>0</v>
      </c>
      <c r="S2478" s="119">
        <f>SUMIFS(DATOS!$F:$F,DATOS!$A:$A,$C2478,DATOS!$G:$G,$P$1,DATOS!$J:$J,$S$1)</f>
        <v>0</v>
      </c>
      <c r="T2478" s="117">
        <f>SUMIFS(DATOS!$F:$F,DATOS!$A:$A,$C2478,DATOS!$G:$G,$N$1,DATOS!$K:$K,$T$1)</f>
        <v>0</v>
      </c>
      <c r="U2478" s="118">
        <f>SUMIFS(DATOS!$F:$F,DATOS!$A:$A,$C2478,DATOS!$G:$G,$O$1,DATOS!$K:$K,$T$1)</f>
        <v>0</v>
      </c>
      <c r="V2478" s="119">
        <f>SUMIFS(DATOS!$F:$F,DATOS!$A:$A,$C2478,DATOS!$G:$G,$P$1,DATOS!$K:$K,$R$1)</f>
        <v>0</v>
      </c>
    </row>
    <row r="2479" spans="1:22">
      <c r="A2479" s="128" t="s">
        <v>452</v>
      </c>
      <c r="B2479" s="128" t="str">
        <f t="shared" si="281"/>
        <v>1 1 7 171 004 001</v>
      </c>
      <c r="C2479" s="129" t="s">
        <v>9823</v>
      </c>
      <c r="D2479" s="130" t="s">
        <v>3287</v>
      </c>
      <c r="E2479" s="127">
        <f t="shared" si="283"/>
        <v>0</v>
      </c>
      <c r="F2479" s="127">
        <f t="shared" si="284"/>
        <v>0</v>
      </c>
      <c r="G2479" s="127">
        <f t="shared" si="285"/>
        <v>0</v>
      </c>
      <c r="H2479" s="131">
        <f t="shared" si="286"/>
        <v>0</v>
      </c>
      <c r="I2479" s="128">
        <f t="shared" si="282"/>
        <v>17</v>
      </c>
      <c r="J2479" s="156" t="str">
        <f t="shared" si="287"/>
        <v>1 1 7 171 004</v>
      </c>
      <c r="K2479" s="118">
        <f>SUMIFS(DATOS!$F:$F,DATOS!$A:$A,$C2479,DATOS!$G:$G,$N$1,DATOS!$E:$E,$Q$1)</f>
        <v>0</v>
      </c>
      <c r="L2479" s="118">
        <f>SUMIFS(DATOS!$F:$F,DATOS!$A:$A,$C2479,DATOS!$G:$G,$O$1,DATOS!$E:$E,$Q$1)</f>
        <v>0</v>
      </c>
      <c r="M2479" s="119">
        <f>SUMIFS(DATOS!$F:$F,DATOS!$A:$A,$C2479,DATOS!$G:$G,$P$1,DATOS!$E:$E,$Q$1)</f>
        <v>0</v>
      </c>
      <c r="N2479" s="117">
        <f>SUMIFS(DATOS!$F:$F,DATOS!$A:$A,$C2479,DATOS!$G:$G,$N$1,DATOS!$L:$L,$R$1)</f>
        <v>0</v>
      </c>
      <c r="O2479" s="118">
        <f>SUMIFS(DATOS!$F:$F,DATOS!$A:$A,$C2479,DATOS!$G:$G,$O$1,DATOS!$L:$L,$R$1)</f>
        <v>0</v>
      </c>
      <c r="P2479" s="119">
        <f>SUMIFS(DATOS!$F:$F,DATOS!$A:$A,$C2479,DATOS!$G:$G,$P$1,DATOS!$L:$L,$R$1)</f>
        <v>0</v>
      </c>
      <c r="Q2479" s="117">
        <f>SUMIFS(DATOS!$F:$F,DATOS!$A:$A,$C2479,DATOS!$G:$G,$N$1,DATOS!$J:$J,$S$1)</f>
        <v>0</v>
      </c>
      <c r="R2479" s="118">
        <f>SUMIFS(DATOS!$F:$F,DATOS!$A:$A,$C2479,DATOS!$G:$G,$O$1,DATOS!$J:$J,$S$1)</f>
        <v>0</v>
      </c>
      <c r="S2479" s="119">
        <f>SUMIFS(DATOS!$F:$F,DATOS!$A:$A,$C2479,DATOS!$G:$G,$P$1,DATOS!$J:$J,$S$1)</f>
        <v>0</v>
      </c>
      <c r="T2479" s="117">
        <f>SUMIFS(DATOS!$F:$F,DATOS!$A:$A,$C2479,DATOS!$G:$G,$N$1,DATOS!$K:$K,$T$1)</f>
        <v>0</v>
      </c>
      <c r="U2479" s="118">
        <f>SUMIFS(DATOS!$F:$F,DATOS!$A:$A,$C2479,DATOS!$G:$G,$O$1,DATOS!$K:$K,$T$1)</f>
        <v>0</v>
      </c>
      <c r="V2479" s="119">
        <f>SUMIFS(DATOS!$F:$F,DATOS!$A:$A,$C2479,DATOS!$G:$G,$P$1,DATOS!$K:$K,$R$1)</f>
        <v>0</v>
      </c>
    </row>
    <row r="2480" spans="1:22">
      <c r="A2480" s="128" t="s">
        <v>452</v>
      </c>
      <c r="B2480" s="128" t="str">
        <f t="shared" si="281"/>
        <v>1 1 7 171 005 001</v>
      </c>
      <c r="C2480" s="129" t="s">
        <v>9824</v>
      </c>
      <c r="D2480" s="130" t="s">
        <v>3287</v>
      </c>
      <c r="E2480" s="127">
        <f t="shared" si="283"/>
        <v>0</v>
      </c>
      <c r="F2480" s="127">
        <f t="shared" si="284"/>
        <v>0</v>
      </c>
      <c r="G2480" s="127">
        <f t="shared" si="285"/>
        <v>0</v>
      </c>
      <c r="H2480" s="131">
        <f t="shared" si="286"/>
        <v>0</v>
      </c>
      <c r="I2480" s="128">
        <f t="shared" si="282"/>
        <v>17</v>
      </c>
      <c r="J2480" s="156" t="str">
        <f t="shared" si="287"/>
        <v>1 1 7 171 005</v>
      </c>
      <c r="K2480" s="118">
        <f>SUMIFS(DATOS!$F:$F,DATOS!$A:$A,$C2480,DATOS!$G:$G,$N$1,DATOS!$E:$E,$Q$1)</f>
        <v>0</v>
      </c>
      <c r="L2480" s="118">
        <f>SUMIFS(DATOS!$F:$F,DATOS!$A:$A,$C2480,DATOS!$G:$G,$O$1,DATOS!$E:$E,$Q$1)</f>
        <v>0</v>
      </c>
      <c r="M2480" s="119">
        <f>SUMIFS(DATOS!$F:$F,DATOS!$A:$A,$C2480,DATOS!$G:$G,$P$1,DATOS!$E:$E,$Q$1)</f>
        <v>0</v>
      </c>
      <c r="N2480" s="117">
        <f>SUMIFS(DATOS!$F:$F,DATOS!$A:$A,$C2480,DATOS!$G:$G,$N$1,DATOS!$L:$L,$R$1)</f>
        <v>0</v>
      </c>
      <c r="O2480" s="118">
        <f>SUMIFS(DATOS!$F:$F,DATOS!$A:$A,$C2480,DATOS!$G:$G,$O$1,DATOS!$L:$L,$R$1)</f>
        <v>0</v>
      </c>
      <c r="P2480" s="119">
        <f>SUMIFS(DATOS!$F:$F,DATOS!$A:$A,$C2480,DATOS!$G:$G,$P$1,DATOS!$L:$L,$R$1)</f>
        <v>0</v>
      </c>
      <c r="Q2480" s="117">
        <f>SUMIFS(DATOS!$F:$F,DATOS!$A:$A,$C2480,DATOS!$G:$G,$N$1,DATOS!$J:$J,$S$1)</f>
        <v>0</v>
      </c>
      <c r="R2480" s="118">
        <f>SUMIFS(DATOS!$F:$F,DATOS!$A:$A,$C2480,DATOS!$G:$G,$O$1,DATOS!$J:$J,$S$1)</f>
        <v>0</v>
      </c>
      <c r="S2480" s="119">
        <f>SUMIFS(DATOS!$F:$F,DATOS!$A:$A,$C2480,DATOS!$G:$G,$P$1,DATOS!$J:$J,$S$1)</f>
        <v>0</v>
      </c>
      <c r="T2480" s="117">
        <f>SUMIFS(DATOS!$F:$F,DATOS!$A:$A,$C2480,DATOS!$G:$G,$N$1,DATOS!$K:$K,$T$1)</f>
        <v>0</v>
      </c>
      <c r="U2480" s="118">
        <f>SUMIFS(DATOS!$F:$F,DATOS!$A:$A,$C2480,DATOS!$G:$G,$O$1,DATOS!$K:$K,$T$1)</f>
        <v>0</v>
      </c>
      <c r="V2480" s="119">
        <f>SUMIFS(DATOS!$F:$F,DATOS!$A:$A,$C2480,DATOS!$G:$G,$P$1,DATOS!$K:$K,$R$1)</f>
        <v>0</v>
      </c>
    </row>
    <row r="2481" spans="1:22">
      <c r="A2481" s="128" t="s">
        <v>452</v>
      </c>
      <c r="B2481" s="128" t="str">
        <f t="shared" ref="B2481:B2544" si="288">MID(C2481,1,I2481)</f>
        <v>1 1 7 172 001 001</v>
      </c>
      <c r="C2481" s="129" t="s">
        <v>3803</v>
      </c>
      <c r="D2481" s="130" t="s">
        <v>3288</v>
      </c>
      <c r="E2481" s="127">
        <f t="shared" si="283"/>
        <v>0</v>
      </c>
      <c r="F2481" s="127">
        <f t="shared" si="284"/>
        <v>0</v>
      </c>
      <c r="G2481" s="127">
        <f t="shared" si="285"/>
        <v>0</v>
      </c>
      <c r="H2481" s="131">
        <f t="shared" si="286"/>
        <v>0</v>
      </c>
      <c r="I2481" s="128">
        <f t="shared" ref="I2481:I2544" si="289">LEN(C2481)</f>
        <v>17</v>
      </c>
      <c r="J2481" s="156" t="str">
        <f t="shared" si="287"/>
        <v>1 1 7 172 001</v>
      </c>
      <c r="K2481" s="118">
        <f>SUMIFS(DATOS!$F:$F,DATOS!$A:$A,$C2481,DATOS!$G:$G,$N$1,DATOS!$E:$E,$Q$1)</f>
        <v>0</v>
      </c>
      <c r="L2481" s="118">
        <f>SUMIFS(DATOS!$F:$F,DATOS!$A:$A,$C2481,DATOS!$G:$G,$O$1,DATOS!$E:$E,$Q$1)</f>
        <v>0</v>
      </c>
      <c r="M2481" s="119">
        <f>SUMIFS(DATOS!$F:$F,DATOS!$A:$A,$C2481,DATOS!$G:$G,$P$1,DATOS!$E:$E,$Q$1)</f>
        <v>0</v>
      </c>
      <c r="N2481" s="117">
        <f>SUMIFS(DATOS!$F:$F,DATOS!$A:$A,$C2481,DATOS!$G:$G,$N$1,DATOS!$L:$L,$R$1)</f>
        <v>0</v>
      </c>
      <c r="O2481" s="118">
        <f>SUMIFS(DATOS!$F:$F,DATOS!$A:$A,$C2481,DATOS!$G:$G,$O$1,DATOS!$L:$L,$R$1)</f>
        <v>0</v>
      </c>
      <c r="P2481" s="119">
        <f>SUMIFS(DATOS!$F:$F,DATOS!$A:$A,$C2481,DATOS!$G:$G,$P$1,DATOS!$L:$L,$R$1)</f>
        <v>0</v>
      </c>
      <c r="Q2481" s="117">
        <f>SUMIFS(DATOS!$F:$F,DATOS!$A:$A,$C2481,DATOS!$G:$G,$N$1,DATOS!$J:$J,$S$1)</f>
        <v>0</v>
      </c>
      <c r="R2481" s="118">
        <f>SUMIFS(DATOS!$F:$F,DATOS!$A:$A,$C2481,DATOS!$G:$G,$O$1,DATOS!$J:$J,$S$1)</f>
        <v>0</v>
      </c>
      <c r="S2481" s="119">
        <f>SUMIFS(DATOS!$F:$F,DATOS!$A:$A,$C2481,DATOS!$G:$G,$P$1,DATOS!$J:$J,$S$1)</f>
        <v>0</v>
      </c>
      <c r="T2481" s="117">
        <f>SUMIFS(DATOS!$F:$F,DATOS!$A:$A,$C2481,DATOS!$G:$G,$N$1,DATOS!$K:$K,$T$1)</f>
        <v>0</v>
      </c>
      <c r="U2481" s="118">
        <f>SUMIFS(DATOS!$F:$F,DATOS!$A:$A,$C2481,DATOS!$G:$G,$O$1,DATOS!$K:$K,$T$1)</f>
        <v>0</v>
      </c>
      <c r="V2481" s="119">
        <f>SUMIFS(DATOS!$F:$F,DATOS!$A:$A,$C2481,DATOS!$G:$G,$P$1,DATOS!$K:$K,$R$1)</f>
        <v>0</v>
      </c>
    </row>
    <row r="2482" spans="1:22">
      <c r="A2482" s="128" t="s">
        <v>452</v>
      </c>
      <c r="B2482" s="128" t="str">
        <f t="shared" si="288"/>
        <v>1 1 7 172 002 001</v>
      </c>
      <c r="C2482" s="129" t="s">
        <v>9825</v>
      </c>
      <c r="D2482" s="130" t="s">
        <v>3288</v>
      </c>
      <c r="E2482" s="127">
        <f t="shared" si="283"/>
        <v>0</v>
      </c>
      <c r="F2482" s="127">
        <f t="shared" si="284"/>
        <v>0</v>
      </c>
      <c r="G2482" s="127">
        <f t="shared" si="285"/>
        <v>0</v>
      </c>
      <c r="H2482" s="131">
        <f t="shared" si="286"/>
        <v>0</v>
      </c>
      <c r="I2482" s="128">
        <f t="shared" si="289"/>
        <v>17</v>
      </c>
      <c r="J2482" s="156" t="str">
        <f t="shared" si="287"/>
        <v>1 1 7 172 002</v>
      </c>
      <c r="K2482" s="118">
        <f>SUMIFS(DATOS!$F:$F,DATOS!$A:$A,$C2482,DATOS!$G:$G,$N$1,DATOS!$E:$E,$Q$1)</f>
        <v>0</v>
      </c>
      <c r="L2482" s="118">
        <f>SUMIFS(DATOS!$F:$F,DATOS!$A:$A,$C2482,DATOS!$G:$G,$O$1,DATOS!$E:$E,$Q$1)</f>
        <v>0</v>
      </c>
      <c r="M2482" s="119">
        <f>SUMIFS(DATOS!$F:$F,DATOS!$A:$A,$C2482,DATOS!$G:$G,$P$1,DATOS!$E:$E,$Q$1)</f>
        <v>0</v>
      </c>
      <c r="N2482" s="117">
        <f>SUMIFS(DATOS!$F:$F,DATOS!$A:$A,$C2482,DATOS!$G:$G,$N$1,DATOS!$L:$L,$R$1)</f>
        <v>0</v>
      </c>
      <c r="O2482" s="118">
        <f>SUMIFS(DATOS!$F:$F,DATOS!$A:$A,$C2482,DATOS!$G:$G,$O$1,DATOS!$L:$L,$R$1)</f>
        <v>0</v>
      </c>
      <c r="P2482" s="119">
        <f>SUMIFS(DATOS!$F:$F,DATOS!$A:$A,$C2482,DATOS!$G:$G,$P$1,DATOS!$L:$L,$R$1)</f>
        <v>0</v>
      </c>
      <c r="Q2482" s="117">
        <f>SUMIFS(DATOS!$F:$F,DATOS!$A:$A,$C2482,DATOS!$G:$G,$N$1,DATOS!$J:$J,$S$1)</f>
        <v>0</v>
      </c>
      <c r="R2482" s="118">
        <f>SUMIFS(DATOS!$F:$F,DATOS!$A:$A,$C2482,DATOS!$G:$G,$O$1,DATOS!$J:$J,$S$1)</f>
        <v>0</v>
      </c>
      <c r="S2482" s="119">
        <f>SUMIFS(DATOS!$F:$F,DATOS!$A:$A,$C2482,DATOS!$G:$G,$P$1,DATOS!$J:$J,$S$1)</f>
        <v>0</v>
      </c>
      <c r="T2482" s="117">
        <f>SUMIFS(DATOS!$F:$F,DATOS!$A:$A,$C2482,DATOS!$G:$G,$N$1,DATOS!$K:$K,$T$1)</f>
        <v>0</v>
      </c>
      <c r="U2482" s="118">
        <f>SUMIFS(DATOS!$F:$F,DATOS!$A:$A,$C2482,DATOS!$G:$G,$O$1,DATOS!$K:$K,$T$1)</f>
        <v>0</v>
      </c>
      <c r="V2482" s="119">
        <f>SUMIFS(DATOS!$F:$F,DATOS!$A:$A,$C2482,DATOS!$G:$G,$P$1,DATOS!$K:$K,$R$1)</f>
        <v>0</v>
      </c>
    </row>
    <row r="2483" spans="1:22">
      <c r="A2483" s="128" t="s">
        <v>452</v>
      </c>
      <c r="B2483" s="128" t="str">
        <f t="shared" si="288"/>
        <v>1 1 7 172 003 001</v>
      </c>
      <c r="C2483" s="129" t="s">
        <v>9826</v>
      </c>
      <c r="D2483" s="130" t="s">
        <v>3288</v>
      </c>
      <c r="E2483" s="127">
        <f t="shared" si="283"/>
        <v>0</v>
      </c>
      <c r="F2483" s="127">
        <f t="shared" si="284"/>
        <v>0</v>
      </c>
      <c r="G2483" s="127">
        <f t="shared" si="285"/>
        <v>0</v>
      </c>
      <c r="H2483" s="131">
        <f t="shared" si="286"/>
        <v>0</v>
      </c>
      <c r="I2483" s="128">
        <f t="shared" si="289"/>
        <v>17</v>
      </c>
      <c r="J2483" s="156" t="str">
        <f t="shared" si="287"/>
        <v>1 1 7 172 003</v>
      </c>
      <c r="K2483" s="118">
        <f>SUMIFS(DATOS!$F:$F,DATOS!$A:$A,$C2483,DATOS!$G:$G,$N$1,DATOS!$E:$E,$Q$1)</f>
        <v>0</v>
      </c>
      <c r="L2483" s="118">
        <f>SUMIFS(DATOS!$F:$F,DATOS!$A:$A,$C2483,DATOS!$G:$G,$O$1,DATOS!$E:$E,$Q$1)</f>
        <v>0</v>
      </c>
      <c r="M2483" s="119">
        <f>SUMIFS(DATOS!$F:$F,DATOS!$A:$A,$C2483,DATOS!$G:$G,$P$1,DATOS!$E:$E,$Q$1)</f>
        <v>0</v>
      </c>
      <c r="N2483" s="117">
        <f>SUMIFS(DATOS!$F:$F,DATOS!$A:$A,$C2483,DATOS!$G:$G,$N$1,DATOS!$L:$L,$R$1)</f>
        <v>0</v>
      </c>
      <c r="O2483" s="118">
        <f>SUMIFS(DATOS!$F:$F,DATOS!$A:$A,$C2483,DATOS!$G:$G,$O$1,DATOS!$L:$L,$R$1)</f>
        <v>0</v>
      </c>
      <c r="P2483" s="119">
        <f>SUMIFS(DATOS!$F:$F,DATOS!$A:$A,$C2483,DATOS!$G:$G,$P$1,DATOS!$L:$L,$R$1)</f>
        <v>0</v>
      </c>
      <c r="Q2483" s="117">
        <f>SUMIFS(DATOS!$F:$F,DATOS!$A:$A,$C2483,DATOS!$G:$G,$N$1,DATOS!$J:$J,$S$1)</f>
        <v>0</v>
      </c>
      <c r="R2483" s="118">
        <f>SUMIFS(DATOS!$F:$F,DATOS!$A:$A,$C2483,DATOS!$G:$G,$O$1,DATOS!$J:$J,$S$1)</f>
        <v>0</v>
      </c>
      <c r="S2483" s="119">
        <f>SUMIFS(DATOS!$F:$F,DATOS!$A:$A,$C2483,DATOS!$G:$G,$P$1,DATOS!$J:$J,$S$1)</f>
        <v>0</v>
      </c>
      <c r="T2483" s="117">
        <f>SUMIFS(DATOS!$F:$F,DATOS!$A:$A,$C2483,DATOS!$G:$G,$N$1,DATOS!$K:$K,$T$1)</f>
        <v>0</v>
      </c>
      <c r="U2483" s="118">
        <f>SUMIFS(DATOS!$F:$F,DATOS!$A:$A,$C2483,DATOS!$G:$G,$O$1,DATOS!$K:$K,$T$1)</f>
        <v>0</v>
      </c>
      <c r="V2483" s="119">
        <f>SUMIFS(DATOS!$F:$F,DATOS!$A:$A,$C2483,DATOS!$G:$G,$P$1,DATOS!$K:$K,$R$1)</f>
        <v>0</v>
      </c>
    </row>
    <row r="2484" spans="1:22">
      <c r="A2484" s="128" t="s">
        <v>452</v>
      </c>
      <c r="B2484" s="128" t="str">
        <f t="shared" si="288"/>
        <v>1 1 7 172 004 001</v>
      </c>
      <c r="C2484" s="129" t="s">
        <v>9827</v>
      </c>
      <c r="D2484" s="130" t="s">
        <v>3288</v>
      </c>
      <c r="E2484" s="127">
        <f t="shared" si="283"/>
        <v>0</v>
      </c>
      <c r="F2484" s="127">
        <f t="shared" si="284"/>
        <v>0</v>
      </c>
      <c r="G2484" s="127">
        <f t="shared" si="285"/>
        <v>0</v>
      </c>
      <c r="H2484" s="131">
        <f t="shared" si="286"/>
        <v>0</v>
      </c>
      <c r="I2484" s="128">
        <f t="shared" si="289"/>
        <v>17</v>
      </c>
      <c r="J2484" s="156" t="str">
        <f t="shared" si="287"/>
        <v>1 1 7 172 004</v>
      </c>
      <c r="K2484" s="118">
        <f>SUMIFS(DATOS!$F:$F,DATOS!$A:$A,$C2484,DATOS!$G:$G,$N$1,DATOS!$E:$E,$Q$1)</f>
        <v>0</v>
      </c>
      <c r="L2484" s="118">
        <f>SUMIFS(DATOS!$F:$F,DATOS!$A:$A,$C2484,DATOS!$G:$G,$O$1,DATOS!$E:$E,$Q$1)</f>
        <v>0</v>
      </c>
      <c r="M2484" s="119">
        <f>SUMIFS(DATOS!$F:$F,DATOS!$A:$A,$C2484,DATOS!$G:$G,$P$1,DATOS!$E:$E,$Q$1)</f>
        <v>0</v>
      </c>
      <c r="N2484" s="117">
        <f>SUMIFS(DATOS!$F:$F,DATOS!$A:$A,$C2484,DATOS!$G:$G,$N$1,DATOS!$L:$L,$R$1)</f>
        <v>0</v>
      </c>
      <c r="O2484" s="118">
        <f>SUMIFS(DATOS!$F:$F,DATOS!$A:$A,$C2484,DATOS!$G:$G,$O$1,DATOS!$L:$L,$R$1)</f>
        <v>0</v>
      </c>
      <c r="P2484" s="119">
        <f>SUMIFS(DATOS!$F:$F,DATOS!$A:$A,$C2484,DATOS!$G:$G,$P$1,DATOS!$L:$L,$R$1)</f>
        <v>0</v>
      </c>
      <c r="Q2484" s="117">
        <f>SUMIFS(DATOS!$F:$F,DATOS!$A:$A,$C2484,DATOS!$G:$G,$N$1,DATOS!$J:$J,$S$1)</f>
        <v>0</v>
      </c>
      <c r="R2484" s="118">
        <f>SUMIFS(DATOS!$F:$F,DATOS!$A:$A,$C2484,DATOS!$G:$G,$O$1,DATOS!$J:$J,$S$1)</f>
        <v>0</v>
      </c>
      <c r="S2484" s="119">
        <f>SUMIFS(DATOS!$F:$F,DATOS!$A:$A,$C2484,DATOS!$G:$G,$P$1,DATOS!$J:$J,$S$1)</f>
        <v>0</v>
      </c>
      <c r="T2484" s="117">
        <f>SUMIFS(DATOS!$F:$F,DATOS!$A:$A,$C2484,DATOS!$G:$G,$N$1,DATOS!$K:$K,$T$1)</f>
        <v>0</v>
      </c>
      <c r="U2484" s="118">
        <f>SUMIFS(DATOS!$F:$F,DATOS!$A:$A,$C2484,DATOS!$G:$G,$O$1,DATOS!$K:$K,$T$1)</f>
        <v>0</v>
      </c>
      <c r="V2484" s="119">
        <f>SUMIFS(DATOS!$F:$F,DATOS!$A:$A,$C2484,DATOS!$G:$G,$P$1,DATOS!$K:$K,$R$1)</f>
        <v>0</v>
      </c>
    </row>
    <row r="2485" spans="1:22">
      <c r="A2485" s="128" t="s">
        <v>452</v>
      </c>
      <c r="B2485" s="128" t="str">
        <f t="shared" si="288"/>
        <v>1 1 7 172 005 001</v>
      </c>
      <c r="C2485" s="129" t="s">
        <v>9828</v>
      </c>
      <c r="D2485" s="130" t="s">
        <v>3288</v>
      </c>
      <c r="E2485" s="127">
        <f t="shared" si="283"/>
        <v>0</v>
      </c>
      <c r="F2485" s="127">
        <f t="shared" si="284"/>
        <v>0</v>
      </c>
      <c r="G2485" s="127">
        <f t="shared" si="285"/>
        <v>0</v>
      </c>
      <c r="H2485" s="131">
        <f t="shared" si="286"/>
        <v>0</v>
      </c>
      <c r="I2485" s="128">
        <f t="shared" si="289"/>
        <v>17</v>
      </c>
      <c r="J2485" s="156" t="str">
        <f t="shared" si="287"/>
        <v>1 1 7 172 005</v>
      </c>
      <c r="K2485" s="118">
        <f>SUMIFS(DATOS!$F:$F,DATOS!$A:$A,$C2485,DATOS!$G:$G,$N$1,DATOS!$E:$E,$Q$1)</f>
        <v>0</v>
      </c>
      <c r="L2485" s="118">
        <f>SUMIFS(DATOS!$F:$F,DATOS!$A:$A,$C2485,DATOS!$G:$G,$O$1,DATOS!$E:$E,$Q$1)</f>
        <v>0</v>
      </c>
      <c r="M2485" s="119">
        <f>SUMIFS(DATOS!$F:$F,DATOS!$A:$A,$C2485,DATOS!$G:$G,$P$1,DATOS!$E:$E,$Q$1)</f>
        <v>0</v>
      </c>
      <c r="N2485" s="117">
        <f>SUMIFS(DATOS!$F:$F,DATOS!$A:$A,$C2485,DATOS!$G:$G,$N$1,DATOS!$L:$L,$R$1)</f>
        <v>0</v>
      </c>
      <c r="O2485" s="118">
        <f>SUMIFS(DATOS!$F:$F,DATOS!$A:$A,$C2485,DATOS!$G:$G,$O$1,DATOS!$L:$L,$R$1)</f>
        <v>0</v>
      </c>
      <c r="P2485" s="119">
        <f>SUMIFS(DATOS!$F:$F,DATOS!$A:$A,$C2485,DATOS!$G:$G,$P$1,DATOS!$L:$L,$R$1)</f>
        <v>0</v>
      </c>
      <c r="Q2485" s="117">
        <f>SUMIFS(DATOS!$F:$F,DATOS!$A:$A,$C2485,DATOS!$G:$G,$N$1,DATOS!$J:$J,$S$1)</f>
        <v>0</v>
      </c>
      <c r="R2485" s="118">
        <f>SUMIFS(DATOS!$F:$F,DATOS!$A:$A,$C2485,DATOS!$G:$G,$O$1,DATOS!$J:$J,$S$1)</f>
        <v>0</v>
      </c>
      <c r="S2485" s="119">
        <f>SUMIFS(DATOS!$F:$F,DATOS!$A:$A,$C2485,DATOS!$G:$G,$P$1,DATOS!$J:$J,$S$1)</f>
        <v>0</v>
      </c>
      <c r="T2485" s="117">
        <f>SUMIFS(DATOS!$F:$F,DATOS!$A:$A,$C2485,DATOS!$G:$G,$N$1,DATOS!$K:$K,$T$1)</f>
        <v>0</v>
      </c>
      <c r="U2485" s="118">
        <f>SUMIFS(DATOS!$F:$F,DATOS!$A:$A,$C2485,DATOS!$G:$G,$O$1,DATOS!$K:$K,$T$1)</f>
        <v>0</v>
      </c>
      <c r="V2485" s="119">
        <f>SUMIFS(DATOS!$F:$F,DATOS!$A:$A,$C2485,DATOS!$G:$G,$P$1,DATOS!$K:$K,$R$1)</f>
        <v>0</v>
      </c>
    </row>
    <row r="2486" spans="1:22">
      <c r="A2486" s="128" t="s">
        <v>452</v>
      </c>
      <c r="B2486" s="128" t="str">
        <f t="shared" si="288"/>
        <v>1 2 1 211 001 001</v>
      </c>
      <c r="C2486" s="129" t="s">
        <v>3204</v>
      </c>
      <c r="D2486" s="130" t="s">
        <v>3289</v>
      </c>
      <c r="E2486" s="127">
        <f t="shared" si="283"/>
        <v>0</v>
      </c>
      <c r="F2486" s="127">
        <f t="shared" si="284"/>
        <v>0</v>
      </c>
      <c r="G2486" s="127">
        <f t="shared" si="285"/>
        <v>0</v>
      </c>
      <c r="H2486" s="131">
        <f t="shared" si="286"/>
        <v>0</v>
      </c>
      <c r="I2486" s="128">
        <f t="shared" si="289"/>
        <v>17</v>
      </c>
      <c r="J2486" s="156" t="str">
        <f t="shared" si="287"/>
        <v>1 2 1 211 001</v>
      </c>
      <c r="K2486" s="118">
        <f>SUMIFS(DATOS!$F:$F,DATOS!$A:$A,$C2486,DATOS!$G:$G,$N$1,DATOS!$E:$E,$Q$1)</f>
        <v>0</v>
      </c>
      <c r="L2486" s="118">
        <f>SUMIFS(DATOS!$F:$F,DATOS!$A:$A,$C2486,DATOS!$G:$G,$O$1,DATOS!$E:$E,$Q$1)</f>
        <v>0</v>
      </c>
      <c r="M2486" s="119">
        <f>SUMIFS(DATOS!$F:$F,DATOS!$A:$A,$C2486,DATOS!$G:$G,$P$1,DATOS!$E:$E,$Q$1)</f>
        <v>0</v>
      </c>
      <c r="N2486" s="117">
        <f>SUMIFS(DATOS!$F:$F,DATOS!$A:$A,$C2486,DATOS!$G:$G,$N$1,DATOS!$L:$L,$R$1)</f>
        <v>0</v>
      </c>
      <c r="O2486" s="118">
        <f>SUMIFS(DATOS!$F:$F,DATOS!$A:$A,$C2486,DATOS!$G:$G,$O$1,DATOS!$L:$L,$R$1)</f>
        <v>0</v>
      </c>
      <c r="P2486" s="119">
        <f>SUMIFS(DATOS!$F:$F,DATOS!$A:$A,$C2486,DATOS!$G:$G,$P$1,DATOS!$L:$L,$R$1)</f>
        <v>0</v>
      </c>
      <c r="Q2486" s="117">
        <f>SUMIFS(DATOS!$F:$F,DATOS!$A:$A,$C2486,DATOS!$G:$G,$N$1,DATOS!$J:$J,$S$1)</f>
        <v>0</v>
      </c>
      <c r="R2486" s="118">
        <f>SUMIFS(DATOS!$F:$F,DATOS!$A:$A,$C2486,DATOS!$G:$G,$O$1,DATOS!$J:$J,$S$1)</f>
        <v>0</v>
      </c>
      <c r="S2486" s="119">
        <f>SUMIFS(DATOS!$F:$F,DATOS!$A:$A,$C2486,DATOS!$G:$G,$P$1,DATOS!$J:$J,$S$1)</f>
        <v>0</v>
      </c>
      <c r="T2486" s="117">
        <f>SUMIFS(DATOS!$F:$F,DATOS!$A:$A,$C2486,DATOS!$G:$G,$N$1,DATOS!$K:$K,$T$1)</f>
        <v>0</v>
      </c>
      <c r="U2486" s="118">
        <f>SUMIFS(DATOS!$F:$F,DATOS!$A:$A,$C2486,DATOS!$G:$G,$O$1,DATOS!$K:$K,$T$1)</f>
        <v>0</v>
      </c>
      <c r="V2486" s="119">
        <f>SUMIFS(DATOS!$F:$F,DATOS!$A:$A,$C2486,DATOS!$G:$G,$P$1,DATOS!$K:$K,$R$1)</f>
        <v>0</v>
      </c>
    </row>
    <row r="2487" spans="1:22">
      <c r="A2487" s="128" t="s">
        <v>452</v>
      </c>
      <c r="B2487" s="128" t="str">
        <f t="shared" si="288"/>
        <v>1 2 1 211 002 001</v>
      </c>
      <c r="C2487" s="129" t="s">
        <v>8273</v>
      </c>
      <c r="D2487" s="130" t="s">
        <v>3289</v>
      </c>
      <c r="E2487" s="127">
        <f t="shared" si="283"/>
        <v>0</v>
      </c>
      <c r="F2487" s="127">
        <f t="shared" si="284"/>
        <v>0</v>
      </c>
      <c r="G2487" s="127">
        <f t="shared" si="285"/>
        <v>0</v>
      </c>
      <c r="H2487" s="131">
        <f t="shared" si="286"/>
        <v>0</v>
      </c>
      <c r="I2487" s="128">
        <f t="shared" si="289"/>
        <v>17</v>
      </c>
      <c r="J2487" s="156" t="str">
        <f t="shared" si="287"/>
        <v>1 2 1 211 002</v>
      </c>
      <c r="K2487" s="118">
        <f>SUMIFS(DATOS!$F:$F,DATOS!$A:$A,$C2487,DATOS!$G:$G,$N$1,DATOS!$E:$E,$Q$1)</f>
        <v>0</v>
      </c>
      <c r="L2487" s="118">
        <f>SUMIFS(DATOS!$F:$F,DATOS!$A:$A,$C2487,DATOS!$G:$G,$O$1,DATOS!$E:$E,$Q$1)</f>
        <v>0</v>
      </c>
      <c r="M2487" s="119">
        <f>SUMIFS(DATOS!$F:$F,DATOS!$A:$A,$C2487,DATOS!$G:$G,$P$1,DATOS!$E:$E,$Q$1)</f>
        <v>0</v>
      </c>
      <c r="N2487" s="117">
        <f>SUMIFS(DATOS!$F:$F,DATOS!$A:$A,$C2487,DATOS!$G:$G,$N$1,DATOS!$L:$L,$R$1)</f>
        <v>0</v>
      </c>
      <c r="O2487" s="118">
        <f>SUMIFS(DATOS!$F:$F,DATOS!$A:$A,$C2487,DATOS!$G:$G,$O$1,DATOS!$L:$L,$R$1)</f>
        <v>0</v>
      </c>
      <c r="P2487" s="119">
        <f>SUMIFS(DATOS!$F:$F,DATOS!$A:$A,$C2487,DATOS!$G:$G,$P$1,DATOS!$L:$L,$R$1)</f>
        <v>0</v>
      </c>
      <c r="Q2487" s="117">
        <f>SUMIFS(DATOS!$F:$F,DATOS!$A:$A,$C2487,DATOS!$G:$G,$N$1,DATOS!$J:$J,$S$1)</f>
        <v>0</v>
      </c>
      <c r="R2487" s="118">
        <f>SUMIFS(DATOS!$F:$F,DATOS!$A:$A,$C2487,DATOS!$G:$G,$O$1,DATOS!$J:$J,$S$1)</f>
        <v>0</v>
      </c>
      <c r="S2487" s="119">
        <f>SUMIFS(DATOS!$F:$F,DATOS!$A:$A,$C2487,DATOS!$G:$G,$P$1,DATOS!$J:$J,$S$1)</f>
        <v>0</v>
      </c>
      <c r="T2487" s="117">
        <f>SUMIFS(DATOS!$F:$F,DATOS!$A:$A,$C2487,DATOS!$G:$G,$N$1,DATOS!$K:$K,$T$1)</f>
        <v>0</v>
      </c>
      <c r="U2487" s="118">
        <f>SUMIFS(DATOS!$F:$F,DATOS!$A:$A,$C2487,DATOS!$G:$G,$O$1,DATOS!$K:$K,$T$1)</f>
        <v>0</v>
      </c>
      <c r="V2487" s="119">
        <f>SUMIFS(DATOS!$F:$F,DATOS!$A:$A,$C2487,DATOS!$G:$G,$P$1,DATOS!$K:$K,$R$1)</f>
        <v>0</v>
      </c>
    </row>
    <row r="2488" spans="1:22">
      <c r="A2488" s="128" t="s">
        <v>452</v>
      </c>
      <c r="B2488" s="128" t="str">
        <f t="shared" si="288"/>
        <v>1 2 1 211 003 001</v>
      </c>
      <c r="C2488" s="129" t="s">
        <v>8268</v>
      </c>
      <c r="D2488" s="130" t="s">
        <v>3289</v>
      </c>
      <c r="E2488" s="127">
        <f t="shared" ref="E2488:E2551" si="290">SUBTOTAL(9,K2488,N2488,Q2488,T2488)</f>
        <v>800754</v>
      </c>
      <c r="F2488" s="127">
        <f t="shared" ref="F2488:F2551" si="291">SUBTOTAL(9,L2488,O2488,R2488,U2488)</f>
        <v>0</v>
      </c>
      <c r="G2488" s="127">
        <f t="shared" ref="G2488:G2551" si="292">SUBTOTAL(9,M2488,P2488,S2488,V2488)</f>
        <v>0</v>
      </c>
      <c r="H2488" s="131">
        <f t="shared" ref="H2488:H2551" si="293">SUM(E2488:G2488)</f>
        <v>800754</v>
      </c>
      <c r="I2488" s="128">
        <f t="shared" si="289"/>
        <v>17</v>
      </c>
      <c r="J2488" s="156" t="str">
        <f t="shared" si="287"/>
        <v>1 2 1 211 003</v>
      </c>
      <c r="K2488" s="118">
        <f>SUMIFS(DATOS!$F:$F,DATOS!$A:$A,$C2488,DATOS!$G:$G,$N$1,DATOS!$E:$E,$Q$1)</f>
        <v>0</v>
      </c>
      <c r="L2488" s="118">
        <f>SUMIFS(DATOS!$F:$F,DATOS!$A:$A,$C2488,DATOS!$G:$G,$O$1,DATOS!$E:$E,$Q$1)</f>
        <v>0</v>
      </c>
      <c r="M2488" s="119">
        <f>SUMIFS(DATOS!$F:$F,DATOS!$A:$A,$C2488,DATOS!$G:$G,$P$1,DATOS!$E:$E,$Q$1)</f>
        <v>0</v>
      </c>
      <c r="N2488" s="117">
        <f>SUMIFS(DATOS!$F:$F,DATOS!$A:$A,$C2488,DATOS!$G:$G,$N$1,DATOS!$L:$L,$R$1)</f>
        <v>800754</v>
      </c>
      <c r="O2488" s="118">
        <f>SUMIFS(DATOS!$F:$F,DATOS!$A:$A,$C2488,DATOS!$G:$G,$O$1,DATOS!$L:$L,$R$1)</f>
        <v>0</v>
      </c>
      <c r="P2488" s="119">
        <f>SUMIFS(DATOS!$F:$F,DATOS!$A:$A,$C2488,DATOS!$G:$G,$P$1,DATOS!$L:$L,$R$1)</f>
        <v>0</v>
      </c>
      <c r="Q2488" s="117">
        <f>SUMIFS(DATOS!$F:$F,DATOS!$A:$A,$C2488,DATOS!$G:$G,$N$1,DATOS!$J:$J,$S$1)</f>
        <v>0</v>
      </c>
      <c r="R2488" s="118">
        <f>SUMIFS(DATOS!$F:$F,DATOS!$A:$A,$C2488,DATOS!$G:$G,$O$1,DATOS!$J:$J,$S$1)</f>
        <v>0</v>
      </c>
      <c r="S2488" s="119">
        <f>SUMIFS(DATOS!$F:$F,DATOS!$A:$A,$C2488,DATOS!$G:$G,$P$1,DATOS!$J:$J,$S$1)</f>
        <v>0</v>
      </c>
      <c r="T2488" s="117">
        <f>SUMIFS(DATOS!$F:$F,DATOS!$A:$A,$C2488,DATOS!$G:$G,$N$1,DATOS!$K:$K,$T$1)</f>
        <v>0</v>
      </c>
      <c r="U2488" s="118">
        <f>SUMIFS(DATOS!$F:$F,DATOS!$A:$A,$C2488,DATOS!$G:$G,$O$1,DATOS!$K:$K,$T$1)</f>
        <v>0</v>
      </c>
      <c r="V2488" s="119">
        <f>SUMIFS(DATOS!$F:$F,DATOS!$A:$A,$C2488,DATOS!$G:$G,$P$1,DATOS!$K:$K,$R$1)</f>
        <v>0</v>
      </c>
    </row>
    <row r="2489" spans="1:22">
      <c r="A2489" s="128" t="s">
        <v>452</v>
      </c>
      <c r="B2489" s="128" t="str">
        <f t="shared" si="288"/>
        <v>1 2 1 211 004 001</v>
      </c>
      <c r="C2489" s="129" t="s">
        <v>9829</v>
      </c>
      <c r="D2489" s="130" t="s">
        <v>3289</v>
      </c>
      <c r="E2489" s="127">
        <f t="shared" si="290"/>
        <v>0</v>
      </c>
      <c r="F2489" s="127">
        <f t="shared" si="291"/>
        <v>0</v>
      </c>
      <c r="G2489" s="127">
        <f t="shared" si="292"/>
        <v>0</v>
      </c>
      <c r="H2489" s="131">
        <f t="shared" si="293"/>
        <v>0</v>
      </c>
      <c r="I2489" s="128">
        <f t="shared" si="289"/>
        <v>17</v>
      </c>
      <c r="J2489" s="156" t="str">
        <f t="shared" si="287"/>
        <v>1 2 1 211 004</v>
      </c>
      <c r="K2489" s="118">
        <f>SUMIFS(DATOS!$F:$F,DATOS!$A:$A,$C2489,DATOS!$G:$G,$N$1,DATOS!$E:$E,$Q$1)</f>
        <v>0</v>
      </c>
      <c r="L2489" s="118">
        <f>SUMIFS(DATOS!$F:$F,DATOS!$A:$A,$C2489,DATOS!$G:$G,$O$1,DATOS!$E:$E,$Q$1)</f>
        <v>0</v>
      </c>
      <c r="M2489" s="119">
        <f>SUMIFS(DATOS!$F:$F,DATOS!$A:$A,$C2489,DATOS!$G:$G,$P$1,DATOS!$E:$E,$Q$1)</f>
        <v>0</v>
      </c>
      <c r="N2489" s="117">
        <f>SUMIFS(DATOS!$F:$F,DATOS!$A:$A,$C2489,DATOS!$G:$G,$N$1,DATOS!$L:$L,$R$1)</f>
        <v>0</v>
      </c>
      <c r="O2489" s="118">
        <f>SUMIFS(DATOS!$F:$F,DATOS!$A:$A,$C2489,DATOS!$G:$G,$O$1,DATOS!$L:$L,$R$1)</f>
        <v>0</v>
      </c>
      <c r="P2489" s="119">
        <f>SUMIFS(DATOS!$F:$F,DATOS!$A:$A,$C2489,DATOS!$G:$G,$P$1,DATOS!$L:$L,$R$1)</f>
        <v>0</v>
      </c>
      <c r="Q2489" s="117">
        <f>SUMIFS(DATOS!$F:$F,DATOS!$A:$A,$C2489,DATOS!$G:$G,$N$1,DATOS!$J:$J,$S$1)</f>
        <v>0</v>
      </c>
      <c r="R2489" s="118">
        <f>SUMIFS(DATOS!$F:$F,DATOS!$A:$A,$C2489,DATOS!$G:$G,$O$1,DATOS!$J:$J,$S$1)</f>
        <v>0</v>
      </c>
      <c r="S2489" s="119">
        <f>SUMIFS(DATOS!$F:$F,DATOS!$A:$A,$C2489,DATOS!$G:$G,$P$1,DATOS!$J:$J,$S$1)</f>
        <v>0</v>
      </c>
      <c r="T2489" s="117">
        <f>SUMIFS(DATOS!$F:$F,DATOS!$A:$A,$C2489,DATOS!$G:$G,$N$1,DATOS!$K:$K,$T$1)</f>
        <v>0</v>
      </c>
      <c r="U2489" s="118">
        <f>SUMIFS(DATOS!$F:$F,DATOS!$A:$A,$C2489,DATOS!$G:$G,$O$1,DATOS!$K:$K,$T$1)</f>
        <v>0</v>
      </c>
      <c r="V2489" s="119">
        <f>SUMIFS(DATOS!$F:$F,DATOS!$A:$A,$C2489,DATOS!$G:$G,$P$1,DATOS!$K:$K,$R$1)</f>
        <v>0</v>
      </c>
    </row>
    <row r="2490" spans="1:22">
      <c r="A2490" s="128" t="s">
        <v>452</v>
      </c>
      <c r="B2490" s="128" t="str">
        <f t="shared" si="288"/>
        <v>1 2 1 211 005 001</v>
      </c>
      <c r="C2490" s="129" t="s">
        <v>8285</v>
      </c>
      <c r="D2490" s="130" t="s">
        <v>3289</v>
      </c>
      <c r="E2490" s="127">
        <f t="shared" si="290"/>
        <v>0</v>
      </c>
      <c r="F2490" s="127">
        <f t="shared" si="291"/>
        <v>0</v>
      </c>
      <c r="G2490" s="127">
        <f t="shared" si="292"/>
        <v>0</v>
      </c>
      <c r="H2490" s="131">
        <f t="shared" si="293"/>
        <v>0</v>
      </c>
      <c r="I2490" s="128">
        <f t="shared" si="289"/>
        <v>17</v>
      </c>
      <c r="J2490" s="156" t="str">
        <f t="shared" si="287"/>
        <v>1 2 1 211 005</v>
      </c>
      <c r="K2490" s="118">
        <f>SUMIFS(DATOS!$F:$F,DATOS!$A:$A,$C2490,DATOS!$G:$G,$N$1,DATOS!$E:$E,$Q$1)</f>
        <v>0</v>
      </c>
      <c r="L2490" s="118">
        <f>SUMIFS(DATOS!$F:$F,DATOS!$A:$A,$C2490,DATOS!$G:$G,$O$1,DATOS!$E:$E,$Q$1)</f>
        <v>0</v>
      </c>
      <c r="M2490" s="119">
        <f>SUMIFS(DATOS!$F:$F,DATOS!$A:$A,$C2490,DATOS!$G:$G,$P$1,DATOS!$E:$E,$Q$1)</f>
        <v>0</v>
      </c>
      <c r="N2490" s="117">
        <f>SUMIFS(DATOS!$F:$F,DATOS!$A:$A,$C2490,DATOS!$G:$G,$N$1,DATOS!$L:$L,$R$1)</f>
        <v>0</v>
      </c>
      <c r="O2490" s="118">
        <f>SUMIFS(DATOS!$F:$F,DATOS!$A:$A,$C2490,DATOS!$G:$G,$O$1,DATOS!$L:$L,$R$1)</f>
        <v>0</v>
      </c>
      <c r="P2490" s="119">
        <f>SUMIFS(DATOS!$F:$F,DATOS!$A:$A,$C2490,DATOS!$G:$G,$P$1,DATOS!$L:$L,$R$1)</f>
        <v>0</v>
      </c>
      <c r="Q2490" s="117">
        <f>SUMIFS(DATOS!$F:$F,DATOS!$A:$A,$C2490,DATOS!$G:$G,$N$1,DATOS!$J:$J,$S$1)</f>
        <v>0</v>
      </c>
      <c r="R2490" s="118">
        <f>SUMIFS(DATOS!$F:$F,DATOS!$A:$A,$C2490,DATOS!$G:$G,$O$1,DATOS!$J:$J,$S$1)</f>
        <v>0</v>
      </c>
      <c r="S2490" s="119">
        <f>SUMIFS(DATOS!$F:$F,DATOS!$A:$A,$C2490,DATOS!$G:$G,$P$1,DATOS!$J:$J,$S$1)</f>
        <v>0</v>
      </c>
      <c r="T2490" s="117">
        <f>SUMIFS(DATOS!$F:$F,DATOS!$A:$A,$C2490,DATOS!$G:$G,$N$1,DATOS!$K:$K,$T$1)</f>
        <v>0</v>
      </c>
      <c r="U2490" s="118">
        <f>SUMIFS(DATOS!$F:$F,DATOS!$A:$A,$C2490,DATOS!$G:$G,$O$1,DATOS!$K:$K,$T$1)</f>
        <v>0</v>
      </c>
      <c r="V2490" s="119">
        <f>SUMIFS(DATOS!$F:$F,DATOS!$A:$A,$C2490,DATOS!$G:$G,$P$1,DATOS!$K:$K,$R$1)</f>
        <v>0</v>
      </c>
    </row>
    <row r="2491" spans="1:22">
      <c r="A2491" s="128" t="s">
        <v>452</v>
      </c>
      <c r="B2491" s="128" t="str">
        <f t="shared" si="288"/>
        <v>1 2 1 212 001 001</v>
      </c>
      <c r="C2491" s="129" t="s">
        <v>3216</v>
      </c>
      <c r="D2491" s="130" t="s">
        <v>3290</v>
      </c>
      <c r="E2491" s="127">
        <f t="shared" si="290"/>
        <v>0</v>
      </c>
      <c r="F2491" s="127">
        <f t="shared" si="291"/>
        <v>0</v>
      </c>
      <c r="G2491" s="127">
        <f t="shared" si="292"/>
        <v>0</v>
      </c>
      <c r="H2491" s="131">
        <f t="shared" si="293"/>
        <v>0</v>
      </c>
      <c r="I2491" s="128">
        <f t="shared" si="289"/>
        <v>17</v>
      </c>
      <c r="J2491" s="156" t="str">
        <f t="shared" si="287"/>
        <v>1 2 1 212 001</v>
      </c>
      <c r="K2491" s="118">
        <f>SUMIFS(DATOS!$F:$F,DATOS!$A:$A,$C2491,DATOS!$G:$G,$N$1,DATOS!$E:$E,$Q$1)</f>
        <v>0</v>
      </c>
      <c r="L2491" s="118">
        <f>SUMIFS(DATOS!$F:$F,DATOS!$A:$A,$C2491,DATOS!$G:$G,$O$1,DATOS!$E:$E,$Q$1)</f>
        <v>0</v>
      </c>
      <c r="M2491" s="119">
        <f>SUMIFS(DATOS!$F:$F,DATOS!$A:$A,$C2491,DATOS!$G:$G,$P$1,DATOS!$E:$E,$Q$1)</f>
        <v>0</v>
      </c>
      <c r="N2491" s="117">
        <f>SUMIFS(DATOS!$F:$F,DATOS!$A:$A,$C2491,DATOS!$G:$G,$N$1,DATOS!$L:$L,$R$1)</f>
        <v>0</v>
      </c>
      <c r="O2491" s="118">
        <f>SUMIFS(DATOS!$F:$F,DATOS!$A:$A,$C2491,DATOS!$G:$G,$O$1,DATOS!$L:$L,$R$1)</f>
        <v>0</v>
      </c>
      <c r="P2491" s="119">
        <f>SUMIFS(DATOS!$F:$F,DATOS!$A:$A,$C2491,DATOS!$G:$G,$P$1,DATOS!$L:$L,$R$1)</f>
        <v>0</v>
      </c>
      <c r="Q2491" s="117">
        <f>SUMIFS(DATOS!$F:$F,DATOS!$A:$A,$C2491,DATOS!$G:$G,$N$1,DATOS!$J:$J,$S$1)</f>
        <v>0</v>
      </c>
      <c r="R2491" s="118">
        <f>SUMIFS(DATOS!$F:$F,DATOS!$A:$A,$C2491,DATOS!$G:$G,$O$1,DATOS!$J:$J,$S$1)</f>
        <v>0</v>
      </c>
      <c r="S2491" s="119">
        <f>SUMIFS(DATOS!$F:$F,DATOS!$A:$A,$C2491,DATOS!$G:$G,$P$1,DATOS!$J:$J,$S$1)</f>
        <v>0</v>
      </c>
      <c r="T2491" s="117">
        <f>SUMIFS(DATOS!$F:$F,DATOS!$A:$A,$C2491,DATOS!$G:$G,$N$1,DATOS!$K:$K,$T$1)</f>
        <v>0</v>
      </c>
      <c r="U2491" s="118">
        <f>SUMIFS(DATOS!$F:$F,DATOS!$A:$A,$C2491,DATOS!$G:$G,$O$1,DATOS!$K:$K,$T$1)</f>
        <v>0</v>
      </c>
      <c r="V2491" s="119">
        <f>SUMIFS(DATOS!$F:$F,DATOS!$A:$A,$C2491,DATOS!$G:$G,$P$1,DATOS!$K:$K,$R$1)</f>
        <v>0</v>
      </c>
    </row>
    <row r="2492" spans="1:22">
      <c r="A2492" s="128" t="s">
        <v>452</v>
      </c>
      <c r="B2492" s="128" t="str">
        <f t="shared" si="288"/>
        <v>1 2 1 212 002 001</v>
      </c>
      <c r="C2492" s="129" t="s">
        <v>9830</v>
      </c>
      <c r="D2492" s="130" t="s">
        <v>3290</v>
      </c>
      <c r="E2492" s="127">
        <f t="shared" si="290"/>
        <v>0</v>
      </c>
      <c r="F2492" s="127">
        <f t="shared" si="291"/>
        <v>0</v>
      </c>
      <c r="G2492" s="127">
        <f t="shared" si="292"/>
        <v>0</v>
      </c>
      <c r="H2492" s="131">
        <f t="shared" si="293"/>
        <v>0</v>
      </c>
      <c r="I2492" s="128">
        <f t="shared" si="289"/>
        <v>17</v>
      </c>
      <c r="J2492" s="156" t="str">
        <f t="shared" si="287"/>
        <v>1 2 1 212 002</v>
      </c>
      <c r="K2492" s="118">
        <f>SUMIFS(DATOS!$F:$F,DATOS!$A:$A,$C2492,DATOS!$G:$G,$N$1,DATOS!$E:$E,$Q$1)</f>
        <v>0</v>
      </c>
      <c r="L2492" s="118">
        <f>SUMIFS(DATOS!$F:$F,DATOS!$A:$A,$C2492,DATOS!$G:$G,$O$1,DATOS!$E:$E,$Q$1)</f>
        <v>0</v>
      </c>
      <c r="M2492" s="119">
        <f>SUMIFS(DATOS!$F:$F,DATOS!$A:$A,$C2492,DATOS!$G:$G,$P$1,DATOS!$E:$E,$Q$1)</f>
        <v>0</v>
      </c>
      <c r="N2492" s="117">
        <f>SUMIFS(DATOS!$F:$F,DATOS!$A:$A,$C2492,DATOS!$G:$G,$N$1,DATOS!$L:$L,$R$1)</f>
        <v>0</v>
      </c>
      <c r="O2492" s="118">
        <f>SUMIFS(DATOS!$F:$F,DATOS!$A:$A,$C2492,DATOS!$G:$G,$O$1,DATOS!$L:$L,$R$1)</f>
        <v>0</v>
      </c>
      <c r="P2492" s="119">
        <f>SUMIFS(DATOS!$F:$F,DATOS!$A:$A,$C2492,DATOS!$G:$G,$P$1,DATOS!$L:$L,$R$1)</f>
        <v>0</v>
      </c>
      <c r="Q2492" s="117">
        <f>SUMIFS(DATOS!$F:$F,DATOS!$A:$A,$C2492,DATOS!$G:$G,$N$1,DATOS!$J:$J,$S$1)</f>
        <v>0</v>
      </c>
      <c r="R2492" s="118">
        <f>SUMIFS(DATOS!$F:$F,DATOS!$A:$A,$C2492,DATOS!$G:$G,$O$1,DATOS!$J:$J,$S$1)</f>
        <v>0</v>
      </c>
      <c r="S2492" s="119">
        <f>SUMIFS(DATOS!$F:$F,DATOS!$A:$A,$C2492,DATOS!$G:$G,$P$1,DATOS!$J:$J,$S$1)</f>
        <v>0</v>
      </c>
      <c r="T2492" s="117">
        <f>SUMIFS(DATOS!$F:$F,DATOS!$A:$A,$C2492,DATOS!$G:$G,$N$1,DATOS!$K:$K,$T$1)</f>
        <v>0</v>
      </c>
      <c r="U2492" s="118">
        <f>SUMIFS(DATOS!$F:$F,DATOS!$A:$A,$C2492,DATOS!$G:$G,$O$1,DATOS!$K:$K,$T$1)</f>
        <v>0</v>
      </c>
      <c r="V2492" s="119">
        <f>SUMIFS(DATOS!$F:$F,DATOS!$A:$A,$C2492,DATOS!$G:$G,$P$1,DATOS!$K:$K,$R$1)</f>
        <v>0</v>
      </c>
    </row>
    <row r="2493" spans="1:22">
      <c r="A2493" s="128" t="s">
        <v>452</v>
      </c>
      <c r="B2493" s="128" t="str">
        <f t="shared" si="288"/>
        <v>1 2 1 212 003 001</v>
      </c>
      <c r="C2493" s="129" t="s">
        <v>9831</v>
      </c>
      <c r="D2493" s="130" t="s">
        <v>3290</v>
      </c>
      <c r="E2493" s="127">
        <f t="shared" si="290"/>
        <v>0</v>
      </c>
      <c r="F2493" s="127">
        <f t="shared" si="291"/>
        <v>0</v>
      </c>
      <c r="G2493" s="127">
        <f t="shared" si="292"/>
        <v>0</v>
      </c>
      <c r="H2493" s="131">
        <f t="shared" si="293"/>
        <v>0</v>
      </c>
      <c r="I2493" s="128">
        <f t="shared" si="289"/>
        <v>17</v>
      </c>
      <c r="J2493" s="156" t="str">
        <f t="shared" si="287"/>
        <v>1 2 1 212 003</v>
      </c>
      <c r="K2493" s="118">
        <f>SUMIFS(DATOS!$F:$F,DATOS!$A:$A,$C2493,DATOS!$G:$G,$N$1,DATOS!$E:$E,$Q$1)</f>
        <v>0</v>
      </c>
      <c r="L2493" s="118">
        <f>SUMIFS(DATOS!$F:$F,DATOS!$A:$A,$C2493,DATOS!$G:$G,$O$1,DATOS!$E:$E,$Q$1)</f>
        <v>0</v>
      </c>
      <c r="M2493" s="119">
        <f>SUMIFS(DATOS!$F:$F,DATOS!$A:$A,$C2493,DATOS!$G:$G,$P$1,DATOS!$E:$E,$Q$1)</f>
        <v>0</v>
      </c>
      <c r="N2493" s="117">
        <f>SUMIFS(DATOS!$F:$F,DATOS!$A:$A,$C2493,DATOS!$G:$G,$N$1,DATOS!$L:$L,$R$1)</f>
        <v>0</v>
      </c>
      <c r="O2493" s="118">
        <f>SUMIFS(DATOS!$F:$F,DATOS!$A:$A,$C2493,DATOS!$G:$G,$O$1,DATOS!$L:$L,$R$1)</f>
        <v>0</v>
      </c>
      <c r="P2493" s="119">
        <f>SUMIFS(DATOS!$F:$F,DATOS!$A:$A,$C2493,DATOS!$G:$G,$P$1,DATOS!$L:$L,$R$1)</f>
        <v>0</v>
      </c>
      <c r="Q2493" s="117">
        <f>SUMIFS(DATOS!$F:$F,DATOS!$A:$A,$C2493,DATOS!$G:$G,$N$1,DATOS!$J:$J,$S$1)</f>
        <v>0</v>
      </c>
      <c r="R2493" s="118">
        <f>SUMIFS(DATOS!$F:$F,DATOS!$A:$A,$C2493,DATOS!$G:$G,$O$1,DATOS!$J:$J,$S$1)</f>
        <v>0</v>
      </c>
      <c r="S2493" s="119">
        <f>SUMIFS(DATOS!$F:$F,DATOS!$A:$A,$C2493,DATOS!$G:$G,$P$1,DATOS!$J:$J,$S$1)</f>
        <v>0</v>
      </c>
      <c r="T2493" s="117">
        <f>SUMIFS(DATOS!$F:$F,DATOS!$A:$A,$C2493,DATOS!$G:$G,$N$1,DATOS!$K:$K,$T$1)</f>
        <v>0</v>
      </c>
      <c r="U2493" s="118">
        <f>SUMIFS(DATOS!$F:$F,DATOS!$A:$A,$C2493,DATOS!$G:$G,$O$1,DATOS!$K:$K,$T$1)</f>
        <v>0</v>
      </c>
      <c r="V2493" s="119">
        <f>SUMIFS(DATOS!$F:$F,DATOS!$A:$A,$C2493,DATOS!$G:$G,$P$1,DATOS!$K:$K,$R$1)</f>
        <v>0</v>
      </c>
    </row>
    <row r="2494" spans="1:22">
      <c r="A2494" s="128" t="s">
        <v>452</v>
      </c>
      <c r="B2494" s="128" t="str">
        <f t="shared" si="288"/>
        <v>1 2 1 212 004 001</v>
      </c>
      <c r="C2494" s="129" t="s">
        <v>9832</v>
      </c>
      <c r="D2494" s="130" t="s">
        <v>3290</v>
      </c>
      <c r="E2494" s="127">
        <f t="shared" si="290"/>
        <v>0</v>
      </c>
      <c r="F2494" s="127">
        <f t="shared" si="291"/>
        <v>0</v>
      </c>
      <c r="G2494" s="127">
        <f t="shared" si="292"/>
        <v>0</v>
      </c>
      <c r="H2494" s="131">
        <f t="shared" si="293"/>
        <v>0</v>
      </c>
      <c r="I2494" s="128">
        <f t="shared" si="289"/>
        <v>17</v>
      </c>
      <c r="J2494" s="156" t="str">
        <f t="shared" si="287"/>
        <v>1 2 1 212 004</v>
      </c>
      <c r="K2494" s="118">
        <f>SUMIFS(DATOS!$F:$F,DATOS!$A:$A,$C2494,DATOS!$G:$G,$N$1,DATOS!$E:$E,$Q$1)</f>
        <v>0</v>
      </c>
      <c r="L2494" s="118">
        <f>SUMIFS(DATOS!$F:$F,DATOS!$A:$A,$C2494,DATOS!$G:$G,$O$1,DATOS!$E:$E,$Q$1)</f>
        <v>0</v>
      </c>
      <c r="M2494" s="119">
        <f>SUMIFS(DATOS!$F:$F,DATOS!$A:$A,$C2494,DATOS!$G:$G,$P$1,DATOS!$E:$E,$Q$1)</f>
        <v>0</v>
      </c>
      <c r="N2494" s="117">
        <f>SUMIFS(DATOS!$F:$F,DATOS!$A:$A,$C2494,DATOS!$G:$G,$N$1,DATOS!$L:$L,$R$1)</f>
        <v>0</v>
      </c>
      <c r="O2494" s="118">
        <f>SUMIFS(DATOS!$F:$F,DATOS!$A:$A,$C2494,DATOS!$G:$G,$O$1,DATOS!$L:$L,$R$1)</f>
        <v>0</v>
      </c>
      <c r="P2494" s="119">
        <f>SUMIFS(DATOS!$F:$F,DATOS!$A:$A,$C2494,DATOS!$G:$G,$P$1,DATOS!$L:$L,$R$1)</f>
        <v>0</v>
      </c>
      <c r="Q2494" s="117">
        <f>SUMIFS(DATOS!$F:$F,DATOS!$A:$A,$C2494,DATOS!$G:$G,$N$1,DATOS!$J:$J,$S$1)</f>
        <v>0</v>
      </c>
      <c r="R2494" s="118">
        <f>SUMIFS(DATOS!$F:$F,DATOS!$A:$A,$C2494,DATOS!$G:$G,$O$1,DATOS!$J:$J,$S$1)</f>
        <v>0</v>
      </c>
      <c r="S2494" s="119">
        <f>SUMIFS(DATOS!$F:$F,DATOS!$A:$A,$C2494,DATOS!$G:$G,$P$1,DATOS!$J:$J,$S$1)</f>
        <v>0</v>
      </c>
      <c r="T2494" s="117">
        <f>SUMIFS(DATOS!$F:$F,DATOS!$A:$A,$C2494,DATOS!$G:$G,$N$1,DATOS!$K:$K,$T$1)</f>
        <v>0</v>
      </c>
      <c r="U2494" s="118">
        <f>SUMIFS(DATOS!$F:$F,DATOS!$A:$A,$C2494,DATOS!$G:$G,$O$1,DATOS!$K:$K,$T$1)</f>
        <v>0</v>
      </c>
      <c r="V2494" s="119">
        <f>SUMIFS(DATOS!$F:$F,DATOS!$A:$A,$C2494,DATOS!$G:$G,$P$1,DATOS!$K:$K,$R$1)</f>
        <v>0</v>
      </c>
    </row>
    <row r="2495" spans="1:22">
      <c r="A2495" s="128" t="s">
        <v>452</v>
      </c>
      <c r="B2495" s="128" t="str">
        <f t="shared" si="288"/>
        <v>1 2 1 212 005 001</v>
      </c>
      <c r="C2495" s="129" t="s">
        <v>9833</v>
      </c>
      <c r="D2495" s="130" t="s">
        <v>3290</v>
      </c>
      <c r="E2495" s="127">
        <f t="shared" si="290"/>
        <v>0</v>
      </c>
      <c r="F2495" s="127">
        <f t="shared" si="291"/>
        <v>0</v>
      </c>
      <c r="G2495" s="127">
        <f t="shared" si="292"/>
        <v>0</v>
      </c>
      <c r="H2495" s="131">
        <f t="shared" si="293"/>
        <v>0</v>
      </c>
      <c r="I2495" s="128">
        <f t="shared" si="289"/>
        <v>17</v>
      </c>
      <c r="J2495" s="156" t="str">
        <f t="shared" si="287"/>
        <v>1 2 1 212 005</v>
      </c>
      <c r="K2495" s="118">
        <f>SUMIFS(DATOS!$F:$F,DATOS!$A:$A,$C2495,DATOS!$G:$G,$N$1,DATOS!$E:$E,$Q$1)</f>
        <v>0</v>
      </c>
      <c r="L2495" s="118">
        <f>SUMIFS(DATOS!$F:$F,DATOS!$A:$A,$C2495,DATOS!$G:$G,$O$1,DATOS!$E:$E,$Q$1)</f>
        <v>0</v>
      </c>
      <c r="M2495" s="119">
        <f>SUMIFS(DATOS!$F:$F,DATOS!$A:$A,$C2495,DATOS!$G:$G,$P$1,DATOS!$E:$E,$Q$1)</f>
        <v>0</v>
      </c>
      <c r="N2495" s="117">
        <f>SUMIFS(DATOS!$F:$F,DATOS!$A:$A,$C2495,DATOS!$G:$G,$N$1,DATOS!$L:$L,$R$1)</f>
        <v>0</v>
      </c>
      <c r="O2495" s="118">
        <f>SUMIFS(DATOS!$F:$F,DATOS!$A:$A,$C2495,DATOS!$G:$G,$O$1,DATOS!$L:$L,$R$1)</f>
        <v>0</v>
      </c>
      <c r="P2495" s="119">
        <f>SUMIFS(DATOS!$F:$F,DATOS!$A:$A,$C2495,DATOS!$G:$G,$P$1,DATOS!$L:$L,$R$1)</f>
        <v>0</v>
      </c>
      <c r="Q2495" s="117">
        <f>SUMIFS(DATOS!$F:$F,DATOS!$A:$A,$C2495,DATOS!$G:$G,$N$1,DATOS!$J:$J,$S$1)</f>
        <v>0</v>
      </c>
      <c r="R2495" s="118">
        <f>SUMIFS(DATOS!$F:$F,DATOS!$A:$A,$C2495,DATOS!$G:$G,$O$1,DATOS!$J:$J,$S$1)</f>
        <v>0</v>
      </c>
      <c r="S2495" s="119">
        <f>SUMIFS(DATOS!$F:$F,DATOS!$A:$A,$C2495,DATOS!$G:$G,$P$1,DATOS!$J:$J,$S$1)</f>
        <v>0</v>
      </c>
      <c r="T2495" s="117">
        <f>SUMIFS(DATOS!$F:$F,DATOS!$A:$A,$C2495,DATOS!$G:$G,$N$1,DATOS!$K:$K,$T$1)</f>
        <v>0</v>
      </c>
      <c r="U2495" s="118">
        <f>SUMIFS(DATOS!$F:$F,DATOS!$A:$A,$C2495,DATOS!$G:$G,$O$1,DATOS!$K:$K,$T$1)</f>
        <v>0</v>
      </c>
      <c r="V2495" s="119">
        <f>SUMIFS(DATOS!$F:$F,DATOS!$A:$A,$C2495,DATOS!$G:$G,$P$1,DATOS!$K:$K,$R$1)</f>
        <v>0</v>
      </c>
    </row>
    <row r="2496" spans="1:22">
      <c r="A2496" s="128" t="s">
        <v>452</v>
      </c>
      <c r="B2496" s="128" t="str">
        <f t="shared" si="288"/>
        <v>1 2 1 213 001 001</v>
      </c>
      <c r="C2496" s="129" t="s">
        <v>3824</v>
      </c>
      <c r="D2496" s="130" t="s">
        <v>3291</v>
      </c>
      <c r="E2496" s="127">
        <f t="shared" si="290"/>
        <v>0</v>
      </c>
      <c r="F2496" s="127">
        <f t="shared" si="291"/>
        <v>0</v>
      </c>
      <c r="G2496" s="127">
        <f t="shared" si="292"/>
        <v>0</v>
      </c>
      <c r="H2496" s="131">
        <f t="shared" si="293"/>
        <v>0</v>
      </c>
      <c r="I2496" s="128">
        <f t="shared" si="289"/>
        <v>17</v>
      </c>
      <c r="J2496" s="156" t="str">
        <f t="shared" si="287"/>
        <v>1 2 1 213 001</v>
      </c>
      <c r="K2496" s="118">
        <f>SUMIFS(DATOS!$F:$F,DATOS!$A:$A,$C2496,DATOS!$G:$G,$N$1,DATOS!$E:$E,$Q$1)</f>
        <v>0</v>
      </c>
      <c r="L2496" s="118">
        <f>SUMIFS(DATOS!$F:$F,DATOS!$A:$A,$C2496,DATOS!$G:$G,$O$1,DATOS!$E:$E,$Q$1)</f>
        <v>0</v>
      </c>
      <c r="M2496" s="119">
        <f>SUMIFS(DATOS!$F:$F,DATOS!$A:$A,$C2496,DATOS!$G:$G,$P$1,DATOS!$E:$E,$Q$1)</f>
        <v>0</v>
      </c>
      <c r="N2496" s="117">
        <f>SUMIFS(DATOS!$F:$F,DATOS!$A:$A,$C2496,DATOS!$G:$G,$N$1,DATOS!$L:$L,$R$1)</f>
        <v>0</v>
      </c>
      <c r="O2496" s="118">
        <f>SUMIFS(DATOS!$F:$F,DATOS!$A:$A,$C2496,DATOS!$G:$G,$O$1,DATOS!$L:$L,$R$1)</f>
        <v>0</v>
      </c>
      <c r="P2496" s="119">
        <f>SUMIFS(DATOS!$F:$F,DATOS!$A:$A,$C2496,DATOS!$G:$G,$P$1,DATOS!$L:$L,$R$1)</f>
        <v>0</v>
      </c>
      <c r="Q2496" s="117">
        <f>SUMIFS(DATOS!$F:$F,DATOS!$A:$A,$C2496,DATOS!$G:$G,$N$1,DATOS!$J:$J,$S$1)</f>
        <v>0</v>
      </c>
      <c r="R2496" s="118">
        <f>SUMIFS(DATOS!$F:$F,DATOS!$A:$A,$C2496,DATOS!$G:$G,$O$1,DATOS!$J:$J,$S$1)</f>
        <v>0</v>
      </c>
      <c r="S2496" s="119">
        <f>SUMIFS(DATOS!$F:$F,DATOS!$A:$A,$C2496,DATOS!$G:$G,$P$1,DATOS!$J:$J,$S$1)</f>
        <v>0</v>
      </c>
      <c r="T2496" s="117">
        <f>SUMIFS(DATOS!$F:$F,DATOS!$A:$A,$C2496,DATOS!$G:$G,$N$1,DATOS!$K:$K,$T$1)</f>
        <v>0</v>
      </c>
      <c r="U2496" s="118">
        <f>SUMIFS(DATOS!$F:$F,DATOS!$A:$A,$C2496,DATOS!$G:$G,$O$1,DATOS!$K:$K,$T$1)</f>
        <v>0</v>
      </c>
      <c r="V2496" s="119">
        <f>SUMIFS(DATOS!$F:$F,DATOS!$A:$A,$C2496,DATOS!$G:$G,$P$1,DATOS!$K:$K,$R$1)</f>
        <v>0</v>
      </c>
    </row>
    <row r="2497" spans="1:22">
      <c r="A2497" s="128" t="s">
        <v>452</v>
      </c>
      <c r="B2497" s="128" t="str">
        <f t="shared" si="288"/>
        <v>1 2 1 213 002 001</v>
      </c>
      <c r="C2497" s="129" t="s">
        <v>9834</v>
      </c>
      <c r="D2497" s="130" t="s">
        <v>3291</v>
      </c>
      <c r="E2497" s="127">
        <f t="shared" si="290"/>
        <v>0</v>
      </c>
      <c r="F2497" s="127">
        <f t="shared" si="291"/>
        <v>0</v>
      </c>
      <c r="G2497" s="127">
        <f t="shared" si="292"/>
        <v>0</v>
      </c>
      <c r="H2497" s="131">
        <f t="shared" si="293"/>
        <v>0</v>
      </c>
      <c r="I2497" s="128">
        <f t="shared" si="289"/>
        <v>17</v>
      </c>
      <c r="J2497" s="156" t="str">
        <f t="shared" si="287"/>
        <v>1 2 1 213 002</v>
      </c>
      <c r="K2497" s="118">
        <f>SUMIFS(DATOS!$F:$F,DATOS!$A:$A,$C2497,DATOS!$G:$G,$N$1,DATOS!$E:$E,$Q$1)</f>
        <v>0</v>
      </c>
      <c r="L2497" s="118">
        <f>SUMIFS(DATOS!$F:$F,DATOS!$A:$A,$C2497,DATOS!$G:$G,$O$1,DATOS!$E:$E,$Q$1)</f>
        <v>0</v>
      </c>
      <c r="M2497" s="119">
        <f>SUMIFS(DATOS!$F:$F,DATOS!$A:$A,$C2497,DATOS!$G:$G,$P$1,DATOS!$E:$E,$Q$1)</f>
        <v>0</v>
      </c>
      <c r="N2497" s="117">
        <f>SUMIFS(DATOS!$F:$F,DATOS!$A:$A,$C2497,DATOS!$G:$G,$N$1,DATOS!$L:$L,$R$1)</f>
        <v>0</v>
      </c>
      <c r="O2497" s="118">
        <f>SUMIFS(DATOS!$F:$F,DATOS!$A:$A,$C2497,DATOS!$G:$G,$O$1,DATOS!$L:$L,$R$1)</f>
        <v>0</v>
      </c>
      <c r="P2497" s="119">
        <f>SUMIFS(DATOS!$F:$F,DATOS!$A:$A,$C2497,DATOS!$G:$G,$P$1,DATOS!$L:$L,$R$1)</f>
        <v>0</v>
      </c>
      <c r="Q2497" s="117">
        <f>SUMIFS(DATOS!$F:$F,DATOS!$A:$A,$C2497,DATOS!$G:$G,$N$1,DATOS!$J:$J,$S$1)</f>
        <v>0</v>
      </c>
      <c r="R2497" s="118">
        <f>SUMIFS(DATOS!$F:$F,DATOS!$A:$A,$C2497,DATOS!$G:$G,$O$1,DATOS!$J:$J,$S$1)</f>
        <v>0</v>
      </c>
      <c r="S2497" s="119">
        <f>SUMIFS(DATOS!$F:$F,DATOS!$A:$A,$C2497,DATOS!$G:$G,$P$1,DATOS!$J:$J,$S$1)</f>
        <v>0</v>
      </c>
      <c r="T2497" s="117">
        <f>SUMIFS(DATOS!$F:$F,DATOS!$A:$A,$C2497,DATOS!$G:$G,$N$1,DATOS!$K:$K,$T$1)</f>
        <v>0</v>
      </c>
      <c r="U2497" s="118">
        <f>SUMIFS(DATOS!$F:$F,DATOS!$A:$A,$C2497,DATOS!$G:$G,$O$1,DATOS!$K:$K,$T$1)</f>
        <v>0</v>
      </c>
      <c r="V2497" s="119">
        <f>SUMIFS(DATOS!$F:$F,DATOS!$A:$A,$C2497,DATOS!$G:$G,$P$1,DATOS!$K:$K,$R$1)</f>
        <v>0</v>
      </c>
    </row>
    <row r="2498" spans="1:22">
      <c r="A2498" s="128" t="s">
        <v>452</v>
      </c>
      <c r="B2498" s="128" t="str">
        <f t="shared" si="288"/>
        <v>1 2 1 213 003 001</v>
      </c>
      <c r="C2498" s="129" t="s">
        <v>9835</v>
      </c>
      <c r="D2498" s="130" t="s">
        <v>3291</v>
      </c>
      <c r="E2498" s="127">
        <f t="shared" si="290"/>
        <v>0</v>
      </c>
      <c r="F2498" s="127">
        <f t="shared" si="291"/>
        <v>0</v>
      </c>
      <c r="G2498" s="127">
        <f t="shared" si="292"/>
        <v>0</v>
      </c>
      <c r="H2498" s="131">
        <f t="shared" si="293"/>
        <v>0</v>
      </c>
      <c r="I2498" s="128">
        <f t="shared" si="289"/>
        <v>17</v>
      </c>
      <c r="J2498" s="156" t="str">
        <f t="shared" si="287"/>
        <v>1 2 1 213 003</v>
      </c>
      <c r="K2498" s="118">
        <f>SUMIFS(DATOS!$F:$F,DATOS!$A:$A,$C2498,DATOS!$G:$G,$N$1,DATOS!$E:$E,$Q$1)</f>
        <v>0</v>
      </c>
      <c r="L2498" s="118">
        <f>SUMIFS(DATOS!$F:$F,DATOS!$A:$A,$C2498,DATOS!$G:$G,$O$1,DATOS!$E:$E,$Q$1)</f>
        <v>0</v>
      </c>
      <c r="M2498" s="119">
        <f>SUMIFS(DATOS!$F:$F,DATOS!$A:$A,$C2498,DATOS!$G:$G,$P$1,DATOS!$E:$E,$Q$1)</f>
        <v>0</v>
      </c>
      <c r="N2498" s="117">
        <f>SUMIFS(DATOS!$F:$F,DATOS!$A:$A,$C2498,DATOS!$G:$G,$N$1,DATOS!$L:$L,$R$1)</f>
        <v>0</v>
      </c>
      <c r="O2498" s="118">
        <f>SUMIFS(DATOS!$F:$F,DATOS!$A:$A,$C2498,DATOS!$G:$G,$O$1,DATOS!$L:$L,$R$1)</f>
        <v>0</v>
      </c>
      <c r="P2498" s="119">
        <f>SUMIFS(DATOS!$F:$F,DATOS!$A:$A,$C2498,DATOS!$G:$G,$P$1,DATOS!$L:$L,$R$1)</f>
        <v>0</v>
      </c>
      <c r="Q2498" s="117">
        <f>SUMIFS(DATOS!$F:$F,DATOS!$A:$A,$C2498,DATOS!$G:$G,$N$1,DATOS!$J:$J,$S$1)</f>
        <v>0</v>
      </c>
      <c r="R2498" s="118">
        <f>SUMIFS(DATOS!$F:$F,DATOS!$A:$A,$C2498,DATOS!$G:$G,$O$1,DATOS!$J:$J,$S$1)</f>
        <v>0</v>
      </c>
      <c r="S2498" s="119">
        <f>SUMIFS(DATOS!$F:$F,DATOS!$A:$A,$C2498,DATOS!$G:$G,$P$1,DATOS!$J:$J,$S$1)</f>
        <v>0</v>
      </c>
      <c r="T2498" s="117">
        <f>SUMIFS(DATOS!$F:$F,DATOS!$A:$A,$C2498,DATOS!$G:$G,$N$1,DATOS!$K:$K,$T$1)</f>
        <v>0</v>
      </c>
      <c r="U2498" s="118">
        <f>SUMIFS(DATOS!$F:$F,DATOS!$A:$A,$C2498,DATOS!$G:$G,$O$1,DATOS!$K:$K,$T$1)</f>
        <v>0</v>
      </c>
      <c r="V2498" s="119">
        <f>SUMIFS(DATOS!$F:$F,DATOS!$A:$A,$C2498,DATOS!$G:$G,$P$1,DATOS!$K:$K,$R$1)</f>
        <v>0</v>
      </c>
    </row>
    <row r="2499" spans="1:22">
      <c r="A2499" s="128" t="s">
        <v>452</v>
      </c>
      <c r="B2499" s="128" t="str">
        <f t="shared" si="288"/>
        <v>1 2 1 213 004 001</v>
      </c>
      <c r="C2499" s="129" t="s">
        <v>9836</v>
      </c>
      <c r="D2499" s="130" t="s">
        <v>3291</v>
      </c>
      <c r="E2499" s="127">
        <f t="shared" si="290"/>
        <v>0</v>
      </c>
      <c r="F2499" s="127">
        <f t="shared" si="291"/>
        <v>0</v>
      </c>
      <c r="G2499" s="127">
        <f t="shared" si="292"/>
        <v>0</v>
      </c>
      <c r="H2499" s="131">
        <f t="shared" si="293"/>
        <v>0</v>
      </c>
      <c r="I2499" s="128">
        <f t="shared" si="289"/>
        <v>17</v>
      </c>
      <c r="J2499" s="156" t="str">
        <f t="shared" si="287"/>
        <v>1 2 1 213 004</v>
      </c>
      <c r="K2499" s="118">
        <f>SUMIFS(DATOS!$F:$F,DATOS!$A:$A,$C2499,DATOS!$G:$G,$N$1,DATOS!$E:$E,$Q$1)</f>
        <v>0</v>
      </c>
      <c r="L2499" s="118">
        <f>SUMIFS(DATOS!$F:$F,DATOS!$A:$A,$C2499,DATOS!$G:$G,$O$1,DATOS!$E:$E,$Q$1)</f>
        <v>0</v>
      </c>
      <c r="M2499" s="119">
        <f>SUMIFS(DATOS!$F:$F,DATOS!$A:$A,$C2499,DATOS!$G:$G,$P$1,DATOS!$E:$E,$Q$1)</f>
        <v>0</v>
      </c>
      <c r="N2499" s="117">
        <f>SUMIFS(DATOS!$F:$F,DATOS!$A:$A,$C2499,DATOS!$G:$G,$N$1,DATOS!$L:$L,$R$1)</f>
        <v>0</v>
      </c>
      <c r="O2499" s="118">
        <f>SUMIFS(DATOS!$F:$F,DATOS!$A:$A,$C2499,DATOS!$G:$G,$O$1,DATOS!$L:$L,$R$1)</f>
        <v>0</v>
      </c>
      <c r="P2499" s="119">
        <f>SUMIFS(DATOS!$F:$F,DATOS!$A:$A,$C2499,DATOS!$G:$G,$P$1,DATOS!$L:$L,$R$1)</f>
        <v>0</v>
      </c>
      <c r="Q2499" s="117">
        <f>SUMIFS(DATOS!$F:$F,DATOS!$A:$A,$C2499,DATOS!$G:$G,$N$1,DATOS!$J:$J,$S$1)</f>
        <v>0</v>
      </c>
      <c r="R2499" s="118">
        <f>SUMIFS(DATOS!$F:$F,DATOS!$A:$A,$C2499,DATOS!$G:$G,$O$1,DATOS!$J:$J,$S$1)</f>
        <v>0</v>
      </c>
      <c r="S2499" s="119">
        <f>SUMIFS(DATOS!$F:$F,DATOS!$A:$A,$C2499,DATOS!$G:$G,$P$1,DATOS!$J:$J,$S$1)</f>
        <v>0</v>
      </c>
      <c r="T2499" s="117">
        <f>SUMIFS(DATOS!$F:$F,DATOS!$A:$A,$C2499,DATOS!$G:$G,$N$1,DATOS!$K:$K,$T$1)</f>
        <v>0</v>
      </c>
      <c r="U2499" s="118">
        <f>SUMIFS(DATOS!$F:$F,DATOS!$A:$A,$C2499,DATOS!$G:$G,$O$1,DATOS!$K:$K,$T$1)</f>
        <v>0</v>
      </c>
      <c r="V2499" s="119">
        <f>SUMIFS(DATOS!$F:$F,DATOS!$A:$A,$C2499,DATOS!$G:$G,$P$1,DATOS!$K:$K,$R$1)</f>
        <v>0</v>
      </c>
    </row>
    <row r="2500" spans="1:22">
      <c r="A2500" s="128" t="s">
        <v>452</v>
      </c>
      <c r="B2500" s="128" t="str">
        <f t="shared" si="288"/>
        <v>1 2 1 213 005 001</v>
      </c>
      <c r="C2500" s="129" t="s">
        <v>9837</v>
      </c>
      <c r="D2500" s="130" t="s">
        <v>3291</v>
      </c>
      <c r="E2500" s="127">
        <f t="shared" si="290"/>
        <v>0</v>
      </c>
      <c r="F2500" s="127">
        <f t="shared" si="291"/>
        <v>0</v>
      </c>
      <c r="G2500" s="127">
        <f t="shared" si="292"/>
        <v>0</v>
      </c>
      <c r="H2500" s="131">
        <f t="shared" si="293"/>
        <v>0</v>
      </c>
      <c r="I2500" s="128">
        <f t="shared" si="289"/>
        <v>17</v>
      </c>
      <c r="J2500" s="156" t="str">
        <f t="shared" si="287"/>
        <v>1 2 1 213 005</v>
      </c>
      <c r="K2500" s="118">
        <f>SUMIFS(DATOS!$F:$F,DATOS!$A:$A,$C2500,DATOS!$G:$G,$N$1,DATOS!$E:$E,$Q$1)</f>
        <v>0</v>
      </c>
      <c r="L2500" s="118">
        <f>SUMIFS(DATOS!$F:$F,DATOS!$A:$A,$C2500,DATOS!$G:$G,$O$1,DATOS!$E:$E,$Q$1)</f>
        <v>0</v>
      </c>
      <c r="M2500" s="119">
        <f>SUMIFS(DATOS!$F:$F,DATOS!$A:$A,$C2500,DATOS!$G:$G,$P$1,DATOS!$E:$E,$Q$1)</f>
        <v>0</v>
      </c>
      <c r="N2500" s="117">
        <f>SUMIFS(DATOS!$F:$F,DATOS!$A:$A,$C2500,DATOS!$G:$G,$N$1,DATOS!$L:$L,$R$1)</f>
        <v>0</v>
      </c>
      <c r="O2500" s="118">
        <f>SUMIFS(DATOS!$F:$F,DATOS!$A:$A,$C2500,DATOS!$G:$G,$O$1,DATOS!$L:$L,$R$1)</f>
        <v>0</v>
      </c>
      <c r="P2500" s="119">
        <f>SUMIFS(DATOS!$F:$F,DATOS!$A:$A,$C2500,DATOS!$G:$G,$P$1,DATOS!$L:$L,$R$1)</f>
        <v>0</v>
      </c>
      <c r="Q2500" s="117">
        <f>SUMIFS(DATOS!$F:$F,DATOS!$A:$A,$C2500,DATOS!$G:$G,$N$1,DATOS!$J:$J,$S$1)</f>
        <v>0</v>
      </c>
      <c r="R2500" s="118">
        <f>SUMIFS(DATOS!$F:$F,DATOS!$A:$A,$C2500,DATOS!$G:$G,$O$1,DATOS!$J:$J,$S$1)</f>
        <v>0</v>
      </c>
      <c r="S2500" s="119">
        <f>SUMIFS(DATOS!$F:$F,DATOS!$A:$A,$C2500,DATOS!$G:$G,$P$1,DATOS!$J:$J,$S$1)</f>
        <v>0</v>
      </c>
      <c r="T2500" s="117">
        <f>SUMIFS(DATOS!$F:$F,DATOS!$A:$A,$C2500,DATOS!$G:$G,$N$1,DATOS!$K:$K,$T$1)</f>
        <v>0</v>
      </c>
      <c r="U2500" s="118">
        <f>SUMIFS(DATOS!$F:$F,DATOS!$A:$A,$C2500,DATOS!$G:$G,$O$1,DATOS!$K:$K,$T$1)</f>
        <v>0</v>
      </c>
      <c r="V2500" s="119">
        <f>SUMIFS(DATOS!$F:$F,DATOS!$A:$A,$C2500,DATOS!$G:$G,$P$1,DATOS!$K:$K,$R$1)</f>
        <v>0</v>
      </c>
    </row>
    <row r="2501" spans="1:22">
      <c r="A2501" s="128" t="s">
        <v>452</v>
      </c>
      <c r="B2501" s="128" t="str">
        <f t="shared" si="288"/>
        <v>1 2 1 214 001 001</v>
      </c>
      <c r="C2501" s="129" t="s">
        <v>3832</v>
      </c>
      <c r="D2501" s="130" t="s">
        <v>3292</v>
      </c>
      <c r="E2501" s="127">
        <f t="shared" si="290"/>
        <v>0</v>
      </c>
      <c r="F2501" s="127">
        <f t="shared" si="291"/>
        <v>0</v>
      </c>
      <c r="G2501" s="127">
        <f t="shared" si="292"/>
        <v>0</v>
      </c>
      <c r="H2501" s="131">
        <f t="shared" si="293"/>
        <v>0</v>
      </c>
      <c r="I2501" s="128">
        <f t="shared" si="289"/>
        <v>17</v>
      </c>
      <c r="J2501" s="156" t="str">
        <f t="shared" si="287"/>
        <v>1 2 1 214 001</v>
      </c>
      <c r="K2501" s="118">
        <f>SUMIFS(DATOS!$F:$F,DATOS!$A:$A,$C2501,DATOS!$G:$G,$N$1,DATOS!$E:$E,$Q$1)</f>
        <v>0</v>
      </c>
      <c r="L2501" s="118">
        <f>SUMIFS(DATOS!$F:$F,DATOS!$A:$A,$C2501,DATOS!$G:$G,$O$1,DATOS!$E:$E,$Q$1)</f>
        <v>0</v>
      </c>
      <c r="M2501" s="119">
        <f>SUMIFS(DATOS!$F:$F,DATOS!$A:$A,$C2501,DATOS!$G:$G,$P$1,DATOS!$E:$E,$Q$1)</f>
        <v>0</v>
      </c>
      <c r="N2501" s="117">
        <f>SUMIFS(DATOS!$F:$F,DATOS!$A:$A,$C2501,DATOS!$G:$G,$N$1,DATOS!$L:$L,$R$1)</f>
        <v>0</v>
      </c>
      <c r="O2501" s="118">
        <f>SUMIFS(DATOS!$F:$F,DATOS!$A:$A,$C2501,DATOS!$G:$G,$O$1,DATOS!$L:$L,$R$1)</f>
        <v>0</v>
      </c>
      <c r="P2501" s="119">
        <f>SUMIFS(DATOS!$F:$F,DATOS!$A:$A,$C2501,DATOS!$G:$G,$P$1,DATOS!$L:$L,$R$1)</f>
        <v>0</v>
      </c>
      <c r="Q2501" s="117">
        <f>SUMIFS(DATOS!$F:$F,DATOS!$A:$A,$C2501,DATOS!$G:$G,$N$1,DATOS!$J:$J,$S$1)</f>
        <v>0</v>
      </c>
      <c r="R2501" s="118">
        <f>SUMIFS(DATOS!$F:$F,DATOS!$A:$A,$C2501,DATOS!$G:$G,$O$1,DATOS!$J:$J,$S$1)</f>
        <v>0</v>
      </c>
      <c r="S2501" s="119">
        <f>SUMIFS(DATOS!$F:$F,DATOS!$A:$A,$C2501,DATOS!$G:$G,$P$1,DATOS!$J:$J,$S$1)</f>
        <v>0</v>
      </c>
      <c r="T2501" s="117">
        <f>SUMIFS(DATOS!$F:$F,DATOS!$A:$A,$C2501,DATOS!$G:$G,$N$1,DATOS!$K:$K,$T$1)</f>
        <v>0</v>
      </c>
      <c r="U2501" s="118">
        <f>SUMIFS(DATOS!$F:$F,DATOS!$A:$A,$C2501,DATOS!$G:$G,$O$1,DATOS!$K:$K,$T$1)</f>
        <v>0</v>
      </c>
      <c r="V2501" s="119">
        <f>SUMIFS(DATOS!$F:$F,DATOS!$A:$A,$C2501,DATOS!$G:$G,$P$1,DATOS!$K:$K,$R$1)</f>
        <v>0</v>
      </c>
    </row>
    <row r="2502" spans="1:22">
      <c r="A2502" s="128" t="s">
        <v>452</v>
      </c>
      <c r="B2502" s="128" t="str">
        <f t="shared" si="288"/>
        <v>1 2 1 214 002 001</v>
      </c>
      <c r="C2502" s="129" t="s">
        <v>8289</v>
      </c>
      <c r="D2502" s="130" t="s">
        <v>3292</v>
      </c>
      <c r="E2502" s="127">
        <f t="shared" si="290"/>
        <v>0</v>
      </c>
      <c r="F2502" s="127">
        <f t="shared" si="291"/>
        <v>0</v>
      </c>
      <c r="G2502" s="127">
        <f t="shared" si="292"/>
        <v>0</v>
      </c>
      <c r="H2502" s="131">
        <f t="shared" si="293"/>
        <v>0</v>
      </c>
      <c r="I2502" s="128">
        <f t="shared" si="289"/>
        <v>17</v>
      </c>
      <c r="J2502" s="156" t="str">
        <f t="shared" si="287"/>
        <v>1 2 1 214 002</v>
      </c>
      <c r="K2502" s="118">
        <f>SUMIFS(DATOS!$F:$F,DATOS!$A:$A,$C2502,DATOS!$G:$G,$N$1,DATOS!$E:$E,$Q$1)</f>
        <v>0</v>
      </c>
      <c r="L2502" s="118">
        <f>SUMIFS(DATOS!$F:$F,DATOS!$A:$A,$C2502,DATOS!$G:$G,$O$1,DATOS!$E:$E,$Q$1)</f>
        <v>0</v>
      </c>
      <c r="M2502" s="119">
        <f>SUMIFS(DATOS!$F:$F,DATOS!$A:$A,$C2502,DATOS!$G:$G,$P$1,DATOS!$E:$E,$Q$1)</f>
        <v>0</v>
      </c>
      <c r="N2502" s="117">
        <f>SUMIFS(DATOS!$F:$F,DATOS!$A:$A,$C2502,DATOS!$G:$G,$N$1,DATOS!$L:$L,$R$1)</f>
        <v>0</v>
      </c>
      <c r="O2502" s="118">
        <f>SUMIFS(DATOS!$F:$F,DATOS!$A:$A,$C2502,DATOS!$G:$G,$O$1,DATOS!$L:$L,$R$1)</f>
        <v>0</v>
      </c>
      <c r="P2502" s="119">
        <f>SUMIFS(DATOS!$F:$F,DATOS!$A:$A,$C2502,DATOS!$G:$G,$P$1,DATOS!$L:$L,$R$1)</f>
        <v>0</v>
      </c>
      <c r="Q2502" s="117">
        <f>SUMIFS(DATOS!$F:$F,DATOS!$A:$A,$C2502,DATOS!$G:$G,$N$1,DATOS!$J:$J,$S$1)</f>
        <v>0</v>
      </c>
      <c r="R2502" s="118">
        <f>SUMIFS(DATOS!$F:$F,DATOS!$A:$A,$C2502,DATOS!$G:$G,$O$1,DATOS!$J:$J,$S$1)</f>
        <v>0</v>
      </c>
      <c r="S2502" s="119">
        <f>SUMIFS(DATOS!$F:$F,DATOS!$A:$A,$C2502,DATOS!$G:$G,$P$1,DATOS!$J:$J,$S$1)</f>
        <v>0</v>
      </c>
      <c r="T2502" s="117">
        <f>SUMIFS(DATOS!$F:$F,DATOS!$A:$A,$C2502,DATOS!$G:$G,$N$1,DATOS!$K:$K,$T$1)</f>
        <v>0</v>
      </c>
      <c r="U2502" s="118">
        <f>SUMIFS(DATOS!$F:$F,DATOS!$A:$A,$C2502,DATOS!$G:$G,$O$1,DATOS!$K:$K,$T$1)</f>
        <v>0</v>
      </c>
      <c r="V2502" s="119">
        <f>SUMIFS(DATOS!$F:$F,DATOS!$A:$A,$C2502,DATOS!$G:$G,$P$1,DATOS!$K:$K,$R$1)</f>
        <v>0</v>
      </c>
    </row>
    <row r="2503" spans="1:22">
      <c r="A2503" s="128" t="s">
        <v>452</v>
      </c>
      <c r="B2503" s="128" t="str">
        <f t="shared" si="288"/>
        <v>1 2 1 214 003 001</v>
      </c>
      <c r="C2503" s="129" t="s">
        <v>8255</v>
      </c>
      <c r="D2503" s="130" t="s">
        <v>3292</v>
      </c>
      <c r="E2503" s="127">
        <f t="shared" si="290"/>
        <v>254852</v>
      </c>
      <c r="F2503" s="127">
        <f t="shared" si="291"/>
        <v>0</v>
      </c>
      <c r="G2503" s="127">
        <f t="shared" si="292"/>
        <v>0</v>
      </c>
      <c r="H2503" s="131">
        <f t="shared" si="293"/>
        <v>254852</v>
      </c>
      <c r="I2503" s="128">
        <f t="shared" si="289"/>
        <v>17</v>
      </c>
      <c r="J2503" s="156" t="str">
        <f t="shared" si="287"/>
        <v>1 2 1 214 003</v>
      </c>
      <c r="K2503" s="118">
        <f>SUMIFS(DATOS!$F:$F,DATOS!$A:$A,$C2503,DATOS!$G:$G,$N$1,DATOS!$E:$E,$Q$1)</f>
        <v>0</v>
      </c>
      <c r="L2503" s="118">
        <f>SUMIFS(DATOS!$F:$F,DATOS!$A:$A,$C2503,DATOS!$G:$G,$O$1,DATOS!$E:$E,$Q$1)</f>
        <v>0</v>
      </c>
      <c r="M2503" s="119">
        <f>SUMIFS(DATOS!$F:$F,DATOS!$A:$A,$C2503,DATOS!$G:$G,$P$1,DATOS!$E:$E,$Q$1)</f>
        <v>0</v>
      </c>
      <c r="N2503" s="117">
        <f>SUMIFS(DATOS!$F:$F,DATOS!$A:$A,$C2503,DATOS!$G:$G,$N$1,DATOS!$L:$L,$R$1)</f>
        <v>254852</v>
      </c>
      <c r="O2503" s="118">
        <f>SUMIFS(DATOS!$F:$F,DATOS!$A:$A,$C2503,DATOS!$G:$G,$O$1,DATOS!$L:$L,$R$1)</f>
        <v>0</v>
      </c>
      <c r="P2503" s="119">
        <f>SUMIFS(DATOS!$F:$F,DATOS!$A:$A,$C2503,DATOS!$G:$G,$P$1,DATOS!$L:$L,$R$1)</f>
        <v>0</v>
      </c>
      <c r="Q2503" s="117">
        <f>SUMIFS(DATOS!$F:$F,DATOS!$A:$A,$C2503,DATOS!$G:$G,$N$1,DATOS!$J:$J,$S$1)</f>
        <v>0</v>
      </c>
      <c r="R2503" s="118">
        <f>SUMIFS(DATOS!$F:$F,DATOS!$A:$A,$C2503,DATOS!$G:$G,$O$1,DATOS!$J:$J,$S$1)</f>
        <v>0</v>
      </c>
      <c r="S2503" s="119">
        <f>SUMIFS(DATOS!$F:$F,DATOS!$A:$A,$C2503,DATOS!$G:$G,$P$1,DATOS!$J:$J,$S$1)</f>
        <v>0</v>
      </c>
      <c r="T2503" s="117">
        <f>SUMIFS(DATOS!$F:$F,DATOS!$A:$A,$C2503,DATOS!$G:$G,$N$1,DATOS!$K:$K,$T$1)</f>
        <v>0</v>
      </c>
      <c r="U2503" s="118">
        <f>SUMIFS(DATOS!$F:$F,DATOS!$A:$A,$C2503,DATOS!$G:$G,$O$1,DATOS!$K:$K,$T$1)</f>
        <v>0</v>
      </c>
      <c r="V2503" s="119">
        <f>SUMIFS(DATOS!$F:$F,DATOS!$A:$A,$C2503,DATOS!$G:$G,$P$1,DATOS!$K:$K,$R$1)</f>
        <v>0</v>
      </c>
    </row>
    <row r="2504" spans="1:22">
      <c r="A2504" s="128" t="s">
        <v>452</v>
      </c>
      <c r="B2504" s="128" t="str">
        <f t="shared" si="288"/>
        <v>1 2 1 214 004 001</v>
      </c>
      <c r="C2504" s="129" t="s">
        <v>9838</v>
      </c>
      <c r="D2504" s="130" t="s">
        <v>3292</v>
      </c>
      <c r="E2504" s="127">
        <f t="shared" si="290"/>
        <v>0</v>
      </c>
      <c r="F2504" s="127">
        <f t="shared" si="291"/>
        <v>0</v>
      </c>
      <c r="G2504" s="127">
        <f t="shared" si="292"/>
        <v>0</v>
      </c>
      <c r="H2504" s="131">
        <f t="shared" si="293"/>
        <v>0</v>
      </c>
      <c r="I2504" s="128">
        <f t="shared" si="289"/>
        <v>17</v>
      </c>
      <c r="J2504" s="156" t="str">
        <f t="shared" si="287"/>
        <v>1 2 1 214 004</v>
      </c>
      <c r="K2504" s="118">
        <f>SUMIFS(DATOS!$F:$F,DATOS!$A:$A,$C2504,DATOS!$G:$G,$N$1,DATOS!$E:$E,$Q$1)</f>
        <v>0</v>
      </c>
      <c r="L2504" s="118">
        <f>SUMIFS(DATOS!$F:$F,DATOS!$A:$A,$C2504,DATOS!$G:$G,$O$1,DATOS!$E:$E,$Q$1)</f>
        <v>0</v>
      </c>
      <c r="M2504" s="119">
        <f>SUMIFS(DATOS!$F:$F,DATOS!$A:$A,$C2504,DATOS!$G:$G,$P$1,DATOS!$E:$E,$Q$1)</f>
        <v>0</v>
      </c>
      <c r="N2504" s="117">
        <f>SUMIFS(DATOS!$F:$F,DATOS!$A:$A,$C2504,DATOS!$G:$G,$N$1,DATOS!$L:$L,$R$1)</f>
        <v>0</v>
      </c>
      <c r="O2504" s="118">
        <f>SUMIFS(DATOS!$F:$F,DATOS!$A:$A,$C2504,DATOS!$G:$G,$O$1,DATOS!$L:$L,$R$1)</f>
        <v>0</v>
      </c>
      <c r="P2504" s="119">
        <f>SUMIFS(DATOS!$F:$F,DATOS!$A:$A,$C2504,DATOS!$G:$G,$P$1,DATOS!$L:$L,$R$1)</f>
        <v>0</v>
      </c>
      <c r="Q2504" s="117">
        <f>SUMIFS(DATOS!$F:$F,DATOS!$A:$A,$C2504,DATOS!$G:$G,$N$1,DATOS!$J:$J,$S$1)</f>
        <v>0</v>
      </c>
      <c r="R2504" s="118">
        <f>SUMIFS(DATOS!$F:$F,DATOS!$A:$A,$C2504,DATOS!$G:$G,$O$1,DATOS!$J:$J,$S$1)</f>
        <v>0</v>
      </c>
      <c r="S2504" s="119">
        <f>SUMIFS(DATOS!$F:$F,DATOS!$A:$A,$C2504,DATOS!$G:$G,$P$1,DATOS!$J:$J,$S$1)</f>
        <v>0</v>
      </c>
      <c r="T2504" s="117">
        <f>SUMIFS(DATOS!$F:$F,DATOS!$A:$A,$C2504,DATOS!$G:$G,$N$1,DATOS!$K:$K,$T$1)</f>
        <v>0</v>
      </c>
      <c r="U2504" s="118">
        <f>SUMIFS(DATOS!$F:$F,DATOS!$A:$A,$C2504,DATOS!$G:$G,$O$1,DATOS!$K:$K,$T$1)</f>
        <v>0</v>
      </c>
      <c r="V2504" s="119">
        <f>SUMIFS(DATOS!$F:$F,DATOS!$A:$A,$C2504,DATOS!$G:$G,$P$1,DATOS!$K:$K,$R$1)</f>
        <v>0</v>
      </c>
    </row>
    <row r="2505" spans="1:22">
      <c r="A2505" s="128" t="s">
        <v>452</v>
      </c>
      <c r="B2505" s="128" t="str">
        <f t="shared" si="288"/>
        <v>1 2 1 214 005 001</v>
      </c>
      <c r="C2505" s="129" t="s">
        <v>8284</v>
      </c>
      <c r="D2505" s="130" t="s">
        <v>3292</v>
      </c>
      <c r="E2505" s="127">
        <f t="shared" si="290"/>
        <v>0</v>
      </c>
      <c r="F2505" s="127">
        <f t="shared" si="291"/>
        <v>0</v>
      </c>
      <c r="G2505" s="127">
        <f t="shared" si="292"/>
        <v>0</v>
      </c>
      <c r="H2505" s="131">
        <f t="shared" si="293"/>
        <v>0</v>
      </c>
      <c r="I2505" s="128">
        <f t="shared" si="289"/>
        <v>17</v>
      </c>
      <c r="J2505" s="156" t="str">
        <f t="shared" si="287"/>
        <v>1 2 1 214 005</v>
      </c>
      <c r="K2505" s="118">
        <f>SUMIFS(DATOS!$F:$F,DATOS!$A:$A,$C2505,DATOS!$G:$G,$N$1,DATOS!$E:$E,$Q$1)</f>
        <v>0</v>
      </c>
      <c r="L2505" s="118">
        <f>SUMIFS(DATOS!$F:$F,DATOS!$A:$A,$C2505,DATOS!$G:$G,$O$1,DATOS!$E:$E,$Q$1)</f>
        <v>0</v>
      </c>
      <c r="M2505" s="119">
        <f>SUMIFS(DATOS!$F:$F,DATOS!$A:$A,$C2505,DATOS!$G:$G,$P$1,DATOS!$E:$E,$Q$1)</f>
        <v>0</v>
      </c>
      <c r="N2505" s="117">
        <f>SUMIFS(DATOS!$F:$F,DATOS!$A:$A,$C2505,DATOS!$G:$G,$N$1,DATOS!$L:$L,$R$1)</f>
        <v>0</v>
      </c>
      <c r="O2505" s="118">
        <f>SUMIFS(DATOS!$F:$F,DATOS!$A:$A,$C2505,DATOS!$G:$G,$O$1,DATOS!$L:$L,$R$1)</f>
        <v>0</v>
      </c>
      <c r="P2505" s="119">
        <f>SUMIFS(DATOS!$F:$F,DATOS!$A:$A,$C2505,DATOS!$G:$G,$P$1,DATOS!$L:$L,$R$1)</f>
        <v>0</v>
      </c>
      <c r="Q2505" s="117">
        <f>SUMIFS(DATOS!$F:$F,DATOS!$A:$A,$C2505,DATOS!$G:$G,$N$1,DATOS!$J:$J,$S$1)</f>
        <v>0</v>
      </c>
      <c r="R2505" s="118">
        <f>SUMIFS(DATOS!$F:$F,DATOS!$A:$A,$C2505,DATOS!$G:$G,$O$1,DATOS!$J:$J,$S$1)</f>
        <v>0</v>
      </c>
      <c r="S2505" s="119">
        <f>SUMIFS(DATOS!$F:$F,DATOS!$A:$A,$C2505,DATOS!$G:$G,$P$1,DATOS!$J:$J,$S$1)</f>
        <v>0</v>
      </c>
      <c r="T2505" s="117">
        <f>SUMIFS(DATOS!$F:$F,DATOS!$A:$A,$C2505,DATOS!$G:$G,$N$1,DATOS!$K:$K,$T$1)</f>
        <v>0</v>
      </c>
      <c r="U2505" s="118">
        <f>SUMIFS(DATOS!$F:$F,DATOS!$A:$A,$C2505,DATOS!$G:$G,$O$1,DATOS!$K:$K,$T$1)</f>
        <v>0</v>
      </c>
      <c r="V2505" s="119">
        <f>SUMIFS(DATOS!$F:$F,DATOS!$A:$A,$C2505,DATOS!$G:$G,$P$1,DATOS!$K:$K,$R$1)</f>
        <v>0</v>
      </c>
    </row>
    <row r="2506" spans="1:22">
      <c r="A2506" s="128" t="s">
        <v>452</v>
      </c>
      <c r="B2506" s="128" t="str">
        <f t="shared" si="288"/>
        <v>1 2 1 215 001 001</v>
      </c>
      <c r="C2506" s="129" t="s">
        <v>3839</v>
      </c>
      <c r="D2506" s="130" t="s">
        <v>3293</v>
      </c>
      <c r="E2506" s="127">
        <f t="shared" si="290"/>
        <v>0</v>
      </c>
      <c r="F2506" s="127">
        <f t="shared" si="291"/>
        <v>0</v>
      </c>
      <c r="G2506" s="127">
        <f t="shared" si="292"/>
        <v>0</v>
      </c>
      <c r="H2506" s="131">
        <f t="shared" si="293"/>
        <v>0</v>
      </c>
      <c r="I2506" s="128">
        <f t="shared" si="289"/>
        <v>17</v>
      </c>
      <c r="J2506" s="156" t="str">
        <f t="shared" si="287"/>
        <v>1 2 1 215 001</v>
      </c>
      <c r="K2506" s="118">
        <f>SUMIFS(DATOS!$F:$F,DATOS!$A:$A,$C2506,DATOS!$G:$G,$N$1,DATOS!$E:$E,$Q$1)</f>
        <v>0</v>
      </c>
      <c r="L2506" s="118">
        <f>SUMIFS(DATOS!$F:$F,DATOS!$A:$A,$C2506,DATOS!$G:$G,$O$1,DATOS!$E:$E,$Q$1)</f>
        <v>0</v>
      </c>
      <c r="M2506" s="119">
        <f>SUMIFS(DATOS!$F:$F,DATOS!$A:$A,$C2506,DATOS!$G:$G,$P$1,DATOS!$E:$E,$Q$1)</f>
        <v>0</v>
      </c>
      <c r="N2506" s="117">
        <f>SUMIFS(DATOS!$F:$F,DATOS!$A:$A,$C2506,DATOS!$G:$G,$N$1,DATOS!$L:$L,$R$1)</f>
        <v>0</v>
      </c>
      <c r="O2506" s="118">
        <f>SUMIFS(DATOS!$F:$F,DATOS!$A:$A,$C2506,DATOS!$G:$G,$O$1,DATOS!$L:$L,$R$1)</f>
        <v>0</v>
      </c>
      <c r="P2506" s="119">
        <f>SUMIFS(DATOS!$F:$F,DATOS!$A:$A,$C2506,DATOS!$G:$G,$P$1,DATOS!$L:$L,$R$1)</f>
        <v>0</v>
      </c>
      <c r="Q2506" s="117">
        <f>SUMIFS(DATOS!$F:$F,DATOS!$A:$A,$C2506,DATOS!$G:$G,$N$1,DATOS!$J:$J,$S$1)</f>
        <v>0</v>
      </c>
      <c r="R2506" s="118">
        <f>SUMIFS(DATOS!$F:$F,DATOS!$A:$A,$C2506,DATOS!$G:$G,$O$1,DATOS!$J:$J,$S$1)</f>
        <v>0</v>
      </c>
      <c r="S2506" s="119">
        <f>SUMIFS(DATOS!$F:$F,DATOS!$A:$A,$C2506,DATOS!$G:$G,$P$1,DATOS!$J:$J,$S$1)</f>
        <v>0</v>
      </c>
      <c r="T2506" s="117">
        <f>SUMIFS(DATOS!$F:$F,DATOS!$A:$A,$C2506,DATOS!$G:$G,$N$1,DATOS!$K:$K,$T$1)</f>
        <v>0</v>
      </c>
      <c r="U2506" s="118">
        <f>SUMIFS(DATOS!$F:$F,DATOS!$A:$A,$C2506,DATOS!$G:$G,$O$1,DATOS!$K:$K,$T$1)</f>
        <v>0</v>
      </c>
      <c r="V2506" s="119">
        <f>SUMIFS(DATOS!$F:$F,DATOS!$A:$A,$C2506,DATOS!$G:$G,$P$1,DATOS!$K:$K,$R$1)</f>
        <v>0</v>
      </c>
    </row>
    <row r="2507" spans="1:22">
      <c r="A2507" s="128" t="s">
        <v>452</v>
      </c>
      <c r="B2507" s="128" t="str">
        <f t="shared" si="288"/>
        <v>1 2 1 215 002 001</v>
      </c>
      <c r="C2507" s="129" t="s">
        <v>9839</v>
      </c>
      <c r="D2507" s="130" t="s">
        <v>3293</v>
      </c>
      <c r="E2507" s="127">
        <f t="shared" si="290"/>
        <v>0</v>
      </c>
      <c r="F2507" s="127">
        <f t="shared" si="291"/>
        <v>0</v>
      </c>
      <c r="G2507" s="127">
        <f t="shared" si="292"/>
        <v>0</v>
      </c>
      <c r="H2507" s="131">
        <f t="shared" si="293"/>
        <v>0</v>
      </c>
      <c r="I2507" s="128">
        <f t="shared" si="289"/>
        <v>17</v>
      </c>
      <c r="J2507" s="156" t="str">
        <f t="shared" si="287"/>
        <v>1 2 1 215 002</v>
      </c>
      <c r="K2507" s="118">
        <f>SUMIFS(DATOS!$F:$F,DATOS!$A:$A,$C2507,DATOS!$G:$G,$N$1,DATOS!$E:$E,$Q$1)</f>
        <v>0</v>
      </c>
      <c r="L2507" s="118">
        <f>SUMIFS(DATOS!$F:$F,DATOS!$A:$A,$C2507,DATOS!$G:$G,$O$1,DATOS!$E:$E,$Q$1)</f>
        <v>0</v>
      </c>
      <c r="M2507" s="119">
        <f>SUMIFS(DATOS!$F:$F,DATOS!$A:$A,$C2507,DATOS!$G:$G,$P$1,DATOS!$E:$E,$Q$1)</f>
        <v>0</v>
      </c>
      <c r="N2507" s="117">
        <f>SUMIFS(DATOS!$F:$F,DATOS!$A:$A,$C2507,DATOS!$G:$G,$N$1,DATOS!$L:$L,$R$1)</f>
        <v>0</v>
      </c>
      <c r="O2507" s="118">
        <f>SUMIFS(DATOS!$F:$F,DATOS!$A:$A,$C2507,DATOS!$G:$G,$O$1,DATOS!$L:$L,$R$1)</f>
        <v>0</v>
      </c>
      <c r="P2507" s="119">
        <f>SUMIFS(DATOS!$F:$F,DATOS!$A:$A,$C2507,DATOS!$G:$G,$P$1,DATOS!$L:$L,$R$1)</f>
        <v>0</v>
      </c>
      <c r="Q2507" s="117">
        <f>SUMIFS(DATOS!$F:$F,DATOS!$A:$A,$C2507,DATOS!$G:$G,$N$1,DATOS!$J:$J,$S$1)</f>
        <v>0</v>
      </c>
      <c r="R2507" s="118">
        <f>SUMIFS(DATOS!$F:$F,DATOS!$A:$A,$C2507,DATOS!$G:$G,$O$1,DATOS!$J:$J,$S$1)</f>
        <v>0</v>
      </c>
      <c r="S2507" s="119">
        <f>SUMIFS(DATOS!$F:$F,DATOS!$A:$A,$C2507,DATOS!$G:$G,$P$1,DATOS!$J:$J,$S$1)</f>
        <v>0</v>
      </c>
      <c r="T2507" s="117">
        <f>SUMIFS(DATOS!$F:$F,DATOS!$A:$A,$C2507,DATOS!$G:$G,$N$1,DATOS!$K:$K,$T$1)</f>
        <v>0</v>
      </c>
      <c r="U2507" s="118">
        <f>SUMIFS(DATOS!$F:$F,DATOS!$A:$A,$C2507,DATOS!$G:$G,$O$1,DATOS!$K:$K,$T$1)</f>
        <v>0</v>
      </c>
      <c r="V2507" s="119">
        <f>SUMIFS(DATOS!$F:$F,DATOS!$A:$A,$C2507,DATOS!$G:$G,$P$1,DATOS!$K:$K,$R$1)</f>
        <v>0</v>
      </c>
    </row>
    <row r="2508" spans="1:22">
      <c r="A2508" s="128" t="s">
        <v>452</v>
      </c>
      <c r="B2508" s="128" t="str">
        <f t="shared" si="288"/>
        <v>1 2 1 215 003 001</v>
      </c>
      <c r="C2508" s="129" t="s">
        <v>9840</v>
      </c>
      <c r="D2508" s="130" t="s">
        <v>3293</v>
      </c>
      <c r="E2508" s="127">
        <f t="shared" si="290"/>
        <v>0</v>
      </c>
      <c r="F2508" s="127">
        <f t="shared" si="291"/>
        <v>0</v>
      </c>
      <c r="G2508" s="127">
        <f t="shared" si="292"/>
        <v>0</v>
      </c>
      <c r="H2508" s="131">
        <f t="shared" si="293"/>
        <v>0</v>
      </c>
      <c r="I2508" s="128">
        <f t="shared" si="289"/>
        <v>17</v>
      </c>
      <c r="J2508" s="156" t="str">
        <f t="shared" si="287"/>
        <v>1 2 1 215 003</v>
      </c>
      <c r="K2508" s="118">
        <f>SUMIFS(DATOS!$F:$F,DATOS!$A:$A,$C2508,DATOS!$G:$G,$N$1,DATOS!$E:$E,$Q$1)</f>
        <v>0</v>
      </c>
      <c r="L2508" s="118">
        <f>SUMIFS(DATOS!$F:$F,DATOS!$A:$A,$C2508,DATOS!$G:$G,$O$1,DATOS!$E:$E,$Q$1)</f>
        <v>0</v>
      </c>
      <c r="M2508" s="119">
        <f>SUMIFS(DATOS!$F:$F,DATOS!$A:$A,$C2508,DATOS!$G:$G,$P$1,DATOS!$E:$E,$Q$1)</f>
        <v>0</v>
      </c>
      <c r="N2508" s="117">
        <f>SUMIFS(DATOS!$F:$F,DATOS!$A:$A,$C2508,DATOS!$G:$G,$N$1,DATOS!$L:$L,$R$1)</f>
        <v>0</v>
      </c>
      <c r="O2508" s="118">
        <f>SUMIFS(DATOS!$F:$F,DATOS!$A:$A,$C2508,DATOS!$G:$G,$O$1,DATOS!$L:$L,$R$1)</f>
        <v>0</v>
      </c>
      <c r="P2508" s="119">
        <f>SUMIFS(DATOS!$F:$F,DATOS!$A:$A,$C2508,DATOS!$G:$G,$P$1,DATOS!$L:$L,$R$1)</f>
        <v>0</v>
      </c>
      <c r="Q2508" s="117">
        <f>SUMIFS(DATOS!$F:$F,DATOS!$A:$A,$C2508,DATOS!$G:$G,$N$1,DATOS!$J:$J,$S$1)</f>
        <v>0</v>
      </c>
      <c r="R2508" s="118">
        <f>SUMIFS(DATOS!$F:$F,DATOS!$A:$A,$C2508,DATOS!$G:$G,$O$1,DATOS!$J:$J,$S$1)</f>
        <v>0</v>
      </c>
      <c r="S2508" s="119">
        <f>SUMIFS(DATOS!$F:$F,DATOS!$A:$A,$C2508,DATOS!$G:$G,$P$1,DATOS!$J:$J,$S$1)</f>
        <v>0</v>
      </c>
      <c r="T2508" s="117">
        <f>SUMIFS(DATOS!$F:$F,DATOS!$A:$A,$C2508,DATOS!$G:$G,$N$1,DATOS!$K:$K,$T$1)</f>
        <v>0</v>
      </c>
      <c r="U2508" s="118">
        <f>SUMIFS(DATOS!$F:$F,DATOS!$A:$A,$C2508,DATOS!$G:$G,$O$1,DATOS!$K:$K,$T$1)</f>
        <v>0</v>
      </c>
      <c r="V2508" s="119">
        <f>SUMIFS(DATOS!$F:$F,DATOS!$A:$A,$C2508,DATOS!$G:$G,$P$1,DATOS!$K:$K,$R$1)</f>
        <v>0</v>
      </c>
    </row>
    <row r="2509" spans="1:22">
      <c r="A2509" s="128" t="s">
        <v>452</v>
      </c>
      <c r="B2509" s="128" t="str">
        <f t="shared" si="288"/>
        <v>1 2 1 215 004 001</v>
      </c>
      <c r="C2509" s="129" t="s">
        <v>9841</v>
      </c>
      <c r="D2509" s="130" t="s">
        <v>3293</v>
      </c>
      <c r="E2509" s="127">
        <f t="shared" si="290"/>
        <v>0</v>
      </c>
      <c r="F2509" s="127">
        <f t="shared" si="291"/>
        <v>0</v>
      </c>
      <c r="G2509" s="127">
        <f t="shared" si="292"/>
        <v>0</v>
      </c>
      <c r="H2509" s="131">
        <f t="shared" si="293"/>
        <v>0</v>
      </c>
      <c r="I2509" s="128">
        <f t="shared" si="289"/>
        <v>17</v>
      </c>
      <c r="J2509" s="156" t="str">
        <f t="shared" si="287"/>
        <v>1 2 1 215 004</v>
      </c>
      <c r="K2509" s="118">
        <f>SUMIFS(DATOS!$F:$F,DATOS!$A:$A,$C2509,DATOS!$G:$G,$N$1,DATOS!$E:$E,$Q$1)</f>
        <v>0</v>
      </c>
      <c r="L2509" s="118">
        <f>SUMIFS(DATOS!$F:$F,DATOS!$A:$A,$C2509,DATOS!$G:$G,$O$1,DATOS!$E:$E,$Q$1)</f>
        <v>0</v>
      </c>
      <c r="M2509" s="119">
        <f>SUMIFS(DATOS!$F:$F,DATOS!$A:$A,$C2509,DATOS!$G:$G,$P$1,DATOS!$E:$E,$Q$1)</f>
        <v>0</v>
      </c>
      <c r="N2509" s="117">
        <f>SUMIFS(DATOS!$F:$F,DATOS!$A:$A,$C2509,DATOS!$G:$G,$N$1,DATOS!$L:$L,$R$1)</f>
        <v>0</v>
      </c>
      <c r="O2509" s="118">
        <f>SUMIFS(DATOS!$F:$F,DATOS!$A:$A,$C2509,DATOS!$G:$G,$O$1,DATOS!$L:$L,$R$1)</f>
        <v>0</v>
      </c>
      <c r="P2509" s="119">
        <f>SUMIFS(DATOS!$F:$F,DATOS!$A:$A,$C2509,DATOS!$G:$G,$P$1,DATOS!$L:$L,$R$1)</f>
        <v>0</v>
      </c>
      <c r="Q2509" s="117">
        <f>SUMIFS(DATOS!$F:$F,DATOS!$A:$A,$C2509,DATOS!$G:$G,$N$1,DATOS!$J:$J,$S$1)</f>
        <v>0</v>
      </c>
      <c r="R2509" s="118">
        <f>SUMIFS(DATOS!$F:$F,DATOS!$A:$A,$C2509,DATOS!$G:$G,$O$1,DATOS!$J:$J,$S$1)</f>
        <v>0</v>
      </c>
      <c r="S2509" s="119">
        <f>SUMIFS(DATOS!$F:$F,DATOS!$A:$A,$C2509,DATOS!$G:$G,$P$1,DATOS!$J:$J,$S$1)</f>
        <v>0</v>
      </c>
      <c r="T2509" s="117">
        <f>SUMIFS(DATOS!$F:$F,DATOS!$A:$A,$C2509,DATOS!$G:$G,$N$1,DATOS!$K:$K,$T$1)</f>
        <v>0</v>
      </c>
      <c r="U2509" s="118">
        <f>SUMIFS(DATOS!$F:$F,DATOS!$A:$A,$C2509,DATOS!$G:$G,$O$1,DATOS!$K:$K,$T$1)</f>
        <v>0</v>
      </c>
      <c r="V2509" s="119">
        <f>SUMIFS(DATOS!$F:$F,DATOS!$A:$A,$C2509,DATOS!$G:$G,$P$1,DATOS!$K:$K,$R$1)</f>
        <v>0</v>
      </c>
    </row>
    <row r="2510" spans="1:22">
      <c r="A2510" s="128" t="s">
        <v>452</v>
      </c>
      <c r="B2510" s="128" t="str">
        <f t="shared" si="288"/>
        <v>1 2 1 215 005 001</v>
      </c>
      <c r="C2510" s="129" t="s">
        <v>9842</v>
      </c>
      <c r="D2510" s="130" t="s">
        <v>3293</v>
      </c>
      <c r="E2510" s="127">
        <f t="shared" si="290"/>
        <v>0</v>
      </c>
      <c r="F2510" s="127">
        <f t="shared" si="291"/>
        <v>0</v>
      </c>
      <c r="G2510" s="127">
        <f t="shared" si="292"/>
        <v>0</v>
      </c>
      <c r="H2510" s="131">
        <f t="shared" si="293"/>
        <v>0</v>
      </c>
      <c r="I2510" s="128">
        <f t="shared" si="289"/>
        <v>17</v>
      </c>
      <c r="J2510" s="156" t="str">
        <f t="shared" si="287"/>
        <v>1 2 1 215 005</v>
      </c>
      <c r="K2510" s="118">
        <f>SUMIFS(DATOS!$F:$F,DATOS!$A:$A,$C2510,DATOS!$G:$G,$N$1,DATOS!$E:$E,$Q$1)</f>
        <v>0</v>
      </c>
      <c r="L2510" s="118">
        <f>SUMIFS(DATOS!$F:$F,DATOS!$A:$A,$C2510,DATOS!$G:$G,$O$1,DATOS!$E:$E,$Q$1)</f>
        <v>0</v>
      </c>
      <c r="M2510" s="119">
        <f>SUMIFS(DATOS!$F:$F,DATOS!$A:$A,$C2510,DATOS!$G:$G,$P$1,DATOS!$E:$E,$Q$1)</f>
        <v>0</v>
      </c>
      <c r="N2510" s="117">
        <f>SUMIFS(DATOS!$F:$F,DATOS!$A:$A,$C2510,DATOS!$G:$G,$N$1,DATOS!$L:$L,$R$1)</f>
        <v>0</v>
      </c>
      <c r="O2510" s="118">
        <f>SUMIFS(DATOS!$F:$F,DATOS!$A:$A,$C2510,DATOS!$G:$G,$O$1,DATOS!$L:$L,$R$1)</f>
        <v>0</v>
      </c>
      <c r="P2510" s="119">
        <f>SUMIFS(DATOS!$F:$F,DATOS!$A:$A,$C2510,DATOS!$G:$G,$P$1,DATOS!$L:$L,$R$1)</f>
        <v>0</v>
      </c>
      <c r="Q2510" s="117">
        <f>SUMIFS(DATOS!$F:$F,DATOS!$A:$A,$C2510,DATOS!$G:$G,$N$1,DATOS!$J:$J,$S$1)</f>
        <v>0</v>
      </c>
      <c r="R2510" s="118">
        <f>SUMIFS(DATOS!$F:$F,DATOS!$A:$A,$C2510,DATOS!$G:$G,$O$1,DATOS!$J:$J,$S$1)</f>
        <v>0</v>
      </c>
      <c r="S2510" s="119">
        <f>SUMIFS(DATOS!$F:$F,DATOS!$A:$A,$C2510,DATOS!$G:$G,$P$1,DATOS!$J:$J,$S$1)</f>
        <v>0</v>
      </c>
      <c r="T2510" s="117">
        <f>SUMIFS(DATOS!$F:$F,DATOS!$A:$A,$C2510,DATOS!$G:$G,$N$1,DATOS!$K:$K,$T$1)</f>
        <v>0</v>
      </c>
      <c r="U2510" s="118">
        <f>SUMIFS(DATOS!$F:$F,DATOS!$A:$A,$C2510,DATOS!$G:$G,$O$1,DATOS!$K:$K,$T$1)</f>
        <v>0</v>
      </c>
      <c r="V2510" s="119">
        <f>SUMIFS(DATOS!$F:$F,DATOS!$A:$A,$C2510,DATOS!$G:$G,$P$1,DATOS!$K:$K,$R$1)</f>
        <v>0</v>
      </c>
    </row>
    <row r="2511" spans="1:22">
      <c r="A2511" s="128" t="s">
        <v>452</v>
      </c>
      <c r="B2511" s="128" t="str">
        <f t="shared" si="288"/>
        <v>1 2 1 216 001 001</v>
      </c>
      <c r="C2511" s="129" t="s">
        <v>3218</v>
      </c>
      <c r="D2511" s="130" t="s">
        <v>2172</v>
      </c>
      <c r="E2511" s="127">
        <f t="shared" si="290"/>
        <v>0</v>
      </c>
      <c r="F2511" s="127">
        <f t="shared" si="291"/>
        <v>0</v>
      </c>
      <c r="G2511" s="127">
        <f t="shared" si="292"/>
        <v>0</v>
      </c>
      <c r="H2511" s="131">
        <f t="shared" si="293"/>
        <v>0</v>
      </c>
      <c r="I2511" s="128">
        <f t="shared" si="289"/>
        <v>17</v>
      </c>
      <c r="J2511" s="156" t="str">
        <f t="shared" si="287"/>
        <v>1 2 1 216 001</v>
      </c>
      <c r="K2511" s="118">
        <f>SUMIFS(DATOS!$F:$F,DATOS!$A:$A,$C2511,DATOS!$G:$G,$N$1,DATOS!$E:$E,$Q$1)</f>
        <v>0</v>
      </c>
      <c r="L2511" s="118">
        <f>SUMIFS(DATOS!$F:$F,DATOS!$A:$A,$C2511,DATOS!$G:$G,$O$1,DATOS!$E:$E,$Q$1)</f>
        <v>0</v>
      </c>
      <c r="M2511" s="119">
        <f>SUMIFS(DATOS!$F:$F,DATOS!$A:$A,$C2511,DATOS!$G:$G,$P$1,DATOS!$E:$E,$Q$1)</f>
        <v>0</v>
      </c>
      <c r="N2511" s="117">
        <f>SUMIFS(DATOS!$F:$F,DATOS!$A:$A,$C2511,DATOS!$G:$G,$N$1,DATOS!$L:$L,$R$1)</f>
        <v>0</v>
      </c>
      <c r="O2511" s="118">
        <f>SUMIFS(DATOS!$F:$F,DATOS!$A:$A,$C2511,DATOS!$G:$G,$O$1,DATOS!$L:$L,$R$1)</f>
        <v>0</v>
      </c>
      <c r="P2511" s="119">
        <f>SUMIFS(DATOS!$F:$F,DATOS!$A:$A,$C2511,DATOS!$G:$G,$P$1,DATOS!$L:$L,$R$1)</f>
        <v>0</v>
      </c>
      <c r="Q2511" s="117">
        <f>SUMIFS(DATOS!$F:$F,DATOS!$A:$A,$C2511,DATOS!$G:$G,$N$1,DATOS!$J:$J,$S$1)</f>
        <v>0</v>
      </c>
      <c r="R2511" s="118">
        <f>SUMIFS(DATOS!$F:$F,DATOS!$A:$A,$C2511,DATOS!$G:$G,$O$1,DATOS!$J:$J,$S$1)</f>
        <v>0</v>
      </c>
      <c r="S2511" s="119">
        <f>SUMIFS(DATOS!$F:$F,DATOS!$A:$A,$C2511,DATOS!$G:$G,$P$1,DATOS!$J:$J,$S$1)</f>
        <v>0</v>
      </c>
      <c r="T2511" s="117">
        <f>SUMIFS(DATOS!$F:$F,DATOS!$A:$A,$C2511,DATOS!$G:$G,$N$1,DATOS!$K:$K,$T$1)</f>
        <v>0</v>
      </c>
      <c r="U2511" s="118">
        <f>SUMIFS(DATOS!$F:$F,DATOS!$A:$A,$C2511,DATOS!$G:$G,$O$1,DATOS!$K:$K,$T$1)</f>
        <v>0</v>
      </c>
      <c r="V2511" s="119">
        <f>SUMIFS(DATOS!$F:$F,DATOS!$A:$A,$C2511,DATOS!$G:$G,$P$1,DATOS!$K:$K,$R$1)</f>
        <v>0</v>
      </c>
    </row>
    <row r="2512" spans="1:22">
      <c r="A2512" s="128" t="s">
        <v>452</v>
      </c>
      <c r="B2512" s="128" t="str">
        <f t="shared" si="288"/>
        <v>1 2 1 216 002 001</v>
      </c>
      <c r="C2512" s="129" t="s">
        <v>8281</v>
      </c>
      <c r="D2512" s="130" t="s">
        <v>2172</v>
      </c>
      <c r="E2512" s="127">
        <f t="shared" si="290"/>
        <v>0</v>
      </c>
      <c r="F2512" s="127">
        <f t="shared" si="291"/>
        <v>0</v>
      </c>
      <c r="G2512" s="127">
        <f t="shared" si="292"/>
        <v>0</v>
      </c>
      <c r="H2512" s="131">
        <f t="shared" si="293"/>
        <v>0</v>
      </c>
      <c r="I2512" s="128">
        <f t="shared" si="289"/>
        <v>17</v>
      </c>
      <c r="J2512" s="156" t="str">
        <f t="shared" si="287"/>
        <v>1 2 1 216 002</v>
      </c>
      <c r="K2512" s="118">
        <f>SUMIFS(DATOS!$F:$F,DATOS!$A:$A,$C2512,DATOS!$G:$G,$N$1,DATOS!$E:$E,$Q$1)</f>
        <v>0</v>
      </c>
      <c r="L2512" s="118">
        <f>SUMIFS(DATOS!$F:$F,DATOS!$A:$A,$C2512,DATOS!$G:$G,$O$1,DATOS!$E:$E,$Q$1)</f>
        <v>0</v>
      </c>
      <c r="M2512" s="119">
        <f>SUMIFS(DATOS!$F:$F,DATOS!$A:$A,$C2512,DATOS!$G:$G,$P$1,DATOS!$E:$E,$Q$1)</f>
        <v>0</v>
      </c>
      <c r="N2512" s="117">
        <f>SUMIFS(DATOS!$F:$F,DATOS!$A:$A,$C2512,DATOS!$G:$G,$N$1,DATOS!$L:$L,$R$1)</f>
        <v>0</v>
      </c>
      <c r="O2512" s="118">
        <f>SUMIFS(DATOS!$F:$F,DATOS!$A:$A,$C2512,DATOS!$G:$G,$O$1,DATOS!$L:$L,$R$1)</f>
        <v>0</v>
      </c>
      <c r="P2512" s="119">
        <f>SUMIFS(DATOS!$F:$F,DATOS!$A:$A,$C2512,DATOS!$G:$G,$P$1,DATOS!$L:$L,$R$1)</f>
        <v>0</v>
      </c>
      <c r="Q2512" s="117">
        <f>SUMIFS(DATOS!$F:$F,DATOS!$A:$A,$C2512,DATOS!$G:$G,$N$1,DATOS!$J:$J,$S$1)</f>
        <v>0</v>
      </c>
      <c r="R2512" s="118">
        <f>SUMIFS(DATOS!$F:$F,DATOS!$A:$A,$C2512,DATOS!$G:$G,$O$1,DATOS!$J:$J,$S$1)</f>
        <v>0</v>
      </c>
      <c r="S2512" s="119">
        <f>SUMIFS(DATOS!$F:$F,DATOS!$A:$A,$C2512,DATOS!$G:$G,$P$1,DATOS!$J:$J,$S$1)</f>
        <v>0</v>
      </c>
      <c r="T2512" s="117">
        <f>SUMIFS(DATOS!$F:$F,DATOS!$A:$A,$C2512,DATOS!$G:$G,$N$1,DATOS!$K:$K,$T$1)</f>
        <v>0</v>
      </c>
      <c r="U2512" s="118">
        <f>SUMIFS(DATOS!$F:$F,DATOS!$A:$A,$C2512,DATOS!$G:$G,$O$1,DATOS!$K:$K,$T$1)</f>
        <v>0</v>
      </c>
      <c r="V2512" s="119">
        <f>SUMIFS(DATOS!$F:$F,DATOS!$A:$A,$C2512,DATOS!$G:$G,$P$1,DATOS!$K:$K,$R$1)</f>
        <v>0</v>
      </c>
    </row>
    <row r="2513" spans="1:22">
      <c r="A2513" s="128" t="s">
        <v>452</v>
      </c>
      <c r="B2513" s="128" t="str">
        <f t="shared" si="288"/>
        <v>1 2 1 216 003 001</v>
      </c>
      <c r="C2513" s="129" t="s">
        <v>8256</v>
      </c>
      <c r="D2513" s="130" t="s">
        <v>2172</v>
      </c>
      <c r="E2513" s="127">
        <f t="shared" si="290"/>
        <v>456422</v>
      </c>
      <c r="F2513" s="127">
        <f t="shared" si="291"/>
        <v>0</v>
      </c>
      <c r="G2513" s="127">
        <f t="shared" si="292"/>
        <v>0</v>
      </c>
      <c r="H2513" s="131">
        <f t="shared" si="293"/>
        <v>456422</v>
      </c>
      <c r="I2513" s="128">
        <f t="shared" si="289"/>
        <v>17</v>
      </c>
      <c r="J2513" s="156" t="str">
        <f t="shared" si="287"/>
        <v>1 2 1 216 003</v>
      </c>
      <c r="K2513" s="118">
        <f>SUMIFS(DATOS!$F:$F,DATOS!$A:$A,$C2513,DATOS!$G:$G,$N$1,DATOS!$E:$E,$Q$1)</f>
        <v>0</v>
      </c>
      <c r="L2513" s="118">
        <f>SUMIFS(DATOS!$F:$F,DATOS!$A:$A,$C2513,DATOS!$G:$G,$O$1,DATOS!$E:$E,$Q$1)</f>
        <v>0</v>
      </c>
      <c r="M2513" s="119">
        <f>SUMIFS(DATOS!$F:$F,DATOS!$A:$A,$C2513,DATOS!$G:$G,$P$1,DATOS!$E:$E,$Q$1)</f>
        <v>0</v>
      </c>
      <c r="N2513" s="117">
        <f>SUMIFS(DATOS!$F:$F,DATOS!$A:$A,$C2513,DATOS!$G:$G,$N$1,DATOS!$L:$L,$R$1)</f>
        <v>456422</v>
      </c>
      <c r="O2513" s="118">
        <f>SUMIFS(DATOS!$F:$F,DATOS!$A:$A,$C2513,DATOS!$G:$G,$O$1,DATOS!$L:$L,$R$1)</f>
        <v>0</v>
      </c>
      <c r="P2513" s="119">
        <f>SUMIFS(DATOS!$F:$F,DATOS!$A:$A,$C2513,DATOS!$G:$G,$P$1,DATOS!$L:$L,$R$1)</f>
        <v>0</v>
      </c>
      <c r="Q2513" s="117">
        <f>SUMIFS(DATOS!$F:$F,DATOS!$A:$A,$C2513,DATOS!$G:$G,$N$1,DATOS!$J:$J,$S$1)</f>
        <v>0</v>
      </c>
      <c r="R2513" s="118">
        <f>SUMIFS(DATOS!$F:$F,DATOS!$A:$A,$C2513,DATOS!$G:$G,$O$1,DATOS!$J:$J,$S$1)</f>
        <v>0</v>
      </c>
      <c r="S2513" s="119">
        <f>SUMIFS(DATOS!$F:$F,DATOS!$A:$A,$C2513,DATOS!$G:$G,$P$1,DATOS!$J:$J,$S$1)</f>
        <v>0</v>
      </c>
      <c r="T2513" s="117">
        <f>SUMIFS(DATOS!$F:$F,DATOS!$A:$A,$C2513,DATOS!$G:$G,$N$1,DATOS!$K:$K,$T$1)</f>
        <v>0</v>
      </c>
      <c r="U2513" s="118">
        <f>SUMIFS(DATOS!$F:$F,DATOS!$A:$A,$C2513,DATOS!$G:$G,$O$1,DATOS!$K:$K,$T$1)</f>
        <v>0</v>
      </c>
      <c r="V2513" s="119">
        <f>SUMIFS(DATOS!$F:$F,DATOS!$A:$A,$C2513,DATOS!$G:$G,$P$1,DATOS!$K:$K,$R$1)</f>
        <v>0</v>
      </c>
    </row>
    <row r="2514" spans="1:22">
      <c r="A2514" s="128" t="s">
        <v>452</v>
      </c>
      <c r="B2514" s="128" t="str">
        <f t="shared" si="288"/>
        <v>1 2 1 216 004 001</v>
      </c>
      <c r="C2514" s="129" t="s">
        <v>9843</v>
      </c>
      <c r="D2514" s="130" t="s">
        <v>2172</v>
      </c>
      <c r="E2514" s="127">
        <f t="shared" si="290"/>
        <v>0</v>
      </c>
      <c r="F2514" s="127">
        <f t="shared" si="291"/>
        <v>0</v>
      </c>
      <c r="G2514" s="127">
        <f t="shared" si="292"/>
        <v>0</v>
      </c>
      <c r="H2514" s="131">
        <f t="shared" si="293"/>
        <v>0</v>
      </c>
      <c r="I2514" s="128">
        <f t="shared" si="289"/>
        <v>17</v>
      </c>
      <c r="J2514" s="156" t="str">
        <f t="shared" si="287"/>
        <v>1 2 1 216 004</v>
      </c>
      <c r="K2514" s="118">
        <f>SUMIFS(DATOS!$F:$F,DATOS!$A:$A,$C2514,DATOS!$G:$G,$N$1,DATOS!$E:$E,$Q$1)</f>
        <v>0</v>
      </c>
      <c r="L2514" s="118">
        <f>SUMIFS(DATOS!$F:$F,DATOS!$A:$A,$C2514,DATOS!$G:$G,$O$1,DATOS!$E:$E,$Q$1)</f>
        <v>0</v>
      </c>
      <c r="M2514" s="119">
        <f>SUMIFS(DATOS!$F:$F,DATOS!$A:$A,$C2514,DATOS!$G:$G,$P$1,DATOS!$E:$E,$Q$1)</f>
        <v>0</v>
      </c>
      <c r="N2514" s="117">
        <f>SUMIFS(DATOS!$F:$F,DATOS!$A:$A,$C2514,DATOS!$G:$G,$N$1,DATOS!$L:$L,$R$1)</f>
        <v>0</v>
      </c>
      <c r="O2514" s="118">
        <f>SUMIFS(DATOS!$F:$F,DATOS!$A:$A,$C2514,DATOS!$G:$G,$O$1,DATOS!$L:$L,$R$1)</f>
        <v>0</v>
      </c>
      <c r="P2514" s="119">
        <f>SUMIFS(DATOS!$F:$F,DATOS!$A:$A,$C2514,DATOS!$G:$G,$P$1,DATOS!$L:$L,$R$1)</f>
        <v>0</v>
      </c>
      <c r="Q2514" s="117">
        <f>SUMIFS(DATOS!$F:$F,DATOS!$A:$A,$C2514,DATOS!$G:$G,$N$1,DATOS!$J:$J,$S$1)</f>
        <v>0</v>
      </c>
      <c r="R2514" s="118">
        <f>SUMIFS(DATOS!$F:$F,DATOS!$A:$A,$C2514,DATOS!$G:$G,$O$1,DATOS!$J:$J,$S$1)</f>
        <v>0</v>
      </c>
      <c r="S2514" s="119">
        <f>SUMIFS(DATOS!$F:$F,DATOS!$A:$A,$C2514,DATOS!$G:$G,$P$1,DATOS!$J:$J,$S$1)</f>
        <v>0</v>
      </c>
      <c r="T2514" s="117">
        <f>SUMIFS(DATOS!$F:$F,DATOS!$A:$A,$C2514,DATOS!$G:$G,$N$1,DATOS!$K:$K,$T$1)</f>
        <v>0</v>
      </c>
      <c r="U2514" s="118">
        <f>SUMIFS(DATOS!$F:$F,DATOS!$A:$A,$C2514,DATOS!$G:$G,$O$1,DATOS!$K:$K,$T$1)</f>
        <v>0</v>
      </c>
      <c r="V2514" s="119">
        <f>SUMIFS(DATOS!$F:$F,DATOS!$A:$A,$C2514,DATOS!$G:$G,$P$1,DATOS!$K:$K,$R$1)</f>
        <v>0</v>
      </c>
    </row>
    <row r="2515" spans="1:22">
      <c r="A2515" s="128" t="s">
        <v>452</v>
      </c>
      <c r="B2515" s="128" t="str">
        <f t="shared" si="288"/>
        <v>1 2 1 216 005 001</v>
      </c>
      <c r="C2515" s="129" t="s">
        <v>9844</v>
      </c>
      <c r="D2515" s="130" t="s">
        <v>2172</v>
      </c>
      <c r="E2515" s="127">
        <f t="shared" si="290"/>
        <v>0</v>
      </c>
      <c r="F2515" s="127">
        <f t="shared" si="291"/>
        <v>0</v>
      </c>
      <c r="G2515" s="127">
        <f t="shared" si="292"/>
        <v>0</v>
      </c>
      <c r="H2515" s="131">
        <f t="shared" si="293"/>
        <v>0</v>
      </c>
      <c r="I2515" s="128">
        <f t="shared" si="289"/>
        <v>17</v>
      </c>
      <c r="J2515" s="156" t="str">
        <f t="shared" si="287"/>
        <v>1 2 1 216 005</v>
      </c>
      <c r="K2515" s="118">
        <f>SUMIFS(DATOS!$F:$F,DATOS!$A:$A,$C2515,DATOS!$G:$G,$N$1,DATOS!$E:$E,$Q$1)</f>
        <v>0</v>
      </c>
      <c r="L2515" s="118">
        <f>SUMIFS(DATOS!$F:$F,DATOS!$A:$A,$C2515,DATOS!$G:$G,$O$1,DATOS!$E:$E,$Q$1)</f>
        <v>0</v>
      </c>
      <c r="M2515" s="119">
        <f>SUMIFS(DATOS!$F:$F,DATOS!$A:$A,$C2515,DATOS!$G:$G,$P$1,DATOS!$E:$E,$Q$1)</f>
        <v>0</v>
      </c>
      <c r="N2515" s="117">
        <f>SUMIFS(DATOS!$F:$F,DATOS!$A:$A,$C2515,DATOS!$G:$G,$N$1,DATOS!$L:$L,$R$1)</f>
        <v>0</v>
      </c>
      <c r="O2515" s="118">
        <f>SUMIFS(DATOS!$F:$F,DATOS!$A:$A,$C2515,DATOS!$G:$G,$O$1,DATOS!$L:$L,$R$1)</f>
        <v>0</v>
      </c>
      <c r="P2515" s="119">
        <f>SUMIFS(DATOS!$F:$F,DATOS!$A:$A,$C2515,DATOS!$G:$G,$P$1,DATOS!$L:$L,$R$1)</f>
        <v>0</v>
      </c>
      <c r="Q2515" s="117">
        <f>SUMIFS(DATOS!$F:$F,DATOS!$A:$A,$C2515,DATOS!$G:$G,$N$1,DATOS!$J:$J,$S$1)</f>
        <v>0</v>
      </c>
      <c r="R2515" s="118">
        <f>SUMIFS(DATOS!$F:$F,DATOS!$A:$A,$C2515,DATOS!$G:$G,$O$1,DATOS!$J:$J,$S$1)</f>
        <v>0</v>
      </c>
      <c r="S2515" s="119">
        <f>SUMIFS(DATOS!$F:$F,DATOS!$A:$A,$C2515,DATOS!$G:$G,$P$1,DATOS!$J:$J,$S$1)</f>
        <v>0</v>
      </c>
      <c r="T2515" s="117">
        <f>SUMIFS(DATOS!$F:$F,DATOS!$A:$A,$C2515,DATOS!$G:$G,$N$1,DATOS!$K:$K,$T$1)</f>
        <v>0</v>
      </c>
      <c r="U2515" s="118">
        <f>SUMIFS(DATOS!$F:$F,DATOS!$A:$A,$C2515,DATOS!$G:$G,$O$1,DATOS!$K:$K,$T$1)</f>
        <v>0</v>
      </c>
      <c r="V2515" s="119">
        <f>SUMIFS(DATOS!$F:$F,DATOS!$A:$A,$C2515,DATOS!$G:$G,$P$1,DATOS!$K:$K,$R$1)</f>
        <v>0</v>
      </c>
    </row>
    <row r="2516" spans="1:22">
      <c r="A2516" s="128" t="s">
        <v>452</v>
      </c>
      <c r="B2516" s="128" t="str">
        <f t="shared" si="288"/>
        <v>1 2 1 217 001 001</v>
      </c>
      <c r="C2516" s="129" t="s">
        <v>3852</v>
      </c>
      <c r="D2516" s="130" t="s">
        <v>3294</v>
      </c>
      <c r="E2516" s="127">
        <f t="shared" si="290"/>
        <v>0</v>
      </c>
      <c r="F2516" s="127">
        <f t="shared" si="291"/>
        <v>0</v>
      </c>
      <c r="G2516" s="127">
        <f t="shared" si="292"/>
        <v>0</v>
      </c>
      <c r="H2516" s="131">
        <f t="shared" si="293"/>
        <v>0</v>
      </c>
      <c r="I2516" s="128">
        <f t="shared" si="289"/>
        <v>17</v>
      </c>
      <c r="J2516" s="156" t="str">
        <f t="shared" si="287"/>
        <v>1 2 1 217 001</v>
      </c>
      <c r="K2516" s="118">
        <f>SUMIFS(DATOS!$F:$F,DATOS!$A:$A,$C2516,DATOS!$G:$G,$N$1,DATOS!$E:$E,$Q$1)</f>
        <v>0</v>
      </c>
      <c r="L2516" s="118">
        <f>SUMIFS(DATOS!$F:$F,DATOS!$A:$A,$C2516,DATOS!$G:$G,$O$1,DATOS!$E:$E,$Q$1)</f>
        <v>0</v>
      </c>
      <c r="M2516" s="119">
        <f>SUMIFS(DATOS!$F:$F,DATOS!$A:$A,$C2516,DATOS!$G:$G,$P$1,DATOS!$E:$E,$Q$1)</f>
        <v>0</v>
      </c>
      <c r="N2516" s="117">
        <f>SUMIFS(DATOS!$F:$F,DATOS!$A:$A,$C2516,DATOS!$G:$G,$N$1,DATOS!$L:$L,$R$1)</f>
        <v>0</v>
      </c>
      <c r="O2516" s="118">
        <f>SUMIFS(DATOS!$F:$F,DATOS!$A:$A,$C2516,DATOS!$G:$G,$O$1,DATOS!$L:$L,$R$1)</f>
        <v>0</v>
      </c>
      <c r="P2516" s="119">
        <f>SUMIFS(DATOS!$F:$F,DATOS!$A:$A,$C2516,DATOS!$G:$G,$P$1,DATOS!$L:$L,$R$1)</f>
        <v>0</v>
      </c>
      <c r="Q2516" s="117">
        <f>SUMIFS(DATOS!$F:$F,DATOS!$A:$A,$C2516,DATOS!$G:$G,$N$1,DATOS!$J:$J,$S$1)</f>
        <v>0</v>
      </c>
      <c r="R2516" s="118">
        <f>SUMIFS(DATOS!$F:$F,DATOS!$A:$A,$C2516,DATOS!$G:$G,$O$1,DATOS!$J:$J,$S$1)</f>
        <v>0</v>
      </c>
      <c r="S2516" s="119">
        <f>SUMIFS(DATOS!$F:$F,DATOS!$A:$A,$C2516,DATOS!$G:$G,$P$1,DATOS!$J:$J,$S$1)</f>
        <v>0</v>
      </c>
      <c r="T2516" s="117">
        <f>SUMIFS(DATOS!$F:$F,DATOS!$A:$A,$C2516,DATOS!$G:$G,$N$1,DATOS!$K:$K,$T$1)</f>
        <v>0</v>
      </c>
      <c r="U2516" s="118">
        <f>SUMIFS(DATOS!$F:$F,DATOS!$A:$A,$C2516,DATOS!$G:$G,$O$1,DATOS!$K:$K,$T$1)</f>
        <v>0</v>
      </c>
      <c r="V2516" s="119">
        <f>SUMIFS(DATOS!$F:$F,DATOS!$A:$A,$C2516,DATOS!$G:$G,$P$1,DATOS!$K:$K,$R$1)</f>
        <v>0</v>
      </c>
    </row>
    <row r="2517" spans="1:22">
      <c r="A2517" s="128" t="s">
        <v>452</v>
      </c>
      <c r="B2517" s="128" t="str">
        <f t="shared" si="288"/>
        <v>1 2 1 217 002 001</v>
      </c>
      <c r="C2517" s="129" t="s">
        <v>9845</v>
      </c>
      <c r="D2517" s="130" t="s">
        <v>3294</v>
      </c>
      <c r="E2517" s="127">
        <f t="shared" si="290"/>
        <v>0</v>
      </c>
      <c r="F2517" s="127">
        <f t="shared" si="291"/>
        <v>0</v>
      </c>
      <c r="G2517" s="127">
        <f t="shared" si="292"/>
        <v>0</v>
      </c>
      <c r="H2517" s="131">
        <f t="shared" si="293"/>
        <v>0</v>
      </c>
      <c r="I2517" s="128">
        <f t="shared" si="289"/>
        <v>17</v>
      </c>
      <c r="J2517" s="156" t="str">
        <f t="shared" si="287"/>
        <v>1 2 1 217 002</v>
      </c>
      <c r="K2517" s="118">
        <f>SUMIFS(DATOS!$F:$F,DATOS!$A:$A,$C2517,DATOS!$G:$G,$N$1,DATOS!$E:$E,$Q$1)</f>
        <v>0</v>
      </c>
      <c r="L2517" s="118">
        <f>SUMIFS(DATOS!$F:$F,DATOS!$A:$A,$C2517,DATOS!$G:$G,$O$1,DATOS!$E:$E,$Q$1)</f>
        <v>0</v>
      </c>
      <c r="M2517" s="119">
        <f>SUMIFS(DATOS!$F:$F,DATOS!$A:$A,$C2517,DATOS!$G:$G,$P$1,DATOS!$E:$E,$Q$1)</f>
        <v>0</v>
      </c>
      <c r="N2517" s="117">
        <f>SUMIFS(DATOS!$F:$F,DATOS!$A:$A,$C2517,DATOS!$G:$G,$N$1,DATOS!$L:$L,$R$1)</f>
        <v>0</v>
      </c>
      <c r="O2517" s="118">
        <f>SUMIFS(DATOS!$F:$F,DATOS!$A:$A,$C2517,DATOS!$G:$G,$O$1,DATOS!$L:$L,$R$1)</f>
        <v>0</v>
      </c>
      <c r="P2517" s="119">
        <f>SUMIFS(DATOS!$F:$F,DATOS!$A:$A,$C2517,DATOS!$G:$G,$P$1,DATOS!$L:$L,$R$1)</f>
        <v>0</v>
      </c>
      <c r="Q2517" s="117">
        <f>SUMIFS(DATOS!$F:$F,DATOS!$A:$A,$C2517,DATOS!$G:$G,$N$1,DATOS!$J:$J,$S$1)</f>
        <v>0</v>
      </c>
      <c r="R2517" s="118">
        <f>SUMIFS(DATOS!$F:$F,DATOS!$A:$A,$C2517,DATOS!$G:$G,$O$1,DATOS!$J:$J,$S$1)</f>
        <v>0</v>
      </c>
      <c r="S2517" s="119">
        <f>SUMIFS(DATOS!$F:$F,DATOS!$A:$A,$C2517,DATOS!$G:$G,$P$1,DATOS!$J:$J,$S$1)</f>
        <v>0</v>
      </c>
      <c r="T2517" s="117">
        <f>SUMIFS(DATOS!$F:$F,DATOS!$A:$A,$C2517,DATOS!$G:$G,$N$1,DATOS!$K:$K,$T$1)</f>
        <v>0</v>
      </c>
      <c r="U2517" s="118">
        <f>SUMIFS(DATOS!$F:$F,DATOS!$A:$A,$C2517,DATOS!$G:$G,$O$1,DATOS!$K:$K,$T$1)</f>
        <v>0</v>
      </c>
      <c r="V2517" s="119">
        <f>SUMIFS(DATOS!$F:$F,DATOS!$A:$A,$C2517,DATOS!$G:$G,$P$1,DATOS!$K:$K,$R$1)</f>
        <v>0</v>
      </c>
    </row>
    <row r="2518" spans="1:22">
      <c r="A2518" s="128" t="s">
        <v>452</v>
      </c>
      <c r="B2518" s="128" t="str">
        <f t="shared" si="288"/>
        <v>1 2 1 217 003 001</v>
      </c>
      <c r="C2518" s="129" t="s">
        <v>9846</v>
      </c>
      <c r="D2518" s="130" t="s">
        <v>3294</v>
      </c>
      <c r="E2518" s="127">
        <f t="shared" si="290"/>
        <v>0</v>
      </c>
      <c r="F2518" s="127">
        <f t="shared" si="291"/>
        <v>0</v>
      </c>
      <c r="G2518" s="127">
        <f t="shared" si="292"/>
        <v>0</v>
      </c>
      <c r="H2518" s="131">
        <f t="shared" si="293"/>
        <v>0</v>
      </c>
      <c r="I2518" s="128">
        <f t="shared" si="289"/>
        <v>17</v>
      </c>
      <c r="J2518" s="156" t="str">
        <f t="shared" si="287"/>
        <v>1 2 1 217 003</v>
      </c>
      <c r="K2518" s="118">
        <f>SUMIFS(DATOS!$F:$F,DATOS!$A:$A,$C2518,DATOS!$G:$G,$N$1,DATOS!$E:$E,$Q$1)</f>
        <v>0</v>
      </c>
      <c r="L2518" s="118">
        <f>SUMIFS(DATOS!$F:$F,DATOS!$A:$A,$C2518,DATOS!$G:$G,$O$1,DATOS!$E:$E,$Q$1)</f>
        <v>0</v>
      </c>
      <c r="M2518" s="119">
        <f>SUMIFS(DATOS!$F:$F,DATOS!$A:$A,$C2518,DATOS!$G:$G,$P$1,DATOS!$E:$E,$Q$1)</f>
        <v>0</v>
      </c>
      <c r="N2518" s="117">
        <f>SUMIFS(DATOS!$F:$F,DATOS!$A:$A,$C2518,DATOS!$G:$G,$N$1,DATOS!$L:$L,$R$1)</f>
        <v>0</v>
      </c>
      <c r="O2518" s="118">
        <f>SUMIFS(DATOS!$F:$F,DATOS!$A:$A,$C2518,DATOS!$G:$G,$O$1,DATOS!$L:$L,$R$1)</f>
        <v>0</v>
      </c>
      <c r="P2518" s="119">
        <f>SUMIFS(DATOS!$F:$F,DATOS!$A:$A,$C2518,DATOS!$G:$G,$P$1,DATOS!$L:$L,$R$1)</f>
        <v>0</v>
      </c>
      <c r="Q2518" s="117">
        <f>SUMIFS(DATOS!$F:$F,DATOS!$A:$A,$C2518,DATOS!$G:$G,$N$1,DATOS!$J:$J,$S$1)</f>
        <v>0</v>
      </c>
      <c r="R2518" s="118">
        <f>SUMIFS(DATOS!$F:$F,DATOS!$A:$A,$C2518,DATOS!$G:$G,$O$1,DATOS!$J:$J,$S$1)</f>
        <v>0</v>
      </c>
      <c r="S2518" s="119">
        <f>SUMIFS(DATOS!$F:$F,DATOS!$A:$A,$C2518,DATOS!$G:$G,$P$1,DATOS!$J:$J,$S$1)</f>
        <v>0</v>
      </c>
      <c r="T2518" s="117">
        <f>SUMIFS(DATOS!$F:$F,DATOS!$A:$A,$C2518,DATOS!$G:$G,$N$1,DATOS!$K:$K,$T$1)</f>
        <v>0</v>
      </c>
      <c r="U2518" s="118">
        <f>SUMIFS(DATOS!$F:$F,DATOS!$A:$A,$C2518,DATOS!$G:$G,$O$1,DATOS!$K:$K,$T$1)</f>
        <v>0</v>
      </c>
      <c r="V2518" s="119">
        <f>SUMIFS(DATOS!$F:$F,DATOS!$A:$A,$C2518,DATOS!$G:$G,$P$1,DATOS!$K:$K,$R$1)</f>
        <v>0</v>
      </c>
    </row>
    <row r="2519" spans="1:22">
      <c r="A2519" s="128" t="s">
        <v>452</v>
      </c>
      <c r="B2519" s="128" t="str">
        <f t="shared" si="288"/>
        <v>1 2 1 217 004 001</v>
      </c>
      <c r="C2519" s="129" t="s">
        <v>9847</v>
      </c>
      <c r="D2519" s="130" t="s">
        <v>3294</v>
      </c>
      <c r="E2519" s="127">
        <f t="shared" si="290"/>
        <v>0</v>
      </c>
      <c r="F2519" s="127">
        <f t="shared" si="291"/>
        <v>0</v>
      </c>
      <c r="G2519" s="127">
        <f t="shared" si="292"/>
        <v>0</v>
      </c>
      <c r="H2519" s="131">
        <f t="shared" si="293"/>
        <v>0</v>
      </c>
      <c r="I2519" s="128">
        <f t="shared" si="289"/>
        <v>17</v>
      </c>
      <c r="J2519" s="156" t="str">
        <f t="shared" si="287"/>
        <v>1 2 1 217 004</v>
      </c>
      <c r="K2519" s="118">
        <f>SUMIFS(DATOS!$F:$F,DATOS!$A:$A,$C2519,DATOS!$G:$G,$N$1,DATOS!$E:$E,$Q$1)</f>
        <v>0</v>
      </c>
      <c r="L2519" s="118">
        <f>SUMIFS(DATOS!$F:$F,DATOS!$A:$A,$C2519,DATOS!$G:$G,$O$1,DATOS!$E:$E,$Q$1)</f>
        <v>0</v>
      </c>
      <c r="M2519" s="119">
        <f>SUMIFS(DATOS!$F:$F,DATOS!$A:$A,$C2519,DATOS!$G:$G,$P$1,DATOS!$E:$E,$Q$1)</f>
        <v>0</v>
      </c>
      <c r="N2519" s="117">
        <f>SUMIFS(DATOS!$F:$F,DATOS!$A:$A,$C2519,DATOS!$G:$G,$N$1,DATOS!$L:$L,$R$1)</f>
        <v>0</v>
      </c>
      <c r="O2519" s="118">
        <f>SUMIFS(DATOS!$F:$F,DATOS!$A:$A,$C2519,DATOS!$G:$G,$O$1,DATOS!$L:$L,$R$1)</f>
        <v>0</v>
      </c>
      <c r="P2519" s="119">
        <f>SUMIFS(DATOS!$F:$F,DATOS!$A:$A,$C2519,DATOS!$G:$G,$P$1,DATOS!$L:$L,$R$1)</f>
        <v>0</v>
      </c>
      <c r="Q2519" s="117">
        <f>SUMIFS(DATOS!$F:$F,DATOS!$A:$A,$C2519,DATOS!$G:$G,$N$1,DATOS!$J:$J,$S$1)</f>
        <v>0</v>
      </c>
      <c r="R2519" s="118">
        <f>SUMIFS(DATOS!$F:$F,DATOS!$A:$A,$C2519,DATOS!$G:$G,$O$1,DATOS!$J:$J,$S$1)</f>
        <v>0</v>
      </c>
      <c r="S2519" s="119">
        <f>SUMIFS(DATOS!$F:$F,DATOS!$A:$A,$C2519,DATOS!$G:$G,$P$1,DATOS!$J:$J,$S$1)</f>
        <v>0</v>
      </c>
      <c r="T2519" s="117">
        <f>SUMIFS(DATOS!$F:$F,DATOS!$A:$A,$C2519,DATOS!$G:$G,$N$1,DATOS!$K:$K,$T$1)</f>
        <v>0</v>
      </c>
      <c r="U2519" s="118">
        <f>SUMIFS(DATOS!$F:$F,DATOS!$A:$A,$C2519,DATOS!$G:$G,$O$1,DATOS!$K:$K,$T$1)</f>
        <v>0</v>
      </c>
      <c r="V2519" s="119">
        <f>SUMIFS(DATOS!$F:$F,DATOS!$A:$A,$C2519,DATOS!$G:$G,$P$1,DATOS!$K:$K,$R$1)</f>
        <v>0</v>
      </c>
    </row>
    <row r="2520" spans="1:22">
      <c r="A2520" s="128" t="s">
        <v>452</v>
      </c>
      <c r="B2520" s="128" t="str">
        <f t="shared" si="288"/>
        <v>1 2 1 217 005 001</v>
      </c>
      <c r="C2520" s="129" t="s">
        <v>9848</v>
      </c>
      <c r="D2520" s="130" t="s">
        <v>3294</v>
      </c>
      <c r="E2520" s="127">
        <f t="shared" si="290"/>
        <v>0</v>
      </c>
      <c r="F2520" s="127">
        <f t="shared" si="291"/>
        <v>0</v>
      </c>
      <c r="G2520" s="127">
        <f t="shared" si="292"/>
        <v>0</v>
      </c>
      <c r="H2520" s="131">
        <f t="shared" si="293"/>
        <v>0</v>
      </c>
      <c r="I2520" s="128">
        <f t="shared" si="289"/>
        <v>17</v>
      </c>
      <c r="J2520" s="156" t="str">
        <f t="shared" si="287"/>
        <v>1 2 1 217 005</v>
      </c>
      <c r="K2520" s="118">
        <f>SUMIFS(DATOS!$F:$F,DATOS!$A:$A,$C2520,DATOS!$G:$G,$N$1,DATOS!$E:$E,$Q$1)</f>
        <v>0</v>
      </c>
      <c r="L2520" s="118">
        <f>SUMIFS(DATOS!$F:$F,DATOS!$A:$A,$C2520,DATOS!$G:$G,$O$1,DATOS!$E:$E,$Q$1)</f>
        <v>0</v>
      </c>
      <c r="M2520" s="119">
        <f>SUMIFS(DATOS!$F:$F,DATOS!$A:$A,$C2520,DATOS!$G:$G,$P$1,DATOS!$E:$E,$Q$1)</f>
        <v>0</v>
      </c>
      <c r="N2520" s="117">
        <f>SUMIFS(DATOS!$F:$F,DATOS!$A:$A,$C2520,DATOS!$G:$G,$N$1,DATOS!$L:$L,$R$1)</f>
        <v>0</v>
      </c>
      <c r="O2520" s="118">
        <f>SUMIFS(DATOS!$F:$F,DATOS!$A:$A,$C2520,DATOS!$G:$G,$O$1,DATOS!$L:$L,$R$1)</f>
        <v>0</v>
      </c>
      <c r="P2520" s="119">
        <f>SUMIFS(DATOS!$F:$F,DATOS!$A:$A,$C2520,DATOS!$G:$G,$P$1,DATOS!$L:$L,$R$1)</f>
        <v>0</v>
      </c>
      <c r="Q2520" s="117">
        <f>SUMIFS(DATOS!$F:$F,DATOS!$A:$A,$C2520,DATOS!$G:$G,$N$1,DATOS!$J:$J,$S$1)</f>
        <v>0</v>
      </c>
      <c r="R2520" s="118">
        <f>SUMIFS(DATOS!$F:$F,DATOS!$A:$A,$C2520,DATOS!$G:$G,$O$1,DATOS!$J:$J,$S$1)</f>
        <v>0</v>
      </c>
      <c r="S2520" s="119">
        <f>SUMIFS(DATOS!$F:$F,DATOS!$A:$A,$C2520,DATOS!$G:$G,$P$1,DATOS!$J:$J,$S$1)</f>
        <v>0</v>
      </c>
      <c r="T2520" s="117">
        <f>SUMIFS(DATOS!$F:$F,DATOS!$A:$A,$C2520,DATOS!$G:$G,$N$1,DATOS!$K:$K,$T$1)</f>
        <v>0</v>
      </c>
      <c r="U2520" s="118">
        <f>SUMIFS(DATOS!$F:$F,DATOS!$A:$A,$C2520,DATOS!$G:$G,$O$1,DATOS!$K:$K,$T$1)</f>
        <v>0</v>
      </c>
      <c r="V2520" s="119">
        <f>SUMIFS(DATOS!$F:$F,DATOS!$A:$A,$C2520,DATOS!$G:$G,$P$1,DATOS!$K:$K,$R$1)</f>
        <v>0</v>
      </c>
    </row>
    <row r="2521" spans="1:22">
      <c r="A2521" s="128" t="s">
        <v>452</v>
      </c>
      <c r="B2521" s="128" t="str">
        <f t="shared" si="288"/>
        <v>1 2 1 218 001 001</v>
      </c>
      <c r="C2521" s="129" t="s">
        <v>3860</v>
      </c>
      <c r="D2521" s="130" t="s">
        <v>3295</v>
      </c>
      <c r="E2521" s="127">
        <f t="shared" si="290"/>
        <v>0</v>
      </c>
      <c r="F2521" s="127">
        <f t="shared" si="291"/>
        <v>0</v>
      </c>
      <c r="G2521" s="127">
        <f t="shared" si="292"/>
        <v>0</v>
      </c>
      <c r="H2521" s="131">
        <f t="shared" si="293"/>
        <v>0</v>
      </c>
      <c r="I2521" s="128">
        <f t="shared" si="289"/>
        <v>17</v>
      </c>
      <c r="J2521" s="156" t="str">
        <f t="shared" si="287"/>
        <v>1 2 1 218 001</v>
      </c>
      <c r="K2521" s="118">
        <f>SUMIFS(DATOS!$F:$F,DATOS!$A:$A,$C2521,DATOS!$G:$G,$N$1,DATOS!$E:$E,$Q$1)</f>
        <v>0</v>
      </c>
      <c r="L2521" s="118">
        <f>SUMIFS(DATOS!$F:$F,DATOS!$A:$A,$C2521,DATOS!$G:$G,$O$1,DATOS!$E:$E,$Q$1)</f>
        <v>0</v>
      </c>
      <c r="M2521" s="119">
        <f>SUMIFS(DATOS!$F:$F,DATOS!$A:$A,$C2521,DATOS!$G:$G,$P$1,DATOS!$E:$E,$Q$1)</f>
        <v>0</v>
      </c>
      <c r="N2521" s="117">
        <f>SUMIFS(DATOS!$F:$F,DATOS!$A:$A,$C2521,DATOS!$G:$G,$N$1,DATOS!$L:$L,$R$1)</f>
        <v>0</v>
      </c>
      <c r="O2521" s="118">
        <f>SUMIFS(DATOS!$F:$F,DATOS!$A:$A,$C2521,DATOS!$G:$G,$O$1,DATOS!$L:$L,$R$1)</f>
        <v>0</v>
      </c>
      <c r="P2521" s="119">
        <f>SUMIFS(DATOS!$F:$F,DATOS!$A:$A,$C2521,DATOS!$G:$G,$P$1,DATOS!$L:$L,$R$1)</f>
        <v>0</v>
      </c>
      <c r="Q2521" s="117">
        <f>SUMIFS(DATOS!$F:$F,DATOS!$A:$A,$C2521,DATOS!$G:$G,$N$1,DATOS!$J:$J,$S$1)</f>
        <v>0</v>
      </c>
      <c r="R2521" s="118">
        <f>SUMIFS(DATOS!$F:$F,DATOS!$A:$A,$C2521,DATOS!$G:$G,$O$1,DATOS!$J:$J,$S$1)</f>
        <v>0</v>
      </c>
      <c r="S2521" s="119">
        <f>SUMIFS(DATOS!$F:$F,DATOS!$A:$A,$C2521,DATOS!$G:$G,$P$1,DATOS!$J:$J,$S$1)</f>
        <v>0</v>
      </c>
      <c r="T2521" s="117">
        <f>SUMIFS(DATOS!$F:$F,DATOS!$A:$A,$C2521,DATOS!$G:$G,$N$1,DATOS!$K:$K,$T$1)</f>
        <v>0</v>
      </c>
      <c r="U2521" s="118">
        <f>SUMIFS(DATOS!$F:$F,DATOS!$A:$A,$C2521,DATOS!$G:$G,$O$1,DATOS!$K:$K,$T$1)</f>
        <v>0</v>
      </c>
      <c r="V2521" s="119">
        <f>SUMIFS(DATOS!$F:$F,DATOS!$A:$A,$C2521,DATOS!$G:$G,$P$1,DATOS!$K:$K,$R$1)</f>
        <v>0</v>
      </c>
    </row>
    <row r="2522" spans="1:22">
      <c r="A2522" s="128" t="s">
        <v>452</v>
      </c>
      <c r="B2522" s="128" t="str">
        <f t="shared" si="288"/>
        <v>1 2 1 218 002 001</v>
      </c>
      <c r="C2522" s="129" t="s">
        <v>9849</v>
      </c>
      <c r="D2522" s="130" t="s">
        <v>3295</v>
      </c>
      <c r="E2522" s="127">
        <f t="shared" si="290"/>
        <v>0</v>
      </c>
      <c r="F2522" s="127">
        <f t="shared" si="291"/>
        <v>0</v>
      </c>
      <c r="G2522" s="127">
        <f t="shared" si="292"/>
        <v>0</v>
      </c>
      <c r="H2522" s="131">
        <f t="shared" si="293"/>
        <v>0</v>
      </c>
      <c r="I2522" s="128">
        <f t="shared" si="289"/>
        <v>17</v>
      </c>
      <c r="J2522" s="156" t="str">
        <f t="shared" si="287"/>
        <v>1 2 1 218 002</v>
      </c>
      <c r="K2522" s="118">
        <f>SUMIFS(DATOS!$F:$F,DATOS!$A:$A,$C2522,DATOS!$G:$G,$N$1,DATOS!$E:$E,$Q$1)</f>
        <v>0</v>
      </c>
      <c r="L2522" s="118">
        <f>SUMIFS(DATOS!$F:$F,DATOS!$A:$A,$C2522,DATOS!$G:$G,$O$1,DATOS!$E:$E,$Q$1)</f>
        <v>0</v>
      </c>
      <c r="M2522" s="119">
        <f>SUMIFS(DATOS!$F:$F,DATOS!$A:$A,$C2522,DATOS!$G:$G,$P$1,DATOS!$E:$E,$Q$1)</f>
        <v>0</v>
      </c>
      <c r="N2522" s="117">
        <f>SUMIFS(DATOS!$F:$F,DATOS!$A:$A,$C2522,DATOS!$G:$G,$N$1,DATOS!$L:$L,$R$1)</f>
        <v>0</v>
      </c>
      <c r="O2522" s="118">
        <f>SUMIFS(DATOS!$F:$F,DATOS!$A:$A,$C2522,DATOS!$G:$G,$O$1,DATOS!$L:$L,$R$1)</f>
        <v>0</v>
      </c>
      <c r="P2522" s="119">
        <f>SUMIFS(DATOS!$F:$F,DATOS!$A:$A,$C2522,DATOS!$G:$G,$P$1,DATOS!$L:$L,$R$1)</f>
        <v>0</v>
      </c>
      <c r="Q2522" s="117">
        <f>SUMIFS(DATOS!$F:$F,DATOS!$A:$A,$C2522,DATOS!$G:$G,$N$1,DATOS!$J:$J,$S$1)</f>
        <v>0</v>
      </c>
      <c r="R2522" s="118">
        <f>SUMIFS(DATOS!$F:$F,DATOS!$A:$A,$C2522,DATOS!$G:$G,$O$1,DATOS!$J:$J,$S$1)</f>
        <v>0</v>
      </c>
      <c r="S2522" s="119">
        <f>SUMIFS(DATOS!$F:$F,DATOS!$A:$A,$C2522,DATOS!$G:$G,$P$1,DATOS!$J:$J,$S$1)</f>
        <v>0</v>
      </c>
      <c r="T2522" s="117">
        <f>SUMIFS(DATOS!$F:$F,DATOS!$A:$A,$C2522,DATOS!$G:$G,$N$1,DATOS!$K:$K,$T$1)</f>
        <v>0</v>
      </c>
      <c r="U2522" s="118">
        <f>SUMIFS(DATOS!$F:$F,DATOS!$A:$A,$C2522,DATOS!$G:$G,$O$1,DATOS!$K:$K,$T$1)</f>
        <v>0</v>
      </c>
      <c r="V2522" s="119">
        <f>SUMIFS(DATOS!$F:$F,DATOS!$A:$A,$C2522,DATOS!$G:$G,$P$1,DATOS!$K:$K,$R$1)</f>
        <v>0</v>
      </c>
    </row>
    <row r="2523" spans="1:22">
      <c r="A2523" s="128" t="s">
        <v>452</v>
      </c>
      <c r="B2523" s="128" t="str">
        <f t="shared" si="288"/>
        <v>1 2 1 218 003 001</v>
      </c>
      <c r="C2523" s="129" t="s">
        <v>9850</v>
      </c>
      <c r="D2523" s="130" t="s">
        <v>3295</v>
      </c>
      <c r="E2523" s="127">
        <f t="shared" si="290"/>
        <v>0</v>
      </c>
      <c r="F2523" s="127">
        <f t="shared" si="291"/>
        <v>0</v>
      </c>
      <c r="G2523" s="127">
        <f t="shared" si="292"/>
        <v>0</v>
      </c>
      <c r="H2523" s="131">
        <f t="shared" si="293"/>
        <v>0</v>
      </c>
      <c r="I2523" s="128">
        <f t="shared" si="289"/>
        <v>17</v>
      </c>
      <c r="J2523" s="156" t="str">
        <f t="shared" si="287"/>
        <v>1 2 1 218 003</v>
      </c>
      <c r="K2523" s="118">
        <f>SUMIFS(DATOS!$F:$F,DATOS!$A:$A,$C2523,DATOS!$G:$G,$N$1,DATOS!$E:$E,$Q$1)</f>
        <v>0</v>
      </c>
      <c r="L2523" s="118">
        <f>SUMIFS(DATOS!$F:$F,DATOS!$A:$A,$C2523,DATOS!$G:$G,$O$1,DATOS!$E:$E,$Q$1)</f>
        <v>0</v>
      </c>
      <c r="M2523" s="119">
        <f>SUMIFS(DATOS!$F:$F,DATOS!$A:$A,$C2523,DATOS!$G:$G,$P$1,DATOS!$E:$E,$Q$1)</f>
        <v>0</v>
      </c>
      <c r="N2523" s="117">
        <f>SUMIFS(DATOS!$F:$F,DATOS!$A:$A,$C2523,DATOS!$G:$G,$N$1,DATOS!$L:$L,$R$1)</f>
        <v>0</v>
      </c>
      <c r="O2523" s="118">
        <f>SUMIFS(DATOS!$F:$F,DATOS!$A:$A,$C2523,DATOS!$G:$G,$O$1,DATOS!$L:$L,$R$1)</f>
        <v>0</v>
      </c>
      <c r="P2523" s="119">
        <f>SUMIFS(DATOS!$F:$F,DATOS!$A:$A,$C2523,DATOS!$G:$G,$P$1,DATOS!$L:$L,$R$1)</f>
        <v>0</v>
      </c>
      <c r="Q2523" s="117">
        <f>SUMIFS(DATOS!$F:$F,DATOS!$A:$A,$C2523,DATOS!$G:$G,$N$1,DATOS!$J:$J,$S$1)</f>
        <v>0</v>
      </c>
      <c r="R2523" s="118">
        <f>SUMIFS(DATOS!$F:$F,DATOS!$A:$A,$C2523,DATOS!$G:$G,$O$1,DATOS!$J:$J,$S$1)</f>
        <v>0</v>
      </c>
      <c r="S2523" s="119">
        <f>SUMIFS(DATOS!$F:$F,DATOS!$A:$A,$C2523,DATOS!$G:$G,$P$1,DATOS!$J:$J,$S$1)</f>
        <v>0</v>
      </c>
      <c r="T2523" s="117">
        <f>SUMIFS(DATOS!$F:$F,DATOS!$A:$A,$C2523,DATOS!$G:$G,$N$1,DATOS!$K:$K,$T$1)</f>
        <v>0</v>
      </c>
      <c r="U2523" s="118">
        <f>SUMIFS(DATOS!$F:$F,DATOS!$A:$A,$C2523,DATOS!$G:$G,$O$1,DATOS!$K:$K,$T$1)</f>
        <v>0</v>
      </c>
      <c r="V2523" s="119">
        <f>SUMIFS(DATOS!$F:$F,DATOS!$A:$A,$C2523,DATOS!$G:$G,$P$1,DATOS!$K:$K,$R$1)</f>
        <v>0</v>
      </c>
    </row>
    <row r="2524" spans="1:22">
      <c r="A2524" s="128" t="s">
        <v>452</v>
      </c>
      <c r="B2524" s="128" t="str">
        <f t="shared" si="288"/>
        <v>1 2 1 218 004 001</v>
      </c>
      <c r="C2524" s="129" t="s">
        <v>9851</v>
      </c>
      <c r="D2524" s="130" t="s">
        <v>3295</v>
      </c>
      <c r="E2524" s="127">
        <f t="shared" si="290"/>
        <v>0</v>
      </c>
      <c r="F2524" s="127">
        <f t="shared" si="291"/>
        <v>0</v>
      </c>
      <c r="G2524" s="127">
        <f t="shared" si="292"/>
        <v>0</v>
      </c>
      <c r="H2524" s="131">
        <f t="shared" si="293"/>
        <v>0</v>
      </c>
      <c r="I2524" s="128">
        <f t="shared" si="289"/>
        <v>17</v>
      </c>
      <c r="J2524" s="156" t="str">
        <f t="shared" ref="J2524:J2587" si="294">IF(I2524=9,MID(C2524,1,5),IF(I2524=13,MID(C2524,1,9),IF(I2524=17,MID(C2524,1,13),IF(I2524=21,MID(C2524,1,17),IF(I2524=25,MID(C2524,1,21))))))</f>
        <v>1 2 1 218 004</v>
      </c>
      <c r="K2524" s="118">
        <f>SUMIFS(DATOS!$F:$F,DATOS!$A:$A,$C2524,DATOS!$G:$G,$N$1,DATOS!$E:$E,$Q$1)</f>
        <v>0</v>
      </c>
      <c r="L2524" s="118">
        <f>SUMIFS(DATOS!$F:$F,DATOS!$A:$A,$C2524,DATOS!$G:$G,$O$1,DATOS!$E:$E,$Q$1)</f>
        <v>0</v>
      </c>
      <c r="M2524" s="119">
        <f>SUMIFS(DATOS!$F:$F,DATOS!$A:$A,$C2524,DATOS!$G:$G,$P$1,DATOS!$E:$E,$Q$1)</f>
        <v>0</v>
      </c>
      <c r="N2524" s="117">
        <f>SUMIFS(DATOS!$F:$F,DATOS!$A:$A,$C2524,DATOS!$G:$G,$N$1,DATOS!$L:$L,$R$1)</f>
        <v>0</v>
      </c>
      <c r="O2524" s="118">
        <f>SUMIFS(DATOS!$F:$F,DATOS!$A:$A,$C2524,DATOS!$G:$G,$O$1,DATOS!$L:$L,$R$1)</f>
        <v>0</v>
      </c>
      <c r="P2524" s="119">
        <f>SUMIFS(DATOS!$F:$F,DATOS!$A:$A,$C2524,DATOS!$G:$G,$P$1,DATOS!$L:$L,$R$1)</f>
        <v>0</v>
      </c>
      <c r="Q2524" s="117">
        <f>SUMIFS(DATOS!$F:$F,DATOS!$A:$A,$C2524,DATOS!$G:$G,$N$1,DATOS!$J:$J,$S$1)</f>
        <v>0</v>
      </c>
      <c r="R2524" s="118">
        <f>SUMIFS(DATOS!$F:$F,DATOS!$A:$A,$C2524,DATOS!$G:$G,$O$1,DATOS!$J:$J,$S$1)</f>
        <v>0</v>
      </c>
      <c r="S2524" s="119">
        <f>SUMIFS(DATOS!$F:$F,DATOS!$A:$A,$C2524,DATOS!$G:$G,$P$1,DATOS!$J:$J,$S$1)</f>
        <v>0</v>
      </c>
      <c r="T2524" s="117">
        <f>SUMIFS(DATOS!$F:$F,DATOS!$A:$A,$C2524,DATOS!$G:$G,$N$1,DATOS!$K:$K,$T$1)</f>
        <v>0</v>
      </c>
      <c r="U2524" s="118">
        <f>SUMIFS(DATOS!$F:$F,DATOS!$A:$A,$C2524,DATOS!$G:$G,$O$1,DATOS!$K:$K,$T$1)</f>
        <v>0</v>
      </c>
      <c r="V2524" s="119">
        <f>SUMIFS(DATOS!$F:$F,DATOS!$A:$A,$C2524,DATOS!$G:$G,$P$1,DATOS!$K:$K,$R$1)</f>
        <v>0</v>
      </c>
    </row>
    <row r="2525" spans="1:22">
      <c r="A2525" s="128" t="s">
        <v>452</v>
      </c>
      <c r="B2525" s="128" t="str">
        <f t="shared" si="288"/>
        <v>1 2 1 218 005 001</v>
      </c>
      <c r="C2525" s="129" t="s">
        <v>9852</v>
      </c>
      <c r="D2525" s="130" t="s">
        <v>3295</v>
      </c>
      <c r="E2525" s="127">
        <f t="shared" si="290"/>
        <v>0</v>
      </c>
      <c r="F2525" s="127">
        <f t="shared" si="291"/>
        <v>0</v>
      </c>
      <c r="G2525" s="127">
        <f t="shared" si="292"/>
        <v>0</v>
      </c>
      <c r="H2525" s="131">
        <f t="shared" si="293"/>
        <v>0</v>
      </c>
      <c r="I2525" s="128">
        <f t="shared" si="289"/>
        <v>17</v>
      </c>
      <c r="J2525" s="156" t="str">
        <f t="shared" si="294"/>
        <v>1 2 1 218 005</v>
      </c>
      <c r="K2525" s="118">
        <f>SUMIFS(DATOS!$F:$F,DATOS!$A:$A,$C2525,DATOS!$G:$G,$N$1,DATOS!$E:$E,$Q$1)</f>
        <v>0</v>
      </c>
      <c r="L2525" s="118">
        <f>SUMIFS(DATOS!$F:$F,DATOS!$A:$A,$C2525,DATOS!$G:$G,$O$1,DATOS!$E:$E,$Q$1)</f>
        <v>0</v>
      </c>
      <c r="M2525" s="119">
        <f>SUMIFS(DATOS!$F:$F,DATOS!$A:$A,$C2525,DATOS!$G:$G,$P$1,DATOS!$E:$E,$Q$1)</f>
        <v>0</v>
      </c>
      <c r="N2525" s="117">
        <f>SUMIFS(DATOS!$F:$F,DATOS!$A:$A,$C2525,DATOS!$G:$G,$N$1,DATOS!$L:$L,$R$1)</f>
        <v>0</v>
      </c>
      <c r="O2525" s="118">
        <f>SUMIFS(DATOS!$F:$F,DATOS!$A:$A,$C2525,DATOS!$G:$G,$O$1,DATOS!$L:$L,$R$1)</f>
        <v>0</v>
      </c>
      <c r="P2525" s="119">
        <f>SUMIFS(DATOS!$F:$F,DATOS!$A:$A,$C2525,DATOS!$G:$G,$P$1,DATOS!$L:$L,$R$1)</f>
        <v>0</v>
      </c>
      <c r="Q2525" s="117">
        <f>SUMIFS(DATOS!$F:$F,DATOS!$A:$A,$C2525,DATOS!$G:$G,$N$1,DATOS!$J:$J,$S$1)</f>
        <v>0</v>
      </c>
      <c r="R2525" s="118">
        <f>SUMIFS(DATOS!$F:$F,DATOS!$A:$A,$C2525,DATOS!$G:$G,$O$1,DATOS!$J:$J,$S$1)</f>
        <v>0</v>
      </c>
      <c r="S2525" s="119">
        <f>SUMIFS(DATOS!$F:$F,DATOS!$A:$A,$C2525,DATOS!$G:$G,$P$1,DATOS!$J:$J,$S$1)</f>
        <v>0</v>
      </c>
      <c r="T2525" s="117">
        <f>SUMIFS(DATOS!$F:$F,DATOS!$A:$A,$C2525,DATOS!$G:$G,$N$1,DATOS!$K:$K,$T$1)</f>
        <v>0</v>
      </c>
      <c r="U2525" s="118">
        <f>SUMIFS(DATOS!$F:$F,DATOS!$A:$A,$C2525,DATOS!$G:$G,$O$1,DATOS!$K:$K,$T$1)</f>
        <v>0</v>
      </c>
      <c r="V2525" s="119">
        <f>SUMIFS(DATOS!$F:$F,DATOS!$A:$A,$C2525,DATOS!$G:$G,$P$1,DATOS!$K:$K,$R$1)</f>
        <v>0</v>
      </c>
    </row>
    <row r="2526" spans="1:22">
      <c r="A2526" s="128" t="s">
        <v>452</v>
      </c>
      <c r="B2526" s="128" t="str">
        <f t="shared" si="288"/>
        <v>1 2 2 221 001 001</v>
      </c>
      <c r="C2526" s="129" t="s">
        <v>3221</v>
      </c>
      <c r="D2526" s="130" t="s">
        <v>3296</v>
      </c>
      <c r="E2526" s="127">
        <f t="shared" si="290"/>
        <v>0</v>
      </c>
      <c r="F2526" s="127">
        <f t="shared" si="291"/>
        <v>0</v>
      </c>
      <c r="G2526" s="127">
        <f t="shared" si="292"/>
        <v>0</v>
      </c>
      <c r="H2526" s="131">
        <f t="shared" si="293"/>
        <v>0</v>
      </c>
      <c r="I2526" s="128">
        <f t="shared" si="289"/>
        <v>17</v>
      </c>
      <c r="J2526" s="156" t="str">
        <f t="shared" si="294"/>
        <v>1 2 2 221 001</v>
      </c>
      <c r="K2526" s="118">
        <f>SUMIFS(DATOS!$F:$F,DATOS!$A:$A,$C2526,DATOS!$G:$G,$N$1,DATOS!$E:$E,$Q$1)</f>
        <v>0</v>
      </c>
      <c r="L2526" s="118">
        <f>SUMIFS(DATOS!$F:$F,DATOS!$A:$A,$C2526,DATOS!$G:$G,$O$1,DATOS!$E:$E,$Q$1)</f>
        <v>0</v>
      </c>
      <c r="M2526" s="119">
        <f>SUMIFS(DATOS!$F:$F,DATOS!$A:$A,$C2526,DATOS!$G:$G,$P$1,DATOS!$E:$E,$Q$1)</f>
        <v>0</v>
      </c>
      <c r="N2526" s="117">
        <f>SUMIFS(DATOS!$F:$F,DATOS!$A:$A,$C2526,DATOS!$G:$G,$N$1,DATOS!$L:$L,$R$1)</f>
        <v>0</v>
      </c>
      <c r="O2526" s="118">
        <f>SUMIFS(DATOS!$F:$F,DATOS!$A:$A,$C2526,DATOS!$G:$G,$O$1,DATOS!$L:$L,$R$1)</f>
        <v>0</v>
      </c>
      <c r="P2526" s="119">
        <f>SUMIFS(DATOS!$F:$F,DATOS!$A:$A,$C2526,DATOS!$G:$G,$P$1,DATOS!$L:$L,$R$1)</f>
        <v>0</v>
      </c>
      <c r="Q2526" s="117">
        <f>SUMIFS(DATOS!$F:$F,DATOS!$A:$A,$C2526,DATOS!$G:$G,$N$1,DATOS!$J:$J,$S$1)</f>
        <v>0</v>
      </c>
      <c r="R2526" s="118">
        <f>SUMIFS(DATOS!$F:$F,DATOS!$A:$A,$C2526,DATOS!$G:$G,$O$1,DATOS!$J:$J,$S$1)</f>
        <v>0</v>
      </c>
      <c r="S2526" s="119">
        <f>SUMIFS(DATOS!$F:$F,DATOS!$A:$A,$C2526,DATOS!$G:$G,$P$1,DATOS!$J:$J,$S$1)</f>
        <v>0</v>
      </c>
      <c r="T2526" s="117">
        <f>SUMIFS(DATOS!$F:$F,DATOS!$A:$A,$C2526,DATOS!$G:$G,$N$1,DATOS!$K:$K,$T$1)</f>
        <v>0</v>
      </c>
      <c r="U2526" s="118">
        <f>SUMIFS(DATOS!$F:$F,DATOS!$A:$A,$C2526,DATOS!$G:$G,$O$1,DATOS!$K:$K,$T$1)</f>
        <v>0</v>
      </c>
      <c r="V2526" s="119">
        <f>SUMIFS(DATOS!$F:$F,DATOS!$A:$A,$C2526,DATOS!$G:$G,$P$1,DATOS!$K:$K,$R$1)</f>
        <v>0</v>
      </c>
    </row>
    <row r="2527" spans="1:22">
      <c r="A2527" s="128" t="s">
        <v>452</v>
      </c>
      <c r="B2527" s="128" t="str">
        <f t="shared" si="288"/>
        <v>1 2 2 221 002 001</v>
      </c>
      <c r="C2527" s="129" t="s">
        <v>8278</v>
      </c>
      <c r="D2527" s="130" t="s">
        <v>3296</v>
      </c>
      <c r="E2527" s="127">
        <f t="shared" si="290"/>
        <v>0</v>
      </c>
      <c r="F2527" s="127">
        <f t="shared" si="291"/>
        <v>0</v>
      </c>
      <c r="G2527" s="127">
        <f t="shared" si="292"/>
        <v>0</v>
      </c>
      <c r="H2527" s="131">
        <f t="shared" si="293"/>
        <v>0</v>
      </c>
      <c r="I2527" s="128">
        <f t="shared" si="289"/>
        <v>17</v>
      </c>
      <c r="J2527" s="156" t="str">
        <f t="shared" si="294"/>
        <v>1 2 2 221 002</v>
      </c>
      <c r="K2527" s="118">
        <f>SUMIFS(DATOS!$F:$F,DATOS!$A:$A,$C2527,DATOS!$G:$G,$N$1,DATOS!$E:$E,$Q$1)</f>
        <v>0</v>
      </c>
      <c r="L2527" s="118">
        <f>SUMIFS(DATOS!$F:$F,DATOS!$A:$A,$C2527,DATOS!$G:$G,$O$1,DATOS!$E:$E,$Q$1)</f>
        <v>0</v>
      </c>
      <c r="M2527" s="119">
        <f>SUMIFS(DATOS!$F:$F,DATOS!$A:$A,$C2527,DATOS!$G:$G,$P$1,DATOS!$E:$E,$Q$1)</f>
        <v>0</v>
      </c>
      <c r="N2527" s="117">
        <f>SUMIFS(DATOS!$F:$F,DATOS!$A:$A,$C2527,DATOS!$G:$G,$N$1,DATOS!$L:$L,$R$1)</f>
        <v>0</v>
      </c>
      <c r="O2527" s="118">
        <f>SUMIFS(DATOS!$F:$F,DATOS!$A:$A,$C2527,DATOS!$G:$G,$O$1,DATOS!$L:$L,$R$1)</f>
        <v>0</v>
      </c>
      <c r="P2527" s="119">
        <f>SUMIFS(DATOS!$F:$F,DATOS!$A:$A,$C2527,DATOS!$G:$G,$P$1,DATOS!$L:$L,$R$1)</f>
        <v>0</v>
      </c>
      <c r="Q2527" s="117">
        <f>SUMIFS(DATOS!$F:$F,DATOS!$A:$A,$C2527,DATOS!$G:$G,$N$1,DATOS!$J:$J,$S$1)</f>
        <v>0</v>
      </c>
      <c r="R2527" s="118">
        <f>SUMIFS(DATOS!$F:$F,DATOS!$A:$A,$C2527,DATOS!$G:$G,$O$1,DATOS!$J:$J,$S$1)</f>
        <v>0</v>
      </c>
      <c r="S2527" s="119">
        <f>SUMIFS(DATOS!$F:$F,DATOS!$A:$A,$C2527,DATOS!$G:$G,$P$1,DATOS!$J:$J,$S$1)</f>
        <v>0</v>
      </c>
      <c r="T2527" s="117">
        <f>SUMIFS(DATOS!$F:$F,DATOS!$A:$A,$C2527,DATOS!$G:$G,$N$1,DATOS!$K:$K,$T$1)</f>
        <v>0</v>
      </c>
      <c r="U2527" s="118">
        <f>SUMIFS(DATOS!$F:$F,DATOS!$A:$A,$C2527,DATOS!$G:$G,$O$1,DATOS!$K:$K,$T$1)</f>
        <v>0</v>
      </c>
      <c r="V2527" s="119">
        <f>SUMIFS(DATOS!$F:$F,DATOS!$A:$A,$C2527,DATOS!$G:$G,$P$1,DATOS!$K:$K,$R$1)</f>
        <v>0</v>
      </c>
    </row>
    <row r="2528" spans="1:22">
      <c r="A2528" s="128" t="s">
        <v>452</v>
      </c>
      <c r="B2528" s="128" t="str">
        <f t="shared" si="288"/>
        <v>1 2 2 221 003 001</v>
      </c>
      <c r="C2528" s="129" t="s">
        <v>9853</v>
      </c>
      <c r="D2528" s="130" t="s">
        <v>3296</v>
      </c>
      <c r="E2528" s="127">
        <f t="shared" si="290"/>
        <v>0</v>
      </c>
      <c r="F2528" s="127">
        <f t="shared" si="291"/>
        <v>0</v>
      </c>
      <c r="G2528" s="127">
        <f t="shared" si="292"/>
        <v>0</v>
      </c>
      <c r="H2528" s="131">
        <f t="shared" si="293"/>
        <v>0</v>
      </c>
      <c r="I2528" s="128">
        <f t="shared" si="289"/>
        <v>17</v>
      </c>
      <c r="J2528" s="156" t="str">
        <f t="shared" si="294"/>
        <v>1 2 2 221 003</v>
      </c>
      <c r="K2528" s="118">
        <f>SUMIFS(DATOS!$F:$F,DATOS!$A:$A,$C2528,DATOS!$G:$G,$N$1,DATOS!$E:$E,$Q$1)</f>
        <v>0</v>
      </c>
      <c r="L2528" s="118">
        <f>SUMIFS(DATOS!$F:$F,DATOS!$A:$A,$C2528,DATOS!$G:$G,$O$1,DATOS!$E:$E,$Q$1)</f>
        <v>0</v>
      </c>
      <c r="M2528" s="119">
        <f>SUMIFS(DATOS!$F:$F,DATOS!$A:$A,$C2528,DATOS!$G:$G,$P$1,DATOS!$E:$E,$Q$1)</f>
        <v>0</v>
      </c>
      <c r="N2528" s="117">
        <f>SUMIFS(DATOS!$F:$F,DATOS!$A:$A,$C2528,DATOS!$G:$G,$N$1,DATOS!$L:$L,$R$1)</f>
        <v>0</v>
      </c>
      <c r="O2528" s="118">
        <f>SUMIFS(DATOS!$F:$F,DATOS!$A:$A,$C2528,DATOS!$G:$G,$O$1,DATOS!$L:$L,$R$1)</f>
        <v>0</v>
      </c>
      <c r="P2528" s="119">
        <f>SUMIFS(DATOS!$F:$F,DATOS!$A:$A,$C2528,DATOS!$G:$G,$P$1,DATOS!$L:$L,$R$1)</f>
        <v>0</v>
      </c>
      <c r="Q2528" s="117">
        <f>SUMIFS(DATOS!$F:$F,DATOS!$A:$A,$C2528,DATOS!$G:$G,$N$1,DATOS!$J:$J,$S$1)</f>
        <v>0</v>
      </c>
      <c r="R2528" s="118">
        <f>SUMIFS(DATOS!$F:$F,DATOS!$A:$A,$C2528,DATOS!$G:$G,$O$1,DATOS!$J:$J,$S$1)</f>
        <v>0</v>
      </c>
      <c r="S2528" s="119">
        <f>SUMIFS(DATOS!$F:$F,DATOS!$A:$A,$C2528,DATOS!$G:$G,$P$1,DATOS!$J:$J,$S$1)</f>
        <v>0</v>
      </c>
      <c r="T2528" s="117">
        <f>SUMIFS(DATOS!$F:$F,DATOS!$A:$A,$C2528,DATOS!$G:$G,$N$1,DATOS!$K:$K,$T$1)</f>
        <v>0</v>
      </c>
      <c r="U2528" s="118">
        <f>SUMIFS(DATOS!$F:$F,DATOS!$A:$A,$C2528,DATOS!$G:$G,$O$1,DATOS!$K:$K,$T$1)</f>
        <v>0</v>
      </c>
      <c r="V2528" s="119">
        <f>SUMIFS(DATOS!$F:$F,DATOS!$A:$A,$C2528,DATOS!$G:$G,$P$1,DATOS!$K:$K,$R$1)</f>
        <v>0</v>
      </c>
    </row>
    <row r="2529" spans="1:22">
      <c r="A2529" s="128" t="s">
        <v>452</v>
      </c>
      <c r="B2529" s="128" t="str">
        <f t="shared" si="288"/>
        <v>1 2 2 221 004 001</v>
      </c>
      <c r="C2529" s="129" t="s">
        <v>9854</v>
      </c>
      <c r="D2529" s="130" t="s">
        <v>3296</v>
      </c>
      <c r="E2529" s="127">
        <f t="shared" si="290"/>
        <v>0</v>
      </c>
      <c r="F2529" s="127">
        <f t="shared" si="291"/>
        <v>0</v>
      </c>
      <c r="G2529" s="127">
        <f t="shared" si="292"/>
        <v>0</v>
      </c>
      <c r="H2529" s="131">
        <f t="shared" si="293"/>
        <v>0</v>
      </c>
      <c r="I2529" s="128">
        <f t="shared" si="289"/>
        <v>17</v>
      </c>
      <c r="J2529" s="156" t="str">
        <f t="shared" si="294"/>
        <v>1 2 2 221 004</v>
      </c>
      <c r="K2529" s="118">
        <f>SUMIFS(DATOS!$F:$F,DATOS!$A:$A,$C2529,DATOS!$G:$G,$N$1,DATOS!$E:$E,$Q$1)</f>
        <v>0</v>
      </c>
      <c r="L2529" s="118">
        <f>SUMIFS(DATOS!$F:$F,DATOS!$A:$A,$C2529,DATOS!$G:$G,$O$1,DATOS!$E:$E,$Q$1)</f>
        <v>0</v>
      </c>
      <c r="M2529" s="119">
        <f>SUMIFS(DATOS!$F:$F,DATOS!$A:$A,$C2529,DATOS!$G:$G,$P$1,DATOS!$E:$E,$Q$1)</f>
        <v>0</v>
      </c>
      <c r="N2529" s="117">
        <f>SUMIFS(DATOS!$F:$F,DATOS!$A:$A,$C2529,DATOS!$G:$G,$N$1,DATOS!$L:$L,$R$1)</f>
        <v>0</v>
      </c>
      <c r="O2529" s="118">
        <f>SUMIFS(DATOS!$F:$F,DATOS!$A:$A,$C2529,DATOS!$G:$G,$O$1,DATOS!$L:$L,$R$1)</f>
        <v>0</v>
      </c>
      <c r="P2529" s="119">
        <f>SUMIFS(DATOS!$F:$F,DATOS!$A:$A,$C2529,DATOS!$G:$G,$P$1,DATOS!$L:$L,$R$1)</f>
        <v>0</v>
      </c>
      <c r="Q2529" s="117">
        <f>SUMIFS(DATOS!$F:$F,DATOS!$A:$A,$C2529,DATOS!$G:$G,$N$1,DATOS!$J:$J,$S$1)</f>
        <v>0</v>
      </c>
      <c r="R2529" s="118">
        <f>SUMIFS(DATOS!$F:$F,DATOS!$A:$A,$C2529,DATOS!$G:$G,$O$1,DATOS!$J:$J,$S$1)</f>
        <v>0</v>
      </c>
      <c r="S2529" s="119">
        <f>SUMIFS(DATOS!$F:$F,DATOS!$A:$A,$C2529,DATOS!$G:$G,$P$1,DATOS!$J:$J,$S$1)</f>
        <v>0</v>
      </c>
      <c r="T2529" s="117">
        <f>SUMIFS(DATOS!$F:$F,DATOS!$A:$A,$C2529,DATOS!$G:$G,$N$1,DATOS!$K:$K,$T$1)</f>
        <v>0</v>
      </c>
      <c r="U2529" s="118">
        <f>SUMIFS(DATOS!$F:$F,DATOS!$A:$A,$C2529,DATOS!$G:$G,$O$1,DATOS!$K:$K,$T$1)</f>
        <v>0</v>
      </c>
      <c r="V2529" s="119">
        <f>SUMIFS(DATOS!$F:$F,DATOS!$A:$A,$C2529,DATOS!$G:$G,$P$1,DATOS!$K:$K,$R$1)</f>
        <v>0</v>
      </c>
    </row>
    <row r="2530" spans="1:22">
      <c r="A2530" s="128" t="s">
        <v>452</v>
      </c>
      <c r="B2530" s="128" t="str">
        <f t="shared" si="288"/>
        <v>1 2 2 221 005 001</v>
      </c>
      <c r="C2530" s="129" t="s">
        <v>8287</v>
      </c>
      <c r="D2530" s="130" t="s">
        <v>3296</v>
      </c>
      <c r="E2530" s="127">
        <f t="shared" si="290"/>
        <v>0</v>
      </c>
      <c r="F2530" s="127">
        <f t="shared" si="291"/>
        <v>0</v>
      </c>
      <c r="G2530" s="127">
        <f t="shared" si="292"/>
        <v>0</v>
      </c>
      <c r="H2530" s="131">
        <f t="shared" si="293"/>
        <v>0</v>
      </c>
      <c r="I2530" s="128">
        <f t="shared" si="289"/>
        <v>17</v>
      </c>
      <c r="J2530" s="156" t="str">
        <f t="shared" si="294"/>
        <v>1 2 2 221 005</v>
      </c>
      <c r="K2530" s="118">
        <f>SUMIFS(DATOS!$F:$F,DATOS!$A:$A,$C2530,DATOS!$G:$G,$N$1,DATOS!$E:$E,$Q$1)</f>
        <v>0</v>
      </c>
      <c r="L2530" s="118">
        <f>SUMIFS(DATOS!$F:$F,DATOS!$A:$A,$C2530,DATOS!$G:$G,$O$1,DATOS!$E:$E,$Q$1)</f>
        <v>0</v>
      </c>
      <c r="M2530" s="119">
        <f>SUMIFS(DATOS!$F:$F,DATOS!$A:$A,$C2530,DATOS!$G:$G,$P$1,DATOS!$E:$E,$Q$1)</f>
        <v>0</v>
      </c>
      <c r="N2530" s="117">
        <f>SUMIFS(DATOS!$F:$F,DATOS!$A:$A,$C2530,DATOS!$G:$G,$N$1,DATOS!$L:$L,$R$1)</f>
        <v>0</v>
      </c>
      <c r="O2530" s="118">
        <f>SUMIFS(DATOS!$F:$F,DATOS!$A:$A,$C2530,DATOS!$G:$G,$O$1,DATOS!$L:$L,$R$1)</f>
        <v>0</v>
      </c>
      <c r="P2530" s="119">
        <f>SUMIFS(DATOS!$F:$F,DATOS!$A:$A,$C2530,DATOS!$G:$G,$P$1,DATOS!$L:$L,$R$1)</f>
        <v>0</v>
      </c>
      <c r="Q2530" s="117">
        <f>SUMIFS(DATOS!$F:$F,DATOS!$A:$A,$C2530,DATOS!$G:$G,$N$1,DATOS!$J:$J,$S$1)</f>
        <v>0</v>
      </c>
      <c r="R2530" s="118">
        <f>SUMIFS(DATOS!$F:$F,DATOS!$A:$A,$C2530,DATOS!$G:$G,$O$1,DATOS!$J:$J,$S$1)</f>
        <v>0</v>
      </c>
      <c r="S2530" s="119">
        <f>SUMIFS(DATOS!$F:$F,DATOS!$A:$A,$C2530,DATOS!$G:$G,$P$1,DATOS!$J:$J,$S$1)</f>
        <v>0</v>
      </c>
      <c r="T2530" s="117">
        <f>SUMIFS(DATOS!$F:$F,DATOS!$A:$A,$C2530,DATOS!$G:$G,$N$1,DATOS!$K:$K,$T$1)</f>
        <v>0</v>
      </c>
      <c r="U2530" s="118">
        <f>SUMIFS(DATOS!$F:$F,DATOS!$A:$A,$C2530,DATOS!$G:$G,$O$1,DATOS!$K:$K,$T$1)</f>
        <v>0</v>
      </c>
      <c r="V2530" s="119">
        <f>SUMIFS(DATOS!$F:$F,DATOS!$A:$A,$C2530,DATOS!$G:$G,$P$1,DATOS!$K:$K,$R$1)</f>
        <v>0</v>
      </c>
    </row>
    <row r="2531" spans="1:22">
      <c r="A2531" s="128" t="s">
        <v>452</v>
      </c>
      <c r="B2531" s="128" t="str">
        <f t="shared" si="288"/>
        <v>1 2 2 222 001 001</v>
      </c>
      <c r="C2531" s="129" t="s">
        <v>3874</v>
      </c>
      <c r="D2531" s="130" t="s">
        <v>3297</v>
      </c>
      <c r="E2531" s="127">
        <f t="shared" si="290"/>
        <v>0</v>
      </c>
      <c r="F2531" s="127">
        <f t="shared" si="291"/>
        <v>0</v>
      </c>
      <c r="G2531" s="127">
        <f t="shared" si="292"/>
        <v>0</v>
      </c>
      <c r="H2531" s="131">
        <f t="shared" si="293"/>
        <v>0</v>
      </c>
      <c r="I2531" s="128">
        <f t="shared" si="289"/>
        <v>17</v>
      </c>
      <c r="J2531" s="156" t="str">
        <f t="shared" si="294"/>
        <v>1 2 2 222 001</v>
      </c>
      <c r="K2531" s="118">
        <f>SUMIFS(DATOS!$F:$F,DATOS!$A:$A,$C2531,DATOS!$G:$G,$N$1,DATOS!$E:$E,$Q$1)</f>
        <v>0</v>
      </c>
      <c r="L2531" s="118">
        <f>SUMIFS(DATOS!$F:$F,DATOS!$A:$A,$C2531,DATOS!$G:$G,$O$1,DATOS!$E:$E,$Q$1)</f>
        <v>0</v>
      </c>
      <c r="M2531" s="119">
        <f>SUMIFS(DATOS!$F:$F,DATOS!$A:$A,$C2531,DATOS!$G:$G,$P$1,DATOS!$E:$E,$Q$1)</f>
        <v>0</v>
      </c>
      <c r="N2531" s="117">
        <f>SUMIFS(DATOS!$F:$F,DATOS!$A:$A,$C2531,DATOS!$G:$G,$N$1,DATOS!$L:$L,$R$1)</f>
        <v>0</v>
      </c>
      <c r="O2531" s="118">
        <f>SUMIFS(DATOS!$F:$F,DATOS!$A:$A,$C2531,DATOS!$G:$G,$O$1,DATOS!$L:$L,$R$1)</f>
        <v>0</v>
      </c>
      <c r="P2531" s="119">
        <f>SUMIFS(DATOS!$F:$F,DATOS!$A:$A,$C2531,DATOS!$G:$G,$P$1,DATOS!$L:$L,$R$1)</f>
        <v>0</v>
      </c>
      <c r="Q2531" s="117">
        <f>SUMIFS(DATOS!$F:$F,DATOS!$A:$A,$C2531,DATOS!$G:$G,$N$1,DATOS!$J:$J,$S$1)</f>
        <v>0</v>
      </c>
      <c r="R2531" s="118">
        <f>SUMIFS(DATOS!$F:$F,DATOS!$A:$A,$C2531,DATOS!$G:$G,$O$1,DATOS!$J:$J,$S$1)</f>
        <v>0</v>
      </c>
      <c r="S2531" s="119">
        <f>SUMIFS(DATOS!$F:$F,DATOS!$A:$A,$C2531,DATOS!$G:$G,$P$1,DATOS!$J:$J,$S$1)</f>
        <v>0</v>
      </c>
      <c r="T2531" s="117">
        <f>SUMIFS(DATOS!$F:$F,DATOS!$A:$A,$C2531,DATOS!$G:$G,$N$1,DATOS!$K:$K,$T$1)</f>
        <v>0</v>
      </c>
      <c r="U2531" s="118">
        <f>SUMIFS(DATOS!$F:$F,DATOS!$A:$A,$C2531,DATOS!$G:$G,$O$1,DATOS!$K:$K,$T$1)</f>
        <v>0</v>
      </c>
      <c r="V2531" s="119">
        <f>SUMIFS(DATOS!$F:$F,DATOS!$A:$A,$C2531,DATOS!$G:$G,$P$1,DATOS!$K:$K,$R$1)</f>
        <v>0</v>
      </c>
    </row>
    <row r="2532" spans="1:22">
      <c r="A2532" s="128" t="s">
        <v>452</v>
      </c>
      <c r="B2532" s="128" t="str">
        <f t="shared" si="288"/>
        <v>1 2 2 222 002 001</v>
      </c>
      <c r="C2532" s="129" t="s">
        <v>9855</v>
      </c>
      <c r="D2532" s="130" t="s">
        <v>3297</v>
      </c>
      <c r="E2532" s="127">
        <f t="shared" si="290"/>
        <v>0</v>
      </c>
      <c r="F2532" s="127">
        <f t="shared" si="291"/>
        <v>0</v>
      </c>
      <c r="G2532" s="127">
        <f t="shared" si="292"/>
        <v>0</v>
      </c>
      <c r="H2532" s="131">
        <f t="shared" si="293"/>
        <v>0</v>
      </c>
      <c r="I2532" s="128">
        <f t="shared" si="289"/>
        <v>17</v>
      </c>
      <c r="J2532" s="156" t="str">
        <f t="shared" si="294"/>
        <v>1 2 2 222 002</v>
      </c>
      <c r="K2532" s="118">
        <f>SUMIFS(DATOS!$F:$F,DATOS!$A:$A,$C2532,DATOS!$G:$G,$N$1,DATOS!$E:$E,$Q$1)</f>
        <v>0</v>
      </c>
      <c r="L2532" s="118">
        <f>SUMIFS(DATOS!$F:$F,DATOS!$A:$A,$C2532,DATOS!$G:$G,$O$1,DATOS!$E:$E,$Q$1)</f>
        <v>0</v>
      </c>
      <c r="M2532" s="119">
        <f>SUMIFS(DATOS!$F:$F,DATOS!$A:$A,$C2532,DATOS!$G:$G,$P$1,DATOS!$E:$E,$Q$1)</f>
        <v>0</v>
      </c>
      <c r="N2532" s="117">
        <f>SUMIFS(DATOS!$F:$F,DATOS!$A:$A,$C2532,DATOS!$G:$G,$N$1,DATOS!$L:$L,$R$1)</f>
        <v>0</v>
      </c>
      <c r="O2532" s="118">
        <f>SUMIFS(DATOS!$F:$F,DATOS!$A:$A,$C2532,DATOS!$G:$G,$O$1,DATOS!$L:$L,$R$1)</f>
        <v>0</v>
      </c>
      <c r="P2532" s="119">
        <f>SUMIFS(DATOS!$F:$F,DATOS!$A:$A,$C2532,DATOS!$G:$G,$P$1,DATOS!$L:$L,$R$1)</f>
        <v>0</v>
      </c>
      <c r="Q2532" s="117">
        <f>SUMIFS(DATOS!$F:$F,DATOS!$A:$A,$C2532,DATOS!$G:$G,$N$1,DATOS!$J:$J,$S$1)</f>
        <v>0</v>
      </c>
      <c r="R2532" s="118">
        <f>SUMIFS(DATOS!$F:$F,DATOS!$A:$A,$C2532,DATOS!$G:$G,$O$1,DATOS!$J:$J,$S$1)</f>
        <v>0</v>
      </c>
      <c r="S2532" s="119">
        <f>SUMIFS(DATOS!$F:$F,DATOS!$A:$A,$C2532,DATOS!$G:$G,$P$1,DATOS!$J:$J,$S$1)</f>
        <v>0</v>
      </c>
      <c r="T2532" s="117">
        <f>SUMIFS(DATOS!$F:$F,DATOS!$A:$A,$C2532,DATOS!$G:$G,$N$1,DATOS!$K:$K,$T$1)</f>
        <v>0</v>
      </c>
      <c r="U2532" s="118">
        <f>SUMIFS(DATOS!$F:$F,DATOS!$A:$A,$C2532,DATOS!$G:$G,$O$1,DATOS!$K:$K,$T$1)</f>
        <v>0</v>
      </c>
      <c r="V2532" s="119">
        <f>SUMIFS(DATOS!$F:$F,DATOS!$A:$A,$C2532,DATOS!$G:$G,$P$1,DATOS!$K:$K,$R$1)</f>
        <v>0</v>
      </c>
    </row>
    <row r="2533" spans="1:22">
      <c r="A2533" s="128" t="s">
        <v>452</v>
      </c>
      <c r="B2533" s="128" t="str">
        <f t="shared" si="288"/>
        <v>1 2 2 222 003 001</v>
      </c>
      <c r="C2533" s="129" t="s">
        <v>9856</v>
      </c>
      <c r="D2533" s="130" t="s">
        <v>3297</v>
      </c>
      <c r="E2533" s="127">
        <f t="shared" si="290"/>
        <v>0</v>
      </c>
      <c r="F2533" s="127">
        <f t="shared" si="291"/>
        <v>0</v>
      </c>
      <c r="G2533" s="127">
        <f t="shared" si="292"/>
        <v>0</v>
      </c>
      <c r="H2533" s="131">
        <f t="shared" si="293"/>
        <v>0</v>
      </c>
      <c r="I2533" s="128">
        <f t="shared" si="289"/>
        <v>17</v>
      </c>
      <c r="J2533" s="156" t="str">
        <f t="shared" si="294"/>
        <v>1 2 2 222 003</v>
      </c>
      <c r="K2533" s="118">
        <f>SUMIFS(DATOS!$F:$F,DATOS!$A:$A,$C2533,DATOS!$G:$G,$N$1,DATOS!$E:$E,$Q$1)</f>
        <v>0</v>
      </c>
      <c r="L2533" s="118">
        <f>SUMIFS(DATOS!$F:$F,DATOS!$A:$A,$C2533,DATOS!$G:$G,$O$1,DATOS!$E:$E,$Q$1)</f>
        <v>0</v>
      </c>
      <c r="M2533" s="119">
        <f>SUMIFS(DATOS!$F:$F,DATOS!$A:$A,$C2533,DATOS!$G:$G,$P$1,DATOS!$E:$E,$Q$1)</f>
        <v>0</v>
      </c>
      <c r="N2533" s="117">
        <f>SUMIFS(DATOS!$F:$F,DATOS!$A:$A,$C2533,DATOS!$G:$G,$N$1,DATOS!$L:$L,$R$1)</f>
        <v>0</v>
      </c>
      <c r="O2533" s="118">
        <f>SUMIFS(DATOS!$F:$F,DATOS!$A:$A,$C2533,DATOS!$G:$G,$O$1,DATOS!$L:$L,$R$1)</f>
        <v>0</v>
      </c>
      <c r="P2533" s="119">
        <f>SUMIFS(DATOS!$F:$F,DATOS!$A:$A,$C2533,DATOS!$G:$G,$P$1,DATOS!$L:$L,$R$1)</f>
        <v>0</v>
      </c>
      <c r="Q2533" s="117">
        <f>SUMIFS(DATOS!$F:$F,DATOS!$A:$A,$C2533,DATOS!$G:$G,$N$1,DATOS!$J:$J,$S$1)</f>
        <v>0</v>
      </c>
      <c r="R2533" s="118">
        <f>SUMIFS(DATOS!$F:$F,DATOS!$A:$A,$C2533,DATOS!$G:$G,$O$1,DATOS!$J:$J,$S$1)</f>
        <v>0</v>
      </c>
      <c r="S2533" s="119">
        <f>SUMIFS(DATOS!$F:$F,DATOS!$A:$A,$C2533,DATOS!$G:$G,$P$1,DATOS!$J:$J,$S$1)</f>
        <v>0</v>
      </c>
      <c r="T2533" s="117">
        <f>SUMIFS(DATOS!$F:$F,DATOS!$A:$A,$C2533,DATOS!$G:$G,$N$1,DATOS!$K:$K,$T$1)</f>
        <v>0</v>
      </c>
      <c r="U2533" s="118">
        <f>SUMIFS(DATOS!$F:$F,DATOS!$A:$A,$C2533,DATOS!$G:$G,$O$1,DATOS!$K:$K,$T$1)</f>
        <v>0</v>
      </c>
      <c r="V2533" s="119">
        <f>SUMIFS(DATOS!$F:$F,DATOS!$A:$A,$C2533,DATOS!$G:$G,$P$1,DATOS!$K:$K,$R$1)</f>
        <v>0</v>
      </c>
    </row>
    <row r="2534" spans="1:22">
      <c r="A2534" s="128" t="s">
        <v>452</v>
      </c>
      <c r="B2534" s="128" t="str">
        <f t="shared" si="288"/>
        <v>1 2 2 222 004 001</v>
      </c>
      <c r="C2534" s="129" t="s">
        <v>9857</v>
      </c>
      <c r="D2534" s="130" t="s">
        <v>3297</v>
      </c>
      <c r="E2534" s="127">
        <f t="shared" si="290"/>
        <v>0</v>
      </c>
      <c r="F2534" s="127">
        <f t="shared" si="291"/>
        <v>0</v>
      </c>
      <c r="G2534" s="127">
        <f t="shared" si="292"/>
        <v>0</v>
      </c>
      <c r="H2534" s="131">
        <f t="shared" si="293"/>
        <v>0</v>
      </c>
      <c r="I2534" s="128">
        <f t="shared" si="289"/>
        <v>17</v>
      </c>
      <c r="J2534" s="156" t="str">
        <f t="shared" si="294"/>
        <v>1 2 2 222 004</v>
      </c>
      <c r="K2534" s="118">
        <f>SUMIFS(DATOS!$F:$F,DATOS!$A:$A,$C2534,DATOS!$G:$G,$N$1,DATOS!$E:$E,$Q$1)</f>
        <v>0</v>
      </c>
      <c r="L2534" s="118">
        <f>SUMIFS(DATOS!$F:$F,DATOS!$A:$A,$C2534,DATOS!$G:$G,$O$1,DATOS!$E:$E,$Q$1)</f>
        <v>0</v>
      </c>
      <c r="M2534" s="119">
        <f>SUMIFS(DATOS!$F:$F,DATOS!$A:$A,$C2534,DATOS!$G:$G,$P$1,DATOS!$E:$E,$Q$1)</f>
        <v>0</v>
      </c>
      <c r="N2534" s="117">
        <f>SUMIFS(DATOS!$F:$F,DATOS!$A:$A,$C2534,DATOS!$G:$G,$N$1,DATOS!$L:$L,$R$1)</f>
        <v>0</v>
      </c>
      <c r="O2534" s="118">
        <f>SUMIFS(DATOS!$F:$F,DATOS!$A:$A,$C2534,DATOS!$G:$G,$O$1,DATOS!$L:$L,$R$1)</f>
        <v>0</v>
      </c>
      <c r="P2534" s="119">
        <f>SUMIFS(DATOS!$F:$F,DATOS!$A:$A,$C2534,DATOS!$G:$G,$P$1,DATOS!$L:$L,$R$1)</f>
        <v>0</v>
      </c>
      <c r="Q2534" s="117">
        <f>SUMIFS(DATOS!$F:$F,DATOS!$A:$A,$C2534,DATOS!$G:$G,$N$1,DATOS!$J:$J,$S$1)</f>
        <v>0</v>
      </c>
      <c r="R2534" s="118">
        <f>SUMIFS(DATOS!$F:$F,DATOS!$A:$A,$C2534,DATOS!$G:$G,$O$1,DATOS!$J:$J,$S$1)</f>
        <v>0</v>
      </c>
      <c r="S2534" s="119">
        <f>SUMIFS(DATOS!$F:$F,DATOS!$A:$A,$C2534,DATOS!$G:$G,$P$1,DATOS!$J:$J,$S$1)</f>
        <v>0</v>
      </c>
      <c r="T2534" s="117">
        <f>SUMIFS(DATOS!$F:$F,DATOS!$A:$A,$C2534,DATOS!$G:$G,$N$1,DATOS!$K:$K,$T$1)</f>
        <v>0</v>
      </c>
      <c r="U2534" s="118">
        <f>SUMIFS(DATOS!$F:$F,DATOS!$A:$A,$C2534,DATOS!$G:$G,$O$1,DATOS!$K:$K,$T$1)</f>
        <v>0</v>
      </c>
      <c r="V2534" s="119">
        <f>SUMIFS(DATOS!$F:$F,DATOS!$A:$A,$C2534,DATOS!$G:$G,$P$1,DATOS!$K:$K,$R$1)</f>
        <v>0</v>
      </c>
    </row>
    <row r="2535" spans="1:22">
      <c r="A2535" s="128" t="s">
        <v>452</v>
      </c>
      <c r="B2535" s="128" t="str">
        <f t="shared" si="288"/>
        <v>1 2 2 222 005 001</v>
      </c>
      <c r="C2535" s="129" t="s">
        <v>9858</v>
      </c>
      <c r="D2535" s="130" t="s">
        <v>3297</v>
      </c>
      <c r="E2535" s="127">
        <f t="shared" si="290"/>
        <v>0</v>
      </c>
      <c r="F2535" s="127">
        <f t="shared" si="291"/>
        <v>0</v>
      </c>
      <c r="G2535" s="127">
        <f t="shared" si="292"/>
        <v>0</v>
      </c>
      <c r="H2535" s="131">
        <f t="shared" si="293"/>
        <v>0</v>
      </c>
      <c r="I2535" s="128">
        <f t="shared" si="289"/>
        <v>17</v>
      </c>
      <c r="J2535" s="156" t="str">
        <f t="shared" si="294"/>
        <v>1 2 2 222 005</v>
      </c>
      <c r="K2535" s="118">
        <f>SUMIFS(DATOS!$F:$F,DATOS!$A:$A,$C2535,DATOS!$G:$G,$N$1,DATOS!$E:$E,$Q$1)</f>
        <v>0</v>
      </c>
      <c r="L2535" s="118">
        <f>SUMIFS(DATOS!$F:$F,DATOS!$A:$A,$C2535,DATOS!$G:$G,$O$1,DATOS!$E:$E,$Q$1)</f>
        <v>0</v>
      </c>
      <c r="M2535" s="119">
        <f>SUMIFS(DATOS!$F:$F,DATOS!$A:$A,$C2535,DATOS!$G:$G,$P$1,DATOS!$E:$E,$Q$1)</f>
        <v>0</v>
      </c>
      <c r="N2535" s="117">
        <f>SUMIFS(DATOS!$F:$F,DATOS!$A:$A,$C2535,DATOS!$G:$G,$N$1,DATOS!$L:$L,$R$1)</f>
        <v>0</v>
      </c>
      <c r="O2535" s="118">
        <f>SUMIFS(DATOS!$F:$F,DATOS!$A:$A,$C2535,DATOS!$G:$G,$O$1,DATOS!$L:$L,$R$1)</f>
        <v>0</v>
      </c>
      <c r="P2535" s="119">
        <f>SUMIFS(DATOS!$F:$F,DATOS!$A:$A,$C2535,DATOS!$G:$G,$P$1,DATOS!$L:$L,$R$1)</f>
        <v>0</v>
      </c>
      <c r="Q2535" s="117">
        <f>SUMIFS(DATOS!$F:$F,DATOS!$A:$A,$C2535,DATOS!$G:$G,$N$1,DATOS!$J:$J,$S$1)</f>
        <v>0</v>
      </c>
      <c r="R2535" s="118">
        <f>SUMIFS(DATOS!$F:$F,DATOS!$A:$A,$C2535,DATOS!$G:$G,$O$1,DATOS!$J:$J,$S$1)</f>
        <v>0</v>
      </c>
      <c r="S2535" s="119">
        <f>SUMIFS(DATOS!$F:$F,DATOS!$A:$A,$C2535,DATOS!$G:$G,$P$1,DATOS!$J:$J,$S$1)</f>
        <v>0</v>
      </c>
      <c r="T2535" s="117">
        <f>SUMIFS(DATOS!$F:$F,DATOS!$A:$A,$C2535,DATOS!$G:$G,$N$1,DATOS!$K:$K,$T$1)</f>
        <v>0</v>
      </c>
      <c r="U2535" s="118">
        <f>SUMIFS(DATOS!$F:$F,DATOS!$A:$A,$C2535,DATOS!$G:$G,$O$1,DATOS!$K:$K,$T$1)</f>
        <v>0</v>
      </c>
      <c r="V2535" s="119">
        <f>SUMIFS(DATOS!$F:$F,DATOS!$A:$A,$C2535,DATOS!$G:$G,$P$1,DATOS!$K:$K,$R$1)</f>
        <v>0</v>
      </c>
    </row>
    <row r="2536" spans="1:22">
      <c r="A2536" s="128" t="s">
        <v>452</v>
      </c>
      <c r="B2536" s="128" t="str">
        <f t="shared" si="288"/>
        <v>1 2 2 223 001 001</v>
      </c>
      <c r="C2536" s="129" t="s">
        <v>3882</v>
      </c>
      <c r="D2536" s="130" t="s">
        <v>3298</v>
      </c>
      <c r="E2536" s="127">
        <f t="shared" si="290"/>
        <v>0</v>
      </c>
      <c r="F2536" s="127">
        <f t="shared" si="291"/>
        <v>0</v>
      </c>
      <c r="G2536" s="127">
        <f t="shared" si="292"/>
        <v>0</v>
      </c>
      <c r="H2536" s="131">
        <f t="shared" si="293"/>
        <v>0</v>
      </c>
      <c r="I2536" s="128">
        <f t="shared" si="289"/>
        <v>17</v>
      </c>
      <c r="J2536" s="156" t="str">
        <f t="shared" si="294"/>
        <v>1 2 2 223 001</v>
      </c>
      <c r="K2536" s="118">
        <f>SUMIFS(DATOS!$F:$F,DATOS!$A:$A,$C2536,DATOS!$G:$G,$N$1,DATOS!$E:$E,$Q$1)</f>
        <v>0</v>
      </c>
      <c r="L2536" s="118">
        <f>SUMIFS(DATOS!$F:$F,DATOS!$A:$A,$C2536,DATOS!$G:$G,$O$1,DATOS!$E:$E,$Q$1)</f>
        <v>0</v>
      </c>
      <c r="M2536" s="119">
        <f>SUMIFS(DATOS!$F:$F,DATOS!$A:$A,$C2536,DATOS!$G:$G,$P$1,DATOS!$E:$E,$Q$1)</f>
        <v>0</v>
      </c>
      <c r="N2536" s="117">
        <f>SUMIFS(DATOS!$F:$F,DATOS!$A:$A,$C2536,DATOS!$G:$G,$N$1,DATOS!$L:$L,$R$1)</f>
        <v>0</v>
      </c>
      <c r="O2536" s="118">
        <f>SUMIFS(DATOS!$F:$F,DATOS!$A:$A,$C2536,DATOS!$G:$G,$O$1,DATOS!$L:$L,$R$1)</f>
        <v>0</v>
      </c>
      <c r="P2536" s="119">
        <f>SUMIFS(DATOS!$F:$F,DATOS!$A:$A,$C2536,DATOS!$G:$G,$P$1,DATOS!$L:$L,$R$1)</f>
        <v>0</v>
      </c>
      <c r="Q2536" s="117">
        <f>SUMIFS(DATOS!$F:$F,DATOS!$A:$A,$C2536,DATOS!$G:$G,$N$1,DATOS!$J:$J,$S$1)</f>
        <v>0</v>
      </c>
      <c r="R2536" s="118">
        <f>SUMIFS(DATOS!$F:$F,DATOS!$A:$A,$C2536,DATOS!$G:$G,$O$1,DATOS!$J:$J,$S$1)</f>
        <v>0</v>
      </c>
      <c r="S2536" s="119">
        <f>SUMIFS(DATOS!$F:$F,DATOS!$A:$A,$C2536,DATOS!$G:$G,$P$1,DATOS!$J:$J,$S$1)</f>
        <v>0</v>
      </c>
      <c r="T2536" s="117">
        <f>SUMIFS(DATOS!$F:$F,DATOS!$A:$A,$C2536,DATOS!$G:$G,$N$1,DATOS!$K:$K,$T$1)</f>
        <v>0</v>
      </c>
      <c r="U2536" s="118">
        <f>SUMIFS(DATOS!$F:$F,DATOS!$A:$A,$C2536,DATOS!$G:$G,$O$1,DATOS!$K:$K,$T$1)</f>
        <v>0</v>
      </c>
      <c r="V2536" s="119">
        <f>SUMIFS(DATOS!$F:$F,DATOS!$A:$A,$C2536,DATOS!$G:$G,$P$1,DATOS!$K:$K,$R$1)</f>
        <v>0</v>
      </c>
    </row>
    <row r="2537" spans="1:22">
      <c r="A2537" s="128" t="s">
        <v>452</v>
      </c>
      <c r="B2537" s="128" t="str">
        <f t="shared" si="288"/>
        <v>1 2 2 223 002 001</v>
      </c>
      <c r="C2537" s="129" t="s">
        <v>9859</v>
      </c>
      <c r="D2537" s="130" t="s">
        <v>3298</v>
      </c>
      <c r="E2537" s="127">
        <f t="shared" si="290"/>
        <v>0</v>
      </c>
      <c r="F2537" s="127">
        <f t="shared" si="291"/>
        <v>0</v>
      </c>
      <c r="G2537" s="127">
        <f t="shared" si="292"/>
        <v>0</v>
      </c>
      <c r="H2537" s="131">
        <f t="shared" si="293"/>
        <v>0</v>
      </c>
      <c r="I2537" s="128">
        <f t="shared" si="289"/>
        <v>17</v>
      </c>
      <c r="J2537" s="156" t="str">
        <f t="shared" si="294"/>
        <v>1 2 2 223 002</v>
      </c>
      <c r="K2537" s="118">
        <f>SUMIFS(DATOS!$F:$F,DATOS!$A:$A,$C2537,DATOS!$G:$G,$N$1,DATOS!$E:$E,$Q$1)</f>
        <v>0</v>
      </c>
      <c r="L2537" s="118">
        <f>SUMIFS(DATOS!$F:$F,DATOS!$A:$A,$C2537,DATOS!$G:$G,$O$1,DATOS!$E:$E,$Q$1)</f>
        <v>0</v>
      </c>
      <c r="M2537" s="119">
        <f>SUMIFS(DATOS!$F:$F,DATOS!$A:$A,$C2537,DATOS!$G:$G,$P$1,DATOS!$E:$E,$Q$1)</f>
        <v>0</v>
      </c>
      <c r="N2537" s="117">
        <f>SUMIFS(DATOS!$F:$F,DATOS!$A:$A,$C2537,DATOS!$G:$G,$N$1,DATOS!$L:$L,$R$1)</f>
        <v>0</v>
      </c>
      <c r="O2537" s="118">
        <f>SUMIFS(DATOS!$F:$F,DATOS!$A:$A,$C2537,DATOS!$G:$G,$O$1,DATOS!$L:$L,$R$1)</f>
        <v>0</v>
      </c>
      <c r="P2537" s="119">
        <f>SUMIFS(DATOS!$F:$F,DATOS!$A:$A,$C2537,DATOS!$G:$G,$P$1,DATOS!$L:$L,$R$1)</f>
        <v>0</v>
      </c>
      <c r="Q2537" s="117">
        <f>SUMIFS(DATOS!$F:$F,DATOS!$A:$A,$C2537,DATOS!$G:$G,$N$1,DATOS!$J:$J,$S$1)</f>
        <v>0</v>
      </c>
      <c r="R2537" s="118">
        <f>SUMIFS(DATOS!$F:$F,DATOS!$A:$A,$C2537,DATOS!$G:$G,$O$1,DATOS!$J:$J,$S$1)</f>
        <v>0</v>
      </c>
      <c r="S2537" s="119">
        <f>SUMIFS(DATOS!$F:$F,DATOS!$A:$A,$C2537,DATOS!$G:$G,$P$1,DATOS!$J:$J,$S$1)</f>
        <v>0</v>
      </c>
      <c r="T2537" s="117">
        <f>SUMIFS(DATOS!$F:$F,DATOS!$A:$A,$C2537,DATOS!$G:$G,$N$1,DATOS!$K:$K,$T$1)</f>
        <v>0</v>
      </c>
      <c r="U2537" s="118">
        <f>SUMIFS(DATOS!$F:$F,DATOS!$A:$A,$C2537,DATOS!$G:$G,$O$1,DATOS!$K:$K,$T$1)</f>
        <v>0</v>
      </c>
      <c r="V2537" s="119">
        <f>SUMIFS(DATOS!$F:$F,DATOS!$A:$A,$C2537,DATOS!$G:$G,$P$1,DATOS!$K:$K,$R$1)</f>
        <v>0</v>
      </c>
    </row>
    <row r="2538" spans="1:22">
      <c r="A2538" s="128" t="s">
        <v>452</v>
      </c>
      <c r="B2538" s="128" t="str">
        <f t="shared" si="288"/>
        <v>1 2 2 223 003 001</v>
      </c>
      <c r="C2538" s="129" t="s">
        <v>9860</v>
      </c>
      <c r="D2538" s="130" t="s">
        <v>3298</v>
      </c>
      <c r="E2538" s="127">
        <f t="shared" si="290"/>
        <v>0</v>
      </c>
      <c r="F2538" s="127">
        <f t="shared" si="291"/>
        <v>0</v>
      </c>
      <c r="G2538" s="127">
        <f t="shared" si="292"/>
        <v>0</v>
      </c>
      <c r="H2538" s="131">
        <f t="shared" si="293"/>
        <v>0</v>
      </c>
      <c r="I2538" s="128">
        <f t="shared" si="289"/>
        <v>17</v>
      </c>
      <c r="J2538" s="156" t="str">
        <f t="shared" si="294"/>
        <v>1 2 2 223 003</v>
      </c>
      <c r="K2538" s="118">
        <f>SUMIFS(DATOS!$F:$F,DATOS!$A:$A,$C2538,DATOS!$G:$G,$N$1,DATOS!$E:$E,$Q$1)</f>
        <v>0</v>
      </c>
      <c r="L2538" s="118">
        <f>SUMIFS(DATOS!$F:$F,DATOS!$A:$A,$C2538,DATOS!$G:$G,$O$1,DATOS!$E:$E,$Q$1)</f>
        <v>0</v>
      </c>
      <c r="M2538" s="119">
        <f>SUMIFS(DATOS!$F:$F,DATOS!$A:$A,$C2538,DATOS!$G:$G,$P$1,DATOS!$E:$E,$Q$1)</f>
        <v>0</v>
      </c>
      <c r="N2538" s="117">
        <f>SUMIFS(DATOS!$F:$F,DATOS!$A:$A,$C2538,DATOS!$G:$G,$N$1,DATOS!$L:$L,$R$1)</f>
        <v>0</v>
      </c>
      <c r="O2538" s="118">
        <f>SUMIFS(DATOS!$F:$F,DATOS!$A:$A,$C2538,DATOS!$G:$G,$O$1,DATOS!$L:$L,$R$1)</f>
        <v>0</v>
      </c>
      <c r="P2538" s="119">
        <f>SUMIFS(DATOS!$F:$F,DATOS!$A:$A,$C2538,DATOS!$G:$G,$P$1,DATOS!$L:$L,$R$1)</f>
        <v>0</v>
      </c>
      <c r="Q2538" s="117">
        <f>SUMIFS(DATOS!$F:$F,DATOS!$A:$A,$C2538,DATOS!$G:$G,$N$1,DATOS!$J:$J,$S$1)</f>
        <v>0</v>
      </c>
      <c r="R2538" s="118">
        <f>SUMIFS(DATOS!$F:$F,DATOS!$A:$A,$C2538,DATOS!$G:$G,$O$1,DATOS!$J:$J,$S$1)</f>
        <v>0</v>
      </c>
      <c r="S2538" s="119">
        <f>SUMIFS(DATOS!$F:$F,DATOS!$A:$A,$C2538,DATOS!$G:$G,$P$1,DATOS!$J:$J,$S$1)</f>
        <v>0</v>
      </c>
      <c r="T2538" s="117">
        <f>SUMIFS(DATOS!$F:$F,DATOS!$A:$A,$C2538,DATOS!$G:$G,$N$1,DATOS!$K:$K,$T$1)</f>
        <v>0</v>
      </c>
      <c r="U2538" s="118">
        <f>SUMIFS(DATOS!$F:$F,DATOS!$A:$A,$C2538,DATOS!$G:$G,$O$1,DATOS!$K:$K,$T$1)</f>
        <v>0</v>
      </c>
      <c r="V2538" s="119">
        <f>SUMIFS(DATOS!$F:$F,DATOS!$A:$A,$C2538,DATOS!$G:$G,$P$1,DATOS!$K:$K,$R$1)</f>
        <v>0</v>
      </c>
    </row>
    <row r="2539" spans="1:22">
      <c r="A2539" s="128" t="s">
        <v>452</v>
      </c>
      <c r="B2539" s="128" t="str">
        <f t="shared" si="288"/>
        <v>1 2 2 223 004 001</v>
      </c>
      <c r="C2539" s="129" t="s">
        <v>9861</v>
      </c>
      <c r="D2539" s="130" t="s">
        <v>3298</v>
      </c>
      <c r="E2539" s="127">
        <f t="shared" si="290"/>
        <v>0</v>
      </c>
      <c r="F2539" s="127">
        <f t="shared" si="291"/>
        <v>0</v>
      </c>
      <c r="G2539" s="127">
        <f t="shared" si="292"/>
        <v>0</v>
      </c>
      <c r="H2539" s="131">
        <f t="shared" si="293"/>
        <v>0</v>
      </c>
      <c r="I2539" s="128">
        <f t="shared" si="289"/>
        <v>17</v>
      </c>
      <c r="J2539" s="156" t="str">
        <f t="shared" si="294"/>
        <v>1 2 2 223 004</v>
      </c>
      <c r="K2539" s="118">
        <f>SUMIFS(DATOS!$F:$F,DATOS!$A:$A,$C2539,DATOS!$G:$G,$N$1,DATOS!$E:$E,$Q$1)</f>
        <v>0</v>
      </c>
      <c r="L2539" s="118">
        <f>SUMIFS(DATOS!$F:$F,DATOS!$A:$A,$C2539,DATOS!$G:$G,$O$1,DATOS!$E:$E,$Q$1)</f>
        <v>0</v>
      </c>
      <c r="M2539" s="119">
        <f>SUMIFS(DATOS!$F:$F,DATOS!$A:$A,$C2539,DATOS!$G:$G,$P$1,DATOS!$E:$E,$Q$1)</f>
        <v>0</v>
      </c>
      <c r="N2539" s="117">
        <f>SUMIFS(DATOS!$F:$F,DATOS!$A:$A,$C2539,DATOS!$G:$G,$N$1,DATOS!$L:$L,$R$1)</f>
        <v>0</v>
      </c>
      <c r="O2539" s="118">
        <f>SUMIFS(DATOS!$F:$F,DATOS!$A:$A,$C2539,DATOS!$G:$G,$O$1,DATOS!$L:$L,$R$1)</f>
        <v>0</v>
      </c>
      <c r="P2539" s="119">
        <f>SUMIFS(DATOS!$F:$F,DATOS!$A:$A,$C2539,DATOS!$G:$G,$P$1,DATOS!$L:$L,$R$1)</f>
        <v>0</v>
      </c>
      <c r="Q2539" s="117">
        <f>SUMIFS(DATOS!$F:$F,DATOS!$A:$A,$C2539,DATOS!$G:$G,$N$1,DATOS!$J:$J,$S$1)</f>
        <v>0</v>
      </c>
      <c r="R2539" s="118">
        <f>SUMIFS(DATOS!$F:$F,DATOS!$A:$A,$C2539,DATOS!$G:$G,$O$1,DATOS!$J:$J,$S$1)</f>
        <v>0</v>
      </c>
      <c r="S2539" s="119">
        <f>SUMIFS(DATOS!$F:$F,DATOS!$A:$A,$C2539,DATOS!$G:$G,$P$1,DATOS!$J:$J,$S$1)</f>
        <v>0</v>
      </c>
      <c r="T2539" s="117">
        <f>SUMIFS(DATOS!$F:$F,DATOS!$A:$A,$C2539,DATOS!$G:$G,$N$1,DATOS!$K:$K,$T$1)</f>
        <v>0</v>
      </c>
      <c r="U2539" s="118">
        <f>SUMIFS(DATOS!$F:$F,DATOS!$A:$A,$C2539,DATOS!$G:$G,$O$1,DATOS!$K:$K,$T$1)</f>
        <v>0</v>
      </c>
      <c r="V2539" s="119">
        <f>SUMIFS(DATOS!$F:$F,DATOS!$A:$A,$C2539,DATOS!$G:$G,$P$1,DATOS!$K:$K,$R$1)</f>
        <v>0</v>
      </c>
    </row>
    <row r="2540" spans="1:22">
      <c r="A2540" s="128" t="s">
        <v>452</v>
      </c>
      <c r="B2540" s="128" t="str">
        <f t="shared" si="288"/>
        <v>1 2 2 223 005 001</v>
      </c>
      <c r="C2540" s="129" t="s">
        <v>9862</v>
      </c>
      <c r="D2540" s="130" t="s">
        <v>3298</v>
      </c>
      <c r="E2540" s="127">
        <f t="shared" si="290"/>
        <v>0</v>
      </c>
      <c r="F2540" s="127">
        <f t="shared" si="291"/>
        <v>0</v>
      </c>
      <c r="G2540" s="127">
        <f t="shared" si="292"/>
        <v>0</v>
      </c>
      <c r="H2540" s="131">
        <f t="shared" si="293"/>
        <v>0</v>
      </c>
      <c r="I2540" s="128">
        <f t="shared" si="289"/>
        <v>17</v>
      </c>
      <c r="J2540" s="156" t="str">
        <f t="shared" si="294"/>
        <v>1 2 2 223 005</v>
      </c>
      <c r="K2540" s="118">
        <f>SUMIFS(DATOS!$F:$F,DATOS!$A:$A,$C2540,DATOS!$G:$G,$N$1,DATOS!$E:$E,$Q$1)</f>
        <v>0</v>
      </c>
      <c r="L2540" s="118">
        <f>SUMIFS(DATOS!$F:$F,DATOS!$A:$A,$C2540,DATOS!$G:$G,$O$1,DATOS!$E:$E,$Q$1)</f>
        <v>0</v>
      </c>
      <c r="M2540" s="119">
        <f>SUMIFS(DATOS!$F:$F,DATOS!$A:$A,$C2540,DATOS!$G:$G,$P$1,DATOS!$E:$E,$Q$1)</f>
        <v>0</v>
      </c>
      <c r="N2540" s="117">
        <f>SUMIFS(DATOS!$F:$F,DATOS!$A:$A,$C2540,DATOS!$G:$G,$N$1,DATOS!$L:$L,$R$1)</f>
        <v>0</v>
      </c>
      <c r="O2540" s="118">
        <f>SUMIFS(DATOS!$F:$F,DATOS!$A:$A,$C2540,DATOS!$G:$G,$O$1,DATOS!$L:$L,$R$1)</f>
        <v>0</v>
      </c>
      <c r="P2540" s="119">
        <f>SUMIFS(DATOS!$F:$F,DATOS!$A:$A,$C2540,DATOS!$G:$G,$P$1,DATOS!$L:$L,$R$1)</f>
        <v>0</v>
      </c>
      <c r="Q2540" s="117">
        <f>SUMIFS(DATOS!$F:$F,DATOS!$A:$A,$C2540,DATOS!$G:$G,$N$1,DATOS!$J:$J,$S$1)</f>
        <v>0</v>
      </c>
      <c r="R2540" s="118">
        <f>SUMIFS(DATOS!$F:$F,DATOS!$A:$A,$C2540,DATOS!$G:$G,$O$1,DATOS!$J:$J,$S$1)</f>
        <v>0</v>
      </c>
      <c r="S2540" s="119">
        <f>SUMIFS(DATOS!$F:$F,DATOS!$A:$A,$C2540,DATOS!$G:$G,$P$1,DATOS!$J:$J,$S$1)</f>
        <v>0</v>
      </c>
      <c r="T2540" s="117">
        <f>SUMIFS(DATOS!$F:$F,DATOS!$A:$A,$C2540,DATOS!$G:$G,$N$1,DATOS!$K:$K,$T$1)</f>
        <v>0</v>
      </c>
      <c r="U2540" s="118">
        <f>SUMIFS(DATOS!$F:$F,DATOS!$A:$A,$C2540,DATOS!$G:$G,$O$1,DATOS!$K:$K,$T$1)</f>
        <v>0</v>
      </c>
      <c r="V2540" s="119">
        <f>SUMIFS(DATOS!$F:$F,DATOS!$A:$A,$C2540,DATOS!$G:$G,$P$1,DATOS!$K:$K,$R$1)</f>
        <v>0</v>
      </c>
    </row>
    <row r="2541" spans="1:22">
      <c r="A2541" s="128" t="s">
        <v>452</v>
      </c>
      <c r="B2541" s="128" t="str">
        <f t="shared" si="288"/>
        <v>1 2 3 231 001 001</v>
      </c>
      <c r="C2541" s="129" t="s">
        <v>3890</v>
      </c>
      <c r="D2541" s="130" t="s">
        <v>115</v>
      </c>
      <c r="E2541" s="127">
        <f t="shared" si="290"/>
        <v>0</v>
      </c>
      <c r="F2541" s="127">
        <f t="shared" si="291"/>
        <v>0</v>
      </c>
      <c r="G2541" s="127">
        <f t="shared" si="292"/>
        <v>0</v>
      </c>
      <c r="H2541" s="131">
        <f t="shared" si="293"/>
        <v>0</v>
      </c>
      <c r="I2541" s="128">
        <f t="shared" si="289"/>
        <v>17</v>
      </c>
      <c r="J2541" s="156" t="str">
        <f t="shared" si="294"/>
        <v>1 2 3 231 001</v>
      </c>
      <c r="K2541" s="118">
        <f>SUMIFS(DATOS!$F:$F,DATOS!$A:$A,$C2541,DATOS!$G:$G,$N$1,DATOS!$E:$E,$Q$1)</f>
        <v>0</v>
      </c>
      <c r="L2541" s="118">
        <f>SUMIFS(DATOS!$F:$F,DATOS!$A:$A,$C2541,DATOS!$G:$G,$O$1,DATOS!$E:$E,$Q$1)</f>
        <v>0</v>
      </c>
      <c r="M2541" s="119">
        <f>SUMIFS(DATOS!$F:$F,DATOS!$A:$A,$C2541,DATOS!$G:$G,$P$1,DATOS!$E:$E,$Q$1)</f>
        <v>0</v>
      </c>
      <c r="N2541" s="117">
        <f>SUMIFS(DATOS!$F:$F,DATOS!$A:$A,$C2541,DATOS!$G:$G,$N$1,DATOS!$L:$L,$R$1)</f>
        <v>0</v>
      </c>
      <c r="O2541" s="118">
        <f>SUMIFS(DATOS!$F:$F,DATOS!$A:$A,$C2541,DATOS!$G:$G,$O$1,DATOS!$L:$L,$R$1)</f>
        <v>0</v>
      </c>
      <c r="P2541" s="119">
        <f>SUMIFS(DATOS!$F:$F,DATOS!$A:$A,$C2541,DATOS!$G:$G,$P$1,DATOS!$L:$L,$R$1)</f>
        <v>0</v>
      </c>
      <c r="Q2541" s="117">
        <f>SUMIFS(DATOS!$F:$F,DATOS!$A:$A,$C2541,DATOS!$G:$G,$N$1,DATOS!$J:$J,$S$1)</f>
        <v>0</v>
      </c>
      <c r="R2541" s="118">
        <f>SUMIFS(DATOS!$F:$F,DATOS!$A:$A,$C2541,DATOS!$G:$G,$O$1,DATOS!$J:$J,$S$1)</f>
        <v>0</v>
      </c>
      <c r="S2541" s="119">
        <f>SUMIFS(DATOS!$F:$F,DATOS!$A:$A,$C2541,DATOS!$G:$G,$P$1,DATOS!$J:$J,$S$1)</f>
        <v>0</v>
      </c>
      <c r="T2541" s="117">
        <f>SUMIFS(DATOS!$F:$F,DATOS!$A:$A,$C2541,DATOS!$G:$G,$N$1,DATOS!$K:$K,$T$1)</f>
        <v>0</v>
      </c>
      <c r="U2541" s="118">
        <f>SUMIFS(DATOS!$F:$F,DATOS!$A:$A,$C2541,DATOS!$G:$G,$O$1,DATOS!$K:$K,$T$1)</f>
        <v>0</v>
      </c>
      <c r="V2541" s="119">
        <f>SUMIFS(DATOS!$F:$F,DATOS!$A:$A,$C2541,DATOS!$G:$G,$P$1,DATOS!$K:$K,$R$1)</f>
        <v>0</v>
      </c>
    </row>
    <row r="2542" spans="1:22">
      <c r="A2542" s="128" t="s">
        <v>452</v>
      </c>
      <c r="B2542" s="128" t="str">
        <f t="shared" si="288"/>
        <v>1 2 3 231 002 001</v>
      </c>
      <c r="C2542" s="129" t="s">
        <v>3898</v>
      </c>
      <c r="D2542" s="130" t="s">
        <v>115</v>
      </c>
      <c r="E2542" s="127">
        <f t="shared" si="290"/>
        <v>0</v>
      </c>
      <c r="F2542" s="127">
        <f t="shared" si="291"/>
        <v>0</v>
      </c>
      <c r="G2542" s="127">
        <f t="shared" si="292"/>
        <v>0</v>
      </c>
      <c r="H2542" s="131">
        <f t="shared" si="293"/>
        <v>0</v>
      </c>
      <c r="I2542" s="128">
        <f t="shared" si="289"/>
        <v>17</v>
      </c>
      <c r="J2542" s="156" t="str">
        <f t="shared" si="294"/>
        <v>1 2 3 231 002</v>
      </c>
      <c r="K2542" s="118">
        <f>SUMIFS(DATOS!$F:$F,DATOS!$A:$A,$C2542,DATOS!$G:$G,$N$1,DATOS!$E:$E,$Q$1)</f>
        <v>0</v>
      </c>
      <c r="L2542" s="118">
        <f>SUMIFS(DATOS!$F:$F,DATOS!$A:$A,$C2542,DATOS!$G:$G,$O$1,DATOS!$E:$E,$Q$1)</f>
        <v>0</v>
      </c>
      <c r="M2542" s="119">
        <f>SUMIFS(DATOS!$F:$F,DATOS!$A:$A,$C2542,DATOS!$G:$G,$P$1,DATOS!$E:$E,$Q$1)</f>
        <v>0</v>
      </c>
      <c r="N2542" s="117">
        <f>SUMIFS(DATOS!$F:$F,DATOS!$A:$A,$C2542,DATOS!$G:$G,$N$1,DATOS!$L:$L,$R$1)</f>
        <v>0</v>
      </c>
      <c r="O2542" s="118">
        <f>SUMIFS(DATOS!$F:$F,DATOS!$A:$A,$C2542,DATOS!$G:$G,$O$1,DATOS!$L:$L,$R$1)</f>
        <v>0</v>
      </c>
      <c r="P2542" s="119">
        <f>SUMIFS(DATOS!$F:$F,DATOS!$A:$A,$C2542,DATOS!$G:$G,$P$1,DATOS!$L:$L,$R$1)</f>
        <v>0</v>
      </c>
      <c r="Q2542" s="117">
        <f>SUMIFS(DATOS!$F:$F,DATOS!$A:$A,$C2542,DATOS!$G:$G,$N$1,DATOS!$J:$J,$S$1)</f>
        <v>0</v>
      </c>
      <c r="R2542" s="118">
        <f>SUMIFS(DATOS!$F:$F,DATOS!$A:$A,$C2542,DATOS!$G:$G,$O$1,DATOS!$J:$J,$S$1)</f>
        <v>0</v>
      </c>
      <c r="S2542" s="119">
        <f>SUMIFS(DATOS!$F:$F,DATOS!$A:$A,$C2542,DATOS!$G:$G,$P$1,DATOS!$J:$J,$S$1)</f>
        <v>0</v>
      </c>
      <c r="T2542" s="117">
        <f>SUMIFS(DATOS!$F:$F,DATOS!$A:$A,$C2542,DATOS!$G:$G,$N$1,DATOS!$K:$K,$T$1)</f>
        <v>0</v>
      </c>
      <c r="U2542" s="118">
        <f>SUMIFS(DATOS!$F:$F,DATOS!$A:$A,$C2542,DATOS!$G:$G,$O$1,DATOS!$K:$K,$T$1)</f>
        <v>0</v>
      </c>
      <c r="V2542" s="119">
        <f>SUMIFS(DATOS!$F:$F,DATOS!$A:$A,$C2542,DATOS!$G:$G,$P$1,DATOS!$K:$K,$R$1)</f>
        <v>0</v>
      </c>
    </row>
    <row r="2543" spans="1:22">
      <c r="A2543" s="128" t="s">
        <v>452</v>
      </c>
      <c r="B2543" s="128" t="str">
        <f t="shared" si="288"/>
        <v>1 2 3 231 003 001</v>
      </c>
      <c r="C2543" s="129" t="s">
        <v>3902</v>
      </c>
      <c r="D2543" s="130" t="s">
        <v>115</v>
      </c>
      <c r="E2543" s="127">
        <f t="shared" si="290"/>
        <v>0</v>
      </c>
      <c r="F2543" s="127">
        <f t="shared" si="291"/>
        <v>0</v>
      </c>
      <c r="G2543" s="127">
        <f t="shared" si="292"/>
        <v>0</v>
      </c>
      <c r="H2543" s="131">
        <f t="shared" si="293"/>
        <v>0</v>
      </c>
      <c r="I2543" s="128">
        <f t="shared" si="289"/>
        <v>17</v>
      </c>
      <c r="J2543" s="156" t="str">
        <f t="shared" si="294"/>
        <v>1 2 3 231 003</v>
      </c>
      <c r="K2543" s="118">
        <f>SUMIFS(DATOS!$F:$F,DATOS!$A:$A,$C2543,DATOS!$G:$G,$N$1,DATOS!$E:$E,$Q$1)</f>
        <v>0</v>
      </c>
      <c r="L2543" s="118">
        <f>SUMIFS(DATOS!$F:$F,DATOS!$A:$A,$C2543,DATOS!$G:$G,$O$1,DATOS!$E:$E,$Q$1)</f>
        <v>0</v>
      </c>
      <c r="M2543" s="119">
        <f>SUMIFS(DATOS!$F:$F,DATOS!$A:$A,$C2543,DATOS!$G:$G,$P$1,DATOS!$E:$E,$Q$1)</f>
        <v>0</v>
      </c>
      <c r="N2543" s="117">
        <f>SUMIFS(DATOS!$F:$F,DATOS!$A:$A,$C2543,DATOS!$G:$G,$N$1,DATOS!$L:$L,$R$1)</f>
        <v>0</v>
      </c>
      <c r="O2543" s="118">
        <f>SUMIFS(DATOS!$F:$F,DATOS!$A:$A,$C2543,DATOS!$G:$G,$O$1,DATOS!$L:$L,$R$1)</f>
        <v>0</v>
      </c>
      <c r="P2543" s="119">
        <f>SUMIFS(DATOS!$F:$F,DATOS!$A:$A,$C2543,DATOS!$G:$G,$P$1,DATOS!$L:$L,$R$1)</f>
        <v>0</v>
      </c>
      <c r="Q2543" s="117">
        <f>SUMIFS(DATOS!$F:$F,DATOS!$A:$A,$C2543,DATOS!$G:$G,$N$1,DATOS!$J:$J,$S$1)</f>
        <v>0</v>
      </c>
      <c r="R2543" s="118">
        <f>SUMIFS(DATOS!$F:$F,DATOS!$A:$A,$C2543,DATOS!$G:$G,$O$1,DATOS!$J:$J,$S$1)</f>
        <v>0</v>
      </c>
      <c r="S2543" s="119">
        <f>SUMIFS(DATOS!$F:$F,DATOS!$A:$A,$C2543,DATOS!$G:$G,$P$1,DATOS!$J:$J,$S$1)</f>
        <v>0</v>
      </c>
      <c r="T2543" s="117">
        <f>SUMIFS(DATOS!$F:$F,DATOS!$A:$A,$C2543,DATOS!$G:$G,$N$1,DATOS!$K:$K,$T$1)</f>
        <v>0</v>
      </c>
      <c r="U2543" s="118">
        <f>SUMIFS(DATOS!$F:$F,DATOS!$A:$A,$C2543,DATOS!$G:$G,$O$1,DATOS!$K:$K,$T$1)</f>
        <v>0</v>
      </c>
      <c r="V2543" s="119">
        <f>SUMIFS(DATOS!$F:$F,DATOS!$A:$A,$C2543,DATOS!$G:$G,$P$1,DATOS!$K:$K,$R$1)</f>
        <v>0</v>
      </c>
    </row>
    <row r="2544" spans="1:22">
      <c r="A2544" s="128" t="s">
        <v>452</v>
      </c>
      <c r="B2544" s="128" t="str">
        <f t="shared" si="288"/>
        <v>1 2 3 231 004 001</v>
      </c>
      <c r="C2544" s="129" t="s">
        <v>9863</v>
      </c>
      <c r="D2544" s="130" t="s">
        <v>115</v>
      </c>
      <c r="E2544" s="127">
        <f t="shared" si="290"/>
        <v>0</v>
      </c>
      <c r="F2544" s="127">
        <f t="shared" si="291"/>
        <v>0</v>
      </c>
      <c r="G2544" s="127">
        <f t="shared" si="292"/>
        <v>0</v>
      </c>
      <c r="H2544" s="131">
        <f t="shared" si="293"/>
        <v>0</v>
      </c>
      <c r="I2544" s="128">
        <f t="shared" si="289"/>
        <v>17</v>
      </c>
      <c r="J2544" s="156" t="str">
        <f t="shared" si="294"/>
        <v>1 2 3 231 004</v>
      </c>
      <c r="K2544" s="118">
        <f>SUMIFS(DATOS!$F:$F,DATOS!$A:$A,$C2544,DATOS!$G:$G,$N$1,DATOS!$E:$E,$Q$1)</f>
        <v>0</v>
      </c>
      <c r="L2544" s="118">
        <f>SUMIFS(DATOS!$F:$F,DATOS!$A:$A,$C2544,DATOS!$G:$G,$O$1,DATOS!$E:$E,$Q$1)</f>
        <v>0</v>
      </c>
      <c r="M2544" s="119">
        <f>SUMIFS(DATOS!$F:$F,DATOS!$A:$A,$C2544,DATOS!$G:$G,$P$1,DATOS!$E:$E,$Q$1)</f>
        <v>0</v>
      </c>
      <c r="N2544" s="117">
        <f>SUMIFS(DATOS!$F:$F,DATOS!$A:$A,$C2544,DATOS!$G:$G,$N$1,DATOS!$L:$L,$R$1)</f>
        <v>0</v>
      </c>
      <c r="O2544" s="118">
        <f>SUMIFS(DATOS!$F:$F,DATOS!$A:$A,$C2544,DATOS!$G:$G,$O$1,DATOS!$L:$L,$R$1)</f>
        <v>0</v>
      </c>
      <c r="P2544" s="119">
        <f>SUMIFS(DATOS!$F:$F,DATOS!$A:$A,$C2544,DATOS!$G:$G,$P$1,DATOS!$L:$L,$R$1)</f>
        <v>0</v>
      </c>
      <c r="Q2544" s="117">
        <f>SUMIFS(DATOS!$F:$F,DATOS!$A:$A,$C2544,DATOS!$G:$G,$N$1,DATOS!$J:$J,$S$1)</f>
        <v>0</v>
      </c>
      <c r="R2544" s="118">
        <f>SUMIFS(DATOS!$F:$F,DATOS!$A:$A,$C2544,DATOS!$G:$G,$O$1,DATOS!$J:$J,$S$1)</f>
        <v>0</v>
      </c>
      <c r="S2544" s="119">
        <f>SUMIFS(DATOS!$F:$F,DATOS!$A:$A,$C2544,DATOS!$G:$G,$P$1,DATOS!$J:$J,$S$1)</f>
        <v>0</v>
      </c>
      <c r="T2544" s="117">
        <f>SUMIFS(DATOS!$F:$F,DATOS!$A:$A,$C2544,DATOS!$G:$G,$N$1,DATOS!$K:$K,$T$1)</f>
        <v>0</v>
      </c>
      <c r="U2544" s="118">
        <f>SUMIFS(DATOS!$F:$F,DATOS!$A:$A,$C2544,DATOS!$G:$G,$O$1,DATOS!$K:$K,$T$1)</f>
        <v>0</v>
      </c>
      <c r="V2544" s="119">
        <f>SUMIFS(DATOS!$F:$F,DATOS!$A:$A,$C2544,DATOS!$G:$G,$P$1,DATOS!$K:$K,$R$1)</f>
        <v>0</v>
      </c>
    </row>
    <row r="2545" spans="1:22">
      <c r="A2545" s="128" t="s">
        <v>452</v>
      </c>
      <c r="B2545" s="128" t="str">
        <f t="shared" ref="B2545:B2608" si="295">MID(C2545,1,I2545)</f>
        <v>1 2 3 231 005 001</v>
      </c>
      <c r="C2545" s="129" t="s">
        <v>9864</v>
      </c>
      <c r="D2545" s="130" t="s">
        <v>115</v>
      </c>
      <c r="E2545" s="127">
        <f t="shared" si="290"/>
        <v>0</v>
      </c>
      <c r="F2545" s="127">
        <f t="shared" si="291"/>
        <v>0</v>
      </c>
      <c r="G2545" s="127">
        <f t="shared" si="292"/>
        <v>0</v>
      </c>
      <c r="H2545" s="131">
        <f t="shared" si="293"/>
        <v>0</v>
      </c>
      <c r="I2545" s="128">
        <f t="shared" ref="I2545:I2608" si="296">LEN(C2545)</f>
        <v>17</v>
      </c>
      <c r="J2545" s="156" t="str">
        <f t="shared" si="294"/>
        <v>1 2 3 231 005</v>
      </c>
      <c r="K2545" s="118">
        <f>SUMIFS(DATOS!$F:$F,DATOS!$A:$A,$C2545,DATOS!$G:$G,$N$1,DATOS!$E:$E,$Q$1)</f>
        <v>0</v>
      </c>
      <c r="L2545" s="118">
        <f>SUMIFS(DATOS!$F:$F,DATOS!$A:$A,$C2545,DATOS!$G:$G,$O$1,DATOS!$E:$E,$Q$1)</f>
        <v>0</v>
      </c>
      <c r="M2545" s="119">
        <f>SUMIFS(DATOS!$F:$F,DATOS!$A:$A,$C2545,DATOS!$G:$G,$P$1,DATOS!$E:$E,$Q$1)</f>
        <v>0</v>
      </c>
      <c r="N2545" s="117">
        <f>SUMIFS(DATOS!$F:$F,DATOS!$A:$A,$C2545,DATOS!$G:$G,$N$1,DATOS!$L:$L,$R$1)</f>
        <v>0</v>
      </c>
      <c r="O2545" s="118">
        <f>SUMIFS(DATOS!$F:$F,DATOS!$A:$A,$C2545,DATOS!$G:$G,$O$1,DATOS!$L:$L,$R$1)</f>
        <v>0</v>
      </c>
      <c r="P2545" s="119">
        <f>SUMIFS(DATOS!$F:$F,DATOS!$A:$A,$C2545,DATOS!$G:$G,$P$1,DATOS!$L:$L,$R$1)</f>
        <v>0</v>
      </c>
      <c r="Q2545" s="117">
        <f>SUMIFS(DATOS!$F:$F,DATOS!$A:$A,$C2545,DATOS!$G:$G,$N$1,DATOS!$J:$J,$S$1)</f>
        <v>0</v>
      </c>
      <c r="R2545" s="118">
        <f>SUMIFS(DATOS!$F:$F,DATOS!$A:$A,$C2545,DATOS!$G:$G,$O$1,DATOS!$J:$J,$S$1)</f>
        <v>0</v>
      </c>
      <c r="S2545" s="119">
        <f>SUMIFS(DATOS!$F:$F,DATOS!$A:$A,$C2545,DATOS!$G:$G,$P$1,DATOS!$J:$J,$S$1)</f>
        <v>0</v>
      </c>
      <c r="T2545" s="117">
        <f>SUMIFS(DATOS!$F:$F,DATOS!$A:$A,$C2545,DATOS!$G:$G,$N$1,DATOS!$K:$K,$T$1)</f>
        <v>0</v>
      </c>
      <c r="U2545" s="118">
        <f>SUMIFS(DATOS!$F:$F,DATOS!$A:$A,$C2545,DATOS!$G:$G,$O$1,DATOS!$K:$K,$T$1)</f>
        <v>0</v>
      </c>
      <c r="V2545" s="119">
        <f>SUMIFS(DATOS!$F:$F,DATOS!$A:$A,$C2545,DATOS!$G:$G,$P$1,DATOS!$K:$K,$R$1)</f>
        <v>0</v>
      </c>
    </row>
    <row r="2546" spans="1:22">
      <c r="A2546" s="128" t="s">
        <v>452</v>
      </c>
      <c r="B2546" s="128" t="str">
        <f t="shared" si="295"/>
        <v>1 2 3 232 001 001</v>
      </c>
      <c r="C2546" s="129" t="s">
        <v>3906</v>
      </c>
      <c r="D2546" s="130" t="s">
        <v>3299</v>
      </c>
      <c r="E2546" s="127">
        <f t="shared" si="290"/>
        <v>0</v>
      </c>
      <c r="F2546" s="127">
        <f t="shared" si="291"/>
        <v>0</v>
      </c>
      <c r="G2546" s="127">
        <f t="shared" si="292"/>
        <v>0</v>
      </c>
      <c r="H2546" s="131">
        <f t="shared" si="293"/>
        <v>0</v>
      </c>
      <c r="I2546" s="128">
        <f t="shared" si="296"/>
        <v>17</v>
      </c>
      <c r="J2546" s="156" t="str">
        <f t="shared" si="294"/>
        <v>1 2 3 232 001</v>
      </c>
      <c r="K2546" s="118">
        <f>SUMIFS(DATOS!$F:$F,DATOS!$A:$A,$C2546,DATOS!$G:$G,$N$1,DATOS!$E:$E,$Q$1)</f>
        <v>0</v>
      </c>
      <c r="L2546" s="118">
        <f>SUMIFS(DATOS!$F:$F,DATOS!$A:$A,$C2546,DATOS!$G:$G,$O$1,DATOS!$E:$E,$Q$1)</f>
        <v>0</v>
      </c>
      <c r="M2546" s="119">
        <f>SUMIFS(DATOS!$F:$F,DATOS!$A:$A,$C2546,DATOS!$G:$G,$P$1,DATOS!$E:$E,$Q$1)</f>
        <v>0</v>
      </c>
      <c r="N2546" s="117">
        <f>SUMIFS(DATOS!$F:$F,DATOS!$A:$A,$C2546,DATOS!$G:$G,$N$1,DATOS!$L:$L,$R$1)</f>
        <v>0</v>
      </c>
      <c r="O2546" s="118">
        <f>SUMIFS(DATOS!$F:$F,DATOS!$A:$A,$C2546,DATOS!$G:$G,$O$1,DATOS!$L:$L,$R$1)</f>
        <v>0</v>
      </c>
      <c r="P2546" s="119">
        <f>SUMIFS(DATOS!$F:$F,DATOS!$A:$A,$C2546,DATOS!$G:$G,$P$1,DATOS!$L:$L,$R$1)</f>
        <v>0</v>
      </c>
      <c r="Q2546" s="117">
        <f>SUMIFS(DATOS!$F:$F,DATOS!$A:$A,$C2546,DATOS!$G:$G,$N$1,DATOS!$J:$J,$S$1)</f>
        <v>0</v>
      </c>
      <c r="R2546" s="118">
        <f>SUMIFS(DATOS!$F:$F,DATOS!$A:$A,$C2546,DATOS!$G:$G,$O$1,DATOS!$J:$J,$S$1)</f>
        <v>0</v>
      </c>
      <c r="S2546" s="119">
        <f>SUMIFS(DATOS!$F:$F,DATOS!$A:$A,$C2546,DATOS!$G:$G,$P$1,DATOS!$J:$J,$S$1)</f>
        <v>0</v>
      </c>
      <c r="T2546" s="117">
        <f>SUMIFS(DATOS!$F:$F,DATOS!$A:$A,$C2546,DATOS!$G:$G,$N$1,DATOS!$K:$K,$T$1)</f>
        <v>0</v>
      </c>
      <c r="U2546" s="118">
        <f>SUMIFS(DATOS!$F:$F,DATOS!$A:$A,$C2546,DATOS!$G:$G,$O$1,DATOS!$K:$K,$T$1)</f>
        <v>0</v>
      </c>
      <c r="V2546" s="119">
        <f>SUMIFS(DATOS!$F:$F,DATOS!$A:$A,$C2546,DATOS!$G:$G,$P$1,DATOS!$K:$K,$R$1)</f>
        <v>0</v>
      </c>
    </row>
    <row r="2547" spans="1:22">
      <c r="A2547" s="128" t="s">
        <v>452</v>
      </c>
      <c r="B2547" s="128" t="str">
        <f t="shared" si="295"/>
        <v>1 2 3 232 002 001</v>
      </c>
      <c r="C2547" s="129" t="s">
        <v>9865</v>
      </c>
      <c r="D2547" s="130" t="s">
        <v>3299</v>
      </c>
      <c r="E2547" s="127">
        <f t="shared" si="290"/>
        <v>0</v>
      </c>
      <c r="F2547" s="127">
        <f t="shared" si="291"/>
        <v>0</v>
      </c>
      <c r="G2547" s="127">
        <f t="shared" si="292"/>
        <v>0</v>
      </c>
      <c r="H2547" s="131">
        <f t="shared" si="293"/>
        <v>0</v>
      </c>
      <c r="I2547" s="128">
        <f t="shared" si="296"/>
        <v>17</v>
      </c>
      <c r="J2547" s="156" t="str">
        <f t="shared" si="294"/>
        <v>1 2 3 232 002</v>
      </c>
      <c r="K2547" s="118">
        <f>SUMIFS(DATOS!$F:$F,DATOS!$A:$A,$C2547,DATOS!$G:$G,$N$1,DATOS!$E:$E,$Q$1)</f>
        <v>0</v>
      </c>
      <c r="L2547" s="118">
        <f>SUMIFS(DATOS!$F:$F,DATOS!$A:$A,$C2547,DATOS!$G:$G,$O$1,DATOS!$E:$E,$Q$1)</f>
        <v>0</v>
      </c>
      <c r="M2547" s="119">
        <f>SUMIFS(DATOS!$F:$F,DATOS!$A:$A,$C2547,DATOS!$G:$G,$P$1,DATOS!$E:$E,$Q$1)</f>
        <v>0</v>
      </c>
      <c r="N2547" s="117">
        <f>SUMIFS(DATOS!$F:$F,DATOS!$A:$A,$C2547,DATOS!$G:$G,$N$1,DATOS!$L:$L,$R$1)</f>
        <v>0</v>
      </c>
      <c r="O2547" s="118">
        <f>SUMIFS(DATOS!$F:$F,DATOS!$A:$A,$C2547,DATOS!$G:$G,$O$1,DATOS!$L:$L,$R$1)</f>
        <v>0</v>
      </c>
      <c r="P2547" s="119">
        <f>SUMIFS(DATOS!$F:$F,DATOS!$A:$A,$C2547,DATOS!$G:$G,$P$1,DATOS!$L:$L,$R$1)</f>
        <v>0</v>
      </c>
      <c r="Q2547" s="117">
        <f>SUMIFS(DATOS!$F:$F,DATOS!$A:$A,$C2547,DATOS!$G:$G,$N$1,DATOS!$J:$J,$S$1)</f>
        <v>0</v>
      </c>
      <c r="R2547" s="118">
        <f>SUMIFS(DATOS!$F:$F,DATOS!$A:$A,$C2547,DATOS!$G:$G,$O$1,DATOS!$J:$J,$S$1)</f>
        <v>0</v>
      </c>
      <c r="S2547" s="119">
        <f>SUMIFS(DATOS!$F:$F,DATOS!$A:$A,$C2547,DATOS!$G:$G,$P$1,DATOS!$J:$J,$S$1)</f>
        <v>0</v>
      </c>
      <c r="T2547" s="117">
        <f>SUMIFS(DATOS!$F:$F,DATOS!$A:$A,$C2547,DATOS!$G:$G,$N$1,DATOS!$K:$K,$T$1)</f>
        <v>0</v>
      </c>
      <c r="U2547" s="118">
        <f>SUMIFS(DATOS!$F:$F,DATOS!$A:$A,$C2547,DATOS!$G:$G,$O$1,DATOS!$K:$K,$T$1)</f>
        <v>0</v>
      </c>
      <c r="V2547" s="119">
        <f>SUMIFS(DATOS!$F:$F,DATOS!$A:$A,$C2547,DATOS!$G:$G,$P$1,DATOS!$K:$K,$R$1)</f>
        <v>0</v>
      </c>
    </row>
    <row r="2548" spans="1:22">
      <c r="A2548" s="128" t="s">
        <v>452</v>
      </c>
      <c r="B2548" s="128" t="str">
        <f t="shared" si="295"/>
        <v>1 2 3 232 003 001</v>
      </c>
      <c r="C2548" s="129" t="s">
        <v>9866</v>
      </c>
      <c r="D2548" s="130" t="s">
        <v>3299</v>
      </c>
      <c r="E2548" s="127">
        <f t="shared" si="290"/>
        <v>0</v>
      </c>
      <c r="F2548" s="127">
        <f t="shared" si="291"/>
        <v>0</v>
      </c>
      <c r="G2548" s="127">
        <f t="shared" si="292"/>
        <v>0</v>
      </c>
      <c r="H2548" s="131">
        <f t="shared" si="293"/>
        <v>0</v>
      </c>
      <c r="I2548" s="128">
        <f t="shared" si="296"/>
        <v>17</v>
      </c>
      <c r="J2548" s="156" t="str">
        <f t="shared" si="294"/>
        <v>1 2 3 232 003</v>
      </c>
      <c r="K2548" s="118">
        <f>SUMIFS(DATOS!$F:$F,DATOS!$A:$A,$C2548,DATOS!$G:$G,$N$1,DATOS!$E:$E,$Q$1)</f>
        <v>0</v>
      </c>
      <c r="L2548" s="118">
        <f>SUMIFS(DATOS!$F:$F,DATOS!$A:$A,$C2548,DATOS!$G:$G,$O$1,DATOS!$E:$E,$Q$1)</f>
        <v>0</v>
      </c>
      <c r="M2548" s="119">
        <f>SUMIFS(DATOS!$F:$F,DATOS!$A:$A,$C2548,DATOS!$G:$G,$P$1,DATOS!$E:$E,$Q$1)</f>
        <v>0</v>
      </c>
      <c r="N2548" s="117">
        <f>SUMIFS(DATOS!$F:$F,DATOS!$A:$A,$C2548,DATOS!$G:$G,$N$1,DATOS!$L:$L,$R$1)</f>
        <v>0</v>
      </c>
      <c r="O2548" s="118">
        <f>SUMIFS(DATOS!$F:$F,DATOS!$A:$A,$C2548,DATOS!$G:$G,$O$1,DATOS!$L:$L,$R$1)</f>
        <v>0</v>
      </c>
      <c r="P2548" s="119">
        <f>SUMIFS(DATOS!$F:$F,DATOS!$A:$A,$C2548,DATOS!$G:$G,$P$1,DATOS!$L:$L,$R$1)</f>
        <v>0</v>
      </c>
      <c r="Q2548" s="117">
        <f>SUMIFS(DATOS!$F:$F,DATOS!$A:$A,$C2548,DATOS!$G:$G,$N$1,DATOS!$J:$J,$S$1)</f>
        <v>0</v>
      </c>
      <c r="R2548" s="118">
        <f>SUMIFS(DATOS!$F:$F,DATOS!$A:$A,$C2548,DATOS!$G:$G,$O$1,DATOS!$J:$J,$S$1)</f>
        <v>0</v>
      </c>
      <c r="S2548" s="119">
        <f>SUMIFS(DATOS!$F:$F,DATOS!$A:$A,$C2548,DATOS!$G:$G,$P$1,DATOS!$J:$J,$S$1)</f>
        <v>0</v>
      </c>
      <c r="T2548" s="117">
        <f>SUMIFS(DATOS!$F:$F,DATOS!$A:$A,$C2548,DATOS!$G:$G,$N$1,DATOS!$K:$K,$T$1)</f>
        <v>0</v>
      </c>
      <c r="U2548" s="118">
        <f>SUMIFS(DATOS!$F:$F,DATOS!$A:$A,$C2548,DATOS!$G:$G,$O$1,DATOS!$K:$K,$T$1)</f>
        <v>0</v>
      </c>
      <c r="V2548" s="119">
        <f>SUMIFS(DATOS!$F:$F,DATOS!$A:$A,$C2548,DATOS!$G:$G,$P$1,DATOS!$K:$K,$R$1)</f>
        <v>0</v>
      </c>
    </row>
    <row r="2549" spans="1:22">
      <c r="A2549" s="128" t="s">
        <v>452</v>
      </c>
      <c r="B2549" s="128" t="str">
        <f t="shared" si="295"/>
        <v>1 2 3 232 004 001</v>
      </c>
      <c r="C2549" s="129" t="s">
        <v>9867</v>
      </c>
      <c r="D2549" s="130" t="s">
        <v>3299</v>
      </c>
      <c r="E2549" s="127">
        <f t="shared" si="290"/>
        <v>0</v>
      </c>
      <c r="F2549" s="127">
        <f t="shared" si="291"/>
        <v>0</v>
      </c>
      <c r="G2549" s="127">
        <f t="shared" si="292"/>
        <v>0</v>
      </c>
      <c r="H2549" s="131">
        <f t="shared" si="293"/>
        <v>0</v>
      </c>
      <c r="I2549" s="128">
        <f t="shared" si="296"/>
        <v>17</v>
      </c>
      <c r="J2549" s="156" t="str">
        <f t="shared" si="294"/>
        <v>1 2 3 232 004</v>
      </c>
      <c r="K2549" s="118">
        <f>SUMIFS(DATOS!$F:$F,DATOS!$A:$A,$C2549,DATOS!$G:$G,$N$1,DATOS!$E:$E,$Q$1)</f>
        <v>0</v>
      </c>
      <c r="L2549" s="118">
        <f>SUMIFS(DATOS!$F:$F,DATOS!$A:$A,$C2549,DATOS!$G:$G,$O$1,DATOS!$E:$E,$Q$1)</f>
        <v>0</v>
      </c>
      <c r="M2549" s="119">
        <f>SUMIFS(DATOS!$F:$F,DATOS!$A:$A,$C2549,DATOS!$G:$G,$P$1,DATOS!$E:$E,$Q$1)</f>
        <v>0</v>
      </c>
      <c r="N2549" s="117">
        <f>SUMIFS(DATOS!$F:$F,DATOS!$A:$A,$C2549,DATOS!$G:$G,$N$1,DATOS!$L:$L,$R$1)</f>
        <v>0</v>
      </c>
      <c r="O2549" s="118">
        <f>SUMIFS(DATOS!$F:$F,DATOS!$A:$A,$C2549,DATOS!$G:$G,$O$1,DATOS!$L:$L,$R$1)</f>
        <v>0</v>
      </c>
      <c r="P2549" s="119">
        <f>SUMIFS(DATOS!$F:$F,DATOS!$A:$A,$C2549,DATOS!$G:$G,$P$1,DATOS!$L:$L,$R$1)</f>
        <v>0</v>
      </c>
      <c r="Q2549" s="117">
        <f>SUMIFS(DATOS!$F:$F,DATOS!$A:$A,$C2549,DATOS!$G:$G,$N$1,DATOS!$J:$J,$S$1)</f>
        <v>0</v>
      </c>
      <c r="R2549" s="118">
        <f>SUMIFS(DATOS!$F:$F,DATOS!$A:$A,$C2549,DATOS!$G:$G,$O$1,DATOS!$J:$J,$S$1)</f>
        <v>0</v>
      </c>
      <c r="S2549" s="119">
        <f>SUMIFS(DATOS!$F:$F,DATOS!$A:$A,$C2549,DATOS!$G:$G,$P$1,DATOS!$J:$J,$S$1)</f>
        <v>0</v>
      </c>
      <c r="T2549" s="117">
        <f>SUMIFS(DATOS!$F:$F,DATOS!$A:$A,$C2549,DATOS!$G:$G,$N$1,DATOS!$K:$K,$T$1)</f>
        <v>0</v>
      </c>
      <c r="U2549" s="118">
        <f>SUMIFS(DATOS!$F:$F,DATOS!$A:$A,$C2549,DATOS!$G:$G,$O$1,DATOS!$K:$K,$T$1)</f>
        <v>0</v>
      </c>
      <c r="V2549" s="119">
        <f>SUMIFS(DATOS!$F:$F,DATOS!$A:$A,$C2549,DATOS!$G:$G,$P$1,DATOS!$K:$K,$R$1)</f>
        <v>0</v>
      </c>
    </row>
    <row r="2550" spans="1:22">
      <c r="A2550" s="128" t="s">
        <v>452</v>
      </c>
      <c r="B2550" s="128" t="str">
        <f t="shared" si="295"/>
        <v>1 2 3 232 005 001</v>
      </c>
      <c r="C2550" s="129" t="s">
        <v>9868</v>
      </c>
      <c r="D2550" s="130" t="s">
        <v>3299</v>
      </c>
      <c r="E2550" s="127">
        <f t="shared" si="290"/>
        <v>0</v>
      </c>
      <c r="F2550" s="127">
        <f t="shared" si="291"/>
        <v>0</v>
      </c>
      <c r="G2550" s="127">
        <f t="shared" si="292"/>
        <v>0</v>
      </c>
      <c r="H2550" s="131">
        <f t="shared" si="293"/>
        <v>0</v>
      </c>
      <c r="I2550" s="128">
        <f t="shared" si="296"/>
        <v>17</v>
      </c>
      <c r="J2550" s="156" t="str">
        <f t="shared" si="294"/>
        <v>1 2 3 232 005</v>
      </c>
      <c r="K2550" s="118">
        <f>SUMIFS(DATOS!$F:$F,DATOS!$A:$A,$C2550,DATOS!$G:$G,$N$1,DATOS!$E:$E,$Q$1)</f>
        <v>0</v>
      </c>
      <c r="L2550" s="118">
        <f>SUMIFS(DATOS!$F:$F,DATOS!$A:$A,$C2550,DATOS!$G:$G,$O$1,DATOS!$E:$E,$Q$1)</f>
        <v>0</v>
      </c>
      <c r="M2550" s="119">
        <f>SUMIFS(DATOS!$F:$F,DATOS!$A:$A,$C2550,DATOS!$G:$G,$P$1,DATOS!$E:$E,$Q$1)</f>
        <v>0</v>
      </c>
      <c r="N2550" s="117">
        <f>SUMIFS(DATOS!$F:$F,DATOS!$A:$A,$C2550,DATOS!$G:$G,$N$1,DATOS!$L:$L,$R$1)</f>
        <v>0</v>
      </c>
      <c r="O2550" s="118">
        <f>SUMIFS(DATOS!$F:$F,DATOS!$A:$A,$C2550,DATOS!$G:$G,$O$1,DATOS!$L:$L,$R$1)</f>
        <v>0</v>
      </c>
      <c r="P2550" s="119">
        <f>SUMIFS(DATOS!$F:$F,DATOS!$A:$A,$C2550,DATOS!$G:$G,$P$1,DATOS!$L:$L,$R$1)</f>
        <v>0</v>
      </c>
      <c r="Q2550" s="117">
        <f>SUMIFS(DATOS!$F:$F,DATOS!$A:$A,$C2550,DATOS!$G:$G,$N$1,DATOS!$J:$J,$S$1)</f>
        <v>0</v>
      </c>
      <c r="R2550" s="118">
        <f>SUMIFS(DATOS!$F:$F,DATOS!$A:$A,$C2550,DATOS!$G:$G,$O$1,DATOS!$J:$J,$S$1)</f>
        <v>0</v>
      </c>
      <c r="S2550" s="119">
        <f>SUMIFS(DATOS!$F:$F,DATOS!$A:$A,$C2550,DATOS!$G:$G,$P$1,DATOS!$J:$J,$S$1)</f>
        <v>0</v>
      </c>
      <c r="T2550" s="117">
        <f>SUMIFS(DATOS!$F:$F,DATOS!$A:$A,$C2550,DATOS!$G:$G,$N$1,DATOS!$K:$K,$T$1)</f>
        <v>0</v>
      </c>
      <c r="U2550" s="118">
        <f>SUMIFS(DATOS!$F:$F,DATOS!$A:$A,$C2550,DATOS!$G:$G,$O$1,DATOS!$K:$K,$T$1)</f>
        <v>0</v>
      </c>
      <c r="V2550" s="119">
        <f>SUMIFS(DATOS!$F:$F,DATOS!$A:$A,$C2550,DATOS!$G:$G,$P$1,DATOS!$K:$K,$R$1)</f>
        <v>0</v>
      </c>
    </row>
    <row r="2551" spans="1:22">
      <c r="A2551" s="128" t="s">
        <v>452</v>
      </c>
      <c r="B2551" s="128" t="str">
        <f t="shared" si="295"/>
        <v>1 2 3 233 001 001</v>
      </c>
      <c r="C2551" s="129" t="s">
        <v>3914</v>
      </c>
      <c r="D2551" s="130" t="s">
        <v>3300</v>
      </c>
      <c r="E2551" s="127">
        <f t="shared" si="290"/>
        <v>0</v>
      </c>
      <c r="F2551" s="127">
        <f t="shared" si="291"/>
        <v>0</v>
      </c>
      <c r="G2551" s="127">
        <f t="shared" si="292"/>
        <v>0</v>
      </c>
      <c r="H2551" s="131">
        <f t="shared" si="293"/>
        <v>0</v>
      </c>
      <c r="I2551" s="128">
        <f t="shared" si="296"/>
        <v>17</v>
      </c>
      <c r="J2551" s="156" t="str">
        <f t="shared" si="294"/>
        <v>1 2 3 233 001</v>
      </c>
      <c r="K2551" s="118">
        <f>SUMIFS(DATOS!$F:$F,DATOS!$A:$A,$C2551,DATOS!$G:$G,$N$1,DATOS!$E:$E,$Q$1)</f>
        <v>0</v>
      </c>
      <c r="L2551" s="118">
        <f>SUMIFS(DATOS!$F:$F,DATOS!$A:$A,$C2551,DATOS!$G:$G,$O$1,DATOS!$E:$E,$Q$1)</f>
        <v>0</v>
      </c>
      <c r="M2551" s="119">
        <f>SUMIFS(DATOS!$F:$F,DATOS!$A:$A,$C2551,DATOS!$G:$G,$P$1,DATOS!$E:$E,$Q$1)</f>
        <v>0</v>
      </c>
      <c r="N2551" s="117">
        <f>SUMIFS(DATOS!$F:$F,DATOS!$A:$A,$C2551,DATOS!$G:$G,$N$1,DATOS!$L:$L,$R$1)</f>
        <v>0</v>
      </c>
      <c r="O2551" s="118">
        <f>SUMIFS(DATOS!$F:$F,DATOS!$A:$A,$C2551,DATOS!$G:$G,$O$1,DATOS!$L:$L,$R$1)</f>
        <v>0</v>
      </c>
      <c r="P2551" s="119">
        <f>SUMIFS(DATOS!$F:$F,DATOS!$A:$A,$C2551,DATOS!$G:$G,$P$1,DATOS!$L:$L,$R$1)</f>
        <v>0</v>
      </c>
      <c r="Q2551" s="117">
        <f>SUMIFS(DATOS!$F:$F,DATOS!$A:$A,$C2551,DATOS!$G:$G,$N$1,DATOS!$J:$J,$S$1)</f>
        <v>0</v>
      </c>
      <c r="R2551" s="118">
        <f>SUMIFS(DATOS!$F:$F,DATOS!$A:$A,$C2551,DATOS!$G:$G,$O$1,DATOS!$J:$J,$S$1)</f>
        <v>0</v>
      </c>
      <c r="S2551" s="119">
        <f>SUMIFS(DATOS!$F:$F,DATOS!$A:$A,$C2551,DATOS!$G:$G,$P$1,DATOS!$J:$J,$S$1)</f>
        <v>0</v>
      </c>
      <c r="T2551" s="117">
        <f>SUMIFS(DATOS!$F:$F,DATOS!$A:$A,$C2551,DATOS!$G:$G,$N$1,DATOS!$K:$K,$T$1)</f>
        <v>0</v>
      </c>
      <c r="U2551" s="118">
        <f>SUMIFS(DATOS!$F:$F,DATOS!$A:$A,$C2551,DATOS!$G:$G,$O$1,DATOS!$K:$K,$T$1)</f>
        <v>0</v>
      </c>
      <c r="V2551" s="119">
        <f>SUMIFS(DATOS!$F:$F,DATOS!$A:$A,$C2551,DATOS!$G:$G,$P$1,DATOS!$K:$K,$R$1)</f>
        <v>0</v>
      </c>
    </row>
    <row r="2552" spans="1:22">
      <c r="A2552" s="128" t="s">
        <v>452</v>
      </c>
      <c r="B2552" s="128" t="str">
        <f t="shared" si="295"/>
        <v>1 2 3 233 002 001</v>
      </c>
      <c r="C2552" s="129" t="s">
        <v>9869</v>
      </c>
      <c r="D2552" s="130" t="s">
        <v>3300</v>
      </c>
      <c r="E2552" s="127">
        <f t="shared" ref="E2552:E2615" si="297">SUBTOTAL(9,K2552,N2552,Q2552,T2552)</f>
        <v>0</v>
      </c>
      <c r="F2552" s="127">
        <f t="shared" ref="F2552:F2615" si="298">SUBTOTAL(9,L2552,O2552,R2552,U2552)</f>
        <v>0</v>
      </c>
      <c r="G2552" s="127">
        <f t="shared" ref="G2552:G2615" si="299">SUBTOTAL(9,M2552,P2552,S2552,V2552)</f>
        <v>0</v>
      </c>
      <c r="H2552" s="131">
        <f t="shared" ref="H2552:H2615" si="300">SUM(E2552:G2552)</f>
        <v>0</v>
      </c>
      <c r="I2552" s="128">
        <f t="shared" si="296"/>
        <v>17</v>
      </c>
      <c r="J2552" s="156" t="str">
        <f t="shared" si="294"/>
        <v>1 2 3 233 002</v>
      </c>
      <c r="K2552" s="118">
        <f>SUMIFS(DATOS!$F:$F,DATOS!$A:$A,$C2552,DATOS!$G:$G,$N$1,DATOS!$E:$E,$Q$1)</f>
        <v>0</v>
      </c>
      <c r="L2552" s="118">
        <f>SUMIFS(DATOS!$F:$F,DATOS!$A:$A,$C2552,DATOS!$G:$G,$O$1,DATOS!$E:$E,$Q$1)</f>
        <v>0</v>
      </c>
      <c r="M2552" s="119">
        <f>SUMIFS(DATOS!$F:$F,DATOS!$A:$A,$C2552,DATOS!$G:$G,$P$1,DATOS!$E:$E,$Q$1)</f>
        <v>0</v>
      </c>
      <c r="N2552" s="117">
        <f>SUMIFS(DATOS!$F:$F,DATOS!$A:$A,$C2552,DATOS!$G:$G,$N$1,DATOS!$L:$L,$R$1)</f>
        <v>0</v>
      </c>
      <c r="O2552" s="118">
        <f>SUMIFS(DATOS!$F:$F,DATOS!$A:$A,$C2552,DATOS!$G:$G,$O$1,DATOS!$L:$L,$R$1)</f>
        <v>0</v>
      </c>
      <c r="P2552" s="119">
        <f>SUMIFS(DATOS!$F:$F,DATOS!$A:$A,$C2552,DATOS!$G:$G,$P$1,DATOS!$L:$L,$R$1)</f>
        <v>0</v>
      </c>
      <c r="Q2552" s="117">
        <f>SUMIFS(DATOS!$F:$F,DATOS!$A:$A,$C2552,DATOS!$G:$G,$N$1,DATOS!$J:$J,$S$1)</f>
        <v>0</v>
      </c>
      <c r="R2552" s="118">
        <f>SUMIFS(DATOS!$F:$F,DATOS!$A:$A,$C2552,DATOS!$G:$G,$O$1,DATOS!$J:$J,$S$1)</f>
        <v>0</v>
      </c>
      <c r="S2552" s="119">
        <f>SUMIFS(DATOS!$F:$F,DATOS!$A:$A,$C2552,DATOS!$G:$G,$P$1,DATOS!$J:$J,$S$1)</f>
        <v>0</v>
      </c>
      <c r="T2552" s="117">
        <f>SUMIFS(DATOS!$F:$F,DATOS!$A:$A,$C2552,DATOS!$G:$G,$N$1,DATOS!$K:$K,$T$1)</f>
        <v>0</v>
      </c>
      <c r="U2552" s="118">
        <f>SUMIFS(DATOS!$F:$F,DATOS!$A:$A,$C2552,DATOS!$G:$G,$O$1,DATOS!$K:$K,$T$1)</f>
        <v>0</v>
      </c>
      <c r="V2552" s="119">
        <f>SUMIFS(DATOS!$F:$F,DATOS!$A:$A,$C2552,DATOS!$G:$G,$P$1,DATOS!$K:$K,$R$1)</f>
        <v>0</v>
      </c>
    </row>
    <row r="2553" spans="1:22">
      <c r="A2553" s="128" t="s">
        <v>452</v>
      </c>
      <c r="B2553" s="128" t="str">
        <f t="shared" si="295"/>
        <v>1 2 3 233 003 001</v>
      </c>
      <c r="C2553" s="129" t="s">
        <v>9870</v>
      </c>
      <c r="D2553" s="130" t="s">
        <v>3300</v>
      </c>
      <c r="E2553" s="127">
        <f t="shared" si="297"/>
        <v>0</v>
      </c>
      <c r="F2553" s="127">
        <f t="shared" si="298"/>
        <v>0</v>
      </c>
      <c r="G2553" s="127">
        <f t="shared" si="299"/>
        <v>0</v>
      </c>
      <c r="H2553" s="131">
        <f t="shared" si="300"/>
        <v>0</v>
      </c>
      <c r="I2553" s="128">
        <f t="shared" si="296"/>
        <v>17</v>
      </c>
      <c r="J2553" s="156" t="str">
        <f t="shared" si="294"/>
        <v>1 2 3 233 003</v>
      </c>
      <c r="K2553" s="118">
        <f>SUMIFS(DATOS!$F:$F,DATOS!$A:$A,$C2553,DATOS!$G:$G,$N$1,DATOS!$E:$E,$Q$1)</f>
        <v>0</v>
      </c>
      <c r="L2553" s="118">
        <f>SUMIFS(DATOS!$F:$F,DATOS!$A:$A,$C2553,DATOS!$G:$G,$O$1,DATOS!$E:$E,$Q$1)</f>
        <v>0</v>
      </c>
      <c r="M2553" s="119">
        <f>SUMIFS(DATOS!$F:$F,DATOS!$A:$A,$C2553,DATOS!$G:$G,$P$1,DATOS!$E:$E,$Q$1)</f>
        <v>0</v>
      </c>
      <c r="N2553" s="117">
        <f>SUMIFS(DATOS!$F:$F,DATOS!$A:$A,$C2553,DATOS!$G:$G,$N$1,DATOS!$L:$L,$R$1)</f>
        <v>0</v>
      </c>
      <c r="O2553" s="118">
        <f>SUMIFS(DATOS!$F:$F,DATOS!$A:$A,$C2553,DATOS!$G:$G,$O$1,DATOS!$L:$L,$R$1)</f>
        <v>0</v>
      </c>
      <c r="P2553" s="119">
        <f>SUMIFS(DATOS!$F:$F,DATOS!$A:$A,$C2553,DATOS!$G:$G,$P$1,DATOS!$L:$L,$R$1)</f>
        <v>0</v>
      </c>
      <c r="Q2553" s="117">
        <f>SUMIFS(DATOS!$F:$F,DATOS!$A:$A,$C2553,DATOS!$G:$G,$N$1,DATOS!$J:$J,$S$1)</f>
        <v>0</v>
      </c>
      <c r="R2553" s="118">
        <f>SUMIFS(DATOS!$F:$F,DATOS!$A:$A,$C2553,DATOS!$G:$G,$O$1,DATOS!$J:$J,$S$1)</f>
        <v>0</v>
      </c>
      <c r="S2553" s="119">
        <f>SUMIFS(DATOS!$F:$F,DATOS!$A:$A,$C2553,DATOS!$G:$G,$P$1,DATOS!$J:$J,$S$1)</f>
        <v>0</v>
      </c>
      <c r="T2553" s="117">
        <f>SUMIFS(DATOS!$F:$F,DATOS!$A:$A,$C2553,DATOS!$G:$G,$N$1,DATOS!$K:$K,$T$1)</f>
        <v>0</v>
      </c>
      <c r="U2553" s="118">
        <f>SUMIFS(DATOS!$F:$F,DATOS!$A:$A,$C2553,DATOS!$G:$G,$O$1,DATOS!$K:$K,$T$1)</f>
        <v>0</v>
      </c>
      <c r="V2553" s="119">
        <f>SUMIFS(DATOS!$F:$F,DATOS!$A:$A,$C2553,DATOS!$G:$G,$P$1,DATOS!$K:$K,$R$1)</f>
        <v>0</v>
      </c>
    </row>
    <row r="2554" spans="1:22">
      <c r="A2554" s="128" t="s">
        <v>452</v>
      </c>
      <c r="B2554" s="128" t="str">
        <f t="shared" si="295"/>
        <v>1 2 3 233 004 001</v>
      </c>
      <c r="C2554" s="129" t="s">
        <v>9871</v>
      </c>
      <c r="D2554" s="130" t="s">
        <v>3300</v>
      </c>
      <c r="E2554" s="127">
        <f t="shared" si="297"/>
        <v>0</v>
      </c>
      <c r="F2554" s="127">
        <f t="shared" si="298"/>
        <v>0</v>
      </c>
      <c r="G2554" s="127">
        <f t="shared" si="299"/>
        <v>0</v>
      </c>
      <c r="H2554" s="131">
        <f t="shared" si="300"/>
        <v>0</v>
      </c>
      <c r="I2554" s="128">
        <f t="shared" si="296"/>
        <v>17</v>
      </c>
      <c r="J2554" s="156" t="str">
        <f t="shared" si="294"/>
        <v>1 2 3 233 004</v>
      </c>
      <c r="K2554" s="118">
        <f>SUMIFS(DATOS!$F:$F,DATOS!$A:$A,$C2554,DATOS!$G:$G,$N$1,DATOS!$E:$E,$Q$1)</f>
        <v>0</v>
      </c>
      <c r="L2554" s="118">
        <f>SUMIFS(DATOS!$F:$F,DATOS!$A:$A,$C2554,DATOS!$G:$G,$O$1,DATOS!$E:$E,$Q$1)</f>
        <v>0</v>
      </c>
      <c r="M2554" s="119">
        <f>SUMIFS(DATOS!$F:$F,DATOS!$A:$A,$C2554,DATOS!$G:$G,$P$1,DATOS!$E:$E,$Q$1)</f>
        <v>0</v>
      </c>
      <c r="N2554" s="117">
        <f>SUMIFS(DATOS!$F:$F,DATOS!$A:$A,$C2554,DATOS!$G:$G,$N$1,DATOS!$L:$L,$R$1)</f>
        <v>0</v>
      </c>
      <c r="O2554" s="118">
        <f>SUMIFS(DATOS!$F:$F,DATOS!$A:$A,$C2554,DATOS!$G:$G,$O$1,DATOS!$L:$L,$R$1)</f>
        <v>0</v>
      </c>
      <c r="P2554" s="119">
        <f>SUMIFS(DATOS!$F:$F,DATOS!$A:$A,$C2554,DATOS!$G:$G,$P$1,DATOS!$L:$L,$R$1)</f>
        <v>0</v>
      </c>
      <c r="Q2554" s="117">
        <f>SUMIFS(DATOS!$F:$F,DATOS!$A:$A,$C2554,DATOS!$G:$G,$N$1,DATOS!$J:$J,$S$1)</f>
        <v>0</v>
      </c>
      <c r="R2554" s="118">
        <f>SUMIFS(DATOS!$F:$F,DATOS!$A:$A,$C2554,DATOS!$G:$G,$O$1,DATOS!$J:$J,$S$1)</f>
        <v>0</v>
      </c>
      <c r="S2554" s="119">
        <f>SUMIFS(DATOS!$F:$F,DATOS!$A:$A,$C2554,DATOS!$G:$G,$P$1,DATOS!$J:$J,$S$1)</f>
        <v>0</v>
      </c>
      <c r="T2554" s="117">
        <f>SUMIFS(DATOS!$F:$F,DATOS!$A:$A,$C2554,DATOS!$G:$G,$N$1,DATOS!$K:$K,$T$1)</f>
        <v>0</v>
      </c>
      <c r="U2554" s="118">
        <f>SUMIFS(DATOS!$F:$F,DATOS!$A:$A,$C2554,DATOS!$G:$G,$O$1,DATOS!$K:$K,$T$1)</f>
        <v>0</v>
      </c>
      <c r="V2554" s="119">
        <f>SUMIFS(DATOS!$F:$F,DATOS!$A:$A,$C2554,DATOS!$G:$G,$P$1,DATOS!$K:$K,$R$1)</f>
        <v>0</v>
      </c>
    </row>
    <row r="2555" spans="1:22">
      <c r="A2555" s="128" t="s">
        <v>452</v>
      </c>
      <c r="B2555" s="128" t="str">
        <f t="shared" si="295"/>
        <v>1 2 3 233 005 001</v>
      </c>
      <c r="C2555" s="129" t="s">
        <v>9872</v>
      </c>
      <c r="D2555" s="130" t="s">
        <v>3300</v>
      </c>
      <c r="E2555" s="127">
        <f t="shared" si="297"/>
        <v>0</v>
      </c>
      <c r="F2555" s="127">
        <f t="shared" si="298"/>
        <v>0</v>
      </c>
      <c r="G2555" s="127">
        <f t="shared" si="299"/>
        <v>0</v>
      </c>
      <c r="H2555" s="131">
        <f t="shared" si="300"/>
        <v>0</v>
      </c>
      <c r="I2555" s="128">
        <f t="shared" si="296"/>
        <v>17</v>
      </c>
      <c r="J2555" s="156" t="str">
        <f t="shared" si="294"/>
        <v>1 2 3 233 005</v>
      </c>
      <c r="K2555" s="118">
        <f>SUMIFS(DATOS!$F:$F,DATOS!$A:$A,$C2555,DATOS!$G:$G,$N$1,DATOS!$E:$E,$Q$1)</f>
        <v>0</v>
      </c>
      <c r="L2555" s="118">
        <f>SUMIFS(DATOS!$F:$F,DATOS!$A:$A,$C2555,DATOS!$G:$G,$O$1,DATOS!$E:$E,$Q$1)</f>
        <v>0</v>
      </c>
      <c r="M2555" s="119">
        <f>SUMIFS(DATOS!$F:$F,DATOS!$A:$A,$C2555,DATOS!$G:$G,$P$1,DATOS!$E:$E,$Q$1)</f>
        <v>0</v>
      </c>
      <c r="N2555" s="117">
        <f>SUMIFS(DATOS!$F:$F,DATOS!$A:$A,$C2555,DATOS!$G:$G,$N$1,DATOS!$L:$L,$R$1)</f>
        <v>0</v>
      </c>
      <c r="O2555" s="118">
        <f>SUMIFS(DATOS!$F:$F,DATOS!$A:$A,$C2555,DATOS!$G:$G,$O$1,DATOS!$L:$L,$R$1)</f>
        <v>0</v>
      </c>
      <c r="P2555" s="119">
        <f>SUMIFS(DATOS!$F:$F,DATOS!$A:$A,$C2555,DATOS!$G:$G,$P$1,DATOS!$L:$L,$R$1)</f>
        <v>0</v>
      </c>
      <c r="Q2555" s="117">
        <f>SUMIFS(DATOS!$F:$F,DATOS!$A:$A,$C2555,DATOS!$G:$G,$N$1,DATOS!$J:$J,$S$1)</f>
        <v>0</v>
      </c>
      <c r="R2555" s="118">
        <f>SUMIFS(DATOS!$F:$F,DATOS!$A:$A,$C2555,DATOS!$G:$G,$O$1,DATOS!$J:$J,$S$1)</f>
        <v>0</v>
      </c>
      <c r="S2555" s="119">
        <f>SUMIFS(DATOS!$F:$F,DATOS!$A:$A,$C2555,DATOS!$G:$G,$P$1,DATOS!$J:$J,$S$1)</f>
        <v>0</v>
      </c>
      <c r="T2555" s="117">
        <f>SUMIFS(DATOS!$F:$F,DATOS!$A:$A,$C2555,DATOS!$G:$G,$N$1,DATOS!$K:$K,$T$1)</f>
        <v>0</v>
      </c>
      <c r="U2555" s="118">
        <f>SUMIFS(DATOS!$F:$F,DATOS!$A:$A,$C2555,DATOS!$G:$G,$O$1,DATOS!$K:$K,$T$1)</f>
        <v>0</v>
      </c>
      <c r="V2555" s="119">
        <f>SUMIFS(DATOS!$F:$F,DATOS!$A:$A,$C2555,DATOS!$G:$G,$P$1,DATOS!$K:$K,$R$1)</f>
        <v>0</v>
      </c>
    </row>
    <row r="2556" spans="1:22">
      <c r="A2556" s="128" t="s">
        <v>452</v>
      </c>
      <c r="B2556" s="128" t="str">
        <f t="shared" si="295"/>
        <v>1 2 3 234 001 001</v>
      </c>
      <c r="C2556" s="129" t="s">
        <v>3922</v>
      </c>
      <c r="D2556" s="130" t="s">
        <v>3301</v>
      </c>
      <c r="E2556" s="127">
        <f t="shared" si="297"/>
        <v>0</v>
      </c>
      <c r="F2556" s="127">
        <f t="shared" si="298"/>
        <v>0</v>
      </c>
      <c r="G2556" s="127">
        <f t="shared" si="299"/>
        <v>0</v>
      </c>
      <c r="H2556" s="131">
        <f t="shared" si="300"/>
        <v>0</v>
      </c>
      <c r="I2556" s="128">
        <f t="shared" si="296"/>
        <v>17</v>
      </c>
      <c r="J2556" s="156" t="str">
        <f t="shared" si="294"/>
        <v>1 2 3 234 001</v>
      </c>
      <c r="K2556" s="118">
        <f>SUMIFS(DATOS!$F:$F,DATOS!$A:$A,$C2556,DATOS!$G:$G,$N$1,DATOS!$E:$E,$Q$1)</f>
        <v>0</v>
      </c>
      <c r="L2556" s="118">
        <f>SUMIFS(DATOS!$F:$F,DATOS!$A:$A,$C2556,DATOS!$G:$G,$O$1,DATOS!$E:$E,$Q$1)</f>
        <v>0</v>
      </c>
      <c r="M2556" s="119">
        <f>SUMIFS(DATOS!$F:$F,DATOS!$A:$A,$C2556,DATOS!$G:$G,$P$1,DATOS!$E:$E,$Q$1)</f>
        <v>0</v>
      </c>
      <c r="N2556" s="117">
        <f>SUMIFS(DATOS!$F:$F,DATOS!$A:$A,$C2556,DATOS!$G:$G,$N$1,DATOS!$L:$L,$R$1)</f>
        <v>0</v>
      </c>
      <c r="O2556" s="118">
        <f>SUMIFS(DATOS!$F:$F,DATOS!$A:$A,$C2556,DATOS!$G:$G,$O$1,DATOS!$L:$L,$R$1)</f>
        <v>0</v>
      </c>
      <c r="P2556" s="119">
        <f>SUMIFS(DATOS!$F:$F,DATOS!$A:$A,$C2556,DATOS!$G:$G,$P$1,DATOS!$L:$L,$R$1)</f>
        <v>0</v>
      </c>
      <c r="Q2556" s="117">
        <f>SUMIFS(DATOS!$F:$F,DATOS!$A:$A,$C2556,DATOS!$G:$G,$N$1,DATOS!$J:$J,$S$1)</f>
        <v>0</v>
      </c>
      <c r="R2556" s="118">
        <f>SUMIFS(DATOS!$F:$F,DATOS!$A:$A,$C2556,DATOS!$G:$G,$O$1,DATOS!$J:$J,$S$1)</f>
        <v>0</v>
      </c>
      <c r="S2556" s="119">
        <f>SUMIFS(DATOS!$F:$F,DATOS!$A:$A,$C2556,DATOS!$G:$G,$P$1,DATOS!$J:$J,$S$1)</f>
        <v>0</v>
      </c>
      <c r="T2556" s="117">
        <f>SUMIFS(DATOS!$F:$F,DATOS!$A:$A,$C2556,DATOS!$G:$G,$N$1,DATOS!$K:$K,$T$1)</f>
        <v>0</v>
      </c>
      <c r="U2556" s="118">
        <f>SUMIFS(DATOS!$F:$F,DATOS!$A:$A,$C2556,DATOS!$G:$G,$O$1,DATOS!$K:$K,$T$1)</f>
        <v>0</v>
      </c>
      <c r="V2556" s="119">
        <f>SUMIFS(DATOS!$F:$F,DATOS!$A:$A,$C2556,DATOS!$G:$G,$P$1,DATOS!$K:$K,$R$1)</f>
        <v>0</v>
      </c>
    </row>
    <row r="2557" spans="1:22">
      <c r="A2557" s="128" t="s">
        <v>452</v>
      </c>
      <c r="B2557" s="128" t="str">
        <f t="shared" si="295"/>
        <v>1 2 3 234 002 001</v>
      </c>
      <c r="C2557" s="129" t="s">
        <v>9873</v>
      </c>
      <c r="D2557" s="130" t="s">
        <v>3301</v>
      </c>
      <c r="E2557" s="127">
        <f t="shared" si="297"/>
        <v>0</v>
      </c>
      <c r="F2557" s="127">
        <f t="shared" si="298"/>
        <v>0</v>
      </c>
      <c r="G2557" s="127">
        <f t="shared" si="299"/>
        <v>0</v>
      </c>
      <c r="H2557" s="131">
        <f t="shared" si="300"/>
        <v>0</v>
      </c>
      <c r="I2557" s="128">
        <f t="shared" si="296"/>
        <v>17</v>
      </c>
      <c r="J2557" s="156" t="str">
        <f t="shared" si="294"/>
        <v>1 2 3 234 002</v>
      </c>
      <c r="K2557" s="118">
        <f>SUMIFS(DATOS!$F:$F,DATOS!$A:$A,$C2557,DATOS!$G:$G,$N$1,DATOS!$E:$E,$Q$1)</f>
        <v>0</v>
      </c>
      <c r="L2557" s="118">
        <f>SUMIFS(DATOS!$F:$F,DATOS!$A:$A,$C2557,DATOS!$G:$G,$O$1,DATOS!$E:$E,$Q$1)</f>
        <v>0</v>
      </c>
      <c r="M2557" s="119">
        <f>SUMIFS(DATOS!$F:$F,DATOS!$A:$A,$C2557,DATOS!$G:$G,$P$1,DATOS!$E:$E,$Q$1)</f>
        <v>0</v>
      </c>
      <c r="N2557" s="117">
        <f>SUMIFS(DATOS!$F:$F,DATOS!$A:$A,$C2557,DATOS!$G:$G,$N$1,DATOS!$L:$L,$R$1)</f>
        <v>0</v>
      </c>
      <c r="O2557" s="118">
        <f>SUMIFS(DATOS!$F:$F,DATOS!$A:$A,$C2557,DATOS!$G:$G,$O$1,DATOS!$L:$L,$R$1)</f>
        <v>0</v>
      </c>
      <c r="P2557" s="119">
        <f>SUMIFS(DATOS!$F:$F,DATOS!$A:$A,$C2557,DATOS!$G:$G,$P$1,DATOS!$L:$L,$R$1)</f>
        <v>0</v>
      </c>
      <c r="Q2557" s="117">
        <f>SUMIFS(DATOS!$F:$F,DATOS!$A:$A,$C2557,DATOS!$G:$G,$N$1,DATOS!$J:$J,$S$1)</f>
        <v>0</v>
      </c>
      <c r="R2557" s="118">
        <f>SUMIFS(DATOS!$F:$F,DATOS!$A:$A,$C2557,DATOS!$G:$G,$O$1,DATOS!$J:$J,$S$1)</f>
        <v>0</v>
      </c>
      <c r="S2557" s="119">
        <f>SUMIFS(DATOS!$F:$F,DATOS!$A:$A,$C2557,DATOS!$G:$G,$P$1,DATOS!$J:$J,$S$1)</f>
        <v>0</v>
      </c>
      <c r="T2557" s="117">
        <f>SUMIFS(DATOS!$F:$F,DATOS!$A:$A,$C2557,DATOS!$G:$G,$N$1,DATOS!$K:$K,$T$1)</f>
        <v>0</v>
      </c>
      <c r="U2557" s="118">
        <f>SUMIFS(DATOS!$F:$F,DATOS!$A:$A,$C2557,DATOS!$G:$G,$O$1,DATOS!$K:$K,$T$1)</f>
        <v>0</v>
      </c>
      <c r="V2557" s="119">
        <f>SUMIFS(DATOS!$F:$F,DATOS!$A:$A,$C2557,DATOS!$G:$G,$P$1,DATOS!$K:$K,$R$1)</f>
        <v>0</v>
      </c>
    </row>
    <row r="2558" spans="1:22">
      <c r="A2558" s="128" t="s">
        <v>452</v>
      </c>
      <c r="B2558" s="128" t="str">
        <f t="shared" si="295"/>
        <v>1 2 3 234 003 001</v>
      </c>
      <c r="C2558" s="129" t="s">
        <v>9874</v>
      </c>
      <c r="D2558" s="130" t="s">
        <v>3301</v>
      </c>
      <c r="E2558" s="127">
        <f t="shared" si="297"/>
        <v>0</v>
      </c>
      <c r="F2558" s="127">
        <f t="shared" si="298"/>
        <v>0</v>
      </c>
      <c r="G2558" s="127">
        <f t="shared" si="299"/>
        <v>0</v>
      </c>
      <c r="H2558" s="131">
        <f t="shared" si="300"/>
        <v>0</v>
      </c>
      <c r="I2558" s="128">
        <f t="shared" si="296"/>
        <v>17</v>
      </c>
      <c r="J2558" s="156" t="str">
        <f t="shared" si="294"/>
        <v>1 2 3 234 003</v>
      </c>
      <c r="K2558" s="118">
        <f>SUMIFS(DATOS!$F:$F,DATOS!$A:$A,$C2558,DATOS!$G:$G,$N$1,DATOS!$E:$E,$Q$1)</f>
        <v>0</v>
      </c>
      <c r="L2558" s="118">
        <f>SUMIFS(DATOS!$F:$F,DATOS!$A:$A,$C2558,DATOS!$G:$G,$O$1,DATOS!$E:$E,$Q$1)</f>
        <v>0</v>
      </c>
      <c r="M2558" s="119">
        <f>SUMIFS(DATOS!$F:$F,DATOS!$A:$A,$C2558,DATOS!$G:$G,$P$1,DATOS!$E:$E,$Q$1)</f>
        <v>0</v>
      </c>
      <c r="N2558" s="117">
        <f>SUMIFS(DATOS!$F:$F,DATOS!$A:$A,$C2558,DATOS!$G:$G,$N$1,DATOS!$L:$L,$R$1)</f>
        <v>0</v>
      </c>
      <c r="O2558" s="118">
        <f>SUMIFS(DATOS!$F:$F,DATOS!$A:$A,$C2558,DATOS!$G:$G,$O$1,DATOS!$L:$L,$R$1)</f>
        <v>0</v>
      </c>
      <c r="P2558" s="119">
        <f>SUMIFS(DATOS!$F:$F,DATOS!$A:$A,$C2558,DATOS!$G:$G,$P$1,DATOS!$L:$L,$R$1)</f>
        <v>0</v>
      </c>
      <c r="Q2558" s="117">
        <f>SUMIFS(DATOS!$F:$F,DATOS!$A:$A,$C2558,DATOS!$G:$G,$N$1,DATOS!$J:$J,$S$1)</f>
        <v>0</v>
      </c>
      <c r="R2558" s="118">
        <f>SUMIFS(DATOS!$F:$F,DATOS!$A:$A,$C2558,DATOS!$G:$G,$O$1,DATOS!$J:$J,$S$1)</f>
        <v>0</v>
      </c>
      <c r="S2558" s="119">
        <f>SUMIFS(DATOS!$F:$F,DATOS!$A:$A,$C2558,DATOS!$G:$G,$P$1,DATOS!$J:$J,$S$1)</f>
        <v>0</v>
      </c>
      <c r="T2558" s="117">
        <f>SUMIFS(DATOS!$F:$F,DATOS!$A:$A,$C2558,DATOS!$G:$G,$N$1,DATOS!$K:$K,$T$1)</f>
        <v>0</v>
      </c>
      <c r="U2558" s="118">
        <f>SUMIFS(DATOS!$F:$F,DATOS!$A:$A,$C2558,DATOS!$G:$G,$O$1,DATOS!$K:$K,$T$1)</f>
        <v>0</v>
      </c>
      <c r="V2558" s="119">
        <f>SUMIFS(DATOS!$F:$F,DATOS!$A:$A,$C2558,DATOS!$G:$G,$P$1,DATOS!$K:$K,$R$1)</f>
        <v>0</v>
      </c>
    </row>
    <row r="2559" spans="1:22">
      <c r="A2559" s="128" t="s">
        <v>452</v>
      </c>
      <c r="B2559" s="128" t="str">
        <f t="shared" si="295"/>
        <v>1 2 3 234 004 001</v>
      </c>
      <c r="C2559" s="129" t="s">
        <v>9875</v>
      </c>
      <c r="D2559" s="130" t="s">
        <v>3301</v>
      </c>
      <c r="E2559" s="127">
        <f t="shared" si="297"/>
        <v>0</v>
      </c>
      <c r="F2559" s="127">
        <f t="shared" si="298"/>
        <v>0</v>
      </c>
      <c r="G2559" s="127">
        <f t="shared" si="299"/>
        <v>0</v>
      </c>
      <c r="H2559" s="131">
        <f t="shared" si="300"/>
        <v>0</v>
      </c>
      <c r="I2559" s="128">
        <f t="shared" si="296"/>
        <v>17</v>
      </c>
      <c r="J2559" s="156" t="str">
        <f t="shared" si="294"/>
        <v>1 2 3 234 004</v>
      </c>
      <c r="K2559" s="118">
        <f>SUMIFS(DATOS!$F:$F,DATOS!$A:$A,$C2559,DATOS!$G:$G,$N$1,DATOS!$E:$E,$Q$1)</f>
        <v>0</v>
      </c>
      <c r="L2559" s="118">
        <f>SUMIFS(DATOS!$F:$F,DATOS!$A:$A,$C2559,DATOS!$G:$G,$O$1,DATOS!$E:$E,$Q$1)</f>
        <v>0</v>
      </c>
      <c r="M2559" s="119">
        <f>SUMIFS(DATOS!$F:$F,DATOS!$A:$A,$C2559,DATOS!$G:$G,$P$1,DATOS!$E:$E,$Q$1)</f>
        <v>0</v>
      </c>
      <c r="N2559" s="117">
        <f>SUMIFS(DATOS!$F:$F,DATOS!$A:$A,$C2559,DATOS!$G:$G,$N$1,DATOS!$L:$L,$R$1)</f>
        <v>0</v>
      </c>
      <c r="O2559" s="118">
        <f>SUMIFS(DATOS!$F:$F,DATOS!$A:$A,$C2559,DATOS!$G:$G,$O$1,DATOS!$L:$L,$R$1)</f>
        <v>0</v>
      </c>
      <c r="P2559" s="119">
        <f>SUMIFS(DATOS!$F:$F,DATOS!$A:$A,$C2559,DATOS!$G:$G,$P$1,DATOS!$L:$L,$R$1)</f>
        <v>0</v>
      </c>
      <c r="Q2559" s="117">
        <f>SUMIFS(DATOS!$F:$F,DATOS!$A:$A,$C2559,DATOS!$G:$G,$N$1,DATOS!$J:$J,$S$1)</f>
        <v>0</v>
      </c>
      <c r="R2559" s="118">
        <f>SUMIFS(DATOS!$F:$F,DATOS!$A:$A,$C2559,DATOS!$G:$G,$O$1,DATOS!$J:$J,$S$1)</f>
        <v>0</v>
      </c>
      <c r="S2559" s="119">
        <f>SUMIFS(DATOS!$F:$F,DATOS!$A:$A,$C2559,DATOS!$G:$G,$P$1,DATOS!$J:$J,$S$1)</f>
        <v>0</v>
      </c>
      <c r="T2559" s="117">
        <f>SUMIFS(DATOS!$F:$F,DATOS!$A:$A,$C2559,DATOS!$G:$G,$N$1,DATOS!$K:$K,$T$1)</f>
        <v>0</v>
      </c>
      <c r="U2559" s="118">
        <f>SUMIFS(DATOS!$F:$F,DATOS!$A:$A,$C2559,DATOS!$G:$G,$O$1,DATOS!$K:$K,$T$1)</f>
        <v>0</v>
      </c>
      <c r="V2559" s="119">
        <f>SUMIFS(DATOS!$F:$F,DATOS!$A:$A,$C2559,DATOS!$G:$G,$P$1,DATOS!$K:$K,$R$1)</f>
        <v>0</v>
      </c>
    </row>
    <row r="2560" spans="1:22">
      <c r="A2560" s="128" t="s">
        <v>452</v>
      </c>
      <c r="B2560" s="128" t="str">
        <f t="shared" si="295"/>
        <v>1 2 3 234 005 001</v>
      </c>
      <c r="C2560" s="129" t="s">
        <v>9876</v>
      </c>
      <c r="D2560" s="130" t="s">
        <v>3301</v>
      </c>
      <c r="E2560" s="127">
        <f t="shared" si="297"/>
        <v>0</v>
      </c>
      <c r="F2560" s="127">
        <f t="shared" si="298"/>
        <v>0</v>
      </c>
      <c r="G2560" s="127">
        <f t="shared" si="299"/>
        <v>0</v>
      </c>
      <c r="H2560" s="131">
        <f t="shared" si="300"/>
        <v>0</v>
      </c>
      <c r="I2560" s="128">
        <f t="shared" si="296"/>
        <v>17</v>
      </c>
      <c r="J2560" s="156" t="str">
        <f t="shared" si="294"/>
        <v>1 2 3 234 005</v>
      </c>
      <c r="K2560" s="118">
        <f>SUMIFS(DATOS!$F:$F,DATOS!$A:$A,$C2560,DATOS!$G:$G,$N$1,DATOS!$E:$E,$Q$1)</f>
        <v>0</v>
      </c>
      <c r="L2560" s="118">
        <f>SUMIFS(DATOS!$F:$F,DATOS!$A:$A,$C2560,DATOS!$G:$G,$O$1,DATOS!$E:$E,$Q$1)</f>
        <v>0</v>
      </c>
      <c r="M2560" s="119">
        <f>SUMIFS(DATOS!$F:$F,DATOS!$A:$A,$C2560,DATOS!$G:$G,$P$1,DATOS!$E:$E,$Q$1)</f>
        <v>0</v>
      </c>
      <c r="N2560" s="117">
        <f>SUMIFS(DATOS!$F:$F,DATOS!$A:$A,$C2560,DATOS!$G:$G,$N$1,DATOS!$L:$L,$R$1)</f>
        <v>0</v>
      </c>
      <c r="O2560" s="118">
        <f>SUMIFS(DATOS!$F:$F,DATOS!$A:$A,$C2560,DATOS!$G:$G,$O$1,DATOS!$L:$L,$R$1)</f>
        <v>0</v>
      </c>
      <c r="P2560" s="119">
        <f>SUMIFS(DATOS!$F:$F,DATOS!$A:$A,$C2560,DATOS!$G:$G,$P$1,DATOS!$L:$L,$R$1)</f>
        <v>0</v>
      </c>
      <c r="Q2560" s="117">
        <f>SUMIFS(DATOS!$F:$F,DATOS!$A:$A,$C2560,DATOS!$G:$G,$N$1,DATOS!$J:$J,$S$1)</f>
        <v>0</v>
      </c>
      <c r="R2560" s="118">
        <f>SUMIFS(DATOS!$F:$F,DATOS!$A:$A,$C2560,DATOS!$G:$G,$O$1,DATOS!$J:$J,$S$1)</f>
        <v>0</v>
      </c>
      <c r="S2560" s="119">
        <f>SUMIFS(DATOS!$F:$F,DATOS!$A:$A,$C2560,DATOS!$G:$G,$P$1,DATOS!$J:$J,$S$1)</f>
        <v>0</v>
      </c>
      <c r="T2560" s="117">
        <f>SUMIFS(DATOS!$F:$F,DATOS!$A:$A,$C2560,DATOS!$G:$G,$N$1,DATOS!$K:$K,$T$1)</f>
        <v>0</v>
      </c>
      <c r="U2560" s="118">
        <f>SUMIFS(DATOS!$F:$F,DATOS!$A:$A,$C2560,DATOS!$G:$G,$O$1,DATOS!$K:$K,$T$1)</f>
        <v>0</v>
      </c>
      <c r="V2560" s="119">
        <f>SUMIFS(DATOS!$F:$F,DATOS!$A:$A,$C2560,DATOS!$G:$G,$P$1,DATOS!$K:$K,$R$1)</f>
        <v>0</v>
      </c>
    </row>
    <row r="2561" spans="1:22">
      <c r="A2561" s="128" t="s">
        <v>452</v>
      </c>
      <c r="B2561" s="128" t="str">
        <f t="shared" si="295"/>
        <v>1 2 3 235 001 001</v>
      </c>
      <c r="C2561" s="129" t="s">
        <v>3930</v>
      </c>
      <c r="D2561" s="130" t="s">
        <v>3302</v>
      </c>
      <c r="E2561" s="127">
        <f t="shared" si="297"/>
        <v>0</v>
      </c>
      <c r="F2561" s="127">
        <f t="shared" si="298"/>
        <v>0</v>
      </c>
      <c r="G2561" s="127">
        <f t="shared" si="299"/>
        <v>0</v>
      </c>
      <c r="H2561" s="131">
        <f t="shared" si="300"/>
        <v>0</v>
      </c>
      <c r="I2561" s="128">
        <f t="shared" si="296"/>
        <v>17</v>
      </c>
      <c r="J2561" s="156" t="str">
        <f t="shared" si="294"/>
        <v>1 2 3 235 001</v>
      </c>
      <c r="K2561" s="118">
        <f>SUMIFS(DATOS!$F:$F,DATOS!$A:$A,$C2561,DATOS!$G:$G,$N$1,DATOS!$E:$E,$Q$1)</f>
        <v>0</v>
      </c>
      <c r="L2561" s="118">
        <f>SUMIFS(DATOS!$F:$F,DATOS!$A:$A,$C2561,DATOS!$G:$G,$O$1,DATOS!$E:$E,$Q$1)</f>
        <v>0</v>
      </c>
      <c r="M2561" s="119">
        <f>SUMIFS(DATOS!$F:$F,DATOS!$A:$A,$C2561,DATOS!$G:$G,$P$1,DATOS!$E:$E,$Q$1)</f>
        <v>0</v>
      </c>
      <c r="N2561" s="117">
        <f>SUMIFS(DATOS!$F:$F,DATOS!$A:$A,$C2561,DATOS!$G:$G,$N$1,DATOS!$L:$L,$R$1)</f>
        <v>0</v>
      </c>
      <c r="O2561" s="118">
        <f>SUMIFS(DATOS!$F:$F,DATOS!$A:$A,$C2561,DATOS!$G:$G,$O$1,DATOS!$L:$L,$R$1)</f>
        <v>0</v>
      </c>
      <c r="P2561" s="119">
        <f>SUMIFS(DATOS!$F:$F,DATOS!$A:$A,$C2561,DATOS!$G:$G,$P$1,DATOS!$L:$L,$R$1)</f>
        <v>0</v>
      </c>
      <c r="Q2561" s="117">
        <f>SUMIFS(DATOS!$F:$F,DATOS!$A:$A,$C2561,DATOS!$G:$G,$N$1,DATOS!$J:$J,$S$1)</f>
        <v>0</v>
      </c>
      <c r="R2561" s="118">
        <f>SUMIFS(DATOS!$F:$F,DATOS!$A:$A,$C2561,DATOS!$G:$G,$O$1,DATOS!$J:$J,$S$1)</f>
        <v>0</v>
      </c>
      <c r="S2561" s="119">
        <f>SUMIFS(DATOS!$F:$F,DATOS!$A:$A,$C2561,DATOS!$G:$G,$P$1,DATOS!$J:$J,$S$1)</f>
        <v>0</v>
      </c>
      <c r="T2561" s="117">
        <f>SUMIFS(DATOS!$F:$F,DATOS!$A:$A,$C2561,DATOS!$G:$G,$N$1,DATOS!$K:$K,$T$1)</f>
        <v>0</v>
      </c>
      <c r="U2561" s="118">
        <f>SUMIFS(DATOS!$F:$F,DATOS!$A:$A,$C2561,DATOS!$G:$G,$O$1,DATOS!$K:$K,$T$1)</f>
        <v>0</v>
      </c>
      <c r="V2561" s="119">
        <f>SUMIFS(DATOS!$F:$F,DATOS!$A:$A,$C2561,DATOS!$G:$G,$P$1,DATOS!$K:$K,$R$1)</f>
        <v>0</v>
      </c>
    </row>
    <row r="2562" spans="1:22">
      <c r="A2562" s="128" t="s">
        <v>452</v>
      </c>
      <c r="B2562" s="128" t="str">
        <f t="shared" si="295"/>
        <v>1 2 3 235 002 001</v>
      </c>
      <c r="C2562" s="129" t="s">
        <v>9877</v>
      </c>
      <c r="D2562" s="130" t="s">
        <v>3302</v>
      </c>
      <c r="E2562" s="127">
        <f t="shared" si="297"/>
        <v>0</v>
      </c>
      <c r="F2562" s="127">
        <f t="shared" si="298"/>
        <v>0</v>
      </c>
      <c r="G2562" s="127">
        <f t="shared" si="299"/>
        <v>0</v>
      </c>
      <c r="H2562" s="131">
        <f t="shared" si="300"/>
        <v>0</v>
      </c>
      <c r="I2562" s="128">
        <f t="shared" si="296"/>
        <v>17</v>
      </c>
      <c r="J2562" s="156" t="str">
        <f t="shared" si="294"/>
        <v>1 2 3 235 002</v>
      </c>
      <c r="K2562" s="118">
        <f>SUMIFS(DATOS!$F:$F,DATOS!$A:$A,$C2562,DATOS!$G:$G,$N$1,DATOS!$E:$E,$Q$1)</f>
        <v>0</v>
      </c>
      <c r="L2562" s="118">
        <f>SUMIFS(DATOS!$F:$F,DATOS!$A:$A,$C2562,DATOS!$G:$G,$O$1,DATOS!$E:$E,$Q$1)</f>
        <v>0</v>
      </c>
      <c r="M2562" s="119">
        <f>SUMIFS(DATOS!$F:$F,DATOS!$A:$A,$C2562,DATOS!$G:$G,$P$1,DATOS!$E:$E,$Q$1)</f>
        <v>0</v>
      </c>
      <c r="N2562" s="117">
        <f>SUMIFS(DATOS!$F:$F,DATOS!$A:$A,$C2562,DATOS!$G:$G,$N$1,DATOS!$L:$L,$R$1)</f>
        <v>0</v>
      </c>
      <c r="O2562" s="118">
        <f>SUMIFS(DATOS!$F:$F,DATOS!$A:$A,$C2562,DATOS!$G:$G,$O$1,DATOS!$L:$L,$R$1)</f>
        <v>0</v>
      </c>
      <c r="P2562" s="119">
        <f>SUMIFS(DATOS!$F:$F,DATOS!$A:$A,$C2562,DATOS!$G:$G,$P$1,DATOS!$L:$L,$R$1)</f>
        <v>0</v>
      </c>
      <c r="Q2562" s="117">
        <f>SUMIFS(DATOS!$F:$F,DATOS!$A:$A,$C2562,DATOS!$G:$G,$N$1,DATOS!$J:$J,$S$1)</f>
        <v>0</v>
      </c>
      <c r="R2562" s="118">
        <f>SUMIFS(DATOS!$F:$F,DATOS!$A:$A,$C2562,DATOS!$G:$G,$O$1,DATOS!$J:$J,$S$1)</f>
        <v>0</v>
      </c>
      <c r="S2562" s="119">
        <f>SUMIFS(DATOS!$F:$F,DATOS!$A:$A,$C2562,DATOS!$G:$G,$P$1,DATOS!$J:$J,$S$1)</f>
        <v>0</v>
      </c>
      <c r="T2562" s="117">
        <f>SUMIFS(DATOS!$F:$F,DATOS!$A:$A,$C2562,DATOS!$G:$G,$N$1,DATOS!$K:$K,$T$1)</f>
        <v>0</v>
      </c>
      <c r="U2562" s="118">
        <f>SUMIFS(DATOS!$F:$F,DATOS!$A:$A,$C2562,DATOS!$G:$G,$O$1,DATOS!$K:$K,$T$1)</f>
        <v>0</v>
      </c>
      <c r="V2562" s="119">
        <f>SUMIFS(DATOS!$F:$F,DATOS!$A:$A,$C2562,DATOS!$G:$G,$P$1,DATOS!$K:$K,$R$1)</f>
        <v>0</v>
      </c>
    </row>
    <row r="2563" spans="1:22">
      <c r="A2563" s="128" t="s">
        <v>452</v>
      </c>
      <c r="B2563" s="128" t="str">
        <f t="shared" si="295"/>
        <v>1 2 3 235 003 001</v>
      </c>
      <c r="C2563" s="129" t="s">
        <v>9878</v>
      </c>
      <c r="D2563" s="130" t="s">
        <v>3302</v>
      </c>
      <c r="E2563" s="127">
        <f t="shared" si="297"/>
        <v>0</v>
      </c>
      <c r="F2563" s="127">
        <f t="shared" si="298"/>
        <v>0</v>
      </c>
      <c r="G2563" s="127">
        <f t="shared" si="299"/>
        <v>0</v>
      </c>
      <c r="H2563" s="131">
        <f t="shared" si="300"/>
        <v>0</v>
      </c>
      <c r="I2563" s="128">
        <f t="shared" si="296"/>
        <v>17</v>
      </c>
      <c r="J2563" s="156" t="str">
        <f t="shared" si="294"/>
        <v>1 2 3 235 003</v>
      </c>
      <c r="K2563" s="118">
        <f>SUMIFS(DATOS!$F:$F,DATOS!$A:$A,$C2563,DATOS!$G:$G,$N$1,DATOS!$E:$E,$Q$1)</f>
        <v>0</v>
      </c>
      <c r="L2563" s="118">
        <f>SUMIFS(DATOS!$F:$F,DATOS!$A:$A,$C2563,DATOS!$G:$G,$O$1,DATOS!$E:$E,$Q$1)</f>
        <v>0</v>
      </c>
      <c r="M2563" s="119">
        <f>SUMIFS(DATOS!$F:$F,DATOS!$A:$A,$C2563,DATOS!$G:$G,$P$1,DATOS!$E:$E,$Q$1)</f>
        <v>0</v>
      </c>
      <c r="N2563" s="117">
        <f>SUMIFS(DATOS!$F:$F,DATOS!$A:$A,$C2563,DATOS!$G:$G,$N$1,DATOS!$L:$L,$R$1)</f>
        <v>0</v>
      </c>
      <c r="O2563" s="118">
        <f>SUMIFS(DATOS!$F:$F,DATOS!$A:$A,$C2563,DATOS!$G:$G,$O$1,DATOS!$L:$L,$R$1)</f>
        <v>0</v>
      </c>
      <c r="P2563" s="119">
        <f>SUMIFS(DATOS!$F:$F,DATOS!$A:$A,$C2563,DATOS!$G:$G,$P$1,DATOS!$L:$L,$R$1)</f>
        <v>0</v>
      </c>
      <c r="Q2563" s="117">
        <f>SUMIFS(DATOS!$F:$F,DATOS!$A:$A,$C2563,DATOS!$G:$G,$N$1,DATOS!$J:$J,$S$1)</f>
        <v>0</v>
      </c>
      <c r="R2563" s="118">
        <f>SUMIFS(DATOS!$F:$F,DATOS!$A:$A,$C2563,DATOS!$G:$G,$O$1,DATOS!$J:$J,$S$1)</f>
        <v>0</v>
      </c>
      <c r="S2563" s="119">
        <f>SUMIFS(DATOS!$F:$F,DATOS!$A:$A,$C2563,DATOS!$G:$G,$P$1,DATOS!$J:$J,$S$1)</f>
        <v>0</v>
      </c>
      <c r="T2563" s="117">
        <f>SUMIFS(DATOS!$F:$F,DATOS!$A:$A,$C2563,DATOS!$G:$G,$N$1,DATOS!$K:$K,$T$1)</f>
        <v>0</v>
      </c>
      <c r="U2563" s="118">
        <f>SUMIFS(DATOS!$F:$F,DATOS!$A:$A,$C2563,DATOS!$G:$G,$O$1,DATOS!$K:$K,$T$1)</f>
        <v>0</v>
      </c>
      <c r="V2563" s="119">
        <f>SUMIFS(DATOS!$F:$F,DATOS!$A:$A,$C2563,DATOS!$G:$G,$P$1,DATOS!$K:$K,$R$1)</f>
        <v>0</v>
      </c>
    </row>
    <row r="2564" spans="1:22">
      <c r="A2564" s="128" t="s">
        <v>452</v>
      </c>
      <c r="B2564" s="128" t="str">
        <f t="shared" si="295"/>
        <v>1 2 3 235 004 001</v>
      </c>
      <c r="C2564" s="129" t="s">
        <v>9879</v>
      </c>
      <c r="D2564" s="130" t="s">
        <v>3302</v>
      </c>
      <c r="E2564" s="127">
        <f t="shared" si="297"/>
        <v>0</v>
      </c>
      <c r="F2564" s="127">
        <f t="shared" si="298"/>
        <v>0</v>
      </c>
      <c r="G2564" s="127">
        <f t="shared" si="299"/>
        <v>0</v>
      </c>
      <c r="H2564" s="131">
        <f t="shared" si="300"/>
        <v>0</v>
      </c>
      <c r="I2564" s="128">
        <f t="shared" si="296"/>
        <v>17</v>
      </c>
      <c r="J2564" s="156" t="str">
        <f t="shared" si="294"/>
        <v>1 2 3 235 004</v>
      </c>
      <c r="K2564" s="118">
        <f>SUMIFS(DATOS!$F:$F,DATOS!$A:$A,$C2564,DATOS!$G:$G,$N$1,DATOS!$E:$E,$Q$1)</f>
        <v>0</v>
      </c>
      <c r="L2564" s="118">
        <f>SUMIFS(DATOS!$F:$F,DATOS!$A:$A,$C2564,DATOS!$G:$G,$O$1,DATOS!$E:$E,$Q$1)</f>
        <v>0</v>
      </c>
      <c r="M2564" s="119">
        <f>SUMIFS(DATOS!$F:$F,DATOS!$A:$A,$C2564,DATOS!$G:$G,$P$1,DATOS!$E:$E,$Q$1)</f>
        <v>0</v>
      </c>
      <c r="N2564" s="117">
        <f>SUMIFS(DATOS!$F:$F,DATOS!$A:$A,$C2564,DATOS!$G:$G,$N$1,DATOS!$L:$L,$R$1)</f>
        <v>0</v>
      </c>
      <c r="O2564" s="118">
        <f>SUMIFS(DATOS!$F:$F,DATOS!$A:$A,$C2564,DATOS!$G:$G,$O$1,DATOS!$L:$L,$R$1)</f>
        <v>0</v>
      </c>
      <c r="P2564" s="119">
        <f>SUMIFS(DATOS!$F:$F,DATOS!$A:$A,$C2564,DATOS!$G:$G,$P$1,DATOS!$L:$L,$R$1)</f>
        <v>0</v>
      </c>
      <c r="Q2564" s="117">
        <f>SUMIFS(DATOS!$F:$F,DATOS!$A:$A,$C2564,DATOS!$G:$G,$N$1,DATOS!$J:$J,$S$1)</f>
        <v>0</v>
      </c>
      <c r="R2564" s="118">
        <f>SUMIFS(DATOS!$F:$F,DATOS!$A:$A,$C2564,DATOS!$G:$G,$O$1,DATOS!$J:$J,$S$1)</f>
        <v>0</v>
      </c>
      <c r="S2564" s="119">
        <f>SUMIFS(DATOS!$F:$F,DATOS!$A:$A,$C2564,DATOS!$G:$G,$P$1,DATOS!$J:$J,$S$1)</f>
        <v>0</v>
      </c>
      <c r="T2564" s="117">
        <f>SUMIFS(DATOS!$F:$F,DATOS!$A:$A,$C2564,DATOS!$G:$G,$N$1,DATOS!$K:$K,$T$1)</f>
        <v>0</v>
      </c>
      <c r="U2564" s="118">
        <f>SUMIFS(DATOS!$F:$F,DATOS!$A:$A,$C2564,DATOS!$G:$G,$O$1,DATOS!$K:$K,$T$1)</f>
        <v>0</v>
      </c>
      <c r="V2564" s="119">
        <f>SUMIFS(DATOS!$F:$F,DATOS!$A:$A,$C2564,DATOS!$G:$G,$P$1,DATOS!$K:$K,$R$1)</f>
        <v>0</v>
      </c>
    </row>
    <row r="2565" spans="1:22">
      <c r="A2565" s="128" t="s">
        <v>452</v>
      </c>
      <c r="B2565" s="128" t="str">
        <f t="shared" si="295"/>
        <v>1 2 3 235 005 001</v>
      </c>
      <c r="C2565" s="129" t="s">
        <v>9880</v>
      </c>
      <c r="D2565" s="130" t="s">
        <v>3302</v>
      </c>
      <c r="E2565" s="127">
        <f t="shared" si="297"/>
        <v>0</v>
      </c>
      <c r="F2565" s="127">
        <f t="shared" si="298"/>
        <v>0</v>
      </c>
      <c r="G2565" s="127">
        <f t="shared" si="299"/>
        <v>0</v>
      </c>
      <c r="H2565" s="131">
        <f t="shared" si="300"/>
        <v>0</v>
      </c>
      <c r="I2565" s="128">
        <f t="shared" si="296"/>
        <v>17</v>
      </c>
      <c r="J2565" s="156" t="str">
        <f t="shared" si="294"/>
        <v>1 2 3 235 005</v>
      </c>
      <c r="K2565" s="118">
        <f>SUMIFS(DATOS!$F:$F,DATOS!$A:$A,$C2565,DATOS!$G:$G,$N$1,DATOS!$E:$E,$Q$1)</f>
        <v>0</v>
      </c>
      <c r="L2565" s="118">
        <f>SUMIFS(DATOS!$F:$F,DATOS!$A:$A,$C2565,DATOS!$G:$G,$O$1,DATOS!$E:$E,$Q$1)</f>
        <v>0</v>
      </c>
      <c r="M2565" s="119">
        <f>SUMIFS(DATOS!$F:$F,DATOS!$A:$A,$C2565,DATOS!$G:$G,$P$1,DATOS!$E:$E,$Q$1)</f>
        <v>0</v>
      </c>
      <c r="N2565" s="117">
        <f>SUMIFS(DATOS!$F:$F,DATOS!$A:$A,$C2565,DATOS!$G:$G,$N$1,DATOS!$L:$L,$R$1)</f>
        <v>0</v>
      </c>
      <c r="O2565" s="118">
        <f>SUMIFS(DATOS!$F:$F,DATOS!$A:$A,$C2565,DATOS!$G:$G,$O$1,DATOS!$L:$L,$R$1)</f>
        <v>0</v>
      </c>
      <c r="P2565" s="119">
        <f>SUMIFS(DATOS!$F:$F,DATOS!$A:$A,$C2565,DATOS!$G:$G,$P$1,DATOS!$L:$L,$R$1)</f>
        <v>0</v>
      </c>
      <c r="Q2565" s="117">
        <f>SUMIFS(DATOS!$F:$F,DATOS!$A:$A,$C2565,DATOS!$G:$G,$N$1,DATOS!$J:$J,$S$1)</f>
        <v>0</v>
      </c>
      <c r="R2565" s="118">
        <f>SUMIFS(DATOS!$F:$F,DATOS!$A:$A,$C2565,DATOS!$G:$G,$O$1,DATOS!$J:$J,$S$1)</f>
        <v>0</v>
      </c>
      <c r="S2565" s="119">
        <f>SUMIFS(DATOS!$F:$F,DATOS!$A:$A,$C2565,DATOS!$G:$G,$P$1,DATOS!$J:$J,$S$1)</f>
        <v>0</v>
      </c>
      <c r="T2565" s="117">
        <f>SUMIFS(DATOS!$F:$F,DATOS!$A:$A,$C2565,DATOS!$G:$G,$N$1,DATOS!$K:$K,$T$1)</f>
        <v>0</v>
      </c>
      <c r="U2565" s="118">
        <f>SUMIFS(DATOS!$F:$F,DATOS!$A:$A,$C2565,DATOS!$G:$G,$O$1,DATOS!$K:$K,$T$1)</f>
        <v>0</v>
      </c>
      <c r="V2565" s="119">
        <f>SUMIFS(DATOS!$F:$F,DATOS!$A:$A,$C2565,DATOS!$G:$G,$P$1,DATOS!$K:$K,$R$1)</f>
        <v>0</v>
      </c>
    </row>
    <row r="2566" spans="1:22">
      <c r="A2566" s="128" t="s">
        <v>452</v>
      </c>
      <c r="B2566" s="128" t="str">
        <f t="shared" si="295"/>
        <v>1 2 3 236 001 001</v>
      </c>
      <c r="C2566" s="129" t="s">
        <v>3938</v>
      </c>
      <c r="D2566" s="130" t="s">
        <v>3303</v>
      </c>
      <c r="E2566" s="127">
        <f t="shared" si="297"/>
        <v>0</v>
      </c>
      <c r="F2566" s="127">
        <f t="shared" si="298"/>
        <v>0</v>
      </c>
      <c r="G2566" s="127">
        <f t="shared" si="299"/>
        <v>0</v>
      </c>
      <c r="H2566" s="131">
        <f t="shared" si="300"/>
        <v>0</v>
      </c>
      <c r="I2566" s="128">
        <f t="shared" si="296"/>
        <v>17</v>
      </c>
      <c r="J2566" s="156" t="str">
        <f t="shared" si="294"/>
        <v>1 2 3 236 001</v>
      </c>
      <c r="K2566" s="118">
        <f>SUMIFS(DATOS!$F:$F,DATOS!$A:$A,$C2566,DATOS!$G:$G,$N$1,DATOS!$E:$E,$Q$1)</f>
        <v>0</v>
      </c>
      <c r="L2566" s="118">
        <f>SUMIFS(DATOS!$F:$F,DATOS!$A:$A,$C2566,DATOS!$G:$G,$O$1,DATOS!$E:$E,$Q$1)</f>
        <v>0</v>
      </c>
      <c r="M2566" s="119">
        <f>SUMIFS(DATOS!$F:$F,DATOS!$A:$A,$C2566,DATOS!$G:$G,$P$1,DATOS!$E:$E,$Q$1)</f>
        <v>0</v>
      </c>
      <c r="N2566" s="117">
        <f>SUMIFS(DATOS!$F:$F,DATOS!$A:$A,$C2566,DATOS!$G:$G,$N$1,DATOS!$L:$L,$R$1)</f>
        <v>0</v>
      </c>
      <c r="O2566" s="118">
        <f>SUMIFS(DATOS!$F:$F,DATOS!$A:$A,$C2566,DATOS!$G:$G,$O$1,DATOS!$L:$L,$R$1)</f>
        <v>0</v>
      </c>
      <c r="P2566" s="119">
        <f>SUMIFS(DATOS!$F:$F,DATOS!$A:$A,$C2566,DATOS!$G:$G,$P$1,DATOS!$L:$L,$R$1)</f>
        <v>0</v>
      </c>
      <c r="Q2566" s="117">
        <f>SUMIFS(DATOS!$F:$F,DATOS!$A:$A,$C2566,DATOS!$G:$G,$N$1,DATOS!$J:$J,$S$1)</f>
        <v>0</v>
      </c>
      <c r="R2566" s="118">
        <f>SUMIFS(DATOS!$F:$F,DATOS!$A:$A,$C2566,DATOS!$G:$G,$O$1,DATOS!$J:$J,$S$1)</f>
        <v>0</v>
      </c>
      <c r="S2566" s="119">
        <f>SUMIFS(DATOS!$F:$F,DATOS!$A:$A,$C2566,DATOS!$G:$G,$P$1,DATOS!$J:$J,$S$1)</f>
        <v>0</v>
      </c>
      <c r="T2566" s="117">
        <f>SUMIFS(DATOS!$F:$F,DATOS!$A:$A,$C2566,DATOS!$G:$G,$N$1,DATOS!$K:$K,$T$1)</f>
        <v>0</v>
      </c>
      <c r="U2566" s="118">
        <f>SUMIFS(DATOS!$F:$F,DATOS!$A:$A,$C2566,DATOS!$G:$G,$O$1,DATOS!$K:$K,$T$1)</f>
        <v>0</v>
      </c>
      <c r="V2566" s="119">
        <f>SUMIFS(DATOS!$F:$F,DATOS!$A:$A,$C2566,DATOS!$G:$G,$P$1,DATOS!$K:$K,$R$1)</f>
        <v>0</v>
      </c>
    </row>
    <row r="2567" spans="1:22">
      <c r="A2567" s="128" t="s">
        <v>452</v>
      </c>
      <c r="B2567" s="128" t="str">
        <f t="shared" si="295"/>
        <v>1 2 3 236 002 001</v>
      </c>
      <c r="C2567" s="129" t="s">
        <v>9881</v>
      </c>
      <c r="D2567" s="130" t="s">
        <v>3303</v>
      </c>
      <c r="E2567" s="127">
        <f t="shared" si="297"/>
        <v>0</v>
      </c>
      <c r="F2567" s="127">
        <f t="shared" si="298"/>
        <v>0</v>
      </c>
      <c r="G2567" s="127">
        <f t="shared" si="299"/>
        <v>0</v>
      </c>
      <c r="H2567" s="131">
        <f t="shared" si="300"/>
        <v>0</v>
      </c>
      <c r="I2567" s="128">
        <f t="shared" si="296"/>
        <v>17</v>
      </c>
      <c r="J2567" s="156" t="str">
        <f t="shared" si="294"/>
        <v>1 2 3 236 002</v>
      </c>
      <c r="K2567" s="118">
        <f>SUMIFS(DATOS!$F:$F,DATOS!$A:$A,$C2567,DATOS!$G:$G,$N$1,DATOS!$E:$E,$Q$1)</f>
        <v>0</v>
      </c>
      <c r="L2567" s="118">
        <f>SUMIFS(DATOS!$F:$F,DATOS!$A:$A,$C2567,DATOS!$G:$G,$O$1,DATOS!$E:$E,$Q$1)</f>
        <v>0</v>
      </c>
      <c r="M2567" s="119">
        <f>SUMIFS(DATOS!$F:$F,DATOS!$A:$A,$C2567,DATOS!$G:$G,$P$1,DATOS!$E:$E,$Q$1)</f>
        <v>0</v>
      </c>
      <c r="N2567" s="117">
        <f>SUMIFS(DATOS!$F:$F,DATOS!$A:$A,$C2567,DATOS!$G:$G,$N$1,DATOS!$L:$L,$R$1)</f>
        <v>0</v>
      </c>
      <c r="O2567" s="118">
        <f>SUMIFS(DATOS!$F:$F,DATOS!$A:$A,$C2567,DATOS!$G:$G,$O$1,DATOS!$L:$L,$R$1)</f>
        <v>0</v>
      </c>
      <c r="P2567" s="119">
        <f>SUMIFS(DATOS!$F:$F,DATOS!$A:$A,$C2567,DATOS!$G:$G,$P$1,DATOS!$L:$L,$R$1)</f>
        <v>0</v>
      </c>
      <c r="Q2567" s="117">
        <f>SUMIFS(DATOS!$F:$F,DATOS!$A:$A,$C2567,DATOS!$G:$G,$N$1,DATOS!$J:$J,$S$1)</f>
        <v>0</v>
      </c>
      <c r="R2567" s="118">
        <f>SUMIFS(DATOS!$F:$F,DATOS!$A:$A,$C2567,DATOS!$G:$G,$O$1,DATOS!$J:$J,$S$1)</f>
        <v>0</v>
      </c>
      <c r="S2567" s="119">
        <f>SUMIFS(DATOS!$F:$F,DATOS!$A:$A,$C2567,DATOS!$G:$G,$P$1,DATOS!$J:$J,$S$1)</f>
        <v>0</v>
      </c>
      <c r="T2567" s="117">
        <f>SUMIFS(DATOS!$F:$F,DATOS!$A:$A,$C2567,DATOS!$G:$G,$N$1,DATOS!$K:$K,$T$1)</f>
        <v>0</v>
      </c>
      <c r="U2567" s="118">
        <f>SUMIFS(DATOS!$F:$F,DATOS!$A:$A,$C2567,DATOS!$G:$G,$O$1,DATOS!$K:$K,$T$1)</f>
        <v>0</v>
      </c>
      <c r="V2567" s="119">
        <f>SUMIFS(DATOS!$F:$F,DATOS!$A:$A,$C2567,DATOS!$G:$G,$P$1,DATOS!$K:$K,$R$1)</f>
        <v>0</v>
      </c>
    </row>
    <row r="2568" spans="1:22">
      <c r="A2568" s="128" t="s">
        <v>452</v>
      </c>
      <c r="B2568" s="128" t="str">
        <f t="shared" si="295"/>
        <v>1 2 3 236 003 001</v>
      </c>
      <c r="C2568" s="129" t="s">
        <v>9882</v>
      </c>
      <c r="D2568" s="130" t="s">
        <v>3303</v>
      </c>
      <c r="E2568" s="127">
        <f t="shared" si="297"/>
        <v>0</v>
      </c>
      <c r="F2568" s="127">
        <f t="shared" si="298"/>
        <v>0</v>
      </c>
      <c r="G2568" s="127">
        <f t="shared" si="299"/>
        <v>0</v>
      </c>
      <c r="H2568" s="131">
        <f t="shared" si="300"/>
        <v>0</v>
      </c>
      <c r="I2568" s="128">
        <f t="shared" si="296"/>
        <v>17</v>
      </c>
      <c r="J2568" s="156" t="str">
        <f t="shared" si="294"/>
        <v>1 2 3 236 003</v>
      </c>
      <c r="K2568" s="118">
        <f>SUMIFS(DATOS!$F:$F,DATOS!$A:$A,$C2568,DATOS!$G:$G,$N$1,DATOS!$E:$E,$Q$1)</f>
        <v>0</v>
      </c>
      <c r="L2568" s="118">
        <f>SUMIFS(DATOS!$F:$F,DATOS!$A:$A,$C2568,DATOS!$G:$G,$O$1,DATOS!$E:$E,$Q$1)</f>
        <v>0</v>
      </c>
      <c r="M2568" s="119">
        <f>SUMIFS(DATOS!$F:$F,DATOS!$A:$A,$C2568,DATOS!$G:$G,$P$1,DATOS!$E:$E,$Q$1)</f>
        <v>0</v>
      </c>
      <c r="N2568" s="117">
        <f>SUMIFS(DATOS!$F:$F,DATOS!$A:$A,$C2568,DATOS!$G:$G,$N$1,DATOS!$L:$L,$R$1)</f>
        <v>0</v>
      </c>
      <c r="O2568" s="118">
        <f>SUMIFS(DATOS!$F:$F,DATOS!$A:$A,$C2568,DATOS!$G:$G,$O$1,DATOS!$L:$L,$R$1)</f>
        <v>0</v>
      </c>
      <c r="P2568" s="119">
        <f>SUMIFS(DATOS!$F:$F,DATOS!$A:$A,$C2568,DATOS!$G:$G,$P$1,DATOS!$L:$L,$R$1)</f>
        <v>0</v>
      </c>
      <c r="Q2568" s="117">
        <f>SUMIFS(DATOS!$F:$F,DATOS!$A:$A,$C2568,DATOS!$G:$G,$N$1,DATOS!$J:$J,$S$1)</f>
        <v>0</v>
      </c>
      <c r="R2568" s="118">
        <f>SUMIFS(DATOS!$F:$F,DATOS!$A:$A,$C2568,DATOS!$G:$G,$O$1,DATOS!$J:$J,$S$1)</f>
        <v>0</v>
      </c>
      <c r="S2568" s="119">
        <f>SUMIFS(DATOS!$F:$F,DATOS!$A:$A,$C2568,DATOS!$G:$G,$P$1,DATOS!$J:$J,$S$1)</f>
        <v>0</v>
      </c>
      <c r="T2568" s="117">
        <f>SUMIFS(DATOS!$F:$F,DATOS!$A:$A,$C2568,DATOS!$G:$G,$N$1,DATOS!$K:$K,$T$1)</f>
        <v>0</v>
      </c>
      <c r="U2568" s="118">
        <f>SUMIFS(DATOS!$F:$F,DATOS!$A:$A,$C2568,DATOS!$G:$G,$O$1,DATOS!$K:$K,$T$1)</f>
        <v>0</v>
      </c>
      <c r="V2568" s="119">
        <f>SUMIFS(DATOS!$F:$F,DATOS!$A:$A,$C2568,DATOS!$G:$G,$P$1,DATOS!$K:$K,$R$1)</f>
        <v>0</v>
      </c>
    </row>
    <row r="2569" spans="1:22">
      <c r="A2569" s="128" t="s">
        <v>452</v>
      </c>
      <c r="B2569" s="128" t="str">
        <f t="shared" si="295"/>
        <v>1 2 3 236 004 001</v>
      </c>
      <c r="C2569" s="129" t="s">
        <v>9883</v>
      </c>
      <c r="D2569" s="130" t="s">
        <v>3303</v>
      </c>
      <c r="E2569" s="127">
        <f t="shared" si="297"/>
        <v>0</v>
      </c>
      <c r="F2569" s="127">
        <f t="shared" si="298"/>
        <v>0</v>
      </c>
      <c r="G2569" s="127">
        <f t="shared" si="299"/>
        <v>0</v>
      </c>
      <c r="H2569" s="131">
        <f t="shared" si="300"/>
        <v>0</v>
      </c>
      <c r="I2569" s="128">
        <f t="shared" si="296"/>
        <v>17</v>
      </c>
      <c r="J2569" s="156" t="str">
        <f t="shared" si="294"/>
        <v>1 2 3 236 004</v>
      </c>
      <c r="K2569" s="118">
        <f>SUMIFS(DATOS!$F:$F,DATOS!$A:$A,$C2569,DATOS!$G:$G,$N$1,DATOS!$E:$E,$Q$1)</f>
        <v>0</v>
      </c>
      <c r="L2569" s="118">
        <f>SUMIFS(DATOS!$F:$F,DATOS!$A:$A,$C2569,DATOS!$G:$G,$O$1,DATOS!$E:$E,$Q$1)</f>
        <v>0</v>
      </c>
      <c r="M2569" s="119">
        <f>SUMIFS(DATOS!$F:$F,DATOS!$A:$A,$C2569,DATOS!$G:$G,$P$1,DATOS!$E:$E,$Q$1)</f>
        <v>0</v>
      </c>
      <c r="N2569" s="117">
        <f>SUMIFS(DATOS!$F:$F,DATOS!$A:$A,$C2569,DATOS!$G:$G,$N$1,DATOS!$L:$L,$R$1)</f>
        <v>0</v>
      </c>
      <c r="O2569" s="118">
        <f>SUMIFS(DATOS!$F:$F,DATOS!$A:$A,$C2569,DATOS!$G:$G,$O$1,DATOS!$L:$L,$R$1)</f>
        <v>0</v>
      </c>
      <c r="P2569" s="119">
        <f>SUMIFS(DATOS!$F:$F,DATOS!$A:$A,$C2569,DATOS!$G:$G,$P$1,DATOS!$L:$L,$R$1)</f>
        <v>0</v>
      </c>
      <c r="Q2569" s="117">
        <f>SUMIFS(DATOS!$F:$F,DATOS!$A:$A,$C2569,DATOS!$G:$G,$N$1,DATOS!$J:$J,$S$1)</f>
        <v>0</v>
      </c>
      <c r="R2569" s="118">
        <f>SUMIFS(DATOS!$F:$F,DATOS!$A:$A,$C2569,DATOS!$G:$G,$O$1,DATOS!$J:$J,$S$1)</f>
        <v>0</v>
      </c>
      <c r="S2569" s="119">
        <f>SUMIFS(DATOS!$F:$F,DATOS!$A:$A,$C2569,DATOS!$G:$G,$P$1,DATOS!$J:$J,$S$1)</f>
        <v>0</v>
      </c>
      <c r="T2569" s="117">
        <f>SUMIFS(DATOS!$F:$F,DATOS!$A:$A,$C2569,DATOS!$G:$G,$N$1,DATOS!$K:$K,$T$1)</f>
        <v>0</v>
      </c>
      <c r="U2569" s="118">
        <f>SUMIFS(DATOS!$F:$F,DATOS!$A:$A,$C2569,DATOS!$G:$G,$O$1,DATOS!$K:$K,$T$1)</f>
        <v>0</v>
      </c>
      <c r="V2569" s="119">
        <f>SUMIFS(DATOS!$F:$F,DATOS!$A:$A,$C2569,DATOS!$G:$G,$P$1,DATOS!$K:$K,$R$1)</f>
        <v>0</v>
      </c>
    </row>
    <row r="2570" spans="1:22">
      <c r="A2570" s="128" t="s">
        <v>452</v>
      </c>
      <c r="B2570" s="128" t="str">
        <f t="shared" si="295"/>
        <v>1 2 3 236 005 001</v>
      </c>
      <c r="C2570" s="129" t="s">
        <v>9884</v>
      </c>
      <c r="D2570" s="130" t="s">
        <v>3303</v>
      </c>
      <c r="E2570" s="127">
        <f t="shared" si="297"/>
        <v>0</v>
      </c>
      <c r="F2570" s="127">
        <f t="shared" si="298"/>
        <v>0</v>
      </c>
      <c r="G2570" s="127">
        <f t="shared" si="299"/>
        <v>0</v>
      </c>
      <c r="H2570" s="131">
        <f t="shared" si="300"/>
        <v>0</v>
      </c>
      <c r="I2570" s="128">
        <f t="shared" si="296"/>
        <v>17</v>
      </c>
      <c r="J2570" s="156" t="str">
        <f t="shared" si="294"/>
        <v>1 2 3 236 005</v>
      </c>
      <c r="K2570" s="118">
        <f>SUMIFS(DATOS!$F:$F,DATOS!$A:$A,$C2570,DATOS!$G:$G,$N$1,DATOS!$E:$E,$Q$1)</f>
        <v>0</v>
      </c>
      <c r="L2570" s="118">
        <f>SUMIFS(DATOS!$F:$F,DATOS!$A:$A,$C2570,DATOS!$G:$G,$O$1,DATOS!$E:$E,$Q$1)</f>
        <v>0</v>
      </c>
      <c r="M2570" s="119">
        <f>SUMIFS(DATOS!$F:$F,DATOS!$A:$A,$C2570,DATOS!$G:$G,$P$1,DATOS!$E:$E,$Q$1)</f>
        <v>0</v>
      </c>
      <c r="N2570" s="117">
        <f>SUMIFS(DATOS!$F:$F,DATOS!$A:$A,$C2570,DATOS!$G:$G,$N$1,DATOS!$L:$L,$R$1)</f>
        <v>0</v>
      </c>
      <c r="O2570" s="118">
        <f>SUMIFS(DATOS!$F:$F,DATOS!$A:$A,$C2570,DATOS!$G:$G,$O$1,DATOS!$L:$L,$R$1)</f>
        <v>0</v>
      </c>
      <c r="P2570" s="119">
        <f>SUMIFS(DATOS!$F:$F,DATOS!$A:$A,$C2570,DATOS!$G:$G,$P$1,DATOS!$L:$L,$R$1)</f>
        <v>0</v>
      </c>
      <c r="Q2570" s="117">
        <f>SUMIFS(DATOS!$F:$F,DATOS!$A:$A,$C2570,DATOS!$G:$G,$N$1,DATOS!$J:$J,$S$1)</f>
        <v>0</v>
      </c>
      <c r="R2570" s="118">
        <f>SUMIFS(DATOS!$F:$F,DATOS!$A:$A,$C2570,DATOS!$G:$G,$O$1,DATOS!$J:$J,$S$1)</f>
        <v>0</v>
      </c>
      <c r="S2570" s="119">
        <f>SUMIFS(DATOS!$F:$F,DATOS!$A:$A,$C2570,DATOS!$G:$G,$P$1,DATOS!$J:$J,$S$1)</f>
        <v>0</v>
      </c>
      <c r="T2570" s="117">
        <f>SUMIFS(DATOS!$F:$F,DATOS!$A:$A,$C2570,DATOS!$G:$G,$N$1,DATOS!$K:$K,$T$1)</f>
        <v>0</v>
      </c>
      <c r="U2570" s="118">
        <f>SUMIFS(DATOS!$F:$F,DATOS!$A:$A,$C2570,DATOS!$G:$G,$O$1,DATOS!$K:$K,$T$1)</f>
        <v>0</v>
      </c>
      <c r="V2570" s="119">
        <f>SUMIFS(DATOS!$F:$F,DATOS!$A:$A,$C2570,DATOS!$G:$G,$P$1,DATOS!$K:$K,$R$1)</f>
        <v>0</v>
      </c>
    </row>
    <row r="2571" spans="1:22">
      <c r="A2571" s="128" t="s">
        <v>452</v>
      </c>
      <c r="B2571" s="128" t="str">
        <f t="shared" si="295"/>
        <v>1 2 3 237 001 001</v>
      </c>
      <c r="C2571" s="129" t="s">
        <v>3946</v>
      </c>
      <c r="D2571" s="130" t="s">
        <v>3304</v>
      </c>
      <c r="E2571" s="127">
        <f t="shared" si="297"/>
        <v>0</v>
      </c>
      <c r="F2571" s="127">
        <f t="shared" si="298"/>
        <v>0</v>
      </c>
      <c r="G2571" s="127">
        <f t="shared" si="299"/>
        <v>0</v>
      </c>
      <c r="H2571" s="131">
        <f t="shared" si="300"/>
        <v>0</v>
      </c>
      <c r="I2571" s="128">
        <f t="shared" si="296"/>
        <v>17</v>
      </c>
      <c r="J2571" s="156" t="str">
        <f t="shared" si="294"/>
        <v>1 2 3 237 001</v>
      </c>
      <c r="K2571" s="118">
        <f>SUMIFS(DATOS!$F:$F,DATOS!$A:$A,$C2571,DATOS!$G:$G,$N$1,DATOS!$E:$E,$Q$1)</f>
        <v>0</v>
      </c>
      <c r="L2571" s="118">
        <f>SUMIFS(DATOS!$F:$F,DATOS!$A:$A,$C2571,DATOS!$G:$G,$O$1,DATOS!$E:$E,$Q$1)</f>
        <v>0</v>
      </c>
      <c r="M2571" s="119">
        <f>SUMIFS(DATOS!$F:$F,DATOS!$A:$A,$C2571,DATOS!$G:$G,$P$1,DATOS!$E:$E,$Q$1)</f>
        <v>0</v>
      </c>
      <c r="N2571" s="117">
        <f>SUMIFS(DATOS!$F:$F,DATOS!$A:$A,$C2571,DATOS!$G:$G,$N$1,DATOS!$L:$L,$R$1)</f>
        <v>0</v>
      </c>
      <c r="O2571" s="118">
        <f>SUMIFS(DATOS!$F:$F,DATOS!$A:$A,$C2571,DATOS!$G:$G,$O$1,DATOS!$L:$L,$R$1)</f>
        <v>0</v>
      </c>
      <c r="P2571" s="119">
        <f>SUMIFS(DATOS!$F:$F,DATOS!$A:$A,$C2571,DATOS!$G:$G,$P$1,DATOS!$L:$L,$R$1)</f>
        <v>0</v>
      </c>
      <c r="Q2571" s="117">
        <f>SUMIFS(DATOS!$F:$F,DATOS!$A:$A,$C2571,DATOS!$G:$G,$N$1,DATOS!$J:$J,$S$1)</f>
        <v>0</v>
      </c>
      <c r="R2571" s="118">
        <f>SUMIFS(DATOS!$F:$F,DATOS!$A:$A,$C2571,DATOS!$G:$G,$O$1,DATOS!$J:$J,$S$1)</f>
        <v>0</v>
      </c>
      <c r="S2571" s="119">
        <f>SUMIFS(DATOS!$F:$F,DATOS!$A:$A,$C2571,DATOS!$G:$G,$P$1,DATOS!$J:$J,$S$1)</f>
        <v>0</v>
      </c>
      <c r="T2571" s="117">
        <f>SUMIFS(DATOS!$F:$F,DATOS!$A:$A,$C2571,DATOS!$G:$G,$N$1,DATOS!$K:$K,$T$1)</f>
        <v>0</v>
      </c>
      <c r="U2571" s="118">
        <f>SUMIFS(DATOS!$F:$F,DATOS!$A:$A,$C2571,DATOS!$G:$G,$O$1,DATOS!$K:$K,$T$1)</f>
        <v>0</v>
      </c>
      <c r="V2571" s="119">
        <f>SUMIFS(DATOS!$F:$F,DATOS!$A:$A,$C2571,DATOS!$G:$G,$P$1,DATOS!$K:$K,$R$1)</f>
        <v>0</v>
      </c>
    </row>
    <row r="2572" spans="1:22">
      <c r="A2572" s="128" t="s">
        <v>452</v>
      </c>
      <c r="B2572" s="128" t="str">
        <f t="shared" si="295"/>
        <v>1 2 3 237 002 001</v>
      </c>
      <c r="C2572" s="129" t="s">
        <v>9885</v>
      </c>
      <c r="D2572" s="130" t="s">
        <v>3304</v>
      </c>
      <c r="E2572" s="127">
        <f t="shared" si="297"/>
        <v>0</v>
      </c>
      <c r="F2572" s="127">
        <f t="shared" si="298"/>
        <v>0</v>
      </c>
      <c r="G2572" s="127">
        <f t="shared" si="299"/>
        <v>0</v>
      </c>
      <c r="H2572" s="131">
        <f t="shared" si="300"/>
        <v>0</v>
      </c>
      <c r="I2572" s="128">
        <f t="shared" si="296"/>
        <v>17</v>
      </c>
      <c r="J2572" s="156" t="str">
        <f t="shared" si="294"/>
        <v>1 2 3 237 002</v>
      </c>
      <c r="K2572" s="118">
        <f>SUMIFS(DATOS!$F:$F,DATOS!$A:$A,$C2572,DATOS!$G:$G,$N$1,DATOS!$E:$E,$Q$1)</f>
        <v>0</v>
      </c>
      <c r="L2572" s="118">
        <f>SUMIFS(DATOS!$F:$F,DATOS!$A:$A,$C2572,DATOS!$G:$G,$O$1,DATOS!$E:$E,$Q$1)</f>
        <v>0</v>
      </c>
      <c r="M2572" s="119">
        <f>SUMIFS(DATOS!$F:$F,DATOS!$A:$A,$C2572,DATOS!$G:$G,$P$1,DATOS!$E:$E,$Q$1)</f>
        <v>0</v>
      </c>
      <c r="N2572" s="117">
        <f>SUMIFS(DATOS!$F:$F,DATOS!$A:$A,$C2572,DATOS!$G:$G,$N$1,DATOS!$L:$L,$R$1)</f>
        <v>0</v>
      </c>
      <c r="O2572" s="118">
        <f>SUMIFS(DATOS!$F:$F,DATOS!$A:$A,$C2572,DATOS!$G:$G,$O$1,DATOS!$L:$L,$R$1)</f>
        <v>0</v>
      </c>
      <c r="P2572" s="119">
        <f>SUMIFS(DATOS!$F:$F,DATOS!$A:$A,$C2572,DATOS!$G:$G,$P$1,DATOS!$L:$L,$R$1)</f>
        <v>0</v>
      </c>
      <c r="Q2572" s="117">
        <f>SUMIFS(DATOS!$F:$F,DATOS!$A:$A,$C2572,DATOS!$G:$G,$N$1,DATOS!$J:$J,$S$1)</f>
        <v>0</v>
      </c>
      <c r="R2572" s="118">
        <f>SUMIFS(DATOS!$F:$F,DATOS!$A:$A,$C2572,DATOS!$G:$G,$O$1,DATOS!$J:$J,$S$1)</f>
        <v>0</v>
      </c>
      <c r="S2572" s="119">
        <f>SUMIFS(DATOS!$F:$F,DATOS!$A:$A,$C2572,DATOS!$G:$G,$P$1,DATOS!$J:$J,$S$1)</f>
        <v>0</v>
      </c>
      <c r="T2572" s="117">
        <f>SUMIFS(DATOS!$F:$F,DATOS!$A:$A,$C2572,DATOS!$G:$G,$N$1,DATOS!$K:$K,$T$1)</f>
        <v>0</v>
      </c>
      <c r="U2572" s="118">
        <f>SUMIFS(DATOS!$F:$F,DATOS!$A:$A,$C2572,DATOS!$G:$G,$O$1,DATOS!$K:$K,$T$1)</f>
        <v>0</v>
      </c>
      <c r="V2572" s="119">
        <f>SUMIFS(DATOS!$F:$F,DATOS!$A:$A,$C2572,DATOS!$G:$G,$P$1,DATOS!$K:$K,$R$1)</f>
        <v>0</v>
      </c>
    </row>
    <row r="2573" spans="1:22">
      <c r="A2573" s="128" t="s">
        <v>452</v>
      </c>
      <c r="B2573" s="128" t="str">
        <f t="shared" si="295"/>
        <v>1 2 3 237 003 001</v>
      </c>
      <c r="C2573" s="129" t="s">
        <v>9886</v>
      </c>
      <c r="D2573" s="130" t="s">
        <v>3304</v>
      </c>
      <c r="E2573" s="127">
        <f t="shared" si="297"/>
        <v>0</v>
      </c>
      <c r="F2573" s="127">
        <f t="shared" si="298"/>
        <v>0</v>
      </c>
      <c r="G2573" s="127">
        <f t="shared" si="299"/>
        <v>0</v>
      </c>
      <c r="H2573" s="131">
        <f t="shared" si="300"/>
        <v>0</v>
      </c>
      <c r="I2573" s="128">
        <f t="shared" si="296"/>
        <v>17</v>
      </c>
      <c r="J2573" s="156" t="str">
        <f t="shared" si="294"/>
        <v>1 2 3 237 003</v>
      </c>
      <c r="K2573" s="118">
        <f>SUMIFS(DATOS!$F:$F,DATOS!$A:$A,$C2573,DATOS!$G:$G,$N$1,DATOS!$E:$E,$Q$1)</f>
        <v>0</v>
      </c>
      <c r="L2573" s="118">
        <f>SUMIFS(DATOS!$F:$F,DATOS!$A:$A,$C2573,DATOS!$G:$G,$O$1,DATOS!$E:$E,$Q$1)</f>
        <v>0</v>
      </c>
      <c r="M2573" s="119">
        <f>SUMIFS(DATOS!$F:$F,DATOS!$A:$A,$C2573,DATOS!$G:$G,$P$1,DATOS!$E:$E,$Q$1)</f>
        <v>0</v>
      </c>
      <c r="N2573" s="117">
        <f>SUMIFS(DATOS!$F:$F,DATOS!$A:$A,$C2573,DATOS!$G:$G,$N$1,DATOS!$L:$L,$R$1)</f>
        <v>0</v>
      </c>
      <c r="O2573" s="118">
        <f>SUMIFS(DATOS!$F:$F,DATOS!$A:$A,$C2573,DATOS!$G:$G,$O$1,DATOS!$L:$L,$R$1)</f>
        <v>0</v>
      </c>
      <c r="P2573" s="119">
        <f>SUMIFS(DATOS!$F:$F,DATOS!$A:$A,$C2573,DATOS!$G:$G,$P$1,DATOS!$L:$L,$R$1)</f>
        <v>0</v>
      </c>
      <c r="Q2573" s="117">
        <f>SUMIFS(DATOS!$F:$F,DATOS!$A:$A,$C2573,DATOS!$G:$G,$N$1,DATOS!$J:$J,$S$1)</f>
        <v>0</v>
      </c>
      <c r="R2573" s="118">
        <f>SUMIFS(DATOS!$F:$F,DATOS!$A:$A,$C2573,DATOS!$G:$G,$O$1,DATOS!$J:$J,$S$1)</f>
        <v>0</v>
      </c>
      <c r="S2573" s="119">
        <f>SUMIFS(DATOS!$F:$F,DATOS!$A:$A,$C2573,DATOS!$G:$G,$P$1,DATOS!$J:$J,$S$1)</f>
        <v>0</v>
      </c>
      <c r="T2573" s="117">
        <f>SUMIFS(DATOS!$F:$F,DATOS!$A:$A,$C2573,DATOS!$G:$G,$N$1,DATOS!$K:$K,$T$1)</f>
        <v>0</v>
      </c>
      <c r="U2573" s="118">
        <f>SUMIFS(DATOS!$F:$F,DATOS!$A:$A,$C2573,DATOS!$G:$G,$O$1,DATOS!$K:$K,$T$1)</f>
        <v>0</v>
      </c>
      <c r="V2573" s="119">
        <f>SUMIFS(DATOS!$F:$F,DATOS!$A:$A,$C2573,DATOS!$G:$G,$P$1,DATOS!$K:$K,$R$1)</f>
        <v>0</v>
      </c>
    </row>
    <row r="2574" spans="1:22">
      <c r="A2574" s="128" t="s">
        <v>452</v>
      </c>
      <c r="B2574" s="128" t="str">
        <f t="shared" si="295"/>
        <v>1 2 3 237 004 001</v>
      </c>
      <c r="C2574" s="129" t="s">
        <v>9887</v>
      </c>
      <c r="D2574" s="130" t="s">
        <v>3304</v>
      </c>
      <c r="E2574" s="127">
        <f t="shared" si="297"/>
        <v>0</v>
      </c>
      <c r="F2574" s="127">
        <f t="shared" si="298"/>
        <v>0</v>
      </c>
      <c r="G2574" s="127">
        <f t="shared" si="299"/>
        <v>0</v>
      </c>
      <c r="H2574" s="131">
        <f t="shared" si="300"/>
        <v>0</v>
      </c>
      <c r="I2574" s="128">
        <f t="shared" si="296"/>
        <v>17</v>
      </c>
      <c r="J2574" s="156" t="str">
        <f t="shared" si="294"/>
        <v>1 2 3 237 004</v>
      </c>
      <c r="K2574" s="118">
        <f>SUMIFS(DATOS!$F:$F,DATOS!$A:$A,$C2574,DATOS!$G:$G,$N$1,DATOS!$E:$E,$Q$1)</f>
        <v>0</v>
      </c>
      <c r="L2574" s="118">
        <f>SUMIFS(DATOS!$F:$F,DATOS!$A:$A,$C2574,DATOS!$G:$G,$O$1,DATOS!$E:$E,$Q$1)</f>
        <v>0</v>
      </c>
      <c r="M2574" s="119">
        <f>SUMIFS(DATOS!$F:$F,DATOS!$A:$A,$C2574,DATOS!$G:$G,$P$1,DATOS!$E:$E,$Q$1)</f>
        <v>0</v>
      </c>
      <c r="N2574" s="117">
        <f>SUMIFS(DATOS!$F:$F,DATOS!$A:$A,$C2574,DATOS!$G:$G,$N$1,DATOS!$L:$L,$R$1)</f>
        <v>0</v>
      </c>
      <c r="O2574" s="118">
        <f>SUMIFS(DATOS!$F:$F,DATOS!$A:$A,$C2574,DATOS!$G:$G,$O$1,DATOS!$L:$L,$R$1)</f>
        <v>0</v>
      </c>
      <c r="P2574" s="119">
        <f>SUMIFS(DATOS!$F:$F,DATOS!$A:$A,$C2574,DATOS!$G:$G,$P$1,DATOS!$L:$L,$R$1)</f>
        <v>0</v>
      </c>
      <c r="Q2574" s="117">
        <f>SUMIFS(DATOS!$F:$F,DATOS!$A:$A,$C2574,DATOS!$G:$G,$N$1,DATOS!$J:$J,$S$1)</f>
        <v>0</v>
      </c>
      <c r="R2574" s="118">
        <f>SUMIFS(DATOS!$F:$F,DATOS!$A:$A,$C2574,DATOS!$G:$G,$O$1,DATOS!$J:$J,$S$1)</f>
        <v>0</v>
      </c>
      <c r="S2574" s="119">
        <f>SUMIFS(DATOS!$F:$F,DATOS!$A:$A,$C2574,DATOS!$G:$G,$P$1,DATOS!$J:$J,$S$1)</f>
        <v>0</v>
      </c>
      <c r="T2574" s="117">
        <f>SUMIFS(DATOS!$F:$F,DATOS!$A:$A,$C2574,DATOS!$G:$G,$N$1,DATOS!$K:$K,$T$1)</f>
        <v>0</v>
      </c>
      <c r="U2574" s="118">
        <f>SUMIFS(DATOS!$F:$F,DATOS!$A:$A,$C2574,DATOS!$G:$G,$O$1,DATOS!$K:$K,$T$1)</f>
        <v>0</v>
      </c>
      <c r="V2574" s="119">
        <f>SUMIFS(DATOS!$F:$F,DATOS!$A:$A,$C2574,DATOS!$G:$G,$P$1,DATOS!$K:$K,$R$1)</f>
        <v>0</v>
      </c>
    </row>
    <row r="2575" spans="1:22">
      <c r="A2575" s="128" t="s">
        <v>452</v>
      </c>
      <c r="B2575" s="128" t="str">
        <f t="shared" si="295"/>
        <v>1 2 3 237 005 001</v>
      </c>
      <c r="C2575" s="129" t="s">
        <v>9888</v>
      </c>
      <c r="D2575" s="130" t="s">
        <v>3304</v>
      </c>
      <c r="E2575" s="127">
        <f t="shared" si="297"/>
        <v>0</v>
      </c>
      <c r="F2575" s="127">
        <f t="shared" si="298"/>
        <v>0</v>
      </c>
      <c r="G2575" s="127">
        <f t="shared" si="299"/>
        <v>0</v>
      </c>
      <c r="H2575" s="131">
        <f t="shared" si="300"/>
        <v>0</v>
      </c>
      <c r="I2575" s="128">
        <f t="shared" si="296"/>
        <v>17</v>
      </c>
      <c r="J2575" s="156" t="str">
        <f t="shared" si="294"/>
        <v>1 2 3 237 005</v>
      </c>
      <c r="K2575" s="118">
        <f>SUMIFS(DATOS!$F:$F,DATOS!$A:$A,$C2575,DATOS!$G:$G,$N$1,DATOS!$E:$E,$Q$1)</f>
        <v>0</v>
      </c>
      <c r="L2575" s="118">
        <f>SUMIFS(DATOS!$F:$F,DATOS!$A:$A,$C2575,DATOS!$G:$G,$O$1,DATOS!$E:$E,$Q$1)</f>
        <v>0</v>
      </c>
      <c r="M2575" s="119">
        <f>SUMIFS(DATOS!$F:$F,DATOS!$A:$A,$C2575,DATOS!$G:$G,$P$1,DATOS!$E:$E,$Q$1)</f>
        <v>0</v>
      </c>
      <c r="N2575" s="117">
        <f>SUMIFS(DATOS!$F:$F,DATOS!$A:$A,$C2575,DATOS!$G:$G,$N$1,DATOS!$L:$L,$R$1)</f>
        <v>0</v>
      </c>
      <c r="O2575" s="118">
        <f>SUMIFS(DATOS!$F:$F,DATOS!$A:$A,$C2575,DATOS!$G:$G,$O$1,DATOS!$L:$L,$R$1)</f>
        <v>0</v>
      </c>
      <c r="P2575" s="119">
        <f>SUMIFS(DATOS!$F:$F,DATOS!$A:$A,$C2575,DATOS!$G:$G,$P$1,DATOS!$L:$L,$R$1)</f>
        <v>0</v>
      </c>
      <c r="Q2575" s="117">
        <f>SUMIFS(DATOS!$F:$F,DATOS!$A:$A,$C2575,DATOS!$G:$G,$N$1,DATOS!$J:$J,$S$1)</f>
        <v>0</v>
      </c>
      <c r="R2575" s="118">
        <f>SUMIFS(DATOS!$F:$F,DATOS!$A:$A,$C2575,DATOS!$G:$G,$O$1,DATOS!$J:$J,$S$1)</f>
        <v>0</v>
      </c>
      <c r="S2575" s="119">
        <f>SUMIFS(DATOS!$F:$F,DATOS!$A:$A,$C2575,DATOS!$G:$G,$P$1,DATOS!$J:$J,$S$1)</f>
        <v>0</v>
      </c>
      <c r="T2575" s="117">
        <f>SUMIFS(DATOS!$F:$F,DATOS!$A:$A,$C2575,DATOS!$G:$G,$N$1,DATOS!$K:$K,$T$1)</f>
        <v>0</v>
      </c>
      <c r="U2575" s="118">
        <f>SUMIFS(DATOS!$F:$F,DATOS!$A:$A,$C2575,DATOS!$G:$G,$O$1,DATOS!$K:$K,$T$1)</f>
        <v>0</v>
      </c>
      <c r="V2575" s="119">
        <f>SUMIFS(DATOS!$F:$F,DATOS!$A:$A,$C2575,DATOS!$G:$G,$P$1,DATOS!$K:$K,$R$1)</f>
        <v>0</v>
      </c>
    </row>
    <row r="2576" spans="1:22">
      <c r="A2576" s="128" t="s">
        <v>452</v>
      </c>
      <c r="B2576" s="128" t="str">
        <f t="shared" si="295"/>
        <v>1 2 3 238 001 001</v>
      </c>
      <c r="C2576" s="129" t="s">
        <v>3954</v>
      </c>
      <c r="D2576" s="130" t="s">
        <v>3305</v>
      </c>
      <c r="E2576" s="127">
        <f t="shared" si="297"/>
        <v>0</v>
      </c>
      <c r="F2576" s="127">
        <f t="shared" si="298"/>
        <v>0</v>
      </c>
      <c r="G2576" s="127">
        <f t="shared" si="299"/>
        <v>0</v>
      </c>
      <c r="H2576" s="131">
        <f t="shared" si="300"/>
        <v>0</v>
      </c>
      <c r="I2576" s="128">
        <f t="shared" si="296"/>
        <v>17</v>
      </c>
      <c r="J2576" s="156" t="str">
        <f t="shared" si="294"/>
        <v>1 2 3 238 001</v>
      </c>
      <c r="K2576" s="118">
        <f>SUMIFS(DATOS!$F:$F,DATOS!$A:$A,$C2576,DATOS!$G:$G,$N$1,DATOS!$E:$E,$Q$1)</f>
        <v>0</v>
      </c>
      <c r="L2576" s="118">
        <f>SUMIFS(DATOS!$F:$F,DATOS!$A:$A,$C2576,DATOS!$G:$G,$O$1,DATOS!$E:$E,$Q$1)</f>
        <v>0</v>
      </c>
      <c r="M2576" s="119">
        <f>SUMIFS(DATOS!$F:$F,DATOS!$A:$A,$C2576,DATOS!$G:$G,$P$1,DATOS!$E:$E,$Q$1)</f>
        <v>0</v>
      </c>
      <c r="N2576" s="117">
        <f>SUMIFS(DATOS!$F:$F,DATOS!$A:$A,$C2576,DATOS!$G:$G,$N$1,DATOS!$L:$L,$R$1)</f>
        <v>0</v>
      </c>
      <c r="O2576" s="118">
        <f>SUMIFS(DATOS!$F:$F,DATOS!$A:$A,$C2576,DATOS!$G:$G,$O$1,DATOS!$L:$L,$R$1)</f>
        <v>0</v>
      </c>
      <c r="P2576" s="119">
        <f>SUMIFS(DATOS!$F:$F,DATOS!$A:$A,$C2576,DATOS!$G:$G,$P$1,DATOS!$L:$L,$R$1)</f>
        <v>0</v>
      </c>
      <c r="Q2576" s="117">
        <f>SUMIFS(DATOS!$F:$F,DATOS!$A:$A,$C2576,DATOS!$G:$G,$N$1,DATOS!$J:$J,$S$1)</f>
        <v>0</v>
      </c>
      <c r="R2576" s="118">
        <f>SUMIFS(DATOS!$F:$F,DATOS!$A:$A,$C2576,DATOS!$G:$G,$O$1,DATOS!$J:$J,$S$1)</f>
        <v>0</v>
      </c>
      <c r="S2576" s="119">
        <f>SUMIFS(DATOS!$F:$F,DATOS!$A:$A,$C2576,DATOS!$G:$G,$P$1,DATOS!$J:$J,$S$1)</f>
        <v>0</v>
      </c>
      <c r="T2576" s="117">
        <f>SUMIFS(DATOS!$F:$F,DATOS!$A:$A,$C2576,DATOS!$G:$G,$N$1,DATOS!$K:$K,$T$1)</f>
        <v>0</v>
      </c>
      <c r="U2576" s="118">
        <f>SUMIFS(DATOS!$F:$F,DATOS!$A:$A,$C2576,DATOS!$G:$G,$O$1,DATOS!$K:$K,$T$1)</f>
        <v>0</v>
      </c>
      <c r="V2576" s="119">
        <f>SUMIFS(DATOS!$F:$F,DATOS!$A:$A,$C2576,DATOS!$G:$G,$P$1,DATOS!$K:$K,$R$1)</f>
        <v>0</v>
      </c>
    </row>
    <row r="2577" spans="1:22">
      <c r="A2577" s="128" t="s">
        <v>452</v>
      </c>
      <c r="B2577" s="128" t="str">
        <f t="shared" si="295"/>
        <v>1 2 3 238 002 001</v>
      </c>
      <c r="C2577" s="129" t="s">
        <v>9889</v>
      </c>
      <c r="D2577" s="130" t="s">
        <v>3305</v>
      </c>
      <c r="E2577" s="127">
        <f t="shared" si="297"/>
        <v>0</v>
      </c>
      <c r="F2577" s="127">
        <f t="shared" si="298"/>
        <v>0</v>
      </c>
      <c r="G2577" s="127">
        <f t="shared" si="299"/>
        <v>0</v>
      </c>
      <c r="H2577" s="131">
        <f t="shared" si="300"/>
        <v>0</v>
      </c>
      <c r="I2577" s="128">
        <f t="shared" si="296"/>
        <v>17</v>
      </c>
      <c r="J2577" s="156" t="str">
        <f t="shared" si="294"/>
        <v>1 2 3 238 002</v>
      </c>
      <c r="K2577" s="118">
        <f>SUMIFS(DATOS!$F:$F,DATOS!$A:$A,$C2577,DATOS!$G:$G,$N$1,DATOS!$E:$E,$Q$1)</f>
        <v>0</v>
      </c>
      <c r="L2577" s="118">
        <f>SUMIFS(DATOS!$F:$F,DATOS!$A:$A,$C2577,DATOS!$G:$G,$O$1,DATOS!$E:$E,$Q$1)</f>
        <v>0</v>
      </c>
      <c r="M2577" s="119">
        <f>SUMIFS(DATOS!$F:$F,DATOS!$A:$A,$C2577,DATOS!$G:$G,$P$1,DATOS!$E:$E,$Q$1)</f>
        <v>0</v>
      </c>
      <c r="N2577" s="117">
        <f>SUMIFS(DATOS!$F:$F,DATOS!$A:$A,$C2577,DATOS!$G:$G,$N$1,DATOS!$L:$L,$R$1)</f>
        <v>0</v>
      </c>
      <c r="O2577" s="118">
        <f>SUMIFS(DATOS!$F:$F,DATOS!$A:$A,$C2577,DATOS!$G:$G,$O$1,DATOS!$L:$L,$R$1)</f>
        <v>0</v>
      </c>
      <c r="P2577" s="119">
        <f>SUMIFS(DATOS!$F:$F,DATOS!$A:$A,$C2577,DATOS!$G:$G,$P$1,DATOS!$L:$L,$R$1)</f>
        <v>0</v>
      </c>
      <c r="Q2577" s="117">
        <f>SUMIFS(DATOS!$F:$F,DATOS!$A:$A,$C2577,DATOS!$G:$G,$N$1,DATOS!$J:$J,$S$1)</f>
        <v>0</v>
      </c>
      <c r="R2577" s="118">
        <f>SUMIFS(DATOS!$F:$F,DATOS!$A:$A,$C2577,DATOS!$G:$G,$O$1,DATOS!$J:$J,$S$1)</f>
        <v>0</v>
      </c>
      <c r="S2577" s="119">
        <f>SUMIFS(DATOS!$F:$F,DATOS!$A:$A,$C2577,DATOS!$G:$G,$P$1,DATOS!$J:$J,$S$1)</f>
        <v>0</v>
      </c>
      <c r="T2577" s="117">
        <f>SUMIFS(DATOS!$F:$F,DATOS!$A:$A,$C2577,DATOS!$G:$G,$N$1,DATOS!$K:$K,$T$1)</f>
        <v>0</v>
      </c>
      <c r="U2577" s="118">
        <f>SUMIFS(DATOS!$F:$F,DATOS!$A:$A,$C2577,DATOS!$G:$G,$O$1,DATOS!$K:$K,$T$1)</f>
        <v>0</v>
      </c>
      <c r="V2577" s="119">
        <f>SUMIFS(DATOS!$F:$F,DATOS!$A:$A,$C2577,DATOS!$G:$G,$P$1,DATOS!$K:$K,$R$1)</f>
        <v>0</v>
      </c>
    </row>
    <row r="2578" spans="1:22">
      <c r="A2578" s="128" t="s">
        <v>452</v>
      </c>
      <c r="B2578" s="128" t="str">
        <f t="shared" si="295"/>
        <v>1 2 3 238 003 001</v>
      </c>
      <c r="C2578" s="129" t="s">
        <v>9890</v>
      </c>
      <c r="D2578" s="130" t="s">
        <v>3305</v>
      </c>
      <c r="E2578" s="127">
        <f t="shared" si="297"/>
        <v>0</v>
      </c>
      <c r="F2578" s="127">
        <f t="shared" si="298"/>
        <v>0</v>
      </c>
      <c r="G2578" s="127">
        <f t="shared" si="299"/>
        <v>0</v>
      </c>
      <c r="H2578" s="131">
        <f t="shared" si="300"/>
        <v>0</v>
      </c>
      <c r="I2578" s="128">
        <f t="shared" si="296"/>
        <v>17</v>
      </c>
      <c r="J2578" s="156" t="str">
        <f t="shared" si="294"/>
        <v>1 2 3 238 003</v>
      </c>
      <c r="K2578" s="118">
        <f>SUMIFS(DATOS!$F:$F,DATOS!$A:$A,$C2578,DATOS!$G:$G,$N$1,DATOS!$E:$E,$Q$1)</f>
        <v>0</v>
      </c>
      <c r="L2578" s="118">
        <f>SUMIFS(DATOS!$F:$F,DATOS!$A:$A,$C2578,DATOS!$G:$G,$O$1,DATOS!$E:$E,$Q$1)</f>
        <v>0</v>
      </c>
      <c r="M2578" s="119">
        <f>SUMIFS(DATOS!$F:$F,DATOS!$A:$A,$C2578,DATOS!$G:$G,$P$1,DATOS!$E:$E,$Q$1)</f>
        <v>0</v>
      </c>
      <c r="N2578" s="117">
        <f>SUMIFS(DATOS!$F:$F,DATOS!$A:$A,$C2578,DATOS!$G:$G,$N$1,DATOS!$L:$L,$R$1)</f>
        <v>0</v>
      </c>
      <c r="O2578" s="118">
        <f>SUMIFS(DATOS!$F:$F,DATOS!$A:$A,$C2578,DATOS!$G:$G,$O$1,DATOS!$L:$L,$R$1)</f>
        <v>0</v>
      </c>
      <c r="P2578" s="119">
        <f>SUMIFS(DATOS!$F:$F,DATOS!$A:$A,$C2578,DATOS!$G:$G,$P$1,DATOS!$L:$L,$R$1)</f>
        <v>0</v>
      </c>
      <c r="Q2578" s="117">
        <f>SUMIFS(DATOS!$F:$F,DATOS!$A:$A,$C2578,DATOS!$G:$G,$N$1,DATOS!$J:$J,$S$1)</f>
        <v>0</v>
      </c>
      <c r="R2578" s="118">
        <f>SUMIFS(DATOS!$F:$F,DATOS!$A:$A,$C2578,DATOS!$G:$G,$O$1,DATOS!$J:$J,$S$1)</f>
        <v>0</v>
      </c>
      <c r="S2578" s="119">
        <f>SUMIFS(DATOS!$F:$F,DATOS!$A:$A,$C2578,DATOS!$G:$G,$P$1,DATOS!$J:$J,$S$1)</f>
        <v>0</v>
      </c>
      <c r="T2578" s="117">
        <f>SUMIFS(DATOS!$F:$F,DATOS!$A:$A,$C2578,DATOS!$G:$G,$N$1,DATOS!$K:$K,$T$1)</f>
        <v>0</v>
      </c>
      <c r="U2578" s="118">
        <f>SUMIFS(DATOS!$F:$F,DATOS!$A:$A,$C2578,DATOS!$G:$G,$O$1,DATOS!$K:$K,$T$1)</f>
        <v>0</v>
      </c>
      <c r="V2578" s="119">
        <f>SUMIFS(DATOS!$F:$F,DATOS!$A:$A,$C2578,DATOS!$G:$G,$P$1,DATOS!$K:$K,$R$1)</f>
        <v>0</v>
      </c>
    </row>
    <row r="2579" spans="1:22">
      <c r="A2579" s="128" t="s">
        <v>452</v>
      </c>
      <c r="B2579" s="128" t="str">
        <f t="shared" si="295"/>
        <v>1 2 3 238 004 001</v>
      </c>
      <c r="C2579" s="129" t="s">
        <v>9891</v>
      </c>
      <c r="D2579" s="130" t="s">
        <v>3305</v>
      </c>
      <c r="E2579" s="127">
        <f t="shared" si="297"/>
        <v>0</v>
      </c>
      <c r="F2579" s="127">
        <f t="shared" si="298"/>
        <v>0</v>
      </c>
      <c r="G2579" s="127">
        <f t="shared" si="299"/>
        <v>0</v>
      </c>
      <c r="H2579" s="131">
        <f t="shared" si="300"/>
        <v>0</v>
      </c>
      <c r="I2579" s="128">
        <f t="shared" si="296"/>
        <v>17</v>
      </c>
      <c r="J2579" s="156" t="str">
        <f t="shared" si="294"/>
        <v>1 2 3 238 004</v>
      </c>
      <c r="K2579" s="118">
        <f>SUMIFS(DATOS!$F:$F,DATOS!$A:$A,$C2579,DATOS!$G:$G,$N$1,DATOS!$E:$E,$Q$1)</f>
        <v>0</v>
      </c>
      <c r="L2579" s="118">
        <f>SUMIFS(DATOS!$F:$F,DATOS!$A:$A,$C2579,DATOS!$G:$G,$O$1,DATOS!$E:$E,$Q$1)</f>
        <v>0</v>
      </c>
      <c r="M2579" s="119">
        <f>SUMIFS(DATOS!$F:$F,DATOS!$A:$A,$C2579,DATOS!$G:$G,$P$1,DATOS!$E:$E,$Q$1)</f>
        <v>0</v>
      </c>
      <c r="N2579" s="117">
        <f>SUMIFS(DATOS!$F:$F,DATOS!$A:$A,$C2579,DATOS!$G:$G,$N$1,DATOS!$L:$L,$R$1)</f>
        <v>0</v>
      </c>
      <c r="O2579" s="118">
        <f>SUMIFS(DATOS!$F:$F,DATOS!$A:$A,$C2579,DATOS!$G:$G,$O$1,DATOS!$L:$L,$R$1)</f>
        <v>0</v>
      </c>
      <c r="P2579" s="119">
        <f>SUMIFS(DATOS!$F:$F,DATOS!$A:$A,$C2579,DATOS!$G:$G,$P$1,DATOS!$L:$L,$R$1)</f>
        <v>0</v>
      </c>
      <c r="Q2579" s="117">
        <f>SUMIFS(DATOS!$F:$F,DATOS!$A:$A,$C2579,DATOS!$G:$G,$N$1,DATOS!$J:$J,$S$1)</f>
        <v>0</v>
      </c>
      <c r="R2579" s="118">
        <f>SUMIFS(DATOS!$F:$F,DATOS!$A:$A,$C2579,DATOS!$G:$G,$O$1,DATOS!$J:$J,$S$1)</f>
        <v>0</v>
      </c>
      <c r="S2579" s="119">
        <f>SUMIFS(DATOS!$F:$F,DATOS!$A:$A,$C2579,DATOS!$G:$G,$P$1,DATOS!$J:$J,$S$1)</f>
        <v>0</v>
      </c>
      <c r="T2579" s="117">
        <f>SUMIFS(DATOS!$F:$F,DATOS!$A:$A,$C2579,DATOS!$G:$G,$N$1,DATOS!$K:$K,$T$1)</f>
        <v>0</v>
      </c>
      <c r="U2579" s="118">
        <f>SUMIFS(DATOS!$F:$F,DATOS!$A:$A,$C2579,DATOS!$G:$G,$O$1,DATOS!$K:$K,$T$1)</f>
        <v>0</v>
      </c>
      <c r="V2579" s="119">
        <f>SUMIFS(DATOS!$F:$F,DATOS!$A:$A,$C2579,DATOS!$G:$G,$P$1,DATOS!$K:$K,$R$1)</f>
        <v>0</v>
      </c>
    </row>
    <row r="2580" spans="1:22">
      <c r="A2580" s="128" t="s">
        <v>452</v>
      </c>
      <c r="B2580" s="128" t="str">
        <f t="shared" si="295"/>
        <v>1 2 3 238 005 001</v>
      </c>
      <c r="C2580" s="129" t="s">
        <v>9892</v>
      </c>
      <c r="D2580" s="130" t="s">
        <v>3305</v>
      </c>
      <c r="E2580" s="127">
        <f t="shared" si="297"/>
        <v>0</v>
      </c>
      <c r="F2580" s="127">
        <f t="shared" si="298"/>
        <v>0</v>
      </c>
      <c r="G2580" s="127">
        <f t="shared" si="299"/>
        <v>0</v>
      </c>
      <c r="H2580" s="131">
        <f t="shared" si="300"/>
        <v>0</v>
      </c>
      <c r="I2580" s="128">
        <f t="shared" si="296"/>
        <v>17</v>
      </c>
      <c r="J2580" s="156" t="str">
        <f t="shared" si="294"/>
        <v>1 2 3 238 005</v>
      </c>
      <c r="K2580" s="118">
        <f>SUMIFS(DATOS!$F:$F,DATOS!$A:$A,$C2580,DATOS!$G:$G,$N$1,DATOS!$E:$E,$Q$1)</f>
        <v>0</v>
      </c>
      <c r="L2580" s="118">
        <f>SUMIFS(DATOS!$F:$F,DATOS!$A:$A,$C2580,DATOS!$G:$G,$O$1,DATOS!$E:$E,$Q$1)</f>
        <v>0</v>
      </c>
      <c r="M2580" s="119">
        <f>SUMIFS(DATOS!$F:$F,DATOS!$A:$A,$C2580,DATOS!$G:$G,$P$1,DATOS!$E:$E,$Q$1)</f>
        <v>0</v>
      </c>
      <c r="N2580" s="117">
        <f>SUMIFS(DATOS!$F:$F,DATOS!$A:$A,$C2580,DATOS!$G:$G,$N$1,DATOS!$L:$L,$R$1)</f>
        <v>0</v>
      </c>
      <c r="O2580" s="118">
        <f>SUMIFS(DATOS!$F:$F,DATOS!$A:$A,$C2580,DATOS!$G:$G,$O$1,DATOS!$L:$L,$R$1)</f>
        <v>0</v>
      </c>
      <c r="P2580" s="119">
        <f>SUMIFS(DATOS!$F:$F,DATOS!$A:$A,$C2580,DATOS!$G:$G,$P$1,DATOS!$L:$L,$R$1)</f>
        <v>0</v>
      </c>
      <c r="Q2580" s="117">
        <f>SUMIFS(DATOS!$F:$F,DATOS!$A:$A,$C2580,DATOS!$G:$G,$N$1,DATOS!$J:$J,$S$1)</f>
        <v>0</v>
      </c>
      <c r="R2580" s="118">
        <f>SUMIFS(DATOS!$F:$F,DATOS!$A:$A,$C2580,DATOS!$G:$G,$O$1,DATOS!$J:$J,$S$1)</f>
        <v>0</v>
      </c>
      <c r="S2580" s="119">
        <f>SUMIFS(DATOS!$F:$F,DATOS!$A:$A,$C2580,DATOS!$G:$G,$P$1,DATOS!$J:$J,$S$1)</f>
        <v>0</v>
      </c>
      <c r="T2580" s="117">
        <f>SUMIFS(DATOS!$F:$F,DATOS!$A:$A,$C2580,DATOS!$G:$G,$N$1,DATOS!$K:$K,$T$1)</f>
        <v>0</v>
      </c>
      <c r="U2580" s="118">
        <f>SUMIFS(DATOS!$F:$F,DATOS!$A:$A,$C2580,DATOS!$G:$G,$O$1,DATOS!$K:$K,$T$1)</f>
        <v>0</v>
      </c>
      <c r="V2580" s="119">
        <f>SUMIFS(DATOS!$F:$F,DATOS!$A:$A,$C2580,DATOS!$G:$G,$P$1,DATOS!$K:$K,$R$1)</f>
        <v>0</v>
      </c>
    </row>
    <row r="2581" spans="1:22">
      <c r="A2581" s="128" t="s">
        <v>452</v>
      </c>
      <c r="B2581" s="128" t="str">
        <f t="shared" si="295"/>
        <v>1 2 3 239 001 001</v>
      </c>
      <c r="C2581" s="129" t="s">
        <v>3962</v>
      </c>
      <c r="D2581" s="130" t="s">
        <v>3306</v>
      </c>
      <c r="E2581" s="127">
        <f t="shared" si="297"/>
        <v>0</v>
      </c>
      <c r="F2581" s="127">
        <f t="shared" si="298"/>
        <v>0</v>
      </c>
      <c r="G2581" s="127">
        <f t="shared" si="299"/>
        <v>0</v>
      </c>
      <c r="H2581" s="131">
        <f t="shared" si="300"/>
        <v>0</v>
      </c>
      <c r="I2581" s="128">
        <f t="shared" si="296"/>
        <v>17</v>
      </c>
      <c r="J2581" s="156" t="str">
        <f t="shared" si="294"/>
        <v>1 2 3 239 001</v>
      </c>
      <c r="K2581" s="118">
        <f>SUMIFS(DATOS!$F:$F,DATOS!$A:$A,$C2581,DATOS!$G:$G,$N$1,DATOS!$E:$E,$Q$1)</f>
        <v>0</v>
      </c>
      <c r="L2581" s="118">
        <f>SUMIFS(DATOS!$F:$F,DATOS!$A:$A,$C2581,DATOS!$G:$G,$O$1,DATOS!$E:$E,$Q$1)</f>
        <v>0</v>
      </c>
      <c r="M2581" s="119">
        <f>SUMIFS(DATOS!$F:$F,DATOS!$A:$A,$C2581,DATOS!$G:$G,$P$1,DATOS!$E:$E,$Q$1)</f>
        <v>0</v>
      </c>
      <c r="N2581" s="117">
        <f>SUMIFS(DATOS!$F:$F,DATOS!$A:$A,$C2581,DATOS!$G:$G,$N$1,DATOS!$L:$L,$R$1)</f>
        <v>0</v>
      </c>
      <c r="O2581" s="118">
        <f>SUMIFS(DATOS!$F:$F,DATOS!$A:$A,$C2581,DATOS!$G:$G,$O$1,DATOS!$L:$L,$R$1)</f>
        <v>0</v>
      </c>
      <c r="P2581" s="119">
        <f>SUMIFS(DATOS!$F:$F,DATOS!$A:$A,$C2581,DATOS!$G:$G,$P$1,DATOS!$L:$L,$R$1)</f>
        <v>0</v>
      </c>
      <c r="Q2581" s="117">
        <f>SUMIFS(DATOS!$F:$F,DATOS!$A:$A,$C2581,DATOS!$G:$G,$N$1,DATOS!$J:$J,$S$1)</f>
        <v>0</v>
      </c>
      <c r="R2581" s="118">
        <f>SUMIFS(DATOS!$F:$F,DATOS!$A:$A,$C2581,DATOS!$G:$G,$O$1,DATOS!$J:$J,$S$1)</f>
        <v>0</v>
      </c>
      <c r="S2581" s="119">
        <f>SUMIFS(DATOS!$F:$F,DATOS!$A:$A,$C2581,DATOS!$G:$G,$P$1,DATOS!$J:$J,$S$1)</f>
        <v>0</v>
      </c>
      <c r="T2581" s="117">
        <f>SUMIFS(DATOS!$F:$F,DATOS!$A:$A,$C2581,DATOS!$G:$G,$N$1,DATOS!$K:$K,$T$1)</f>
        <v>0</v>
      </c>
      <c r="U2581" s="118">
        <f>SUMIFS(DATOS!$F:$F,DATOS!$A:$A,$C2581,DATOS!$G:$G,$O$1,DATOS!$K:$K,$T$1)</f>
        <v>0</v>
      </c>
      <c r="V2581" s="119">
        <f>SUMIFS(DATOS!$F:$F,DATOS!$A:$A,$C2581,DATOS!$G:$G,$P$1,DATOS!$K:$K,$R$1)</f>
        <v>0</v>
      </c>
    </row>
    <row r="2582" spans="1:22">
      <c r="A2582" s="128" t="s">
        <v>452</v>
      </c>
      <c r="B2582" s="128" t="str">
        <f t="shared" si="295"/>
        <v>1 2 3 239 002 001</v>
      </c>
      <c r="C2582" s="129" t="s">
        <v>9893</v>
      </c>
      <c r="D2582" s="130" t="s">
        <v>3306</v>
      </c>
      <c r="E2582" s="127">
        <f t="shared" si="297"/>
        <v>0</v>
      </c>
      <c r="F2582" s="127">
        <f t="shared" si="298"/>
        <v>0</v>
      </c>
      <c r="G2582" s="127">
        <f t="shared" si="299"/>
        <v>0</v>
      </c>
      <c r="H2582" s="131">
        <f t="shared" si="300"/>
        <v>0</v>
      </c>
      <c r="I2582" s="128">
        <f t="shared" si="296"/>
        <v>17</v>
      </c>
      <c r="J2582" s="156" t="str">
        <f t="shared" si="294"/>
        <v>1 2 3 239 002</v>
      </c>
      <c r="K2582" s="118">
        <f>SUMIFS(DATOS!$F:$F,DATOS!$A:$A,$C2582,DATOS!$G:$G,$N$1,DATOS!$E:$E,$Q$1)</f>
        <v>0</v>
      </c>
      <c r="L2582" s="118">
        <f>SUMIFS(DATOS!$F:$F,DATOS!$A:$A,$C2582,DATOS!$G:$G,$O$1,DATOS!$E:$E,$Q$1)</f>
        <v>0</v>
      </c>
      <c r="M2582" s="119">
        <f>SUMIFS(DATOS!$F:$F,DATOS!$A:$A,$C2582,DATOS!$G:$G,$P$1,DATOS!$E:$E,$Q$1)</f>
        <v>0</v>
      </c>
      <c r="N2582" s="117">
        <f>SUMIFS(DATOS!$F:$F,DATOS!$A:$A,$C2582,DATOS!$G:$G,$N$1,DATOS!$L:$L,$R$1)</f>
        <v>0</v>
      </c>
      <c r="O2582" s="118">
        <f>SUMIFS(DATOS!$F:$F,DATOS!$A:$A,$C2582,DATOS!$G:$G,$O$1,DATOS!$L:$L,$R$1)</f>
        <v>0</v>
      </c>
      <c r="P2582" s="119">
        <f>SUMIFS(DATOS!$F:$F,DATOS!$A:$A,$C2582,DATOS!$G:$G,$P$1,DATOS!$L:$L,$R$1)</f>
        <v>0</v>
      </c>
      <c r="Q2582" s="117">
        <f>SUMIFS(DATOS!$F:$F,DATOS!$A:$A,$C2582,DATOS!$G:$G,$N$1,DATOS!$J:$J,$S$1)</f>
        <v>0</v>
      </c>
      <c r="R2582" s="118">
        <f>SUMIFS(DATOS!$F:$F,DATOS!$A:$A,$C2582,DATOS!$G:$G,$O$1,DATOS!$J:$J,$S$1)</f>
        <v>0</v>
      </c>
      <c r="S2582" s="119">
        <f>SUMIFS(DATOS!$F:$F,DATOS!$A:$A,$C2582,DATOS!$G:$G,$P$1,DATOS!$J:$J,$S$1)</f>
        <v>0</v>
      </c>
      <c r="T2582" s="117">
        <f>SUMIFS(DATOS!$F:$F,DATOS!$A:$A,$C2582,DATOS!$G:$G,$N$1,DATOS!$K:$K,$T$1)</f>
        <v>0</v>
      </c>
      <c r="U2582" s="118">
        <f>SUMIFS(DATOS!$F:$F,DATOS!$A:$A,$C2582,DATOS!$G:$G,$O$1,DATOS!$K:$K,$T$1)</f>
        <v>0</v>
      </c>
      <c r="V2582" s="119">
        <f>SUMIFS(DATOS!$F:$F,DATOS!$A:$A,$C2582,DATOS!$G:$G,$P$1,DATOS!$K:$K,$R$1)</f>
        <v>0</v>
      </c>
    </row>
    <row r="2583" spans="1:22">
      <c r="A2583" s="128" t="s">
        <v>452</v>
      </c>
      <c r="B2583" s="128" t="str">
        <f t="shared" si="295"/>
        <v>1 2 3 239 003 001</v>
      </c>
      <c r="C2583" s="129" t="s">
        <v>9894</v>
      </c>
      <c r="D2583" s="130" t="s">
        <v>3306</v>
      </c>
      <c r="E2583" s="127">
        <f t="shared" si="297"/>
        <v>0</v>
      </c>
      <c r="F2583" s="127">
        <f t="shared" si="298"/>
        <v>0</v>
      </c>
      <c r="G2583" s="127">
        <f t="shared" si="299"/>
        <v>0</v>
      </c>
      <c r="H2583" s="131">
        <f t="shared" si="300"/>
        <v>0</v>
      </c>
      <c r="I2583" s="128">
        <f t="shared" si="296"/>
        <v>17</v>
      </c>
      <c r="J2583" s="156" t="str">
        <f t="shared" si="294"/>
        <v>1 2 3 239 003</v>
      </c>
      <c r="K2583" s="118">
        <f>SUMIFS(DATOS!$F:$F,DATOS!$A:$A,$C2583,DATOS!$G:$G,$N$1,DATOS!$E:$E,$Q$1)</f>
        <v>0</v>
      </c>
      <c r="L2583" s="118">
        <f>SUMIFS(DATOS!$F:$F,DATOS!$A:$A,$C2583,DATOS!$G:$G,$O$1,DATOS!$E:$E,$Q$1)</f>
        <v>0</v>
      </c>
      <c r="M2583" s="119">
        <f>SUMIFS(DATOS!$F:$F,DATOS!$A:$A,$C2583,DATOS!$G:$G,$P$1,DATOS!$E:$E,$Q$1)</f>
        <v>0</v>
      </c>
      <c r="N2583" s="117">
        <f>SUMIFS(DATOS!$F:$F,DATOS!$A:$A,$C2583,DATOS!$G:$G,$N$1,DATOS!$L:$L,$R$1)</f>
        <v>0</v>
      </c>
      <c r="O2583" s="118">
        <f>SUMIFS(DATOS!$F:$F,DATOS!$A:$A,$C2583,DATOS!$G:$G,$O$1,DATOS!$L:$L,$R$1)</f>
        <v>0</v>
      </c>
      <c r="P2583" s="119">
        <f>SUMIFS(DATOS!$F:$F,DATOS!$A:$A,$C2583,DATOS!$G:$G,$P$1,DATOS!$L:$L,$R$1)</f>
        <v>0</v>
      </c>
      <c r="Q2583" s="117">
        <f>SUMIFS(DATOS!$F:$F,DATOS!$A:$A,$C2583,DATOS!$G:$G,$N$1,DATOS!$J:$J,$S$1)</f>
        <v>0</v>
      </c>
      <c r="R2583" s="118">
        <f>SUMIFS(DATOS!$F:$F,DATOS!$A:$A,$C2583,DATOS!$G:$G,$O$1,DATOS!$J:$J,$S$1)</f>
        <v>0</v>
      </c>
      <c r="S2583" s="119">
        <f>SUMIFS(DATOS!$F:$F,DATOS!$A:$A,$C2583,DATOS!$G:$G,$P$1,DATOS!$J:$J,$S$1)</f>
        <v>0</v>
      </c>
      <c r="T2583" s="117">
        <f>SUMIFS(DATOS!$F:$F,DATOS!$A:$A,$C2583,DATOS!$G:$G,$N$1,DATOS!$K:$K,$T$1)</f>
        <v>0</v>
      </c>
      <c r="U2583" s="118">
        <f>SUMIFS(DATOS!$F:$F,DATOS!$A:$A,$C2583,DATOS!$G:$G,$O$1,DATOS!$K:$K,$T$1)</f>
        <v>0</v>
      </c>
      <c r="V2583" s="119">
        <f>SUMIFS(DATOS!$F:$F,DATOS!$A:$A,$C2583,DATOS!$G:$G,$P$1,DATOS!$K:$K,$R$1)</f>
        <v>0</v>
      </c>
    </row>
    <row r="2584" spans="1:22">
      <c r="A2584" s="128" t="s">
        <v>452</v>
      </c>
      <c r="B2584" s="128" t="str">
        <f t="shared" si="295"/>
        <v>1 2 3 239 004 001</v>
      </c>
      <c r="C2584" s="129" t="s">
        <v>9895</v>
      </c>
      <c r="D2584" s="130" t="s">
        <v>3306</v>
      </c>
      <c r="E2584" s="127">
        <f t="shared" si="297"/>
        <v>0</v>
      </c>
      <c r="F2584" s="127">
        <f t="shared" si="298"/>
        <v>0</v>
      </c>
      <c r="G2584" s="127">
        <f t="shared" si="299"/>
        <v>0</v>
      </c>
      <c r="H2584" s="131">
        <f t="shared" si="300"/>
        <v>0</v>
      </c>
      <c r="I2584" s="128">
        <f t="shared" si="296"/>
        <v>17</v>
      </c>
      <c r="J2584" s="156" t="str">
        <f t="shared" si="294"/>
        <v>1 2 3 239 004</v>
      </c>
      <c r="K2584" s="118">
        <f>SUMIFS(DATOS!$F:$F,DATOS!$A:$A,$C2584,DATOS!$G:$G,$N$1,DATOS!$E:$E,$Q$1)</f>
        <v>0</v>
      </c>
      <c r="L2584" s="118">
        <f>SUMIFS(DATOS!$F:$F,DATOS!$A:$A,$C2584,DATOS!$G:$G,$O$1,DATOS!$E:$E,$Q$1)</f>
        <v>0</v>
      </c>
      <c r="M2584" s="119">
        <f>SUMIFS(DATOS!$F:$F,DATOS!$A:$A,$C2584,DATOS!$G:$G,$P$1,DATOS!$E:$E,$Q$1)</f>
        <v>0</v>
      </c>
      <c r="N2584" s="117">
        <f>SUMIFS(DATOS!$F:$F,DATOS!$A:$A,$C2584,DATOS!$G:$G,$N$1,DATOS!$L:$L,$R$1)</f>
        <v>0</v>
      </c>
      <c r="O2584" s="118">
        <f>SUMIFS(DATOS!$F:$F,DATOS!$A:$A,$C2584,DATOS!$G:$G,$O$1,DATOS!$L:$L,$R$1)</f>
        <v>0</v>
      </c>
      <c r="P2584" s="119">
        <f>SUMIFS(DATOS!$F:$F,DATOS!$A:$A,$C2584,DATOS!$G:$G,$P$1,DATOS!$L:$L,$R$1)</f>
        <v>0</v>
      </c>
      <c r="Q2584" s="117">
        <f>SUMIFS(DATOS!$F:$F,DATOS!$A:$A,$C2584,DATOS!$G:$G,$N$1,DATOS!$J:$J,$S$1)</f>
        <v>0</v>
      </c>
      <c r="R2584" s="118">
        <f>SUMIFS(DATOS!$F:$F,DATOS!$A:$A,$C2584,DATOS!$G:$G,$O$1,DATOS!$J:$J,$S$1)</f>
        <v>0</v>
      </c>
      <c r="S2584" s="119">
        <f>SUMIFS(DATOS!$F:$F,DATOS!$A:$A,$C2584,DATOS!$G:$G,$P$1,DATOS!$J:$J,$S$1)</f>
        <v>0</v>
      </c>
      <c r="T2584" s="117">
        <f>SUMIFS(DATOS!$F:$F,DATOS!$A:$A,$C2584,DATOS!$G:$G,$N$1,DATOS!$K:$K,$T$1)</f>
        <v>0</v>
      </c>
      <c r="U2584" s="118">
        <f>SUMIFS(DATOS!$F:$F,DATOS!$A:$A,$C2584,DATOS!$G:$G,$O$1,DATOS!$K:$K,$T$1)</f>
        <v>0</v>
      </c>
      <c r="V2584" s="119">
        <f>SUMIFS(DATOS!$F:$F,DATOS!$A:$A,$C2584,DATOS!$G:$G,$P$1,DATOS!$K:$K,$R$1)</f>
        <v>0</v>
      </c>
    </row>
    <row r="2585" spans="1:22">
      <c r="A2585" s="128" t="s">
        <v>452</v>
      </c>
      <c r="B2585" s="128" t="str">
        <f t="shared" si="295"/>
        <v>1 2 3 239 005 001</v>
      </c>
      <c r="C2585" s="129" t="s">
        <v>9896</v>
      </c>
      <c r="D2585" s="130" t="s">
        <v>3306</v>
      </c>
      <c r="E2585" s="127">
        <f t="shared" si="297"/>
        <v>0</v>
      </c>
      <c r="F2585" s="127">
        <f t="shared" si="298"/>
        <v>0</v>
      </c>
      <c r="G2585" s="127">
        <f t="shared" si="299"/>
        <v>0</v>
      </c>
      <c r="H2585" s="131">
        <f t="shared" si="300"/>
        <v>0</v>
      </c>
      <c r="I2585" s="128">
        <f t="shared" si="296"/>
        <v>17</v>
      </c>
      <c r="J2585" s="156" t="str">
        <f t="shared" si="294"/>
        <v>1 2 3 239 005</v>
      </c>
      <c r="K2585" s="118">
        <f>SUMIFS(DATOS!$F:$F,DATOS!$A:$A,$C2585,DATOS!$G:$G,$N$1,DATOS!$E:$E,$Q$1)</f>
        <v>0</v>
      </c>
      <c r="L2585" s="118">
        <f>SUMIFS(DATOS!$F:$F,DATOS!$A:$A,$C2585,DATOS!$G:$G,$O$1,DATOS!$E:$E,$Q$1)</f>
        <v>0</v>
      </c>
      <c r="M2585" s="119">
        <f>SUMIFS(DATOS!$F:$F,DATOS!$A:$A,$C2585,DATOS!$G:$G,$P$1,DATOS!$E:$E,$Q$1)</f>
        <v>0</v>
      </c>
      <c r="N2585" s="117">
        <f>SUMIFS(DATOS!$F:$F,DATOS!$A:$A,$C2585,DATOS!$G:$G,$N$1,DATOS!$L:$L,$R$1)</f>
        <v>0</v>
      </c>
      <c r="O2585" s="118">
        <f>SUMIFS(DATOS!$F:$F,DATOS!$A:$A,$C2585,DATOS!$G:$G,$O$1,DATOS!$L:$L,$R$1)</f>
        <v>0</v>
      </c>
      <c r="P2585" s="119">
        <f>SUMIFS(DATOS!$F:$F,DATOS!$A:$A,$C2585,DATOS!$G:$G,$P$1,DATOS!$L:$L,$R$1)</f>
        <v>0</v>
      </c>
      <c r="Q2585" s="117">
        <f>SUMIFS(DATOS!$F:$F,DATOS!$A:$A,$C2585,DATOS!$G:$G,$N$1,DATOS!$J:$J,$S$1)</f>
        <v>0</v>
      </c>
      <c r="R2585" s="118">
        <f>SUMIFS(DATOS!$F:$F,DATOS!$A:$A,$C2585,DATOS!$G:$G,$O$1,DATOS!$J:$J,$S$1)</f>
        <v>0</v>
      </c>
      <c r="S2585" s="119">
        <f>SUMIFS(DATOS!$F:$F,DATOS!$A:$A,$C2585,DATOS!$G:$G,$P$1,DATOS!$J:$J,$S$1)</f>
        <v>0</v>
      </c>
      <c r="T2585" s="117">
        <f>SUMIFS(DATOS!$F:$F,DATOS!$A:$A,$C2585,DATOS!$G:$G,$N$1,DATOS!$K:$K,$T$1)</f>
        <v>0</v>
      </c>
      <c r="U2585" s="118">
        <f>SUMIFS(DATOS!$F:$F,DATOS!$A:$A,$C2585,DATOS!$G:$G,$O$1,DATOS!$K:$K,$T$1)</f>
        <v>0</v>
      </c>
      <c r="V2585" s="119">
        <f>SUMIFS(DATOS!$F:$F,DATOS!$A:$A,$C2585,DATOS!$G:$G,$P$1,DATOS!$K:$K,$R$1)</f>
        <v>0</v>
      </c>
    </row>
    <row r="2586" spans="1:22">
      <c r="A2586" s="128" t="s">
        <v>452</v>
      </c>
      <c r="B2586" s="128" t="str">
        <f t="shared" si="295"/>
        <v>1 2 4 241 001 001</v>
      </c>
      <c r="C2586" s="129" t="s">
        <v>3970</v>
      </c>
      <c r="D2586" s="130" t="s">
        <v>3307</v>
      </c>
      <c r="E2586" s="127">
        <f t="shared" si="297"/>
        <v>0</v>
      </c>
      <c r="F2586" s="127">
        <f t="shared" si="298"/>
        <v>0</v>
      </c>
      <c r="G2586" s="127">
        <f t="shared" si="299"/>
        <v>0</v>
      </c>
      <c r="H2586" s="131">
        <f t="shared" si="300"/>
        <v>0</v>
      </c>
      <c r="I2586" s="128">
        <f t="shared" si="296"/>
        <v>17</v>
      </c>
      <c r="J2586" s="156" t="str">
        <f t="shared" si="294"/>
        <v>1 2 4 241 001</v>
      </c>
      <c r="K2586" s="118">
        <f>SUMIFS(DATOS!$F:$F,DATOS!$A:$A,$C2586,DATOS!$G:$G,$N$1,DATOS!$E:$E,$Q$1)</f>
        <v>0</v>
      </c>
      <c r="L2586" s="118">
        <f>SUMIFS(DATOS!$F:$F,DATOS!$A:$A,$C2586,DATOS!$G:$G,$O$1,DATOS!$E:$E,$Q$1)</f>
        <v>0</v>
      </c>
      <c r="M2586" s="119">
        <f>SUMIFS(DATOS!$F:$F,DATOS!$A:$A,$C2586,DATOS!$G:$G,$P$1,DATOS!$E:$E,$Q$1)</f>
        <v>0</v>
      </c>
      <c r="N2586" s="117">
        <f>SUMIFS(DATOS!$F:$F,DATOS!$A:$A,$C2586,DATOS!$G:$G,$N$1,DATOS!$L:$L,$R$1)</f>
        <v>0</v>
      </c>
      <c r="O2586" s="118">
        <f>SUMIFS(DATOS!$F:$F,DATOS!$A:$A,$C2586,DATOS!$G:$G,$O$1,DATOS!$L:$L,$R$1)</f>
        <v>0</v>
      </c>
      <c r="P2586" s="119">
        <f>SUMIFS(DATOS!$F:$F,DATOS!$A:$A,$C2586,DATOS!$G:$G,$P$1,DATOS!$L:$L,$R$1)</f>
        <v>0</v>
      </c>
      <c r="Q2586" s="117">
        <f>SUMIFS(DATOS!$F:$F,DATOS!$A:$A,$C2586,DATOS!$G:$G,$N$1,DATOS!$J:$J,$S$1)</f>
        <v>0</v>
      </c>
      <c r="R2586" s="118">
        <f>SUMIFS(DATOS!$F:$F,DATOS!$A:$A,$C2586,DATOS!$G:$G,$O$1,DATOS!$J:$J,$S$1)</f>
        <v>0</v>
      </c>
      <c r="S2586" s="119">
        <f>SUMIFS(DATOS!$F:$F,DATOS!$A:$A,$C2586,DATOS!$G:$G,$P$1,DATOS!$J:$J,$S$1)</f>
        <v>0</v>
      </c>
      <c r="T2586" s="117">
        <f>SUMIFS(DATOS!$F:$F,DATOS!$A:$A,$C2586,DATOS!$G:$G,$N$1,DATOS!$K:$K,$T$1)</f>
        <v>0</v>
      </c>
      <c r="U2586" s="118">
        <f>SUMIFS(DATOS!$F:$F,DATOS!$A:$A,$C2586,DATOS!$G:$G,$O$1,DATOS!$K:$K,$T$1)</f>
        <v>0</v>
      </c>
      <c r="V2586" s="119">
        <f>SUMIFS(DATOS!$F:$F,DATOS!$A:$A,$C2586,DATOS!$G:$G,$P$1,DATOS!$K:$K,$R$1)</f>
        <v>0</v>
      </c>
    </row>
    <row r="2587" spans="1:22">
      <c r="A2587" s="128" t="s">
        <v>452</v>
      </c>
      <c r="B2587" s="128" t="str">
        <f t="shared" si="295"/>
        <v>1 2 4 241 002 001</v>
      </c>
      <c r="C2587" s="129" t="s">
        <v>9897</v>
      </c>
      <c r="D2587" s="130" t="s">
        <v>3307</v>
      </c>
      <c r="E2587" s="127">
        <f t="shared" si="297"/>
        <v>0</v>
      </c>
      <c r="F2587" s="127">
        <f t="shared" si="298"/>
        <v>0</v>
      </c>
      <c r="G2587" s="127">
        <f t="shared" si="299"/>
        <v>0</v>
      </c>
      <c r="H2587" s="131">
        <f t="shared" si="300"/>
        <v>0</v>
      </c>
      <c r="I2587" s="128">
        <f t="shared" si="296"/>
        <v>17</v>
      </c>
      <c r="J2587" s="156" t="str">
        <f t="shared" si="294"/>
        <v>1 2 4 241 002</v>
      </c>
      <c r="K2587" s="118">
        <f>SUMIFS(DATOS!$F:$F,DATOS!$A:$A,$C2587,DATOS!$G:$G,$N$1,DATOS!$E:$E,$Q$1)</f>
        <v>0</v>
      </c>
      <c r="L2587" s="118">
        <f>SUMIFS(DATOS!$F:$F,DATOS!$A:$A,$C2587,DATOS!$G:$G,$O$1,DATOS!$E:$E,$Q$1)</f>
        <v>0</v>
      </c>
      <c r="M2587" s="119">
        <f>SUMIFS(DATOS!$F:$F,DATOS!$A:$A,$C2587,DATOS!$G:$G,$P$1,DATOS!$E:$E,$Q$1)</f>
        <v>0</v>
      </c>
      <c r="N2587" s="117">
        <f>SUMIFS(DATOS!$F:$F,DATOS!$A:$A,$C2587,DATOS!$G:$G,$N$1,DATOS!$L:$L,$R$1)</f>
        <v>0</v>
      </c>
      <c r="O2587" s="118">
        <f>SUMIFS(DATOS!$F:$F,DATOS!$A:$A,$C2587,DATOS!$G:$G,$O$1,DATOS!$L:$L,$R$1)</f>
        <v>0</v>
      </c>
      <c r="P2587" s="119">
        <f>SUMIFS(DATOS!$F:$F,DATOS!$A:$A,$C2587,DATOS!$G:$G,$P$1,DATOS!$L:$L,$R$1)</f>
        <v>0</v>
      </c>
      <c r="Q2587" s="117">
        <f>SUMIFS(DATOS!$F:$F,DATOS!$A:$A,$C2587,DATOS!$G:$G,$N$1,DATOS!$J:$J,$S$1)</f>
        <v>0</v>
      </c>
      <c r="R2587" s="118">
        <f>SUMIFS(DATOS!$F:$F,DATOS!$A:$A,$C2587,DATOS!$G:$G,$O$1,DATOS!$J:$J,$S$1)</f>
        <v>0</v>
      </c>
      <c r="S2587" s="119">
        <f>SUMIFS(DATOS!$F:$F,DATOS!$A:$A,$C2587,DATOS!$G:$G,$P$1,DATOS!$J:$J,$S$1)</f>
        <v>0</v>
      </c>
      <c r="T2587" s="117">
        <f>SUMIFS(DATOS!$F:$F,DATOS!$A:$A,$C2587,DATOS!$G:$G,$N$1,DATOS!$K:$K,$T$1)</f>
        <v>0</v>
      </c>
      <c r="U2587" s="118">
        <f>SUMIFS(DATOS!$F:$F,DATOS!$A:$A,$C2587,DATOS!$G:$G,$O$1,DATOS!$K:$K,$T$1)</f>
        <v>0</v>
      </c>
      <c r="V2587" s="119">
        <f>SUMIFS(DATOS!$F:$F,DATOS!$A:$A,$C2587,DATOS!$G:$G,$P$1,DATOS!$K:$K,$R$1)</f>
        <v>0</v>
      </c>
    </row>
    <row r="2588" spans="1:22">
      <c r="A2588" s="128" t="s">
        <v>452</v>
      </c>
      <c r="B2588" s="128" t="str">
        <f t="shared" si="295"/>
        <v>1 2 4 241 003 001</v>
      </c>
      <c r="C2588" s="129" t="s">
        <v>9898</v>
      </c>
      <c r="D2588" s="130" t="s">
        <v>3307</v>
      </c>
      <c r="E2588" s="127">
        <f t="shared" si="297"/>
        <v>0</v>
      </c>
      <c r="F2588" s="127">
        <f t="shared" si="298"/>
        <v>0</v>
      </c>
      <c r="G2588" s="127">
        <f t="shared" si="299"/>
        <v>0</v>
      </c>
      <c r="H2588" s="131">
        <f t="shared" si="300"/>
        <v>0</v>
      </c>
      <c r="I2588" s="128">
        <f t="shared" si="296"/>
        <v>17</v>
      </c>
      <c r="J2588" s="156" t="str">
        <f t="shared" ref="J2588:J2651" si="301">IF(I2588=9,MID(C2588,1,5),IF(I2588=13,MID(C2588,1,9),IF(I2588=17,MID(C2588,1,13),IF(I2588=21,MID(C2588,1,17),IF(I2588=25,MID(C2588,1,21))))))</f>
        <v>1 2 4 241 003</v>
      </c>
      <c r="K2588" s="118">
        <f>SUMIFS(DATOS!$F:$F,DATOS!$A:$A,$C2588,DATOS!$G:$G,$N$1,DATOS!$E:$E,$Q$1)</f>
        <v>0</v>
      </c>
      <c r="L2588" s="118">
        <f>SUMIFS(DATOS!$F:$F,DATOS!$A:$A,$C2588,DATOS!$G:$G,$O$1,DATOS!$E:$E,$Q$1)</f>
        <v>0</v>
      </c>
      <c r="M2588" s="119">
        <f>SUMIFS(DATOS!$F:$F,DATOS!$A:$A,$C2588,DATOS!$G:$G,$P$1,DATOS!$E:$E,$Q$1)</f>
        <v>0</v>
      </c>
      <c r="N2588" s="117">
        <f>SUMIFS(DATOS!$F:$F,DATOS!$A:$A,$C2588,DATOS!$G:$G,$N$1,DATOS!$L:$L,$R$1)</f>
        <v>0</v>
      </c>
      <c r="O2588" s="118">
        <f>SUMIFS(DATOS!$F:$F,DATOS!$A:$A,$C2588,DATOS!$G:$G,$O$1,DATOS!$L:$L,$R$1)</f>
        <v>0</v>
      </c>
      <c r="P2588" s="119">
        <f>SUMIFS(DATOS!$F:$F,DATOS!$A:$A,$C2588,DATOS!$G:$G,$P$1,DATOS!$L:$L,$R$1)</f>
        <v>0</v>
      </c>
      <c r="Q2588" s="117">
        <f>SUMIFS(DATOS!$F:$F,DATOS!$A:$A,$C2588,DATOS!$G:$G,$N$1,DATOS!$J:$J,$S$1)</f>
        <v>0</v>
      </c>
      <c r="R2588" s="118">
        <f>SUMIFS(DATOS!$F:$F,DATOS!$A:$A,$C2588,DATOS!$G:$G,$O$1,DATOS!$J:$J,$S$1)</f>
        <v>0</v>
      </c>
      <c r="S2588" s="119">
        <f>SUMIFS(DATOS!$F:$F,DATOS!$A:$A,$C2588,DATOS!$G:$G,$P$1,DATOS!$J:$J,$S$1)</f>
        <v>0</v>
      </c>
      <c r="T2588" s="117">
        <f>SUMIFS(DATOS!$F:$F,DATOS!$A:$A,$C2588,DATOS!$G:$G,$N$1,DATOS!$K:$K,$T$1)</f>
        <v>0</v>
      </c>
      <c r="U2588" s="118">
        <f>SUMIFS(DATOS!$F:$F,DATOS!$A:$A,$C2588,DATOS!$G:$G,$O$1,DATOS!$K:$K,$T$1)</f>
        <v>0</v>
      </c>
      <c r="V2588" s="119">
        <f>SUMIFS(DATOS!$F:$F,DATOS!$A:$A,$C2588,DATOS!$G:$G,$P$1,DATOS!$K:$K,$R$1)</f>
        <v>0</v>
      </c>
    </row>
    <row r="2589" spans="1:22">
      <c r="A2589" s="128" t="s">
        <v>452</v>
      </c>
      <c r="B2589" s="128" t="str">
        <f t="shared" si="295"/>
        <v>1 2 4 241 004 001</v>
      </c>
      <c r="C2589" s="129" t="s">
        <v>9899</v>
      </c>
      <c r="D2589" s="130" t="s">
        <v>3307</v>
      </c>
      <c r="E2589" s="127">
        <f t="shared" si="297"/>
        <v>0</v>
      </c>
      <c r="F2589" s="127">
        <f t="shared" si="298"/>
        <v>0</v>
      </c>
      <c r="G2589" s="127">
        <f t="shared" si="299"/>
        <v>0</v>
      </c>
      <c r="H2589" s="131">
        <f t="shared" si="300"/>
        <v>0</v>
      </c>
      <c r="I2589" s="128">
        <f t="shared" si="296"/>
        <v>17</v>
      </c>
      <c r="J2589" s="156" t="str">
        <f t="shared" si="301"/>
        <v>1 2 4 241 004</v>
      </c>
      <c r="K2589" s="118">
        <f>SUMIFS(DATOS!$F:$F,DATOS!$A:$A,$C2589,DATOS!$G:$G,$N$1,DATOS!$E:$E,$Q$1)</f>
        <v>0</v>
      </c>
      <c r="L2589" s="118">
        <f>SUMIFS(DATOS!$F:$F,DATOS!$A:$A,$C2589,DATOS!$G:$G,$O$1,DATOS!$E:$E,$Q$1)</f>
        <v>0</v>
      </c>
      <c r="M2589" s="119">
        <f>SUMIFS(DATOS!$F:$F,DATOS!$A:$A,$C2589,DATOS!$G:$G,$P$1,DATOS!$E:$E,$Q$1)</f>
        <v>0</v>
      </c>
      <c r="N2589" s="117">
        <f>SUMIFS(DATOS!$F:$F,DATOS!$A:$A,$C2589,DATOS!$G:$G,$N$1,DATOS!$L:$L,$R$1)</f>
        <v>0</v>
      </c>
      <c r="O2589" s="118">
        <f>SUMIFS(DATOS!$F:$F,DATOS!$A:$A,$C2589,DATOS!$G:$G,$O$1,DATOS!$L:$L,$R$1)</f>
        <v>0</v>
      </c>
      <c r="P2589" s="119">
        <f>SUMIFS(DATOS!$F:$F,DATOS!$A:$A,$C2589,DATOS!$G:$G,$P$1,DATOS!$L:$L,$R$1)</f>
        <v>0</v>
      </c>
      <c r="Q2589" s="117">
        <f>SUMIFS(DATOS!$F:$F,DATOS!$A:$A,$C2589,DATOS!$G:$G,$N$1,DATOS!$J:$J,$S$1)</f>
        <v>0</v>
      </c>
      <c r="R2589" s="118">
        <f>SUMIFS(DATOS!$F:$F,DATOS!$A:$A,$C2589,DATOS!$G:$G,$O$1,DATOS!$J:$J,$S$1)</f>
        <v>0</v>
      </c>
      <c r="S2589" s="119">
        <f>SUMIFS(DATOS!$F:$F,DATOS!$A:$A,$C2589,DATOS!$G:$G,$P$1,DATOS!$J:$J,$S$1)</f>
        <v>0</v>
      </c>
      <c r="T2589" s="117">
        <f>SUMIFS(DATOS!$F:$F,DATOS!$A:$A,$C2589,DATOS!$G:$G,$N$1,DATOS!$K:$K,$T$1)</f>
        <v>0</v>
      </c>
      <c r="U2589" s="118">
        <f>SUMIFS(DATOS!$F:$F,DATOS!$A:$A,$C2589,DATOS!$G:$G,$O$1,DATOS!$K:$K,$T$1)</f>
        <v>0</v>
      </c>
      <c r="V2589" s="119">
        <f>SUMIFS(DATOS!$F:$F,DATOS!$A:$A,$C2589,DATOS!$G:$G,$P$1,DATOS!$K:$K,$R$1)</f>
        <v>0</v>
      </c>
    </row>
    <row r="2590" spans="1:22">
      <c r="A2590" s="128" t="s">
        <v>452</v>
      </c>
      <c r="B2590" s="128" t="str">
        <f t="shared" si="295"/>
        <v>1 2 4 241 005 001</v>
      </c>
      <c r="C2590" s="129" t="s">
        <v>9900</v>
      </c>
      <c r="D2590" s="130" t="s">
        <v>3307</v>
      </c>
      <c r="E2590" s="127">
        <f t="shared" si="297"/>
        <v>0</v>
      </c>
      <c r="F2590" s="127">
        <f t="shared" si="298"/>
        <v>0</v>
      </c>
      <c r="G2590" s="127">
        <f t="shared" si="299"/>
        <v>0</v>
      </c>
      <c r="H2590" s="131">
        <f t="shared" si="300"/>
        <v>0</v>
      </c>
      <c r="I2590" s="128">
        <f t="shared" si="296"/>
        <v>17</v>
      </c>
      <c r="J2590" s="156" t="str">
        <f t="shared" si="301"/>
        <v>1 2 4 241 005</v>
      </c>
      <c r="K2590" s="118">
        <f>SUMIFS(DATOS!$F:$F,DATOS!$A:$A,$C2590,DATOS!$G:$G,$N$1,DATOS!$E:$E,$Q$1)</f>
        <v>0</v>
      </c>
      <c r="L2590" s="118">
        <f>SUMIFS(DATOS!$F:$F,DATOS!$A:$A,$C2590,DATOS!$G:$G,$O$1,DATOS!$E:$E,$Q$1)</f>
        <v>0</v>
      </c>
      <c r="M2590" s="119">
        <f>SUMIFS(DATOS!$F:$F,DATOS!$A:$A,$C2590,DATOS!$G:$G,$P$1,DATOS!$E:$E,$Q$1)</f>
        <v>0</v>
      </c>
      <c r="N2590" s="117">
        <f>SUMIFS(DATOS!$F:$F,DATOS!$A:$A,$C2590,DATOS!$G:$G,$N$1,DATOS!$L:$L,$R$1)</f>
        <v>0</v>
      </c>
      <c r="O2590" s="118">
        <f>SUMIFS(DATOS!$F:$F,DATOS!$A:$A,$C2590,DATOS!$G:$G,$O$1,DATOS!$L:$L,$R$1)</f>
        <v>0</v>
      </c>
      <c r="P2590" s="119">
        <f>SUMIFS(DATOS!$F:$F,DATOS!$A:$A,$C2590,DATOS!$G:$G,$P$1,DATOS!$L:$L,$R$1)</f>
        <v>0</v>
      </c>
      <c r="Q2590" s="117">
        <f>SUMIFS(DATOS!$F:$F,DATOS!$A:$A,$C2590,DATOS!$G:$G,$N$1,DATOS!$J:$J,$S$1)</f>
        <v>0</v>
      </c>
      <c r="R2590" s="118">
        <f>SUMIFS(DATOS!$F:$F,DATOS!$A:$A,$C2590,DATOS!$G:$G,$O$1,DATOS!$J:$J,$S$1)</f>
        <v>0</v>
      </c>
      <c r="S2590" s="119">
        <f>SUMIFS(DATOS!$F:$F,DATOS!$A:$A,$C2590,DATOS!$G:$G,$P$1,DATOS!$J:$J,$S$1)</f>
        <v>0</v>
      </c>
      <c r="T2590" s="117">
        <f>SUMIFS(DATOS!$F:$F,DATOS!$A:$A,$C2590,DATOS!$G:$G,$N$1,DATOS!$K:$K,$T$1)</f>
        <v>0</v>
      </c>
      <c r="U2590" s="118">
        <f>SUMIFS(DATOS!$F:$F,DATOS!$A:$A,$C2590,DATOS!$G:$G,$O$1,DATOS!$K:$K,$T$1)</f>
        <v>0</v>
      </c>
      <c r="V2590" s="119">
        <f>SUMIFS(DATOS!$F:$F,DATOS!$A:$A,$C2590,DATOS!$G:$G,$P$1,DATOS!$K:$K,$R$1)</f>
        <v>0</v>
      </c>
    </row>
    <row r="2591" spans="1:22">
      <c r="A2591" s="128" t="s">
        <v>452</v>
      </c>
      <c r="B2591" s="128" t="str">
        <f t="shared" si="295"/>
        <v>1 2 4 242 001 001</v>
      </c>
      <c r="C2591" s="129" t="s">
        <v>3978</v>
      </c>
      <c r="D2591" s="130" t="s">
        <v>3308</v>
      </c>
      <c r="E2591" s="127">
        <f t="shared" si="297"/>
        <v>0</v>
      </c>
      <c r="F2591" s="127">
        <f t="shared" si="298"/>
        <v>0</v>
      </c>
      <c r="G2591" s="127">
        <f t="shared" si="299"/>
        <v>0</v>
      </c>
      <c r="H2591" s="131">
        <f t="shared" si="300"/>
        <v>0</v>
      </c>
      <c r="I2591" s="128">
        <f t="shared" si="296"/>
        <v>17</v>
      </c>
      <c r="J2591" s="156" t="str">
        <f t="shared" si="301"/>
        <v>1 2 4 242 001</v>
      </c>
      <c r="K2591" s="118">
        <f>SUMIFS(DATOS!$F:$F,DATOS!$A:$A,$C2591,DATOS!$G:$G,$N$1,DATOS!$E:$E,$Q$1)</f>
        <v>0</v>
      </c>
      <c r="L2591" s="118">
        <f>SUMIFS(DATOS!$F:$F,DATOS!$A:$A,$C2591,DATOS!$G:$G,$O$1,DATOS!$E:$E,$Q$1)</f>
        <v>0</v>
      </c>
      <c r="M2591" s="119">
        <f>SUMIFS(DATOS!$F:$F,DATOS!$A:$A,$C2591,DATOS!$G:$G,$P$1,DATOS!$E:$E,$Q$1)</f>
        <v>0</v>
      </c>
      <c r="N2591" s="117">
        <f>SUMIFS(DATOS!$F:$F,DATOS!$A:$A,$C2591,DATOS!$G:$G,$N$1,DATOS!$L:$L,$R$1)</f>
        <v>0</v>
      </c>
      <c r="O2591" s="118">
        <f>SUMIFS(DATOS!$F:$F,DATOS!$A:$A,$C2591,DATOS!$G:$G,$O$1,DATOS!$L:$L,$R$1)</f>
        <v>0</v>
      </c>
      <c r="P2591" s="119">
        <f>SUMIFS(DATOS!$F:$F,DATOS!$A:$A,$C2591,DATOS!$G:$G,$P$1,DATOS!$L:$L,$R$1)</f>
        <v>0</v>
      </c>
      <c r="Q2591" s="117">
        <f>SUMIFS(DATOS!$F:$F,DATOS!$A:$A,$C2591,DATOS!$G:$G,$N$1,DATOS!$J:$J,$S$1)</f>
        <v>0</v>
      </c>
      <c r="R2591" s="118">
        <f>SUMIFS(DATOS!$F:$F,DATOS!$A:$A,$C2591,DATOS!$G:$G,$O$1,DATOS!$J:$J,$S$1)</f>
        <v>0</v>
      </c>
      <c r="S2591" s="119">
        <f>SUMIFS(DATOS!$F:$F,DATOS!$A:$A,$C2591,DATOS!$G:$G,$P$1,DATOS!$J:$J,$S$1)</f>
        <v>0</v>
      </c>
      <c r="T2591" s="117">
        <f>SUMIFS(DATOS!$F:$F,DATOS!$A:$A,$C2591,DATOS!$G:$G,$N$1,DATOS!$K:$K,$T$1)</f>
        <v>0</v>
      </c>
      <c r="U2591" s="118">
        <f>SUMIFS(DATOS!$F:$F,DATOS!$A:$A,$C2591,DATOS!$G:$G,$O$1,DATOS!$K:$K,$T$1)</f>
        <v>0</v>
      </c>
      <c r="V2591" s="119">
        <f>SUMIFS(DATOS!$F:$F,DATOS!$A:$A,$C2591,DATOS!$G:$G,$P$1,DATOS!$K:$K,$R$1)</f>
        <v>0</v>
      </c>
    </row>
    <row r="2592" spans="1:22">
      <c r="A2592" s="128" t="s">
        <v>452</v>
      </c>
      <c r="B2592" s="128" t="str">
        <f t="shared" si="295"/>
        <v>1 2 4 242 002 001</v>
      </c>
      <c r="C2592" s="129" t="s">
        <v>9901</v>
      </c>
      <c r="D2592" s="130" t="s">
        <v>3308</v>
      </c>
      <c r="E2592" s="127">
        <f t="shared" si="297"/>
        <v>0</v>
      </c>
      <c r="F2592" s="127">
        <f t="shared" si="298"/>
        <v>0</v>
      </c>
      <c r="G2592" s="127">
        <f t="shared" si="299"/>
        <v>0</v>
      </c>
      <c r="H2592" s="131">
        <f t="shared" si="300"/>
        <v>0</v>
      </c>
      <c r="I2592" s="128">
        <f t="shared" si="296"/>
        <v>17</v>
      </c>
      <c r="J2592" s="156" t="str">
        <f t="shared" si="301"/>
        <v>1 2 4 242 002</v>
      </c>
      <c r="K2592" s="118">
        <f>SUMIFS(DATOS!$F:$F,DATOS!$A:$A,$C2592,DATOS!$G:$G,$N$1,DATOS!$E:$E,$Q$1)</f>
        <v>0</v>
      </c>
      <c r="L2592" s="118">
        <f>SUMIFS(DATOS!$F:$F,DATOS!$A:$A,$C2592,DATOS!$G:$G,$O$1,DATOS!$E:$E,$Q$1)</f>
        <v>0</v>
      </c>
      <c r="M2592" s="119">
        <f>SUMIFS(DATOS!$F:$F,DATOS!$A:$A,$C2592,DATOS!$G:$G,$P$1,DATOS!$E:$E,$Q$1)</f>
        <v>0</v>
      </c>
      <c r="N2592" s="117">
        <f>SUMIFS(DATOS!$F:$F,DATOS!$A:$A,$C2592,DATOS!$G:$G,$N$1,DATOS!$L:$L,$R$1)</f>
        <v>0</v>
      </c>
      <c r="O2592" s="118">
        <f>SUMIFS(DATOS!$F:$F,DATOS!$A:$A,$C2592,DATOS!$G:$G,$O$1,DATOS!$L:$L,$R$1)</f>
        <v>0</v>
      </c>
      <c r="P2592" s="119">
        <f>SUMIFS(DATOS!$F:$F,DATOS!$A:$A,$C2592,DATOS!$G:$G,$P$1,DATOS!$L:$L,$R$1)</f>
        <v>0</v>
      </c>
      <c r="Q2592" s="117">
        <f>SUMIFS(DATOS!$F:$F,DATOS!$A:$A,$C2592,DATOS!$G:$G,$N$1,DATOS!$J:$J,$S$1)</f>
        <v>0</v>
      </c>
      <c r="R2592" s="118">
        <f>SUMIFS(DATOS!$F:$F,DATOS!$A:$A,$C2592,DATOS!$G:$G,$O$1,DATOS!$J:$J,$S$1)</f>
        <v>0</v>
      </c>
      <c r="S2592" s="119">
        <f>SUMIFS(DATOS!$F:$F,DATOS!$A:$A,$C2592,DATOS!$G:$G,$P$1,DATOS!$J:$J,$S$1)</f>
        <v>0</v>
      </c>
      <c r="T2592" s="117">
        <f>SUMIFS(DATOS!$F:$F,DATOS!$A:$A,$C2592,DATOS!$G:$G,$N$1,DATOS!$K:$K,$T$1)</f>
        <v>0</v>
      </c>
      <c r="U2592" s="118">
        <f>SUMIFS(DATOS!$F:$F,DATOS!$A:$A,$C2592,DATOS!$G:$G,$O$1,DATOS!$K:$K,$T$1)</f>
        <v>0</v>
      </c>
      <c r="V2592" s="119">
        <f>SUMIFS(DATOS!$F:$F,DATOS!$A:$A,$C2592,DATOS!$G:$G,$P$1,DATOS!$K:$K,$R$1)</f>
        <v>0</v>
      </c>
    </row>
    <row r="2593" spans="1:22">
      <c r="A2593" s="128" t="s">
        <v>452</v>
      </c>
      <c r="B2593" s="128" t="str">
        <f t="shared" si="295"/>
        <v>1 2 4 242 003 001</v>
      </c>
      <c r="C2593" s="129" t="s">
        <v>9902</v>
      </c>
      <c r="D2593" s="130" t="s">
        <v>3308</v>
      </c>
      <c r="E2593" s="127">
        <f t="shared" si="297"/>
        <v>0</v>
      </c>
      <c r="F2593" s="127">
        <f t="shared" si="298"/>
        <v>0</v>
      </c>
      <c r="G2593" s="127">
        <f t="shared" si="299"/>
        <v>0</v>
      </c>
      <c r="H2593" s="131">
        <f t="shared" si="300"/>
        <v>0</v>
      </c>
      <c r="I2593" s="128">
        <f t="shared" si="296"/>
        <v>17</v>
      </c>
      <c r="J2593" s="156" t="str">
        <f t="shared" si="301"/>
        <v>1 2 4 242 003</v>
      </c>
      <c r="K2593" s="118">
        <f>SUMIFS(DATOS!$F:$F,DATOS!$A:$A,$C2593,DATOS!$G:$G,$N$1,DATOS!$E:$E,$Q$1)</f>
        <v>0</v>
      </c>
      <c r="L2593" s="118">
        <f>SUMIFS(DATOS!$F:$F,DATOS!$A:$A,$C2593,DATOS!$G:$G,$O$1,DATOS!$E:$E,$Q$1)</f>
        <v>0</v>
      </c>
      <c r="M2593" s="119">
        <f>SUMIFS(DATOS!$F:$F,DATOS!$A:$A,$C2593,DATOS!$G:$G,$P$1,DATOS!$E:$E,$Q$1)</f>
        <v>0</v>
      </c>
      <c r="N2593" s="117">
        <f>SUMIFS(DATOS!$F:$F,DATOS!$A:$A,$C2593,DATOS!$G:$G,$N$1,DATOS!$L:$L,$R$1)</f>
        <v>0</v>
      </c>
      <c r="O2593" s="118">
        <f>SUMIFS(DATOS!$F:$F,DATOS!$A:$A,$C2593,DATOS!$G:$G,$O$1,DATOS!$L:$L,$R$1)</f>
        <v>0</v>
      </c>
      <c r="P2593" s="119">
        <f>SUMIFS(DATOS!$F:$F,DATOS!$A:$A,$C2593,DATOS!$G:$G,$P$1,DATOS!$L:$L,$R$1)</f>
        <v>0</v>
      </c>
      <c r="Q2593" s="117">
        <f>SUMIFS(DATOS!$F:$F,DATOS!$A:$A,$C2593,DATOS!$G:$G,$N$1,DATOS!$J:$J,$S$1)</f>
        <v>0</v>
      </c>
      <c r="R2593" s="118">
        <f>SUMIFS(DATOS!$F:$F,DATOS!$A:$A,$C2593,DATOS!$G:$G,$O$1,DATOS!$J:$J,$S$1)</f>
        <v>0</v>
      </c>
      <c r="S2593" s="119">
        <f>SUMIFS(DATOS!$F:$F,DATOS!$A:$A,$C2593,DATOS!$G:$G,$P$1,DATOS!$J:$J,$S$1)</f>
        <v>0</v>
      </c>
      <c r="T2593" s="117">
        <f>SUMIFS(DATOS!$F:$F,DATOS!$A:$A,$C2593,DATOS!$G:$G,$N$1,DATOS!$K:$K,$T$1)</f>
        <v>0</v>
      </c>
      <c r="U2593" s="118">
        <f>SUMIFS(DATOS!$F:$F,DATOS!$A:$A,$C2593,DATOS!$G:$G,$O$1,DATOS!$K:$K,$T$1)</f>
        <v>0</v>
      </c>
      <c r="V2593" s="119">
        <f>SUMIFS(DATOS!$F:$F,DATOS!$A:$A,$C2593,DATOS!$G:$G,$P$1,DATOS!$K:$K,$R$1)</f>
        <v>0</v>
      </c>
    </row>
    <row r="2594" spans="1:22">
      <c r="A2594" s="128" t="s">
        <v>452</v>
      </c>
      <c r="B2594" s="128" t="str">
        <f t="shared" si="295"/>
        <v>1 2 4 242 004 001</v>
      </c>
      <c r="C2594" s="129" t="s">
        <v>9903</v>
      </c>
      <c r="D2594" s="130" t="s">
        <v>3308</v>
      </c>
      <c r="E2594" s="127">
        <f t="shared" si="297"/>
        <v>0</v>
      </c>
      <c r="F2594" s="127">
        <f t="shared" si="298"/>
        <v>0</v>
      </c>
      <c r="G2594" s="127">
        <f t="shared" si="299"/>
        <v>0</v>
      </c>
      <c r="H2594" s="131">
        <f t="shared" si="300"/>
        <v>0</v>
      </c>
      <c r="I2594" s="128">
        <f t="shared" si="296"/>
        <v>17</v>
      </c>
      <c r="J2594" s="156" t="str">
        <f t="shared" si="301"/>
        <v>1 2 4 242 004</v>
      </c>
      <c r="K2594" s="118">
        <f>SUMIFS(DATOS!$F:$F,DATOS!$A:$A,$C2594,DATOS!$G:$G,$N$1,DATOS!$E:$E,$Q$1)</f>
        <v>0</v>
      </c>
      <c r="L2594" s="118">
        <f>SUMIFS(DATOS!$F:$F,DATOS!$A:$A,$C2594,DATOS!$G:$G,$O$1,DATOS!$E:$E,$Q$1)</f>
        <v>0</v>
      </c>
      <c r="M2594" s="119">
        <f>SUMIFS(DATOS!$F:$F,DATOS!$A:$A,$C2594,DATOS!$G:$G,$P$1,DATOS!$E:$E,$Q$1)</f>
        <v>0</v>
      </c>
      <c r="N2594" s="117">
        <f>SUMIFS(DATOS!$F:$F,DATOS!$A:$A,$C2594,DATOS!$G:$G,$N$1,DATOS!$L:$L,$R$1)</f>
        <v>0</v>
      </c>
      <c r="O2594" s="118">
        <f>SUMIFS(DATOS!$F:$F,DATOS!$A:$A,$C2594,DATOS!$G:$G,$O$1,DATOS!$L:$L,$R$1)</f>
        <v>0</v>
      </c>
      <c r="P2594" s="119">
        <f>SUMIFS(DATOS!$F:$F,DATOS!$A:$A,$C2594,DATOS!$G:$G,$P$1,DATOS!$L:$L,$R$1)</f>
        <v>0</v>
      </c>
      <c r="Q2594" s="117">
        <f>SUMIFS(DATOS!$F:$F,DATOS!$A:$A,$C2594,DATOS!$G:$G,$N$1,DATOS!$J:$J,$S$1)</f>
        <v>0</v>
      </c>
      <c r="R2594" s="118">
        <f>SUMIFS(DATOS!$F:$F,DATOS!$A:$A,$C2594,DATOS!$G:$G,$O$1,DATOS!$J:$J,$S$1)</f>
        <v>0</v>
      </c>
      <c r="S2594" s="119">
        <f>SUMIFS(DATOS!$F:$F,DATOS!$A:$A,$C2594,DATOS!$G:$G,$P$1,DATOS!$J:$J,$S$1)</f>
        <v>0</v>
      </c>
      <c r="T2594" s="117">
        <f>SUMIFS(DATOS!$F:$F,DATOS!$A:$A,$C2594,DATOS!$G:$G,$N$1,DATOS!$K:$K,$T$1)</f>
        <v>0</v>
      </c>
      <c r="U2594" s="118">
        <f>SUMIFS(DATOS!$F:$F,DATOS!$A:$A,$C2594,DATOS!$G:$G,$O$1,DATOS!$K:$K,$T$1)</f>
        <v>0</v>
      </c>
      <c r="V2594" s="119">
        <f>SUMIFS(DATOS!$F:$F,DATOS!$A:$A,$C2594,DATOS!$G:$G,$P$1,DATOS!$K:$K,$R$1)</f>
        <v>0</v>
      </c>
    </row>
    <row r="2595" spans="1:22">
      <c r="A2595" s="128" t="s">
        <v>452</v>
      </c>
      <c r="B2595" s="128" t="str">
        <f t="shared" si="295"/>
        <v>1 2 4 242 005 001</v>
      </c>
      <c r="C2595" s="129" t="s">
        <v>9904</v>
      </c>
      <c r="D2595" s="130" t="s">
        <v>3308</v>
      </c>
      <c r="E2595" s="127">
        <f t="shared" si="297"/>
        <v>0</v>
      </c>
      <c r="F2595" s="127">
        <f t="shared" si="298"/>
        <v>0</v>
      </c>
      <c r="G2595" s="127">
        <f t="shared" si="299"/>
        <v>0</v>
      </c>
      <c r="H2595" s="131">
        <f t="shared" si="300"/>
        <v>0</v>
      </c>
      <c r="I2595" s="128">
        <f t="shared" si="296"/>
        <v>17</v>
      </c>
      <c r="J2595" s="156" t="str">
        <f t="shared" si="301"/>
        <v>1 2 4 242 005</v>
      </c>
      <c r="K2595" s="118">
        <f>SUMIFS(DATOS!$F:$F,DATOS!$A:$A,$C2595,DATOS!$G:$G,$N$1,DATOS!$E:$E,$Q$1)</f>
        <v>0</v>
      </c>
      <c r="L2595" s="118">
        <f>SUMIFS(DATOS!$F:$F,DATOS!$A:$A,$C2595,DATOS!$G:$G,$O$1,DATOS!$E:$E,$Q$1)</f>
        <v>0</v>
      </c>
      <c r="M2595" s="119">
        <f>SUMIFS(DATOS!$F:$F,DATOS!$A:$A,$C2595,DATOS!$G:$G,$P$1,DATOS!$E:$E,$Q$1)</f>
        <v>0</v>
      </c>
      <c r="N2595" s="117">
        <f>SUMIFS(DATOS!$F:$F,DATOS!$A:$A,$C2595,DATOS!$G:$G,$N$1,DATOS!$L:$L,$R$1)</f>
        <v>0</v>
      </c>
      <c r="O2595" s="118">
        <f>SUMIFS(DATOS!$F:$F,DATOS!$A:$A,$C2595,DATOS!$G:$G,$O$1,DATOS!$L:$L,$R$1)</f>
        <v>0</v>
      </c>
      <c r="P2595" s="119">
        <f>SUMIFS(DATOS!$F:$F,DATOS!$A:$A,$C2595,DATOS!$G:$G,$P$1,DATOS!$L:$L,$R$1)</f>
        <v>0</v>
      </c>
      <c r="Q2595" s="117">
        <f>SUMIFS(DATOS!$F:$F,DATOS!$A:$A,$C2595,DATOS!$G:$G,$N$1,DATOS!$J:$J,$S$1)</f>
        <v>0</v>
      </c>
      <c r="R2595" s="118">
        <f>SUMIFS(DATOS!$F:$F,DATOS!$A:$A,$C2595,DATOS!$G:$G,$O$1,DATOS!$J:$J,$S$1)</f>
        <v>0</v>
      </c>
      <c r="S2595" s="119">
        <f>SUMIFS(DATOS!$F:$F,DATOS!$A:$A,$C2595,DATOS!$G:$G,$P$1,DATOS!$J:$J,$S$1)</f>
        <v>0</v>
      </c>
      <c r="T2595" s="117">
        <f>SUMIFS(DATOS!$F:$F,DATOS!$A:$A,$C2595,DATOS!$G:$G,$N$1,DATOS!$K:$K,$T$1)</f>
        <v>0</v>
      </c>
      <c r="U2595" s="118">
        <f>SUMIFS(DATOS!$F:$F,DATOS!$A:$A,$C2595,DATOS!$G:$G,$O$1,DATOS!$K:$K,$T$1)</f>
        <v>0</v>
      </c>
      <c r="V2595" s="119">
        <f>SUMIFS(DATOS!$F:$F,DATOS!$A:$A,$C2595,DATOS!$G:$G,$P$1,DATOS!$K:$K,$R$1)</f>
        <v>0</v>
      </c>
    </row>
    <row r="2596" spans="1:22">
      <c r="A2596" s="128" t="s">
        <v>452</v>
      </c>
      <c r="B2596" s="128" t="str">
        <f t="shared" si="295"/>
        <v>1 2 4 243 001 001</v>
      </c>
      <c r="C2596" s="129" t="s">
        <v>3986</v>
      </c>
      <c r="D2596" s="130" t="s">
        <v>3309</v>
      </c>
      <c r="E2596" s="127">
        <f t="shared" si="297"/>
        <v>0</v>
      </c>
      <c r="F2596" s="127">
        <f t="shared" si="298"/>
        <v>0</v>
      </c>
      <c r="G2596" s="127">
        <f t="shared" si="299"/>
        <v>0</v>
      </c>
      <c r="H2596" s="131">
        <f t="shared" si="300"/>
        <v>0</v>
      </c>
      <c r="I2596" s="128">
        <f t="shared" si="296"/>
        <v>17</v>
      </c>
      <c r="J2596" s="156" t="str">
        <f t="shared" si="301"/>
        <v>1 2 4 243 001</v>
      </c>
      <c r="K2596" s="118">
        <f>SUMIFS(DATOS!$F:$F,DATOS!$A:$A,$C2596,DATOS!$G:$G,$N$1,DATOS!$E:$E,$Q$1)</f>
        <v>0</v>
      </c>
      <c r="L2596" s="118">
        <f>SUMIFS(DATOS!$F:$F,DATOS!$A:$A,$C2596,DATOS!$G:$G,$O$1,DATOS!$E:$E,$Q$1)</f>
        <v>0</v>
      </c>
      <c r="M2596" s="119">
        <f>SUMIFS(DATOS!$F:$F,DATOS!$A:$A,$C2596,DATOS!$G:$G,$P$1,DATOS!$E:$E,$Q$1)</f>
        <v>0</v>
      </c>
      <c r="N2596" s="117">
        <f>SUMIFS(DATOS!$F:$F,DATOS!$A:$A,$C2596,DATOS!$G:$G,$N$1,DATOS!$L:$L,$R$1)</f>
        <v>0</v>
      </c>
      <c r="O2596" s="118">
        <f>SUMIFS(DATOS!$F:$F,DATOS!$A:$A,$C2596,DATOS!$G:$G,$O$1,DATOS!$L:$L,$R$1)</f>
        <v>0</v>
      </c>
      <c r="P2596" s="119">
        <f>SUMIFS(DATOS!$F:$F,DATOS!$A:$A,$C2596,DATOS!$G:$G,$P$1,DATOS!$L:$L,$R$1)</f>
        <v>0</v>
      </c>
      <c r="Q2596" s="117">
        <f>SUMIFS(DATOS!$F:$F,DATOS!$A:$A,$C2596,DATOS!$G:$G,$N$1,DATOS!$J:$J,$S$1)</f>
        <v>0</v>
      </c>
      <c r="R2596" s="118">
        <f>SUMIFS(DATOS!$F:$F,DATOS!$A:$A,$C2596,DATOS!$G:$G,$O$1,DATOS!$J:$J,$S$1)</f>
        <v>0</v>
      </c>
      <c r="S2596" s="119">
        <f>SUMIFS(DATOS!$F:$F,DATOS!$A:$A,$C2596,DATOS!$G:$G,$P$1,DATOS!$J:$J,$S$1)</f>
        <v>0</v>
      </c>
      <c r="T2596" s="117">
        <f>SUMIFS(DATOS!$F:$F,DATOS!$A:$A,$C2596,DATOS!$G:$G,$N$1,DATOS!$K:$K,$T$1)</f>
        <v>0</v>
      </c>
      <c r="U2596" s="118">
        <f>SUMIFS(DATOS!$F:$F,DATOS!$A:$A,$C2596,DATOS!$G:$G,$O$1,DATOS!$K:$K,$T$1)</f>
        <v>0</v>
      </c>
      <c r="V2596" s="119">
        <f>SUMIFS(DATOS!$F:$F,DATOS!$A:$A,$C2596,DATOS!$G:$G,$P$1,DATOS!$K:$K,$R$1)</f>
        <v>0</v>
      </c>
    </row>
    <row r="2597" spans="1:22">
      <c r="A2597" s="128" t="s">
        <v>452</v>
      </c>
      <c r="B2597" s="128" t="str">
        <f t="shared" si="295"/>
        <v>1 2 4 243 002 001</v>
      </c>
      <c r="C2597" s="129" t="s">
        <v>9905</v>
      </c>
      <c r="D2597" s="130" t="s">
        <v>3309</v>
      </c>
      <c r="E2597" s="127">
        <f t="shared" si="297"/>
        <v>0</v>
      </c>
      <c r="F2597" s="127">
        <f t="shared" si="298"/>
        <v>0</v>
      </c>
      <c r="G2597" s="127">
        <f t="shared" si="299"/>
        <v>0</v>
      </c>
      <c r="H2597" s="131">
        <f t="shared" si="300"/>
        <v>0</v>
      </c>
      <c r="I2597" s="128">
        <f t="shared" si="296"/>
        <v>17</v>
      </c>
      <c r="J2597" s="156" t="str">
        <f t="shared" si="301"/>
        <v>1 2 4 243 002</v>
      </c>
      <c r="K2597" s="118">
        <f>SUMIFS(DATOS!$F:$F,DATOS!$A:$A,$C2597,DATOS!$G:$G,$N$1,DATOS!$E:$E,$Q$1)</f>
        <v>0</v>
      </c>
      <c r="L2597" s="118">
        <f>SUMIFS(DATOS!$F:$F,DATOS!$A:$A,$C2597,DATOS!$G:$G,$O$1,DATOS!$E:$E,$Q$1)</f>
        <v>0</v>
      </c>
      <c r="M2597" s="119">
        <f>SUMIFS(DATOS!$F:$F,DATOS!$A:$A,$C2597,DATOS!$G:$G,$P$1,DATOS!$E:$E,$Q$1)</f>
        <v>0</v>
      </c>
      <c r="N2597" s="117">
        <f>SUMIFS(DATOS!$F:$F,DATOS!$A:$A,$C2597,DATOS!$G:$G,$N$1,DATOS!$L:$L,$R$1)</f>
        <v>0</v>
      </c>
      <c r="O2597" s="118">
        <f>SUMIFS(DATOS!$F:$F,DATOS!$A:$A,$C2597,DATOS!$G:$G,$O$1,DATOS!$L:$L,$R$1)</f>
        <v>0</v>
      </c>
      <c r="P2597" s="119">
        <f>SUMIFS(DATOS!$F:$F,DATOS!$A:$A,$C2597,DATOS!$G:$G,$P$1,DATOS!$L:$L,$R$1)</f>
        <v>0</v>
      </c>
      <c r="Q2597" s="117">
        <f>SUMIFS(DATOS!$F:$F,DATOS!$A:$A,$C2597,DATOS!$G:$G,$N$1,DATOS!$J:$J,$S$1)</f>
        <v>0</v>
      </c>
      <c r="R2597" s="118">
        <f>SUMIFS(DATOS!$F:$F,DATOS!$A:$A,$C2597,DATOS!$G:$G,$O$1,DATOS!$J:$J,$S$1)</f>
        <v>0</v>
      </c>
      <c r="S2597" s="119">
        <f>SUMIFS(DATOS!$F:$F,DATOS!$A:$A,$C2597,DATOS!$G:$G,$P$1,DATOS!$J:$J,$S$1)</f>
        <v>0</v>
      </c>
      <c r="T2597" s="117">
        <f>SUMIFS(DATOS!$F:$F,DATOS!$A:$A,$C2597,DATOS!$G:$G,$N$1,DATOS!$K:$K,$T$1)</f>
        <v>0</v>
      </c>
      <c r="U2597" s="118">
        <f>SUMIFS(DATOS!$F:$F,DATOS!$A:$A,$C2597,DATOS!$G:$G,$O$1,DATOS!$K:$K,$T$1)</f>
        <v>0</v>
      </c>
      <c r="V2597" s="119">
        <f>SUMIFS(DATOS!$F:$F,DATOS!$A:$A,$C2597,DATOS!$G:$G,$P$1,DATOS!$K:$K,$R$1)</f>
        <v>0</v>
      </c>
    </row>
    <row r="2598" spans="1:22">
      <c r="A2598" s="128" t="s">
        <v>452</v>
      </c>
      <c r="B2598" s="128" t="str">
        <f t="shared" si="295"/>
        <v>1 2 4 243 003 001</v>
      </c>
      <c r="C2598" s="129" t="s">
        <v>9906</v>
      </c>
      <c r="D2598" s="130" t="s">
        <v>3309</v>
      </c>
      <c r="E2598" s="127">
        <f t="shared" si="297"/>
        <v>0</v>
      </c>
      <c r="F2598" s="127">
        <f t="shared" si="298"/>
        <v>0</v>
      </c>
      <c r="G2598" s="127">
        <f t="shared" si="299"/>
        <v>0</v>
      </c>
      <c r="H2598" s="131">
        <f t="shared" si="300"/>
        <v>0</v>
      </c>
      <c r="I2598" s="128">
        <f t="shared" si="296"/>
        <v>17</v>
      </c>
      <c r="J2598" s="156" t="str">
        <f t="shared" si="301"/>
        <v>1 2 4 243 003</v>
      </c>
      <c r="K2598" s="118">
        <f>SUMIFS(DATOS!$F:$F,DATOS!$A:$A,$C2598,DATOS!$G:$G,$N$1,DATOS!$E:$E,$Q$1)</f>
        <v>0</v>
      </c>
      <c r="L2598" s="118">
        <f>SUMIFS(DATOS!$F:$F,DATOS!$A:$A,$C2598,DATOS!$G:$G,$O$1,DATOS!$E:$E,$Q$1)</f>
        <v>0</v>
      </c>
      <c r="M2598" s="119">
        <f>SUMIFS(DATOS!$F:$F,DATOS!$A:$A,$C2598,DATOS!$G:$G,$P$1,DATOS!$E:$E,$Q$1)</f>
        <v>0</v>
      </c>
      <c r="N2598" s="117">
        <f>SUMIFS(DATOS!$F:$F,DATOS!$A:$A,$C2598,DATOS!$G:$G,$N$1,DATOS!$L:$L,$R$1)</f>
        <v>0</v>
      </c>
      <c r="O2598" s="118">
        <f>SUMIFS(DATOS!$F:$F,DATOS!$A:$A,$C2598,DATOS!$G:$G,$O$1,DATOS!$L:$L,$R$1)</f>
        <v>0</v>
      </c>
      <c r="P2598" s="119">
        <f>SUMIFS(DATOS!$F:$F,DATOS!$A:$A,$C2598,DATOS!$G:$G,$P$1,DATOS!$L:$L,$R$1)</f>
        <v>0</v>
      </c>
      <c r="Q2598" s="117">
        <f>SUMIFS(DATOS!$F:$F,DATOS!$A:$A,$C2598,DATOS!$G:$G,$N$1,DATOS!$J:$J,$S$1)</f>
        <v>0</v>
      </c>
      <c r="R2598" s="118">
        <f>SUMIFS(DATOS!$F:$F,DATOS!$A:$A,$C2598,DATOS!$G:$G,$O$1,DATOS!$J:$J,$S$1)</f>
        <v>0</v>
      </c>
      <c r="S2598" s="119">
        <f>SUMIFS(DATOS!$F:$F,DATOS!$A:$A,$C2598,DATOS!$G:$G,$P$1,DATOS!$J:$J,$S$1)</f>
        <v>0</v>
      </c>
      <c r="T2598" s="117">
        <f>SUMIFS(DATOS!$F:$F,DATOS!$A:$A,$C2598,DATOS!$G:$G,$N$1,DATOS!$K:$K,$T$1)</f>
        <v>0</v>
      </c>
      <c r="U2598" s="118">
        <f>SUMIFS(DATOS!$F:$F,DATOS!$A:$A,$C2598,DATOS!$G:$G,$O$1,DATOS!$K:$K,$T$1)</f>
        <v>0</v>
      </c>
      <c r="V2598" s="119">
        <f>SUMIFS(DATOS!$F:$F,DATOS!$A:$A,$C2598,DATOS!$G:$G,$P$1,DATOS!$K:$K,$R$1)</f>
        <v>0</v>
      </c>
    </row>
    <row r="2599" spans="1:22">
      <c r="A2599" s="128" t="s">
        <v>452</v>
      </c>
      <c r="B2599" s="128" t="str">
        <f t="shared" si="295"/>
        <v>1 2 4 243 004 001</v>
      </c>
      <c r="C2599" s="129" t="s">
        <v>9907</v>
      </c>
      <c r="D2599" s="130" t="s">
        <v>3309</v>
      </c>
      <c r="E2599" s="127">
        <f t="shared" si="297"/>
        <v>0</v>
      </c>
      <c r="F2599" s="127">
        <f t="shared" si="298"/>
        <v>0</v>
      </c>
      <c r="G2599" s="127">
        <f t="shared" si="299"/>
        <v>0</v>
      </c>
      <c r="H2599" s="131">
        <f t="shared" si="300"/>
        <v>0</v>
      </c>
      <c r="I2599" s="128">
        <f t="shared" si="296"/>
        <v>17</v>
      </c>
      <c r="J2599" s="156" t="str">
        <f t="shared" si="301"/>
        <v>1 2 4 243 004</v>
      </c>
      <c r="K2599" s="118">
        <f>SUMIFS(DATOS!$F:$F,DATOS!$A:$A,$C2599,DATOS!$G:$G,$N$1,DATOS!$E:$E,$Q$1)</f>
        <v>0</v>
      </c>
      <c r="L2599" s="118">
        <f>SUMIFS(DATOS!$F:$F,DATOS!$A:$A,$C2599,DATOS!$G:$G,$O$1,DATOS!$E:$E,$Q$1)</f>
        <v>0</v>
      </c>
      <c r="M2599" s="119">
        <f>SUMIFS(DATOS!$F:$F,DATOS!$A:$A,$C2599,DATOS!$G:$G,$P$1,DATOS!$E:$E,$Q$1)</f>
        <v>0</v>
      </c>
      <c r="N2599" s="117">
        <f>SUMIFS(DATOS!$F:$F,DATOS!$A:$A,$C2599,DATOS!$G:$G,$N$1,DATOS!$L:$L,$R$1)</f>
        <v>0</v>
      </c>
      <c r="O2599" s="118">
        <f>SUMIFS(DATOS!$F:$F,DATOS!$A:$A,$C2599,DATOS!$G:$G,$O$1,DATOS!$L:$L,$R$1)</f>
        <v>0</v>
      </c>
      <c r="P2599" s="119">
        <f>SUMIFS(DATOS!$F:$F,DATOS!$A:$A,$C2599,DATOS!$G:$G,$P$1,DATOS!$L:$L,$R$1)</f>
        <v>0</v>
      </c>
      <c r="Q2599" s="117">
        <f>SUMIFS(DATOS!$F:$F,DATOS!$A:$A,$C2599,DATOS!$G:$G,$N$1,DATOS!$J:$J,$S$1)</f>
        <v>0</v>
      </c>
      <c r="R2599" s="118">
        <f>SUMIFS(DATOS!$F:$F,DATOS!$A:$A,$C2599,DATOS!$G:$G,$O$1,DATOS!$J:$J,$S$1)</f>
        <v>0</v>
      </c>
      <c r="S2599" s="119">
        <f>SUMIFS(DATOS!$F:$F,DATOS!$A:$A,$C2599,DATOS!$G:$G,$P$1,DATOS!$J:$J,$S$1)</f>
        <v>0</v>
      </c>
      <c r="T2599" s="117">
        <f>SUMIFS(DATOS!$F:$F,DATOS!$A:$A,$C2599,DATOS!$G:$G,$N$1,DATOS!$K:$K,$T$1)</f>
        <v>0</v>
      </c>
      <c r="U2599" s="118">
        <f>SUMIFS(DATOS!$F:$F,DATOS!$A:$A,$C2599,DATOS!$G:$G,$O$1,DATOS!$K:$K,$T$1)</f>
        <v>0</v>
      </c>
      <c r="V2599" s="119">
        <f>SUMIFS(DATOS!$F:$F,DATOS!$A:$A,$C2599,DATOS!$G:$G,$P$1,DATOS!$K:$K,$R$1)</f>
        <v>0</v>
      </c>
    </row>
    <row r="2600" spans="1:22">
      <c r="A2600" s="128" t="s">
        <v>452</v>
      </c>
      <c r="B2600" s="128" t="str">
        <f t="shared" si="295"/>
        <v>1 2 4 243 005 001</v>
      </c>
      <c r="C2600" s="129" t="s">
        <v>9908</v>
      </c>
      <c r="D2600" s="130" t="s">
        <v>3309</v>
      </c>
      <c r="E2600" s="127">
        <f t="shared" si="297"/>
        <v>0</v>
      </c>
      <c r="F2600" s="127">
        <f t="shared" si="298"/>
        <v>0</v>
      </c>
      <c r="G2600" s="127">
        <f t="shared" si="299"/>
        <v>0</v>
      </c>
      <c r="H2600" s="131">
        <f t="shared" si="300"/>
        <v>0</v>
      </c>
      <c r="I2600" s="128">
        <f t="shared" si="296"/>
        <v>17</v>
      </c>
      <c r="J2600" s="156" t="str">
        <f t="shared" si="301"/>
        <v>1 2 4 243 005</v>
      </c>
      <c r="K2600" s="118">
        <f>SUMIFS(DATOS!$F:$F,DATOS!$A:$A,$C2600,DATOS!$G:$G,$N$1,DATOS!$E:$E,$Q$1)</f>
        <v>0</v>
      </c>
      <c r="L2600" s="118">
        <f>SUMIFS(DATOS!$F:$F,DATOS!$A:$A,$C2600,DATOS!$G:$G,$O$1,DATOS!$E:$E,$Q$1)</f>
        <v>0</v>
      </c>
      <c r="M2600" s="119">
        <f>SUMIFS(DATOS!$F:$F,DATOS!$A:$A,$C2600,DATOS!$G:$G,$P$1,DATOS!$E:$E,$Q$1)</f>
        <v>0</v>
      </c>
      <c r="N2600" s="117">
        <f>SUMIFS(DATOS!$F:$F,DATOS!$A:$A,$C2600,DATOS!$G:$G,$N$1,DATOS!$L:$L,$R$1)</f>
        <v>0</v>
      </c>
      <c r="O2600" s="118">
        <f>SUMIFS(DATOS!$F:$F,DATOS!$A:$A,$C2600,DATOS!$G:$G,$O$1,DATOS!$L:$L,$R$1)</f>
        <v>0</v>
      </c>
      <c r="P2600" s="119">
        <f>SUMIFS(DATOS!$F:$F,DATOS!$A:$A,$C2600,DATOS!$G:$G,$P$1,DATOS!$L:$L,$R$1)</f>
        <v>0</v>
      </c>
      <c r="Q2600" s="117">
        <f>SUMIFS(DATOS!$F:$F,DATOS!$A:$A,$C2600,DATOS!$G:$G,$N$1,DATOS!$J:$J,$S$1)</f>
        <v>0</v>
      </c>
      <c r="R2600" s="118">
        <f>SUMIFS(DATOS!$F:$F,DATOS!$A:$A,$C2600,DATOS!$G:$G,$O$1,DATOS!$J:$J,$S$1)</f>
        <v>0</v>
      </c>
      <c r="S2600" s="119">
        <f>SUMIFS(DATOS!$F:$F,DATOS!$A:$A,$C2600,DATOS!$G:$G,$P$1,DATOS!$J:$J,$S$1)</f>
        <v>0</v>
      </c>
      <c r="T2600" s="117">
        <f>SUMIFS(DATOS!$F:$F,DATOS!$A:$A,$C2600,DATOS!$G:$G,$N$1,DATOS!$K:$K,$T$1)</f>
        <v>0</v>
      </c>
      <c r="U2600" s="118">
        <f>SUMIFS(DATOS!$F:$F,DATOS!$A:$A,$C2600,DATOS!$G:$G,$O$1,DATOS!$K:$K,$T$1)</f>
        <v>0</v>
      </c>
      <c r="V2600" s="119">
        <f>SUMIFS(DATOS!$F:$F,DATOS!$A:$A,$C2600,DATOS!$G:$G,$P$1,DATOS!$K:$K,$R$1)</f>
        <v>0</v>
      </c>
    </row>
    <row r="2601" spans="1:22">
      <c r="A2601" s="128" t="s">
        <v>452</v>
      </c>
      <c r="B2601" s="128" t="str">
        <f t="shared" si="295"/>
        <v>1 2 4 244 001 001</v>
      </c>
      <c r="C2601" s="129" t="s">
        <v>3994</v>
      </c>
      <c r="D2601" s="130" t="s">
        <v>3310</v>
      </c>
      <c r="E2601" s="127">
        <f t="shared" si="297"/>
        <v>0</v>
      </c>
      <c r="F2601" s="127">
        <f t="shared" si="298"/>
        <v>0</v>
      </c>
      <c r="G2601" s="127">
        <f t="shared" si="299"/>
        <v>0</v>
      </c>
      <c r="H2601" s="131">
        <f t="shared" si="300"/>
        <v>0</v>
      </c>
      <c r="I2601" s="128">
        <f t="shared" si="296"/>
        <v>17</v>
      </c>
      <c r="J2601" s="156" t="str">
        <f t="shared" si="301"/>
        <v>1 2 4 244 001</v>
      </c>
      <c r="K2601" s="118">
        <f>SUMIFS(DATOS!$F:$F,DATOS!$A:$A,$C2601,DATOS!$G:$G,$N$1,DATOS!$E:$E,$Q$1)</f>
        <v>0</v>
      </c>
      <c r="L2601" s="118">
        <f>SUMIFS(DATOS!$F:$F,DATOS!$A:$A,$C2601,DATOS!$G:$G,$O$1,DATOS!$E:$E,$Q$1)</f>
        <v>0</v>
      </c>
      <c r="M2601" s="119">
        <f>SUMIFS(DATOS!$F:$F,DATOS!$A:$A,$C2601,DATOS!$G:$G,$P$1,DATOS!$E:$E,$Q$1)</f>
        <v>0</v>
      </c>
      <c r="N2601" s="117">
        <f>SUMIFS(DATOS!$F:$F,DATOS!$A:$A,$C2601,DATOS!$G:$G,$N$1,DATOS!$L:$L,$R$1)</f>
        <v>0</v>
      </c>
      <c r="O2601" s="118">
        <f>SUMIFS(DATOS!$F:$F,DATOS!$A:$A,$C2601,DATOS!$G:$G,$O$1,DATOS!$L:$L,$R$1)</f>
        <v>0</v>
      </c>
      <c r="P2601" s="119">
        <f>SUMIFS(DATOS!$F:$F,DATOS!$A:$A,$C2601,DATOS!$G:$G,$P$1,DATOS!$L:$L,$R$1)</f>
        <v>0</v>
      </c>
      <c r="Q2601" s="117">
        <f>SUMIFS(DATOS!$F:$F,DATOS!$A:$A,$C2601,DATOS!$G:$G,$N$1,DATOS!$J:$J,$S$1)</f>
        <v>0</v>
      </c>
      <c r="R2601" s="118">
        <f>SUMIFS(DATOS!$F:$F,DATOS!$A:$A,$C2601,DATOS!$G:$G,$O$1,DATOS!$J:$J,$S$1)</f>
        <v>0</v>
      </c>
      <c r="S2601" s="119">
        <f>SUMIFS(DATOS!$F:$F,DATOS!$A:$A,$C2601,DATOS!$G:$G,$P$1,DATOS!$J:$J,$S$1)</f>
        <v>0</v>
      </c>
      <c r="T2601" s="117">
        <f>SUMIFS(DATOS!$F:$F,DATOS!$A:$A,$C2601,DATOS!$G:$G,$N$1,DATOS!$K:$K,$T$1)</f>
        <v>0</v>
      </c>
      <c r="U2601" s="118">
        <f>SUMIFS(DATOS!$F:$F,DATOS!$A:$A,$C2601,DATOS!$G:$G,$O$1,DATOS!$K:$K,$T$1)</f>
        <v>0</v>
      </c>
      <c r="V2601" s="119">
        <f>SUMIFS(DATOS!$F:$F,DATOS!$A:$A,$C2601,DATOS!$G:$G,$P$1,DATOS!$K:$K,$R$1)</f>
        <v>0</v>
      </c>
    </row>
    <row r="2602" spans="1:22">
      <c r="A2602" s="128" t="s">
        <v>452</v>
      </c>
      <c r="B2602" s="128" t="str">
        <f t="shared" si="295"/>
        <v>1 2 4 244 002 001</v>
      </c>
      <c r="C2602" s="129" t="s">
        <v>9909</v>
      </c>
      <c r="D2602" s="130" t="s">
        <v>3310</v>
      </c>
      <c r="E2602" s="127">
        <f t="shared" si="297"/>
        <v>0</v>
      </c>
      <c r="F2602" s="127">
        <f t="shared" si="298"/>
        <v>0</v>
      </c>
      <c r="G2602" s="127">
        <f t="shared" si="299"/>
        <v>0</v>
      </c>
      <c r="H2602" s="131">
        <f t="shared" si="300"/>
        <v>0</v>
      </c>
      <c r="I2602" s="128">
        <f t="shared" si="296"/>
        <v>17</v>
      </c>
      <c r="J2602" s="156" t="str">
        <f t="shared" si="301"/>
        <v>1 2 4 244 002</v>
      </c>
      <c r="K2602" s="118">
        <f>SUMIFS(DATOS!$F:$F,DATOS!$A:$A,$C2602,DATOS!$G:$G,$N$1,DATOS!$E:$E,$Q$1)</f>
        <v>0</v>
      </c>
      <c r="L2602" s="118">
        <f>SUMIFS(DATOS!$F:$F,DATOS!$A:$A,$C2602,DATOS!$G:$G,$O$1,DATOS!$E:$E,$Q$1)</f>
        <v>0</v>
      </c>
      <c r="M2602" s="119">
        <f>SUMIFS(DATOS!$F:$F,DATOS!$A:$A,$C2602,DATOS!$G:$G,$P$1,DATOS!$E:$E,$Q$1)</f>
        <v>0</v>
      </c>
      <c r="N2602" s="117">
        <f>SUMIFS(DATOS!$F:$F,DATOS!$A:$A,$C2602,DATOS!$G:$G,$N$1,DATOS!$L:$L,$R$1)</f>
        <v>0</v>
      </c>
      <c r="O2602" s="118">
        <f>SUMIFS(DATOS!$F:$F,DATOS!$A:$A,$C2602,DATOS!$G:$G,$O$1,DATOS!$L:$L,$R$1)</f>
        <v>0</v>
      </c>
      <c r="P2602" s="119">
        <f>SUMIFS(DATOS!$F:$F,DATOS!$A:$A,$C2602,DATOS!$G:$G,$P$1,DATOS!$L:$L,$R$1)</f>
        <v>0</v>
      </c>
      <c r="Q2602" s="117">
        <f>SUMIFS(DATOS!$F:$F,DATOS!$A:$A,$C2602,DATOS!$G:$G,$N$1,DATOS!$J:$J,$S$1)</f>
        <v>0</v>
      </c>
      <c r="R2602" s="118">
        <f>SUMIFS(DATOS!$F:$F,DATOS!$A:$A,$C2602,DATOS!$G:$G,$O$1,DATOS!$J:$J,$S$1)</f>
        <v>0</v>
      </c>
      <c r="S2602" s="119">
        <f>SUMIFS(DATOS!$F:$F,DATOS!$A:$A,$C2602,DATOS!$G:$G,$P$1,DATOS!$J:$J,$S$1)</f>
        <v>0</v>
      </c>
      <c r="T2602" s="117">
        <f>SUMIFS(DATOS!$F:$F,DATOS!$A:$A,$C2602,DATOS!$G:$G,$N$1,DATOS!$K:$K,$T$1)</f>
        <v>0</v>
      </c>
      <c r="U2602" s="118">
        <f>SUMIFS(DATOS!$F:$F,DATOS!$A:$A,$C2602,DATOS!$G:$G,$O$1,DATOS!$K:$K,$T$1)</f>
        <v>0</v>
      </c>
      <c r="V2602" s="119">
        <f>SUMIFS(DATOS!$F:$F,DATOS!$A:$A,$C2602,DATOS!$G:$G,$P$1,DATOS!$K:$K,$R$1)</f>
        <v>0</v>
      </c>
    </row>
    <row r="2603" spans="1:22">
      <c r="A2603" s="128" t="s">
        <v>452</v>
      </c>
      <c r="B2603" s="128" t="str">
        <f t="shared" si="295"/>
        <v>1 2 4 244 003 001</v>
      </c>
      <c r="C2603" s="129" t="s">
        <v>9910</v>
      </c>
      <c r="D2603" s="130" t="s">
        <v>3310</v>
      </c>
      <c r="E2603" s="127">
        <f t="shared" si="297"/>
        <v>0</v>
      </c>
      <c r="F2603" s="127">
        <f t="shared" si="298"/>
        <v>0</v>
      </c>
      <c r="G2603" s="127">
        <f t="shared" si="299"/>
        <v>0</v>
      </c>
      <c r="H2603" s="131">
        <f t="shared" si="300"/>
        <v>0</v>
      </c>
      <c r="I2603" s="128">
        <f t="shared" si="296"/>
        <v>17</v>
      </c>
      <c r="J2603" s="156" t="str">
        <f t="shared" si="301"/>
        <v>1 2 4 244 003</v>
      </c>
      <c r="K2603" s="118">
        <f>SUMIFS(DATOS!$F:$F,DATOS!$A:$A,$C2603,DATOS!$G:$G,$N$1,DATOS!$E:$E,$Q$1)</f>
        <v>0</v>
      </c>
      <c r="L2603" s="118">
        <f>SUMIFS(DATOS!$F:$F,DATOS!$A:$A,$C2603,DATOS!$G:$G,$O$1,DATOS!$E:$E,$Q$1)</f>
        <v>0</v>
      </c>
      <c r="M2603" s="119">
        <f>SUMIFS(DATOS!$F:$F,DATOS!$A:$A,$C2603,DATOS!$G:$G,$P$1,DATOS!$E:$E,$Q$1)</f>
        <v>0</v>
      </c>
      <c r="N2603" s="117">
        <f>SUMIFS(DATOS!$F:$F,DATOS!$A:$A,$C2603,DATOS!$G:$G,$N$1,DATOS!$L:$L,$R$1)</f>
        <v>0</v>
      </c>
      <c r="O2603" s="118">
        <f>SUMIFS(DATOS!$F:$F,DATOS!$A:$A,$C2603,DATOS!$G:$G,$O$1,DATOS!$L:$L,$R$1)</f>
        <v>0</v>
      </c>
      <c r="P2603" s="119">
        <f>SUMIFS(DATOS!$F:$F,DATOS!$A:$A,$C2603,DATOS!$G:$G,$P$1,DATOS!$L:$L,$R$1)</f>
        <v>0</v>
      </c>
      <c r="Q2603" s="117">
        <f>SUMIFS(DATOS!$F:$F,DATOS!$A:$A,$C2603,DATOS!$G:$G,$N$1,DATOS!$J:$J,$S$1)</f>
        <v>0</v>
      </c>
      <c r="R2603" s="118">
        <f>SUMIFS(DATOS!$F:$F,DATOS!$A:$A,$C2603,DATOS!$G:$G,$O$1,DATOS!$J:$J,$S$1)</f>
        <v>0</v>
      </c>
      <c r="S2603" s="119">
        <f>SUMIFS(DATOS!$F:$F,DATOS!$A:$A,$C2603,DATOS!$G:$G,$P$1,DATOS!$J:$J,$S$1)</f>
        <v>0</v>
      </c>
      <c r="T2603" s="117">
        <f>SUMIFS(DATOS!$F:$F,DATOS!$A:$A,$C2603,DATOS!$G:$G,$N$1,DATOS!$K:$K,$T$1)</f>
        <v>0</v>
      </c>
      <c r="U2603" s="118">
        <f>SUMIFS(DATOS!$F:$F,DATOS!$A:$A,$C2603,DATOS!$G:$G,$O$1,DATOS!$K:$K,$T$1)</f>
        <v>0</v>
      </c>
      <c r="V2603" s="119">
        <f>SUMIFS(DATOS!$F:$F,DATOS!$A:$A,$C2603,DATOS!$G:$G,$P$1,DATOS!$K:$K,$R$1)</f>
        <v>0</v>
      </c>
    </row>
    <row r="2604" spans="1:22">
      <c r="A2604" s="128" t="s">
        <v>452</v>
      </c>
      <c r="B2604" s="128" t="str">
        <f t="shared" si="295"/>
        <v>1 2 4 244 004 001</v>
      </c>
      <c r="C2604" s="129" t="s">
        <v>9911</v>
      </c>
      <c r="D2604" s="130" t="s">
        <v>3310</v>
      </c>
      <c r="E2604" s="127">
        <f t="shared" si="297"/>
        <v>0</v>
      </c>
      <c r="F2604" s="127">
        <f t="shared" si="298"/>
        <v>0</v>
      </c>
      <c r="G2604" s="127">
        <f t="shared" si="299"/>
        <v>0</v>
      </c>
      <c r="H2604" s="131">
        <f t="shared" si="300"/>
        <v>0</v>
      </c>
      <c r="I2604" s="128">
        <f t="shared" si="296"/>
        <v>17</v>
      </c>
      <c r="J2604" s="156" t="str">
        <f t="shared" si="301"/>
        <v>1 2 4 244 004</v>
      </c>
      <c r="K2604" s="118">
        <f>SUMIFS(DATOS!$F:$F,DATOS!$A:$A,$C2604,DATOS!$G:$G,$N$1,DATOS!$E:$E,$Q$1)</f>
        <v>0</v>
      </c>
      <c r="L2604" s="118">
        <f>SUMIFS(DATOS!$F:$F,DATOS!$A:$A,$C2604,DATOS!$G:$G,$O$1,DATOS!$E:$E,$Q$1)</f>
        <v>0</v>
      </c>
      <c r="M2604" s="119">
        <f>SUMIFS(DATOS!$F:$F,DATOS!$A:$A,$C2604,DATOS!$G:$G,$P$1,DATOS!$E:$E,$Q$1)</f>
        <v>0</v>
      </c>
      <c r="N2604" s="117">
        <f>SUMIFS(DATOS!$F:$F,DATOS!$A:$A,$C2604,DATOS!$G:$G,$N$1,DATOS!$L:$L,$R$1)</f>
        <v>0</v>
      </c>
      <c r="O2604" s="118">
        <f>SUMIFS(DATOS!$F:$F,DATOS!$A:$A,$C2604,DATOS!$G:$G,$O$1,DATOS!$L:$L,$R$1)</f>
        <v>0</v>
      </c>
      <c r="P2604" s="119">
        <f>SUMIFS(DATOS!$F:$F,DATOS!$A:$A,$C2604,DATOS!$G:$G,$P$1,DATOS!$L:$L,$R$1)</f>
        <v>0</v>
      </c>
      <c r="Q2604" s="117">
        <f>SUMIFS(DATOS!$F:$F,DATOS!$A:$A,$C2604,DATOS!$G:$G,$N$1,DATOS!$J:$J,$S$1)</f>
        <v>0</v>
      </c>
      <c r="R2604" s="118">
        <f>SUMIFS(DATOS!$F:$F,DATOS!$A:$A,$C2604,DATOS!$G:$G,$O$1,DATOS!$J:$J,$S$1)</f>
        <v>0</v>
      </c>
      <c r="S2604" s="119">
        <f>SUMIFS(DATOS!$F:$F,DATOS!$A:$A,$C2604,DATOS!$G:$G,$P$1,DATOS!$J:$J,$S$1)</f>
        <v>0</v>
      </c>
      <c r="T2604" s="117">
        <f>SUMIFS(DATOS!$F:$F,DATOS!$A:$A,$C2604,DATOS!$G:$G,$N$1,DATOS!$K:$K,$T$1)</f>
        <v>0</v>
      </c>
      <c r="U2604" s="118">
        <f>SUMIFS(DATOS!$F:$F,DATOS!$A:$A,$C2604,DATOS!$G:$G,$O$1,DATOS!$K:$K,$T$1)</f>
        <v>0</v>
      </c>
      <c r="V2604" s="119">
        <f>SUMIFS(DATOS!$F:$F,DATOS!$A:$A,$C2604,DATOS!$G:$G,$P$1,DATOS!$K:$K,$R$1)</f>
        <v>0</v>
      </c>
    </row>
    <row r="2605" spans="1:22">
      <c r="A2605" s="128" t="s">
        <v>452</v>
      </c>
      <c r="B2605" s="128" t="str">
        <f t="shared" si="295"/>
        <v>1 2 4 244 005 001</v>
      </c>
      <c r="C2605" s="129" t="s">
        <v>9912</v>
      </c>
      <c r="D2605" s="130" t="s">
        <v>3310</v>
      </c>
      <c r="E2605" s="127">
        <f t="shared" si="297"/>
        <v>0</v>
      </c>
      <c r="F2605" s="127">
        <f t="shared" si="298"/>
        <v>0</v>
      </c>
      <c r="G2605" s="127">
        <f t="shared" si="299"/>
        <v>0</v>
      </c>
      <c r="H2605" s="131">
        <f t="shared" si="300"/>
        <v>0</v>
      </c>
      <c r="I2605" s="128">
        <f t="shared" si="296"/>
        <v>17</v>
      </c>
      <c r="J2605" s="156" t="str">
        <f t="shared" si="301"/>
        <v>1 2 4 244 005</v>
      </c>
      <c r="K2605" s="118">
        <f>SUMIFS(DATOS!$F:$F,DATOS!$A:$A,$C2605,DATOS!$G:$G,$N$1,DATOS!$E:$E,$Q$1)</f>
        <v>0</v>
      </c>
      <c r="L2605" s="118">
        <f>SUMIFS(DATOS!$F:$F,DATOS!$A:$A,$C2605,DATOS!$G:$G,$O$1,DATOS!$E:$E,$Q$1)</f>
        <v>0</v>
      </c>
      <c r="M2605" s="119">
        <f>SUMIFS(DATOS!$F:$F,DATOS!$A:$A,$C2605,DATOS!$G:$G,$P$1,DATOS!$E:$E,$Q$1)</f>
        <v>0</v>
      </c>
      <c r="N2605" s="117">
        <f>SUMIFS(DATOS!$F:$F,DATOS!$A:$A,$C2605,DATOS!$G:$G,$N$1,DATOS!$L:$L,$R$1)</f>
        <v>0</v>
      </c>
      <c r="O2605" s="118">
        <f>SUMIFS(DATOS!$F:$F,DATOS!$A:$A,$C2605,DATOS!$G:$G,$O$1,DATOS!$L:$L,$R$1)</f>
        <v>0</v>
      </c>
      <c r="P2605" s="119">
        <f>SUMIFS(DATOS!$F:$F,DATOS!$A:$A,$C2605,DATOS!$G:$G,$P$1,DATOS!$L:$L,$R$1)</f>
        <v>0</v>
      </c>
      <c r="Q2605" s="117">
        <f>SUMIFS(DATOS!$F:$F,DATOS!$A:$A,$C2605,DATOS!$G:$G,$N$1,DATOS!$J:$J,$S$1)</f>
        <v>0</v>
      </c>
      <c r="R2605" s="118">
        <f>SUMIFS(DATOS!$F:$F,DATOS!$A:$A,$C2605,DATOS!$G:$G,$O$1,DATOS!$J:$J,$S$1)</f>
        <v>0</v>
      </c>
      <c r="S2605" s="119">
        <f>SUMIFS(DATOS!$F:$F,DATOS!$A:$A,$C2605,DATOS!$G:$G,$P$1,DATOS!$J:$J,$S$1)</f>
        <v>0</v>
      </c>
      <c r="T2605" s="117">
        <f>SUMIFS(DATOS!$F:$F,DATOS!$A:$A,$C2605,DATOS!$G:$G,$N$1,DATOS!$K:$K,$T$1)</f>
        <v>0</v>
      </c>
      <c r="U2605" s="118">
        <f>SUMIFS(DATOS!$F:$F,DATOS!$A:$A,$C2605,DATOS!$G:$G,$O$1,DATOS!$K:$K,$T$1)</f>
        <v>0</v>
      </c>
      <c r="V2605" s="119">
        <f>SUMIFS(DATOS!$F:$F,DATOS!$A:$A,$C2605,DATOS!$G:$G,$P$1,DATOS!$K:$K,$R$1)</f>
        <v>0</v>
      </c>
    </row>
    <row r="2606" spans="1:22">
      <c r="A2606" s="128" t="s">
        <v>452</v>
      </c>
      <c r="B2606" s="128" t="str">
        <f t="shared" si="295"/>
        <v>1 2 4 245 001 001</v>
      </c>
      <c r="C2606" s="129" t="s">
        <v>4002</v>
      </c>
      <c r="D2606" s="130" t="s">
        <v>3311</v>
      </c>
      <c r="E2606" s="127">
        <f t="shared" si="297"/>
        <v>0</v>
      </c>
      <c r="F2606" s="127">
        <f t="shared" si="298"/>
        <v>0</v>
      </c>
      <c r="G2606" s="127">
        <f t="shared" si="299"/>
        <v>0</v>
      </c>
      <c r="H2606" s="131">
        <f t="shared" si="300"/>
        <v>0</v>
      </c>
      <c r="I2606" s="128">
        <f t="shared" si="296"/>
        <v>17</v>
      </c>
      <c r="J2606" s="156" t="str">
        <f t="shared" si="301"/>
        <v>1 2 4 245 001</v>
      </c>
      <c r="K2606" s="118">
        <f>SUMIFS(DATOS!$F:$F,DATOS!$A:$A,$C2606,DATOS!$G:$G,$N$1,DATOS!$E:$E,$Q$1)</f>
        <v>0</v>
      </c>
      <c r="L2606" s="118">
        <f>SUMIFS(DATOS!$F:$F,DATOS!$A:$A,$C2606,DATOS!$G:$G,$O$1,DATOS!$E:$E,$Q$1)</f>
        <v>0</v>
      </c>
      <c r="M2606" s="119">
        <f>SUMIFS(DATOS!$F:$F,DATOS!$A:$A,$C2606,DATOS!$G:$G,$P$1,DATOS!$E:$E,$Q$1)</f>
        <v>0</v>
      </c>
      <c r="N2606" s="117">
        <f>SUMIFS(DATOS!$F:$F,DATOS!$A:$A,$C2606,DATOS!$G:$G,$N$1,DATOS!$L:$L,$R$1)</f>
        <v>0</v>
      </c>
      <c r="O2606" s="118">
        <f>SUMIFS(DATOS!$F:$F,DATOS!$A:$A,$C2606,DATOS!$G:$G,$O$1,DATOS!$L:$L,$R$1)</f>
        <v>0</v>
      </c>
      <c r="P2606" s="119">
        <f>SUMIFS(DATOS!$F:$F,DATOS!$A:$A,$C2606,DATOS!$G:$G,$P$1,DATOS!$L:$L,$R$1)</f>
        <v>0</v>
      </c>
      <c r="Q2606" s="117">
        <f>SUMIFS(DATOS!$F:$F,DATOS!$A:$A,$C2606,DATOS!$G:$G,$N$1,DATOS!$J:$J,$S$1)</f>
        <v>0</v>
      </c>
      <c r="R2606" s="118">
        <f>SUMIFS(DATOS!$F:$F,DATOS!$A:$A,$C2606,DATOS!$G:$G,$O$1,DATOS!$J:$J,$S$1)</f>
        <v>0</v>
      </c>
      <c r="S2606" s="119">
        <f>SUMIFS(DATOS!$F:$F,DATOS!$A:$A,$C2606,DATOS!$G:$G,$P$1,DATOS!$J:$J,$S$1)</f>
        <v>0</v>
      </c>
      <c r="T2606" s="117">
        <f>SUMIFS(DATOS!$F:$F,DATOS!$A:$A,$C2606,DATOS!$G:$G,$N$1,DATOS!$K:$K,$T$1)</f>
        <v>0</v>
      </c>
      <c r="U2606" s="118">
        <f>SUMIFS(DATOS!$F:$F,DATOS!$A:$A,$C2606,DATOS!$G:$G,$O$1,DATOS!$K:$K,$T$1)</f>
        <v>0</v>
      </c>
      <c r="V2606" s="119">
        <f>SUMIFS(DATOS!$F:$F,DATOS!$A:$A,$C2606,DATOS!$G:$G,$P$1,DATOS!$K:$K,$R$1)</f>
        <v>0</v>
      </c>
    </row>
    <row r="2607" spans="1:22">
      <c r="A2607" s="128" t="s">
        <v>452</v>
      </c>
      <c r="B2607" s="128" t="str">
        <f t="shared" si="295"/>
        <v>1 2 4 245 002 001</v>
      </c>
      <c r="C2607" s="129" t="s">
        <v>9913</v>
      </c>
      <c r="D2607" s="130" t="s">
        <v>3311</v>
      </c>
      <c r="E2607" s="127">
        <f t="shared" si="297"/>
        <v>0</v>
      </c>
      <c r="F2607" s="127">
        <f t="shared" si="298"/>
        <v>0</v>
      </c>
      <c r="G2607" s="127">
        <f t="shared" si="299"/>
        <v>0</v>
      </c>
      <c r="H2607" s="131">
        <f t="shared" si="300"/>
        <v>0</v>
      </c>
      <c r="I2607" s="128">
        <f t="shared" si="296"/>
        <v>17</v>
      </c>
      <c r="J2607" s="156" t="str">
        <f t="shared" si="301"/>
        <v>1 2 4 245 002</v>
      </c>
      <c r="K2607" s="118">
        <f>SUMIFS(DATOS!$F:$F,DATOS!$A:$A,$C2607,DATOS!$G:$G,$N$1,DATOS!$E:$E,$Q$1)</f>
        <v>0</v>
      </c>
      <c r="L2607" s="118">
        <f>SUMIFS(DATOS!$F:$F,DATOS!$A:$A,$C2607,DATOS!$G:$G,$O$1,DATOS!$E:$E,$Q$1)</f>
        <v>0</v>
      </c>
      <c r="M2607" s="119">
        <f>SUMIFS(DATOS!$F:$F,DATOS!$A:$A,$C2607,DATOS!$G:$G,$P$1,DATOS!$E:$E,$Q$1)</f>
        <v>0</v>
      </c>
      <c r="N2607" s="117">
        <f>SUMIFS(DATOS!$F:$F,DATOS!$A:$A,$C2607,DATOS!$G:$G,$N$1,DATOS!$L:$L,$R$1)</f>
        <v>0</v>
      </c>
      <c r="O2607" s="118">
        <f>SUMIFS(DATOS!$F:$F,DATOS!$A:$A,$C2607,DATOS!$G:$G,$O$1,DATOS!$L:$L,$R$1)</f>
        <v>0</v>
      </c>
      <c r="P2607" s="119">
        <f>SUMIFS(DATOS!$F:$F,DATOS!$A:$A,$C2607,DATOS!$G:$G,$P$1,DATOS!$L:$L,$R$1)</f>
        <v>0</v>
      </c>
      <c r="Q2607" s="117">
        <f>SUMIFS(DATOS!$F:$F,DATOS!$A:$A,$C2607,DATOS!$G:$G,$N$1,DATOS!$J:$J,$S$1)</f>
        <v>0</v>
      </c>
      <c r="R2607" s="118">
        <f>SUMIFS(DATOS!$F:$F,DATOS!$A:$A,$C2607,DATOS!$G:$G,$O$1,DATOS!$J:$J,$S$1)</f>
        <v>0</v>
      </c>
      <c r="S2607" s="119">
        <f>SUMIFS(DATOS!$F:$F,DATOS!$A:$A,$C2607,DATOS!$G:$G,$P$1,DATOS!$J:$J,$S$1)</f>
        <v>0</v>
      </c>
      <c r="T2607" s="117">
        <f>SUMIFS(DATOS!$F:$F,DATOS!$A:$A,$C2607,DATOS!$G:$G,$N$1,DATOS!$K:$K,$T$1)</f>
        <v>0</v>
      </c>
      <c r="U2607" s="118">
        <f>SUMIFS(DATOS!$F:$F,DATOS!$A:$A,$C2607,DATOS!$G:$G,$O$1,DATOS!$K:$K,$T$1)</f>
        <v>0</v>
      </c>
      <c r="V2607" s="119">
        <f>SUMIFS(DATOS!$F:$F,DATOS!$A:$A,$C2607,DATOS!$G:$G,$P$1,DATOS!$K:$K,$R$1)</f>
        <v>0</v>
      </c>
    </row>
    <row r="2608" spans="1:22">
      <c r="A2608" s="128" t="s">
        <v>452</v>
      </c>
      <c r="B2608" s="128" t="str">
        <f t="shared" si="295"/>
        <v>1 2 4 245 003 001</v>
      </c>
      <c r="C2608" s="129" t="s">
        <v>9914</v>
      </c>
      <c r="D2608" s="130" t="s">
        <v>3311</v>
      </c>
      <c r="E2608" s="127">
        <f t="shared" si="297"/>
        <v>0</v>
      </c>
      <c r="F2608" s="127">
        <f t="shared" si="298"/>
        <v>0</v>
      </c>
      <c r="G2608" s="127">
        <f t="shared" si="299"/>
        <v>0</v>
      </c>
      <c r="H2608" s="131">
        <f t="shared" si="300"/>
        <v>0</v>
      </c>
      <c r="I2608" s="128">
        <f t="shared" si="296"/>
        <v>17</v>
      </c>
      <c r="J2608" s="156" t="str">
        <f t="shared" si="301"/>
        <v>1 2 4 245 003</v>
      </c>
      <c r="K2608" s="118">
        <f>SUMIFS(DATOS!$F:$F,DATOS!$A:$A,$C2608,DATOS!$G:$G,$N$1,DATOS!$E:$E,$Q$1)</f>
        <v>0</v>
      </c>
      <c r="L2608" s="118">
        <f>SUMIFS(DATOS!$F:$F,DATOS!$A:$A,$C2608,DATOS!$G:$G,$O$1,DATOS!$E:$E,$Q$1)</f>
        <v>0</v>
      </c>
      <c r="M2608" s="119">
        <f>SUMIFS(DATOS!$F:$F,DATOS!$A:$A,$C2608,DATOS!$G:$G,$P$1,DATOS!$E:$E,$Q$1)</f>
        <v>0</v>
      </c>
      <c r="N2608" s="117">
        <f>SUMIFS(DATOS!$F:$F,DATOS!$A:$A,$C2608,DATOS!$G:$G,$N$1,DATOS!$L:$L,$R$1)</f>
        <v>0</v>
      </c>
      <c r="O2608" s="118">
        <f>SUMIFS(DATOS!$F:$F,DATOS!$A:$A,$C2608,DATOS!$G:$G,$O$1,DATOS!$L:$L,$R$1)</f>
        <v>0</v>
      </c>
      <c r="P2608" s="119">
        <f>SUMIFS(DATOS!$F:$F,DATOS!$A:$A,$C2608,DATOS!$G:$G,$P$1,DATOS!$L:$L,$R$1)</f>
        <v>0</v>
      </c>
      <c r="Q2608" s="117">
        <f>SUMIFS(DATOS!$F:$F,DATOS!$A:$A,$C2608,DATOS!$G:$G,$N$1,DATOS!$J:$J,$S$1)</f>
        <v>0</v>
      </c>
      <c r="R2608" s="118">
        <f>SUMIFS(DATOS!$F:$F,DATOS!$A:$A,$C2608,DATOS!$G:$G,$O$1,DATOS!$J:$J,$S$1)</f>
        <v>0</v>
      </c>
      <c r="S2608" s="119">
        <f>SUMIFS(DATOS!$F:$F,DATOS!$A:$A,$C2608,DATOS!$G:$G,$P$1,DATOS!$J:$J,$S$1)</f>
        <v>0</v>
      </c>
      <c r="T2608" s="117">
        <f>SUMIFS(DATOS!$F:$F,DATOS!$A:$A,$C2608,DATOS!$G:$G,$N$1,DATOS!$K:$K,$T$1)</f>
        <v>0</v>
      </c>
      <c r="U2608" s="118">
        <f>SUMIFS(DATOS!$F:$F,DATOS!$A:$A,$C2608,DATOS!$G:$G,$O$1,DATOS!$K:$K,$T$1)</f>
        <v>0</v>
      </c>
      <c r="V2608" s="119">
        <f>SUMIFS(DATOS!$F:$F,DATOS!$A:$A,$C2608,DATOS!$G:$G,$P$1,DATOS!$K:$K,$R$1)</f>
        <v>0</v>
      </c>
    </row>
    <row r="2609" spans="1:22">
      <c r="A2609" s="128" t="s">
        <v>452</v>
      </c>
      <c r="B2609" s="128" t="str">
        <f t="shared" ref="B2609:B2672" si="302">MID(C2609,1,I2609)</f>
        <v>1 2 4 245 004 001</v>
      </c>
      <c r="C2609" s="129" t="s">
        <v>9915</v>
      </c>
      <c r="D2609" s="130" t="s">
        <v>3311</v>
      </c>
      <c r="E2609" s="127">
        <f t="shared" si="297"/>
        <v>0</v>
      </c>
      <c r="F2609" s="127">
        <f t="shared" si="298"/>
        <v>0</v>
      </c>
      <c r="G2609" s="127">
        <f t="shared" si="299"/>
        <v>0</v>
      </c>
      <c r="H2609" s="131">
        <f t="shared" si="300"/>
        <v>0</v>
      </c>
      <c r="I2609" s="128">
        <f t="shared" ref="I2609:I2672" si="303">LEN(C2609)</f>
        <v>17</v>
      </c>
      <c r="J2609" s="156" t="str">
        <f t="shared" si="301"/>
        <v>1 2 4 245 004</v>
      </c>
      <c r="K2609" s="118">
        <f>SUMIFS(DATOS!$F:$F,DATOS!$A:$A,$C2609,DATOS!$G:$G,$N$1,DATOS!$E:$E,$Q$1)</f>
        <v>0</v>
      </c>
      <c r="L2609" s="118">
        <f>SUMIFS(DATOS!$F:$F,DATOS!$A:$A,$C2609,DATOS!$G:$G,$O$1,DATOS!$E:$E,$Q$1)</f>
        <v>0</v>
      </c>
      <c r="M2609" s="119">
        <f>SUMIFS(DATOS!$F:$F,DATOS!$A:$A,$C2609,DATOS!$G:$G,$P$1,DATOS!$E:$E,$Q$1)</f>
        <v>0</v>
      </c>
      <c r="N2609" s="117">
        <f>SUMIFS(DATOS!$F:$F,DATOS!$A:$A,$C2609,DATOS!$G:$G,$N$1,DATOS!$L:$L,$R$1)</f>
        <v>0</v>
      </c>
      <c r="O2609" s="118">
        <f>SUMIFS(DATOS!$F:$F,DATOS!$A:$A,$C2609,DATOS!$G:$G,$O$1,DATOS!$L:$L,$R$1)</f>
        <v>0</v>
      </c>
      <c r="P2609" s="119">
        <f>SUMIFS(DATOS!$F:$F,DATOS!$A:$A,$C2609,DATOS!$G:$G,$P$1,DATOS!$L:$L,$R$1)</f>
        <v>0</v>
      </c>
      <c r="Q2609" s="117">
        <f>SUMIFS(DATOS!$F:$F,DATOS!$A:$A,$C2609,DATOS!$G:$G,$N$1,DATOS!$J:$J,$S$1)</f>
        <v>0</v>
      </c>
      <c r="R2609" s="118">
        <f>SUMIFS(DATOS!$F:$F,DATOS!$A:$A,$C2609,DATOS!$G:$G,$O$1,DATOS!$J:$J,$S$1)</f>
        <v>0</v>
      </c>
      <c r="S2609" s="119">
        <f>SUMIFS(DATOS!$F:$F,DATOS!$A:$A,$C2609,DATOS!$G:$G,$P$1,DATOS!$J:$J,$S$1)</f>
        <v>0</v>
      </c>
      <c r="T2609" s="117">
        <f>SUMIFS(DATOS!$F:$F,DATOS!$A:$A,$C2609,DATOS!$G:$G,$N$1,DATOS!$K:$K,$T$1)</f>
        <v>0</v>
      </c>
      <c r="U2609" s="118">
        <f>SUMIFS(DATOS!$F:$F,DATOS!$A:$A,$C2609,DATOS!$G:$G,$O$1,DATOS!$K:$K,$T$1)</f>
        <v>0</v>
      </c>
      <c r="V2609" s="119">
        <f>SUMIFS(DATOS!$F:$F,DATOS!$A:$A,$C2609,DATOS!$G:$G,$P$1,DATOS!$K:$K,$R$1)</f>
        <v>0</v>
      </c>
    </row>
    <row r="2610" spans="1:22">
      <c r="A2610" s="128" t="s">
        <v>452</v>
      </c>
      <c r="B2610" s="128" t="str">
        <f t="shared" si="302"/>
        <v>1 2 4 245 005 001</v>
      </c>
      <c r="C2610" s="129" t="s">
        <v>9916</v>
      </c>
      <c r="D2610" s="130" t="s">
        <v>3311</v>
      </c>
      <c r="E2610" s="127">
        <f t="shared" si="297"/>
        <v>0</v>
      </c>
      <c r="F2610" s="127">
        <f t="shared" si="298"/>
        <v>0</v>
      </c>
      <c r="G2610" s="127">
        <f t="shared" si="299"/>
        <v>0</v>
      </c>
      <c r="H2610" s="131">
        <f t="shared" si="300"/>
        <v>0</v>
      </c>
      <c r="I2610" s="128">
        <f t="shared" si="303"/>
        <v>17</v>
      </c>
      <c r="J2610" s="156" t="str">
        <f t="shared" si="301"/>
        <v>1 2 4 245 005</v>
      </c>
      <c r="K2610" s="118">
        <f>SUMIFS(DATOS!$F:$F,DATOS!$A:$A,$C2610,DATOS!$G:$G,$N$1,DATOS!$E:$E,$Q$1)</f>
        <v>0</v>
      </c>
      <c r="L2610" s="118">
        <f>SUMIFS(DATOS!$F:$F,DATOS!$A:$A,$C2610,DATOS!$G:$G,$O$1,DATOS!$E:$E,$Q$1)</f>
        <v>0</v>
      </c>
      <c r="M2610" s="119">
        <f>SUMIFS(DATOS!$F:$F,DATOS!$A:$A,$C2610,DATOS!$G:$G,$P$1,DATOS!$E:$E,$Q$1)</f>
        <v>0</v>
      </c>
      <c r="N2610" s="117">
        <f>SUMIFS(DATOS!$F:$F,DATOS!$A:$A,$C2610,DATOS!$G:$G,$N$1,DATOS!$L:$L,$R$1)</f>
        <v>0</v>
      </c>
      <c r="O2610" s="118">
        <f>SUMIFS(DATOS!$F:$F,DATOS!$A:$A,$C2610,DATOS!$G:$G,$O$1,DATOS!$L:$L,$R$1)</f>
        <v>0</v>
      </c>
      <c r="P2610" s="119">
        <f>SUMIFS(DATOS!$F:$F,DATOS!$A:$A,$C2610,DATOS!$G:$G,$P$1,DATOS!$L:$L,$R$1)</f>
        <v>0</v>
      </c>
      <c r="Q2610" s="117">
        <f>SUMIFS(DATOS!$F:$F,DATOS!$A:$A,$C2610,DATOS!$G:$G,$N$1,DATOS!$J:$J,$S$1)</f>
        <v>0</v>
      </c>
      <c r="R2610" s="118">
        <f>SUMIFS(DATOS!$F:$F,DATOS!$A:$A,$C2610,DATOS!$G:$G,$O$1,DATOS!$J:$J,$S$1)</f>
        <v>0</v>
      </c>
      <c r="S2610" s="119">
        <f>SUMIFS(DATOS!$F:$F,DATOS!$A:$A,$C2610,DATOS!$G:$G,$P$1,DATOS!$J:$J,$S$1)</f>
        <v>0</v>
      </c>
      <c r="T2610" s="117">
        <f>SUMIFS(DATOS!$F:$F,DATOS!$A:$A,$C2610,DATOS!$G:$G,$N$1,DATOS!$K:$K,$T$1)</f>
        <v>0</v>
      </c>
      <c r="U2610" s="118">
        <f>SUMIFS(DATOS!$F:$F,DATOS!$A:$A,$C2610,DATOS!$G:$G,$O$1,DATOS!$K:$K,$T$1)</f>
        <v>0</v>
      </c>
      <c r="V2610" s="119">
        <f>SUMIFS(DATOS!$F:$F,DATOS!$A:$A,$C2610,DATOS!$G:$G,$P$1,DATOS!$K:$K,$R$1)</f>
        <v>0</v>
      </c>
    </row>
    <row r="2611" spans="1:22">
      <c r="A2611" s="128" t="s">
        <v>452</v>
      </c>
      <c r="B2611" s="128" t="str">
        <f t="shared" si="302"/>
        <v>1 2 4 246 001 001</v>
      </c>
      <c r="C2611" s="129" t="s">
        <v>3222</v>
      </c>
      <c r="D2611" s="130" t="s">
        <v>3312</v>
      </c>
      <c r="E2611" s="127">
        <f t="shared" si="297"/>
        <v>0</v>
      </c>
      <c r="F2611" s="127">
        <f t="shared" si="298"/>
        <v>0</v>
      </c>
      <c r="G2611" s="127">
        <f t="shared" si="299"/>
        <v>0</v>
      </c>
      <c r="H2611" s="131">
        <f t="shared" si="300"/>
        <v>0</v>
      </c>
      <c r="I2611" s="128">
        <f t="shared" si="303"/>
        <v>17</v>
      </c>
      <c r="J2611" s="156" t="str">
        <f t="shared" si="301"/>
        <v>1 2 4 246 001</v>
      </c>
      <c r="K2611" s="118">
        <f>SUMIFS(DATOS!$F:$F,DATOS!$A:$A,$C2611,DATOS!$G:$G,$N$1,DATOS!$E:$E,$Q$1)</f>
        <v>0</v>
      </c>
      <c r="L2611" s="118">
        <f>SUMIFS(DATOS!$F:$F,DATOS!$A:$A,$C2611,DATOS!$G:$G,$O$1,DATOS!$E:$E,$Q$1)</f>
        <v>0</v>
      </c>
      <c r="M2611" s="119">
        <f>SUMIFS(DATOS!$F:$F,DATOS!$A:$A,$C2611,DATOS!$G:$G,$P$1,DATOS!$E:$E,$Q$1)</f>
        <v>0</v>
      </c>
      <c r="N2611" s="117">
        <f>SUMIFS(DATOS!$F:$F,DATOS!$A:$A,$C2611,DATOS!$G:$G,$N$1,DATOS!$L:$L,$R$1)</f>
        <v>0</v>
      </c>
      <c r="O2611" s="118">
        <f>SUMIFS(DATOS!$F:$F,DATOS!$A:$A,$C2611,DATOS!$G:$G,$O$1,DATOS!$L:$L,$R$1)</f>
        <v>0</v>
      </c>
      <c r="P2611" s="119">
        <f>SUMIFS(DATOS!$F:$F,DATOS!$A:$A,$C2611,DATOS!$G:$G,$P$1,DATOS!$L:$L,$R$1)</f>
        <v>0</v>
      </c>
      <c r="Q2611" s="117">
        <f>SUMIFS(DATOS!$F:$F,DATOS!$A:$A,$C2611,DATOS!$G:$G,$N$1,DATOS!$J:$J,$S$1)</f>
        <v>0</v>
      </c>
      <c r="R2611" s="118">
        <f>SUMIFS(DATOS!$F:$F,DATOS!$A:$A,$C2611,DATOS!$G:$G,$O$1,DATOS!$J:$J,$S$1)</f>
        <v>0</v>
      </c>
      <c r="S2611" s="119">
        <f>SUMIFS(DATOS!$F:$F,DATOS!$A:$A,$C2611,DATOS!$G:$G,$P$1,DATOS!$J:$J,$S$1)</f>
        <v>0</v>
      </c>
      <c r="T2611" s="117">
        <f>SUMIFS(DATOS!$F:$F,DATOS!$A:$A,$C2611,DATOS!$G:$G,$N$1,DATOS!$K:$K,$T$1)</f>
        <v>0</v>
      </c>
      <c r="U2611" s="118">
        <f>SUMIFS(DATOS!$F:$F,DATOS!$A:$A,$C2611,DATOS!$G:$G,$O$1,DATOS!$K:$K,$T$1)</f>
        <v>0</v>
      </c>
      <c r="V2611" s="119">
        <f>SUMIFS(DATOS!$F:$F,DATOS!$A:$A,$C2611,DATOS!$G:$G,$P$1,DATOS!$K:$K,$R$1)</f>
        <v>0</v>
      </c>
    </row>
    <row r="2612" spans="1:22">
      <c r="A2612" s="128" t="s">
        <v>452</v>
      </c>
      <c r="B2612" s="128" t="str">
        <f t="shared" si="302"/>
        <v>1 2 4 246 002 001</v>
      </c>
      <c r="C2612" s="129" t="s">
        <v>7864</v>
      </c>
      <c r="D2612" s="130" t="s">
        <v>3312</v>
      </c>
      <c r="E2612" s="127">
        <f t="shared" si="297"/>
        <v>0</v>
      </c>
      <c r="F2612" s="127">
        <f t="shared" si="298"/>
        <v>0</v>
      </c>
      <c r="G2612" s="127">
        <f t="shared" si="299"/>
        <v>0</v>
      </c>
      <c r="H2612" s="131">
        <f t="shared" si="300"/>
        <v>0</v>
      </c>
      <c r="I2612" s="128">
        <f t="shared" si="303"/>
        <v>17</v>
      </c>
      <c r="J2612" s="156" t="str">
        <f t="shared" si="301"/>
        <v>1 2 4 246 002</v>
      </c>
      <c r="K2612" s="118">
        <f>SUMIFS(DATOS!$F:$F,DATOS!$A:$A,$C2612,DATOS!$G:$G,$N$1,DATOS!$E:$E,$Q$1)</f>
        <v>0</v>
      </c>
      <c r="L2612" s="118">
        <f>SUMIFS(DATOS!$F:$F,DATOS!$A:$A,$C2612,DATOS!$G:$G,$O$1,DATOS!$E:$E,$Q$1)</f>
        <v>0</v>
      </c>
      <c r="M2612" s="119">
        <f>SUMIFS(DATOS!$F:$F,DATOS!$A:$A,$C2612,DATOS!$G:$G,$P$1,DATOS!$E:$E,$Q$1)</f>
        <v>0</v>
      </c>
      <c r="N2612" s="117">
        <f>SUMIFS(DATOS!$F:$F,DATOS!$A:$A,$C2612,DATOS!$G:$G,$N$1,DATOS!$L:$L,$R$1)</f>
        <v>0</v>
      </c>
      <c r="O2612" s="118">
        <f>SUMIFS(DATOS!$F:$F,DATOS!$A:$A,$C2612,DATOS!$G:$G,$O$1,DATOS!$L:$L,$R$1)</f>
        <v>0</v>
      </c>
      <c r="P2612" s="119">
        <f>SUMIFS(DATOS!$F:$F,DATOS!$A:$A,$C2612,DATOS!$G:$G,$P$1,DATOS!$L:$L,$R$1)</f>
        <v>0</v>
      </c>
      <c r="Q2612" s="117">
        <f>SUMIFS(DATOS!$F:$F,DATOS!$A:$A,$C2612,DATOS!$G:$G,$N$1,DATOS!$J:$J,$S$1)</f>
        <v>0</v>
      </c>
      <c r="R2612" s="118">
        <f>SUMIFS(DATOS!$F:$F,DATOS!$A:$A,$C2612,DATOS!$G:$G,$O$1,DATOS!$J:$J,$S$1)</f>
        <v>0</v>
      </c>
      <c r="S2612" s="119">
        <f>SUMIFS(DATOS!$F:$F,DATOS!$A:$A,$C2612,DATOS!$G:$G,$P$1,DATOS!$J:$J,$S$1)</f>
        <v>0</v>
      </c>
      <c r="T2612" s="117">
        <f>SUMIFS(DATOS!$F:$F,DATOS!$A:$A,$C2612,DATOS!$G:$G,$N$1,DATOS!$K:$K,$T$1)</f>
        <v>0</v>
      </c>
      <c r="U2612" s="118">
        <f>SUMIFS(DATOS!$F:$F,DATOS!$A:$A,$C2612,DATOS!$G:$G,$O$1,DATOS!$K:$K,$T$1)</f>
        <v>0</v>
      </c>
      <c r="V2612" s="119">
        <f>SUMIFS(DATOS!$F:$F,DATOS!$A:$A,$C2612,DATOS!$G:$G,$P$1,DATOS!$K:$K,$R$1)</f>
        <v>0</v>
      </c>
    </row>
    <row r="2613" spans="1:22">
      <c r="A2613" s="128" t="s">
        <v>452</v>
      </c>
      <c r="B2613" s="128" t="str">
        <f t="shared" si="302"/>
        <v>1 2 4 246 003 001</v>
      </c>
      <c r="C2613" s="129" t="s">
        <v>8269</v>
      </c>
      <c r="D2613" s="130" t="s">
        <v>3312</v>
      </c>
      <c r="E2613" s="127">
        <f t="shared" si="297"/>
        <v>1577487</v>
      </c>
      <c r="F2613" s="127">
        <f t="shared" si="298"/>
        <v>0</v>
      </c>
      <c r="G2613" s="127">
        <f t="shared" si="299"/>
        <v>0</v>
      </c>
      <c r="H2613" s="131">
        <f t="shared" si="300"/>
        <v>1577487</v>
      </c>
      <c r="I2613" s="128">
        <f t="shared" si="303"/>
        <v>17</v>
      </c>
      <c r="J2613" s="156" t="str">
        <f t="shared" si="301"/>
        <v>1 2 4 246 003</v>
      </c>
      <c r="K2613" s="118">
        <f>SUMIFS(DATOS!$F:$F,DATOS!$A:$A,$C2613,DATOS!$G:$G,$N$1,DATOS!$E:$E,$Q$1)</f>
        <v>0</v>
      </c>
      <c r="L2613" s="118">
        <f>SUMIFS(DATOS!$F:$F,DATOS!$A:$A,$C2613,DATOS!$G:$G,$O$1,DATOS!$E:$E,$Q$1)</f>
        <v>0</v>
      </c>
      <c r="M2613" s="119">
        <f>SUMIFS(DATOS!$F:$F,DATOS!$A:$A,$C2613,DATOS!$G:$G,$P$1,DATOS!$E:$E,$Q$1)</f>
        <v>0</v>
      </c>
      <c r="N2613" s="117">
        <f>SUMIFS(DATOS!$F:$F,DATOS!$A:$A,$C2613,DATOS!$G:$G,$N$1,DATOS!$L:$L,$R$1)</f>
        <v>1577487</v>
      </c>
      <c r="O2613" s="118">
        <f>SUMIFS(DATOS!$F:$F,DATOS!$A:$A,$C2613,DATOS!$G:$G,$O$1,DATOS!$L:$L,$R$1)</f>
        <v>0</v>
      </c>
      <c r="P2613" s="119">
        <f>SUMIFS(DATOS!$F:$F,DATOS!$A:$A,$C2613,DATOS!$G:$G,$P$1,DATOS!$L:$L,$R$1)</f>
        <v>0</v>
      </c>
      <c r="Q2613" s="117">
        <f>SUMIFS(DATOS!$F:$F,DATOS!$A:$A,$C2613,DATOS!$G:$G,$N$1,DATOS!$J:$J,$S$1)</f>
        <v>0</v>
      </c>
      <c r="R2613" s="118">
        <f>SUMIFS(DATOS!$F:$F,DATOS!$A:$A,$C2613,DATOS!$G:$G,$O$1,DATOS!$J:$J,$S$1)</f>
        <v>0</v>
      </c>
      <c r="S2613" s="119">
        <f>SUMIFS(DATOS!$F:$F,DATOS!$A:$A,$C2613,DATOS!$G:$G,$P$1,DATOS!$J:$J,$S$1)</f>
        <v>0</v>
      </c>
      <c r="T2613" s="117">
        <f>SUMIFS(DATOS!$F:$F,DATOS!$A:$A,$C2613,DATOS!$G:$G,$N$1,DATOS!$K:$K,$T$1)</f>
        <v>0</v>
      </c>
      <c r="U2613" s="118">
        <f>SUMIFS(DATOS!$F:$F,DATOS!$A:$A,$C2613,DATOS!$G:$G,$O$1,DATOS!$K:$K,$T$1)</f>
        <v>0</v>
      </c>
      <c r="V2613" s="119">
        <f>SUMIFS(DATOS!$F:$F,DATOS!$A:$A,$C2613,DATOS!$G:$G,$P$1,DATOS!$K:$K,$R$1)</f>
        <v>0</v>
      </c>
    </row>
    <row r="2614" spans="1:22">
      <c r="A2614" s="128" t="s">
        <v>452</v>
      </c>
      <c r="B2614" s="128" t="str">
        <f t="shared" si="302"/>
        <v>1 2 4 246 004 001</v>
      </c>
      <c r="C2614" s="129" t="s">
        <v>9917</v>
      </c>
      <c r="D2614" s="130" t="s">
        <v>3312</v>
      </c>
      <c r="E2614" s="127">
        <f t="shared" si="297"/>
        <v>0</v>
      </c>
      <c r="F2614" s="127">
        <f t="shared" si="298"/>
        <v>0</v>
      </c>
      <c r="G2614" s="127">
        <f t="shared" si="299"/>
        <v>0</v>
      </c>
      <c r="H2614" s="131">
        <f t="shared" si="300"/>
        <v>0</v>
      </c>
      <c r="I2614" s="128">
        <f t="shared" si="303"/>
        <v>17</v>
      </c>
      <c r="J2614" s="156" t="str">
        <f t="shared" si="301"/>
        <v>1 2 4 246 004</v>
      </c>
      <c r="K2614" s="118">
        <f>SUMIFS(DATOS!$F:$F,DATOS!$A:$A,$C2614,DATOS!$G:$G,$N$1,DATOS!$E:$E,$Q$1)</f>
        <v>0</v>
      </c>
      <c r="L2614" s="118">
        <f>SUMIFS(DATOS!$F:$F,DATOS!$A:$A,$C2614,DATOS!$G:$G,$O$1,DATOS!$E:$E,$Q$1)</f>
        <v>0</v>
      </c>
      <c r="M2614" s="119">
        <f>SUMIFS(DATOS!$F:$F,DATOS!$A:$A,$C2614,DATOS!$G:$G,$P$1,DATOS!$E:$E,$Q$1)</f>
        <v>0</v>
      </c>
      <c r="N2614" s="117">
        <f>SUMIFS(DATOS!$F:$F,DATOS!$A:$A,$C2614,DATOS!$G:$G,$N$1,DATOS!$L:$L,$R$1)</f>
        <v>0</v>
      </c>
      <c r="O2614" s="118">
        <f>SUMIFS(DATOS!$F:$F,DATOS!$A:$A,$C2614,DATOS!$G:$G,$O$1,DATOS!$L:$L,$R$1)</f>
        <v>0</v>
      </c>
      <c r="P2614" s="119">
        <f>SUMIFS(DATOS!$F:$F,DATOS!$A:$A,$C2614,DATOS!$G:$G,$P$1,DATOS!$L:$L,$R$1)</f>
        <v>0</v>
      </c>
      <c r="Q2614" s="117">
        <f>SUMIFS(DATOS!$F:$F,DATOS!$A:$A,$C2614,DATOS!$G:$G,$N$1,DATOS!$J:$J,$S$1)</f>
        <v>0</v>
      </c>
      <c r="R2614" s="118">
        <f>SUMIFS(DATOS!$F:$F,DATOS!$A:$A,$C2614,DATOS!$G:$G,$O$1,DATOS!$J:$J,$S$1)</f>
        <v>0</v>
      </c>
      <c r="S2614" s="119">
        <f>SUMIFS(DATOS!$F:$F,DATOS!$A:$A,$C2614,DATOS!$G:$G,$P$1,DATOS!$J:$J,$S$1)</f>
        <v>0</v>
      </c>
      <c r="T2614" s="117">
        <f>SUMIFS(DATOS!$F:$F,DATOS!$A:$A,$C2614,DATOS!$G:$G,$N$1,DATOS!$K:$K,$T$1)</f>
        <v>0</v>
      </c>
      <c r="U2614" s="118">
        <f>SUMIFS(DATOS!$F:$F,DATOS!$A:$A,$C2614,DATOS!$G:$G,$O$1,DATOS!$K:$K,$T$1)</f>
        <v>0</v>
      </c>
      <c r="V2614" s="119">
        <f>SUMIFS(DATOS!$F:$F,DATOS!$A:$A,$C2614,DATOS!$G:$G,$P$1,DATOS!$K:$K,$R$1)</f>
        <v>0</v>
      </c>
    </row>
    <row r="2615" spans="1:22">
      <c r="A2615" s="128" t="s">
        <v>452</v>
      </c>
      <c r="B2615" s="128" t="str">
        <f t="shared" si="302"/>
        <v>1 2 4 246 005 001</v>
      </c>
      <c r="C2615" s="129" t="s">
        <v>9918</v>
      </c>
      <c r="D2615" s="130" t="s">
        <v>3312</v>
      </c>
      <c r="E2615" s="127">
        <f t="shared" si="297"/>
        <v>0</v>
      </c>
      <c r="F2615" s="127">
        <f t="shared" si="298"/>
        <v>0</v>
      </c>
      <c r="G2615" s="127">
        <f t="shared" si="299"/>
        <v>0</v>
      </c>
      <c r="H2615" s="131">
        <f t="shared" si="300"/>
        <v>0</v>
      </c>
      <c r="I2615" s="128">
        <f t="shared" si="303"/>
        <v>17</v>
      </c>
      <c r="J2615" s="156" t="str">
        <f t="shared" si="301"/>
        <v>1 2 4 246 005</v>
      </c>
      <c r="K2615" s="118">
        <f>SUMIFS(DATOS!$F:$F,DATOS!$A:$A,$C2615,DATOS!$G:$G,$N$1,DATOS!$E:$E,$Q$1)</f>
        <v>0</v>
      </c>
      <c r="L2615" s="118">
        <f>SUMIFS(DATOS!$F:$F,DATOS!$A:$A,$C2615,DATOS!$G:$G,$O$1,DATOS!$E:$E,$Q$1)</f>
        <v>0</v>
      </c>
      <c r="M2615" s="119">
        <f>SUMIFS(DATOS!$F:$F,DATOS!$A:$A,$C2615,DATOS!$G:$G,$P$1,DATOS!$E:$E,$Q$1)</f>
        <v>0</v>
      </c>
      <c r="N2615" s="117">
        <f>SUMIFS(DATOS!$F:$F,DATOS!$A:$A,$C2615,DATOS!$G:$G,$N$1,DATOS!$L:$L,$R$1)</f>
        <v>0</v>
      </c>
      <c r="O2615" s="118">
        <f>SUMIFS(DATOS!$F:$F,DATOS!$A:$A,$C2615,DATOS!$G:$G,$O$1,DATOS!$L:$L,$R$1)</f>
        <v>0</v>
      </c>
      <c r="P2615" s="119">
        <f>SUMIFS(DATOS!$F:$F,DATOS!$A:$A,$C2615,DATOS!$G:$G,$P$1,DATOS!$L:$L,$R$1)</f>
        <v>0</v>
      </c>
      <c r="Q2615" s="117">
        <f>SUMIFS(DATOS!$F:$F,DATOS!$A:$A,$C2615,DATOS!$G:$G,$N$1,DATOS!$J:$J,$S$1)</f>
        <v>0</v>
      </c>
      <c r="R2615" s="118">
        <f>SUMIFS(DATOS!$F:$F,DATOS!$A:$A,$C2615,DATOS!$G:$G,$O$1,DATOS!$J:$J,$S$1)</f>
        <v>0</v>
      </c>
      <c r="S2615" s="119">
        <f>SUMIFS(DATOS!$F:$F,DATOS!$A:$A,$C2615,DATOS!$G:$G,$P$1,DATOS!$J:$J,$S$1)</f>
        <v>0</v>
      </c>
      <c r="T2615" s="117">
        <f>SUMIFS(DATOS!$F:$F,DATOS!$A:$A,$C2615,DATOS!$G:$G,$N$1,DATOS!$K:$K,$T$1)</f>
        <v>0</v>
      </c>
      <c r="U2615" s="118">
        <f>SUMIFS(DATOS!$F:$F,DATOS!$A:$A,$C2615,DATOS!$G:$G,$O$1,DATOS!$K:$K,$T$1)</f>
        <v>0</v>
      </c>
      <c r="V2615" s="119">
        <f>SUMIFS(DATOS!$F:$F,DATOS!$A:$A,$C2615,DATOS!$G:$G,$P$1,DATOS!$K:$K,$R$1)</f>
        <v>0</v>
      </c>
    </row>
    <row r="2616" spans="1:22">
      <c r="A2616" s="128" t="s">
        <v>452</v>
      </c>
      <c r="B2616" s="128" t="str">
        <f t="shared" si="302"/>
        <v>1 2 4 247 001 001</v>
      </c>
      <c r="C2616" s="129" t="s">
        <v>4016</v>
      </c>
      <c r="D2616" s="130" t="s">
        <v>3313</v>
      </c>
      <c r="E2616" s="127">
        <f t="shared" ref="E2616:E2679" si="304">SUBTOTAL(9,K2616,N2616,Q2616,T2616)</f>
        <v>0</v>
      </c>
      <c r="F2616" s="127">
        <f t="shared" ref="F2616:F2679" si="305">SUBTOTAL(9,L2616,O2616,R2616,U2616)</f>
        <v>0</v>
      </c>
      <c r="G2616" s="127">
        <f t="shared" ref="G2616:G2679" si="306">SUBTOTAL(9,M2616,P2616,S2616,V2616)</f>
        <v>0</v>
      </c>
      <c r="H2616" s="131">
        <f t="shared" ref="H2616:H2679" si="307">SUM(E2616:G2616)</f>
        <v>0</v>
      </c>
      <c r="I2616" s="128">
        <f t="shared" si="303"/>
        <v>17</v>
      </c>
      <c r="J2616" s="156" t="str">
        <f t="shared" si="301"/>
        <v>1 2 4 247 001</v>
      </c>
      <c r="K2616" s="118">
        <f>SUMIFS(DATOS!$F:$F,DATOS!$A:$A,$C2616,DATOS!$G:$G,$N$1,DATOS!$E:$E,$Q$1)</f>
        <v>0</v>
      </c>
      <c r="L2616" s="118">
        <f>SUMIFS(DATOS!$F:$F,DATOS!$A:$A,$C2616,DATOS!$G:$G,$O$1,DATOS!$E:$E,$Q$1)</f>
        <v>0</v>
      </c>
      <c r="M2616" s="119">
        <f>SUMIFS(DATOS!$F:$F,DATOS!$A:$A,$C2616,DATOS!$G:$G,$P$1,DATOS!$E:$E,$Q$1)</f>
        <v>0</v>
      </c>
      <c r="N2616" s="117">
        <f>SUMIFS(DATOS!$F:$F,DATOS!$A:$A,$C2616,DATOS!$G:$G,$N$1,DATOS!$L:$L,$R$1)</f>
        <v>0</v>
      </c>
      <c r="O2616" s="118">
        <f>SUMIFS(DATOS!$F:$F,DATOS!$A:$A,$C2616,DATOS!$G:$G,$O$1,DATOS!$L:$L,$R$1)</f>
        <v>0</v>
      </c>
      <c r="P2616" s="119">
        <f>SUMIFS(DATOS!$F:$F,DATOS!$A:$A,$C2616,DATOS!$G:$G,$P$1,DATOS!$L:$L,$R$1)</f>
        <v>0</v>
      </c>
      <c r="Q2616" s="117">
        <f>SUMIFS(DATOS!$F:$F,DATOS!$A:$A,$C2616,DATOS!$G:$G,$N$1,DATOS!$J:$J,$S$1)</f>
        <v>0</v>
      </c>
      <c r="R2616" s="118">
        <f>SUMIFS(DATOS!$F:$F,DATOS!$A:$A,$C2616,DATOS!$G:$G,$O$1,DATOS!$J:$J,$S$1)</f>
        <v>0</v>
      </c>
      <c r="S2616" s="119">
        <f>SUMIFS(DATOS!$F:$F,DATOS!$A:$A,$C2616,DATOS!$G:$G,$P$1,DATOS!$J:$J,$S$1)</f>
        <v>0</v>
      </c>
      <c r="T2616" s="117">
        <f>SUMIFS(DATOS!$F:$F,DATOS!$A:$A,$C2616,DATOS!$G:$G,$N$1,DATOS!$K:$K,$T$1)</f>
        <v>0</v>
      </c>
      <c r="U2616" s="118">
        <f>SUMIFS(DATOS!$F:$F,DATOS!$A:$A,$C2616,DATOS!$G:$G,$O$1,DATOS!$K:$K,$T$1)</f>
        <v>0</v>
      </c>
      <c r="V2616" s="119">
        <f>SUMIFS(DATOS!$F:$F,DATOS!$A:$A,$C2616,DATOS!$G:$G,$P$1,DATOS!$K:$K,$R$1)</f>
        <v>0</v>
      </c>
    </row>
    <row r="2617" spans="1:22">
      <c r="A2617" s="128" t="s">
        <v>452</v>
      </c>
      <c r="B2617" s="128" t="str">
        <f t="shared" si="302"/>
        <v>1 2 4 247 002 001</v>
      </c>
      <c r="C2617" s="129" t="s">
        <v>9919</v>
      </c>
      <c r="D2617" s="130" t="s">
        <v>3313</v>
      </c>
      <c r="E2617" s="127">
        <f t="shared" si="304"/>
        <v>0</v>
      </c>
      <c r="F2617" s="127">
        <f t="shared" si="305"/>
        <v>0</v>
      </c>
      <c r="G2617" s="127">
        <f t="shared" si="306"/>
        <v>0</v>
      </c>
      <c r="H2617" s="131">
        <f t="shared" si="307"/>
        <v>0</v>
      </c>
      <c r="I2617" s="128">
        <f t="shared" si="303"/>
        <v>17</v>
      </c>
      <c r="J2617" s="156" t="str">
        <f t="shared" si="301"/>
        <v>1 2 4 247 002</v>
      </c>
      <c r="K2617" s="118">
        <f>SUMIFS(DATOS!$F:$F,DATOS!$A:$A,$C2617,DATOS!$G:$G,$N$1,DATOS!$E:$E,$Q$1)</f>
        <v>0</v>
      </c>
      <c r="L2617" s="118">
        <f>SUMIFS(DATOS!$F:$F,DATOS!$A:$A,$C2617,DATOS!$G:$G,$O$1,DATOS!$E:$E,$Q$1)</f>
        <v>0</v>
      </c>
      <c r="M2617" s="119">
        <f>SUMIFS(DATOS!$F:$F,DATOS!$A:$A,$C2617,DATOS!$G:$G,$P$1,DATOS!$E:$E,$Q$1)</f>
        <v>0</v>
      </c>
      <c r="N2617" s="117">
        <f>SUMIFS(DATOS!$F:$F,DATOS!$A:$A,$C2617,DATOS!$G:$G,$N$1,DATOS!$L:$L,$R$1)</f>
        <v>0</v>
      </c>
      <c r="O2617" s="118">
        <f>SUMIFS(DATOS!$F:$F,DATOS!$A:$A,$C2617,DATOS!$G:$G,$O$1,DATOS!$L:$L,$R$1)</f>
        <v>0</v>
      </c>
      <c r="P2617" s="119">
        <f>SUMIFS(DATOS!$F:$F,DATOS!$A:$A,$C2617,DATOS!$G:$G,$P$1,DATOS!$L:$L,$R$1)</f>
        <v>0</v>
      </c>
      <c r="Q2617" s="117">
        <f>SUMIFS(DATOS!$F:$F,DATOS!$A:$A,$C2617,DATOS!$G:$G,$N$1,DATOS!$J:$J,$S$1)</f>
        <v>0</v>
      </c>
      <c r="R2617" s="118">
        <f>SUMIFS(DATOS!$F:$F,DATOS!$A:$A,$C2617,DATOS!$G:$G,$O$1,DATOS!$J:$J,$S$1)</f>
        <v>0</v>
      </c>
      <c r="S2617" s="119">
        <f>SUMIFS(DATOS!$F:$F,DATOS!$A:$A,$C2617,DATOS!$G:$G,$P$1,DATOS!$J:$J,$S$1)</f>
        <v>0</v>
      </c>
      <c r="T2617" s="117">
        <f>SUMIFS(DATOS!$F:$F,DATOS!$A:$A,$C2617,DATOS!$G:$G,$N$1,DATOS!$K:$K,$T$1)</f>
        <v>0</v>
      </c>
      <c r="U2617" s="118">
        <f>SUMIFS(DATOS!$F:$F,DATOS!$A:$A,$C2617,DATOS!$G:$G,$O$1,DATOS!$K:$K,$T$1)</f>
        <v>0</v>
      </c>
      <c r="V2617" s="119">
        <f>SUMIFS(DATOS!$F:$F,DATOS!$A:$A,$C2617,DATOS!$G:$G,$P$1,DATOS!$K:$K,$R$1)</f>
        <v>0</v>
      </c>
    </row>
    <row r="2618" spans="1:22">
      <c r="A2618" s="128" t="s">
        <v>452</v>
      </c>
      <c r="B2618" s="128" t="str">
        <f t="shared" si="302"/>
        <v>1 2 4 247 003 001</v>
      </c>
      <c r="C2618" s="129" t="s">
        <v>9920</v>
      </c>
      <c r="D2618" s="130" t="s">
        <v>3313</v>
      </c>
      <c r="E2618" s="127">
        <f t="shared" si="304"/>
        <v>0</v>
      </c>
      <c r="F2618" s="127">
        <f t="shared" si="305"/>
        <v>0</v>
      </c>
      <c r="G2618" s="127">
        <f t="shared" si="306"/>
        <v>0</v>
      </c>
      <c r="H2618" s="131">
        <f t="shared" si="307"/>
        <v>0</v>
      </c>
      <c r="I2618" s="128">
        <f t="shared" si="303"/>
        <v>17</v>
      </c>
      <c r="J2618" s="156" t="str">
        <f t="shared" si="301"/>
        <v>1 2 4 247 003</v>
      </c>
      <c r="K2618" s="118">
        <f>SUMIFS(DATOS!$F:$F,DATOS!$A:$A,$C2618,DATOS!$G:$G,$N$1,DATOS!$E:$E,$Q$1)</f>
        <v>0</v>
      </c>
      <c r="L2618" s="118">
        <f>SUMIFS(DATOS!$F:$F,DATOS!$A:$A,$C2618,DATOS!$G:$G,$O$1,DATOS!$E:$E,$Q$1)</f>
        <v>0</v>
      </c>
      <c r="M2618" s="119">
        <f>SUMIFS(DATOS!$F:$F,DATOS!$A:$A,$C2618,DATOS!$G:$G,$P$1,DATOS!$E:$E,$Q$1)</f>
        <v>0</v>
      </c>
      <c r="N2618" s="117">
        <f>SUMIFS(DATOS!$F:$F,DATOS!$A:$A,$C2618,DATOS!$G:$G,$N$1,DATOS!$L:$L,$R$1)</f>
        <v>0</v>
      </c>
      <c r="O2618" s="118">
        <f>SUMIFS(DATOS!$F:$F,DATOS!$A:$A,$C2618,DATOS!$G:$G,$O$1,DATOS!$L:$L,$R$1)</f>
        <v>0</v>
      </c>
      <c r="P2618" s="119">
        <f>SUMIFS(DATOS!$F:$F,DATOS!$A:$A,$C2618,DATOS!$G:$G,$P$1,DATOS!$L:$L,$R$1)</f>
        <v>0</v>
      </c>
      <c r="Q2618" s="117">
        <f>SUMIFS(DATOS!$F:$F,DATOS!$A:$A,$C2618,DATOS!$G:$G,$N$1,DATOS!$J:$J,$S$1)</f>
        <v>0</v>
      </c>
      <c r="R2618" s="118">
        <f>SUMIFS(DATOS!$F:$F,DATOS!$A:$A,$C2618,DATOS!$G:$G,$O$1,DATOS!$J:$J,$S$1)</f>
        <v>0</v>
      </c>
      <c r="S2618" s="119">
        <f>SUMIFS(DATOS!$F:$F,DATOS!$A:$A,$C2618,DATOS!$G:$G,$P$1,DATOS!$J:$J,$S$1)</f>
        <v>0</v>
      </c>
      <c r="T2618" s="117">
        <f>SUMIFS(DATOS!$F:$F,DATOS!$A:$A,$C2618,DATOS!$G:$G,$N$1,DATOS!$K:$K,$T$1)</f>
        <v>0</v>
      </c>
      <c r="U2618" s="118">
        <f>SUMIFS(DATOS!$F:$F,DATOS!$A:$A,$C2618,DATOS!$G:$G,$O$1,DATOS!$K:$K,$T$1)</f>
        <v>0</v>
      </c>
      <c r="V2618" s="119">
        <f>SUMIFS(DATOS!$F:$F,DATOS!$A:$A,$C2618,DATOS!$G:$G,$P$1,DATOS!$K:$K,$R$1)</f>
        <v>0</v>
      </c>
    </row>
    <row r="2619" spans="1:22">
      <c r="A2619" s="128" t="s">
        <v>452</v>
      </c>
      <c r="B2619" s="128" t="str">
        <f t="shared" si="302"/>
        <v>1 2 4 247 004 001</v>
      </c>
      <c r="C2619" s="129" t="s">
        <v>9921</v>
      </c>
      <c r="D2619" s="130" t="s">
        <v>3313</v>
      </c>
      <c r="E2619" s="127">
        <f t="shared" si="304"/>
        <v>0</v>
      </c>
      <c r="F2619" s="127">
        <f t="shared" si="305"/>
        <v>0</v>
      </c>
      <c r="G2619" s="127">
        <f t="shared" si="306"/>
        <v>0</v>
      </c>
      <c r="H2619" s="131">
        <f t="shared" si="307"/>
        <v>0</v>
      </c>
      <c r="I2619" s="128">
        <f t="shared" si="303"/>
        <v>17</v>
      </c>
      <c r="J2619" s="156" t="str">
        <f t="shared" si="301"/>
        <v>1 2 4 247 004</v>
      </c>
      <c r="K2619" s="118">
        <f>SUMIFS(DATOS!$F:$F,DATOS!$A:$A,$C2619,DATOS!$G:$G,$N$1,DATOS!$E:$E,$Q$1)</f>
        <v>0</v>
      </c>
      <c r="L2619" s="118">
        <f>SUMIFS(DATOS!$F:$F,DATOS!$A:$A,$C2619,DATOS!$G:$G,$O$1,DATOS!$E:$E,$Q$1)</f>
        <v>0</v>
      </c>
      <c r="M2619" s="119">
        <f>SUMIFS(DATOS!$F:$F,DATOS!$A:$A,$C2619,DATOS!$G:$G,$P$1,DATOS!$E:$E,$Q$1)</f>
        <v>0</v>
      </c>
      <c r="N2619" s="117">
        <f>SUMIFS(DATOS!$F:$F,DATOS!$A:$A,$C2619,DATOS!$G:$G,$N$1,DATOS!$L:$L,$R$1)</f>
        <v>0</v>
      </c>
      <c r="O2619" s="118">
        <f>SUMIFS(DATOS!$F:$F,DATOS!$A:$A,$C2619,DATOS!$G:$G,$O$1,DATOS!$L:$L,$R$1)</f>
        <v>0</v>
      </c>
      <c r="P2619" s="119">
        <f>SUMIFS(DATOS!$F:$F,DATOS!$A:$A,$C2619,DATOS!$G:$G,$P$1,DATOS!$L:$L,$R$1)</f>
        <v>0</v>
      </c>
      <c r="Q2619" s="117">
        <f>SUMIFS(DATOS!$F:$F,DATOS!$A:$A,$C2619,DATOS!$G:$G,$N$1,DATOS!$J:$J,$S$1)</f>
        <v>0</v>
      </c>
      <c r="R2619" s="118">
        <f>SUMIFS(DATOS!$F:$F,DATOS!$A:$A,$C2619,DATOS!$G:$G,$O$1,DATOS!$J:$J,$S$1)</f>
        <v>0</v>
      </c>
      <c r="S2619" s="119">
        <f>SUMIFS(DATOS!$F:$F,DATOS!$A:$A,$C2619,DATOS!$G:$G,$P$1,DATOS!$J:$J,$S$1)</f>
        <v>0</v>
      </c>
      <c r="T2619" s="117">
        <f>SUMIFS(DATOS!$F:$F,DATOS!$A:$A,$C2619,DATOS!$G:$G,$N$1,DATOS!$K:$K,$T$1)</f>
        <v>0</v>
      </c>
      <c r="U2619" s="118">
        <f>SUMIFS(DATOS!$F:$F,DATOS!$A:$A,$C2619,DATOS!$G:$G,$O$1,DATOS!$K:$K,$T$1)</f>
        <v>0</v>
      </c>
      <c r="V2619" s="119">
        <f>SUMIFS(DATOS!$F:$F,DATOS!$A:$A,$C2619,DATOS!$G:$G,$P$1,DATOS!$K:$K,$R$1)</f>
        <v>0</v>
      </c>
    </row>
    <row r="2620" spans="1:22">
      <c r="A2620" s="128" t="s">
        <v>452</v>
      </c>
      <c r="B2620" s="128" t="str">
        <f t="shared" si="302"/>
        <v>1 2 4 247 005 001</v>
      </c>
      <c r="C2620" s="129" t="s">
        <v>9922</v>
      </c>
      <c r="D2620" s="130" t="s">
        <v>3313</v>
      </c>
      <c r="E2620" s="127">
        <f t="shared" si="304"/>
        <v>0</v>
      </c>
      <c r="F2620" s="127">
        <f t="shared" si="305"/>
        <v>0</v>
      </c>
      <c r="G2620" s="127">
        <f t="shared" si="306"/>
        <v>0</v>
      </c>
      <c r="H2620" s="131">
        <f t="shared" si="307"/>
        <v>0</v>
      </c>
      <c r="I2620" s="128">
        <f t="shared" si="303"/>
        <v>17</v>
      </c>
      <c r="J2620" s="156" t="str">
        <f t="shared" si="301"/>
        <v>1 2 4 247 005</v>
      </c>
      <c r="K2620" s="118">
        <f>SUMIFS(DATOS!$F:$F,DATOS!$A:$A,$C2620,DATOS!$G:$G,$N$1,DATOS!$E:$E,$Q$1)</f>
        <v>0</v>
      </c>
      <c r="L2620" s="118">
        <f>SUMIFS(DATOS!$F:$F,DATOS!$A:$A,$C2620,DATOS!$G:$G,$O$1,DATOS!$E:$E,$Q$1)</f>
        <v>0</v>
      </c>
      <c r="M2620" s="119">
        <f>SUMIFS(DATOS!$F:$F,DATOS!$A:$A,$C2620,DATOS!$G:$G,$P$1,DATOS!$E:$E,$Q$1)</f>
        <v>0</v>
      </c>
      <c r="N2620" s="117">
        <f>SUMIFS(DATOS!$F:$F,DATOS!$A:$A,$C2620,DATOS!$G:$G,$N$1,DATOS!$L:$L,$R$1)</f>
        <v>0</v>
      </c>
      <c r="O2620" s="118">
        <f>SUMIFS(DATOS!$F:$F,DATOS!$A:$A,$C2620,DATOS!$G:$G,$O$1,DATOS!$L:$L,$R$1)</f>
        <v>0</v>
      </c>
      <c r="P2620" s="119">
        <f>SUMIFS(DATOS!$F:$F,DATOS!$A:$A,$C2620,DATOS!$G:$G,$P$1,DATOS!$L:$L,$R$1)</f>
        <v>0</v>
      </c>
      <c r="Q2620" s="117">
        <f>SUMIFS(DATOS!$F:$F,DATOS!$A:$A,$C2620,DATOS!$G:$G,$N$1,DATOS!$J:$J,$S$1)</f>
        <v>0</v>
      </c>
      <c r="R2620" s="118">
        <f>SUMIFS(DATOS!$F:$F,DATOS!$A:$A,$C2620,DATOS!$G:$G,$O$1,DATOS!$J:$J,$S$1)</f>
        <v>0</v>
      </c>
      <c r="S2620" s="119">
        <f>SUMIFS(DATOS!$F:$F,DATOS!$A:$A,$C2620,DATOS!$G:$G,$P$1,DATOS!$J:$J,$S$1)</f>
        <v>0</v>
      </c>
      <c r="T2620" s="117">
        <f>SUMIFS(DATOS!$F:$F,DATOS!$A:$A,$C2620,DATOS!$G:$G,$N$1,DATOS!$K:$K,$T$1)</f>
        <v>0</v>
      </c>
      <c r="U2620" s="118">
        <f>SUMIFS(DATOS!$F:$F,DATOS!$A:$A,$C2620,DATOS!$G:$G,$O$1,DATOS!$K:$K,$T$1)</f>
        <v>0</v>
      </c>
      <c r="V2620" s="119">
        <f>SUMIFS(DATOS!$F:$F,DATOS!$A:$A,$C2620,DATOS!$G:$G,$P$1,DATOS!$K:$K,$R$1)</f>
        <v>0</v>
      </c>
    </row>
    <row r="2621" spans="1:22">
      <c r="A2621" s="128" t="s">
        <v>452</v>
      </c>
      <c r="B2621" s="128" t="str">
        <f t="shared" si="302"/>
        <v>1 2 4 248 001 001</v>
      </c>
      <c r="C2621" s="129" t="s">
        <v>4024</v>
      </c>
      <c r="D2621" s="130" t="s">
        <v>3314</v>
      </c>
      <c r="E2621" s="127">
        <f t="shared" si="304"/>
        <v>0</v>
      </c>
      <c r="F2621" s="127">
        <f t="shared" si="305"/>
        <v>0</v>
      </c>
      <c r="G2621" s="127">
        <f t="shared" si="306"/>
        <v>0</v>
      </c>
      <c r="H2621" s="131">
        <f t="shared" si="307"/>
        <v>0</v>
      </c>
      <c r="I2621" s="128">
        <f t="shared" si="303"/>
        <v>17</v>
      </c>
      <c r="J2621" s="156" t="str">
        <f t="shared" si="301"/>
        <v>1 2 4 248 001</v>
      </c>
      <c r="K2621" s="118">
        <f>SUMIFS(DATOS!$F:$F,DATOS!$A:$A,$C2621,DATOS!$G:$G,$N$1,DATOS!$E:$E,$Q$1)</f>
        <v>0</v>
      </c>
      <c r="L2621" s="118">
        <f>SUMIFS(DATOS!$F:$F,DATOS!$A:$A,$C2621,DATOS!$G:$G,$O$1,DATOS!$E:$E,$Q$1)</f>
        <v>0</v>
      </c>
      <c r="M2621" s="119">
        <f>SUMIFS(DATOS!$F:$F,DATOS!$A:$A,$C2621,DATOS!$G:$G,$P$1,DATOS!$E:$E,$Q$1)</f>
        <v>0</v>
      </c>
      <c r="N2621" s="117">
        <f>SUMIFS(DATOS!$F:$F,DATOS!$A:$A,$C2621,DATOS!$G:$G,$N$1,DATOS!$L:$L,$R$1)</f>
        <v>0</v>
      </c>
      <c r="O2621" s="118">
        <f>SUMIFS(DATOS!$F:$F,DATOS!$A:$A,$C2621,DATOS!$G:$G,$O$1,DATOS!$L:$L,$R$1)</f>
        <v>0</v>
      </c>
      <c r="P2621" s="119">
        <f>SUMIFS(DATOS!$F:$F,DATOS!$A:$A,$C2621,DATOS!$G:$G,$P$1,DATOS!$L:$L,$R$1)</f>
        <v>0</v>
      </c>
      <c r="Q2621" s="117">
        <f>SUMIFS(DATOS!$F:$F,DATOS!$A:$A,$C2621,DATOS!$G:$G,$N$1,DATOS!$J:$J,$S$1)</f>
        <v>0</v>
      </c>
      <c r="R2621" s="118">
        <f>SUMIFS(DATOS!$F:$F,DATOS!$A:$A,$C2621,DATOS!$G:$G,$O$1,DATOS!$J:$J,$S$1)</f>
        <v>0</v>
      </c>
      <c r="S2621" s="119">
        <f>SUMIFS(DATOS!$F:$F,DATOS!$A:$A,$C2621,DATOS!$G:$G,$P$1,DATOS!$J:$J,$S$1)</f>
        <v>0</v>
      </c>
      <c r="T2621" s="117">
        <f>SUMIFS(DATOS!$F:$F,DATOS!$A:$A,$C2621,DATOS!$G:$G,$N$1,DATOS!$K:$K,$T$1)</f>
        <v>0</v>
      </c>
      <c r="U2621" s="118">
        <f>SUMIFS(DATOS!$F:$F,DATOS!$A:$A,$C2621,DATOS!$G:$G,$O$1,DATOS!$K:$K,$T$1)</f>
        <v>0</v>
      </c>
      <c r="V2621" s="119">
        <f>SUMIFS(DATOS!$F:$F,DATOS!$A:$A,$C2621,DATOS!$G:$G,$P$1,DATOS!$K:$K,$R$1)</f>
        <v>0</v>
      </c>
    </row>
    <row r="2622" spans="1:22">
      <c r="A2622" s="128" t="s">
        <v>452</v>
      </c>
      <c r="B2622" s="128" t="str">
        <f t="shared" si="302"/>
        <v>1 2 4 248 002 001</v>
      </c>
      <c r="C2622" s="129" t="s">
        <v>9923</v>
      </c>
      <c r="D2622" s="130" t="s">
        <v>3314</v>
      </c>
      <c r="E2622" s="127">
        <f t="shared" si="304"/>
        <v>0</v>
      </c>
      <c r="F2622" s="127">
        <f t="shared" si="305"/>
        <v>0</v>
      </c>
      <c r="G2622" s="127">
        <f t="shared" si="306"/>
        <v>0</v>
      </c>
      <c r="H2622" s="131">
        <f t="shared" si="307"/>
        <v>0</v>
      </c>
      <c r="I2622" s="128">
        <f t="shared" si="303"/>
        <v>17</v>
      </c>
      <c r="J2622" s="156" t="str">
        <f t="shared" si="301"/>
        <v>1 2 4 248 002</v>
      </c>
      <c r="K2622" s="118">
        <f>SUMIFS(DATOS!$F:$F,DATOS!$A:$A,$C2622,DATOS!$G:$G,$N$1,DATOS!$E:$E,$Q$1)</f>
        <v>0</v>
      </c>
      <c r="L2622" s="118">
        <f>SUMIFS(DATOS!$F:$F,DATOS!$A:$A,$C2622,DATOS!$G:$G,$O$1,DATOS!$E:$E,$Q$1)</f>
        <v>0</v>
      </c>
      <c r="M2622" s="119">
        <f>SUMIFS(DATOS!$F:$F,DATOS!$A:$A,$C2622,DATOS!$G:$G,$P$1,DATOS!$E:$E,$Q$1)</f>
        <v>0</v>
      </c>
      <c r="N2622" s="117">
        <f>SUMIFS(DATOS!$F:$F,DATOS!$A:$A,$C2622,DATOS!$G:$G,$N$1,DATOS!$L:$L,$R$1)</f>
        <v>0</v>
      </c>
      <c r="O2622" s="118">
        <f>SUMIFS(DATOS!$F:$F,DATOS!$A:$A,$C2622,DATOS!$G:$G,$O$1,DATOS!$L:$L,$R$1)</f>
        <v>0</v>
      </c>
      <c r="P2622" s="119">
        <f>SUMIFS(DATOS!$F:$F,DATOS!$A:$A,$C2622,DATOS!$G:$G,$P$1,DATOS!$L:$L,$R$1)</f>
        <v>0</v>
      </c>
      <c r="Q2622" s="117">
        <f>SUMIFS(DATOS!$F:$F,DATOS!$A:$A,$C2622,DATOS!$G:$G,$N$1,DATOS!$J:$J,$S$1)</f>
        <v>0</v>
      </c>
      <c r="R2622" s="118">
        <f>SUMIFS(DATOS!$F:$F,DATOS!$A:$A,$C2622,DATOS!$G:$G,$O$1,DATOS!$J:$J,$S$1)</f>
        <v>0</v>
      </c>
      <c r="S2622" s="119">
        <f>SUMIFS(DATOS!$F:$F,DATOS!$A:$A,$C2622,DATOS!$G:$G,$P$1,DATOS!$J:$J,$S$1)</f>
        <v>0</v>
      </c>
      <c r="T2622" s="117">
        <f>SUMIFS(DATOS!$F:$F,DATOS!$A:$A,$C2622,DATOS!$G:$G,$N$1,DATOS!$K:$K,$T$1)</f>
        <v>0</v>
      </c>
      <c r="U2622" s="118">
        <f>SUMIFS(DATOS!$F:$F,DATOS!$A:$A,$C2622,DATOS!$G:$G,$O$1,DATOS!$K:$K,$T$1)</f>
        <v>0</v>
      </c>
      <c r="V2622" s="119">
        <f>SUMIFS(DATOS!$F:$F,DATOS!$A:$A,$C2622,DATOS!$G:$G,$P$1,DATOS!$K:$K,$R$1)</f>
        <v>0</v>
      </c>
    </row>
    <row r="2623" spans="1:22">
      <c r="A2623" s="128" t="s">
        <v>452</v>
      </c>
      <c r="B2623" s="128" t="str">
        <f t="shared" si="302"/>
        <v>1 2 4 248 003 001</v>
      </c>
      <c r="C2623" s="129" t="s">
        <v>9924</v>
      </c>
      <c r="D2623" s="130" t="s">
        <v>3314</v>
      </c>
      <c r="E2623" s="127">
        <f t="shared" si="304"/>
        <v>0</v>
      </c>
      <c r="F2623" s="127">
        <f t="shared" si="305"/>
        <v>0</v>
      </c>
      <c r="G2623" s="127">
        <f t="shared" si="306"/>
        <v>0</v>
      </c>
      <c r="H2623" s="131">
        <f t="shared" si="307"/>
        <v>0</v>
      </c>
      <c r="I2623" s="128">
        <f t="shared" si="303"/>
        <v>17</v>
      </c>
      <c r="J2623" s="156" t="str">
        <f t="shared" si="301"/>
        <v>1 2 4 248 003</v>
      </c>
      <c r="K2623" s="118">
        <f>SUMIFS(DATOS!$F:$F,DATOS!$A:$A,$C2623,DATOS!$G:$G,$N$1,DATOS!$E:$E,$Q$1)</f>
        <v>0</v>
      </c>
      <c r="L2623" s="118">
        <f>SUMIFS(DATOS!$F:$F,DATOS!$A:$A,$C2623,DATOS!$G:$G,$O$1,DATOS!$E:$E,$Q$1)</f>
        <v>0</v>
      </c>
      <c r="M2623" s="119">
        <f>SUMIFS(DATOS!$F:$F,DATOS!$A:$A,$C2623,DATOS!$G:$G,$P$1,DATOS!$E:$E,$Q$1)</f>
        <v>0</v>
      </c>
      <c r="N2623" s="117">
        <f>SUMIFS(DATOS!$F:$F,DATOS!$A:$A,$C2623,DATOS!$G:$G,$N$1,DATOS!$L:$L,$R$1)</f>
        <v>0</v>
      </c>
      <c r="O2623" s="118">
        <f>SUMIFS(DATOS!$F:$F,DATOS!$A:$A,$C2623,DATOS!$G:$G,$O$1,DATOS!$L:$L,$R$1)</f>
        <v>0</v>
      </c>
      <c r="P2623" s="119">
        <f>SUMIFS(DATOS!$F:$F,DATOS!$A:$A,$C2623,DATOS!$G:$G,$P$1,DATOS!$L:$L,$R$1)</f>
        <v>0</v>
      </c>
      <c r="Q2623" s="117">
        <f>SUMIFS(DATOS!$F:$F,DATOS!$A:$A,$C2623,DATOS!$G:$G,$N$1,DATOS!$J:$J,$S$1)</f>
        <v>0</v>
      </c>
      <c r="R2623" s="118">
        <f>SUMIFS(DATOS!$F:$F,DATOS!$A:$A,$C2623,DATOS!$G:$G,$O$1,DATOS!$J:$J,$S$1)</f>
        <v>0</v>
      </c>
      <c r="S2623" s="119">
        <f>SUMIFS(DATOS!$F:$F,DATOS!$A:$A,$C2623,DATOS!$G:$G,$P$1,DATOS!$J:$J,$S$1)</f>
        <v>0</v>
      </c>
      <c r="T2623" s="117">
        <f>SUMIFS(DATOS!$F:$F,DATOS!$A:$A,$C2623,DATOS!$G:$G,$N$1,DATOS!$K:$K,$T$1)</f>
        <v>0</v>
      </c>
      <c r="U2623" s="118">
        <f>SUMIFS(DATOS!$F:$F,DATOS!$A:$A,$C2623,DATOS!$G:$G,$O$1,DATOS!$K:$K,$T$1)</f>
        <v>0</v>
      </c>
      <c r="V2623" s="119">
        <f>SUMIFS(DATOS!$F:$F,DATOS!$A:$A,$C2623,DATOS!$G:$G,$P$1,DATOS!$K:$K,$R$1)</f>
        <v>0</v>
      </c>
    </row>
    <row r="2624" spans="1:22">
      <c r="A2624" s="128" t="s">
        <v>452</v>
      </c>
      <c r="B2624" s="128" t="str">
        <f t="shared" si="302"/>
        <v>1 2 4 248 004 001</v>
      </c>
      <c r="C2624" s="129" t="s">
        <v>9925</v>
      </c>
      <c r="D2624" s="130" t="s">
        <v>3314</v>
      </c>
      <c r="E2624" s="127">
        <f t="shared" si="304"/>
        <v>0</v>
      </c>
      <c r="F2624" s="127">
        <f t="shared" si="305"/>
        <v>0</v>
      </c>
      <c r="G2624" s="127">
        <f t="shared" si="306"/>
        <v>0</v>
      </c>
      <c r="H2624" s="131">
        <f t="shared" si="307"/>
        <v>0</v>
      </c>
      <c r="I2624" s="128">
        <f t="shared" si="303"/>
        <v>17</v>
      </c>
      <c r="J2624" s="156" t="str">
        <f t="shared" si="301"/>
        <v>1 2 4 248 004</v>
      </c>
      <c r="K2624" s="118">
        <f>SUMIFS(DATOS!$F:$F,DATOS!$A:$A,$C2624,DATOS!$G:$G,$N$1,DATOS!$E:$E,$Q$1)</f>
        <v>0</v>
      </c>
      <c r="L2624" s="118">
        <f>SUMIFS(DATOS!$F:$F,DATOS!$A:$A,$C2624,DATOS!$G:$G,$O$1,DATOS!$E:$E,$Q$1)</f>
        <v>0</v>
      </c>
      <c r="M2624" s="119">
        <f>SUMIFS(DATOS!$F:$F,DATOS!$A:$A,$C2624,DATOS!$G:$G,$P$1,DATOS!$E:$E,$Q$1)</f>
        <v>0</v>
      </c>
      <c r="N2624" s="117">
        <f>SUMIFS(DATOS!$F:$F,DATOS!$A:$A,$C2624,DATOS!$G:$G,$N$1,DATOS!$L:$L,$R$1)</f>
        <v>0</v>
      </c>
      <c r="O2624" s="118">
        <f>SUMIFS(DATOS!$F:$F,DATOS!$A:$A,$C2624,DATOS!$G:$G,$O$1,DATOS!$L:$L,$R$1)</f>
        <v>0</v>
      </c>
      <c r="P2624" s="119">
        <f>SUMIFS(DATOS!$F:$F,DATOS!$A:$A,$C2624,DATOS!$G:$G,$P$1,DATOS!$L:$L,$R$1)</f>
        <v>0</v>
      </c>
      <c r="Q2624" s="117">
        <f>SUMIFS(DATOS!$F:$F,DATOS!$A:$A,$C2624,DATOS!$G:$G,$N$1,DATOS!$J:$J,$S$1)</f>
        <v>0</v>
      </c>
      <c r="R2624" s="118">
        <f>SUMIFS(DATOS!$F:$F,DATOS!$A:$A,$C2624,DATOS!$G:$G,$O$1,DATOS!$J:$J,$S$1)</f>
        <v>0</v>
      </c>
      <c r="S2624" s="119">
        <f>SUMIFS(DATOS!$F:$F,DATOS!$A:$A,$C2624,DATOS!$G:$G,$P$1,DATOS!$J:$J,$S$1)</f>
        <v>0</v>
      </c>
      <c r="T2624" s="117">
        <f>SUMIFS(DATOS!$F:$F,DATOS!$A:$A,$C2624,DATOS!$G:$G,$N$1,DATOS!$K:$K,$T$1)</f>
        <v>0</v>
      </c>
      <c r="U2624" s="118">
        <f>SUMIFS(DATOS!$F:$F,DATOS!$A:$A,$C2624,DATOS!$G:$G,$O$1,DATOS!$K:$K,$T$1)</f>
        <v>0</v>
      </c>
      <c r="V2624" s="119">
        <f>SUMIFS(DATOS!$F:$F,DATOS!$A:$A,$C2624,DATOS!$G:$G,$P$1,DATOS!$K:$K,$R$1)</f>
        <v>0</v>
      </c>
    </row>
    <row r="2625" spans="1:22">
      <c r="A2625" s="128" t="s">
        <v>452</v>
      </c>
      <c r="B2625" s="128" t="str">
        <f t="shared" si="302"/>
        <v>1 2 4 248 005 001</v>
      </c>
      <c r="C2625" s="129" t="s">
        <v>9926</v>
      </c>
      <c r="D2625" s="130" t="s">
        <v>3314</v>
      </c>
      <c r="E2625" s="127">
        <f t="shared" si="304"/>
        <v>0</v>
      </c>
      <c r="F2625" s="127">
        <f t="shared" si="305"/>
        <v>0</v>
      </c>
      <c r="G2625" s="127">
        <f t="shared" si="306"/>
        <v>0</v>
      </c>
      <c r="H2625" s="131">
        <f t="shared" si="307"/>
        <v>0</v>
      </c>
      <c r="I2625" s="128">
        <f t="shared" si="303"/>
        <v>17</v>
      </c>
      <c r="J2625" s="156" t="str">
        <f t="shared" si="301"/>
        <v>1 2 4 248 005</v>
      </c>
      <c r="K2625" s="118">
        <f>SUMIFS(DATOS!$F:$F,DATOS!$A:$A,$C2625,DATOS!$G:$G,$N$1,DATOS!$E:$E,$Q$1)</f>
        <v>0</v>
      </c>
      <c r="L2625" s="118">
        <f>SUMIFS(DATOS!$F:$F,DATOS!$A:$A,$C2625,DATOS!$G:$G,$O$1,DATOS!$E:$E,$Q$1)</f>
        <v>0</v>
      </c>
      <c r="M2625" s="119">
        <f>SUMIFS(DATOS!$F:$F,DATOS!$A:$A,$C2625,DATOS!$G:$G,$P$1,DATOS!$E:$E,$Q$1)</f>
        <v>0</v>
      </c>
      <c r="N2625" s="117">
        <f>SUMIFS(DATOS!$F:$F,DATOS!$A:$A,$C2625,DATOS!$G:$G,$N$1,DATOS!$L:$L,$R$1)</f>
        <v>0</v>
      </c>
      <c r="O2625" s="118">
        <f>SUMIFS(DATOS!$F:$F,DATOS!$A:$A,$C2625,DATOS!$G:$G,$O$1,DATOS!$L:$L,$R$1)</f>
        <v>0</v>
      </c>
      <c r="P2625" s="119">
        <f>SUMIFS(DATOS!$F:$F,DATOS!$A:$A,$C2625,DATOS!$G:$G,$P$1,DATOS!$L:$L,$R$1)</f>
        <v>0</v>
      </c>
      <c r="Q2625" s="117">
        <f>SUMIFS(DATOS!$F:$F,DATOS!$A:$A,$C2625,DATOS!$G:$G,$N$1,DATOS!$J:$J,$S$1)</f>
        <v>0</v>
      </c>
      <c r="R2625" s="118">
        <f>SUMIFS(DATOS!$F:$F,DATOS!$A:$A,$C2625,DATOS!$G:$G,$O$1,DATOS!$J:$J,$S$1)</f>
        <v>0</v>
      </c>
      <c r="S2625" s="119">
        <f>SUMIFS(DATOS!$F:$F,DATOS!$A:$A,$C2625,DATOS!$G:$G,$P$1,DATOS!$J:$J,$S$1)</f>
        <v>0</v>
      </c>
      <c r="T2625" s="117">
        <f>SUMIFS(DATOS!$F:$F,DATOS!$A:$A,$C2625,DATOS!$G:$G,$N$1,DATOS!$K:$K,$T$1)</f>
        <v>0</v>
      </c>
      <c r="U2625" s="118">
        <f>SUMIFS(DATOS!$F:$F,DATOS!$A:$A,$C2625,DATOS!$G:$G,$O$1,DATOS!$K:$K,$T$1)</f>
        <v>0</v>
      </c>
      <c r="V2625" s="119">
        <f>SUMIFS(DATOS!$F:$F,DATOS!$A:$A,$C2625,DATOS!$G:$G,$P$1,DATOS!$K:$K,$R$1)</f>
        <v>0</v>
      </c>
    </row>
    <row r="2626" spans="1:22">
      <c r="A2626" s="128" t="s">
        <v>452</v>
      </c>
      <c r="B2626" s="128" t="str">
        <f t="shared" si="302"/>
        <v>1 2 4 249 001 001</v>
      </c>
      <c r="C2626" s="129" t="s">
        <v>3205</v>
      </c>
      <c r="D2626" s="130" t="s">
        <v>3315</v>
      </c>
      <c r="E2626" s="127">
        <f t="shared" si="304"/>
        <v>0</v>
      </c>
      <c r="F2626" s="127">
        <f t="shared" si="305"/>
        <v>0</v>
      </c>
      <c r="G2626" s="127">
        <f t="shared" si="306"/>
        <v>0</v>
      </c>
      <c r="H2626" s="131">
        <f t="shared" si="307"/>
        <v>0</v>
      </c>
      <c r="I2626" s="128">
        <f t="shared" si="303"/>
        <v>17</v>
      </c>
      <c r="J2626" s="156" t="str">
        <f t="shared" si="301"/>
        <v>1 2 4 249 001</v>
      </c>
      <c r="K2626" s="118">
        <f>SUMIFS(DATOS!$F:$F,DATOS!$A:$A,$C2626,DATOS!$G:$G,$N$1,DATOS!$E:$E,$Q$1)</f>
        <v>0</v>
      </c>
      <c r="L2626" s="118">
        <f>SUMIFS(DATOS!$F:$F,DATOS!$A:$A,$C2626,DATOS!$G:$G,$O$1,DATOS!$E:$E,$Q$1)</f>
        <v>0</v>
      </c>
      <c r="M2626" s="119">
        <f>SUMIFS(DATOS!$F:$F,DATOS!$A:$A,$C2626,DATOS!$G:$G,$P$1,DATOS!$E:$E,$Q$1)</f>
        <v>0</v>
      </c>
      <c r="N2626" s="117">
        <f>SUMIFS(DATOS!$F:$F,DATOS!$A:$A,$C2626,DATOS!$G:$G,$N$1,DATOS!$L:$L,$R$1)</f>
        <v>0</v>
      </c>
      <c r="O2626" s="118">
        <f>SUMIFS(DATOS!$F:$F,DATOS!$A:$A,$C2626,DATOS!$G:$G,$O$1,DATOS!$L:$L,$R$1)</f>
        <v>0</v>
      </c>
      <c r="P2626" s="119">
        <f>SUMIFS(DATOS!$F:$F,DATOS!$A:$A,$C2626,DATOS!$G:$G,$P$1,DATOS!$L:$L,$R$1)</f>
        <v>0</v>
      </c>
      <c r="Q2626" s="117">
        <f>SUMIFS(DATOS!$F:$F,DATOS!$A:$A,$C2626,DATOS!$G:$G,$N$1,DATOS!$J:$J,$S$1)</f>
        <v>0</v>
      </c>
      <c r="R2626" s="118">
        <f>SUMIFS(DATOS!$F:$F,DATOS!$A:$A,$C2626,DATOS!$G:$G,$O$1,DATOS!$J:$J,$S$1)</f>
        <v>0</v>
      </c>
      <c r="S2626" s="119">
        <f>SUMIFS(DATOS!$F:$F,DATOS!$A:$A,$C2626,DATOS!$G:$G,$P$1,DATOS!$J:$J,$S$1)</f>
        <v>0</v>
      </c>
      <c r="T2626" s="117">
        <f>SUMIFS(DATOS!$F:$F,DATOS!$A:$A,$C2626,DATOS!$G:$G,$N$1,DATOS!$K:$K,$T$1)</f>
        <v>0</v>
      </c>
      <c r="U2626" s="118">
        <f>SUMIFS(DATOS!$F:$F,DATOS!$A:$A,$C2626,DATOS!$G:$G,$O$1,DATOS!$K:$K,$T$1)</f>
        <v>0</v>
      </c>
      <c r="V2626" s="119">
        <f>SUMIFS(DATOS!$F:$F,DATOS!$A:$A,$C2626,DATOS!$G:$G,$P$1,DATOS!$K:$K,$R$1)</f>
        <v>0</v>
      </c>
    </row>
    <row r="2627" spans="1:22">
      <c r="A2627" s="128" t="s">
        <v>452</v>
      </c>
      <c r="B2627" s="128" t="str">
        <f t="shared" si="302"/>
        <v>1 2 4 249 002 001</v>
      </c>
      <c r="C2627" s="129" t="s">
        <v>8274</v>
      </c>
      <c r="D2627" s="130" t="s">
        <v>3315</v>
      </c>
      <c r="E2627" s="127">
        <f t="shared" si="304"/>
        <v>0</v>
      </c>
      <c r="F2627" s="127">
        <f t="shared" si="305"/>
        <v>0</v>
      </c>
      <c r="G2627" s="127">
        <f t="shared" si="306"/>
        <v>0</v>
      </c>
      <c r="H2627" s="131">
        <f t="shared" si="307"/>
        <v>0</v>
      </c>
      <c r="I2627" s="128">
        <f t="shared" si="303"/>
        <v>17</v>
      </c>
      <c r="J2627" s="156" t="str">
        <f t="shared" si="301"/>
        <v>1 2 4 249 002</v>
      </c>
      <c r="K2627" s="118">
        <f>SUMIFS(DATOS!$F:$F,DATOS!$A:$A,$C2627,DATOS!$G:$G,$N$1,DATOS!$E:$E,$Q$1)</f>
        <v>0</v>
      </c>
      <c r="L2627" s="118">
        <f>SUMIFS(DATOS!$F:$F,DATOS!$A:$A,$C2627,DATOS!$G:$G,$O$1,DATOS!$E:$E,$Q$1)</f>
        <v>0</v>
      </c>
      <c r="M2627" s="119">
        <f>SUMIFS(DATOS!$F:$F,DATOS!$A:$A,$C2627,DATOS!$G:$G,$P$1,DATOS!$E:$E,$Q$1)</f>
        <v>0</v>
      </c>
      <c r="N2627" s="117">
        <f>SUMIFS(DATOS!$F:$F,DATOS!$A:$A,$C2627,DATOS!$G:$G,$N$1,DATOS!$L:$L,$R$1)</f>
        <v>0</v>
      </c>
      <c r="O2627" s="118">
        <f>SUMIFS(DATOS!$F:$F,DATOS!$A:$A,$C2627,DATOS!$G:$G,$O$1,DATOS!$L:$L,$R$1)</f>
        <v>0</v>
      </c>
      <c r="P2627" s="119">
        <f>SUMIFS(DATOS!$F:$F,DATOS!$A:$A,$C2627,DATOS!$G:$G,$P$1,DATOS!$L:$L,$R$1)</f>
        <v>0</v>
      </c>
      <c r="Q2627" s="117">
        <f>SUMIFS(DATOS!$F:$F,DATOS!$A:$A,$C2627,DATOS!$G:$G,$N$1,DATOS!$J:$J,$S$1)</f>
        <v>0</v>
      </c>
      <c r="R2627" s="118">
        <f>SUMIFS(DATOS!$F:$F,DATOS!$A:$A,$C2627,DATOS!$G:$G,$O$1,DATOS!$J:$J,$S$1)</f>
        <v>0</v>
      </c>
      <c r="S2627" s="119">
        <f>SUMIFS(DATOS!$F:$F,DATOS!$A:$A,$C2627,DATOS!$G:$G,$P$1,DATOS!$J:$J,$S$1)</f>
        <v>0</v>
      </c>
      <c r="T2627" s="117">
        <f>SUMIFS(DATOS!$F:$F,DATOS!$A:$A,$C2627,DATOS!$G:$G,$N$1,DATOS!$K:$K,$T$1)</f>
        <v>0</v>
      </c>
      <c r="U2627" s="118">
        <f>SUMIFS(DATOS!$F:$F,DATOS!$A:$A,$C2627,DATOS!$G:$G,$O$1,DATOS!$K:$K,$T$1)</f>
        <v>0</v>
      </c>
      <c r="V2627" s="119">
        <f>SUMIFS(DATOS!$F:$F,DATOS!$A:$A,$C2627,DATOS!$G:$G,$P$1,DATOS!$K:$K,$R$1)</f>
        <v>0</v>
      </c>
    </row>
    <row r="2628" spans="1:22">
      <c r="A2628" s="128" t="s">
        <v>452</v>
      </c>
      <c r="B2628" s="128" t="str">
        <f t="shared" si="302"/>
        <v>1 2 4 249 003 001</v>
      </c>
      <c r="C2628" s="129" t="s">
        <v>8267</v>
      </c>
      <c r="D2628" s="130" t="s">
        <v>3315</v>
      </c>
      <c r="E2628" s="127">
        <f t="shared" si="304"/>
        <v>632397.78</v>
      </c>
      <c r="F2628" s="127">
        <f t="shared" si="305"/>
        <v>0</v>
      </c>
      <c r="G2628" s="127">
        <f t="shared" si="306"/>
        <v>0</v>
      </c>
      <c r="H2628" s="131">
        <f t="shared" si="307"/>
        <v>632397.78</v>
      </c>
      <c r="I2628" s="128">
        <f t="shared" si="303"/>
        <v>17</v>
      </c>
      <c r="J2628" s="156" t="str">
        <f t="shared" si="301"/>
        <v>1 2 4 249 003</v>
      </c>
      <c r="K2628" s="118">
        <f>SUMIFS(DATOS!$F:$F,DATOS!$A:$A,$C2628,DATOS!$G:$G,$N$1,DATOS!$E:$E,$Q$1)</f>
        <v>0</v>
      </c>
      <c r="L2628" s="118">
        <f>SUMIFS(DATOS!$F:$F,DATOS!$A:$A,$C2628,DATOS!$G:$G,$O$1,DATOS!$E:$E,$Q$1)</f>
        <v>0</v>
      </c>
      <c r="M2628" s="119">
        <f>SUMIFS(DATOS!$F:$F,DATOS!$A:$A,$C2628,DATOS!$G:$G,$P$1,DATOS!$E:$E,$Q$1)</f>
        <v>0</v>
      </c>
      <c r="N2628" s="117">
        <f>SUMIFS(DATOS!$F:$F,DATOS!$A:$A,$C2628,DATOS!$G:$G,$N$1,DATOS!$L:$L,$R$1)</f>
        <v>632397.78</v>
      </c>
      <c r="O2628" s="118">
        <f>SUMIFS(DATOS!$F:$F,DATOS!$A:$A,$C2628,DATOS!$G:$G,$O$1,DATOS!$L:$L,$R$1)</f>
        <v>0</v>
      </c>
      <c r="P2628" s="119">
        <f>SUMIFS(DATOS!$F:$F,DATOS!$A:$A,$C2628,DATOS!$G:$G,$P$1,DATOS!$L:$L,$R$1)</f>
        <v>0</v>
      </c>
      <c r="Q2628" s="117">
        <f>SUMIFS(DATOS!$F:$F,DATOS!$A:$A,$C2628,DATOS!$G:$G,$N$1,DATOS!$J:$J,$S$1)</f>
        <v>0</v>
      </c>
      <c r="R2628" s="118">
        <f>SUMIFS(DATOS!$F:$F,DATOS!$A:$A,$C2628,DATOS!$G:$G,$O$1,DATOS!$J:$J,$S$1)</f>
        <v>0</v>
      </c>
      <c r="S2628" s="119">
        <f>SUMIFS(DATOS!$F:$F,DATOS!$A:$A,$C2628,DATOS!$G:$G,$P$1,DATOS!$J:$J,$S$1)</f>
        <v>0</v>
      </c>
      <c r="T2628" s="117">
        <f>SUMIFS(DATOS!$F:$F,DATOS!$A:$A,$C2628,DATOS!$G:$G,$N$1,DATOS!$K:$K,$T$1)</f>
        <v>0</v>
      </c>
      <c r="U2628" s="118">
        <f>SUMIFS(DATOS!$F:$F,DATOS!$A:$A,$C2628,DATOS!$G:$G,$O$1,DATOS!$K:$K,$T$1)</f>
        <v>0</v>
      </c>
      <c r="V2628" s="119">
        <f>SUMIFS(DATOS!$F:$F,DATOS!$A:$A,$C2628,DATOS!$G:$G,$P$1,DATOS!$K:$K,$R$1)</f>
        <v>0</v>
      </c>
    </row>
    <row r="2629" spans="1:22">
      <c r="A2629" s="128" t="s">
        <v>452</v>
      </c>
      <c r="B2629" s="128" t="str">
        <f t="shared" si="302"/>
        <v>1 2 4 249 004 001</v>
      </c>
      <c r="C2629" s="129" t="s">
        <v>9927</v>
      </c>
      <c r="D2629" s="130" t="s">
        <v>3315</v>
      </c>
      <c r="E2629" s="127">
        <f t="shared" si="304"/>
        <v>0</v>
      </c>
      <c r="F2629" s="127">
        <f t="shared" si="305"/>
        <v>0</v>
      </c>
      <c r="G2629" s="127">
        <f t="shared" si="306"/>
        <v>0</v>
      </c>
      <c r="H2629" s="131">
        <f t="shared" si="307"/>
        <v>0</v>
      </c>
      <c r="I2629" s="128">
        <f t="shared" si="303"/>
        <v>17</v>
      </c>
      <c r="J2629" s="156" t="str">
        <f t="shared" si="301"/>
        <v>1 2 4 249 004</v>
      </c>
      <c r="K2629" s="118">
        <f>SUMIFS(DATOS!$F:$F,DATOS!$A:$A,$C2629,DATOS!$G:$G,$N$1,DATOS!$E:$E,$Q$1)</f>
        <v>0</v>
      </c>
      <c r="L2629" s="118">
        <f>SUMIFS(DATOS!$F:$F,DATOS!$A:$A,$C2629,DATOS!$G:$G,$O$1,DATOS!$E:$E,$Q$1)</f>
        <v>0</v>
      </c>
      <c r="M2629" s="119">
        <f>SUMIFS(DATOS!$F:$F,DATOS!$A:$A,$C2629,DATOS!$G:$G,$P$1,DATOS!$E:$E,$Q$1)</f>
        <v>0</v>
      </c>
      <c r="N2629" s="117">
        <f>SUMIFS(DATOS!$F:$F,DATOS!$A:$A,$C2629,DATOS!$G:$G,$N$1,DATOS!$L:$L,$R$1)</f>
        <v>0</v>
      </c>
      <c r="O2629" s="118">
        <f>SUMIFS(DATOS!$F:$F,DATOS!$A:$A,$C2629,DATOS!$G:$G,$O$1,DATOS!$L:$L,$R$1)</f>
        <v>0</v>
      </c>
      <c r="P2629" s="119">
        <f>SUMIFS(DATOS!$F:$F,DATOS!$A:$A,$C2629,DATOS!$G:$G,$P$1,DATOS!$L:$L,$R$1)</f>
        <v>0</v>
      </c>
      <c r="Q2629" s="117">
        <f>SUMIFS(DATOS!$F:$F,DATOS!$A:$A,$C2629,DATOS!$G:$G,$N$1,DATOS!$J:$J,$S$1)</f>
        <v>0</v>
      </c>
      <c r="R2629" s="118">
        <f>SUMIFS(DATOS!$F:$F,DATOS!$A:$A,$C2629,DATOS!$G:$G,$O$1,DATOS!$J:$J,$S$1)</f>
        <v>0</v>
      </c>
      <c r="S2629" s="119">
        <f>SUMIFS(DATOS!$F:$F,DATOS!$A:$A,$C2629,DATOS!$G:$G,$P$1,DATOS!$J:$J,$S$1)</f>
        <v>0</v>
      </c>
      <c r="T2629" s="117">
        <f>SUMIFS(DATOS!$F:$F,DATOS!$A:$A,$C2629,DATOS!$G:$G,$N$1,DATOS!$K:$K,$T$1)</f>
        <v>0</v>
      </c>
      <c r="U2629" s="118">
        <f>SUMIFS(DATOS!$F:$F,DATOS!$A:$A,$C2629,DATOS!$G:$G,$O$1,DATOS!$K:$K,$T$1)</f>
        <v>0</v>
      </c>
      <c r="V2629" s="119">
        <f>SUMIFS(DATOS!$F:$F,DATOS!$A:$A,$C2629,DATOS!$G:$G,$P$1,DATOS!$K:$K,$R$1)</f>
        <v>0</v>
      </c>
    </row>
    <row r="2630" spans="1:22">
      <c r="A2630" s="128" t="s">
        <v>452</v>
      </c>
      <c r="B2630" s="128" t="str">
        <f t="shared" si="302"/>
        <v>1 2 4 249 005 001</v>
      </c>
      <c r="C2630" s="129" t="s">
        <v>8283</v>
      </c>
      <c r="D2630" s="130" t="s">
        <v>3315</v>
      </c>
      <c r="E2630" s="127">
        <f t="shared" si="304"/>
        <v>0</v>
      </c>
      <c r="F2630" s="127">
        <f t="shared" si="305"/>
        <v>0</v>
      </c>
      <c r="G2630" s="127">
        <f t="shared" si="306"/>
        <v>0</v>
      </c>
      <c r="H2630" s="131">
        <f t="shared" si="307"/>
        <v>0</v>
      </c>
      <c r="I2630" s="128">
        <f t="shared" si="303"/>
        <v>17</v>
      </c>
      <c r="J2630" s="156" t="str">
        <f t="shared" si="301"/>
        <v>1 2 4 249 005</v>
      </c>
      <c r="K2630" s="118">
        <f>SUMIFS(DATOS!$F:$F,DATOS!$A:$A,$C2630,DATOS!$G:$G,$N$1,DATOS!$E:$E,$Q$1)</f>
        <v>0</v>
      </c>
      <c r="L2630" s="118">
        <f>SUMIFS(DATOS!$F:$F,DATOS!$A:$A,$C2630,DATOS!$G:$G,$O$1,DATOS!$E:$E,$Q$1)</f>
        <v>0</v>
      </c>
      <c r="M2630" s="119">
        <f>SUMIFS(DATOS!$F:$F,DATOS!$A:$A,$C2630,DATOS!$G:$G,$P$1,DATOS!$E:$E,$Q$1)</f>
        <v>0</v>
      </c>
      <c r="N2630" s="117">
        <f>SUMIFS(DATOS!$F:$F,DATOS!$A:$A,$C2630,DATOS!$G:$G,$N$1,DATOS!$L:$L,$R$1)</f>
        <v>0</v>
      </c>
      <c r="O2630" s="118">
        <f>SUMIFS(DATOS!$F:$F,DATOS!$A:$A,$C2630,DATOS!$G:$G,$O$1,DATOS!$L:$L,$R$1)</f>
        <v>0</v>
      </c>
      <c r="P2630" s="119">
        <f>SUMIFS(DATOS!$F:$F,DATOS!$A:$A,$C2630,DATOS!$G:$G,$P$1,DATOS!$L:$L,$R$1)</f>
        <v>0</v>
      </c>
      <c r="Q2630" s="117">
        <f>SUMIFS(DATOS!$F:$F,DATOS!$A:$A,$C2630,DATOS!$G:$G,$N$1,DATOS!$J:$J,$S$1)</f>
        <v>0</v>
      </c>
      <c r="R2630" s="118">
        <f>SUMIFS(DATOS!$F:$F,DATOS!$A:$A,$C2630,DATOS!$G:$G,$O$1,DATOS!$J:$J,$S$1)</f>
        <v>0</v>
      </c>
      <c r="S2630" s="119">
        <f>SUMIFS(DATOS!$F:$F,DATOS!$A:$A,$C2630,DATOS!$G:$G,$P$1,DATOS!$J:$J,$S$1)</f>
        <v>0</v>
      </c>
      <c r="T2630" s="117">
        <f>SUMIFS(DATOS!$F:$F,DATOS!$A:$A,$C2630,DATOS!$G:$G,$N$1,DATOS!$K:$K,$T$1)</f>
        <v>0</v>
      </c>
      <c r="U2630" s="118">
        <f>SUMIFS(DATOS!$F:$F,DATOS!$A:$A,$C2630,DATOS!$G:$G,$O$1,DATOS!$K:$K,$T$1)</f>
        <v>0</v>
      </c>
      <c r="V2630" s="119">
        <f>SUMIFS(DATOS!$F:$F,DATOS!$A:$A,$C2630,DATOS!$G:$G,$P$1,DATOS!$K:$K,$R$1)</f>
        <v>0</v>
      </c>
    </row>
    <row r="2631" spans="1:22">
      <c r="A2631" s="128" t="s">
        <v>452</v>
      </c>
      <c r="B2631" s="128" t="str">
        <f t="shared" si="302"/>
        <v>1 2 5 251 001 001</v>
      </c>
      <c r="C2631" s="129" t="s">
        <v>4039</v>
      </c>
      <c r="D2631" s="130" t="s">
        <v>3316</v>
      </c>
      <c r="E2631" s="127">
        <f t="shared" si="304"/>
        <v>0</v>
      </c>
      <c r="F2631" s="127">
        <f t="shared" si="305"/>
        <v>0</v>
      </c>
      <c r="G2631" s="127">
        <f t="shared" si="306"/>
        <v>0</v>
      </c>
      <c r="H2631" s="131">
        <f t="shared" si="307"/>
        <v>0</v>
      </c>
      <c r="I2631" s="128">
        <f t="shared" si="303"/>
        <v>17</v>
      </c>
      <c r="J2631" s="156" t="str">
        <f t="shared" si="301"/>
        <v>1 2 5 251 001</v>
      </c>
      <c r="K2631" s="118">
        <f>SUMIFS(DATOS!$F:$F,DATOS!$A:$A,$C2631,DATOS!$G:$G,$N$1,DATOS!$E:$E,$Q$1)</f>
        <v>0</v>
      </c>
      <c r="L2631" s="118">
        <f>SUMIFS(DATOS!$F:$F,DATOS!$A:$A,$C2631,DATOS!$G:$G,$O$1,DATOS!$E:$E,$Q$1)</f>
        <v>0</v>
      </c>
      <c r="M2631" s="119">
        <f>SUMIFS(DATOS!$F:$F,DATOS!$A:$A,$C2631,DATOS!$G:$G,$P$1,DATOS!$E:$E,$Q$1)</f>
        <v>0</v>
      </c>
      <c r="N2631" s="117">
        <f>SUMIFS(DATOS!$F:$F,DATOS!$A:$A,$C2631,DATOS!$G:$G,$N$1,DATOS!$L:$L,$R$1)</f>
        <v>0</v>
      </c>
      <c r="O2631" s="118">
        <f>SUMIFS(DATOS!$F:$F,DATOS!$A:$A,$C2631,DATOS!$G:$G,$O$1,DATOS!$L:$L,$R$1)</f>
        <v>0</v>
      </c>
      <c r="P2631" s="119">
        <f>SUMIFS(DATOS!$F:$F,DATOS!$A:$A,$C2631,DATOS!$G:$G,$P$1,DATOS!$L:$L,$R$1)</f>
        <v>0</v>
      </c>
      <c r="Q2631" s="117">
        <f>SUMIFS(DATOS!$F:$F,DATOS!$A:$A,$C2631,DATOS!$G:$G,$N$1,DATOS!$J:$J,$S$1)</f>
        <v>0</v>
      </c>
      <c r="R2631" s="118">
        <f>SUMIFS(DATOS!$F:$F,DATOS!$A:$A,$C2631,DATOS!$G:$G,$O$1,DATOS!$J:$J,$S$1)</f>
        <v>0</v>
      </c>
      <c r="S2631" s="119">
        <f>SUMIFS(DATOS!$F:$F,DATOS!$A:$A,$C2631,DATOS!$G:$G,$P$1,DATOS!$J:$J,$S$1)</f>
        <v>0</v>
      </c>
      <c r="T2631" s="117">
        <f>SUMIFS(DATOS!$F:$F,DATOS!$A:$A,$C2631,DATOS!$G:$G,$N$1,DATOS!$K:$K,$T$1)</f>
        <v>0</v>
      </c>
      <c r="U2631" s="118">
        <f>SUMIFS(DATOS!$F:$F,DATOS!$A:$A,$C2631,DATOS!$G:$G,$O$1,DATOS!$K:$K,$T$1)</f>
        <v>0</v>
      </c>
      <c r="V2631" s="119">
        <f>SUMIFS(DATOS!$F:$F,DATOS!$A:$A,$C2631,DATOS!$G:$G,$P$1,DATOS!$K:$K,$R$1)</f>
        <v>0</v>
      </c>
    </row>
    <row r="2632" spans="1:22">
      <c r="A2632" s="128" t="s">
        <v>452</v>
      </c>
      <c r="B2632" s="128" t="str">
        <f t="shared" si="302"/>
        <v>1 2 5 251 002 001</v>
      </c>
      <c r="C2632" s="129" t="s">
        <v>9928</v>
      </c>
      <c r="D2632" s="130" t="s">
        <v>3316</v>
      </c>
      <c r="E2632" s="127">
        <f t="shared" si="304"/>
        <v>0</v>
      </c>
      <c r="F2632" s="127">
        <f t="shared" si="305"/>
        <v>0</v>
      </c>
      <c r="G2632" s="127">
        <f t="shared" si="306"/>
        <v>0</v>
      </c>
      <c r="H2632" s="131">
        <f t="shared" si="307"/>
        <v>0</v>
      </c>
      <c r="I2632" s="128">
        <f t="shared" si="303"/>
        <v>17</v>
      </c>
      <c r="J2632" s="156" t="str">
        <f t="shared" si="301"/>
        <v>1 2 5 251 002</v>
      </c>
      <c r="K2632" s="118">
        <f>SUMIFS(DATOS!$F:$F,DATOS!$A:$A,$C2632,DATOS!$G:$G,$N$1,DATOS!$E:$E,$Q$1)</f>
        <v>0</v>
      </c>
      <c r="L2632" s="118">
        <f>SUMIFS(DATOS!$F:$F,DATOS!$A:$A,$C2632,DATOS!$G:$G,$O$1,DATOS!$E:$E,$Q$1)</f>
        <v>0</v>
      </c>
      <c r="M2632" s="119">
        <f>SUMIFS(DATOS!$F:$F,DATOS!$A:$A,$C2632,DATOS!$G:$G,$P$1,DATOS!$E:$E,$Q$1)</f>
        <v>0</v>
      </c>
      <c r="N2632" s="117">
        <f>SUMIFS(DATOS!$F:$F,DATOS!$A:$A,$C2632,DATOS!$G:$G,$N$1,DATOS!$L:$L,$R$1)</f>
        <v>0</v>
      </c>
      <c r="O2632" s="118">
        <f>SUMIFS(DATOS!$F:$F,DATOS!$A:$A,$C2632,DATOS!$G:$G,$O$1,DATOS!$L:$L,$R$1)</f>
        <v>0</v>
      </c>
      <c r="P2632" s="119">
        <f>SUMIFS(DATOS!$F:$F,DATOS!$A:$A,$C2632,DATOS!$G:$G,$P$1,DATOS!$L:$L,$R$1)</f>
        <v>0</v>
      </c>
      <c r="Q2632" s="117">
        <f>SUMIFS(DATOS!$F:$F,DATOS!$A:$A,$C2632,DATOS!$G:$G,$N$1,DATOS!$J:$J,$S$1)</f>
        <v>0</v>
      </c>
      <c r="R2632" s="118">
        <f>SUMIFS(DATOS!$F:$F,DATOS!$A:$A,$C2632,DATOS!$G:$G,$O$1,DATOS!$J:$J,$S$1)</f>
        <v>0</v>
      </c>
      <c r="S2632" s="119">
        <f>SUMIFS(DATOS!$F:$F,DATOS!$A:$A,$C2632,DATOS!$G:$G,$P$1,DATOS!$J:$J,$S$1)</f>
        <v>0</v>
      </c>
      <c r="T2632" s="117">
        <f>SUMIFS(DATOS!$F:$F,DATOS!$A:$A,$C2632,DATOS!$G:$G,$N$1,DATOS!$K:$K,$T$1)</f>
        <v>0</v>
      </c>
      <c r="U2632" s="118">
        <f>SUMIFS(DATOS!$F:$F,DATOS!$A:$A,$C2632,DATOS!$G:$G,$O$1,DATOS!$K:$K,$T$1)</f>
        <v>0</v>
      </c>
      <c r="V2632" s="119">
        <f>SUMIFS(DATOS!$F:$F,DATOS!$A:$A,$C2632,DATOS!$G:$G,$P$1,DATOS!$K:$K,$R$1)</f>
        <v>0</v>
      </c>
    </row>
    <row r="2633" spans="1:22">
      <c r="A2633" s="128" t="s">
        <v>452</v>
      </c>
      <c r="B2633" s="128" t="str">
        <f t="shared" si="302"/>
        <v>1 2 5 251 003 001</v>
      </c>
      <c r="C2633" s="129" t="s">
        <v>9929</v>
      </c>
      <c r="D2633" s="130" t="s">
        <v>3316</v>
      </c>
      <c r="E2633" s="127">
        <f t="shared" si="304"/>
        <v>0</v>
      </c>
      <c r="F2633" s="127">
        <f t="shared" si="305"/>
        <v>0</v>
      </c>
      <c r="G2633" s="127">
        <f t="shared" si="306"/>
        <v>0</v>
      </c>
      <c r="H2633" s="131">
        <f t="shared" si="307"/>
        <v>0</v>
      </c>
      <c r="I2633" s="128">
        <f t="shared" si="303"/>
        <v>17</v>
      </c>
      <c r="J2633" s="156" t="str">
        <f t="shared" si="301"/>
        <v>1 2 5 251 003</v>
      </c>
      <c r="K2633" s="118">
        <f>SUMIFS(DATOS!$F:$F,DATOS!$A:$A,$C2633,DATOS!$G:$G,$N$1,DATOS!$E:$E,$Q$1)</f>
        <v>0</v>
      </c>
      <c r="L2633" s="118">
        <f>SUMIFS(DATOS!$F:$F,DATOS!$A:$A,$C2633,DATOS!$G:$G,$O$1,DATOS!$E:$E,$Q$1)</f>
        <v>0</v>
      </c>
      <c r="M2633" s="119">
        <f>SUMIFS(DATOS!$F:$F,DATOS!$A:$A,$C2633,DATOS!$G:$G,$P$1,DATOS!$E:$E,$Q$1)</f>
        <v>0</v>
      </c>
      <c r="N2633" s="117">
        <f>SUMIFS(DATOS!$F:$F,DATOS!$A:$A,$C2633,DATOS!$G:$G,$N$1,DATOS!$L:$L,$R$1)</f>
        <v>0</v>
      </c>
      <c r="O2633" s="118">
        <f>SUMIFS(DATOS!$F:$F,DATOS!$A:$A,$C2633,DATOS!$G:$G,$O$1,DATOS!$L:$L,$R$1)</f>
        <v>0</v>
      </c>
      <c r="P2633" s="119">
        <f>SUMIFS(DATOS!$F:$F,DATOS!$A:$A,$C2633,DATOS!$G:$G,$P$1,DATOS!$L:$L,$R$1)</f>
        <v>0</v>
      </c>
      <c r="Q2633" s="117">
        <f>SUMIFS(DATOS!$F:$F,DATOS!$A:$A,$C2633,DATOS!$G:$G,$N$1,DATOS!$J:$J,$S$1)</f>
        <v>0</v>
      </c>
      <c r="R2633" s="118">
        <f>SUMIFS(DATOS!$F:$F,DATOS!$A:$A,$C2633,DATOS!$G:$G,$O$1,DATOS!$J:$J,$S$1)</f>
        <v>0</v>
      </c>
      <c r="S2633" s="119">
        <f>SUMIFS(DATOS!$F:$F,DATOS!$A:$A,$C2633,DATOS!$G:$G,$P$1,DATOS!$J:$J,$S$1)</f>
        <v>0</v>
      </c>
      <c r="T2633" s="117">
        <f>SUMIFS(DATOS!$F:$F,DATOS!$A:$A,$C2633,DATOS!$G:$G,$N$1,DATOS!$K:$K,$T$1)</f>
        <v>0</v>
      </c>
      <c r="U2633" s="118">
        <f>SUMIFS(DATOS!$F:$F,DATOS!$A:$A,$C2633,DATOS!$G:$G,$O$1,DATOS!$K:$K,$T$1)</f>
        <v>0</v>
      </c>
      <c r="V2633" s="119">
        <f>SUMIFS(DATOS!$F:$F,DATOS!$A:$A,$C2633,DATOS!$G:$G,$P$1,DATOS!$K:$K,$R$1)</f>
        <v>0</v>
      </c>
    </row>
    <row r="2634" spans="1:22">
      <c r="A2634" s="128" t="s">
        <v>452</v>
      </c>
      <c r="B2634" s="128" t="str">
        <f t="shared" si="302"/>
        <v>1 2 5 251 004 001</v>
      </c>
      <c r="C2634" s="129" t="s">
        <v>9930</v>
      </c>
      <c r="D2634" s="130" t="s">
        <v>3316</v>
      </c>
      <c r="E2634" s="127">
        <f t="shared" si="304"/>
        <v>0</v>
      </c>
      <c r="F2634" s="127">
        <f t="shared" si="305"/>
        <v>0</v>
      </c>
      <c r="G2634" s="127">
        <f t="shared" si="306"/>
        <v>0</v>
      </c>
      <c r="H2634" s="131">
        <f t="shared" si="307"/>
        <v>0</v>
      </c>
      <c r="I2634" s="128">
        <f t="shared" si="303"/>
        <v>17</v>
      </c>
      <c r="J2634" s="156" t="str">
        <f t="shared" si="301"/>
        <v>1 2 5 251 004</v>
      </c>
      <c r="K2634" s="118">
        <f>SUMIFS(DATOS!$F:$F,DATOS!$A:$A,$C2634,DATOS!$G:$G,$N$1,DATOS!$E:$E,$Q$1)</f>
        <v>0</v>
      </c>
      <c r="L2634" s="118">
        <f>SUMIFS(DATOS!$F:$F,DATOS!$A:$A,$C2634,DATOS!$G:$G,$O$1,DATOS!$E:$E,$Q$1)</f>
        <v>0</v>
      </c>
      <c r="M2634" s="119">
        <f>SUMIFS(DATOS!$F:$F,DATOS!$A:$A,$C2634,DATOS!$G:$G,$P$1,DATOS!$E:$E,$Q$1)</f>
        <v>0</v>
      </c>
      <c r="N2634" s="117">
        <f>SUMIFS(DATOS!$F:$F,DATOS!$A:$A,$C2634,DATOS!$G:$G,$N$1,DATOS!$L:$L,$R$1)</f>
        <v>0</v>
      </c>
      <c r="O2634" s="118">
        <f>SUMIFS(DATOS!$F:$F,DATOS!$A:$A,$C2634,DATOS!$G:$G,$O$1,DATOS!$L:$L,$R$1)</f>
        <v>0</v>
      </c>
      <c r="P2634" s="119">
        <f>SUMIFS(DATOS!$F:$F,DATOS!$A:$A,$C2634,DATOS!$G:$G,$P$1,DATOS!$L:$L,$R$1)</f>
        <v>0</v>
      </c>
      <c r="Q2634" s="117">
        <f>SUMIFS(DATOS!$F:$F,DATOS!$A:$A,$C2634,DATOS!$G:$G,$N$1,DATOS!$J:$J,$S$1)</f>
        <v>0</v>
      </c>
      <c r="R2634" s="118">
        <f>SUMIFS(DATOS!$F:$F,DATOS!$A:$A,$C2634,DATOS!$G:$G,$O$1,DATOS!$J:$J,$S$1)</f>
        <v>0</v>
      </c>
      <c r="S2634" s="119">
        <f>SUMIFS(DATOS!$F:$F,DATOS!$A:$A,$C2634,DATOS!$G:$G,$P$1,DATOS!$J:$J,$S$1)</f>
        <v>0</v>
      </c>
      <c r="T2634" s="117">
        <f>SUMIFS(DATOS!$F:$F,DATOS!$A:$A,$C2634,DATOS!$G:$G,$N$1,DATOS!$K:$K,$T$1)</f>
        <v>0</v>
      </c>
      <c r="U2634" s="118">
        <f>SUMIFS(DATOS!$F:$F,DATOS!$A:$A,$C2634,DATOS!$G:$G,$O$1,DATOS!$K:$K,$T$1)</f>
        <v>0</v>
      </c>
      <c r="V2634" s="119">
        <f>SUMIFS(DATOS!$F:$F,DATOS!$A:$A,$C2634,DATOS!$G:$G,$P$1,DATOS!$K:$K,$R$1)</f>
        <v>0</v>
      </c>
    </row>
    <row r="2635" spans="1:22">
      <c r="A2635" s="128" t="s">
        <v>452</v>
      </c>
      <c r="B2635" s="128" t="str">
        <f t="shared" si="302"/>
        <v>1 2 5 251 005 001</v>
      </c>
      <c r="C2635" s="129" t="s">
        <v>9931</v>
      </c>
      <c r="D2635" s="130" t="s">
        <v>3316</v>
      </c>
      <c r="E2635" s="127">
        <f t="shared" si="304"/>
        <v>0</v>
      </c>
      <c r="F2635" s="127">
        <f t="shared" si="305"/>
        <v>0</v>
      </c>
      <c r="G2635" s="127">
        <f t="shared" si="306"/>
        <v>0</v>
      </c>
      <c r="H2635" s="131">
        <f t="shared" si="307"/>
        <v>0</v>
      </c>
      <c r="I2635" s="128">
        <f t="shared" si="303"/>
        <v>17</v>
      </c>
      <c r="J2635" s="156" t="str">
        <f t="shared" si="301"/>
        <v>1 2 5 251 005</v>
      </c>
      <c r="K2635" s="118">
        <f>SUMIFS(DATOS!$F:$F,DATOS!$A:$A,$C2635,DATOS!$G:$G,$N$1,DATOS!$E:$E,$Q$1)</f>
        <v>0</v>
      </c>
      <c r="L2635" s="118">
        <f>SUMIFS(DATOS!$F:$F,DATOS!$A:$A,$C2635,DATOS!$G:$G,$O$1,DATOS!$E:$E,$Q$1)</f>
        <v>0</v>
      </c>
      <c r="M2635" s="119">
        <f>SUMIFS(DATOS!$F:$F,DATOS!$A:$A,$C2635,DATOS!$G:$G,$P$1,DATOS!$E:$E,$Q$1)</f>
        <v>0</v>
      </c>
      <c r="N2635" s="117">
        <f>SUMIFS(DATOS!$F:$F,DATOS!$A:$A,$C2635,DATOS!$G:$G,$N$1,DATOS!$L:$L,$R$1)</f>
        <v>0</v>
      </c>
      <c r="O2635" s="118">
        <f>SUMIFS(DATOS!$F:$F,DATOS!$A:$A,$C2635,DATOS!$G:$G,$O$1,DATOS!$L:$L,$R$1)</f>
        <v>0</v>
      </c>
      <c r="P2635" s="119">
        <f>SUMIFS(DATOS!$F:$F,DATOS!$A:$A,$C2635,DATOS!$G:$G,$P$1,DATOS!$L:$L,$R$1)</f>
        <v>0</v>
      </c>
      <c r="Q2635" s="117">
        <f>SUMIFS(DATOS!$F:$F,DATOS!$A:$A,$C2635,DATOS!$G:$G,$N$1,DATOS!$J:$J,$S$1)</f>
        <v>0</v>
      </c>
      <c r="R2635" s="118">
        <f>SUMIFS(DATOS!$F:$F,DATOS!$A:$A,$C2635,DATOS!$G:$G,$O$1,DATOS!$J:$J,$S$1)</f>
        <v>0</v>
      </c>
      <c r="S2635" s="119">
        <f>SUMIFS(DATOS!$F:$F,DATOS!$A:$A,$C2635,DATOS!$G:$G,$P$1,DATOS!$J:$J,$S$1)</f>
        <v>0</v>
      </c>
      <c r="T2635" s="117">
        <f>SUMIFS(DATOS!$F:$F,DATOS!$A:$A,$C2635,DATOS!$G:$G,$N$1,DATOS!$K:$K,$T$1)</f>
        <v>0</v>
      </c>
      <c r="U2635" s="118">
        <f>SUMIFS(DATOS!$F:$F,DATOS!$A:$A,$C2635,DATOS!$G:$G,$O$1,DATOS!$K:$K,$T$1)</f>
        <v>0</v>
      </c>
      <c r="V2635" s="119">
        <f>SUMIFS(DATOS!$F:$F,DATOS!$A:$A,$C2635,DATOS!$G:$G,$P$1,DATOS!$K:$K,$R$1)</f>
        <v>0</v>
      </c>
    </row>
    <row r="2636" spans="1:22">
      <c r="A2636" s="128" t="s">
        <v>452</v>
      </c>
      <c r="B2636" s="128" t="str">
        <f t="shared" si="302"/>
        <v>1 2 5 252 001 001</v>
      </c>
      <c r="C2636" s="129" t="s">
        <v>4047</v>
      </c>
      <c r="D2636" s="130" t="s">
        <v>3317</v>
      </c>
      <c r="E2636" s="127">
        <f t="shared" si="304"/>
        <v>0</v>
      </c>
      <c r="F2636" s="127">
        <f t="shared" si="305"/>
        <v>0</v>
      </c>
      <c r="G2636" s="127">
        <f t="shared" si="306"/>
        <v>0</v>
      </c>
      <c r="H2636" s="131">
        <f t="shared" si="307"/>
        <v>0</v>
      </c>
      <c r="I2636" s="128">
        <f t="shared" si="303"/>
        <v>17</v>
      </c>
      <c r="J2636" s="156" t="str">
        <f t="shared" si="301"/>
        <v>1 2 5 252 001</v>
      </c>
      <c r="K2636" s="118">
        <f>SUMIFS(DATOS!$F:$F,DATOS!$A:$A,$C2636,DATOS!$G:$G,$N$1,DATOS!$E:$E,$Q$1)</f>
        <v>0</v>
      </c>
      <c r="L2636" s="118">
        <f>SUMIFS(DATOS!$F:$F,DATOS!$A:$A,$C2636,DATOS!$G:$G,$O$1,DATOS!$E:$E,$Q$1)</f>
        <v>0</v>
      </c>
      <c r="M2636" s="119">
        <f>SUMIFS(DATOS!$F:$F,DATOS!$A:$A,$C2636,DATOS!$G:$G,$P$1,DATOS!$E:$E,$Q$1)</f>
        <v>0</v>
      </c>
      <c r="N2636" s="117">
        <f>SUMIFS(DATOS!$F:$F,DATOS!$A:$A,$C2636,DATOS!$G:$G,$N$1,DATOS!$L:$L,$R$1)</f>
        <v>0</v>
      </c>
      <c r="O2636" s="118">
        <f>SUMIFS(DATOS!$F:$F,DATOS!$A:$A,$C2636,DATOS!$G:$G,$O$1,DATOS!$L:$L,$R$1)</f>
        <v>0</v>
      </c>
      <c r="P2636" s="119">
        <f>SUMIFS(DATOS!$F:$F,DATOS!$A:$A,$C2636,DATOS!$G:$G,$P$1,DATOS!$L:$L,$R$1)</f>
        <v>0</v>
      </c>
      <c r="Q2636" s="117">
        <f>SUMIFS(DATOS!$F:$F,DATOS!$A:$A,$C2636,DATOS!$G:$G,$N$1,DATOS!$J:$J,$S$1)</f>
        <v>0</v>
      </c>
      <c r="R2636" s="118">
        <f>SUMIFS(DATOS!$F:$F,DATOS!$A:$A,$C2636,DATOS!$G:$G,$O$1,DATOS!$J:$J,$S$1)</f>
        <v>0</v>
      </c>
      <c r="S2636" s="119">
        <f>SUMIFS(DATOS!$F:$F,DATOS!$A:$A,$C2636,DATOS!$G:$G,$P$1,DATOS!$J:$J,$S$1)</f>
        <v>0</v>
      </c>
      <c r="T2636" s="117">
        <f>SUMIFS(DATOS!$F:$F,DATOS!$A:$A,$C2636,DATOS!$G:$G,$N$1,DATOS!$K:$K,$T$1)</f>
        <v>0</v>
      </c>
      <c r="U2636" s="118">
        <f>SUMIFS(DATOS!$F:$F,DATOS!$A:$A,$C2636,DATOS!$G:$G,$O$1,DATOS!$K:$K,$T$1)</f>
        <v>0</v>
      </c>
      <c r="V2636" s="119">
        <f>SUMIFS(DATOS!$F:$F,DATOS!$A:$A,$C2636,DATOS!$G:$G,$P$1,DATOS!$K:$K,$R$1)</f>
        <v>0</v>
      </c>
    </row>
    <row r="2637" spans="1:22">
      <c r="A2637" s="128" t="s">
        <v>452</v>
      </c>
      <c r="B2637" s="128" t="str">
        <f t="shared" si="302"/>
        <v>1 2 5 252 002 001</v>
      </c>
      <c r="C2637" s="129" t="s">
        <v>9932</v>
      </c>
      <c r="D2637" s="130" t="s">
        <v>3317</v>
      </c>
      <c r="E2637" s="127">
        <f t="shared" si="304"/>
        <v>0</v>
      </c>
      <c r="F2637" s="127">
        <f t="shared" si="305"/>
        <v>0</v>
      </c>
      <c r="G2637" s="127">
        <f t="shared" si="306"/>
        <v>0</v>
      </c>
      <c r="H2637" s="131">
        <f t="shared" si="307"/>
        <v>0</v>
      </c>
      <c r="I2637" s="128">
        <f t="shared" si="303"/>
        <v>17</v>
      </c>
      <c r="J2637" s="156" t="str">
        <f t="shared" si="301"/>
        <v>1 2 5 252 002</v>
      </c>
      <c r="K2637" s="118">
        <f>SUMIFS(DATOS!$F:$F,DATOS!$A:$A,$C2637,DATOS!$G:$G,$N$1,DATOS!$E:$E,$Q$1)</f>
        <v>0</v>
      </c>
      <c r="L2637" s="118">
        <f>SUMIFS(DATOS!$F:$F,DATOS!$A:$A,$C2637,DATOS!$G:$G,$O$1,DATOS!$E:$E,$Q$1)</f>
        <v>0</v>
      </c>
      <c r="M2637" s="119">
        <f>SUMIFS(DATOS!$F:$F,DATOS!$A:$A,$C2637,DATOS!$G:$G,$P$1,DATOS!$E:$E,$Q$1)</f>
        <v>0</v>
      </c>
      <c r="N2637" s="117">
        <f>SUMIFS(DATOS!$F:$F,DATOS!$A:$A,$C2637,DATOS!$G:$G,$N$1,DATOS!$L:$L,$R$1)</f>
        <v>0</v>
      </c>
      <c r="O2637" s="118">
        <f>SUMIFS(DATOS!$F:$F,DATOS!$A:$A,$C2637,DATOS!$G:$G,$O$1,DATOS!$L:$L,$R$1)</f>
        <v>0</v>
      </c>
      <c r="P2637" s="119">
        <f>SUMIFS(DATOS!$F:$F,DATOS!$A:$A,$C2637,DATOS!$G:$G,$P$1,DATOS!$L:$L,$R$1)</f>
        <v>0</v>
      </c>
      <c r="Q2637" s="117">
        <f>SUMIFS(DATOS!$F:$F,DATOS!$A:$A,$C2637,DATOS!$G:$G,$N$1,DATOS!$J:$J,$S$1)</f>
        <v>0</v>
      </c>
      <c r="R2637" s="118">
        <f>SUMIFS(DATOS!$F:$F,DATOS!$A:$A,$C2637,DATOS!$G:$G,$O$1,DATOS!$J:$J,$S$1)</f>
        <v>0</v>
      </c>
      <c r="S2637" s="119">
        <f>SUMIFS(DATOS!$F:$F,DATOS!$A:$A,$C2637,DATOS!$G:$G,$P$1,DATOS!$J:$J,$S$1)</f>
        <v>0</v>
      </c>
      <c r="T2637" s="117">
        <f>SUMIFS(DATOS!$F:$F,DATOS!$A:$A,$C2637,DATOS!$G:$G,$N$1,DATOS!$K:$K,$T$1)</f>
        <v>0</v>
      </c>
      <c r="U2637" s="118">
        <f>SUMIFS(DATOS!$F:$F,DATOS!$A:$A,$C2637,DATOS!$G:$G,$O$1,DATOS!$K:$K,$T$1)</f>
        <v>0</v>
      </c>
      <c r="V2637" s="119">
        <f>SUMIFS(DATOS!$F:$F,DATOS!$A:$A,$C2637,DATOS!$G:$G,$P$1,DATOS!$K:$K,$R$1)</f>
        <v>0</v>
      </c>
    </row>
    <row r="2638" spans="1:22">
      <c r="A2638" s="128" t="s">
        <v>452</v>
      </c>
      <c r="B2638" s="128" t="str">
        <f t="shared" si="302"/>
        <v>1 2 5 252 003 001</v>
      </c>
      <c r="C2638" s="129" t="s">
        <v>9933</v>
      </c>
      <c r="D2638" s="130" t="s">
        <v>3317</v>
      </c>
      <c r="E2638" s="127">
        <f t="shared" si="304"/>
        <v>0</v>
      </c>
      <c r="F2638" s="127">
        <f t="shared" si="305"/>
        <v>0</v>
      </c>
      <c r="G2638" s="127">
        <f t="shared" si="306"/>
        <v>0</v>
      </c>
      <c r="H2638" s="131">
        <f t="shared" si="307"/>
        <v>0</v>
      </c>
      <c r="I2638" s="128">
        <f t="shared" si="303"/>
        <v>17</v>
      </c>
      <c r="J2638" s="156" t="str">
        <f t="shared" si="301"/>
        <v>1 2 5 252 003</v>
      </c>
      <c r="K2638" s="118">
        <f>SUMIFS(DATOS!$F:$F,DATOS!$A:$A,$C2638,DATOS!$G:$G,$N$1,DATOS!$E:$E,$Q$1)</f>
        <v>0</v>
      </c>
      <c r="L2638" s="118">
        <f>SUMIFS(DATOS!$F:$F,DATOS!$A:$A,$C2638,DATOS!$G:$G,$O$1,DATOS!$E:$E,$Q$1)</f>
        <v>0</v>
      </c>
      <c r="M2638" s="119">
        <f>SUMIFS(DATOS!$F:$F,DATOS!$A:$A,$C2638,DATOS!$G:$G,$P$1,DATOS!$E:$E,$Q$1)</f>
        <v>0</v>
      </c>
      <c r="N2638" s="117">
        <f>SUMIFS(DATOS!$F:$F,DATOS!$A:$A,$C2638,DATOS!$G:$G,$N$1,DATOS!$L:$L,$R$1)</f>
        <v>0</v>
      </c>
      <c r="O2638" s="118">
        <f>SUMIFS(DATOS!$F:$F,DATOS!$A:$A,$C2638,DATOS!$G:$G,$O$1,DATOS!$L:$L,$R$1)</f>
        <v>0</v>
      </c>
      <c r="P2638" s="119">
        <f>SUMIFS(DATOS!$F:$F,DATOS!$A:$A,$C2638,DATOS!$G:$G,$P$1,DATOS!$L:$L,$R$1)</f>
        <v>0</v>
      </c>
      <c r="Q2638" s="117">
        <f>SUMIFS(DATOS!$F:$F,DATOS!$A:$A,$C2638,DATOS!$G:$G,$N$1,DATOS!$J:$J,$S$1)</f>
        <v>0</v>
      </c>
      <c r="R2638" s="118">
        <f>SUMIFS(DATOS!$F:$F,DATOS!$A:$A,$C2638,DATOS!$G:$G,$O$1,DATOS!$J:$J,$S$1)</f>
        <v>0</v>
      </c>
      <c r="S2638" s="119">
        <f>SUMIFS(DATOS!$F:$F,DATOS!$A:$A,$C2638,DATOS!$G:$G,$P$1,DATOS!$J:$J,$S$1)</f>
        <v>0</v>
      </c>
      <c r="T2638" s="117">
        <f>SUMIFS(DATOS!$F:$F,DATOS!$A:$A,$C2638,DATOS!$G:$G,$N$1,DATOS!$K:$K,$T$1)</f>
        <v>0</v>
      </c>
      <c r="U2638" s="118">
        <f>SUMIFS(DATOS!$F:$F,DATOS!$A:$A,$C2638,DATOS!$G:$G,$O$1,DATOS!$K:$K,$T$1)</f>
        <v>0</v>
      </c>
      <c r="V2638" s="119">
        <f>SUMIFS(DATOS!$F:$F,DATOS!$A:$A,$C2638,DATOS!$G:$G,$P$1,DATOS!$K:$K,$R$1)</f>
        <v>0</v>
      </c>
    </row>
    <row r="2639" spans="1:22">
      <c r="A2639" s="128" t="s">
        <v>452</v>
      </c>
      <c r="B2639" s="128" t="str">
        <f t="shared" si="302"/>
        <v>1 2 5 252 004 001</v>
      </c>
      <c r="C2639" s="129" t="s">
        <v>9934</v>
      </c>
      <c r="D2639" s="130" t="s">
        <v>3317</v>
      </c>
      <c r="E2639" s="127">
        <f t="shared" si="304"/>
        <v>0</v>
      </c>
      <c r="F2639" s="127">
        <f t="shared" si="305"/>
        <v>0</v>
      </c>
      <c r="G2639" s="127">
        <f t="shared" si="306"/>
        <v>0</v>
      </c>
      <c r="H2639" s="131">
        <f t="shared" si="307"/>
        <v>0</v>
      </c>
      <c r="I2639" s="128">
        <f t="shared" si="303"/>
        <v>17</v>
      </c>
      <c r="J2639" s="156" t="str">
        <f t="shared" si="301"/>
        <v>1 2 5 252 004</v>
      </c>
      <c r="K2639" s="118">
        <f>SUMIFS(DATOS!$F:$F,DATOS!$A:$A,$C2639,DATOS!$G:$G,$N$1,DATOS!$E:$E,$Q$1)</f>
        <v>0</v>
      </c>
      <c r="L2639" s="118">
        <f>SUMIFS(DATOS!$F:$F,DATOS!$A:$A,$C2639,DATOS!$G:$G,$O$1,DATOS!$E:$E,$Q$1)</f>
        <v>0</v>
      </c>
      <c r="M2639" s="119">
        <f>SUMIFS(DATOS!$F:$F,DATOS!$A:$A,$C2639,DATOS!$G:$G,$P$1,DATOS!$E:$E,$Q$1)</f>
        <v>0</v>
      </c>
      <c r="N2639" s="117">
        <f>SUMIFS(DATOS!$F:$F,DATOS!$A:$A,$C2639,DATOS!$G:$G,$N$1,DATOS!$L:$L,$R$1)</f>
        <v>0</v>
      </c>
      <c r="O2639" s="118">
        <f>SUMIFS(DATOS!$F:$F,DATOS!$A:$A,$C2639,DATOS!$G:$G,$O$1,DATOS!$L:$L,$R$1)</f>
        <v>0</v>
      </c>
      <c r="P2639" s="119">
        <f>SUMIFS(DATOS!$F:$F,DATOS!$A:$A,$C2639,DATOS!$G:$G,$P$1,DATOS!$L:$L,$R$1)</f>
        <v>0</v>
      </c>
      <c r="Q2639" s="117">
        <f>SUMIFS(DATOS!$F:$F,DATOS!$A:$A,$C2639,DATOS!$G:$G,$N$1,DATOS!$J:$J,$S$1)</f>
        <v>0</v>
      </c>
      <c r="R2639" s="118">
        <f>SUMIFS(DATOS!$F:$F,DATOS!$A:$A,$C2639,DATOS!$G:$G,$O$1,DATOS!$J:$J,$S$1)</f>
        <v>0</v>
      </c>
      <c r="S2639" s="119">
        <f>SUMIFS(DATOS!$F:$F,DATOS!$A:$A,$C2639,DATOS!$G:$G,$P$1,DATOS!$J:$J,$S$1)</f>
        <v>0</v>
      </c>
      <c r="T2639" s="117">
        <f>SUMIFS(DATOS!$F:$F,DATOS!$A:$A,$C2639,DATOS!$G:$G,$N$1,DATOS!$K:$K,$T$1)</f>
        <v>0</v>
      </c>
      <c r="U2639" s="118">
        <f>SUMIFS(DATOS!$F:$F,DATOS!$A:$A,$C2639,DATOS!$G:$G,$O$1,DATOS!$K:$K,$T$1)</f>
        <v>0</v>
      </c>
      <c r="V2639" s="119">
        <f>SUMIFS(DATOS!$F:$F,DATOS!$A:$A,$C2639,DATOS!$G:$G,$P$1,DATOS!$K:$K,$R$1)</f>
        <v>0</v>
      </c>
    </row>
    <row r="2640" spans="1:22">
      <c r="A2640" s="128" t="s">
        <v>452</v>
      </c>
      <c r="B2640" s="128" t="str">
        <f t="shared" si="302"/>
        <v>1 2 5 252 005 001</v>
      </c>
      <c r="C2640" s="129" t="s">
        <v>9935</v>
      </c>
      <c r="D2640" s="130" t="s">
        <v>3317</v>
      </c>
      <c r="E2640" s="127">
        <f t="shared" si="304"/>
        <v>0</v>
      </c>
      <c r="F2640" s="127">
        <f t="shared" si="305"/>
        <v>0</v>
      </c>
      <c r="G2640" s="127">
        <f t="shared" si="306"/>
        <v>0</v>
      </c>
      <c r="H2640" s="131">
        <f t="shared" si="307"/>
        <v>0</v>
      </c>
      <c r="I2640" s="128">
        <f t="shared" si="303"/>
        <v>17</v>
      </c>
      <c r="J2640" s="156" t="str">
        <f t="shared" si="301"/>
        <v>1 2 5 252 005</v>
      </c>
      <c r="K2640" s="118">
        <f>SUMIFS(DATOS!$F:$F,DATOS!$A:$A,$C2640,DATOS!$G:$G,$N$1,DATOS!$E:$E,$Q$1)</f>
        <v>0</v>
      </c>
      <c r="L2640" s="118">
        <f>SUMIFS(DATOS!$F:$F,DATOS!$A:$A,$C2640,DATOS!$G:$G,$O$1,DATOS!$E:$E,$Q$1)</f>
        <v>0</v>
      </c>
      <c r="M2640" s="119">
        <f>SUMIFS(DATOS!$F:$F,DATOS!$A:$A,$C2640,DATOS!$G:$G,$P$1,DATOS!$E:$E,$Q$1)</f>
        <v>0</v>
      </c>
      <c r="N2640" s="117">
        <f>SUMIFS(DATOS!$F:$F,DATOS!$A:$A,$C2640,DATOS!$G:$G,$N$1,DATOS!$L:$L,$R$1)</f>
        <v>0</v>
      </c>
      <c r="O2640" s="118">
        <f>SUMIFS(DATOS!$F:$F,DATOS!$A:$A,$C2640,DATOS!$G:$G,$O$1,DATOS!$L:$L,$R$1)</f>
        <v>0</v>
      </c>
      <c r="P2640" s="119">
        <f>SUMIFS(DATOS!$F:$F,DATOS!$A:$A,$C2640,DATOS!$G:$G,$P$1,DATOS!$L:$L,$R$1)</f>
        <v>0</v>
      </c>
      <c r="Q2640" s="117">
        <f>SUMIFS(DATOS!$F:$F,DATOS!$A:$A,$C2640,DATOS!$G:$G,$N$1,DATOS!$J:$J,$S$1)</f>
        <v>0</v>
      </c>
      <c r="R2640" s="118">
        <f>SUMIFS(DATOS!$F:$F,DATOS!$A:$A,$C2640,DATOS!$G:$G,$O$1,DATOS!$J:$J,$S$1)</f>
        <v>0</v>
      </c>
      <c r="S2640" s="119">
        <f>SUMIFS(DATOS!$F:$F,DATOS!$A:$A,$C2640,DATOS!$G:$G,$P$1,DATOS!$J:$J,$S$1)</f>
        <v>0</v>
      </c>
      <c r="T2640" s="117">
        <f>SUMIFS(DATOS!$F:$F,DATOS!$A:$A,$C2640,DATOS!$G:$G,$N$1,DATOS!$K:$K,$T$1)</f>
        <v>0</v>
      </c>
      <c r="U2640" s="118">
        <f>SUMIFS(DATOS!$F:$F,DATOS!$A:$A,$C2640,DATOS!$G:$G,$O$1,DATOS!$K:$K,$T$1)</f>
        <v>0</v>
      </c>
      <c r="V2640" s="119">
        <f>SUMIFS(DATOS!$F:$F,DATOS!$A:$A,$C2640,DATOS!$G:$G,$P$1,DATOS!$K:$K,$R$1)</f>
        <v>0</v>
      </c>
    </row>
    <row r="2641" spans="1:22">
      <c r="A2641" s="128" t="s">
        <v>452</v>
      </c>
      <c r="B2641" s="128" t="str">
        <f t="shared" si="302"/>
        <v>1 2 5 253 001 001</v>
      </c>
      <c r="C2641" s="129" t="s">
        <v>4055</v>
      </c>
      <c r="D2641" s="130" t="s">
        <v>3318</v>
      </c>
      <c r="E2641" s="127">
        <f t="shared" si="304"/>
        <v>0</v>
      </c>
      <c r="F2641" s="127">
        <f t="shared" si="305"/>
        <v>0</v>
      </c>
      <c r="G2641" s="127">
        <f t="shared" si="306"/>
        <v>0</v>
      </c>
      <c r="H2641" s="131">
        <f t="shared" si="307"/>
        <v>0</v>
      </c>
      <c r="I2641" s="128">
        <f t="shared" si="303"/>
        <v>17</v>
      </c>
      <c r="J2641" s="156" t="str">
        <f t="shared" si="301"/>
        <v>1 2 5 253 001</v>
      </c>
      <c r="K2641" s="118">
        <f>SUMIFS(DATOS!$F:$F,DATOS!$A:$A,$C2641,DATOS!$G:$G,$N$1,DATOS!$E:$E,$Q$1)</f>
        <v>0</v>
      </c>
      <c r="L2641" s="118">
        <f>SUMIFS(DATOS!$F:$F,DATOS!$A:$A,$C2641,DATOS!$G:$G,$O$1,DATOS!$E:$E,$Q$1)</f>
        <v>0</v>
      </c>
      <c r="M2641" s="119">
        <f>SUMIFS(DATOS!$F:$F,DATOS!$A:$A,$C2641,DATOS!$G:$G,$P$1,DATOS!$E:$E,$Q$1)</f>
        <v>0</v>
      </c>
      <c r="N2641" s="117">
        <f>SUMIFS(DATOS!$F:$F,DATOS!$A:$A,$C2641,DATOS!$G:$G,$N$1,DATOS!$L:$L,$R$1)</f>
        <v>0</v>
      </c>
      <c r="O2641" s="118">
        <f>SUMIFS(DATOS!$F:$F,DATOS!$A:$A,$C2641,DATOS!$G:$G,$O$1,DATOS!$L:$L,$R$1)</f>
        <v>0</v>
      </c>
      <c r="P2641" s="119">
        <f>SUMIFS(DATOS!$F:$F,DATOS!$A:$A,$C2641,DATOS!$G:$G,$P$1,DATOS!$L:$L,$R$1)</f>
        <v>0</v>
      </c>
      <c r="Q2641" s="117">
        <f>SUMIFS(DATOS!$F:$F,DATOS!$A:$A,$C2641,DATOS!$G:$G,$N$1,DATOS!$J:$J,$S$1)</f>
        <v>0</v>
      </c>
      <c r="R2641" s="118">
        <f>SUMIFS(DATOS!$F:$F,DATOS!$A:$A,$C2641,DATOS!$G:$G,$O$1,DATOS!$J:$J,$S$1)</f>
        <v>0</v>
      </c>
      <c r="S2641" s="119">
        <f>SUMIFS(DATOS!$F:$F,DATOS!$A:$A,$C2641,DATOS!$G:$G,$P$1,DATOS!$J:$J,$S$1)</f>
        <v>0</v>
      </c>
      <c r="T2641" s="117">
        <f>SUMIFS(DATOS!$F:$F,DATOS!$A:$A,$C2641,DATOS!$G:$G,$N$1,DATOS!$K:$K,$T$1)</f>
        <v>0</v>
      </c>
      <c r="U2641" s="118">
        <f>SUMIFS(DATOS!$F:$F,DATOS!$A:$A,$C2641,DATOS!$G:$G,$O$1,DATOS!$K:$K,$T$1)</f>
        <v>0</v>
      </c>
      <c r="V2641" s="119">
        <f>SUMIFS(DATOS!$F:$F,DATOS!$A:$A,$C2641,DATOS!$G:$G,$P$1,DATOS!$K:$K,$R$1)</f>
        <v>0</v>
      </c>
    </row>
    <row r="2642" spans="1:22">
      <c r="A2642" s="128" t="s">
        <v>452</v>
      </c>
      <c r="B2642" s="128" t="str">
        <f t="shared" si="302"/>
        <v>1 2 5 253 002 001</v>
      </c>
      <c r="C2642" s="129" t="s">
        <v>8292</v>
      </c>
      <c r="D2642" s="130" t="s">
        <v>3318</v>
      </c>
      <c r="E2642" s="127">
        <f t="shared" si="304"/>
        <v>0</v>
      </c>
      <c r="F2642" s="127">
        <f t="shared" si="305"/>
        <v>0</v>
      </c>
      <c r="G2642" s="127">
        <f t="shared" si="306"/>
        <v>0</v>
      </c>
      <c r="H2642" s="131">
        <f t="shared" si="307"/>
        <v>0</v>
      </c>
      <c r="I2642" s="128">
        <f t="shared" si="303"/>
        <v>17</v>
      </c>
      <c r="J2642" s="156" t="str">
        <f t="shared" si="301"/>
        <v>1 2 5 253 002</v>
      </c>
      <c r="K2642" s="118">
        <f>SUMIFS(DATOS!$F:$F,DATOS!$A:$A,$C2642,DATOS!$G:$G,$N$1,DATOS!$E:$E,$Q$1)</f>
        <v>0</v>
      </c>
      <c r="L2642" s="118">
        <f>SUMIFS(DATOS!$F:$F,DATOS!$A:$A,$C2642,DATOS!$G:$G,$O$1,DATOS!$E:$E,$Q$1)</f>
        <v>0</v>
      </c>
      <c r="M2642" s="119">
        <f>SUMIFS(DATOS!$F:$F,DATOS!$A:$A,$C2642,DATOS!$G:$G,$P$1,DATOS!$E:$E,$Q$1)</f>
        <v>0</v>
      </c>
      <c r="N2642" s="117">
        <f>SUMIFS(DATOS!$F:$F,DATOS!$A:$A,$C2642,DATOS!$G:$G,$N$1,DATOS!$L:$L,$R$1)</f>
        <v>0</v>
      </c>
      <c r="O2642" s="118">
        <f>SUMIFS(DATOS!$F:$F,DATOS!$A:$A,$C2642,DATOS!$G:$G,$O$1,DATOS!$L:$L,$R$1)</f>
        <v>0</v>
      </c>
      <c r="P2642" s="119">
        <f>SUMIFS(DATOS!$F:$F,DATOS!$A:$A,$C2642,DATOS!$G:$G,$P$1,DATOS!$L:$L,$R$1)</f>
        <v>0</v>
      </c>
      <c r="Q2642" s="117">
        <f>SUMIFS(DATOS!$F:$F,DATOS!$A:$A,$C2642,DATOS!$G:$G,$N$1,DATOS!$J:$J,$S$1)</f>
        <v>0</v>
      </c>
      <c r="R2642" s="118">
        <f>SUMIFS(DATOS!$F:$F,DATOS!$A:$A,$C2642,DATOS!$G:$G,$O$1,DATOS!$J:$J,$S$1)</f>
        <v>0</v>
      </c>
      <c r="S2642" s="119">
        <f>SUMIFS(DATOS!$F:$F,DATOS!$A:$A,$C2642,DATOS!$G:$G,$P$1,DATOS!$J:$J,$S$1)</f>
        <v>0</v>
      </c>
      <c r="T2642" s="117">
        <f>SUMIFS(DATOS!$F:$F,DATOS!$A:$A,$C2642,DATOS!$G:$G,$N$1,DATOS!$K:$K,$T$1)</f>
        <v>0</v>
      </c>
      <c r="U2642" s="118">
        <f>SUMIFS(DATOS!$F:$F,DATOS!$A:$A,$C2642,DATOS!$G:$G,$O$1,DATOS!$K:$K,$T$1)</f>
        <v>0</v>
      </c>
      <c r="V2642" s="119">
        <f>SUMIFS(DATOS!$F:$F,DATOS!$A:$A,$C2642,DATOS!$G:$G,$P$1,DATOS!$K:$K,$R$1)</f>
        <v>0</v>
      </c>
    </row>
    <row r="2643" spans="1:22">
      <c r="A2643" s="128" t="s">
        <v>452</v>
      </c>
      <c r="B2643" s="128" t="str">
        <f t="shared" si="302"/>
        <v>1 2 5 253 003 001</v>
      </c>
      <c r="C2643" s="129" t="s">
        <v>8271</v>
      </c>
      <c r="D2643" s="130" t="s">
        <v>3318</v>
      </c>
      <c r="E2643" s="127">
        <f t="shared" si="304"/>
        <v>170986.55</v>
      </c>
      <c r="F2643" s="127">
        <f t="shared" si="305"/>
        <v>0</v>
      </c>
      <c r="G2643" s="127">
        <f t="shared" si="306"/>
        <v>0</v>
      </c>
      <c r="H2643" s="131">
        <f t="shared" si="307"/>
        <v>170986.55</v>
      </c>
      <c r="I2643" s="128">
        <f t="shared" si="303"/>
        <v>17</v>
      </c>
      <c r="J2643" s="156" t="str">
        <f t="shared" si="301"/>
        <v>1 2 5 253 003</v>
      </c>
      <c r="K2643" s="118">
        <f>SUMIFS(DATOS!$F:$F,DATOS!$A:$A,$C2643,DATOS!$G:$G,$N$1,DATOS!$E:$E,$Q$1)</f>
        <v>0</v>
      </c>
      <c r="L2643" s="118">
        <f>SUMIFS(DATOS!$F:$F,DATOS!$A:$A,$C2643,DATOS!$G:$G,$O$1,DATOS!$E:$E,$Q$1)</f>
        <v>0</v>
      </c>
      <c r="M2643" s="119">
        <f>SUMIFS(DATOS!$F:$F,DATOS!$A:$A,$C2643,DATOS!$G:$G,$P$1,DATOS!$E:$E,$Q$1)</f>
        <v>0</v>
      </c>
      <c r="N2643" s="117">
        <f>SUMIFS(DATOS!$F:$F,DATOS!$A:$A,$C2643,DATOS!$G:$G,$N$1,DATOS!$L:$L,$R$1)</f>
        <v>170986.55</v>
      </c>
      <c r="O2643" s="118">
        <f>SUMIFS(DATOS!$F:$F,DATOS!$A:$A,$C2643,DATOS!$G:$G,$O$1,DATOS!$L:$L,$R$1)</f>
        <v>0</v>
      </c>
      <c r="P2643" s="119">
        <f>SUMIFS(DATOS!$F:$F,DATOS!$A:$A,$C2643,DATOS!$G:$G,$P$1,DATOS!$L:$L,$R$1)</f>
        <v>0</v>
      </c>
      <c r="Q2643" s="117">
        <f>SUMIFS(DATOS!$F:$F,DATOS!$A:$A,$C2643,DATOS!$G:$G,$N$1,DATOS!$J:$J,$S$1)</f>
        <v>0</v>
      </c>
      <c r="R2643" s="118">
        <f>SUMIFS(DATOS!$F:$F,DATOS!$A:$A,$C2643,DATOS!$G:$G,$O$1,DATOS!$J:$J,$S$1)</f>
        <v>0</v>
      </c>
      <c r="S2643" s="119">
        <f>SUMIFS(DATOS!$F:$F,DATOS!$A:$A,$C2643,DATOS!$G:$G,$P$1,DATOS!$J:$J,$S$1)</f>
        <v>0</v>
      </c>
      <c r="T2643" s="117">
        <f>SUMIFS(DATOS!$F:$F,DATOS!$A:$A,$C2643,DATOS!$G:$G,$N$1,DATOS!$K:$K,$T$1)</f>
        <v>0</v>
      </c>
      <c r="U2643" s="118">
        <f>SUMIFS(DATOS!$F:$F,DATOS!$A:$A,$C2643,DATOS!$G:$G,$O$1,DATOS!$K:$K,$T$1)</f>
        <v>0</v>
      </c>
      <c r="V2643" s="119">
        <f>SUMIFS(DATOS!$F:$F,DATOS!$A:$A,$C2643,DATOS!$G:$G,$P$1,DATOS!$K:$K,$R$1)</f>
        <v>0</v>
      </c>
    </row>
    <row r="2644" spans="1:22">
      <c r="A2644" s="128" t="s">
        <v>452</v>
      </c>
      <c r="B2644" s="128" t="str">
        <f t="shared" si="302"/>
        <v>1 2 5 253 004 001</v>
      </c>
      <c r="C2644" s="129" t="s">
        <v>9936</v>
      </c>
      <c r="D2644" s="130" t="s">
        <v>3318</v>
      </c>
      <c r="E2644" s="127">
        <f t="shared" si="304"/>
        <v>0</v>
      </c>
      <c r="F2644" s="127">
        <f t="shared" si="305"/>
        <v>0</v>
      </c>
      <c r="G2644" s="127">
        <f t="shared" si="306"/>
        <v>0</v>
      </c>
      <c r="H2644" s="131">
        <f t="shared" si="307"/>
        <v>0</v>
      </c>
      <c r="I2644" s="128">
        <f t="shared" si="303"/>
        <v>17</v>
      </c>
      <c r="J2644" s="156" t="str">
        <f t="shared" si="301"/>
        <v>1 2 5 253 004</v>
      </c>
      <c r="K2644" s="118">
        <f>SUMIFS(DATOS!$F:$F,DATOS!$A:$A,$C2644,DATOS!$G:$G,$N$1,DATOS!$E:$E,$Q$1)</f>
        <v>0</v>
      </c>
      <c r="L2644" s="118">
        <f>SUMIFS(DATOS!$F:$F,DATOS!$A:$A,$C2644,DATOS!$G:$G,$O$1,DATOS!$E:$E,$Q$1)</f>
        <v>0</v>
      </c>
      <c r="M2644" s="119">
        <f>SUMIFS(DATOS!$F:$F,DATOS!$A:$A,$C2644,DATOS!$G:$G,$P$1,DATOS!$E:$E,$Q$1)</f>
        <v>0</v>
      </c>
      <c r="N2644" s="117">
        <f>SUMIFS(DATOS!$F:$F,DATOS!$A:$A,$C2644,DATOS!$G:$G,$N$1,DATOS!$L:$L,$R$1)</f>
        <v>0</v>
      </c>
      <c r="O2644" s="118">
        <f>SUMIFS(DATOS!$F:$F,DATOS!$A:$A,$C2644,DATOS!$G:$G,$O$1,DATOS!$L:$L,$R$1)</f>
        <v>0</v>
      </c>
      <c r="P2644" s="119">
        <f>SUMIFS(DATOS!$F:$F,DATOS!$A:$A,$C2644,DATOS!$G:$G,$P$1,DATOS!$L:$L,$R$1)</f>
        <v>0</v>
      </c>
      <c r="Q2644" s="117">
        <f>SUMIFS(DATOS!$F:$F,DATOS!$A:$A,$C2644,DATOS!$G:$G,$N$1,DATOS!$J:$J,$S$1)</f>
        <v>0</v>
      </c>
      <c r="R2644" s="118">
        <f>SUMIFS(DATOS!$F:$F,DATOS!$A:$A,$C2644,DATOS!$G:$G,$O$1,DATOS!$J:$J,$S$1)</f>
        <v>0</v>
      </c>
      <c r="S2644" s="119">
        <f>SUMIFS(DATOS!$F:$F,DATOS!$A:$A,$C2644,DATOS!$G:$G,$P$1,DATOS!$J:$J,$S$1)</f>
        <v>0</v>
      </c>
      <c r="T2644" s="117">
        <f>SUMIFS(DATOS!$F:$F,DATOS!$A:$A,$C2644,DATOS!$G:$G,$N$1,DATOS!$K:$K,$T$1)</f>
        <v>0</v>
      </c>
      <c r="U2644" s="118">
        <f>SUMIFS(DATOS!$F:$F,DATOS!$A:$A,$C2644,DATOS!$G:$G,$O$1,DATOS!$K:$K,$T$1)</f>
        <v>0</v>
      </c>
      <c r="V2644" s="119">
        <f>SUMIFS(DATOS!$F:$F,DATOS!$A:$A,$C2644,DATOS!$G:$G,$P$1,DATOS!$K:$K,$R$1)</f>
        <v>0</v>
      </c>
    </row>
    <row r="2645" spans="1:22">
      <c r="A2645" s="128" t="s">
        <v>452</v>
      </c>
      <c r="B2645" s="128" t="str">
        <f t="shared" si="302"/>
        <v>1 2 5 253 005 001</v>
      </c>
      <c r="C2645" s="129" t="s">
        <v>9937</v>
      </c>
      <c r="D2645" s="130" t="s">
        <v>3318</v>
      </c>
      <c r="E2645" s="127">
        <f t="shared" si="304"/>
        <v>0</v>
      </c>
      <c r="F2645" s="127">
        <f t="shared" si="305"/>
        <v>0</v>
      </c>
      <c r="G2645" s="127">
        <f t="shared" si="306"/>
        <v>0</v>
      </c>
      <c r="H2645" s="131">
        <f t="shared" si="307"/>
        <v>0</v>
      </c>
      <c r="I2645" s="128">
        <f t="shared" si="303"/>
        <v>17</v>
      </c>
      <c r="J2645" s="156" t="str">
        <f t="shared" si="301"/>
        <v>1 2 5 253 005</v>
      </c>
      <c r="K2645" s="118">
        <f>SUMIFS(DATOS!$F:$F,DATOS!$A:$A,$C2645,DATOS!$G:$G,$N$1,DATOS!$E:$E,$Q$1)</f>
        <v>0</v>
      </c>
      <c r="L2645" s="118">
        <f>SUMIFS(DATOS!$F:$F,DATOS!$A:$A,$C2645,DATOS!$G:$G,$O$1,DATOS!$E:$E,$Q$1)</f>
        <v>0</v>
      </c>
      <c r="M2645" s="119">
        <f>SUMIFS(DATOS!$F:$F,DATOS!$A:$A,$C2645,DATOS!$G:$G,$P$1,DATOS!$E:$E,$Q$1)</f>
        <v>0</v>
      </c>
      <c r="N2645" s="117">
        <f>SUMIFS(DATOS!$F:$F,DATOS!$A:$A,$C2645,DATOS!$G:$G,$N$1,DATOS!$L:$L,$R$1)</f>
        <v>0</v>
      </c>
      <c r="O2645" s="118">
        <f>SUMIFS(DATOS!$F:$F,DATOS!$A:$A,$C2645,DATOS!$G:$G,$O$1,DATOS!$L:$L,$R$1)</f>
        <v>0</v>
      </c>
      <c r="P2645" s="119">
        <f>SUMIFS(DATOS!$F:$F,DATOS!$A:$A,$C2645,DATOS!$G:$G,$P$1,DATOS!$L:$L,$R$1)</f>
        <v>0</v>
      </c>
      <c r="Q2645" s="117">
        <f>SUMIFS(DATOS!$F:$F,DATOS!$A:$A,$C2645,DATOS!$G:$G,$N$1,DATOS!$J:$J,$S$1)</f>
        <v>0</v>
      </c>
      <c r="R2645" s="118">
        <f>SUMIFS(DATOS!$F:$F,DATOS!$A:$A,$C2645,DATOS!$G:$G,$O$1,DATOS!$J:$J,$S$1)</f>
        <v>0</v>
      </c>
      <c r="S2645" s="119">
        <f>SUMIFS(DATOS!$F:$F,DATOS!$A:$A,$C2645,DATOS!$G:$G,$P$1,DATOS!$J:$J,$S$1)</f>
        <v>0</v>
      </c>
      <c r="T2645" s="117">
        <f>SUMIFS(DATOS!$F:$F,DATOS!$A:$A,$C2645,DATOS!$G:$G,$N$1,DATOS!$K:$K,$T$1)</f>
        <v>0</v>
      </c>
      <c r="U2645" s="118">
        <f>SUMIFS(DATOS!$F:$F,DATOS!$A:$A,$C2645,DATOS!$G:$G,$O$1,DATOS!$K:$K,$T$1)</f>
        <v>0</v>
      </c>
      <c r="V2645" s="119">
        <f>SUMIFS(DATOS!$F:$F,DATOS!$A:$A,$C2645,DATOS!$G:$G,$P$1,DATOS!$K:$K,$R$1)</f>
        <v>0</v>
      </c>
    </row>
    <row r="2646" spans="1:22">
      <c r="A2646" s="128" t="s">
        <v>452</v>
      </c>
      <c r="B2646" s="128" t="str">
        <f t="shared" si="302"/>
        <v>1 2 5 254 001 001</v>
      </c>
      <c r="C2646" s="129" t="s">
        <v>4062</v>
      </c>
      <c r="D2646" s="130" t="s">
        <v>3319</v>
      </c>
      <c r="E2646" s="127">
        <f t="shared" si="304"/>
        <v>0</v>
      </c>
      <c r="F2646" s="127">
        <f t="shared" si="305"/>
        <v>0</v>
      </c>
      <c r="G2646" s="127">
        <f t="shared" si="306"/>
        <v>0</v>
      </c>
      <c r="H2646" s="131">
        <f t="shared" si="307"/>
        <v>0</v>
      </c>
      <c r="I2646" s="128">
        <f t="shared" si="303"/>
        <v>17</v>
      </c>
      <c r="J2646" s="156" t="str">
        <f t="shared" si="301"/>
        <v>1 2 5 254 001</v>
      </c>
      <c r="K2646" s="118">
        <f>SUMIFS(DATOS!$F:$F,DATOS!$A:$A,$C2646,DATOS!$G:$G,$N$1,DATOS!$E:$E,$Q$1)</f>
        <v>0</v>
      </c>
      <c r="L2646" s="118">
        <f>SUMIFS(DATOS!$F:$F,DATOS!$A:$A,$C2646,DATOS!$G:$G,$O$1,DATOS!$E:$E,$Q$1)</f>
        <v>0</v>
      </c>
      <c r="M2646" s="119">
        <f>SUMIFS(DATOS!$F:$F,DATOS!$A:$A,$C2646,DATOS!$G:$G,$P$1,DATOS!$E:$E,$Q$1)</f>
        <v>0</v>
      </c>
      <c r="N2646" s="117">
        <f>SUMIFS(DATOS!$F:$F,DATOS!$A:$A,$C2646,DATOS!$G:$G,$N$1,DATOS!$L:$L,$R$1)</f>
        <v>0</v>
      </c>
      <c r="O2646" s="118">
        <f>SUMIFS(DATOS!$F:$F,DATOS!$A:$A,$C2646,DATOS!$G:$G,$O$1,DATOS!$L:$L,$R$1)</f>
        <v>0</v>
      </c>
      <c r="P2646" s="119">
        <f>SUMIFS(DATOS!$F:$F,DATOS!$A:$A,$C2646,DATOS!$G:$G,$P$1,DATOS!$L:$L,$R$1)</f>
        <v>0</v>
      </c>
      <c r="Q2646" s="117">
        <f>SUMIFS(DATOS!$F:$F,DATOS!$A:$A,$C2646,DATOS!$G:$G,$N$1,DATOS!$J:$J,$S$1)</f>
        <v>0</v>
      </c>
      <c r="R2646" s="118">
        <f>SUMIFS(DATOS!$F:$F,DATOS!$A:$A,$C2646,DATOS!$G:$G,$O$1,DATOS!$J:$J,$S$1)</f>
        <v>0</v>
      </c>
      <c r="S2646" s="119">
        <f>SUMIFS(DATOS!$F:$F,DATOS!$A:$A,$C2646,DATOS!$G:$G,$P$1,DATOS!$J:$J,$S$1)</f>
        <v>0</v>
      </c>
      <c r="T2646" s="117">
        <f>SUMIFS(DATOS!$F:$F,DATOS!$A:$A,$C2646,DATOS!$G:$G,$N$1,DATOS!$K:$K,$T$1)</f>
        <v>0</v>
      </c>
      <c r="U2646" s="118">
        <f>SUMIFS(DATOS!$F:$F,DATOS!$A:$A,$C2646,DATOS!$G:$G,$O$1,DATOS!$K:$K,$T$1)</f>
        <v>0</v>
      </c>
      <c r="V2646" s="119">
        <f>SUMIFS(DATOS!$F:$F,DATOS!$A:$A,$C2646,DATOS!$G:$G,$P$1,DATOS!$K:$K,$R$1)</f>
        <v>0</v>
      </c>
    </row>
    <row r="2647" spans="1:22">
      <c r="A2647" s="128" t="s">
        <v>452</v>
      </c>
      <c r="B2647" s="128" t="str">
        <f t="shared" si="302"/>
        <v>1 2 5 254 002 001</v>
      </c>
      <c r="C2647" s="129" t="s">
        <v>9938</v>
      </c>
      <c r="D2647" s="130" t="s">
        <v>3319</v>
      </c>
      <c r="E2647" s="127">
        <f t="shared" si="304"/>
        <v>0</v>
      </c>
      <c r="F2647" s="127">
        <f t="shared" si="305"/>
        <v>0</v>
      </c>
      <c r="G2647" s="127">
        <f t="shared" si="306"/>
        <v>0</v>
      </c>
      <c r="H2647" s="131">
        <f t="shared" si="307"/>
        <v>0</v>
      </c>
      <c r="I2647" s="128">
        <f t="shared" si="303"/>
        <v>17</v>
      </c>
      <c r="J2647" s="156" t="str">
        <f t="shared" si="301"/>
        <v>1 2 5 254 002</v>
      </c>
      <c r="K2647" s="118">
        <f>SUMIFS(DATOS!$F:$F,DATOS!$A:$A,$C2647,DATOS!$G:$G,$N$1,DATOS!$E:$E,$Q$1)</f>
        <v>0</v>
      </c>
      <c r="L2647" s="118">
        <f>SUMIFS(DATOS!$F:$F,DATOS!$A:$A,$C2647,DATOS!$G:$G,$O$1,DATOS!$E:$E,$Q$1)</f>
        <v>0</v>
      </c>
      <c r="M2647" s="119">
        <f>SUMIFS(DATOS!$F:$F,DATOS!$A:$A,$C2647,DATOS!$G:$G,$P$1,DATOS!$E:$E,$Q$1)</f>
        <v>0</v>
      </c>
      <c r="N2647" s="117">
        <f>SUMIFS(DATOS!$F:$F,DATOS!$A:$A,$C2647,DATOS!$G:$G,$N$1,DATOS!$L:$L,$R$1)</f>
        <v>0</v>
      </c>
      <c r="O2647" s="118">
        <f>SUMIFS(DATOS!$F:$F,DATOS!$A:$A,$C2647,DATOS!$G:$G,$O$1,DATOS!$L:$L,$R$1)</f>
        <v>0</v>
      </c>
      <c r="P2647" s="119">
        <f>SUMIFS(DATOS!$F:$F,DATOS!$A:$A,$C2647,DATOS!$G:$G,$P$1,DATOS!$L:$L,$R$1)</f>
        <v>0</v>
      </c>
      <c r="Q2647" s="117">
        <f>SUMIFS(DATOS!$F:$F,DATOS!$A:$A,$C2647,DATOS!$G:$G,$N$1,DATOS!$J:$J,$S$1)</f>
        <v>0</v>
      </c>
      <c r="R2647" s="118">
        <f>SUMIFS(DATOS!$F:$F,DATOS!$A:$A,$C2647,DATOS!$G:$G,$O$1,DATOS!$J:$J,$S$1)</f>
        <v>0</v>
      </c>
      <c r="S2647" s="119">
        <f>SUMIFS(DATOS!$F:$F,DATOS!$A:$A,$C2647,DATOS!$G:$G,$P$1,DATOS!$J:$J,$S$1)</f>
        <v>0</v>
      </c>
      <c r="T2647" s="117">
        <f>SUMIFS(DATOS!$F:$F,DATOS!$A:$A,$C2647,DATOS!$G:$G,$N$1,DATOS!$K:$K,$T$1)</f>
        <v>0</v>
      </c>
      <c r="U2647" s="118">
        <f>SUMIFS(DATOS!$F:$F,DATOS!$A:$A,$C2647,DATOS!$G:$G,$O$1,DATOS!$K:$K,$T$1)</f>
        <v>0</v>
      </c>
      <c r="V2647" s="119">
        <f>SUMIFS(DATOS!$F:$F,DATOS!$A:$A,$C2647,DATOS!$G:$G,$P$1,DATOS!$K:$K,$R$1)</f>
        <v>0</v>
      </c>
    </row>
    <row r="2648" spans="1:22">
      <c r="A2648" s="128" t="s">
        <v>452</v>
      </c>
      <c r="B2648" s="128" t="str">
        <f t="shared" si="302"/>
        <v>1 2 5 254 003 001</v>
      </c>
      <c r="C2648" s="129" t="s">
        <v>9939</v>
      </c>
      <c r="D2648" s="130" t="s">
        <v>3319</v>
      </c>
      <c r="E2648" s="127">
        <f t="shared" si="304"/>
        <v>0</v>
      </c>
      <c r="F2648" s="127">
        <f t="shared" si="305"/>
        <v>0</v>
      </c>
      <c r="G2648" s="127">
        <f t="shared" si="306"/>
        <v>0</v>
      </c>
      <c r="H2648" s="131">
        <f t="shared" si="307"/>
        <v>0</v>
      </c>
      <c r="I2648" s="128">
        <f t="shared" si="303"/>
        <v>17</v>
      </c>
      <c r="J2648" s="156" t="str">
        <f t="shared" si="301"/>
        <v>1 2 5 254 003</v>
      </c>
      <c r="K2648" s="118">
        <f>SUMIFS(DATOS!$F:$F,DATOS!$A:$A,$C2648,DATOS!$G:$G,$N$1,DATOS!$E:$E,$Q$1)</f>
        <v>0</v>
      </c>
      <c r="L2648" s="118">
        <f>SUMIFS(DATOS!$F:$F,DATOS!$A:$A,$C2648,DATOS!$G:$G,$O$1,DATOS!$E:$E,$Q$1)</f>
        <v>0</v>
      </c>
      <c r="M2648" s="119">
        <f>SUMIFS(DATOS!$F:$F,DATOS!$A:$A,$C2648,DATOS!$G:$G,$P$1,DATOS!$E:$E,$Q$1)</f>
        <v>0</v>
      </c>
      <c r="N2648" s="117">
        <f>SUMIFS(DATOS!$F:$F,DATOS!$A:$A,$C2648,DATOS!$G:$G,$N$1,DATOS!$L:$L,$R$1)</f>
        <v>0</v>
      </c>
      <c r="O2648" s="118">
        <f>SUMIFS(DATOS!$F:$F,DATOS!$A:$A,$C2648,DATOS!$G:$G,$O$1,DATOS!$L:$L,$R$1)</f>
        <v>0</v>
      </c>
      <c r="P2648" s="119">
        <f>SUMIFS(DATOS!$F:$F,DATOS!$A:$A,$C2648,DATOS!$G:$G,$P$1,DATOS!$L:$L,$R$1)</f>
        <v>0</v>
      </c>
      <c r="Q2648" s="117">
        <f>SUMIFS(DATOS!$F:$F,DATOS!$A:$A,$C2648,DATOS!$G:$G,$N$1,DATOS!$J:$J,$S$1)</f>
        <v>0</v>
      </c>
      <c r="R2648" s="118">
        <f>SUMIFS(DATOS!$F:$F,DATOS!$A:$A,$C2648,DATOS!$G:$G,$O$1,DATOS!$J:$J,$S$1)</f>
        <v>0</v>
      </c>
      <c r="S2648" s="119">
        <f>SUMIFS(DATOS!$F:$F,DATOS!$A:$A,$C2648,DATOS!$G:$G,$P$1,DATOS!$J:$J,$S$1)</f>
        <v>0</v>
      </c>
      <c r="T2648" s="117">
        <f>SUMIFS(DATOS!$F:$F,DATOS!$A:$A,$C2648,DATOS!$G:$G,$N$1,DATOS!$K:$K,$T$1)</f>
        <v>0</v>
      </c>
      <c r="U2648" s="118">
        <f>SUMIFS(DATOS!$F:$F,DATOS!$A:$A,$C2648,DATOS!$G:$G,$O$1,DATOS!$K:$K,$T$1)</f>
        <v>0</v>
      </c>
      <c r="V2648" s="119">
        <f>SUMIFS(DATOS!$F:$F,DATOS!$A:$A,$C2648,DATOS!$G:$G,$P$1,DATOS!$K:$K,$R$1)</f>
        <v>0</v>
      </c>
    </row>
    <row r="2649" spans="1:22">
      <c r="A2649" s="128" t="s">
        <v>452</v>
      </c>
      <c r="B2649" s="128" t="str">
        <f t="shared" si="302"/>
        <v>1 2 5 254 004 001</v>
      </c>
      <c r="C2649" s="129" t="s">
        <v>9940</v>
      </c>
      <c r="D2649" s="130" t="s">
        <v>3319</v>
      </c>
      <c r="E2649" s="127">
        <f t="shared" si="304"/>
        <v>0</v>
      </c>
      <c r="F2649" s="127">
        <f t="shared" si="305"/>
        <v>0</v>
      </c>
      <c r="G2649" s="127">
        <f t="shared" si="306"/>
        <v>0</v>
      </c>
      <c r="H2649" s="131">
        <f t="shared" si="307"/>
        <v>0</v>
      </c>
      <c r="I2649" s="128">
        <f t="shared" si="303"/>
        <v>17</v>
      </c>
      <c r="J2649" s="156" t="str">
        <f t="shared" si="301"/>
        <v>1 2 5 254 004</v>
      </c>
      <c r="K2649" s="118">
        <f>SUMIFS(DATOS!$F:$F,DATOS!$A:$A,$C2649,DATOS!$G:$G,$N$1,DATOS!$E:$E,$Q$1)</f>
        <v>0</v>
      </c>
      <c r="L2649" s="118">
        <f>SUMIFS(DATOS!$F:$F,DATOS!$A:$A,$C2649,DATOS!$G:$G,$O$1,DATOS!$E:$E,$Q$1)</f>
        <v>0</v>
      </c>
      <c r="M2649" s="119">
        <f>SUMIFS(DATOS!$F:$F,DATOS!$A:$A,$C2649,DATOS!$G:$G,$P$1,DATOS!$E:$E,$Q$1)</f>
        <v>0</v>
      </c>
      <c r="N2649" s="117">
        <f>SUMIFS(DATOS!$F:$F,DATOS!$A:$A,$C2649,DATOS!$G:$G,$N$1,DATOS!$L:$L,$R$1)</f>
        <v>0</v>
      </c>
      <c r="O2649" s="118">
        <f>SUMIFS(DATOS!$F:$F,DATOS!$A:$A,$C2649,DATOS!$G:$G,$O$1,DATOS!$L:$L,$R$1)</f>
        <v>0</v>
      </c>
      <c r="P2649" s="119">
        <f>SUMIFS(DATOS!$F:$F,DATOS!$A:$A,$C2649,DATOS!$G:$G,$P$1,DATOS!$L:$L,$R$1)</f>
        <v>0</v>
      </c>
      <c r="Q2649" s="117">
        <f>SUMIFS(DATOS!$F:$F,DATOS!$A:$A,$C2649,DATOS!$G:$G,$N$1,DATOS!$J:$J,$S$1)</f>
        <v>0</v>
      </c>
      <c r="R2649" s="118">
        <f>SUMIFS(DATOS!$F:$F,DATOS!$A:$A,$C2649,DATOS!$G:$G,$O$1,DATOS!$J:$J,$S$1)</f>
        <v>0</v>
      </c>
      <c r="S2649" s="119">
        <f>SUMIFS(DATOS!$F:$F,DATOS!$A:$A,$C2649,DATOS!$G:$G,$P$1,DATOS!$J:$J,$S$1)</f>
        <v>0</v>
      </c>
      <c r="T2649" s="117">
        <f>SUMIFS(DATOS!$F:$F,DATOS!$A:$A,$C2649,DATOS!$G:$G,$N$1,DATOS!$K:$K,$T$1)</f>
        <v>0</v>
      </c>
      <c r="U2649" s="118">
        <f>SUMIFS(DATOS!$F:$F,DATOS!$A:$A,$C2649,DATOS!$G:$G,$O$1,DATOS!$K:$K,$T$1)</f>
        <v>0</v>
      </c>
      <c r="V2649" s="119">
        <f>SUMIFS(DATOS!$F:$F,DATOS!$A:$A,$C2649,DATOS!$G:$G,$P$1,DATOS!$K:$K,$R$1)</f>
        <v>0</v>
      </c>
    </row>
    <row r="2650" spans="1:22">
      <c r="A2650" s="128" t="s">
        <v>452</v>
      </c>
      <c r="B2650" s="128" t="str">
        <f t="shared" si="302"/>
        <v>1 2 5 254 005 001</v>
      </c>
      <c r="C2650" s="129" t="s">
        <v>9941</v>
      </c>
      <c r="D2650" s="130" t="s">
        <v>3319</v>
      </c>
      <c r="E2650" s="127">
        <f t="shared" si="304"/>
        <v>0</v>
      </c>
      <c r="F2650" s="127">
        <f t="shared" si="305"/>
        <v>0</v>
      </c>
      <c r="G2650" s="127">
        <f t="shared" si="306"/>
        <v>0</v>
      </c>
      <c r="H2650" s="131">
        <f t="shared" si="307"/>
        <v>0</v>
      </c>
      <c r="I2650" s="128">
        <f t="shared" si="303"/>
        <v>17</v>
      </c>
      <c r="J2650" s="156" t="str">
        <f t="shared" si="301"/>
        <v>1 2 5 254 005</v>
      </c>
      <c r="K2650" s="118">
        <f>SUMIFS(DATOS!$F:$F,DATOS!$A:$A,$C2650,DATOS!$G:$G,$N$1,DATOS!$E:$E,$Q$1)</f>
        <v>0</v>
      </c>
      <c r="L2650" s="118">
        <f>SUMIFS(DATOS!$F:$F,DATOS!$A:$A,$C2650,DATOS!$G:$G,$O$1,DATOS!$E:$E,$Q$1)</f>
        <v>0</v>
      </c>
      <c r="M2650" s="119">
        <f>SUMIFS(DATOS!$F:$F,DATOS!$A:$A,$C2650,DATOS!$G:$G,$P$1,DATOS!$E:$E,$Q$1)</f>
        <v>0</v>
      </c>
      <c r="N2650" s="117">
        <f>SUMIFS(DATOS!$F:$F,DATOS!$A:$A,$C2650,DATOS!$G:$G,$N$1,DATOS!$L:$L,$R$1)</f>
        <v>0</v>
      </c>
      <c r="O2650" s="118">
        <f>SUMIFS(DATOS!$F:$F,DATOS!$A:$A,$C2650,DATOS!$G:$G,$O$1,DATOS!$L:$L,$R$1)</f>
        <v>0</v>
      </c>
      <c r="P2650" s="119">
        <f>SUMIFS(DATOS!$F:$F,DATOS!$A:$A,$C2650,DATOS!$G:$G,$P$1,DATOS!$L:$L,$R$1)</f>
        <v>0</v>
      </c>
      <c r="Q2650" s="117">
        <f>SUMIFS(DATOS!$F:$F,DATOS!$A:$A,$C2650,DATOS!$G:$G,$N$1,DATOS!$J:$J,$S$1)</f>
        <v>0</v>
      </c>
      <c r="R2650" s="118">
        <f>SUMIFS(DATOS!$F:$F,DATOS!$A:$A,$C2650,DATOS!$G:$G,$O$1,DATOS!$J:$J,$S$1)</f>
        <v>0</v>
      </c>
      <c r="S2650" s="119">
        <f>SUMIFS(DATOS!$F:$F,DATOS!$A:$A,$C2650,DATOS!$G:$G,$P$1,DATOS!$J:$J,$S$1)</f>
        <v>0</v>
      </c>
      <c r="T2650" s="117">
        <f>SUMIFS(DATOS!$F:$F,DATOS!$A:$A,$C2650,DATOS!$G:$G,$N$1,DATOS!$K:$K,$T$1)</f>
        <v>0</v>
      </c>
      <c r="U2650" s="118">
        <f>SUMIFS(DATOS!$F:$F,DATOS!$A:$A,$C2650,DATOS!$G:$G,$O$1,DATOS!$K:$K,$T$1)</f>
        <v>0</v>
      </c>
      <c r="V2650" s="119">
        <f>SUMIFS(DATOS!$F:$F,DATOS!$A:$A,$C2650,DATOS!$G:$G,$P$1,DATOS!$K:$K,$R$1)</f>
        <v>0</v>
      </c>
    </row>
    <row r="2651" spans="1:22">
      <c r="A2651" s="128" t="s">
        <v>452</v>
      </c>
      <c r="B2651" s="128" t="str">
        <f t="shared" si="302"/>
        <v>1 2 5 255 001 001</v>
      </c>
      <c r="C2651" s="129" t="s">
        <v>4070</v>
      </c>
      <c r="D2651" s="130" t="s">
        <v>3320</v>
      </c>
      <c r="E2651" s="127">
        <f t="shared" si="304"/>
        <v>0</v>
      </c>
      <c r="F2651" s="127">
        <f t="shared" si="305"/>
        <v>0</v>
      </c>
      <c r="G2651" s="127">
        <f t="shared" si="306"/>
        <v>0</v>
      </c>
      <c r="H2651" s="131">
        <f t="shared" si="307"/>
        <v>0</v>
      </c>
      <c r="I2651" s="128">
        <f t="shared" si="303"/>
        <v>17</v>
      </c>
      <c r="J2651" s="156" t="str">
        <f t="shared" si="301"/>
        <v>1 2 5 255 001</v>
      </c>
      <c r="K2651" s="118">
        <f>SUMIFS(DATOS!$F:$F,DATOS!$A:$A,$C2651,DATOS!$G:$G,$N$1,DATOS!$E:$E,$Q$1)</f>
        <v>0</v>
      </c>
      <c r="L2651" s="118">
        <f>SUMIFS(DATOS!$F:$F,DATOS!$A:$A,$C2651,DATOS!$G:$G,$O$1,DATOS!$E:$E,$Q$1)</f>
        <v>0</v>
      </c>
      <c r="M2651" s="119">
        <f>SUMIFS(DATOS!$F:$F,DATOS!$A:$A,$C2651,DATOS!$G:$G,$P$1,DATOS!$E:$E,$Q$1)</f>
        <v>0</v>
      </c>
      <c r="N2651" s="117">
        <f>SUMIFS(DATOS!$F:$F,DATOS!$A:$A,$C2651,DATOS!$G:$G,$N$1,DATOS!$L:$L,$R$1)</f>
        <v>0</v>
      </c>
      <c r="O2651" s="118">
        <f>SUMIFS(DATOS!$F:$F,DATOS!$A:$A,$C2651,DATOS!$G:$G,$O$1,DATOS!$L:$L,$R$1)</f>
        <v>0</v>
      </c>
      <c r="P2651" s="119">
        <f>SUMIFS(DATOS!$F:$F,DATOS!$A:$A,$C2651,DATOS!$G:$G,$P$1,DATOS!$L:$L,$R$1)</f>
        <v>0</v>
      </c>
      <c r="Q2651" s="117">
        <f>SUMIFS(DATOS!$F:$F,DATOS!$A:$A,$C2651,DATOS!$G:$G,$N$1,DATOS!$J:$J,$S$1)</f>
        <v>0</v>
      </c>
      <c r="R2651" s="118">
        <f>SUMIFS(DATOS!$F:$F,DATOS!$A:$A,$C2651,DATOS!$G:$G,$O$1,DATOS!$J:$J,$S$1)</f>
        <v>0</v>
      </c>
      <c r="S2651" s="119">
        <f>SUMIFS(DATOS!$F:$F,DATOS!$A:$A,$C2651,DATOS!$G:$G,$P$1,DATOS!$J:$J,$S$1)</f>
        <v>0</v>
      </c>
      <c r="T2651" s="117">
        <f>SUMIFS(DATOS!$F:$F,DATOS!$A:$A,$C2651,DATOS!$G:$G,$N$1,DATOS!$K:$K,$T$1)</f>
        <v>0</v>
      </c>
      <c r="U2651" s="118">
        <f>SUMIFS(DATOS!$F:$F,DATOS!$A:$A,$C2651,DATOS!$G:$G,$O$1,DATOS!$K:$K,$T$1)</f>
        <v>0</v>
      </c>
      <c r="V2651" s="119">
        <f>SUMIFS(DATOS!$F:$F,DATOS!$A:$A,$C2651,DATOS!$G:$G,$P$1,DATOS!$K:$K,$R$1)</f>
        <v>0</v>
      </c>
    </row>
    <row r="2652" spans="1:22">
      <c r="A2652" s="128" t="s">
        <v>452</v>
      </c>
      <c r="B2652" s="128" t="str">
        <f t="shared" si="302"/>
        <v>1 2 5 255 002 001</v>
      </c>
      <c r="C2652" s="129" t="s">
        <v>9942</v>
      </c>
      <c r="D2652" s="130" t="s">
        <v>3320</v>
      </c>
      <c r="E2652" s="127">
        <f t="shared" si="304"/>
        <v>0</v>
      </c>
      <c r="F2652" s="127">
        <f t="shared" si="305"/>
        <v>0</v>
      </c>
      <c r="G2652" s="127">
        <f t="shared" si="306"/>
        <v>0</v>
      </c>
      <c r="H2652" s="131">
        <f t="shared" si="307"/>
        <v>0</v>
      </c>
      <c r="I2652" s="128">
        <f t="shared" si="303"/>
        <v>17</v>
      </c>
      <c r="J2652" s="156" t="str">
        <f t="shared" ref="J2652:J2715" si="308">IF(I2652=9,MID(C2652,1,5),IF(I2652=13,MID(C2652,1,9),IF(I2652=17,MID(C2652,1,13),IF(I2652=21,MID(C2652,1,17),IF(I2652=25,MID(C2652,1,21))))))</f>
        <v>1 2 5 255 002</v>
      </c>
      <c r="K2652" s="118">
        <f>SUMIFS(DATOS!$F:$F,DATOS!$A:$A,$C2652,DATOS!$G:$G,$N$1,DATOS!$E:$E,$Q$1)</f>
        <v>0</v>
      </c>
      <c r="L2652" s="118">
        <f>SUMIFS(DATOS!$F:$F,DATOS!$A:$A,$C2652,DATOS!$G:$G,$O$1,DATOS!$E:$E,$Q$1)</f>
        <v>0</v>
      </c>
      <c r="M2652" s="119">
        <f>SUMIFS(DATOS!$F:$F,DATOS!$A:$A,$C2652,DATOS!$G:$G,$P$1,DATOS!$E:$E,$Q$1)</f>
        <v>0</v>
      </c>
      <c r="N2652" s="117">
        <f>SUMIFS(DATOS!$F:$F,DATOS!$A:$A,$C2652,DATOS!$G:$G,$N$1,DATOS!$L:$L,$R$1)</f>
        <v>0</v>
      </c>
      <c r="O2652" s="118">
        <f>SUMIFS(DATOS!$F:$F,DATOS!$A:$A,$C2652,DATOS!$G:$G,$O$1,DATOS!$L:$L,$R$1)</f>
        <v>0</v>
      </c>
      <c r="P2652" s="119">
        <f>SUMIFS(DATOS!$F:$F,DATOS!$A:$A,$C2652,DATOS!$G:$G,$P$1,DATOS!$L:$L,$R$1)</f>
        <v>0</v>
      </c>
      <c r="Q2652" s="117">
        <f>SUMIFS(DATOS!$F:$F,DATOS!$A:$A,$C2652,DATOS!$G:$G,$N$1,DATOS!$J:$J,$S$1)</f>
        <v>0</v>
      </c>
      <c r="R2652" s="118">
        <f>SUMIFS(DATOS!$F:$F,DATOS!$A:$A,$C2652,DATOS!$G:$G,$O$1,DATOS!$J:$J,$S$1)</f>
        <v>0</v>
      </c>
      <c r="S2652" s="119">
        <f>SUMIFS(DATOS!$F:$F,DATOS!$A:$A,$C2652,DATOS!$G:$G,$P$1,DATOS!$J:$J,$S$1)</f>
        <v>0</v>
      </c>
      <c r="T2652" s="117">
        <f>SUMIFS(DATOS!$F:$F,DATOS!$A:$A,$C2652,DATOS!$G:$G,$N$1,DATOS!$K:$K,$T$1)</f>
        <v>0</v>
      </c>
      <c r="U2652" s="118">
        <f>SUMIFS(DATOS!$F:$F,DATOS!$A:$A,$C2652,DATOS!$G:$G,$O$1,DATOS!$K:$K,$T$1)</f>
        <v>0</v>
      </c>
      <c r="V2652" s="119">
        <f>SUMIFS(DATOS!$F:$F,DATOS!$A:$A,$C2652,DATOS!$G:$G,$P$1,DATOS!$K:$K,$R$1)</f>
        <v>0</v>
      </c>
    </row>
    <row r="2653" spans="1:22">
      <c r="A2653" s="128" t="s">
        <v>452</v>
      </c>
      <c r="B2653" s="128" t="str">
        <f t="shared" si="302"/>
        <v>1 2 5 255 003 001</v>
      </c>
      <c r="C2653" s="129" t="s">
        <v>9943</v>
      </c>
      <c r="D2653" s="130" t="s">
        <v>3320</v>
      </c>
      <c r="E2653" s="127">
        <f t="shared" si="304"/>
        <v>0</v>
      </c>
      <c r="F2653" s="127">
        <f t="shared" si="305"/>
        <v>0</v>
      </c>
      <c r="G2653" s="127">
        <f t="shared" si="306"/>
        <v>0</v>
      </c>
      <c r="H2653" s="131">
        <f t="shared" si="307"/>
        <v>0</v>
      </c>
      <c r="I2653" s="128">
        <f t="shared" si="303"/>
        <v>17</v>
      </c>
      <c r="J2653" s="156" t="str">
        <f t="shared" si="308"/>
        <v>1 2 5 255 003</v>
      </c>
      <c r="K2653" s="118">
        <f>SUMIFS(DATOS!$F:$F,DATOS!$A:$A,$C2653,DATOS!$G:$G,$N$1,DATOS!$E:$E,$Q$1)</f>
        <v>0</v>
      </c>
      <c r="L2653" s="118">
        <f>SUMIFS(DATOS!$F:$F,DATOS!$A:$A,$C2653,DATOS!$G:$G,$O$1,DATOS!$E:$E,$Q$1)</f>
        <v>0</v>
      </c>
      <c r="M2653" s="119">
        <f>SUMIFS(DATOS!$F:$F,DATOS!$A:$A,$C2653,DATOS!$G:$G,$P$1,DATOS!$E:$E,$Q$1)</f>
        <v>0</v>
      </c>
      <c r="N2653" s="117">
        <f>SUMIFS(DATOS!$F:$F,DATOS!$A:$A,$C2653,DATOS!$G:$G,$N$1,DATOS!$L:$L,$R$1)</f>
        <v>0</v>
      </c>
      <c r="O2653" s="118">
        <f>SUMIFS(DATOS!$F:$F,DATOS!$A:$A,$C2653,DATOS!$G:$G,$O$1,DATOS!$L:$L,$R$1)</f>
        <v>0</v>
      </c>
      <c r="P2653" s="119">
        <f>SUMIFS(DATOS!$F:$F,DATOS!$A:$A,$C2653,DATOS!$G:$G,$P$1,DATOS!$L:$L,$R$1)</f>
        <v>0</v>
      </c>
      <c r="Q2653" s="117">
        <f>SUMIFS(DATOS!$F:$F,DATOS!$A:$A,$C2653,DATOS!$G:$G,$N$1,DATOS!$J:$J,$S$1)</f>
        <v>0</v>
      </c>
      <c r="R2653" s="118">
        <f>SUMIFS(DATOS!$F:$F,DATOS!$A:$A,$C2653,DATOS!$G:$G,$O$1,DATOS!$J:$J,$S$1)</f>
        <v>0</v>
      </c>
      <c r="S2653" s="119">
        <f>SUMIFS(DATOS!$F:$F,DATOS!$A:$A,$C2653,DATOS!$G:$G,$P$1,DATOS!$J:$J,$S$1)</f>
        <v>0</v>
      </c>
      <c r="T2653" s="117">
        <f>SUMIFS(DATOS!$F:$F,DATOS!$A:$A,$C2653,DATOS!$G:$G,$N$1,DATOS!$K:$K,$T$1)</f>
        <v>0</v>
      </c>
      <c r="U2653" s="118">
        <f>SUMIFS(DATOS!$F:$F,DATOS!$A:$A,$C2653,DATOS!$G:$G,$O$1,DATOS!$K:$K,$T$1)</f>
        <v>0</v>
      </c>
      <c r="V2653" s="119">
        <f>SUMIFS(DATOS!$F:$F,DATOS!$A:$A,$C2653,DATOS!$G:$G,$P$1,DATOS!$K:$K,$R$1)</f>
        <v>0</v>
      </c>
    </row>
    <row r="2654" spans="1:22">
      <c r="A2654" s="128" t="s">
        <v>452</v>
      </c>
      <c r="B2654" s="128" t="str">
        <f t="shared" si="302"/>
        <v>1 2 5 255 004 001</v>
      </c>
      <c r="C2654" s="129" t="s">
        <v>9944</v>
      </c>
      <c r="D2654" s="130" t="s">
        <v>3320</v>
      </c>
      <c r="E2654" s="127">
        <f t="shared" si="304"/>
        <v>0</v>
      </c>
      <c r="F2654" s="127">
        <f t="shared" si="305"/>
        <v>0</v>
      </c>
      <c r="G2654" s="127">
        <f t="shared" si="306"/>
        <v>0</v>
      </c>
      <c r="H2654" s="131">
        <f t="shared" si="307"/>
        <v>0</v>
      </c>
      <c r="I2654" s="128">
        <f t="shared" si="303"/>
        <v>17</v>
      </c>
      <c r="J2654" s="156" t="str">
        <f t="shared" si="308"/>
        <v>1 2 5 255 004</v>
      </c>
      <c r="K2654" s="118">
        <f>SUMIFS(DATOS!$F:$F,DATOS!$A:$A,$C2654,DATOS!$G:$G,$N$1,DATOS!$E:$E,$Q$1)</f>
        <v>0</v>
      </c>
      <c r="L2654" s="118">
        <f>SUMIFS(DATOS!$F:$F,DATOS!$A:$A,$C2654,DATOS!$G:$G,$O$1,DATOS!$E:$E,$Q$1)</f>
        <v>0</v>
      </c>
      <c r="M2654" s="119">
        <f>SUMIFS(DATOS!$F:$F,DATOS!$A:$A,$C2654,DATOS!$G:$G,$P$1,DATOS!$E:$E,$Q$1)</f>
        <v>0</v>
      </c>
      <c r="N2654" s="117">
        <f>SUMIFS(DATOS!$F:$F,DATOS!$A:$A,$C2654,DATOS!$G:$G,$N$1,DATOS!$L:$L,$R$1)</f>
        <v>0</v>
      </c>
      <c r="O2654" s="118">
        <f>SUMIFS(DATOS!$F:$F,DATOS!$A:$A,$C2654,DATOS!$G:$G,$O$1,DATOS!$L:$L,$R$1)</f>
        <v>0</v>
      </c>
      <c r="P2654" s="119">
        <f>SUMIFS(DATOS!$F:$F,DATOS!$A:$A,$C2654,DATOS!$G:$G,$P$1,DATOS!$L:$L,$R$1)</f>
        <v>0</v>
      </c>
      <c r="Q2654" s="117">
        <f>SUMIFS(DATOS!$F:$F,DATOS!$A:$A,$C2654,DATOS!$G:$G,$N$1,DATOS!$J:$J,$S$1)</f>
        <v>0</v>
      </c>
      <c r="R2654" s="118">
        <f>SUMIFS(DATOS!$F:$F,DATOS!$A:$A,$C2654,DATOS!$G:$G,$O$1,DATOS!$J:$J,$S$1)</f>
        <v>0</v>
      </c>
      <c r="S2654" s="119">
        <f>SUMIFS(DATOS!$F:$F,DATOS!$A:$A,$C2654,DATOS!$G:$G,$P$1,DATOS!$J:$J,$S$1)</f>
        <v>0</v>
      </c>
      <c r="T2654" s="117">
        <f>SUMIFS(DATOS!$F:$F,DATOS!$A:$A,$C2654,DATOS!$G:$G,$N$1,DATOS!$K:$K,$T$1)</f>
        <v>0</v>
      </c>
      <c r="U2654" s="118">
        <f>SUMIFS(DATOS!$F:$F,DATOS!$A:$A,$C2654,DATOS!$G:$G,$O$1,DATOS!$K:$K,$T$1)</f>
        <v>0</v>
      </c>
      <c r="V2654" s="119">
        <f>SUMIFS(DATOS!$F:$F,DATOS!$A:$A,$C2654,DATOS!$G:$G,$P$1,DATOS!$K:$K,$R$1)</f>
        <v>0</v>
      </c>
    </row>
    <row r="2655" spans="1:22">
      <c r="A2655" s="128" t="s">
        <v>452</v>
      </c>
      <c r="B2655" s="128" t="str">
        <f t="shared" si="302"/>
        <v>1 2 5 255 005 001</v>
      </c>
      <c r="C2655" s="129" t="s">
        <v>9945</v>
      </c>
      <c r="D2655" s="130" t="s">
        <v>3320</v>
      </c>
      <c r="E2655" s="127">
        <f t="shared" si="304"/>
        <v>0</v>
      </c>
      <c r="F2655" s="127">
        <f t="shared" si="305"/>
        <v>0</v>
      </c>
      <c r="G2655" s="127">
        <f t="shared" si="306"/>
        <v>0</v>
      </c>
      <c r="H2655" s="131">
        <f t="shared" si="307"/>
        <v>0</v>
      </c>
      <c r="I2655" s="128">
        <f t="shared" si="303"/>
        <v>17</v>
      </c>
      <c r="J2655" s="156" t="str">
        <f t="shared" si="308"/>
        <v>1 2 5 255 005</v>
      </c>
      <c r="K2655" s="118">
        <f>SUMIFS(DATOS!$F:$F,DATOS!$A:$A,$C2655,DATOS!$G:$G,$N$1,DATOS!$E:$E,$Q$1)</f>
        <v>0</v>
      </c>
      <c r="L2655" s="118">
        <f>SUMIFS(DATOS!$F:$F,DATOS!$A:$A,$C2655,DATOS!$G:$G,$O$1,DATOS!$E:$E,$Q$1)</f>
        <v>0</v>
      </c>
      <c r="M2655" s="119">
        <f>SUMIFS(DATOS!$F:$F,DATOS!$A:$A,$C2655,DATOS!$G:$G,$P$1,DATOS!$E:$E,$Q$1)</f>
        <v>0</v>
      </c>
      <c r="N2655" s="117">
        <f>SUMIFS(DATOS!$F:$F,DATOS!$A:$A,$C2655,DATOS!$G:$G,$N$1,DATOS!$L:$L,$R$1)</f>
        <v>0</v>
      </c>
      <c r="O2655" s="118">
        <f>SUMIFS(DATOS!$F:$F,DATOS!$A:$A,$C2655,DATOS!$G:$G,$O$1,DATOS!$L:$L,$R$1)</f>
        <v>0</v>
      </c>
      <c r="P2655" s="119">
        <f>SUMIFS(DATOS!$F:$F,DATOS!$A:$A,$C2655,DATOS!$G:$G,$P$1,DATOS!$L:$L,$R$1)</f>
        <v>0</v>
      </c>
      <c r="Q2655" s="117">
        <f>SUMIFS(DATOS!$F:$F,DATOS!$A:$A,$C2655,DATOS!$G:$G,$N$1,DATOS!$J:$J,$S$1)</f>
        <v>0</v>
      </c>
      <c r="R2655" s="118">
        <f>SUMIFS(DATOS!$F:$F,DATOS!$A:$A,$C2655,DATOS!$G:$G,$O$1,DATOS!$J:$J,$S$1)</f>
        <v>0</v>
      </c>
      <c r="S2655" s="119">
        <f>SUMIFS(DATOS!$F:$F,DATOS!$A:$A,$C2655,DATOS!$G:$G,$P$1,DATOS!$J:$J,$S$1)</f>
        <v>0</v>
      </c>
      <c r="T2655" s="117">
        <f>SUMIFS(DATOS!$F:$F,DATOS!$A:$A,$C2655,DATOS!$G:$G,$N$1,DATOS!$K:$K,$T$1)</f>
        <v>0</v>
      </c>
      <c r="U2655" s="118">
        <f>SUMIFS(DATOS!$F:$F,DATOS!$A:$A,$C2655,DATOS!$G:$G,$O$1,DATOS!$K:$K,$T$1)</f>
        <v>0</v>
      </c>
      <c r="V2655" s="119">
        <f>SUMIFS(DATOS!$F:$F,DATOS!$A:$A,$C2655,DATOS!$G:$G,$P$1,DATOS!$K:$K,$R$1)</f>
        <v>0</v>
      </c>
    </row>
    <row r="2656" spans="1:22">
      <c r="A2656" s="128" t="s">
        <v>452</v>
      </c>
      <c r="B2656" s="128" t="str">
        <f t="shared" si="302"/>
        <v>1 2 5 256 001 001</v>
      </c>
      <c r="C2656" s="129" t="s">
        <v>4078</v>
      </c>
      <c r="D2656" s="130" t="s">
        <v>3321</v>
      </c>
      <c r="E2656" s="127">
        <f t="shared" si="304"/>
        <v>0</v>
      </c>
      <c r="F2656" s="127">
        <f t="shared" si="305"/>
        <v>0</v>
      </c>
      <c r="G2656" s="127">
        <f t="shared" si="306"/>
        <v>0</v>
      </c>
      <c r="H2656" s="131">
        <f t="shared" si="307"/>
        <v>0</v>
      </c>
      <c r="I2656" s="128">
        <f t="shared" si="303"/>
        <v>17</v>
      </c>
      <c r="J2656" s="156" t="str">
        <f t="shared" si="308"/>
        <v>1 2 5 256 001</v>
      </c>
      <c r="K2656" s="118">
        <f>SUMIFS(DATOS!$F:$F,DATOS!$A:$A,$C2656,DATOS!$G:$G,$N$1,DATOS!$E:$E,$Q$1)</f>
        <v>0</v>
      </c>
      <c r="L2656" s="118">
        <f>SUMIFS(DATOS!$F:$F,DATOS!$A:$A,$C2656,DATOS!$G:$G,$O$1,DATOS!$E:$E,$Q$1)</f>
        <v>0</v>
      </c>
      <c r="M2656" s="119">
        <f>SUMIFS(DATOS!$F:$F,DATOS!$A:$A,$C2656,DATOS!$G:$G,$P$1,DATOS!$E:$E,$Q$1)</f>
        <v>0</v>
      </c>
      <c r="N2656" s="117">
        <f>SUMIFS(DATOS!$F:$F,DATOS!$A:$A,$C2656,DATOS!$G:$G,$N$1,DATOS!$L:$L,$R$1)</f>
        <v>0</v>
      </c>
      <c r="O2656" s="118">
        <f>SUMIFS(DATOS!$F:$F,DATOS!$A:$A,$C2656,DATOS!$G:$G,$O$1,DATOS!$L:$L,$R$1)</f>
        <v>0</v>
      </c>
      <c r="P2656" s="119">
        <f>SUMIFS(DATOS!$F:$F,DATOS!$A:$A,$C2656,DATOS!$G:$G,$P$1,DATOS!$L:$L,$R$1)</f>
        <v>0</v>
      </c>
      <c r="Q2656" s="117">
        <f>SUMIFS(DATOS!$F:$F,DATOS!$A:$A,$C2656,DATOS!$G:$G,$N$1,DATOS!$J:$J,$S$1)</f>
        <v>0</v>
      </c>
      <c r="R2656" s="118">
        <f>SUMIFS(DATOS!$F:$F,DATOS!$A:$A,$C2656,DATOS!$G:$G,$O$1,DATOS!$J:$J,$S$1)</f>
        <v>0</v>
      </c>
      <c r="S2656" s="119">
        <f>SUMIFS(DATOS!$F:$F,DATOS!$A:$A,$C2656,DATOS!$G:$G,$P$1,DATOS!$J:$J,$S$1)</f>
        <v>0</v>
      </c>
      <c r="T2656" s="117">
        <f>SUMIFS(DATOS!$F:$F,DATOS!$A:$A,$C2656,DATOS!$G:$G,$N$1,DATOS!$K:$K,$T$1)</f>
        <v>0</v>
      </c>
      <c r="U2656" s="118">
        <f>SUMIFS(DATOS!$F:$F,DATOS!$A:$A,$C2656,DATOS!$G:$G,$O$1,DATOS!$K:$K,$T$1)</f>
        <v>0</v>
      </c>
      <c r="V2656" s="119">
        <f>SUMIFS(DATOS!$F:$F,DATOS!$A:$A,$C2656,DATOS!$G:$G,$P$1,DATOS!$K:$K,$R$1)</f>
        <v>0</v>
      </c>
    </row>
    <row r="2657" spans="1:22">
      <c r="A2657" s="128" t="s">
        <v>452</v>
      </c>
      <c r="B2657" s="128" t="str">
        <f t="shared" si="302"/>
        <v>1 2 5 256 002 001</v>
      </c>
      <c r="C2657" s="129" t="s">
        <v>9946</v>
      </c>
      <c r="D2657" s="130" t="s">
        <v>3321</v>
      </c>
      <c r="E2657" s="127">
        <f t="shared" si="304"/>
        <v>0</v>
      </c>
      <c r="F2657" s="127">
        <f t="shared" si="305"/>
        <v>0</v>
      </c>
      <c r="G2657" s="127">
        <f t="shared" si="306"/>
        <v>0</v>
      </c>
      <c r="H2657" s="131">
        <f t="shared" si="307"/>
        <v>0</v>
      </c>
      <c r="I2657" s="128">
        <f t="shared" si="303"/>
        <v>17</v>
      </c>
      <c r="J2657" s="156" t="str">
        <f t="shared" si="308"/>
        <v>1 2 5 256 002</v>
      </c>
      <c r="K2657" s="118">
        <f>SUMIFS(DATOS!$F:$F,DATOS!$A:$A,$C2657,DATOS!$G:$G,$N$1,DATOS!$E:$E,$Q$1)</f>
        <v>0</v>
      </c>
      <c r="L2657" s="118">
        <f>SUMIFS(DATOS!$F:$F,DATOS!$A:$A,$C2657,DATOS!$G:$G,$O$1,DATOS!$E:$E,$Q$1)</f>
        <v>0</v>
      </c>
      <c r="M2657" s="119">
        <f>SUMIFS(DATOS!$F:$F,DATOS!$A:$A,$C2657,DATOS!$G:$G,$P$1,DATOS!$E:$E,$Q$1)</f>
        <v>0</v>
      </c>
      <c r="N2657" s="117">
        <f>SUMIFS(DATOS!$F:$F,DATOS!$A:$A,$C2657,DATOS!$G:$G,$N$1,DATOS!$L:$L,$R$1)</f>
        <v>0</v>
      </c>
      <c r="O2657" s="118">
        <f>SUMIFS(DATOS!$F:$F,DATOS!$A:$A,$C2657,DATOS!$G:$G,$O$1,DATOS!$L:$L,$R$1)</f>
        <v>0</v>
      </c>
      <c r="P2657" s="119">
        <f>SUMIFS(DATOS!$F:$F,DATOS!$A:$A,$C2657,DATOS!$G:$G,$P$1,DATOS!$L:$L,$R$1)</f>
        <v>0</v>
      </c>
      <c r="Q2657" s="117">
        <f>SUMIFS(DATOS!$F:$F,DATOS!$A:$A,$C2657,DATOS!$G:$G,$N$1,DATOS!$J:$J,$S$1)</f>
        <v>0</v>
      </c>
      <c r="R2657" s="118">
        <f>SUMIFS(DATOS!$F:$F,DATOS!$A:$A,$C2657,DATOS!$G:$G,$O$1,DATOS!$J:$J,$S$1)</f>
        <v>0</v>
      </c>
      <c r="S2657" s="119">
        <f>SUMIFS(DATOS!$F:$F,DATOS!$A:$A,$C2657,DATOS!$G:$G,$P$1,DATOS!$J:$J,$S$1)</f>
        <v>0</v>
      </c>
      <c r="T2657" s="117">
        <f>SUMIFS(DATOS!$F:$F,DATOS!$A:$A,$C2657,DATOS!$G:$G,$N$1,DATOS!$K:$K,$T$1)</f>
        <v>0</v>
      </c>
      <c r="U2657" s="118">
        <f>SUMIFS(DATOS!$F:$F,DATOS!$A:$A,$C2657,DATOS!$G:$G,$O$1,DATOS!$K:$K,$T$1)</f>
        <v>0</v>
      </c>
      <c r="V2657" s="119">
        <f>SUMIFS(DATOS!$F:$F,DATOS!$A:$A,$C2657,DATOS!$G:$G,$P$1,DATOS!$K:$K,$R$1)</f>
        <v>0</v>
      </c>
    </row>
    <row r="2658" spans="1:22">
      <c r="A2658" s="128" t="s">
        <v>452</v>
      </c>
      <c r="B2658" s="128" t="str">
        <f t="shared" si="302"/>
        <v>1 2 5 256 003 001</v>
      </c>
      <c r="C2658" s="129" t="s">
        <v>9947</v>
      </c>
      <c r="D2658" s="130" t="s">
        <v>3321</v>
      </c>
      <c r="E2658" s="127">
        <f t="shared" si="304"/>
        <v>0</v>
      </c>
      <c r="F2658" s="127">
        <f t="shared" si="305"/>
        <v>0</v>
      </c>
      <c r="G2658" s="127">
        <f t="shared" si="306"/>
        <v>0</v>
      </c>
      <c r="H2658" s="131">
        <f t="shared" si="307"/>
        <v>0</v>
      </c>
      <c r="I2658" s="128">
        <f t="shared" si="303"/>
        <v>17</v>
      </c>
      <c r="J2658" s="156" t="str">
        <f t="shared" si="308"/>
        <v>1 2 5 256 003</v>
      </c>
      <c r="K2658" s="118">
        <f>SUMIFS(DATOS!$F:$F,DATOS!$A:$A,$C2658,DATOS!$G:$G,$N$1,DATOS!$E:$E,$Q$1)</f>
        <v>0</v>
      </c>
      <c r="L2658" s="118">
        <f>SUMIFS(DATOS!$F:$F,DATOS!$A:$A,$C2658,DATOS!$G:$G,$O$1,DATOS!$E:$E,$Q$1)</f>
        <v>0</v>
      </c>
      <c r="M2658" s="119">
        <f>SUMIFS(DATOS!$F:$F,DATOS!$A:$A,$C2658,DATOS!$G:$G,$P$1,DATOS!$E:$E,$Q$1)</f>
        <v>0</v>
      </c>
      <c r="N2658" s="117">
        <f>SUMIFS(DATOS!$F:$F,DATOS!$A:$A,$C2658,DATOS!$G:$G,$N$1,DATOS!$L:$L,$R$1)</f>
        <v>0</v>
      </c>
      <c r="O2658" s="118">
        <f>SUMIFS(DATOS!$F:$F,DATOS!$A:$A,$C2658,DATOS!$G:$G,$O$1,DATOS!$L:$L,$R$1)</f>
        <v>0</v>
      </c>
      <c r="P2658" s="119">
        <f>SUMIFS(DATOS!$F:$F,DATOS!$A:$A,$C2658,DATOS!$G:$G,$P$1,DATOS!$L:$L,$R$1)</f>
        <v>0</v>
      </c>
      <c r="Q2658" s="117">
        <f>SUMIFS(DATOS!$F:$F,DATOS!$A:$A,$C2658,DATOS!$G:$G,$N$1,DATOS!$J:$J,$S$1)</f>
        <v>0</v>
      </c>
      <c r="R2658" s="118">
        <f>SUMIFS(DATOS!$F:$F,DATOS!$A:$A,$C2658,DATOS!$G:$G,$O$1,DATOS!$J:$J,$S$1)</f>
        <v>0</v>
      </c>
      <c r="S2658" s="119">
        <f>SUMIFS(DATOS!$F:$F,DATOS!$A:$A,$C2658,DATOS!$G:$G,$P$1,DATOS!$J:$J,$S$1)</f>
        <v>0</v>
      </c>
      <c r="T2658" s="117">
        <f>SUMIFS(DATOS!$F:$F,DATOS!$A:$A,$C2658,DATOS!$G:$G,$N$1,DATOS!$K:$K,$T$1)</f>
        <v>0</v>
      </c>
      <c r="U2658" s="118">
        <f>SUMIFS(DATOS!$F:$F,DATOS!$A:$A,$C2658,DATOS!$G:$G,$O$1,DATOS!$K:$K,$T$1)</f>
        <v>0</v>
      </c>
      <c r="V2658" s="119">
        <f>SUMIFS(DATOS!$F:$F,DATOS!$A:$A,$C2658,DATOS!$G:$G,$P$1,DATOS!$K:$K,$R$1)</f>
        <v>0</v>
      </c>
    </row>
    <row r="2659" spans="1:22">
      <c r="A2659" s="128" t="s">
        <v>452</v>
      </c>
      <c r="B2659" s="128" t="str">
        <f t="shared" si="302"/>
        <v>1 2 5 256 004 001</v>
      </c>
      <c r="C2659" s="129" t="s">
        <v>9948</v>
      </c>
      <c r="D2659" s="130" t="s">
        <v>3321</v>
      </c>
      <c r="E2659" s="127">
        <f t="shared" si="304"/>
        <v>0</v>
      </c>
      <c r="F2659" s="127">
        <f t="shared" si="305"/>
        <v>0</v>
      </c>
      <c r="G2659" s="127">
        <f t="shared" si="306"/>
        <v>0</v>
      </c>
      <c r="H2659" s="131">
        <f t="shared" si="307"/>
        <v>0</v>
      </c>
      <c r="I2659" s="128">
        <f t="shared" si="303"/>
        <v>17</v>
      </c>
      <c r="J2659" s="156" t="str">
        <f t="shared" si="308"/>
        <v>1 2 5 256 004</v>
      </c>
      <c r="K2659" s="118">
        <f>SUMIFS(DATOS!$F:$F,DATOS!$A:$A,$C2659,DATOS!$G:$G,$N$1,DATOS!$E:$E,$Q$1)</f>
        <v>0</v>
      </c>
      <c r="L2659" s="118">
        <f>SUMIFS(DATOS!$F:$F,DATOS!$A:$A,$C2659,DATOS!$G:$G,$O$1,DATOS!$E:$E,$Q$1)</f>
        <v>0</v>
      </c>
      <c r="M2659" s="119">
        <f>SUMIFS(DATOS!$F:$F,DATOS!$A:$A,$C2659,DATOS!$G:$G,$P$1,DATOS!$E:$E,$Q$1)</f>
        <v>0</v>
      </c>
      <c r="N2659" s="117">
        <f>SUMIFS(DATOS!$F:$F,DATOS!$A:$A,$C2659,DATOS!$G:$G,$N$1,DATOS!$L:$L,$R$1)</f>
        <v>0</v>
      </c>
      <c r="O2659" s="118">
        <f>SUMIFS(DATOS!$F:$F,DATOS!$A:$A,$C2659,DATOS!$G:$G,$O$1,DATOS!$L:$L,$R$1)</f>
        <v>0</v>
      </c>
      <c r="P2659" s="119">
        <f>SUMIFS(DATOS!$F:$F,DATOS!$A:$A,$C2659,DATOS!$G:$G,$P$1,DATOS!$L:$L,$R$1)</f>
        <v>0</v>
      </c>
      <c r="Q2659" s="117">
        <f>SUMIFS(DATOS!$F:$F,DATOS!$A:$A,$C2659,DATOS!$G:$G,$N$1,DATOS!$J:$J,$S$1)</f>
        <v>0</v>
      </c>
      <c r="R2659" s="118">
        <f>SUMIFS(DATOS!$F:$F,DATOS!$A:$A,$C2659,DATOS!$G:$G,$O$1,DATOS!$J:$J,$S$1)</f>
        <v>0</v>
      </c>
      <c r="S2659" s="119">
        <f>SUMIFS(DATOS!$F:$F,DATOS!$A:$A,$C2659,DATOS!$G:$G,$P$1,DATOS!$J:$J,$S$1)</f>
        <v>0</v>
      </c>
      <c r="T2659" s="117">
        <f>SUMIFS(DATOS!$F:$F,DATOS!$A:$A,$C2659,DATOS!$G:$G,$N$1,DATOS!$K:$K,$T$1)</f>
        <v>0</v>
      </c>
      <c r="U2659" s="118">
        <f>SUMIFS(DATOS!$F:$F,DATOS!$A:$A,$C2659,DATOS!$G:$G,$O$1,DATOS!$K:$K,$T$1)</f>
        <v>0</v>
      </c>
      <c r="V2659" s="119">
        <f>SUMIFS(DATOS!$F:$F,DATOS!$A:$A,$C2659,DATOS!$G:$G,$P$1,DATOS!$K:$K,$R$1)</f>
        <v>0</v>
      </c>
    </row>
    <row r="2660" spans="1:22">
      <c r="A2660" s="128" t="s">
        <v>452</v>
      </c>
      <c r="B2660" s="128" t="str">
        <f t="shared" si="302"/>
        <v>1 2 5 256 005 001</v>
      </c>
      <c r="C2660" s="129" t="s">
        <v>9949</v>
      </c>
      <c r="D2660" s="130" t="s">
        <v>3321</v>
      </c>
      <c r="E2660" s="127">
        <f t="shared" si="304"/>
        <v>0</v>
      </c>
      <c r="F2660" s="127">
        <f t="shared" si="305"/>
        <v>0</v>
      </c>
      <c r="G2660" s="127">
        <f t="shared" si="306"/>
        <v>0</v>
      </c>
      <c r="H2660" s="131">
        <f t="shared" si="307"/>
        <v>0</v>
      </c>
      <c r="I2660" s="128">
        <f t="shared" si="303"/>
        <v>17</v>
      </c>
      <c r="J2660" s="156" t="str">
        <f t="shared" si="308"/>
        <v>1 2 5 256 005</v>
      </c>
      <c r="K2660" s="118">
        <f>SUMIFS(DATOS!$F:$F,DATOS!$A:$A,$C2660,DATOS!$G:$G,$N$1,DATOS!$E:$E,$Q$1)</f>
        <v>0</v>
      </c>
      <c r="L2660" s="118">
        <f>SUMIFS(DATOS!$F:$F,DATOS!$A:$A,$C2660,DATOS!$G:$G,$O$1,DATOS!$E:$E,$Q$1)</f>
        <v>0</v>
      </c>
      <c r="M2660" s="119">
        <f>SUMIFS(DATOS!$F:$F,DATOS!$A:$A,$C2660,DATOS!$G:$G,$P$1,DATOS!$E:$E,$Q$1)</f>
        <v>0</v>
      </c>
      <c r="N2660" s="117">
        <f>SUMIFS(DATOS!$F:$F,DATOS!$A:$A,$C2660,DATOS!$G:$G,$N$1,DATOS!$L:$L,$R$1)</f>
        <v>0</v>
      </c>
      <c r="O2660" s="118">
        <f>SUMIFS(DATOS!$F:$F,DATOS!$A:$A,$C2660,DATOS!$G:$G,$O$1,DATOS!$L:$L,$R$1)</f>
        <v>0</v>
      </c>
      <c r="P2660" s="119">
        <f>SUMIFS(DATOS!$F:$F,DATOS!$A:$A,$C2660,DATOS!$G:$G,$P$1,DATOS!$L:$L,$R$1)</f>
        <v>0</v>
      </c>
      <c r="Q2660" s="117">
        <f>SUMIFS(DATOS!$F:$F,DATOS!$A:$A,$C2660,DATOS!$G:$G,$N$1,DATOS!$J:$J,$S$1)</f>
        <v>0</v>
      </c>
      <c r="R2660" s="118">
        <f>SUMIFS(DATOS!$F:$F,DATOS!$A:$A,$C2660,DATOS!$G:$G,$O$1,DATOS!$J:$J,$S$1)</f>
        <v>0</v>
      </c>
      <c r="S2660" s="119">
        <f>SUMIFS(DATOS!$F:$F,DATOS!$A:$A,$C2660,DATOS!$G:$G,$P$1,DATOS!$J:$J,$S$1)</f>
        <v>0</v>
      </c>
      <c r="T2660" s="117">
        <f>SUMIFS(DATOS!$F:$F,DATOS!$A:$A,$C2660,DATOS!$G:$G,$N$1,DATOS!$K:$K,$T$1)</f>
        <v>0</v>
      </c>
      <c r="U2660" s="118">
        <f>SUMIFS(DATOS!$F:$F,DATOS!$A:$A,$C2660,DATOS!$G:$G,$O$1,DATOS!$K:$K,$T$1)</f>
        <v>0</v>
      </c>
      <c r="V2660" s="119">
        <f>SUMIFS(DATOS!$F:$F,DATOS!$A:$A,$C2660,DATOS!$G:$G,$P$1,DATOS!$K:$K,$R$1)</f>
        <v>0</v>
      </c>
    </row>
    <row r="2661" spans="1:22">
      <c r="A2661" s="128" t="s">
        <v>452</v>
      </c>
      <c r="B2661" s="128" t="str">
        <f t="shared" si="302"/>
        <v>1 2 5 259 001 001</v>
      </c>
      <c r="C2661" s="129" t="s">
        <v>4086</v>
      </c>
      <c r="D2661" s="130" t="s">
        <v>3322</v>
      </c>
      <c r="E2661" s="127">
        <f t="shared" si="304"/>
        <v>0</v>
      </c>
      <c r="F2661" s="127">
        <f t="shared" si="305"/>
        <v>0</v>
      </c>
      <c r="G2661" s="127">
        <f t="shared" si="306"/>
        <v>0</v>
      </c>
      <c r="H2661" s="131">
        <f t="shared" si="307"/>
        <v>0</v>
      </c>
      <c r="I2661" s="128">
        <f t="shared" si="303"/>
        <v>17</v>
      </c>
      <c r="J2661" s="156" t="str">
        <f t="shared" si="308"/>
        <v>1 2 5 259 001</v>
      </c>
      <c r="K2661" s="118">
        <f>SUMIFS(DATOS!$F:$F,DATOS!$A:$A,$C2661,DATOS!$G:$G,$N$1,DATOS!$E:$E,$Q$1)</f>
        <v>0</v>
      </c>
      <c r="L2661" s="118">
        <f>SUMIFS(DATOS!$F:$F,DATOS!$A:$A,$C2661,DATOS!$G:$G,$O$1,DATOS!$E:$E,$Q$1)</f>
        <v>0</v>
      </c>
      <c r="M2661" s="119">
        <f>SUMIFS(DATOS!$F:$F,DATOS!$A:$A,$C2661,DATOS!$G:$G,$P$1,DATOS!$E:$E,$Q$1)</f>
        <v>0</v>
      </c>
      <c r="N2661" s="117">
        <f>SUMIFS(DATOS!$F:$F,DATOS!$A:$A,$C2661,DATOS!$G:$G,$N$1,DATOS!$L:$L,$R$1)</f>
        <v>0</v>
      </c>
      <c r="O2661" s="118">
        <f>SUMIFS(DATOS!$F:$F,DATOS!$A:$A,$C2661,DATOS!$G:$G,$O$1,DATOS!$L:$L,$R$1)</f>
        <v>0</v>
      </c>
      <c r="P2661" s="119">
        <f>SUMIFS(DATOS!$F:$F,DATOS!$A:$A,$C2661,DATOS!$G:$G,$P$1,DATOS!$L:$L,$R$1)</f>
        <v>0</v>
      </c>
      <c r="Q2661" s="117">
        <f>SUMIFS(DATOS!$F:$F,DATOS!$A:$A,$C2661,DATOS!$G:$G,$N$1,DATOS!$J:$J,$S$1)</f>
        <v>0</v>
      </c>
      <c r="R2661" s="118">
        <f>SUMIFS(DATOS!$F:$F,DATOS!$A:$A,$C2661,DATOS!$G:$G,$O$1,DATOS!$J:$J,$S$1)</f>
        <v>0</v>
      </c>
      <c r="S2661" s="119">
        <f>SUMIFS(DATOS!$F:$F,DATOS!$A:$A,$C2661,DATOS!$G:$G,$P$1,DATOS!$J:$J,$S$1)</f>
        <v>0</v>
      </c>
      <c r="T2661" s="117">
        <f>SUMIFS(DATOS!$F:$F,DATOS!$A:$A,$C2661,DATOS!$G:$G,$N$1,DATOS!$K:$K,$T$1)</f>
        <v>0</v>
      </c>
      <c r="U2661" s="118">
        <f>SUMIFS(DATOS!$F:$F,DATOS!$A:$A,$C2661,DATOS!$G:$G,$O$1,DATOS!$K:$K,$T$1)</f>
        <v>0</v>
      </c>
      <c r="V2661" s="119">
        <f>SUMIFS(DATOS!$F:$F,DATOS!$A:$A,$C2661,DATOS!$G:$G,$P$1,DATOS!$K:$K,$R$1)</f>
        <v>0</v>
      </c>
    </row>
    <row r="2662" spans="1:22">
      <c r="A2662" s="128" t="s">
        <v>452</v>
      </c>
      <c r="B2662" s="128" t="str">
        <f t="shared" si="302"/>
        <v>1 2 5 259 002 001</v>
      </c>
      <c r="C2662" s="129" t="s">
        <v>9950</v>
      </c>
      <c r="D2662" s="130" t="s">
        <v>3322</v>
      </c>
      <c r="E2662" s="127">
        <f t="shared" si="304"/>
        <v>0</v>
      </c>
      <c r="F2662" s="127">
        <f t="shared" si="305"/>
        <v>0</v>
      </c>
      <c r="G2662" s="127">
        <f t="shared" si="306"/>
        <v>0</v>
      </c>
      <c r="H2662" s="131">
        <f t="shared" si="307"/>
        <v>0</v>
      </c>
      <c r="I2662" s="128">
        <f t="shared" si="303"/>
        <v>17</v>
      </c>
      <c r="J2662" s="156" t="str">
        <f t="shared" si="308"/>
        <v>1 2 5 259 002</v>
      </c>
      <c r="K2662" s="118">
        <f>SUMIFS(DATOS!$F:$F,DATOS!$A:$A,$C2662,DATOS!$G:$G,$N$1,DATOS!$E:$E,$Q$1)</f>
        <v>0</v>
      </c>
      <c r="L2662" s="118">
        <f>SUMIFS(DATOS!$F:$F,DATOS!$A:$A,$C2662,DATOS!$G:$G,$O$1,DATOS!$E:$E,$Q$1)</f>
        <v>0</v>
      </c>
      <c r="M2662" s="119">
        <f>SUMIFS(DATOS!$F:$F,DATOS!$A:$A,$C2662,DATOS!$G:$G,$P$1,DATOS!$E:$E,$Q$1)</f>
        <v>0</v>
      </c>
      <c r="N2662" s="117">
        <f>SUMIFS(DATOS!$F:$F,DATOS!$A:$A,$C2662,DATOS!$G:$G,$N$1,DATOS!$L:$L,$R$1)</f>
        <v>0</v>
      </c>
      <c r="O2662" s="118">
        <f>SUMIFS(DATOS!$F:$F,DATOS!$A:$A,$C2662,DATOS!$G:$G,$O$1,DATOS!$L:$L,$R$1)</f>
        <v>0</v>
      </c>
      <c r="P2662" s="119">
        <f>SUMIFS(DATOS!$F:$F,DATOS!$A:$A,$C2662,DATOS!$G:$G,$P$1,DATOS!$L:$L,$R$1)</f>
        <v>0</v>
      </c>
      <c r="Q2662" s="117">
        <f>SUMIFS(DATOS!$F:$F,DATOS!$A:$A,$C2662,DATOS!$G:$G,$N$1,DATOS!$J:$J,$S$1)</f>
        <v>0</v>
      </c>
      <c r="R2662" s="118">
        <f>SUMIFS(DATOS!$F:$F,DATOS!$A:$A,$C2662,DATOS!$G:$G,$O$1,DATOS!$J:$J,$S$1)</f>
        <v>0</v>
      </c>
      <c r="S2662" s="119">
        <f>SUMIFS(DATOS!$F:$F,DATOS!$A:$A,$C2662,DATOS!$G:$G,$P$1,DATOS!$J:$J,$S$1)</f>
        <v>0</v>
      </c>
      <c r="T2662" s="117">
        <f>SUMIFS(DATOS!$F:$F,DATOS!$A:$A,$C2662,DATOS!$G:$G,$N$1,DATOS!$K:$K,$T$1)</f>
        <v>0</v>
      </c>
      <c r="U2662" s="118">
        <f>SUMIFS(DATOS!$F:$F,DATOS!$A:$A,$C2662,DATOS!$G:$G,$O$1,DATOS!$K:$K,$T$1)</f>
        <v>0</v>
      </c>
      <c r="V2662" s="119">
        <f>SUMIFS(DATOS!$F:$F,DATOS!$A:$A,$C2662,DATOS!$G:$G,$P$1,DATOS!$K:$K,$R$1)</f>
        <v>0</v>
      </c>
    </row>
    <row r="2663" spans="1:22">
      <c r="A2663" s="128" t="s">
        <v>452</v>
      </c>
      <c r="B2663" s="128" t="str">
        <f t="shared" si="302"/>
        <v>1 2 5 259 003 001</v>
      </c>
      <c r="C2663" s="129" t="s">
        <v>9951</v>
      </c>
      <c r="D2663" s="130" t="s">
        <v>3322</v>
      </c>
      <c r="E2663" s="127">
        <f t="shared" si="304"/>
        <v>0</v>
      </c>
      <c r="F2663" s="127">
        <f t="shared" si="305"/>
        <v>0</v>
      </c>
      <c r="G2663" s="127">
        <f t="shared" si="306"/>
        <v>0</v>
      </c>
      <c r="H2663" s="131">
        <f t="shared" si="307"/>
        <v>0</v>
      </c>
      <c r="I2663" s="128">
        <f t="shared" si="303"/>
        <v>17</v>
      </c>
      <c r="J2663" s="156" t="str">
        <f t="shared" si="308"/>
        <v>1 2 5 259 003</v>
      </c>
      <c r="K2663" s="118">
        <f>SUMIFS(DATOS!$F:$F,DATOS!$A:$A,$C2663,DATOS!$G:$G,$N$1,DATOS!$E:$E,$Q$1)</f>
        <v>0</v>
      </c>
      <c r="L2663" s="118">
        <f>SUMIFS(DATOS!$F:$F,DATOS!$A:$A,$C2663,DATOS!$G:$G,$O$1,DATOS!$E:$E,$Q$1)</f>
        <v>0</v>
      </c>
      <c r="M2663" s="119">
        <f>SUMIFS(DATOS!$F:$F,DATOS!$A:$A,$C2663,DATOS!$G:$G,$P$1,DATOS!$E:$E,$Q$1)</f>
        <v>0</v>
      </c>
      <c r="N2663" s="117">
        <f>SUMIFS(DATOS!$F:$F,DATOS!$A:$A,$C2663,DATOS!$G:$G,$N$1,DATOS!$L:$L,$R$1)</f>
        <v>0</v>
      </c>
      <c r="O2663" s="118">
        <f>SUMIFS(DATOS!$F:$F,DATOS!$A:$A,$C2663,DATOS!$G:$G,$O$1,DATOS!$L:$L,$R$1)</f>
        <v>0</v>
      </c>
      <c r="P2663" s="119">
        <f>SUMIFS(DATOS!$F:$F,DATOS!$A:$A,$C2663,DATOS!$G:$G,$P$1,DATOS!$L:$L,$R$1)</f>
        <v>0</v>
      </c>
      <c r="Q2663" s="117">
        <f>SUMIFS(DATOS!$F:$F,DATOS!$A:$A,$C2663,DATOS!$G:$G,$N$1,DATOS!$J:$J,$S$1)</f>
        <v>0</v>
      </c>
      <c r="R2663" s="118">
        <f>SUMIFS(DATOS!$F:$F,DATOS!$A:$A,$C2663,DATOS!$G:$G,$O$1,DATOS!$J:$J,$S$1)</f>
        <v>0</v>
      </c>
      <c r="S2663" s="119">
        <f>SUMIFS(DATOS!$F:$F,DATOS!$A:$A,$C2663,DATOS!$G:$G,$P$1,DATOS!$J:$J,$S$1)</f>
        <v>0</v>
      </c>
      <c r="T2663" s="117">
        <f>SUMIFS(DATOS!$F:$F,DATOS!$A:$A,$C2663,DATOS!$G:$G,$N$1,DATOS!$K:$K,$T$1)</f>
        <v>0</v>
      </c>
      <c r="U2663" s="118">
        <f>SUMIFS(DATOS!$F:$F,DATOS!$A:$A,$C2663,DATOS!$G:$G,$O$1,DATOS!$K:$K,$T$1)</f>
        <v>0</v>
      </c>
      <c r="V2663" s="119">
        <f>SUMIFS(DATOS!$F:$F,DATOS!$A:$A,$C2663,DATOS!$G:$G,$P$1,DATOS!$K:$K,$R$1)</f>
        <v>0</v>
      </c>
    </row>
    <row r="2664" spans="1:22">
      <c r="A2664" s="128" t="s">
        <v>452</v>
      </c>
      <c r="B2664" s="128" t="str">
        <f t="shared" si="302"/>
        <v>1 2 5 259 004 001</v>
      </c>
      <c r="C2664" s="129" t="s">
        <v>9952</v>
      </c>
      <c r="D2664" s="130" t="s">
        <v>3322</v>
      </c>
      <c r="E2664" s="127">
        <f t="shared" si="304"/>
        <v>0</v>
      </c>
      <c r="F2664" s="127">
        <f t="shared" si="305"/>
        <v>0</v>
      </c>
      <c r="G2664" s="127">
        <f t="shared" si="306"/>
        <v>0</v>
      </c>
      <c r="H2664" s="131">
        <f t="shared" si="307"/>
        <v>0</v>
      </c>
      <c r="I2664" s="128">
        <f t="shared" si="303"/>
        <v>17</v>
      </c>
      <c r="J2664" s="156" t="str">
        <f t="shared" si="308"/>
        <v>1 2 5 259 004</v>
      </c>
      <c r="K2664" s="118">
        <f>SUMIFS(DATOS!$F:$F,DATOS!$A:$A,$C2664,DATOS!$G:$G,$N$1,DATOS!$E:$E,$Q$1)</f>
        <v>0</v>
      </c>
      <c r="L2664" s="118">
        <f>SUMIFS(DATOS!$F:$F,DATOS!$A:$A,$C2664,DATOS!$G:$G,$O$1,DATOS!$E:$E,$Q$1)</f>
        <v>0</v>
      </c>
      <c r="M2664" s="119">
        <f>SUMIFS(DATOS!$F:$F,DATOS!$A:$A,$C2664,DATOS!$G:$G,$P$1,DATOS!$E:$E,$Q$1)</f>
        <v>0</v>
      </c>
      <c r="N2664" s="117">
        <f>SUMIFS(DATOS!$F:$F,DATOS!$A:$A,$C2664,DATOS!$G:$G,$N$1,DATOS!$L:$L,$R$1)</f>
        <v>0</v>
      </c>
      <c r="O2664" s="118">
        <f>SUMIFS(DATOS!$F:$F,DATOS!$A:$A,$C2664,DATOS!$G:$G,$O$1,DATOS!$L:$L,$R$1)</f>
        <v>0</v>
      </c>
      <c r="P2664" s="119">
        <f>SUMIFS(DATOS!$F:$F,DATOS!$A:$A,$C2664,DATOS!$G:$G,$P$1,DATOS!$L:$L,$R$1)</f>
        <v>0</v>
      </c>
      <c r="Q2664" s="117">
        <f>SUMIFS(DATOS!$F:$F,DATOS!$A:$A,$C2664,DATOS!$G:$G,$N$1,DATOS!$J:$J,$S$1)</f>
        <v>0</v>
      </c>
      <c r="R2664" s="118">
        <f>SUMIFS(DATOS!$F:$F,DATOS!$A:$A,$C2664,DATOS!$G:$G,$O$1,DATOS!$J:$J,$S$1)</f>
        <v>0</v>
      </c>
      <c r="S2664" s="119">
        <f>SUMIFS(DATOS!$F:$F,DATOS!$A:$A,$C2664,DATOS!$G:$G,$P$1,DATOS!$J:$J,$S$1)</f>
        <v>0</v>
      </c>
      <c r="T2664" s="117">
        <f>SUMIFS(DATOS!$F:$F,DATOS!$A:$A,$C2664,DATOS!$G:$G,$N$1,DATOS!$K:$K,$T$1)</f>
        <v>0</v>
      </c>
      <c r="U2664" s="118">
        <f>SUMIFS(DATOS!$F:$F,DATOS!$A:$A,$C2664,DATOS!$G:$G,$O$1,DATOS!$K:$K,$T$1)</f>
        <v>0</v>
      </c>
      <c r="V2664" s="119">
        <f>SUMIFS(DATOS!$F:$F,DATOS!$A:$A,$C2664,DATOS!$G:$G,$P$1,DATOS!$K:$K,$R$1)</f>
        <v>0</v>
      </c>
    </row>
    <row r="2665" spans="1:22">
      <c r="A2665" s="128" t="s">
        <v>452</v>
      </c>
      <c r="B2665" s="128" t="str">
        <f t="shared" si="302"/>
        <v>1 2 5 259 005 001</v>
      </c>
      <c r="C2665" s="129" t="s">
        <v>9953</v>
      </c>
      <c r="D2665" s="130" t="s">
        <v>3322</v>
      </c>
      <c r="E2665" s="127">
        <f t="shared" si="304"/>
        <v>0</v>
      </c>
      <c r="F2665" s="127">
        <f t="shared" si="305"/>
        <v>0</v>
      </c>
      <c r="G2665" s="127">
        <f t="shared" si="306"/>
        <v>0</v>
      </c>
      <c r="H2665" s="131">
        <f t="shared" si="307"/>
        <v>0</v>
      </c>
      <c r="I2665" s="128">
        <f t="shared" si="303"/>
        <v>17</v>
      </c>
      <c r="J2665" s="156" t="str">
        <f t="shared" si="308"/>
        <v>1 2 5 259 005</v>
      </c>
      <c r="K2665" s="118">
        <f>SUMIFS(DATOS!$F:$F,DATOS!$A:$A,$C2665,DATOS!$G:$G,$N$1,DATOS!$E:$E,$Q$1)</f>
        <v>0</v>
      </c>
      <c r="L2665" s="118">
        <f>SUMIFS(DATOS!$F:$F,DATOS!$A:$A,$C2665,DATOS!$G:$G,$O$1,DATOS!$E:$E,$Q$1)</f>
        <v>0</v>
      </c>
      <c r="M2665" s="119">
        <f>SUMIFS(DATOS!$F:$F,DATOS!$A:$A,$C2665,DATOS!$G:$G,$P$1,DATOS!$E:$E,$Q$1)</f>
        <v>0</v>
      </c>
      <c r="N2665" s="117">
        <f>SUMIFS(DATOS!$F:$F,DATOS!$A:$A,$C2665,DATOS!$G:$G,$N$1,DATOS!$L:$L,$R$1)</f>
        <v>0</v>
      </c>
      <c r="O2665" s="118">
        <f>SUMIFS(DATOS!$F:$F,DATOS!$A:$A,$C2665,DATOS!$G:$G,$O$1,DATOS!$L:$L,$R$1)</f>
        <v>0</v>
      </c>
      <c r="P2665" s="119">
        <f>SUMIFS(DATOS!$F:$F,DATOS!$A:$A,$C2665,DATOS!$G:$G,$P$1,DATOS!$L:$L,$R$1)</f>
        <v>0</v>
      </c>
      <c r="Q2665" s="117">
        <f>SUMIFS(DATOS!$F:$F,DATOS!$A:$A,$C2665,DATOS!$G:$G,$N$1,DATOS!$J:$J,$S$1)</f>
        <v>0</v>
      </c>
      <c r="R2665" s="118">
        <f>SUMIFS(DATOS!$F:$F,DATOS!$A:$A,$C2665,DATOS!$G:$G,$O$1,DATOS!$J:$J,$S$1)</f>
        <v>0</v>
      </c>
      <c r="S2665" s="119">
        <f>SUMIFS(DATOS!$F:$F,DATOS!$A:$A,$C2665,DATOS!$G:$G,$P$1,DATOS!$J:$J,$S$1)</f>
        <v>0</v>
      </c>
      <c r="T2665" s="117">
        <f>SUMIFS(DATOS!$F:$F,DATOS!$A:$A,$C2665,DATOS!$G:$G,$N$1,DATOS!$K:$K,$T$1)</f>
        <v>0</v>
      </c>
      <c r="U2665" s="118">
        <f>SUMIFS(DATOS!$F:$F,DATOS!$A:$A,$C2665,DATOS!$G:$G,$O$1,DATOS!$K:$K,$T$1)</f>
        <v>0</v>
      </c>
      <c r="V2665" s="119">
        <f>SUMIFS(DATOS!$F:$F,DATOS!$A:$A,$C2665,DATOS!$G:$G,$P$1,DATOS!$K:$K,$R$1)</f>
        <v>0</v>
      </c>
    </row>
    <row r="2666" spans="1:22">
      <c r="A2666" s="128" t="s">
        <v>452</v>
      </c>
      <c r="B2666" s="128" t="str">
        <f t="shared" si="302"/>
        <v>1 2 6 261 001 001</v>
      </c>
      <c r="C2666" s="129" t="s">
        <v>3206</v>
      </c>
      <c r="D2666" s="130" t="s">
        <v>3323</v>
      </c>
      <c r="E2666" s="127">
        <f t="shared" si="304"/>
        <v>0</v>
      </c>
      <c r="F2666" s="127">
        <f t="shared" si="305"/>
        <v>0</v>
      </c>
      <c r="G2666" s="127">
        <f t="shared" si="306"/>
        <v>0</v>
      </c>
      <c r="H2666" s="131">
        <f t="shared" si="307"/>
        <v>0</v>
      </c>
      <c r="I2666" s="128">
        <f t="shared" si="303"/>
        <v>17</v>
      </c>
      <c r="J2666" s="156" t="str">
        <f t="shared" si="308"/>
        <v>1 2 6 261 001</v>
      </c>
      <c r="K2666" s="118">
        <f>SUMIFS(DATOS!$F:$F,DATOS!$A:$A,$C2666,DATOS!$G:$G,$N$1,DATOS!$E:$E,$Q$1)</f>
        <v>0</v>
      </c>
      <c r="L2666" s="118">
        <f>SUMIFS(DATOS!$F:$F,DATOS!$A:$A,$C2666,DATOS!$G:$G,$O$1,DATOS!$E:$E,$Q$1)</f>
        <v>0</v>
      </c>
      <c r="M2666" s="119">
        <f>SUMIFS(DATOS!$F:$F,DATOS!$A:$A,$C2666,DATOS!$G:$G,$P$1,DATOS!$E:$E,$Q$1)</f>
        <v>0</v>
      </c>
      <c r="N2666" s="117">
        <f>SUMIFS(DATOS!$F:$F,DATOS!$A:$A,$C2666,DATOS!$G:$G,$N$1,DATOS!$L:$L,$R$1)</f>
        <v>0</v>
      </c>
      <c r="O2666" s="118">
        <f>SUMIFS(DATOS!$F:$F,DATOS!$A:$A,$C2666,DATOS!$G:$G,$O$1,DATOS!$L:$L,$R$1)</f>
        <v>0</v>
      </c>
      <c r="P2666" s="119">
        <f>SUMIFS(DATOS!$F:$F,DATOS!$A:$A,$C2666,DATOS!$G:$G,$P$1,DATOS!$L:$L,$R$1)</f>
        <v>0</v>
      </c>
      <c r="Q2666" s="117">
        <f>SUMIFS(DATOS!$F:$F,DATOS!$A:$A,$C2666,DATOS!$G:$G,$N$1,DATOS!$J:$J,$S$1)</f>
        <v>0</v>
      </c>
      <c r="R2666" s="118">
        <f>SUMIFS(DATOS!$F:$F,DATOS!$A:$A,$C2666,DATOS!$G:$G,$O$1,DATOS!$J:$J,$S$1)</f>
        <v>0</v>
      </c>
      <c r="S2666" s="119">
        <f>SUMIFS(DATOS!$F:$F,DATOS!$A:$A,$C2666,DATOS!$G:$G,$P$1,DATOS!$J:$J,$S$1)</f>
        <v>0</v>
      </c>
      <c r="T2666" s="117">
        <f>SUMIFS(DATOS!$F:$F,DATOS!$A:$A,$C2666,DATOS!$G:$G,$N$1,DATOS!$K:$K,$T$1)</f>
        <v>0</v>
      </c>
      <c r="U2666" s="118">
        <f>SUMIFS(DATOS!$F:$F,DATOS!$A:$A,$C2666,DATOS!$G:$G,$O$1,DATOS!$K:$K,$T$1)</f>
        <v>0</v>
      </c>
      <c r="V2666" s="119">
        <f>SUMIFS(DATOS!$F:$F,DATOS!$A:$A,$C2666,DATOS!$G:$G,$P$1,DATOS!$K:$K,$R$1)</f>
        <v>0</v>
      </c>
    </row>
    <row r="2667" spans="1:22">
      <c r="A2667" s="128" t="s">
        <v>452</v>
      </c>
      <c r="B2667" s="128" t="str">
        <f t="shared" si="302"/>
        <v>1 2 6 261 002 001</v>
      </c>
      <c r="C2667" s="129" t="s">
        <v>8275</v>
      </c>
      <c r="D2667" s="130" t="s">
        <v>3323</v>
      </c>
      <c r="E2667" s="127">
        <f t="shared" si="304"/>
        <v>0</v>
      </c>
      <c r="F2667" s="127">
        <f t="shared" si="305"/>
        <v>0</v>
      </c>
      <c r="G2667" s="127">
        <f t="shared" si="306"/>
        <v>0</v>
      </c>
      <c r="H2667" s="131">
        <f t="shared" si="307"/>
        <v>0</v>
      </c>
      <c r="I2667" s="128">
        <f t="shared" si="303"/>
        <v>17</v>
      </c>
      <c r="J2667" s="156" t="str">
        <f t="shared" si="308"/>
        <v>1 2 6 261 002</v>
      </c>
      <c r="K2667" s="118">
        <f>SUMIFS(DATOS!$F:$F,DATOS!$A:$A,$C2667,DATOS!$G:$G,$N$1,DATOS!$E:$E,$Q$1)</f>
        <v>0</v>
      </c>
      <c r="L2667" s="118">
        <f>SUMIFS(DATOS!$F:$F,DATOS!$A:$A,$C2667,DATOS!$G:$G,$O$1,DATOS!$E:$E,$Q$1)</f>
        <v>0</v>
      </c>
      <c r="M2667" s="119">
        <f>SUMIFS(DATOS!$F:$F,DATOS!$A:$A,$C2667,DATOS!$G:$G,$P$1,DATOS!$E:$E,$Q$1)</f>
        <v>0</v>
      </c>
      <c r="N2667" s="117">
        <f>SUMIFS(DATOS!$F:$F,DATOS!$A:$A,$C2667,DATOS!$G:$G,$N$1,DATOS!$L:$L,$R$1)</f>
        <v>0</v>
      </c>
      <c r="O2667" s="118">
        <f>SUMIFS(DATOS!$F:$F,DATOS!$A:$A,$C2667,DATOS!$G:$G,$O$1,DATOS!$L:$L,$R$1)</f>
        <v>0</v>
      </c>
      <c r="P2667" s="119">
        <f>SUMIFS(DATOS!$F:$F,DATOS!$A:$A,$C2667,DATOS!$G:$G,$P$1,DATOS!$L:$L,$R$1)</f>
        <v>0</v>
      </c>
      <c r="Q2667" s="117">
        <f>SUMIFS(DATOS!$F:$F,DATOS!$A:$A,$C2667,DATOS!$G:$G,$N$1,DATOS!$J:$J,$S$1)</f>
        <v>0</v>
      </c>
      <c r="R2667" s="118">
        <f>SUMIFS(DATOS!$F:$F,DATOS!$A:$A,$C2667,DATOS!$G:$G,$O$1,DATOS!$J:$J,$S$1)</f>
        <v>0</v>
      </c>
      <c r="S2667" s="119">
        <f>SUMIFS(DATOS!$F:$F,DATOS!$A:$A,$C2667,DATOS!$G:$G,$P$1,DATOS!$J:$J,$S$1)</f>
        <v>0</v>
      </c>
      <c r="T2667" s="117">
        <f>SUMIFS(DATOS!$F:$F,DATOS!$A:$A,$C2667,DATOS!$G:$G,$N$1,DATOS!$K:$K,$T$1)</f>
        <v>0</v>
      </c>
      <c r="U2667" s="118">
        <f>SUMIFS(DATOS!$F:$F,DATOS!$A:$A,$C2667,DATOS!$G:$G,$O$1,DATOS!$K:$K,$T$1)</f>
        <v>0</v>
      </c>
      <c r="V2667" s="119">
        <f>SUMIFS(DATOS!$F:$F,DATOS!$A:$A,$C2667,DATOS!$G:$G,$P$1,DATOS!$K:$K,$R$1)</f>
        <v>0</v>
      </c>
    </row>
    <row r="2668" spans="1:22">
      <c r="A2668" s="128" t="s">
        <v>452</v>
      </c>
      <c r="B2668" s="128" t="str">
        <f t="shared" si="302"/>
        <v>1 2 6 261 003 001</v>
      </c>
      <c r="C2668" s="129" t="s">
        <v>8257</v>
      </c>
      <c r="D2668" s="130" t="s">
        <v>3323</v>
      </c>
      <c r="E2668" s="127">
        <f t="shared" si="304"/>
        <v>5802702.1699999999</v>
      </c>
      <c r="F2668" s="127">
        <f t="shared" si="305"/>
        <v>0</v>
      </c>
      <c r="G2668" s="127">
        <f t="shared" si="306"/>
        <v>0</v>
      </c>
      <c r="H2668" s="131">
        <f t="shared" si="307"/>
        <v>5802702.1699999999</v>
      </c>
      <c r="I2668" s="128">
        <f t="shared" si="303"/>
        <v>17</v>
      </c>
      <c r="J2668" s="156" t="str">
        <f t="shared" si="308"/>
        <v>1 2 6 261 003</v>
      </c>
      <c r="K2668" s="118">
        <f>SUMIFS(DATOS!$F:$F,DATOS!$A:$A,$C2668,DATOS!$G:$G,$N$1,DATOS!$E:$E,$Q$1)</f>
        <v>0</v>
      </c>
      <c r="L2668" s="118">
        <f>SUMIFS(DATOS!$F:$F,DATOS!$A:$A,$C2668,DATOS!$G:$G,$O$1,DATOS!$E:$E,$Q$1)</f>
        <v>0</v>
      </c>
      <c r="M2668" s="119">
        <f>SUMIFS(DATOS!$F:$F,DATOS!$A:$A,$C2668,DATOS!$G:$G,$P$1,DATOS!$E:$E,$Q$1)</f>
        <v>0</v>
      </c>
      <c r="N2668" s="117">
        <f>SUMIFS(DATOS!$F:$F,DATOS!$A:$A,$C2668,DATOS!$G:$G,$N$1,DATOS!$L:$L,$R$1)</f>
        <v>5802702.1699999999</v>
      </c>
      <c r="O2668" s="118">
        <f>SUMIFS(DATOS!$F:$F,DATOS!$A:$A,$C2668,DATOS!$G:$G,$O$1,DATOS!$L:$L,$R$1)</f>
        <v>0</v>
      </c>
      <c r="P2668" s="119">
        <f>SUMIFS(DATOS!$F:$F,DATOS!$A:$A,$C2668,DATOS!$G:$G,$P$1,DATOS!$L:$L,$R$1)</f>
        <v>0</v>
      </c>
      <c r="Q2668" s="117">
        <f>SUMIFS(DATOS!$F:$F,DATOS!$A:$A,$C2668,DATOS!$G:$G,$N$1,DATOS!$J:$J,$S$1)</f>
        <v>0</v>
      </c>
      <c r="R2668" s="118">
        <f>SUMIFS(DATOS!$F:$F,DATOS!$A:$A,$C2668,DATOS!$G:$G,$O$1,DATOS!$J:$J,$S$1)</f>
        <v>0</v>
      </c>
      <c r="S2668" s="119">
        <f>SUMIFS(DATOS!$F:$F,DATOS!$A:$A,$C2668,DATOS!$G:$G,$P$1,DATOS!$J:$J,$S$1)</f>
        <v>0</v>
      </c>
      <c r="T2668" s="117">
        <f>SUMIFS(DATOS!$F:$F,DATOS!$A:$A,$C2668,DATOS!$G:$G,$N$1,DATOS!$K:$K,$T$1)</f>
        <v>0</v>
      </c>
      <c r="U2668" s="118">
        <f>SUMIFS(DATOS!$F:$F,DATOS!$A:$A,$C2668,DATOS!$G:$G,$O$1,DATOS!$K:$K,$T$1)</f>
        <v>0</v>
      </c>
      <c r="V2668" s="119">
        <f>SUMIFS(DATOS!$F:$F,DATOS!$A:$A,$C2668,DATOS!$G:$G,$P$1,DATOS!$K:$K,$R$1)</f>
        <v>0</v>
      </c>
    </row>
    <row r="2669" spans="1:22">
      <c r="A2669" s="128" t="s">
        <v>452</v>
      </c>
      <c r="B2669" s="128" t="str">
        <f t="shared" si="302"/>
        <v>1 2 6 261 004 001</v>
      </c>
      <c r="C2669" s="129" t="s">
        <v>9954</v>
      </c>
      <c r="D2669" s="130" t="s">
        <v>3323</v>
      </c>
      <c r="E2669" s="127">
        <f t="shared" si="304"/>
        <v>0</v>
      </c>
      <c r="F2669" s="127">
        <f t="shared" si="305"/>
        <v>0</v>
      </c>
      <c r="G2669" s="127">
        <f t="shared" si="306"/>
        <v>0</v>
      </c>
      <c r="H2669" s="131">
        <f t="shared" si="307"/>
        <v>0</v>
      </c>
      <c r="I2669" s="128">
        <f t="shared" si="303"/>
        <v>17</v>
      </c>
      <c r="J2669" s="156" t="str">
        <f t="shared" si="308"/>
        <v>1 2 6 261 004</v>
      </c>
      <c r="K2669" s="118">
        <f>SUMIFS(DATOS!$F:$F,DATOS!$A:$A,$C2669,DATOS!$G:$G,$N$1,DATOS!$E:$E,$Q$1)</f>
        <v>0</v>
      </c>
      <c r="L2669" s="118">
        <f>SUMIFS(DATOS!$F:$F,DATOS!$A:$A,$C2669,DATOS!$G:$G,$O$1,DATOS!$E:$E,$Q$1)</f>
        <v>0</v>
      </c>
      <c r="M2669" s="119">
        <f>SUMIFS(DATOS!$F:$F,DATOS!$A:$A,$C2669,DATOS!$G:$G,$P$1,DATOS!$E:$E,$Q$1)</f>
        <v>0</v>
      </c>
      <c r="N2669" s="117">
        <f>SUMIFS(DATOS!$F:$F,DATOS!$A:$A,$C2669,DATOS!$G:$G,$N$1,DATOS!$L:$L,$R$1)</f>
        <v>0</v>
      </c>
      <c r="O2669" s="118">
        <f>SUMIFS(DATOS!$F:$F,DATOS!$A:$A,$C2669,DATOS!$G:$G,$O$1,DATOS!$L:$L,$R$1)</f>
        <v>0</v>
      </c>
      <c r="P2669" s="119">
        <f>SUMIFS(DATOS!$F:$F,DATOS!$A:$A,$C2669,DATOS!$G:$G,$P$1,DATOS!$L:$L,$R$1)</f>
        <v>0</v>
      </c>
      <c r="Q2669" s="117">
        <f>SUMIFS(DATOS!$F:$F,DATOS!$A:$A,$C2669,DATOS!$G:$G,$N$1,DATOS!$J:$J,$S$1)</f>
        <v>0</v>
      </c>
      <c r="R2669" s="118">
        <f>SUMIFS(DATOS!$F:$F,DATOS!$A:$A,$C2669,DATOS!$G:$G,$O$1,DATOS!$J:$J,$S$1)</f>
        <v>0</v>
      </c>
      <c r="S2669" s="119">
        <f>SUMIFS(DATOS!$F:$F,DATOS!$A:$A,$C2669,DATOS!$G:$G,$P$1,DATOS!$J:$J,$S$1)</f>
        <v>0</v>
      </c>
      <c r="T2669" s="117">
        <f>SUMIFS(DATOS!$F:$F,DATOS!$A:$A,$C2669,DATOS!$G:$G,$N$1,DATOS!$K:$K,$T$1)</f>
        <v>0</v>
      </c>
      <c r="U2669" s="118">
        <f>SUMIFS(DATOS!$F:$F,DATOS!$A:$A,$C2669,DATOS!$G:$G,$O$1,DATOS!$K:$K,$T$1)</f>
        <v>0</v>
      </c>
      <c r="V2669" s="119">
        <f>SUMIFS(DATOS!$F:$F,DATOS!$A:$A,$C2669,DATOS!$G:$G,$P$1,DATOS!$K:$K,$R$1)</f>
        <v>0</v>
      </c>
    </row>
    <row r="2670" spans="1:22">
      <c r="A2670" s="128" t="s">
        <v>452</v>
      </c>
      <c r="B2670" s="128" t="str">
        <f t="shared" si="302"/>
        <v>1 2 6 261 005 001</v>
      </c>
      <c r="C2670" s="129" t="s">
        <v>8277</v>
      </c>
      <c r="D2670" s="130" t="s">
        <v>3323</v>
      </c>
      <c r="E2670" s="127">
        <f t="shared" si="304"/>
        <v>0</v>
      </c>
      <c r="F2670" s="127">
        <f t="shared" si="305"/>
        <v>0</v>
      </c>
      <c r="G2670" s="127">
        <f t="shared" si="306"/>
        <v>0</v>
      </c>
      <c r="H2670" s="131">
        <f t="shared" si="307"/>
        <v>0</v>
      </c>
      <c r="I2670" s="128">
        <f t="shared" si="303"/>
        <v>17</v>
      </c>
      <c r="J2670" s="156" t="str">
        <f t="shared" si="308"/>
        <v>1 2 6 261 005</v>
      </c>
      <c r="K2670" s="118">
        <f>SUMIFS(DATOS!$F:$F,DATOS!$A:$A,$C2670,DATOS!$G:$G,$N$1,DATOS!$E:$E,$Q$1)</f>
        <v>0</v>
      </c>
      <c r="L2670" s="118">
        <f>SUMIFS(DATOS!$F:$F,DATOS!$A:$A,$C2670,DATOS!$G:$G,$O$1,DATOS!$E:$E,$Q$1)</f>
        <v>0</v>
      </c>
      <c r="M2670" s="119">
        <f>SUMIFS(DATOS!$F:$F,DATOS!$A:$A,$C2670,DATOS!$G:$G,$P$1,DATOS!$E:$E,$Q$1)</f>
        <v>0</v>
      </c>
      <c r="N2670" s="117">
        <f>SUMIFS(DATOS!$F:$F,DATOS!$A:$A,$C2670,DATOS!$G:$G,$N$1,DATOS!$L:$L,$R$1)</f>
        <v>0</v>
      </c>
      <c r="O2670" s="118">
        <f>SUMIFS(DATOS!$F:$F,DATOS!$A:$A,$C2670,DATOS!$G:$G,$O$1,DATOS!$L:$L,$R$1)</f>
        <v>0</v>
      </c>
      <c r="P2670" s="119">
        <f>SUMIFS(DATOS!$F:$F,DATOS!$A:$A,$C2670,DATOS!$G:$G,$P$1,DATOS!$L:$L,$R$1)</f>
        <v>0</v>
      </c>
      <c r="Q2670" s="117">
        <f>SUMIFS(DATOS!$F:$F,DATOS!$A:$A,$C2670,DATOS!$G:$G,$N$1,DATOS!$J:$J,$S$1)</f>
        <v>0</v>
      </c>
      <c r="R2670" s="118">
        <f>SUMIFS(DATOS!$F:$F,DATOS!$A:$A,$C2670,DATOS!$G:$G,$O$1,DATOS!$J:$J,$S$1)</f>
        <v>0</v>
      </c>
      <c r="S2670" s="119">
        <f>SUMIFS(DATOS!$F:$F,DATOS!$A:$A,$C2670,DATOS!$G:$G,$P$1,DATOS!$J:$J,$S$1)</f>
        <v>0</v>
      </c>
      <c r="T2670" s="117">
        <f>SUMIFS(DATOS!$F:$F,DATOS!$A:$A,$C2670,DATOS!$G:$G,$N$1,DATOS!$K:$K,$T$1)</f>
        <v>0</v>
      </c>
      <c r="U2670" s="118">
        <f>SUMIFS(DATOS!$F:$F,DATOS!$A:$A,$C2670,DATOS!$G:$G,$O$1,DATOS!$K:$K,$T$1)</f>
        <v>0</v>
      </c>
      <c r="V2670" s="119">
        <f>SUMIFS(DATOS!$F:$F,DATOS!$A:$A,$C2670,DATOS!$G:$G,$P$1,DATOS!$K:$K,$R$1)</f>
        <v>0</v>
      </c>
    </row>
    <row r="2671" spans="1:22">
      <c r="A2671" s="128" t="s">
        <v>452</v>
      </c>
      <c r="B2671" s="128" t="str">
        <f t="shared" si="302"/>
        <v>1 2 6 262 001 001</v>
      </c>
      <c r="C2671" s="129" t="s">
        <v>4100</v>
      </c>
      <c r="D2671" s="130" t="s">
        <v>3324</v>
      </c>
      <c r="E2671" s="127">
        <f t="shared" si="304"/>
        <v>0</v>
      </c>
      <c r="F2671" s="127">
        <f t="shared" si="305"/>
        <v>0</v>
      </c>
      <c r="G2671" s="127">
        <f t="shared" si="306"/>
        <v>0</v>
      </c>
      <c r="H2671" s="131">
        <f t="shared" si="307"/>
        <v>0</v>
      </c>
      <c r="I2671" s="128">
        <f t="shared" si="303"/>
        <v>17</v>
      </c>
      <c r="J2671" s="156" t="str">
        <f t="shared" si="308"/>
        <v>1 2 6 262 001</v>
      </c>
      <c r="K2671" s="118">
        <f>SUMIFS(DATOS!$F:$F,DATOS!$A:$A,$C2671,DATOS!$G:$G,$N$1,DATOS!$E:$E,$Q$1)</f>
        <v>0</v>
      </c>
      <c r="L2671" s="118">
        <f>SUMIFS(DATOS!$F:$F,DATOS!$A:$A,$C2671,DATOS!$G:$G,$O$1,DATOS!$E:$E,$Q$1)</f>
        <v>0</v>
      </c>
      <c r="M2671" s="119">
        <f>SUMIFS(DATOS!$F:$F,DATOS!$A:$A,$C2671,DATOS!$G:$G,$P$1,DATOS!$E:$E,$Q$1)</f>
        <v>0</v>
      </c>
      <c r="N2671" s="117">
        <f>SUMIFS(DATOS!$F:$F,DATOS!$A:$A,$C2671,DATOS!$G:$G,$N$1,DATOS!$L:$L,$R$1)</f>
        <v>0</v>
      </c>
      <c r="O2671" s="118">
        <f>SUMIFS(DATOS!$F:$F,DATOS!$A:$A,$C2671,DATOS!$G:$G,$O$1,DATOS!$L:$L,$R$1)</f>
        <v>0</v>
      </c>
      <c r="P2671" s="119">
        <f>SUMIFS(DATOS!$F:$F,DATOS!$A:$A,$C2671,DATOS!$G:$G,$P$1,DATOS!$L:$L,$R$1)</f>
        <v>0</v>
      </c>
      <c r="Q2671" s="117">
        <f>SUMIFS(DATOS!$F:$F,DATOS!$A:$A,$C2671,DATOS!$G:$G,$N$1,DATOS!$J:$J,$S$1)</f>
        <v>0</v>
      </c>
      <c r="R2671" s="118">
        <f>SUMIFS(DATOS!$F:$F,DATOS!$A:$A,$C2671,DATOS!$G:$G,$O$1,DATOS!$J:$J,$S$1)</f>
        <v>0</v>
      </c>
      <c r="S2671" s="119">
        <f>SUMIFS(DATOS!$F:$F,DATOS!$A:$A,$C2671,DATOS!$G:$G,$P$1,DATOS!$J:$J,$S$1)</f>
        <v>0</v>
      </c>
      <c r="T2671" s="117">
        <f>SUMIFS(DATOS!$F:$F,DATOS!$A:$A,$C2671,DATOS!$G:$G,$N$1,DATOS!$K:$K,$T$1)</f>
        <v>0</v>
      </c>
      <c r="U2671" s="118">
        <f>SUMIFS(DATOS!$F:$F,DATOS!$A:$A,$C2671,DATOS!$G:$G,$O$1,DATOS!$K:$K,$T$1)</f>
        <v>0</v>
      </c>
      <c r="V2671" s="119">
        <f>SUMIFS(DATOS!$F:$F,DATOS!$A:$A,$C2671,DATOS!$G:$G,$P$1,DATOS!$K:$K,$R$1)</f>
        <v>0</v>
      </c>
    </row>
    <row r="2672" spans="1:22">
      <c r="A2672" s="128" t="s">
        <v>452</v>
      </c>
      <c r="B2672" s="128" t="str">
        <f t="shared" si="302"/>
        <v>1 2 6 262 002 001</v>
      </c>
      <c r="C2672" s="129" t="s">
        <v>9955</v>
      </c>
      <c r="D2672" s="130" t="s">
        <v>3324</v>
      </c>
      <c r="E2672" s="127">
        <f t="shared" si="304"/>
        <v>0</v>
      </c>
      <c r="F2672" s="127">
        <f t="shared" si="305"/>
        <v>0</v>
      </c>
      <c r="G2672" s="127">
        <f t="shared" si="306"/>
        <v>0</v>
      </c>
      <c r="H2672" s="131">
        <f t="shared" si="307"/>
        <v>0</v>
      </c>
      <c r="I2672" s="128">
        <f t="shared" si="303"/>
        <v>17</v>
      </c>
      <c r="J2672" s="156" t="str">
        <f t="shared" si="308"/>
        <v>1 2 6 262 002</v>
      </c>
      <c r="K2672" s="118">
        <f>SUMIFS(DATOS!$F:$F,DATOS!$A:$A,$C2672,DATOS!$G:$G,$N$1,DATOS!$E:$E,$Q$1)</f>
        <v>0</v>
      </c>
      <c r="L2672" s="118">
        <f>SUMIFS(DATOS!$F:$F,DATOS!$A:$A,$C2672,DATOS!$G:$G,$O$1,DATOS!$E:$E,$Q$1)</f>
        <v>0</v>
      </c>
      <c r="M2672" s="119">
        <f>SUMIFS(DATOS!$F:$F,DATOS!$A:$A,$C2672,DATOS!$G:$G,$P$1,DATOS!$E:$E,$Q$1)</f>
        <v>0</v>
      </c>
      <c r="N2672" s="117">
        <f>SUMIFS(DATOS!$F:$F,DATOS!$A:$A,$C2672,DATOS!$G:$G,$N$1,DATOS!$L:$L,$R$1)</f>
        <v>0</v>
      </c>
      <c r="O2672" s="118">
        <f>SUMIFS(DATOS!$F:$F,DATOS!$A:$A,$C2672,DATOS!$G:$G,$O$1,DATOS!$L:$L,$R$1)</f>
        <v>0</v>
      </c>
      <c r="P2672" s="119">
        <f>SUMIFS(DATOS!$F:$F,DATOS!$A:$A,$C2672,DATOS!$G:$G,$P$1,DATOS!$L:$L,$R$1)</f>
        <v>0</v>
      </c>
      <c r="Q2672" s="117">
        <f>SUMIFS(DATOS!$F:$F,DATOS!$A:$A,$C2672,DATOS!$G:$G,$N$1,DATOS!$J:$J,$S$1)</f>
        <v>0</v>
      </c>
      <c r="R2672" s="118">
        <f>SUMIFS(DATOS!$F:$F,DATOS!$A:$A,$C2672,DATOS!$G:$G,$O$1,DATOS!$J:$J,$S$1)</f>
        <v>0</v>
      </c>
      <c r="S2672" s="119">
        <f>SUMIFS(DATOS!$F:$F,DATOS!$A:$A,$C2672,DATOS!$G:$G,$P$1,DATOS!$J:$J,$S$1)</f>
        <v>0</v>
      </c>
      <c r="T2672" s="117">
        <f>SUMIFS(DATOS!$F:$F,DATOS!$A:$A,$C2672,DATOS!$G:$G,$N$1,DATOS!$K:$K,$T$1)</f>
        <v>0</v>
      </c>
      <c r="U2672" s="118">
        <f>SUMIFS(DATOS!$F:$F,DATOS!$A:$A,$C2672,DATOS!$G:$G,$O$1,DATOS!$K:$K,$T$1)</f>
        <v>0</v>
      </c>
      <c r="V2672" s="119">
        <f>SUMIFS(DATOS!$F:$F,DATOS!$A:$A,$C2672,DATOS!$G:$G,$P$1,DATOS!$K:$K,$R$1)</f>
        <v>0</v>
      </c>
    </row>
    <row r="2673" spans="1:22">
      <c r="A2673" s="128" t="s">
        <v>452</v>
      </c>
      <c r="B2673" s="128" t="str">
        <f t="shared" ref="B2673:B2736" si="309">MID(C2673,1,I2673)</f>
        <v>1 2 6 262 003 001</v>
      </c>
      <c r="C2673" s="129" t="s">
        <v>9956</v>
      </c>
      <c r="D2673" s="130" t="s">
        <v>3324</v>
      </c>
      <c r="E2673" s="127">
        <f t="shared" si="304"/>
        <v>0</v>
      </c>
      <c r="F2673" s="127">
        <f t="shared" si="305"/>
        <v>0</v>
      </c>
      <c r="G2673" s="127">
        <f t="shared" si="306"/>
        <v>0</v>
      </c>
      <c r="H2673" s="131">
        <f t="shared" si="307"/>
        <v>0</v>
      </c>
      <c r="I2673" s="128">
        <f t="shared" ref="I2673:I2736" si="310">LEN(C2673)</f>
        <v>17</v>
      </c>
      <c r="J2673" s="156" t="str">
        <f t="shared" si="308"/>
        <v>1 2 6 262 003</v>
      </c>
      <c r="K2673" s="118">
        <f>SUMIFS(DATOS!$F:$F,DATOS!$A:$A,$C2673,DATOS!$G:$G,$N$1,DATOS!$E:$E,$Q$1)</f>
        <v>0</v>
      </c>
      <c r="L2673" s="118">
        <f>SUMIFS(DATOS!$F:$F,DATOS!$A:$A,$C2673,DATOS!$G:$G,$O$1,DATOS!$E:$E,$Q$1)</f>
        <v>0</v>
      </c>
      <c r="M2673" s="119">
        <f>SUMIFS(DATOS!$F:$F,DATOS!$A:$A,$C2673,DATOS!$G:$G,$P$1,DATOS!$E:$E,$Q$1)</f>
        <v>0</v>
      </c>
      <c r="N2673" s="117">
        <f>SUMIFS(DATOS!$F:$F,DATOS!$A:$A,$C2673,DATOS!$G:$G,$N$1,DATOS!$L:$L,$R$1)</f>
        <v>0</v>
      </c>
      <c r="O2673" s="118">
        <f>SUMIFS(DATOS!$F:$F,DATOS!$A:$A,$C2673,DATOS!$G:$G,$O$1,DATOS!$L:$L,$R$1)</f>
        <v>0</v>
      </c>
      <c r="P2673" s="119">
        <f>SUMIFS(DATOS!$F:$F,DATOS!$A:$A,$C2673,DATOS!$G:$G,$P$1,DATOS!$L:$L,$R$1)</f>
        <v>0</v>
      </c>
      <c r="Q2673" s="117">
        <f>SUMIFS(DATOS!$F:$F,DATOS!$A:$A,$C2673,DATOS!$G:$G,$N$1,DATOS!$J:$J,$S$1)</f>
        <v>0</v>
      </c>
      <c r="R2673" s="118">
        <f>SUMIFS(DATOS!$F:$F,DATOS!$A:$A,$C2673,DATOS!$G:$G,$O$1,DATOS!$J:$J,$S$1)</f>
        <v>0</v>
      </c>
      <c r="S2673" s="119">
        <f>SUMIFS(DATOS!$F:$F,DATOS!$A:$A,$C2673,DATOS!$G:$G,$P$1,DATOS!$J:$J,$S$1)</f>
        <v>0</v>
      </c>
      <c r="T2673" s="117">
        <f>SUMIFS(DATOS!$F:$F,DATOS!$A:$A,$C2673,DATOS!$G:$G,$N$1,DATOS!$K:$K,$T$1)</f>
        <v>0</v>
      </c>
      <c r="U2673" s="118">
        <f>SUMIFS(DATOS!$F:$F,DATOS!$A:$A,$C2673,DATOS!$G:$G,$O$1,DATOS!$K:$K,$T$1)</f>
        <v>0</v>
      </c>
      <c r="V2673" s="119">
        <f>SUMIFS(DATOS!$F:$F,DATOS!$A:$A,$C2673,DATOS!$G:$G,$P$1,DATOS!$K:$K,$R$1)</f>
        <v>0</v>
      </c>
    </row>
    <row r="2674" spans="1:22">
      <c r="A2674" s="128" t="s">
        <v>452</v>
      </c>
      <c r="B2674" s="128" t="str">
        <f t="shared" si="309"/>
        <v>1 2 6 262 004 001</v>
      </c>
      <c r="C2674" s="129" t="s">
        <v>9957</v>
      </c>
      <c r="D2674" s="130" t="s">
        <v>3324</v>
      </c>
      <c r="E2674" s="127">
        <f t="shared" si="304"/>
        <v>0</v>
      </c>
      <c r="F2674" s="127">
        <f t="shared" si="305"/>
        <v>0</v>
      </c>
      <c r="G2674" s="127">
        <f t="shared" si="306"/>
        <v>0</v>
      </c>
      <c r="H2674" s="131">
        <f t="shared" si="307"/>
        <v>0</v>
      </c>
      <c r="I2674" s="128">
        <f t="shared" si="310"/>
        <v>17</v>
      </c>
      <c r="J2674" s="156" t="str">
        <f t="shared" si="308"/>
        <v>1 2 6 262 004</v>
      </c>
      <c r="K2674" s="118">
        <f>SUMIFS(DATOS!$F:$F,DATOS!$A:$A,$C2674,DATOS!$G:$G,$N$1,DATOS!$E:$E,$Q$1)</f>
        <v>0</v>
      </c>
      <c r="L2674" s="118">
        <f>SUMIFS(DATOS!$F:$F,DATOS!$A:$A,$C2674,DATOS!$G:$G,$O$1,DATOS!$E:$E,$Q$1)</f>
        <v>0</v>
      </c>
      <c r="M2674" s="119">
        <f>SUMIFS(DATOS!$F:$F,DATOS!$A:$A,$C2674,DATOS!$G:$G,$P$1,DATOS!$E:$E,$Q$1)</f>
        <v>0</v>
      </c>
      <c r="N2674" s="117">
        <f>SUMIFS(DATOS!$F:$F,DATOS!$A:$A,$C2674,DATOS!$G:$G,$N$1,DATOS!$L:$L,$R$1)</f>
        <v>0</v>
      </c>
      <c r="O2674" s="118">
        <f>SUMIFS(DATOS!$F:$F,DATOS!$A:$A,$C2674,DATOS!$G:$G,$O$1,DATOS!$L:$L,$R$1)</f>
        <v>0</v>
      </c>
      <c r="P2674" s="119">
        <f>SUMIFS(DATOS!$F:$F,DATOS!$A:$A,$C2674,DATOS!$G:$G,$P$1,DATOS!$L:$L,$R$1)</f>
        <v>0</v>
      </c>
      <c r="Q2674" s="117">
        <f>SUMIFS(DATOS!$F:$F,DATOS!$A:$A,$C2674,DATOS!$G:$G,$N$1,DATOS!$J:$J,$S$1)</f>
        <v>0</v>
      </c>
      <c r="R2674" s="118">
        <f>SUMIFS(DATOS!$F:$F,DATOS!$A:$A,$C2674,DATOS!$G:$G,$O$1,DATOS!$J:$J,$S$1)</f>
        <v>0</v>
      </c>
      <c r="S2674" s="119">
        <f>SUMIFS(DATOS!$F:$F,DATOS!$A:$A,$C2674,DATOS!$G:$G,$P$1,DATOS!$J:$J,$S$1)</f>
        <v>0</v>
      </c>
      <c r="T2674" s="117">
        <f>SUMIFS(DATOS!$F:$F,DATOS!$A:$A,$C2674,DATOS!$G:$G,$N$1,DATOS!$K:$K,$T$1)</f>
        <v>0</v>
      </c>
      <c r="U2674" s="118">
        <f>SUMIFS(DATOS!$F:$F,DATOS!$A:$A,$C2674,DATOS!$G:$G,$O$1,DATOS!$K:$K,$T$1)</f>
        <v>0</v>
      </c>
      <c r="V2674" s="119">
        <f>SUMIFS(DATOS!$F:$F,DATOS!$A:$A,$C2674,DATOS!$G:$G,$P$1,DATOS!$K:$K,$R$1)</f>
        <v>0</v>
      </c>
    </row>
    <row r="2675" spans="1:22">
      <c r="A2675" s="128" t="s">
        <v>452</v>
      </c>
      <c r="B2675" s="128" t="str">
        <f t="shared" si="309"/>
        <v>1 2 6 262 005 001</v>
      </c>
      <c r="C2675" s="129" t="s">
        <v>9958</v>
      </c>
      <c r="D2675" s="130" t="s">
        <v>3324</v>
      </c>
      <c r="E2675" s="127">
        <f t="shared" si="304"/>
        <v>0</v>
      </c>
      <c r="F2675" s="127">
        <f t="shared" si="305"/>
        <v>0</v>
      </c>
      <c r="G2675" s="127">
        <f t="shared" si="306"/>
        <v>0</v>
      </c>
      <c r="H2675" s="131">
        <f t="shared" si="307"/>
        <v>0</v>
      </c>
      <c r="I2675" s="128">
        <f t="shared" si="310"/>
        <v>17</v>
      </c>
      <c r="J2675" s="156" t="str">
        <f t="shared" si="308"/>
        <v>1 2 6 262 005</v>
      </c>
      <c r="K2675" s="118">
        <f>SUMIFS(DATOS!$F:$F,DATOS!$A:$A,$C2675,DATOS!$G:$G,$N$1,DATOS!$E:$E,$Q$1)</f>
        <v>0</v>
      </c>
      <c r="L2675" s="118">
        <f>SUMIFS(DATOS!$F:$F,DATOS!$A:$A,$C2675,DATOS!$G:$G,$O$1,DATOS!$E:$E,$Q$1)</f>
        <v>0</v>
      </c>
      <c r="M2675" s="119">
        <f>SUMIFS(DATOS!$F:$F,DATOS!$A:$A,$C2675,DATOS!$G:$G,$P$1,DATOS!$E:$E,$Q$1)</f>
        <v>0</v>
      </c>
      <c r="N2675" s="117">
        <f>SUMIFS(DATOS!$F:$F,DATOS!$A:$A,$C2675,DATOS!$G:$G,$N$1,DATOS!$L:$L,$R$1)</f>
        <v>0</v>
      </c>
      <c r="O2675" s="118">
        <f>SUMIFS(DATOS!$F:$F,DATOS!$A:$A,$C2675,DATOS!$G:$G,$O$1,DATOS!$L:$L,$R$1)</f>
        <v>0</v>
      </c>
      <c r="P2675" s="119">
        <f>SUMIFS(DATOS!$F:$F,DATOS!$A:$A,$C2675,DATOS!$G:$G,$P$1,DATOS!$L:$L,$R$1)</f>
        <v>0</v>
      </c>
      <c r="Q2675" s="117">
        <f>SUMIFS(DATOS!$F:$F,DATOS!$A:$A,$C2675,DATOS!$G:$G,$N$1,DATOS!$J:$J,$S$1)</f>
        <v>0</v>
      </c>
      <c r="R2675" s="118">
        <f>SUMIFS(DATOS!$F:$F,DATOS!$A:$A,$C2675,DATOS!$G:$G,$O$1,DATOS!$J:$J,$S$1)</f>
        <v>0</v>
      </c>
      <c r="S2675" s="119">
        <f>SUMIFS(DATOS!$F:$F,DATOS!$A:$A,$C2675,DATOS!$G:$G,$P$1,DATOS!$J:$J,$S$1)</f>
        <v>0</v>
      </c>
      <c r="T2675" s="117">
        <f>SUMIFS(DATOS!$F:$F,DATOS!$A:$A,$C2675,DATOS!$G:$G,$N$1,DATOS!$K:$K,$T$1)</f>
        <v>0</v>
      </c>
      <c r="U2675" s="118">
        <f>SUMIFS(DATOS!$F:$F,DATOS!$A:$A,$C2675,DATOS!$G:$G,$O$1,DATOS!$K:$K,$T$1)</f>
        <v>0</v>
      </c>
      <c r="V2675" s="119">
        <f>SUMIFS(DATOS!$F:$F,DATOS!$A:$A,$C2675,DATOS!$G:$G,$P$1,DATOS!$K:$K,$R$1)</f>
        <v>0</v>
      </c>
    </row>
    <row r="2676" spans="1:22">
      <c r="A2676" s="128" t="s">
        <v>452</v>
      </c>
      <c r="B2676" s="128" t="str">
        <f t="shared" si="309"/>
        <v>1 2 7 271 001 001</v>
      </c>
      <c r="C2676" s="129" t="s">
        <v>4108</v>
      </c>
      <c r="D2676" s="130" t="s">
        <v>3326</v>
      </c>
      <c r="E2676" s="127">
        <f t="shared" si="304"/>
        <v>0</v>
      </c>
      <c r="F2676" s="127">
        <f t="shared" si="305"/>
        <v>0</v>
      </c>
      <c r="G2676" s="127">
        <f t="shared" si="306"/>
        <v>0</v>
      </c>
      <c r="H2676" s="131">
        <f t="shared" si="307"/>
        <v>0</v>
      </c>
      <c r="I2676" s="128">
        <f t="shared" si="310"/>
        <v>17</v>
      </c>
      <c r="J2676" s="156" t="str">
        <f t="shared" si="308"/>
        <v>1 2 7 271 001</v>
      </c>
      <c r="K2676" s="118">
        <f>SUMIFS(DATOS!$F:$F,DATOS!$A:$A,$C2676,DATOS!$G:$G,$N$1,DATOS!$E:$E,$Q$1)</f>
        <v>0</v>
      </c>
      <c r="L2676" s="118">
        <f>SUMIFS(DATOS!$F:$F,DATOS!$A:$A,$C2676,DATOS!$G:$G,$O$1,DATOS!$E:$E,$Q$1)</f>
        <v>0</v>
      </c>
      <c r="M2676" s="119">
        <f>SUMIFS(DATOS!$F:$F,DATOS!$A:$A,$C2676,DATOS!$G:$G,$P$1,DATOS!$E:$E,$Q$1)</f>
        <v>0</v>
      </c>
      <c r="N2676" s="117">
        <f>SUMIFS(DATOS!$F:$F,DATOS!$A:$A,$C2676,DATOS!$G:$G,$N$1,DATOS!$L:$L,$R$1)</f>
        <v>0</v>
      </c>
      <c r="O2676" s="118">
        <f>SUMIFS(DATOS!$F:$F,DATOS!$A:$A,$C2676,DATOS!$G:$G,$O$1,DATOS!$L:$L,$R$1)</f>
        <v>0</v>
      </c>
      <c r="P2676" s="119">
        <f>SUMIFS(DATOS!$F:$F,DATOS!$A:$A,$C2676,DATOS!$G:$G,$P$1,DATOS!$L:$L,$R$1)</f>
        <v>0</v>
      </c>
      <c r="Q2676" s="117">
        <f>SUMIFS(DATOS!$F:$F,DATOS!$A:$A,$C2676,DATOS!$G:$G,$N$1,DATOS!$J:$J,$S$1)</f>
        <v>0</v>
      </c>
      <c r="R2676" s="118">
        <f>SUMIFS(DATOS!$F:$F,DATOS!$A:$A,$C2676,DATOS!$G:$G,$O$1,DATOS!$J:$J,$S$1)</f>
        <v>0</v>
      </c>
      <c r="S2676" s="119">
        <f>SUMIFS(DATOS!$F:$F,DATOS!$A:$A,$C2676,DATOS!$G:$G,$P$1,DATOS!$J:$J,$S$1)</f>
        <v>0</v>
      </c>
      <c r="T2676" s="117">
        <f>SUMIFS(DATOS!$F:$F,DATOS!$A:$A,$C2676,DATOS!$G:$G,$N$1,DATOS!$K:$K,$T$1)</f>
        <v>0</v>
      </c>
      <c r="U2676" s="118">
        <f>SUMIFS(DATOS!$F:$F,DATOS!$A:$A,$C2676,DATOS!$G:$G,$O$1,DATOS!$K:$K,$T$1)</f>
        <v>0</v>
      </c>
      <c r="V2676" s="119">
        <f>SUMIFS(DATOS!$F:$F,DATOS!$A:$A,$C2676,DATOS!$G:$G,$P$1,DATOS!$K:$K,$R$1)</f>
        <v>0</v>
      </c>
    </row>
    <row r="2677" spans="1:22">
      <c r="A2677" s="128" t="s">
        <v>452</v>
      </c>
      <c r="B2677" s="128" t="str">
        <f t="shared" si="309"/>
        <v>1 2 7 271 002 001</v>
      </c>
      <c r="C2677" s="129" t="s">
        <v>9959</v>
      </c>
      <c r="D2677" s="130" t="s">
        <v>3326</v>
      </c>
      <c r="E2677" s="127">
        <f t="shared" si="304"/>
        <v>0</v>
      </c>
      <c r="F2677" s="127">
        <f t="shared" si="305"/>
        <v>0</v>
      </c>
      <c r="G2677" s="127">
        <f t="shared" si="306"/>
        <v>0</v>
      </c>
      <c r="H2677" s="131">
        <f t="shared" si="307"/>
        <v>0</v>
      </c>
      <c r="I2677" s="128">
        <f t="shared" si="310"/>
        <v>17</v>
      </c>
      <c r="J2677" s="156" t="str">
        <f t="shared" si="308"/>
        <v>1 2 7 271 002</v>
      </c>
      <c r="K2677" s="118">
        <f>SUMIFS(DATOS!$F:$F,DATOS!$A:$A,$C2677,DATOS!$G:$G,$N$1,DATOS!$E:$E,$Q$1)</f>
        <v>0</v>
      </c>
      <c r="L2677" s="118">
        <f>SUMIFS(DATOS!$F:$F,DATOS!$A:$A,$C2677,DATOS!$G:$G,$O$1,DATOS!$E:$E,$Q$1)</f>
        <v>0</v>
      </c>
      <c r="M2677" s="119">
        <f>SUMIFS(DATOS!$F:$F,DATOS!$A:$A,$C2677,DATOS!$G:$G,$P$1,DATOS!$E:$E,$Q$1)</f>
        <v>0</v>
      </c>
      <c r="N2677" s="117">
        <f>SUMIFS(DATOS!$F:$F,DATOS!$A:$A,$C2677,DATOS!$G:$G,$N$1,DATOS!$L:$L,$R$1)</f>
        <v>0</v>
      </c>
      <c r="O2677" s="118">
        <f>SUMIFS(DATOS!$F:$F,DATOS!$A:$A,$C2677,DATOS!$G:$G,$O$1,DATOS!$L:$L,$R$1)</f>
        <v>0</v>
      </c>
      <c r="P2677" s="119">
        <f>SUMIFS(DATOS!$F:$F,DATOS!$A:$A,$C2677,DATOS!$G:$G,$P$1,DATOS!$L:$L,$R$1)</f>
        <v>0</v>
      </c>
      <c r="Q2677" s="117">
        <f>SUMIFS(DATOS!$F:$F,DATOS!$A:$A,$C2677,DATOS!$G:$G,$N$1,DATOS!$J:$J,$S$1)</f>
        <v>0</v>
      </c>
      <c r="R2677" s="118">
        <f>SUMIFS(DATOS!$F:$F,DATOS!$A:$A,$C2677,DATOS!$G:$G,$O$1,DATOS!$J:$J,$S$1)</f>
        <v>0</v>
      </c>
      <c r="S2677" s="119">
        <f>SUMIFS(DATOS!$F:$F,DATOS!$A:$A,$C2677,DATOS!$G:$G,$P$1,DATOS!$J:$J,$S$1)</f>
        <v>0</v>
      </c>
      <c r="T2677" s="117">
        <f>SUMIFS(DATOS!$F:$F,DATOS!$A:$A,$C2677,DATOS!$G:$G,$N$1,DATOS!$K:$K,$T$1)</f>
        <v>0</v>
      </c>
      <c r="U2677" s="118">
        <f>SUMIFS(DATOS!$F:$F,DATOS!$A:$A,$C2677,DATOS!$G:$G,$O$1,DATOS!$K:$K,$T$1)</f>
        <v>0</v>
      </c>
      <c r="V2677" s="119">
        <f>SUMIFS(DATOS!$F:$F,DATOS!$A:$A,$C2677,DATOS!$G:$G,$P$1,DATOS!$K:$K,$R$1)</f>
        <v>0</v>
      </c>
    </row>
    <row r="2678" spans="1:22">
      <c r="A2678" s="128" t="s">
        <v>452</v>
      </c>
      <c r="B2678" s="128" t="str">
        <f t="shared" si="309"/>
        <v>1 2 7 271 003 001</v>
      </c>
      <c r="C2678" s="129" t="s">
        <v>9960</v>
      </c>
      <c r="D2678" s="130" t="s">
        <v>3326</v>
      </c>
      <c r="E2678" s="127">
        <f t="shared" si="304"/>
        <v>0</v>
      </c>
      <c r="F2678" s="127">
        <f t="shared" si="305"/>
        <v>0</v>
      </c>
      <c r="G2678" s="127">
        <f t="shared" si="306"/>
        <v>0</v>
      </c>
      <c r="H2678" s="131">
        <f t="shared" si="307"/>
        <v>0</v>
      </c>
      <c r="I2678" s="128">
        <f t="shared" si="310"/>
        <v>17</v>
      </c>
      <c r="J2678" s="156" t="str">
        <f t="shared" si="308"/>
        <v>1 2 7 271 003</v>
      </c>
      <c r="K2678" s="118">
        <f>SUMIFS(DATOS!$F:$F,DATOS!$A:$A,$C2678,DATOS!$G:$G,$N$1,DATOS!$E:$E,$Q$1)</f>
        <v>0</v>
      </c>
      <c r="L2678" s="118">
        <f>SUMIFS(DATOS!$F:$F,DATOS!$A:$A,$C2678,DATOS!$G:$G,$O$1,DATOS!$E:$E,$Q$1)</f>
        <v>0</v>
      </c>
      <c r="M2678" s="119">
        <f>SUMIFS(DATOS!$F:$F,DATOS!$A:$A,$C2678,DATOS!$G:$G,$P$1,DATOS!$E:$E,$Q$1)</f>
        <v>0</v>
      </c>
      <c r="N2678" s="117">
        <f>SUMIFS(DATOS!$F:$F,DATOS!$A:$A,$C2678,DATOS!$G:$G,$N$1,DATOS!$L:$L,$R$1)</f>
        <v>0</v>
      </c>
      <c r="O2678" s="118">
        <f>SUMIFS(DATOS!$F:$F,DATOS!$A:$A,$C2678,DATOS!$G:$G,$O$1,DATOS!$L:$L,$R$1)</f>
        <v>0</v>
      </c>
      <c r="P2678" s="119">
        <f>SUMIFS(DATOS!$F:$F,DATOS!$A:$A,$C2678,DATOS!$G:$G,$P$1,DATOS!$L:$L,$R$1)</f>
        <v>0</v>
      </c>
      <c r="Q2678" s="117">
        <f>SUMIFS(DATOS!$F:$F,DATOS!$A:$A,$C2678,DATOS!$G:$G,$N$1,DATOS!$J:$J,$S$1)</f>
        <v>0</v>
      </c>
      <c r="R2678" s="118">
        <f>SUMIFS(DATOS!$F:$F,DATOS!$A:$A,$C2678,DATOS!$G:$G,$O$1,DATOS!$J:$J,$S$1)</f>
        <v>0</v>
      </c>
      <c r="S2678" s="119">
        <f>SUMIFS(DATOS!$F:$F,DATOS!$A:$A,$C2678,DATOS!$G:$G,$P$1,DATOS!$J:$J,$S$1)</f>
        <v>0</v>
      </c>
      <c r="T2678" s="117">
        <f>SUMIFS(DATOS!$F:$F,DATOS!$A:$A,$C2678,DATOS!$G:$G,$N$1,DATOS!$K:$K,$T$1)</f>
        <v>0</v>
      </c>
      <c r="U2678" s="118">
        <f>SUMIFS(DATOS!$F:$F,DATOS!$A:$A,$C2678,DATOS!$G:$G,$O$1,DATOS!$K:$K,$T$1)</f>
        <v>0</v>
      </c>
      <c r="V2678" s="119">
        <f>SUMIFS(DATOS!$F:$F,DATOS!$A:$A,$C2678,DATOS!$G:$G,$P$1,DATOS!$K:$K,$R$1)</f>
        <v>0</v>
      </c>
    </row>
    <row r="2679" spans="1:22">
      <c r="A2679" s="128" t="s">
        <v>452</v>
      </c>
      <c r="B2679" s="128" t="str">
        <f t="shared" si="309"/>
        <v>1 2 7 271 004 001</v>
      </c>
      <c r="C2679" s="129" t="s">
        <v>9961</v>
      </c>
      <c r="D2679" s="130" t="s">
        <v>3326</v>
      </c>
      <c r="E2679" s="127">
        <f t="shared" si="304"/>
        <v>0</v>
      </c>
      <c r="F2679" s="127">
        <f t="shared" si="305"/>
        <v>0</v>
      </c>
      <c r="G2679" s="127">
        <f t="shared" si="306"/>
        <v>0</v>
      </c>
      <c r="H2679" s="131">
        <f t="shared" si="307"/>
        <v>0</v>
      </c>
      <c r="I2679" s="128">
        <f t="shared" si="310"/>
        <v>17</v>
      </c>
      <c r="J2679" s="156" t="str">
        <f t="shared" si="308"/>
        <v>1 2 7 271 004</v>
      </c>
      <c r="K2679" s="118">
        <f>SUMIFS(DATOS!$F:$F,DATOS!$A:$A,$C2679,DATOS!$G:$G,$N$1,DATOS!$E:$E,$Q$1)</f>
        <v>0</v>
      </c>
      <c r="L2679" s="118">
        <f>SUMIFS(DATOS!$F:$F,DATOS!$A:$A,$C2679,DATOS!$G:$G,$O$1,DATOS!$E:$E,$Q$1)</f>
        <v>0</v>
      </c>
      <c r="M2679" s="119">
        <f>SUMIFS(DATOS!$F:$F,DATOS!$A:$A,$C2679,DATOS!$G:$G,$P$1,DATOS!$E:$E,$Q$1)</f>
        <v>0</v>
      </c>
      <c r="N2679" s="117">
        <f>SUMIFS(DATOS!$F:$F,DATOS!$A:$A,$C2679,DATOS!$G:$G,$N$1,DATOS!$L:$L,$R$1)</f>
        <v>0</v>
      </c>
      <c r="O2679" s="118">
        <f>SUMIFS(DATOS!$F:$F,DATOS!$A:$A,$C2679,DATOS!$G:$G,$O$1,DATOS!$L:$L,$R$1)</f>
        <v>0</v>
      </c>
      <c r="P2679" s="119">
        <f>SUMIFS(DATOS!$F:$F,DATOS!$A:$A,$C2679,DATOS!$G:$G,$P$1,DATOS!$L:$L,$R$1)</f>
        <v>0</v>
      </c>
      <c r="Q2679" s="117">
        <f>SUMIFS(DATOS!$F:$F,DATOS!$A:$A,$C2679,DATOS!$G:$G,$N$1,DATOS!$J:$J,$S$1)</f>
        <v>0</v>
      </c>
      <c r="R2679" s="118">
        <f>SUMIFS(DATOS!$F:$F,DATOS!$A:$A,$C2679,DATOS!$G:$G,$O$1,DATOS!$J:$J,$S$1)</f>
        <v>0</v>
      </c>
      <c r="S2679" s="119">
        <f>SUMIFS(DATOS!$F:$F,DATOS!$A:$A,$C2679,DATOS!$G:$G,$P$1,DATOS!$J:$J,$S$1)</f>
        <v>0</v>
      </c>
      <c r="T2679" s="117">
        <f>SUMIFS(DATOS!$F:$F,DATOS!$A:$A,$C2679,DATOS!$G:$G,$N$1,DATOS!$K:$K,$T$1)</f>
        <v>0</v>
      </c>
      <c r="U2679" s="118">
        <f>SUMIFS(DATOS!$F:$F,DATOS!$A:$A,$C2679,DATOS!$G:$G,$O$1,DATOS!$K:$K,$T$1)</f>
        <v>0</v>
      </c>
      <c r="V2679" s="119">
        <f>SUMIFS(DATOS!$F:$F,DATOS!$A:$A,$C2679,DATOS!$G:$G,$P$1,DATOS!$K:$K,$R$1)</f>
        <v>0</v>
      </c>
    </row>
    <row r="2680" spans="1:22">
      <c r="A2680" s="128" t="s">
        <v>452</v>
      </c>
      <c r="B2680" s="128" t="str">
        <f t="shared" si="309"/>
        <v>1 2 7 271 005 001</v>
      </c>
      <c r="C2680" s="129" t="s">
        <v>9962</v>
      </c>
      <c r="D2680" s="130" t="s">
        <v>3326</v>
      </c>
      <c r="E2680" s="127">
        <f t="shared" ref="E2680:E2743" si="311">SUBTOTAL(9,K2680,N2680,Q2680,T2680)</f>
        <v>0</v>
      </c>
      <c r="F2680" s="127">
        <f t="shared" ref="F2680:F2743" si="312">SUBTOTAL(9,L2680,O2680,R2680,U2680)</f>
        <v>0</v>
      </c>
      <c r="G2680" s="127">
        <f t="shared" ref="G2680:G2743" si="313">SUBTOTAL(9,M2680,P2680,S2680,V2680)</f>
        <v>0</v>
      </c>
      <c r="H2680" s="131">
        <f t="shared" ref="H2680:H2743" si="314">SUM(E2680:G2680)</f>
        <v>0</v>
      </c>
      <c r="I2680" s="128">
        <f t="shared" si="310"/>
        <v>17</v>
      </c>
      <c r="J2680" s="156" t="str">
        <f t="shared" si="308"/>
        <v>1 2 7 271 005</v>
      </c>
      <c r="K2680" s="118">
        <f>SUMIFS(DATOS!$F:$F,DATOS!$A:$A,$C2680,DATOS!$G:$G,$N$1,DATOS!$E:$E,$Q$1)</f>
        <v>0</v>
      </c>
      <c r="L2680" s="118">
        <f>SUMIFS(DATOS!$F:$F,DATOS!$A:$A,$C2680,DATOS!$G:$G,$O$1,DATOS!$E:$E,$Q$1)</f>
        <v>0</v>
      </c>
      <c r="M2680" s="119">
        <f>SUMIFS(DATOS!$F:$F,DATOS!$A:$A,$C2680,DATOS!$G:$G,$P$1,DATOS!$E:$E,$Q$1)</f>
        <v>0</v>
      </c>
      <c r="N2680" s="117">
        <f>SUMIFS(DATOS!$F:$F,DATOS!$A:$A,$C2680,DATOS!$G:$G,$N$1,DATOS!$L:$L,$R$1)</f>
        <v>0</v>
      </c>
      <c r="O2680" s="118">
        <f>SUMIFS(DATOS!$F:$F,DATOS!$A:$A,$C2680,DATOS!$G:$G,$O$1,DATOS!$L:$L,$R$1)</f>
        <v>0</v>
      </c>
      <c r="P2680" s="119">
        <f>SUMIFS(DATOS!$F:$F,DATOS!$A:$A,$C2680,DATOS!$G:$G,$P$1,DATOS!$L:$L,$R$1)</f>
        <v>0</v>
      </c>
      <c r="Q2680" s="117">
        <f>SUMIFS(DATOS!$F:$F,DATOS!$A:$A,$C2680,DATOS!$G:$G,$N$1,DATOS!$J:$J,$S$1)</f>
        <v>0</v>
      </c>
      <c r="R2680" s="118">
        <f>SUMIFS(DATOS!$F:$F,DATOS!$A:$A,$C2680,DATOS!$G:$G,$O$1,DATOS!$J:$J,$S$1)</f>
        <v>0</v>
      </c>
      <c r="S2680" s="119">
        <f>SUMIFS(DATOS!$F:$F,DATOS!$A:$A,$C2680,DATOS!$G:$G,$P$1,DATOS!$J:$J,$S$1)</f>
        <v>0</v>
      </c>
      <c r="T2680" s="117">
        <f>SUMIFS(DATOS!$F:$F,DATOS!$A:$A,$C2680,DATOS!$G:$G,$N$1,DATOS!$K:$K,$T$1)</f>
        <v>0</v>
      </c>
      <c r="U2680" s="118">
        <f>SUMIFS(DATOS!$F:$F,DATOS!$A:$A,$C2680,DATOS!$G:$G,$O$1,DATOS!$K:$K,$T$1)</f>
        <v>0</v>
      </c>
      <c r="V2680" s="119">
        <f>SUMIFS(DATOS!$F:$F,DATOS!$A:$A,$C2680,DATOS!$G:$G,$P$1,DATOS!$K:$K,$R$1)</f>
        <v>0</v>
      </c>
    </row>
    <row r="2681" spans="1:22">
      <c r="A2681" s="128" t="s">
        <v>452</v>
      </c>
      <c r="B2681" s="128" t="str">
        <f t="shared" si="309"/>
        <v>1 2 7 272 001 001</v>
      </c>
      <c r="C2681" s="129" t="s">
        <v>4116</v>
      </c>
      <c r="D2681" s="130" t="s">
        <v>3327</v>
      </c>
      <c r="E2681" s="127">
        <f t="shared" si="311"/>
        <v>0</v>
      </c>
      <c r="F2681" s="127">
        <f t="shared" si="312"/>
        <v>0</v>
      </c>
      <c r="G2681" s="127">
        <f t="shared" si="313"/>
        <v>0</v>
      </c>
      <c r="H2681" s="131">
        <f t="shared" si="314"/>
        <v>0</v>
      </c>
      <c r="I2681" s="128">
        <f t="shared" si="310"/>
        <v>17</v>
      </c>
      <c r="J2681" s="156" t="str">
        <f t="shared" si="308"/>
        <v>1 2 7 272 001</v>
      </c>
      <c r="K2681" s="118">
        <f>SUMIFS(DATOS!$F:$F,DATOS!$A:$A,$C2681,DATOS!$G:$G,$N$1,DATOS!$E:$E,$Q$1)</f>
        <v>0</v>
      </c>
      <c r="L2681" s="118">
        <f>SUMIFS(DATOS!$F:$F,DATOS!$A:$A,$C2681,DATOS!$G:$G,$O$1,DATOS!$E:$E,$Q$1)</f>
        <v>0</v>
      </c>
      <c r="M2681" s="119">
        <f>SUMIFS(DATOS!$F:$F,DATOS!$A:$A,$C2681,DATOS!$G:$G,$P$1,DATOS!$E:$E,$Q$1)</f>
        <v>0</v>
      </c>
      <c r="N2681" s="117">
        <f>SUMIFS(DATOS!$F:$F,DATOS!$A:$A,$C2681,DATOS!$G:$G,$N$1,DATOS!$L:$L,$R$1)</f>
        <v>0</v>
      </c>
      <c r="O2681" s="118">
        <f>SUMIFS(DATOS!$F:$F,DATOS!$A:$A,$C2681,DATOS!$G:$G,$O$1,DATOS!$L:$L,$R$1)</f>
        <v>0</v>
      </c>
      <c r="P2681" s="119">
        <f>SUMIFS(DATOS!$F:$F,DATOS!$A:$A,$C2681,DATOS!$G:$G,$P$1,DATOS!$L:$L,$R$1)</f>
        <v>0</v>
      </c>
      <c r="Q2681" s="117">
        <f>SUMIFS(DATOS!$F:$F,DATOS!$A:$A,$C2681,DATOS!$G:$G,$N$1,DATOS!$J:$J,$S$1)</f>
        <v>0</v>
      </c>
      <c r="R2681" s="118">
        <f>SUMIFS(DATOS!$F:$F,DATOS!$A:$A,$C2681,DATOS!$G:$G,$O$1,DATOS!$J:$J,$S$1)</f>
        <v>0</v>
      </c>
      <c r="S2681" s="119">
        <f>SUMIFS(DATOS!$F:$F,DATOS!$A:$A,$C2681,DATOS!$G:$G,$P$1,DATOS!$J:$J,$S$1)</f>
        <v>0</v>
      </c>
      <c r="T2681" s="117">
        <f>SUMIFS(DATOS!$F:$F,DATOS!$A:$A,$C2681,DATOS!$G:$G,$N$1,DATOS!$K:$K,$T$1)</f>
        <v>0</v>
      </c>
      <c r="U2681" s="118">
        <f>SUMIFS(DATOS!$F:$F,DATOS!$A:$A,$C2681,DATOS!$G:$G,$O$1,DATOS!$K:$K,$T$1)</f>
        <v>0</v>
      </c>
      <c r="V2681" s="119">
        <f>SUMIFS(DATOS!$F:$F,DATOS!$A:$A,$C2681,DATOS!$G:$G,$P$1,DATOS!$K:$K,$R$1)</f>
        <v>0</v>
      </c>
    </row>
    <row r="2682" spans="1:22">
      <c r="A2682" s="128" t="s">
        <v>452</v>
      </c>
      <c r="B2682" s="128" t="str">
        <f t="shared" si="309"/>
        <v>1 2 7 272 002 001</v>
      </c>
      <c r="C2682" s="129" t="s">
        <v>9963</v>
      </c>
      <c r="D2682" s="130" t="s">
        <v>3327</v>
      </c>
      <c r="E2682" s="127">
        <f t="shared" si="311"/>
        <v>0</v>
      </c>
      <c r="F2682" s="127">
        <f t="shared" si="312"/>
        <v>0</v>
      </c>
      <c r="G2682" s="127">
        <f t="shared" si="313"/>
        <v>0</v>
      </c>
      <c r="H2682" s="131">
        <f t="shared" si="314"/>
        <v>0</v>
      </c>
      <c r="I2682" s="128">
        <f t="shared" si="310"/>
        <v>17</v>
      </c>
      <c r="J2682" s="156" t="str">
        <f t="shared" si="308"/>
        <v>1 2 7 272 002</v>
      </c>
      <c r="K2682" s="118">
        <f>SUMIFS(DATOS!$F:$F,DATOS!$A:$A,$C2682,DATOS!$G:$G,$N$1,DATOS!$E:$E,$Q$1)</f>
        <v>0</v>
      </c>
      <c r="L2682" s="118">
        <f>SUMIFS(DATOS!$F:$F,DATOS!$A:$A,$C2682,DATOS!$G:$G,$O$1,DATOS!$E:$E,$Q$1)</f>
        <v>0</v>
      </c>
      <c r="M2682" s="119">
        <f>SUMIFS(DATOS!$F:$F,DATOS!$A:$A,$C2682,DATOS!$G:$G,$P$1,DATOS!$E:$E,$Q$1)</f>
        <v>0</v>
      </c>
      <c r="N2682" s="117">
        <f>SUMIFS(DATOS!$F:$F,DATOS!$A:$A,$C2682,DATOS!$G:$G,$N$1,DATOS!$L:$L,$R$1)</f>
        <v>0</v>
      </c>
      <c r="O2682" s="118">
        <f>SUMIFS(DATOS!$F:$F,DATOS!$A:$A,$C2682,DATOS!$G:$G,$O$1,DATOS!$L:$L,$R$1)</f>
        <v>0</v>
      </c>
      <c r="P2682" s="119">
        <f>SUMIFS(DATOS!$F:$F,DATOS!$A:$A,$C2682,DATOS!$G:$G,$P$1,DATOS!$L:$L,$R$1)</f>
        <v>0</v>
      </c>
      <c r="Q2682" s="117">
        <f>SUMIFS(DATOS!$F:$F,DATOS!$A:$A,$C2682,DATOS!$G:$G,$N$1,DATOS!$J:$J,$S$1)</f>
        <v>0</v>
      </c>
      <c r="R2682" s="118">
        <f>SUMIFS(DATOS!$F:$F,DATOS!$A:$A,$C2682,DATOS!$G:$G,$O$1,DATOS!$J:$J,$S$1)</f>
        <v>0</v>
      </c>
      <c r="S2682" s="119">
        <f>SUMIFS(DATOS!$F:$F,DATOS!$A:$A,$C2682,DATOS!$G:$G,$P$1,DATOS!$J:$J,$S$1)</f>
        <v>0</v>
      </c>
      <c r="T2682" s="117">
        <f>SUMIFS(DATOS!$F:$F,DATOS!$A:$A,$C2682,DATOS!$G:$G,$N$1,DATOS!$K:$K,$T$1)</f>
        <v>0</v>
      </c>
      <c r="U2682" s="118">
        <f>SUMIFS(DATOS!$F:$F,DATOS!$A:$A,$C2682,DATOS!$G:$G,$O$1,DATOS!$K:$K,$T$1)</f>
        <v>0</v>
      </c>
      <c r="V2682" s="119">
        <f>SUMIFS(DATOS!$F:$F,DATOS!$A:$A,$C2682,DATOS!$G:$G,$P$1,DATOS!$K:$K,$R$1)</f>
        <v>0</v>
      </c>
    </row>
    <row r="2683" spans="1:22">
      <c r="A2683" s="128" t="s">
        <v>452</v>
      </c>
      <c r="B2683" s="128" t="str">
        <f t="shared" si="309"/>
        <v>1 2 7 272 003 001</v>
      </c>
      <c r="C2683" s="129" t="s">
        <v>9964</v>
      </c>
      <c r="D2683" s="130" t="s">
        <v>3327</v>
      </c>
      <c r="E2683" s="127">
        <f t="shared" si="311"/>
        <v>0</v>
      </c>
      <c r="F2683" s="127">
        <f t="shared" si="312"/>
        <v>0</v>
      </c>
      <c r="G2683" s="127">
        <f t="shared" si="313"/>
        <v>0</v>
      </c>
      <c r="H2683" s="131">
        <f t="shared" si="314"/>
        <v>0</v>
      </c>
      <c r="I2683" s="128">
        <f t="shared" si="310"/>
        <v>17</v>
      </c>
      <c r="J2683" s="156" t="str">
        <f t="shared" si="308"/>
        <v>1 2 7 272 003</v>
      </c>
      <c r="K2683" s="118">
        <f>SUMIFS(DATOS!$F:$F,DATOS!$A:$A,$C2683,DATOS!$G:$G,$N$1,DATOS!$E:$E,$Q$1)</f>
        <v>0</v>
      </c>
      <c r="L2683" s="118">
        <f>SUMIFS(DATOS!$F:$F,DATOS!$A:$A,$C2683,DATOS!$G:$G,$O$1,DATOS!$E:$E,$Q$1)</f>
        <v>0</v>
      </c>
      <c r="M2683" s="119">
        <f>SUMIFS(DATOS!$F:$F,DATOS!$A:$A,$C2683,DATOS!$G:$G,$P$1,DATOS!$E:$E,$Q$1)</f>
        <v>0</v>
      </c>
      <c r="N2683" s="117">
        <f>SUMIFS(DATOS!$F:$F,DATOS!$A:$A,$C2683,DATOS!$G:$G,$N$1,DATOS!$L:$L,$R$1)</f>
        <v>0</v>
      </c>
      <c r="O2683" s="118">
        <f>SUMIFS(DATOS!$F:$F,DATOS!$A:$A,$C2683,DATOS!$G:$G,$O$1,DATOS!$L:$L,$R$1)</f>
        <v>0</v>
      </c>
      <c r="P2683" s="119">
        <f>SUMIFS(DATOS!$F:$F,DATOS!$A:$A,$C2683,DATOS!$G:$G,$P$1,DATOS!$L:$L,$R$1)</f>
        <v>0</v>
      </c>
      <c r="Q2683" s="117">
        <f>SUMIFS(DATOS!$F:$F,DATOS!$A:$A,$C2683,DATOS!$G:$G,$N$1,DATOS!$J:$J,$S$1)</f>
        <v>0</v>
      </c>
      <c r="R2683" s="118">
        <f>SUMIFS(DATOS!$F:$F,DATOS!$A:$A,$C2683,DATOS!$G:$G,$O$1,DATOS!$J:$J,$S$1)</f>
        <v>0</v>
      </c>
      <c r="S2683" s="119">
        <f>SUMIFS(DATOS!$F:$F,DATOS!$A:$A,$C2683,DATOS!$G:$G,$P$1,DATOS!$J:$J,$S$1)</f>
        <v>0</v>
      </c>
      <c r="T2683" s="117">
        <f>SUMIFS(DATOS!$F:$F,DATOS!$A:$A,$C2683,DATOS!$G:$G,$N$1,DATOS!$K:$K,$T$1)</f>
        <v>0</v>
      </c>
      <c r="U2683" s="118">
        <f>SUMIFS(DATOS!$F:$F,DATOS!$A:$A,$C2683,DATOS!$G:$G,$O$1,DATOS!$K:$K,$T$1)</f>
        <v>0</v>
      </c>
      <c r="V2683" s="119">
        <f>SUMIFS(DATOS!$F:$F,DATOS!$A:$A,$C2683,DATOS!$G:$G,$P$1,DATOS!$K:$K,$R$1)</f>
        <v>0</v>
      </c>
    </row>
    <row r="2684" spans="1:22">
      <c r="A2684" s="128" t="s">
        <v>452</v>
      </c>
      <c r="B2684" s="128" t="str">
        <f t="shared" si="309"/>
        <v>1 2 7 272 004 001</v>
      </c>
      <c r="C2684" s="129" t="s">
        <v>9965</v>
      </c>
      <c r="D2684" s="130" t="s">
        <v>3327</v>
      </c>
      <c r="E2684" s="127">
        <f t="shared" si="311"/>
        <v>0</v>
      </c>
      <c r="F2684" s="127">
        <f t="shared" si="312"/>
        <v>0</v>
      </c>
      <c r="G2684" s="127">
        <f t="shared" si="313"/>
        <v>0</v>
      </c>
      <c r="H2684" s="131">
        <f t="shared" si="314"/>
        <v>0</v>
      </c>
      <c r="I2684" s="128">
        <f t="shared" si="310"/>
        <v>17</v>
      </c>
      <c r="J2684" s="156" t="str">
        <f t="shared" si="308"/>
        <v>1 2 7 272 004</v>
      </c>
      <c r="K2684" s="118">
        <f>SUMIFS(DATOS!$F:$F,DATOS!$A:$A,$C2684,DATOS!$G:$G,$N$1,DATOS!$E:$E,$Q$1)</f>
        <v>0</v>
      </c>
      <c r="L2684" s="118">
        <f>SUMIFS(DATOS!$F:$F,DATOS!$A:$A,$C2684,DATOS!$G:$G,$O$1,DATOS!$E:$E,$Q$1)</f>
        <v>0</v>
      </c>
      <c r="M2684" s="119">
        <f>SUMIFS(DATOS!$F:$F,DATOS!$A:$A,$C2684,DATOS!$G:$G,$P$1,DATOS!$E:$E,$Q$1)</f>
        <v>0</v>
      </c>
      <c r="N2684" s="117">
        <f>SUMIFS(DATOS!$F:$F,DATOS!$A:$A,$C2684,DATOS!$G:$G,$N$1,DATOS!$L:$L,$R$1)</f>
        <v>0</v>
      </c>
      <c r="O2684" s="118">
        <f>SUMIFS(DATOS!$F:$F,DATOS!$A:$A,$C2684,DATOS!$G:$G,$O$1,DATOS!$L:$L,$R$1)</f>
        <v>0</v>
      </c>
      <c r="P2684" s="119">
        <f>SUMIFS(DATOS!$F:$F,DATOS!$A:$A,$C2684,DATOS!$G:$G,$P$1,DATOS!$L:$L,$R$1)</f>
        <v>0</v>
      </c>
      <c r="Q2684" s="117">
        <f>SUMIFS(DATOS!$F:$F,DATOS!$A:$A,$C2684,DATOS!$G:$G,$N$1,DATOS!$J:$J,$S$1)</f>
        <v>0</v>
      </c>
      <c r="R2684" s="118">
        <f>SUMIFS(DATOS!$F:$F,DATOS!$A:$A,$C2684,DATOS!$G:$G,$O$1,DATOS!$J:$J,$S$1)</f>
        <v>0</v>
      </c>
      <c r="S2684" s="119">
        <f>SUMIFS(DATOS!$F:$F,DATOS!$A:$A,$C2684,DATOS!$G:$G,$P$1,DATOS!$J:$J,$S$1)</f>
        <v>0</v>
      </c>
      <c r="T2684" s="117">
        <f>SUMIFS(DATOS!$F:$F,DATOS!$A:$A,$C2684,DATOS!$G:$G,$N$1,DATOS!$K:$K,$T$1)</f>
        <v>0</v>
      </c>
      <c r="U2684" s="118">
        <f>SUMIFS(DATOS!$F:$F,DATOS!$A:$A,$C2684,DATOS!$G:$G,$O$1,DATOS!$K:$K,$T$1)</f>
        <v>0</v>
      </c>
      <c r="V2684" s="119">
        <f>SUMIFS(DATOS!$F:$F,DATOS!$A:$A,$C2684,DATOS!$G:$G,$P$1,DATOS!$K:$K,$R$1)</f>
        <v>0</v>
      </c>
    </row>
    <row r="2685" spans="1:22">
      <c r="A2685" s="128" t="s">
        <v>452</v>
      </c>
      <c r="B2685" s="128" t="str">
        <f t="shared" si="309"/>
        <v>1 2 7 272 005 001</v>
      </c>
      <c r="C2685" s="129" t="s">
        <v>9966</v>
      </c>
      <c r="D2685" s="130" t="s">
        <v>3327</v>
      </c>
      <c r="E2685" s="127">
        <f t="shared" si="311"/>
        <v>0</v>
      </c>
      <c r="F2685" s="127">
        <f t="shared" si="312"/>
        <v>0</v>
      </c>
      <c r="G2685" s="127">
        <f t="shared" si="313"/>
        <v>0</v>
      </c>
      <c r="H2685" s="131">
        <f t="shared" si="314"/>
        <v>0</v>
      </c>
      <c r="I2685" s="128">
        <f t="shared" si="310"/>
        <v>17</v>
      </c>
      <c r="J2685" s="156" t="str">
        <f t="shared" si="308"/>
        <v>1 2 7 272 005</v>
      </c>
      <c r="K2685" s="118">
        <f>SUMIFS(DATOS!$F:$F,DATOS!$A:$A,$C2685,DATOS!$G:$G,$N$1,DATOS!$E:$E,$Q$1)</f>
        <v>0</v>
      </c>
      <c r="L2685" s="118">
        <f>SUMIFS(DATOS!$F:$F,DATOS!$A:$A,$C2685,DATOS!$G:$G,$O$1,DATOS!$E:$E,$Q$1)</f>
        <v>0</v>
      </c>
      <c r="M2685" s="119">
        <f>SUMIFS(DATOS!$F:$F,DATOS!$A:$A,$C2685,DATOS!$G:$G,$P$1,DATOS!$E:$E,$Q$1)</f>
        <v>0</v>
      </c>
      <c r="N2685" s="117">
        <f>SUMIFS(DATOS!$F:$F,DATOS!$A:$A,$C2685,DATOS!$G:$G,$N$1,DATOS!$L:$L,$R$1)</f>
        <v>0</v>
      </c>
      <c r="O2685" s="118">
        <f>SUMIFS(DATOS!$F:$F,DATOS!$A:$A,$C2685,DATOS!$G:$G,$O$1,DATOS!$L:$L,$R$1)</f>
        <v>0</v>
      </c>
      <c r="P2685" s="119">
        <f>SUMIFS(DATOS!$F:$F,DATOS!$A:$A,$C2685,DATOS!$G:$G,$P$1,DATOS!$L:$L,$R$1)</f>
        <v>0</v>
      </c>
      <c r="Q2685" s="117">
        <f>SUMIFS(DATOS!$F:$F,DATOS!$A:$A,$C2685,DATOS!$G:$G,$N$1,DATOS!$J:$J,$S$1)</f>
        <v>0</v>
      </c>
      <c r="R2685" s="118">
        <f>SUMIFS(DATOS!$F:$F,DATOS!$A:$A,$C2685,DATOS!$G:$G,$O$1,DATOS!$J:$J,$S$1)</f>
        <v>0</v>
      </c>
      <c r="S2685" s="119">
        <f>SUMIFS(DATOS!$F:$F,DATOS!$A:$A,$C2685,DATOS!$G:$G,$P$1,DATOS!$J:$J,$S$1)</f>
        <v>0</v>
      </c>
      <c r="T2685" s="117">
        <f>SUMIFS(DATOS!$F:$F,DATOS!$A:$A,$C2685,DATOS!$G:$G,$N$1,DATOS!$K:$K,$T$1)</f>
        <v>0</v>
      </c>
      <c r="U2685" s="118">
        <f>SUMIFS(DATOS!$F:$F,DATOS!$A:$A,$C2685,DATOS!$G:$G,$O$1,DATOS!$K:$K,$T$1)</f>
        <v>0</v>
      </c>
      <c r="V2685" s="119">
        <f>SUMIFS(DATOS!$F:$F,DATOS!$A:$A,$C2685,DATOS!$G:$G,$P$1,DATOS!$K:$K,$R$1)</f>
        <v>0</v>
      </c>
    </row>
    <row r="2686" spans="1:22">
      <c r="A2686" s="128" t="s">
        <v>452</v>
      </c>
      <c r="B2686" s="128" t="str">
        <f t="shared" si="309"/>
        <v>1 2 7 273 001 001</v>
      </c>
      <c r="C2686" s="129" t="s">
        <v>4124</v>
      </c>
      <c r="D2686" s="130" t="s">
        <v>3328</v>
      </c>
      <c r="E2686" s="127">
        <f t="shared" si="311"/>
        <v>0</v>
      </c>
      <c r="F2686" s="127">
        <f t="shared" si="312"/>
        <v>0</v>
      </c>
      <c r="G2686" s="127">
        <f t="shared" si="313"/>
        <v>0</v>
      </c>
      <c r="H2686" s="131">
        <f t="shared" si="314"/>
        <v>0</v>
      </c>
      <c r="I2686" s="128">
        <f t="shared" si="310"/>
        <v>17</v>
      </c>
      <c r="J2686" s="156" t="str">
        <f t="shared" si="308"/>
        <v>1 2 7 273 001</v>
      </c>
      <c r="K2686" s="118">
        <f>SUMIFS(DATOS!$F:$F,DATOS!$A:$A,$C2686,DATOS!$G:$G,$N$1,DATOS!$E:$E,$Q$1)</f>
        <v>0</v>
      </c>
      <c r="L2686" s="118">
        <f>SUMIFS(DATOS!$F:$F,DATOS!$A:$A,$C2686,DATOS!$G:$G,$O$1,DATOS!$E:$E,$Q$1)</f>
        <v>0</v>
      </c>
      <c r="M2686" s="119">
        <f>SUMIFS(DATOS!$F:$F,DATOS!$A:$A,$C2686,DATOS!$G:$G,$P$1,DATOS!$E:$E,$Q$1)</f>
        <v>0</v>
      </c>
      <c r="N2686" s="117">
        <f>SUMIFS(DATOS!$F:$F,DATOS!$A:$A,$C2686,DATOS!$G:$G,$N$1,DATOS!$L:$L,$R$1)</f>
        <v>0</v>
      </c>
      <c r="O2686" s="118">
        <f>SUMIFS(DATOS!$F:$F,DATOS!$A:$A,$C2686,DATOS!$G:$G,$O$1,DATOS!$L:$L,$R$1)</f>
        <v>0</v>
      </c>
      <c r="P2686" s="119">
        <f>SUMIFS(DATOS!$F:$F,DATOS!$A:$A,$C2686,DATOS!$G:$G,$P$1,DATOS!$L:$L,$R$1)</f>
        <v>0</v>
      </c>
      <c r="Q2686" s="117">
        <f>SUMIFS(DATOS!$F:$F,DATOS!$A:$A,$C2686,DATOS!$G:$G,$N$1,DATOS!$J:$J,$S$1)</f>
        <v>0</v>
      </c>
      <c r="R2686" s="118">
        <f>SUMIFS(DATOS!$F:$F,DATOS!$A:$A,$C2686,DATOS!$G:$G,$O$1,DATOS!$J:$J,$S$1)</f>
        <v>0</v>
      </c>
      <c r="S2686" s="119">
        <f>SUMIFS(DATOS!$F:$F,DATOS!$A:$A,$C2686,DATOS!$G:$G,$P$1,DATOS!$J:$J,$S$1)</f>
        <v>0</v>
      </c>
      <c r="T2686" s="117">
        <f>SUMIFS(DATOS!$F:$F,DATOS!$A:$A,$C2686,DATOS!$G:$G,$N$1,DATOS!$K:$K,$T$1)</f>
        <v>0</v>
      </c>
      <c r="U2686" s="118">
        <f>SUMIFS(DATOS!$F:$F,DATOS!$A:$A,$C2686,DATOS!$G:$G,$O$1,DATOS!$K:$K,$T$1)</f>
        <v>0</v>
      </c>
      <c r="V2686" s="119">
        <f>SUMIFS(DATOS!$F:$F,DATOS!$A:$A,$C2686,DATOS!$G:$G,$P$1,DATOS!$K:$K,$R$1)</f>
        <v>0</v>
      </c>
    </row>
    <row r="2687" spans="1:22">
      <c r="A2687" s="128" t="s">
        <v>452</v>
      </c>
      <c r="B2687" s="128" t="str">
        <f t="shared" si="309"/>
        <v>1 2 7 273 002 001</v>
      </c>
      <c r="C2687" s="129" t="s">
        <v>9967</v>
      </c>
      <c r="D2687" s="130" t="s">
        <v>3328</v>
      </c>
      <c r="E2687" s="127">
        <f t="shared" si="311"/>
        <v>0</v>
      </c>
      <c r="F2687" s="127">
        <f t="shared" si="312"/>
        <v>0</v>
      </c>
      <c r="G2687" s="127">
        <f t="shared" si="313"/>
        <v>0</v>
      </c>
      <c r="H2687" s="131">
        <f t="shared" si="314"/>
        <v>0</v>
      </c>
      <c r="I2687" s="128">
        <f t="shared" si="310"/>
        <v>17</v>
      </c>
      <c r="J2687" s="156" t="str">
        <f t="shared" si="308"/>
        <v>1 2 7 273 002</v>
      </c>
      <c r="K2687" s="118">
        <f>SUMIFS(DATOS!$F:$F,DATOS!$A:$A,$C2687,DATOS!$G:$G,$N$1,DATOS!$E:$E,$Q$1)</f>
        <v>0</v>
      </c>
      <c r="L2687" s="118">
        <f>SUMIFS(DATOS!$F:$F,DATOS!$A:$A,$C2687,DATOS!$G:$G,$O$1,DATOS!$E:$E,$Q$1)</f>
        <v>0</v>
      </c>
      <c r="M2687" s="119">
        <f>SUMIFS(DATOS!$F:$F,DATOS!$A:$A,$C2687,DATOS!$G:$G,$P$1,DATOS!$E:$E,$Q$1)</f>
        <v>0</v>
      </c>
      <c r="N2687" s="117">
        <f>SUMIFS(DATOS!$F:$F,DATOS!$A:$A,$C2687,DATOS!$G:$G,$N$1,DATOS!$L:$L,$R$1)</f>
        <v>0</v>
      </c>
      <c r="O2687" s="118">
        <f>SUMIFS(DATOS!$F:$F,DATOS!$A:$A,$C2687,DATOS!$G:$G,$O$1,DATOS!$L:$L,$R$1)</f>
        <v>0</v>
      </c>
      <c r="P2687" s="119">
        <f>SUMIFS(DATOS!$F:$F,DATOS!$A:$A,$C2687,DATOS!$G:$G,$P$1,DATOS!$L:$L,$R$1)</f>
        <v>0</v>
      </c>
      <c r="Q2687" s="117">
        <f>SUMIFS(DATOS!$F:$F,DATOS!$A:$A,$C2687,DATOS!$G:$G,$N$1,DATOS!$J:$J,$S$1)</f>
        <v>0</v>
      </c>
      <c r="R2687" s="118">
        <f>SUMIFS(DATOS!$F:$F,DATOS!$A:$A,$C2687,DATOS!$G:$G,$O$1,DATOS!$J:$J,$S$1)</f>
        <v>0</v>
      </c>
      <c r="S2687" s="119">
        <f>SUMIFS(DATOS!$F:$F,DATOS!$A:$A,$C2687,DATOS!$G:$G,$P$1,DATOS!$J:$J,$S$1)</f>
        <v>0</v>
      </c>
      <c r="T2687" s="117">
        <f>SUMIFS(DATOS!$F:$F,DATOS!$A:$A,$C2687,DATOS!$G:$G,$N$1,DATOS!$K:$K,$T$1)</f>
        <v>0</v>
      </c>
      <c r="U2687" s="118">
        <f>SUMIFS(DATOS!$F:$F,DATOS!$A:$A,$C2687,DATOS!$G:$G,$O$1,DATOS!$K:$K,$T$1)</f>
        <v>0</v>
      </c>
      <c r="V2687" s="119">
        <f>SUMIFS(DATOS!$F:$F,DATOS!$A:$A,$C2687,DATOS!$G:$G,$P$1,DATOS!$K:$K,$R$1)</f>
        <v>0</v>
      </c>
    </row>
    <row r="2688" spans="1:22">
      <c r="A2688" s="128" t="s">
        <v>452</v>
      </c>
      <c r="B2688" s="128" t="str">
        <f t="shared" si="309"/>
        <v>1 2 7 273 003 001</v>
      </c>
      <c r="C2688" s="129" t="s">
        <v>9968</v>
      </c>
      <c r="D2688" s="130" t="s">
        <v>3328</v>
      </c>
      <c r="E2688" s="127">
        <f t="shared" si="311"/>
        <v>0</v>
      </c>
      <c r="F2688" s="127">
        <f t="shared" si="312"/>
        <v>0</v>
      </c>
      <c r="G2688" s="127">
        <f t="shared" si="313"/>
        <v>0</v>
      </c>
      <c r="H2688" s="131">
        <f t="shared" si="314"/>
        <v>0</v>
      </c>
      <c r="I2688" s="128">
        <f t="shared" si="310"/>
        <v>17</v>
      </c>
      <c r="J2688" s="156" t="str">
        <f t="shared" si="308"/>
        <v>1 2 7 273 003</v>
      </c>
      <c r="K2688" s="118">
        <f>SUMIFS(DATOS!$F:$F,DATOS!$A:$A,$C2688,DATOS!$G:$G,$N$1,DATOS!$E:$E,$Q$1)</f>
        <v>0</v>
      </c>
      <c r="L2688" s="118">
        <f>SUMIFS(DATOS!$F:$F,DATOS!$A:$A,$C2688,DATOS!$G:$G,$O$1,DATOS!$E:$E,$Q$1)</f>
        <v>0</v>
      </c>
      <c r="M2688" s="119">
        <f>SUMIFS(DATOS!$F:$F,DATOS!$A:$A,$C2688,DATOS!$G:$G,$P$1,DATOS!$E:$E,$Q$1)</f>
        <v>0</v>
      </c>
      <c r="N2688" s="117">
        <f>SUMIFS(DATOS!$F:$F,DATOS!$A:$A,$C2688,DATOS!$G:$G,$N$1,DATOS!$L:$L,$R$1)</f>
        <v>0</v>
      </c>
      <c r="O2688" s="118">
        <f>SUMIFS(DATOS!$F:$F,DATOS!$A:$A,$C2688,DATOS!$G:$G,$O$1,DATOS!$L:$L,$R$1)</f>
        <v>0</v>
      </c>
      <c r="P2688" s="119">
        <f>SUMIFS(DATOS!$F:$F,DATOS!$A:$A,$C2688,DATOS!$G:$G,$P$1,DATOS!$L:$L,$R$1)</f>
        <v>0</v>
      </c>
      <c r="Q2688" s="117">
        <f>SUMIFS(DATOS!$F:$F,DATOS!$A:$A,$C2688,DATOS!$G:$G,$N$1,DATOS!$J:$J,$S$1)</f>
        <v>0</v>
      </c>
      <c r="R2688" s="118">
        <f>SUMIFS(DATOS!$F:$F,DATOS!$A:$A,$C2688,DATOS!$G:$G,$O$1,DATOS!$J:$J,$S$1)</f>
        <v>0</v>
      </c>
      <c r="S2688" s="119">
        <f>SUMIFS(DATOS!$F:$F,DATOS!$A:$A,$C2688,DATOS!$G:$G,$P$1,DATOS!$J:$J,$S$1)</f>
        <v>0</v>
      </c>
      <c r="T2688" s="117">
        <f>SUMIFS(DATOS!$F:$F,DATOS!$A:$A,$C2688,DATOS!$G:$G,$N$1,DATOS!$K:$K,$T$1)</f>
        <v>0</v>
      </c>
      <c r="U2688" s="118">
        <f>SUMIFS(DATOS!$F:$F,DATOS!$A:$A,$C2688,DATOS!$G:$G,$O$1,DATOS!$K:$K,$T$1)</f>
        <v>0</v>
      </c>
      <c r="V2688" s="119">
        <f>SUMIFS(DATOS!$F:$F,DATOS!$A:$A,$C2688,DATOS!$G:$G,$P$1,DATOS!$K:$K,$R$1)</f>
        <v>0</v>
      </c>
    </row>
    <row r="2689" spans="1:22">
      <c r="A2689" s="128" t="s">
        <v>452</v>
      </c>
      <c r="B2689" s="128" t="str">
        <f t="shared" si="309"/>
        <v>1 2 7 273 004 001</v>
      </c>
      <c r="C2689" s="129" t="s">
        <v>9969</v>
      </c>
      <c r="D2689" s="130" t="s">
        <v>3328</v>
      </c>
      <c r="E2689" s="127">
        <f t="shared" si="311"/>
        <v>0</v>
      </c>
      <c r="F2689" s="127">
        <f t="shared" si="312"/>
        <v>0</v>
      </c>
      <c r="G2689" s="127">
        <f t="shared" si="313"/>
        <v>0</v>
      </c>
      <c r="H2689" s="131">
        <f t="shared" si="314"/>
        <v>0</v>
      </c>
      <c r="I2689" s="128">
        <f t="shared" si="310"/>
        <v>17</v>
      </c>
      <c r="J2689" s="156" t="str">
        <f t="shared" si="308"/>
        <v>1 2 7 273 004</v>
      </c>
      <c r="K2689" s="118">
        <f>SUMIFS(DATOS!$F:$F,DATOS!$A:$A,$C2689,DATOS!$G:$G,$N$1,DATOS!$E:$E,$Q$1)</f>
        <v>0</v>
      </c>
      <c r="L2689" s="118">
        <f>SUMIFS(DATOS!$F:$F,DATOS!$A:$A,$C2689,DATOS!$G:$G,$O$1,DATOS!$E:$E,$Q$1)</f>
        <v>0</v>
      </c>
      <c r="M2689" s="119">
        <f>SUMIFS(DATOS!$F:$F,DATOS!$A:$A,$C2689,DATOS!$G:$G,$P$1,DATOS!$E:$E,$Q$1)</f>
        <v>0</v>
      </c>
      <c r="N2689" s="117">
        <f>SUMIFS(DATOS!$F:$F,DATOS!$A:$A,$C2689,DATOS!$G:$G,$N$1,DATOS!$L:$L,$R$1)</f>
        <v>0</v>
      </c>
      <c r="O2689" s="118">
        <f>SUMIFS(DATOS!$F:$F,DATOS!$A:$A,$C2689,DATOS!$G:$G,$O$1,DATOS!$L:$L,$R$1)</f>
        <v>0</v>
      </c>
      <c r="P2689" s="119">
        <f>SUMIFS(DATOS!$F:$F,DATOS!$A:$A,$C2689,DATOS!$G:$G,$P$1,DATOS!$L:$L,$R$1)</f>
        <v>0</v>
      </c>
      <c r="Q2689" s="117">
        <f>SUMIFS(DATOS!$F:$F,DATOS!$A:$A,$C2689,DATOS!$G:$G,$N$1,DATOS!$J:$J,$S$1)</f>
        <v>0</v>
      </c>
      <c r="R2689" s="118">
        <f>SUMIFS(DATOS!$F:$F,DATOS!$A:$A,$C2689,DATOS!$G:$G,$O$1,DATOS!$J:$J,$S$1)</f>
        <v>0</v>
      </c>
      <c r="S2689" s="119">
        <f>SUMIFS(DATOS!$F:$F,DATOS!$A:$A,$C2689,DATOS!$G:$G,$P$1,DATOS!$J:$J,$S$1)</f>
        <v>0</v>
      </c>
      <c r="T2689" s="117">
        <f>SUMIFS(DATOS!$F:$F,DATOS!$A:$A,$C2689,DATOS!$G:$G,$N$1,DATOS!$K:$K,$T$1)</f>
        <v>0</v>
      </c>
      <c r="U2689" s="118">
        <f>SUMIFS(DATOS!$F:$F,DATOS!$A:$A,$C2689,DATOS!$G:$G,$O$1,DATOS!$K:$K,$T$1)</f>
        <v>0</v>
      </c>
      <c r="V2689" s="119">
        <f>SUMIFS(DATOS!$F:$F,DATOS!$A:$A,$C2689,DATOS!$G:$G,$P$1,DATOS!$K:$K,$R$1)</f>
        <v>0</v>
      </c>
    </row>
    <row r="2690" spans="1:22">
      <c r="A2690" s="128" t="s">
        <v>452</v>
      </c>
      <c r="B2690" s="128" t="str">
        <f t="shared" si="309"/>
        <v>1 2 7 273 005 001</v>
      </c>
      <c r="C2690" s="129" t="s">
        <v>9970</v>
      </c>
      <c r="D2690" s="130" t="s">
        <v>3328</v>
      </c>
      <c r="E2690" s="127">
        <f t="shared" si="311"/>
        <v>0</v>
      </c>
      <c r="F2690" s="127">
        <f t="shared" si="312"/>
        <v>0</v>
      </c>
      <c r="G2690" s="127">
        <f t="shared" si="313"/>
        <v>0</v>
      </c>
      <c r="H2690" s="131">
        <f t="shared" si="314"/>
        <v>0</v>
      </c>
      <c r="I2690" s="128">
        <f t="shared" si="310"/>
        <v>17</v>
      </c>
      <c r="J2690" s="156" t="str">
        <f t="shared" si="308"/>
        <v>1 2 7 273 005</v>
      </c>
      <c r="K2690" s="118">
        <f>SUMIFS(DATOS!$F:$F,DATOS!$A:$A,$C2690,DATOS!$G:$G,$N$1,DATOS!$E:$E,$Q$1)</f>
        <v>0</v>
      </c>
      <c r="L2690" s="118">
        <f>SUMIFS(DATOS!$F:$F,DATOS!$A:$A,$C2690,DATOS!$G:$G,$O$1,DATOS!$E:$E,$Q$1)</f>
        <v>0</v>
      </c>
      <c r="M2690" s="119">
        <f>SUMIFS(DATOS!$F:$F,DATOS!$A:$A,$C2690,DATOS!$G:$G,$P$1,DATOS!$E:$E,$Q$1)</f>
        <v>0</v>
      </c>
      <c r="N2690" s="117">
        <f>SUMIFS(DATOS!$F:$F,DATOS!$A:$A,$C2690,DATOS!$G:$G,$N$1,DATOS!$L:$L,$R$1)</f>
        <v>0</v>
      </c>
      <c r="O2690" s="118">
        <f>SUMIFS(DATOS!$F:$F,DATOS!$A:$A,$C2690,DATOS!$G:$G,$O$1,DATOS!$L:$L,$R$1)</f>
        <v>0</v>
      </c>
      <c r="P2690" s="119">
        <f>SUMIFS(DATOS!$F:$F,DATOS!$A:$A,$C2690,DATOS!$G:$G,$P$1,DATOS!$L:$L,$R$1)</f>
        <v>0</v>
      </c>
      <c r="Q2690" s="117">
        <f>SUMIFS(DATOS!$F:$F,DATOS!$A:$A,$C2690,DATOS!$G:$G,$N$1,DATOS!$J:$J,$S$1)</f>
        <v>0</v>
      </c>
      <c r="R2690" s="118">
        <f>SUMIFS(DATOS!$F:$F,DATOS!$A:$A,$C2690,DATOS!$G:$G,$O$1,DATOS!$J:$J,$S$1)</f>
        <v>0</v>
      </c>
      <c r="S2690" s="119">
        <f>SUMIFS(DATOS!$F:$F,DATOS!$A:$A,$C2690,DATOS!$G:$G,$P$1,DATOS!$J:$J,$S$1)</f>
        <v>0</v>
      </c>
      <c r="T2690" s="117">
        <f>SUMIFS(DATOS!$F:$F,DATOS!$A:$A,$C2690,DATOS!$G:$G,$N$1,DATOS!$K:$K,$T$1)</f>
        <v>0</v>
      </c>
      <c r="U2690" s="118">
        <f>SUMIFS(DATOS!$F:$F,DATOS!$A:$A,$C2690,DATOS!$G:$G,$O$1,DATOS!$K:$K,$T$1)</f>
        <v>0</v>
      </c>
      <c r="V2690" s="119">
        <f>SUMIFS(DATOS!$F:$F,DATOS!$A:$A,$C2690,DATOS!$G:$G,$P$1,DATOS!$K:$K,$R$1)</f>
        <v>0</v>
      </c>
    </row>
    <row r="2691" spans="1:22">
      <c r="A2691" s="128" t="s">
        <v>452</v>
      </c>
      <c r="B2691" s="128" t="str">
        <f t="shared" si="309"/>
        <v>1 2 7 274 001 001</v>
      </c>
      <c r="C2691" s="129" t="s">
        <v>4132</v>
      </c>
      <c r="D2691" s="130" t="s">
        <v>3329</v>
      </c>
      <c r="E2691" s="127">
        <f t="shared" si="311"/>
        <v>0</v>
      </c>
      <c r="F2691" s="127">
        <f t="shared" si="312"/>
        <v>0</v>
      </c>
      <c r="G2691" s="127">
        <f t="shared" si="313"/>
        <v>0</v>
      </c>
      <c r="H2691" s="131">
        <f t="shared" si="314"/>
        <v>0</v>
      </c>
      <c r="I2691" s="128">
        <f t="shared" si="310"/>
        <v>17</v>
      </c>
      <c r="J2691" s="156" t="str">
        <f t="shared" si="308"/>
        <v>1 2 7 274 001</v>
      </c>
      <c r="K2691" s="118">
        <f>SUMIFS(DATOS!$F:$F,DATOS!$A:$A,$C2691,DATOS!$G:$G,$N$1,DATOS!$E:$E,$Q$1)</f>
        <v>0</v>
      </c>
      <c r="L2691" s="118">
        <f>SUMIFS(DATOS!$F:$F,DATOS!$A:$A,$C2691,DATOS!$G:$G,$O$1,DATOS!$E:$E,$Q$1)</f>
        <v>0</v>
      </c>
      <c r="M2691" s="119">
        <f>SUMIFS(DATOS!$F:$F,DATOS!$A:$A,$C2691,DATOS!$G:$G,$P$1,DATOS!$E:$E,$Q$1)</f>
        <v>0</v>
      </c>
      <c r="N2691" s="117">
        <f>SUMIFS(DATOS!$F:$F,DATOS!$A:$A,$C2691,DATOS!$G:$G,$N$1,DATOS!$L:$L,$R$1)</f>
        <v>0</v>
      </c>
      <c r="O2691" s="118">
        <f>SUMIFS(DATOS!$F:$F,DATOS!$A:$A,$C2691,DATOS!$G:$G,$O$1,DATOS!$L:$L,$R$1)</f>
        <v>0</v>
      </c>
      <c r="P2691" s="119">
        <f>SUMIFS(DATOS!$F:$F,DATOS!$A:$A,$C2691,DATOS!$G:$G,$P$1,DATOS!$L:$L,$R$1)</f>
        <v>0</v>
      </c>
      <c r="Q2691" s="117">
        <f>SUMIFS(DATOS!$F:$F,DATOS!$A:$A,$C2691,DATOS!$G:$G,$N$1,DATOS!$J:$J,$S$1)</f>
        <v>0</v>
      </c>
      <c r="R2691" s="118">
        <f>SUMIFS(DATOS!$F:$F,DATOS!$A:$A,$C2691,DATOS!$G:$G,$O$1,DATOS!$J:$J,$S$1)</f>
        <v>0</v>
      </c>
      <c r="S2691" s="119">
        <f>SUMIFS(DATOS!$F:$F,DATOS!$A:$A,$C2691,DATOS!$G:$G,$P$1,DATOS!$J:$J,$S$1)</f>
        <v>0</v>
      </c>
      <c r="T2691" s="117">
        <f>SUMIFS(DATOS!$F:$F,DATOS!$A:$A,$C2691,DATOS!$G:$G,$N$1,DATOS!$K:$K,$T$1)</f>
        <v>0</v>
      </c>
      <c r="U2691" s="118">
        <f>SUMIFS(DATOS!$F:$F,DATOS!$A:$A,$C2691,DATOS!$G:$G,$O$1,DATOS!$K:$K,$T$1)</f>
        <v>0</v>
      </c>
      <c r="V2691" s="119">
        <f>SUMIFS(DATOS!$F:$F,DATOS!$A:$A,$C2691,DATOS!$G:$G,$P$1,DATOS!$K:$K,$R$1)</f>
        <v>0</v>
      </c>
    </row>
    <row r="2692" spans="1:22">
      <c r="A2692" s="128" t="s">
        <v>452</v>
      </c>
      <c r="B2692" s="128" t="str">
        <f t="shared" si="309"/>
        <v>1 2 7 274 002 001</v>
      </c>
      <c r="C2692" s="129" t="s">
        <v>9971</v>
      </c>
      <c r="D2692" s="130" t="s">
        <v>3329</v>
      </c>
      <c r="E2692" s="127">
        <f t="shared" si="311"/>
        <v>0</v>
      </c>
      <c r="F2692" s="127">
        <f t="shared" si="312"/>
        <v>0</v>
      </c>
      <c r="G2692" s="127">
        <f t="shared" si="313"/>
        <v>0</v>
      </c>
      <c r="H2692" s="131">
        <f t="shared" si="314"/>
        <v>0</v>
      </c>
      <c r="I2692" s="128">
        <f t="shared" si="310"/>
        <v>17</v>
      </c>
      <c r="J2692" s="156" t="str">
        <f t="shared" si="308"/>
        <v>1 2 7 274 002</v>
      </c>
      <c r="K2692" s="118">
        <f>SUMIFS(DATOS!$F:$F,DATOS!$A:$A,$C2692,DATOS!$G:$G,$N$1,DATOS!$E:$E,$Q$1)</f>
        <v>0</v>
      </c>
      <c r="L2692" s="118">
        <f>SUMIFS(DATOS!$F:$F,DATOS!$A:$A,$C2692,DATOS!$G:$G,$O$1,DATOS!$E:$E,$Q$1)</f>
        <v>0</v>
      </c>
      <c r="M2692" s="119">
        <f>SUMIFS(DATOS!$F:$F,DATOS!$A:$A,$C2692,DATOS!$G:$G,$P$1,DATOS!$E:$E,$Q$1)</f>
        <v>0</v>
      </c>
      <c r="N2692" s="117">
        <f>SUMIFS(DATOS!$F:$F,DATOS!$A:$A,$C2692,DATOS!$G:$G,$N$1,DATOS!$L:$L,$R$1)</f>
        <v>0</v>
      </c>
      <c r="O2692" s="118">
        <f>SUMIFS(DATOS!$F:$F,DATOS!$A:$A,$C2692,DATOS!$G:$G,$O$1,DATOS!$L:$L,$R$1)</f>
        <v>0</v>
      </c>
      <c r="P2692" s="119">
        <f>SUMIFS(DATOS!$F:$F,DATOS!$A:$A,$C2692,DATOS!$G:$G,$P$1,DATOS!$L:$L,$R$1)</f>
        <v>0</v>
      </c>
      <c r="Q2692" s="117">
        <f>SUMIFS(DATOS!$F:$F,DATOS!$A:$A,$C2692,DATOS!$G:$G,$N$1,DATOS!$J:$J,$S$1)</f>
        <v>0</v>
      </c>
      <c r="R2692" s="118">
        <f>SUMIFS(DATOS!$F:$F,DATOS!$A:$A,$C2692,DATOS!$G:$G,$O$1,DATOS!$J:$J,$S$1)</f>
        <v>0</v>
      </c>
      <c r="S2692" s="119">
        <f>SUMIFS(DATOS!$F:$F,DATOS!$A:$A,$C2692,DATOS!$G:$G,$P$1,DATOS!$J:$J,$S$1)</f>
        <v>0</v>
      </c>
      <c r="T2692" s="117">
        <f>SUMIFS(DATOS!$F:$F,DATOS!$A:$A,$C2692,DATOS!$G:$G,$N$1,DATOS!$K:$K,$T$1)</f>
        <v>0</v>
      </c>
      <c r="U2692" s="118">
        <f>SUMIFS(DATOS!$F:$F,DATOS!$A:$A,$C2692,DATOS!$G:$G,$O$1,DATOS!$K:$K,$T$1)</f>
        <v>0</v>
      </c>
      <c r="V2692" s="119">
        <f>SUMIFS(DATOS!$F:$F,DATOS!$A:$A,$C2692,DATOS!$G:$G,$P$1,DATOS!$K:$K,$R$1)</f>
        <v>0</v>
      </c>
    </row>
    <row r="2693" spans="1:22">
      <c r="A2693" s="128" t="s">
        <v>452</v>
      </c>
      <c r="B2693" s="128" t="str">
        <f t="shared" si="309"/>
        <v>1 2 7 274 003 001</v>
      </c>
      <c r="C2693" s="129" t="s">
        <v>9972</v>
      </c>
      <c r="D2693" s="130" t="s">
        <v>3329</v>
      </c>
      <c r="E2693" s="127">
        <f t="shared" si="311"/>
        <v>0</v>
      </c>
      <c r="F2693" s="127">
        <f t="shared" si="312"/>
        <v>0</v>
      </c>
      <c r="G2693" s="127">
        <f t="shared" si="313"/>
        <v>0</v>
      </c>
      <c r="H2693" s="131">
        <f t="shared" si="314"/>
        <v>0</v>
      </c>
      <c r="I2693" s="128">
        <f t="shared" si="310"/>
        <v>17</v>
      </c>
      <c r="J2693" s="156" t="str">
        <f t="shared" si="308"/>
        <v>1 2 7 274 003</v>
      </c>
      <c r="K2693" s="118">
        <f>SUMIFS(DATOS!$F:$F,DATOS!$A:$A,$C2693,DATOS!$G:$G,$N$1,DATOS!$E:$E,$Q$1)</f>
        <v>0</v>
      </c>
      <c r="L2693" s="118">
        <f>SUMIFS(DATOS!$F:$F,DATOS!$A:$A,$C2693,DATOS!$G:$G,$O$1,DATOS!$E:$E,$Q$1)</f>
        <v>0</v>
      </c>
      <c r="M2693" s="119">
        <f>SUMIFS(DATOS!$F:$F,DATOS!$A:$A,$C2693,DATOS!$G:$G,$P$1,DATOS!$E:$E,$Q$1)</f>
        <v>0</v>
      </c>
      <c r="N2693" s="117">
        <f>SUMIFS(DATOS!$F:$F,DATOS!$A:$A,$C2693,DATOS!$G:$G,$N$1,DATOS!$L:$L,$R$1)</f>
        <v>0</v>
      </c>
      <c r="O2693" s="118">
        <f>SUMIFS(DATOS!$F:$F,DATOS!$A:$A,$C2693,DATOS!$G:$G,$O$1,DATOS!$L:$L,$R$1)</f>
        <v>0</v>
      </c>
      <c r="P2693" s="119">
        <f>SUMIFS(DATOS!$F:$F,DATOS!$A:$A,$C2693,DATOS!$G:$G,$P$1,DATOS!$L:$L,$R$1)</f>
        <v>0</v>
      </c>
      <c r="Q2693" s="117">
        <f>SUMIFS(DATOS!$F:$F,DATOS!$A:$A,$C2693,DATOS!$G:$G,$N$1,DATOS!$J:$J,$S$1)</f>
        <v>0</v>
      </c>
      <c r="R2693" s="118">
        <f>SUMIFS(DATOS!$F:$F,DATOS!$A:$A,$C2693,DATOS!$G:$G,$O$1,DATOS!$J:$J,$S$1)</f>
        <v>0</v>
      </c>
      <c r="S2693" s="119">
        <f>SUMIFS(DATOS!$F:$F,DATOS!$A:$A,$C2693,DATOS!$G:$G,$P$1,DATOS!$J:$J,$S$1)</f>
        <v>0</v>
      </c>
      <c r="T2693" s="117">
        <f>SUMIFS(DATOS!$F:$F,DATOS!$A:$A,$C2693,DATOS!$G:$G,$N$1,DATOS!$K:$K,$T$1)</f>
        <v>0</v>
      </c>
      <c r="U2693" s="118">
        <f>SUMIFS(DATOS!$F:$F,DATOS!$A:$A,$C2693,DATOS!$G:$G,$O$1,DATOS!$K:$K,$T$1)</f>
        <v>0</v>
      </c>
      <c r="V2693" s="119">
        <f>SUMIFS(DATOS!$F:$F,DATOS!$A:$A,$C2693,DATOS!$G:$G,$P$1,DATOS!$K:$K,$R$1)</f>
        <v>0</v>
      </c>
    </row>
    <row r="2694" spans="1:22">
      <c r="A2694" s="128" t="s">
        <v>452</v>
      </c>
      <c r="B2694" s="128" t="str">
        <f t="shared" si="309"/>
        <v>1 2 7 274 004 001</v>
      </c>
      <c r="C2694" s="129" t="s">
        <v>9973</v>
      </c>
      <c r="D2694" s="130" t="s">
        <v>3329</v>
      </c>
      <c r="E2694" s="127">
        <f t="shared" si="311"/>
        <v>0</v>
      </c>
      <c r="F2694" s="127">
        <f t="shared" si="312"/>
        <v>0</v>
      </c>
      <c r="G2694" s="127">
        <f t="shared" si="313"/>
        <v>0</v>
      </c>
      <c r="H2694" s="131">
        <f t="shared" si="314"/>
        <v>0</v>
      </c>
      <c r="I2694" s="128">
        <f t="shared" si="310"/>
        <v>17</v>
      </c>
      <c r="J2694" s="156" t="str">
        <f t="shared" si="308"/>
        <v>1 2 7 274 004</v>
      </c>
      <c r="K2694" s="118">
        <f>SUMIFS(DATOS!$F:$F,DATOS!$A:$A,$C2694,DATOS!$G:$G,$N$1,DATOS!$E:$E,$Q$1)</f>
        <v>0</v>
      </c>
      <c r="L2694" s="118">
        <f>SUMIFS(DATOS!$F:$F,DATOS!$A:$A,$C2694,DATOS!$G:$G,$O$1,DATOS!$E:$E,$Q$1)</f>
        <v>0</v>
      </c>
      <c r="M2694" s="119">
        <f>SUMIFS(DATOS!$F:$F,DATOS!$A:$A,$C2694,DATOS!$G:$G,$P$1,DATOS!$E:$E,$Q$1)</f>
        <v>0</v>
      </c>
      <c r="N2694" s="117">
        <f>SUMIFS(DATOS!$F:$F,DATOS!$A:$A,$C2694,DATOS!$G:$G,$N$1,DATOS!$L:$L,$R$1)</f>
        <v>0</v>
      </c>
      <c r="O2694" s="118">
        <f>SUMIFS(DATOS!$F:$F,DATOS!$A:$A,$C2694,DATOS!$G:$G,$O$1,DATOS!$L:$L,$R$1)</f>
        <v>0</v>
      </c>
      <c r="P2694" s="119">
        <f>SUMIFS(DATOS!$F:$F,DATOS!$A:$A,$C2694,DATOS!$G:$G,$P$1,DATOS!$L:$L,$R$1)</f>
        <v>0</v>
      </c>
      <c r="Q2694" s="117">
        <f>SUMIFS(DATOS!$F:$F,DATOS!$A:$A,$C2694,DATOS!$G:$G,$N$1,DATOS!$J:$J,$S$1)</f>
        <v>0</v>
      </c>
      <c r="R2694" s="118">
        <f>SUMIFS(DATOS!$F:$F,DATOS!$A:$A,$C2694,DATOS!$G:$G,$O$1,DATOS!$J:$J,$S$1)</f>
        <v>0</v>
      </c>
      <c r="S2694" s="119">
        <f>SUMIFS(DATOS!$F:$F,DATOS!$A:$A,$C2694,DATOS!$G:$G,$P$1,DATOS!$J:$J,$S$1)</f>
        <v>0</v>
      </c>
      <c r="T2694" s="117">
        <f>SUMIFS(DATOS!$F:$F,DATOS!$A:$A,$C2694,DATOS!$G:$G,$N$1,DATOS!$K:$K,$T$1)</f>
        <v>0</v>
      </c>
      <c r="U2694" s="118">
        <f>SUMIFS(DATOS!$F:$F,DATOS!$A:$A,$C2694,DATOS!$G:$G,$O$1,DATOS!$K:$K,$T$1)</f>
        <v>0</v>
      </c>
      <c r="V2694" s="119">
        <f>SUMIFS(DATOS!$F:$F,DATOS!$A:$A,$C2694,DATOS!$G:$G,$P$1,DATOS!$K:$K,$R$1)</f>
        <v>0</v>
      </c>
    </row>
    <row r="2695" spans="1:22">
      <c r="A2695" s="128" t="s">
        <v>452</v>
      </c>
      <c r="B2695" s="128" t="str">
        <f t="shared" si="309"/>
        <v>1 2 7 274 005 001</v>
      </c>
      <c r="C2695" s="129" t="s">
        <v>9974</v>
      </c>
      <c r="D2695" s="130" t="s">
        <v>3329</v>
      </c>
      <c r="E2695" s="127">
        <f t="shared" si="311"/>
        <v>0</v>
      </c>
      <c r="F2695" s="127">
        <f t="shared" si="312"/>
        <v>0</v>
      </c>
      <c r="G2695" s="127">
        <f t="shared" si="313"/>
        <v>0</v>
      </c>
      <c r="H2695" s="131">
        <f t="shared" si="314"/>
        <v>0</v>
      </c>
      <c r="I2695" s="128">
        <f t="shared" si="310"/>
        <v>17</v>
      </c>
      <c r="J2695" s="156" t="str">
        <f t="shared" si="308"/>
        <v>1 2 7 274 005</v>
      </c>
      <c r="K2695" s="118">
        <f>SUMIFS(DATOS!$F:$F,DATOS!$A:$A,$C2695,DATOS!$G:$G,$N$1,DATOS!$E:$E,$Q$1)</f>
        <v>0</v>
      </c>
      <c r="L2695" s="118">
        <f>SUMIFS(DATOS!$F:$F,DATOS!$A:$A,$C2695,DATOS!$G:$G,$O$1,DATOS!$E:$E,$Q$1)</f>
        <v>0</v>
      </c>
      <c r="M2695" s="119">
        <f>SUMIFS(DATOS!$F:$F,DATOS!$A:$A,$C2695,DATOS!$G:$G,$P$1,DATOS!$E:$E,$Q$1)</f>
        <v>0</v>
      </c>
      <c r="N2695" s="117">
        <f>SUMIFS(DATOS!$F:$F,DATOS!$A:$A,$C2695,DATOS!$G:$G,$N$1,DATOS!$L:$L,$R$1)</f>
        <v>0</v>
      </c>
      <c r="O2695" s="118">
        <f>SUMIFS(DATOS!$F:$F,DATOS!$A:$A,$C2695,DATOS!$G:$G,$O$1,DATOS!$L:$L,$R$1)</f>
        <v>0</v>
      </c>
      <c r="P2695" s="119">
        <f>SUMIFS(DATOS!$F:$F,DATOS!$A:$A,$C2695,DATOS!$G:$G,$P$1,DATOS!$L:$L,$R$1)</f>
        <v>0</v>
      </c>
      <c r="Q2695" s="117">
        <f>SUMIFS(DATOS!$F:$F,DATOS!$A:$A,$C2695,DATOS!$G:$G,$N$1,DATOS!$J:$J,$S$1)</f>
        <v>0</v>
      </c>
      <c r="R2695" s="118">
        <f>SUMIFS(DATOS!$F:$F,DATOS!$A:$A,$C2695,DATOS!$G:$G,$O$1,DATOS!$J:$J,$S$1)</f>
        <v>0</v>
      </c>
      <c r="S2695" s="119">
        <f>SUMIFS(DATOS!$F:$F,DATOS!$A:$A,$C2695,DATOS!$G:$G,$P$1,DATOS!$J:$J,$S$1)</f>
        <v>0</v>
      </c>
      <c r="T2695" s="117">
        <f>SUMIFS(DATOS!$F:$F,DATOS!$A:$A,$C2695,DATOS!$G:$G,$N$1,DATOS!$K:$K,$T$1)</f>
        <v>0</v>
      </c>
      <c r="U2695" s="118">
        <f>SUMIFS(DATOS!$F:$F,DATOS!$A:$A,$C2695,DATOS!$G:$G,$O$1,DATOS!$K:$K,$T$1)</f>
        <v>0</v>
      </c>
      <c r="V2695" s="119">
        <f>SUMIFS(DATOS!$F:$F,DATOS!$A:$A,$C2695,DATOS!$G:$G,$P$1,DATOS!$K:$K,$R$1)</f>
        <v>0</v>
      </c>
    </row>
    <row r="2696" spans="1:22">
      <c r="A2696" s="128" t="s">
        <v>452</v>
      </c>
      <c r="B2696" s="128" t="str">
        <f t="shared" si="309"/>
        <v>1 2 7 275 001 001</v>
      </c>
      <c r="C2696" s="129" t="s">
        <v>4140</v>
      </c>
      <c r="D2696" s="130" t="s">
        <v>169</v>
      </c>
      <c r="E2696" s="127">
        <f t="shared" si="311"/>
        <v>0</v>
      </c>
      <c r="F2696" s="127">
        <f t="shared" si="312"/>
        <v>0</v>
      </c>
      <c r="G2696" s="127">
        <f t="shared" si="313"/>
        <v>0</v>
      </c>
      <c r="H2696" s="131">
        <f t="shared" si="314"/>
        <v>0</v>
      </c>
      <c r="I2696" s="128">
        <f t="shared" si="310"/>
        <v>17</v>
      </c>
      <c r="J2696" s="156" t="str">
        <f t="shared" si="308"/>
        <v>1 2 7 275 001</v>
      </c>
      <c r="K2696" s="118">
        <f>SUMIFS(DATOS!$F:$F,DATOS!$A:$A,$C2696,DATOS!$G:$G,$N$1,DATOS!$E:$E,$Q$1)</f>
        <v>0</v>
      </c>
      <c r="L2696" s="118">
        <f>SUMIFS(DATOS!$F:$F,DATOS!$A:$A,$C2696,DATOS!$G:$G,$O$1,DATOS!$E:$E,$Q$1)</f>
        <v>0</v>
      </c>
      <c r="M2696" s="119">
        <f>SUMIFS(DATOS!$F:$F,DATOS!$A:$A,$C2696,DATOS!$G:$G,$P$1,DATOS!$E:$E,$Q$1)</f>
        <v>0</v>
      </c>
      <c r="N2696" s="117">
        <f>SUMIFS(DATOS!$F:$F,DATOS!$A:$A,$C2696,DATOS!$G:$G,$N$1,DATOS!$L:$L,$R$1)</f>
        <v>0</v>
      </c>
      <c r="O2696" s="118">
        <f>SUMIFS(DATOS!$F:$F,DATOS!$A:$A,$C2696,DATOS!$G:$G,$O$1,DATOS!$L:$L,$R$1)</f>
        <v>0</v>
      </c>
      <c r="P2696" s="119">
        <f>SUMIFS(DATOS!$F:$F,DATOS!$A:$A,$C2696,DATOS!$G:$G,$P$1,DATOS!$L:$L,$R$1)</f>
        <v>0</v>
      </c>
      <c r="Q2696" s="117">
        <f>SUMIFS(DATOS!$F:$F,DATOS!$A:$A,$C2696,DATOS!$G:$G,$N$1,DATOS!$J:$J,$S$1)</f>
        <v>0</v>
      </c>
      <c r="R2696" s="118">
        <f>SUMIFS(DATOS!$F:$F,DATOS!$A:$A,$C2696,DATOS!$G:$G,$O$1,DATOS!$J:$J,$S$1)</f>
        <v>0</v>
      </c>
      <c r="S2696" s="119">
        <f>SUMIFS(DATOS!$F:$F,DATOS!$A:$A,$C2696,DATOS!$G:$G,$P$1,DATOS!$J:$J,$S$1)</f>
        <v>0</v>
      </c>
      <c r="T2696" s="117">
        <f>SUMIFS(DATOS!$F:$F,DATOS!$A:$A,$C2696,DATOS!$G:$G,$N$1,DATOS!$K:$K,$T$1)</f>
        <v>0</v>
      </c>
      <c r="U2696" s="118">
        <f>SUMIFS(DATOS!$F:$F,DATOS!$A:$A,$C2696,DATOS!$G:$G,$O$1,DATOS!$K:$K,$T$1)</f>
        <v>0</v>
      </c>
      <c r="V2696" s="119">
        <f>SUMIFS(DATOS!$F:$F,DATOS!$A:$A,$C2696,DATOS!$G:$G,$P$1,DATOS!$K:$K,$R$1)</f>
        <v>0</v>
      </c>
    </row>
    <row r="2697" spans="1:22">
      <c r="A2697" s="128" t="s">
        <v>452</v>
      </c>
      <c r="B2697" s="128" t="str">
        <f t="shared" si="309"/>
        <v>1 2 7 275 002 001</v>
      </c>
      <c r="C2697" s="129" t="s">
        <v>9975</v>
      </c>
      <c r="D2697" s="130" t="s">
        <v>169</v>
      </c>
      <c r="E2697" s="127">
        <f t="shared" si="311"/>
        <v>0</v>
      </c>
      <c r="F2697" s="127">
        <f t="shared" si="312"/>
        <v>0</v>
      </c>
      <c r="G2697" s="127">
        <f t="shared" si="313"/>
        <v>0</v>
      </c>
      <c r="H2697" s="131">
        <f t="shared" si="314"/>
        <v>0</v>
      </c>
      <c r="I2697" s="128">
        <f t="shared" si="310"/>
        <v>17</v>
      </c>
      <c r="J2697" s="156" t="str">
        <f t="shared" si="308"/>
        <v>1 2 7 275 002</v>
      </c>
      <c r="K2697" s="118">
        <f>SUMIFS(DATOS!$F:$F,DATOS!$A:$A,$C2697,DATOS!$G:$G,$N$1,DATOS!$E:$E,$Q$1)</f>
        <v>0</v>
      </c>
      <c r="L2697" s="118">
        <f>SUMIFS(DATOS!$F:$F,DATOS!$A:$A,$C2697,DATOS!$G:$G,$O$1,DATOS!$E:$E,$Q$1)</f>
        <v>0</v>
      </c>
      <c r="M2697" s="119">
        <f>SUMIFS(DATOS!$F:$F,DATOS!$A:$A,$C2697,DATOS!$G:$G,$P$1,DATOS!$E:$E,$Q$1)</f>
        <v>0</v>
      </c>
      <c r="N2697" s="117">
        <f>SUMIFS(DATOS!$F:$F,DATOS!$A:$A,$C2697,DATOS!$G:$G,$N$1,DATOS!$L:$L,$R$1)</f>
        <v>0</v>
      </c>
      <c r="O2697" s="118">
        <f>SUMIFS(DATOS!$F:$F,DATOS!$A:$A,$C2697,DATOS!$G:$G,$O$1,DATOS!$L:$L,$R$1)</f>
        <v>0</v>
      </c>
      <c r="P2697" s="119">
        <f>SUMIFS(DATOS!$F:$F,DATOS!$A:$A,$C2697,DATOS!$G:$G,$P$1,DATOS!$L:$L,$R$1)</f>
        <v>0</v>
      </c>
      <c r="Q2697" s="117">
        <f>SUMIFS(DATOS!$F:$F,DATOS!$A:$A,$C2697,DATOS!$G:$G,$N$1,DATOS!$J:$J,$S$1)</f>
        <v>0</v>
      </c>
      <c r="R2697" s="118">
        <f>SUMIFS(DATOS!$F:$F,DATOS!$A:$A,$C2697,DATOS!$G:$G,$O$1,DATOS!$J:$J,$S$1)</f>
        <v>0</v>
      </c>
      <c r="S2697" s="119">
        <f>SUMIFS(DATOS!$F:$F,DATOS!$A:$A,$C2697,DATOS!$G:$G,$P$1,DATOS!$J:$J,$S$1)</f>
        <v>0</v>
      </c>
      <c r="T2697" s="117">
        <f>SUMIFS(DATOS!$F:$F,DATOS!$A:$A,$C2697,DATOS!$G:$G,$N$1,DATOS!$K:$K,$T$1)</f>
        <v>0</v>
      </c>
      <c r="U2697" s="118">
        <f>SUMIFS(DATOS!$F:$F,DATOS!$A:$A,$C2697,DATOS!$G:$G,$O$1,DATOS!$K:$K,$T$1)</f>
        <v>0</v>
      </c>
      <c r="V2697" s="119">
        <f>SUMIFS(DATOS!$F:$F,DATOS!$A:$A,$C2697,DATOS!$G:$G,$P$1,DATOS!$K:$K,$R$1)</f>
        <v>0</v>
      </c>
    </row>
    <row r="2698" spans="1:22">
      <c r="A2698" s="128" t="s">
        <v>452</v>
      </c>
      <c r="B2698" s="128" t="str">
        <f t="shared" si="309"/>
        <v>1 2 7 275 003 001</v>
      </c>
      <c r="C2698" s="129" t="s">
        <v>9976</v>
      </c>
      <c r="D2698" s="130" t="s">
        <v>169</v>
      </c>
      <c r="E2698" s="127">
        <f t="shared" si="311"/>
        <v>0</v>
      </c>
      <c r="F2698" s="127">
        <f t="shared" si="312"/>
        <v>0</v>
      </c>
      <c r="G2698" s="127">
        <f t="shared" si="313"/>
        <v>0</v>
      </c>
      <c r="H2698" s="131">
        <f t="shared" si="314"/>
        <v>0</v>
      </c>
      <c r="I2698" s="128">
        <f t="shared" si="310"/>
        <v>17</v>
      </c>
      <c r="J2698" s="156" t="str">
        <f t="shared" si="308"/>
        <v>1 2 7 275 003</v>
      </c>
      <c r="K2698" s="118">
        <f>SUMIFS(DATOS!$F:$F,DATOS!$A:$A,$C2698,DATOS!$G:$G,$N$1,DATOS!$E:$E,$Q$1)</f>
        <v>0</v>
      </c>
      <c r="L2698" s="118">
        <f>SUMIFS(DATOS!$F:$F,DATOS!$A:$A,$C2698,DATOS!$G:$G,$O$1,DATOS!$E:$E,$Q$1)</f>
        <v>0</v>
      </c>
      <c r="M2698" s="119">
        <f>SUMIFS(DATOS!$F:$F,DATOS!$A:$A,$C2698,DATOS!$G:$G,$P$1,DATOS!$E:$E,$Q$1)</f>
        <v>0</v>
      </c>
      <c r="N2698" s="117">
        <f>SUMIFS(DATOS!$F:$F,DATOS!$A:$A,$C2698,DATOS!$G:$G,$N$1,DATOS!$L:$L,$R$1)</f>
        <v>0</v>
      </c>
      <c r="O2698" s="118">
        <f>SUMIFS(DATOS!$F:$F,DATOS!$A:$A,$C2698,DATOS!$G:$G,$O$1,DATOS!$L:$L,$R$1)</f>
        <v>0</v>
      </c>
      <c r="P2698" s="119">
        <f>SUMIFS(DATOS!$F:$F,DATOS!$A:$A,$C2698,DATOS!$G:$G,$P$1,DATOS!$L:$L,$R$1)</f>
        <v>0</v>
      </c>
      <c r="Q2698" s="117">
        <f>SUMIFS(DATOS!$F:$F,DATOS!$A:$A,$C2698,DATOS!$G:$G,$N$1,DATOS!$J:$J,$S$1)</f>
        <v>0</v>
      </c>
      <c r="R2698" s="118">
        <f>SUMIFS(DATOS!$F:$F,DATOS!$A:$A,$C2698,DATOS!$G:$G,$O$1,DATOS!$J:$J,$S$1)</f>
        <v>0</v>
      </c>
      <c r="S2698" s="119">
        <f>SUMIFS(DATOS!$F:$F,DATOS!$A:$A,$C2698,DATOS!$G:$G,$P$1,DATOS!$J:$J,$S$1)</f>
        <v>0</v>
      </c>
      <c r="T2698" s="117">
        <f>SUMIFS(DATOS!$F:$F,DATOS!$A:$A,$C2698,DATOS!$G:$G,$N$1,DATOS!$K:$K,$T$1)</f>
        <v>0</v>
      </c>
      <c r="U2698" s="118">
        <f>SUMIFS(DATOS!$F:$F,DATOS!$A:$A,$C2698,DATOS!$G:$G,$O$1,DATOS!$K:$K,$T$1)</f>
        <v>0</v>
      </c>
      <c r="V2698" s="119">
        <f>SUMIFS(DATOS!$F:$F,DATOS!$A:$A,$C2698,DATOS!$G:$G,$P$1,DATOS!$K:$K,$R$1)</f>
        <v>0</v>
      </c>
    </row>
    <row r="2699" spans="1:22">
      <c r="A2699" s="128" t="s">
        <v>452</v>
      </c>
      <c r="B2699" s="128" t="str">
        <f t="shared" si="309"/>
        <v>1 2 7 275 004 001</v>
      </c>
      <c r="C2699" s="129" t="s">
        <v>9977</v>
      </c>
      <c r="D2699" s="130" t="s">
        <v>169</v>
      </c>
      <c r="E2699" s="127">
        <f t="shared" si="311"/>
        <v>0</v>
      </c>
      <c r="F2699" s="127">
        <f t="shared" si="312"/>
        <v>0</v>
      </c>
      <c r="G2699" s="127">
        <f t="shared" si="313"/>
        <v>0</v>
      </c>
      <c r="H2699" s="131">
        <f t="shared" si="314"/>
        <v>0</v>
      </c>
      <c r="I2699" s="128">
        <f t="shared" si="310"/>
        <v>17</v>
      </c>
      <c r="J2699" s="156" t="str">
        <f t="shared" si="308"/>
        <v>1 2 7 275 004</v>
      </c>
      <c r="K2699" s="118">
        <f>SUMIFS(DATOS!$F:$F,DATOS!$A:$A,$C2699,DATOS!$G:$G,$N$1,DATOS!$E:$E,$Q$1)</f>
        <v>0</v>
      </c>
      <c r="L2699" s="118">
        <f>SUMIFS(DATOS!$F:$F,DATOS!$A:$A,$C2699,DATOS!$G:$G,$O$1,DATOS!$E:$E,$Q$1)</f>
        <v>0</v>
      </c>
      <c r="M2699" s="119">
        <f>SUMIFS(DATOS!$F:$F,DATOS!$A:$A,$C2699,DATOS!$G:$G,$P$1,DATOS!$E:$E,$Q$1)</f>
        <v>0</v>
      </c>
      <c r="N2699" s="117">
        <f>SUMIFS(DATOS!$F:$F,DATOS!$A:$A,$C2699,DATOS!$G:$G,$N$1,DATOS!$L:$L,$R$1)</f>
        <v>0</v>
      </c>
      <c r="O2699" s="118">
        <f>SUMIFS(DATOS!$F:$F,DATOS!$A:$A,$C2699,DATOS!$G:$G,$O$1,DATOS!$L:$L,$R$1)</f>
        <v>0</v>
      </c>
      <c r="P2699" s="119">
        <f>SUMIFS(DATOS!$F:$F,DATOS!$A:$A,$C2699,DATOS!$G:$G,$P$1,DATOS!$L:$L,$R$1)</f>
        <v>0</v>
      </c>
      <c r="Q2699" s="117">
        <f>SUMIFS(DATOS!$F:$F,DATOS!$A:$A,$C2699,DATOS!$G:$G,$N$1,DATOS!$J:$J,$S$1)</f>
        <v>0</v>
      </c>
      <c r="R2699" s="118">
        <f>SUMIFS(DATOS!$F:$F,DATOS!$A:$A,$C2699,DATOS!$G:$G,$O$1,DATOS!$J:$J,$S$1)</f>
        <v>0</v>
      </c>
      <c r="S2699" s="119">
        <f>SUMIFS(DATOS!$F:$F,DATOS!$A:$A,$C2699,DATOS!$G:$G,$P$1,DATOS!$J:$J,$S$1)</f>
        <v>0</v>
      </c>
      <c r="T2699" s="117">
        <f>SUMIFS(DATOS!$F:$F,DATOS!$A:$A,$C2699,DATOS!$G:$G,$N$1,DATOS!$K:$K,$T$1)</f>
        <v>0</v>
      </c>
      <c r="U2699" s="118">
        <f>SUMIFS(DATOS!$F:$F,DATOS!$A:$A,$C2699,DATOS!$G:$G,$O$1,DATOS!$K:$K,$T$1)</f>
        <v>0</v>
      </c>
      <c r="V2699" s="119">
        <f>SUMIFS(DATOS!$F:$F,DATOS!$A:$A,$C2699,DATOS!$G:$G,$P$1,DATOS!$K:$K,$R$1)</f>
        <v>0</v>
      </c>
    </row>
    <row r="2700" spans="1:22">
      <c r="A2700" s="128" t="s">
        <v>452</v>
      </c>
      <c r="B2700" s="128" t="str">
        <f t="shared" si="309"/>
        <v>1 2 7 275 005 001</v>
      </c>
      <c r="C2700" s="129" t="s">
        <v>9978</v>
      </c>
      <c r="D2700" s="130" t="s">
        <v>169</v>
      </c>
      <c r="E2700" s="127">
        <f t="shared" si="311"/>
        <v>0</v>
      </c>
      <c r="F2700" s="127">
        <f t="shared" si="312"/>
        <v>0</v>
      </c>
      <c r="G2700" s="127">
        <f t="shared" si="313"/>
        <v>0</v>
      </c>
      <c r="H2700" s="131">
        <f t="shared" si="314"/>
        <v>0</v>
      </c>
      <c r="I2700" s="128">
        <f t="shared" si="310"/>
        <v>17</v>
      </c>
      <c r="J2700" s="156" t="str">
        <f t="shared" si="308"/>
        <v>1 2 7 275 005</v>
      </c>
      <c r="K2700" s="118">
        <f>SUMIFS(DATOS!$F:$F,DATOS!$A:$A,$C2700,DATOS!$G:$G,$N$1,DATOS!$E:$E,$Q$1)</f>
        <v>0</v>
      </c>
      <c r="L2700" s="118">
        <f>SUMIFS(DATOS!$F:$F,DATOS!$A:$A,$C2700,DATOS!$G:$G,$O$1,DATOS!$E:$E,$Q$1)</f>
        <v>0</v>
      </c>
      <c r="M2700" s="119">
        <f>SUMIFS(DATOS!$F:$F,DATOS!$A:$A,$C2700,DATOS!$G:$G,$P$1,DATOS!$E:$E,$Q$1)</f>
        <v>0</v>
      </c>
      <c r="N2700" s="117">
        <f>SUMIFS(DATOS!$F:$F,DATOS!$A:$A,$C2700,DATOS!$G:$G,$N$1,DATOS!$L:$L,$R$1)</f>
        <v>0</v>
      </c>
      <c r="O2700" s="118">
        <f>SUMIFS(DATOS!$F:$F,DATOS!$A:$A,$C2700,DATOS!$G:$G,$O$1,DATOS!$L:$L,$R$1)</f>
        <v>0</v>
      </c>
      <c r="P2700" s="119">
        <f>SUMIFS(DATOS!$F:$F,DATOS!$A:$A,$C2700,DATOS!$G:$G,$P$1,DATOS!$L:$L,$R$1)</f>
        <v>0</v>
      </c>
      <c r="Q2700" s="117">
        <f>SUMIFS(DATOS!$F:$F,DATOS!$A:$A,$C2700,DATOS!$G:$G,$N$1,DATOS!$J:$J,$S$1)</f>
        <v>0</v>
      </c>
      <c r="R2700" s="118">
        <f>SUMIFS(DATOS!$F:$F,DATOS!$A:$A,$C2700,DATOS!$G:$G,$O$1,DATOS!$J:$J,$S$1)</f>
        <v>0</v>
      </c>
      <c r="S2700" s="119">
        <f>SUMIFS(DATOS!$F:$F,DATOS!$A:$A,$C2700,DATOS!$G:$G,$P$1,DATOS!$J:$J,$S$1)</f>
        <v>0</v>
      </c>
      <c r="T2700" s="117">
        <f>SUMIFS(DATOS!$F:$F,DATOS!$A:$A,$C2700,DATOS!$G:$G,$N$1,DATOS!$K:$K,$T$1)</f>
        <v>0</v>
      </c>
      <c r="U2700" s="118">
        <f>SUMIFS(DATOS!$F:$F,DATOS!$A:$A,$C2700,DATOS!$G:$G,$O$1,DATOS!$K:$K,$T$1)</f>
        <v>0</v>
      </c>
      <c r="V2700" s="119">
        <f>SUMIFS(DATOS!$F:$F,DATOS!$A:$A,$C2700,DATOS!$G:$G,$P$1,DATOS!$K:$K,$R$1)</f>
        <v>0</v>
      </c>
    </row>
    <row r="2701" spans="1:22">
      <c r="A2701" s="128" t="s">
        <v>452</v>
      </c>
      <c r="B2701" s="128" t="str">
        <f t="shared" si="309"/>
        <v>1 2 8 281 001 001</v>
      </c>
      <c r="C2701" s="129" t="s">
        <v>4148</v>
      </c>
      <c r="D2701" s="130" t="s">
        <v>3330</v>
      </c>
      <c r="E2701" s="127">
        <f t="shared" si="311"/>
        <v>0</v>
      </c>
      <c r="F2701" s="127">
        <f t="shared" si="312"/>
        <v>0</v>
      </c>
      <c r="G2701" s="127">
        <f t="shared" si="313"/>
        <v>0</v>
      </c>
      <c r="H2701" s="131">
        <f t="shared" si="314"/>
        <v>0</v>
      </c>
      <c r="I2701" s="128">
        <f t="shared" si="310"/>
        <v>17</v>
      </c>
      <c r="J2701" s="156" t="str">
        <f t="shared" si="308"/>
        <v>1 2 8 281 001</v>
      </c>
      <c r="K2701" s="118">
        <f>SUMIFS(DATOS!$F:$F,DATOS!$A:$A,$C2701,DATOS!$G:$G,$N$1,DATOS!$E:$E,$Q$1)</f>
        <v>0</v>
      </c>
      <c r="L2701" s="118">
        <f>SUMIFS(DATOS!$F:$F,DATOS!$A:$A,$C2701,DATOS!$G:$G,$O$1,DATOS!$E:$E,$Q$1)</f>
        <v>0</v>
      </c>
      <c r="M2701" s="119">
        <f>SUMIFS(DATOS!$F:$F,DATOS!$A:$A,$C2701,DATOS!$G:$G,$P$1,DATOS!$E:$E,$Q$1)</f>
        <v>0</v>
      </c>
      <c r="N2701" s="117">
        <f>SUMIFS(DATOS!$F:$F,DATOS!$A:$A,$C2701,DATOS!$G:$G,$N$1,DATOS!$L:$L,$R$1)</f>
        <v>0</v>
      </c>
      <c r="O2701" s="118">
        <f>SUMIFS(DATOS!$F:$F,DATOS!$A:$A,$C2701,DATOS!$G:$G,$O$1,DATOS!$L:$L,$R$1)</f>
        <v>0</v>
      </c>
      <c r="P2701" s="119">
        <f>SUMIFS(DATOS!$F:$F,DATOS!$A:$A,$C2701,DATOS!$G:$G,$P$1,DATOS!$L:$L,$R$1)</f>
        <v>0</v>
      </c>
      <c r="Q2701" s="117">
        <f>SUMIFS(DATOS!$F:$F,DATOS!$A:$A,$C2701,DATOS!$G:$G,$N$1,DATOS!$J:$J,$S$1)</f>
        <v>0</v>
      </c>
      <c r="R2701" s="118">
        <f>SUMIFS(DATOS!$F:$F,DATOS!$A:$A,$C2701,DATOS!$G:$G,$O$1,DATOS!$J:$J,$S$1)</f>
        <v>0</v>
      </c>
      <c r="S2701" s="119">
        <f>SUMIFS(DATOS!$F:$F,DATOS!$A:$A,$C2701,DATOS!$G:$G,$P$1,DATOS!$J:$J,$S$1)</f>
        <v>0</v>
      </c>
      <c r="T2701" s="117">
        <f>SUMIFS(DATOS!$F:$F,DATOS!$A:$A,$C2701,DATOS!$G:$G,$N$1,DATOS!$K:$K,$T$1)</f>
        <v>0</v>
      </c>
      <c r="U2701" s="118">
        <f>SUMIFS(DATOS!$F:$F,DATOS!$A:$A,$C2701,DATOS!$G:$G,$O$1,DATOS!$K:$K,$T$1)</f>
        <v>0</v>
      </c>
      <c r="V2701" s="119">
        <f>SUMIFS(DATOS!$F:$F,DATOS!$A:$A,$C2701,DATOS!$G:$G,$P$1,DATOS!$K:$K,$R$1)</f>
        <v>0</v>
      </c>
    </row>
    <row r="2702" spans="1:22">
      <c r="A2702" s="128" t="s">
        <v>452</v>
      </c>
      <c r="B2702" s="128" t="str">
        <f t="shared" si="309"/>
        <v>1 2 8 281 002 001</v>
      </c>
      <c r="C2702" s="129" t="s">
        <v>9979</v>
      </c>
      <c r="D2702" s="130" t="s">
        <v>3330</v>
      </c>
      <c r="E2702" s="127">
        <f t="shared" si="311"/>
        <v>0</v>
      </c>
      <c r="F2702" s="127">
        <f t="shared" si="312"/>
        <v>0</v>
      </c>
      <c r="G2702" s="127">
        <f t="shared" si="313"/>
        <v>0</v>
      </c>
      <c r="H2702" s="131">
        <f t="shared" si="314"/>
        <v>0</v>
      </c>
      <c r="I2702" s="128">
        <f t="shared" si="310"/>
        <v>17</v>
      </c>
      <c r="J2702" s="156" t="str">
        <f t="shared" si="308"/>
        <v>1 2 8 281 002</v>
      </c>
      <c r="K2702" s="118">
        <f>SUMIFS(DATOS!$F:$F,DATOS!$A:$A,$C2702,DATOS!$G:$G,$N$1,DATOS!$E:$E,$Q$1)</f>
        <v>0</v>
      </c>
      <c r="L2702" s="118">
        <f>SUMIFS(DATOS!$F:$F,DATOS!$A:$A,$C2702,DATOS!$G:$G,$O$1,DATOS!$E:$E,$Q$1)</f>
        <v>0</v>
      </c>
      <c r="M2702" s="119">
        <f>SUMIFS(DATOS!$F:$F,DATOS!$A:$A,$C2702,DATOS!$G:$G,$P$1,DATOS!$E:$E,$Q$1)</f>
        <v>0</v>
      </c>
      <c r="N2702" s="117">
        <f>SUMIFS(DATOS!$F:$F,DATOS!$A:$A,$C2702,DATOS!$G:$G,$N$1,DATOS!$L:$L,$R$1)</f>
        <v>0</v>
      </c>
      <c r="O2702" s="118">
        <f>SUMIFS(DATOS!$F:$F,DATOS!$A:$A,$C2702,DATOS!$G:$G,$O$1,DATOS!$L:$L,$R$1)</f>
        <v>0</v>
      </c>
      <c r="P2702" s="119">
        <f>SUMIFS(DATOS!$F:$F,DATOS!$A:$A,$C2702,DATOS!$G:$G,$P$1,DATOS!$L:$L,$R$1)</f>
        <v>0</v>
      </c>
      <c r="Q2702" s="117">
        <f>SUMIFS(DATOS!$F:$F,DATOS!$A:$A,$C2702,DATOS!$G:$G,$N$1,DATOS!$J:$J,$S$1)</f>
        <v>0</v>
      </c>
      <c r="R2702" s="118">
        <f>SUMIFS(DATOS!$F:$F,DATOS!$A:$A,$C2702,DATOS!$G:$G,$O$1,DATOS!$J:$J,$S$1)</f>
        <v>0</v>
      </c>
      <c r="S2702" s="119">
        <f>SUMIFS(DATOS!$F:$F,DATOS!$A:$A,$C2702,DATOS!$G:$G,$P$1,DATOS!$J:$J,$S$1)</f>
        <v>0</v>
      </c>
      <c r="T2702" s="117">
        <f>SUMIFS(DATOS!$F:$F,DATOS!$A:$A,$C2702,DATOS!$G:$G,$N$1,DATOS!$K:$K,$T$1)</f>
        <v>0</v>
      </c>
      <c r="U2702" s="118">
        <f>SUMIFS(DATOS!$F:$F,DATOS!$A:$A,$C2702,DATOS!$G:$G,$O$1,DATOS!$K:$K,$T$1)</f>
        <v>0</v>
      </c>
      <c r="V2702" s="119">
        <f>SUMIFS(DATOS!$F:$F,DATOS!$A:$A,$C2702,DATOS!$G:$G,$P$1,DATOS!$K:$K,$R$1)</f>
        <v>0</v>
      </c>
    </row>
    <row r="2703" spans="1:22">
      <c r="A2703" s="128" t="s">
        <v>452</v>
      </c>
      <c r="B2703" s="128" t="str">
        <f t="shared" si="309"/>
        <v>1 2 8 281 003 001</v>
      </c>
      <c r="C2703" s="129" t="s">
        <v>9980</v>
      </c>
      <c r="D2703" s="130" t="s">
        <v>3330</v>
      </c>
      <c r="E2703" s="127">
        <f t="shared" si="311"/>
        <v>0</v>
      </c>
      <c r="F2703" s="127">
        <f t="shared" si="312"/>
        <v>0</v>
      </c>
      <c r="G2703" s="127">
        <f t="shared" si="313"/>
        <v>0</v>
      </c>
      <c r="H2703" s="131">
        <f t="shared" si="314"/>
        <v>0</v>
      </c>
      <c r="I2703" s="128">
        <f t="shared" si="310"/>
        <v>17</v>
      </c>
      <c r="J2703" s="156" t="str">
        <f t="shared" si="308"/>
        <v>1 2 8 281 003</v>
      </c>
      <c r="K2703" s="118">
        <f>SUMIFS(DATOS!$F:$F,DATOS!$A:$A,$C2703,DATOS!$G:$G,$N$1,DATOS!$E:$E,$Q$1)</f>
        <v>0</v>
      </c>
      <c r="L2703" s="118">
        <f>SUMIFS(DATOS!$F:$F,DATOS!$A:$A,$C2703,DATOS!$G:$G,$O$1,DATOS!$E:$E,$Q$1)</f>
        <v>0</v>
      </c>
      <c r="M2703" s="119">
        <f>SUMIFS(DATOS!$F:$F,DATOS!$A:$A,$C2703,DATOS!$G:$G,$P$1,DATOS!$E:$E,$Q$1)</f>
        <v>0</v>
      </c>
      <c r="N2703" s="117">
        <f>SUMIFS(DATOS!$F:$F,DATOS!$A:$A,$C2703,DATOS!$G:$G,$N$1,DATOS!$L:$L,$R$1)</f>
        <v>0</v>
      </c>
      <c r="O2703" s="118">
        <f>SUMIFS(DATOS!$F:$F,DATOS!$A:$A,$C2703,DATOS!$G:$G,$O$1,DATOS!$L:$L,$R$1)</f>
        <v>0</v>
      </c>
      <c r="P2703" s="119">
        <f>SUMIFS(DATOS!$F:$F,DATOS!$A:$A,$C2703,DATOS!$G:$G,$P$1,DATOS!$L:$L,$R$1)</f>
        <v>0</v>
      </c>
      <c r="Q2703" s="117">
        <f>SUMIFS(DATOS!$F:$F,DATOS!$A:$A,$C2703,DATOS!$G:$G,$N$1,DATOS!$J:$J,$S$1)</f>
        <v>0</v>
      </c>
      <c r="R2703" s="118">
        <f>SUMIFS(DATOS!$F:$F,DATOS!$A:$A,$C2703,DATOS!$G:$G,$O$1,DATOS!$J:$J,$S$1)</f>
        <v>0</v>
      </c>
      <c r="S2703" s="119">
        <f>SUMIFS(DATOS!$F:$F,DATOS!$A:$A,$C2703,DATOS!$G:$G,$P$1,DATOS!$J:$J,$S$1)</f>
        <v>0</v>
      </c>
      <c r="T2703" s="117">
        <f>SUMIFS(DATOS!$F:$F,DATOS!$A:$A,$C2703,DATOS!$G:$G,$N$1,DATOS!$K:$K,$T$1)</f>
        <v>0</v>
      </c>
      <c r="U2703" s="118">
        <f>SUMIFS(DATOS!$F:$F,DATOS!$A:$A,$C2703,DATOS!$G:$G,$O$1,DATOS!$K:$K,$T$1)</f>
        <v>0</v>
      </c>
      <c r="V2703" s="119">
        <f>SUMIFS(DATOS!$F:$F,DATOS!$A:$A,$C2703,DATOS!$G:$G,$P$1,DATOS!$K:$K,$R$1)</f>
        <v>0</v>
      </c>
    </row>
    <row r="2704" spans="1:22">
      <c r="A2704" s="128" t="s">
        <v>452</v>
      </c>
      <c r="B2704" s="128" t="str">
        <f t="shared" si="309"/>
        <v>1 2 8 281 004 001</v>
      </c>
      <c r="C2704" s="129" t="s">
        <v>9981</v>
      </c>
      <c r="D2704" s="130" t="s">
        <v>3330</v>
      </c>
      <c r="E2704" s="127">
        <f t="shared" si="311"/>
        <v>0</v>
      </c>
      <c r="F2704" s="127">
        <f t="shared" si="312"/>
        <v>0</v>
      </c>
      <c r="G2704" s="127">
        <f t="shared" si="313"/>
        <v>0</v>
      </c>
      <c r="H2704" s="131">
        <f t="shared" si="314"/>
        <v>0</v>
      </c>
      <c r="I2704" s="128">
        <f t="shared" si="310"/>
        <v>17</v>
      </c>
      <c r="J2704" s="156" t="str">
        <f t="shared" si="308"/>
        <v>1 2 8 281 004</v>
      </c>
      <c r="K2704" s="118">
        <f>SUMIFS(DATOS!$F:$F,DATOS!$A:$A,$C2704,DATOS!$G:$G,$N$1,DATOS!$E:$E,$Q$1)</f>
        <v>0</v>
      </c>
      <c r="L2704" s="118">
        <f>SUMIFS(DATOS!$F:$F,DATOS!$A:$A,$C2704,DATOS!$G:$G,$O$1,DATOS!$E:$E,$Q$1)</f>
        <v>0</v>
      </c>
      <c r="M2704" s="119">
        <f>SUMIFS(DATOS!$F:$F,DATOS!$A:$A,$C2704,DATOS!$G:$G,$P$1,DATOS!$E:$E,$Q$1)</f>
        <v>0</v>
      </c>
      <c r="N2704" s="117">
        <f>SUMIFS(DATOS!$F:$F,DATOS!$A:$A,$C2704,DATOS!$G:$G,$N$1,DATOS!$L:$L,$R$1)</f>
        <v>0</v>
      </c>
      <c r="O2704" s="118">
        <f>SUMIFS(DATOS!$F:$F,DATOS!$A:$A,$C2704,DATOS!$G:$G,$O$1,DATOS!$L:$L,$R$1)</f>
        <v>0</v>
      </c>
      <c r="P2704" s="119">
        <f>SUMIFS(DATOS!$F:$F,DATOS!$A:$A,$C2704,DATOS!$G:$G,$P$1,DATOS!$L:$L,$R$1)</f>
        <v>0</v>
      </c>
      <c r="Q2704" s="117">
        <f>SUMIFS(DATOS!$F:$F,DATOS!$A:$A,$C2704,DATOS!$G:$G,$N$1,DATOS!$J:$J,$S$1)</f>
        <v>0</v>
      </c>
      <c r="R2704" s="118">
        <f>SUMIFS(DATOS!$F:$F,DATOS!$A:$A,$C2704,DATOS!$G:$G,$O$1,DATOS!$J:$J,$S$1)</f>
        <v>0</v>
      </c>
      <c r="S2704" s="119">
        <f>SUMIFS(DATOS!$F:$F,DATOS!$A:$A,$C2704,DATOS!$G:$G,$P$1,DATOS!$J:$J,$S$1)</f>
        <v>0</v>
      </c>
      <c r="T2704" s="117">
        <f>SUMIFS(DATOS!$F:$F,DATOS!$A:$A,$C2704,DATOS!$G:$G,$N$1,DATOS!$K:$K,$T$1)</f>
        <v>0</v>
      </c>
      <c r="U2704" s="118">
        <f>SUMIFS(DATOS!$F:$F,DATOS!$A:$A,$C2704,DATOS!$G:$G,$O$1,DATOS!$K:$K,$T$1)</f>
        <v>0</v>
      </c>
      <c r="V2704" s="119">
        <f>SUMIFS(DATOS!$F:$F,DATOS!$A:$A,$C2704,DATOS!$G:$G,$P$1,DATOS!$K:$K,$R$1)</f>
        <v>0</v>
      </c>
    </row>
    <row r="2705" spans="1:22">
      <c r="A2705" s="128" t="s">
        <v>452</v>
      </c>
      <c r="B2705" s="128" t="str">
        <f t="shared" si="309"/>
        <v>1 2 8 281 005 001</v>
      </c>
      <c r="C2705" s="129" t="s">
        <v>9982</v>
      </c>
      <c r="D2705" s="130" t="s">
        <v>3330</v>
      </c>
      <c r="E2705" s="127">
        <f t="shared" si="311"/>
        <v>0</v>
      </c>
      <c r="F2705" s="127">
        <f t="shared" si="312"/>
        <v>0</v>
      </c>
      <c r="G2705" s="127">
        <f t="shared" si="313"/>
        <v>0</v>
      </c>
      <c r="H2705" s="131">
        <f t="shared" si="314"/>
        <v>0</v>
      </c>
      <c r="I2705" s="128">
        <f t="shared" si="310"/>
        <v>17</v>
      </c>
      <c r="J2705" s="156" t="str">
        <f t="shared" si="308"/>
        <v>1 2 8 281 005</v>
      </c>
      <c r="K2705" s="118">
        <f>SUMIFS(DATOS!$F:$F,DATOS!$A:$A,$C2705,DATOS!$G:$G,$N$1,DATOS!$E:$E,$Q$1)</f>
        <v>0</v>
      </c>
      <c r="L2705" s="118">
        <f>SUMIFS(DATOS!$F:$F,DATOS!$A:$A,$C2705,DATOS!$G:$G,$O$1,DATOS!$E:$E,$Q$1)</f>
        <v>0</v>
      </c>
      <c r="M2705" s="119">
        <f>SUMIFS(DATOS!$F:$F,DATOS!$A:$A,$C2705,DATOS!$G:$G,$P$1,DATOS!$E:$E,$Q$1)</f>
        <v>0</v>
      </c>
      <c r="N2705" s="117">
        <f>SUMIFS(DATOS!$F:$F,DATOS!$A:$A,$C2705,DATOS!$G:$G,$N$1,DATOS!$L:$L,$R$1)</f>
        <v>0</v>
      </c>
      <c r="O2705" s="118">
        <f>SUMIFS(DATOS!$F:$F,DATOS!$A:$A,$C2705,DATOS!$G:$G,$O$1,DATOS!$L:$L,$R$1)</f>
        <v>0</v>
      </c>
      <c r="P2705" s="119">
        <f>SUMIFS(DATOS!$F:$F,DATOS!$A:$A,$C2705,DATOS!$G:$G,$P$1,DATOS!$L:$L,$R$1)</f>
        <v>0</v>
      </c>
      <c r="Q2705" s="117">
        <f>SUMIFS(DATOS!$F:$F,DATOS!$A:$A,$C2705,DATOS!$G:$G,$N$1,DATOS!$J:$J,$S$1)</f>
        <v>0</v>
      </c>
      <c r="R2705" s="118">
        <f>SUMIFS(DATOS!$F:$F,DATOS!$A:$A,$C2705,DATOS!$G:$G,$O$1,DATOS!$J:$J,$S$1)</f>
        <v>0</v>
      </c>
      <c r="S2705" s="119">
        <f>SUMIFS(DATOS!$F:$F,DATOS!$A:$A,$C2705,DATOS!$G:$G,$P$1,DATOS!$J:$J,$S$1)</f>
        <v>0</v>
      </c>
      <c r="T2705" s="117">
        <f>SUMIFS(DATOS!$F:$F,DATOS!$A:$A,$C2705,DATOS!$G:$G,$N$1,DATOS!$K:$K,$T$1)</f>
        <v>0</v>
      </c>
      <c r="U2705" s="118">
        <f>SUMIFS(DATOS!$F:$F,DATOS!$A:$A,$C2705,DATOS!$G:$G,$O$1,DATOS!$K:$K,$T$1)</f>
        <v>0</v>
      </c>
      <c r="V2705" s="119">
        <f>SUMIFS(DATOS!$F:$F,DATOS!$A:$A,$C2705,DATOS!$G:$G,$P$1,DATOS!$K:$K,$R$1)</f>
        <v>0</v>
      </c>
    </row>
    <row r="2706" spans="1:22">
      <c r="A2706" s="128" t="s">
        <v>452</v>
      </c>
      <c r="B2706" s="128" t="str">
        <f t="shared" si="309"/>
        <v>1 2 8 282 001 001</v>
      </c>
      <c r="C2706" s="129" t="s">
        <v>4156</v>
      </c>
      <c r="D2706" s="130" t="s">
        <v>3331</v>
      </c>
      <c r="E2706" s="127">
        <f t="shared" si="311"/>
        <v>0</v>
      </c>
      <c r="F2706" s="127">
        <f t="shared" si="312"/>
        <v>0</v>
      </c>
      <c r="G2706" s="127">
        <f t="shared" si="313"/>
        <v>0</v>
      </c>
      <c r="H2706" s="131">
        <f t="shared" si="314"/>
        <v>0</v>
      </c>
      <c r="I2706" s="128">
        <f t="shared" si="310"/>
        <v>17</v>
      </c>
      <c r="J2706" s="156" t="str">
        <f t="shared" si="308"/>
        <v>1 2 8 282 001</v>
      </c>
      <c r="K2706" s="118">
        <f>SUMIFS(DATOS!$F:$F,DATOS!$A:$A,$C2706,DATOS!$G:$G,$N$1,DATOS!$E:$E,$Q$1)</f>
        <v>0</v>
      </c>
      <c r="L2706" s="118">
        <f>SUMIFS(DATOS!$F:$F,DATOS!$A:$A,$C2706,DATOS!$G:$G,$O$1,DATOS!$E:$E,$Q$1)</f>
        <v>0</v>
      </c>
      <c r="M2706" s="119">
        <f>SUMIFS(DATOS!$F:$F,DATOS!$A:$A,$C2706,DATOS!$G:$G,$P$1,DATOS!$E:$E,$Q$1)</f>
        <v>0</v>
      </c>
      <c r="N2706" s="117">
        <f>SUMIFS(DATOS!$F:$F,DATOS!$A:$A,$C2706,DATOS!$G:$G,$N$1,DATOS!$L:$L,$R$1)</f>
        <v>0</v>
      </c>
      <c r="O2706" s="118">
        <f>SUMIFS(DATOS!$F:$F,DATOS!$A:$A,$C2706,DATOS!$G:$G,$O$1,DATOS!$L:$L,$R$1)</f>
        <v>0</v>
      </c>
      <c r="P2706" s="119">
        <f>SUMIFS(DATOS!$F:$F,DATOS!$A:$A,$C2706,DATOS!$G:$G,$P$1,DATOS!$L:$L,$R$1)</f>
        <v>0</v>
      </c>
      <c r="Q2706" s="117">
        <f>SUMIFS(DATOS!$F:$F,DATOS!$A:$A,$C2706,DATOS!$G:$G,$N$1,DATOS!$J:$J,$S$1)</f>
        <v>0</v>
      </c>
      <c r="R2706" s="118">
        <f>SUMIFS(DATOS!$F:$F,DATOS!$A:$A,$C2706,DATOS!$G:$G,$O$1,DATOS!$J:$J,$S$1)</f>
        <v>0</v>
      </c>
      <c r="S2706" s="119">
        <f>SUMIFS(DATOS!$F:$F,DATOS!$A:$A,$C2706,DATOS!$G:$G,$P$1,DATOS!$J:$J,$S$1)</f>
        <v>0</v>
      </c>
      <c r="T2706" s="117">
        <f>SUMIFS(DATOS!$F:$F,DATOS!$A:$A,$C2706,DATOS!$G:$G,$N$1,DATOS!$K:$K,$T$1)</f>
        <v>0</v>
      </c>
      <c r="U2706" s="118">
        <f>SUMIFS(DATOS!$F:$F,DATOS!$A:$A,$C2706,DATOS!$G:$G,$O$1,DATOS!$K:$K,$T$1)</f>
        <v>0</v>
      </c>
      <c r="V2706" s="119">
        <f>SUMIFS(DATOS!$F:$F,DATOS!$A:$A,$C2706,DATOS!$G:$G,$P$1,DATOS!$K:$K,$R$1)</f>
        <v>0</v>
      </c>
    </row>
    <row r="2707" spans="1:22">
      <c r="A2707" s="128" t="s">
        <v>452</v>
      </c>
      <c r="B2707" s="128" t="str">
        <f t="shared" si="309"/>
        <v>1 2 8 282 002 001</v>
      </c>
      <c r="C2707" s="129" t="s">
        <v>9983</v>
      </c>
      <c r="D2707" s="130" t="s">
        <v>3331</v>
      </c>
      <c r="E2707" s="127">
        <f t="shared" si="311"/>
        <v>0</v>
      </c>
      <c r="F2707" s="127">
        <f t="shared" si="312"/>
        <v>0</v>
      </c>
      <c r="G2707" s="127">
        <f t="shared" si="313"/>
        <v>0</v>
      </c>
      <c r="H2707" s="131">
        <f t="shared" si="314"/>
        <v>0</v>
      </c>
      <c r="I2707" s="128">
        <f t="shared" si="310"/>
        <v>17</v>
      </c>
      <c r="J2707" s="156" t="str">
        <f t="shared" si="308"/>
        <v>1 2 8 282 002</v>
      </c>
      <c r="K2707" s="118">
        <f>SUMIFS(DATOS!$F:$F,DATOS!$A:$A,$C2707,DATOS!$G:$G,$N$1,DATOS!$E:$E,$Q$1)</f>
        <v>0</v>
      </c>
      <c r="L2707" s="118">
        <f>SUMIFS(DATOS!$F:$F,DATOS!$A:$A,$C2707,DATOS!$G:$G,$O$1,DATOS!$E:$E,$Q$1)</f>
        <v>0</v>
      </c>
      <c r="M2707" s="119">
        <f>SUMIFS(DATOS!$F:$F,DATOS!$A:$A,$C2707,DATOS!$G:$G,$P$1,DATOS!$E:$E,$Q$1)</f>
        <v>0</v>
      </c>
      <c r="N2707" s="117">
        <f>SUMIFS(DATOS!$F:$F,DATOS!$A:$A,$C2707,DATOS!$G:$G,$N$1,DATOS!$L:$L,$R$1)</f>
        <v>0</v>
      </c>
      <c r="O2707" s="118">
        <f>SUMIFS(DATOS!$F:$F,DATOS!$A:$A,$C2707,DATOS!$G:$G,$O$1,DATOS!$L:$L,$R$1)</f>
        <v>0</v>
      </c>
      <c r="P2707" s="119">
        <f>SUMIFS(DATOS!$F:$F,DATOS!$A:$A,$C2707,DATOS!$G:$G,$P$1,DATOS!$L:$L,$R$1)</f>
        <v>0</v>
      </c>
      <c r="Q2707" s="117">
        <f>SUMIFS(DATOS!$F:$F,DATOS!$A:$A,$C2707,DATOS!$G:$G,$N$1,DATOS!$J:$J,$S$1)</f>
        <v>0</v>
      </c>
      <c r="R2707" s="118">
        <f>SUMIFS(DATOS!$F:$F,DATOS!$A:$A,$C2707,DATOS!$G:$G,$O$1,DATOS!$J:$J,$S$1)</f>
        <v>0</v>
      </c>
      <c r="S2707" s="119">
        <f>SUMIFS(DATOS!$F:$F,DATOS!$A:$A,$C2707,DATOS!$G:$G,$P$1,DATOS!$J:$J,$S$1)</f>
        <v>0</v>
      </c>
      <c r="T2707" s="117">
        <f>SUMIFS(DATOS!$F:$F,DATOS!$A:$A,$C2707,DATOS!$G:$G,$N$1,DATOS!$K:$K,$T$1)</f>
        <v>0</v>
      </c>
      <c r="U2707" s="118">
        <f>SUMIFS(DATOS!$F:$F,DATOS!$A:$A,$C2707,DATOS!$G:$G,$O$1,DATOS!$K:$K,$T$1)</f>
        <v>0</v>
      </c>
      <c r="V2707" s="119">
        <f>SUMIFS(DATOS!$F:$F,DATOS!$A:$A,$C2707,DATOS!$G:$G,$P$1,DATOS!$K:$K,$R$1)</f>
        <v>0</v>
      </c>
    </row>
    <row r="2708" spans="1:22">
      <c r="A2708" s="128" t="s">
        <v>452</v>
      </c>
      <c r="B2708" s="128" t="str">
        <f t="shared" si="309"/>
        <v>1 2 8 282 003 001</v>
      </c>
      <c r="C2708" s="129" t="s">
        <v>9984</v>
      </c>
      <c r="D2708" s="130" t="s">
        <v>3331</v>
      </c>
      <c r="E2708" s="127">
        <f t="shared" si="311"/>
        <v>0</v>
      </c>
      <c r="F2708" s="127">
        <f t="shared" si="312"/>
        <v>0</v>
      </c>
      <c r="G2708" s="127">
        <f t="shared" si="313"/>
        <v>0</v>
      </c>
      <c r="H2708" s="131">
        <f t="shared" si="314"/>
        <v>0</v>
      </c>
      <c r="I2708" s="128">
        <f t="shared" si="310"/>
        <v>17</v>
      </c>
      <c r="J2708" s="156" t="str">
        <f t="shared" si="308"/>
        <v>1 2 8 282 003</v>
      </c>
      <c r="K2708" s="118">
        <f>SUMIFS(DATOS!$F:$F,DATOS!$A:$A,$C2708,DATOS!$G:$G,$N$1,DATOS!$E:$E,$Q$1)</f>
        <v>0</v>
      </c>
      <c r="L2708" s="118">
        <f>SUMIFS(DATOS!$F:$F,DATOS!$A:$A,$C2708,DATOS!$G:$G,$O$1,DATOS!$E:$E,$Q$1)</f>
        <v>0</v>
      </c>
      <c r="M2708" s="119">
        <f>SUMIFS(DATOS!$F:$F,DATOS!$A:$A,$C2708,DATOS!$G:$G,$P$1,DATOS!$E:$E,$Q$1)</f>
        <v>0</v>
      </c>
      <c r="N2708" s="117">
        <f>SUMIFS(DATOS!$F:$F,DATOS!$A:$A,$C2708,DATOS!$G:$G,$N$1,DATOS!$L:$L,$R$1)</f>
        <v>0</v>
      </c>
      <c r="O2708" s="118">
        <f>SUMIFS(DATOS!$F:$F,DATOS!$A:$A,$C2708,DATOS!$G:$G,$O$1,DATOS!$L:$L,$R$1)</f>
        <v>0</v>
      </c>
      <c r="P2708" s="119">
        <f>SUMIFS(DATOS!$F:$F,DATOS!$A:$A,$C2708,DATOS!$G:$G,$P$1,DATOS!$L:$L,$R$1)</f>
        <v>0</v>
      </c>
      <c r="Q2708" s="117">
        <f>SUMIFS(DATOS!$F:$F,DATOS!$A:$A,$C2708,DATOS!$G:$G,$N$1,DATOS!$J:$J,$S$1)</f>
        <v>0</v>
      </c>
      <c r="R2708" s="118">
        <f>SUMIFS(DATOS!$F:$F,DATOS!$A:$A,$C2708,DATOS!$G:$G,$O$1,DATOS!$J:$J,$S$1)</f>
        <v>0</v>
      </c>
      <c r="S2708" s="119">
        <f>SUMIFS(DATOS!$F:$F,DATOS!$A:$A,$C2708,DATOS!$G:$G,$P$1,DATOS!$J:$J,$S$1)</f>
        <v>0</v>
      </c>
      <c r="T2708" s="117">
        <f>SUMIFS(DATOS!$F:$F,DATOS!$A:$A,$C2708,DATOS!$G:$G,$N$1,DATOS!$K:$K,$T$1)</f>
        <v>0</v>
      </c>
      <c r="U2708" s="118">
        <f>SUMIFS(DATOS!$F:$F,DATOS!$A:$A,$C2708,DATOS!$G:$G,$O$1,DATOS!$K:$K,$T$1)</f>
        <v>0</v>
      </c>
      <c r="V2708" s="119">
        <f>SUMIFS(DATOS!$F:$F,DATOS!$A:$A,$C2708,DATOS!$G:$G,$P$1,DATOS!$K:$K,$R$1)</f>
        <v>0</v>
      </c>
    </row>
    <row r="2709" spans="1:22">
      <c r="A2709" s="128" t="s">
        <v>452</v>
      </c>
      <c r="B2709" s="128" t="str">
        <f t="shared" si="309"/>
        <v>1 2 8 282 004 001</v>
      </c>
      <c r="C2709" s="129" t="s">
        <v>9985</v>
      </c>
      <c r="D2709" s="130" t="s">
        <v>3331</v>
      </c>
      <c r="E2709" s="127">
        <f t="shared" si="311"/>
        <v>0</v>
      </c>
      <c r="F2709" s="127">
        <f t="shared" si="312"/>
        <v>0</v>
      </c>
      <c r="G2709" s="127">
        <f t="shared" si="313"/>
        <v>0</v>
      </c>
      <c r="H2709" s="131">
        <f t="shared" si="314"/>
        <v>0</v>
      </c>
      <c r="I2709" s="128">
        <f t="shared" si="310"/>
        <v>17</v>
      </c>
      <c r="J2709" s="156" t="str">
        <f t="shared" si="308"/>
        <v>1 2 8 282 004</v>
      </c>
      <c r="K2709" s="118">
        <f>SUMIFS(DATOS!$F:$F,DATOS!$A:$A,$C2709,DATOS!$G:$G,$N$1,DATOS!$E:$E,$Q$1)</f>
        <v>0</v>
      </c>
      <c r="L2709" s="118">
        <f>SUMIFS(DATOS!$F:$F,DATOS!$A:$A,$C2709,DATOS!$G:$G,$O$1,DATOS!$E:$E,$Q$1)</f>
        <v>0</v>
      </c>
      <c r="M2709" s="119">
        <f>SUMIFS(DATOS!$F:$F,DATOS!$A:$A,$C2709,DATOS!$G:$G,$P$1,DATOS!$E:$E,$Q$1)</f>
        <v>0</v>
      </c>
      <c r="N2709" s="117">
        <f>SUMIFS(DATOS!$F:$F,DATOS!$A:$A,$C2709,DATOS!$G:$G,$N$1,DATOS!$L:$L,$R$1)</f>
        <v>0</v>
      </c>
      <c r="O2709" s="118">
        <f>SUMIFS(DATOS!$F:$F,DATOS!$A:$A,$C2709,DATOS!$G:$G,$O$1,DATOS!$L:$L,$R$1)</f>
        <v>0</v>
      </c>
      <c r="P2709" s="119">
        <f>SUMIFS(DATOS!$F:$F,DATOS!$A:$A,$C2709,DATOS!$G:$G,$P$1,DATOS!$L:$L,$R$1)</f>
        <v>0</v>
      </c>
      <c r="Q2709" s="117">
        <f>SUMIFS(DATOS!$F:$F,DATOS!$A:$A,$C2709,DATOS!$G:$G,$N$1,DATOS!$J:$J,$S$1)</f>
        <v>0</v>
      </c>
      <c r="R2709" s="118">
        <f>SUMIFS(DATOS!$F:$F,DATOS!$A:$A,$C2709,DATOS!$G:$G,$O$1,DATOS!$J:$J,$S$1)</f>
        <v>0</v>
      </c>
      <c r="S2709" s="119">
        <f>SUMIFS(DATOS!$F:$F,DATOS!$A:$A,$C2709,DATOS!$G:$G,$P$1,DATOS!$J:$J,$S$1)</f>
        <v>0</v>
      </c>
      <c r="T2709" s="117">
        <f>SUMIFS(DATOS!$F:$F,DATOS!$A:$A,$C2709,DATOS!$G:$G,$N$1,DATOS!$K:$K,$T$1)</f>
        <v>0</v>
      </c>
      <c r="U2709" s="118">
        <f>SUMIFS(DATOS!$F:$F,DATOS!$A:$A,$C2709,DATOS!$G:$G,$O$1,DATOS!$K:$K,$T$1)</f>
        <v>0</v>
      </c>
      <c r="V2709" s="119">
        <f>SUMIFS(DATOS!$F:$F,DATOS!$A:$A,$C2709,DATOS!$G:$G,$P$1,DATOS!$K:$K,$R$1)</f>
        <v>0</v>
      </c>
    </row>
    <row r="2710" spans="1:22">
      <c r="A2710" s="128" t="s">
        <v>452</v>
      </c>
      <c r="B2710" s="128" t="str">
        <f t="shared" si="309"/>
        <v>1 2 8 282 005 001</v>
      </c>
      <c r="C2710" s="129" t="s">
        <v>9986</v>
      </c>
      <c r="D2710" s="130" t="s">
        <v>3331</v>
      </c>
      <c r="E2710" s="127">
        <f t="shared" si="311"/>
        <v>0</v>
      </c>
      <c r="F2710" s="127">
        <f t="shared" si="312"/>
        <v>0</v>
      </c>
      <c r="G2710" s="127">
        <f t="shared" si="313"/>
        <v>0</v>
      </c>
      <c r="H2710" s="131">
        <f t="shared" si="314"/>
        <v>0</v>
      </c>
      <c r="I2710" s="128">
        <f t="shared" si="310"/>
        <v>17</v>
      </c>
      <c r="J2710" s="156" t="str">
        <f t="shared" si="308"/>
        <v>1 2 8 282 005</v>
      </c>
      <c r="K2710" s="118">
        <f>SUMIFS(DATOS!$F:$F,DATOS!$A:$A,$C2710,DATOS!$G:$G,$N$1,DATOS!$E:$E,$Q$1)</f>
        <v>0</v>
      </c>
      <c r="L2710" s="118">
        <f>SUMIFS(DATOS!$F:$F,DATOS!$A:$A,$C2710,DATOS!$G:$G,$O$1,DATOS!$E:$E,$Q$1)</f>
        <v>0</v>
      </c>
      <c r="M2710" s="119">
        <f>SUMIFS(DATOS!$F:$F,DATOS!$A:$A,$C2710,DATOS!$G:$G,$P$1,DATOS!$E:$E,$Q$1)</f>
        <v>0</v>
      </c>
      <c r="N2710" s="117">
        <f>SUMIFS(DATOS!$F:$F,DATOS!$A:$A,$C2710,DATOS!$G:$G,$N$1,DATOS!$L:$L,$R$1)</f>
        <v>0</v>
      </c>
      <c r="O2710" s="118">
        <f>SUMIFS(DATOS!$F:$F,DATOS!$A:$A,$C2710,DATOS!$G:$G,$O$1,DATOS!$L:$L,$R$1)</f>
        <v>0</v>
      </c>
      <c r="P2710" s="119">
        <f>SUMIFS(DATOS!$F:$F,DATOS!$A:$A,$C2710,DATOS!$G:$G,$P$1,DATOS!$L:$L,$R$1)</f>
        <v>0</v>
      </c>
      <c r="Q2710" s="117">
        <f>SUMIFS(DATOS!$F:$F,DATOS!$A:$A,$C2710,DATOS!$G:$G,$N$1,DATOS!$J:$J,$S$1)</f>
        <v>0</v>
      </c>
      <c r="R2710" s="118">
        <f>SUMIFS(DATOS!$F:$F,DATOS!$A:$A,$C2710,DATOS!$G:$G,$O$1,DATOS!$J:$J,$S$1)</f>
        <v>0</v>
      </c>
      <c r="S2710" s="119">
        <f>SUMIFS(DATOS!$F:$F,DATOS!$A:$A,$C2710,DATOS!$G:$G,$P$1,DATOS!$J:$J,$S$1)</f>
        <v>0</v>
      </c>
      <c r="T2710" s="117">
        <f>SUMIFS(DATOS!$F:$F,DATOS!$A:$A,$C2710,DATOS!$G:$G,$N$1,DATOS!$K:$K,$T$1)</f>
        <v>0</v>
      </c>
      <c r="U2710" s="118">
        <f>SUMIFS(DATOS!$F:$F,DATOS!$A:$A,$C2710,DATOS!$G:$G,$O$1,DATOS!$K:$K,$T$1)</f>
        <v>0</v>
      </c>
      <c r="V2710" s="119">
        <f>SUMIFS(DATOS!$F:$F,DATOS!$A:$A,$C2710,DATOS!$G:$G,$P$1,DATOS!$K:$K,$R$1)</f>
        <v>0</v>
      </c>
    </row>
    <row r="2711" spans="1:22">
      <c r="A2711" s="128" t="s">
        <v>452</v>
      </c>
      <c r="B2711" s="128" t="str">
        <f t="shared" si="309"/>
        <v>1 2 8 283 001 001</v>
      </c>
      <c r="C2711" s="129" t="s">
        <v>4164</v>
      </c>
      <c r="D2711" s="130" t="s">
        <v>3332</v>
      </c>
      <c r="E2711" s="127">
        <f t="shared" si="311"/>
        <v>0</v>
      </c>
      <c r="F2711" s="127">
        <f t="shared" si="312"/>
        <v>0</v>
      </c>
      <c r="G2711" s="127">
        <f t="shared" si="313"/>
        <v>0</v>
      </c>
      <c r="H2711" s="131">
        <f t="shared" si="314"/>
        <v>0</v>
      </c>
      <c r="I2711" s="128">
        <f t="shared" si="310"/>
        <v>17</v>
      </c>
      <c r="J2711" s="156" t="str">
        <f t="shared" si="308"/>
        <v>1 2 8 283 001</v>
      </c>
      <c r="K2711" s="118">
        <f>SUMIFS(DATOS!$F:$F,DATOS!$A:$A,$C2711,DATOS!$G:$G,$N$1,DATOS!$E:$E,$Q$1)</f>
        <v>0</v>
      </c>
      <c r="L2711" s="118">
        <f>SUMIFS(DATOS!$F:$F,DATOS!$A:$A,$C2711,DATOS!$G:$G,$O$1,DATOS!$E:$E,$Q$1)</f>
        <v>0</v>
      </c>
      <c r="M2711" s="119">
        <f>SUMIFS(DATOS!$F:$F,DATOS!$A:$A,$C2711,DATOS!$G:$G,$P$1,DATOS!$E:$E,$Q$1)</f>
        <v>0</v>
      </c>
      <c r="N2711" s="117">
        <f>SUMIFS(DATOS!$F:$F,DATOS!$A:$A,$C2711,DATOS!$G:$G,$N$1,DATOS!$L:$L,$R$1)</f>
        <v>0</v>
      </c>
      <c r="O2711" s="118">
        <f>SUMIFS(DATOS!$F:$F,DATOS!$A:$A,$C2711,DATOS!$G:$G,$O$1,DATOS!$L:$L,$R$1)</f>
        <v>0</v>
      </c>
      <c r="P2711" s="119">
        <f>SUMIFS(DATOS!$F:$F,DATOS!$A:$A,$C2711,DATOS!$G:$G,$P$1,DATOS!$L:$L,$R$1)</f>
        <v>0</v>
      </c>
      <c r="Q2711" s="117">
        <f>SUMIFS(DATOS!$F:$F,DATOS!$A:$A,$C2711,DATOS!$G:$G,$N$1,DATOS!$J:$J,$S$1)</f>
        <v>0</v>
      </c>
      <c r="R2711" s="118">
        <f>SUMIFS(DATOS!$F:$F,DATOS!$A:$A,$C2711,DATOS!$G:$G,$O$1,DATOS!$J:$J,$S$1)</f>
        <v>0</v>
      </c>
      <c r="S2711" s="119">
        <f>SUMIFS(DATOS!$F:$F,DATOS!$A:$A,$C2711,DATOS!$G:$G,$P$1,DATOS!$J:$J,$S$1)</f>
        <v>0</v>
      </c>
      <c r="T2711" s="117">
        <f>SUMIFS(DATOS!$F:$F,DATOS!$A:$A,$C2711,DATOS!$G:$G,$N$1,DATOS!$K:$K,$T$1)</f>
        <v>0</v>
      </c>
      <c r="U2711" s="118">
        <f>SUMIFS(DATOS!$F:$F,DATOS!$A:$A,$C2711,DATOS!$G:$G,$O$1,DATOS!$K:$K,$T$1)</f>
        <v>0</v>
      </c>
      <c r="V2711" s="119">
        <f>SUMIFS(DATOS!$F:$F,DATOS!$A:$A,$C2711,DATOS!$G:$G,$P$1,DATOS!$K:$K,$R$1)</f>
        <v>0</v>
      </c>
    </row>
    <row r="2712" spans="1:22">
      <c r="A2712" s="128" t="s">
        <v>452</v>
      </c>
      <c r="B2712" s="128" t="str">
        <f t="shared" si="309"/>
        <v>1 2 8 283 002 001</v>
      </c>
      <c r="C2712" s="129" t="s">
        <v>9987</v>
      </c>
      <c r="D2712" s="130" t="s">
        <v>3332</v>
      </c>
      <c r="E2712" s="127">
        <f t="shared" si="311"/>
        <v>0</v>
      </c>
      <c r="F2712" s="127">
        <f t="shared" si="312"/>
        <v>0</v>
      </c>
      <c r="G2712" s="127">
        <f t="shared" si="313"/>
        <v>0</v>
      </c>
      <c r="H2712" s="131">
        <f t="shared" si="314"/>
        <v>0</v>
      </c>
      <c r="I2712" s="128">
        <f t="shared" si="310"/>
        <v>17</v>
      </c>
      <c r="J2712" s="156" t="str">
        <f t="shared" si="308"/>
        <v>1 2 8 283 002</v>
      </c>
      <c r="K2712" s="118">
        <f>SUMIFS(DATOS!$F:$F,DATOS!$A:$A,$C2712,DATOS!$G:$G,$N$1,DATOS!$E:$E,$Q$1)</f>
        <v>0</v>
      </c>
      <c r="L2712" s="118">
        <f>SUMIFS(DATOS!$F:$F,DATOS!$A:$A,$C2712,DATOS!$G:$G,$O$1,DATOS!$E:$E,$Q$1)</f>
        <v>0</v>
      </c>
      <c r="M2712" s="119">
        <f>SUMIFS(DATOS!$F:$F,DATOS!$A:$A,$C2712,DATOS!$G:$G,$P$1,DATOS!$E:$E,$Q$1)</f>
        <v>0</v>
      </c>
      <c r="N2712" s="117">
        <f>SUMIFS(DATOS!$F:$F,DATOS!$A:$A,$C2712,DATOS!$G:$G,$N$1,DATOS!$L:$L,$R$1)</f>
        <v>0</v>
      </c>
      <c r="O2712" s="118">
        <f>SUMIFS(DATOS!$F:$F,DATOS!$A:$A,$C2712,DATOS!$G:$G,$O$1,DATOS!$L:$L,$R$1)</f>
        <v>0</v>
      </c>
      <c r="P2712" s="119">
        <f>SUMIFS(DATOS!$F:$F,DATOS!$A:$A,$C2712,DATOS!$G:$G,$P$1,DATOS!$L:$L,$R$1)</f>
        <v>0</v>
      </c>
      <c r="Q2712" s="117">
        <f>SUMIFS(DATOS!$F:$F,DATOS!$A:$A,$C2712,DATOS!$G:$G,$N$1,DATOS!$J:$J,$S$1)</f>
        <v>0</v>
      </c>
      <c r="R2712" s="118">
        <f>SUMIFS(DATOS!$F:$F,DATOS!$A:$A,$C2712,DATOS!$G:$G,$O$1,DATOS!$J:$J,$S$1)</f>
        <v>0</v>
      </c>
      <c r="S2712" s="119">
        <f>SUMIFS(DATOS!$F:$F,DATOS!$A:$A,$C2712,DATOS!$G:$G,$P$1,DATOS!$J:$J,$S$1)</f>
        <v>0</v>
      </c>
      <c r="T2712" s="117">
        <f>SUMIFS(DATOS!$F:$F,DATOS!$A:$A,$C2712,DATOS!$G:$G,$N$1,DATOS!$K:$K,$T$1)</f>
        <v>0</v>
      </c>
      <c r="U2712" s="118">
        <f>SUMIFS(DATOS!$F:$F,DATOS!$A:$A,$C2712,DATOS!$G:$G,$O$1,DATOS!$K:$K,$T$1)</f>
        <v>0</v>
      </c>
      <c r="V2712" s="119">
        <f>SUMIFS(DATOS!$F:$F,DATOS!$A:$A,$C2712,DATOS!$G:$G,$P$1,DATOS!$K:$K,$R$1)</f>
        <v>0</v>
      </c>
    </row>
    <row r="2713" spans="1:22">
      <c r="A2713" s="128" t="s">
        <v>452</v>
      </c>
      <c r="B2713" s="128" t="str">
        <f t="shared" si="309"/>
        <v>1 2 8 283 003 001</v>
      </c>
      <c r="C2713" s="129" t="s">
        <v>8258</v>
      </c>
      <c r="D2713" s="130" t="s">
        <v>3332</v>
      </c>
      <c r="E2713" s="127">
        <f t="shared" si="311"/>
        <v>1681474.3800000001</v>
      </c>
      <c r="F2713" s="127">
        <f t="shared" si="312"/>
        <v>0</v>
      </c>
      <c r="G2713" s="127">
        <f t="shared" si="313"/>
        <v>0</v>
      </c>
      <c r="H2713" s="131">
        <f t="shared" si="314"/>
        <v>1681474.3800000001</v>
      </c>
      <c r="I2713" s="128">
        <f t="shared" si="310"/>
        <v>17</v>
      </c>
      <c r="J2713" s="156" t="str">
        <f t="shared" si="308"/>
        <v>1 2 8 283 003</v>
      </c>
      <c r="K2713" s="118">
        <f>SUMIFS(DATOS!$F:$F,DATOS!$A:$A,$C2713,DATOS!$G:$G,$N$1,DATOS!$E:$E,$Q$1)</f>
        <v>0</v>
      </c>
      <c r="L2713" s="118">
        <f>SUMIFS(DATOS!$F:$F,DATOS!$A:$A,$C2713,DATOS!$G:$G,$O$1,DATOS!$E:$E,$Q$1)</f>
        <v>0</v>
      </c>
      <c r="M2713" s="119">
        <f>SUMIFS(DATOS!$F:$F,DATOS!$A:$A,$C2713,DATOS!$G:$G,$P$1,DATOS!$E:$E,$Q$1)</f>
        <v>0</v>
      </c>
      <c r="N2713" s="117">
        <f>SUMIFS(DATOS!$F:$F,DATOS!$A:$A,$C2713,DATOS!$G:$G,$N$1,DATOS!$L:$L,$R$1)</f>
        <v>1681474.3800000001</v>
      </c>
      <c r="O2713" s="118">
        <f>SUMIFS(DATOS!$F:$F,DATOS!$A:$A,$C2713,DATOS!$G:$G,$O$1,DATOS!$L:$L,$R$1)</f>
        <v>0</v>
      </c>
      <c r="P2713" s="119">
        <f>SUMIFS(DATOS!$F:$F,DATOS!$A:$A,$C2713,DATOS!$G:$G,$P$1,DATOS!$L:$L,$R$1)</f>
        <v>0</v>
      </c>
      <c r="Q2713" s="117">
        <f>SUMIFS(DATOS!$F:$F,DATOS!$A:$A,$C2713,DATOS!$G:$G,$N$1,DATOS!$J:$J,$S$1)</f>
        <v>0</v>
      </c>
      <c r="R2713" s="118">
        <f>SUMIFS(DATOS!$F:$F,DATOS!$A:$A,$C2713,DATOS!$G:$G,$O$1,DATOS!$J:$J,$S$1)</f>
        <v>0</v>
      </c>
      <c r="S2713" s="119">
        <f>SUMIFS(DATOS!$F:$F,DATOS!$A:$A,$C2713,DATOS!$G:$G,$P$1,DATOS!$J:$J,$S$1)</f>
        <v>0</v>
      </c>
      <c r="T2713" s="117">
        <f>SUMIFS(DATOS!$F:$F,DATOS!$A:$A,$C2713,DATOS!$G:$G,$N$1,DATOS!$K:$K,$T$1)</f>
        <v>0</v>
      </c>
      <c r="U2713" s="118">
        <f>SUMIFS(DATOS!$F:$F,DATOS!$A:$A,$C2713,DATOS!$G:$G,$O$1,DATOS!$K:$K,$T$1)</f>
        <v>0</v>
      </c>
      <c r="V2713" s="119">
        <f>SUMIFS(DATOS!$F:$F,DATOS!$A:$A,$C2713,DATOS!$G:$G,$P$1,DATOS!$K:$K,$R$1)</f>
        <v>0</v>
      </c>
    </row>
    <row r="2714" spans="1:22">
      <c r="A2714" s="128" t="s">
        <v>452</v>
      </c>
      <c r="B2714" s="128" t="str">
        <f t="shared" si="309"/>
        <v>1 2 8 283 004 001</v>
      </c>
      <c r="C2714" s="129" t="s">
        <v>9988</v>
      </c>
      <c r="D2714" s="130" t="s">
        <v>3332</v>
      </c>
      <c r="E2714" s="127">
        <f t="shared" si="311"/>
        <v>0</v>
      </c>
      <c r="F2714" s="127">
        <f t="shared" si="312"/>
        <v>0</v>
      </c>
      <c r="G2714" s="127">
        <f t="shared" si="313"/>
        <v>0</v>
      </c>
      <c r="H2714" s="131">
        <f t="shared" si="314"/>
        <v>0</v>
      </c>
      <c r="I2714" s="128">
        <f t="shared" si="310"/>
        <v>17</v>
      </c>
      <c r="J2714" s="156" t="str">
        <f t="shared" si="308"/>
        <v>1 2 8 283 004</v>
      </c>
      <c r="K2714" s="118">
        <f>SUMIFS(DATOS!$F:$F,DATOS!$A:$A,$C2714,DATOS!$G:$G,$N$1,DATOS!$E:$E,$Q$1)</f>
        <v>0</v>
      </c>
      <c r="L2714" s="118">
        <f>SUMIFS(DATOS!$F:$F,DATOS!$A:$A,$C2714,DATOS!$G:$G,$O$1,DATOS!$E:$E,$Q$1)</f>
        <v>0</v>
      </c>
      <c r="M2714" s="119">
        <f>SUMIFS(DATOS!$F:$F,DATOS!$A:$A,$C2714,DATOS!$G:$G,$P$1,DATOS!$E:$E,$Q$1)</f>
        <v>0</v>
      </c>
      <c r="N2714" s="117">
        <f>SUMIFS(DATOS!$F:$F,DATOS!$A:$A,$C2714,DATOS!$G:$G,$N$1,DATOS!$L:$L,$R$1)</f>
        <v>0</v>
      </c>
      <c r="O2714" s="118">
        <f>SUMIFS(DATOS!$F:$F,DATOS!$A:$A,$C2714,DATOS!$G:$G,$O$1,DATOS!$L:$L,$R$1)</f>
        <v>0</v>
      </c>
      <c r="P2714" s="119">
        <f>SUMIFS(DATOS!$F:$F,DATOS!$A:$A,$C2714,DATOS!$G:$G,$P$1,DATOS!$L:$L,$R$1)</f>
        <v>0</v>
      </c>
      <c r="Q2714" s="117">
        <f>SUMIFS(DATOS!$F:$F,DATOS!$A:$A,$C2714,DATOS!$G:$G,$N$1,DATOS!$J:$J,$S$1)</f>
        <v>0</v>
      </c>
      <c r="R2714" s="118">
        <f>SUMIFS(DATOS!$F:$F,DATOS!$A:$A,$C2714,DATOS!$G:$G,$O$1,DATOS!$J:$J,$S$1)</f>
        <v>0</v>
      </c>
      <c r="S2714" s="119">
        <f>SUMIFS(DATOS!$F:$F,DATOS!$A:$A,$C2714,DATOS!$G:$G,$P$1,DATOS!$J:$J,$S$1)</f>
        <v>0</v>
      </c>
      <c r="T2714" s="117">
        <f>SUMIFS(DATOS!$F:$F,DATOS!$A:$A,$C2714,DATOS!$G:$G,$N$1,DATOS!$K:$K,$T$1)</f>
        <v>0</v>
      </c>
      <c r="U2714" s="118">
        <f>SUMIFS(DATOS!$F:$F,DATOS!$A:$A,$C2714,DATOS!$G:$G,$O$1,DATOS!$K:$K,$T$1)</f>
        <v>0</v>
      </c>
      <c r="V2714" s="119">
        <f>SUMIFS(DATOS!$F:$F,DATOS!$A:$A,$C2714,DATOS!$G:$G,$P$1,DATOS!$K:$K,$R$1)</f>
        <v>0</v>
      </c>
    </row>
    <row r="2715" spans="1:22">
      <c r="A2715" s="128" t="s">
        <v>452</v>
      </c>
      <c r="B2715" s="128" t="str">
        <f t="shared" si="309"/>
        <v>1 2 8 283 005 001</v>
      </c>
      <c r="C2715" s="129" t="s">
        <v>9989</v>
      </c>
      <c r="D2715" s="130" t="s">
        <v>3332</v>
      </c>
      <c r="E2715" s="127">
        <f t="shared" si="311"/>
        <v>0</v>
      </c>
      <c r="F2715" s="127">
        <f t="shared" si="312"/>
        <v>0</v>
      </c>
      <c r="G2715" s="127">
        <f t="shared" si="313"/>
        <v>0</v>
      </c>
      <c r="H2715" s="131">
        <f t="shared" si="314"/>
        <v>0</v>
      </c>
      <c r="I2715" s="128">
        <f t="shared" si="310"/>
        <v>17</v>
      </c>
      <c r="J2715" s="156" t="str">
        <f t="shared" si="308"/>
        <v>1 2 8 283 005</v>
      </c>
      <c r="K2715" s="118">
        <f>SUMIFS(DATOS!$F:$F,DATOS!$A:$A,$C2715,DATOS!$G:$G,$N$1,DATOS!$E:$E,$Q$1)</f>
        <v>0</v>
      </c>
      <c r="L2715" s="118">
        <f>SUMIFS(DATOS!$F:$F,DATOS!$A:$A,$C2715,DATOS!$G:$G,$O$1,DATOS!$E:$E,$Q$1)</f>
        <v>0</v>
      </c>
      <c r="M2715" s="119">
        <f>SUMIFS(DATOS!$F:$F,DATOS!$A:$A,$C2715,DATOS!$G:$G,$P$1,DATOS!$E:$E,$Q$1)</f>
        <v>0</v>
      </c>
      <c r="N2715" s="117">
        <f>SUMIFS(DATOS!$F:$F,DATOS!$A:$A,$C2715,DATOS!$G:$G,$N$1,DATOS!$L:$L,$R$1)</f>
        <v>0</v>
      </c>
      <c r="O2715" s="118">
        <f>SUMIFS(DATOS!$F:$F,DATOS!$A:$A,$C2715,DATOS!$G:$G,$O$1,DATOS!$L:$L,$R$1)</f>
        <v>0</v>
      </c>
      <c r="P2715" s="119">
        <f>SUMIFS(DATOS!$F:$F,DATOS!$A:$A,$C2715,DATOS!$G:$G,$P$1,DATOS!$L:$L,$R$1)</f>
        <v>0</v>
      </c>
      <c r="Q2715" s="117">
        <f>SUMIFS(DATOS!$F:$F,DATOS!$A:$A,$C2715,DATOS!$G:$G,$N$1,DATOS!$J:$J,$S$1)</f>
        <v>0</v>
      </c>
      <c r="R2715" s="118">
        <f>SUMIFS(DATOS!$F:$F,DATOS!$A:$A,$C2715,DATOS!$G:$G,$O$1,DATOS!$J:$J,$S$1)</f>
        <v>0</v>
      </c>
      <c r="S2715" s="119">
        <f>SUMIFS(DATOS!$F:$F,DATOS!$A:$A,$C2715,DATOS!$G:$G,$P$1,DATOS!$J:$J,$S$1)</f>
        <v>0</v>
      </c>
      <c r="T2715" s="117">
        <f>SUMIFS(DATOS!$F:$F,DATOS!$A:$A,$C2715,DATOS!$G:$G,$N$1,DATOS!$K:$K,$T$1)</f>
        <v>0</v>
      </c>
      <c r="U2715" s="118">
        <f>SUMIFS(DATOS!$F:$F,DATOS!$A:$A,$C2715,DATOS!$G:$G,$O$1,DATOS!$K:$K,$T$1)</f>
        <v>0</v>
      </c>
      <c r="V2715" s="119">
        <f>SUMIFS(DATOS!$F:$F,DATOS!$A:$A,$C2715,DATOS!$G:$G,$P$1,DATOS!$K:$K,$R$1)</f>
        <v>0</v>
      </c>
    </row>
    <row r="2716" spans="1:22">
      <c r="A2716" s="128" t="s">
        <v>452</v>
      </c>
      <c r="B2716" s="128" t="str">
        <f t="shared" si="309"/>
        <v>1 2 9 291 001 001</v>
      </c>
      <c r="C2716" s="129" t="s">
        <v>4171</v>
      </c>
      <c r="D2716" s="130" t="s">
        <v>181</v>
      </c>
      <c r="E2716" s="127">
        <f t="shared" si="311"/>
        <v>0</v>
      </c>
      <c r="F2716" s="127">
        <f t="shared" si="312"/>
        <v>0</v>
      </c>
      <c r="G2716" s="127">
        <f t="shared" si="313"/>
        <v>0</v>
      </c>
      <c r="H2716" s="131">
        <f t="shared" si="314"/>
        <v>0</v>
      </c>
      <c r="I2716" s="128">
        <f t="shared" si="310"/>
        <v>17</v>
      </c>
      <c r="J2716" s="156" t="str">
        <f t="shared" ref="J2716:J2779" si="315">IF(I2716=9,MID(C2716,1,5),IF(I2716=13,MID(C2716,1,9),IF(I2716=17,MID(C2716,1,13),IF(I2716=21,MID(C2716,1,17),IF(I2716=25,MID(C2716,1,21))))))</f>
        <v>1 2 9 291 001</v>
      </c>
      <c r="K2716" s="118">
        <f>SUMIFS(DATOS!$F:$F,DATOS!$A:$A,$C2716,DATOS!$G:$G,$N$1,DATOS!$E:$E,$Q$1)</f>
        <v>0</v>
      </c>
      <c r="L2716" s="118">
        <f>SUMIFS(DATOS!$F:$F,DATOS!$A:$A,$C2716,DATOS!$G:$G,$O$1,DATOS!$E:$E,$Q$1)</f>
        <v>0</v>
      </c>
      <c r="M2716" s="119">
        <f>SUMIFS(DATOS!$F:$F,DATOS!$A:$A,$C2716,DATOS!$G:$G,$P$1,DATOS!$E:$E,$Q$1)</f>
        <v>0</v>
      </c>
      <c r="N2716" s="117">
        <f>SUMIFS(DATOS!$F:$F,DATOS!$A:$A,$C2716,DATOS!$G:$G,$N$1,DATOS!$L:$L,$R$1)</f>
        <v>0</v>
      </c>
      <c r="O2716" s="118">
        <f>SUMIFS(DATOS!$F:$F,DATOS!$A:$A,$C2716,DATOS!$G:$G,$O$1,DATOS!$L:$L,$R$1)</f>
        <v>0</v>
      </c>
      <c r="P2716" s="119">
        <f>SUMIFS(DATOS!$F:$F,DATOS!$A:$A,$C2716,DATOS!$G:$G,$P$1,DATOS!$L:$L,$R$1)</f>
        <v>0</v>
      </c>
      <c r="Q2716" s="117">
        <f>SUMIFS(DATOS!$F:$F,DATOS!$A:$A,$C2716,DATOS!$G:$G,$N$1,DATOS!$J:$J,$S$1)</f>
        <v>0</v>
      </c>
      <c r="R2716" s="118">
        <f>SUMIFS(DATOS!$F:$F,DATOS!$A:$A,$C2716,DATOS!$G:$G,$O$1,DATOS!$J:$J,$S$1)</f>
        <v>0</v>
      </c>
      <c r="S2716" s="119">
        <f>SUMIFS(DATOS!$F:$F,DATOS!$A:$A,$C2716,DATOS!$G:$G,$P$1,DATOS!$J:$J,$S$1)</f>
        <v>0</v>
      </c>
      <c r="T2716" s="117">
        <f>SUMIFS(DATOS!$F:$F,DATOS!$A:$A,$C2716,DATOS!$G:$G,$N$1,DATOS!$K:$K,$T$1)</f>
        <v>0</v>
      </c>
      <c r="U2716" s="118">
        <f>SUMIFS(DATOS!$F:$F,DATOS!$A:$A,$C2716,DATOS!$G:$G,$O$1,DATOS!$K:$K,$T$1)</f>
        <v>0</v>
      </c>
      <c r="V2716" s="119">
        <f>SUMIFS(DATOS!$F:$F,DATOS!$A:$A,$C2716,DATOS!$G:$G,$P$1,DATOS!$K:$K,$R$1)</f>
        <v>0</v>
      </c>
    </row>
    <row r="2717" spans="1:22">
      <c r="A2717" s="128" t="s">
        <v>452</v>
      </c>
      <c r="B2717" s="128" t="str">
        <f t="shared" si="309"/>
        <v>1 2 9 291 002 001</v>
      </c>
      <c r="C2717" s="129" t="s">
        <v>9990</v>
      </c>
      <c r="D2717" s="130" t="s">
        <v>181</v>
      </c>
      <c r="E2717" s="127">
        <f t="shared" si="311"/>
        <v>0</v>
      </c>
      <c r="F2717" s="127">
        <f t="shared" si="312"/>
        <v>0</v>
      </c>
      <c r="G2717" s="127">
        <f t="shared" si="313"/>
        <v>0</v>
      </c>
      <c r="H2717" s="131">
        <f t="shared" si="314"/>
        <v>0</v>
      </c>
      <c r="I2717" s="128">
        <f t="shared" si="310"/>
        <v>17</v>
      </c>
      <c r="J2717" s="156" t="str">
        <f t="shared" si="315"/>
        <v>1 2 9 291 002</v>
      </c>
      <c r="K2717" s="118">
        <f>SUMIFS(DATOS!$F:$F,DATOS!$A:$A,$C2717,DATOS!$G:$G,$N$1,DATOS!$E:$E,$Q$1)</f>
        <v>0</v>
      </c>
      <c r="L2717" s="118">
        <f>SUMIFS(DATOS!$F:$F,DATOS!$A:$A,$C2717,DATOS!$G:$G,$O$1,DATOS!$E:$E,$Q$1)</f>
        <v>0</v>
      </c>
      <c r="M2717" s="119">
        <f>SUMIFS(DATOS!$F:$F,DATOS!$A:$A,$C2717,DATOS!$G:$G,$P$1,DATOS!$E:$E,$Q$1)</f>
        <v>0</v>
      </c>
      <c r="N2717" s="117">
        <f>SUMIFS(DATOS!$F:$F,DATOS!$A:$A,$C2717,DATOS!$G:$G,$N$1,DATOS!$L:$L,$R$1)</f>
        <v>0</v>
      </c>
      <c r="O2717" s="118">
        <f>SUMIFS(DATOS!$F:$F,DATOS!$A:$A,$C2717,DATOS!$G:$G,$O$1,DATOS!$L:$L,$R$1)</f>
        <v>0</v>
      </c>
      <c r="P2717" s="119">
        <f>SUMIFS(DATOS!$F:$F,DATOS!$A:$A,$C2717,DATOS!$G:$G,$P$1,DATOS!$L:$L,$R$1)</f>
        <v>0</v>
      </c>
      <c r="Q2717" s="117">
        <f>SUMIFS(DATOS!$F:$F,DATOS!$A:$A,$C2717,DATOS!$G:$G,$N$1,DATOS!$J:$J,$S$1)</f>
        <v>0</v>
      </c>
      <c r="R2717" s="118">
        <f>SUMIFS(DATOS!$F:$F,DATOS!$A:$A,$C2717,DATOS!$G:$G,$O$1,DATOS!$J:$J,$S$1)</f>
        <v>0</v>
      </c>
      <c r="S2717" s="119">
        <f>SUMIFS(DATOS!$F:$F,DATOS!$A:$A,$C2717,DATOS!$G:$G,$P$1,DATOS!$J:$J,$S$1)</f>
        <v>0</v>
      </c>
      <c r="T2717" s="117">
        <f>SUMIFS(DATOS!$F:$F,DATOS!$A:$A,$C2717,DATOS!$G:$G,$N$1,DATOS!$K:$K,$T$1)</f>
        <v>0</v>
      </c>
      <c r="U2717" s="118">
        <f>SUMIFS(DATOS!$F:$F,DATOS!$A:$A,$C2717,DATOS!$G:$G,$O$1,DATOS!$K:$K,$T$1)</f>
        <v>0</v>
      </c>
      <c r="V2717" s="119">
        <f>SUMIFS(DATOS!$F:$F,DATOS!$A:$A,$C2717,DATOS!$G:$G,$P$1,DATOS!$K:$K,$R$1)</f>
        <v>0</v>
      </c>
    </row>
    <row r="2718" spans="1:22">
      <c r="A2718" s="128" t="s">
        <v>452</v>
      </c>
      <c r="B2718" s="128" t="str">
        <f t="shared" si="309"/>
        <v>1 2 9 291 003 001</v>
      </c>
      <c r="C2718" s="129" t="s">
        <v>9991</v>
      </c>
      <c r="D2718" s="130" t="s">
        <v>181</v>
      </c>
      <c r="E2718" s="127">
        <f t="shared" si="311"/>
        <v>0</v>
      </c>
      <c r="F2718" s="127">
        <f t="shared" si="312"/>
        <v>0</v>
      </c>
      <c r="G2718" s="127">
        <f t="shared" si="313"/>
        <v>0</v>
      </c>
      <c r="H2718" s="131">
        <f t="shared" si="314"/>
        <v>0</v>
      </c>
      <c r="I2718" s="128">
        <f t="shared" si="310"/>
        <v>17</v>
      </c>
      <c r="J2718" s="156" t="str">
        <f t="shared" si="315"/>
        <v>1 2 9 291 003</v>
      </c>
      <c r="K2718" s="118">
        <f>SUMIFS(DATOS!$F:$F,DATOS!$A:$A,$C2718,DATOS!$G:$G,$N$1,DATOS!$E:$E,$Q$1)</f>
        <v>0</v>
      </c>
      <c r="L2718" s="118">
        <f>SUMIFS(DATOS!$F:$F,DATOS!$A:$A,$C2718,DATOS!$G:$G,$O$1,DATOS!$E:$E,$Q$1)</f>
        <v>0</v>
      </c>
      <c r="M2718" s="119">
        <f>SUMIFS(DATOS!$F:$F,DATOS!$A:$A,$C2718,DATOS!$G:$G,$P$1,DATOS!$E:$E,$Q$1)</f>
        <v>0</v>
      </c>
      <c r="N2718" s="117">
        <f>SUMIFS(DATOS!$F:$F,DATOS!$A:$A,$C2718,DATOS!$G:$G,$N$1,DATOS!$L:$L,$R$1)</f>
        <v>0</v>
      </c>
      <c r="O2718" s="118">
        <f>SUMIFS(DATOS!$F:$F,DATOS!$A:$A,$C2718,DATOS!$G:$G,$O$1,DATOS!$L:$L,$R$1)</f>
        <v>0</v>
      </c>
      <c r="P2718" s="119">
        <f>SUMIFS(DATOS!$F:$F,DATOS!$A:$A,$C2718,DATOS!$G:$G,$P$1,DATOS!$L:$L,$R$1)</f>
        <v>0</v>
      </c>
      <c r="Q2718" s="117">
        <f>SUMIFS(DATOS!$F:$F,DATOS!$A:$A,$C2718,DATOS!$G:$G,$N$1,DATOS!$J:$J,$S$1)</f>
        <v>0</v>
      </c>
      <c r="R2718" s="118">
        <f>SUMIFS(DATOS!$F:$F,DATOS!$A:$A,$C2718,DATOS!$G:$G,$O$1,DATOS!$J:$J,$S$1)</f>
        <v>0</v>
      </c>
      <c r="S2718" s="119">
        <f>SUMIFS(DATOS!$F:$F,DATOS!$A:$A,$C2718,DATOS!$G:$G,$P$1,DATOS!$J:$J,$S$1)</f>
        <v>0</v>
      </c>
      <c r="T2718" s="117">
        <f>SUMIFS(DATOS!$F:$F,DATOS!$A:$A,$C2718,DATOS!$G:$G,$N$1,DATOS!$K:$K,$T$1)</f>
        <v>0</v>
      </c>
      <c r="U2718" s="118">
        <f>SUMIFS(DATOS!$F:$F,DATOS!$A:$A,$C2718,DATOS!$G:$G,$O$1,DATOS!$K:$K,$T$1)</f>
        <v>0</v>
      </c>
      <c r="V2718" s="119">
        <f>SUMIFS(DATOS!$F:$F,DATOS!$A:$A,$C2718,DATOS!$G:$G,$P$1,DATOS!$K:$K,$R$1)</f>
        <v>0</v>
      </c>
    </row>
    <row r="2719" spans="1:22">
      <c r="A2719" s="128" t="s">
        <v>452</v>
      </c>
      <c r="B2719" s="128" t="str">
        <f t="shared" si="309"/>
        <v>1 2 9 291 004 001</v>
      </c>
      <c r="C2719" s="129" t="s">
        <v>9992</v>
      </c>
      <c r="D2719" s="130" t="s">
        <v>181</v>
      </c>
      <c r="E2719" s="127">
        <f t="shared" si="311"/>
        <v>0</v>
      </c>
      <c r="F2719" s="127">
        <f t="shared" si="312"/>
        <v>0</v>
      </c>
      <c r="G2719" s="127">
        <f t="shared" si="313"/>
        <v>0</v>
      </c>
      <c r="H2719" s="131">
        <f t="shared" si="314"/>
        <v>0</v>
      </c>
      <c r="I2719" s="128">
        <f t="shared" si="310"/>
        <v>17</v>
      </c>
      <c r="J2719" s="156" t="str">
        <f t="shared" si="315"/>
        <v>1 2 9 291 004</v>
      </c>
      <c r="K2719" s="118">
        <f>SUMIFS(DATOS!$F:$F,DATOS!$A:$A,$C2719,DATOS!$G:$G,$N$1,DATOS!$E:$E,$Q$1)</f>
        <v>0</v>
      </c>
      <c r="L2719" s="118">
        <f>SUMIFS(DATOS!$F:$F,DATOS!$A:$A,$C2719,DATOS!$G:$G,$O$1,DATOS!$E:$E,$Q$1)</f>
        <v>0</v>
      </c>
      <c r="M2719" s="119">
        <f>SUMIFS(DATOS!$F:$F,DATOS!$A:$A,$C2719,DATOS!$G:$G,$P$1,DATOS!$E:$E,$Q$1)</f>
        <v>0</v>
      </c>
      <c r="N2719" s="117">
        <f>SUMIFS(DATOS!$F:$F,DATOS!$A:$A,$C2719,DATOS!$G:$G,$N$1,DATOS!$L:$L,$R$1)</f>
        <v>0</v>
      </c>
      <c r="O2719" s="118">
        <f>SUMIFS(DATOS!$F:$F,DATOS!$A:$A,$C2719,DATOS!$G:$G,$O$1,DATOS!$L:$L,$R$1)</f>
        <v>0</v>
      </c>
      <c r="P2719" s="119">
        <f>SUMIFS(DATOS!$F:$F,DATOS!$A:$A,$C2719,DATOS!$G:$G,$P$1,DATOS!$L:$L,$R$1)</f>
        <v>0</v>
      </c>
      <c r="Q2719" s="117">
        <f>SUMIFS(DATOS!$F:$F,DATOS!$A:$A,$C2719,DATOS!$G:$G,$N$1,DATOS!$J:$J,$S$1)</f>
        <v>0</v>
      </c>
      <c r="R2719" s="118">
        <f>SUMIFS(DATOS!$F:$F,DATOS!$A:$A,$C2719,DATOS!$G:$G,$O$1,DATOS!$J:$J,$S$1)</f>
        <v>0</v>
      </c>
      <c r="S2719" s="119">
        <f>SUMIFS(DATOS!$F:$F,DATOS!$A:$A,$C2719,DATOS!$G:$G,$P$1,DATOS!$J:$J,$S$1)</f>
        <v>0</v>
      </c>
      <c r="T2719" s="117">
        <f>SUMIFS(DATOS!$F:$F,DATOS!$A:$A,$C2719,DATOS!$G:$G,$N$1,DATOS!$K:$K,$T$1)</f>
        <v>0</v>
      </c>
      <c r="U2719" s="118">
        <f>SUMIFS(DATOS!$F:$F,DATOS!$A:$A,$C2719,DATOS!$G:$G,$O$1,DATOS!$K:$K,$T$1)</f>
        <v>0</v>
      </c>
      <c r="V2719" s="119">
        <f>SUMIFS(DATOS!$F:$F,DATOS!$A:$A,$C2719,DATOS!$G:$G,$P$1,DATOS!$K:$K,$R$1)</f>
        <v>0</v>
      </c>
    </row>
    <row r="2720" spans="1:22">
      <c r="A2720" s="128" t="s">
        <v>452</v>
      </c>
      <c r="B2720" s="128" t="str">
        <f t="shared" si="309"/>
        <v>1 2 9 291 005 001</v>
      </c>
      <c r="C2720" s="129" t="s">
        <v>9993</v>
      </c>
      <c r="D2720" s="130" t="s">
        <v>181</v>
      </c>
      <c r="E2720" s="127">
        <f t="shared" si="311"/>
        <v>0</v>
      </c>
      <c r="F2720" s="127">
        <f t="shared" si="312"/>
        <v>0</v>
      </c>
      <c r="G2720" s="127">
        <f t="shared" si="313"/>
        <v>0</v>
      </c>
      <c r="H2720" s="131">
        <f t="shared" si="314"/>
        <v>0</v>
      </c>
      <c r="I2720" s="128">
        <f t="shared" si="310"/>
        <v>17</v>
      </c>
      <c r="J2720" s="156" t="str">
        <f t="shared" si="315"/>
        <v>1 2 9 291 005</v>
      </c>
      <c r="K2720" s="118">
        <f>SUMIFS(DATOS!$F:$F,DATOS!$A:$A,$C2720,DATOS!$G:$G,$N$1,DATOS!$E:$E,$Q$1)</f>
        <v>0</v>
      </c>
      <c r="L2720" s="118">
        <f>SUMIFS(DATOS!$F:$F,DATOS!$A:$A,$C2720,DATOS!$G:$G,$O$1,DATOS!$E:$E,$Q$1)</f>
        <v>0</v>
      </c>
      <c r="M2720" s="119">
        <f>SUMIFS(DATOS!$F:$F,DATOS!$A:$A,$C2720,DATOS!$G:$G,$P$1,DATOS!$E:$E,$Q$1)</f>
        <v>0</v>
      </c>
      <c r="N2720" s="117">
        <f>SUMIFS(DATOS!$F:$F,DATOS!$A:$A,$C2720,DATOS!$G:$G,$N$1,DATOS!$L:$L,$R$1)</f>
        <v>0</v>
      </c>
      <c r="O2720" s="118">
        <f>SUMIFS(DATOS!$F:$F,DATOS!$A:$A,$C2720,DATOS!$G:$G,$O$1,DATOS!$L:$L,$R$1)</f>
        <v>0</v>
      </c>
      <c r="P2720" s="119">
        <f>SUMIFS(DATOS!$F:$F,DATOS!$A:$A,$C2720,DATOS!$G:$G,$P$1,DATOS!$L:$L,$R$1)</f>
        <v>0</v>
      </c>
      <c r="Q2720" s="117">
        <f>SUMIFS(DATOS!$F:$F,DATOS!$A:$A,$C2720,DATOS!$G:$G,$N$1,DATOS!$J:$J,$S$1)</f>
        <v>0</v>
      </c>
      <c r="R2720" s="118">
        <f>SUMIFS(DATOS!$F:$F,DATOS!$A:$A,$C2720,DATOS!$G:$G,$O$1,DATOS!$J:$J,$S$1)</f>
        <v>0</v>
      </c>
      <c r="S2720" s="119">
        <f>SUMIFS(DATOS!$F:$F,DATOS!$A:$A,$C2720,DATOS!$G:$G,$P$1,DATOS!$J:$J,$S$1)</f>
        <v>0</v>
      </c>
      <c r="T2720" s="117">
        <f>SUMIFS(DATOS!$F:$F,DATOS!$A:$A,$C2720,DATOS!$G:$G,$N$1,DATOS!$K:$K,$T$1)</f>
        <v>0</v>
      </c>
      <c r="U2720" s="118">
        <f>SUMIFS(DATOS!$F:$F,DATOS!$A:$A,$C2720,DATOS!$G:$G,$O$1,DATOS!$K:$K,$T$1)</f>
        <v>0</v>
      </c>
      <c r="V2720" s="119">
        <f>SUMIFS(DATOS!$F:$F,DATOS!$A:$A,$C2720,DATOS!$G:$G,$P$1,DATOS!$K:$K,$R$1)</f>
        <v>0</v>
      </c>
    </row>
    <row r="2721" spans="1:22">
      <c r="A2721" s="128" t="s">
        <v>452</v>
      </c>
      <c r="B2721" s="128" t="str">
        <f t="shared" si="309"/>
        <v>1 2 9 292 001 001</v>
      </c>
      <c r="C2721" s="129" t="s">
        <v>4179</v>
      </c>
      <c r="D2721" s="130" t="s">
        <v>3333</v>
      </c>
      <c r="E2721" s="127">
        <f t="shared" si="311"/>
        <v>0</v>
      </c>
      <c r="F2721" s="127">
        <f t="shared" si="312"/>
        <v>0</v>
      </c>
      <c r="G2721" s="127">
        <f t="shared" si="313"/>
        <v>0</v>
      </c>
      <c r="H2721" s="131">
        <f t="shared" si="314"/>
        <v>0</v>
      </c>
      <c r="I2721" s="128">
        <f t="shared" si="310"/>
        <v>17</v>
      </c>
      <c r="J2721" s="156" t="str">
        <f t="shared" si="315"/>
        <v>1 2 9 292 001</v>
      </c>
      <c r="K2721" s="118">
        <f>SUMIFS(DATOS!$F:$F,DATOS!$A:$A,$C2721,DATOS!$G:$G,$N$1,DATOS!$E:$E,$Q$1)</f>
        <v>0</v>
      </c>
      <c r="L2721" s="118">
        <f>SUMIFS(DATOS!$F:$F,DATOS!$A:$A,$C2721,DATOS!$G:$G,$O$1,DATOS!$E:$E,$Q$1)</f>
        <v>0</v>
      </c>
      <c r="M2721" s="119">
        <f>SUMIFS(DATOS!$F:$F,DATOS!$A:$A,$C2721,DATOS!$G:$G,$P$1,DATOS!$E:$E,$Q$1)</f>
        <v>0</v>
      </c>
      <c r="N2721" s="117">
        <f>SUMIFS(DATOS!$F:$F,DATOS!$A:$A,$C2721,DATOS!$G:$G,$N$1,DATOS!$L:$L,$R$1)</f>
        <v>0</v>
      </c>
      <c r="O2721" s="118">
        <f>SUMIFS(DATOS!$F:$F,DATOS!$A:$A,$C2721,DATOS!$G:$G,$O$1,DATOS!$L:$L,$R$1)</f>
        <v>0</v>
      </c>
      <c r="P2721" s="119">
        <f>SUMIFS(DATOS!$F:$F,DATOS!$A:$A,$C2721,DATOS!$G:$G,$P$1,DATOS!$L:$L,$R$1)</f>
        <v>0</v>
      </c>
      <c r="Q2721" s="117">
        <f>SUMIFS(DATOS!$F:$F,DATOS!$A:$A,$C2721,DATOS!$G:$G,$N$1,DATOS!$J:$J,$S$1)</f>
        <v>0</v>
      </c>
      <c r="R2721" s="118">
        <f>SUMIFS(DATOS!$F:$F,DATOS!$A:$A,$C2721,DATOS!$G:$G,$O$1,DATOS!$J:$J,$S$1)</f>
        <v>0</v>
      </c>
      <c r="S2721" s="119">
        <f>SUMIFS(DATOS!$F:$F,DATOS!$A:$A,$C2721,DATOS!$G:$G,$P$1,DATOS!$J:$J,$S$1)</f>
        <v>0</v>
      </c>
      <c r="T2721" s="117">
        <f>SUMIFS(DATOS!$F:$F,DATOS!$A:$A,$C2721,DATOS!$G:$G,$N$1,DATOS!$K:$K,$T$1)</f>
        <v>0</v>
      </c>
      <c r="U2721" s="118">
        <f>SUMIFS(DATOS!$F:$F,DATOS!$A:$A,$C2721,DATOS!$G:$G,$O$1,DATOS!$K:$K,$T$1)</f>
        <v>0</v>
      </c>
      <c r="V2721" s="119">
        <f>SUMIFS(DATOS!$F:$F,DATOS!$A:$A,$C2721,DATOS!$G:$G,$P$1,DATOS!$K:$K,$R$1)</f>
        <v>0</v>
      </c>
    </row>
    <row r="2722" spans="1:22">
      <c r="A2722" s="128" t="s">
        <v>452</v>
      </c>
      <c r="B2722" s="128" t="str">
        <f t="shared" si="309"/>
        <v>1 2 9 292 002 001</v>
      </c>
      <c r="C2722" s="129" t="s">
        <v>9994</v>
      </c>
      <c r="D2722" s="130" t="s">
        <v>3333</v>
      </c>
      <c r="E2722" s="127">
        <f t="shared" si="311"/>
        <v>0</v>
      </c>
      <c r="F2722" s="127">
        <f t="shared" si="312"/>
        <v>0</v>
      </c>
      <c r="G2722" s="127">
        <f t="shared" si="313"/>
        <v>0</v>
      </c>
      <c r="H2722" s="131">
        <f t="shared" si="314"/>
        <v>0</v>
      </c>
      <c r="I2722" s="128">
        <f t="shared" si="310"/>
        <v>17</v>
      </c>
      <c r="J2722" s="156" t="str">
        <f t="shared" si="315"/>
        <v>1 2 9 292 002</v>
      </c>
      <c r="K2722" s="118">
        <f>SUMIFS(DATOS!$F:$F,DATOS!$A:$A,$C2722,DATOS!$G:$G,$N$1,DATOS!$E:$E,$Q$1)</f>
        <v>0</v>
      </c>
      <c r="L2722" s="118">
        <f>SUMIFS(DATOS!$F:$F,DATOS!$A:$A,$C2722,DATOS!$G:$G,$O$1,DATOS!$E:$E,$Q$1)</f>
        <v>0</v>
      </c>
      <c r="M2722" s="119">
        <f>SUMIFS(DATOS!$F:$F,DATOS!$A:$A,$C2722,DATOS!$G:$G,$P$1,DATOS!$E:$E,$Q$1)</f>
        <v>0</v>
      </c>
      <c r="N2722" s="117">
        <f>SUMIFS(DATOS!$F:$F,DATOS!$A:$A,$C2722,DATOS!$G:$G,$N$1,DATOS!$L:$L,$R$1)</f>
        <v>0</v>
      </c>
      <c r="O2722" s="118">
        <f>SUMIFS(DATOS!$F:$F,DATOS!$A:$A,$C2722,DATOS!$G:$G,$O$1,DATOS!$L:$L,$R$1)</f>
        <v>0</v>
      </c>
      <c r="P2722" s="119">
        <f>SUMIFS(DATOS!$F:$F,DATOS!$A:$A,$C2722,DATOS!$G:$G,$P$1,DATOS!$L:$L,$R$1)</f>
        <v>0</v>
      </c>
      <c r="Q2722" s="117">
        <f>SUMIFS(DATOS!$F:$F,DATOS!$A:$A,$C2722,DATOS!$G:$G,$N$1,DATOS!$J:$J,$S$1)</f>
        <v>0</v>
      </c>
      <c r="R2722" s="118">
        <f>SUMIFS(DATOS!$F:$F,DATOS!$A:$A,$C2722,DATOS!$G:$G,$O$1,DATOS!$J:$J,$S$1)</f>
        <v>0</v>
      </c>
      <c r="S2722" s="119">
        <f>SUMIFS(DATOS!$F:$F,DATOS!$A:$A,$C2722,DATOS!$G:$G,$P$1,DATOS!$J:$J,$S$1)</f>
        <v>0</v>
      </c>
      <c r="T2722" s="117">
        <f>SUMIFS(DATOS!$F:$F,DATOS!$A:$A,$C2722,DATOS!$G:$G,$N$1,DATOS!$K:$K,$T$1)</f>
        <v>0</v>
      </c>
      <c r="U2722" s="118">
        <f>SUMIFS(DATOS!$F:$F,DATOS!$A:$A,$C2722,DATOS!$G:$G,$O$1,DATOS!$K:$K,$T$1)</f>
        <v>0</v>
      </c>
      <c r="V2722" s="119">
        <f>SUMIFS(DATOS!$F:$F,DATOS!$A:$A,$C2722,DATOS!$G:$G,$P$1,DATOS!$K:$K,$R$1)</f>
        <v>0</v>
      </c>
    </row>
    <row r="2723" spans="1:22">
      <c r="A2723" s="128" t="s">
        <v>452</v>
      </c>
      <c r="B2723" s="128" t="str">
        <f t="shared" si="309"/>
        <v>1 2 9 292 003 001</v>
      </c>
      <c r="C2723" s="129" t="s">
        <v>9995</v>
      </c>
      <c r="D2723" s="130" t="s">
        <v>3333</v>
      </c>
      <c r="E2723" s="127">
        <f t="shared" si="311"/>
        <v>0</v>
      </c>
      <c r="F2723" s="127">
        <f t="shared" si="312"/>
        <v>0</v>
      </c>
      <c r="G2723" s="127">
        <f t="shared" si="313"/>
        <v>0</v>
      </c>
      <c r="H2723" s="131">
        <f t="shared" si="314"/>
        <v>0</v>
      </c>
      <c r="I2723" s="128">
        <f t="shared" si="310"/>
        <v>17</v>
      </c>
      <c r="J2723" s="156" t="str">
        <f t="shared" si="315"/>
        <v>1 2 9 292 003</v>
      </c>
      <c r="K2723" s="118">
        <f>SUMIFS(DATOS!$F:$F,DATOS!$A:$A,$C2723,DATOS!$G:$G,$N$1,DATOS!$E:$E,$Q$1)</f>
        <v>0</v>
      </c>
      <c r="L2723" s="118">
        <f>SUMIFS(DATOS!$F:$F,DATOS!$A:$A,$C2723,DATOS!$G:$G,$O$1,DATOS!$E:$E,$Q$1)</f>
        <v>0</v>
      </c>
      <c r="M2723" s="119">
        <f>SUMIFS(DATOS!$F:$F,DATOS!$A:$A,$C2723,DATOS!$G:$G,$P$1,DATOS!$E:$E,$Q$1)</f>
        <v>0</v>
      </c>
      <c r="N2723" s="117">
        <f>SUMIFS(DATOS!$F:$F,DATOS!$A:$A,$C2723,DATOS!$G:$G,$N$1,DATOS!$L:$L,$R$1)</f>
        <v>0</v>
      </c>
      <c r="O2723" s="118">
        <f>SUMIFS(DATOS!$F:$F,DATOS!$A:$A,$C2723,DATOS!$G:$G,$O$1,DATOS!$L:$L,$R$1)</f>
        <v>0</v>
      </c>
      <c r="P2723" s="119">
        <f>SUMIFS(DATOS!$F:$F,DATOS!$A:$A,$C2723,DATOS!$G:$G,$P$1,DATOS!$L:$L,$R$1)</f>
        <v>0</v>
      </c>
      <c r="Q2723" s="117">
        <f>SUMIFS(DATOS!$F:$F,DATOS!$A:$A,$C2723,DATOS!$G:$G,$N$1,DATOS!$J:$J,$S$1)</f>
        <v>0</v>
      </c>
      <c r="R2723" s="118">
        <f>SUMIFS(DATOS!$F:$F,DATOS!$A:$A,$C2723,DATOS!$G:$G,$O$1,DATOS!$J:$J,$S$1)</f>
        <v>0</v>
      </c>
      <c r="S2723" s="119">
        <f>SUMIFS(DATOS!$F:$F,DATOS!$A:$A,$C2723,DATOS!$G:$G,$P$1,DATOS!$J:$J,$S$1)</f>
        <v>0</v>
      </c>
      <c r="T2723" s="117">
        <f>SUMIFS(DATOS!$F:$F,DATOS!$A:$A,$C2723,DATOS!$G:$G,$N$1,DATOS!$K:$K,$T$1)</f>
        <v>0</v>
      </c>
      <c r="U2723" s="118">
        <f>SUMIFS(DATOS!$F:$F,DATOS!$A:$A,$C2723,DATOS!$G:$G,$O$1,DATOS!$K:$K,$T$1)</f>
        <v>0</v>
      </c>
      <c r="V2723" s="119">
        <f>SUMIFS(DATOS!$F:$F,DATOS!$A:$A,$C2723,DATOS!$G:$G,$P$1,DATOS!$K:$K,$R$1)</f>
        <v>0</v>
      </c>
    </row>
    <row r="2724" spans="1:22">
      <c r="A2724" s="128" t="s">
        <v>452</v>
      </c>
      <c r="B2724" s="128" t="str">
        <f t="shared" si="309"/>
        <v>1 2 9 292 004 001</v>
      </c>
      <c r="C2724" s="129" t="s">
        <v>9996</v>
      </c>
      <c r="D2724" s="130" t="s">
        <v>3333</v>
      </c>
      <c r="E2724" s="127">
        <f t="shared" si="311"/>
        <v>0</v>
      </c>
      <c r="F2724" s="127">
        <f t="shared" si="312"/>
        <v>0</v>
      </c>
      <c r="G2724" s="127">
        <f t="shared" si="313"/>
        <v>0</v>
      </c>
      <c r="H2724" s="131">
        <f t="shared" si="314"/>
        <v>0</v>
      </c>
      <c r="I2724" s="128">
        <f t="shared" si="310"/>
        <v>17</v>
      </c>
      <c r="J2724" s="156" t="str">
        <f t="shared" si="315"/>
        <v>1 2 9 292 004</v>
      </c>
      <c r="K2724" s="118">
        <f>SUMIFS(DATOS!$F:$F,DATOS!$A:$A,$C2724,DATOS!$G:$G,$N$1,DATOS!$E:$E,$Q$1)</f>
        <v>0</v>
      </c>
      <c r="L2724" s="118">
        <f>SUMIFS(DATOS!$F:$F,DATOS!$A:$A,$C2724,DATOS!$G:$G,$O$1,DATOS!$E:$E,$Q$1)</f>
        <v>0</v>
      </c>
      <c r="M2724" s="119">
        <f>SUMIFS(DATOS!$F:$F,DATOS!$A:$A,$C2724,DATOS!$G:$G,$P$1,DATOS!$E:$E,$Q$1)</f>
        <v>0</v>
      </c>
      <c r="N2724" s="117">
        <f>SUMIFS(DATOS!$F:$F,DATOS!$A:$A,$C2724,DATOS!$G:$G,$N$1,DATOS!$L:$L,$R$1)</f>
        <v>0</v>
      </c>
      <c r="O2724" s="118">
        <f>SUMIFS(DATOS!$F:$F,DATOS!$A:$A,$C2724,DATOS!$G:$G,$O$1,DATOS!$L:$L,$R$1)</f>
        <v>0</v>
      </c>
      <c r="P2724" s="119">
        <f>SUMIFS(DATOS!$F:$F,DATOS!$A:$A,$C2724,DATOS!$G:$G,$P$1,DATOS!$L:$L,$R$1)</f>
        <v>0</v>
      </c>
      <c r="Q2724" s="117">
        <f>SUMIFS(DATOS!$F:$F,DATOS!$A:$A,$C2724,DATOS!$G:$G,$N$1,DATOS!$J:$J,$S$1)</f>
        <v>0</v>
      </c>
      <c r="R2724" s="118">
        <f>SUMIFS(DATOS!$F:$F,DATOS!$A:$A,$C2724,DATOS!$G:$G,$O$1,DATOS!$J:$J,$S$1)</f>
        <v>0</v>
      </c>
      <c r="S2724" s="119">
        <f>SUMIFS(DATOS!$F:$F,DATOS!$A:$A,$C2724,DATOS!$G:$G,$P$1,DATOS!$J:$J,$S$1)</f>
        <v>0</v>
      </c>
      <c r="T2724" s="117">
        <f>SUMIFS(DATOS!$F:$F,DATOS!$A:$A,$C2724,DATOS!$G:$G,$N$1,DATOS!$K:$K,$T$1)</f>
        <v>0</v>
      </c>
      <c r="U2724" s="118">
        <f>SUMIFS(DATOS!$F:$F,DATOS!$A:$A,$C2724,DATOS!$G:$G,$O$1,DATOS!$K:$K,$T$1)</f>
        <v>0</v>
      </c>
      <c r="V2724" s="119">
        <f>SUMIFS(DATOS!$F:$F,DATOS!$A:$A,$C2724,DATOS!$G:$G,$P$1,DATOS!$K:$K,$R$1)</f>
        <v>0</v>
      </c>
    </row>
    <row r="2725" spans="1:22">
      <c r="A2725" s="128" t="s">
        <v>452</v>
      </c>
      <c r="B2725" s="128" t="str">
        <f t="shared" si="309"/>
        <v>1 2 9 292 005 001</v>
      </c>
      <c r="C2725" s="129" t="s">
        <v>9997</v>
      </c>
      <c r="D2725" s="130" t="s">
        <v>3333</v>
      </c>
      <c r="E2725" s="127">
        <f t="shared" si="311"/>
        <v>0</v>
      </c>
      <c r="F2725" s="127">
        <f t="shared" si="312"/>
        <v>0</v>
      </c>
      <c r="G2725" s="127">
        <f t="shared" si="313"/>
        <v>0</v>
      </c>
      <c r="H2725" s="131">
        <f t="shared" si="314"/>
        <v>0</v>
      </c>
      <c r="I2725" s="128">
        <f t="shared" si="310"/>
        <v>17</v>
      </c>
      <c r="J2725" s="156" t="str">
        <f t="shared" si="315"/>
        <v>1 2 9 292 005</v>
      </c>
      <c r="K2725" s="118">
        <f>SUMIFS(DATOS!$F:$F,DATOS!$A:$A,$C2725,DATOS!$G:$G,$N$1,DATOS!$E:$E,$Q$1)</f>
        <v>0</v>
      </c>
      <c r="L2725" s="118">
        <f>SUMIFS(DATOS!$F:$F,DATOS!$A:$A,$C2725,DATOS!$G:$G,$O$1,DATOS!$E:$E,$Q$1)</f>
        <v>0</v>
      </c>
      <c r="M2725" s="119">
        <f>SUMIFS(DATOS!$F:$F,DATOS!$A:$A,$C2725,DATOS!$G:$G,$P$1,DATOS!$E:$E,$Q$1)</f>
        <v>0</v>
      </c>
      <c r="N2725" s="117">
        <f>SUMIFS(DATOS!$F:$F,DATOS!$A:$A,$C2725,DATOS!$G:$G,$N$1,DATOS!$L:$L,$R$1)</f>
        <v>0</v>
      </c>
      <c r="O2725" s="118">
        <f>SUMIFS(DATOS!$F:$F,DATOS!$A:$A,$C2725,DATOS!$G:$G,$O$1,DATOS!$L:$L,$R$1)</f>
        <v>0</v>
      </c>
      <c r="P2725" s="119">
        <f>SUMIFS(DATOS!$F:$F,DATOS!$A:$A,$C2725,DATOS!$G:$G,$P$1,DATOS!$L:$L,$R$1)</f>
        <v>0</v>
      </c>
      <c r="Q2725" s="117">
        <f>SUMIFS(DATOS!$F:$F,DATOS!$A:$A,$C2725,DATOS!$G:$G,$N$1,DATOS!$J:$J,$S$1)</f>
        <v>0</v>
      </c>
      <c r="R2725" s="118">
        <f>SUMIFS(DATOS!$F:$F,DATOS!$A:$A,$C2725,DATOS!$G:$G,$O$1,DATOS!$J:$J,$S$1)</f>
        <v>0</v>
      </c>
      <c r="S2725" s="119">
        <f>SUMIFS(DATOS!$F:$F,DATOS!$A:$A,$C2725,DATOS!$G:$G,$P$1,DATOS!$J:$J,$S$1)</f>
        <v>0</v>
      </c>
      <c r="T2725" s="117">
        <f>SUMIFS(DATOS!$F:$F,DATOS!$A:$A,$C2725,DATOS!$G:$G,$N$1,DATOS!$K:$K,$T$1)</f>
        <v>0</v>
      </c>
      <c r="U2725" s="118">
        <f>SUMIFS(DATOS!$F:$F,DATOS!$A:$A,$C2725,DATOS!$G:$G,$O$1,DATOS!$K:$K,$T$1)</f>
        <v>0</v>
      </c>
      <c r="V2725" s="119">
        <f>SUMIFS(DATOS!$F:$F,DATOS!$A:$A,$C2725,DATOS!$G:$G,$P$1,DATOS!$K:$K,$R$1)</f>
        <v>0</v>
      </c>
    </row>
    <row r="2726" spans="1:22">
      <c r="A2726" s="128" t="s">
        <v>452</v>
      </c>
      <c r="B2726" s="128" t="str">
        <f t="shared" si="309"/>
        <v>1 2 9 293 001 001</v>
      </c>
      <c r="C2726" s="129" t="s">
        <v>4187</v>
      </c>
      <c r="D2726" s="130" t="s">
        <v>8574</v>
      </c>
      <c r="E2726" s="127">
        <f t="shared" si="311"/>
        <v>0</v>
      </c>
      <c r="F2726" s="127">
        <f t="shared" si="312"/>
        <v>0</v>
      </c>
      <c r="G2726" s="127">
        <f t="shared" si="313"/>
        <v>0</v>
      </c>
      <c r="H2726" s="131">
        <f t="shared" si="314"/>
        <v>0</v>
      </c>
      <c r="I2726" s="128">
        <f t="shared" si="310"/>
        <v>17</v>
      </c>
      <c r="J2726" s="156" t="str">
        <f t="shared" si="315"/>
        <v>1 2 9 293 001</v>
      </c>
      <c r="K2726" s="118">
        <f>SUMIFS(DATOS!$F:$F,DATOS!$A:$A,$C2726,DATOS!$G:$G,$N$1,DATOS!$E:$E,$Q$1)</f>
        <v>0</v>
      </c>
      <c r="L2726" s="118">
        <f>SUMIFS(DATOS!$F:$F,DATOS!$A:$A,$C2726,DATOS!$G:$G,$O$1,DATOS!$E:$E,$Q$1)</f>
        <v>0</v>
      </c>
      <c r="M2726" s="119">
        <f>SUMIFS(DATOS!$F:$F,DATOS!$A:$A,$C2726,DATOS!$G:$G,$P$1,DATOS!$E:$E,$Q$1)</f>
        <v>0</v>
      </c>
      <c r="N2726" s="117">
        <f>SUMIFS(DATOS!$F:$F,DATOS!$A:$A,$C2726,DATOS!$G:$G,$N$1,DATOS!$L:$L,$R$1)</f>
        <v>0</v>
      </c>
      <c r="O2726" s="118">
        <f>SUMIFS(DATOS!$F:$F,DATOS!$A:$A,$C2726,DATOS!$G:$G,$O$1,DATOS!$L:$L,$R$1)</f>
        <v>0</v>
      </c>
      <c r="P2726" s="119">
        <f>SUMIFS(DATOS!$F:$F,DATOS!$A:$A,$C2726,DATOS!$G:$G,$P$1,DATOS!$L:$L,$R$1)</f>
        <v>0</v>
      </c>
      <c r="Q2726" s="117">
        <f>SUMIFS(DATOS!$F:$F,DATOS!$A:$A,$C2726,DATOS!$G:$G,$N$1,DATOS!$J:$J,$S$1)</f>
        <v>0</v>
      </c>
      <c r="R2726" s="118">
        <f>SUMIFS(DATOS!$F:$F,DATOS!$A:$A,$C2726,DATOS!$G:$G,$O$1,DATOS!$J:$J,$S$1)</f>
        <v>0</v>
      </c>
      <c r="S2726" s="119">
        <f>SUMIFS(DATOS!$F:$F,DATOS!$A:$A,$C2726,DATOS!$G:$G,$P$1,DATOS!$J:$J,$S$1)</f>
        <v>0</v>
      </c>
      <c r="T2726" s="117">
        <f>SUMIFS(DATOS!$F:$F,DATOS!$A:$A,$C2726,DATOS!$G:$G,$N$1,DATOS!$K:$K,$T$1)</f>
        <v>0</v>
      </c>
      <c r="U2726" s="118">
        <f>SUMIFS(DATOS!$F:$F,DATOS!$A:$A,$C2726,DATOS!$G:$G,$O$1,DATOS!$K:$K,$T$1)</f>
        <v>0</v>
      </c>
      <c r="V2726" s="119">
        <f>SUMIFS(DATOS!$F:$F,DATOS!$A:$A,$C2726,DATOS!$G:$G,$P$1,DATOS!$K:$K,$R$1)</f>
        <v>0</v>
      </c>
    </row>
    <row r="2727" spans="1:22">
      <c r="A2727" s="128" t="s">
        <v>452</v>
      </c>
      <c r="B2727" s="128" t="str">
        <f t="shared" si="309"/>
        <v>1 2 9 293 002 001</v>
      </c>
      <c r="C2727" s="129" t="s">
        <v>9998</v>
      </c>
      <c r="D2727" s="130" t="s">
        <v>8574</v>
      </c>
      <c r="E2727" s="127">
        <f t="shared" si="311"/>
        <v>0</v>
      </c>
      <c r="F2727" s="127">
        <f t="shared" si="312"/>
        <v>0</v>
      </c>
      <c r="G2727" s="127">
        <f t="shared" si="313"/>
        <v>0</v>
      </c>
      <c r="H2727" s="131">
        <f t="shared" si="314"/>
        <v>0</v>
      </c>
      <c r="I2727" s="128">
        <f t="shared" si="310"/>
        <v>17</v>
      </c>
      <c r="J2727" s="156" t="str">
        <f t="shared" si="315"/>
        <v>1 2 9 293 002</v>
      </c>
      <c r="K2727" s="118">
        <f>SUMIFS(DATOS!$F:$F,DATOS!$A:$A,$C2727,DATOS!$G:$G,$N$1,DATOS!$E:$E,$Q$1)</f>
        <v>0</v>
      </c>
      <c r="L2727" s="118">
        <f>SUMIFS(DATOS!$F:$F,DATOS!$A:$A,$C2727,DATOS!$G:$G,$O$1,DATOS!$E:$E,$Q$1)</f>
        <v>0</v>
      </c>
      <c r="M2727" s="119">
        <f>SUMIFS(DATOS!$F:$F,DATOS!$A:$A,$C2727,DATOS!$G:$G,$P$1,DATOS!$E:$E,$Q$1)</f>
        <v>0</v>
      </c>
      <c r="N2727" s="117">
        <f>SUMIFS(DATOS!$F:$F,DATOS!$A:$A,$C2727,DATOS!$G:$G,$N$1,DATOS!$L:$L,$R$1)</f>
        <v>0</v>
      </c>
      <c r="O2727" s="118">
        <f>SUMIFS(DATOS!$F:$F,DATOS!$A:$A,$C2727,DATOS!$G:$G,$O$1,DATOS!$L:$L,$R$1)</f>
        <v>0</v>
      </c>
      <c r="P2727" s="119">
        <f>SUMIFS(DATOS!$F:$F,DATOS!$A:$A,$C2727,DATOS!$G:$G,$P$1,DATOS!$L:$L,$R$1)</f>
        <v>0</v>
      </c>
      <c r="Q2727" s="117">
        <f>SUMIFS(DATOS!$F:$F,DATOS!$A:$A,$C2727,DATOS!$G:$G,$N$1,DATOS!$J:$J,$S$1)</f>
        <v>0</v>
      </c>
      <c r="R2727" s="118">
        <f>SUMIFS(DATOS!$F:$F,DATOS!$A:$A,$C2727,DATOS!$G:$G,$O$1,DATOS!$J:$J,$S$1)</f>
        <v>0</v>
      </c>
      <c r="S2727" s="119">
        <f>SUMIFS(DATOS!$F:$F,DATOS!$A:$A,$C2727,DATOS!$G:$G,$P$1,DATOS!$J:$J,$S$1)</f>
        <v>0</v>
      </c>
      <c r="T2727" s="117">
        <f>SUMIFS(DATOS!$F:$F,DATOS!$A:$A,$C2727,DATOS!$G:$G,$N$1,DATOS!$K:$K,$T$1)</f>
        <v>0</v>
      </c>
      <c r="U2727" s="118">
        <f>SUMIFS(DATOS!$F:$F,DATOS!$A:$A,$C2727,DATOS!$G:$G,$O$1,DATOS!$K:$K,$T$1)</f>
        <v>0</v>
      </c>
      <c r="V2727" s="119">
        <f>SUMIFS(DATOS!$F:$F,DATOS!$A:$A,$C2727,DATOS!$G:$G,$P$1,DATOS!$K:$K,$R$1)</f>
        <v>0</v>
      </c>
    </row>
    <row r="2728" spans="1:22">
      <c r="A2728" s="128" t="s">
        <v>452</v>
      </c>
      <c r="B2728" s="128" t="str">
        <f t="shared" si="309"/>
        <v>1 2 9 293 003 001</v>
      </c>
      <c r="C2728" s="129" t="s">
        <v>9999</v>
      </c>
      <c r="D2728" s="130" t="s">
        <v>8574</v>
      </c>
      <c r="E2728" s="127">
        <f t="shared" si="311"/>
        <v>0</v>
      </c>
      <c r="F2728" s="127">
        <f t="shared" si="312"/>
        <v>0</v>
      </c>
      <c r="G2728" s="127">
        <f t="shared" si="313"/>
        <v>0</v>
      </c>
      <c r="H2728" s="131">
        <f t="shared" si="314"/>
        <v>0</v>
      </c>
      <c r="I2728" s="128">
        <f t="shared" si="310"/>
        <v>17</v>
      </c>
      <c r="J2728" s="156" t="str">
        <f t="shared" si="315"/>
        <v>1 2 9 293 003</v>
      </c>
      <c r="K2728" s="118">
        <f>SUMIFS(DATOS!$F:$F,DATOS!$A:$A,$C2728,DATOS!$G:$G,$N$1,DATOS!$E:$E,$Q$1)</f>
        <v>0</v>
      </c>
      <c r="L2728" s="118">
        <f>SUMIFS(DATOS!$F:$F,DATOS!$A:$A,$C2728,DATOS!$G:$G,$O$1,DATOS!$E:$E,$Q$1)</f>
        <v>0</v>
      </c>
      <c r="M2728" s="119">
        <f>SUMIFS(DATOS!$F:$F,DATOS!$A:$A,$C2728,DATOS!$G:$G,$P$1,DATOS!$E:$E,$Q$1)</f>
        <v>0</v>
      </c>
      <c r="N2728" s="117">
        <f>SUMIFS(DATOS!$F:$F,DATOS!$A:$A,$C2728,DATOS!$G:$G,$N$1,DATOS!$L:$L,$R$1)</f>
        <v>0</v>
      </c>
      <c r="O2728" s="118">
        <f>SUMIFS(DATOS!$F:$F,DATOS!$A:$A,$C2728,DATOS!$G:$G,$O$1,DATOS!$L:$L,$R$1)</f>
        <v>0</v>
      </c>
      <c r="P2728" s="119">
        <f>SUMIFS(DATOS!$F:$F,DATOS!$A:$A,$C2728,DATOS!$G:$G,$P$1,DATOS!$L:$L,$R$1)</f>
        <v>0</v>
      </c>
      <c r="Q2728" s="117">
        <f>SUMIFS(DATOS!$F:$F,DATOS!$A:$A,$C2728,DATOS!$G:$G,$N$1,DATOS!$J:$J,$S$1)</f>
        <v>0</v>
      </c>
      <c r="R2728" s="118">
        <f>SUMIFS(DATOS!$F:$F,DATOS!$A:$A,$C2728,DATOS!$G:$G,$O$1,DATOS!$J:$J,$S$1)</f>
        <v>0</v>
      </c>
      <c r="S2728" s="119">
        <f>SUMIFS(DATOS!$F:$F,DATOS!$A:$A,$C2728,DATOS!$G:$G,$P$1,DATOS!$J:$J,$S$1)</f>
        <v>0</v>
      </c>
      <c r="T2728" s="117">
        <f>SUMIFS(DATOS!$F:$F,DATOS!$A:$A,$C2728,DATOS!$G:$G,$N$1,DATOS!$K:$K,$T$1)</f>
        <v>0</v>
      </c>
      <c r="U2728" s="118">
        <f>SUMIFS(DATOS!$F:$F,DATOS!$A:$A,$C2728,DATOS!$G:$G,$O$1,DATOS!$K:$K,$T$1)</f>
        <v>0</v>
      </c>
      <c r="V2728" s="119">
        <f>SUMIFS(DATOS!$F:$F,DATOS!$A:$A,$C2728,DATOS!$G:$G,$P$1,DATOS!$K:$K,$R$1)</f>
        <v>0</v>
      </c>
    </row>
    <row r="2729" spans="1:22">
      <c r="A2729" s="128" t="s">
        <v>452</v>
      </c>
      <c r="B2729" s="128" t="str">
        <f t="shared" si="309"/>
        <v>1 2 9 293 004 001</v>
      </c>
      <c r="C2729" s="129" t="s">
        <v>10000</v>
      </c>
      <c r="D2729" s="130" t="s">
        <v>8574</v>
      </c>
      <c r="E2729" s="127">
        <f t="shared" si="311"/>
        <v>0</v>
      </c>
      <c r="F2729" s="127">
        <f t="shared" si="312"/>
        <v>0</v>
      </c>
      <c r="G2729" s="127">
        <f t="shared" si="313"/>
        <v>0</v>
      </c>
      <c r="H2729" s="131">
        <f t="shared" si="314"/>
        <v>0</v>
      </c>
      <c r="I2729" s="128">
        <f t="shared" si="310"/>
        <v>17</v>
      </c>
      <c r="J2729" s="156" t="str">
        <f t="shared" si="315"/>
        <v>1 2 9 293 004</v>
      </c>
      <c r="K2729" s="118">
        <f>SUMIFS(DATOS!$F:$F,DATOS!$A:$A,$C2729,DATOS!$G:$G,$N$1,DATOS!$E:$E,$Q$1)</f>
        <v>0</v>
      </c>
      <c r="L2729" s="118">
        <f>SUMIFS(DATOS!$F:$F,DATOS!$A:$A,$C2729,DATOS!$G:$G,$O$1,DATOS!$E:$E,$Q$1)</f>
        <v>0</v>
      </c>
      <c r="M2729" s="119">
        <f>SUMIFS(DATOS!$F:$F,DATOS!$A:$A,$C2729,DATOS!$G:$G,$P$1,DATOS!$E:$E,$Q$1)</f>
        <v>0</v>
      </c>
      <c r="N2729" s="117">
        <f>SUMIFS(DATOS!$F:$F,DATOS!$A:$A,$C2729,DATOS!$G:$G,$N$1,DATOS!$L:$L,$R$1)</f>
        <v>0</v>
      </c>
      <c r="O2729" s="118">
        <f>SUMIFS(DATOS!$F:$F,DATOS!$A:$A,$C2729,DATOS!$G:$G,$O$1,DATOS!$L:$L,$R$1)</f>
        <v>0</v>
      </c>
      <c r="P2729" s="119">
        <f>SUMIFS(DATOS!$F:$F,DATOS!$A:$A,$C2729,DATOS!$G:$G,$P$1,DATOS!$L:$L,$R$1)</f>
        <v>0</v>
      </c>
      <c r="Q2729" s="117">
        <f>SUMIFS(DATOS!$F:$F,DATOS!$A:$A,$C2729,DATOS!$G:$G,$N$1,DATOS!$J:$J,$S$1)</f>
        <v>0</v>
      </c>
      <c r="R2729" s="118">
        <f>SUMIFS(DATOS!$F:$F,DATOS!$A:$A,$C2729,DATOS!$G:$G,$O$1,DATOS!$J:$J,$S$1)</f>
        <v>0</v>
      </c>
      <c r="S2729" s="119">
        <f>SUMIFS(DATOS!$F:$F,DATOS!$A:$A,$C2729,DATOS!$G:$G,$P$1,DATOS!$J:$J,$S$1)</f>
        <v>0</v>
      </c>
      <c r="T2729" s="117">
        <f>SUMIFS(DATOS!$F:$F,DATOS!$A:$A,$C2729,DATOS!$G:$G,$N$1,DATOS!$K:$K,$T$1)</f>
        <v>0</v>
      </c>
      <c r="U2729" s="118">
        <f>SUMIFS(DATOS!$F:$F,DATOS!$A:$A,$C2729,DATOS!$G:$G,$O$1,DATOS!$K:$K,$T$1)</f>
        <v>0</v>
      </c>
      <c r="V2729" s="119">
        <f>SUMIFS(DATOS!$F:$F,DATOS!$A:$A,$C2729,DATOS!$G:$G,$P$1,DATOS!$K:$K,$R$1)</f>
        <v>0</v>
      </c>
    </row>
    <row r="2730" spans="1:22">
      <c r="A2730" s="128" t="s">
        <v>452</v>
      </c>
      <c r="B2730" s="128" t="str">
        <f t="shared" si="309"/>
        <v>1 2 9 293 005 001</v>
      </c>
      <c r="C2730" s="129" t="s">
        <v>10001</v>
      </c>
      <c r="D2730" s="130" t="s">
        <v>8574</v>
      </c>
      <c r="E2730" s="127">
        <f t="shared" si="311"/>
        <v>0</v>
      </c>
      <c r="F2730" s="127">
        <f t="shared" si="312"/>
        <v>0</v>
      </c>
      <c r="G2730" s="127">
        <f t="shared" si="313"/>
        <v>0</v>
      </c>
      <c r="H2730" s="131">
        <f t="shared" si="314"/>
        <v>0</v>
      </c>
      <c r="I2730" s="128">
        <f t="shared" si="310"/>
        <v>17</v>
      </c>
      <c r="J2730" s="156" t="str">
        <f t="shared" si="315"/>
        <v>1 2 9 293 005</v>
      </c>
      <c r="K2730" s="118">
        <f>SUMIFS(DATOS!$F:$F,DATOS!$A:$A,$C2730,DATOS!$G:$G,$N$1,DATOS!$E:$E,$Q$1)</f>
        <v>0</v>
      </c>
      <c r="L2730" s="118">
        <f>SUMIFS(DATOS!$F:$F,DATOS!$A:$A,$C2730,DATOS!$G:$G,$O$1,DATOS!$E:$E,$Q$1)</f>
        <v>0</v>
      </c>
      <c r="M2730" s="119">
        <f>SUMIFS(DATOS!$F:$F,DATOS!$A:$A,$C2730,DATOS!$G:$G,$P$1,DATOS!$E:$E,$Q$1)</f>
        <v>0</v>
      </c>
      <c r="N2730" s="117">
        <f>SUMIFS(DATOS!$F:$F,DATOS!$A:$A,$C2730,DATOS!$G:$G,$N$1,DATOS!$L:$L,$R$1)</f>
        <v>0</v>
      </c>
      <c r="O2730" s="118">
        <f>SUMIFS(DATOS!$F:$F,DATOS!$A:$A,$C2730,DATOS!$G:$G,$O$1,DATOS!$L:$L,$R$1)</f>
        <v>0</v>
      </c>
      <c r="P2730" s="119">
        <f>SUMIFS(DATOS!$F:$F,DATOS!$A:$A,$C2730,DATOS!$G:$G,$P$1,DATOS!$L:$L,$R$1)</f>
        <v>0</v>
      </c>
      <c r="Q2730" s="117">
        <f>SUMIFS(DATOS!$F:$F,DATOS!$A:$A,$C2730,DATOS!$G:$G,$N$1,DATOS!$J:$J,$S$1)</f>
        <v>0</v>
      </c>
      <c r="R2730" s="118">
        <f>SUMIFS(DATOS!$F:$F,DATOS!$A:$A,$C2730,DATOS!$G:$G,$O$1,DATOS!$J:$J,$S$1)</f>
        <v>0</v>
      </c>
      <c r="S2730" s="119">
        <f>SUMIFS(DATOS!$F:$F,DATOS!$A:$A,$C2730,DATOS!$G:$G,$P$1,DATOS!$J:$J,$S$1)</f>
        <v>0</v>
      </c>
      <c r="T2730" s="117">
        <f>SUMIFS(DATOS!$F:$F,DATOS!$A:$A,$C2730,DATOS!$G:$G,$N$1,DATOS!$K:$K,$T$1)</f>
        <v>0</v>
      </c>
      <c r="U2730" s="118">
        <f>SUMIFS(DATOS!$F:$F,DATOS!$A:$A,$C2730,DATOS!$G:$G,$O$1,DATOS!$K:$K,$T$1)</f>
        <v>0</v>
      </c>
      <c r="V2730" s="119">
        <f>SUMIFS(DATOS!$F:$F,DATOS!$A:$A,$C2730,DATOS!$G:$G,$P$1,DATOS!$K:$K,$R$1)</f>
        <v>0</v>
      </c>
    </row>
    <row r="2731" spans="1:22">
      <c r="A2731" s="128" t="s">
        <v>452</v>
      </c>
      <c r="B2731" s="128" t="str">
        <f t="shared" si="309"/>
        <v>1 2 9 294 001 001</v>
      </c>
      <c r="C2731" s="129" t="s">
        <v>4195</v>
      </c>
      <c r="D2731" s="130" t="s">
        <v>3335</v>
      </c>
      <c r="E2731" s="127">
        <f t="shared" si="311"/>
        <v>0</v>
      </c>
      <c r="F2731" s="127">
        <f t="shared" si="312"/>
        <v>0</v>
      </c>
      <c r="G2731" s="127">
        <f t="shared" si="313"/>
        <v>0</v>
      </c>
      <c r="H2731" s="131">
        <f t="shared" si="314"/>
        <v>0</v>
      </c>
      <c r="I2731" s="128">
        <f t="shared" si="310"/>
        <v>17</v>
      </c>
      <c r="J2731" s="156" t="str">
        <f t="shared" si="315"/>
        <v>1 2 9 294 001</v>
      </c>
      <c r="K2731" s="118">
        <f>SUMIFS(DATOS!$F:$F,DATOS!$A:$A,$C2731,DATOS!$G:$G,$N$1,DATOS!$E:$E,$Q$1)</f>
        <v>0</v>
      </c>
      <c r="L2731" s="118">
        <f>SUMIFS(DATOS!$F:$F,DATOS!$A:$A,$C2731,DATOS!$G:$G,$O$1,DATOS!$E:$E,$Q$1)</f>
        <v>0</v>
      </c>
      <c r="M2731" s="119">
        <f>SUMIFS(DATOS!$F:$F,DATOS!$A:$A,$C2731,DATOS!$G:$G,$P$1,DATOS!$E:$E,$Q$1)</f>
        <v>0</v>
      </c>
      <c r="N2731" s="117">
        <f>SUMIFS(DATOS!$F:$F,DATOS!$A:$A,$C2731,DATOS!$G:$G,$N$1,DATOS!$L:$L,$R$1)</f>
        <v>0</v>
      </c>
      <c r="O2731" s="118">
        <f>SUMIFS(DATOS!$F:$F,DATOS!$A:$A,$C2731,DATOS!$G:$G,$O$1,DATOS!$L:$L,$R$1)</f>
        <v>0</v>
      </c>
      <c r="P2731" s="119">
        <f>SUMIFS(DATOS!$F:$F,DATOS!$A:$A,$C2731,DATOS!$G:$G,$P$1,DATOS!$L:$L,$R$1)</f>
        <v>0</v>
      </c>
      <c r="Q2731" s="117">
        <f>SUMIFS(DATOS!$F:$F,DATOS!$A:$A,$C2731,DATOS!$G:$G,$N$1,DATOS!$J:$J,$S$1)</f>
        <v>0</v>
      </c>
      <c r="R2731" s="118">
        <f>SUMIFS(DATOS!$F:$F,DATOS!$A:$A,$C2731,DATOS!$G:$G,$O$1,DATOS!$J:$J,$S$1)</f>
        <v>0</v>
      </c>
      <c r="S2731" s="119">
        <f>SUMIFS(DATOS!$F:$F,DATOS!$A:$A,$C2731,DATOS!$G:$G,$P$1,DATOS!$J:$J,$S$1)</f>
        <v>0</v>
      </c>
      <c r="T2731" s="117">
        <f>SUMIFS(DATOS!$F:$F,DATOS!$A:$A,$C2731,DATOS!$G:$G,$N$1,DATOS!$K:$K,$T$1)</f>
        <v>0</v>
      </c>
      <c r="U2731" s="118">
        <f>SUMIFS(DATOS!$F:$F,DATOS!$A:$A,$C2731,DATOS!$G:$G,$O$1,DATOS!$K:$K,$T$1)</f>
        <v>0</v>
      </c>
      <c r="V2731" s="119">
        <f>SUMIFS(DATOS!$F:$F,DATOS!$A:$A,$C2731,DATOS!$G:$G,$P$1,DATOS!$K:$K,$R$1)</f>
        <v>0</v>
      </c>
    </row>
    <row r="2732" spans="1:22">
      <c r="A2732" s="128" t="s">
        <v>452</v>
      </c>
      <c r="B2732" s="128" t="str">
        <f t="shared" si="309"/>
        <v>1 2 9 294 002 001</v>
      </c>
      <c r="C2732" s="129" t="s">
        <v>10002</v>
      </c>
      <c r="D2732" s="130" t="s">
        <v>3335</v>
      </c>
      <c r="E2732" s="127">
        <f t="shared" si="311"/>
        <v>0</v>
      </c>
      <c r="F2732" s="127">
        <f t="shared" si="312"/>
        <v>0</v>
      </c>
      <c r="G2732" s="127">
        <f t="shared" si="313"/>
        <v>0</v>
      </c>
      <c r="H2732" s="131">
        <f t="shared" si="314"/>
        <v>0</v>
      </c>
      <c r="I2732" s="128">
        <f t="shared" si="310"/>
        <v>17</v>
      </c>
      <c r="J2732" s="156" t="str">
        <f t="shared" si="315"/>
        <v>1 2 9 294 002</v>
      </c>
      <c r="K2732" s="118">
        <f>SUMIFS(DATOS!$F:$F,DATOS!$A:$A,$C2732,DATOS!$G:$G,$N$1,DATOS!$E:$E,$Q$1)</f>
        <v>0</v>
      </c>
      <c r="L2732" s="118">
        <f>SUMIFS(DATOS!$F:$F,DATOS!$A:$A,$C2732,DATOS!$G:$G,$O$1,DATOS!$E:$E,$Q$1)</f>
        <v>0</v>
      </c>
      <c r="M2732" s="119">
        <f>SUMIFS(DATOS!$F:$F,DATOS!$A:$A,$C2732,DATOS!$G:$G,$P$1,DATOS!$E:$E,$Q$1)</f>
        <v>0</v>
      </c>
      <c r="N2732" s="117">
        <f>SUMIFS(DATOS!$F:$F,DATOS!$A:$A,$C2732,DATOS!$G:$G,$N$1,DATOS!$L:$L,$R$1)</f>
        <v>0</v>
      </c>
      <c r="O2732" s="118">
        <f>SUMIFS(DATOS!$F:$F,DATOS!$A:$A,$C2732,DATOS!$G:$G,$O$1,DATOS!$L:$L,$R$1)</f>
        <v>0</v>
      </c>
      <c r="P2732" s="119">
        <f>SUMIFS(DATOS!$F:$F,DATOS!$A:$A,$C2732,DATOS!$G:$G,$P$1,DATOS!$L:$L,$R$1)</f>
        <v>0</v>
      </c>
      <c r="Q2732" s="117">
        <f>SUMIFS(DATOS!$F:$F,DATOS!$A:$A,$C2732,DATOS!$G:$G,$N$1,DATOS!$J:$J,$S$1)</f>
        <v>0</v>
      </c>
      <c r="R2732" s="118">
        <f>SUMIFS(DATOS!$F:$F,DATOS!$A:$A,$C2732,DATOS!$G:$G,$O$1,DATOS!$J:$J,$S$1)</f>
        <v>0</v>
      </c>
      <c r="S2732" s="119">
        <f>SUMIFS(DATOS!$F:$F,DATOS!$A:$A,$C2732,DATOS!$G:$G,$P$1,DATOS!$J:$J,$S$1)</f>
        <v>0</v>
      </c>
      <c r="T2732" s="117">
        <f>SUMIFS(DATOS!$F:$F,DATOS!$A:$A,$C2732,DATOS!$G:$G,$N$1,DATOS!$K:$K,$T$1)</f>
        <v>0</v>
      </c>
      <c r="U2732" s="118">
        <f>SUMIFS(DATOS!$F:$F,DATOS!$A:$A,$C2732,DATOS!$G:$G,$O$1,DATOS!$K:$K,$T$1)</f>
        <v>0</v>
      </c>
      <c r="V2732" s="119">
        <f>SUMIFS(DATOS!$F:$F,DATOS!$A:$A,$C2732,DATOS!$G:$G,$P$1,DATOS!$K:$K,$R$1)</f>
        <v>0</v>
      </c>
    </row>
    <row r="2733" spans="1:22">
      <c r="A2733" s="128" t="s">
        <v>452</v>
      </c>
      <c r="B2733" s="128" t="str">
        <f t="shared" si="309"/>
        <v>1 2 9 294 003 001</v>
      </c>
      <c r="C2733" s="129" t="s">
        <v>10003</v>
      </c>
      <c r="D2733" s="130" t="s">
        <v>3335</v>
      </c>
      <c r="E2733" s="127">
        <f t="shared" si="311"/>
        <v>0</v>
      </c>
      <c r="F2733" s="127">
        <f t="shared" si="312"/>
        <v>0</v>
      </c>
      <c r="G2733" s="127">
        <f t="shared" si="313"/>
        <v>0</v>
      </c>
      <c r="H2733" s="131">
        <f t="shared" si="314"/>
        <v>0</v>
      </c>
      <c r="I2733" s="128">
        <f t="shared" si="310"/>
        <v>17</v>
      </c>
      <c r="J2733" s="156" t="str">
        <f t="shared" si="315"/>
        <v>1 2 9 294 003</v>
      </c>
      <c r="K2733" s="118">
        <f>SUMIFS(DATOS!$F:$F,DATOS!$A:$A,$C2733,DATOS!$G:$G,$N$1,DATOS!$E:$E,$Q$1)</f>
        <v>0</v>
      </c>
      <c r="L2733" s="118">
        <f>SUMIFS(DATOS!$F:$F,DATOS!$A:$A,$C2733,DATOS!$G:$G,$O$1,DATOS!$E:$E,$Q$1)</f>
        <v>0</v>
      </c>
      <c r="M2733" s="119">
        <f>SUMIFS(DATOS!$F:$F,DATOS!$A:$A,$C2733,DATOS!$G:$G,$P$1,DATOS!$E:$E,$Q$1)</f>
        <v>0</v>
      </c>
      <c r="N2733" s="117">
        <f>SUMIFS(DATOS!$F:$F,DATOS!$A:$A,$C2733,DATOS!$G:$G,$N$1,DATOS!$L:$L,$R$1)</f>
        <v>0</v>
      </c>
      <c r="O2733" s="118">
        <f>SUMIFS(DATOS!$F:$F,DATOS!$A:$A,$C2733,DATOS!$G:$G,$O$1,DATOS!$L:$L,$R$1)</f>
        <v>0</v>
      </c>
      <c r="P2733" s="119">
        <f>SUMIFS(DATOS!$F:$F,DATOS!$A:$A,$C2733,DATOS!$G:$G,$P$1,DATOS!$L:$L,$R$1)</f>
        <v>0</v>
      </c>
      <c r="Q2733" s="117">
        <f>SUMIFS(DATOS!$F:$F,DATOS!$A:$A,$C2733,DATOS!$G:$G,$N$1,DATOS!$J:$J,$S$1)</f>
        <v>0</v>
      </c>
      <c r="R2733" s="118">
        <f>SUMIFS(DATOS!$F:$F,DATOS!$A:$A,$C2733,DATOS!$G:$G,$O$1,DATOS!$J:$J,$S$1)</f>
        <v>0</v>
      </c>
      <c r="S2733" s="119">
        <f>SUMIFS(DATOS!$F:$F,DATOS!$A:$A,$C2733,DATOS!$G:$G,$P$1,DATOS!$J:$J,$S$1)</f>
        <v>0</v>
      </c>
      <c r="T2733" s="117">
        <f>SUMIFS(DATOS!$F:$F,DATOS!$A:$A,$C2733,DATOS!$G:$G,$N$1,DATOS!$K:$K,$T$1)</f>
        <v>0</v>
      </c>
      <c r="U2733" s="118">
        <f>SUMIFS(DATOS!$F:$F,DATOS!$A:$A,$C2733,DATOS!$G:$G,$O$1,DATOS!$K:$K,$T$1)</f>
        <v>0</v>
      </c>
      <c r="V2733" s="119">
        <f>SUMIFS(DATOS!$F:$F,DATOS!$A:$A,$C2733,DATOS!$G:$G,$P$1,DATOS!$K:$K,$R$1)</f>
        <v>0</v>
      </c>
    </row>
    <row r="2734" spans="1:22">
      <c r="A2734" s="128" t="s">
        <v>452</v>
      </c>
      <c r="B2734" s="128" t="str">
        <f t="shared" si="309"/>
        <v>1 2 9 294 004 001</v>
      </c>
      <c r="C2734" s="129" t="s">
        <v>10004</v>
      </c>
      <c r="D2734" s="130" t="s">
        <v>3335</v>
      </c>
      <c r="E2734" s="127">
        <f t="shared" si="311"/>
        <v>0</v>
      </c>
      <c r="F2734" s="127">
        <f t="shared" si="312"/>
        <v>0</v>
      </c>
      <c r="G2734" s="127">
        <f t="shared" si="313"/>
        <v>0</v>
      </c>
      <c r="H2734" s="131">
        <f t="shared" si="314"/>
        <v>0</v>
      </c>
      <c r="I2734" s="128">
        <f t="shared" si="310"/>
        <v>17</v>
      </c>
      <c r="J2734" s="156" t="str">
        <f t="shared" si="315"/>
        <v>1 2 9 294 004</v>
      </c>
      <c r="K2734" s="118">
        <f>SUMIFS(DATOS!$F:$F,DATOS!$A:$A,$C2734,DATOS!$G:$G,$N$1,DATOS!$E:$E,$Q$1)</f>
        <v>0</v>
      </c>
      <c r="L2734" s="118">
        <f>SUMIFS(DATOS!$F:$F,DATOS!$A:$A,$C2734,DATOS!$G:$G,$O$1,DATOS!$E:$E,$Q$1)</f>
        <v>0</v>
      </c>
      <c r="M2734" s="119">
        <f>SUMIFS(DATOS!$F:$F,DATOS!$A:$A,$C2734,DATOS!$G:$G,$P$1,DATOS!$E:$E,$Q$1)</f>
        <v>0</v>
      </c>
      <c r="N2734" s="117">
        <f>SUMIFS(DATOS!$F:$F,DATOS!$A:$A,$C2734,DATOS!$G:$G,$N$1,DATOS!$L:$L,$R$1)</f>
        <v>0</v>
      </c>
      <c r="O2734" s="118">
        <f>SUMIFS(DATOS!$F:$F,DATOS!$A:$A,$C2734,DATOS!$G:$G,$O$1,DATOS!$L:$L,$R$1)</f>
        <v>0</v>
      </c>
      <c r="P2734" s="119">
        <f>SUMIFS(DATOS!$F:$F,DATOS!$A:$A,$C2734,DATOS!$G:$G,$P$1,DATOS!$L:$L,$R$1)</f>
        <v>0</v>
      </c>
      <c r="Q2734" s="117">
        <f>SUMIFS(DATOS!$F:$F,DATOS!$A:$A,$C2734,DATOS!$G:$G,$N$1,DATOS!$J:$J,$S$1)</f>
        <v>0</v>
      </c>
      <c r="R2734" s="118">
        <f>SUMIFS(DATOS!$F:$F,DATOS!$A:$A,$C2734,DATOS!$G:$G,$O$1,DATOS!$J:$J,$S$1)</f>
        <v>0</v>
      </c>
      <c r="S2734" s="119">
        <f>SUMIFS(DATOS!$F:$F,DATOS!$A:$A,$C2734,DATOS!$G:$G,$P$1,DATOS!$J:$J,$S$1)</f>
        <v>0</v>
      </c>
      <c r="T2734" s="117">
        <f>SUMIFS(DATOS!$F:$F,DATOS!$A:$A,$C2734,DATOS!$G:$G,$N$1,DATOS!$K:$K,$T$1)</f>
        <v>0</v>
      </c>
      <c r="U2734" s="118">
        <f>SUMIFS(DATOS!$F:$F,DATOS!$A:$A,$C2734,DATOS!$G:$G,$O$1,DATOS!$K:$K,$T$1)</f>
        <v>0</v>
      </c>
      <c r="V2734" s="119">
        <f>SUMIFS(DATOS!$F:$F,DATOS!$A:$A,$C2734,DATOS!$G:$G,$P$1,DATOS!$K:$K,$R$1)</f>
        <v>0</v>
      </c>
    </row>
    <row r="2735" spans="1:22">
      <c r="A2735" s="128" t="s">
        <v>452</v>
      </c>
      <c r="B2735" s="128" t="str">
        <f t="shared" si="309"/>
        <v>1 2 9 294 005 001</v>
      </c>
      <c r="C2735" s="129" t="s">
        <v>10005</v>
      </c>
      <c r="D2735" s="130" t="s">
        <v>3335</v>
      </c>
      <c r="E2735" s="127">
        <f t="shared" si="311"/>
        <v>0</v>
      </c>
      <c r="F2735" s="127">
        <f t="shared" si="312"/>
        <v>0</v>
      </c>
      <c r="G2735" s="127">
        <f t="shared" si="313"/>
        <v>0</v>
      </c>
      <c r="H2735" s="131">
        <f t="shared" si="314"/>
        <v>0</v>
      </c>
      <c r="I2735" s="128">
        <f t="shared" si="310"/>
        <v>17</v>
      </c>
      <c r="J2735" s="156" t="str">
        <f t="shared" si="315"/>
        <v>1 2 9 294 005</v>
      </c>
      <c r="K2735" s="118">
        <f>SUMIFS(DATOS!$F:$F,DATOS!$A:$A,$C2735,DATOS!$G:$G,$N$1,DATOS!$E:$E,$Q$1)</f>
        <v>0</v>
      </c>
      <c r="L2735" s="118">
        <f>SUMIFS(DATOS!$F:$F,DATOS!$A:$A,$C2735,DATOS!$G:$G,$O$1,DATOS!$E:$E,$Q$1)</f>
        <v>0</v>
      </c>
      <c r="M2735" s="119">
        <f>SUMIFS(DATOS!$F:$F,DATOS!$A:$A,$C2735,DATOS!$G:$G,$P$1,DATOS!$E:$E,$Q$1)</f>
        <v>0</v>
      </c>
      <c r="N2735" s="117">
        <f>SUMIFS(DATOS!$F:$F,DATOS!$A:$A,$C2735,DATOS!$G:$G,$N$1,DATOS!$L:$L,$R$1)</f>
        <v>0</v>
      </c>
      <c r="O2735" s="118">
        <f>SUMIFS(DATOS!$F:$F,DATOS!$A:$A,$C2735,DATOS!$G:$G,$O$1,DATOS!$L:$L,$R$1)</f>
        <v>0</v>
      </c>
      <c r="P2735" s="119">
        <f>SUMIFS(DATOS!$F:$F,DATOS!$A:$A,$C2735,DATOS!$G:$G,$P$1,DATOS!$L:$L,$R$1)</f>
        <v>0</v>
      </c>
      <c r="Q2735" s="117">
        <f>SUMIFS(DATOS!$F:$F,DATOS!$A:$A,$C2735,DATOS!$G:$G,$N$1,DATOS!$J:$J,$S$1)</f>
        <v>0</v>
      </c>
      <c r="R2735" s="118">
        <f>SUMIFS(DATOS!$F:$F,DATOS!$A:$A,$C2735,DATOS!$G:$G,$O$1,DATOS!$J:$J,$S$1)</f>
        <v>0</v>
      </c>
      <c r="S2735" s="119">
        <f>SUMIFS(DATOS!$F:$F,DATOS!$A:$A,$C2735,DATOS!$G:$G,$P$1,DATOS!$J:$J,$S$1)</f>
        <v>0</v>
      </c>
      <c r="T2735" s="117">
        <f>SUMIFS(DATOS!$F:$F,DATOS!$A:$A,$C2735,DATOS!$G:$G,$N$1,DATOS!$K:$K,$T$1)</f>
        <v>0</v>
      </c>
      <c r="U2735" s="118">
        <f>SUMIFS(DATOS!$F:$F,DATOS!$A:$A,$C2735,DATOS!$G:$G,$O$1,DATOS!$K:$K,$T$1)</f>
        <v>0</v>
      </c>
      <c r="V2735" s="119">
        <f>SUMIFS(DATOS!$F:$F,DATOS!$A:$A,$C2735,DATOS!$G:$G,$P$1,DATOS!$K:$K,$R$1)</f>
        <v>0</v>
      </c>
    </row>
    <row r="2736" spans="1:22">
      <c r="A2736" s="128" t="s">
        <v>452</v>
      </c>
      <c r="B2736" s="128" t="str">
        <f t="shared" si="309"/>
        <v>1 2 9 295 001 001</v>
      </c>
      <c r="C2736" s="129" t="s">
        <v>4203</v>
      </c>
      <c r="D2736" s="130" t="s">
        <v>3336</v>
      </c>
      <c r="E2736" s="127">
        <f t="shared" si="311"/>
        <v>0</v>
      </c>
      <c r="F2736" s="127">
        <f t="shared" si="312"/>
        <v>0</v>
      </c>
      <c r="G2736" s="127">
        <f t="shared" si="313"/>
        <v>0</v>
      </c>
      <c r="H2736" s="131">
        <f t="shared" si="314"/>
        <v>0</v>
      </c>
      <c r="I2736" s="128">
        <f t="shared" si="310"/>
        <v>17</v>
      </c>
      <c r="J2736" s="156" t="str">
        <f t="shared" si="315"/>
        <v>1 2 9 295 001</v>
      </c>
      <c r="K2736" s="118">
        <f>SUMIFS(DATOS!$F:$F,DATOS!$A:$A,$C2736,DATOS!$G:$G,$N$1,DATOS!$E:$E,$Q$1)</f>
        <v>0</v>
      </c>
      <c r="L2736" s="118">
        <f>SUMIFS(DATOS!$F:$F,DATOS!$A:$A,$C2736,DATOS!$G:$G,$O$1,DATOS!$E:$E,$Q$1)</f>
        <v>0</v>
      </c>
      <c r="M2736" s="119">
        <f>SUMIFS(DATOS!$F:$F,DATOS!$A:$A,$C2736,DATOS!$G:$G,$P$1,DATOS!$E:$E,$Q$1)</f>
        <v>0</v>
      </c>
      <c r="N2736" s="117">
        <f>SUMIFS(DATOS!$F:$F,DATOS!$A:$A,$C2736,DATOS!$G:$G,$N$1,DATOS!$L:$L,$R$1)</f>
        <v>0</v>
      </c>
      <c r="O2736" s="118">
        <f>SUMIFS(DATOS!$F:$F,DATOS!$A:$A,$C2736,DATOS!$G:$G,$O$1,DATOS!$L:$L,$R$1)</f>
        <v>0</v>
      </c>
      <c r="P2736" s="119">
        <f>SUMIFS(DATOS!$F:$F,DATOS!$A:$A,$C2736,DATOS!$G:$G,$P$1,DATOS!$L:$L,$R$1)</f>
        <v>0</v>
      </c>
      <c r="Q2736" s="117">
        <f>SUMIFS(DATOS!$F:$F,DATOS!$A:$A,$C2736,DATOS!$G:$G,$N$1,DATOS!$J:$J,$S$1)</f>
        <v>0</v>
      </c>
      <c r="R2736" s="118">
        <f>SUMIFS(DATOS!$F:$F,DATOS!$A:$A,$C2736,DATOS!$G:$G,$O$1,DATOS!$J:$J,$S$1)</f>
        <v>0</v>
      </c>
      <c r="S2736" s="119">
        <f>SUMIFS(DATOS!$F:$F,DATOS!$A:$A,$C2736,DATOS!$G:$G,$P$1,DATOS!$J:$J,$S$1)</f>
        <v>0</v>
      </c>
      <c r="T2736" s="117">
        <f>SUMIFS(DATOS!$F:$F,DATOS!$A:$A,$C2736,DATOS!$G:$G,$N$1,DATOS!$K:$K,$T$1)</f>
        <v>0</v>
      </c>
      <c r="U2736" s="118">
        <f>SUMIFS(DATOS!$F:$F,DATOS!$A:$A,$C2736,DATOS!$G:$G,$O$1,DATOS!$K:$K,$T$1)</f>
        <v>0</v>
      </c>
      <c r="V2736" s="119">
        <f>SUMIFS(DATOS!$F:$F,DATOS!$A:$A,$C2736,DATOS!$G:$G,$P$1,DATOS!$K:$K,$R$1)</f>
        <v>0</v>
      </c>
    </row>
    <row r="2737" spans="1:22">
      <c r="A2737" s="128" t="s">
        <v>452</v>
      </c>
      <c r="B2737" s="128" t="str">
        <f t="shared" ref="B2737:B2800" si="316">MID(C2737,1,I2737)</f>
        <v>1 2 9 295 002 001</v>
      </c>
      <c r="C2737" s="129" t="s">
        <v>10006</v>
      </c>
      <c r="D2737" s="130" t="s">
        <v>3336</v>
      </c>
      <c r="E2737" s="127">
        <f t="shared" si="311"/>
        <v>0</v>
      </c>
      <c r="F2737" s="127">
        <f t="shared" si="312"/>
        <v>0</v>
      </c>
      <c r="G2737" s="127">
        <f t="shared" si="313"/>
        <v>0</v>
      </c>
      <c r="H2737" s="131">
        <f t="shared" si="314"/>
        <v>0</v>
      </c>
      <c r="I2737" s="128">
        <f t="shared" ref="I2737:I2800" si="317">LEN(C2737)</f>
        <v>17</v>
      </c>
      <c r="J2737" s="156" t="str">
        <f t="shared" si="315"/>
        <v>1 2 9 295 002</v>
      </c>
      <c r="K2737" s="118">
        <f>SUMIFS(DATOS!$F:$F,DATOS!$A:$A,$C2737,DATOS!$G:$G,$N$1,DATOS!$E:$E,$Q$1)</f>
        <v>0</v>
      </c>
      <c r="L2737" s="118">
        <f>SUMIFS(DATOS!$F:$F,DATOS!$A:$A,$C2737,DATOS!$G:$G,$O$1,DATOS!$E:$E,$Q$1)</f>
        <v>0</v>
      </c>
      <c r="M2737" s="119">
        <f>SUMIFS(DATOS!$F:$F,DATOS!$A:$A,$C2737,DATOS!$G:$G,$P$1,DATOS!$E:$E,$Q$1)</f>
        <v>0</v>
      </c>
      <c r="N2737" s="117">
        <f>SUMIFS(DATOS!$F:$F,DATOS!$A:$A,$C2737,DATOS!$G:$G,$N$1,DATOS!$L:$L,$R$1)</f>
        <v>0</v>
      </c>
      <c r="O2737" s="118">
        <f>SUMIFS(DATOS!$F:$F,DATOS!$A:$A,$C2737,DATOS!$G:$G,$O$1,DATOS!$L:$L,$R$1)</f>
        <v>0</v>
      </c>
      <c r="P2737" s="119">
        <f>SUMIFS(DATOS!$F:$F,DATOS!$A:$A,$C2737,DATOS!$G:$G,$P$1,DATOS!$L:$L,$R$1)</f>
        <v>0</v>
      </c>
      <c r="Q2737" s="117">
        <f>SUMIFS(DATOS!$F:$F,DATOS!$A:$A,$C2737,DATOS!$G:$G,$N$1,DATOS!$J:$J,$S$1)</f>
        <v>0</v>
      </c>
      <c r="R2737" s="118">
        <f>SUMIFS(DATOS!$F:$F,DATOS!$A:$A,$C2737,DATOS!$G:$G,$O$1,DATOS!$J:$J,$S$1)</f>
        <v>0</v>
      </c>
      <c r="S2737" s="119">
        <f>SUMIFS(DATOS!$F:$F,DATOS!$A:$A,$C2737,DATOS!$G:$G,$P$1,DATOS!$J:$J,$S$1)</f>
        <v>0</v>
      </c>
      <c r="T2737" s="117">
        <f>SUMIFS(DATOS!$F:$F,DATOS!$A:$A,$C2737,DATOS!$G:$G,$N$1,DATOS!$K:$K,$T$1)</f>
        <v>0</v>
      </c>
      <c r="U2737" s="118">
        <f>SUMIFS(DATOS!$F:$F,DATOS!$A:$A,$C2737,DATOS!$G:$G,$O$1,DATOS!$K:$K,$T$1)</f>
        <v>0</v>
      </c>
      <c r="V2737" s="119">
        <f>SUMIFS(DATOS!$F:$F,DATOS!$A:$A,$C2737,DATOS!$G:$G,$P$1,DATOS!$K:$K,$R$1)</f>
        <v>0</v>
      </c>
    </row>
    <row r="2738" spans="1:22">
      <c r="A2738" s="128" t="s">
        <v>452</v>
      </c>
      <c r="B2738" s="128" t="str">
        <f t="shared" si="316"/>
        <v>1 2 9 295 003 001</v>
      </c>
      <c r="C2738" s="129" t="s">
        <v>10007</v>
      </c>
      <c r="D2738" s="130" t="s">
        <v>3336</v>
      </c>
      <c r="E2738" s="127">
        <f t="shared" si="311"/>
        <v>0</v>
      </c>
      <c r="F2738" s="127">
        <f t="shared" si="312"/>
        <v>0</v>
      </c>
      <c r="G2738" s="127">
        <f t="shared" si="313"/>
        <v>0</v>
      </c>
      <c r="H2738" s="131">
        <f t="shared" si="314"/>
        <v>0</v>
      </c>
      <c r="I2738" s="128">
        <f t="shared" si="317"/>
        <v>17</v>
      </c>
      <c r="J2738" s="156" t="str">
        <f t="shared" si="315"/>
        <v>1 2 9 295 003</v>
      </c>
      <c r="K2738" s="118">
        <f>SUMIFS(DATOS!$F:$F,DATOS!$A:$A,$C2738,DATOS!$G:$G,$N$1,DATOS!$E:$E,$Q$1)</f>
        <v>0</v>
      </c>
      <c r="L2738" s="118">
        <f>SUMIFS(DATOS!$F:$F,DATOS!$A:$A,$C2738,DATOS!$G:$G,$O$1,DATOS!$E:$E,$Q$1)</f>
        <v>0</v>
      </c>
      <c r="M2738" s="119">
        <f>SUMIFS(DATOS!$F:$F,DATOS!$A:$A,$C2738,DATOS!$G:$G,$P$1,DATOS!$E:$E,$Q$1)</f>
        <v>0</v>
      </c>
      <c r="N2738" s="117">
        <f>SUMIFS(DATOS!$F:$F,DATOS!$A:$A,$C2738,DATOS!$G:$G,$N$1,DATOS!$L:$L,$R$1)</f>
        <v>0</v>
      </c>
      <c r="O2738" s="118">
        <f>SUMIFS(DATOS!$F:$F,DATOS!$A:$A,$C2738,DATOS!$G:$G,$O$1,DATOS!$L:$L,$R$1)</f>
        <v>0</v>
      </c>
      <c r="P2738" s="119">
        <f>SUMIFS(DATOS!$F:$F,DATOS!$A:$A,$C2738,DATOS!$G:$G,$P$1,DATOS!$L:$L,$R$1)</f>
        <v>0</v>
      </c>
      <c r="Q2738" s="117">
        <f>SUMIFS(DATOS!$F:$F,DATOS!$A:$A,$C2738,DATOS!$G:$G,$N$1,DATOS!$J:$J,$S$1)</f>
        <v>0</v>
      </c>
      <c r="R2738" s="118">
        <f>SUMIFS(DATOS!$F:$F,DATOS!$A:$A,$C2738,DATOS!$G:$G,$O$1,DATOS!$J:$J,$S$1)</f>
        <v>0</v>
      </c>
      <c r="S2738" s="119">
        <f>SUMIFS(DATOS!$F:$F,DATOS!$A:$A,$C2738,DATOS!$G:$G,$P$1,DATOS!$J:$J,$S$1)</f>
        <v>0</v>
      </c>
      <c r="T2738" s="117">
        <f>SUMIFS(DATOS!$F:$F,DATOS!$A:$A,$C2738,DATOS!$G:$G,$N$1,DATOS!$K:$K,$T$1)</f>
        <v>0</v>
      </c>
      <c r="U2738" s="118">
        <f>SUMIFS(DATOS!$F:$F,DATOS!$A:$A,$C2738,DATOS!$G:$G,$O$1,DATOS!$K:$K,$T$1)</f>
        <v>0</v>
      </c>
      <c r="V2738" s="119">
        <f>SUMIFS(DATOS!$F:$F,DATOS!$A:$A,$C2738,DATOS!$G:$G,$P$1,DATOS!$K:$K,$R$1)</f>
        <v>0</v>
      </c>
    </row>
    <row r="2739" spans="1:22">
      <c r="A2739" s="128" t="s">
        <v>452</v>
      </c>
      <c r="B2739" s="128" t="str">
        <f t="shared" si="316"/>
        <v>1 2 9 295 004 001</v>
      </c>
      <c r="C2739" s="129" t="s">
        <v>10008</v>
      </c>
      <c r="D2739" s="130" t="s">
        <v>3336</v>
      </c>
      <c r="E2739" s="127">
        <f t="shared" si="311"/>
        <v>0</v>
      </c>
      <c r="F2739" s="127">
        <f t="shared" si="312"/>
        <v>0</v>
      </c>
      <c r="G2739" s="127">
        <f t="shared" si="313"/>
        <v>0</v>
      </c>
      <c r="H2739" s="131">
        <f t="shared" si="314"/>
        <v>0</v>
      </c>
      <c r="I2739" s="128">
        <f t="shared" si="317"/>
        <v>17</v>
      </c>
      <c r="J2739" s="156" t="str">
        <f t="shared" si="315"/>
        <v>1 2 9 295 004</v>
      </c>
      <c r="K2739" s="118">
        <f>SUMIFS(DATOS!$F:$F,DATOS!$A:$A,$C2739,DATOS!$G:$G,$N$1,DATOS!$E:$E,$Q$1)</f>
        <v>0</v>
      </c>
      <c r="L2739" s="118">
        <f>SUMIFS(DATOS!$F:$F,DATOS!$A:$A,$C2739,DATOS!$G:$G,$O$1,DATOS!$E:$E,$Q$1)</f>
        <v>0</v>
      </c>
      <c r="M2739" s="119">
        <f>SUMIFS(DATOS!$F:$F,DATOS!$A:$A,$C2739,DATOS!$G:$G,$P$1,DATOS!$E:$E,$Q$1)</f>
        <v>0</v>
      </c>
      <c r="N2739" s="117">
        <f>SUMIFS(DATOS!$F:$F,DATOS!$A:$A,$C2739,DATOS!$G:$G,$N$1,DATOS!$L:$L,$R$1)</f>
        <v>0</v>
      </c>
      <c r="O2739" s="118">
        <f>SUMIFS(DATOS!$F:$F,DATOS!$A:$A,$C2739,DATOS!$G:$G,$O$1,DATOS!$L:$L,$R$1)</f>
        <v>0</v>
      </c>
      <c r="P2739" s="119">
        <f>SUMIFS(DATOS!$F:$F,DATOS!$A:$A,$C2739,DATOS!$G:$G,$P$1,DATOS!$L:$L,$R$1)</f>
        <v>0</v>
      </c>
      <c r="Q2739" s="117">
        <f>SUMIFS(DATOS!$F:$F,DATOS!$A:$A,$C2739,DATOS!$G:$G,$N$1,DATOS!$J:$J,$S$1)</f>
        <v>0</v>
      </c>
      <c r="R2739" s="118">
        <f>SUMIFS(DATOS!$F:$F,DATOS!$A:$A,$C2739,DATOS!$G:$G,$O$1,DATOS!$J:$J,$S$1)</f>
        <v>0</v>
      </c>
      <c r="S2739" s="119">
        <f>SUMIFS(DATOS!$F:$F,DATOS!$A:$A,$C2739,DATOS!$G:$G,$P$1,DATOS!$J:$J,$S$1)</f>
        <v>0</v>
      </c>
      <c r="T2739" s="117">
        <f>SUMIFS(DATOS!$F:$F,DATOS!$A:$A,$C2739,DATOS!$G:$G,$N$1,DATOS!$K:$K,$T$1)</f>
        <v>0</v>
      </c>
      <c r="U2739" s="118">
        <f>SUMIFS(DATOS!$F:$F,DATOS!$A:$A,$C2739,DATOS!$G:$G,$O$1,DATOS!$K:$K,$T$1)</f>
        <v>0</v>
      </c>
      <c r="V2739" s="119">
        <f>SUMIFS(DATOS!$F:$F,DATOS!$A:$A,$C2739,DATOS!$G:$G,$P$1,DATOS!$K:$K,$R$1)</f>
        <v>0</v>
      </c>
    </row>
    <row r="2740" spans="1:22">
      <c r="A2740" s="128" t="s">
        <v>452</v>
      </c>
      <c r="B2740" s="128" t="str">
        <f t="shared" si="316"/>
        <v>1 2 9 295 005 001</v>
      </c>
      <c r="C2740" s="129" t="s">
        <v>10009</v>
      </c>
      <c r="D2740" s="130" t="s">
        <v>3336</v>
      </c>
      <c r="E2740" s="127">
        <f t="shared" si="311"/>
        <v>0</v>
      </c>
      <c r="F2740" s="127">
        <f t="shared" si="312"/>
        <v>0</v>
      </c>
      <c r="G2740" s="127">
        <f t="shared" si="313"/>
        <v>0</v>
      </c>
      <c r="H2740" s="131">
        <f t="shared" si="314"/>
        <v>0</v>
      </c>
      <c r="I2740" s="128">
        <f t="shared" si="317"/>
        <v>17</v>
      </c>
      <c r="J2740" s="156" t="str">
        <f t="shared" si="315"/>
        <v>1 2 9 295 005</v>
      </c>
      <c r="K2740" s="118">
        <f>SUMIFS(DATOS!$F:$F,DATOS!$A:$A,$C2740,DATOS!$G:$G,$N$1,DATOS!$E:$E,$Q$1)</f>
        <v>0</v>
      </c>
      <c r="L2740" s="118">
        <f>SUMIFS(DATOS!$F:$F,DATOS!$A:$A,$C2740,DATOS!$G:$G,$O$1,DATOS!$E:$E,$Q$1)</f>
        <v>0</v>
      </c>
      <c r="M2740" s="119">
        <f>SUMIFS(DATOS!$F:$F,DATOS!$A:$A,$C2740,DATOS!$G:$G,$P$1,DATOS!$E:$E,$Q$1)</f>
        <v>0</v>
      </c>
      <c r="N2740" s="117">
        <f>SUMIFS(DATOS!$F:$F,DATOS!$A:$A,$C2740,DATOS!$G:$G,$N$1,DATOS!$L:$L,$R$1)</f>
        <v>0</v>
      </c>
      <c r="O2740" s="118">
        <f>SUMIFS(DATOS!$F:$F,DATOS!$A:$A,$C2740,DATOS!$G:$G,$O$1,DATOS!$L:$L,$R$1)</f>
        <v>0</v>
      </c>
      <c r="P2740" s="119">
        <f>SUMIFS(DATOS!$F:$F,DATOS!$A:$A,$C2740,DATOS!$G:$G,$P$1,DATOS!$L:$L,$R$1)</f>
        <v>0</v>
      </c>
      <c r="Q2740" s="117">
        <f>SUMIFS(DATOS!$F:$F,DATOS!$A:$A,$C2740,DATOS!$G:$G,$N$1,DATOS!$J:$J,$S$1)</f>
        <v>0</v>
      </c>
      <c r="R2740" s="118">
        <f>SUMIFS(DATOS!$F:$F,DATOS!$A:$A,$C2740,DATOS!$G:$G,$O$1,DATOS!$J:$J,$S$1)</f>
        <v>0</v>
      </c>
      <c r="S2740" s="119">
        <f>SUMIFS(DATOS!$F:$F,DATOS!$A:$A,$C2740,DATOS!$G:$G,$P$1,DATOS!$J:$J,$S$1)</f>
        <v>0</v>
      </c>
      <c r="T2740" s="117">
        <f>SUMIFS(DATOS!$F:$F,DATOS!$A:$A,$C2740,DATOS!$G:$G,$N$1,DATOS!$K:$K,$T$1)</f>
        <v>0</v>
      </c>
      <c r="U2740" s="118">
        <f>SUMIFS(DATOS!$F:$F,DATOS!$A:$A,$C2740,DATOS!$G:$G,$O$1,DATOS!$K:$K,$T$1)</f>
        <v>0</v>
      </c>
      <c r="V2740" s="119">
        <f>SUMIFS(DATOS!$F:$F,DATOS!$A:$A,$C2740,DATOS!$G:$G,$P$1,DATOS!$K:$K,$R$1)</f>
        <v>0</v>
      </c>
    </row>
    <row r="2741" spans="1:22">
      <c r="A2741" s="128" t="s">
        <v>452</v>
      </c>
      <c r="B2741" s="128" t="str">
        <f t="shared" si="316"/>
        <v>1 2 9 296 001 001</v>
      </c>
      <c r="C2741" s="129" t="s">
        <v>3244</v>
      </c>
      <c r="D2741" s="130" t="s">
        <v>3337</v>
      </c>
      <c r="E2741" s="127">
        <f t="shared" si="311"/>
        <v>0</v>
      </c>
      <c r="F2741" s="127">
        <f t="shared" si="312"/>
        <v>0</v>
      </c>
      <c r="G2741" s="127">
        <f t="shared" si="313"/>
        <v>0</v>
      </c>
      <c r="H2741" s="131">
        <f t="shared" si="314"/>
        <v>0</v>
      </c>
      <c r="I2741" s="128">
        <f t="shared" si="317"/>
        <v>17</v>
      </c>
      <c r="J2741" s="156" t="str">
        <f t="shared" si="315"/>
        <v>1 2 9 296 001</v>
      </c>
      <c r="K2741" s="118">
        <f>SUMIFS(DATOS!$F:$F,DATOS!$A:$A,$C2741,DATOS!$G:$G,$N$1,DATOS!$E:$E,$Q$1)</f>
        <v>0</v>
      </c>
      <c r="L2741" s="118">
        <f>SUMIFS(DATOS!$F:$F,DATOS!$A:$A,$C2741,DATOS!$G:$G,$O$1,DATOS!$E:$E,$Q$1)</f>
        <v>0</v>
      </c>
      <c r="M2741" s="119">
        <f>SUMIFS(DATOS!$F:$F,DATOS!$A:$A,$C2741,DATOS!$G:$G,$P$1,DATOS!$E:$E,$Q$1)</f>
        <v>0</v>
      </c>
      <c r="N2741" s="117">
        <f>SUMIFS(DATOS!$F:$F,DATOS!$A:$A,$C2741,DATOS!$G:$G,$N$1,DATOS!$L:$L,$R$1)</f>
        <v>0</v>
      </c>
      <c r="O2741" s="118">
        <f>SUMIFS(DATOS!$F:$F,DATOS!$A:$A,$C2741,DATOS!$G:$G,$O$1,DATOS!$L:$L,$R$1)</f>
        <v>0</v>
      </c>
      <c r="P2741" s="119">
        <f>SUMIFS(DATOS!$F:$F,DATOS!$A:$A,$C2741,DATOS!$G:$G,$P$1,DATOS!$L:$L,$R$1)</f>
        <v>0</v>
      </c>
      <c r="Q2741" s="117">
        <f>SUMIFS(DATOS!$F:$F,DATOS!$A:$A,$C2741,DATOS!$G:$G,$N$1,DATOS!$J:$J,$S$1)</f>
        <v>0</v>
      </c>
      <c r="R2741" s="118">
        <f>SUMIFS(DATOS!$F:$F,DATOS!$A:$A,$C2741,DATOS!$G:$G,$O$1,DATOS!$J:$J,$S$1)</f>
        <v>0</v>
      </c>
      <c r="S2741" s="119">
        <f>SUMIFS(DATOS!$F:$F,DATOS!$A:$A,$C2741,DATOS!$G:$G,$P$1,DATOS!$J:$J,$S$1)</f>
        <v>0</v>
      </c>
      <c r="T2741" s="117">
        <f>SUMIFS(DATOS!$F:$F,DATOS!$A:$A,$C2741,DATOS!$G:$G,$N$1,DATOS!$K:$K,$T$1)</f>
        <v>0</v>
      </c>
      <c r="U2741" s="118">
        <f>SUMIFS(DATOS!$F:$F,DATOS!$A:$A,$C2741,DATOS!$G:$G,$O$1,DATOS!$K:$K,$T$1)</f>
        <v>0</v>
      </c>
      <c r="V2741" s="119">
        <f>SUMIFS(DATOS!$F:$F,DATOS!$A:$A,$C2741,DATOS!$G:$G,$P$1,DATOS!$K:$K,$R$1)</f>
        <v>0</v>
      </c>
    </row>
    <row r="2742" spans="1:22">
      <c r="A2742" s="128" t="s">
        <v>452</v>
      </c>
      <c r="B2742" s="128" t="str">
        <f t="shared" si="316"/>
        <v>1 2 9 296 002 001</v>
      </c>
      <c r="C2742" s="129" t="s">
        <v>8276</v>
      </c>
      <c r="D2742" s="130" t="s">
        <v>3337</v>
      </c>
      <c r="E2742" s="127">
        <f t="shared" si="311"/>
        <v>0</v>
      </c>
      <c r="F2742" s="127">
        <f t="shared" si="312"/>
        <v>0</v>
      </c>
      <c r="G2742" s="127">
        <f t="shared" si="313"/>
        <v>0</v>
      </c>
      <c r="H2742" s="131">
        <f t="shared" si="314"/>
        <v>0</v>
      </c>
      <c r="I2742" s="128">
        <f t="shared" si="317"/>
        <v>17</v>
      </c>
      <c r="J2742" s="156" t="str">
        <f t="shared" si="315"/>
        <v>1 2 9 296 002</v>
      </c>
      <c r="K2742" s="118">
        <f>SUMIFS(DATOS!$F:$F,DATOS!$A:$A,$C2742,DATOS!$G:$G,$N$1,DATOS!$E:$E,$Q$1)</f>
        <v>0</v>
      </c>
      <c r="L2742" s="118">
        <f>SUMIFS(DATOS!$F:$F,DATOS!$A:$A,$C2742,DATOS!$G:$G,$O$1,DATOS!$E:$E,$Q$1)</f>
        <v>0</v>
      </c>
      <c r="M2742" s="119">
        <f>SUMIFS(DATOS!$F:$F,DATOS!$A:$A,$C2742,DATOS!$G:$G,$P$1,DATOS!$E:$E,$Q$1)</f>
        <v>0</v>
      </c>
      <c r="N2742" s="117">
        <f>SUMIFS(DATOS!$F:$F,DATOS!$A:$A,$C2742,DATOS!$G:$G,$N$1,DATOS!$L:$L,$R$1)</f>
        <v>0</v>
      </c>
      <c r="O2742" s="118">
        <f>SUMIFS(DATOS!$F:$F,DATOS!$A:$A,$C2742,DATOS!$G:$G,$O$1,DATOS!$L:$L,$R$1)</f>
        <v>0</v>
      </c>
      <c r="P2742" s="119">
        <f>SUMIFS(DATOS!$F:$F,DATOS!$A:$A,$C2742,DATOS!$G:$G,$P$1,DATOS!$L:$L,$R$1)</f>
        <v>0</v>
      </c>
      <c r="Q2742" s="117">
        <f>SUMIFS(DATOS!$F:$F,DATOS!$A:$A,$C2742,DATOS!$G:$G,$N$1,DATOS!$J:$J,$S$1)</f>
        <v>0</v>
      </c>
      <c r="R2742" s="118">
        <f>SUMIFS(DATOS!$F:$F,DATOS!$A:$A,$C2742,DATOS!$G:$G,$O$1,DATOS!$J:$J,$S$1)</f>
        <v>0</v>
      </c>
      <c r="S2742" s="119">
        <f>SUMIFS(DATOS!$F:$F,DATOS!$A:$A,$C2742,DATOS!$G:$G,$P$1,DATOS!$J:$J,$S$1)</f>
        <v>0</v>
      </c>
      <c r="T2742" s="117">
        <f>SUMIFS(DATOS!$F:$F,DATOS!$A:$A,$C2742,DATOS!$G:$G,$N$1,DATOS!$K:$K,$T$1)</f>
        <v>0</v>
      </c>
      <c r="U2742" s="118">
        <f>SUMIFS(DATOS!$F:$F,DATOS!$A:$A,$C2742,DATOS!$G:$G,$O$1,DATOS!$K:$K,$T$1)</f>
        <v>0</v>
      </c>
      <c r="V2742" s="119">
        <f>SUMIFS(DATOS!$F:$F,DATOS!$A:$A,$C2742,DATOS!$G:$G,$P$1,DATOS!$K:$K,$R$1)</f>
        <v>0</v>
      </c>
    </row>
    <row r="2743" spans="1:22">
      <c r="A2743" s="128" t="s">
        <v>452</v>
      </c>
      <c r="B2743" s="128" t="str">
        <f t="shared" si="316"/>
        <v>1 2 9 296 003 001</v>
      </c>
      <c r="C2743" s="129" t="s">
        <v>8259</v>
      </c>
      <c r="D2743" s="130" t="s">
        <v>3337</v>
      </c>
      <c r="E2743" s="127">
        <f t="shared" si="311"/>
        <v>4001706.23</v>
      </c>
      <c r="F2743" s="127">
        <f t="shared" si="312"/>
        <v>0</v>
      </c>
      <c r="G2743" s="127">
        <f t="shared" si="313"/>
        <v>0</v>
      </c>
      <c r="H2743" s="131">
        <f t="shared" si="314"/>
        <v>4001706.23</v>
      </c>
      <c r="I2743" s="128">
        <f t="shared" si="317"/>
        <v>17</v>
      </c>
      <c r="J2743" s="156" t="str">
        <f t="shared" si="315"/>
        <v>1 2 9 296 003</v>
      </c>
      <c r="K2743" s="118">
        <f>SUMIFS(DATOS!$F:$F,DATOS!$A:$A,$C2743,DATOS!$G:$G,$N$1,DATOS!$E:$E,$Q$1)</f>
        <v>0</v>
      </c>
      <c r="L2743" s="118">
        <f>SUMIFS(DATOS!$F:$F,DATOS!$A:$A,$C2743,DATOS!$G:$G,$O$1,DATOS!$E:$E,$Q$1)</f>
        <v>0</v>
      </c>
      <c r="M2743" s="119">
        <f>SUMIFS(DATOS!$F:$F,DATOS!$A:$A,$C2743,DATOS!$G:$G,$P$1,DATOS!$E:$E,$Q$1)</f>
        <v>0</v>
      </c>
      <c r="N2743" s="117">
        <f>SUMIFS(DATOS!$F:$F,DATOS!$A:$A,$C2743,DATOS!$G:$G,$N$1,DATOS!$L:$L,$R$1)</f>
        <v>4001706.23</v>
      </c>
      <c r="O2743" s="118">
        <f>SUMIFS(DATOS!$F:$F,DATOS!$A:$A,$C2743,DATOS!$G:$G,$O$1,DATOS!$L:$L,$R$1)</f>
        <v>0</v>
      </c>
      <c r="P2743" s="119">
        <f>SUMIFS(DATOS!$F:$F,DATOS!$A:$A,$C2743,DATOS!$G:$G,$P$1,DATOS!$L:$L,$R$1)</f>
        <v>0</v>
      </c>
      <c r="Q2743" s="117">
        <f>SUMIFS(DATOS!$F:$F,DATOS!$A:$A,$C2743,DATOS!$G:$G,$N$1,DATOS!$J:$J,$S$1)</f>
        <v>0</v>
      </c>
      <c r="R2743" s="118">
        <f>SUMIFS(DATOS!$F:$F,DATOS!$A:$A,$C2743,DATOS!$G:$G,$O$1,DATOS!$J:$J,$S$1)</f>
        <v>0</v>
      </c>
      <c r="S2743" s="119">
        <f>SUMIFS(DATOS!$F:$F,DATOS!$A:$A,$C2743,DATOS!$G:$G,$P$1,DATOS!$J:$J,$S$1)</f>
        <v>0</v>
      </c>
      <c r="T2743" s="117">
        <f>SUMIFS(DATOS!$F:$F,DATOS!$A:$A,$C2743,DATOS!$G:$G,$N$1,DATOS!$K:$K,$T$1)</f>
        <v>0</v>
      </c>
      <c r="U2743" s="118">
        <f>SUMIFS(DATOS!$F:$F,DATOS!$A:$A,$C2743,DATOS!$G:$G,$O$1,DATOS!$K:$K,$T$1)</f>
        <v>0</v>
      </c>
      <c r="V2743" s="119">
        <f>SUMIFS(DATOS!$F:$F,DATOS!$A:$A,$C2743,DATOS!$G:$G,$P$1,DATOS!$K:$K,$R$1)</f>
        <v>0</v>
      </c>
    </row>
    <row r="2744" spans="1:22">
      <c r="A2744" s="128" t="s">
        <v>452</v>
      </c>
      <c r="B2744" s="128" t="str">
        <f t="shared" si="316"/>
        <v>1 2 9 296 004 001</v>
      </c>
      <c r="C2744" s="129" t="s">
        <v>10010</v>
      </c>
      <c r="D2744" s="130" t="s">
        <v>3337</v>
      </c>
      <c r="E2744" s="127">
        <f t="shared" ref="E2744:E2807" si="318">SUBTOTAL(9,K2744,N2744,Q2744,T2744)</f>
        <v>0</v>
      </c>
      <c r="F2744" s="127">
        <f t="shared" ref="F2744:F2807" si="319">SUBTOTAL(9,L2744,O2744,R2744,U2744)</f>
        <v>0</v>
      </c>
      <c r="G2744" s="127">
        <f t="shared" ref="G2744:G2807" si="320">SUBTOTAL(9,M2744,P2744,S2744,V2744)</f>
        <v>0</v>
      </c>
      <c r="H2744" s="131">
        <f t="shared" ref="H2744:H2807" si="321">SUM(E2744:G2744)</f>
        <v>0</v>
      </c>
      <c r="I2744" s="128">
        <f t="shared" si="317"/>
        <v>17</v>
      </c>
      <c r="J2744" s="156" t="str">
        <f t="shared" si="315"/>
        <v>1 2 9 296 004</v>
      </c>
      <c r="K2744" s="118">
        <f>SUMIFS(DATOS!$F:$F,DATOS!$A:$A,$C2744,DATOS!$G:$G,$N$1,DATOS!$E:$E,$Q$1)</f>
        <v>0</v>
      </c>
      <c r="L2744" s="118">
        <f>SUMIFS(DATOS!$F:$F,DATOS!$A:$A,$C2744,DATOS!$G:$G,$O$1,DATOS!$E:$E,$Q$1)</f>
        <v>0</v>
      </c>
      <c r="M2744" s="119">
        <f>SUMIFS(DATOS!$F:$F,DATOS!$A:$A,$C2744,DATOS!$G:$G,$P$1,DATOS!$E:$E,$Q$1)</f>
        <v>0</v>
      </c>
      <c r="N2744" s="117">
        <f>SUMIFS(DATOS!$F:$F,DATOS!$A:$A,$C2744,DATOS!$G:$G,$N$1,DATOS!$L:$L,$R$1)</f>
        <v>0</v>
      </c>
      <c r="O2744" s="118">
        <f>SUMIFS(DATOS!$F:$F,DATOS!$A:$A,$C2744,DATOS!$G:$G,$O$1,DATOS!$L:$L,$R$1)</f>
        <v>0</v>
      </c>
      <c r="P2744" s="119">
        <f>SUMIFS(DATOS!$F:$F,DATOS!$A:$A,$C2744,DATOS!$G:$G,$P$1,DATOS!$L:$L,$R$1)</f>
        <v>0</v>
      </c>
      <c r="Q2744" s="117">
        <f>SUMIFS(DATOS!$F:$F,DATOS!$A:$A,$C2744,DATOS!$G:$G,$N$1,DATOS!$J:$J,$S$1)</f>
        <v>0</v>
      </c>
      <c r="R2744" s="118">
        <f>SUMIFS(DATOS!$F:$F,DATOS!$A:$A,$C2744,DATOS!$G:$G,$O$1,DATOS!$J:$J,$S$1)</f>
        <v>0</v>
      </c>
      <c r="S2744" s="119">
        <f>SUMIFS(DATOS!$F:$F,DATOS!$A:$A,$C2744,DATOS!$G:$G,$P$1,DATOS!$J:$J,$S$1)</f>
        <v>0</v>
      </c>
      <c r="T2744" s="117">
        <f>SUMIFS(DATOS!$F:$F,DATOS!$A:$A,$C2744,DATOS!$G:$G,$N$1,DATOS!$K:$K,$T$1)</f>
        <v>0</v>
      </c>
      <c r="U2744" s="118">
        <f>SUMIFS(DATOS!$F:$F,DATOS!$A:$A,$C2744,DATOS!$G:$G,$O$1,DATOS!$K:$K,$T$1)</f>
        <v>0</v>
      </c>
      <c r="V2744" s="119">
        <f>SUMIFS(DATOS!$F:$F,DATOS!$A:$A,$C2744,DATOS!$G:$G,$P$1,DATOS!$K:$K,$R$1)</f>
        <v>0</v>
      </c>
    </row>
    <row r="2745" spans="1:22">
      <c r="A2745" s="128" t="s">
        <v>452</v>
      </c>
      <c r="B2745" s="128" t="str">
        <f t="shared" si="316"/>
        <v>1 2 9 296 005 001</v>
      </c>
      <c r="C2745" s="129" t="s">
        <v>10011</v>
      </c>
      <c r="D2745" s="130" t="s">
        <v>3337</v>
      </c>
      <c r="E2745" s="127">
        <f t="shared" si="318"/>
        <v>0</v>
      </c>
      <c r="F2745" s="127">
        <f t="shared" si="319"/>
        <v>0</v>
      </c>
      <c r="G2745" s="127">
        <f t="shared" si="320"/>
        <v>0</v>
      </c>
      <c r="H2745" s="131">
        <f t="shared" si="321"/>
        <v>0</v>
      </c>
      <c r="I2745" s="128">
        <f t="shared" si="317"/>
        <v>17</v>
      </c>
      <c r="J2745" s="156" t="str">
        <f t="shared" si="315"/>
        <v>1 2 9 296 005</v>
      </c>
      <c r="K2745" s="118">
        <f>SUMIFS(DATOS!$F:$F,DATOS!$A:$A,$C2745,DATOS!$G:$G,$N$1,DATOS!$E:$E,$Q$1)</f>
        <v>0</v>
      </c>
      <c r="L2745" s="118">
        <f>SUMIFS(DATOS!$F:$F,DATOS!$A:$A,$C2745,DATOS!$G:$G,$O$1,DATOS!$E:$E,$Q$1)</f>
        <v>0</v>
      </c>
      <c r="M2745" s="119">
        <f>SUMIFS(DATOS!$F:$F,DATOS!$A:$A,$C2745,DATOS!$G:$G,$P$1,DATOS!$E:$E,$Q$1)</f>
        <v>0</v>
      </c>
      <c r="N2745" s="117">
        <f>SUMIFS(DATOS!$F:$F,DATOS!$A:$A,$C2745,DATOS!$G:$G,$N$1,DATOS!$L:$L,$R$1)</f>
        <v>0</v>
      </c>
      <c r="O2745" s="118">
        <f>SUMIFS(DATOS!$F:$F,DATOS!$A:$A,$C2745,DATOS!$G:$G,$O$1,DATOS!$L:$L,$R$1)</f>
        <v>0</v>
      </c>
      <c r="P2745" s="119">
        <f>SUMIFS(DATOS!$F:$F,DATOS!$A:$A,$C2745,DATOS!$G:$G,$P$1,DATOS!$L:$L,$R$1)</f>
        <v>0</v>
      </c>
      <c r="Q2745" s="117">
        <f>SUMIFS(DATOS!$F:$F,DATOS!$A:$A,$C2745,DATOS!$G:$G,$N$1,DATOS!$J:$J,$S$1)</f>
        <v>0</v>
      </c>
      <c r="R2745" s="118">
        <f>SUMIFS(DATOS!$F:$F,DATOS!$A:$A,$C2745,DATOS!$G:$G,$O$1,DATOS!$J:$J,$S$1)</f>
        <v>0</v>
      </c>
      <c r="S2745" s="119">
        <f>SUMIFS(DATOS!$F:$F,DATOS!$A:$A,$C2745,DATOS!$G:$G,$P$1,DATOS!$J:$J,$S$1)</f>
        <v>0</v>
      </c>
      <c r="T2745" s="117">
        <f>SUMIFS(DATOS!$F:$F,DATOS!$A:$A,$C2745,DATOS!$G:$G,$N$1,DATOS!$K:$K,$T$1)</f>
        <v>0</v>
      </c>
      <c r="U2745" s="118">
        <f>SUMIFS(DATOS!$F:$F,DATOS!$A:$A,$C2745,DATOS!$G:$G,$O$1,DATOS!$K:$K,$T$1)</f>
        <v>0</v>
      </c>
      <c r="V2745" s="119">
        <f>SUMIFS(DATOS!$F:$F,DATOS!$A:$A,$C2745,DATOS!$G:$G,$P$1,DATOS!$K:$K,$R$1)</f>
        <v>0</v>
      </c>
    </row>
    <row r="2746" spans="1:22">
      <c r="A2746" s="128" t="s">
        <v>452</v>
      </c>
      <c r="B2746" s="128" t="str">
        <f t="shared" si="316"/>
        <v>1 2 9 297 001 001</v>
      </c>
      <c r="C2746" s="129" t="s">
        <v>4217</v>
      </c>
      <c r="D2746" s="130" t="s">
        <v>189</v>
      </c>
      <c r="E2746" s="127">
        <f t="shared" si="318"/>
        <v>0</v>
      </c>
      <c r="F2746" s="127">
        <f t="shared" si="319"/>
        <v>0</v>
      </c>
      <c r="G2746" s="127">
        <f t="shared" si="320"/>
        <v>0</v>
      </c>
      <c r="H2746" s="131">
        <f t="shared" si="321"/>
        <v>0</v>
      </c>
      <c r="I2746" s="128">
        <f t="shared" si="317"/>
        <v>17</v>
      </c>
      <c r="J2746" s="156" t="str">
        <f t="shared" si="315"/>
        <v>1 2 9 297 001</v>
      </c>
      <c r="K2746" s="118">
        <f>SUMIFS(DATOS!$F:$F,DATOS!$A:$A,$C2746,DATOS!$G:$G,$N$1,DATOS!$E:$E,$Q$1)</f>
        <v>0</v>
      </c>
      <c r="L2746" s="118">
        <f>SUMIFS(DATOS!$F:$F,DATOS!$A:$A,$C2746,DATOS!$G:$G,$O$1,DATOS!$E:$E,$Q$1)</f>
        <v>0</v>
      </c>
      <c r="M2746" s="119">
        <f>SUMIFS(DATOS!$F:$F,DATOS!$A:$A,$C2746,DATOS!$G:$G,$P$1,DATOS!$E:$E,$Q$1)</f>
        <v>0</v>
      </c>
      <c r="N2746" s="117">
        <f>SUMIFS(DATOS!$F:$F,DATOS!$A:$A,$C2746,DATOS!$G:$G,$N$1,DATOS!$L:$L,$R$1)</f>
        <v>0</v>
      </c>
      <c r="O2746" s="118">
        <f>SUMIFS(DATOS!$F:$F,DATOS!$A:$A,$C2746,DATOS!$G:$G,$O$1,DATOS!$L:$L,$R$1)</f>
        <v>0</v>
      </c>
      <c r="P2746" s="119">
        <f>SUMIFS(DATOS!$F:$F,DATOS!$A:$A,$C2746,DATOS!$G:$G,$P$1,DATOS!$L:$L,$R$1)</f>
        <v>0</v>
      </c>
      <c r="Q2746" s="117">
        <f>SUMIFS(DATOS!$F:$F,DATOS!$A:$A,$C2746,DATOS!$G:$G,$N$1,DATOS!$J:$J,$S$1)</f>
        <v>0</v>
      </c>
      <c r="R2746" s="118">
        <f>SUMIFS(DATOS!$F:$F,DATOS!$A:$A,$C2746,DATOS!$G:$G,$O$1,DATOS!$J:$J,$S$1)</f>
        <v>0</v>
      </c>
      <c r="S2746" s="119">
        <f>SUMIFS(DATOS!$F:$F,DATOS!$A:$A,$C2746,DATOS!$G:$G,$P$1,DATOS!$J:$J,$S$1)</f>
        <v>0</v>
      </c>
      <c r="T2746" s="117">
        <f>SUMIFS(DATOS!$F:$F,DATOS!$A:$A,$C2746,DATOS!$G:$G,$N$1,DATOS!$K:$K,$T$1)</f>
        <v>0</v>
      </c>
      <c r="U2746" s="118">
        <f>SUMIFS(DATOS!$F:$F,DATOS!$A:$A,$C2746,DATOS!$G:$G,$O$1,DATOS!$K:$K,$T$1)</f>
        <v>0</v>
      </c>
      <c r="V2746" s="119">
        <f>SUMIFS(DATOS!$F:$F,DATOS!$A:$A,$C2746,DATOS!$G:$G,$P$1,DATOS!$K:$K,$R$1)</f>
        <v>0</v>
      </c>
    </row>
    <row r="2747" spans="1:22">
      <c r="A2747" s="128" t="s">
        <v>452</v>
      </c>
      <c r="B2747" s="128" t="str">
        <f t="shared" si="316"/>
        <v>1 2 9 297 002 001</v>
      </c>
      <c r="C2747" s="129" t="s">
        <v>10012</v>
      </c>
      <c r="D2747" s="130" t="s">
        <v>189</v>
      </c>
      <c r="E2747" s="127">
        <f t="shared" si="318"/>
        <v>0</v>
      </c>
      <c r="F2747" s="127">
        <f t="shared" si="319"/>
        <v>0</v>
      </c>
      <c r="G2747" s="127">
        <f t="shared" si="320"/>
        <v>0</v>
      </c>
      <c r="H2747" s="131">
        <f t="shared" si="321"/>
        <v>0</v>
      </c>
      <c r="I2747" s="128">
        <f t="shared" si="317"/>
        <v>17</v>
      </c>
      <c r="J2747" s="156" t="str">
        <f t="shared" si="315"/>
        <v>1 2 9 297 002</v>
      </c>
      <c r="K2747" s="118">
        <f>SUMIFS(DATOS!$F:$F,DATOS!$A:$A,$C2747,DATOS!$G:$G,$N$1,DATOS!$E:$E,$Q$1)</f>
        <v>0</v>
      </c>
      <c r="L2747" s="118">
        <f>SUMIFS(DATOS!$F:$F,DATOS!$A:$A,$C2747,DATOS!$G:$G,$O$1,DATOS!$E:$E,$Q$1)</f>
        <v>0</v>
      </c>
      <c r="M2747" s="119">
        <f>SUMIFS(DATOS!$F:$F,DATOS!$A:$A,$C2747,DATOS!$G:$G,$P$1,DATOS!$E:$E,$Q$1)</f>
        <v>0</v>
      </c>
      <c r="N2747" s="117">
        <f>SUMIFS(DATOS!$F:$F,DATOS!$A:$A,$C2747,DATOS!$G:$G,$N$1,DATOS!$L:$L,$R$1)</f>
        <v>0</v>
      </c>
      <c r="O2747" s="118">
        <f>SUMIFS(DATOS!$F:$F,DATOS!$A:$A,$C2747,DATOS!$G:$G,$O$1,DATOS!$L:$L,$R$1)</f>
        <v>0</v>
      </c>
      <c r="P2747" s="119">
        <f>SUMIFS(DATOS!$F:$F,DATOS!$A:$A,$C2747,DATOS!$G:$G,$P$1,DATOS!$L:$L,$R$1)</f>
        <v>0</v>
      </c>
      <c r="Q2747" s="117">
        <f>SUMIFS(DATOS!$F:$F,DATOS!$A:$A,$C2747,DATOS!$G:$G,$N$1,DATOS!$J:$J,$S$1)</f>
        <v>0</v>
      </c>
      <c r="R2747" s="118">
        <f>SUMIFS(DATOS!$F:$F,DATOS!$A:$A,$C2747,DATOS!$G:$G,$O$1,DATOS!$J:$J,$S$1)</f>
        <v>0</v>
      </c>
      <c r="S2747" s="119">
        <f>SUMIFS(DATOS!$F:$F,DATOS!$A:$A,$C2747,DATOS!$G:$G,$P$1,DATOS!$J:$J,$S$1)</f>
        <v>0</v>
      </c>
      <c r="T2747" s="117">
        <f>SUMIFS(DATOS!$F:$F,DATOS!$A:$A,$C2747,DATOS!$G:$G,$N$1,DATOS!$K:$K,$T$1)</f>
        <v>0</v>
      </c>
      <c r="U2747" s="118">
        <f>SUMIFS(DATOS!$F:$F,DATOS!$A:$A,$C2747,DATOS!$G:$G,$O$1,DATOS!$K:$K,$T$1)</f>
        <v>0</v>
      </c>
      <c r="V2747" s="119">
        <f>SUMIFS(DATOS!$F:$F,DATOS!$A:$A,$C2747,DATOS!$G:$G,$P$1,DATOS!$K:$K,$R$1)</f>
        <v>0</v>
      </c>
    </row>
    <row r="2748" spans="1:22">
      <c r="A2748" s="128" t="s">
        <v>452</v>
      </c>
      <c r="B2748" s="128" t="str">
        <f t="shared" si="316"/>
        <v>1 2 9 297 003 001</v>
      </c>
      <c r="C2748" s="129" t="s">
        <v>10013</v>
      </c>
      <c r="D2748" s="130" t="s">
        <v>189</v>
      </c>
      <c r="E2748" s="127">
        <f t="shared" si="318"/>
        <v>0</v>
      </c>
      <c r="F2748" s="127">
        <f t="shared" si="319"/>
        <v>0</v>
      </c>
      <c r="G2748" s="127">
        <f t="shared" si="320"/>
        <v>0</v>
      </c>
      <c r="H2748" s="131">
        <f t="shared" si="321"/>
        <v>0</v>
      </c>
      <c r="I2748" s="128">
        <f t="shared" si="317"/>
        <v>17</v>
      </c>
      <c r="J2748" s="156" t="str">
        <f t="shared" si="315"/>
        <v>1 2 9 297 003</v>
      </c>
      <c r="K2748" s="118">
        <f>SUMIFS(DATOS!$F:$F,DATOS!$A:$A,$C2748,DATOS!$G:$G,$N$1,DATOS!$E:$E,$Q$1)</f>
        <v>0</v>
      </c>
      <c r="L2748" s="118">
        <f>SUMIFS(DATOS!$F:$F,DATOS!$A:$A,$C2748,DATOS!$G:$G,$O$1,DATOS!$E:$E,$Q$1)</f>
        <v>0</v>
      </c>
      <c r="M2748" s="119">
        <f>SUMIFS(DATOS!$F:$F,DATOS!$A:$A,$C2748,DATOS!$G:$G,$P$1,DATOS!$E:$E,$Q$1)</f>
        <v>0</v>
      </c>
      <c r="N2748" s="117">
        <f>SUMIFS(DATOS!$F:$F,DATOS!$A:$A,$C2748,DATOS!$G:$G,$N$1,DATOS!$L:$L,$R$1)</f>
        <v>0</v>
      </c>
      <c r="O2748" s="118">
        <f>SUMIFS(DATOS!$F:$F,DATOS!$A:$A,$C2748,DATOS!$G:$G,$O$1,DATOS!$L:$L,$R$1)</f>
        <v>0</v>
      </c>
      <c r="P2748" s="119">
        <f>SUMIFS(DATOS!$F:$F,DATOS!$A:$A,$C2748,DATOS!$G:$G,$P$1,DATOS!$L:$L,$R$1)</f>
        <v>0</v>
      </c>
      <c r="Q2748" s="117">
        <f>SUMIFS(DATOS!$F:$F,DATOS!$A:$A,$C2748,DATOS!$G:$G,$N$1,DATOS!$J:$J,$S$1)</f>
        <v>0</v>
      </c>
      <c r="R2748" s="118">
        <f>SUMIFS(DATOS!$F:$F,DATOS!$A:$A,$C2748,DATOS!$G:$G,$O$1,DATOS!$J:$J,$S$1)</f>
        <v>0</v>
      </c>
      <c r="S2748" s="119">
        <f>SUMIFS(DATOS!$F:$F,DATOS!$A:$A,$C2748,DATOS!$G:$G,$P$1,DATOS!$J:$J,$S$1)</f>
        <v>0</v>
      </c>
      <c r="T2748" s="117">
        <f>SUMIFS(DATOS!$F:$F,DATOS!$A:$A,$C2748,DATOS!$G:$G,$N$1,DATOS!$K:$K,$T$1)</f>
        <v>0</v>
      </c>
      <c r="U2748" s="118">
        <f>SUMIFS(DATOS!$F:$F,DATOS!$A:$A,$C2748,DATOS!$G:$G,$O$1,DATOS!$K:$K,$T$1)</f>
        <v>0</v>
      </c>
      <c r="V2748" s="119">
        <f>SUMIFS(DATOS!$F:$F,DATOS!$A:$A,$C2748,DATOS!$G:$G,$P$1,DATOS!$K:$K,$R$1)</f>
        <v>0</v>
      </c>
    </row>
    <row r="2749" spans="1:22">
      <c r="A2749" s="128" t="s">
        <v>452</v>
      </c>
      <c r="B2749" s="128" t="str">
        <f t="shared" si="316"/>
        <v>1 2 9 297 004 001</v>
      </c>
      <c r="C2749" s="129" t="s">
        <v>10014</v>
      </c>
      <c r="D2749" s="130" t="s">
        <v>189</v>
      </c>
      <c r="E2749" s="127">
        <f t="shared" si="318"/>
        <v>0</v>
      </c>
      <c r="F2749" s="127">
        <f t="shared" si="319"/>
        <v>0</v>
      </c>
      <c r="G2749" s="127">
        <f t="shared" si="320"/>
        <v>0</v>
      </c>
      <c r="H2749" s="131">
        <f t="shared" si="321"/>
        <v>0</v>
      </c>
      <c r="I2749" s="128">
        <f t="shared" si="317"/>
        <v>17</v>
      </c>
      <c r="J2749" s="156" t="str">
        <f t="shared" si="315"/>
        <v>1 2 9 297 004</v>
      </c>
      <c r="K2749" s="118">
        <f>SUMIFS(DATOS!$F:$F,DATOS!$A:$A,$C2749,DATOS!$G:$G,$N$1,DATOS!$E:$E,$Q$1)</f>
        <v>0</v>
      </c>
      <c r="L2749" s="118">
        <f>SUMIFS(DATOS!$F:$F,DATOS!$A:$A,$C2749,DATOS!$G:$G,$O$1,DATOS!$E:$E,$Q$1)</f>
        <v>0</v>
      </c>
      <c r="M2749" s="119">
        <f>SUMIFS(DATOS!$F:$F,DATOS!$A:$A,$C2749,DATOS!$G:$G,$P$1,DATOS!$E:$E,$Q$1)</f>
        <v>0</v>
      </c>
      <c r="N2749" s="117">
        <f>SUMIFS(DATOS!$F:$F,DATOS!$A:$A,$C2749,DATOS!$G:$G,$N$1,DATOS!$L:$L,$R$1)</f>
        <v>0</v>
      </c>
      <c r="O2749" s="118">
        <f>SUMIFS(DATOS!$F:$F,DATOS!$A:$A,$C2749,DATOS!$G:$G,$O$1,DATOS!$L:$L,$R$1)</f>
        <v>0</v>
      </c>
      <c r="P2749" s="119">
        <f>SUMIFS(DATOS!$F:$F,DATOS!$A:$A,$C2749,DATOS!$G:$G,$P$1,DATOS!$L:$L,$R$1)</f>
        <v>0</v>
      </c>
      <c r="Q2749" s="117">
        <f>SUMIFS(DATOS!$F:$F,DATOS!$A:$A,$C2749,DATOS!$G:$G,$N$1,DATOS!$J:$J,$S$1)</f>
        <v>0</v>
      </c>
      <c r="R2749" s="118">
        <f>SUMIFS(DATOS!$F:$F,DATOS!$A:$A,$C2749,DATOS!$G:$G,$O$1,DATOS!$J:$J,$S$1)</f>
        <v>0</v>
      </c>
      <c r="S2749" s="119">
        <f>SUMIFS(DATOS!$F:$F,DATOS!$A:$A,$C2749,DATOS!$G:$G,$P$1,DATOS!$J:$J,$S$1)</f>
        <v>0</v>
      </c>
      <c r="T2749" s="117">
        <f>SUMIFS(DATOS!$F:$F,DATOS!$A:$A,$C2749,DATOS!$G:$G,$N$1,DATOS!$K:$K,$T$1)</f>
        <v>0</v>
      </c>
      <c r="U2749" s="118">
        <f>SUMIFS(DATOS!$F:$F,DATOS!$A:$A,$C2749,DATOS!$G:$G,$O$1,DATOS!$K:$K,$T$1)</f>
        <v>0</v>
      </c>
      <c r="V2749" s="119">
        <f>SUMIFS(DATOS!$F:$F,DATOS!$A:$A,$C2749,DATOS!$G:$G,$P$1,DATOS!$K:$K,$R$1)</f>
        <v>0</v>
      </c>
    </row>
    <row r="2750" spans="1:22">
      <c r="A2750" s="128" t="s">
        <v>452</v>
      </c>
      <c r="B2750" s="128" t="str">
        <f t="shared" si="316"/>
        <v>1 2 9 297 005 001</v>
      </c>
      <c r="C2750" s="129" t="s">
        <v>10015</v>
      </c>
      <c r="D2750" s="130" t="s">
        <v>189</v>
      </c>
      <c r="E2750" s="127">
        <f t="shared" si="318"/>
        <v>0</v>
      </c>
      <c r="F2750" s="127">
        <f t="shared" si="319"/>
        <v>0</v>
      </c>
      <c r="G2750" s="127">
        <f t="shared" si="320"/>
        <v>0</v>
      </c>
      <c r="H2750" s="131">
        <f t="shared" si="321"/>
        <v>0</v>
      </c>
      <c r="I2750" s="128">
        <f t="shared" si="317"/>
        <v>17</v>
      </c>
      <c r="J2750" s="156" t="str">
        <f t="shared" si="315"/>
        <v>1 2 9 297 005</v>
      </c>
      <c r="K2750" s="118">
        <f>SUMIFS(DATOS!$F:$F,DATOS!$A:$A,$C2750,DATOS!$G:$G,$N$1,DATOS!$E:$E,$Q$1)</f>
        <v>0</v>
      </c>
      <c r="L2750" s="118">
        <f>SUMIFS(DATOS!$F:$F,DATOS!$A:$A,$C2750,DATOS!$G:$G,$O$1,DATOS!$E:$E,$Q$1)</f>
        <v>0</v>
      </c>
      <c r="M2750" s="119">
        <f>SUMIFS(DATOS!$F:$F,DATOS!$A:$A,$C2750,DATOS!$G:$G,$P$1,DATOS!$E:$E,$Q$1)</f>
        <v>0</v>
      </c>
      <c r="N2750" s="117">
        <f>SUMIFS(DATOS!$F:$F,DATOS!$A:$A,$C2750,DATOS!$G:$G,$N$1,DATOS!$L:$L,$R$1)</f>
        <v>0</v>
      </c>
      <c r="O2750" s="118">
        <f>SUMIFS(DATOS!$F:$F,DATOS!$A:$A,$C2750,DATOS!$G:$G,$O$1,DATOS!$L:$L,$R$1)</f>
        <v>0</v>
      </c>
      <c r="P2750" s="119">
        <f>SUMIFS(DATOS!$F:$F,DATOS!$A:$A,$C2750,DATOS!$G:$G,$P$1,DATOS!$L:$L,$R$1)</f>
        <v>0</v>
      </c>
      <c r="Q2750" s="117">
        <f>SUMIFS(DATOS!$F:$F,DATOS!$A:$A,$C2750,DATOS!$G:$G,$N$1,DATOS!$J:$J,$S$1)</f>
        <v>0</v>
      </c>
      <c r="R2750" s="118">
        <f>SUMIFS(DATOS!$F:$F,DATOS!$A:$A,$C2750,DATOS!$G:$G,$O$1,DATOS!$J:$J,$S$1)</f>
        <v>0</v>
      </c>
      <c r="S2750" s="119">
        <f>SUMIFS(DATOS!$F:$F,DATOS!$A:$A,$C2750,DATOS!$G:$G,$P$1,DATOS!$J:$J,$S$1)</f>
        <v>0</v>
      </c>
      <c r="T2750" s="117">
        <f>SUMIFS(DATOS!$F:$F,DATOS!$A:$A,$C2750,DATOS!$G:$G,$N$1,DATOS!$K:$K,$T$1)</f>
        <v>0</v>
      </c>
      <c r="U2750" s="118">
        <f>SUMIFS(DATOS!$F:$F,DATOS!$A:$A,$C2750,DATOS!$G:$G,$O$1,DATOS!$K:$K,$T$1)</f>
        <v>0</v>
      </c>
      <c r="V2750" s="119">
        <f>SUMIFS(DATOS!$F:$F,DATOS!$A:$A,$C2750,DATOS!$G:$G,$P$1,DATOS!$K:$K,$R$1)</f>
        <v>0</v>
      </c>
    </row>
    <row r="2751" spans="1:22">
      <c r="A2751" s="128" t="s">
        <v>452</v>
      </c>
      <c r="B2751" s="128" t="str">
        <f t="shared" si="316"/>
        <v>1 2 9 298 001 001</v>
      </c>
      <c r="C2751" s="129" t="s">
        <v>4225</v>
      </c>
      <c r="D2751" s="130" t="s">
        <v>190</v>
      </c>
      <c r="E2751" s="127">
        <f t="shared" si="318"/>
        <v>0</v>
      </c>
      <c r="F2751" s="127">
        <f t="shared" si="319"/>
        <v>0</v>
      </c>
      <c r="G2751" s="127">
        <f t="shared" si="320"/>
        <v>0</v>
      </c>
      <c r="H2751" s="131">
        <f t="shared" si="321"/>
        <v>0</v>
      </c>
      <c r="I2751" s="128">
        <f t="shared" si="317"/>
        <v>17</v>
      </c>
      <c r="J2751" s="156" t="str">
        <f t="shared" si="315"/>
        <v>1 2 9 298 001</v>
      </c>
      <c r="K2751" s="118">
        <f>SUMIFS(DATOS!$F:$F,DATOS!$A:$A,$C2751,DATOS!$G:$G,$N$1,DATOS!$E:$E,$Q$1)</f>
        <v>0</v>
      </c>
      <c r="L2751" s="118">
        <f>SUMIFS(DATOS!$F:$F,DATOS!$A:$A,$C2751,DATOS!$G:$G,$O$1,DATOS!$E:$E,$Q$1)</f>
        <v>0</v>
      </c>
      <c r="M2751" s="119">
        <f>SUMIFS(DATOS!$F:$F,DATOS!$A:$A,$C2751,DATOS!$G:$G,$P$1,DATOS!$E:$E,$Q$1)</f>
        <v>0</v>
      </c>
      <c r="N2751" s="117">
        <f>SUMIFS(DATOS!$F:$F,DATOS!$A:$A,$C2751,DATOS!$G:$G,$N$1,DATOS!$L:$L,$R$1)</f>
        <v>0</v>
      </c>
      <c r="O2751" s="118">
        <f>SUMIFS(DATOS!$F:$F,DATOS!$A:$A,$C2751,DATOS!$G:$G,$O$1,DATOS!$L:$L,$R$1)</f>
        <v>0</v>
      </c>
      <c r="P2751" s="119">
        <f>SUMIFS(DATOS!$F:$F,DATOS!$A:$A,$C2751,DATOS!$G:$G,$P$1,DATOS!$L:$L,$R$1)</f>
        <v>0</v>
      </c>
      <c r="Q2751" s="117">
        <f>SUMIFS(DATOS!$F:$F,DATOS!$A:$A,$C2751,DATOS!$G:$G,$N$1,DATOS!$J:$J,$S$1)</f>
        <v>0</v>
      </c>
      <c r="R2751" s="118">
        <f>SUMIFS(DATOS!$F:$F,DATOS!$A:$A,$C2751,DATOS!$G:$G,$O$1,DATOS!$J:$J,$S$1)</f>
        <v>0</v>
      </c>
      <c r="S2751" s="119">
        <f>SUMIFS(DATOS!$F:$F,DATOS!$A:$A,$C2751,DATOS!$G:$G,$P$1,DATOS!$J:$J,$S$1)</f>
        <v>0</v>
      </c>
      <c r="T2751" s="117">
        <f>SUMIFS(DATOS!$F:$F,DATOS!$A:$A,$C2751,DATOS!$G:$G,$N$1,DATOS!$K:$K,$T$1)</f>
        <v>0</v>
      </c>
      <c r="U2751" s="118">
        <f>SUMIFS(DATOS!$F:$F,DATOS!$A:$A,$C2751,DATOS!$G:$G,$O$1,DATOS!$K:$K,$T$1)</f>
        <v>0</v>
      </c>
      <c r="V2751" s="119">
        <f>SUMIFS(DATOS!$F:$F,DATOS!$A:$A,$C2751,DATOS!$G:$G,$P$1,DATOS!$K:$K,$R$1)</f>
        <v>0</v>
      </c>
    </row>
    <row r="2752" spans="1:22">
      <c r="A2752" s="128" t="s">
        <v>452</v>
      </c>
      <c r="B2752" s="128" t="str">
        <f t="shared" si="316"/>
        <v>1 2 9 298 002 001</v>
      </c>
      <c r="C2752" s="129" t="s">
        <v>10016</v>
      </c>
      <c r="D2752" s="130" t="s">
        <v>190</v>
      </c>
      <c r="E2752" s="127">
        <f t="shared" si="318"/>
        <v>0</v>
      </c>
      <c r="F2752" s="127">
        <f t="shared" si="319"/>
        <v>0</v>
      </c>
      <c r="G2752" s="127">
        <f t="shared" si="320"/>
        <v>0</v>
      </c>
      <c r="H2752" s="131">
        <f t="shared" si="321"/>
        <v>0</v>
      </c>
      <c r="I2752" s="128">
        <f t="shared" si="317"/>
        <v>17</v>
      </c>
      <c r="J2752" s="156" t="str">
        <f t="shared" si="315"/>
        <v>1 2 9 298 002</v>
      </c>
      <c r="K2752" s="118">
        <f>SUMIFS(DATOS!$F:$F,DATOS!$A:$A,$C2752,DATOS!$G:$G,$N$1,DATOS!$E:$E,$Q$1)</f>
        <v>0</v>
      </c>
      <c r="L2752" s="118">
        <f>SUMIFS(DATOS!$F:$F,DATOS!$A:$A,$C2752,DATOS!$G:$G,$O$1,DATOS!$E:$E,$Q$1)</f>
        <v>0</v>
      </c>
      <c r="M2752" s="119">
        <f>SUMIFS(DATOS!$F:$F,DATOS!$A:$A,$C2752,DATOS!$G:$G,$P$1,DATOS!$E:$E,$Q$1)</f>
        <v>0</v>
      </c>
      <c r="N2752" s="117">
        <f>SUMIFS(DATOS!$F:$F,DATOS!$A:$A,$C2752,DATOS!$G:$G,$N$1,DATOS!$L:$L,$R$1)</f>
        <v>0</v>
      </c>
      <c r="O2752" s="118">
        <f>SUMIFS(DATOS!$F:$F,DATOS!$A:$A,$C2752,DATOS!$G:$G,$O$1,DATOS!$L:$L,$R$1)</f>
        <v>0</v>
      </c>
      <c r="P2752" s="119">
        <f>SUMIFS(DATOS!$F:$F,DATOS!$A:$A,$C2752,DATOS!$G:$G,$P$1,DATOS!$L:$L,$R$1)</f>
        <v>0</v>
      </c>
      <c r="Q2752" s="117">
        <f>SUMIFS(DATOS!$F:$F,DATOS!$A:$A,$C2752,DATOS!$G:$G,$N$1,DATOS!$J:$J,$S$1)</f>
        <v>0</v>
      </c>
      <c r="R2752" s="118">
        <f>SUMIFS(DATOS!$F:$F,DATOS!$A:$A,$C2752,DATOS!$G:$G,$O$1,DATOS!$J:$J,$S$1)</f>
        <v>0</v>
      </c>
      <c r="S2752" s="119">
        <f>SUMIFS(DATOS!$F:$F,DATOS!$A:$A,$C2752,DATOS!$G:$G,$P$1,DATOS!$J:$J,$S$1)</f>
        <v>0</v>
      </c>
      <c r="T2752" s="117">
        <f>SUMIFS(DATOS!$F:$F,DATOS!$A:$A,$C2752,DATOS!$G:$G,$N$1,DATOS!$K:$K,$T$1)</f>
        <v>0</v>
      </c>
      <c r="U2752" s="118">
        <f>SUMIFS(DATOS!$F:$F,DATOS!$A:$A,$C2752,DATOS!$G:$G,$O$1,DATOS!$K:$K,$T$1)</f>
        <v>0</v>
      </c>
      <c r="V2752" s="119">
        <f>SUMIFS(DATOS!$F:$F,DATOS!$A:$A,$C2752,DATOS!$G:$G,$P$1,DATOS!$K:$K,$R$1)</f>
        <v>0</v>
      </c>
    </row>
    <row r="2753" spans="1:22">
      <c r="A2753" s="128" t="s">
        <v>452</v>
      </c>
      <c r="B2753" s="128" t="str">
        <f t="shared" si="316"/>
        <v>1 2 9 298 003 001</v>
      </c>
      <c r="C2753" s="129" t="s">
        <v>10017</v>
      </c>
      <c r="D2753" s="130" t="s">
        <v>190</v>
      </c>
      <c r="E2753" s="127">
        <f t="shared" si="318"/>
        <v>0</v>
      </c>
      <c r="F2753" s="127">
        <f t="shared" si="319"/>
        <v>0</v>
      </c>
      <c r="G2753" s="127">
        <f t="shared" si="320"/>
        <v>0</v>
      </c>
      <c r="H2753" s="131">
        <f t="shared" si="321"/>
        <v>0</v>
      </c>
      <c r="I2753" s="128">
        <f t="shared" si="317"/>
        <v>17</v>
      </c>
      <c r="J2753" s="156" t="str">
        <f t="shared" si="315"/>
        <v>1 2 9 298 003</v>
      </c>
      <c r="K2753" s="118">
        <f>SUMIFS(DATOS!$F:$F,DATOS!$A:$A,$C2753,DATOS!$G:$G,$N$1,DATOS!$E:$E,$Q$1)</f>
        <v>0</v>
      </c>
      <c r="L2753" s="118">
        <f>SUMIFS(DATOS!$F:$F,DATOS!$A:$A,$C2753,DATOS!$G:$G,$O$1,DATOS!$E:$E,$Q$1)</f>
        <v>0</v>
      </c>
      <c r="M2753" s="119">
        <f>SUMIFS(DATOS!$F:$F,DATOS!$A:$A,$C2753,DATOS!$G:$G,$P$1,DATOS!$E:$E,$Q$1)</f>
        <v>0</v>
      </c>
      <c r="N2753" s="117">
        <f>SUMIFS(DATOS!$F:$F,DATOS!$A:$A,$C2753,DATOS!$G:$G,$N$1,DATOS!$L:$L,$R$1)</f>
        <v>0</v>
      </c>
      <c r="O2753" s="118">
        <f>SUMIFS(DATOS!$F:$F,DATOS!$A:$A,$C2753,DATOS!$G:$G,$O$1,DATOS!$L:$L,$R$1)</f>
        <v>0</v>
      </c>
      <c r="P2753" s="119">
        <f>SUMIFS(DATOS!$F:$F,DATOS!$A:$A,$C2753,DATOS!$G:$G,$P$1,DATOS!$L:$L,$R$1)</f>
        <v>0</v>
      </c>
      <c r="Q2753" s="117">
        <f>SUMIFS(DATOS!$F:$F,DATOS!$A:$A,$C2753,DATOS!$G:$G,$N$1,DATOS!$J:$J,$S$1)</f>
        <v>0</v>
      </c>
      <c r="R2753" s="118">
        <f>SUMIFS(DATOS!$F:$F,DATOS!$A:$A,$C2753,DATOS!$G:$G,$O$1,DATOS!$J:$J,$S$1)</f>
        <v>0</v>
      </c>
      <c r="S2753" s="119">
        <f>SUMIFS(DATOS!$F:$F,DATOS!$A:$A,$C2753,DATOS!$G:$G,$P$1,DATOS!$J:$J,$S$1)</f>
        <v>0</v>
      </c>
      <c r="T2753" s="117">
        <f>SUMIFS(DATOS!$F:$F,DATOS!$A:$A,$C2753,DATOS!$G:$G,$N$1,DATOS!$K:$K,$T$1)</f>
        <v>0</v>
      </c>
      <c r="U2753" s="118">
        <f>SUMIFS(DATOS!$F:$F,DATOS!$A:$A,$C2753,DATOS!$G:$G,$O$1,DATOS!$K:$K,$T$1)</f>
        <v>0</v>
      </c>
      <c r="V2753" s="119">
        <f>SUMIFS(DATOS!$F:$F,DATOS!$A:$A,$C2753,DATOS!$G:$G,$P$1,DATOS!$K:$K,$R$1)</f>
        <v>0</v>
      </c>
    </row>
    <row r="2754" spans="1:22">
      <c r="A2754" s="128" t="s">
        <v>452</v>
      </c>
      <c r="B2754" s="128" t="str">
        <f t="shared" si="316"/>
        <v>1 2 9 298 004 001</v>
      </c>
      <c r="C2754" s="129" t="s">
        <v>10018</v>
      </c>
      <c r="D2754" s="130" t="s">
        <v>190</v>
      </c>
      <c r="E2754" s="127">
        <f t="shared" si="318"/>
        <v>0</v>
      </c>
      <c r="F2754" s="127">
        <f t="shared" si="319"/>
        <v>0</v>
      </c>
      <c r="G2754" s="127">
        <f t="shared" si="320"/>
        <v>0</v>
      </c>
      <c r="H2754" s="131">
        <f t="shared" si="321"/>
        <v>0</v>
      </c>
      <c r="I2754" s="128">
        <f t="shared" si="317"/>
        <v>17</v>
      </c>
      <c r="J2754" s="156" t="str">
        <f t="shared" si="315"/>
        <v>1 2 9 298 004</v>
      </c>
      <c r="K2754" s="118">
        <f>SUMIFS(DATOS!$F:$F,DATOS!$A:$A,$C2754,DATOS!$G:$G,$N$1,DATOS!$E:$E,$Q$1)</f>
        <v>0</v>
      </c>
      <c r="L2754" s="118">
        <f>SUMIFS(DATOS!$F:$F,DATOS!$A:$A,$C2754,DATOS!$G:$G,$O$1,DATOS!$E:$E,$Q$1)</f>
        <v>0</v>
      </c>
      <c r="M2754" s="119">
        <f>SUMIFS(DATOS!$F:$F,DATOS!$A:$A,$C2754,DATOS!$G:$G,$P$1,DATOS!$E:$E,$Q$1)</f>
        <v>0</v>
      </c>
      <c r="N2754" s="117">
        <f>SUMIFS(DATOS!$F:$F,DATOS!$A:$A,$C2754,DATOS!$G:$G,$N$1,DATOS!$L:$L,$R$1)</f>
        <v>0</v>
      </c>
      <c r="O2754" s="118">
        <f>SUMIFS(DATOS!$F:$F,DATOS!$A:$A,$C2754,DATOS!$G:$G,$O$1,DATOS!$L:$L,$R$1)</f>
        <v>0</v>
      </c>
      <c r="P2754" s="119">
        <f>SUMIFS(DATOS!$F:$F,DATOS!$A:$A,$C2754,DATOS!$G:$G,$P$1,DATOS!$L:$L,$R$1)</f>
        <v>0</v>
      </c>
      <c r="Q2754" s="117">
        <f>SUMIFS(DATOS!$F:$F,DATOS!$A:$A,$C2754,DATOS!$G:$G,$N$1,DATOS!$J:$J,$S$1)</f>
        <v>0</v>
      </c>
      <c r="R2754" s="118">
        <f>SUMIFS(DATOS!$F:$F,DATOS!$A:$A,$C2754,DATOS!$G:$G,$O$1,DATOS!$J:$J,$S$1)</f>
        <v>0</v>
      </c>
      <c r="S2754" s="119">
        <f>SUMIFS(DATOS!$F:$F,DATOS!$A:$A,$C2754,DATOS!$G:$G,$P$1,DATOS!$J:$J,$S$1)</f>
        <v>0</v>
      </c>
      <c r="T2754" s="117">
        <f>SUMIFS(DATOS!$F:$F,DATOS!$A:$A,$C2754,DATOS!$G:$G,$N$1,DATOS!$K:$K,$T$1)</f>
        <v>0</v>
      </c>
      <c r="U2754" s="118">
        <f>SUMIFS(DATOS!$F:$F,DATOS!$A:$A,$C2754,DATOS!$G:$G,$O$1,DATOS!$K:$K,$T$1)</f>
        <v>0</v>
      </c>
      <c r="V2754" s="119">
        <f>SUMIFS(DATOS!$F:$F,DATOS!$A:$A,$C2754,DATOS!$G:$G,$P$1,DATOS!$K:$K,$R$1)</f>
        <v>0</v>
      </c>
    </row>
    <row r="2755" spans="1:22">
      <c r="A2755" s="128" t="s">
        <v>452</v>
      </c>
      <c r="B2755" s="128" t="str">
        <f t="shared" si="316"/>
        <v>1 2 9 298 005 001</v>
      </c>
      <c r="C2755" s="129" t="s">
        <v>10019</v>
      </c>
      <c r="D2755" s="130" t="s">
        <v>190</v>
      </c>
      <c r="E2755" s="127">
        <f t="shared" si="318"/>
        <v>0</v>
      </c>
      <c r="F2755" s="127">
        <f t="shared" si="319"/>
        <v>0</v>
      </c>
      <c r="G2755" s="127">
        <f t="shared" si="320"/>
        <v>0</v>
      </c>
      <c r="H2755" s="131">
        <f t="shared" si="321"/>
        <v>0</v>
      </c>
      <c r="I2755" s="128">
        <f t="shared" si="317"/>
        <v>17</v>
      </c>
      <c r="J2755" s="156" t="str">
        <f t="shared" si="315"/>
        <v>1 2 9 298 005</v>
      </c>
      <c r="K2755" s="118">
        <f>SUMIFS(DATOS!$F:$F,DATOS!$A:$A,$C2755,DATOS!$G:$G,$N$1,DATOS!$E:$E,$Q$1)</f>
        <v>0</v>
      </c>
      <c r="L2755" s="118">
        <f>SUMIFS(DATOS!$F:$F,DATOS!$A:$A,$C2755,DATOS!$G:$G,$O$1,DATOS!$E:$E,$Q$1)</f>
        <v>0</v>
      </c>
      <c r="M2755" s="119">
        <f>SUMIFS(DATOS!$F:$F,DATOS!$A:$A,$C2755,DATOS!$G:$G,$P$1,DATOS!$E:$E,$Q$1)</f>
        <v>0</v>
      </c>
      <c r="N2755" s="117">
        <f>SUMIFS(DATOS!$F:$F,DATOS!$A:$A,$C2755,DATOS!$G:$G,$N$1,DATOS!$L:$L,$R$1)</f>
        <v>0</v>
      </c>
      <c r="O2755" s="118">
        <f>SUMIFS(DATOS!$F:$F,DATOS!$A:$A,$C2755,DATOS!$G:$G,$O$1,DATOS!$L:$L,$R$1)</f>
        <v>0</v>
      </c>
      <c r="P2755" s="119">
        <f>SUMIFS(DATOS!$F:$F,DATOS!$A:$A,$C2755,DATOS!$G:$G,$P$1,DATOS!$L:$L,$R$1)</f>
        <v>0</v>
      </c>
      <c r="Q2755" s="117">
        <f>SUMIFS(DATOS!$F:$F,DATOS!$A:$A,$C2755,DATOS!$G:$G,$N$1,DATOS!$J:$J,$S$1)</f>
        <v>0</v>
      </c>
      <c r="R2755" s="118">
        <f>SUMIFS(DATOS!$F:$F,DATOS!$A:$A,$C2755,DATOS!$G:$G,$O$1,DATOS!$J:$J,$S$1)</f>
        <v>0</v>
      </c>
      <c r="S2755" s="119">
        <f>SUMIFS(DATOS!$F:$F,DATOS!$A:$A,$C2755,DATOS!$G:$G,$P$1,DATOS!$J:$J,$S$1)</f>
        <v>0</v>
      </c>
      <c r="T2755" s="117">
        <f>SUMIFS(DATOS!$F:$F,DATOS!$A:$A,$C2755,DATOS!$G:$G,$N$1,DATOS!$K:$K,$T$1)</f>
        <v>0</v>
      </c>
      <c r="U2755" s="118">
        <f>SUMIFS(DATOS!$F:$F,DATOS!$A:$A,$C2755,DATOS!$G:$G,$O$1,DATOS!$K:$K,$T$1)</f>
        <v>0</v>
      </c>
      <c r="V2755" s="119">
        <f>SUMIFS(DATOS!$F:$F,DATOS!$A:$A,$C2755,DATOS!$G:$G,$P$1,DATOS!$K:$K,$R$1)</f>
        <v>0</v>
      </c>
    </row>
    <row r="2756" spans="1:22">
      <c r="A2756" s="128" t="s">
        <v>452</v>
      </c>
      <c r="B2756" s="128" t="str">
        <f t="shared" si="316"/>
        <v>1 2 9 299 001 001</v>
      </c>
      <c r="C2756" s="129" t="s">
        <v>4233</v>
      </c>
      <c r="D2756" s="130" t="s">
        <v>3338</v>
      </c>
      <c r="E2756" s="127">
        <f t="shared" si="318"/>
        <v>0</v>
      </c>
      <c r="F2756" s="127">
        <f t="shared" si="319"/>
        <v>0</v>
      </c>
      <c r="G2756" s="127">
        <f t="shared" si="320"/>
        <v>0</v>
      </c>
      <c r="H2756" s="131">
        <f t="shared" si="321"/>
        <v>0</v>
      </c>
      <c r="I2756" s="128">
        <f t="shared" si="317"/>
        <v>17</v>
      </c>
      <c r="J2756" s="156" t="str">
        <f t="shared" si="315"/>
        <v>1 2 9 299 001</v>
      </c>
      <c r="K2756" s="118">
        <f>SUMIFS(DATOS!$F:$F,DATOS!$A:$A,$C2756,DATOS!$G:$G,$N$1,DATOS!$E:$E,$Q$1)</f>
        <v>0</v>
      </c>
      <c r="L2756" s="118">
        <f>SUMIFS(DATOS!$F:$F,DATOS!$A:$A,$C2756,DATOS!$G:$G,$O$1,DATOS!$E:$E,$Q$1)</f>
        <v>0</v>
      </c>
      <c r="M2756" s="119">
        <f>SUMIFS(DATOS!$F:$F,DATOS!$A:$A,$C2756,DATOS!$G:$G,$P$1,DATOS!$E:$E,$Q$1)</f>
        <v>0</v>
      </c>
      <c r="N2756" s="117">
        <f>SUMIFS(DATOS!$F:$F,DATOS!$A:$A,$C2756,DATOS!$G:$G,$N$1,DATOS!$L:$L,$R$1)</f>
        <v>0</v>
      </c>
      <c r="O2756" s="118">
        <f>SUMIFS(DATOS!$F:$F,DATOS!$A:$A,$C2756,DATOS!$G:$G,$O$1,DATOS!$L:$L,$R$1)</f>
        <v>0</v>
      </c>
      <c r="P2756" s="119">
        <f>SUMIFS(DATOS!$F:$F,DATOS!$A:$A,$C2756,DATOS!$G:$G,$P$1,DATOS!$L:$L,$R$1)</f>
        <v>0</v>
      </c>
      <c r="Q2756" s="117">
        <f>SUMIFS(DATOS!$F:$F,DATOS!$A:$A,$C2756,DATOS!$G:$G,$N$1,DATOS!$J:$J,$S$1)</f>
        <v>0</v>
      </c>
      <c r="R2756" s="118">
        <f>SUMIFS(DATOS!$F:$F,DATOS!$A:$A,$C2756,DATOS!$G:$G,$O$1,DATOS!$J:$J,$S$1)</f>
        <v>0</v>
      </c>
      <c r="S2756" s="119">
        <f>SUMIFS(DATOS!$F:$F,DATOS!$A:$A,$C2756,DATOS!$G:$G,$P$1,DATOS!$J:$J,$S$1)</f>
        <v>0</v>
      </c>
      <c r="T2756" s="117">
        <f>SUMIFS(DATOS!$F:$F,DATOS!$A:$A,$C2756,DATOS!$G:$G,$N$1,DATOS!$K:$K,$T$1)</f>
        <v>0</v>
      </c>
      <c r="U2756" s="118">
        <f>SUMIFS(DATOS!$F:$F,DATOS!$A:$A,$C2756,DATOS!$G:$G,$O$1,DATOS!$K:$K,$T$1)</f>
        <v>0</v>
      </c>
      <c r="V2756" s="119">
        <f>SUMIFS(DATOS!$F:$F,DATOS!$A:$A,$C2756,DATOS!$G:$G,$P$1,DATOS!$K:$K,$R$1)</f>
        <v>0</v>
      </c>
    </row>
    <row r="2757" spans="1:22">
      <c r="A2757" s="128" t="s">
        <v>452</v>
      </c>
      <c r="B2757" s="128" t="str">
        <f t="shared" si="316"/>
        <v>1 2 9 299 002 001</v>
      </c>
      <c r="C2757" s="129" t="s">
        <v>10020</v>
      </c>
      <c r="D2757" s="130" t="s">
        <v>3338</v>
      </c>
      <c r="E2757" s="127">
        <f t="shared" si="318"/>
        <v>0</v>
      </c>
      <c r="F2757" s="127">
        <f t="shared" si="319"/>
        <v>0</v>
      </c>
      <c r="G2757" s="127">
        <f t="shared" si="320"/>
        <v>0</v>
      </c>
      <c r="H2757" s="131">
        <f t="shared" si="321"/>
        <v>0</v>
      </c>
      <c r="I2757" s="128">
        <f t="shared" si="317"/>
        <v>17</v>
      </c>
      <c r="J2757" s="156" t="str">
        <f t="shared" si="315"/>
        <v>1 2 9 299 002</v>
      </c>
      <c r="K2757" s="118">
        <f>SUMIFS(DATOS!$F:$F,DATOS!$A:$A,$C2757,DATOS!$G:$G,$N$1,DATOS!$E:$E,$Q$1)</f>
        <v>0</v>
      </c>
      <c r="L2757" s="118">
        <f>SUMIFS(DATOS!$F:$F,DATOS!$A:$A,$C2757,DATOS!$G:$G,$O$1,DATOS!$E:$E,$Q$1)</f>
        <v>0</v>
      </c>
      <c r="M2757" s="119">
        <f>SUMIFS(DATOS!$F:$F,DATOS!$A:$A,$C2757,DATOS!$G:$G,$P$1,DATOS!$E:$E,$Q$1)</f>
        <v>0</v>
      </c>
      <c r="N2757" s="117">
        <f>SUMIFS(DATOS!$F:$F,DATOS!$A:$A,$C2757,DATOS!$G:$G,$N$1,DATOS!$L:$L,$R$1)</f>
        <v>0</v>
      </c>
      <c r="O2757" s="118">
        <f>SUMIFS(DATOS!$F:$F,DATOS!$A:$A,$C2757,DATOS!$G:$G,$O$1,DATOS!$L:$L,$R$1)</f>
        <v>0</v>
      </c>
      <c r="P2757" s="119">
        <f>SUMIFS(DATOS!$F:$F,DATOS!$A:$A,$C2757,DATOS!$G:$G,$P$1,DATOS!$L:$L,$R$1)</f>
        <v>0</v>
      </c>
      <c r="Q2757" s="117">
        <f>SUMIFS(DATOS!$F:$F,DATOS!$A:$A,$C2757,DATOS!$G:$G,$N$1,DATOS!$J:$J,$S$1)</f>
        <v>0</v>
      </c>
      <c r="R2757" s="118">
        <f>SUMIFS(DATOS!$F:$F,DATOS!$A:$A,$C2757,DATOS!$G:$G,$O$1,DATOS!$J:$J,$S$1)</f>
        <v>0</v>
      </c>
      <c r="S2757" s="119">
        <f>SUMIFS(DATOS!$F:$F,DATOS!$A:$A,$C2757,DATOS!$G:$G,$P$1,DATOS!$J:$J,$S$1)</f>
        <v>0</v>
      </c>
      <c r="T2757" s="117">
        <f>SUMIFS(DATOS!$F:$F,DATOS!$A:$A,$C2757,DATOS!$G:$G,$N$1,DATOS!$K:$K,$T$1)</f>
        <v>0</v>
      </c>
      <c r="U2757" s="118">
        <f>SUMIFS(DATOS!$F:$F,DATOS!$A:$A,$C2757,DATOS!$G:$G,$O$1,DATOS!$K:$K,$T$1)</f>
        <v>0</v>
      </c>
      <c r="V2757" s="119">
        <f>SUMIFS(DATOS!$F:$F,DATOS!$A:$A,$C2757,DATOS!$G:$G,$P$1,DATOS!$K:$K,$R$1)</f>
        <v>0</v>
      </c>
    </row>
    <row r="2758" spans="1:22">
      <c r="A2758" s="128" t="s">
        <v>452</v>
      </c>
      <c r="B2758" s="128" t="str">
        <f t="shared" si="316"/>
        <v>1 2 9 299 003 001</v>
      </c>
      <c r="C2758" s="129" t="s">
        <v>10021</v>
      </c>
      <c r="D2758" s="130" t="s">
        <v>3338</v>
      </c>
      <c r="E2758" s="127">
        <f t="shared" si="318"/>
        <v>0</v>
      </c>
      <c r="F2758" s="127">
        <f t="shared" si="319"/>
        <v>0</v>
      </c>
      <c r="G2758" s="127">
        <f t="shared" si="320"/>
        <v>0</v>
      </c>
      <c r="H2758" s="131">
        <f t="shared" si="321"/>
        <v>0</v>
      </c>
      <c r="I2758" s="128">
        <f t="shared" si="317"/>
        <v>17</v>
      </c>
      <c r="J2758" s="156" t="str">
        <f t="shared" si="315"/>
        <v>1 2 9 299 003</v>
      </c>
      <c r="K2758" s="118">
        <f>SUMIFS(DATOS!$F:$F,DATOS!$A:$A,$C2758,DATOS!$G:$G,$N$1,DATOS!$E:$E,$Q$1)</f>
        <v>0</v>
      </c>
      <c r="L2758" s="118">
        <f>SUMIFS(DATOS!$F:$F,DATOS!$A:$A,$C2758,DATOS!$G:$G,$O$1,DATOS!$E:$E,$Q$1)</f>
        <v>0</v>
      </c>
      <c r="M2758" s="119">
        <f>SUMIFS(DATOS!$F:$F,DATOS!$A:$A,$C2758,DATOS!$G:$G,$P$1,DATOS!$E:$E,$Q$1)</f>
        <v>0</v>
      </c>
      <c r="N2758" s="117">
        <f>SUMIFS(DATOS!$F:$F,DATOS!$A:$A,$C2758,DATOS!$G:$G,$N$1,DATOS!$L:$L,$R$1)</f>
        <v>0</v>
      </c>
      <c r="O2758" s="118">
        <f>SUMIFS(DATOS!$F:$F,DATOS!$A:$A,$C2758,DATOS!$G:$G,$O$1,DATOS!$L:$L,$R$1)</f>
        <v>0</v>
      </c>
      <c r="P2758" s="119">
        <f>SUMIFS(DATOS!$F:$F,DATOS!$A:$A,$C2758,DATOS!$G:$G,$P$1,DATOS!$L:$L,$R$1)</f>
        <v>0</v>
      </c>
      <c r="Q2758" s="117">
        <f>SUMIFS(DATOS!$F:$F,DATOS!$A:$A,$C2758,DATOS!$G:$G,$N$1,DATOS!$J:$J,$S$1)</f>
        <v>0</v>
      </c>
      <c r="R2758" s="118">
        <f>SUMIFS(DATOS!$F:$F,DATOS!$A:$A,$C2758,DATOS!$G:$G,$O$1,DATOS!$J:$J,$S$1)</f>
        <v>0</v>
      </c>
      <c r="S2758" s="119">
        <f>SUMIFS(DATOS!$F:$F,DATOS!$A:$A,$C2758,DATOS!$G:$G,$P$1,DATOS!$J:$J,$S$1)</f>
        <v>0</v>
      </c>
      <c r="T2758" s="117">
        <f>SUMIFS(DATOS!$F:$F,DATOS!$A:$A,$C2758,DATOS!$G:$G,$N$1,DATOS!$K:$K,$T$1)</f>
        <v>0</v>
      </c>
      <c r="U2758" s="118">
        <f>SUMIFS(DATOS!$F:$F,DATOS!$A:$A,$C2758,DATOS!$G:$G,$O$1,DATOS!$K:$K,$T$1)</f>
        <v>0</v>
      </c>
      <c r="V2758" s="119">
        <f>SUMIFS(DATOS!$F:$F,DATOS!$A:$A,$C2758,DATOS!$G:$G,$P$1,DATOS!$K:$K,$R$1)</f>
        <v>0</v>
      </c>
    </row>
    <row r="2759" spans="1:22">
      <c r="A2759" s="128" t="s">
        <v>452</v>
      </c>
      <c r="B2759" s="128" t="str">
        <f t="shared" si="316"/>
        <v>1 2 9 299 004 001</v>
      </c>
      <c r="C2759" s="129" t="s">
        <v>10022</v>
      </c>
      <c r="D2759" s="130" t="s">
        <v>3338</v>
      </c>
      <c r="E2759" s="127">
        <f t="shared" si="318"/>
        <v>0</v>
      </c>
      <c r="F2759" s="127">
        <f t="shared" si="319"/>
        <v>0</v>
      </c>
      <c r="G2759" s="127">
        <f t="shared" si="320"/>
        <v>0</v>
      </c>
      <c r="H2759" s="131">
        <f t="shared" si="321"/>
        <v>0</v>
      </c>
      <c r="I2759" s="128">
        <f t="shared" si="317"/>
        <v>17</v>
      </c>
      <c r="J2759" s="156" t="str">
        <f t="shared" si="315"/>
        <v>1 2 9 299 004</v>
      </c>
      <c r="K2759" s="118">
        <f>SUMIFS(DATOS!$F:$F,DATOS!$A:$A,$C2759,DATOS!$G:$G,$N$1,DATOS!$E:$E,$Q$1)</f>
        <v>0</v>
      </c>
      <c r="L2759" s="118">
        <f>SUMIFS(DATOS!$F:$F,DATOS!$A:$A,$C2759,DATOS!$G:$G,$O$1,DATOS!$E:$E,$Q$1)</f>
        <v>0</v>
      </c>
      <c r="M2759" s="119">
        <f>SUMIFS(DATOS!$F:$F,DATOS!$A:$A,$C2759,DATOS!$G:$G,$P$1,DATOS!$E:$E,$Q$1)</f>
        <v>0</v>
      </c>
      <c r="N2759" s="117">
        <f>SUMIFS(DATOS!$F:$F,DATOS!$A:$A,$C2759,DATOS!$G:$G,$N$1,DATOS!$L:$L,$R$1)</f>
        <v>0</v>
      </c>
      <c r="O2759" s="118">
        <f>SUMIFS(DATOS!$F:$F,DATOS!$A:$A,$C2759,DATOS!$G:$G,$O$1,DATOS!$L:$L,$R$1)</f>
        <v>0</v>
      </c>
      <c r="P2759" s="119">
        <f>SUMIFS(DATOS!$F:$F,DATOS!$A:$A,$C2759,DATOS!$G:$G,$P$1,DATOS!$L:$L,$R$1)</f>
        <v>0</v>
      </c>
      <c r="Q2759" s="117">
        <f>SUMIFS(DATOS!$F:$F,DATOS!$A:$A,$C2759,DATOS!$G:$G,$N$1,DATOS!$J:$J,$S$1)</f>
        <v>0</v>
      </c>
      <c r="R2759" s="118">
        <f>SUMIFS(DATOS!$F:$F,DATOS!$A:$A,$C2759,DATOS!$G:$G,$O$1,DATOS!$J:$J,$S$1)</f>
        <v>0</v>
      </c>
      <c r="S2759" s="119">
        <f>SUMIFS(DATOS!$F:$F,DATOS!$A:$A,$C2759,DATOS!$G:$G,$P$1,DATOS!$J:$J,$S$1)</f>
        <v>0</v>
      </c>
      <c r="T2759" s="117">
        <f>SUMIFS(DATOS!$F:$F,DATOS!$A:$A,$C2759,DATOS!$G:$G,$N$1,DATOS!$K:$K,$T$1)</f>
        <v>0</v>
      </c>
      <c r="U2759" s="118">
        <f>SUMIFS(DATOS!$F:$F,DATOS!$A:$A,$C2759,DATOS!$G:$G,$O$1,DATOS!$K:$K,$T$1)</f>
        <v>0</v>
      </c>
      <c r="V2759" s="119">
        <f>SUMIFS(DATOS!$F:$F,DATOS!$A:$A,$C2759,DATOS!$G:$G,$P$1,DATOS!$K:$K,$R$1)</f>
        <v>0</v>
      </c>
    </row>
    <row r="2760" spans="1:22">
      <c r="A2760" s="128" t="s">
        <v>452</v>
      </c>
      <c r="B2760" s="128" t="str">
        <f t="shared" si="316"/>
        <v>1 2 9 299 005 001</v>
      </c>
      <c r="C2760" s="129" t="s">
        <v>10023</v>
      </c>
      <c r="D2760" s="130" t="s">
        <v>3338</v>
      </c>
      <c r="E2760" s="127">
        <f t="shared" si="318"/>
        <v>0</v>
      </c>
      <c r="F2760" s="127">
        <f t="shared" si="319"/>
        <v>0</v>
      </c>
      <c r="G2760" s="127">
        <f t="shared" si="320"/>
        <v>0</v>
      </c>
      <c r="H2760" s="131">
        <f t="shared" si="321"/>
        <v>0</v>
      </c>
      <c r="I2760" s="128">
        <f t="shared" si="317"/>
        <v>17</v>
      </c>
      <c r="J2760" s="156" t="str">
        <f t="shared" si="315"/>
        <v>1 2 9 299 005</v>
      </c>
      <c r="K2760" s="118">
        <f>SUMIFS(DATOS!$F:$F,DATOS!$A:$A,$C2760,DATOS!$G:$G,$N$1,DATOS!$E:$E,$Q$1)</f>
        <v>0</v>
      </c>
      <c r="L2760" s="118">
        <f>SUMIFS(DATOS!$F:$F,DATOS!$A:$A,$C2760,DATOS!$G:$G,$O$1,DATOS!$E:$E,$Q$1)</f>
        <v>0</v>
      </c>
      <c r="M2760" s="119">
        <f>SUMIFS(DATOS!$F:$F,DATOS!$A:$A,$C2760,DATOS!$G:$G,$P$1,DATOS!$E:$E,$Q$1)</f>
        <v>0</v>
      </c>
      <c r="N2760" s="117">
        <f>SUMIFS(DATOS!$F:$F,DATOS!$A:$A,$C2760,DATOS!$G:$G,$N$1,DATOS!$L:$L,$R$1)</f>
        <v>0</v>
      </c>
      <c r="O2760" s="118">
        <f>SUMIFS(DATOS!$F:$F,DATOS!$A:$A,$C2760,DATOS!$G:$G,$O$1,DATOS!$L:$L,$R$1)</f>
        <v>0</v>
      </c>
      <c r="P2760" s="119">
        <f>SUMIFS(DATOS!$F:$F,DATOS!$A:$A,$C2760,DATOS!$G:$G,$P$1,DATOS!$L:$L,$R$1)</f>
        <v>0</v>
      </c>
      <c r="Q2760" s="117">
        <f>SUMIFS(DATOS!$F:$F,DATOS!$A:$A,$C2760,DATOS!$G:$G,$N$1,DATOS!$J:$J,$S$1)</f>
        <v>0</v>
      </c>
      <c r="R2760" s="118">
        <f>SUMIFS(DATOS!$F:$F,DATOS!$A:$A,$C2760,DATOS!$G:$G,$O$1,DATOS!$J:$J,$S$1)</f>
        <v>0</v>
      </c>
      <c r="S2760" s="119">
        <f>SUMIFS(DATOS!$F:$F,DATOS!$A:$A,$C2760,DATOS!$G:$G,$P$1,DATOS!$J:$J,$S$1)</f>
        <v>0</v>
      </c>
      <c r="T2760" s="117">
        <f>SUMIFS(DATOS!$F:$F,DATOS!$A:$A,$C2760,DATOS!$G:$G,$N$1,DATOS!$K:$K,$T$1)</f>
        <v>0</v>
      </c>
      <c r="U2760" s="118">
        <f>SUMIFS(DATOS!$F:$F,DATOS!$A:$A,$C2760,DATOS!$G:$G,$O$1,DATOS!$K:$K,$T$1)</f>
        <v>0</v>
      </c>
      <c r="V2760" s="119">
        <f>SUMIFS(DATOS!$F:$F,DATOS!$A:$A,$C2760,DATOS!$G:$G,$P$1,DATOS!$K:$K,$R$1)</f>
        <v>0</v>
      </c>
    </row>
    <row r="2761" spans="1:22">
      <c r="A2761" s="128" t="s">
        <v>452</v>
      </c>
      <c r="B2761" s="128" t="str">
        <f t="shared" si="316"/>
        <v>1 3 1 311 001 001</v>
      </c>
      <c r="C2761" s="129" t="s">
        <v>3254</v>
      </c>
      <c r="D2761" s="130" t="s">
        <v>3339</v>
      </c>
      <c r="E2761" s="127">
        <f t="shared" si="318"/>
        <v>0</v>
      </c>
      <c r="F2761" s="127">
        <f t="shared" si="319"/>
        <v>0</v>
      </c>
      <c r="G2761" s="127">
        <f t="shared" si="320"/>
        <v>0</v>
      </c>
      <c r="H2761" s="131">
        <f t="shared" si="321"/>
        <v>0</v>
      </c>
      <c r="I2761" s="128">
        <f t="shared" si="317"/>
        <v>17</v>
      </c>
      <c r="J2761" s="156" t="str">
        <f t="shared" si="315"/>
        <v>1 3 1 311 001</v>
      </c>
      <c r="K2761" s="118">
        <f>SUMIFS(DATOS!$F:$F,DATOS!$A:$A,$C2761,DATOS!$G:$G,$N$1,DATOS!$E:$E,$Q$1)</f>
        <v>0</v>
      </c>
      <c r="L2761" s="118">
        <f>SUMIFS(DATOS!$F:$F,DATOS!$A:$A,$C2761,DATOS!$G:$G,$O$1,DATOS!$E:$E,$Q$1)</f>
        <v>0</v>
      </c>
      <c r="M2761" s="119">
        <f>SUMIFS(DATOS!$F:$F,DATOS!$A:$A,$C2761,DATOS!$G:$G,$P$1,DATOS!$E:$E,$Q$1)</f>
        <v>0</v>
      </c>
      <c r="N2761" s="117">
        <f>SUMIFS(DATOS!$F:$F,DATOS!$A:$A,$C2761,DATOS!$G:$G,$N$1,DATOS!$L:$L,$R$1)</f>
        <v>0</v>
      </c>
      <c r="O2761" s="118">
        <f>SUMIFS(DATOS!$F:$F,DATOS!$A:$A,$C2761,DATOS!$G:$G,$O$1,DATOS!$L:$L,$R$1)</f>
        <v>0</v>
      </c>
      <c r="P2761" s="119">
        <f>SUMIFS(DATOS!$F:$F,DATOS!$A:$A,$C2761,DATOS!$G:$G,$P$1,DATOS!$L:$L,$R$1)</f>
        <v>0</v>
      </c>
      <c r="Q2761" s="117">
        <f>SUMIFS(DATOS!$F:$F,DATOS!$A:$A,$C2761,DATOS!$G:$G,$N$1,DATOS!$J:$J,$S$1)</f>
        <v>0</v>
      </c>
      <c r="R2761" s="118">
        <f>SUMIFS(DATOS!$F:$F,DATOS!$A:$A,$C2761,DATOS!$G:$G,$O$1,DATOS!$J:$J,$S$1)</f>
        <v>0</v>
      </c>
      <c r="S2761" s="119">
        <f>SUMIFS(DATOS!$F:$F,DATOS!$A:$A,$C2761,DATOS!$G:$G,$P$1,DATOS!$J:$J,$S$1)</f>
        <v>0</v>
      </c>
      <c r="T2761" s="117">
        <f>SUMIFS(DATOS!$F:$F,DATOS!$A:$A,$C2761,DATOS!$G:$G,$N$1,DATOS!$K:$K,$T$1)</f>
        <v>0</v>
      </c>
      <c r="U2761" s="118">
        <f>SUMIFS(DATOS!$F:$F,DATOS!$A:$A,$C2761,DATOS!$G:$G,$O$1,DATOS!$K:$K,$T$1)</f>
        <v>0</v>
      </c>
      <c r="V2761" s="119">
        <f>SUMIFS(DATOS!$F:$F,DATOS!$A:$A,$C2761,DATOS!$G:$G,$P$1,DATOS!$K:$K,$R$1)</f>
        <v>0</v>
      </c>
    </row>
    <row r="2762" spans="1:22">
      <c r="A2762" s="128" t="s">
        <v>452</v>
      </c>
      <c r="B2762" s="128" t="str">
        <f t="shared" si="316"/>
        <v>1 3 1 311 002 001</v>
      </c>
      <c r="C2762" s="129" t="s">
        <v>8290</v>
      </c>
      <c r="D2762" s="130" t="s">
        <v>3339</v>
      </c>
      <c r="E2762" s="127">
        <f t="shared" si="318"/>
        <v>0</v>
      </c>
      <c r="F2762" s="127">
        <f t="shared" si="319"/>
        <v>0</v>
      </c>
      <c r="G2762" s="127">
        <f t="shared" si="320"/>
        <v>0</v>
      </c>
      <c r="H2762" s="131">
        <f t="shared" si="321"/>
        <v>0</v>
      </c>
      <c r="I2762" s="128">
        <f t="shared" si="317"/>
        <v>17</v>
      </c>
      <c r="J2762" s="156" t="str">
        <f t="shared" si="315"/>
        <v>1 3 1 311 002</v>
      </c>
      <c r="K2762" s="118">
        <f>SUMIFS(DATOS!$F:$F,DATOS!$A:$A,$C2762,DATOS!$G:$G,$N$1,DATOS!$E:$E,$Q$1)</f>
        <v>0</v>
      </c>
      <c r="L2762" s="118">
        <f>SUMIFS(DATOS!$F:$F,DATOS!$A:$A,$C2762,DATOS!$G:$G,$O$1,DATOS!$E:$E,$Q$1)</f>
        <v>0</v>
      </c>
      <c r="M2762" s="119">
        <f>SUMIFS(DATOS!$F:$F,DATOS!$A:$A,$C2762,DATOS!$G:$G,$P$1,DATOS!$E:$E,$Q$1)</f>
        <v>0</v>
      </c>
      <c r="N2762" s="117">
        <f>SUMIFS(DATOS!$F:$F,DATOS!$A:$A,$C2762,DATOS!$G:$G,$N$1,DATOS!$L:$L,$R$1)</f>
        <v>0</v>
      </c>
      <c r="O2762" s="118">
        <f>SUMIFS(DATOS!$F:$F,DATOS!$A:$A,$C2762,DATOS!$G:$G,$O$1,DATOS!$L:$L,$R$1)</f>
        <v>0</v>
      </c>
      <c r="P2762" s="119">
        <f>SUMIFS(DATOS!$F:$F,DATOS!$A:$A,$C2762,DATOS!$G:$G,$P$1,DATOS!$L:$L,$R$1)</f>
        <v>0</v>
      </c>
      <c r="Q2762" s="117">
        <f>SUMIFS(DATOS!$F:$F,DATOS!$A:$A,$C2762,DATOS!$G:$G,$N$1,DATOS!$J:$J,$S$1)</f>
        <v>0</v>
      </c>
      <c r="R2762" s="118">
        <f>SUMIFS(DATOS!$F:$F,DATOS!$A:$A,$C2762,DATOS!$G:$G,$O$1,DATOS!$J:$J,$S$1)</f>
        <v>0</v>
      </c>
      <c r="S2762" s="119">
        <f>SUMIFS(DATOS!$F:$F,DATOS!$A:$A,$C2762,DATOS!$G:$G,$P$1,DATOS!$J:$J,$S$1)</f>
        <v>0</v>
      </c>
      <c r="T2762" s="117">
        <f>SUMIFS(DATOS!$F:$F,DATOS!$A:$A,$C2762,DATOS!$G:$G,$N$1,DATOS!$K:$K,$T$1)</f>
        <v>0</v>
      </c>
      <c r="U2762" s="118">
        <f>SUMIFS(DATOS!$F:$F,DATOS!$A:$A,$C2762,DATOS!$G:$G,$O$1,DATOS!$K:$K,$T$1)</f>
        <v>0</v>
      </c>
      <c r="V2762" s="119">
        <f>SUMIFS(DATOS!$F:$F,DATOS!$A:$A,$C2762,DATOS!$G:$G,$P$1,DATOS!$K:$K,$R$1)</f>
        <v>0</v>
      </c>
    </row>
    <row r="2763" spans="1:22">
      <c r="A2763" s="128" t="s">
        <v>452</v>
      </c>
      <c r="B2763" s="128" t="str">
        <f t="shared" si="316"/>
        <v>1 3 1 311 003 001</v>
      </c>
      <c r="C2763" s="129" t="s">
        <v>8260</v>
      </c>
      <c r="D2763" s="130" t="s">
        <v>3339</v>
      </c>
      <c r="E2763" s="127">
        <f t="shared" si="318"/>
        <v>4705043.9800000004</v>
      </c>
      <c r="F2763" s="127">
        <f t="shared" si="319"/>
        <v>0</v>
      </c>
      <c r="G2763" s="127">
        <f t="shared" si="320"/>
        <v>0</v>
      </c>
      <c r="H2763" s="131">
        <f t="shared" si="321"/>
        <v>4705043.9800000004</v>
      </c>
      <c r="I2763" s="128">
        <f t="shared" si="317"/>
        <v>17</v>
      </c>
      <c r="J2763" s="156" t="str">
        <f t="shared" si="315"/>
        <v>1 3 1 311 003</v>
      </c>
      <c r="K2763" s="118">
        <f>SUMIFS(DATOS!$F:$F,DATOS!$A:$A,$C2763,DATOS!$G:$G,$N$1,DATOS!$E:$E,$Q$1)</f>
        <v>0</v>
      </c>
      <c r="L2763" s="118">
        <f>SUMIFS(DATOS!$F:$F,DATOS!$A:$A,$C2763,DATOS!$G:$G,$O$1,DATOS!$E:$E,$Q$1)</f>
        <v>0</v>
      </c>
      <c r="M2763" s="119">
        <f>SUMIFS(DATOS!$F:$F,DATOS!$A:$A,$C2763,DATOS!$G:$G,$P$1,DATOS!$E:$E,$Q$1)</f>
        <v>0</v>
      </c>
      <c r="N2763" s="117">
        <f>SUMIFS(DATOS!$F:$F,DATOS!$A:$A,$C2763,DATOS!$G:$G,$N$1,DATOS!$L:$L,$R$1)</f>
        <v>4705043.9800000004</v>
      </c>
      <c r="O2763" s="118">
        <f>SUMIFS(DATOS!$F:$F,DATOS!$A:$A,$C2763,DATOS!$G:$G,$O$1,DATOS!$L:$L,$R$1)</f>
        <v>0</v>
      </c>
      <c r="P2763" s="119">
        <f>SUMIFS(DATOS!$F:$F,DATOS!$A:$A,$C2763,DATOS!$G:$G,$P$1,DATOS!$L:$L,$R$1)</f>
        <v>0</v>
      </c>
      <c r="Q2763" s="117">
        <f>SUMIFS(DATOS!$F:$F,DATOS!$A:$A,$C2763,DATOS!$G:$G,$N$1,DATOS!$J:$J,$S$1)</f>
        <v>0</v>
      </c>
      <c r="R2763" s="118">
        <f>SUMIFS(DATOS!$F:$F,DATOS!$A:$A,$C2763,DATOS!$G:$G,$O$1,DATOS!$J:$J,$S$1)</f>
        <v>0</v>
      </c>
      <c r="S2763" s="119">
        <f>SUMIFS(DATOS!$F:$F,DATOS!$A:$A,$C2763,DATOS!$G:$G,$P$1,DATOS!$J:$J,$S$1)</f>
        <v>0</v>
      </c>
      <c r="T2763" s="117">
        <f>SUMIFS(DATOS!$F:$F,DATOS!$A:$A,$C2763,DATOS!$G:$G,$N$1,DATOS!$K:$K,$T$1)</f>
        <v>0</v>
      </c>
      <c r="U2763" s="118">
        <f>SUMIFS(DATOS!$F:$F,DATOS!$A:$A,$C2763,DATOS!$G:$G,$O$1,DATOS!$K:$K,$T$1)</f>
        <v>0</v>
      </c>
      <c r="V2763" s="119">
        <f>SUMIFS(DATOS!$F:$F,DATOS!$A:$A,$C2763,DATOS!$G:$G,$P$1,DATOS!$K:$K,$R$1)</f>
        <v>0</v>
      </c>
    </row>
    <row r="2764" spans="1:22">
      <c r="A2764" s="128" t="s">
        <v>452</v>
      </c>
      <c r="B2764" s="128" t="str">
        <f t="shared" si="316"/>
        <v>1 3 1 311 004 001</v>
      </c>
      <c r="C2764" s="129" t="s">
        <v>10024</v>
      </c>
      <c r="D2764" s="130" t="s">
        <v>3339</v>
      </c>
      <c r="E2764" s="127">
        <f t="shared" si="318"/>
        <v>0</v>
      </c>
      <c r="F2764" s="127">
        <f t="shared" si="319"/>
        <v>0</v>
      </c>
      <c r="G2764" s="127">
        <f t="shared" si="320"/>
        <v>0</v>
      </c>
      <c r="H2764" s="131">
        <f t="shared" si="321"/>
        <v>0</v>
      </c>
      <c r="I2764" s="128">
        <f t="shared" si="317"/>
        <v>17</v>
      </c>
      <c r="J2764" s="156" t="str">
        <f t="shared" si="315"/>
        <v>1 3 1 311 004</v>
      </c>
      <c r="K2764" s="118">
        <f>SUMIFS(DATOS!$F:$F,DATOS!$A:$A,$C2764,DATOS!$G:$G,$N$1,DATOS!$E:$E,$Q$1)</f>
        <v>0</v>
      </c>
      <c r="L2764" s="118">
        <f>SUMIFS(DATOS!$F:$F,DATOS!$A:$A,$C2764,DATOS!$G:$G,$O$1,DATOS!$E:$E,$Q$1)</f>
        <v>0</v>
      </c>
      <c r="M2764" s="119">
        <f>SUMIFS(DATOS!$F:$F,DATOS!$A:$A,$C2764,DATOS!$G:$G,$P$1,DATOS!$E:$E,$Q$1)</f>
        <v>0</v>
      </c>
      <c r="N2764" s="117">
        <f>SUMIFS(DATOS!$F:$F,DATOS!$A:$A,$C2764,DATOS!$G:$G,$N$1,DATOS!$L:$L,$R$1)</f>
        <v>0</v>
      </c>
      <c r="O2764" s="118">
        <f>SUMIFS(DATOS!$F:$F,DATOS!$A:$A,$C2764,DATOS!$G:$G,$O$1,DATOS!$L:$L,$R$1)</f>
        <v>0</v>
      </c>
      <c r="P2764" s="119">
        <f>SUMIFS(DATOS!$F:$F,DATOS!$A:$A,$C2764,DATOS!$G:$G,$P$1,DATOS!$L:$L,$R$1)</f>
        <v>0</v>
      </c>
      <c r="Q2764" s="117">
        <f>SUMIFS(DATOS!$F:$F,DATOS!$A:$A,$C2764,DATOS!$G:$G,$N$1,DATOS!$J:$J,$S$1)</f>
        <v>0</v>
      </c>
      <c r="R2764" s="118">
        <f>SUMIFS(DATOS!$F:$F,DATOS!$A:$A,$C2764,DATOS!$G:$G,$O$1,DATOS!$J:$J,$S$1)</f>
        <v>0</v>
      </c>
      <c r="S2764" s="119">
        <f>SUMIFS(DATOS!$F:$F,DATOS!$A:$A,$C2764,DATOS!$G:$G,$P$1,DATOS!$J:$J,$S$1)</f>
        <v>0</v>
      </c>
      <c r="T2764" s="117">
        <f>SUMIFS(DATOS!$F:$F,DATOS!$A:$A,$C2764,DATOS!$G:$G,$N$1,DATOS!$K:$K,$T$1)</f>
        <v>0</v>
      </c>
      <c r="U2764" s="118">
        <f>SUMIFS(DATOS!$F:$F,DATOS!$A:$A,$C2764,DATOS!$G:$G,$O$1,DATOS!$K:$K,$T$1)</f>
        <v>0</v>
      </c>
      <c r="V2764" s="119">
        <f>SUMIFS(DATOS!$F:$F,DATOS!$A:$A,$C2764,DATOS!$G:$G,$P$1,DATOS!$K:$K,$R$1)</f>
        <v>0</v>
      </c>
    </row>
    <row r="2765" spans="1:22">
      <c r="A2765" s="128" t="s">
        <v>452</v>
      </c>
      <c r="B2765" s="128" t="str">
        <f t="shared" si="316"/>
        <v>1 3 1 311 005 001</v>
      </c>
      <c r="C2765" s="129" t="s">
        <v>10025</v>
      </c>
      <c r="D2765" s="130" t="s">
        <v>3339</v>
      </c>
      <c r="E2765" s="127">
        <f t="shared" si="318"/>
        <v>0</v>
      </c>
      <c r="F2765" s="127">
        <f t="shared" si="319"/>
        <v>0</v>
      </c>
      <c r="G2765" s="127">
        <f t="shared" si="320"/>
        <v>0</v>
      </c>
      <c r="H2765" s="131">
        <f t="shared" si="321"/>
        <v>0</v>
      </c>
      <c r="I2765" s="128">
        <f t="shared" si="317"/>
        <v>17</v>
      </c>
      <c r="J2765" s="156" t="str">
        <f t="shared" si="315"/>
        <v>1 3 1 311 005</v>
      </c>
      <c r="K2765" s="118">
        <f>SUMIFS(DATOS!$F:$F,DATOS!$A:$A,$C2765,DATOS!$G:$G,$N$1,DATOS!$E:$E,$Q$1)</f>
        <v>0</v>
      </c>
      <c r="L2765" s="118">
        <f>SUMIFS(DATOS!$F:$F,DATOS!$A:$A,$C2765,DATOS!$G:$G,$O$1,DATOS!$E:$E,$Q$1)</f>
        <v>0</v>
      </c>
      <c r="M2765" s="119">
        <f>SUMIFS(DATOS!$F:$F,DATOS!$A:$A,$C2765,DATOS!$G:$G,$P$1,DATOS!$E:$E,$Q$1)</f>
        <v>0</v>
      </c>
      <c r="N2765" s="117">
        <f>SUMIFS(DATOS!$F:$F,DATOS!$A:$A,$C2765,DATOS!$G:$G,$N$1,DATOS!$L:$L,$R$1)</f>
        <v>0</v>
      </c>
      <c r="O2765" s="118">
        <f>SUMIFS(DATOS!$F:$F,DATOS!$A:$A,$C2765,DATOS!$G:$G,$O$1,DATOS!$L:$L,$R$1)</f>
        <v>0</v>
      </c>
      <c r="P2765" s="119">
        <f>SUMIFS(DATOS!$F:$F,DATOS!$A:$A,$C2765,DATOS!$G:$G,$P$1,DATOS!$L:$L,$R$1)</f>
        <v>0</v>
      </c>
      <c r="Q2765" s="117">
        <f>SUMIFS(DATOS!$F:$F,DATOS!$A:$A,$C2765,DATOS!$G:$G,$N$1,DATOS!$J:$J,$S$1)</f>
        <v>0</v>
      </c>
      <c r="R2765" s="118">
        <f>SUMIFS(DATOS!$F:$F,DATOS!$A:$A,$C2765,DATOS!$G:$G,$O$1,DATOS!$J:$J,$S$1)</f>
        <v>0</v>
      </c>
      <c r="S2765" s="119">
        <f>SUMIFS(DATOS!$F:$F,DATOS!$A:$A,$C2765,DATOS!$G:$G,$P$1,DATOS!$J:$J,$S$1)</f>
        <v>0</v>
      </c>
      <c r="T2765" s="117">
        <f>SUMIFS(DATOS!$F:$F,DATOS!$A:$A,$C2765,DATOS!$G:$G,$N$1,DATOS!$K:$K,$T$1)</f>
        <v>0</v>
      </c>
      <c r="U2765" s="118">
        <f>SUMIFS(DATOS!$F:$F,DATOS!$A:$A,$C2765,DATOS!$G:$G,$O$1,DATOS!$K:$K,$T$1)</f>
        <v>0</v>
      </c>
      <c r="V2765" s="119">
        <f>SUMIFS(DATOS!$F:$F,DATOS!$A:$A,$C2765,DATOS!$G:$G,$P$1,DATOS!$K:$K,$R$1)</f>
        <v>0</v>
      </c>
    </row>
    <row r="2766" spans="1:22">
      <c r="A2766" s="128" t="s">
        <v>452</v>
      </c>
      <c r="B2766" s="128" t="str">
        <f t="shared" si="316"/>
        <v>1 3 1 312 001 001</v>
      </c>
      <c r="C2766" s="129" t="s">
        <v>4248</v>
      </c>
      <c r="D2766" s="130" t="s">
        <v>3340</v>
      </c>
      <c r="E2766" s="127">
        <f t="shared" si="318"/>
        <v>0</v>
      </c>
      <c r="F2766" s="127">
        <f t="shared" si="319"/>
        <v>0</v>
      </c>
      <c r="G2766" s="127">
        <f t="shared" si="320"/>
        <v>0</v>
      </c>
      <c r="H2766" s="131">
        <f t="shared" si="321"/>
        <v>0</v>
      </c>
      <c r="I2766" s="128">
        <f t="shared" si="317"/>
        <v>17</v>
      </c>
      <c r="J2766" s="156" t="str">
        <f t="shared" si="315"/>
        <v>1 3 1 312 001</v>
      </c>
      <c r="K2766" s="118">
        <f>SUMIFS(DATOS!$F:$F,DATOS!$A:$A,$C2766,DATOS!$G:$G,$N$1,DATOS!$E:$E,$Q$1)</f>
        <v>0</v>
      </c>
      <c r="L2766" s="118">
        <f>SUMIFS(DATOS!$F:$F,DATOS!$A:$A,$C2766,DATOS!$G:$G,$O$1,DATOS!$E:$E,$Q$1)</f>
        <v>0</v>
      </c>
      <c r="M2766" s="119">
        <f>SUMIFS(DATOS!$F:$F,DATOS!$A:$A,$C2766,DATOS!$G:$G,$P$1,DATOS!$E:$E,$Q$1)</f>
        <v>0</v>
      </c>
      <c r="N2766" s="117">
        <f>SUMIFS(DATOS!$F:$F,DATOS!$A:$A,$C2766,DATOS!$G:$G,$N$1,DATOS!$L:$L,$R$1)</f>
        <v>0</v>
      </c>
      <c r="O2766" s="118">
        <f>SUMIFS(DATOS!$F:$F,DATOS!$A:$A,$C2766,DATOS!$G:$G,$O$1,DATOS!$L:$L,$R$1)</f>
        <v>0</v>
      </c>
      <c r="P2766" s="119">
        <f>SUMIFS(DATOS!$F:$F,DATOS!$A:$A,$C2766,DATOS!$G:$G,$P$1,DATOS!$L:$L,$R$1)</f>
        <v>0</v>
      </c>
      <c r="Q2766" s="117">
        <f>SUMIFS(DATOS!$F:$F,DATOS!$A:$A,$C2766,DATOS!$G:$G,$N$1,DATOS!$J:$J,$S$1)</f>
        <v>0</v>
      </c>
      <c r="R2766" s="118">
        <f>SUMIFS(DATOS!$F:$F,DATOS!$A:$A,$C2766,DATOS!$G:$G,$O$1,DATOS!$J:$J,$S$1)</f>
        <v>0</v>
      </c>
      <c r="S2766" s="119">
        <f>SUMIFS(DATOS!$F:$F,DATOS!$A:$A,$C2766,DATOS!$G:$G,$P$1,DATOS!$J:$J,$S$1)</f>
        <v>0</v>
      </c>
      <c r="T2766" s="117">
        <f>SUMIFS(DATOS!$F:$F,DATOS!$A:$A,$C2766,DATOS!$G:$G,$N$1,DATOS!$K:$K,$T$1)</f>
        <v>0</v>
      </c>
      <c r="U2766" s="118">
        <f>SUMIFS(DATOS!$F:$F,DATOS!$A:$A,$C2766,DATOS!$G:$G,$O$1,DATOS!$K:$K,$T$1)</f>
        <v>0</v>
      </c>
      <c r="V2766" s="119">
        <f>SUMIFS(DATOS!$F:$F,DATOS!$A:$A,$C2766,DATOS!$G:$G,$P$1,DATOS!$K:$K,$R$1)</f>
        <v>0</v>
      </c>
    </row>
    <row r="2767" spans="1:22">
      <c r="A2767" s="128" t="s">
        <v>452</v>
      </c>
      <c r="B2767" s="128" t="str">
        <f t="shared" si="316"/>
        <v>1 3 1 312 002 001</v>
      </c>
      <c r="C2767" s="129" t="s">
        <v>10026</v>
      </c>
      <c r="D2767" s="130" t="s">
        <v>3340</v>
      </c>
      <c r="E2767" s="127">
        <f t="shared" si="318"/>
        <v>0</v>
      </c>
      <c r="F2767" s="127">
        <f t="shared" si="319"/>
        <v>0</v>
      </c>
      <c r="G2767" s="127">
        <f t="shared" si="320"/>
        <v>0</v>
      </c>
      <c r="H2767" s="131">
        <f t="shared" si="321"/>
        <v>0</v>
      </c>
      <c r="I2767" s="128">
        <f t="shared" si="317"/>
        <v>17</v>
      </c>
      <c r="J2767" s="156" t="str">
        <f t="shared" si="315"/>
        <v>1 3 1 312 002</v>
      </c>
      <c r="K2767" s="118">
        <f>SUMIFS(DATOS!$F:$F,DATOS!$A:$A,$C2767,DATOS!$G:$G,$N$1,DATOS!$E:$E,$Q$1)</f>
        <v>0</v>
      </c>
      <c r="L2767" s="118">
        <f>SUMIFS(DATOS!$F:$F,DATOS!$A:$A,$C2767,DATOS!$G:$G,$O$1,DATOS!$E:$E,$Q$1)</f>
        <v>0</v>
      </c>
      <c r="M2767" s="119">
        <f>SUMIFS(DATOS!$F:$F,DATOS!$A:$A,$C2767,DATOS!$G:$G,$P$1,DATOS!$E:$E,$Q$1)</f>
        <v>0</v>
      </c>
      <c r="N2767" s="117">
        <f>SUMIFS(DATOS!$F:$F,DATOS!$A:$A,$C2767,DATOS!$G:$G,$N$1,DATOS!$L:$L,$R$1)</f>
        <v>0</v>
      </c>
      <c r="O2767" s="118">
        <f>SUMIFS(DATOS!$F:$F,DATOS!$A:$A,$C2767,DATOS!$G:$G,$O$1,DATOS!$L:$L,$R$1)</f>
        <v>0</v>
      </c>
      <c r="P2767" s="119">
        <f>SUMIFS(DATOS!$F:$F,DATOS!$A:$A,$C2767,DATOS!$G:$G,$P$1,DATOS!$L:$L,$R$1)</f>
        <v>0</v>
      </c>
      <c r="Q2767" s="117">
        <f>SUMIFS(DATOS!$F:$F,DATOS!$A:$A,$C2767,DATOS!$G:$G,$N$1,DATOS!$J:$J,$S$1)</f>
        <v>0</v>
      </c>
      <c r="R2767" s="118">
        <f>SUMIFS(DATOS!$F:$F,DATOS!$A:$A,$C2767,DATOS!$G:$G,$O$1,DATOS!$J:$J,$S$1)</f>
        <v>0</v>
      </c>
      <c r="S2767" s="119">
        <f>SUMIFS(DATOS!$F:$F,DATOS!$A:$A,$C2767,DATOS!$G:$G,$P$1,DATOS!$J:$J,$S$1)</f>
        <v>0</v>
      </c>
      <c r="T2767" s="117">
        <f>SUMIFS(DATOS!$F:$F,DATOS!$A:$A,$C2767,DATOS!$G:$G,$N$1,DATOS!$K:$K,$T$1)</f>
        <v>0</v>
      </c>
      <c r="U2767" s="118">
        <f>SUMIFS(DATOS!$F:$F,DATOS!$A:$A,$C2767,DATOS!$G:$G,$O$1,DATOS!$K:$K,$T$1)</f>
        <v>0</v>
      </c>
      <c r="V2767" s="119">
        <f>SUMIFS(DATOS!$F:$F,DATOS!$A:$A,$C2767,DATOS!$G:$G,$P$1,DATOS!$K:$K,$R$1)</f>
        <v>0</v>
      </c>
    </row>
    <row r="2768" spans="1:22">
      <c r="A2768" s="128" t="s">
        <v>452</v>
      </c>
      <c r="B2768" s="128" t="str">
        <f t="shared" si="316"/>
        <v>1 3 1 312 003 001</v>
      </c>
      <c r="C2768" s="129" t="s">
        <v>10027</v>
      </c>
      <c r="D2768" s="130" t="s">
        <v>3340</v>
      </c>
      <c r="E2768" s="127">
        <f t="shared" si="318"/>
        <v>0</v>
      </c>
      <c r="F2768" s="127">
        <f t="shared" si="319"/>
        <v>0</v>
      </c>
      <c r="G2768" s="127">
        <f t="shared" si="320"/>
        <v>0</v>
      </c>
      <c r="H2768" s="131">
        <f t="shared" si="321"/>
        <v>0</v>
      </c>
      <c r="I2768" s="128">
        <f t="shared" si="317"/>
        <v>17</v>
      </c>
      <c r="J2768" s="156" t="str">
        <f t="shared" si="315"/>
        <v>1 3 1 312 003</v>
      </c>
      <c r="K2768" s="118">
        <f>SUMIFS(DATOS!$F:$F,DATOS!$A:$A,$C2768,DATOS!$G:$G,$N$1,DATOS!$E:$E,$Q$1)</f>
        <v>0</v>
      </c>
      <c r="L2768" s="118">
        <f>SUMIFS(DATOS!$F:$F,DATOS!$A:$A,$C2768,DATOS!$G:$G,$O$1,DATOS!$E:$E,$Q$1)</f>
        <v>0</v>
      </c>
      <c r="M2768" s="119">
        <f>SUMIFS(DATOS!$F:$F,DATOS!$A:$A,$C2768,DATOS!$G:$G,$P$1,DATOS!$E:$E,$Q$1)</f>
        <v>0</v>
      </c>
      <c r="N2768" s="117">
        <f>SUMIFS(DATOS!$F:$F,DATOS!$A:$A,$C2768,DATOS!$G:$G,$N$1,DATOS!$L:$L,$R$1)</f>
        <v>0</v>
      </c>
      <c r="O2768" s="118">
        <f>SUMIFS(DATOS!$F:$F,DATOS!$A:$A,$C2768,DATOS!$G:$G,$O$1,DATOS!$L:$L,$R$1)</f>
        <v>0</v>
      </c>
      <c r="P2768" s="119">
        <f>SUMIFS(DATOS!$F:$F,DATOS!$A:$A,$C2768,DATOS!$G:$G,$P$1,DATOS!$L:$L,$R$1)</f>
        <v>0</v>
      </c>
      <c r="Q2768" s="117">
        <f>SUMIFS(DATOS!$F:$F,DATOS!$A:$A,$C2768,DATOS!$G:$G,$N$1,DATOS!$J:$J,$S$1)</f>
        <v>0</v>
      </c>
      <c r="R2768" s="118">
        <f>SUMIFS(DATOS!$F:$F,DATOS!$A:$A,$C2768,DATOS!$G:$G,$O$1,DATOS!$J:$J,$S$1)</f>
        <v>0</v>
      </c>
      <c r="S2768" s="119">
        <f>SUMIFS(DATOS!$F:$F,DATOS!$A:$A,$C2768,DATOS!$G:$G,$P$1,DATOS!$J:$J,$S$1)</f>
        <v>0</v>
      </c>
      <c r="T2768" s="117">
        <f>SUMIFS(DATOS!$F:$F,DATOS!$A:$A,$C2768,DATOS!$G:$G,$N$1,DATOS!$K:$K,$T$1)</f>
        <v>0</v>
      </c>
      <c r="U2768" s="118">
        <f>SUMIFS(DATOS!$F:$F,DATOS!$A:$A,$C2768,DATOS!$G:$G,$O$1,DATOS!$K:$K,$T$1)</f>
        <v>0</v>
      </c>
      <c r="V2768" s="119">
        <f>SUMIFS(DATOS!$F:$F,DATOS!$A:$A,$C2768,DATOS!$G:$G,$P$1,DATOS!$K:$K,$R$1)</f>
        <v>0</v>
      </c>
    </row>
    <row r="2769" spans="1:22">
      <c r="A2769" s="128" t="s">
        <v>452</v>
      </c>
      <c r="B2769" s="128" t="str">
        <f t="shared" si="316"/>
        <v>1 3 1 312 004 001</v>
      </c>
      <c r="C2769" s="129" t="s">
        <v>10028</v>
      </c>
      <c r="D2769" s="130" t="s">
        <v>3340</v>
      </c>
      <c r="E2769" s="127">
        <f t="shared" si="318"/>
        <v>0</v>
      </c>
      <c r="F2769" s="127">
        <f t="shared" si="319"/>
        <v>0</v>
      </c>
      <c r="G2769" s="127">
        <f t="shared" si="320"/>
        <v>0</v>
      </c>
      <c r="H2769" s="131">
        <f t="shared" si="321"/>
        <v>0</v>
      </c>
      <c r="I2769" s="128">
        <f t="shared" si="317"/>
        <v>17</v>
      </c>
      <c r="J2769" s="156" t="str">
        <f t="shared" si="315"/>
        <v>1 3 1 312 004</v>
      </c>
      <c r="K2769" s="118">
        <f>SUMIFS(DATOS!$F:$F,DATOS!$A:$A,$C2769,DATOS!$G:$G,$N$1,DATOS!$E:$E,$Q$1)</f>
        <v>0</v>
      </c>
      <c r="L2769" s="118">
        <f>SUMIFS(DATOS!$F:$F,DATOS!$A:$A,$C2769,DATOS!$G:$G,$O$1,DATOS!$E:$E,$Q$1)</f>
        <v>0</v>
      </c>
      <c r="M2769" s="119">
        <f>SUMIFS(DATOS!$F:$F,DATOS!$A:$A,$C2769,DATOS!$G:$G,$P$1,DATOS!$E:$E,$Q$1)</f>
        <v>0</v>
      </c>
      <c r="N2769" s="117">
        <f>SUMIFS(DATOS!$F:$F,DATOS!$A:$A,$C2769,DATOS!$G:$G,$N$1,DATOS!$L:$L,$R$1)</f>
        <v>0</v>
      </c>
      <c r="O2769" s="118">
        <f>SUMIFS(DATOS!$F:$F,DATOS!$A:$A,$C2769,DATOS!$G:$G,$O$1,DATOS!$L:$L,$R$1)</f>
        <v>0</v>
      </c>
      <c r="P2769" s="119">
        <f>SUMIFS(DATOS!$F:$F,DATOS!$A:$A,$C2769,DATOS!$G:$G,$P$1,DATOS!$L:$L,$R$1)</f>
        <v>0</v>
      </c>
      <c r="Q2769" s="117">
        <f>SUMIFS(DATOS!$F:$F,DATOS!$A:$A,$C2769,DATOS!$G:$G,$N$1,DATOS!$J:$J,$S$1)</f>
        <v>0</v>
      </c>
      <c r="R2769" s="118">
        <f>SUMIFS(DATOS!$F:$F,DATOS!$A:$A,$C2769,DATOS!$G:$G,$O$1,DATOS!$J:$J,$S$1)</f>
        <v>0</v>
      </c>
      <c r="S2769" s="119">
        <f>SUMIFS(DATOS!$F:$F,DATOS!$A:$A,$C2769,DATOS!$G:$G,$P$1,DATOS!$J:$J,$S$1)</f>
        <v>0</v>
      </c>
      <c r="T2769" s="117">
        <f>SUMIFS(DATOS!$F:$F,DATOS!$A:$A,$C2769,DATOS!$G:$G,$N$1,DATOS!$K:$K,$T$1)</f>
        <v>0</v>
      </c>
      <c r="U2769" s="118">
        <f>SUMIFS(DATOS!$F:$F,DATOS!$A:$A,$C2769,DATOS!$G:$G,$O$1,DATOS!$K:$K,$T$1)</f>
        <v>0</v>
      </c>
      <c r="V2769" s="119">
        <f>SUMIFS(DATOS!$F:$F,DATOS!$A:$A,$C2769,DATOS!$G:$G,$P$1,DATOS!$K:$K,$R$1)</f>
        <v>0</v>
      </c>
    </row>
    <row r="2770" spans="1:22">
      <c r="A2770" s="128" t="s">
        <v>452</v>
      </c>
      <c r="B2770" s="128" t="str">
        <f t="shared" si="316"/>
        <v>1 3 1 312 005 001</v>
      </c>
      <c r="C2770" s="129" t="s">
        <v>10029</v>
      </c>
      <c r="D2770" s="130" t="s">
        <v>3340</v>
      </c>
      <c r="E2770" s="127">
        <f t="shared" si="318"/>
        <v>0</v>
      </c>
      <c r="F2770" s="127">
        <f t="shared" si="319"/>
        <v>0</v>
      </c>
      <c r="G2770" s="127">
        <f t="shared" si="320"/>
        <v>0</v>
      </c>
      <c r="H2770" s="131">
        <f t="shared" si="321"/>
        <v>0</v>
      </c>
      <c r="I2770" s="128">
        <f t="shared" si="317"/>
        <v>17</v>
      </c>
      <c r="J2770" s="156" t="str">
        <f t="shared" si="315"/>
        <v>1 3 1 312 005</v>
      </c>
      <c r="K2770" s="118">
        <f>SUMIFS(DATOS!$F:$F,DATOS!$A:$A,$C2770,DATOS!$G:$G,$N$1,DATOS!$E:$E,$Q$1)</f>
        <v>0</v>
      </c>
      <c r="L2770" s="118">
        <f>SUMIFS(DATOS!$F:$F,DATOS!$A:$A,$C2770,DATOS!$G:$G,$O$1,DATOS!$E:$E,$Q$1)</f>
        <v>0</v>
      </c>
      <c r="M2770" s="119">
        <f>SUMIFS(DATOS!$F:$F,DATOS!$A:$A,$C2770,DATOS!$G:$G,$P$1,DATOS!$E:$E,$Q$1)</f>
        <v>0</v>
      </c>
      <c r="N2770" s="117">
        <f>SUMIFS(DATOS!$F:$F,DATOS!$A:$A,$C2770,DATOS!$G:$G,$N$1,DATOS!$L:$L,$R$1)</f>
        <v>0</v>
      </c>
      <c r="O2770" s="118">
        <f>SUMIFS(DATOS!$F:$F,DATOS!$A:$A,$C2770,DATOS!$G:$G,$O$1,DATOS!$L:$L,$R$1)</f>
        <v>0</v>
      </c>
      <c r="P2770" s="119">
        <f>SUMIFS(DATOS!$F:$F,DATOS!$A:$A,$C2770,DATOS!$G:$G,$P$1,DATOS!$L:$L,$R$1)</f>
        <v>0</v>
      </c>
      <c r="Q2770" s="117">
        <f>SUMIFS(DATOS!$F:$F,DATOS!$A:$A,$C2770,DATOS!$G:$G,$N$1,DATOS!$J:$J,$S$1)</f>
        <v>0</v>
      </c>
      <c r="R2770" s="118">
        <f>SUMIFS(DATOS!$F:$F,DATOS!$A:$A,$C2770,DATOS!$G:$G,$O$1,DATOS!$J:$J,$S$1)</f>
        <v>0</v>
      </c>
      <c r="S2770" s="119">
        <f>SUMIFS(DATOS!$F:$F,DATOS!$A:$A,$C2770,DATOS!$G:$G,$P$1,DATOS!$J:$J,$S$1)</f>
        <v>0</v>
      </c>
      <c r="T2770" s="117">
        <f>SUMIFS(DATOS!$F:$F,DATOS!$A:$A,$C2770,DATOS!$G:$G,$N$1,DATOS!$K:$K,$T$1)</f>
        <v>0</v>
      </c>
      <c r="U2770" s="118">
        <f>SUMIFS(DATOS!$F:$F,DATOS!$A:$A,$C2770,DATOS!$G:$G,$O$1,DATOS!$K:$K,$T$1)</f>
        <v>0</v>
      </c>
      <c r="V2770" s="119">
        <f>SUMIFS(DATOS!$F:$F,DATOS!$A:$A,$C2770,DATOS!$G:$G,$P$1,DATOS!$K:$K,$R$1)</f>
        <v>0</v>
      </c>
    </row>
    <row r="2771" spans="1:22">
      <c r="A2771" s="128" t="s">
        <v>452</v>
      </c>
      <c r="B2771" s="128" t="str">
        <f t="shared" si="316"/>
        <v>1 3 1 313 001 001</v>
      </c>
      <c r="C2771" s="129" t="s">
        <v>4256</v>
      </c>
      <c r="D2771" s="130" t="s">
        <v>3341</v>
      </c>
      <c r="E2771" s="127">
        <f t="shared" si="318"/>
        <v>0</v>
      </c>
      <c r="F2771" s="127">
        <f t="shared" si="319"/>
        <v>0</v>
      </c>
      <c r="G2771" s="127">
        <f t="shared" si="320"/>
        <v>0</v>
      </c>
      <c r="H2771" s="131">
        <f t="shared" si="321"/>
        <v>0</v>
      </c>
      <c r="I2771" s="128">
        <f t="shared" si="317"/>
        <v>17</v>
      </c>
      <c r="J2771" s="156" t="str">
        <f t="shared" si="315"/>
        <v>1 3 1 313 001</v>
      </c>
      <c r="K2771" s="118">
        <f>SUMIFS(DATOS!$F:$F,DATOS!$A:$A,$C2771,DATOS!$G:$G,$N$1,DATOS!$E:$E,$Q$1)</f>
        <v>0</v>
      </c>
      <c r="L2771" s="118">
        <f>SUMIFS(DATOS!$F:$F,DATOS!$A:$A,$C2771,DATOS!$G:$G,$O$1,DATOS!$E:$E,$Q$1)</f>
        <v>0</v>
      </c>
      <c r="M2771" s="119">
        <f>SUMIFS(DATOS!$F:$F,DATOS!$A:$A,$C2771,DATOS!$G:$G,$P$1,DATOS!$E:$E,$Q$1)</f>
        <v>0</v>
      </c>
      <c r="N2771" s="117">
        <f>SUMIFS(DATOS!$F:$F,DATOS!$A:$A,$C2771,DATOS!$G:$G,$N$1,DATOS!$L:$L,$R$1)</f>
        <v>0</v>
      </c>
      <c r="O2771" s="118">
        <f>SUMIFS(DATOS!$F:$F,DATOS!$A:$A,$C2771,DATOS!$G:$G,$O$1,DATOS!$L:$L,$R$1)</f>
        <v>0</v>
      </c>
      <c r="P2771" s="119">
        <f>SUMIFS(DATOS!$F:$F,DATOS!$A:$A,$C2771,DATOS!$G:$G,$P$1,DATOS!$L:$L,$R$1)</f>
        <v>0</v>
      </c>
      <c r="Q2771" s="117">
        <f>SUMIFS(DATOS!$F:$F,DATOS!$A:$A,$C2771,DATOS!$G:$G,$N$1,DATOS!$J:$J,$S$1)</f>
        <v>0</v>
      </c>
      <c r="R2771" s="118">
        <f>SUMIFS(DATOS!$F:$F,DATOS!$A:$A,$C2771,DATOS!$G:$G,$O$1,DATOS!$J:$J,$S$1)</f>
        <v>0</v>
      </c>
      <c r="S2771" s="119">
        <f>SUMIFS(DATOS!$F:$F,DATOS!$A:$A,$C2771,DATOS!$G:$G,$P$1,DATOS!$J:$J,$S$1)</f>
        <v>0</v>
      </c>
      <c r="T2771" s="117">
        <f>SUMIFS(DATOS!$F:$F,DATOS!$A:$A,$C2771,DATOS!$G:$G,$N$1,DATOS!$K:$K,$T$1)</f>
        <v>0</v>
      </c>
      <c r="U2771" s="118">
        <f>SUMIFS(DATOS!$F:$F,DATOS!$A:$A,$C2771,DATOS!$G:$G,$O$1,DATOS!$K:$K,$T$1)</f>
        <v>0</v>
      </c>
      <c r="V2771" s="119">
        <f>SUMIFS(DATOS!$F:$F,DATOS!$A:$A,$C2771,DATOS!$G:$G,$P$1,DATOS!$K:$K,$R$1)</f>
        <v>0</v>
      </c>
    </row>
    <row r="2772" spans="1:22">
      <c r="A2772" s="128" t="s">
        <v>452</v>
      </c>
      <c r="B2772" s="128" t="str">
        <f t="shared" si="316"/>
        <v>1 3 1 313 002 001</v>
      </c>
      <c r="C2772" s="129" t="s">
        <v>10030</v>
      </c>
      <c r="D2772" s="130" t="s">
        <v>3341</v>
      </c>
      <c r="E2772" s="127">
        <f t="shared" si="318"/>
        <v>0</v>
      </c>
      <c r="F2772" s="127">
        <f t="shared" si="319"/>
        <v>0</v>
      </c>
      <c r="G2772" s="127">
        <f t="shared" si="320"/>
        <v>0</v>
      </c>
      <c r="H2772" s="131">
        <f t="shared" si="321"/>
        <v>0</v>
      </c>
      <c r="I2772" s="128">
        <f t="shared" si="317"/>
        <v>17</v>
      </c>
      <c r="J2772" s="156" t="str">
        <f t="shared" si="315"/>
        <v>1 3 1 313 002</v>
      </c>
      <c r="K2772" s="118">
        <f>SUMIFS(DATOS!$F:$F,DATOS!$A:$A,$C2772,DATOS!$G:$G,$N$1,DATOS!$E:$E,$Q$1)</f>
        <v>0</v>
      </c>
      <c r="L2772" s="118">
        <f>SUMIFS(DATOS!$F:$F,DATOS!$A:$A,$C2772,DATOS!$G:$G,$O$1,DATOS!$E:$E,$Q$1)</f>
        <v>0</v>
      </c>
      <c r="M2772" s="119">
        <f>SUMIFS(DATOS!$F:$F,DATOS!$A:$A,$C2772,DATOS!$G:$G,$P$1,DATOS!$E:$E,$Q$1)</f>
        <v>0</v>
      </c>
      <c r="N2772" s="117">
        <f>SUMIFS(DATOS!$F:$F,DATOS!$A:$A,$C2772,DATOS!$G:$G,$N$1,DATOS!$L:$L,$R$1)</f>
        <v>0</v>
      </c>
      <c r="O2772" s="118">
        <f>SUMIFS(DATOS!$F:$F,DATOS!$A:$A,$C2772,DATOS!$G:$G,$O$1,DATOS!$L:$L,$R$1)</f>
        <v>0</v>
      </c>
      <c r="P2772" s="119">
        <f>SUMIFS(DATOS!$F:$F,DATOS!$A:$A,$C2772,DATOS!$G:$G,$P$1,DATOS!$L:$L,$R$1)</f>
        <v>0</v>
      </c>
      <c r="Q2772" s="117">
        <f>SUMIFS(DATOS!$F:$F,DATOS!$A:$A,$C2772,DATOS!$G:$G,$N$1,DATOS!$J:$J,$S$1)</f>
        <v>0</v>
      </c>
      <c r="R2772" s="118">
        <f>SUMIFS(DATOS!$F:$F,DATOS!$A:$A,$C2772,DATOS!$G:$G,$O$1,DATOS!$J:$J,$S$1)</f>
        <v>0</v>
      </c>
      <c r="S2772" s="119">
        <f>SUMIFS(DATOS!$F:$F,DATOS!$A:$A,$C2772,DATOS!$G:$G,$P$1,DATOS!$J:$J,$S$1)</f>
        <v>0</v>
      </c>
      <c r="T2772" s="117">
        <f>SUMIFS(DATOS!$F:$F,DATOS!$A:$A,$C2772,DATOS!$G:$G,$N$1,DATOS!$K:$K,$T$1)</f>
        <v>0</v>
      </c>
      <c r="U2772" s="118">
        <f>SUMIFS(DATOS!$F:$F,DATOS!$A:$A,$C2772,DATOS!$G:$G,$O$1,DATOS!$K:$K,$T$1)</f>
        <v>0</v>
      </c>
      <c r="V2772" s="119">
        <f>SUMIFS(DATOS!$F:$F,DATOS!$A:$A,$C2772,DATOS!$G:$G,$P$1,DATOS!$K:$K,$R$1)</f>
        <v>0</v>
      </c>
    </row>
    <row r="2773" spans="1:22">
      <c r="A2773" s="128" t="s">
        <v>452</v>
      </c>
      <c r="B2773" s="128" t="str">
        <f t="shared" si="316"/>
        <v>1 3 1 313 003 001</v>
      </c>
      <c r="C2773" s="129" t="s">
        <v>10031</v>
      </c>
      <c r="D2773" s="130" t="s">
        <v>3341</v>
      </c>
      <c r="E2773" s="127">
        <f t="shared" si="318"/>
        <v>0</v>
      </c>
      <c r="F2773" s="127">
        <f t="shared" si="319"/>
        <v>0</v>
      </c>
      <c r="G2773" s="127">
        <f t="shared" si="320"/>
        <v>0</v>
      </c>
      <c r="H2773" s="131">
        <f t="shared" si="321"/>
        <v>0</v>
      </c>
      <c r="I2773" s="128">
        <f t="shared" si="317"/>
        <v>17</v>
      </c>
      <c r="J2773" s="156" t="str">
        <f t="shared" si="315"/>
        <v>1 3 1 313 003</v>
      </c>
      <c r="K2773" s="118">
        <f>SUMIFS(DATOS!$F:$F,DATOS!$A:$A,$C2773,DATOS!$G:$G,$N$1,DATOS!$E:$E,$Q$1)</f>
        <v>0</v>
      </c>
      <c r="L2773" s="118">
        <f>SUMIFS(DATOS!$F:$F,DATOS!$A:$A,$C2773,DATOS!$G:$G,$O$1,DATOS!$E:$E,$Q$1)</f>
        <v>0</v>
      </c>
      <c r="M2773" s="119">
        <f>SUMIFS(DATOS!$F:$F,DATOS!$A:$A,$C2773,DATOS!$G:$G,$P$1,DATOS!$E:$E,$Q$1)</f>
        <v>0</v>
      </c>
      <c r="N2773" s="117">
        <f>SUMIFS(DATOS!$F:$F,DATOS!$A:$A,$C2773,DATOS!$G:$G,$N$1,DATOS!$L:$L,$R$1)</f>
        <v>0</v>
      </c>
      <c r="O2773" s="118">
        <f>SUMIFS(DATOS!$F:$F,DATOS!$A:$A,$C2773,DATOS!$G:$G,$O$1,DATOS!$L:$L,$R$1)</f>
        <v>0</v>
      </c>
      <c r="P2773" s="119">
        <f>SUMIFS(DATOS!$F:$F,DATOS!$A:$A,$C2773,DATOS!$G:$G,$P$1,DATOS!$L:$L,$R$1)</f>
        <v>0</v>
      </c>
      <c r="Q2773" s="117">
        <f>SUMIFS(DATOS!$F:$F,DATOS!$A:$A,$C2773,DATOS!$G:$G,$N$1,DATOS!$J:$J,$S$1)</f>
        <v>0</v>
      </c>
      <c r="R2773" s="118">
        <f>SUMIFS(DATOS!$F:$F,DATOS!$A:$A,$C2773,DATOS!$G:$G,$O$1,DATOS!$J:$J,$S$1)</f>
        <v>0</v>
      </c>
      <c r="S2773" s="119">
        <f>SUMIFS(DATOS!$F:$F,DATOS!$A:$A,$C2773,DATOS!$G:$G,$P$1,DATOS!$J:$J,$S$1)</f>
        <v>0</v>
      </c>
      <c r="T2773" s="117">
        <f>SUMIFS(DATOS!$F:$F,DATOS!$A:$A,$C2773,DATOS!$G:$G,$N$1,DATOS!$K:$K,$T$1)</f>
        <v>0</v>
      </c>
      <c r="U2773" s="118">
        <f>SUMIFS(DATOS!$F:$F,DATOS!$A:$A,$C2773,DATOS!$G:$G,$O$1,DATOS!$K:$K,$T$1)</f>
        <v>0</v>
      </c>
      <c r="V2773" s="119">
        <f>SUMIFS(DATOS!$F:$F,DATOS!$A:$A,$C2773,DATOS!$G:$G,$P$1,DATOS!$K:$K,$R$1)</f>
        <v>0</v>
      </c>
    </row>
    <row r="2774" spans="1:22">
      <c r="A2774" s="128" t="s">
        <v>452</v>
      </c>
      <c r="B2774" s="128" t="str">
        <f t="shared" si="316"/>
        <v>1 3 1 313 004 001</v>
      </c>
      <c r="C2774" s="129" t="s">
        <v>10032</v>
      </c>
      <c r="D2774" s="130" t="s">
        <v>3341</v>
      </c>
      <c r="E2774" s="127">
        <f t="shared" si="318"/>
        <v>0</v>
      </c>
      <c r="F2774" s="127">
        <f t="shared" si="319"/>
        <v>0</v>
      </c>
      <c r="G2774" s="127">
        <f t="shared" si="320"/>
        <v>0</v>
      </c>
      <c r="H2774" s="131">
        <f t="shared" si="321"/>
        <v>0</v>
      </c>
      <c r="I2774" s="128">
        <f t="shared" si="317"/>
        <v>17</v>
      </c>
      <c r="J2774" s="156" t="str">
        <f t="shared" si="315"/>
        <v>1 3 1 313 004</v>
      </c>
      <c r="K2774" s="118">
        <f>SUMIFS(DATOS!$F:$F,DATOS!$A:$A,$C2774,DATOS!$G:$G,$N$1,DATOS!$E:$E,$Q$1)</f>
        <v>0</v>
      </c>
      <c r="L2774" s="118">
        <f>SUMIFS(DATOS!$F:$F,DATOS!$A:$A,$C2774,DATOS!$G:$G,$O$1,DATOS!$E:$E,$Q$1)</f>
        <v>0</v>
      </c>
      <c r="M2774" s="119">
        <f>SUMIFS(DATOS!$F:$F,DATOS!$A:$A,$C2774,DATOS!$G:$G,$P$1,DATOS!$E:$E,$Q$1)</f>
        <v>0</v>
      </c>
      <c r="N2774" s="117">
        <f>SUMIFS(DATOS!$F:$F,DATOS!$A:$A,$C2774,DATOS!$G:$G,$N$1,DATOS!$L:$L,$R$1)</f>
        <v>0</v>
      </c>
      <c r="O2774" s="118">
        <f>SUMIFS(DATOS!$F:$F,DATOS!$A:$A,$C2774,DATOS!$G:$G,$O$1,DATOS!$L:$L,$R$1)</f>
        <v>0</v>
      </c>
      <c r="P2774" s="119">
        <f>SUMIFS(DATOS!$F:$F,DATOS!$A:$A,$C2774,DATOS!$G:$G,$P$1,DATOS!$L:$L,$R$1)</f>
        <v>0</v>
      </c>
      <c r="Q2774" s="117">
        <f>SUMIFS(DATOS!$F:$F,DATOS!$A:$A,$C2774,DATOS!$G:$G,$N$1,DATOS!$J:$J,$S$1)</f>
        <v>0</v>
      </c>
      <c r="R2774" s="118">
        <f>SUMIFS(DATOS!$F:$F,DATOS!$A:$A,$C2774,DATOS!$G:$G,$O$1,DATOS!$J:$J,$S$1)</f>
        <v>0</v>
      </c>
      <c r="S2774" s="119">
        <f>SUMIFS(DATOS!$F:$F,DATOS!$A:$A,$C2774,DATOS!$G:$G,$P$1,DATOS!$J:$J,$S$1)</f>
        <v>0</v>
      </c>
      <c r="T2774" s="117">
        <f>SUMIFS(DATOS!$F:$F,DATOS!$A:$A,$C2774,DATOS!$G:$G,$N$1,DATOS!$K:$K,$T$1)</f>
        <v>0</v>
      </c>
      <c r="U2774" s="118">
        <f>SUMIFS(DATOS!$F:$F,DATOS!$A:$A,$C2774,DATOS!$G:$G,$O$1,DATOS!$K:$K,$T$1)</f>
        <v>0</v>
      </c>
      <c r="V2774" s="119">
        <f>SUMIFS(DATOS!$F:$F,DATOS!$A:$A,$C2774,DATOS!$G:$G,$P$1,DATOS!$K:$K,$R$1)</f>
        <v>0</v>
      </c>
    </row>
    <row r="2775" spans="1:22">
      <c r="A2775" s="128" t="s">
        <v>452</v>
      </c>
      <c r="B2775" s="128" t="str">
        <f t="shared" si="316"/>
        <v>1 3 1 313 005 001</v>
      </c>
      <c r="C2775" s="129" t="s">
        <v>10033</v>
      </c>
      <c r="D2775" s="130" t="s">
        <v>3341</v>
      </c>
      <c r="E2775" s="127">
        <f t="shared" si="318"/>
        <v>0</v>
      </c>
      <c r="F2775" s="127">
        <f t="shared" si="319"/>
        <v>0</v>
      </c>
      <c r="G2775" s="127">
        <f t="shared" si="320"/>
        <v>0</v>
      </c>
      <c r="H2775" s="131">
        <f t="shared" si="321"/>
        <v>0</v>
      </c>
      <c r="I2775" s="128">
        <f t="shared" si="317"/>
        <v>17</v>
      </c>
      <c r="J2775" s="156" t="str">
        <f t="shared" si="315"/>
        <v>1 3 1 313 005</v>
      </c>
      <c r="K2775" s="118">
        <f>SUMIFS(DATOS!$F:$F,DATOS!$A:$A,$C2775,DATOS!$G:$G,$N$1,DATOS!$E:$E,$Q$1)</f>
        <v>0</v>
      </c>
      <c r="L2775" s="118">
        <f>SUMIFS(DATOS!$F:$F,DATOS!$A:$A,$C2775,DATOS!$G:$G,$O$1,DATOS!$E:$E,$Q$1)</f>
        <v>0</v>
      </c>
      <c r="M2775" s="119">
        <f>SUMIFS(DATOS!$F:$F,DATOS!$A:$A,$C2775,DATOS!$G:$G,$P$1,DATOS!$E:$E,$Q$1)</f>
        <v>0</v>
      </c>
      <c r="N2775" s="117">
        <f>SUMIFS(DATOS!$F:$F,DATOS!$A:$A,$C2775,DATOS!$G:$G,$N$1,DATOS!$L:$L,$R$1)</f>
        <v>0</v>
      </c>
      <c r="O2775" s="118">
        <f>SUMIFS(DATOS!$F:$F,DATOS!$A:$A,$C2775,DATOS!$G:$G,$O$1,DATOS!$L:$L,$R$1)</f>
        <v>0</v>
      </c>
      <c r="P2775" s="119">
        <f>SUMIFS(DATOS!$F:$F,DATOS!$A:$A,$C2775,DATOS!$G:$G,$P$1,DATOS!$L:$L,$R$1)</f>
        <v>0</v>
      </c>
      <c r="Q2775" s="117">
        <f>SUMIFS(DATOS!$F:$F,DATOS!$A:$A,$C2775,DATOS!$G:$G,$N$1,DATOS!$J:$J,$S$1)</f>
        <v>0</v>
      </c>
      <c r="R2775" s="118">
        <f>SUMIFS(DATOS!$F:$F,DATOS!$A:$A,$C2775,DATOS!$G:$G,$O$1,DATOS!$J:$J,$S$1)</f>
        <v>0</v>
      </c>
      <c r="S2775" s="119">
        <f>SUMIFS(DATOS!$F:$F,DATOS!$A:$A,$C2775,DATOS!$G:$G,$P$1,DATOS!$J:$J,$S$1)</f>
        <v>0</v>
      </c>
      <c r="T2775" s="117">
        <f>SUMIFS(DATOS!$F:$F,DATOS!$A:$A,$C2775,DATOS!$G:$G,$N$1,DATOS!$K:$K,$T$1)</f>
        <v>0</v>
      </c>
      <c r="U2775" s="118">
        <f>SUMIFS(DATOS!$F:$F,DATOS!$A:$A,$C2775,DATOS!$G:$G,$O$1,DATOS!$K:$K,$T$1)</f>
        <v>0</v>
      </c>
      <c r="V2775" s="119">
        <f>SUMIFS(DATOS!$F:$F,DATOS!$A:$A,$C2775,DATOS!$G:$G,$P$1,DATOS!$K:$K,$R$1)</f>
        <v>0</v>
      </c>
    </row>
    <row r="2776" spans="1:22">
      <c r="A2776" s="128" t="s">
        <v>452</v>
      </c>
      <c r="B2776" s="128" t="str">
        <f t="shared" si="316"/>
        <v>1 3 1 314 001 001</v>
      </c>
      <c r="C2776" s="129" t="s">
        <v>3245</v>
      </c>
      <c r="D2776" s="130" t="s">
        <v>3342</v>
      </c>
      <c r="E2776" s="127">
        <f t="shared" si="318"/>
        <v>0</v>
      </c>
      <c r="F2776" s="127">
        <f t="shared" si="319"/>
        <v>0</v>
      </c>
      <c r="G2776" s="127">
        <f t="shared" si="320"/>
        <v>0</v>
      </c>
      <c r="H2776" s="131">
        <f t="shared" si="321"/>
        <v>0</v>
      </c>
      <c r="I2776" s="128">
        <f t="shared" si="317"/>
        <v>17</v>
      </c>
      <c r="J2776" s="156" t="str">
        <f t="shared" si="315"/>
        <v>1 3 1 314 001</v>
      </c>
      <c r="K2776" s="118">
        <f>SUMIFS(DATOS!$F:$F,DATOS!$A:$A,$C2776,DATOS!$G:$G,$N$1,DATOS!$E:$E,$Q$1)</f>
        <v>0</v>
      </c>
      <c r="L2776" s="118">
        <f>SUMIFS(DATOS!$F:$F,DATOS!$A:$A,$C2776,DATOS!$G:$G,$O$1,DATOS!$E:$E,$Q$1)</f>
        <v>0</v>
      </c>
      <c r="M2776" s="119">
        <f>SUMIFS(DATOS!$F:$F,DATOS!$A:$A,$C2776,DATOS!$G:$G,$P$1,DATOS!$E:$E,$Q$1)</f>
        <v>0</v>
      </c>
      <c r="N2776" s="117">
        <f>SUMIFS(DATOS!$F:$F,DATOS!$A:$A,$C2776,DATOS!$G:$G,$N$1,DATOS!$L:$L,$R$1)</f>
        <v>0</v>
      </c>
      <c r="O2776" s="118">
        <f>SUMIFS(DATOS!$F:$F,DATOS!$A:$A,$C2776,DATOS!$G:$G,$O$1,DATOS!$L:$L,$R$1)</f>
        <v>0</v>
      </c>
      <c r="P2776" s="119">
        <f>SUMIFS(DATOS!$F:$F,DATOS!$A:$A,$C2776,DATOS!$G:$G,$P$1,DATOS!$L:$L,$R$1)</f>
        <v>0</v>
      </c>
      <c r="Q2776" s="117">
        <f>SUMIFS(DATOS!$F:$F,DATOS!$A:$A,$C2776,DATOS!$G:$G,$N$1,DATOS!$J:$J,$S$1)</f>
        <v>0</v>
      </c>
      <c r="R2776" s="118">
        <f>SUMIFS(DATOS!$F:$F,DATOS!$A:$A,$C2776,DATOS!$G:$G,$O$1,DATOS!$J:$J,$S$1)</f>
        <v>0</v>
      </c>
      <c r="S2776" s="119">
        <f>SUMIFS(DATOS!$F:$F,DATOS!$A:$A,$C2776,DATOS!$G:$G,$P$1,DATOS!$J:$J,$S$1)</f>
        <v>0</v>
      </c>
      <c r="T2776" s="117">
        <f>SUMIFS(DATOS!$F:$F,DATOS!$A:$A,$C2776,DATOS!$G:$G,$N$1,DATOS!$K:$K,$T$1)</f>
        <v>0</v>
      </c>
      <c r="U2776" s="118">
        <f>SUMIFS(DATOS!$F:$F,DATOS!$A:$A,$C2776,DATOS!$G:$G,$O$1,DATOS!$K:$K,$T$1)</f>
        <v>0</v>
      </c>
      <c r="V2776" s="119">
        <f>SUMIFS(DATOS!$F:$F,DATOS!$A:$A,$C2776,DATOS!$G:$G,$P$1,DATOS!$K:$K,$R$1)</f>
        <v>0</v>
      </c>
    </row>
    <row r="2777" spans="1:22">
      <c r="A2777" s="128" t="s">
        <v>452</v>
      </c>
      <c r="B2777" s="128" t="str">
        <f t="shared" si="316"/>
        <v>1 3 1 314 002 001</v>
      </c>
      <c r="C2777" s="129" t="s">
        <v>10034</v>
      </c>
      <c r="D2777" s="130" t="s">
        <v>3342</v>
      </c>
      <c r="E2777" s="127">
        <f t="shared" si="318"/>
        <v>0</v>
      </c>
      <c r="F2777" s="127">
        <f t="shared" si="319"/>
        <v>0</v>
      </c>
      <c r="G2777" s="127">
        <f t="shared" si="320"/>
        <v>0</v>
      </c>
      <c r="H2777" s="131">
        <f t="shared" si="321"/>
        <v>0</v>
      </c>
      <c r="I2777" s="128">
        <f t="shared" si="317"/>
        <v>17</v>
      </c>
      <c r="J2777" s="156" t="str">
        <f t="shared" si="315"/>
        <v>1 3 1 314 002</v>
      </c>
      <c r="K2777" s="118">
        <f>SUMIFS(DATOS!$F:$F,DATOS!$A:$A,$C2777,DATOS!$G:$G,$N$1,DATOS!$E:$E,$Q$1)</f>
        <v>0</v>
      </c>
      <c r="L2777" s="118">
        <f>SUMIFS(DATOS!$F:$F,DATOS!$A:$A,$C2777,DATOS!$G:$G,$O$1,DATOS!$E:$E,$Q$1)</f>
        <v>0</v>
      </c>
      <c r="M2777" s="119">
        <f>SUMIFS(DATOS!$F:$F,DATOS!$A:$A,$C2777,DATOS!$G:$G,$P$1,DATOS!$E:$E,$Q$1)</f>
        <v>0</v>
      </c>
      <c r="N2777" s="117">
        <f>SUMIFS(DATOS!$F:$F,DATOS!$A:$A,$C2777,DATOS!$G:$G,$N$1,DATOS!$L:$L,$R$1)</f>
        <v>0</v>
      </c>
      <c r="O2777" s="118">
        <f>SUMIFS(DATOS!$F:$F,DATOS!$A:$A,$C2777,DATOS!$G:$G,$O$1,DATOS!$L:$L,$R$1)</f>
        <v>0</v>
      </c>
      <c r="P2777" s="119">
        <f>SUMIFS(DATOS!$F:$F,DATOS!$A:$A,$C2777,DATOS!$G:$G,$P$1,DATOS!$L:$L,$R$1)</f>
        <v>0</v>
      </c>
      <c r="Q2777" s="117">
        <f>SUMIFS(DATOS!$F:$F,DATOS!$A:$A,$C2777,DATOS!$G:$G,$N$1,DATOS!$J:$J,$S$1)</f>
        <v>0</v>
      </c>
      <c r="R2777" s="118">
        <f>SUMIFS(DATOS!$F:$F,DATOS!$A:$A,$C2777,DATOS!$G:$G,$O$1,DATOS!$J:$J,$S$1)</f>
        <v>0</v>
      </c>
      <c r="S2777" s="119">
        <f>SUMIFS(DATOS!$F:$F,DATOS!$A:$A,$C2777,DATOS!$G:$G,$P$1,DATOS!$J:$J,$S$1)</f>
        <v>0</v>
      </c>
      <c r="T2777" s="117">
        <f>SUMIFS(DATOS!$F:$F,DATOS!$A:$A,$C2777,DATOS!$G:$G,$N$1,DATOS!$K:$K,$T$1)</f>
        <v>0</v>
      </c>
      <c r="U2777" s="118">
        <f>SUMIFS(DATOS!$F:$F,DATOS!$A:$A,$C2777,DATOS!$G:$G,$O$1,DATOS!$K:$K,$T$1)</f>
        <v>0</v>
      </c>
      <c r="V2777" s="119">
        <f>SUMIFS(DATOS!$F:$F,DATOS!$A:$A,$C2777,DATOS!$G:$G,$P$1,DATOS!$K:$K,$R$1)</f>
        <v>0</v>
      </c>
    </row>
    <row r="2778" spans="1:22">
      <c r="A2778" s="128" t="s">
        <v>452</v>
      </c>
      <c r="B2778" s="128" t="str">
        <f t="shared" si="316"/>
        <v>1 3 1 314 003 001</v>
      </c>
      <c r="C2778" s="129" t="s">
        <v>10035</v>
      </c>
      <c r="D2778" s="130" t="s">
        <v>3342</v>
      </c>
      <c r="E2778" s="127">
        <f t="shared" si="318"/>
        <v>0</v>
      </c>
      <c r="F2778" s="127">
        <f t="shared" si="319"/>
        <v>0</v>
      </c>
      <c r="G2778" s="127">
        <f t="shared" si="320"/>
        <v>0</v>
      </c>
      <c r="H2778" s="131">
        <f t="shared" si="321"/>
        <v>0</v>
      </c>
      <c r="I2778" s="128">
        <f t="shared" si="317"/>
        <v>17</v>
      </c>
      <c r="J2778" s="156" t="str">
        <f t="shared" si="315"/>
        <v>1 3 1 314 003</v>
      </c>
      <c r="K2778" s="118">
        <f>SUMIFS(DATOS!$F:$F,DATOS!$A:$A,$C2778,DATOS!$G:$G,$N$1,DATOS!$E:$E,$Q$1)</f>
        <v>0</v>
      </c>
      <c r="L2778" s="118">
        <f>SUMIFS(DATOS!$F:$F,DATOS!$A:$A,$C2778,DATOS!$G:$G,$O$1,DATOS!$E:$E,$Q$1)</f>
        <v>0</v>
      </c>
      <c r="M2778" s="119">
        <f>SUMIFS(DATOS!$F:$F,DATOS!$A:$A,$C2778,DATOS!$G:$G,$P$1,DATOS!$E:$E,$Q$1)</f>
        <v>0</v>
      </c>
      <c r="N2778" s="117">
        <f>SUMIFS(DATOS!$F:$F,DATOS!$A:$A,$C2778,DATOS!$G:$G,$N$1,DATOS!$L:$L,$R$1)</f>
        <v>0</v>
      </c>
      <c r="O2778" s="118">
        <f>SUMIFS(DATOS!$F:$F,DATOS!$A:$A,$C2778,DATOS!$G:$G,$O$1,DATOS!$L:$L,$R$1)</f>
        <v>0</v>
      </c>
      <c r="P2778" s="119">
        <f>SUMIFS(DATOS!$F:$F,DATOS!$A:$A,$C2778,DATOS!$G:$G,$P$1,DATOS!$L:$L,$R$1)</f>
        <v>0</v>
      </c>
      <c r="Q2778" s="117">
        <f>SUMIFS(DATOS!$F:$F,DATOS!$A:$A,$C2778,DATOS!$G:$G,$N$1,DATOS!$J:$J,$S$1)</f>
        <v>0</v>
      </c>
      <c r="R2778" s="118">
        <f>SUMIFS(DATOS!$F:$F,DATOS!$A:$A,$C2778,DATOS!$G:$G,$O$1,DATOS!$J:$J,$S$1)</f>
        <v>0</v>
      </c>
      <c r="S2778" s="119">
        <f>SUMIFS(DATOS!$F:$F,DATOS!$A:$A,$C2778,DATOS!$G:$G,$P$1,DATOS!$J:$J,$S$1)</f>
        <v>0</v>
      </c>
      <c r="T2778" s="117">
        <f>SUMIFS(DATOS!$F:$F,DATOS!$A:$A,$C2778,DATOS!$G:$G,$N$1,DATOS!$K:$K,$T$1)</f>
        <v>0</v>
      </c>
      <c r="U2778" s="118">
        <f>SUMIFS(DATOS!$F:$F,DATOS!$A:$A,$C2778,DATOS!$G:$G,$O$1,DATOS!$K:$K,$T$1)</f>
        <v>0</v>
      </c>
      <c r="V2778" s="119">
        <f>SUMIFS(DATOS!$F:$F,DATOS!$A:$A,$C2778,DATOS!$G:$G,$P$1,DATOS!$K:$K,$R$1)</f>
        <v>0</v>
      </c>
    </row>
    <row r="2779" spans="1:22">
      <c r="A2779" s="128" t="s">
        <v>452</v>
      </c>
      <c r="B2779" s="128" t="str">
        <f t="shared" si="316"/>
        <v>1 3 1 314 004 001</v>
      </c>
      <c r="C2779" s="129" t="s">
        <v>10036</v>
      </c>
      <c r="D2779" s="130" t="s">
        <v>3342</v>
      </c>
      <c r="E2779" s="127">
        <f t="shared" si="318"/>
        <v>0</v>
      </c>
      <c r="F2779" s="127">
        <f t="shared" si="319"/>
        <v>0</v>
      </c>
      <c r="G2779" s="127">
        <f t="shared" si="320"/>
        <v>0</v>
      </c>
      <c r="H2779" s="131">
        <f t="shared" si="321"/>
        <v>0</v>
      </c>
      <c r="I2779" s="128">
        <f t="shared" si="317"/>
        <v>17</v>
      </c>
      <c r="J2779" s="156" t="str">
        <f t="shared" si="315"/>
        <v>1 3 1 314 004</v>
      </c>
      <c r="K2779" s="118">
        <f>SUMIFS(DATOS!$F:$F,DATOS!$A:$A,$C2779,DATOS!$G:$G,$N$1,DATOS!$E:$E,$Q$1)</f>
        <v>0</v>
      </c>
      <c r="L2779" s="118">
        <f>SUMIFS(DATOS!$F:$F,DATOS!$A:$A,$C2779,DATOS!$G:$G,$O$1,DATOS!$E:$E,$Q$1)</f>
        <v>0</v>
      </c>
      <c r="M2779" s="119">
        <f>SUMIFS(DATOS!$F:$F,DATOS!$A:$A,$C2779,DATOS!$G:$G,$P$1,DATOS!$E:$E,$Q$1)</f>
        <v>0</v>
      </c>
      <c r="N2779" s="117">
        <f>SUMIFS(DATOS!$F:$F,DATOS!$A:$A,$C2779,DATOS!$G:$G,$N$1,DATOS!$L:$L,$R$1)</f>
        <v>0</v>
      </c>
      <c r="O2779" s="118">
        <f>SUMIFS(DATOS!$F:$F,DATOS!$A:$A,$C2779,DATOS!$G:$G,$O$1,DATOS!$L:$L,$R$1)</f>
        <v>0</v>
      </c>
      <c r="P2779" s="119">
        <f>SUMIFS(DATOS!$F:$F,DATOS!$A:$A,$C2779,DATOS!$G:$G,$P$1,DATOS!$L:$L,$R$1)</f>
        <v>0</v>
      </c>
      <c r="Q2779" s="117">
        <f>SUMIFS(DATOS!$F:$F,DATOS!$A:$A,$C2779,DATOS!$G:$G,$N$1,DATOS!$J:$J,$S$1)</f>
        <v>0</v>
      </c>
      <c r="R2779" s="118">
        <f>SUMIFS(DATOS!$F:$F,DATOS!$A:$A,$C2779,DATOS!$G:$G,$O$1,DATOS!$J:$J,$S$1)</f>
        <v>0</v>
      </c>
      <c r="S2779" s="119">
        <f>SUMIFS(DATOS!$F:$F,DATOS!$A:$A,$C2779,DATOS!$G:$G,$P$1,DATOS!$J:$J,$S$1)</f>
        <v>0</v>
      </c>
      <c r="T2779" s="117">
        <f>SUMIFS(DATOS!$F:$F,DATOS!$A:$A,$C2779,DATOS!$G:$G,$N$1,DATOS!$K:$K,$T$1)</f>
        <v>0</v>
      </c>
      <c r="U2779" s="118">
        <f>SUMIFS(DATOS!$F:$F,DATOS!$A:$A,$C2779,DATOS!$G:$G,$O$1,DATOS!$K:$K,$T$1)</f>
        <v>0</v>
      </c>
      <c r="V2779" s="119">
        <f>SUMIFS(DATOS!$F:$F,DATOS!$A:$A,$C2779,DATOS!$G:$G,$P$1,DATOS!$K:$K,$R$1)</f>
        <v>0</v>
      </c>
    </row>
    <row r="2780" spans="1:22">
      <c r="A2780" s="128" t="s">
        <v>452</v>
      </c>
      <c r="B2780" s="128" t="str">
        <f t="shared" si="316"/>
        <v>1 3 1 314 005 001</v>
      </c>
      <c r="C2780" s="129" t="s">
        <v>10037</v>
      </c>
      <c r="D2780" s="130" t="s">
        <v>3342</v>
      </c>
      <c r="E2780" s="127">
        <f t="shared" si="318"/>
        <v>0</v>
      </c>
      <c r="F2780" s="127">
        <f t="shared" si="319"/>
        <v>0</v>
      </c>
      <c r="G2780" s="127">
        <f t="shared" si="320"/>
        <v>0</v>
      </c>
      <c r="H2780" s="131">
        <f t="shared" si="321"/>
        <v>0</v>
      </c>
      <c r="I2780" s="128">
        <f t="shared" si="317"/>
        <v>17</v>
      </c>
      <c r="J2780" s="156" t="str">
        <f t="shared" ref="J2780:J2843" si="322">IF(I2780=9,MID(C2780,1,5),IF(I2780=13,MID(C2780,1,9),IF(I2780=17,MID(C2780,1,13),IF(I2780=21,MID(C2780,1,17),IF(I2780=25,MID(C2780,1,21))))))</f>
        <v>1 3 1 314 005</v>
      </c>
      <c r="K2780" s="118">
        <f>SUMIFS(DATOS!$F:$F,DATOS!$A:$A,$C2780,DATOS!$G:$G,$N$1,DATOS!$E:$E,$Q$1)</f>
        <v>0</v>
      </c>
      <c r="L2780" s="118">
        <f>SUMIFS(DATOS!$F:$F,DATOS!$A:$A,$C2780,DATOS!$G:$G,$O$1,DATOS!$E:$E,$Q$1)</f>
        <v>0</v>
      </c>
      <c r="M2780" s="119">
        <f>SUMIFS(DATOS!$F:$F,DATOS!$A:$A,$C2780,DATOS!$G:$G,$P$1,DATOS!$E:$E,$Q$1)</f>
        <v>0</v>
      </c>
      <c r="N2780" s="117">
        <f>SUMIFS(DATOS!$F:$F,DATOS!$A:$A,$C2780,DATOS!$G:$G,$N$1,DATOS!$L:$L,$R$1)</f>
        <v>0</v>
      </c>
      <c r="O2780" s="118">
        <f>SUMIFS(DATOS!$F:$F,DATOS!$A:$A,$C2780,DATOS!$G:$G,$O$1,DATOS!$L:$L,$R$1)</f>
        <v>0</v>
      </c>
      <c r="P2780" s="119">
        <f>SUMIFS(DATOS!$F:$F,DATOS!$A:$A,$C2780,DATOS!$G:$G,$P$1,DATOS!$L:$L,$R$1)</f>
        <v>0</v>
      </c>
      <c r="Q2780" s="117">
        <f>SUMIFS(DATOS!$F:$F,DATOS!$A:$A,$C2780,DATOS!$G:$G,$N$1,DATOS!$J:$J,$S$1)</f>
        <v>0</v>
      </c>
      <c r="R2780" s="118">
        <f>SUMIFS(DATOS!$F:$F,DATOS!$A:$A,$C2780,DATOS!$G:$G,$O$1,DATOS!$J:$J,$S$1)</f>
        <v>0</v>
      </c>
      <c r="S2780" s="119">
        <f>SUMIFS(DATOS!$F:$F,DATOS!$A:$A,$C2780,DATOS!$G:$G,$P$1,DATOS!$J:$J,$S$1)</f>
        <v>0</v>
      </c>
      <c r="T2780" s="117">
        <f>SUMIFS(DATOS!$F:$F,DATOS!$A:$A,$C2780,DATOS!$G:$G,$N$1,DATOS!$K:$K,$T$1)</f>
        <v>0</v>
      </c>
      <c r="U2780" s="118">
        <f>SUMIFS(DATOS!$F:$F,DATOS!$A:$A,$C2780,DATOS!$G:$G,$O$1,DATOS!$K:$K,$T$1)</f>
        <v>0</v>
      </c>
      <c r="V2780" s="119">
        <f>SUMIFS(DATOS!$F:$F,DATOS!$A:$A,$C2780,DATOS!$G:$G,$P$1,DATOS!$K:$K,$R$1)</f>
        <v>0</v>
      </c>
    </row>
    <row r="2781" spans="1:22">
      <c r="A2781" s="128" t="s">
        <v>452</v>
      </c>
      <c r="B2781" s="128" t="str">
        <f t="shared" si="316"/>
        <v>1 3 1 315 001 001</v>
      </c>
      <c r="C2781" s="129" t="s">
        <v>4270</v>
      </c>
      <c r="D2781" s="130" t="s">
        <v>3343</v>
      </c>
      <c r="E2781" s="127">
        <f t="shared" si="318"/>
        <v>0</v>
      </c>
      <c r="F2781" s="127">
        <f t="shared" si="319"/>
        <v>0</v>
      </c>
      <c r="G2781" s="127">
        <f t="shared" si="320"/>
        <v>0</v>
      </c>
      <c r="H2781" s="131">
        <f t="shared" si="321"/>
        <v>0</v>
      </c>
      <c r="I2781" s="128">
        <f t="shared" si="317"/>
        <v>17</v>
      </c>
      <c r="J2781" s="156" t="str">
        <f t="shared" si="322"/>
        <v>1 3 1 315 001</v>
      </c>
      <c r="K2781" s="118">
        <f>SUMIFS(DATOS!$F:$F,DATOS!$A:$A,$C2781,DATOS!$G:$G,$N$1,DATOS!$E:$E,$Q$1)</f>
        <v>0</v>
      </c>
      <c r="L2781" s="118">
        <f>SUMIFS(DATOS!$F:$F,DATOS!$A:$A,$C2781,DATOS!$G:$G,$O$1,DATOS!$E:$E,$Q$1)</f>
        <v>0</v>
      </c>
      <c r="M2781" s="119">
        <f>SUMIFS(DATOS!$F:$F,DATOS!$A:$A,$C2781,DATOS!$G:$G,$P$1,DATOS!$E:$E,$Q$1)</f>
        <v>0</v>
      </c>
      <c r="N2781" s="117">
        <f>SUMIFS(DATOS!$F:$F,DATOS!$A:$A,$C2781,DATOS!$G:$G,$N$1,DATOS!$L:$L,$R$1)</f>
        <v>0</v>
      </c>
      <c r="O2781" s="118">
        <f>SUMIFS(DATOS!$F:$F,DATOS!$A:$A,$C2781,DATOS!$G:$G,$O$1,DATOS!$L:$L,$R$1)</f>
        <v>0</v>
      </c>
      <c r="P2781" s="119">
        <f>SUMIFS(DATOS!$F:$F,DATOS!$A:$A,$C2781,DATOS!$G:$G,$P$1,DATOS!$L:$L,$R$1)</f>
        <v>0</v>
      </c>
      <c r="Q2781" s="117">
        <f>SUMIFS(DATOS!$F:$F,DATOS!$A:$A,$C2781,DATOS!$G:$G,$N$1,DATOS!$J:$J,$S$1)</f>
        <v>0</v>
      </c>
      <c r="R2781" s="118">
        <f>SUMIFS(DATOS!$F:$F,DATOS!$A:$A,$C2781,DATOS!$G:$G,$O$1,DATOS!$J:$J,$S$1)</f>
        <v>0</v>
      </c>
      <c r="S2781" s="119">
        <f>SUMIFS(DATOS!$F:$F,DATOS!$A:$A,$C2781,DATOS!$G:$G,$P$1,DATOS!$J:$J,$S$1)</f>
        <v>0</v>
      </c>
      <c r="T2781" s="117">
        <f>SUMIFS(DATOS!$F:$F,DATOS!$A:$A,$C2781,DATOS!$G:$G,$N$1,DATOS!$K:$K,$T$1)</f>
        <v>0</v>
      </c>
      <c r="U2781" s="118">
        <f>SUMIFS(DATOS!$F:$F,DATOS!$A:$A,$C2781,DATOS!$G:$G,$O$1,DATOS!$K:$K,$T$1)</f>
        <v>0</v>
      </c>
      <c r="V2781" s="119">
        <f>SUMIFS(DATOS!$F:$F,DATOS!$A:$A,$C2781,DATOS!$G:$G,$P$1,DATOS!$K:$K,$R$1)</f>
        <v>0</v>
      </c>
    </row>
    <row r="2782" spans="1:22">
      <c r="A2782" s="128" t="s">
        <v>452</v>
      </c>
      <c r="B2782" s="128" t="str">
        <f t="shared" si="316"/>
        <v>1 3 1 315 002 001</v>
      </c>
      <c r="C2782" s="129" t="s">
        <v>10038</v>
      </c>
      <c r="D2782" s="130" t="s">
        <v>3343</v>
      </c>
      <c r="E2782" s="127">
        <f t="shared" si="318"/>
        <v>0</v>
      </c>
      <c r="F2782" s="127">
        <f t="shared" si="319"/>
        <v>0</v>
      </c>
      <c r="G2782" s="127">
        <f t="shared" si="320"/>
        <v>0</v>
      </c>
      <c r="H2782" s="131">
        <f t="shared" si="321"/>
        <v>0</v>
      </c>
      <c r="I2782" s="128">
        <f t="shared" si="317"/>
        <v>17</v>
      </c>
      <c r="J2782" s="156" t="str">
        <f t="shared" si="322"/>
        <v>1 3 1 315 002</v>
      </c>
      <c r="K2782" s="118">
        <f>SUMIFS(DATOS!$F:$F,DATOS!$A:$A,$C2782,DATOS!$G:$G,$N$1,DATOS!$E:$E,$Q$1)</f>
        <v>0</v>
      </c>
      <c r="L2782" s="118">
        <f>SUMIFS(DATOS!$F:$F,DATOS!$A:$A,$C2782,DATOS!$G:$G,$O$1,DATOS!$E:$E,$Q$1)</f>
        <v>0</v>
      </c>
      <c r="M2782" s="119">
        <f>SUMIFS(DATOS!$F:$F,DATOS!$A:$A,$C2782,DATOS!$G:$G,$P$1,DATOS!$E:$E,$Q$1)</f>
        <v>0</v>
      </c>
      <c r="N2782" s="117">
        <f>SUMIFS(DATOS!$F:$F,DATOS!$A:$A,$C2782,DATOS!$G:$G,$N$1,DATOS!$L:$L,$R$1)</f>
        <v>0</v>
      </c>
      <c r="O2782" s="118">
        <f>SUMIFS(DATOS!$F:$F,DATOS!$A:$A,$C2782,DATOS!$G:$G,$O$1,DATOS!$L:$L,$R$1)</f>
        <v>0</v>
      </c>
      <c r="P2782" s="119">
        <f>SUMIFS(DATOS!$F:$F,DATOS!$A:$A,$C2782,DATOS!$G:$G,$P$1,DATOS!$L:$L,$R$1)</f>
        <v>0</v>
      </c>
      <c r="Q2782" s="117">
        <f>SUMIFS(DATOS!$F:$F,DATOS!$A:$A,$C2782,DATOS!$G:$G,$N$1,DATOS!$J:$J,$S$1)</f>
        <v>0</v>
      </c>
      <c r="R2782" s="118">
        <f>SUMIFS(DATOS!$F:$F,DATOS!$A:$A,$C2782,DATOS!$G:$G,$O$1,DATOS!$J:$J,$S$1)</f>
        <v>0</v>
      </c>
      <c r="S2782" s="119">
        <f>SUMIFS(DATOS!$F:$F,DATOS!$A:$A,$C2782,DATOS!$G:$G,$P$1,DATOS!$J:$J,$S$1)</f>
        <v>0</v>
      </c>
      <c r="T2782" s="117">
        <f>SUMIFS(DATOS!$F:$F,DATOS!$A:$A,$C2782,DATOS!$G:$G,$N$1,DATOS!$K:$K,$T$1)</f>
        <v>0</v>
      </c>
      <c r="U2782" s="118">
        <f>SUMIFS(DATOS!$F:$F,DATOS!$A:$A,$C2782,DATOS!$G:$G,$O$1,DATOS!$K:$K,$T$1)</f>
        <v>0</v>
      </c>
      <c r="V2782" s="119">
        <f>SUMIFS(DATOS!$F:$F,DATOS!$A:$A,$C2782,DATOS!$G:$G,$P$1,DATOS!$K:$K,$R$1)</f>
        <v>0</v>
      </c>
    </row>
    <row r="2783" spans="1:22">
      <c r="A2783" s="128" t="s">
        <v>452</v>
      </c>
      <c r="B2783" s="128" t="str">
        <f t="shared" si="316"/>
        <v>1 3 1 315 003 001</v>
      </c>
      <c r="C2783" s="129" t="s">
        <v>10039</v>
      </c>
      <c r="D2783" s="130" t="s">
        <v>3343</v>
      </c>
      <c r="E2783" s="127">
        <f t="shared" si="318"/>
        <v>0</v>
      </c>
      <c r="F2783" s="127">
        <f t="shared" si="319"/>
        <v>0</v>
      </c>
      <c r="G2783" s="127">
        <f t="shared" si="320"/>
        <v>0</v>
      </c>
      <c r="H2783" s="131">
        <f t="shared" si="321"/>
        <v>0</v>
      </c>
      <c r="I2783" s="128">
        <f t="shared" si="317"/>
        <v>17</v>
      </c>
      <c r="J2783" s="156" t="str">
        <f t="shared" si="322"/>
        <v>1 3 1 315 003</v>
      </c>
      <c r="K2783" s="118">
        <f>SUMIFS(DATOS!$F:$F,DATOS!$A:$A,$C2783,DATOS!$G:$G,$N$1,DATOS!$E:$E,$Q$1)</f>
        <v>0</v>
      </c>
      <c r="L2783" s="118">
        <f>SUMIFS(DATOS!$F:$F,DATOS!$A:$A,$C2783,DATOS!$G:$G,$O$1,DATOS!$E:$E,$Q$1)</f>
        <v>0</v>
      </c>
      <c r="M2783" s="119">
        <f>SUMIFS(DATOS!$F:$F,DATOS!$A:$A,$C2783,DATOS!$G:$G,$P$1,DATOS!$E:$E,$Q$1)</f>
        <v>0</v>
      </c>
      <c r="N2783" s="117">
        <f>SUMIFS(DATOS!$F:$F,DATOS!$A:$A,$C2783,DATOS!$G:$G,$N$1,DATOS!$L:$L,$R$1)</f>
        <v>0</v>
      </c>
      <c r="O2783" s="118">
        <f>SUMIFS(DATOS!$F:$F,DATOS!$A:$A,$C2783,DATOS!$G:$G,$O$1,DATOS!$L:$L,$R$1)</f>
        <v>0</v>
      </c>
      <c r="P2783" s="119">
        <f>SUMIFS(DATOS!$F:$F,DATOS!$A:$A,$C2783,DATOS!$G:$G,$P$1,DATOS!$L:$L,$R$1)</f>
        <v>0</v>
      </c>
      <c r="Q2783" s="117">
        <f>SUMIFS(DATOS!$F:$F,DATOS!$A:$A,$C2783,DATOS!$G:$G,$N$1,DATOS!$J:$J,$S$1)</f>
        <v>0</v>
      </c>
      <c r="R2783" s="118">
        <f>SUMIFS(DATOS!$F:$F,DATOS!$A:$A,$C2783,DATOS!$G:$G,$O$1,DATOS!$J:$J,$S$1)</f>
        <v>0</v>
      </c>
      <c r="S2783" s="119">
        <f>SUMIFS(DATOS!$F:$F,DATOS!$A:$A,$C2783,DATOS!$G:$G,$P$1,DATOS!$J:$J,$S$1)</f>
        <v>0</v>
      </c>
      <c r="T2783" s="117">
        <f>SUMIFS(DATOS!$F:$F,DATOS!$A:$A,$C2783,DATOS!$G:$G,$N$1,DATOS!$K:$K,$T$1)</f>
        <v>0</v>
      </c>
      <c r="U2783" s="118">
        <f>SUMIFS(DATOS!$F:$F,DATOS!$A:$A,$C2783,DATOS!$G:$G,$O$1,DATOS!$K:$K,$T$1)</f>
        <v>0</v>
      </c>
      <c r="V2783" s="119">
        <f>SUMIFS(DATOS!$F:$F,DATOS!$A:$A,$C2783,DATOS!$G:$G,$P$1,DATOS!$K:$K,$R$1)</f>
        <v>0</v>
      </c>
    </row>
    <row r="2784" spans="1:22">
      <c r="A2784" s="128" t="s">
        <v>452</v>
      </c>
      <c r="B2784" s="128" t="str">
        <f t="shared" si="316"/>
        <v>1 3 1 315 004 001</v>
      </c>
      <c r="C2784" s="129" t="s">
        <v>10040</v>
      </c>
      <c r="D2784" s="130" t="s">
        <v>3343</v>
      </c>
      <c r="E2784" s="127">
        <f t="shared" si="318"/>
        <v>0</v>
      </c>
      <c r="F2784" s="127">
        <f t="shared" si="319"/>
        <v>0</v>
      </c>
      <c r="G2784" s="127">
        <f t="shared" si="320"/>
        <v>0</v>
      </c>
      <c r="H2784" s="131">
        <f t="shared" si="321"/>
        <v>0</v>
      </c>
      <c r="I2784" s="128">
        <f t="shared" si="317"/>
        <v>17</v>
      </c>
      <c r="J2784" s="156" t="str">
        <f t="shared" si="322"/>
        <v>1 3 1 315 004</v>
      </c>
      <c r="K2784" s="118">
        <f>SUMIFS(DATOS!$F:$F,DATOS!$A:$A,$C2784,DATOS!$G:$G,$N$1,DATOS!$E:$E,$Q$1)</f>
        <v>0</v>
      </c>
      <c r="L2784" s="118">
        <f>SUMIFS(DATOS!$F:$F,DATOS!$A:$A,$C2784,DATOS!$G:$G,$O$1,DATOS!$E:$E,$Q$1)</f>
        <v>0</v>
      </c>
      <c r="M2784" s="119">
        <f>SUMIFS(DATOS!$F:$F,DATOS!$A:$A,$C2784,DATOS!$G:$G,$P$1,DATOS!$E:$E,$Q$1)</f>
        <v>0</v>
      </c>
      <c r="N2784" s="117">
        <f>SUMIFS(DATOS!$F:$F,DATOS!$A:$A,$C2784,DATOS!$G:$G,$N$1,DATOS!$L:$L,$R$1)</f>
        <v>0</v>
      </c>
      <c r="O2784" s="118">
        <f>SUMIFS(DATOS!$F:$F,DATOS!$A:$A,$C2784,DATOS!$G:$G,$O$1,DATOS!$L:$L,$R$1)</f>
        <v>0</v>
      </c>
      <c r="P2784" s="119">
        <f>SUMIFS(DATOS!$F:$F,DATOS!$A:$A,$C2784,DATOS!$G:$G,$P$1,DATOS!$L:$L,$R$1)</f>
        <v>0</v>
      </c>
      <c r="Q2784" s="117">
        <f>SUMIFS(DATOS!$F:$F,DATOS!$A:$A,$C2784,DATOS!$G:$G,$N$1,DATOS!$J:$J,$S$1)</f>
        <v>0</v>
      </c>
      <c r="R2784" s="118">
        <f>SUMIFS(DATOS!$F:$F,DATOS!$A:$A,$C2784,DATOS!$G:$G,$O$1,DATOS!$J:$J,$S$1)</f>
        <v>0</v>
      </c>
      <c r="S2784" s="119">
        <f>SUMIFS(DATOS!$F:$F,DATOS!$A:$A,$C2784,DATOS!$G:$G,$P$1,DATOS!$J:$J,$S$1)</f>
        <v>0</v>
      </c>
      <c r="T2784" s="117">
        <f>SUMIFS(DATOS!$F:$F,DATOS!$A:$A,$C2784,DATOS!$G:$G,$N$1,DATOS!$K:$K,$T$1)</f>
        <v>0</v>
      </c>
      <c r="U2784" s="118">
        <f>SUMIFS(DATOS!$F:$F,DATOS!$A:$A,$C2784,DATOS!$G:$G,$O$1,DATOS!$K:$K,$T$1)</f>
        <v>0</v>
      </c>
      <c r="V2784" s="119">
        <f>SUMIFS(DATOS!$F:$F,DATOS!$A:$A,$C2784,DATOS!$G:$G,$P$1,DATOS!$K:$K,$R$1)</f>
        <v>0</v>
      </c>
    </row>
    <row r="2785" spans="1:22">
      <c r="A2785" s="128" t="s">
        <v>452</v>
      </c>
      <c r="B2785" s="128" t="str">
        <f t="shared" si="316"/>
        <v>1 3 1 315 005 001</v>
      </c>
      <c r="C2785" s="129" t="s">
        <v>10041</v>
      </c>
      <c r="D2785" s="130" t="s">
        <v>3343</v>
      </c>
      <c r="E2785" s="127">
        <f t="shared" si="318"/>
        <v>0</v>
      </c>
      <c r="F2785" s="127">
        <f t="shared" si="319"/>
        <v>0</v>
      </c>
      <c r="G2785" s="127">
        <f t="shared" si="320"/>
        <v>0</v>
      </c>
      <c r="H2785" s="131">
        <f t="shared" si="321"/>
        <v>0</v>
      </c>
      <c r="I2785" s="128">
        <f t="shared" si="317"/>
        <v>17</v>
      </c>
      <c r="J2785" s="156" t="str">
        <f t="shared" si="322"/>
        <v>1 3 1 315 005</v>
      </c>
      <c r="K2785" s="118">
        <f>SUMIFS(DATOS!$F:$F,DATOS!$A:$A,$C2785,DATOS!$G:$G,$N$1,DATOS!$E:$E,$Q$1)</f>
        <v>0</v>
      </c>
      <c r="L2785" s="118">
        <f>SUMIFS(DATOS!$F:$F,DATOS!$A:$A,$C2785,DATOS!$G:$G,$O$1,DATOS!$E:$E,$Q$1)</f>
        <v>0</v>
      </c>
      <c r="M2785" s="119">
        <f>SUMIFS(DATOS!$F:$F,DATOS!$A:$A,$C2785,DATOS!$G:$G,$P$1,DATOS!$E:$E,$Q$1)</f>
        <v>0</v>
      </c>
      <c r="N2785" s="117">
        <f>SUMIFS(DATOS!$F:$F,DATOS!$A:$A,$C2785,DATOS!$G:$G,$N$1,DATOS!$L:$L,$R$1)</f>
        <v>0</v>
      </c>
      <c r="O2785" s="118">
        <f>SUMIFS(DATOS!$F:$F,DATOS!$A:$A,$C2785,DATOS!$G:$G,$O$1,DATOS!$L:$L,$R$1)</f>
        <v>0</v>
      </c>
      <c r="P2785" s="119">
        <f>SUMIFS(DATOS!$F:$F,DATOS!$A:$A,$C2785,DATOS!$G:$G,$P$1,DATOS!$L:$L,$R$1)</f>
        <v>0</v>
      </c>
      <c r="Q2785" s="117">
        <f>SUMIFS(DATOS!$F:$F,DATOS!$A:$A,$C2785,DATOS!$G:$G,$N$1,DATOS!$J:$J,$S$1)</f>
        <v>0</v>
      </c>
      <c r="R2785" s="118">
        <f>SUMIFS(DATOS!$F:$F,DATOS!$A:$A,$C2785,DATOS!$G:$G,$O$1,DATOS!$J:$J,$S$1)</f>
        <v>0</v>
      </c>
      <c r="S2785" s="119">
        <f>SUMIFS(DATOS!$F:$F,DATOS!$A:$A,$C2785,DATOS!$G:$G,$P$1,DATOS!$J:$J,$S$1)</f>
        <v>0</v>
      </c>
      <c r="T2785" s="117">
        <f>SUMIFS(DATOS!$F:$F,DATOS!$A:$A,$C2785,DATOS!$G:$G,$N$1,DATOS!$K:$K,$T$1)</f>
        <v>0</v>
      </c>
      <c r="U2785" s="118">
        <f>SUMIFS(DATOS!$F:$F,DATOS!$A:$A,$C2785,DATOS!$G:$G,$O$1,DATOS!$K:$K,$T$1)</f>
        <v>0</v>
      </c>
      <c r="V2785" s="119">
        <f>SUMIFS(DATOS!$F:$F,DATOS!$A:$A,$C2785,DATOS!$G:$G,$P$1,DATOS!$K:$K,$R$1)</f>
        <v>0</v>
      </c>
    </row>
    <row r="2786" spans="1:22">
      <c r="A2786" s="128" t="s">
        <v>452</v>
      </c>
      <c r="B2786" s="128" t="str">
        <f t="shared" si="316"/>
        <v>1 3 1 316 001 001</v>
      </c>
      <c r="C2786" s="129" t="s">
        <v>4278</v>
      </c>
      <c r="D2786" s="130" t="s">
        <v>3344</v>
      </c>
      <c r="E2786" s="127">
        <f t="shared" si="318"/>
        <v>0</v>
      </c>
      <c r="F2786" s="127">
        <f t="shared" si="319"/>
        <v>0</v>
      </c>
      <c r="G2786" s="127">
        <f t="shared" si="320"/>
        <v>0</v>
      </c>
      <c r="H2786" s="131">
        <f t="shared" si="321"/>
        <v>0</v>
      </c>
      <c r="I2786" s="128">
        <f t="shared" si="317"/>
        <v>17</v>
      </c>
      <c r="J2786" s="156" t="str">
        <f t="shared" si="322"/>
        <v>1 3 1 316 001</v>
      </c>
      <c r="K2786" s="118">
        <f>SUMIFS(DATOS!$F:$F,DATOS!$A:$A,$C2786,DATOS!$G:$G,$N$1,DATOS!$E:$E,$Q$1)</f>
        <v>0</v>
      </c>
      <c r="L2786" s="118">
        <f>SUMIFS(DATOS!$F:$F,DATOS!$A:$A,$C2786,DATOS!$G:$G,$O$1,DATOS!$E:$E,$Q$1)</f>
        <v>0</v>
      </c>
      <c r="M2786" s="119">
        <f>SUMIFS(DATOS!$F:$F,DATOS!$A:$A,$C2786,DATOS!$G:$G,$P$1,DATOS!$E:$E,$Q$1)</f>
        <v>0</v>
      </c>
      <c r="N2786" s="117">
        <f>SUMIFS(DATOS!$F:$F,DATOS!$A:$A,$C2786,DATOS!$G:$G,$N$1,DATOS!$L:$L,$R$1)</f>
        <v>0</v>
      </c>
      <c r="O2786" s="118">
        <f>SUMIFS(DATOS!$F:$F,DATOS!$A:$A,$C2786,DATOS!$G:$G,$O$1,DATOS!$L:$L,$R$1)</f>
        <v>0</v>
      </c>
      <c r="P2786" s="119">
        <f>SUMIFS(DATOS!$F:$F,DATOS!$A:$A,$C2786,DATOS!$G:$G,$P$1,DATOS!$L:$L,$R$1)</f>
        <v>0</v>
      </c>
      <c r="Q2786" s="117">
        <f>SUMIFS(DATOS!$F:$F,DATOS!$A:$A,$C2786,DATOS!$G:$G,$N$1,DATOS!$J:$J,$S$1)</f>
        <v>0</v>
      </c>
      <c r="R2786" s="118">
        <f>SUMIFS(DATOS!$F:$F,DATOS!$A:$A,$C2786,DATOS!$G:$G,$O$1,DATOS!$J:$J,$S$1)</f>
        <v>0</v>
      </c>
      <c r="S2786" s="119">
        <f>SUMIFS(DATOS!$F:$F,DATOS!$A:$A,$C2786,DATOS!$G:$G,$P$1,DATOS!$J:$J,$S$1)</f>
        <v>0</v>
      </c>
      <c r="T2786" s="117">
        <f>SUMIFS(DATOS!$F:$F,DATOS!$A:$A,$C2786,DATOS!$G:$G,$N$1,DATOS!$K:$K,$T$1)</f>
        <v>0</v>
      </c>
      <c r="U2786" s="118">
        <f>SUMIFS(DATOS!$F:$F,DATOS!$A:$A,$C2786,DATOS!$G:$G,$O$1,DATOS!$K:$K,$T$1)</f>
        <v>0</v>
      </c>
      <c r="V2786" s="119">
        <f>SUMIFS(DATOS!$F:$F,DATOS!$A:$A,$C2786,DATOS!$G:$G,$P$1,DATOS!$K:$K,$R$1)</f>
        <v>0</v>
      </c>
    </row>
    <row r="2787" spans="1:22">
      <c r="A2787" s="128" t="s">
        <v>452</v>
      </c>
      <c r="B2787" s="128" t="str">
        <f t="shared" si="316"/>
        <v>1 3 1 316 002 001</v>
      </c>
      <c r="C2787" s="129" t="s">
        <v>10042</v>
      </c>
      <c r="D2787" s="130" t="s">
        <v>3344</v>
      </c>
      <c r="E2787" s="127">
        <f t="shared" si="318"/>
        <v>0</v>
      </c>
      <c r="F2787" s="127">
        <f t="shared" si="319"/>
        <v>0</v>
      </c>
      <c r="G2787" s="127">
        <f t="shared" si="320"/>
        <v>0</v>
      </c>
      <c r="H2787" s="131">
        <f t="shared" si="321"/>
        <v>0</v>
      </c>
      <c r="I2787" s="128">
        <f t="shared" si="317"/>
        <v>17</v>
      </c>
      <c r="J2787" s="156" t="str">
        <f t="shared" si="322"/>
        <v>1 3 1 316 002</v>
      </c>
      <c r="K2787" s="118">
        <f>SUMIFS(DATOS!$F:$F,DATOS!$A:$A,$C2787,DATOS!$G:$G,$N$1,DATOS!$E:$E,$Q$1)</f>
        <v>0</v>
      </c>
      <c r="L2787" s="118">
        <f>SUMIFS(DATOS!$F:$F,DATOS!$A:$A,$C2787,DATOS!$G:$G,$O$1,DATOS!$E:$E,$Q$1)</f>
        <v>0</v>
      </c>
      <c r="M2787" s="119">
        <f>SUMIFS(DATOS!$F:$F,DATOS!$A:$A,$C2787,DATOS!$G:$G,$P$1,DATOS!$E:$E,$Q$1)</f>
        <v>0</v>
      </c>
      <c r="N2787" s="117">
        <f>SUMIFS(DATOS!$F:$F,DATOS!$A:$A,$C2787,DATOS!$G:$G,$N$1,DATOS!$L:$L,$R$1)</f>
        <v>0</v>
      </c>
      <c r="O2787" s="118">
        <f>SUMIFS(DATOS!$F:$F,DATOS!$A:$A,$C2787,DATOS!$G:$G,$O$1,DATOS!$L:$L,$R$1)</f>
        <v>0</v>
      </c>
      <c r="P2787" s="119">
        <f>SUMIFS(DATOS!$F:$F,DATOS!$A:$A,$C2787,DATOS!$G:$G,$P$1,DATOS!$L:$L,$R$1)</f>
        <v>0</v>
      </c>
      <c r="Q2787" s="117">
        <f>SUMIFS(DATOS!$F:$F,DATOS!$A:$A,$C2787,DATOS!$G:$G,$N$1,DATOS!$J:$J,$S$1)</f>
        <v>0</v>
      </c>
      <c r="R2787" s="118">
        <f>SUMIFS(DATOS!$F:$F,DATOS!$A:$A,$C2787,DATOS!$G:$G,$O$1,DATOS!$J:$J,$S$1)</f>
        <v>0</v>
      </c>
      <c r="S2787" s="119">
        <f>SUMIFS(DATOS!$F:$F,DATOS!$A:$A,$C2787,DATOS!$G:$G,$P$1,DATOS!$J:$J,$S$1)</f>
        <v>0</v>
      </c>
      <c r="T2787" s="117">
        <f>SUMIFS(DATOS!$F:$F,DATOS!$A:$A,$C2787,DATOS!$G:$G,$N$1,DATOS!$K:$K,$T$1)</f>
        <v>0</v>
      </c>
      <c r="U2787" s="118">
        <f>SUMIFS(DATOS!$F:$F,DATOS!$A:$A,$C2787,DATOS!$G:$G,$O$1,DATOS!$K:$K,$T$1)</f>
        <v>0</v>
      </c>
      <c r="V2787" s="119">
        <f>SUMIFS(DATOS!$F:$F,DATOS!$A:$A,$C2787,DATOS!$G:$G,$P$1,DATOS!$K:$K,$R$1)</f>
        <v>0</v>
      </c>
    </row>
    <row r="2788" spans="1:22">
      <c r="A2788" s="128" t="s">
        <v>452</v>
      </c>
      <c r="B2788" s="128" t="str">
        <f t="shared" si="316"/>
        <v>1 3 1 316 003 001</v>
      </c>
      <c r="C2788" s="129" t="s">
        <v>10043</v>
      </c>
      <c r="D2788" s="130" t="s">
        <v>3344</v>
      </c>
      <c r="E2788" s="127">
        <f t="shared" si="318"/>
        <v>0</v>
      </c>
      <c r="F2788" s="127">
        <f t="shared" si="319"/>
        <v>0</v>
      </c>
      <c r="G2788" s="127">
        <f t="shared" si="320"/>
        <v>0</v>
      </c>
      <c r="H2788" s="131">
        <f t="shared" si="321"/>
        <v>0</v>
      </c>
      <c r="I2788" s="128">
        <f t="shared" si="317"/>
        <v>17</v>
      </c>
      <c r="J2788" s="156" t="str">
        <f t="shared" si="322"/>
        <v>1 3 1 316 003</v>
      </c>
      <c r="K2788" s="118">
        <f>SUMIFS(DATOS!$F:$F,DATOS!$A:$A,$C2788,DATOS!$G:$G,$N$1,DATOS!$E:$E,$Q$1)</f>
        <v>0</v>
      </c>
      <c r="L2788" s="118">
        <f>SUMIFS(DATOS!$F:$F,DATOS!$A:$A,$C2788,DATOS!$G:$G,$O$1,DATOS!$E:$E,$Q$1)</f>
        <v>0</v>
      </c>
      <c r="M2788" s="119">
        <f>SUMIFS(DATOS!$F:$F,DATOS!$A:$A,$C2788,DATOS!$G:$G,$P$1,DATOS!$E:$E,$Q$1)</f>
        <v>0</v>
      </c>
      <c r="N2788" s="117">
        <f>SUMIFS(DATOS!$F:$F,DATOS!$A:$A,$C2788,DATOS!$G:$G,$N$1,DATOS!$L:$L,$R$1)</f>
        <v>0</v>
      </c>
      <c r="O2788" s="118">
        <f>SUMIFS(DATOS!$F:$F,DATOS!$A:$A,$C2788,DATOS!$G:$G,$O$1,DATOS!$L:$L,$R$1)</f>
        <v>0</v>
      </c>
      <c r="P2788" s="119">
        <f>SUMIFS(DATOS!$F:$F,DATOS!$A:$A,$C2788,DATOS!$G:$G,$P$1,DATOS!$L:$L,$R$1)</f>
        <v>0</v>
      </c>
      <c r="Q2788" s="117">
        <f>SUMIFS(DATOS!$F:$F,DATOS!$A:$A,$C2788,DATOS!$G:$G,$N$1,DATOS!$J:$J,$S$1)</f>
        <v>0</v>
      </c>
      <c r="R2788" s="118">
        <f>SUMIFS(DATOS!$F:$F,DATOS!$A:$A,$C2788,DATOS!$G:$G,$O$1,DATOS!$J:$J,$S$1)</f>
        <v>0</v>
      </c>
      <c r="S2788" s="119">
        <f>SUMIFS(DATOS!$F:$F,DATOS!$A:$A,$C2788,DATOS!$G:$G,$P$1,DATOS!$J:$J,$S$1)</f>
        <v>0</v>
      </c>
      <c r="T2788" s="117">
        <f>SUMIFS(DATOS!$F:$F,DATOS!$A:$A,$C2788,DATOS!$G:$G,$N$1,DATOS!$K:$K,$T$1)</f>
        <v>0</v>
      </c>
      <c r="U2788" s="118">
        <f>SUMIFS(DATOS!$F:$F,DATOS!$A:$A,$C2788,DATOS!$G:$G,$O$1,DATOS!$K:$K,$T$1)</f>
        <v>0</v>
      </c>
      <c r="V2788" s="119">
        <f>SUMIFS(DATOS!$F:$F,DATOS!$A:$A,$C2788,DATOS!$G:$G,$P$1,DATOS!$K:$K,$R$1)</f>
        <v>0</v>
      </c>
    </row>
    <row r="2789" spans="1:22">
      <c r="A2789" s="128" t="s">
        <v>452</v>
      </c>
      <c r="B2789" s="128" t="str">
        <f t="shared" si="316"/>
        <v>1 3 1 316 004 001</v>
      </c>
      <c r="C2789" s="129" t="s">
        <v>10044</v>
      </c>
      <c r="D2789" s="130" t="s">
        <v>3344</v>
      </c>
      <c r="E2789" s="127">
        <f t="shared" si="318"/>
        <v>0</v>
      </c>
      <c r="F2789" s="127">
        <f t="shared" si="319"/>
        <v>0</v>
      </c>
      <c r="G2789" s="127">
        <f t="shared" si="320"/>
        <v>0</v>
      </c>
      <c r="H2789" s="131">
        <f t="shared" si="321"/>
        <v>0</v>
      </c>
      <c r="I2789" s="128">
        <f t="shared" si="317"/>
        <v>17</v>
      </c>
      <c r="J2789" s="156" t="str">
        <f t="shared" si="322"/>
        <v>1 3 1 316 004</v>
      </c>
      <c r="K2789" s="118">
        <f>SUMIFS(DATOS!$F:$F,DATOS!$A:$A,$C2789,DATOS!$G:$G,$N$1,DATOS!$E:$E,$Q$1)</f>
        <v>0</v>
      </c>
      <c r="L2789" s="118">
        <f>SUMIFS(DATOS!$F:$F,DATOS!$A:$A,$C2789,DATOS!$G:$G,$O$1,DATOS!$E:$E,$Q$1)</f>
        <v>0</v>
      </c>
      <c r="M2789" s="119">
        <f>SUMIFS(DATOS!$F:$F,DATOS!$A:$A,$C2789,DATOS!$G:$G,$P$1,DATOS!$E:$E,$Q$1)</f>
        <v>0</v>
      </c>
      <c r="N2789" s="117">
        <f>SUMIFS(DATOS!$F:$F,DATOS!$A:$A,$C2789,DATOS!$G:$G,$N$1,DATOS!$L:$L,$R$1)</f>
        <v>0</v>
      </c>
      <c r="O2789" s="118">
        <f>SUMIFS(DATOS!$F:$F,DATOS!$A:$A,$C2789,DATOS!$G:$G,$O$1,DATOS!$L:$L,$R$1)</f>
        <v>0</v>
      </c>
      <c r="P2789" s="119">
        <f>SUMIFS(DATOS!$F:$F,DATOS!$A:$A,$C2789,DATOS!$G:$G,$P$1,DATOS!$L:$L,$R$1)</f>
        <v>0</v>
      </c>
      <c r="Q2789" s="117">
        <f>SUMIFS(DATOS!$F:$F,DATOS!$A:$A,$C2789,DATOS!$G:$G,$N$1,DATOS!$J:$J,$S$1)</f>
        <v>0</v>
      </c>
      <c r="R2789" s="118">
        <f>SUMIFS(DATOS!$F:$F,DATOS!$A:$A,$C2789,DATOS!$G:$G,$O$1,DATOS!$J:$J,$S$1)</f>
        <v>0</v>
      </c>
      <c r="S2789" s="119">
        <f>SUMIFS(DATOS!$F:$F,DATOS!$A:$A,$C2789,DATOS!$G:$G,$P$1,DATOS!$J:$J,$S$1)</f>
        <v>0</v>
      </c>
      <c r="T2789" s="117">
        <f>SUMIFS(DATOS!$F:$F,DATOS!$A:$A,$C2789,DATOS!$G:$G,$N$1,DATOS!$K:$K,$T$1)</f>
        <v>0</v>
      </c>
      <c r="U2789" s="118">
        <f>SUMIFS(DATOS!$F:$F,DATOS!$A:$A,$C2789,DATOS!$G:$G,$O$1,DATOS!$K:$K,$T$1)</f>
        <v>0</v>
      </c>
      <c r="V2789" s="119">
        <f>SUMIFS(DATOS!$F:$F,DATOS!$A:$A,$C2789,DATOS!$G:$G,$P$1,DATOS!$K:$K,$R$1)</f>
        <v>0</v>
      </c>
    </row>
    <row r="2790" spans="1:22">
      <c r="A2790" s="128" t="s">
        <v>452</v>
      </c>
      <c r="B2790" s="128" t="str">
        <f t="shared" si="316"/>
        <v>1 3 1 316 005 001</v>
      </c>
      <c r="C2790" s="129" t="s">
        <v>10045</v>
      </c>
      <c r="D2790" s="130" t="s">
        <v>3344</v>
      </c>
      <c r="E2790" s="127">
        <f t="shared" si="318"/>
        <v>0</v>
      </c>
      <c r="F2790" s="127">
        <f t="shared" si="319"/>
        <v>0</v>
      </c>
      <c r="G2790" s="127">
        <f t="shared" si="320"/>
        <v>0</v>
      </c>
      <c r="H2790" s="131">
        <f t="shared" si="321"/>
        <v>0</v>
      </c>
      <c r="I2790" s="128">
        <f t="shared" si="317"/>
        <v>17</v>
      </c>
      <c r="J2790" s="156" t="str">
        <f t="shared" si="322"/>
        <v>1 3 1 316 005</v>
      </c>
      <c r="K2790" s="118">
        <f>SUMIFS(DATOS!$F:$F,DATOS!$A:$A,$C2790,DATOS!$G:$G,$N$1,DATOS!$E:$E,$Q$1)</f>
        <v>0</v>
      </c>
      <c r="L2790" s="118">
        <f>SUMIFS(DATOS!$F:$F,DATOS!$A:$A,$C2790,DATOS!$G:$G,$O$1,DATOS!$E:$E,$Q$1)</f>
        <v>0</v>
      </c>
      <c r="M2790" s="119">
        <f>SUMIFS(DATOS!$F:$F,DATOS!$A:$A,$C2790,DATOS!$G:$G,$P$1,DATOS!$E:$E,$Q$1)</f>
        <v>0</v>
      </c>
      <c r="N2790" s="117">
        <f>SUMIFS(DATOS!$F:$F,DATOS!$A:$A,$C2790,DATOS!$G:$G,$N$1,DATOS!$L:$L,$R$1)</f>
        <v>0</v>
      </c>
      <c r="O2790" s="118">
        <f>SUMIFS(DATOS!$F:$F,DATOS!$A:$A,$C2790,DATOS!$G:$G,$O$1,DATOS!$L:$L,$R$1)</f>
        <v>0</v>
      </c>
      <c r="P2790" s="119">
        <f>SUMIFS(DATOS!$F:$F,DATOS!$A:$A,$C2790,DATOS!$G:$G,$P$1,DATOS!$L:$L,$R$1)</f>
        <v>0</v>
      </c>
      <c r="Q2790" s="117">
        <f>SUMIFS(DATOS!$F:$F,DATOS!$A:$A,$C2790,DATOS!$G:$G,$N$1,DATOS!$J:$J,$S$1)</f>
        <v>0</v>
      </c>
      <c r="R2790" s="118">
        <f>SUMIFS(DATOS!$F:$F,DATOS!$A:$A,$C2790,DATOS!$G:$G,$O$1,DATOS!$J:$J,$S$1)</f>
        <v>0</v>
      </c>
      <c r="S2790" s="119">
        <f>SUMIFS(DATOS!$F:$F,DATOS!$A:$A,$C2790,DATOS!$G:$G,$P$1,DATOS!$J:$J,$S$1)</f>
        <v>0</v>
      </c>
      <c r="T2790" s="117">
        <f>SUMIFS(DATOS!$F:$F,DATOS!$A:$A,$C2790,DATOS!$G:$G,$N$1,DATOS!$K:$K,$T$1)</f>
        <v>0</v>
      </c>
      <c r="U2790" s="118">
        <f>SUMIFS(DATOS!$F:$F,DATOS!$A:$A,$C2790,DATOS!$G:$G,$O$1,DATOS!$K:$K,$T$1)</f>
        <v>0</v>
      </c>
      <c r="V2790" s="119">
        <f>SUMIFS(DATOS!$F:$F,DATOS!$A:$A,$C2790,DATOS!$G:$G,$P$1,DATOS!$K:$K,$R$1)</f>
        <v>0</v>
      </c>
    </row>
    <row r="2791" spans="1:22">
      <c r="A2791" s="128" t="s">
        <v>452</v>
      </c>
      <c r="B2791" s="128" t="str">
        <f t="shared" si="316"/>
        <v>1 3 1 317 001 001</v>
      </c>
      <c r="C2791" s="129" t="s">
        <v>4286</v>
      </c>
      <c r="D2791" s="130" t="s">
        <v>3345</v>
      </c>
      <c r="E2791" s="127">
        <f t="shared" si="318"/>
        <v>0</v>
      </c>
      <c r="F2791" s="127">
        <f t="shared" si="319"/>
        <v>0</v>
      </c>
      <c r="G2791" s="127">
        <f t="shared" si="320"/>
        <v>0</v>
      </c>
      <c r="H2791" s="131">
        <f t="shared" si="321"/>
        <v>0</v>
      </c>
      <c r="I2791" s="128">
        <f t="shared" si="317"/>
        <v>17</v>
      </c>
      <c r="J2791" s="156" t="str">
        <f t="shared" si="322"/>
        <v>1 3 1 317 001</v>
      </c>
      <c r="K2791" s="118">
        <f>SUMIFS(DATOS!$F:$F,DATOS!$A:$A,$C2791,DATOS!$G:$G,$N$1,DATOS!$E:$E,$Q$1)</f>
        <v>0</v>
      </c>
      <c r="L2791" s="118">
        <f>SUMIFS(DATOS!$F:$F,DATOS!$A:$A,$C2791,DATOS!$G:$G,$O$1,DATOS!$E:$E,$Q$1)</f>
        <v>0</v>
      </c>
      <c r="M2791" s="119">
        <f>SUMIFS(DATOS!$F:$F,DATOS!$A:$A,$C2791,DATOS!$G:$G,$P$1,DATOS!$E:$E,$Q$1)</f>
        <v>0</v>
      </c>
      <c r="N2791" s="117">
        <f>SUMIFS(DATOS!$F:$F,DATOS!$A:$A,$C2791,DATOS!$G:$G,$N$1,DATOS!$L:$L,$R$1)</f>
        <v>0</v>
      </c>
      <c r="O2791" s="118">
        <f>SUMIFS(DATOS!$F:$F,DATOS!$A:$A,$C2791,DATOS!$G:$G,$O$1,DATOS!$L:$L,$R$1)</f>
        <v>0</v>
      </c>
      <c r="P2791" s="119">
        <f>SUMIFS(DATOS!$F:$F,DATOS!$A:$A,$C2791,DATOS!$G:$G,$P$1,DATOS!$L:$L,$R$1)</f>
        <v>0</v>
      </c>
      <c r="Q2791" s="117">
        <f>SUMIFS(DATOS!$F:$F,DATOS!$A:$A,$C2791,DATOS!$G:$G,$N$1,DATOS!$J:$J,$S$1)</f>
        <v>0</v>
      </c>
      <c r="R2791" s="118">
        <f>SUMIFS(DATOS!$F:$F,DATOS!$A:$A,$C2791,DATOS!$G:$G,$O$1,DATOS!$J:$J,$S$1)</f>
        <v>0</v>
      </c>
      <c r="S2791" s="119">
        <f>SUMIFS(DATOS!$F:$F,DATOS!$A:$A,$C2791,DATOS!$G:$G,$P$1,DATOS!$J:$J,$S$1)</f>
        <v>0</v>
      </c>
      <c r="T2791" s="117">
        <f>SUMIFS(DATOS!$F:$F,DATOS!$A:$A,$C2791,DATOS!$G:$G,$N$1,DATOS!$K:$K,$T$1)</f>
        <v>0</v>
      </c>
      <c r="U2791" s="118">
        <f>SUMIFS(DATOS!$F:$F,DATOS!$A:$A,$C2791,DATOS!$G:$G,$O$1,DATOS!$K:$K,$T$1)</f>
        <v>0</v>
      </c>
      <c r="V2791" s="119">
        <f>SUMIFS(DATOS!$F:$F,DATOS!$A:$A,$C2791,DATOS!$G:$G,$P$1,DATOS!$K:$K,$R$1)</f>
        <v>0</v>
      </c>
    </row>
    <row r="2792" spans="1:22">
      <c r="A2792" s="128" t="s">
        <v>452</v>
      </c>
      <c r="B2792" s="128" t="str">
        <f t="shared" si="316"/>
        <v>1 3 1 317 002 001</v>
      </c>
      <c r="C2792" s="129" t="s">
        <v>10046</v>
      </c>
      <c r="D2792" s="130" t="s">
        <v>3345</v>
      </c>
      <c r="E2792" s="127">
        <f t="shared" si="318"/>
        <v>0</v>
      </c>
      <c r="F2792" s="127">
        <f t="shared" si="319"/>
        <v>0</v>
      </c>
      <c r="G2792" s="127">
        <f t="shared" si="320"/>
        <v>0</v>
      </c>
      <c r="H2792" s="131">
        <f t="shared" si="321"/>
        <v>0</v>
      </c>
      <c r="I2792" s="128">
        <f t="shared" si="317"/>
        <v>17</v>
      </c>
      <c r="J2792" s="156" t="str">
        <f t="shared" si="322"/>
        <v>1 3 1 317 002</v>
      </c>
      <c r="K2792" s="118">
        <f>SUMIFS(DATOS!$F:$F,DATOS!$A:$A,$C2792,DATOS!$G:$G,$N$1,DATOS!$E:$E,$Q$1)</f>
        <v>0</v>
      </c>
      <c r="L2792" s="118">
        <f>SUMIFS(DATOS!$F:$F,DATOS!$A:$A,$C2792,DATOS!$G:$G,$O$1,DATOS!$E:$E,$Q$1)</f>
        <v>0</v>
      </c>
      <c r="M2792" s="119">
        <f>SUMIFS(DATOS!$F:$F,DATOS!$A:$A,$C2792,DATOS!$G:$G,$P$1,DATOS!$E:$E,$Q$1)</f>
        <v>0</v>
      </c>
      <c r="N2792" s="117">
        <f>SUMIFS(DATOS!$F:$F,DATOS!$A:$A,$C2792,DATOS!$G:$G,$N$1,DATOS!$L:$L,$R$1)</f>
        <v>0</v>
      </c>
      <c r="O2792" s="118">
        <f>SUMIFS(DATOS!$F:$F,DATOS!$A:$A,$C2792,DATOS!$G:$G,$O$1,DATOS!$L:$L,$R$1)</f>
        <v>0</v>
      </c>
      <c r="P2792" s="119">
        <f>SUMIFS(DATOS!$F:$F,DATOS!$A:$A,$C2792,DATOS!$G:$G,$P$1,DATOS!$L:$L,$R$1)</f>
        <v>0</v>
      </c>
      <c r="Q2792" s="117">
        <f>SUMIFS(DATOS!$F:$F,DATOS!$A:$A,$C2792,DATOS!$G:$G,$N$1,DATOS!$J:$J,$S$1)</f>
        <v>0</v>
      </c>
      <c r="R2792" s="118">
        <f>SUMIFS(DATOS!$F:$F,DATOS!$A:$A,$C2792,DATOS!$G:$G,$O$1,DATOS!$J:$J,$S$1)</f>
        <v>0</v>
      </c>
      <c r="S2792" s="119">
        <f>SUMIFS(DATOS!$F:$F,DATOS!$A:$A,$C2792,DATOS!$G:$G,$P$1,DATOS!$J:$J,$S$1)</f>
        <v>0</v>
      </c>
      <c r="T2792" s="117">
        <f>SUMIFS(DATOS!$F:$F,DATOS!$A:$A,$C2792,DATOS!$G:$G,$N$1,DATOS!$K:$K,$T$1)</f>
        <v>0</v>
      </c>
      <c r="U2792" s="118">
        <f>SUMIFS(DATOS!$F:$F,DATOS!$A:$A,$C2792,DATOS!$G:$G,$O$1,DATOS!$K:$K,$T$1)</f>
        <v>0</v>
      </c>
      <c r="V2792" s="119">
        <f>SUMIFS(DATOS!$F:$F,DATOS!$A:$A,$C2792,DATOS!$G:$G,$P$1,DATOS!$K:$K,$R$1)</f>
        <v>0</v>
      </c>
    </row>
    <row r="2793" spans="1:22">
      <c r="A2793" s="128" t="s">
        <v>452</v>
      </c>
      <c r="B2793" s="128" t="str">
        <f t="shared" si="316"/>
        <v>1 3 1 317 003 001</v>
      </c>
      <c r="C2793" s="129" t="s">
        <v>8282</v>
      </c>
      <c r="D2793" s="130" t="s">
        <v>3345</v>
      </c>
      <c r="E2793" s="127">
        <f t="shared" si="318"/>
        <v>85260</v>
      </c>
      <c r="F2793" s="127">
        <f t="shared" si="319"/>
        <v>0</v>
      </c>
      <c r="G2793" s="127">
        <f t="shared" si="320"/>
        <v>0</v>
      </c>
      <c r="H2793" s="131">
        <f t="shared" si="321"/>
        <v>85260</v>
      </c>
      <c r="I2793" s="128">
        <f t="shared" si="317"/>
        <v>17</v>
      </c>
      <c r="J2793" s="156" t="str">
        <f t="shared" si="322"/>
        <v>1 3 1 317 003</v>
      </c>
      <c r="K2793" s="118">
        <f>SUMIFS(DATOS!$F:$F,DATOS!$A:$A,$C2793,DATOS!$G:$G,$N$1,DATOS!$E:$E,$Q$1)</f>
        <v>0</v>
      </c>
      <c r="L2793" s="118">
        <f>SUMIFS(DATOS!$F:$F,DATOS!$A:$A,$C2793,DATOS!$G:$G,$O$1,DATOS!$E:$E,$Q$1)</f>
        <v>0</v>
      </c>
      <c r="M2793" s="119">
        <f>SUMIFS(DATOS!$F:$F,DATOS!$A:$A,$C2793,DATOS!$G:$G,$P$1,DATOS!$E:$E,$Q$1)</f>
        <v>0</v>
      </c>
      <c r="N2793" s="117">
        <f>SUMIFS(DATOS!$F:$F,DATOS!$A:$A,$C2793,DATOS!$G:$G,$N$1,DATOS!$L:$L,$R$1)</f>
        <v>85260</v>
      </c>
      <c r="O2793" s="118">
        <f>SUMIFS(DATOS!$F:$F,DATOS!$A:$A,$C2793,DATOS!$G:$G,$O$1,DATOS!$L:$L,$R$1)</f>
        <v>0</v>
      </c>
      <c r="P2793" s="119">
        <f>SUMIFS(DATOS!$F:$F,DATOS!$A:$A,$C2793,DATOS!$G:$G,$P$1,DATOS!$L:$L,$R$1)</f>
        <v>0</v>
      </c>
      <c r="Q2793" s="117">
        <f>SUMIFS(DATOS!$F:$F,DATOS!$A:$A,$C2793,DATOS!$G:$G,$N$1,DATOS!$J:$J,$S$1)</f>
        <v>0</v>
      </c>
      <c r="R2793" s="118">
        <f>SUMIFS(DATOS!$F:$F,DATOS!$A:$A,$C2793,DATOS!$G:$G,$O$1,DATOS!$J:$J,$S$1)</f>
        <v>0</v>
      </c>
      <c r="S2793" s="119">
        <f>SUMIFS(DATOS!$F:$F,DATOS!$A:$A,$C2793,DATOS!$G:$G,$P$1,DATOS!$J:$J,$S$1)</f>
        <v>0</v>
      </c>
      <c r="T2793" s="117">
        <f>SUMIFS(DATOS!$F:$F,DATOS!$A:$A,$C2793,DATOS!$G:$G,$N$1,DATOS!$K:$K,$T$1)</f>
        <v>0</v>
      </c>
      <c r="U2793" s="118">
        <f>SUMIFS(DATOS!$F:$F,DATOS!$A:$A,$C2793,DATOS!$G:$G,$O$1,DATOS!$K:$K,$T$1)</f>
        <v>0</v>
      </c>
      <c r="V2793" s="119">
        <f>SUMIFS(DATOS!$F:$F,DATOS!$A:$A,$C2793,DATOS!$G:$G,$P$1,DATOS!$K:$K,$R$1)</f>
        <v>0</v>
      </c>
    </row>
    <row r="2794" spans="1:22">
      <c r="A2794" s="128" t="s">
        <v>452</v>
      </c>
      <c r="B2794" s="128" t="str">
        <f t="shared" si="316"/>
        <v>1 3 1 317 004 001</v>
      </c>
      <c r="C2794" s="129" t="s">
        <v>10047</v>
      </c>
      <c r="D2794" s="130" t="s">
        <v>3345</v>
      </c>
      <c r="E2794" s="127">
        <f t="shared" si="318"/>
        <v>0</v>
      </c>
      <c r="F2794" s="127">
        <f t="shared" si="319"/>
        <v>0</v>
      </c>
      <c r="G2794" s="127">
        <f t="shared" si="320"/>
        <v>0</v>
      </c>
      <c r="H2794" s="131">
        <f t="shared" si="321"/>
        <v>0</v>
      </c>
      <c r="I2794" s="128">
        <f t="shared" si="317"/>
        <v>17</v>
      </c>
      <c r="J2794" s="156" t="str">
        <f t="shared" si="322"/>
        <v>1 3 1 317 004</v>
      </c>
      <c r="K2794" s="118">
        <f>SUMIFS(DATOS!$F:$F,DATOS!$A:$A,$C2794,DATOS!$G:$G,$N$1,DATOS!$E:$E,$Q$1)</f>
        <v>0</v>
      </c>
      <c r="L2794" s="118">
        <f>SUMIFS(DATOS!$F:$F,DATOS!$A:$A,$C2794,DATOS!$G:$G,$O$1,DATOS!$E:$E,$Q$1)</f>
        <v>0</v>
      </c>
      <c r="M2794" s="119">
        <f>SUMIFS(DATOS!$F:$F,DATOS!$A:$A,$C2794,DATOS!$G:$G,$P$1,DATOS!$E:$E,$Q$1)</f>
        <v>0</v>
      </c>
      <c r="N2794" s="117">
        <f>SUMIFS(DATOS!$F:$F,DATOS!$A:$A,$C2794,DATOS!$G:$G,$N$1,DATOS!$L:$L,$R$1)</f>
        <v>0</v>
      </c>
      <c r="O2794" s="118">
        <f>SUMIFS(DATOS!$F:$F,DATOS!$A:$A,$C2794,DATOS!$G:$G,$O$1,DATOS!$L:$L,$R$1)</f>
        <v>0</v>
      </c>
      <c r="P2794" s="119">
        <f>SUMIFS(DATOS!$F:$F,DATOS!$A:$A,$C2794,DATOS!$G:$G,$P$1,DATOS!$L:$L,$R$1)</f>
        <v>0</v>
      </c>
      <c r="Q2794" s="117">
        <f>SUMIFS(DATOS!$F:$F,DATOS!$A:$A,$C2794,DATOS!$G:$G,$N$1,DATOS!$J:$J,$S$1)</f>
        <v>0</v>
      </c>
      <c r="R2794" s="118">
        <f>SUMIFS(DATOS!$F:$F,DATOS!$A:$A,$C2794,DATOS!$G:$G,$O$1,DATOS!$J:$J,$S$1)</f>
        <v>0</v>
      </c>
      <c r="S2794" s="119">
        <f>SUMIFS(DATOS!$F:$F,DATOS!$A:$A,$C2794,DATOS!$G:$G,$P$1,DATOS!$J:$J,$S$1)</f>
        <v>0</v>
      </c>
      <c r="T2794" s="117">
        <f>SUMIFS(DATOS!$F:$F,DATOS!$A:$A,$C2794,DATOS!$G:$G,$N$1,DATOS!$K:$K,$T$1)</f>
        <v>0</v>
      </c>
      <c r="U2794" s="118">
        <f>SUMIFS(DATOS!$F:$F,DATOS!$A:$A,$C2794,DATOS!$G:$G,$O$1,DATOS!$K:$K,$T$1)</f>
        <v>0</v>
      </c>
      <c r="V2794" s="119">
        <f>SUMIFS(DATOS!$F:$F,DATOS!$A:$A,$C2794,DATOS!$G:$G,$P$1,DATOS!$K:$K,$R$1)</f>
        <v>0</v>
      </c>
    </row>
    <row r="2795" spans="1:22">
      <c r="A2795" s="128" t="s">
        <v>452</v>
      </c>
      <c r="B2795" s="128" t="str">
        <f t="shared" si="316"/>
        <v>1 3 1 317 005 001</v>
      </c>
      <c r="C2795" s="129" t="s">
        <v>10048</v>
      </c>
      <c r="D2795" s="130" t="s">
        <v>3345</v>
      </c>
      <c r="E2795" s="127">
        <f t="shared" si="318"/>
        <v>0</v>
      </c>
      <c r="F2795" s="127">
        <f t="shared" si="319"/>
        <v>0</v>
      </c>
      <c r="G2795" s="127">
        <f t="shared" si="320"/>
        <v>0</v>
      </c>
      <c r="H2795" s="131">
        <f t="shared" si="321"/>
        <v>0</v>
      </c>
      <c r="I2795" s="128">
        <f t="shared" si="317"/>
        <v>17</v>
      </c>
      <c r="J2795" s="156" t="str">
        <f t="shared" si="322"/>
        <v>1 3 1 317 005</v>
      </c>
      <c r="K2795" s="118">
        <f>SUMIFS(DATOS!$F:$F,DATOS!$A:$A,$C2795,DATOS!$G:$G,$N$1,DATOS!$E:$E,$Q$1)</f>
        <v>0</v>
      </c>
      <c r="L2795" s="118">
        <f>SUMIFS(DATOS!$F:$F,DATOS!$A:$A,$C2795,DATOS!$G:$G,$O$1,DATOS!$E:$E,$Q$1)</f>
        <v>0</v>
      </c>
      <c r="M2795" s="119">
        <f>SUMIFS(DATOS!$F:$F,DATOS!$A:$A,$C2795,DATOS!$G:$G,$P$1,DATOS!$E:$E,$Q$1)</f>
        <v>0</v>
      </c>
      <c r="N2795" s="117">
        <f>SUMIFS(DATOS!$F:$F,DATOS!$A:$A,$C2795,DATOS!$G:$G,$N$1,DATOS!$L:$L,$R$1)</f>
        <v>0</v>
      </c>
      <c r="O2795" s="118">
        <f>SUMIFS(DATOS!$F:$F,DATOS!$A:$A,$C2795,DATOS!$G:$G,$O$1,DATOS!$L:$L,$R$1)</f>
        <v>0</v>
      </c>
      <c r="P2795" s="119">
        <f>SUMIFS(DATOS!$F:$F,DATOS!$A:$A,$C2795,DATOS!$G:$G,$P$1,DATOS!$L:$L,$R$1)</f>
        <v>0</v>
      </c>
      <c r="Q2795" s="117">
        <f>SUMIFS(DATOS!$F:$F,DATOS!$A:$A,$C2795,DATOS!$G:$G,$N$1,DATOS!$J:$J,$S$1)</f>
        <v>0</v>
      </c>
      <c r="R2795" s="118">
        <f>SUMIFS(DATOS!$F:$F,DATOS!$A:$A,$C2795,DATOS!$G:$G,$O$1,DATOS!$J:$J,$S$1)</f>
        <v>0</v>
      </c>
      <c r="S2795" s="119">
        <f>SUMIFS(DATOS!$F:$F,DATOS!$A:$A,$C2795,DATOS!$G:$G,$P$1,DATOS!$J:$J,$S$1)</f>
        <v>0</v>
      </c>
      <c r="T2795" s="117">
        <f>SUMIFS(DATOS!$F:$F,DATOS!$A:$A,$C2795,DATOS!$G:$G,$N$1,DATOS!$K:$K,$T$1)</f>
        <v>0</v>
      </c>
      <c r="U2795" s="118">
        <f>SUMIFS(DATOS!$F:$F,DATOS!$A:$A,$C2795,DATOS!$G:$G,$O$1,DATOS!$K:$K,$T$1)</f>
        <v>0</v>
      </c>
      <c r="V2795" s="119">
        <f>SUMIFS(DATOS!$F:$F,DATOS!$A:$A,$C2795,DATOS!$G:$G,$P$1,DATOS!$K:$K,$R$1)</f>
        <v>0</v>
      </c>
    </row>
    <row r="2796" spans="1:22">
      <c r="A2796" s="128" t="s">
        <v>452</v>
      </c>
      <c r="B2796" s="128" t="str">
        <f t="shared" si="316"/>
        <v>1 3 1 318 001 001</v>
      </c>
      <c r="C2796" s="129" t="s">
        <v>4294</v>
      </c>
      <c r="D2796" s="130" t="s">
        <v>3346</v>
      </c>
      <c r="E2796" s="127">
        <f t="shared" si="318"/>
        <v>0</v>
      </c>
      <c r="F2796" s="127">
        <f t="shared" si="319"/>
        <v>0</v>
      </c>
      <c r="G2796" s="127">
        <f t="shared" si="320"/>
        <v>0</v>
      </c>
      <c r="H2796" s="131">
        <f t="shared" si="321"/>
        <v>0</v>
      </c>
      <c r="I2796" s="128">
        <f t="shared" si="317"/>
        <v>17</v>
      </c>
      <c r="J2796" s="156" t="str">
        <f t="shared" si="322"/>
        <v>1 3 1 318 001</v>
      </c>
      <c r="K2796" s="118">
        <f>SUMIFS(DATOS!$F:$F,DATOS!$A:$A,$C2796,DATOS!$G:$G,$N$1,DATOS!$E:$E,$Q$1)</f>
        <v>0</v>
      </c>
      <c r="L2796" s="118">
        <f>SUMIFS(DATOS!$F:$F,DATOS!$A:$A,$C2796,DATOS!$G:$G,$O$1,DATOS!$E:$E,$Q$1)</f>
        <v>0</v>
      </c>
      <c r="M2796" s="119">
        <f>SUMIFS(DATOS!$F:$F,DATOS!$A:$A,$C2796,DATOS!$G:$G,$P$1,DATOS!$E:$E,$Q$1)</f>
        <v>0</v>
      </c>
      <c r="N2796" s="117">
        <f>SUMIFS(DATOS!$F:$F,DATOS!$A:$A,$C2796,DATOS!$G:$G,$N$1,DATOS!$L:$L,$R$1)</f>
        <v>0</v>
      </c>
      <c r="O2796" s="118">
        <f>SUMIFS(DATOS!$F:$F,DATOS!$A:$A,$C2796,DATOS!$G:$G,$O$1,DATOS!$L:$L,$R$1)</f>
        <v>0</v>
      </c>
      <c r="P2796" s="119">
        <f>SUMIFS(DATOS!$F:$F,DATOS!$A:$A,$C2796,DATOS!$G:$G,$P$1,DATOS!$L:$L,$R$1)</f>
        <v>0</v>
      </c>
      <c r="Q2796" s="117">
        <f>SUMIFS(DATOS!$F:$F,DATOS!$A:$A,$C2796,DATOS!$G:$G,$N$1,DATOS!$J:$J,$S$1)</f>
        <v>0</v>
      </c>
      <c r="R2796" s="118">
        <f>SUMIFS(DATOS!$F:$F,DATOS!$A:$A,$C2796,DATOS!$G:$G,$O$1,DATOS!$J:$J,$S$1)</f>
        <v>0</v>
      </c>
      <c r="S2796" s="119">
        <f>SUMIFS(DATOS!$F:$F,DATOS!$A:$A,$C2796,DATOS!$G:$G,$P$1,DATOS!$J:$J,$S$1)</f>
        <v>0</v>
      </c>
      <c r="T2796" s="117">
        <f>SUMIFS(DATOS!$F:$F,DATOS!$A:$A,$C2796,DATOS!$G:$G,$N$1,DATOS!$K:$K,$T$1)</f>
        <v>0</v>
      </c>
      <c r="U2796" s="118">
        <f>SUMIFS(DATOS!$F:$F,DATOS!$A:$A,$C2796,DATOS!$G:$G,$O$1,DATOS!$K:$K,$T$1)</f>
        <v>0</v>
      </c>
      <c r="V2796" s="119">
        <f>SUMIFS(DATOS!$F:$F,DATOS!$A:$A,$C2796,DATOS!$G:$G,$P$1,DATOS!$K:$K,$R$1)</f>
        <v>0</v>
      </c>
    </row>
    <row r="2797" spans="1:22">
      <c r="A2797" s="128" t="s">
        <v>452</v>
      </c>
      <c r="B2797" s="128" t="str">
        <f t="shared" si="316"/>
        <v>1 3 1 318 002 001</v>
      </c>
      <c r="C2797" s="129" t="s">
        <v>10049</v>
      </c>
      <c r="D2797" s="130" t="s">
        <v>3346</v>
      </c>
      <c r="E2797" s="127">
        <f t="shared" si="318"/>
        <v>0</v>
      </c>
      <c r="F2797" s="127">
        <f t="shared" si="319"/>
        <v>0</v>
      </c>
      <c r="G2797" s="127">
        <f t="shared" si="320"/>
        <v>0</v>
      </c>
      <c r="H2797" s="131">
        <f t="shared" si="321"/>
        <v>0</v>
      </c>
      <c r="I2797" s="128">
        <f t="shared" si="317"/>
        <v>17</v>
      </c>
      <c r="J2797" s="156" t="str">
        <f t="shared" si="322"/>
        <v>1 3 1 318 002</v>
      </c>
      <c r="K2797" s="118">
        <f>SUMIFS(DATOS!$F:$F,DATOS!$A:$A,$C2797,DATOS!$G:$G,$N$1,DATOS!$E:$E,$Q$1)</f>
        <v>0</v>
      </c>
      <c r="L2797" s="118">
        <f>SUMIFS(DATOS!$F:$F,DATOS!$A:$A,$C2797,DATOS!$G:$G,$O$1,DATOS!$E:$E,$Q$1)</f>
        <v>0</v>
      </c>
      <c r="M2797" s="119">
        <f>SUMIFS(DATOS!$F:$F,DATOS!$A:$A,$C2797,DATOS!$G:$G,$P$1,DATOS!$E:$E,$Q$1)</f>
        <v>0</v>
      </c>
      <c r="N2797" s="117">
        <f>SUMIFS(DATOS!$F:$F,DATOS!$A:$A,$C2797,DATOS!$G:$G,$N$1,DATOS!$L:$L,$R$1)</f>
        <v>0</v>
      </c>
      <c r="O2797" s="118">
        <f>SUMIFS(DATOS!$F:$F,DATOS!$A:$A,$C2797,DATOS!$G:$G,$O$1,DATOS!$L:$L,$R$1)</f>
        <v>0</v>
      </c>
      <c r="P2797" s="119">
        <f>SUMIFS(DATOS!$F:$F,DATOS!$A:$A,$C2797,DATOS!$G:$G,$P$1,DATOS!$L:$L,$R$1)</f>
        <v>0</v>
      </c>
      <c r="Q2797" s="117">
        <f>SUMIFS(DATOS!$F:$F,DATOS!$A:$A,$C2797,DATOS!$G:$G,$N$1,DATOS!$J:$J,$S$1)</f>
        <v>0</v>
      </c>
      <c r="R2797" s="118">
        <f>SUMIFS(DATOS!$F:$F,DATOS!$A:$A,$C2797,DATOS!$G:$G,$O$1,DATOS!$J:$J,$S$1)</f>
        <v>0</v>
      </c>
      <c r="S2797" s="119">
        <f>SUMIFS(DATOS!$F:$F,DATOS!$A:$A,$C2797,DATOS!$G:$G,$P$1,DATOS!$J:$J,$S$1)</f>
        <v>0</v>
      </c>
      <c r="T2797" s="117">
        <f>SUMIFS(DATOS!$F:$F,DATOS!$A:$A,$C2797,DATOS!$G:$G,$N$1,DATOS!$K:$K,$T$1)</f>
        <v>0</v>
      </c>
      <c r="U2797" s="118">
        <f>SUMIFS(DATOS!$F:$F,DATOS!$A:$A,$C2797,DATOS!$G:$G,$O$1,DATOS!$K:$K,$T$1)</f>
        <v>0</v>
      </c>
      <c r="V2797" s="119">
        <f>SUMIFS(DATOS!$F:$F,DATOS!$A:$A,$C2797,DATOS!$G:$G,$P$1,DATOS!$K:$K,$R$1)</f>
        <v>0</v>
      </c>
    </row>
    <row r="2798" spans="1:22">
      <c r="A2798" s="128" t="s">
        <v>452</v>
      </c>
      <c r="B2798" s="128" t="str">
        <f t="shared" si="316"/>
        <v>1 3 1 318 003 001</v>
      </c>
      <c r="C2798" s="129" t="s">
        <v>10050</v>
      </c>
      <c r="D2798" s="130" t="s">
        <v>3346</v>
      </c>
      <c r="E2798" s="127">
        <f t="shared" si="318"/>
        <v>0</v>
      </c>
      <c r="F2798" s="127">
        <f t="shared" si="319"/>
        <v>0</v>
      </c>
      <c r="G2798" s="127">
        <f t="shared" si="320"/>
        <v>0</v>
      </c>
      <c r="H2798" s="131">
        <f t="shared" si="321"/>
        <v>0</v>
      </c>
      <c r="I2798" s="128">
        <f t="shared" si="317"/>
        <v>17</v>
      </c>
      <c r="J2798" s="156" t="str">
        <f t="shared" si="322"/>
        <v>1 3 1 318 003</v>
      </c>
      <c r="K2798" s="118">
        <f>SUMIFS(DATOS!$F:$F,DATOS!$A:$A,$C2798,DATOS!$G:$G,$N$1,DATOS!$E:$E,$Q$1)</f>
        <v>0</v>
      </c>
      <c r="L2798" s="118">
        <f>SUMIFS(DATOS!$F:$F,DATOS!$A:$A,$C2798,DATOS!$G:$G,$O$1,DATOS!$E:$E,$Q$1)</f>
        <v>0</v>
      </c>
      <c r="M2798" s="119">
        <f>SUMIFS(DATOS!$F:$F,DATOS!$A:$A,$C2798,DATOS!$G:$G,$P$1,DATOS!$E:$E,$Q$1)</f>
        <v>0</v>
      </c>
      <c r="N2798" s="117">
        <f>SUMIFS(DATOS!$F:$F,DATOS!$A:$A,$C2798,DATOS!$G:$G,$N$1,DATOS!$L:$L,$R$1)</f>
        <v>0</v>
      </c>
      <c r="O2798" s="118">
        <f>SUMIFS(DATOS!$F:$F,DATOS!$A:$A,$C2798,DATOS!$G:$G,$O$1,DATOS!$L:$L,$R$1)</f>
        <v>0</v>
      </c>
      <c r="P2798" s="119">
        <f>SUMIFS(DATOS!$F:$F,DATOS!$A:$A,$C2798,DATOS!$G:$G,$P$1,DATOS!$L:$L,$R$1)</f>
        <v>0</v>
      </c>
      <c r="Q2798" s="117">
        <f>SUMIFS(DATOS!$F:$F,DATOS!$A:$A,$C2798,DATOS!$G:$G,$N$1,DATOS!$J:$J,$S$1)</f>
        <v>0</v>
      </c>
      <c r="R2798" s="118">
        <f>SUMIFS(DATOS!$F:$F,DATOS!$A:$A,$C2798,DATOS!$G:$G,$O$1,DATOS!$J:$J,$S$1)</f>
        <v>0</v>
      </c>
      <c r="S2798" s="119">
        <f>SUMIFS(DATOS!$F:$F,DATOS!$A:$A,$C2798,DATOS!$G:$G,$P$1,DATOS!$J:$J,$S$1)</f>
        <v>0</v>
      </c>
      <c r="T2798" s="117">
        <f>SUMIFS(DATOS!$F:$F,DATOS!$A:$A,$C2798,DATOS!$G:$G,$N$1,DATOS!$K:$K,$T$1)</f>
        <v>0</v>
      </c>
      <c r="U2798" s="118">
        <f>SUMIFS(DATOS!$F:$F,DATOS!$A:$A,$C2798,DATOS!$G:$G,$O$1,DATOS!$K:$K,$T$1)</f>
        <v>0</v>
      </c>
      <c r="V2798" s="119">
        <f>SUMIFS(DATOS!$F:$F,DATOS!$A:$A,$C2798,DATOS!$G:$G,$P$1,DATOS!$K:$K,$R$1)</f>
        <v>0</v>
      </c>
    </row>
    <row r="2799" spans="1:22">
      <c r="A2799" s="128" t="s">
        <v>452</v>
      </c>
      <c r="B2799" s="128" t="str">
        <f t="shared" si="316"/>
        <v>1 3 1 318 004 001</v>
      </c>
      <c r="C2799" s="129" t="s">
        <v>10051</v>
      </c>
      <c r="D2799" s="130" t="s">
        <v>3346</v>
      </c>
      <c r="E2799" s="127">
        <f t="shared" si="318"/>
        <v>0</v>
      </c>
      <c r="F2799" s="127">
        <f t="shared" si="319"/>
        <v>0</v>
      </c>
      <c r="G2799" s="127">
        <f t="shared" si="320"/>
        <v>0</v>
      </c>
      <c r="H2799" s="131">
        <f t="shared" si="321"/>
        <v>0</v>
      </c>
      <c r="I2799" s="128">
        <f t="shared" si="317"/>
        <v>17</v>
      </c>
      <c r="J2799" s="156" t="str">
        <f t="shared" si="322"/>
        <v>1 3 1 318 004</v>
      </c>
      <c r="K2799" s="118">
        <f>SUMIFS(DATOS!$F:$F,DATOS!$A:$A,$C2799,DATOS!$G:$G,$N$1,DATOS!$E:$E,$Q$1)</f>
        <v>0</v>
      </c>
      <c r="L2799" s="118">
        <f>SUMIFS(DATOS!$F:$F,DATOS!$A:$A,$C2799,DATOS!$G:$G,$O$1,DATOS!$E:$E,$Q$1)</f>
        <v>0</v>
      </c>
      <c r="M2799" s="119">
        <f>SUMIFS(DATOS!$F:$F,DATOS!$A:$A,$C2799,DATOS!$G:$G,$P$1,DATOS!$E:$E,$Q$1)</f>
        <v>0</v>
      </c>
      <c r="N2799" s="117">
        <f>SUMIFS(DATOS!$F:$F,DATOS!$A:$A,$C2799,DATOS!$G:$G,$N$1,DATOS!$L:$L,$R$1)</f>
        <v>0</v>
      </c>
      <c r="O2799" s="118">
        <f>SUMIFS(DATOS!$F:$F,DATOS!$A:$A,$C2799,DATOS!$G:$G,$O$1,DATOS!$L:$L,$R$1)</f>
        <v>0</v>
      </c>
      <c r="P2799" s="119">
        <f>SUMIFS(DATOS!$F:$F,DATOS!$A:$A,$C2799,DATOS!$G:$G,$P$1,DATOS!$L:$L,$R$1)</f>
        <v>0</v>
      </c>
      <c r="Q2799" s="117">
        <f>SUMIFS(DATOS!$F:$F,DATOS!$A:$A,$C2799,DATOS!$G:$G,$N$1,DATOS!$J:$J,$S$1)</f>
        <v>0</v>
      </c>
      <c r="R2799" s="118">
        <f>SUMIFS(DATOS!$F:$F,DATOS!$A:$A,$C2799,DATOS!$G:$G,$O$1,DATOS!$J:$J,$S$1)</f>
        <v>0</v>
      </c>
      <c r="S2799" s="119">
        <f>SUMIFS(DATOS!$F:$F,DATOS!$A:$A,$C2799,DATOS!$G:$G,$P$1,DATOS!$J:$J,$S$1)</f>
        <v>0</v>
      </c>
      <c r="T2799" s="117">
        <f>SUMIFS(DATOS!$F:$F,DATOS!$A:$A,$C2799,DATOS!$G:$G,$N$1,DATOS!$K:$K,$T$1)</f>
        <v>0</v>
      </c>
      <c r="U2799" s="118">
        <f>SUMIFS(DATOS!$F:$F,DATOS!$A:$A,$C2799,DATOS!$G:$G,$O$1,DATOS!$K:$K,$T$1)</f>
        <v>0</v>
      </c>
      <c r="V2799" s="119">
        <f>SUMIFS(DATOS!$F:$F,DATOS!$A:$A,$C2799,DATOS!$G:$G,$P$1,DATOS!$K:$K,$R$1)</f>
        <v>0</v>
      </c>
    </row>
    <row r="2800" spans="1:22">
      <c r="A2800" s="128" t="s">
        <v>452</v>
      </c>
      <c r="B2800" s="128" t="str">
        <f t="shared" si="316"/>
        <v>1 3 1 318 005 001</v>
      </c>
      <c r="C2800" s="129" t="s">
        <v>10052</v>
      </c>
      <c r="D2800" s="130" t="s">
        <v>3346</v>
      </c>
      <c r="E2800" s="127">
        <f t="shared" si="318"/>
        <v>0</v>
      </c>
      <c r="F2800" s="127">
        <f t="shared" si="319"/>
        <v>0</v>
      </c>
      <c r="G2800" s="127">
        <f t="shared" si="320"/>
        <v>0</v>
      </c>
      <c r="H2800" s="131">
        <f t="shared" si="321"/>
        <v>0</v>
      </c>
      <c r="I2800" s="128">
        <f t="shared" si="317"/>
        <v>17</v>
      </c>
      <c r="J2800" s="156" t="str">
        <f t="shared" si="322"/>
        <v>1 3 1 318 005</v>
      </c>
      <c r="K2800" s="118">
        <f>SUMIFS(DATOS!$F:$F,DATOS!$A:$A,$C2800,DATOS!$G:$G,$N$1,DATOS!$E:$E,$Q$1)</f>
        <v>0</v>
      </c>
      <c r="L2800" s="118">
        <f>SUMIFS(DATOS!$F:$F,DATOS!$A:$A,$C2800,DATOS!$G:$G,$O$1,DATOS!$E:$E,$Q$1)</f>
        <v>0</v>
      </c>
      <c r="M2800" s="119">
        <f>SUMIFS(DATOS!$F:$F,DATOS!$A:$A,$C2800,DATOS!$G:$G,$P$1,DATOS!$E:$E,$Q$1)</f>
        <v>0</v>
      </c>
      <c r="N2800" s="117">
        <f>SUMIFS(DATOS!$F:$F,DATOS!$A:$A,$C2800,DATOS!$G:$G,$N$1,DATOS!$L:$L,$R$1)</f>
        <v>0</v>
      </c>
      <c r="O2800" s="118">
        <f>SUMIFS(DATOS!$F:$F,DATOS!$A:$A,$C2800,DATOS!$G:$G,$O$1,DATOS!$L:$L,$R$1)</f>
        <v>0</v>
      </c>
      <c r="P2800" s="119">
        <f>SUMIFS(DATOS!$F:$F,DATOS!$A:$A,$C2800,DATOS!$G:$G,$P$1,DATOS!$L:$L,$R$1)</f>
        <v>0</v>
      </c>
      <c r="Q2800" s="117">
        <f>SUMIFS(DATOS!$F:$F,DATOS!$A:$A,$C2800,DATOS!$G:$G,$N$1,DATOS!$J:$J,$S$1)</f>
        <v>0</v>
      </c>
      <c r="R2800" s="118">
        <f>SUMIFS(DATOS!$F:$F,DATOS!$A:$A,$C2800,DATOS!$G:$G,$O$1,DATOS!$J:$J,$S$1)</f>
        <v>0</v>
      </c>
      <c r="S2800" s="119">
        <f>SUMIFS(DATOS!$F:$F,DATOS!$A:$A,$C2800,DATOS!$G:$G,$P$1,DATOS!$J:$J,$S$1)</f>
        <v>0</v>
      </c>
      <c r="T2800" s="117">
        <f>SUMIFS(DATOS!$F:$F,DATOS!$A:$A,$C2800,DATOS!$G:$G,$N$1,DATOS!$K:$K,$T$1)</f>
        <v>0</v>
      </c>
      <c r="U2800" s="118">
        <f>SUMIFS(DATOS!$F:$F,DATOS!$A:$A,$C2800,DATOS!$G:$G,$O$1,DATOS!$K:$K,$T$1)</f>
        <v>0</v>
      </c>
      <c r="V2800" s="119">
        <f>SUMIFS(DATOS!$F:$F,DATOS!$A:$A,$C2800,DATOS!$G:$G,$P$1,DATOS!$K:$K,$R$1)</f>
        <v>0</v>
      </c>
    </row>
    <row r="2801" spans="1:22">
      <c r="A2801" s="128" t="s">
        <v>452</v>
      </c>
      <c r="B2801" s="128" t="str">
        <f t="shared" ref="B2801:B2860" si="323">MID(C2801,1,I2801)</f>
        <v>1 3 1 319 001 001</v>
      </c>
      <c r="C2801" s="129" t="s">
        <v>4302</v>
      </c>
      <c r="D2801" s="130" t="s">
        <v>213</v>
      </c>
      <c r="E2801" s="127">
        <f t="shared" si="318"/>
        <v>0</v>
      </c>
      <c r="F2801" s="127">
        <f t="shared" si="319"/>
        <v>0</v>
      </c>
      <c r="G2801" s="127">
        <f t="shared" si="320"/>
        <v>0</v>
      </c>
      <c r="H2801" s="131">
        <f t="shared" si="321"/>
        <v>0</v>
      </c>
      <c r="I2801" s="128">
        <f t="shared" ref="I2801:I2860" si="324">LEN(C2801)</f>
        <v>17</v>
      </c>
      <c r="J2801" s="156" t="str">
        <f t="shared" si="322"/>
        <v>1 3 1 319 001</v>
      </c>
      <c r="K2801" s="118">
        <f>SUMIFS(DATOS!$F:$F,DATOS!$A:$A,$C2801,DATOS!$G:$G,$N$1,DATOS!$E:$E,$Q$1)</f>
        <v>0</v>
      </c>
      <c r="L2801" s="118">
        <f>SUMIFS(DATOS!$F:$F,DATOS!$A:$A,$C2801,DATOS!$G:$G,$O$1,DATOS!$E:$E,$Q$1)</f>
        <v>0</v>
      </c>
      <c r="M2801" s="119">
        <f>SUMIFS(DATOS!$F:$F,DATOS!$A:$A,$C2801,DATOS!$G:$G,$P$1,DATOS!$E:$E,$Q$1)</f>
        <v>0</v>
      </c>
      <c r="N2801" s="117">
        <f>SUMIFS(DATOS!$F:$F,DATOS!$A:$A,$C2801,DATOS!$G:$G,$N$1,DATOS!$L:$L,$R$1)</f>
        <v>0</v>
      </c>
      <c r="O2801" s="118">
        <f>SUMIFS(DATOS!$F:$F,DATOS!$A:$A,$C2801,DATOS!$G:$G,$O$1,DATOS!$L:$L,$R$1)</f>
        <v>0</v>
      </c>
      <c r="P2801" s="119">
        <f>SUMIFS(DATOS!$F:$F,DATOS!$A:$A,$C2801,DATOS!$G:$G,$P$1,DATOS!$L:$L,$R$1)</f>
        <v>0</v>
      </c>
      <c r="Q2801" s="117">
        <f>SUMIFS(DATOS!$F:$F,DATOS!$A:$A,$C2801,DATOS!$G:$G,$N$1,DATOS!$J:$J,$S$1)</f>
        <v>0</v>
      </c>
      <c r="R2801" s="118">
        <f>SUMIFS(DATOS!$F:$F,DATOS!$A:$A,$C2801,DATOS!$G:$G,$O$1,DATOS!$J:$J,$S$1)</f>
        <v>0</v>
      </c>
      <c r="S2801" s="119">
        <f>SUMIFS(DATOS!$F:$F,DATOS!$A:$A,$C2801,DATOS!$G:$G,$P$1,DATOS!$J:$J,$S$1)</f>
        <v>0</v>
      </c>
      <c r="T2801" s="117">
        <f>SUMIFS(DATOS!$F:$F,DATOS!$A:$A,$C2801,DATOS!$G:$G,$N$1,DATOS!$K:$K,$T$1)</f>
        <v>0</v>
      </c>
      <c r="U2801" s="118">
        <f>SUMIFS(DATOS!$F:$F,DATOS!$A:$A,$C2801,DATOS!$G:$G,$O$1,DATOS!$K:$K,$T$1)</f>
        <v>0</v>
      </c>
      <c r="V2801" s="119">
        <f>SUMIFS(DATOS!$F:$F,DATOS!$A:$A,$C2801,DATOS!$G:$G,$P$1,DATOS!$K:$K,$R$1)</f>
        <v>0</v>
      </c>
    </row>
    <row r="2802" spans="1:22">
      <c r="A2802" s="128" t="s">
        <v>452</v>
      </c>
      <c r="B2802" s="128" t="str">
        <f t="shared" si="323"/>
        <v>1 3 1 319 002 001</v>
      </c>
      <c r="C2802" s="129" t="s">
        <v>10053</v>
      </c>
      <c r="D2802" s="130" t="s">
        <v>213</v>
      </c>
      <c r="E2802" s="127">
        <f t="shared" si="318"/>
        <v>0</v>
      </c>
      <c r="F2802" s="127">
        <f t="shared" si="319"/>
        <v>0</v>
      </c>
      <c r="G2802" s="127">
        <f t="shared" si="320"/>
        <v>0</v>
      </c>
      <c r="H2802" s="131">
        <f t="shared" si="321"/>
        <v>0</v>
      </c>
      <c r="I2802" s="128">
        <f t="shared" si="324"/>
        <v>17</v>
      </c>
      <c r="J2802" s="156" t="str">
        <f t="shared" si="322"/>
        <v>1 3 1 319 002</v>
      </c>
      <c r="K2802" s="118">
        <f>SUMIFS(DATOS!$F:$F,DATOS!$A:$A,$C2802,DATOS!$G:$G,$N$1,DATOS!$E:$E,$Q$1)</f>
        <v>0</v>
      </c>
      <c r="L2802" s="118">
        <f>SUMIFS(DATOS!$F:$F,DATOS!$A:$A,$C2802,DATOS!$G:$G,$O$1,DATOS!$E:$E,$Q$1)</f>
        <v>0</v>
      </c>
      <c r="M2802" s="119">
        <f>SUMIFS(DATOS!$F:$F,DATOS!$A:$A,$C2802,DATOS!$G:$G,$P$1,DATOS!$E:$E,$Q$1)</f>
        <v>0</v>
      </c>
      <c r="N2802" s="117">
        <f>SUMIFS(DATOS!$F:$F,DATOS!$A:$A,$C2802,DATOS!$G:$G,$N$1,DATOS!$L:$L,$R$1)</f>
        <v>0</v>
      </c>
      <c r="O2802" s="118">
        <f>SUMIFS(DATOS!$F:$F,DATOS!$A:$A,$C2802,DATOS!$G:$G,$O$1,DATOS!$L:$L,$R$1)</f>
        <v>0</v>
      </c>
      <c r="P2802" s="119">
        <f>SUMIFS(DATOS!$F:$F,DATOS!$A:$A,$C2802,DATOS!$G:$G,$P$1,DATOS!$L:$L,$R$1)</f>
        <v>0</v>
      </c>
      <c r="Q2802" s="117">
        <f>SUMIFS(DATOS!$F:$F,DATOS!$A:$A,$C2802,DATOS!$G:$G,$N$1,DATOS!$J:$J,$S$1)</f>
        <v>0</v>
      </c>
      <c r="R2802" s="118">
        <f>SUMIFS(DATOS!$F:$F,DATOS!$A:$A,$C2802,DATOS!$G:$G,$O$1,DATOS!$J:$J,$S$1)</f>
        <v>0</v>
      </c>
      <c r="S2802" s="119">
        <f>SUMIFS(DATOS!$F:$F,DATOS!$A:$A,$C2802,DATOS!$G:$G,$P$1,DATOS!$J:$J,$S$1)</f>
        <v>0</v>
      </c>
      <c r="T2802" s="117">
        <f>SUMIFS(DATOS!$F:$F,DATOS!$A:$A,$C2802,DATOS!$G:$G,$N$1,DATOS!$K:$K,$T$1)</f>
        <v>0</v>
      </c>
      <c r="U2802" s="118">
        <f>SUMIFS(DATOS!$F:$F,DATOS!$A:$A,$C2802,DATOS!$G:$G,$O$1,DATOS!$K:$K,$T$1)</f>
        <v>0</v>
      </c>
      <c r="V2802" s="119">
        <f>SUMIFS(DATOS!$F:$F,DATOS!$A:$A,$C2802,DATOS!$G:$G,$P$1,DATOS!$K:$K,$R$1)</f>
        <v>0</v>
      </c>
    </row>
    <row r="2803" spans="1:22">
      <c r="A2803" s="128" t="s">
        <v>452</v>
      </c>
      <c r="B2803" s="128" t="str">
        <f t="shared" si="323"/>
        <v>1 3 1 319 003 001</v>
      </c>
      <c r="C2803" s="129" t="s">
        <v>10054</v>
      </c>
      <c r="D2803" s="130" t="s">
        <v>213</v>
      </c>
      <c r="E2803" s="127">
        <f t="shared" si="318"/>
        <v>0</v>
      </c>
      <c r="F2803" s="127">
        <f t="shared" si="319"/>
        <v>0</v>
      </c>
      <c r="G2803" s="127">
        <f t="shared" si="320"/>
        <v>0</v>
      </c>
      <c r="H2803" s="131">
        <f t="shared" si="321"/>
        <v>0</v>
      </c>
      <c r="I2803" s="128">
        <f t="shared" si="324"/>
        <v>17</v>
      </c>
      <c r="J2803" s="156" t="str">
        <f t="shared" si="322"/>
        <v>1 3 1 319 003</v>
      </c>
      <c r="K2803" s="118">
        <f>SUMIFS(DATOS!$F:$F,DATOS!$A:$A,$C2803,DATOS!$G:$G,$N$1,DATOS!$E:$E,$Q$1)</f>
        <v>0</v>
      </c>
      <c r="L2803" s="118">
        <f>SUMIFS(DATOS!$F:$F,DATOS!$A:$A,$C2803,DATOS!$G:$G,$O$1,DATOS!$E:$E,$Q$1)</f>
        <v>0</v>
      </c>
      <c r="M2803" s="119">
        <f>SUMIFS(DATOS!$F:$F,DATOS!$A:$A,$C2803,DATOS!$G:$G,$P$1,DATOS!$E:$E,$Q$1)</f>
        <v>0</v>
      </c>
      <c r="N2803" s="117">
        <f>SUMIFS(DATOS!$F:$F,DATOS!$A:$A,$C2803,DATOS!$G:$G,$N$1,DATOS!$L:$L,$R$1)</f>
        <v>0</v>
      </c>
      <c r="O2803" s="118">
        <f>SUMIFS(DATOS!$F:$F,DATOS!$A:$A,$C2803,DATOS!$G:$G,$O$1,DATOS!$L:$L,$R$1)</f>
        <v>0</v>
      </c>
      <c r="P2803" s="119">
        <f>SUMIFS(DATOS!$F:$F,DATOS!$A:$A,$C2803,DATOS!$G:$G,$P$1,DATOS!$L:$L,$R$1)</f>
        <v>0</v>
      </c>
      <c r="Q2803" s="117">
        <f>SUMIFS(DATOS!$F:$F,DATOS!$A:$A,$C2803,DATOS!$G:$G,$N$1,DATOS!$J:$J,$S$1)</f>
        <v>0</v>
      </c>
      <c r="R2803" s="118">
        <f>SUMIFS(DATOS!$F:$F,DATOS!$A:$A,$C2803,DATOS!$G:$G,$O$1,DATOS!$J:$J,$S$1)</f>
        <v>0</v>
      </c>
      <c r="S2803" s="119">
        <f>SUMIFS(DATOS!$F:$F,DATOS!$A:$A,$C2803,DATOS!$G:$G,$P$1,DATOS!$J:$J,$S$1)</f>
        <v>0</v>
      </c>
      <c r="T2803" s="117">
        <f>SUMIFS(DATOS!$F:$F,DATOS!$A:$A,$C2803,DATOS!$G:$G,$N$1,DATOS!$K:$K,$T$1)</f>
        <v>0</v>
      </c>
      <c r="U2803" s="118">
        <f>SUMIFS(DATOS!$F:$F,DATOS!$A:$A,$C2803,DATOS!$G:$G,$O$1,DATOS!$K:$K,$T$1)</f>
        <v>0</v>
      </c>
      <c r="V2803" s="119">
        <f>SUMIFS(DATOS!$F:$F,DATOS!$A:$A,$C2803,DATOS!$G:$G,$P$1,DATOS!$K:$K,$R$1)</f>
        <v>0</v>
      </c>
    </row>
    <row r="2804" spans="1:22">
      <c r="A2804" s="128" t="s">
        <v>452</v>
      </c>
      <c r="B2804" s="128" t="str">
        <f t="shared" si="323"/>
        <v>1 3 1 319 004 001</v>
      </c>
      <c r="C2804" s="129" t="s">
        <v>10055</v>
      </c>
      <c r="D2804" s="130" t="s">
        <v>213</v>
      </c>
      <c r="E2804" s="127">
        <f t="shared" si="318"/>
        <v>0</v>
      </c>
      <c r="F2804" s="127">
        <f t="shared" si="319"/>
        <v>0</v>
      </c>
      <c r="G2804" s="127">
        <f t="shared" si="320"/>
        <v>0</v>
      </c>
      <c r="H2804" s="131">
        <f t="shared" si="321"/>
        <v>0</v>
      </c>
      <c r="I2804" s="128">
        <f t="shared" si="324"/>
        <v>17</v>
      </c>
      <c r="J2804" s="156" t="str">
        <f t="shared" si="322"/>
        <v>1 3 1 319 004</v>
      </c>
      <c r="K2804" s="118">
        <f>SUMIFS(DATOS!$F:$F,DATOS!$A:$A,$C2804,DATOS!$G:$G,$N$1,DATOS!$E:$E,$Q$1)</f>
        <v>0</v>
      </c>
      <c r="L2804" s="118">
        <f>SUMIFS(DATOS!$F:$F,DATOS!$A:$A,$C2804,DATOS!$G:$G,$O$1,DATOS!$E:$E,$Q$1)</f>
        <v>0</v>
      </c>
      <c r="M2804" s="119">
        <f>SUMIFS(DATOS!$F:$F,DATOS!$A:$A,$C2804,DATOS!$G:$G,$P$1,DATOS!$E:$E,$Q$1)</f>
        <v>0</v>
      </c>
      <c r="N2804" s="117">
        <f>SUMIFS(DATOS!$F:$F,DATOS!$A:$A,$C2804,DATOS!$G:$G,$N$1,DATOS!$L:$L,$R$1)</f>
        <v>0</v>
      </c>
      <c r="O2804" s="118">
        <f>SUMIFS(DATOS!$F:$F,DATOS!$A:$A,$C2804,DATOS!$G:$G,$O$1,DATOS!$L:$L,$R$1)</f>
        <v>0</v>
      </c>
      <c r="P2804" s="119">
        <f>SUMIFS(DATOS!$F:$F,DATOS!$A:$A,$C2804,DATOS!$G:$G,$P$1,DATOS!$L:$L,$R$1)</f>
        <v>0</v>
      </c>
      <c r="Q2804" s="117">
        <f>SUMIFS(DATOS!$F:$F,DATOS!$A:$A,$C2804,DATOS!$G:$G,$N$1,DATOS!$J:$J,$S$1)</f>
        <v>0</v>
      </c>
      <c r="R2804" s="118">
        <f>SUMIFS(DATOS!$F:$F,DATOS!$A:$A,$C2804,DATOS!$G:$G,$O$1,DATOS!$J:$J,$S$1)</f>
        <v>0</v>
      </c>
      <c r="S2804" s="119">
        <f>SUMIFS(DATOS!$F:$F,DATOS!$A:$A,$C2804,DATOS!$G:$G,$P$1,DATOS!$J:$J,$S$1)</f>
        <v>0</v>
      </c>
      <c r="T2804" s="117">
        <f>SUMIFS(DATOS!$F:$F,DATOS!$A:$A,$C2804,DATOS!$G:$G,$N$1,DATOS!$K:$K,$T$1)</f>
        <v>0</v>
      </c>
      <c r="U2804" s="118">
        <f>SUMIFS(DATOS!$F:$F,DATOS!$A:$A,$C2804,DATOS!$G:$G,$O$1,DATOS!$K:$K,$T$1)</f>
        <v>0</v>
      </c>
      <c r="V2804" s="119">
        <f>SUMIFS(DATOS!$F:$F,DATOS!$A:$A,$C2804,DATOS!$G:$G,$P$1,DATOS!$K:$K,$R$1)</f>
        <v>0</v>
      </c>
    </row>
    <row r="2805" spans="1:22">
      <c r="A2805" s="128" t="s">
        <v>452</v>
      </c>
      <c r="B2805" s="128" t="str">
        <f t="shared" si="323"/>
        <v>1 3 1 319 005 001</v>
      </c>
      <c r="C2805" s="129" t="s">
        <v>10056</v>
      </c>
      <c r="D2805" s="130" t="s">
        <v>213</v>
      </c>
      <c r="E2805" s="127">
        <f t="shared" si="318"/>
        <v>0</v>
      </c>
      <c r="F2805" s="127">
        <f t="shared" si="319"/>
        <v>0</v>
      </c>
      <c r="G2805" s="127">
        <f t="shared" si="320"/>
        <v>0</v>
      </c>
      <c r="H2805" s="131">
        <f t="shared" si="321"/>
        <v>0</v>
      </c>
      <c r="I2805" s="128">
        <f t="shared" si="324"/>
        <v>17</v>
      </c>
      <c r="J2805" s="156" t="str">
        <f t="shared" si="322"/>
        <v>1 3 1 319 005</v>
      </c>
      <c r="K2805" s="118">
        <f>SUMIFS(DATOS!$F:$F,DATOS!$A:$A,$C2805,DATOS!$G:$G,$N$1,DATOS!$E:$E,$Q$1)</f>
        <v>0</v>
      </c>
      <c r="L2805" s="118">
        <f>SUMIFS(DATOS!$F:$F,DATOS!$A:$A,$C2805,DATOS!$G:$G,$O$1,DATOS!$E:$E,$Q$1)</f>
        <v>0</v>
      </c>
      <c r="M2805" s="119">
        <f>SUMIFS(DATOS!$F:$F,DATOS!$A:$A,$C2805,DATOS!$G:$G,$P$1,DATOS!$E:$E,$Q$1)</f>
        <v>0</v>
      </c>
      <c r="N2805" s="117">
        <f>SUMIFS(DATOS!$F:$F,DATOS!$A:$A,$C2805,DATOS!$G:$G,$N$1,DATOS!$L:$L,$R$1)</f>
        <v>0</v>
      </c>
      <c r="O2805" s="118">
        <f>SUMIFS(DATOS!$F:$F,DATOS!$A:$A,$C2805,DATOS!$G:$G,$O$1,DATOS!$L:$L,$R$1)</f>
        <v>0</v>
      </c>
      <c r="P2805" s="119">
        <f>SUMIFS(DATOS!$F:$F,DATOS!$A:$A,$C2805,DATOS!$G:$G,$P$1,DATOS!$L:$L,$R$1)</f>
        <v>0</v>
      </c>
      <c r="Q2805" s="117">
        <f>SUMIFS(DATOS!$F:$F,DATOS!$A:$A,$C2805,DATOS!$G:$G,$N$1,DATOS!$J:$J,$S$1)</f>
        <v>0</v>
      </c>
      <c r="R2805" s="118">
        <f>SUMIFS(DATOS!$F:$F,DATOS!$A:$A,$C2805,DATOS!$G:$G,$O$1,DATOS!$J:$J,$S$1)</f>
        <v>0</v>
      </c>
      <c r="S2805" s="119">
        <f>SUMIFS(DATOS!$F:$F,DATOS!$A:$A,$C2805,DATOS!$G:$G,$P$1,DATOS!$J:$J,$S$1)</f>
        <v>0</v>
      </c>
      <c r="T2805" s="117">
        <f>SUMIFS(DATOS!$F:$F,DATOS!$A:$A,$C2805,DATOS!$G:$G,$N$1,DATOS!$K:$K,$T$1)</f>
        <v>0</v>
      </c>
      <c r="U2805" s="118">
        <f>SUMIFS(DATOS!$F:$F,DATOS!$A:$A,$C2805,DATOS!$G:$G,$O$1,DATOS!$K:$K,$T$1)</f>
        <v>0</v>
      </c>
      <c r="V2805" s="119">
        <f>SUMIFS(DATOS!$F:$F,DATOS!$A:$A,$C2805,DATOS!$G:$G,$P$1,DATOS!$K:$K,$R$1)</f>
        <v>0</v>
      </c>
    </row>
    <row r="2806" spans="1:22">
      <c r="A2806" s="128" t="s">
        <v>452</v>
      </c>
      <c r="B2806" s="128" t="str">
        <f t="shared" si="323"/>
        <v>1 3 2 321 001 001</v>
      </c>
      <c r="C2806" s="129" t="s">
        <v>4310</v>
      </c>
      <c r="D2806" s="130" t="s">
        <v>3347</v>
      </c>
      <c r="E2806" s="127">
        <f t="shared" si="318"/>
        <v>0</v>
      </c>
      <c r="F2806" s="127">
        <f t="shared" si="319"/>
        <v>0</v>
      </c>
      <c r="G2806" s="127">
        <f t="shared" si="320"/>
        <v>0</v>
      </c>
      <c r="H2806" s="131">
        <f t="shared" si="321"/>
        <v>0</v>
      </c>
      <c r="I2806" s="128">
        <f t="shared" si="324"/>
        <v>17</v>
      </c>
      <c r="J2806" s="156" t="str">
        <f t="shared" si="322"/>
        <v>1 3 2 321 001</v>
      </c>
      <c r="K2806" s="118">
        <f>SUMIFS(DATOS!$F:$F,DATOS!$A:$A,$C2806,DATOS!$G:$G,$N$1,DATOS!$E:$E,$Q$1)</f>
        <v>0</v>
      </c>
      <c r="L2806" s="118">
        <f>SUMIFS(DATOS!$F:$F,DATOS!$A:$A,$C2806,DATOS!$G:$G,$O$1,DATOS!$E:$E,$Q$1)</f>
        <v>0</v>
      </c>
      <c r="M2806" s="119">
        <f>SUMIFS(DATOS!$F:$F,DATOS!$A:$A,$C2806,DATOS!$G:$G,$P$1,DATOS!$E:$E,$Q$1)</f>
        <v>0</v>
      </c>
      <c r="N2806" s="117">
        <f>SUMIFS(DATOS!$F:$F,DATOS!$A:$A,$C2806,DATOS!$G:$G,$N$1,DATOS!$L:$L,$R$1)</f>
        <v>0</v>
      </c>
      <c r="O2806" s="118">
        <f>SUMIFS(DATOS!$F:$F,DATOS!$A:$A,$C2806,DATOS!$G:$G,$O$1,DATOS!$L:$L,$R$1)</f>
        <v>0</v>
      </c>
      <c r="P2806" s="119">
        <f>SUMIFS(DATOS!$F:$F,DATOS!$A:$A,$C2806,DATOS!$G:$G,$P$1,DATOS!$L:$L,$R$1)</f>
        <v>0</v>
      </c>
      <c r="Q2806" s="117">
        <f>SUMIFS(DATOS!$F:$F,DATOS!$A:$A,$C2806,DATOS!$G:$G,$N$1,DATOS!$J:$J,$S$1)</f>
        <v>0</v>
      </c>
      <c r="R2806" s="118">
        <f>SUMIFS(DATOS!$F:$F,DATOS!$A:$A,$C2806,DATOS!$G:$G,$O$1,DATOS!$J:$J,$S$1)</f>
        <v>0</v>
      </c>
      <c r="S2806" s="119">
        <f>SUMIFS(DATOS!$F:$F,DATOS!$A:$A,$C2806,DATOS!$G:$G,$P$1,DATOS!$J:$J,$S$1)</f>
        <v>0</v>
      </c>
      <c r="T2806" s="117">
        <f>SUMIFS(DATOS!$F:$F,DATOS!$A:$A,$C2806,DATOS!$G:$G,$N$1,DATOS!$K:$K,$T$1)</f>
        <v>0</v>
      </c>
      <c r="U2806" s="118">
        <f>SUMIFS(DATOS!$F:$F,DATOS!$A:$A,$C2806,DATOS!$G:$G,$O$1,DATOS!$K:$K,$T$1)</f>
        <v>0</v>
      </c>
      <c r="V2806" s="119">
        <f>SUMIFS(DATOS!$F:$F,DATOS!$A:$A,$C2806,DATOS!$G:$G,$P$1,DATOS!$K:$K,$R$1)</f>
        <v>0</v>
      </c>
    </row>
    <row r="2807" spans="1:22">
      <c r="A2807" s="128" t="s">
        <v>452</v>
      </c>
      <c r="B2807" s="128" t="str">
        <f t="shared" si="323"/>
        <v>1 3 2 321 002 001</v>
      </c>
      <c r="C2807" s="129" t="s">
        <v>10057</v>
      </c>
      <c r="D2807" s="130" t="s">
        <v>3347</v>
      </c>
      <c r="E2807" s="127">
        <f t="shared" si="318"/>
        <v>0</v>
      </c>
      <c r="F2807" s="127">
        <f t="shared" si="319"/>
        <v>0</v>
      </c>
      <c r="G2807" s="127">
        <f t="shared" si="320"/>
        <v>0</v>
      </c>
      <c r="H2807" s="131">
        <f t="shared" si="321"/>
        <v>0</v>
      </c>
      <c r="I2807" s="128">
        <f t="shared" si="324"/>
        <v>17</v>
      </c>
      <c r="J2807" s="156" t="str">
        <f t="shared" si="322"/>
        <v>1 3 2 321 002</v>
      </c>
      <c r="K2807" s="118">
        <f>SUMIFS(DATOS!$F:$F,DATOS!$A:$A,$C2807,DATOS!$G:$G,$N$1,DATOS!$E:$E,$Q$1)</f>
        <v>0</v>
      </c>
      <c r="L2807" s="118">
        <f>SUMIFS(DATOS!$F:$F,DATOS!$A:$A,$C2807,DATOS!$G:$G,$O$1,DATOS!$E:$E,$Q$1)</f>
        <v>0</v>
      </c>
      <c r="M2807" s="119">
        <f>SUMIFS(DATOS!$F:$F,DATOS!$A:$A,$C2807,DATOS!$G:$G,$P$1,DATOS!$E:$E,$Q$1)</f>
        <v>0</v>
      </c>
      <c r="N2807" s="117">
        <f>SUMIFS(DATOS!$F:$F,DATOS!$A:$A,$C2807,DATOS!$G:$G,$N$1,DATOS!$L:$L,$R$1)</f>
        <v>0</v>
      </c>
      <c r="O2807" s="118">
        <f>SUMIFS(DATOS!$F:$F,DATOS!$A:$A,$C2807,DATOS!$G:$G,$O$1,DATOS!$L:$L,$R$1)</f>
        <v>0</v>
      </c>
      <c r="P2807" s="119">
        <f>SUMIFS(DATOS!$F:$F,DATOS!$A:$A,$C2807,DATOS!$G:$G,$P$1,DATOS!$L:$L,$R$1)</f>
        <v>0</v>
      </c>
      <c r="Q2807" s="117">
        <f>SUMIFS(DATOS!$F:$F,DATOS!$A:$A,$C2807,DATOS!$G:$G,$N$1,DATOS!$J:$J,$S$1)</f>
        <v>0</v>
      </c>
      <c r="R2807" s="118">
        <f>SUMIFS(DATOS!$F:$F,DATOS!$A:$A,$C2807,DATOS!$G:$G,$O$1,DATOS!$J:$J,$S$1)</f>
        <v>0</v>
      </c>
      <c r="S2807" s="119">
        <f>SUMIFS(DATOS!$F:$F,DATOS!$A:$A,$C2807,DATOS!$G:$G,$P$1,DATOS!$J:$J,$S$1)</f>
        <v>0</v>
      </c>
      <c r="T2807" s="117">
        <f>SUMIFS(DATOS!$F:$F,DATOS!$A:$A,$C2807,DATOS!$G:$G,$N$1,DATOS!$K:$K,$T$1)</f>
        <v>0</v>
      </c>
      <c r="U2807" s="118">
        <f>SUMIFS(DATOS!$F:$F,DATOS!$A:$A,$C2807,DATOS!$G:$G,$O$1,DATOS!$K:$K,$T$1)</f>
        <v>0</v>
      </c>
      <c r="V2807" s="119">
        <f>SUMIFS(DATOS!$F:$F,DATOS!$A:$A,$C2807,DATOS!$G:$G,$P$1,DATOS!$K:$K,$R$1)</f>
        <v>0</v>
      </c>
    </row>
    <row r="2808" spans="1:22">
      <c r="A2808" s="128" t="s">
        <v>452</v>
      </c>
      <c r="B2808" s="128" t="str">
        <f t="shared" si="323"/>
        <v>1 3 2 321 003 001</v>
      </c>
      <c r="C2808" s="129" t="s">
        <v>10058</v>
      </c>
      <c r="D2808" s="130" t="s">
        <v>3347</v>
      </c>
      <c r="E2808" s="127">
        <f t="shared" ref="E2808:E2860" si="325">SUBTOTAL(9,K2808,N2808,Q2808,T2808)</f>
        <v>0</v>
      </c>
      <c r="F2808" s="127">
        <f t="shared" ref="F2808:F2860" si="326">SUBTOTAL(9,L2808,O2808,R2808,U2808)</f>
        <v>0</v>
      </c>
      <c r="G2808" s="127">
        <f t="shared" ref="G2808:G2860" si="327">SUBTOTAL(9,M2808,P2808,S2808,V2808)</f>
        <v>0</v>
      </c>
      <c r="H2808" s="131">
        <f t="shared" ref="H2808:H2860" si="328">SUM(E2808:G2808)</f>
        <v>0</v>
      </c>
      <c r="I2808" s="128">
        <f t="shared" si="324"/>
        <v>17</v>
      </c>
      <c r="J2808" s="156" t="str">
        <f t="shared" si="322"/>
        <v>1 3 2 321 003</v>
      </c>
      <c r="K2808" s="118">
        <f>SUMIFS(DATOS!$F:$F,DATOS!$A:$A,$C2808,DATOS!$G:$G,$N$1,DATOS!$E:$E,$Q$1)</f>
        <v>0</v>
      </c>
      <c r="L2808" s="118">
        <f>SUMIFS(DATOS!$F:$F,DATOS!$A:$A,$C2808,DATOS!$G:$G,$O$1,DATOS!$E:$E,$Q$1)</f>
        <v>0</v>
      </c>
      <c r="M2808" s="119">
        <f>SUMIFS(DATOS!$F:$F,DATOS!$A:$A,$C2808,DATOS!$G:$G,$P$1,DATOS!$E:$E,$Q$1)</f>
        <v>0</v>
      </c>
      <c r="N2808" s="117">
        <f>SUMIFS(DATOS!$F:$F,DATOS!$A:$A,$C2808,DATOS!$G:$G,$N$1,DATOS!$L:$L,$R$1)</f>
        <v>0</v>
      </c>
      <c r="O2808" s="118">
        <f>SUMIFS(DATOS!$F:$F,DATOS!$A:$A,$C2808,DATOS!$G:$G,$O$1,DATOS!$L:$L,$R$1)</f>
        <v>0</v>
      </c>
      <c r="P2808" s="119">
        <f>SUMIFS(DATOS!$F:$F,DATOS!$A:$A,$C2808,DATOS!$G:$G,$P$1,DATOS!$L:$L,$R$1)</f>
        <v>0</v>
      </c>
      <c r="Q2808" s="117">
        <f>SUMIFS(DATOS!$F:$F,DATOS!$A:$A,$C2808,DATOS!$G:$G,$N$1,DATOS!$J:$J,$S$1)</f>
        <v>0</v>
      </c>
      <c r="R2808" s="118">
        <f>SUMIFS(DATOS!$F:$F,DATOS!$A:$A,$C2808,DATOS!$G:$G,$O$1,DATOS!$J:$J,$S$1)</f>
        <v>0</v>
      </c>
      <c r="S2808" s="119">
        <f>SUMIFS(DATOS!$F:$F,DATOS!$A:$A,$C2808,DATOS!$G:$G,$P$1,DATOS!$J:$J,$S$1)</f>
        <v>0</v>
      </c>
      <c r="T2808" s="117">
        <f>SUMIFS(DATOS!$F:$F,DATOS!$A:$A,$C2808,DATOS!$G:$G,$N$1,DATOS!$K:$K,$T$1)</f>
        <v>0</v>
      </c>
      <c r="U2808" s="118">
        <f>SUMIFS(DATOS!$F:$F,DATOS!$A:$A,$C2808,DATOS!$G:$G,$O$1,DATOS!$K:$K,$T$1)</f>
        <v>0</v>
      </c>
      <c r="V2808" s="119">
        <f>SUMIFS(DATOS!$F:$F,DATOS!$A:$A,$C2808,DATOS!$G:$G,$P$1,DATOS!$K:$K,$R$1)</f>
        <v>0</v>
      </c>
    </row>
    <row r="2809" spans="1:22">
      <c r="A2809" s="128" t="s">
        <v>452</v>
      </c>
      <c r="B2809" s="128" t="str">
        <f t="shared" si="323"/>
        <v>1 3 2 321 004 001</v>
      </c>
      <c r="C2809" s="129" t="s">
        <v>10059</v>
      </c>
      <c r="D2809" s="130" t="s">
        <v>3347</v>
      </c>
      <c r="E2809" s="127">
        <f t="shared" si="325"/>
        <v>0</v>
      </c>
      <c r="F2809" s="127">
        <f t="shared" si="326"/>
        <v>0</v>
      </c>
      <c r="G2809" s="127">
        <f t="shared" si="327"/>
        <v>0</v>
      </c>
      <c r="H2809" s="131">
        <f t="shared" si="328"/>
        <v>0</v>
      </c>
      <c r="I2809" s="128">
        <f t="shared" si="324"/>
        <v>17</v>
      </c>
      <c r="J2809" s="156" t="str">
        <f t="shared" si="322"/>
        <v>1 3 2 321 004</v>
      </c>
      <c r="K2809" s="118">
        <f>SUMIFS(DATOS!$F:$F,DATOS!$A:$A,$C2809,DATOS!$G:$G,$N$1,DATOS!$E:$E,$Q$1)</f>
        <v>0</v>
      </c>
      <c r="L2809" s="118">
        <f>SUMIFS(DATOS!$F:$F,DATOS!$A:$A,$C2809,DATOS!$G:$G,$O$1,DATOS!$E:$E,$Q$1)</f>
        <v>0</v>
      </c>
      <c r="M2809" s="119">
        <f>SUMIFS(DATOS!$F:$F,DATOS!$A:$A,$C2809,DATOS!$G:$G,$P$1,DATOS!$E:$E,$Q$1)</f>
        <v>0</v>
      </c>
      <c r="N2809" s="117">
        <f>SUMIFS(DATOS!$F:$F,DATOS!$A:$A,$C2809,DATOS!$G:$G,$N$1,DATOS!$L:$L,$R$1)</f>
        <v>0</v>
      </c>
      <c r="O2809" s="118">
        <f>SUMIFS(DATOS!$F:$F,DATOS!$A:$A,$C2809,DATOS!$G:$G,$O$1,DATOS!$L:$L,$R$1)</f>
        <v>0</v>
      </c>
      <c r="P2809" s="119">
        <f>SUMIFS(DATOS!$F:$F,DATOS!$A:$A,$C2809,DATOS!$G:$G,$P$1,DATOS!$L:$L,$R$1)</f>
        <v>0</v>
      </c>
      <c r="Q2809" s="117">
        <f>SUMIFS(DATOS!$F:$F,DATOS!$A:$A,$C2809,DATOS!$G:$G,$N$1,DATOS!$J:$J,$S$1)</f>
        <v>0</v>
      </c>
      <c r="R2809" s="118">
        <f>SUMIFS(DATOS!$F:$F,DATOS!$A:$A,$C2809,DATOS!$G:$G,$O$1,DATOS!$J:$J,$S$1)</f>
        <v>0</v>
      </c>
      <c r="S2809" s="119">
        <f>SUMIFS(DATOS!$F:$F,DATOS!$A:$A,$C2809,DATOS!$G:$G,$P$1,DATOS!$J:$J,$S$1)</f>
        <v>0</v>
      </c>
      <c r="T2809" s="117">
        <f>SUMIFS(DATOS!$F:$F,DATOS!$A:$A,$C2809,DATOS!$G:$G,$N$1,DATOS!$K:$K,$T$1)</f>
        <v>0</v>
      </c>
      <c r="U2809" s="118">
        <f>SUMIFS(DATOS!$F:$F,DATOS!$A:$A,$C2809,DATOS!$G:$G,$O$1,DATOS!$K:$K,$T$1)</f>
        <v>0</v>
      </c>
      <c r="V2809" s="119">
        <f>SUMIFS(DATOS!$F:$F,DATOS!$A:$A,$C2809,DATOS!$G:$G,$P$1,DATOS!$K:$K,$R$1)</f>
        <v>0</v>
      </c>
    </row>
    <row r="2810" spans="1:22">
      <c r="A2810" s="128" t="s">
        <v>452</v>
      </c>
      <c r="B2810" s="128" t="str">
        <f t="shared" si="323"/>
        <v>1 3 2 321 005 001</v>
      </c>
      <c r="C2810" s="129" t="s">
        <v>10060</v>
      </c>
      <c r="D2810" s="130" t="s">
        <v>3347</v>
      </c>
      <c r="E2810" s="127">
        <f t="shared" si="325"/>
        <v>0</v>
      </c>
      <c r="F2810" s="127">
        <f t="shared" si="326"/>
        <v>0</v>
      </c>
      <c r="G2810" s="127">
        <f t="shared" si="327"/>
        <v>0</v>
      </c>
      <c r="H2810" s="131">
        <f t="shared" si="328"/>
        <v>0</v>
      </c>
      <c r="I2810" s="128">
        <f t="shared" si="324"/>
        <v>17</v>
      </c>
      <c r="J2810" s="156" t="str">
        <f t="shared" si="322"/>
        <v>1 3 2 321 005</v>
      </c>
      <c r="K2810" s="118">
        <f>SUMIFS(DATOS!$F:$F,DATOS!$A:$A,$C2810,DATOS!$G:$G,$N$1,DATOS!$E:$E,$Q$1)</f>
        <v>0</v>
      </c>
      <c r="L2810" s="118">
        <f>SUMIFS(DATOS!$F:$F,DATOS!$A:$A,$C2810,DATOS!$G:$G,$O$1,DATOS!$E:$E,$Q$1)</f>
        <v>0</v>
      </c>
      <c r="M2810" s="119">
        <f>SUMIFS(DATOS!$F:$F,DATOS!$A:$A,$C2810,DATOS!$G:$G,$P$1,DATOS!$E:$E,$Q$1)</f>
        <v>0</v>
      </c>
      <c r="N2810" s="117">
        <f>SUMIFS(DATOS!$F:$F,DATOS!$A:$A,$C2810,DATOS!$G:$G,$N$1,DATOS!$L:$L,$R$1)</f>
        <v>0</v>
      </c>
      <c r="O2810" s="118">
        <f>SUMIFS(DATOS!$F:$F,DATOS!$A:$A,$C2810,DATOS!$G:$G,$O$1,DATOS!$L:$L,$R$1)</f>
        <v>0</v>
      </c>
      <c r="P2810" s="119">
        <f>SUMIFS(DATOS!$F:$F,DATOS!$A:$A,$C2810,DATOS!$G:$G,$P$1,DATOS!$L:$L,$R$1)</f>
        <v>0</v>
      </c>
      <c r="Q2810" s="117">
        <f>SUMIFS(DATOS!$F:$F,DATOS!$A:$A,$C2810,DATOS!$G:$G,$N$1,DATOS!$J:$J,$S$1)</f>
        <v>0</v>
      </c>
      <c r="R2810" s="118">
        <f>SUMIFS(DATOS!$F:$F,DATOS!$A:$A,$C2810,DATOS!$G:$G,$O$1,DATOS!$J:$J,$S$1)</f>
        <v>0</v>
      </c>
      <c r="S2810" s="119">
        <f>SUMIFS(DATOS!$F:$F,DATOS!$A:$A,$C2810,DATOS!$G:$G,$P$1,DATOS!$J:$J,$S$1)</f>
        <v>0</v>
      </c>
      <c r="T2810" s="117">
        <f>SUMIFS(DATOS!$F:$F,DATOS!$A:$A,$C2810,DATOS!$G:$G,$N$1,DATOS!$K:$K,$T$1)</f>
        <v>0</v>
      </c>
      <c r="U2810" s="118">
        <f>SUMIFS(DATOS!$F:$F,DATOS!$A:$A,$C2810,DATOS!$G:$G,$O$1,DATOS!$K:$K,$T$1)</f>
        <v>0</v>
      </c>
      <c r="V2810" s="119">
        <f>SUMIFS(DATOS!$F:$F,DATOS!$A:$A,$C2810,DATOS!$G:$G,$P$1,DATOS!$K:$K,$R$1)</f>
        <v>0</v>
      </c>
    </row>
    <row r="2811" spans="1:22">
      <c r="A2811" s="128" t="s">
        <v>452</v>
      </c>
      <c r="B2811" s="128" t="str">
        <f t="shared" si="323"/>
        <v>1 3 2 322 001 001</v>
      </c>
      <c r="C2811" s="129" t="s">
        <v>3255</v>
      </c>
      <c r="D2811" s="130" t="s">
        <v>3348</v>
      </c>
      <c r="E2811" s="127">
        <f t="shared" si="325"/>
        <v>0</v>
      </c>
      <c r="F2811" s="127">
        <f t="shared" si="326"/>
        <v>0</v>
      </c>
      <c r="G2811" s="127">
        <f t="shared" si="327"/>
        <v>0</v>
      </c>
      <c r="H2811" s="131">
        <f t="shared" si="328"/>
        <v>0</v>
      </c>
      <c r="I2811" s="128">
        <f t="shared" si="324"/>
        <v>17</v>
      </c>
      <c r="J2811" s="156" t="str">
        <f t="shared" si="322"/>
        <v>1 3 2 322 001</v>
      </c>
      <c r="K2811" s="118">
        <f>SUMIFS(DATOS!$F:$F,DATOS!$A:$A,$C2811,DATOS!$G:$G,$N$1,DATOS!$E:$E,$Q$1)</f>
        <v>0</v>
      </c>
      <c r="L2811" s="118">
        <f>SUMIFS(DATOS!$F:$F,DATOS!$A:$A,$C2811,DATOS!$G:$G,$O$1,DATOS!$E:$E,$Q$1)</f>
        <v>0</v>
      </c>
      <c r="M2811" s="119">
        <f>SUMIFS(DATOS!$F:$F,DATOS!$A:$A,$C2811,DATOS!$G:$G,$P$1,DATOS!$E:$E,$Q$1)</f>
        <v>0</v>
      </c>
      <c r="N2811" s="117">
        <f>SUMIFS(DATOS!$F:$F,DATOS!$A:$A,$C2811,DATOS!$G:$G,$N$1,DATOS!$L:$L,$R$1)</f>
        <v>0</v>
      </c>
      <c r="O2811" s="118">
        <f>SUMIFS(DATOS!$F:$F,DATOS!$A:$A,$C2811,DATOS!$G:$G,$O$1,DATOS!$L:$L,$R$1)</f>
        <v>0</v>
      </c>
      <c r="P2811" s="119">
        <f>SUMIFS(DATOS!$F:$F,DATOS!$A:$A,$C2811,DATOS!$G:$G,$P$1,DATOS!$L:$L,$R$1)</f>
        <v>0</v>
      </c>
      <c r="Q2811" s="117">
        <f>SUMIFS(DATOS!$F:$F,DATOS!$A:$A,$C2811,DATOS!$G:$G,$N$1,DATOS!$J:$J,$S$1)</f>
        <v>0</v>
      </c>
      <c r="R2811" s="118">
        <f>SUMIFS(DATOS!$F:$F,DATOS!$A:$A,$C2811,DATOS!$G:$G,$O$1,DATOS!$J:$J,$S$1)</f>
        <v>0</v>
      </c>
      <c r="S2811" s="119">
        <f>SUMIFS(DATOS!$F:$F,DATOS!$A:$A,$C2811,DATOS!$G:$G,$P$1,DATOS!$J:$J,$S$1)</f>
        <v>0</v>
      </c>
      <c r="T2811" s="117">
        <f>SUMIFS(DATOS!$F:$F,DATOS!$A:$A,$C2811,DATOS!$G:$G,$N$1,DATOS!$K:$K,$T$1)</f>
        <v>0</v>
      </c>
      <c r="U2811" s="118">
        <f>SUMIFS(DATOS!$F:$F,DATOS!$A:$A,$C2811,DATOS!$G:$G,$O$1,DATOS!$K:$K,$T$1)</f>
        <v>0</v>
      </c>
      <c r="V2811" s="119">
        <f>SUMIFS(DATOS!$F:$F,DATOS!$A:$A,$C2811,DATOS!$G:$G,$P$1,DATOS!$K:$K,$R$1)</f>
        <v>0</v>
      </c>
    </row>
    <row r="2812" spans="1:22">
      <c r="A2812" s="128" t="s">
        <v>452</v>
      </c>
      <c r="B2812" s="128" t="str">
        <f t="shared" si="323"/>
        <v>1 3 2 322 002 001</v>
      </c>
      <c r="C2812" s="129" t="s">
        <v>10061</v>
      </c>
      <c r="D2812" s="130" t="s">
        <v>3348</v>
      </c>
      <c r="E2812" s="127">
        <f t="shared" si="325"/>
        <v>0</v>
      </c>
      <c r="F2812" s="127">
        <f t="shared" si="326"/>
        <v>0</v>
      </c>
      <c r="G2812" s="127">
        <f t="shared" si="327"/>
        <v>0</v>
      </c>
      <c r="H2812" s="131">
        <f t="shared" si="328"/>
        <v>0</v>
      </c>
      <c r="I2812" s="128">
        <f t="shared" si="324"/>
        <v>17</v>
      </c>
      <c r="J2812" s="156" t="str">
        <f t="shared" si="322"/>
        <v>1 3 2 322 002</v>
      </c>
      <c r="K2812" s="118">
        <f>SUMIFS(DATOS!$F:$F,DATOS!$A:$A,$C2812,DATOS!$G:$G,$N$1,DATOS!$E:$E,$Q$1)</f>
        <v>0</v>
      </c>
      <c r="L2812" s="118">
        <f>SUMIFS(DATOS!$F:$F,DATOS!$A:$A,$C2812,DATOS!$G:$G,$O$1,DATOS!$E:$E,$Q$1)</f>
        <v>0</v>
      </c>
      <c r="M2812" s="119">
        <f>SUMIFS(DATOS!$F:$F,DATOS!$A:$A,$C2812,DATOS!$G:$G,$P$1,DATOS!$E:$E,$Q$1)</f>
        <v>0</v>
      </c>
      <c r="N2812" s="117">
        <f>SUMIFS(DATOS!$F:$F,DATOS!$A:$A,$C2812,DATOS!$G:$G,$N$1,DATOS!$L:$L,$R$1)</f>
        <v>0</v>
      </c>
      <c r="O2812" s="118">
        <f>SUMIFS(DATOS!$F:$F,DATOS!$A:$A,$C2812,DATOS!$G:$G,$O$1,DATOS!$L:$L,$R$1)</f>
        <v>0</v>
      </c>
      <c r="P2812" s="119">
        <f>SUMIFS(DATOS!$F:$F,DATOS!$A:$A,$C2812,DATOS!$G:$G,$P$1,DATOS!$L:$L,$R$1)</f>
        <v>0</v>
      </c>
      <c r="Q2812" s="117">
        <f>SUMIFS(DATOS!$F:$F,DATOS!$A:$A,$C2812,DATOS!$G:$G,$N$1,DATOS!$J:$J,$S$1)</f>
        <v>0</v>
      </c>
      <c r="R2812" s="118">
        <f>SUMIFS(DATOS!$F:$F,DATOS!$A:$A,$C2812,DATOS!$G:$G,$O$1,DATOS!$J:$J,$S$1)</f>
        <v>0</v>
      </c>
      <c r="S2812" s="119">
        <f>SUMIFS(DATOS!$F:$F,DATOS!$A:$A,$C2812,DATOS!$G:$G,$P$1,DATOS!$J:$J,$S$1)</f>
        <v>0</v>
      </c>
      <c r="T2812" s="117">
        <f>SUMIFS(DATOS!$F:$F,DATOS!$A:$A,$C2812,DATOS!$G:$G,$N$1,DATOS!$K:$K,$T$1)</f>
        <v>0</v>
      </c>
      <c r="U2812" s="118">
        <f>SUMIFS(DATOS!$F:$F,DATOS!$A:$A,$C2812,DATOS!$G:$G,$O$1,DATOS!$K:$K,$T$1)</f>
        <v>0</v>
      </c>
      <c r="V2812" s="119">
        <f>SUMIFS(DATOS!$F:$F,DATOS!$A:$A,$C2812,DATOS!$G:$G,$P$1,DATOS!$K:$K,$R$1)</f>
        <v>0</v>
      </c>
    </row>
    <row r="2813" spans="1:22">
      <c r="A2813" s="128" t="s">
        <v>452</v>
      </c>
      <c r="B2813" s="128" t="str">
        <f t="shared" si="323"/>
        <v>1 3 2 322 003 001</v>
      </c>
      <c r="C2813" s="129" t="s">
        <v>10062</v>
      </c>
      <c r="D2813" s="130" t="s">
        <v>3348</v>
      </c>
      <c r="E2813" s="127">
        <f t="shared" si="325"/>
        <v>0</v>
      </c>
      <c r="F2813" s="127">
        <f t="shared" si="326"/>
        <v>0</v>
      </c>
      <c r="G2813" s="127">
        <f t="shared" si="327"/>
        <v>0</v>
      </c>
      <c r="H2813" s="131">
        <f t="shared" si="328"/>
        <v>0</v>
      </c>
      <c r="I2813" s="128">
        <f t="shared" si="324"/>
        <v>17</v>
      </c>
      <c r="J2813" s="156" t="str">
        <f t="shared" si="322"/>
        <v>1 3 2 322 003</v>
      </c>
      <c r="K2813" s="118">
        <f>SUMIFS(DATOS!$F:$F,DATOS!$A:$A,$C2813,DATOS!$G:$G,$N$1,DATOS!$E:$E,$Q$1)</f>
        <v>0</v>
      </c>
      <c r="L2813" s="118">
        <f>SUMIFS(DATOS!$F:$F,DATOS!$A:$A,$C2813,DATOS!$G:$G,$O$1,DATOS!$E:$E,$Q$1)</f>
        <v>0</v>
      </c>
      <c r="M2813" s="119">
        <f>SUMIFS(DATOS!$F:$F,DATOS!$A:$A,$C2813,DATOS!$G:$G,$P$1,DATOS!$E:$E,$Q$1)</f>
        <v>0</v>
      </c>
      <c r="N2813" s="117">
        <f>SUMIFS(DATOS!$F:$F,DATOS!$A:$A,$C2813,DATOS!$G:$G,$N$1,DATOS!$L:$L,$R$1)</f>
        <v>0</v>
      </c>
      <c r="O2813" s="118">
        <f>SUMIFS(DATOS!$F:$F,DATOS!$A:$A,$C2813,DATOS!$G:$G,$O$1,DATOS!$L:$L,$R$1)</f>
        <v>0</v>
      </c>
      <c r="P2813" s="119">
        <f>SUMIFS(DATOS!$F:$F,DATOS!$A:$A,$C2813,DATOS!$G:$G,$P$1,DATOS!$L:$L,$R$1)</f>
        <v>0</v>
      </c>
      <c r="Q2813" s="117">
        <f>SUMIFS(DATOS!$F:$F,DATOS!$A:$A,$C2813,DATOS!$G:$G,$N$1,DATOS!$J:$J,$S$1)</f>
        <v>0</v>
      </c>
      <c r="R2813" s="118">
        <f>SUMIFS(DATOS!$F:$F,DATOS!$A:$A,$C2813,DATOS!$G:$G,$O$1,DATOS!$J:$J,$S$1)</f>
        <v>0</v>
      </c>
      <c r="S2813" s="119">
        <f>SUMIFS(DATOS!$F:$F,DATOS!$A:$A,$C2813,DATOS!$G:$G,$P$1,DATOS!$J:$J,$S$1)</f>
        <v>0</v>
      </c>
      <c r="T2813" s="117">
        <f>SUMIFS(DATOS!$F:$F,DATOS!$A:$A,$C2813,DATOS!$G:$G,$N$1,DATOS!$K:$K,$T$1)</f>
        <v>0</v>
      </c>
      <c r="U2813" s="118">
        <f>SUMIFS(DATOS!$F:$F,DATOS!$A:$A,$C2813,DATOS!$G:$G,$O$1,DATOS!$K:$K,$T$1)</f>
        <v>0</v>
      </c>
      <c r="V2813" s="119">
        <f>SUMIFS(DATOS!$F:$F,DATOS!$A:$A,$C2813,DATOS!$G:$G,$P$1,DATOS!$K:$K,$R$1)</f>
        <v>0</v>
      </c>
    </row>
    <row r="2814" spans="1:22">
      <c r="A2814" s="128" t="s">
        <v>452</v>
      </c>
      <c r="B2814" s="128" t="str">
        <f t="shared" si="323"/>
        <v>1 3 2 322 004 001</v>
      </c>
      <c r="C2814" s="129" t="s">
        <v>10063</v>
      </c>
      <c r="D2814" s="130" t="s">
        <v>3348</v>
      </c>
      <c r="E2814" s="127">
        <f t="shared" si="325"/>
        <v>0</v>
      </c>
      <c r="F2814" s="127">
        <f t="shared" si="326"/>
        <v>0</v>
      </c>
      <c r="G2814" s="127">
        <f t="shared" si="327"/>
        <v>0</v>
      </c>
      <c r="H2814" s="131">
        <f t="shared" si="328"/>
        <v>0</v>
      </c>
      <c r="I2814" s="128">
        <f t="shared" si="324"/>
        <v>17</v>
      </c>
      <c r="J2814" s="156" t="str">
        <f t="shared" si="322"/>
        <v>1 3 2 322 004</v>
      </c>
      <c r="K2814" s="118">
        <f>SUMIFS(DATOS!$F:$F,DATOS!$A:$A,$C2814,DATOS!$G:$G,$N$1,DATOS!$E:$E,$Q$1)</f>
        <v>0</v>
      </c>
      <c r="L2814" s="118">
        <f>SUMIFS(DATOS!$F:$F,DATOS!$A:$A,$C2814,DATOS!$G:$G,$O$1,DATOS!$E:$E,$Q$1)</f>
        <v>0</v>
      </c>
      <c r="M2814" s="119">
        <f>SUMIFS(DATOS!$F:$F,DATOS!$A:$A,$C2814,DATOS!$G:$G,$P$1,DATOS!$E:$E,$Q$1)</f>
        <v>0</v>
      </c>
      <c r="N2814" s="117">
        <f>SUMIFS(DATOS!$F:$F,DATOS!$A:$A,$C2814,DATOS!$G:$G,$N$1,DATOS!$L:$L,$R$1)</f>
        <v>0</v>
      </c>
      <c r="O2814" s="118">
        <f>SUMIFS(DATOS!$F:$F,DATOS!$A:$A,$C2814,DATOS!$G:$G,$O$1,DATOS!$L:$L,$R$1)</f>
        <v>0</v>
      </c>
      <c r="P2814" s="119">
        <f>SUMIFS(DATOS!$F:$F,DATOS!$A:$A,$C2814,DATOS!$G:$G,$P$1,DATOS!$L:$L,$R$1)</f>
        <v>0</v>
      </c>
      <c r="Q2814" s="117">
        <f>SUMIFS(DATOS!$F:$F,DATOS!$A:$A,$C2814,DATOS!$G:$G,$N$1,DATOS!$J:$J,$S$1)</f>
        <v>0</v>
      </c>
      <c r="R2814" s="118">
        <f>SUMIFS(DATOS!$F:$F,DATOS!$A:$A,$C2814,DATOS!$G:$G,$O$1,DATOS!$J:$J,$S$1)</f>
        <v>0</v>
      </c>
      <c r="S2814" s="119">
        <f>SUMIFS(DATOS!$F:$F,DATOS!$A:$A,$C2814,DATOS!$G:$G,$P$1,DATOS!$J:$J,$S$1)</f>
        <v>0</v>
      </c>
      <c r="T2814" s="117">
        <f>SUMIFS(DATOS!$F:$F,DATOS!$A:$A,$C2814,DATOS!$G:$G,$N$1,DATOS!$K:$K,$T$1)</f>
        <v>0</v>
      </c>
      <c r="U2814" s="118">
        <f>SUMIFS(DATOS!$F:$F,DATOS!$A:$A,$C2814,DATOS!$G:$G,$O$1,DATOS!$K:$K,$T$1)</f>
        <v>0</v>
      </c>
      <c r="V2814" s="119">
        <f>SUMIFS(DATOS!$F:$F,DATOS!$A:$A,$C2814,DATOS!$G:$G,$P$1,DATOS!$K:$K,$R$1)</f>
        <v>0</v>
      </c>
    </row>
    <row r="2815" spans="1:22">
      <c r="A2815" s="128" t="s">
        <v>452</v>
      </c>
      <c r="B2815" s="128" t="str">
        <f t="shared" si="323"/>
        <v>1 3 2 322 005 001</v>
      </c>
      <c r="C2815" s="129" t="s">
        <v>10064</v>
      </c>
      <c r="D2815" s="130" t="s">
        <v>3348</v>
      </c>
      <c r="E2815" s="127">
        <f t="shared" si="325"/>
        <v>0</v>
      </c>
      <c r="F2815" s="127">
        <f t="shared" si="326"/>
        <v>0</v>
      </c>
      <c r="G2815" s="127">
        <f t="shared" si="327"/>
        <v>0</v>
      </c>
      <c r="H2815" s="131">
        <f t="shared" si="328"/>
        <v>0</v>
      </c>
      <c r="I2815" s="128">
        <f t="shared" si="324"/>
        <v>17</v>
      </c>
      <c r="J2815" s="156" t="str">
        <f t="shared" si="322"/>
        <v>1 3 2 322 005</v>
      </c>
      <c r="K2815" s="118">
        <f>SUMIFS(DATOS!$F:$F,DATOS!$A:$A,$C2815,DATOS!$G:$G,$N$1,DATOS!$E:$E,$Q$1)</f>
        <v>0</v>
      </c>
      <c r="L2815" s="118">
        <f>SUMIFS(DATOS!$F:$F,DATOS!$A:$A,$C2815,DATOS!$G:$G,$O$1,DATOS!$E:$E,$Q$1)</f>
        <v>0</v>
      </c>
      <c r="M2815" s="119">
        <f>SUMIFS(DATOS!$F:$F,DATOS!$A:$A,$C2815,DATOS!$G:$G,$P$1,DATOS!$E:$E,$Q$1)</f>
        <v>0</v>
      </c>
      <c r="N2815" s="117">
        <f>SUMIFS(DATOS!$F:$F,DATOS!$A:$A,$C2815,DATOS!$G:$G,$N$1,DATOS!$L:$L,$R$1)</f>
        <v>0</v>
      </c>
      <c r="O2815" s="118">
        <f>SUMIFS(DATOS!$F:$F,DATOS!$A:$A,$C2815,DATOS!$G:$G,$O$1,DATOS!$L:$L,$R$1)</f>
        <v>0</v>
      </c>
      <c r="P2815" s="119">
        <f>SUMIFS(DATOS!$F:$F,DATOS!$A:$A,$C2815,DATOS!$G:$G,$P$1,DATOS!$L:$L,$R$1)</f>
        <v>0</v>
      </c>
      <c r="Q2815" s="117">
        <f>SUMIFS(DATOS!$F:$F,DATOS!$A:$A,$C2815,DATOS!$G:$G,$N$1,DATOS!$J:$J,$S$1)</f>
        <v>0</v>
      </c>
      <c r="R2815" s="118">
        <f>SUMIFS(DATOS!$F:$F,DATOS!$A:$A,$C2815,DATOS!$G:$G,$O$1,DATOS!$J:$J,$S$1)</f>
        <v>0</v>
      </c>
      <c r="S2815" s="119">
        <f>SUMIFS(DATOS!$F:$F,DATOS!$A:$A,$C2815,DATOS!$G:$G,$P$1,DATOS!$J:$J,$S$1)</f>
        <v>0</v>
      </c>
      <c r="T2815" s="117">
        <f>SUMIFS(DATOS!$F:$F,DATOS!$A:$A,$C2815,DATOS!$G:$G,$N$1,DATOS!$K:$K,$T$1)</f>
        <v>0</v>
      </c>
      <c r="U2815" s="118">
        <f>SUMIFS(DATOS!$F:$F,DATOS!$A:$A,$C2815,DATOS!$G:$G,$O$1,DATOS!$K:$K,$T$1)</f>
        <v>0</v>
      </c>
      <c r="V2815" s="119">
        <f>SUMIFS(DATOS!$F:$F,DATOS!$A:$A,$C2815,DATOS!$G:$G,$P$1,DATOS!$K:$K,$R$1)</f>
        <v>0</v>
      </c>
    </row>
    <row r="2816" spans="1:22">
      <c r="A2816" s="128" t="s">
        <v>452</v>
      </c>
      <c r="B2816" s="128" t="str">
        <f t="shared" si="323"/>
        <v>1 3 2 323 001 001</v>
      </c>
      <c r="C2816" s="129" t="s">
        <v>3224</v>
      </c>
      <c r="D2816" s="130" t="s">
        <v>3349</v>
      </c>
      <c r="E2816" s="127">
        <f t="shared" si="325"/>
        <v>0</v>
      </c>
      <c r="F2816" s="127">
        <f t="shared" si="326"/>
        <v>0</v>
      </c>
      <c r="G2816" s="127">
        <f t="shared" si="327"/>
        <v>0</v>
      </c>
      <c r="H2816" s="131">
        <f t="shared" si="328"/>
        <v>0</v>
      </c>
      <c r="I2816" s="128">
        <f t="shared" si="324"/>
        <v>17</v>
      </c>
      <c r="J2816" s="156" t="str">
        <f t="shared" si="322"/>
        <v>1 3 2 323 001</v>
      </c>
      <c r="K2816" s="118">
        <f>SUMIFS(DATOS!$F:$F,DATOS!$A:$A,$C2816,DATOS!$G:$G,$N$1,DATOS!$E:$E,$Q$1)</f>
        <v>0</v>
      </c>
      <c r="L2816" s="118">
        <f>SUMIFS(DATOS!$F:$F,DATOS!$A:$A,$C2816,DATOS!$G:$G,$O$1,DATOS!$E:$E,$Q$1)</f>
        <v>0</v>
      </c>
      <c r="M2816" s="119">
        <f>SUMIFS(DATOS!$F:$F,DATOS!$A:$A,$C2816,DATOS!$G:$G,$P$1,DATOS!$E:$E,$Q$1)</f>
        <v>0</v>
      </c>
      <c r="N2816" s="117">
        <f>SUMIFS(DATOS!$F:$F,DATOS!$A:$A,$C2816,DATOS!$G:$G,$N$1,DATOS!$L:$L,$R$1)</f>
        <v>0</v>
      </c>
      <c r="O2816" s="118">
        <f>SUMIFS(DATOS!$F:$F,DATOS!$A:$A,$C2816,DATOS!$G:$G,$O$1,DATOS!$L:$L,$R$1)</f>
        <v>0</v>
      </c>
      <c r="P2816" s="119">
        <f>SUMIFS(DATOS!$F:$F,DATOS!$A:$A,$C2816,DATOS!$G:$G,$P$1,DATOS!$L:$L,$R$1)</f>
        <v>0</v>
      </c>
      <c r="Q2816" s="117">
        <f>SUMIFS(DATOS!$F:$F,DATOS!$A:$A,$C2816,DATOS!$G:$G,$N$1,DATOS!$J:$J,$S$1)</f>
        <v>0</v>
      </c>
      <c r="R2816" s="118">
        <f>SUMIFS(DATOS!$F:$F,DATOS!$A:$A,$C2816,DATOS!$G:$G,$O$1,DATOS!$J:$J,$S$1)</f>
        <v>0</v>
      </c>
      <c r="S2816" s="119">
        <f>SUMIFS(DATOS!$F:$F,DATOS!$A:$A,$C2816,DATOS!$G:$G,$P$1,DATOS!$J:$J,$S$1)</f>
        <v>0</v>
      </c>
      <c r="T2816" s="117">
        <f>SUMIFS(DATOS!$F:$F,DATOS!$A:$A,$C2816,DATOS!$G:$G,$N$1,DATOS!$K:$K,$T$1)</f>
        <v>0</v>
      </c>
      <c r="U2816" s="118">
        <f>SUMIFS(DATOS!$F:$F,DATOS!$A:$A,$C2816,DATOS!$G:$G,$O$1,DATOS!$K:$K,$T$1)</f>
        <v>0</v>
      </c>
      <c r="V2816" s="119">
        <f>SUMIFS(DATOS!$F:$F,DATOS!$A:$A,$C2816,DATOS!$G:$G,$P$1,DATOS!$K:$K,$R$1)</f>
        <v>0</v>
      </c>
    </row>
    <row r="2817" spans="1:22">
      <c r="A2817" s="128" t="s">
        <v>452</v>
      </c>
      <c r="B2817" s="128" t="str">
        <f t="shared" si="323"/>
        <v>1 3 2 323 002 001</v>
      </c>
      <c r="C2817" s="129" t="s">
        <v>7916</v>
      </c>
      <c r="D2817" s="130" t="s">
        <v>3349</v>
      </c>
      <c r="E2817" s="127">
        <f t="shared" si="325"/>
        <v>0</v>
      </c>
      <c r="F2817" s="127">
        <f t="shared" si="326"/>
        <v>0</v>
      </c>
      <c r="G2817" s="127">
        <f t="shared" si="327"/>
        <v>0</v>
      </c>
      <c r="H2817" s="131">
        <f t="shared" si="328"/>
        <v>0</v>
      </c>
      <c r="I2817" s="128">
        <f t="shared" si="324"/>
        <v>17</v>
      </c>
      <c r="J2817" s="156" t="str">
        <f t="shared" si="322"/>
        <v>1 3 2 323 002</v>
      </c>
      <c r="K2817" s="118">
        <f>SUMIFS(DATOS!$F:$F,DATOS!$A:$A,$C2817,DATOS!$G:$G,$N$1,DATOS!$E:$E,$Q$1)</f>
        <v>0</v>
      </c>
      <c r="L2817" s="118">
        <f>SUMIFS(DATOS!$F:$F,DATOS!$A:$A,$C2817,DATOS!$G:$G,$O$1,DATOS!$E:$E,$Q$1)</f>
        <v>0</v>
      </c>
      <c r="M2817" s="119">
        <f>SUMIFS(DATOS!$F:$F,DATOS!$A:$A,$C2817,DATOS!$G:$G,$P$1,DATOS!$E:$E,$Q$1)</f>
        <v>0</v>
      </c>
      <c r="N2817" s="117">
        <f>SUMIFS(DATOS!$F:$F,DATOS!$A:$A,$C2817,DATOS!$G:$G,$N$1,DATOS!$L:$L,$R$1)</f>
        <v>0</v>
      </c>
      <c r="O2817" s="118">
        <f>SUMIFS(DATOS!$F:$F,DATOS!$A:$A,$C2817,DATOS!$G:$G,$O$1,DATOS!$L:$L,$R$1)</f>
        <v>0</v>
      </c>
      <c r="P2817" s="119">
        <f>SUMIFS(DATOS!$F:$F,DATOS!$A:$A,$C2817,DATOS!$G:$G,$P$1,DATOS!$L:$L,$R$1)</f>
        <v>0</v>
      </c>
      <c r="Q2817" s="117">
        <f>SUMIFS(DATOS!$F:$F,DATOS!$A:$A,$C2817,DATOS!$G:$G,$N$1,DATOS!$J:$J,$S$1)</f>
        <v>0</v>
      </c>
      <c r="R2817" s="118">
        <f>SUMIFS(DATOS!$F:$F,DATOS!$A:$A,$C2817,DATOS!$G:$G,$O$1,DATOS!$J:$J,$S$1)</f>
        <v>0</v>
      </c>
      <c r="S2817" s="119">
        <f>SUMIFS(DATOS!$F:$F,DATOS!$A:$A,$C2817,DATOS!$G:$G,$P$1,DATOS!$J:$J,$S$1)</f>
        <v>0</v>
      </c>
      <c r="T2817" s="117">
        <f>SUMIFS(DATOS!$F:$F,DATOS!$A:$A,$C2817,DATOS!$G:$G,$N$1,DATOS!$K:$K,$T$1)</f>
        <v>0</v>
      </c>
      <c r="U2817" s="118">
        <f>SUMIFS(DATOS!$F:$F,DATOS!$A:$A,$C2817,DATOS!$G:$G,$O$1,DATOS!$K:$K,$T$1)</f>
        <v>0</v>
      </c>
      <c r="V2817" s="119">
        <f>SUMIFS(DATOS!$F:$F,DATOS!$A:$A,$C2817,DATOS!$G:$G,$P$1,DATOS!$K:$K,$R$1)</f>
        <v>0</v>
      </c>
    </row>
    <row r="2818" spans="1:22">
      <c r="A2818" s="128" t="s">
        <v>452</v>
      </c>
      <c r="B2818" s="128" t="str">
        <f t="shared" si="323"/>
        <v>1 3 2 323 003 001</v>
      </c>
      <c r="C2818" s="129" t="s">
        <v>10065</v>
      </c>
      <c r="D2818" s="130" t="s">
        <v>3349</v>
      </c>
      <c r="E2818" s="127">
        <f t="shared" si="325"/>
        <v>0</v>
      </c>
      <c r="F2818" s="127">
        <f t="shared" si="326"/>
        <v>0</v>
      </c>
      <c r="G2818" s="127">
        <f t="shared" si="327"/>
        <v>0</v>
      </c>
      <c r="H2818" s="131">
        <f t="shared" si="328"/>
        <v>0</v>
      </c>
      <c r="I2818" s="128">
        <f t="shared" si="324"/>
        <v>17</v>
      </c>
      <c r="J2818" s="156" t="str">
        <f t="shared" si="322"/>
        <v>1 3 2 323 003</v>
      </c>
      <c r="K2818" s="118">
        <f>SUMIFS(DATOS!$F:$F,DATOS!$A:$A,$C2818,DATOS!$G:$G,$N$1,DATOS!$E:$E,$Q$1)</f>
        <v>0</v>
      </c>
      <c r="L2818" s="118">
        <f>SUMIFS(DATOS!$F:$F,DATOS!$A:$A,$C2818,DATOS!$G:$G,$O$1,DATOS!$E:$E,$Q$1)</f>
        <v>0</v>
      </c>
      <c r="M2818" s="119">
        <f>SUMIFS(DATOS!$F:$F,DATOS!$A:$A,$C2818,DATOS!$G:$G,$P$1,DATOS!$E:$E,$Q$1)</f>
        <v>0</v>
      </c>
      <c r="N2818" s="117">
        <f>SUMIFS(DATOS!$F:$F,DATOS!$A:$A,$C2818,DATOS!$G:$G,$N$1,DATOS!$L:$L,$R$1)</f>
        <v>0</v>
      </c>
      <c r="O2818" s="118">
        <f>SUMIFS(DATOS!$F:$F,DATOS!$A:$A,$C2818,DATOS!$G:$G,$O$1,DATOS!$L:$L,$R$1)</f>
        <v>0</v>
      </c>
      <c r="P2818" s="119">
        <f>SUMIFS(DATOS!$F:$F,DATOS!$A:$A,$C2818,DATOS!$G:$G,$P$1,DATOS!$L:$L,$R$1)</f>
        <v>0</v>
      </c>
      <c r="Q2818" s="117">
        <f>SUMIFS(DATOS!$F:$F,DATOS!$A:$A,$C2818,DATOS!$G:$G,$N$1,DATOS!$J:$J,$S$1)</f>
        <v>0</v>
      </c>
      <c r="R2818" s="118">
        <f>SUMIFS(DATOS!$F:$F,DATOS!$A:$A,$C2818,DATOS!$G:$G,$O$1,DATOS!$J:$J,$S$1)</f>
        <v>0</v>
      </c>
      <c r="S2818" s="119">
        <f>SUMIFS(DATOS!$F:$F,DATOS!$A:$A,$C2818,DATOS!$G:$G,$P$1,DATOS!$J:$J,$S$1)</f>
        <v>0</v>
      </c>
      <c r="T2818" s="117">
        <f>SUMIFS(DATOS!$F:$F,DATOS!$A:$A,$C2818,DATOS!$G:$G,$N$1,DATOS!$K:$K,$T$1)</f>
        <v>0</v>
      </c>
      <c r="U2818" s="118">
        <f>SUMIFS(DATOS!$F:$F,DATOS!$A:$A,$C2818,DATOS!$G:$G,$O$1,DATOS!$K:$K,$T$1)</f>
        <v>0</v>
      </c>
      <c r="V2818" s="119">
        <f>SUMIFS(DATOS!$F:$F,DATOS!$A:$A,$C2818,DATOS!$G:$G,$P$1,DATOS!$K:$K,$R$1)</f>
        <v>0</v>
      </c>
    </row>
    <row r="2819" spans="1:22">
      <c r="A2819" s="128" t="s">
        <v>452</v>
      </c>
      <c r="B2819" s="128" t="str">
        <f t="shared" si="323"/>
        <v>1 3 2 323 004 001</v>
      </c>
      <c r="C2819" s="129" t="s">
        <v>10066</v>
      </c>
      <c r="D2819" s="130" t="s">
        <v>3349</v>
      </c>
      <c r="E2819" s="127">
        <f t="shared" si="325"/>
        <v>0</v>
      </c>
      <c r="F2819" s="127">
        <f t="shared" si="326"/>
        <v>0</v>
      </c>
      <c r="G2819" s="127">
        <f t="shared" si="327"/>
        <v>0</v>
      </c>
      <c r="H2819" s="131">
        <f t="shared" si="328"/>
        <v>0</v>
      </c>
      <c r="I2819" s="128">
        <f t="shared" si="324"/>
        <v>17</v>
      </c>
      <c r="J2819" s="156" t="str">
        <f t="shared" si="322"/>
        <v>1 3 2 323 004</v>
      </c>
      <c r="K2819" s="118">
        <f>SUMIFS(DATOS!$F:$F,DATOS!$A:$A,$C2819,DATOS!$G:$G,$N$1,DATOS!$E:$E,$Q$1)</f>
        <v>0</v>
      </c>
      <c r="L2819" s="118">
        <f>SUMIFS(DATOS!$F:$F,DATOS!$A:$A,$C2819,DATOS!$G:$G,$O$1,DATOS!$E:$E,$Q$1)</f>
        <v>0</v>
      </c>
      <c r="M2819" s="119">
        <f>SUMIFS(DATOS!$F:$F,DATOS!$A:$A,$C2819,DATOS!$G:$G,$P$1,DATOS!$E:$E,$Q$1)</f>
        <v>0</v>
      </c>
      <c r="N2819" s="117">
        <f>SUMIFS(DATOS!$F:$F,DATOS!$A:$A,$C2819,DATOS!$G:$G,$N$1,DATOS!$L:$L,$R$1)</f>
        <v>0</v>
      </c>
      <c r="O2819" s="118">
        <f>SUMIFS(DATOS!$F:$F,DATOS!$A:$A,$C2819,DATOS!$G:$G,$O$1,DATOS!$L:$L,$R$1)</f>
        <v>0</v>
      </c>
      <c r="P2819" s="119">
        <f>SUMIFS(DATOS!$F:$F,DATOS!$A:$A,$C2819,DATOS!$G:$G,$P$1,DATOS!$L:$L,$R$1)</f>
        <v>0</v>
      </c>
      <c r="Q2819" s="117">
        <f>SUMIFS(DATOS!$F:$F,DATOS!$A:$A,$C2819,DATOS!$G:$G,$N$1,DATOS!$J:$J,$S$1)</f>
        <v>0</v>
      </c>
      <c r="R2819" s="118">
        <f>SUMIFS(DATOS!$F:$F,DATOS!$A:$A,$C2819,DATOS!$G:$G,$O$1,DATOS!$J:$J,$S$1)</f>
        <v>0</v>
      </c>
      <c r="S2819" s="119">
        <f>SUMIFS(DATOS!$F:$F,DATOS!$A:$A,$C2819,DATOS!$G:$G,$P$1,DATOS!$J:$J,$S$1)</f>
        <v>0</v>
      </c>
      <c r="T2819" s="117">
        <f>SUMIFS(DATOS!$F:$F,DATOS!$A:$A,$C2819,DATOS!$G:$G,$N$1,DATOS!$K:$K,$T$1)</f>
        <v>0</v>
      </c>
      <c r="U2819" s="118">
        <f>SUMIFS(DATOS!$F:$F,DATOS!$A:$A,$C2819,DATOS!$G:$G,$O$1,DATOS!$K:$K,$T$1)</f>
        <v>0</v>
      </c>
      <c r="V2819" s="119">
        <f>SUMIFS(DATOS!$F:$F,DATOS!$A:$A,$C2819,DATOS!$G:$G,$P$1,DATOS!$K:$K,$R$1)</f>
        <v>0</v>
      </c>
    </row>
    <row r="2820" spans="1:22">
      <c r="A2820" s="128" t="s">
        <v>452</v>
      </c>
      <c r="B2820" s="128" t="str">
        <f t="shared" si="323"/>
        <v>1 3 2 323 005 001</v>
      </c>
      <c r="C2820" s="129" t="s">
        <v>10067</v>
      </c>
      <c r="D2820" s="130" t="s">
        <v>3349</v>
      </c>
      <c r="E2820" s="127">
        <f t="shared" si="325"/>
        <v>0</v>
      </c>
      <c r="F2820" s="127">
        <f t="shared" si="326"/>
        <v>0</v>
      </c>
      <c r="G2820" s="127">
        <f t="shared" si="327"/>
        <v>0</v>
      </c>
      <c r="H2820" s="131">
        <f t="shared" si="328"/>
        <v>0</v>
      </c>
      <c r="I2820" s="128">
        <f t="shared" si="324"/>
        <v>17</v>
      </c>
      <c r="J2820" s="156" t="str">
        <f t="shared" si="322"/>
        <v>1 3 2 323 005</v>
      </c>
      <c r="K2820" s="118">
        <f>SUMIFS(DATOS!$F:$F,DATOS!$A:$A,$C2820,DATOS!$G:$G,$N$1,DATOS!$E:$E,$Q$1)</f>
        <v>0</v>
      </c>
      <c r="L2820" s="118">
        <f>SUMIFS(DATOS!$F:$F,DATOS!$A:$A,$C2820,DATOS!$G:$G,$O$1,DATOS!$E:$E,$Q$1)</f>
        <v>0</v>
      </c>
      <c r="M2820" s="119">
        <f>SUMIFS(DATOS!$F:$F,DATOS!$A:$A,$C2820,DATOS!$G:$G,$P$1,DATOS!$E:$E,$Q$1)</f>
        <v>0</v>
      </c>
      <c r="N2820" s="117">
        <f>SUMIFS(DATOS!$F:$F,DATOS!$A:$A,$C2820,DATOS!$G:$G,$N$1,DATOS!$L:$L,$R$1)</f>
        <v>0</v>
      </c>
      <c r="O2820" s="118">
        <f>SUMIFS(DATOS!$F:$F,DATOS!$A:$A,$C2820,DATOS!$G:$G,$O$1,DATOS!$L:$L,$R$1)</f>
        <v>0</v>
      </c>
      <c r="P2820" s="119">
        <f>SUMIFS(DATOS!$F:$F,DATOS!$A:$A,$C2820,DATOS!$G:$G,$P$1,DATOS!$L:$L,$R$1)</f>
        <v>0</v>
      </c>
      <c r="Q2820" s="117">
        <f>SUMIFS(DATOS!$F:$F,DATOS!$A:$A,$C2820,DATOS!$G:$G,$N$1,DATOS!$J:$J,$S$1)</f>
        <v>0</v>
      </c>
      <c r="R2820" s="118">
        <f>SUMIFS(DATOS!$F:$F,DATOS!$A:$A,$C2820,DATOS!$G:$G,$O$1,DATOS!$J:$J,$S$1)</f>
        <v>0</v>
      </c>
      <c r="S2820" s="119">
        <f>SUMIFS(DATOS!$F:$F,DATOS!$A:$A,$C2820,DATOS!$G:$G,$P$1,DATOS!$J:$J,$S$1)</f>
        <v>0</v>
      </c>
      <c r="T2820" s="117">
        <f>SUMIFS(DATOS!$F:$F,DATOS!$A:$A,$C2820,DATOS!$G:$G,$N$1,DATOS!$K:$K,$T$1)</f>
        <v>0</v>
      </c>
      <c r="U2820" s="118">
        <f>SUMIFS(DATOS!$F:$F,DATOS!$A:$A,$C2820,DATOS!$G:$G,$O$1,DATOS!$K:$K,$T$1)</f>
        <v>0</v>
      </c>
      <c r="V2820" s="119">
        <f>SUMIFS(DATOS!$F:$F,DATOS!$A:$A,$C2820,DATOS!$G:$G,$P$1,DATOS!$K:$K,$R$1)</f>
        <v>0</v>
      </c>
    </row>
    <row r="2821" spans="1:22">
      <c r="A2821" s="128" t="s">
        <v>452</v>
      </c>
      <c r="B2821" s="128" t="str">
        <f t="shared" si="323"/>
        <v>1 3 2 324 001 001</v>
      </c>
      <c r="C2821" s="129" t="s">
        <v>4332</v>
      </c>
      <c r="D2821" s="130" t="s">
        <v>3350</v>
      </c>
      <c r="E2821" s="127">
        <f t="shared" si="325"/>
        <v>0</v>
      </c>
      <c r="F2821" s="127">
        <f t="shared" si="326"/>
        <v>0</v>
      </c>
      <c r="G2821" s="127">
        <f t="shared" si="327"/>
        <v>0</v>
      </c>
      <c r="H2821" s="131">
        <f t="shared" si="328"/>
        <v>0</v>
      </c>
      <c r="I2821" s="128">
        <f t="shared" si="324"/>
        <v>17</v>
      </c>
      <c r="J2821" s="156" t="str">
        <f t="shared" si="322"/>
        <v>1 3 2 324 001</v>
      </c>
      <c r="K2821" s="118">
        <f>SUMIFS(DATOS!$F:$F,DATOS!$A:$A,$C2821,DATOS!$G:$G,$N$1,DATOS!$E:$E,$Q$1)</f>
        <v>0</v>
      </c>
      <c r="L2821" s="118">
        <f>SUMIFS(DATOS!$F:$F,DATOS!$A:$A,$C2821,DATOS!$G:$G,$O$1,DATOS!$E:$E,$Q$1)</f>
        <v>0</v>
      </c>
      <c r="M2821" s="119">
        <f>SUMIFS(DATOS!$F:$F,DATOS!$A:$A,$C2821,DATOS!$G:$G,$P$1,DATOS!$E:$E,$Q$1)</f>
        <v>0</v>
      </c>
      <c r="N2821" s="117">
        <f>SUMIFS(DATOS!$F:$F,DATOS!$A:$A,$C2821,DATOS!$G:$G,$N$1,DATOS!$L:$L,$R$1)</f>
        <v>0</v>
      </c>
      <c r="O2821" s="118">
        <f>SUMIFS(DATOS!$F:$F,DATOS!$A:$A,$C2821,DATOS!$G:$G,$O$1,DATOS!$L:$L,$R$1)</f>
        <v>0</v>
      </c>
      <c r="P2821" s="119">
        <f>SUMIFS(DATOS!$F:$F,DATOS!$A:$A,$C2821,DATOS!$G:$G,$P$1,DATOS!$L:$L,$R$1)</f>
        <v>0</v>
      </c>
      <c r="Q2821" s="117">
        <f>SUMIFS(DATOS!$F:$F,DATOS!$A:$A,$C2821,DATOS!$G:$G,$N$1,DATOS!$J:$J,$S$1)</f>
        <v>0</v>
      </c>
      <c r="R2821" s="118">
        <f>SUMIFS(DATOS!$F:$F,DATOS!$A:$A,$C2821,DATOS!$G:$G,$O$1,DATOS!$J:$J,$S$1)</f>
        <v>0</v>
      </c>
      <c r="S2821" s="119">
        <f>SUMIFS(DATOS!$F:$F,DATOS!$A:$A,$C2821,DATOS!$G:$G,$P$1,DATOS!$J:$J,$S$1)</f>
        <v>0</v>
      </c>
      <c r="T2821" s="117">
        <f>SUMIFS(DATOS!$F:$F,DATOS!$A:$A,$C2821,DATOS!$G:$G,$N$1,DATOS!$K:$K,$T$1)</f>
        <v>0</v>
      </c>
      <c r="U2821" s="118">
        <f>SUMIFS(DATOS!$F:$F,DATOS!$A:$A,$C2821,DATOS!$G:$G,$O$1,DATOS!$K:$K,$T$1)</f>
        <v>0</v>
      </c>
      <c r="V2821" s="119">
        <f>SUMIFS(DATOS!$F:$F,DATOS!$A:$A,$C2821,DATOS!$G:$G,$P$1,DATOS!$K:$K,$R$1)</f>
        <v>0</v>
      </c>
    </row>
    <row r="2822" spans="1:22">
      <c r="A2822" s="128" t="s">
        <v>452</v>
      </c>
      <c r="B2822" s="128" t="str">
        <f t="shared" si="323"/>
        <v>1 3 2 324 002 001</v>
      </c>
      <c r="C2822" s="129" t="s">
        <v>10068</v>
      </c>
      <c r="D2822" s="130" t="s">
        <v>3350</v>
      </c>
      <c r="E2822" s="127">
        <f t="shared" si="325"/>
        <v>0</v>
      </c>
      <c r="F2822" s="127">
        <f t="shared" si="326"/>
        <v>0</v>
      </c>
      <c r="G2822" s="127">
        <f t="shared" si="327"/>
        <v>0</v>
      </c>
      <c r="H2822" s="131">
        <f t="shared" si="328"/>
        <v>0</v>
      </c>
      <c r="I2822" s="128">
        <f t="shared" si="324"/>
        <v>17</v>
      </c>
      <c r="J2822" s="156" t="str">
        <f t="shared" si="322"/>
        <v>1 3 2 324 002</v>
      </c>
      <c r="K2822" s="118">
        <f>SUMIFS(DATOS!$F:$F,DATOS!$A:$A,$C2822,DATOS!$G:$G,$N$1,DATOS!$E:$E,$Q$1)</f>
        <v>0</v>
      </c>
      <c r="L2822" s="118">
        <f>SUMIFS(DATOS!$F:$F,DATOS!$A:$A,$C2822,DATOS!$G:$G,$O$1,DATOS!$E:$E,$Q$1)</f>
        <v>0</v>
      </c>
      <c r="M2822" s="119">
        <f>SUMIFS(DATOS!$F:$F,DATOS!$A:$A,$C2822,DATOS!$G:$G,$P$1,DATOS!$E:$E,$Q$1)</f>
        <v>0</v>
      </c>
      <c r="N2822" s="117">
        <f>SUMIFS(DATOS!$F:$F,DATOS!$A:$A,$C2822,DATOS!$G:$G,$N$1,DATOS!$L:$L,$R$1)</f>
        <v>0</v>
      </c>
      <c r="O2822" s="118">
        <f>SUMIFS(DATOS!$F:$F,DATOS!$A:$A,$C2822,DATOS!$G:$G,$O$1,DATOS!$L:$L,$R$1)</f>
        <v>0</v>
      </c>
      <c r="P2822" s="119">
        <f>SUMIFS(DATOS!$F:$F,DATOS!$A:$A,$C2822,DATOS!$G:$G,$P$1,DATOS!$L:$L,$R$1)</f>
        <v>0</v>
      </c>
      <c r="Q2822" s="117">
        <f>SUMIFS(DATOS!$F:$F,DATOS!$A:$A,$C2822,DATOS!$G:$G,$N$1,DATOS!$J:$J,$S$1)</f>
        <v>0</v>
      </c>
      <c r="R2822" s="118">
        <f>SUMIFS(DATOS!$F:$F,DATOS!$A:$A,$C2822,DATOS!$G:$G,$O$1,DATOS!$J:$J,$S$1)</f>
        <v>0</v>
      </c>
      <c r="S2822" s="119">
        <f>SUMIFS(DATOS!$F:$F,DATOS!$A:$A,$C2822,DATOS!$G:$G,$P$1,DATOS!$J:$J,$S$1)</f>
        <v>0</v>
      </c>
      <c r="T2822" s="117">
        <f>SUMIFS(DATOS!$F:$F,DATOS!$A:$A,$C2822,DATOS!$G:$G,$N$1,DATOS!$K:$K,$T$1)</f>
        <v>0</v>
      </c>
      <c r="U2822" s="118">
        <f>SUMIFS(DATOS!$F:$F,DATOS!$A:$A,$C2822,DATOS!$G:$G,$O$1,DATOS!$K:$K,$T$1)</f>
        <v>0</v>
      </c>
      <c r="V2822" s="119">
        <f>SUMIFS(DATOS!$F:$F,DATOS!$A:$A,$C2822,DATOS!$G:$G,$P$1,DATOS!$K:$K,$R$1)</f>
        <v>0</v>
      </c>
    </row>
    <row r="2823" spans="1:22">
      <c r="A2823" s="128" t="s">
        <v>452</v>
      </c>
      <c r="B2823" s="128" t="str">
        <f t="shared" si="323"/>
        <v>1 3 2 324 003 001</v>
      </c>
      <c r="C2823" s="129" t="s">
        <v>10069</v>
      </c>
      <c r="D2823" s="130" t="s">
        <v>3350</v>
      </c>
      <c r="E2823" s="127">
        <f t="shared" si="325"/>
        <v>0</v>
      </c>
      <c r="F2823" s="127">
        <f t="shared" si="326"/>
        <v>0</v>
      </c>
      <c r="G2823" s="127">
        <f t="shared" si="327"/>
        <v>0</v>
      </c>
      <c r="H2823" s="131">
        <f t="shared" si="328"/>
        <v>0</v>
      </c>
      <c r="I2823" s="128">
        <f t="shared" si="324"/>
        <v>17</v>
      </c>
      <c r="J2823" s="156" t="str">
        <f t="shared" si="322"/>
        <v>1 3 2 324 003</v>
      </c>
      <c r="K2823" s="118">
        <f>SUMIFS(DATOS!$F:$F,DATOS!$A:$A,$C2823,DATOS!$G:$G,$N$1,DATOS!$E:$E,$Q$1)</f>
        <v>0</v>
      </c>
      <c r="L2823" s="118">
        <f>SUMIFS(DATOS!$F:$F,DATOS!$A:$A,$C2823,DATOS!$G:$G,$O$1,DATOS!$E:$E,$Q$1)</f>
        <v>0</v>
      </c>
      <c r="M2823" s="119">
        <f>SUMIFS(DATOS!$F:$F,DATOS!$A:$A,$C2823,DATOS!$G:$G,$P$1,DATOS!$E:$E,$Q$1)</f>
        <v>0</v>
      </c>
      <c r="N2823" s="117">
        <f>SUMIFS(DATOS!$F:$F,DATOS!$A:$A,$C2823,DATOS!$G:$G,$N$1,DATOS!$L:$L,$R$1)</f>
        <v>0</v>
      </c>
      <c r="O2823" s="118">
        <f>SUMIFS(DATOS!$F:$F,DATOS!$A:$A,$C2823,DATOS!$G:$G,$O$1,DATOS!$L:$L,$R$1)</f>
        <v>0</v>
      </c>
      <c r="P2823" s="119">
        <f>SUMIFS(DATOS!$F:$F,DATOS!$A:$A,$C2823,DATOS!$G:$G,$P$1,DATOS!$L:$L,$R$1)</f>
        <v>0</v>
      </c>
      <c r="Q2823" s="117">
        <f>SUMIFS(DATOS!$F:$F,DATOS!$A:$A,$C2823,DATOS!$G:$G,$N$1,DATOS!$J:$J,$S$1)</f>
        <v>0</v>
      </c>
      <c r="R2823" s="118">
        <f>SUMIFS(DATOS!$F:$F,DATOS!$A:$A,$C2823,DATOS!$G:$G,$O$1,DATOS!$J:$J,$S$1)</f>
        <v>0</v>
      </c>
      <c r="S2823" s="119">
        <f>SUMIFS(DATOS!$F:$F,DATOS!$A:$A,$C2823,DATOS!$G:$G,$P$1,DATOS!$J:$J,$S$1)</f>
        <v>0</v>
      </c>
      <c r="T2823" s="117">
        <f>SUMIFS(DATOS!$F:$F,DATOS!$A:$A,$C2823,DATOS!$G:$G,$N$1,DATOS!$K:$K,$T$1)</f>
        <v>0</v>
      </c>
      <c r="U2823" s="118">
        <f>SUMIFS(DATOS!$F:$F,DATOS!$A:$A,$C2823,DATOS!$G:$G,$O$1,DATOS!$K:$K,$T$1)</f>
        <v>0</v>
      </c>
      <c r="V2823" s="119">
        <f>SUMIFS(DATOS!$F:$F,DATOS!$A:$A,$C2823,DATOS!$G:$G,$P$1,DATOS!$K:$K,$R$1)</f>
        <v>0</v>
      </c>
    </row>
    <row r="2824" spans="1:22">
      <c r="A2824" s="128" t="s">
        <v>452</v>
      </c>
      <c r="B2824" s="128" t="str">
        <f t="shared" si="323"/>
        <v>1 3 2 324 004 001</v>
      </c>
      <c r="C2824" s="129" t="s">
        <v>10070</v>
      </c>
      <c r="D2824" s="130" t="s">
        <v>3350</v>
      </c>
      <c r="E2824" s="127">
        <f t="shared" si="325"/>
        <v>0</v>
      </c>
      <c r="F2824" s="127">
        <f t="shared" si="326"/>
        <v>0</v>
      </c>
      <c r="G2824" s="127">
        <f t="shared" si="327"/>
        <v>0</v>
      </c>
      <c r="H2824" s="131">
        <f t="shared" si="328"/>
        <v>0</v>
      </c>
      <c r="I2824" s="128">
        <f t="shared" si="324"/>
        <v>17</v>
      </c>
      <c r="J2824" s="156" t="str">
        <f t="shared" si="322"/>
        <v>1 3 2 324 004</v>
      </c>
      <c r="K2824" s="118">
        <f>SUMIFS(DATOS!$F:$F,DATOS!$A:$A,$C2824,DATOS!$G:$G,$N$1,DATOS!$E:$E,$Q$1)</f>
        <v>0</v>
      </c>
      <c r="L2824" s="118">
        <f>SUMIFS(DATOS!$F:$F,DATOS!$A:$A,$C2824,DATOS!$G:$G,$O$1,DATOS!$E:$E,$Q$1)</f>
        <v>0</v>
      </c>
      <c r="M2824" s="119">
        <f>SUMIFS(DATOS!$F:$F,DATOS!$A:$A,$C2824,DATOS!$G:$G,$P$1,DATOS!$E:$E,$Q$1)</f>
        <v>0</v>
      </c>
      <c r="N2824" s="117">
        <f>SUMIFS(DATOS!$F:$F,DATOS!$A:$A,$C2824,DATOS!$G:$G,$N$1,DATOS!$L:$L,$R$1)</f>
        <v>0</v>
      </c>
      <c r="O2824" s="118">
        <f>SUMIFS(DATOS!$F:$F,DATOS!$A:$A,$C2824,DATOS!$G:$G,$O$1,DATOS!$L:$L,$R$1)</f>
        <v>0</v>
      </c>
      <c r="P2824" s="119">
        <f>SUMIFS(DATOS!$F:$F,DATOS!$A:$A,$C2824,DATOS!$G:$G,$P$1,DATOS!$L:$L,$R$1)</f>
        <v>0</v>
      </c>
      <c r="Q2824" s="117">
        <f>SUMIFS(DATOS!$F:$F,DATOS!$A:$A,$C2824,DATOS!$G:$G,$N$1,DATOS!$J:$J,$S$1)</f>
        <v>0</v>
      </c>
      <c r="R2824" s="118">
        <f>SUMIFS(DATOS!$F:$F,DATOS!$A:$A,$C2824,DATOS!$G:$G,$O$1,DATOS!$J:$J,$S$1)</f>
        <v>0</v>
      </c>
      <c r="S2824" s="119">
        <f>SUMIFS(DATOS!$F:$F,DATOS!$A:$A,$C2824,DATOS!$G:$G,$P$1,DATOS!$J:$J,$S$1)</f>
        <v>0</v>
      </c>
      <c r="T2824" s="117">
        <f>SUMIFS(DATOS!$F:$F,DATOS!$A:$A,$C2824,DATOS!$G:$G,$N$1,DATOS!$K:$K,$T$1)</f>
        <v>0</v>
      </c>
      <c r="U2824" s="118">
        <f>SUMIFS(DATOS!$F:$F,DATOS!$A:$A,$C2824,DATOS!$G:$G,$O$1,DATOS!$K:$K,$T$1)</f>
        <v>0</v>
      </c>
      <c r="V2824" s="119">
        <f>SUMIFS(DATOS!$F:$F,DATOS!$A:$A,$C2824,DATOS!$G:$G,$P$1,DATOS!$K:$K,$R$1)</f>
        <v>0</v>
      </c>
    </row>
    <row r="2825" spans="1:22">
      <c r="A2825" s="128" t="s">
        <v>452</v>
      </c>
      <c r="B2825" s="128" t="str">
        <f t="shared" si="323"/>
        <v>1 3 2 324 005 001</v>
      </c>
      <c r="C2825" s="129" t="s">
        <v>10071</v>
      </c>
      <c r="D2825" s="130" t="s">
        <v>3350</v>
      </c>
      <c r="E2825" s="127">
        <f t="shared" si="325"/>
        <v>0</v>
      </c>
      <c r="F2825" s="127">
        <f t="shared" si="326"/>
        <v>0</v>
      </c>
      <c r="G2825" s="127">
        <f t="shared" si="327"/>
        <v>0</v>
      </c>
      <c r="H2825" s="131">
        <f t="shared" si="328"/>
        <v>0</v>
      </c>
      <c r="I2825" s="128">
        <f t="shared" si="324"/>
        <v>17</v>
      </c>
      <c r="J2825" s="156" t="str">
        <f t="shared" si="322"/>
        <v>1 3 2 324 005</v>
      </c>
      <c r="K2825" s="118">
        <f>SUMIFS(DATOS!$F:$F,DATOS!$A:$A,$C2825,DATOS!$G:$G,$N$1,DATOS!$E:$E,$Q$1)</f>
        <v>0</v>
      </c>
      <c r="L2825" s="118">
        <f>SUMIFS(DATOS!$F:$F,DATOS!$A:$A,$C2825,DATOS!$G:$G,$O$1,DATOS!$E:$E,$Q$1)</f>
        <v>0</v>
      </c>
      <c r="M2825" s="119">
        <f>SUMIFS(DATOS!$F:$F,DATOS!$A:$A,$C2825,DATOS!$G:$G,$P$1,DATOS!$E:$E,$Q$1)</f>
        <v>0</v>
      </c>
      <c r="N2825" s="117">
        <f>SUMIFS(DATOS!$F:$F,DATOS!$A:$A,$C2825,DATOS!$G:$G,$N$1,DATOS!$L:$L,$R$1)</f>
        <v>0</v>
      </c>
      <c r="O2825" s="118">
        <f>SUMIFS(DATOS!$F:$F,DATOS!$A:$A,$C2825,DATOS!$G:$G,$O$1,DATOS!$L:$L,$R$1)</f>
        <v>0</v>
      </c>
      <c r="P2825" s="119">
        <f>SUMIFS(DATOS!$F:$F,DATOS!$A:$A,$C2825,DATOS!$G:$G,$P$1,DATOS!$L:$L,$R$1)</f>
        <v>0</v>
      </c>
      <c r="Q2825" s="117">
        <f>SUMIFS(DATOS!$F:$F,DATOS!$A:$A,$C2825,DATOS!$G:$G,$N$1,DATOS!$J:$J,$S$1)</f>
        <v>0</v>
      </c>
      <c r="R2825" s="118">
        <f>SUMIFS(DATOS!$F:$F,DATOS!$A:$A,$C2825,DATOS!$G:$G,$O$1,DATOS!$J:$J,$S$1)</f>
        <v>0</v>
      </c>
      <c r="S2825" s="119">
        <f>SUMIFS(DATOS!$F:$F,DATOS!$A:$A,$C2825,DATOS!$G:$G,$P$1,DATOS!$J:$J,$S$1)</f>
        <v>0</v>
      </c>
      <c r="T2825" s="117">
        <f>SUMIFS(DATOS!$F:$F,DATOS!$A:$A,$C2825,DATOS!$G:$G,$N$1,DATOS!$K:$K,$T$1)</f>
        <v>0</v>
      </c>
      <c r="U2825" s="118">
        <f>SUMIFS(DATOS!$F:$F,DATOS!$A:$A,$C2825,DATOS!$G:$G,$O$1,DATOS!$K:$K,$T$1)</f>
        <v>0</v>
      </c>
      <c r="V2825" s="119">
        <f>SUMIFS(DATOS!$F:$F,DATOS!$A:$A,$C2825,DATOS!$G:$G,$P$1,DATOS!$K:$K,$R$1)</f>
        <v>0</v>
      </c>
    </row>
    <row r="2826" spans="1:22">
      <c r="A2826" s="128" t="s">
        <v>452</v>
      </c>
      <c r="B2826" s="128" t="str">
        <f t="shared" si="323"/>
        <v>1 3 2 325 001 001</v>
      </c>
      <c r="C2826" s="129" t="s">
        <v>3256</v>
      </c>
      <c r="D2826" s="130" t="s">
        <v>3351</v>
      </c>
      <c r="E2826" s="127">
        <f t="shared" si="325"/>
        <v>0</v>
      </c>
      <c r="F2826" s="127">
        <f t="shared" si="326"/>
        <v>0</v>
      </c>
      <c r="G2826" s="127">
        <f t="shared" si="327"/>
        <v>0</v>
      </c>
      <c r="H2826" s="131">
        <f t="shared" si="328"/>
        <v>0</v>
      </c>
      <c r="I2826" s="128">
        <f t="shared" si="324"/>
        <v>17</v>
      </c>
      <c r="J2826" s="156" t="str">
        <f t="shared" si="322"/>
        <v>1 3 2 325 001</v>
      </c>
      <c r="K2826" s="118">
        <f>SUMIFS(DATOS!$F:$F,DATOS!$A:$A,$C2826,DATOS!$G:$G,$N$1,DATOS!$E:$E,$Q$1)</f>
        <v>0</v>
      </c>
      <c r="L2826" s="118">
        <f>SUMIFS(DATOS!$F:$F,DATOS!$A:$A,$C2826,DATOS!$G:$G,$O$1,DATOS!$E:$E,$Q$1)</f>
        <v>0</v>
      </c>
      <c r="M2826" s="119">
        <f>SUMIFS(DATOS!$F:$F,DATOS!$A:$A,$C2826,DATOS!$G:$G,$P$1,DATOS!$E:$E,$Q$1)</f>
        <v>0</v>
      </c>
      <c r="N2826" s="117">
        <f>SUMIFS(DATOS!$F:$F,DATOS!$A:$A,$C2826,DATOS!$G:$G,$N$1,DATOS!$L:$L,$R$1)</f>
        <v>0</v>
      </c>
      <c r="O2826" s="118">
        <f>SUMIFS(DATOS!$F:$F,DATOS!$A:$A,$C2826,DATOS!$G:$G,$O$1,DATOS!$L:$L,$R$1)</f>
        <v>0</v>
      </c>
      <c r="P2826" s="119">
        <f>SUMIFS(DATOS!$F:$F,DATOS!$A:$A,$C2826,DATOS!$G:$G,$P$1,DATOS!$L:$L,$R$1)</f>
        <v>0</v>
      </c>
      <c r="Q2826" s="117">
        <f>SUMIFS(DATOS!$F:$F,DATOS!$A:$A,$C2826,DATOS!$G:$G,$N$1,DATOS!$J:$J,$S$1)</f>
        <v>0</v>
      </c>
      <c r="R2826" s="118">
        <f>SUMIFS(DATOS!$F:$F,DATOS!$A:$A,$C2826,DATOS!$G:$G,$O$1,DATOS!$J:$J,$S$1)</f>
        <v>0</v>
      </c>
      <c r="S2826" s="119">
        <f>SUMIFS(DATOS!$F:$F,DATOS!$A:$A,$C2826,DATOS!$G:$G,$P$1,DATOS!$J:$J,$S$1)</f>
        <v>0</v>
      </c>
      <c r="T2826" s="117">
        <f>SUMIFS(DATOS!$F:$F,DATOS!$A:$A,$C2826,DATOS!$G:$G,$N$1,DATOS!$K:$K,$T$1)</f>
        <v>0</v>
      </c>
      <c r="U2826" s="118">
        <f>SUMIFS(DATOS!$F:$F,DATOS!$A:$A,$C2826,DATOS!$G:$G,$O$1,DATOS!$K:$K,$T$1)</f>
        <v>0</v>
      </c>
      <c r="V2826" s="119">
        <f>SUMIFS(DATOS!$F:$F,DATOS!$A:$A,$C2826,DATOS!$G:$G,$P$1,DATOS!$K:$K,$R$1)</f>
        <v>0</v>
      </c>
    </row>
    <row r="2827" spans="1:22">
      <c r="A2827" s="128" t="s">
        <v>452</v>
      </c>
      <c r="B2827" s="128" t="str">
        <f t="shared" si="323"/>
        <v>1 3 2 325 002 001</v>
      </c>
      <c r="C2827" s="129" t="s">
        <v>10072</v>
      </c>
      <c r="D2827" s="130" t="s">
        <v>3351</v>
      </c>
      <c r="E2827" s="127">
        <f t="shared" si="325"/>
        <v>0</v>
      </c>
      <c r="F2827" s="127">
        <f t="shared" si="326"/>
        <v>0</v>
      </c>
      <c r="G2827" s="127">
        <f t="shared" si="327"/>
        <v>0</v>
      </c>
      <c r="H2827" s="131">
        <f t="shared" si="328"/>
        <v>0</v>
      </c>
      <c r="I2827" s="128">
        <f t="shared" si="324"/>
        <v>17</v>
      </c>
      <c r="J2827" s="156" t="str">
        <f t="shared" si="322"/>
        <v>1 3 2 325 002</v>
      </c>
      <c r="K2827" s="118">
        <f>SUMIFS(DATOS!$F:$F,DATOS!$A:$A,$C2827,DATOS!$G:$G,$N$1,DATOS!$E:$E,$Q$1)</f>
        <v>0</v>
      </c>
      <c r="L2827" s="118">
        <f>SUMIFS(DATOS!$F:$F,DATOS!$A:$A,$C2827,DATOS!$G:$G,$O$1,DATOS!$E:$E,$Q$1)</f>
        <v>0</v>
      </c>
      <c r="M2827" s="119">
        <f>SUMIFS(DATOS!$F:$F,DATOS!$A:$A,$C2827,DATOS!$G:$G,$P$1,DATOS!$E:$E,$Q$1)</f>
        <v>0</v>
      </c>
      <c r="N2827" s="117">
        <f>SUMIFS(DATOS!$F:$F,DATOS!$A:$A,$C2827,DATOS!$G:$G,$N$1,DATOS!$L:$L,$R$1)</f>
        <v>0</v>
      </c>
      <c r="O2827" s="118">
        <f>SUMIFS(DATOS!$F:$F,DATOS!$A:$A,$C2827,DATOS!$G:$G,$O$1,DATOS!$L:$L,$R$1)</f>
        <v>0</v>
      </c>
      <c r="P2827" s="119">
        <f>SUMIFS(DATOS!$F:$F,DATOS!$A:$A,$C2827,DATOS!$G:$G,$P$1,DATOS!$L:$L,$R$1)</f>
        <v>0</v>
      </c>
      <c r="Q2827" s="117">
        <f>SUMIFS(DATOS!$F:$F,DATOS!$A:$A,$C2827,DATOS!$G:$G,$N$1,DATOS!$J:$J,$S$1)</f>
        <v>0</v>
      </c>
      <c r="R2827" s="118">
        <f>SUMIFS(DATOS!$F:$F,DATOS!$A:$A,$C2827,DATOS!$G:$G,$O$1,DATOS!$J:$J,$S$1)</f>
        <v>0</v>
      </c>
      <c r="S2827" s="119">
        <f>SUMIFS(DATOS!$F:$F,DATOS!$A:$A,$C2827,DATOS!$G:$G,$P$1,DATOS!$J:$J,$S$1)</f>
        <v>0</v>
      </c>
      <c r="T2827" s="117">
        <f>SUMIFS(DATOS!$F:$F,DATOS!$A:$A,$C2827,DATOS!$G:$G,$N$1,DATOS!$K:$K,$T$1)</f>
        <v>0</v>
      </c>
      <c r="U2827" s="118">
        <f>SUMIFS(DATOS!$F:$F,DATOS!$A:$A,$C2827,DATOS!$G:$G,$O$1,DATOS!$K:$K,$T$1)</f>
        <v>0</v>
      </c>
      <c r="V2827" s="119">
        <f>SUMIFS(DATOS!$F:$F,DATOS!$A:$A,$C2827,DATOS!$G:$G,$P$1,DATOS!$K:$K,$R$1)</f>
        <v>0</v>
      </c>
    </row>
    <row r="2828" spans="1:22">
      <c r="A2828" s="128" t="s">
        <v>452</v>
      </c>
      <c r="B2828" s="128" t="str">
        <f t="shared" si="323"/>
        <v>1 3 2 325 003 001</v>
      </c>
      <c r="C2828" s="129" t="s">
        <v>10073</v>
      </c>
      <c r="D2828" s="130" t="s">
        <v>3351</v>
      </c>
      <c r="E2828" s="127">
        <f t="shared" si="325"/>
        <v>0</v>
      </c>
      <c r="F2828" s="127">
        <f t="shared" si="326"/>
        <v>0</v>
      </c>
      <c r="G2828" s="127">
        <f t="shared" si="327"/>
        <v>0</v>
      </c>
      <c r="H2828" s="131">
        <f t="shared" si="328"/>
        <v>0</v>
      </c>
      <c r="I2828" s="128">
        <f t="shared" si="324"/>
        <v>17</v>
      </c>
      <c r="J2828" s="156" t="str">
        <f t="shared" si="322"/>
        <v>1 3 2 325 003</v>
      </c>
      <c r="K2828" s="118">
        <f>SUMIFS(DATOS!$F:$F,DATOS!$A:$A,$C2828,DATOS!$G:$G,$N$1,DATOS!$E:$E,$Q$1)</f>
        <v>0</v>
      </c>
      <c r="L2828" s="118">
        <f>SUMIFS(DATOS!$F:$F,DATOS!$A:$A,$C2828,DATOS!$G:$G,$O$1,DATOS!$E:$E,$Q$1)</f>
        <v>0</v>
      </c>
      <c r="M2828" s="119">
        <f>SUMIFS(DATOS!$F:$F,DATOS!$A:$A,$C2828,DATOS!$G:$G,$P$1,DATOS!$E:$E,$Q$1)</f>
        <v>0</v>
      </c>
      <c r="N2828" s="117">
        <f>SUMIFS(DATOS!$F:$F,DATOS!$A:$A,$C2828,DATOS!$G:$G,$N$1,DATOS!$L:$L,$R$1)</f>
        <v>0</v>
      </c>
      <c r="O2828" s="118">
        <f>SUMIFS(DATOS!$F:$F,DATOS!$A:$A,$C2828,DATOS!$G:$G,$O$1,DATOS!$L:$L,$R$1)</f>
        <v>0</v>
      </c>
      <c r="P2828" s="119">
        <f>SUMIFS(DATOS!$F:$F,DATOS!$A:$A,$C2828,DATOS!$G:$G,$P$1,DATOS!$L:$L,$R$1)</f>
        <v>0</v>
      </c>
      <c r="Q2828" s="117">
        <f>SUMIFS(DATOS!$F:$F,DATOS!$A:$A,$C2828,DATOS!$G:$G,$N$1,DATOS!$J:$J,$S$1)</f>
        <v>0</v>
      </c>
      <c r="R2828" s="118">
        <f>SUMIFS(DATOS!$F:$F,DATOS!$A:$A,$C2828,DATOS!$G:$G,$O$1,DATOS!$J:$J,$S$1)</f>
        <v>0</v>
      </c>
      <c r="S2828" s="119">
        <f>SUMIFS(DATOS!$F:$F,DATOS!$A:$A,$C2828,DATOS!$G:$G,$P$1,DATOS!$J:$J,$S$1)</f>
        <v>0</v>
      </c>
      <c r="T2828" s="117">
        <f>SUMIFS(DATOS!$F:$F,DATOS!$A:$A,$C2828,DATOS!$G:$G,$N$1,DATOS!$K:$K,$T$1)</f>
        <v>0</v>
      </c>
      <c r="U2828" s="118">
        <f>SUMIFS(DATOS!$F:$F,DATOS!$A:$A,$C2828,DATOS!$G:$G,$O$1,DATOS!$K:$K,$T$1)</f>
        <v>0</v>
      </c>
      <c r="V2828" s="119">
        <f>SUMIFS(DATOS!$F:$F,DATOS!$A:$A,$C2828,DATOS!$G:$G,$P$1,DATOS!$K:$K,$R$1)</f>
        <v>0</v>
      </c>
    </row>
    <row r="2829" spans="1:22">
      <c r="A2829" s="128" t="s">
        <v>452</v>
      </c>
      <c r="B2829" s="128" t="str">
        <f t="shared" si="323"/>
        <v>1 3 2 325 004 001</v>
      </c>
      <c r="C2829" s="129" t="s">
        <v>8265</v>
      </c>
      <c r="D2829" s="130" t="s">
        <v>3351</v>
      </c>
      <c r="E2829" s="127">
        <f t="shared" si="325"/>
        <v>0</v>
      </c>
      <c r="F2829" s="127">
        <f t="shared" si="326"/>
        <v>0</v>
      </c>
      <c r="G2829" s="127">
        <f t="shared" si="327"/>
        <v>0</v>
      </c>
      <c r="H2829" s="131">
        <f t="shared" si="328"/>
        <v>0</v>
      </c>
      <c r="I2829" s="128">
        <f t="shared" si="324"/>
        <v>17</v>
      </c>
      <c r="J2829" s="156" t="str">
        <f t="shared" si="322"/>
        <v>1 3 2 325 004</v>
      </c>
      <c r="K2829" s="118">
        <f>SUMIFS(DATOS!$F:$F,DATOS!$A:$A,$C2829,DATOS!$G:$G,$N$1,DATOS!$E:$E,$Q$1)</f>
        <v>0</v>
      </c>
      <c r="L2829" s="118">
        <f>SUMIFS(DATOS!$F:$F,DATOS!$A:$A,$C2829,DATOS!$G:$G,$O$1,DATOS!$E:$E,$Q$1)</f>
        <v>0</v>
      </c>
      <c r="M2829" s="119">
        <f>SUMIFS(DATOS!$F:$F,DATOS!$A:$A,$C2829,DATOS!$G:$G,$P$1,DATOS!$E:$E,$Q$1)</f>
        <v>0</v>
      </c>
      <c r="N2829" s="117">
        <f>SUMIFS(DATOS!$F:$F,DATOS!$A:$A,$C2829,DATOS!$G:$G,$N$1,DATOS!$L:$L,$R$1)</f>
        <v>0</v>
      </c>
      <c r="O2829" s="118">
        <f>SUMIFS(DATOS!$F:$F,DATOS!$A:$A,$C2829,DATOS!$G:$G,$O$1,DATOS!$L:$L,$R$1)</f>
        <v>0</v>
      </c>
      <c r="P2829" s="119">
        <f>SUMIFS(DATOS!$F:$F,DATOS!$A:$A,$C2829,DATOS!$G:$G,$P$1,DATOS!$L:$L,$R$1)</f>
        <v>0</v>
      </c>
      <c r="Q2829" s="117">
        <f>SUMIFS(DATOS!$F:$F,DATOS!$A:$A,$C2829,DATOS!$G:$G,$N$1,DATOS!$J:$J,$S$1)</f>
        <v>0</v>
      </c>
      <c r="R2829" s="118">
        <f>SUMIFS(DATOS!$F:$F,DATOS!$A:$A,$C2829,DATOS!$G:$G,$O$1,DATOS!$J:$J,$S$1)</f>
        <v>0</v>
      </c>
      <c r="S2829" s="119">
        <f>SUMIFS(DATOS!$F:$F,DATOS!$A:$A,$C2829,DATOS!$G:$G,$P$1,DATOS!$J:$J,$S$1)</f>
        <v>0</v>
      </c>
      <c r="T2829" s="117">
        <f>SUMIFS(DATOS!$F:$F,DATOS!$A:$A,$C2829,DATOS!$G:$G,$N$1,DATOS!$K:$K,$T$1)</f>
        <v>0</v>
      </c>
      <c r="U2829" s="118">
        <f>SUMIFS(DATOS!$F:$F,DATOS!$A:$A,$C2829,DATOS!$G:$G,$O$1,DATOS!$K:$K,$T$1)</f>
        <v>0</v>
      </c>
      <c r="V2829" s="119">
        <f>SUMIFS(DATOS!$F:$F,DATOS!$A:$A,$C2829,DATOS!$G:$G,$P$1,DATOS!$K:$K,$R$1)</f>
        <v>0</v>
      </c>
    </row>
    <row r="2830" spans="1:22">
      <c r="A2830" s="128" t="s">
        <v>452</v>
      </c>
      <c r="B2830" s="128" t="str">
        <f t="shared" si="323"/>
        <v>1 3 2 325 005 001</v>
      </c>
      <c r="C2830" s="129" t="s">
        <v>10074</v>
      </c>
      <c r="D2830" s="130" t="s">
        <v>3351</v>
      </c>
      <c r="E2830" s="127">
        <f t="shared" si="325"/>
        <v>0</v>
      </c>
      <c r="F2830" s="127">
        <f t="shared" si="326"/>
        <v>0</v>
      </c>
      <c r="G2830" s="127">
        <f t="shared" si="327"/>
        <v>0</v>
      </c>
      <c r="H2830" s="131">
        <f t="shared" si="328"/>
        <v>0</v>
      </c>
      <c r="I2830" s="128">
        <f t="shared" si="324"/>
        <v>17</v>
      </c>
      <c r="J2830" s="156" t="str">
        <f t="shared" si="322"/>
        <v>1 3 2 325 005</v>
      </c>
      <c r="K2830" s="118">
        <f>SUMIFS(DATOS!$F:$F,DATOS!$A:$A,$C2830,DATOS!$G:$G,$N$1,DATOS!$E:$E,$Q$1)</f>
        <v>0</v>
      </c>
      <c r="L2830" s="118">
        <f>SUMIFS(DATOS!$F:$F,DATOS!$A:$A,$C2830,DATOS!$G:$G,$O$1,DATOS!$E:$E,$Q$1)</f>
        <v>0</v>
      </c>
      <c r="M2830" s="119">
        <f>SUMIFS(DATOS!$F:$F,DATOS!$A:$A,$C2830,DATOS!$G:$G,$P$1,DATOS!$E:$E,$Q$1)</f>
        <v>0</v>
      </c>
      <c r="N2830" s="117">
        <f>SUMIFS(DATOS!$F:$F,DATOS!$A:$A,$C2830,DATOS!$G:$G,$N$1,DATOS!$L:$L,$R$1)</f>
        <v>0</v>
      </c>
      <c r="O2830" s="118">
        <f>SUMIFS(DATOS!$F:$F,DATOS!$A:$A,$C2830,DATOS!$G:$G,$O$1,DATOS!$L:$L,$R$1)</f>
        <v>0</v>
      </c>
      <c r="P2830" s="119">
        <f>SUMIFS(DATOS!$F:$F,DATOS!$A:$A,$C2830,DATOS!$G:$G,$P$1,DATOS!$L:$L,$R$1)</f>
        <v>0</v>
      </c>
      <c r="Q2830" s="117">
        <f>SUMIFS(DATOS!$F:$F,DATOS!$A:$A,$C2830,DATOS!$G:$G,$N$1,DATOS!$J:$J,$S$1)</f>
        <v>0</v>
      </c>
      <c r="R2830" s="118">
        <f>SUMIFS(DATOS!$F:$F,DATOS!$A:$A,$C2830,DATOS!$G:$G,$O$1,DATOS!$J:$J,$S$1)</f>
        <v>0</v>
      </c>
      <c r="S2830" s="119">
        <f>SUMIFS(DATOS!$F:$F,DATOS!$A:$A,$C2830,DATOS!$G:$G,$P$1,DATOS!$J:$J,$S$1)</f>
        <v>0</v>
      </c>
      <c r="T2830" s="117">
        <f>SUMIFS(DATOS!$F:$F,DATOS!$A:$A,$C2830,DATOS!$G:$G,$N$1,DATOS!$K:$K,$T$1)</f>
        <v>0</v>
      </c>
      <c r="U2830" s="118">
        <f>SUMIFS(DATOS!$F:$F,DATOS!$A:$A,$C2830,DATOS!$G:$G,$O$1,DATOS!$K:$K,$T$1)</f>
        <v>0</v>
      </c>
      <c r="V2830" s="119">
        <f>SUMIFS(DATOS!$F:$F,DATOS!$A:$A,$C2830,DATOS!$G:$G,$P$1,DATOS!$K:$K,$R$1)</f>
        <v>0</v>
      </c>
    </row>
    <row r="2831" spans="1:22">
      <c r="A2831" s="128" t="s">
        <v>452</v>
      </c>
      <c r="B2831" s="128" t="str">
        <f t="shared" si="323"/>
        <v>1 3 2 326 001 001</v>
      </c>
      <c r="C2831" s="129" t="s">
        <v>4347</v>
      </c>
      <c r="D2831" s="130" t="s">
        <v>224</v>
      </c>
      <c r="E2831" s="127">
        <f t="shared" si="325"/>
        <v>0</v>
      </c>
      <c r="F2831" s="127">
        <f t="shared" si="326"/>
        <v>0</v>
      </c>
      <c r="G2831" s="127">
        <f t="shared" si="327"/>
        <v>0</v>
      </c>
      <c r="H2831" s="131">
        <f t="shared" si="328"/>
        <v>0</v>
      </c>
      <c r="I2831" s="128">
        <f t="shared" si="324"/>
        <v>17</v>
      </c>
      <c r="J2831" s="156" t="str">
        <f t="shared" si="322"/>
        <v>1 3 2 326 001</v>
      </c>
      <c r="K2831" s="118">
        <f>SUMIFS(DATOS!$F:$F,DATOS!$A:$A,$C2831,DATOS!$G:$G,$N$1,DATOS!$E:$E,$Q$1)</f>
        <v>0</v>
      </c>
      <c r="L2831" s="118">
        <f>SUMIFS(DATOS!$F:$F,DATOS!$A:$A,$C2831,DATOS!$G:$G,$O$1,DATOS!$E:$E,$Q$1)</f>
        <v>0</v>
      </c>
      <c r="M2831" s="119">
        <f>SUMIFS(DATOS!$F:$F,DATOS!$A:$A,$C2831,DATOS!$G:$G,$P$1,DATOS!$E:$E,$Q$1)</f>
        <v>0</v>
      </c>
      <c r="N2831" s="117">
        <f>SUMIFS(DATOS!$F:$F,DATOS!$A:$A,$C2831,DATOS!$G:$G,$N$1,DATOS!$L:$L,$R$1)</f>
        <v>0</v>
      </c>
      <c r="O2831" s="118">
        <f>SUMIFS(DATOS!$F:$F,DATOS!$A:$A,$C2831,DATOS!$G:$G,$O$1,DATOS!$L:$L,$R$1)</f>
        <v>0</v>
      </c>
      <c r="P2831" s="119">
        <f>SUMIFS(DATOS!$F:$F,DATOS!$A:$A,$C2831,DATOS!$G:$G,$P$1,DATOS!$L:$L,$R$1)</f>
        <v>0</v>
      </c>
      <c r="Q2831" s="117">
        <f>SUMIFS(DATOS!$F:$F,DATOS!$A:$A,$C2831,DATOS!$G:$G,$N$1,DATOS!$J:$J,$S$1)</f>
        <v>0</v>
      </c>
      <c r="R2831" s="118">
        <f>SUMIFS(DATOS!$F:$F,DATOS!$A:$A,$C2831,DATOS!$G:$G,$O$1,DATOS!$J:$J,$S$1)</f>
        <v>0</v>
      </c>
      <c r="S2831" s="119">
        <f>SUMIFS(DATOS!$F:$F,DATOS!$A:$A,$C2831,DATOS!$G:$G,$P$1,DATOS!$J:$J,$S$1)</f>
        <v>0</v>
      </c>
      <c r="T2831" s="117">
        <f>SUMIFS(DATOS!$F:$F,DATOS!$A:$A,$C2831,DATOS!$G:$G,$N$1,DATOS!$K:$K,$T$1)</f>
        <v>0</v>
      </c>
      <c r="U2831" s="118">
        <f>SUMIFS(DATOS!$F:$F,DATOS!$A:$A,$C2831,DATOS!$G:$G,$O$1,DATOS!$K:$K,$T$1)</f>
        <v>0</v>
      </c>
      <c r="V2831" s="119">
        <f>SUMIFS(DATOS!$F:$F,DATOS!$A:$A,$C2831,DATOS!$G:$G,$P$1,DATOS!$K:$K,$R$1)</f>
        <v>0</v>
      </c>
    </row>
    <row r="2832" spans="1:22">
      <c r="A2832" s="128" t="s">
        <v>452</v>
      </c>
      <c r="B2832" s="128" t="str">
        <f t="shared" si="323"/>
        <v>1 3 2 326 002 001</v>
      </c>
      <c r="C2832" s="129" t="s">
        <v>7921</v>
      </c>
      <c r="D2832" s="130" t="s">
        <v>224</v>
      </c>
      <c r="E2832" s="127">
        <f t="shared" si="325"/>
        <v>0</v>
      </c>
      <c r="F2832" s="127">
        <f t="shared" si="326"/>
        <v>0</v>
      </c>
      <c r="G2832" s="127">
        <f t="shared" si="327"/>
        <v>0</v>
      </c>
      <c r="H2832" s="131">
        <f t="shared" si="328"/>
        <v>0</v>
      </c>
      <c r="I2832" s="128">
        <f t="shared" si="324"/>
        <v>17</v>
      </c>
      <c r="J2832" s="156" t="str">
        <f t="shared" si="322"/>
        <v>1 3 2 326 002</v>
      </c>
      <c r="K2832" s="118">
        <f>SUMIFS(DATOS!$F:$F,DATOS!$A:$A,$C2832,DATOS!$G:$G,$N$1,DATOS!$E:$E,$Q$1)</f>
        <v>0</v>
      </c>
      <c r="L2832" s="118">
        <f>SUMIFS(DATOS!$F:$F,DATOS!$A:$A,$C2832,DATOS!$G:$G,$O$1,DATOS!$E:$E,$Q$1)</f>
        <v>0</v>
      </c>
      <c r="M2832" s="119">
        <f>SUMIFS(DATOS!$F:$F,DATOS!$A:$A,$C2832,DATOS!$G:$G,$P$1,DATOS!$E:$E,$Q$1)</f>
        <v>0</v>
      </c>
      <c r="N2832" s="117">
        <f>SUMIFS(DATOS!$F:$F,DATOS!$A:$A,$C2832,DATOS!$G:$G,$N$1,DATOS!$L:$L,$R$1)</f>
        <v>0</v>
      </c>
      <c r="O2832" s="118">
        <f>SUMIFS(DATOS!$F:$F,DATOS!$A:$A,$C2832,DATOS!$G:$G,$O$1,DATOS!$L:$L,$R$1)</f>
        <v>0</v>
      </c>
      <c r="P2832" s="119">
        <f>SUMIFS(DATOS!$F:$F,DATOS!$A:$A,$C2832,DATOS!$G:$G,$P$1,DATOS!$L:$L,$R$1)</f>
        <v>0</v>
      </c>
      <c r="Q2832" s="117">
        <f>SUMIFS(DATOS!$F:$F,DATOS!$A:$A,$C2832,DATOS!$G:$G,$N$1,DATOS!$J:$J,$S$1)</f>
        <v>0</v>
      </c>
      <c r="R2832" s="118">
        <f>SUMIFS(DATOS!$F:$F,DATOS!$A:$A,$C2832,DATOS!$G:$G,$O$1,DATOS!$J:$J,$S$1)</f>
        <v>0</v>
      </c>
      <c r="S2832" s="119">
        <f>SUMIFS(DATOS!$F:$F,DATOS!$A:$A,$C2832,DATOS!$G:$G,$P$1,DATOS!$J:$J,$S$1)</f>
        <v>0</v>
      </c>
      <c r="T2832" s="117">
        <f>SUMIFS(DATOS!$F:$F,DATOS!$A:$A,$C2832,DATOS!$G:$G,$N$1,DATOS!$K:$K,$T$1)</f>
        <v>0</v>
      </c>
      <c r="U2832" s="118">
        <f>SUMIFS(DATOS!$F:$F,DATOS!$A:$A,$C2832,DATOS!$G:$G,$O$1,DATOS!$K:$K,$T$1)</f>
        <v>0</v>
      </c>
      <c r="V2832" s="119">
        <f>SUMIFS(DATOS!$F:$F,DATOS!$A:$A,$C2832,DATOS!$G:$G,$P$1,DATOS!$K:$K,$R$1)</f>
        <v>0</v>
      </c>
    </row>
    <row r="2833" spans="1:22">
      <c r="A2833" s="128" t="s">
        <v>452</v>
      </c>
      <c r="B2833" s="128" t="str">
        <f t="shared" si="323"/>
        <v>1 3 2 326 003 001</v>
      </c>
      <c r="C2833" s="129" t="s">
        <v>10075</v>
      </c>
      <c r="D2833" s="130" t="s">
        <v>224</v>
      </c>
      <c r="E2833" s="127">
        <f t="shared" si="325"/>
        <v>0</v>
      </c>
      <c r="F2833" s="127">
        <f t="shared" si="326"/>
        <v>0</v>
      </c>
      <c r="G2833" s="127">
        <f t="shared" si="327"/>
        <v>0</v>
      </c>
      <c r="H2833" s="131">
        <f t="shared" si="328"/>
        <v>0</v>
      </c>
      <c r="I2833" s="128">
        <f t="shared" si="324"/>
        <v>17</v>
      </c>
      <c r="J2833" s="156" t="str">
        <f t="shared" si="322"/>
        <v>1 3 2 326 003</v>
      </c>
      <c r="K2833" s="118">
        <f>SUMIFS(DATOS!$F:$F,DATOS!$A:$A,$C2833,DATOS!$G:$G,$N$1,DATOS!$E:$E,$Q$1)</f>
        <v>0</v>
      </c>
      <c r="L2833" s="118">
        <f>SUMIFS(DATOS!$F:$F,DATOS!$A:$A,$C2833,DATOS!$G:$G,$O$1,DATOS!$E:$E,$Q$1)</f>
        <v>0</v>
      </c>
      <c r="M2833" s="119">
        <f>SUMIFS(DATOS!$F:$F,DATOS!$A:$A,$C2833,DATOS!$G:$G,$P$1,DATOS!$E:$E,$Q$1)</f>
        <v>0</v>
      </c>
      <c r="N2833" s="117">
        <f>SUMIFS(DATOS!$F:$F,DATOS!$A:$A,$C2833,DATOS!$G:$G,$N$1,DATOS!$L:$L,$R$1)</f>
        <v>0</v>
      </c>
      <c r="O2833" s="118">
        <f>SUMIFS(DATOS!$F:$F,DATOS!$A:$A,$C2833,DATOS!$G:$G,$O$1,DATOS!$L:$L,$R$1)</f>
        <v>0</v>
      </c>
      <c r="P2833" s="119">
        <f>SUMIFS(DATOS!$F:$F,DATOS!$A:$A,$C2833,DATOS!$G:$G,$P$1,DATOS!$L:$L,$R$1)</f>
        <v>0</v>
      </c>
      <c r="Q2833" s="117">
        <f>SUMIFS(DATOS!$F:$F,DATOS!$A:$A,$C2833,DATOS!$G:$G,$N$1,DATOS!$J:$J,$S$1)</f>
        <v>0</v>
      </c>
      <c r="R2833" s="118">
        <f>SUMIFS(DATOS!$F:$F,DATOS!$A:$A,$C2833,DATOS!$G:$G,$O$1,DATOS!$J:$J,$S$1)</f>
        <v>0</v>
      </c>
      <c r="S2833" s="119">
        <f>SUMIFS(DATOS!$F:$F,DATOS!$A:$A,$C2833,DATOS!$G:$G,$P$1,DATOS!$J:$J,$S$1)</f>
        <v>0</v>
      </c>
      <c r="T2833" s="117">
        <f>SUMIFS(DATOS!$F:$F,DATOS!$A:$A,$C2833,DATOS!$G:$G,$N$1,DATOS!$K:$K,$T$1)</f>
        <v>0</v>
      </c>
      <c r="U2833" s="118">
        <f>SUMIFS(DATOS!$F:$F,DATOS!$A:$A,$C2833,DATOS!$G:$G,$O$1,DATOS!$K:$K,$T$1)</f>
        <v>0</v>
      </c>
      <c r="V2833" s="119">
        <f>SUMIFS(DATOS!$F:$F,DATOS!$A:$A,$C2833,DATOS!$G:$G,$P$1,DATOS!$K:$K,$R$1)</f>
        <v>0</v>
      </c>
    </row>
    <row r="2834" spans="1:22">
      <c r="A2834" s="128" t="s">
        <v>452</v>
      </c>
      <c r="B2834" s="128" t="str">
        <f t="shared" si="323"/>
        <v>1 3 2 326 004 001</v>
      </c>
      <c r="C2834" s="129" t="s">
        <v>10076</v>
      </c>
      <c r="D2834" s="130" t="s">
        <v>224</v>
      </c>
      <c r="E2834" s="127">
        <f t="shared" si="325"/>
        <v>0</v>
      </c>
      <c r="F2834" s="127">
        <f t="shared" si="326"/>
        <v>0</v>
      </c>
      <c r="G2834" s="127">
        <f t="shared" si="327"/>
        <v>0</v>
      </c>
      <c r="H2834" s="131">
        <f t="shared" si="328"/>
        <v>0</v>
      </c>
      <c r="I2834" s="128">
        <f t="shared" si="324"/>
        <v>17</v>
      </c>
      <c r="J2834" s="156" t="str">
        <f t="shared" si="322"/>
        <v>1 3 2 326 004</v>
      </c>
      <c r="K2834" s="118">
        <f>SUMIFS(DATOS!$F:$F,DATOS!$A:$A,$C2834,DATOS!$G:$G,$N$1,DATOS!$E:$E,$Q$1)</f>
        <v>0</v>
      </c>
      <c r="L2834" s="118">
        <f>SUMIFS(DATOS!$F:$F,DATOS!$A:$A,$C2834,DATOS!$G:$G,$O$1,DATOS!$E:$E,$Q$1)</f>
        <v>0</v>
      </c>
      <c r="M2834" s="119">
        <f>SUMIFS(DATOS!$F:$F,DATOS!$A:$A,$C2834,DATOS!$G:$G,$P$1,DATOS!$E:$E,$Q$1)</f>
        <v>0</v>
      </c>
      <c r="N2834" s="117">
        <f>SUMIFS(DATOS!$F:$F,DATOS!$A:$A,$C2834,DATOS!$G:$G,$N$1,DATOS!$L:$L,$R$1)</f>
        <v>0</v>
      </c>
      <c r="O2834" s="118">
        <f>SUMIFS(DATOS!$F:$F,DATOS!$A:$A,$C2834,DATOS!$G:$G,$O$1,DATOS!$L:$L,$R$1)</f>
        <v>0</v>
      </c>
      <c r="P2834" s="119">
        <f>SUMIFS(DATOS!$F:$F,DATOS!$A:$A,$C2834,DATOS!$G:$G,$P$1,DATOS!$L:$L,$R$1)</f>
        <v>0</v>
      </c>
      <c r="Q2834" s="117">
        <f>SUMIFS(DATOS!$F:$F,DATOS!$A:$A,$C2834,DATOS!$G:$G,$N$1,DATOS!$J:$J,$S$1)</f>
        <v>0</v>
      </c>
      <c r="R2834" s="118">
        <f>SUMIFS(DATOS!$F:$F,DATOS!$A:$A,$C2834,DATOS!$G:$G,$O$1,DATOS!$J:$J,$S$1)</f>
        <v>0</v>
      </c>
      <c r="S2834" s="119">
        <f>SUMIFS(DATOS!$F:$F,DATOS!$A:$A,$C2834,DATOS!$G:$G,$P$1,DATOS!$J:$J,$S$1)</f>
        <v>0</v>
      </c>
      <c r="T2834" s="117">
        <f>SUMIFS(DATOS!$F:$F,DATOS!$A:$A,$C2834,DATOS!$G:$G,$N$1,DATOS!$K:$K,$T$1)</f>
        <v>0</v>
      </c>
      <c r="U2834" s="118">
        <f>SUMIFS(DATOS!$F:$F,DATOS!$A:$A,$C2834,DATOS!$G:$G,$O$1,DATOS!$K:$K,$T$1)</f>
        <v>0</v>
      </c>
      <c r="V2834" s="119">
        <f>SUMIFS(DATOS!$F:$F,DATOS!$A:$A,$C2834,DATOS!$G:$G,$P$1,DATOS!$K:$K,$R$1)</f>
        <v>0</v>
      </c>
    </row>
    <row r="2835" spans="1:22">
      <c r="A2835" s="128" t="s">
        <v>452</v>
      </c>
      <c r="B2835" s="128" t="str">
        <f t="shared" si="323"/>
        <v>1 3 2 326 005 001</v>
      </c>
      <c r="C2835" s="129" t="s">
        <v>10077</v>
      </c>
      <c r="D2835" s="130" t="s">
        <v>224</v>
      </c>
      <c r="E2835" s="127">
        <f t="shared" si="325"/>
        <v>0</v>
      </c>
      <c r="F2835" s="127">
        <f t="shared" si="326"/>
        <v>0</v>
      </c>
      <c r="G2835" s="127">
        <f t="shared" si="327"/>
        <v>0</v>
      </c>
      <c r="H2835" s="131">
        <f t="shared" si="328"/>
        <v>0</v>
      </c>
      <c r="I2835" s="128">
        <f t="shared" si="324"/>
        <v>17</v>
      </c>
      <c r="J2835" s="156" t="str">
        <f t="shared" si="322"/>
        <v>1 3 2 326 005</v>
      </c>
      <c r="K2835" s="118">
        <f>SUMIFS(DATOS!$F:$F,DATOS!$A:$A,$C2835,DATOS!$G:$G,$N$1,DATOS!$E:$E,$Q$1)</f>
        <v>0</v>
      </c>
      <c r="L2835" s="118">
        <f>SUMIFS(DATOS!$F:$F,DATOS!$A:$A,$C2835,DATOS!$G:$G,$O$1,DATOS!$E:$E,$Q$1)</f>
        <v>0</v>
      </c>
      <c r="M2835" s="119">
        <f>SUMIFS(DATOS!$F:$F,DATOS!$A:$A,$C2835,DATOS!$G:$G,$P$1,DATOS!$E:$E,$Q$1)</f>
        <v>0</v>
      </c>
      <c r="N2835" s="117">
        <f>SUMIFS(DATOS!$F:$F,DATOS!$A:$A,$C2835,DATOS!$G:$G,$N$1,DATOS!$L:$L,$R$1)</f>
        <v>0</v>
      </c>
      <c r="O2835" s="118">
        <f>SUMIFS(DATOS!$F:$F,DATOS!$A:$A,$C2835,DATOS!$G:$G,$O$1,DATOS!$L:$L,$R$1)</f>
        <v>0</v>
      </c>
      <c r="P2835" s="119">
        <f>SUMIFS(DATOS!$F:$F,DATOS!$A:$A,$C2835,DATOS!$G:$G,$P$1,DATOS!$L:$L,$R$1)</f>
        <v>0</v>
      </c>
      <c r="Q2835" s="117">
        <f>SUMIFS(DATOS!$F:$F,DATOS!$A:$A,$C2835,DATOS!$G:$G,$N$1,DATOS!$J:$J,$S$1)</f>
        <v>0</v>
      </c>
      <c r="R2835" s="118">
        <f>SUMIFS(DATOS!$F:$F,DATOS!$A:$A,$C2835,DATOS!$G:$G,$O$1,DATOS!$J:$J,$S$1)</f>
        <v>0</v>
      </c>
      <c r="S2835" s="119">
        <f>SUMIFS(DATOS!$F:$F,DATOS!$A:$A,$C2835,DATOS!$G:$G,$P$1,DATOS!$J:$J,$S$1)</f>
        <v>0</v>
      </c>
      <c r="T2835" s="117">
        <f>SUMIFS(DATOS!$F:$F,DATOS!$A:$A,$C2835,DATOS!$G:$G,$N$1,DATOS!$K:$K,$T$1)</f>
        <v>0</v>
      </c>
      <c r="U2835" s="118">
        <f>SUMIFS(DATOS!$F:$F,DATOS!$A:$A,$C2835,DATOS!$G:$G,$O$1,DATOS!$K:$K,$T$1)</f>
        <v>0</v>
      </c>
      <c r="V2835" s="119">
        <f>SUMIFS(DATOS!$F:$F,DATOS!$A:$A,$C2835,DATOS!$G:$G,$P$1,DATOS!$K:$K,$R$1)</f>
        <v>0</v>
      </c>
    </row>
    <row r="2836" spans="1:22">
      <c r="A2836" s="128" t="s">
        <v>452</v>
      </c>
      <c r="B2836" s="128" t="str">
        <f t="shared" si="323"/>
        <v>1 3 2 327 001 001</v>
      </c>
      <c r="C2836" s="129" t="s">
        <v>4355</v>
      </c>
      <c r="D2836" s="130" t="s">
        <v>3352</v>
      </c>
      <c r="E2836" s="127">
        <f t="shared" si="325"/>
        <v>0</v>
      </c>
      <c r="F2836" s="127">
        <f t="shared" si="326"/>
        <v>0</v>
      </c>
      <c r="G2836" s="127">
        <f t="shared" si="327"/>
        <v>0</v>
      </c>
      <c r="H2836" s="131">
        <f t="shared" si="328"/>
        <v>0</v>
      </c>
      <c r="I2836" s="128">
        <f t="shared" si="324"/>
        <v>17</v>
      </c>
      <c r="J2836" s="156" t="str">
        <f t="shared" si="322"/>
        <v>1 3 2 327 001</v>
      </c>
      <c r="K2836" s="118">
        <f>SUMIFS(DATOS!$F:$F,DATOS!$A:$A,$C2836,DATOS!$G:$G,$N$1,DATOS!$E:$E,$Q$1)</f>
        <v>0</v>
      </c>
      <c r="L2836" s="118">
        <f>SUMIFS(DATOS!$F:$F,DATOS!$A:$A,$C2836,DATOS!$G:$G,$O$1,DATOS!$E:$E,$Q$1)</f>
        <v>0</v>
      </c>
      <c r="M2836" s="119">
        <f>SUMIFS(DATOS!$F:$F,DATOS!$A:$A,$C2836,DATOS!$G:$G,$P$1,DATOS!$E:$E,$Q$1)</f>
        <v>0</v>
      </c>
      <c r="N2836" s="117">
        <f>SUMIFS(DATOS!$F:$F,DATOS!$A:$A,$C2836,DATOS!$G:$G,$N$1,DATOS!$L:$L,$R$1)</f>
        <v>0</v>
      </c>
      <c r="O2836" s="118">
        <f>SUMIFS(DATOS!$F:$F,DATOS!$A:$A,$C2836,DATOS!$G:$G,$O$1,DATOS!$L:$L,$R$1)</f>
        <v>0</v>
      </c>
      <c r="P2836" s="119">
        <f>SUMIFS(DATOS!$F:$F,DATOS!$A:$A,$C2836,DATOS!$G:$G,$P$1,DATOS!$L:$L,$R$1)</f>
        <v>0</v>
      </c>
      <c r="Q2836" s="117">
        <f>SUMIFS(DATOS!$F:$F,DATOS!$A:$A,$C2836,DATOS!$G:$G,$N$1,DATOS!$J:$J,$S$1)</f>
        <v>0</v>
      </c>
      <c r="R2836" s="118">
        <f>SUMIFS(DATOS!$F:$F,DATOS!$A:$A,$C2836,DATOS!$G:$G,$O$1,DATOS!$J:$J,$S$1)</f>
        <v>0</v>
      </c>
      <c r="S2836" s="119">
        <f>SUMIFS(DATOS!$F:$F,DATOS!$A:$A,$C2836,DATOS!$G:$G,$P$1,DATOS!$J:$J,$S$1)</f>
        <v>0</v>
      </c>
      <c r="T2836" s="117">
        <f>SUMIFS(DATOS!$F:$F,DATOS!$A:$A,$C2836,DATOS!$G:$G,$N$1,DATOS!$K:$K,$T$1)</f>
        <v>0</v>
      </c>
      <c r="U2836" s="118">
        <f>SUMIFS(DATOS!$F:$F,DATOS!$A:$A,$C2836,DATOS!$G:$G,$O$1,DATOS!$K:$K,$T$1)</f>
        <v>0</v>
      </c>
      <c r="V2836" s="119">
        <f>SUMIFS(DATOS!$F:$F,DATOS!$A:$A,$C2836,DATOS!$G:$G,$P$1,DATOS!$K:$K,$R$1)</f>
        <v>0</v>
      </c>
    </row>
    <row r="2837" spans="1:22">
      <c r="A2837" s="128" t="s">
        <v>452</v>
      </c>
      <c r="B2837" s="128" t="str">
        <f t="shared" si="323"/>
        <v>1 3 2 327 002 001</v>
      </c>
      <c r="C2837" s="129" t="s">
        <v>10078</v>
      </c>
      <c r="D2837" s="130" t="s">
        <v>3352</v>
      </c>
      <c r="E2837" s="127">
        <f t="shared" si="325"/>
        <v>0</v>
      </c>
      <c r="F2837" s="127">
        <f t="shared" si="326"/>
        <v>0</v>
      </c>
      <c r="G2837" s="127">
        <f t="shared" si="327"/>
        <v>0</v>
      </c>
      <c r="H2837" s="131">
        <f t="shared" si="328"/>
        <v>0</v>
      </c>
      <c r="I2837" s="128">
        <f t="shared" si="324"/>
        <v>17</v>
      </c>
      <c r="J2837" s="156" t="str">
        <f t="shared" si="322"/>
        <v>1 3 2 327 002</v>
      </c>
      <c r="K2837" s="118">
        <f>SUMIFS(DATOS!$F:$F,DATOS!$A:$A,$C2837,DATOS!$G:$G,$N$1,DATOS!$E:$E,$Q$1)</f>
        <v>0</v>
      </c>
      <c r="L2837" s="118">
        <f>SUMIFS(DATOS!$F:$F,DATOS!$A:$A,$C2837,DATOS!$G:$G,$O$1,DATOS!$E:$E,$Q$1)</f>
        <v>0</v>
      </c>
      <c r="M2837" s="119">
        <f>SUMIFS(DATOS!$F:$F,DATOS!$A:$A,$C2837,DATOS!$G:$G,$P$1,DATOS!$E:$E,$Q$1)</f>
        <v>0</v>
      </c>
      <c r="N2837" s="117">
        <f>SUMIFS(DATOS!$F:$F,DATOS!$A:$A,$C2837,DATOS!$G:$G,$N$1,DATOS!$L:$L,$R$1)</f>
        <v>0</v>
      </c>
      <c r="O2837" s="118">
        <f>SUMIFS(DATOS!$F:$F,DATOS!$A:$A,$C2837,DATOS!$G:$G,$O$1,DATOS!$L:$L,$R$1)</f>
        <v>0</v>
      </c>
      <c r="P2837" s="119">
        <f>SUMIFS(DATOS!$F:$F,DATOS!$A:$A,$C2837,DATOS!$G:$G,$P$1,DATOS!$L:$L,$R$1)</f>
        <v>0</v>
      </c>
      <c r="Q2837" s="117">
        <f>SUMIFS(DATOS!$F:$F,DATOS!$A:$A,$C2837,DATOS!$G:$G,$N$1,DATOS!$J:$J,$S$1)</f>
        <v>0</v>
      </c>
      <c r="R2837" s="118">
        <f>SUMIFS(DATOS!$F:$F,DATOS!$A:$A,$C2837,DATOS!$G:$G,$O$1,DATOS!$J:$J,$S$1)</f>
        <v>0</v>
      </c>
      <c r="S2837" s="119">
        <f>SUMIFS(DATOS!$F:$F,DATOS!$A:$A,$C2837,DATOS!$G:$G,$P$1,DATOS!$J:$J,$S$1)</f>
        <v>0</v>
      </c>
      <c r="T2837" s="117">
        <f>SUMIFS(DATOS!$F:$F,DATOS!$A:$A,$C2837,DATOS!$G:$G,$N$1,DATOS!$K:$K,$T$1)</f>
        <v>0</v>
      </c>
      <c r="U2837" s="118">
        <f>SUMIFS(DATOS!$F:$F,DATOS!$A:$A,$C2837,DATOS!$G:$G,$O$1,DATOS!$K:$K,$T$1)</f>
        <v>0</v>
      </c>
      <c r="V2837" s="119">
        <f>SUMIFS(DATOS!$F:$F,DATOS!$A:$A,$C2837,DATOS!$G:$G,$P$1,DATOS!$K:$K,$R$1)</f>
        <v>0</v>
      </c>
    </row>
    <row r="2838" spans="1:22">
      <c r="A2838" s="128" t="s">
        <v>452</v>
      </c>
      <c r="B2838" s="128" t="str">
        <f t="shared" si="323"/>
        <v>1 3 2 327 003 001</v>
      </c>
      <c r="C2838" s="129" t="s">
        <v>10079</v>
      </c>
      <c r="D2838" s="130" t="s">
        <v>3352</v>
      </c>
      <c r="E2838" s="127">
        <f t="shared" si="325"/>
        <v>0</v>
      </c>
      <c r="F2838" s="127">
        <f t="shared" si="326"/>
        <v>0</v>
      </c>
      <c r="G2838" s="127">
        <f t="shared" si="327"/>
        <v>0</v>
      </c>
      <c r="H2838" s="131">
        <f t="shared" si="328"/>
        <v>0</v>
      </c>
      <c r="I2838" s="128">
        <f t="shared" si="324"/>
        <v>17</v>
      </c>
      <c r="J2838" s="156" t="str">
        <f t="shared" si="322"/>
        <v>1 3 2 327 003</v>
      </c>
      <c r="K2838" s="118">
        <f>SUMIFS(DATOS!$F:$F,DATOS!$A:$A,$C2838,DATOS!$G:$G,$N$1,DATOS!$E:$E,$Q$1)</f>
        <v>0</v>
      </c>
      <c r="L2838" s="118">
        <f>SUMIFS(DATOS!$F:$F,DATOS!$A:$A,$C2838,DATOS!$G:$G,$O$1,DATOS!$E:$E,$Q$1)</f>
        <v>0</v>
      </c>
      <c r="M2838" s="119">
        <f>SUMIFS(DATOS!$F:$F,DATOS!$A:$A,$C2838,DATOS!$G:$G,$P$1,DATOS!$E:$E,$Q$1)</f>
        <v>0</v>
      </c>
      <c r="N2838" s="117">
        <f>SUMIFS(DATOS!$F:$F,DATOS!$A:$A,$C2838,DATOS!$G:$G,$N$1,DATOS!$L:$L,$R$1)</f>
        <v>0</v>
      </c>
      <c r="O2838" s="118">
        <f>SUMIFS(DATOS!$F:$F,DATOS!$A:$A,$C2838,DATOS!$G:$G,$O$1,DATOS!$L:$L,$R$1)</f>
        <v>0</v>
      </c>
      <c r="P2838" s="119">
        <f>SUMIFS(DATOS!$F:$F,DATOS!$A:$A,$C2838,DATOS!$G:$G,$P$1,DATOS!$L:$L,$R$1)</f>
        <v>0</v>
      </c>
      <c r="Q2838" s="117">
        <f>SUMIFS(DATOS!$F:$F,DATOS!$A:$A,$C2838,DATOS!$G:$G,$N$1,DATOS!$J:$J,$S$1)</f>
        <v>0</v>
      </c>
      <c r="R2838" s="118">
        <f>SUMIFS(DATOS!$F:$F,DATOS!$A:$A,$C2838,DATOS!$G:$G,$O$1,DATOS!$J:$J,$S$1)</f>
        <v>0</v>
      </c>
      <c r="S2838" s="119">
        <f>SUMIFS(DATOS!$F:$F,DATOS!$A:$A,$C2838,DATOS!$G:$G,$P$1,DATOS!$J:$J,$S$1)</f>
        <v>0</v>
      </c>
      <c r="T2838" s="117">
        <f>SUMIFS(DATOS!$F:$F,DATOS!$A:$A,$C2838,DATOS!$G:$G,$N$1,DATOS!$K:$K,$T$1)</f>
        <v>0</v>
      </c>
      <c r="U2838" s="118">
        <f>SUMIFS(DATOS!$F:$F,DATOS!$A:$A,$C2838,DATOS!$G:$G,$O$1,DATOS!$K:$K,$T$1)</f>
        <v>0</v>
      </c>
      <c r="V2838" s="119">
        <f>SUMIFS(DATOS!$F:$F,DATOS!$A:$A,$C2838,DATOS!$G:$G,$P$1,DATOS!$K:$K,$R$1)</f>
        <v>0</v>
      </c>
    </row>
    <row r="2839" spans="1:22">
      <c r="A2839" s="128" t="s">
        <v>452</v>
      </c>
      <c r="B2839" s="128" t="str">
        <f t="shared" si="323"/>
        <v>1 3 2 327 004 001</v>
      </c>
      <c r="C2839" s="129" t="s">
        <v>10080</v>
      </c>
      <c r="D2839" s="130" t="s">
        <v>3352</v>
      </c>
      <c r="E2839" s="127">
        <f t="shared" si="325"/>
        <v>0</v>
      </c>
      <c r="F2839" s="127">
        <f t="shared" si="326"/>
        <v>0</v>
      </c>
      <c r="G2839" s="127">
        <f t="shared" si="327"/>
        <v>0</v>
      </c>
      <c r="H2839" s="131">
        <f t="shared" si="328"/>
        <v>0</v>
      </c>
      <c r="I2839" s="128">
        <f t="shared" si="324"/>
        <v>17</v>
      </c>
      <c r="J2839" s="156" t="str">
        <f t="shared" si="322"/>
        <v>1 3 2 327 004</v>
      </c>
      <c r="K2839" s="118">
        <f>SUMIFS(DATOS!$F:$F,DATOS!$A:$A,$C2839,DATOS!$G:$G,$N$1,DATOS!$E:$E,$Q$1)</f>
        <v>0</v>
      </c>
      <c r="L2839" s="118">
        <f>SUMIFS(DATOS!$F:$F,DATOS!$A:$A,$C2839,DATOS!$G:$G,$O$1,DATOS!$E:$E,$Q$1)</f>
        <v>0</v>
      </c>
      <c r="M2839" s="119">
        <f>SUMIFS(DATOS!$F:$F,DATOS!$A:$A,$C2839,DATOS!$G:$G,$P$1,DATOS!$E:$E,$Q$1)</f>
        <v>0</v>
      </c>
      <c r="N2839" s="117">
        <f>SUMIFS(DATOS!$F:$F,DATOS!$A:$A,$C2839,DATOS!$G:$G,$N$1,DATOS!$L:$L,$R$1)</f>
        <v>0</v>
      </c>
      <c r="O2839" s="118">
        <f>SUMIFS(DATOS!$F:$F,DATOS!$A:$A,$C2839,DATOS!$G:$G,$O$1,DATOS!$L:$L,$R$1)</f>
        <v>0</v>
      </c>
      <c r="P2839" s="119">
        <f>SUMIFS(DATOS!$F:$F,DATOS!$A:$A,$C2839,DATOS!$G:$G,$P$1,DATOS!$L:$L,$R$1)</f>
        <v>0</v>
      </c>
      <c r="Q2839" s="117">
        <f>SUMIFS(DATOS!$F:$F,DATOS!$A:$A,$C2839,DATOS!$G:$G,$N$1,DATOS!$J:$J,$S$1)</f>
        <v>0</v>
      </c>
      <c r="R2839" s="118">
        <f>SUMIFS(DATOS!$F:$F,DATOS!$A:$A,$C2839,DATOS!$G:$G,$O$1,DATOS!$J:$J,$S$1)</f>
        <v>0</v>
      </c>
      <c r="S2839" s="119">
        <f>SUMIFS(DATOS!$F:$F,DATOS!$A:$A,$C2839,DATOS!$G:$G,$P$1,DATOS!$J:$J,$S$1)</f>
        <v>0</v>
      </c>
      <c r="T2839" s="117">
        <f>SUMIFS(DATOS!$F:$F,DATOS!$A:$A,$C2839,DATOS!$G:$G,$N$1,DATOS!$K:$K,$T$1)</f>
        <v>0</v>
      </c>
      <c r="U2839" s="118">
        <f>SUMIFS(DATOS!$F:$F,DATOS!$A:$A,$C2839,DATOS!$G:$G,$O$1,DATOS!$K:$K,$T$1)</f>
        <v>0</v>
      </c>
      <c r="V2839" s="119">
        <f>SUMIFS(DATOS!$F:$F,DATOS!$A:$A,$C2839,DATOS!$G:$G,$P$1,DATOS!$K:$K,$R$1)</f>
        <v>0</v>
      </c>
    </row>
    <row r="2840" spans="1:22">
      <c r="A2840" s="128" t="s">
        <v>452</v>
      </c>
      <c r="B2840" s="128" t="str">
        <f t="shared" si="323"/>
        <v>1 3 2 327 005 001</v>
      </c>
      <c r="C2840" s="129" t="s">
        <v>10081</v>
      </c>
      <c r="D2840" s="130" t="s">
        <v>3352</v>
      </c>
      <c r="E2840" s="127">
        <f t="shared" si="325"/>
        <v>0</v>
      </c>
      <c r="F2840" s="127">
        <f t="shared" si="326"/>
        <v>0</v>
      </c>
      <c r="G2840" s="127">
        <f t="shared" si="327"/>
        <v>0</v>
      </c>
      <c r="H2840" s="131">
        <f t="shared" si="328"/>
        <v>0</v>
      </c>
      <c r="I2840" s="128">
        <f t="shared" si="324"/>
        <v>17</v>
      </c>
      <c r="J2840" s="156" t="str">
        <f t="shared" si="322"/>
        <v>1 3 2 327 005</v>
      </c>
      <c r="K2840" s="118">
        <f>SUMIFS(DATOS!$F:$F,DATOS!$A:$A,$C2840,DATOS!$G:$G,$N$1,DATOS!$E:$E,$Q$1)</f>
        <v>0</v>
      </c>
      <c r="L2840" s="118">
        <f>SUMIFS(DATOS!$F:$F,DATOS!$A:$A,$C2840,DATOS!$G:$G,$O$1,DATOS!$E:$E,$Q$1)</f>
        <v>0</v>
      </c>
      <c r="M2840" s="119">
        <f>SUMIFS(DATOS!$F:$F,DATOS!$A:$A,$C2840,DATOS!$G:$G,$P$1,DATOS!$E:$E,$Q$1)</f>
        <v>0</v>
      </c>
      <c r="N2840" s="117">
        <f>SUMIFS(DATOS!$F:$F,DATOS!$A:$A,$C2840,DATOS!$G:$G,$N$1,DATOS!$L:$L,$R$1)</f>
        <v>0</v>
      </c>
      <c r="O2840" s="118">
        <f>SUMIFS(DATOS!$F:$F,DATOS!$A:$A,$C2840,DATOS!$G:$G,$O$1,DATOS!$L:$L,$R$1)</f>
        <v>0</v>
      </c>
      <c r="P2840" s="119">
        <f>SUMIFS(DATOS!$F:$F,DATOS!$A:$A,$C2840,DATOS!$G:$G,$P$1,DATOS!$L:$L,$R$1)</f>
        <v>0</v>
      </c>
      <c r="Q2840" s="117">
        <f>SUMIFS(DATOS!$F:$F,DATOS!$A:$A,$C2840,DATOS!$G:$G,$N$1,DATOS!$J:$J,$S$1)</f>
        <v>0</v>
      </c>
      <c r="R2840" s="118">
        <f>SUMIFS(DATOS!$F:$F,DATOS!$A:$A,$C2840,DATOS!$G:$G,$O$1,DATOS!$J:$J,$S$1)</f>
        <v>0</v>
      </c>
      <c r="S2840" s="119">
        <f>SUMIFS(DATOS!$F:$F,DATOS!$A:$A,$C2840,DATOS!$G:$G,$P$1,DATOS!$J:$J,$S$1)</f>
        <v>0</v>
      </c>
      <c r="T2840" s="117">
        <f>SUMIFS(DATOS!$F:$F,DATOS!$A:$A,$C2840,DATOS!$G:$G,$N$1,DATOS!$K:$K,$T$1)</f>
        <v>0</v>
      </c>
      <c r="U2840" s="118">
        <f>SUMIFS(DATOS!$F:$F,DATOS!$A:$A,$C2840,DATOS!$G:$G,$O$1,DATOS!$K:$K,$T$1)</f>
        <v>0</v>
      </c>
      <c r="V2840" s="119">
        <f>SUMIFS(DATOS!$F:$F,DATOS!$A:$A,$C2840,DATOS!$G:$G,$P$1,DATOS!$K:$K,$R$1)</f>
        <v>0</v>
      </c>
    </row>
    <row r="2841" spans="1:22">
      <c r="A2841" s="128" t="s">
        <v>452</v>
      </c>
      <c r="B2841" s="128" t="str">
        <f t="shared" si="323"/>
        <v>1 3 2 328 001 001</v>
      </c>
      <c r="C2841" s="129" t="s">
        <v>4363</v>
      </c>
      <c r="D2841" s="130" t="s">
        <v>3353</v>
      </c>
      <c r="E2841" s="127">
        <f t="shared" si="325"/>
        <v>0</v>
      </c>
      <c r="F2841" s="127">
        <f t="shared" si="326"/>
        <v>0</v>
      </c>
      <c r="G2841" s="127">
        <f t="shared" si="327"/>
        <v>0</v>
      </c>
      <c r="H2841" s="131">
        <f t="shared" si="328"/>
        <v>0</v>
      </c>
      <c r="I2841" s="128">
        <f t="shared" si="324"/>
        <v>17</v>
      </c>
      <c r="J2841" s="156" t="str">
        <f t="shared" si="322"/>
        <v>1 3 2 328 001</v>
      </c>
      <c r="K2841" s="118">
        <f>SUMIFS(DATOS!$F:$F,DATOS!$A:$A,$C2841,DATOS!$G:$G,$N$1,DATOS!$E:$E,$Q$1)</f>
        <v>0</v>
      </c>
      <c r="L2841" s="118">
        <f>SUMIFS(DATOS!$F:$F,DATOS!$A:$A,$C2841,DATOS!$G:$G,$O$1,DATOS!$E:$E,$Q$1)</f>
        <v>0</v>
      </c>
      <c r="M2841" s="119">
        <f>SUMIFS(DATOS!$F:$F,DATOS!$A:$A,$C2841,DATOS!$G:$G,$P$1,DATOS!$E:$E,$Q$1)</f>
        <v>0</v>
      </c>
      <c r="N2841" s="117">
        <f>SUMIFS(DATOS!$F:$F,DATOS!$A:$A,$C2841,DATOS!$G:$G,$N$1,DATOS!$L:$L,$R$1)</f>
        <v>0</v>
      </c>
      <c r="O2841" s="118">
        <f>SUMIFS(DATOS!$F:$F,DATOS!$A:$A,$C2841,DATOS!$G:$G,$O$1,DATOS!$L:$L,$R$1)</f>
        <v>0</v>
      </c>
      <c r="P2841" s="119">
        <f>SUMIFS(DATOS!$F:$F,DATOS!$A:$A,$C2841,DATOS!$G:$G,$P$1,DATOS!$L:$L,$R$1)</f>
        <v>0</v>
      </c>
      <c r="Q2841" s="117">
        <f>SUMIFS(DATOS!$F:$F,DATOS!$A:$A,$C2841,DATOS!$G:$G,$N$1,DATOS!$J:$J,$S$1)</f>
        <v>0</v>
      </c>
      <c r="R2841" s="118">
        <f>SUMIFS(DATOS!$F:$F,DATOS!$A:$A,$C2841,DATOS!$G:$G,$O$1,DATOS!$J:$J,$S$1)</f>
        <v>0</v>
      </c>
      <c r="S2841" s="119">
        <f>SUMIFS(DATOS!$F:$F,DATOS!$A:$A,$C2841,DATOS!$G:$G,$P$1,DATOS!$J:$J,$S$1)</f>
        <v>0</v>
      </c>
      <c r="T2841" s="117">
        <f>SUMIFS(DATOS!$F:$F,DATOS!$A:$A,$C2841,DATOS!$G:$G,$N$1,DATOS!$K:$K,$T$1)</f>
        <v>0</v>
      </c>
      <c r="U2841" s="118">
        <f>SUMIFS(DATOS!$F:$F,DATOS!$A:$A,$C2841,DATOS!$G:$G,$O$1,DATOS!$K:$K,$T$1)</f>
        <v>0</v>
      </c>
      <c r="V2841" s="119">
        <f>SUMIFS(DATOS!$F:$F,DATOS!$A:$A,$C2841,DATOS!$G:$G,$P$1,DATOS!$K:$K,$R$1)</f>
        <v>0</v>
      </c>
    </row>
    <row r="2842" spans="1:22">
      <c r="A2842" s="128" t="s">
        <v>452</v>
      </c>
      <c r="B2842" s="128" t="str">
        <f t="shared" si="323"/>
        <v>1 3 2 328 002 001</v>
      </c>
      <c r="C2842" s="129" t="s">
        <v>10082</v>
      </c>
      <c r="D2842" s="130" t="s">
        <v>3353</v>
      </c>
      <c r="E2842" s="127">
        <f t="shared" si="325"/>
        <v>0</v>
      </c>
      <c r="F2842" s="127">
        <f t="shared" si="326"/>
        <v>0</v>
      </c>
      <c r="G2842" s="127">
        <f t="shared" si="327"/>
        <v>0</v>
      </c>
      <c r="H2842" s="131">
        <f t="shared" si="328"/>
        <v>0</v>
      </c>
      <c r="I2842" s="128">
        <f t="shared" si="324"/>
        <v>17</v>
      </c>
      <c r="J2842" s="156" t="str">
        <f t="shared" si="322"/>
        <v>1 3 2 328 002</v>
      </c>
      <c r="K2842" s="118">
        <f>SUMIFS(DATOS!$F:$F,DATOS!$A:$A,$C2842,DATOS!$G:$G,$N$1,DATOS!$E:$E,$Q$1)</f>
        <v>0</v>
      </c>
      <c r="L2842" s="118">
        <f>SUMIFS(DATOS!$F:$F,DATOS!$A:$A,$C2842,DATOS!$G:$G,$O$1,DATOS!$E:$E,$Q$1)</f>
        <v>0</v>
      </c>
      <c r="M2842" s="119">
        <f>SUMIFS(DATOS!$F:$F,DATOS!$A:$A,$C2842,DATOS!$G:$G,$P$1,DATOS!$E:$E,$Q$1)</f>
        <v>0</v>
      </c>
      <c r="N2842" s="117">
        <f>SUMIFS(DATOS!$F:$F,DATOS!$A:$A,$C2842,DATOS!$G:$G,$N$1,DATOS!$L:$L,$R$1)</f>
        <v>0</v>
      </c>
      <c r="O2842" s="118">
        <f>SUMIFS(DATOS!$F:$F,DATOS!$A:$A,$C2842,DATOS!$G:$G,$O$1,DATOS!$L:$L,$R$1)</f>
        <v>0</v>
      </c>
      <c r="P2842" s="119">
        <f>SUMIFS(DATOS!$F:$F,DATOS!$A:$A,$C2842,DATOS!$G:$G,$P$1,DATOS!$L:$L,$R$1)</f>
        <v>0</v>
      </c>
      <c r="Q2842" s="117">
        <f>SUMIFS(DATOS!$F:$F,DATOS!$A:$A,$C2842,DATOS!$G:$G,$N$1,DATOS!$J:$J,$S$1)</f>
        <v>0</v>
      </c>
      <c r="R2842" s="118">
        <f>SUMIFS(DATOS!$F:$F,DATOS!$A:$A,$C2842,DATOS!$G:$G,$O$1,DATOS!$J:$J,$S$1)</f>
        <v>0</v>
      </c>
      <c r="S2842" s="119">
        <f>SUMIFS(DATOS!$F:$F,DATOS!$A:$A,$C2842,DATOS!$G:$G,$P$1,DATOS!$J:$J,$S$1)</f>
        <v>0</v>
      </c>
      <c r="T2842" s="117">
        <f>SUMIFS(DATOS!$F:$F,DATOS!$A:$A,$C2842,DATOS!$G:$G,$N$1,DATOS!$K:$K,$T$1)</f>
        <v>0</v>
      </c>
      <c r="U2842" s="118">
        <f>SUMIFS(DATOS!$F:$F,DATOS!$A:$A,$C2842,DATOS!$G:$G,$O$1,DATOS!$K:$K,$T$1)</f>
        <v>0</v>
      </c>
      <c r="V2842" s="119">
        <f>SUMIFS(DATOS!$F:$F,DATOS!$A:$A,$C2842,DATOS!$G:$G,$P$1,DATOS!$K:$K,$R$1)</f>
        <v>0</v>
      </c>
    </row>
    <row r="2843" spans="1:22">
      <c r="A2843" s="128" t="s">
        <v>452</v>
      </c>
      <c r="B2843" s="128" t="str">
        <f t="shared" si="323"/>
        <v>1 3 2 328 003 001</v>
      </c>
      <c r="C2843" s="129" t="s">
        <v>10083</v>
      </c>
      <c r="D2843" s="130" t="s">
        <v>3353</v>
      </c>
      <c r="E2843" s="127">
        <f t="shared" si="325"/>
        <v>0</v>
      </c>
      <c r="F2843" s="127">
        <f t="shared" si="326"/>
        <v>0</v>
      </c>
      <c r="G2843" s="127">
        <f t="shared" si="327"/>
        <v>0</v>
      </c>
      <c r="H2843" s="131">
        <f t="shared" si="328"/>
        <v>0</v>
      </c>
      <c r="I2843" s="128">
        <f t="shared" si="324"/>
        <v>17</v>
      </c>
      <c r="J2843" s="156" t="str">
        <f t="shared" si="322"/>
        <v>1 3 2 328 003</v>
      </c>
      <c r="K2843" s="118">
        <f>SUMIFS(DATOS!$F:$F,DATOS!$A:$A,$C2843,DATOS!$G:$G,$N$1,DATOS!$E:$E,$Q$1)</f>
        <v>0</v>
      </c>
      <c r="L2843" s="118">
        <f>SUMIFS(DATOS!$F:$F,DATOS!$A:$A,$C2843,DATOS!$G:$G,$O$1,DATOS!$E:$E,$Q$1)</f>
        <v>0</v>
      </c>
      <c r="M2843" s="119">
        <f>SUMIFS(DATOS!$F:$F,DATOS!$A:$A,$C2843,DATOS!$G:$G,$P$1,DATOS!$E:$E,$Q$1)</f>
        <v>0</v>
      </c>
      <c r="N2843" s="117">
        <f>SUMIFS(DATOS!$F:$F,DATOS!$A:$A,$C2843,DATOS!$G:$G,$N$1,DATOS!$L:$L,$R$1)</f>
        <v>0</v>
      </c>
      <c r="O2843" s="118">
        <f>SUMIFS(DATOS!$F:$F,DATOS!$A:$A,$C2843,DATOS!$G:$G,$O$1,DATOS!$L:$L,$R$1)</f>
        <v>0</v>
      </c>
      <c r="P2843" s="119">
        <f>SUMIFS(DATOS!$F:$F,DATOS!$A:$A,$C2843,DATOS!$G:$G,$P$1,DATOS!$L:$L,$R$1)</f>
        <v>0</v>
      </c>
      <c r="Q2843" s="117">
        <f>SUMIFS(DATOS!$F:$F,DATOS!$A:$A,$C2843,DATOS!$G:$G,$N$1,DATOS!$J:$J,$S$1)</f>
        <v>0</v>
      </c>
      <c r="R2843" s="118">
        <f>SUMIFS(DATOS!$F:$F,DATOS!$A:$A,$C2843,DATOS!$G:$G,$O$1,DATOS!$J:$J,$S$1)</f>
        <v>0</v>
      </c>
      <c r="S2843" s="119">
        <f>SUMIFS(DATOS!$F:$F,DATOS!$A:$A,$C2843,DATOS!$G:$G,$P$1,DATOS!$J:$J,$S$1)</f>
        <v>0</v>
      </c>
      <c r="T2843" s="117">
        <f>SUMIFS(DATOS!$F:$F,DATOS!$A:$A,$C2843,DATOS!$G:$G,$N$1,DATOS!$K:$K,$T$1)</f>
        <v>0</v>
      </c>
      <c r="U2843" s="118">
        <f>SUMIFS(DATOS!$F:$F,DATOS!$A:$A,$C2843,DATOS!$G:$G,$O$1,DATOS!$K:$K,$T$1)</f>
        <v>0</v>
      </c>
      <c r="V2843" s="119">
        <f>SUMIFS(DATOS!$F:$F,DATOS!$A:$A,$C2843,DATOS!$G:$G,$P$1,DATOS!$K:$K,$R$1)</f>
        <v>0</v>
      </c>
    </row>
    <row r="2844" spans="1:22">
      <c r="A2844" s="128" t="s">
        <v>452</v>
      </c>
      <c r="B2844" s="128" t="str">
        <f t="shared" si="323"/>
        <v>1 3 2 328 004 001</v>
      </c>
      <c r="C2844" s="129" t="s">
        <v>10084</v>
      </c>
      <c r="D2844" s="130" t="s">
        <v>3353</v>
      </c>
      <c r="E2844" s="127">
        <f t="shared" si="325"/>
        <v>0</v>
      </c>
      <c r="F2844" s="127">
        <f t="shared" si="326"/>
        <v>0</v>
      </c>
      <c r="G2844" s="127">
        <f t="shared" si="327"/>
        <v>0</v>
      </c>
      <c r="H2844" s="131">
        <f t="shared" si="328"/>
        <v>0</v>
      </c>
      <c r="I2844" s="128">
        <f t="shared" si="324"/>
        <v>17</v>
      </c>
      <c r="J2844" s="156" t="str">
        <f t="shared" ref="J2844:J2907" si="329">IF(I2844=9,MID(C2844,1,5),IF(I2844=13,MID(C2844,1,9),IF(I2844=17,MID(C2844,1,13),IF(I2844=21,MID(C2844,1,17),IF(I2844=25,MID(C2844,1,21))))))</f>
        <v>1 3 2 328 004</v>
      </c>
      <c r="K2844" s="118">
        <f>SUMIFS(DATOS!$F:$F,DATOS!$A:$A,$C2844,DATOS!$G:$G,$N$1,DATOS!$E:$E,$Q$1)</f>
        <v>0</v>
      </c>
      <c r="L2844" s="118">
        <f>SUMIFS(DATOS!$F:$F,DATOS!$A:$A,$C2844,DATOS!$G:$G,$O$1,DATOS!$E:$E,$Q$1)</f>
        <v>0</v>
      </c>
      <c r="M2844" s="119">
        <f>SUMIFS(DATOS!$F:$F,DATOS!$A:$A,$C2844,DATOS!$G:$G,$P$1,DATOS!$E:$E,$Q$1)</f>
        <v>0</v>
      </c>
      <c r="N2844" s="117">
        <f>SUMIFS(DATOS!$F:$F,DATOS!$A:$A,$C2844,DATOS!$G:$G,$N$1,DATOS!$L:$L,$R$1)</f>
        <v>0</v>
      </c>
      <c r="O2844" s="118">
        <f>SUMIFS(DATOS!$F:$F,DATOS!$A:$A,$C2844,DATOS!$G:$G,$O$1,DATOS!$L:$L,$R$1)</f>
        <v>0</v>
      </c>
      <c r="P2844" s="119">
        <f>SUMIFS(DATOS!$F:$F,DATOS!$A:$A,$C2844,DATOS!$G:$G,$P$1,DATOS!$L:$L,$R$1)</f>
        <v>0</v>
      </c>
      <c r="Q2844" s="117">
        <f>SUMIFS(DATOS!$F:$F,DATOS!$A:$A,$C2844,DATOS!$G:$G,$N$1,DATOS!$J:$J,$S$1)</f>
        <v>0</v>
      </c>
      <c r="R2844" s="118">
        <f>SUMIFS(DATOS!$F:$F,DATOS!$A:$A,$C2844,DATOS!$G:$G,$O$1,DATOS!$J:$J,$S$1)</f>
        <v>0</v>
      </c>
      <c r="S2844" s="119">
        <f>SUMIFS(DATOS!$F:$F,DATOS!$A:$A,$C2844,DATOS!$G:$G,$P$1,DATOS!$J:$J,$S$1)</f>
        <v>0</v>
      </c>
      <c r="T2844" s="117">
        <f>SUMIFS(DATOS!$F:$F,DATOS!$A:$A,$C2844,DATOS!$G:$G,$N$1,DATOS!$K:$K,$T$1)</f>
        <v>0</v>
      </c>
      <c r="U2844" s="118">
        <f>SUMIFS(DATOS!$F:$F,DATOS!$A:$A,$C2844,DATOS!$G:$G,$O$1,DATOS!$K:$K,$T$1)</f>
        <v>0</v>
      </c>
      <c r="V2844" s="119">
        <f>SUMIFS(DATOS!$F:$F,DATOS!$A:$A,$C2844,DATOS!$G:$G,$P$1,DATOS!$K:$K,$R$1)</f>
        <v>0</v>
      </c>
    </row>
    <row r="2845" spans="1:22">
      <c r="A2845" s="128" t="s">
        <v>452</v>
      </c>
      <c r="B2845" s="128" t="str">
        <f t="shared" si="323"/>
        <v>1 3 2 328 005 001</v>
      </c>
      <c r="C2845" s="129" t="s">
        <v>10085</v>
      </c>
      <c r="D2845" s="130" t="s">
        <v>3353</v>
      </c>
      <c r="E2845" s="127">
        <f t="shared" si="325"/>
        <v>0</v>
      </c>
      <c r="F2845" s="127">
        <f t="shared" si="326"/>
        <v>0</v>
      </c>
      <c r="G2845" s="127">
        <f t="shared" si="327"/>
        <v>0</v>
      </c>
      <c r="H2845" s="131">
        <f t="shared" si="328"/>
        <v>0</v>
      </c>
      <c r="I2845" s="128">
        <f t="shared" si="324"/>
        <v>17</v>
      </c>
      <c r="J2845" s="156" t="str">
        <f t="shared" si="329"/>
        <v>1 3 2 328 005</v>
      </c>
      <c r="K2845" s="118">
        <f>SUMIFS(DATOS!$F:$F,DATOS!$A:$A,$C2845,DATOS!$G:$G,$N$1,DATOS!$E:$E,$Q$1)</f>
        <v>0</v>
      </c>
      <c r="L2845" s="118">
        <f>SUMIFS(DATOS!$F:$F,DATOS!$A:$A,$C2845,DATOS!$G:$G,$O$1,DATOS!$E:$E,$Q$1)</f>
        <v>0</v>
      </c>
      <c r="M2845" s="119">
        <f>SUMIFS(DATOS!$F:$F,DATOS!$A:$A,$C2845,DATOS!$G:$G,$P$1,DATOS!$E:$E,$Q$1)</f>
        <v>0</v>
      </c>
      <c r="N2845" s="117">
        <f>SUMIFS(DATOS!$F:$F,DATOS!$A:$A,$C2845,DATOS!$G:$G,$N$1,DATOS!$L:$L,$R$1)</f>
        <v>0</v>
      </c>
      <c r="O2845" s="118">
        <f>SUMIFS(DATOS!$F:$F,DATOS!$A:$A,$C2845,DATOS!$G:$G,$O$1,DATOS!$L:$L,$R$1)</f>
        <v>0</v>
      </c>
      <c r="P2845" s="119">
        <f>SUMIFS(DATOS!$F:$F,DATOS!$A:$A,$C2845,DATOS!$G:$G,$P$1,DATOS!$L:$L,$R$1)</f>
        <v>0</v>
      </c>
      <c r="Q2845" s="117">
        <f>SUMIFS(DATOS!$F:$F,DATOS!$A:$A,$C2845,DATOS!$G:$G,$N$1,DATOS!$J:$J,$S$1)</f>
        <v>0</v>
      </c>
      <c r="R2845" s="118">
        <f>SUMIFS(DATOS!$F:$F,DATOS!$A:$A,$C2845,DATOS!$G:$G,$O$1,DATOS!$J:$J,$S$1)</f>
        <v>0</v>
      </c>
      <c r="S2845" s="119">
        <f>SUMIFS(DATOS!$F:$F,DATOS!$A:$A,$C2845,DATOS!$G:$G,$P$1,DATOS!$J:$J,$S$1)</f>
        <v>0</v>
      </c>
      <c r="T2845" s="117">
        <f>SUMIFS(DATOS!$F:$F,DATOS!$A:$A,$C2845,DATOS!$G:$G,$N$1,DATOS!$K:$K,$T$1)</f>
        <v>0</v>
      </c>
      <c r="U2845" s="118">
        <f>SUMIFS(DATOS!$F:$F,DATOS!$A:$A,$C2845,DATOS!$G:$G,$O$1,DATOS!$K:$K,$T$1)</f>
        <v>0</v>
      </c>
      <c r="V2845" s="119">
        <f>SUMIFS(DATOS!$F:$F,DATOS!$A:$A,$C2845,DATOS!$G:$G,$P$1,DATOS!$K:$K,$R$1)</f>
        <v>0</v>
      </c>
    </row>
    <row r="2846" spans="1:22">
      <c r="A2846" s="128" t="s">
        <v>452</v>
      </c>
      <c r="B2846" s="128" t="str">
        <f t="shared" si="323"/>
        <v>1 3 2 329 001 001</v>
      </c>
      <c r="C2846" s="129" t="s">
        <v>4371</v>
      </c>
      <c r="D2846" s="130" t="s">
        <v>2200</v>
      </c>
      <c r="E2846" s="127">
        <f t="shared" si="325"/>
        <v>0</v>
      </c>
      <c r="F2846" s="127">
        <f t="shared" si="326"/>
        <v>0</v>
      </c>
      <c r="G2846" s="127">
        <f t="shared" si="327"/>
        <v>0</v>
      </c>
      <c r="H2846" s="131">
        <f t="shared" si="328"/>
        <v>0</v>
      </c>
      <c r="I2846" s="128">
        <f t="shared" si="324"/>
        <v>17</v>
      </c>
      <c r="J2846" s="156" t="str">
        <f t="shared" si="329"/>
        <v>1 3 2 329 001</v>
      </c>
      <c r="K2846" s="118">
        <f>SUMIFS(DATOS!$F:$F,DATOS!$A:$A,$C2846,DATOS!$G:$G,$N$1,DATOS!$E:$E,$Q$1)</f>
        <v>0</v>
      </c>
      <c r="L2846" s="118">
        <f>SUMIFS(DATOS!$F:$F,DATOS!$A:$A,$C2846,DATOS!$G:$G,$O$1,DATOS!$E:$E,$Q$1)</f>
        <v>0</v>
      </c>
      <c r="M2846" s="119">
        <f>SUMIFS(DATOS!$F:$F,DATOS!$A:$A,$C2846,DATOS!$G:$G,$P$1,DATOS!$E:$E,$Q$1)</f>
        <v>0</v>
      </c>
      <c r="N2846" s="117">
        <f>SUMIFS(DATOS!$F:$F,DATOS!$A:$A,$C2846,DATOS!$G:$G,$N$1,DATOS!$L:$L,$R$1)</f>
        <v>0</v>
      </c>
      <c r="O2846" s="118">
        <f>SUMIFS(DATOS!$F:$F,DATOS!$A:$A,$C2846,DATOS!$G:$G,$O$1,DATOS!$L:$L,$R$1)</f>
        <v>0</v>
      </c>
      <c r="P2846" s="119">
        <f>SUMIFS(DATOS!$F:$F,DATOS!$A:$A,$C2846,DATOS!$G:$G,$P$1,DATOS!$L:$L,$R$1)</f>
        <v>0</v>
      </c>
      <c r="Q2846" s="117">
        <f>SUMIFS(DATOS!$F:$F,DATOS!$A:$A,$C2846,DATOS!$G:$G,$N$1,DATOS!$J:$J,$S$1)</f>
        <v>0</v>
      </c>
      <c r="R2846" s="118">
        <f>SUMIFS(DATOS!$F:$F,DATOS!$A:$A,$C2846,DATOS!$G:$G,$O$1,DATOS!$J:$J,$S$1)</f>
        <v>0</v>
      </c>
      <c r="S2846" s="119">
        <f>SUMIFS(DATOS!$F:$F,DATOS!$A:$A,$C2846,DATOS!$G:$G,$P$1,DATOS!$J:$J,$S$1)</f>
        <v>0</v>
      </c>
      <c r="T2846" s="117">
        <f>SUMIFS(DATOS!$F:$F,DATOS!$A:$A,$C2846,DATOS!$G:$G,$N$1,DATOS!$K:$K,$T$1)</f>
        <v>0</v>
      </c>
      <c r="U2846" s="118">
        <f>SUMIFS(DATOS!$F:$F,DATOS!$A:$A,$C2846,DATOS!$G:$G,$O$1,DATOS!$K:$K,$T$1)</f>
        <v>0</v>
      </c>
      <c r="V2846" s="119">
        <f>SUMIFS(DATOS!$F:$F,DATOS!$A:$A,$C2846,DATOS!$G:$G,$P$1,DATOS!$K:$K,$R$1)</f>
        <v>0</v>
      </c>
    </row>
    <row r="2847" spans="1:22">
      <c r="A2847" s="128" t="s">
        <v>452</v>
      </c>
      <c r="B2847" s="128" t="str">
        <f t="shared" si="323"/>
        <v>1 3 2 329 002 001</v>
      </c>
      <c r="C2847" s="129" t="s">
        <v>10086</v>
      </c>
      <c r="D2847" s="130" t="s">
        <v>2200</v>
      </c>
      <c r="E2847" s="127">
        <f t="shared" si="325"/>
        <v>0</v>
      </c>
      <c r="F2847" s="127">
        <f t="shared" si="326"/>
        <v>0</v>
      </c>
      <c r="G2847" s="127">
        <f t="shared" si="327"/>
        <v>0</v>
      </c>
      <c r="H2847" s="131">
        <f t="shared" si="328"/>
        <v>0</v>
      </c>
      <c r="I2847" s="128">
        <f t="shared" si="324"/>
        <v>17</v>
      </c>
      <c r="J2847" s="156" t="str">
        <f t="shared" si="329"/>
        <v>1 3 2 329 002</v>
      </c>
      <c r="K2847" s="118">
        <f>SUMIFS(DATOS!$F:$F,DATOS!$A:$A,$C2847,DATOS!$G:$G,$N$1,DATOS!$E:$E,$Q$1)</f>
        <v>0</v>
      </c>
      <c r="L2847" s="118">
        <f>SUMIFS(DATOS!$F:$F,DATOS!$A:$A,$C2847,DATOS!$G:$G,$O$1,DATOS!$E:$E,$Q$1)</f>
        <v>0</v>
      </c>
      <c r="M2847" s="119">
        <f>SUMIFS(DATOS!$F:$F,DATOS!$A:$A,$C2847,DATOS!$G:$G,$P$1,DATOS!$E:$E,$Q$1)</f>
        <v>0</v>
      </c>
      <c r="N2847" s="117">
        <f>SUMIFS(DATOS!$F:$F,DATOS!$A:$A,$C2847,DATOS!$G:$G,$N$1,DATOS!$L:$L,$R$1)</f>
        <v>0</v>
      </c>
      <c r="O2847" s="118">
        <f>SUMIFS(DATOS!$F:$F,DATOS!$A:$A,$C2847,DATOS!$G:$G,$O$1,DATOS!$L:$L,$R$1)</f>
        <v>0</v>
      </c>
      <c r="P2847" s="119">
        <f>SUMIFS(DATOS!$F:$F,DATOS!$A:$A,$C2847,DATOS!$G:$G,$P$1,DATOS!$L:$L,$R$1)</f>
        <v>0</v>
      </c>
      <c r="Q2847" s="117">
        <f>SUMIFS(DATOS!$F:$F,DATOS!$A:$A,$C2847,DATOS!$G:$G,$N$1,DATOS!$J:$J,$S$1)</f>
        <v>0</v>
      </c>
      <c r="R2847" s="118">
        <f>SUMIFS(DATOS!$F:$F,DATOS!$A:$A,$C2847,DATOS!$G:$G,$O$1,DATOS!$J:$J,$S$1)</f>
        <v>0</v>
      </c>
      <c r="S2847" s="119">
        <f>SUMIFS(DATOS!$F:$F,DATOS!$A:$A,$C2847,DATOS!$G:$G,$P$1,DATOS!$J:$J,$S$1)</f>
        <v>0</v>
      </c>
      <c r="T2847" s="117">
        <f>SUMIFS(DATOS!$F:$F,DATOS!$A:$A,$C2847,DATOS!$G:$G,$N$1,DATOS!$K:$K,$T$1)</f>
        <v>0</v>
      </c>
      <c r="U2847" s="118">
        <f>SUMIFS(DATOS!$F:$F,DATOS!$A:$A,$C2847,DATOS!$G:$G,$O$1,DATOS!$K:$K,$T$1)</f>
        <v>0</v>
      </c>
      <c r="V2847" s="119">
        <f>SUMIFS(DATOS!$F:$F,DATOS!$A:$A,$C2847,DATOS!$G:$G,$P$1,DATOS!$K:$K,$R$1)</f>
        <v>0</v>
      </c>
    </row>
    <row r="2848" spans="1:22">
      <c r="A2848" s="128" t="s">
        <v>452</v>
      </c>
      <c r="B2848" s="128" t="str">
        <f t="shared" si="323"/>
        <v>1 3 2 329 003 001</v>
      </c>
      <c r="C2848" s="129" t="s">
        <v>10087</v>
      </c>
      <c r="D2848" s="130" t="s">
        <v>2200</v>
      </c>
      <c r="E2848" s="127">
        <f t="shared" si="325"/>
        <v>0</v>
      </c>
      <c r="F2848" s="127">
        <f t="shared" si="326"/>
        <v>0</v>
      </c>
      <c r="G2848" s="127">
        <f t="shared" si="327"/>
        <v>0</v>
      </c>
      <c r="H2848" s="131">
        <f t="shared" si="328"/>
        <v>0</v>
      </c>
      <c r="I2848" s="128">
        <f t="shared" si="324"/>
        <v>17</v>
      </c>
      <c r="J2848" s="156" t="str">
        <f t="shared" si="329"/>
        <v>1 3 2 329 003</v>
      </c>
      <c r="K2848" s="118">
        <f>SUMIFS(DATOS!$F:$F,DATOS!$A:$A,$C2848,DATOS!$G:$G,$N$1,DATOS!$E:$E,$Q$1)</f>
        <v>0</v>
      </c>
      <c r="L2848" s="118">
        <f>SUMIFS(DATOS!$F:$F,DATOS!$A:$A,$C2848,DATOS!$G:$G,$O$1,DATOS!$E:$E,$Q$1)</f>
        <v>0</v>
      </c>
      <c r="M2848" s="119">
        <f>SUMIFS(DATOS!$F:$F,DATOS!$A:$A,$C2848,DATOS!$G:$G,$P$1,DATOS!$E:$E,$Q$1)</f>
        <v>0</v>
      </c>
      <c r="N2848" s="117">
        <f>SUMIFS(DATOS!$F:$F,DATOS!$A:$A,$C2848,DATOS!$G:$G,$N$1,DATOS!$L:$L,$R$1)</f>
        <v>0</v>
      </c>
      <c r="O2848" s="118">
        <f>SUMIFS(DATOS!$F:$F,DATOS!$A:$A,$C2848,DATOS!$G:$G,$O$1,DATOS!$L:$L,$R$1)</f>
        <v>0</v>
      </c>
      <c r="P2848" s="119">
        <f>SUMIFS(DATOS!$F:$F,DATOS!$A:$A,$C2848,DATOS!$G:$G,$P$1,DATOS!$L:$L,$R$1)</f>
        <v>0</v>
      </c>
      <c r="Q2848" s="117">
        <f>SUMIFS(DATOS!$F:$F,DATOS!$A:$A,$C2848,DATOS!$G:$G,$N$1,DATOS!$J:$J,$S$1)</f>
        <v>0</v>
      </c>
      <c r="R2848" s="118">
        <f>SUMIFS(DATOS!$F:$F,DATOS!$A:$A,$C2848,DATOS!$G:$G,$O$1,DATOS!$J:$J,$S$1)</f>
        <v>0</v>
      </c>
      <c r="S2848" s="119">
        <f>SUMIFS(DATOS!$F:$F,DATOS!$A:$A,$C2848,DATOS!$G:$G,$P$1,DATOS!$J:$J,$S$1)</f>
        <v>0</v>
      </c>
      <c r="T2848" s="117">
        <f>SUMIFS(DATOS!$F:$F,DATOS!$A:$A,$C2848,DATOS!$G:$G,$N$1,DATOS!$K:$K,$T$1)</f>
        <v>0</v>
      </c>
      <c r="U2848" s="118">
        <f>SUMIFS(DATOS!$F:$F,DATOS!$A:$A,$C2848,DATOS!$G:$G,$O$1,DATOS!$K:$K,$T$1)</f>
        <v>0</v>
      </c>
      <c r="V2848" s="119">
        <f>SUMIFS(DATOS!$F:$F,DATOS!$A:$A,$C2848,DATOS!$G:$G,$P$1,DATOS!$K:$K,$R$1)</f>
        <v>0</v>
      </c>
    </row>
    <row r="2849" spans="1:22">
      <c r="A2849" s="128" t="s">
        <v>452</v>
      </c>
      <c r="B2849" s="128" t="str">
        <f t="shared" si="323"/>
        <v>1 3 2 329 004 001</v>
      </c>
      <c r="C2849" s="129" t="s">
        <v>10088</v>
      </c>
      <c r="D2849" s="130" t="s">
        <v>2200</v>
      </c>
      <c r="E2849" s="127">
        <f t="shared" si="325"/>
        <v>0</v>
      </c>
      <c r="F2849" s="127">
        <f t="shared" si="326"/>
        <v>0</v>
      </c>
      <c r="G2849" s="127">
        <f t="shared" si="327"/>
        <v>0</v>
      </c>
      <c r="H2849" s="131">
        <f t="shared" si="328"/>
        <v>0</v>
      </c>
      <c r="I2849" s="128">
        <f t="shared" si="324"/>
        <v>17</v>
      </c>
      <c r="J2849" s="156" t="str">
        <f t="shared" si="329"/>
        <v>1 3 2 329 004</v>
      </c>
      <c r="K2849" s="118">
        <f>SUMIFS(DATOS!$F:$F,DATOS!$A:$A,$C2849,DATOS!$G:$G,$N$1,DATOS!$E:$E,$Q$1)</f>
        <v>0</v>
      </c>
      <c r="L2849" s="118">
        <f>SUMIFS(DATOS!$F:$F,DATOS!$A:$A,$C2849,DATOS!$G:$G,$O$1,DATOS!$E:$E,$Q$1)</f>
        <v>0</v>
      </c>
      <c r="M2849" s="119">
        <f>SUMIFS(DATOS!$F:$F,DATOS!$A:$A,$C2849,DATOS!$G:$G,$P$1,DATOS!$E:$E,$Q$1)</f>
        <v>0</v>
      </c>
      <c r="N2849" s="117">
        <f>SUMIFS(DATOS!$F:$F,DATOS!$A:$A,$C2849,DATOS!$G:$G,$N$1,DATOS!$L:$L,$R$1)</f>
        <v>0</v>
      </c>
      <c r="O2849" s="118">
        <f>SUMIFS(DATOS!$F:$F,DATOS!$A:$A,$C2849,DATOS!$G:$G,$O$1,DATOS!$L:$L,$R$1)</f>
        <v>0</v>
      </c>
      <c r="P2849" s="119">
        <f>SUMIFS(DATOS!$F:$F,DATOS!$A:$A,$C2849,DATOS!$G:$G,$P$1,DATOS!$L:$L,$R$1)</f>
        <v>0</v>
      </c>
      <c r="Q2849" s="117">
        <f>SUMIFS(DATOS!$F:$F,DATOS!$A:$A,$C2849,DATOS!$G:$G,$N$1,DATOS!$J:$J,$S$1)</f>
        <v>0</v>
      </c>
      <c r="R2849" s="118">
        <f>SUMIFS(DATOS!$F:$F,DATOS!$A:$A,$C2849,DATOS!$G:$G,$O$1,DATOS!$J:$J,$S$1)</f>
        <v>0</v>
      </c>
      <c r="S2849" s="119">
        <f>SUMIFS(DATOS!$F:$F,DATOS!$A:$A,$C2849,DATOS!$G:$G,$P$1,DATOS!$J:$J,$S$1)</f>
        <v>0</v>
      </c>
      <c r="T2849" s="117">
        <f>SUMIFS(DATOS!$F:$F,DATOS!$A:$A,$C2849,DATOS!$G:$G,$N$1,DATOS!$K:$K,$T$1)</f>
        <v>0</v>
      </c>
      <c r="U2849" s="118">
        <f>SUMIFS(DATOS!$F:$F,DATOS!$A:$A,$C2849,DATOS!$G:$G,$O$1,DATOS!$K:$K,$T$1)</f>
        <v>0</v>
      </c>
      <c r="V2849" s="119">
        <f>SUMIFS(DATOS!$F:$F,DATOS!$A:$A,$C2849,DATOS!$G:$G,$P$1,DATOS!$K:$K,$R$1)</f>
        <v>0</v>
      </c>
    </row>
    <row r="2850" spans="1:22">
      <c r="A2850" s="128" t="s">
        <v>452</v>
      </c>
      <c r="B2850" s="128" t="str">
        <f t="shared" si="323"/>
        <v>1 3 2 329 005 001</v>
      </c>
      <c r="C2850" s="129" t="s">
        <v>10089</v>
      </c>
      <c r="D2850" s="130" t="s">
        <v>2200</v>
      </c>
      <c r="E2850" s="127">
        <f t="shared" si="325"/>
        <v>0</v>
      </c>
      <c r="F2850" s="127">
        <f t="shared" si="326"/>
        <v>0</v>
      </c>
      <c r="G2850" s="127">
        <f t="shared" si="327"/>
        <v>0</v>
      </c>
      <c r="H2850" s="131">
        <f t="shared" si="328"/>
        <v>0</v>
      </c>
      <c r="I2850" s="128">
        <f t="shared" si="324"/>
        <v>17</v>
      </c>
      <c r="J2850" s="156" t="str">
        <f t="shared" si="329"/>
        <v>1 3 2 329 005</v>
      </c>
      <c r="K2850" s="118">
        <f>SUMIFS(DATOS!$F:$F,DATOS!$A:$A,$C2850,DATOS!$G:$G,$N$1,DATOS!$E:$E,$Q$1)</f>
        <v>0</v>
      </c>
      <c r="L2850" s="118">
        <f>SUMIFS(DATOS!$F:$F,DATOS!$A:$A,$C2850,DATOS!$G:$G,$O$1,DATOS!$E:$E,$Q$1)</f>
        <v>0</v>
      </c>
      <c r="M2850" s="119">
        <f>SUMIFS(DATOS!$F:$F,DATOS!$A:$A,$C2850,DATOS!$G:$G,$P$1,DATOS!$E:$E,$Q$1)</f>
        <v>0</v>
      </c>
      <c r="N2850" s="117">
        <f>SUMIFS(DATOS!$F:$F,DATOS!$A:$A,$C2850,DATOS!$G:$G,$N$1,DATOS!$L:$L,$R$1)</f>
        <v>0</v>
      </c>
      <c r="O2850" s="118">
        <f>SUMIFS(DATOS!$F:$F,DATOS!$A:$A,$C2850,DATOS!$G:$G,$O$1,DATOS!$L:$L,$R$1)</f>
        <v>0</v>
      </c>
      <c r="P2850" s="119">
        <f>SUMIFS(DATOS!$F:$F,DATOS!$A:$A,$C2850,DATOS!$G:$G,$P$1,DATOS!$L:$L,$R$1)</f>
        <v>0</v>
      </c>
      <c r="Q2850" s="117">
        <f>SUMIFS(DATOS!$F:$F,DATOS!$A:$A,$C2850,DATOS!$G:$G,$N$1,DATOS!$J:$J,$S$1)</f>
        <v>0</v>
      </c>
      <c r="R2850" s="118">
        <f>SUMIFS(DATOS!$F:$F,DATOS!$A:$A,$C2850,DATOS!$G:$G,$O$1,DATOS!$J:$J,$S$1)</f>
        <v>0</v>
      </c>
      <c r="S2850" s="119">
        <f>SUMIFS(DATOS!$F:$F,DATOS!$A:$A,$C2850,DATOS!$G:$G,$P$1,DATOS!$J:$J,$S$1)</f>
        <v>0</v>
      </c>
      <c r="T2850" s="117">
        <f>SUMIFS(DATOS!$F:$F,DATOS!$A:$A,$C2850,DATOS!$G:$G,$N$1,DATOS!$K:$K,$T$1)</f>
        <v>0</v>
      </c>
      <c r="U2850" s="118">
        <f>SUMIFS(DATOS!$F:$F,DATOS!$A:$A,$C2850,DATOS!$G:$G,$O$1,DATOS!$K:$K,$T$1)</f>
        <v>0</v>
      </c>
      <c r="V2850" s="119">
        <f>SUMIFS(DATOS!$F:$F,DATOS!$A:$A,$C2850,DATOS!$G:$G,$P$1,DATOS!$K:$K,$R$1)</f>
        <v>0</v>
      </c>
    </row>
    <row r="2851" spans="1:22">
      <c r="A2851" s="128" t="s">
        <v>452</v>
      </c>
      <c r="B2851" s="128" t="str">
        <f t="shared" si="323"/>
        <v>1 3 3 331 001 001</v>
      </c>
      <c r="C2851" s="129" t="s">
        <v>3225</v>
      </c>
      <c r="D2851" s="130" t="s">
        <v>3354</v>
      </c>
      <c r="E2851" s="127">
        <f t="shared" si="325"/>
        <v>0</v>
      </c>
      <c r="F2851" s="127">
        <f t="shared" si="326"/>
        <v>0</v>
      </c>
      <c r="G2851" s="127">
        <f t="shared" si="327"/>
        <v>0</v>
      </c>
      <c r="H2851" s="131">
        <f t="shared" si="328"/>
        <v>0</v>
      </c>
      <c r="I2851" s="128">
        <f t="shared" si="324"/>
        <v>17</v>
      </c>
      <c r="J2851" s="156" t="str">
        <f t="shared" si="329"/>
        <v>1 3 3 331 001</v>
      </c>
      <c r="K2851" s="118">
        <f>SUMIFS(DATOS!$F:$F,DATOS!$A:$A,$C2851,DATOS!$G:$G,$N$1,DATOS!$E:$E,$Q$1)</f>
        <v>0</v>
      </c>
      <c r="L2851" s="118">
        <f>SUMIFS(DATOS!$F:$F,DATOS!$A:$A,$C2851,DATOS!$G:$G,$O$1,DATOS!$E:$E,$Q$1)</f>
        <v>0</v>
      </c>
      <c r="M2851" s="119">
        <f>SUMIFS(DATOS!$F:$F,DATOS!$A:$A,$C2851,DATOS!$G:$G,$P$1,DATOS!$E:$E,$Q$1)</f>
        <v>0</v>
      </c>
      <c r="N2851" s="117">
        <f>SUMIFS(DATOS!$F:$F,DATOS!$A:$A,$C2851,DATOS!$G:$G,$N$1,DATOS!$L:$L,$R$1)</f>
        <v>0</v>
      </c>
      <c r="O2851" s="118">
        <f>SUMIFS(DATOS!$F:$F,DATOS!$A:$A,$C2851,DATOS!$G:$G,$O$1,DATOS!$L:$L,$R$1)</f>
        <v>0</v>
      </c>
      <c r="P2851" s="119">
        <f>SUMIFS(DATOS!$F:$F,DATOS!$A:$A,$C2851,DATOS!$G:$G,$P$1,DATOS!$L:$L,$R$1)</f>
        <v>0</v>
      </c>
      <c r="Q2851" s="117">
        <f>SUMIFS(DATOS!$F:$F,DATOS!$A:$A,$C2851,DATOS!$G:$G,$N$1,DATOS!$J:$J,$S$1)</f>
        <v>0</v>
      </c>
      <c r="R2851" s="118">
        <f>SUMIFS(DATOS!$F:$F,DATOS!$A:$A,$C2851,DATOS!$G:$G,$O$1,DATOS!$J:$J,$S$1)</f>
        <v>0</v>
      </c>
      <c r="S2851" s="119">
        <f>SUMIFS(DATOS!$F:$F,DATOS!$A:$A,$C2851,DATOS!$G:$G,$P$1,DATOS!$J:$J,$S$1)</f>
        <v>0</v>
      </c>
      <c r="T2851" s="117">
        <f>SUMIFS(DATOS!$F:$F,DATOS!$A:$A,$C2851,DATOS!$G:$G,$N$1,DATOS!$K:$K,$T$1)</f>
        <v>0</v>
      </c>
      <c r="U2851" s="118">
        <f>SUMIFS(DATOS!$F:$F,DATOS!$A:$A,$C2851,DATOS!$G:$G,$O$1,DATOS!$K:$K,$T$1)</f>
        <v>0</v>
      </c>
      <c r="V2851" s="119">
        <f>SUMIFS(DATOS!$F:$F,DATOS!$A:$A,$C2851,DATOS!$G:$G,$P$1,DATOS!$K:$K,$R$1)</f>
        <v>0</v>
      </c>
    </row>
    <row r="2852" spans="1:22">
      <c r="A2852" s="128" t="s">
        <v>452</v>
      </c>
      <c r="B2852" s="128" t="str">
        <f t="shared" si="323"/>
        <v>1 3 3 331 002 001</v>
      </c>
      <c r="C2852" s="129" t="s">
        <v>10090</v>
      </c>
      <c r="D2852" s="130" t="s">
        <v>3354</v>
      </c>
      <c r="E2852" s="127">
        <f t="shared" si="325"/>
        <v>0</v>
      </c>
      <c r="F2852" s="127">
        <f t="shared" si="326"/>
        <v>0</v>
      </c>
      <c r="G2852" s="127">
        <f t="shared" si="327"/>
        <v>0</v>
      </c>
      <c r="H2852" s="131">
        <f t="shared" si="328"/>
        <v>0</v>
      </c>
      <c r="I2852" s="128">
        <f t="shared" si="324"/>
        <v>17</v>
      </c>
      <c r="J2852" s="156" t="str">
        <f t="shared" si="329"/>
        <v>1 3 3 331 002</v>
      </c>
      <c r="K2852" s="118">
        <f>SUMIFS(DATOS!$F:$F,DATOS!$A:$A,$C2852,DATOS!$G:$G,$N$1,DATOS!$E:$E,$Q$1)</f>
        <v>0</v>
      </c>
      <c r="L2852" s="118">
        <f>SUMIFS(DATOS!$F:$F,DATOS!$A:$A,$C2852,DATOS!$G:$G,$O$1,DATOS!$E:$E,$Q$1)</f>
        <v>0</v>
      </c>
      <c r="M2852" s="119">
        <f>SUMIFS(DATOS!$F:$F,DATOS!$A:$A,$C2852,DATOS!$G:$G,$P$1,DATOS!$E:$E,$Q$1)</f>
        <v>0</v>
      </c>
      <c r="N2852" s="117">
        <f>SUMIFS(DATOS!$F:$F,DATOS!$A:$A,$C2852,DATOS!$G:$G,$N$1,DATOS!$L:$L,$R$1)</f>
        <v>0</v>
      </c>
      <c r="O2852" s="118">
        <f>SUMIFS(DATOS!$F:$F,DATOS!$A:$A,$C2852,DATOS!$G:$G,$O$1,DATOS!$L:$L,$R$1)</f>
        <v>0</v>
      </c>
      <c r="P2852" s="119">
        <f>SUMIFS(DATOS!$F:$F,DATOS!$A:$A,$C2852,DATOS!$G:$G,$P$1,DATOS!$L:$L,$R$1)</f>
        <v>0</v>
      </c>
      <c r="Q2852" s="117">
        <f>SUMIFS(DATOS!$F:$F,DATOS!$A:$A,$C2852,DATOS!$G:$G,$N$1,DATOS!$J:$J,$S$1)</f>
        <v>0</v>
      </c>
      <c r="R2852" s="118">
        <f>SUMIFS(DATOS!$F:$F,DATOS!$A:$A,$C2852,DATOS!$G:$G,$O$1,DATOS!$J:$J,$S$1)</f>
        <v>0</v>
      </c>
      <c r="S2852" s="119">
        <f>SUMIFS(DATOS!$F:$F,DATOS!$A:$A,$C2852,DATOS!$G:$G,$P$1,DATOS!$J:$J,$S$1)</f>
        <v>0</v>
      </c>
      <c r="T2852" s="117">
        <f>SUMIFS(DATOS!$F:$F,DATOS!$A:$A,$C2852,DATOS!$G:$G,$N$1,DATOS!$K:$K,$T$1)</f>
        <v>0</v>
      </c>
      <c r="U2852" s="118">
        <f>SUMIFS(DATOS!$F:$F,DATOS!$A:$A,$C2852,DATOS!$G:$G,$O$1,DATOS!$K:$K,$T$1)</f>
        <v>0</v>
      </c>
      <c r="V2852" s="119">
        <f>SUMIFS(DATOS!$F:$F,DATOS!$A:$A,$C2852,DATOS!$G:$G,$P$1,DATOS!$K:$K,$R$1)</f>
        <v>0</v>
      </c>
    </row>
    <row r="2853" spans="1:22">
      <c r="A2853" s="128" t="s">
        <v>452</v>
      </c>
      <c r="B2853" s="128" t="str">
        <f t="shared" si="323"/>
        <v>1 3 3 331 003 001</v>
      </c>
      <c r="C2853" s="129" t="s">
        <v>10091</v>
      </c>
      <c r="D2853" s="130" t="s">
        <v>3354</v>
      </c>
      <c r="E2853" s="127">
        <f t="shared" si="325"/>
        <v>0</v>
      </c>
      <c r="F2853" s="127">
        <f t="shared" si="326"/>
        <v>0</v>
      </c>
      <c r="G2853" s="127">
        <f t="shared" si="327"/>
        <v>0</v>
      </c>
      <c r="H2853" s="131">
        <f t="shared" si="328"/>
        <v>0</v>
      </c>
      <c r="I2853" s="128">
        <f t="shared" si="324"/>
        <v>17</v>
      </c>
      <c r="J2853" s="156" t="str">
        <f t="shared" si="329"/>
        <v>1 3 3 331 003</v>
      </c>
      <c r="K2853" s="118">
        <f>SUMIFS(DATOS!$F:$F,DATOS!$A:$A,$C2853,DATOS!$G:$G,$N$1,DATOS!$E:$E,$Q$1)</f>
        <v>0</v>
      </c>
      <c r="L2853" s="118">
        <f>SUMIFS(DATOS!$F:$F,DATOS!$A:$A,$C2853,DATOS!$G:$G,$O$1,DATOS!$E:$E,$Q$1)</f>
        <v>0</v>
      </c>
      <c r="M2853" s="119">
        <f>SUMIFS(DATOS!$F:$F,DATOS!$A:$A,$C2853,DATOS!$G:$G,$P$1,DATOS!$E:$E,$Q$1)</f>
        <v>0</v>
      </c>
      <c r="N2853" s="117">
        <f>SUMIFS(DATOS!$F:$F,DATOS!$A:$A,$C2853,DATOS!$G:$G,$N$1,DATOS!$L:$L,$R$1)</f>
        <v>0</v>
      </c>
      <c r="O2853" s="118">
        <f>SUMIFS(DATOS!$F:$F,DATOS!$A:$A,$C2853,DATOS!$G:$G,$O$1,DATOS!$L:$L,$R$1)</f>
        <v>0</v>
      </c>
      <c r="P2853" s="119">
        <f>SUMIFS(DATOS!$F:$F,DATOS!$A:$A,$C2853,DATOS!$G:$G,$P$1,DATOS!$L:$L,$R$1)</f>
        <v>0</v>
      </c>
      <c r="Q2853" s="117">
        <f>SUMIFS(DATOS!$F:$F,DATOS!$A:$A,$C2853,DATOS!$G:$G,$N$1,DATOS!$J:$J,$S$1)</f>
        <v>0</v>
      </c>
      <c r="R2853" s="118">
        <f>SUMIFS(DATOS!$F:$F,DATOS!$A:$A,$C2853,DATOS!$G:$G,$O$1,DATOS!$J:$J,$S$1)</f>
        <v>0</v>
      </c>
      <c r="S2853" s="119">
        <f>SUMIFS(DATOS!$F:$F,DATOS!$A:$A,$C2853,DATOS!$G:$G,$P$1,DATOS!$J:$J,$S$1)</f>
        <v>0</v>
      </c>
      <c r="T2853" s="117">
        <f>SUMIFS(DATOS!$F:$F,DATOS!$A:$A,$C2853,DATOS!$G:$G,$N$1,DATOS!$K:$K,$T$1)</f>
        <v>0</v>
      </c>
      <c r="U2853" s="118">
        <f>SUMIFS(DATOS!$F:$F,DATOS!$A:$A,$C2853,DATOS!$G:$G,$O$1,DATOS!$K:$K,$T$1)</f>
        <v>0</v>
      </c>
      <c r="V2853" s="119">
        <f>SUMIFS(DATOS!$F:$F,DATOS!$A:$A,$C2853,DATOS!$G:$G,$P$1,DATOS!$K:$K,$R$1)</f>
        <v>0</v>
      </c>
    </row>
    <row r="2854" spans="1:22">
      <c r="A2854" s="128" t="s">
        <v>452</v>
      </c>
      <c r="B2854" s="128" t="str">
        <f t="shared" si="323"/>
        <v>1 3 3 331 004 001</v>
      </c>
      <c r="C2854" s="129" t="s">
        <v>10092</v>
      </c>
      <c r="D2854" s="130" t="s">
        <v>3354</v>
      </c>
      <c r="E2854" s="127">
        <f t="shared" si="325"/>
        <v>0</v>
      </c>
      <c r="F2854" s="127">
        <f t="shared" si="326"/>
        <v>0</v>
      </c>
      <c r="G2854" s="127">
        <f t="shared" si="327"/>
        <v>0</v>
      </c>
      <c r="H2854" s="131">
        <f t="shared" si="328"/>
        <v>0</v>
      </c>
      <c r="I2854" s="128">
        <f t="shared" si="324"/>
        <v>17</v>
      </c>
      <c r="J2854" s="156" t="str">
        <f t="shared" si="329"/>
        <v>1 3 3 331 004</v>
      </c>
      <c r="K2854" s="118">
        <f>SUMIFS(DATOS!$F:$F,DATOS!$A:$A,$C2854,DATOS!$G:$G,$N$1,DATOS!$E:$E,$Q$1)</f>
        <v>0</v>
      </c>
      <c r="L2854" s="118">
        <f>SUMIFS(DATOS!$F:$F,DATOS!$A:$A,$C2854,DATOS!$G:$G,$O$1,DATOS!$E:$E,$Q$1)</f>
        <v>0</v>
      </c>
      <c r="M2854" s="119">
        <f>SUMIFS(DATOS!$F:$F,DATOS!$A:$A,$C2854,DATOS!$G:$G,$P$1,DATOS!$E:$E,$Q$1)</f>
        <v>0</v>
      </c>
      <c r="N2854" s="117">
        <f>SUMIFS(DATOS!$F:$F,DATOS!$A:$A,$C2854,DATOS!$G:$G,$N$1,DATOS!$L:$L,$R$1)</f>
        <v>0</v>
      </c>
      <c r="O2854" s="118">
        <f>SUMIFS(DATOS!$F:$F,DATOS!$A:$A,$C2854,DATOS!$G:$G,$O$1,DATOS!$L:$L,$R$1)</f>
        <v>0</v>
      </c>
      <c r="P2854" s="119">
        <f>SUMIFS(DATOS!$F:$F,DATOS!$A:$A,$C2854,DATOS!$G:$G,$P$1,DATOS!$L:$L,$R$1)</f>
        <v>0</v>
      </c>
      <c r="Q2854" s="117">
        <f>SUMIFS(DATOS!$F:$F,DATOS!$A:$A,$C2854,DATOS!$G:$G,$N$1,DATOS!$J:$J,$S$1)</f>
        <v>0</v>
      </c>
      <c r="R2854" s="118">
        <f>SUMIFS(DATOS!$F:$F,DATOS!$A:$A,$C2854,DATOS!$G:$G,$O$1,DATOS!$J:$J,$S$1)</f>
        <v>0</v>
      </c>
      <c r="S2854" s="119">
        <f>SUMIFS(DATOS!$F:$F,DATOS!$A:$A,$C2854,DATOS!$G:$G,$P$1,DATOS!$J:$J,$S$1)</f>
        <v>0</v>
      </c>
      <c r="T2854" s="117">
        <f>SUMIFS(DATOS!$F:$F,DATOS!$A:$A,$C2854,DATOS!$G:$G,$N$1,DATOS!$K:$K,$T$1)</f>
        <v>0</v>
      </c>
      <c r="U2854" s="118">
        <f>SUMIFS(DATOS!$F:$F,DATOS!$A:$A,$C2854,DATOS!$G:$G,$O$1,DATOS!$K:$K,$T$1)</f>
        <v>0</v>
      </c>
      <c r="V2854" s="119">
        <f>SUMIFS(DATOS!$F:$F,DATOS!$A:$A,$C2854,DATOS!$G:$G,$P$1,DATOS!$K:$K,$R$1)</f>
        <v>0</v>
      </c>
    </row>
    <row r="2855" spans="1:22">
      <c r="A2855" s="128" t="s">
        <v>452</v>
      </c>
      <c r="B2855" s="128" t="str">
        <f t="shared" si="323"/>
        <v>1 3 3 331 005 001</v>
      </c>
      <c r="C2855" s="129" t="s">
        <v>10093</v>
      </c>
      <c r="D2855" s="130" t="s">
        <v>3354</v>
      </c>
      <c r="E2855" s="127">
        <f t="shared" si="325"/>
        <v>0</v>
      </c>
      <c r="F2855" s="127">
        <f t="shared" si="326"/>
        <v>0</v>
      </c>
      <c r="G2855" s="127">
        <f t="shared" si="327"/>
        <v>0</v>
      </c>
      <c r="H2855" s="131">
        <f t="shared" si="328"/>
        <v>0</v>
      </c>
      <c r="I2855" s="128">
        <f t="shared" si="324"/>
        <v>17</v>
      </c>
      <c r="J2855" s="156" t="str">
        <f t="shared" si="329"/>
        <v>1 3 3 331 005</v>
      </c>
      <c r="K2855" s="118">
        <f>SUMIFS(DATOS!$F:$F,DATOS!$A:$A,$C2855,DATOS!$G:$G,$N$1,DATOS!$E:$E,$Q$1)</f>
        <v>0</v>
      </c>
      <c r="L2855" s="118">
        <f>SUMIFS(DATOS!$F:$F,DATOS!$A:$A,$C2855,DATOS!$G:$G,$O$1,DATOS!$E:$E,$Q$1)</f>
        <v>0</v>
      </c>
      <c r="M2855" s="119">
        <f>SUMIFS(DATOS!$F:$F,DATOS!$A:$A,$C2855,DATOS!$G:$G,$P$1,DATOS!$E:$E,$Q$1)</f>
        <v>0</v>
      </c>
      <c r="N2855" s="117">
        <f>SUMIFS(DATOS!$F:$F,DATOS!$A:$A,$C2855,DATOS!$G:$G,$N$1,DATOS!$L:$L,$R$1)</f>
        <v>0</v>
      </c>
      <c r="O2855" s="118">
        <f>SUMIFS(DATOS!$F:$F,DATOS!$A:$A,$C2855,DATOS!$G:$G,$O$1,DATOS!$L:$L,$R$1)</f>
        <v>0</v>
      </c>
      <c r="P2855" s="119">
        <f>SUMIFS(DATOS!$F:$F,DATOS!$A:$A,$C2855,DATOS!$G:$G,$P$1,DATOS!$L:$L,$R$1)</f>
        <v>0</v>
      </c>
      <c r="Q2855" s="117">
        <f>SUMIFS(DATOS!$F:$F,DATOS!$A:$A,$C2855,DATOS!$G:$G,$N$1,DATOS!$J:$J,$S$1)</f>
        <v>0</v>
      </c>
      <c r="R2855" s="118">
        <f>SUMIFS(DATOS!$F:$F,DATOS!$A:$A,$C2855,DATOS!$G:$G,$O$1,DATOS!$J:$J,$S$1)</f>
        <v>0</v>
      </c>
      <c r="S2855" s="119">
        <f>SUMIFS(DATOS!$F:$F,DATOS!$A:$A,$C2855,DATOS!$G:$G,$P$1,DATOS!$J:$J,$S$1)</f>
        <v>0</v>
      </c>
      <c r="T2855" s="117">
        <f>SUMIFS(DATOS!$F:$F,DATOS!$A:$A,$C2855,DATOS!$G:$G,$N$1,DATOS!$K:$K,$T$1)</f>
        <v>0</v>
      </c>
      <c r="U2855" s="118">
        <f>SUMIFS(DATOS!$F:$F,DATOS!$A:$A,$C2855,DATOS!$G:$G,$O$1,DATOS!$K:$K,$T$1)</f>
        <v>0</v>
      </c>
      <c r="V2855" s="119">
        <f>SUMIFS(DATOS!$F:$F,DATOS!$A:$A,$C2855,DATOS!$G:$G,$P$1,DATOS!$K:$K,$R$1)</f>
        <v>0</v>
      </c>
    </row>
    <row r="2856" spans="1:22">
      <c r="A2856" s="128" t="s">
        <v>452</v>
      </c>
      <c r="B2856" s="128" t="str">
        <f t="shared" si="323"/>
        <v>1 3 3 332 001 001</v>
      </c>
      <c r="C2856" s="129" t="s">
        <v>4385</v>
      </c>
      <c r="D2856" s="130" t="s">
        <v>3355</v>
      </c>
      <c r="E2856" s="127">
        <f t="shared" si="325"/>
        <v>0</v>
      </c>
      <c r="F2856" s="127">
        <f t="shared" si="326"/>
        <v>0</v>
      </c>
      <c r="G2856" s="127">
        <f t="shared" si="327"/>
        <v>0</v>
      </c>
      <c r="H2856" s="131">
        <f t="shared" si="328"/>
        <v>0</v>
      </c>
      <c r="I2856" s="128">
        <f t="shared" si="324"/>
        <v>17</v>
      </c>
      <c r="J2856" s="156" t="str">
        <f t="shared" si="329"/>
        <v>1 3 3 332 001</v>
      </c>
      <c r="K2856" s="118">
        <f>SUMIFS(DATOS!$F:$F,DATOS!$A:$A,$C2856,DATOS!$G:$G,$N$1,DATOS!$E:$E,$Q$1)</f>
        <v>0</v>
      </c>
      <c r="L2856" s="118">
        <f>SUMIFS(DATOS!$F:$F,DATOS!$A:$A,$C2856,DATOS!$G:$G,$O$1,DATOS!$E:$E,$Q$1)</f>
        <v>0</v>
      </c>
      <c r="M2856" s="119">
        <f>SUMIFS(DATOS!$F:$F,DATOS!$A:$A,$C2856,DATOS!$G:$G,$P$1,DATOS!$E:$E,$Q$1)</f>
        <v>0</v>
      </c>
      <c r="N2856" s="117">
        <f>SUMIFS(DATOS!$F:$F,DATOS!$A:$A,$C2856,DATOS!$G:$G,$N$1,DATOS!$L:$L,$R$1)</f>
        <v>0</v>
      </c>
      <c r="O2856" s="118">
        <f>SUMIFS(DATOS!$F:$F,DATOS!$A:$A,$C2856,DATOS!$G:$G,$O$1,DATOS!$L:$L,$R$1)</f>
        <v>0</v>
      </c>
      <c r="P2856" s="119">
        <f>SUMIFS(DATOS!$F:$F,DATOS!$A:$A,$C2856,DATOS!$G:$G,$P$1,DATOS!$L:$L,$R$1)</f>
        <v>0</v>
      </c>
      <c r="Q2856" s="117">
        <f>SUMIFS(DATOS!$F:$F,DATOS!$A:$A,$C2856,DATOS!$G:$G,$N$1,DATOS!$J:$J,$S$1)</f>
        <v>0</v>
      </c>
      <c r="R2856" s="118">
        <f>SUMIFS(DATOS!$F:$F,DATOS!$A:$A,$C2856,DATOS!$G:$G,$O$1,DATOS!$J:$J,$S$1)</f>
        <v>0</v>
      </c>
      <c r="S2856" s="119">
        <f>SUMIFS(DATOS!$F:$F,DATOS!$A:$A,$C2856,DATOS!$G:$G,$P$1,DATOS!$J:$J,$S$1)</f>
        <v>0</v>
      </c>
      <c r="T2856" s="117">
        <f>SUMIFS(DATOS!$F:$F,DATOS!$A:$A,$C2856,DATOS!$G:$G,$N$1,DATOS!$K:$K,$T$1)</f>
        <v>0</v>
      </c>
      <c r="U2856" s="118">
        <f>SUMIFS(DATOS!$F:$F,DATOS!$A:$A,$C2856,DATOS!$G:$G,$O$1,DATOS!$K:$K,$T$1)</f>
        <v>0</v>
      </c>
      <c r="V2856" s="119">
        <f>SUMIFS(DATOS!$F:$F,DATOS!$A:$A,$C2856,DATOS!$G:$G,$P$1,DATOS!$K:$K,$R$1)</f>
        <v>0</v>
      </c>
    </row>
    <row r="2857" spans="1:22">
      <c r="A2857" s="128" t="s">
        <v>452</v>
      </c>
      <c r="B2857" s="128" t="str">
        <f t="shared" si="323"/>
        <v>1 3 3 332 002 001</v>
      </c>
      <c r="C2857" s="129" t="s">
        <v>10094</v>
      </c>
      <c r="D2857" s="130" t="s">
        <v>3355</v>
      </c>
      <c r="E2857" s="127">
        <f t="shared" si="325"/>
        <v>0</v>
      </c>
      <c r="F2857" s="127">
        <f t="shared" si="326"/>
        <v>0</v>
      </c>
      <c r="G2857" s="127">
        <f t="shared" si="327"/>
        <v>0</v>
      </c>
      <c r="H2857" s="131">
        <f t="shared" si="328"/>
        <v>0</v>
      </c>
      <c r="I2857" s="128">
        <f t="shared" si="324"/>
        <v>17</v>
      </c>
      <c r="J2857" s="156" t="str">
        <f t="shared" si="329"/>
        <v>1 3 3 332 002</v>
      </c>
      <c r="K2857" s="118">
        <f>SUMIFS(DATOS!$F:$F,DATOS!$A:$A,$C2857,DATOS!$G:$G,$N$1,DATOS!$E:$E,$Q$1)</f>
        <v>0</v>
      </c>
      <c r="L2857" s="118">
        <f>SUMIFS(DATOS!$F:$F,DATOS!$A:$A,$C2857,DATOS!$G:$G,$O$1,DATOS!$E:$E,$Q$1)</f>
        <v>0</v>
      </c>
      <c r="M2857" s="119">
        <f>SUMIFS(DATOS!$F:$F,DATOS!$A:$A,$C2857,DATOS!$G:$G,$P$1,DATOS!$E:$E,$Q$1)</f>
        <v>0</v>
      </c>
      <c r="N2857" s="117">
        <f>SUMIFS(DATOS!$F:$F,DATOS!$A:$A,$C2857,DATOS!$G:$G,$N$1,DATOS!$L:$L,$R$1)</f>
        <v>0</v>
      </c>
      <c r="O2857" s="118">
        <f>SUMIFS(DATOS!$F:$F,DATOS!$A:$A,$C2857,DATOS!$G:$G,$O$1,DATOS!$L:$L,$R$1)</f>
        <v>0</v>
      </c>
      <c r="P2857" s="119">
        <f>SUMIFS(DATOS!$F:$F,DATOS!$A:$A,$C2857,DATOS!$G:$G,$P$1,DATOS!$L:$L,$R$1)</f>
        <v>0</v>
      </c>
      <c r="Q2857" s="117">
        <f>SUMIFS(DATOS!$F:$F,DATOS!$A:$A,$C2857,DATOS!$G:$G,$N$1,DATOS!$J:$J,$S$1)</f>
        <v>0</v>
      </c>
      <c r="R2857" s="118">
        <f>SUMIFS(DATOS!$F:$F,DATOS!$A:$A,$C2857,DATOS!$G:$G,$O$1,DATOS!$J:$J,$S$1)</f>
        <v>0</v>
      </c>
      <c r="S2857" s="119">
        <f>SUMIFS(DATOS!$F:$F,DATOS!$A:$A,$C2857,DATOS!$G:$G,$P$1,DATOS!$J:$J,$S$1)</f>
        <v>0</v>
      </c>
      <c r="T2857" s="117">
        <f>SUMIFS(DATOS!$F:$F,DATOS!$A:$A,$C2857,DATOS!$G:$G,$N$1,DATOS!$K:$K,$T$1)</f>
        <v>0</v>
      </c>
      <c r="U2857" s="118">
        <f>SUMIFS(DATOS!$F:$F,DATOS!$A:$A,$C2857,DATOS!$G:$G,$O$1,DATOS!$K:$K,$T$1)</f>
        <v>0</v>
      </c>
      <c r="V2857" s="119">
        <f>SUMIFS(DATOS!$F:$F,DATOS!$A:$A,$C2857,DATOS!$G:$G,$P$1,DATOS!$K:$K,$R$1)</f>
        <v>0</v>
      </c>
    </row>
    <row r="2858" spans="1:22">
      <c r="A2858" s="128" t="s">
        <v>452</v>
      </c>
      <c r="B2858" s="128" t="str">
        <f t="shared" si="323"/>
        <v>1 3 3 332 003 001</v>
      </c>
      <c r="C2858" s="129" t="s">
        <v>10095</v>
      </c>
      <c r="D2858" s="130" t="s">
        <v>3355</v>
      </c>
      <c r="E2858" s="127">
        <f t="shared" si="325"/>
        <v>0</v>
      </c>
      <c r="F2858" s="127">
        <f t="shared" si="326"/>
        <v>0</v>
      </c>
      <c r="G2858" s="127">
        <f t="shared" si="327"/>
        <v>0</v>
      </c>
      <c r="H2858" s="131">
        <f t="shared" si="328"/>
        <v>0</v>
      </c>
      <c r="I2858" s="128">
        <f t="shared" si="324"/>
        <v>17</v>
      </c>
      <c r="J2858" s="156" t="str">
        <f t="shared" si="329"/>
        <v>1 3 3 332 003</v>
      </c>
      <c r="K2858" s="118">
        <f>SUMIFS(DATOS!$F:$F,DATOS!$A:$A,$C2858,DATOS!$G:$G,$N$1,DATOS!$E:$E,$Q$1)</f>
        <v>0</v>
      </c>
      <c r="L2858" s="118">
        <f>SUMIFS(DATOS!$F:$F,DATOS!$A:$A,$C2858,DATOS!$G:$G,$O$1,DATOS!$E:$E,$Q$1)</f>
        <v>0</v>
      </c>
      <c r="M2858" s="119">
        <f>SUMIFS(DATOS!$F:$F,DATOS!$A:$A,$C2858,DATOS!$G:$G,$P$1,DATOS!$E:$E,$Q$1)</f>
        <v>0</v>
      </c>
      <c r="N2858" s="117">
        <f>SUMIFS(DATOS!$F:$F,DATOS!$A:$A,$C2858,DATOS!$G:$G,$N$1,DATOS!$L:$L,$R$1)</f>
        <v>0</v>
      </c>
      <c r="O2858" s="118">
        <f>SUMIFS(DATOS!$F:$F,DATOS!$A:$A,$C2858,DATOS!$G:$G,$O$1,DATOS!$L:$L,$R$1)</f>
        <v>0</v>
      </c>
      <c r="P2858" s="119">
        <f>SUMIFS(DATOS!$F:$F,DATOS!$A:$A,$C2858,DATOS!$G:$G,$P$1,DATOS!$L:$L,$R$1)</f>
        <v>0</v>
      </c>
      <c r="Q2858" s="117">
        <f>SUMIFS(DATOS!$F:$F,DATOS!$A:$A,$C2858,DATOS!$G:$G,$N$1,DATOS!$J:$J,$S$1)</f>
        <v>0</v>
      </c>
      <c r="R2858" s="118">
        <f>SUMIFS(DATOS!$F:$F,DATOS!$A:$A,$C2858,DATOS!$G:$G,$O$1,DATOS!$J:$J,$S$1)</f>
        <v>0</v>
      </c>
      <c r="S2858" s="119">
        <f>SUMIFS(DATOS!$F:$F,DATOS!$A:$A,$C2858,DATOS!$G:$G,$P$1,DATOS!$J:$J,$S$1)</f>
        <v>0</v>
      </c>
      <c r="T2858" s="117">
        <f>SUMIFS(DATOS!$F:$F,DATOS!$A:$A,$C2858,DATOS!$G:$G,$N$1,DATOS!$K:$K,$T$1)</f>
        <v>0</v>
      </c>
      <c r="U2858" s="118">
        <f>SUMIFS(DATOS!$F:$F,DATOS!$A:$A,$C2858,DATOS!$G:$G,$O$1,DATOS!$K:$K,$T$1)</f>
        <v>0</v>
      </c>
      <c r="V2858" s="119">
        <f>SUMIFS(DATOS!$F:$F,DATOS!$A:$A,$C2858,DATOS!$G:$G,$P$1,DATOS!$K:$K,$R$1)</f>
        <v>0</v>
      </c>
    </row>
    <row r="2859" spans="1:22">
      <c r="A2859" s="128" t="s">
        <v>452</v>
      </c>
      <c r="B2859" s="128" t="str">
        <f t="shared" si="323"/>
        <v>1 3 3 332 004 001</v>
      </c>
      <c r="C2859" s="129" t="s">
        <v>10096</v>
      </c>
      <c r="D2859" s="130" t="s">
        <v>3355</v>
      </c>
      <c r="E2859" s="127">
        <f t="shared" si="325"/>
        <v>0</v>
      </c>
      <c r="F2859" s="127">
        <f t="shared" si="326"/>
        <v>0</v>
      </c>
      <c r="G2859" s="127">
        <f t="shared" si="327"/>
        <v>0</v>
      </c>
      <c r="H2859" s="131">
        <f t="shared" si="328"/>
        <v>0</v>
      </c>
      <c r="I2859" s="128">
        <f t="shared" si="324"/>
        <v>17</v>
      </c>
      <c r="J2859" s="156" t="str">
        <f t="shared" si="329"/>
        <v>1 3 3 332 004</v>
      </c>
      <c r="K2859" s="118">
        <f>SUMIFS(DATOS!$F:$F,DATOS!$A:$A,$C2859,DATOS!$G:$G,$N$1,DATOS!$E:$E,$Q$1)</f>
        <v>0</v>
      </c>
      <c r="L2859" s="118">
        <f>SUMIFS(DATOS!$F:$F,DATOS!$A:$A,$C2859,DATOS!$G:$G,$O$1,DATOS!$E:$E,$Q$1)</f>
        <v>0</v>
      </c>
      <c r="M2859" s="119">
        <f>SUMIFS(DATOS!$F:$F,DATOS!$A:$A,$C2859,DATOS!$G:$G,$P$1,DATOS!$E:$E,$Q$1)</f>
        <v>0</v>
      </c>
      <c r="N2859" s="117">
        <f>SUMIFS(DATOS!$F:$F,DATOS!$A:$A,$C2859,DATOS!$G:$G,$N$1,DATOS!$L:$L,$R$1)</f>
        <v>0</v>
      </c>
      <c r="O2859" s="118">
        <f>SUMIFS(DATOS!$F:$F,DATOS!$A:$A,$C2859,DATOS!$G:$G,$O$1,DATOS!$L:$L,$R$1)</f>
        <v>0</v>
      </c>
      <c r="P2859" s="119">
        <f>SUMIFS(DATOS!$F:$F,DATOS!$A:$A,$C2859,DATOS!$G:$G,$P$1,DATOS!$L:$L,$R$1)</f>
        <v>0</v>
      </c>
      <c r="Q2859" s="117">
        <f>SUMIFS(DATOS!$F:$F,DATOS!$A:$A,$C2859,DATOS!$G:$G,$N$1,DATOS!$J:$J,$S$1)</f>
        <v>0</v>
      </c>
      <c r="R2859" s="118">
        <f>SUMIFS(DATOS!$F:$F,DATOS!$A:$A,$C2859,DATOS!$G:$G,$O$1,DATOS!$J:$J,$S$1)</f>
        <v>0</v>
      </c>
      <c r="S2859" s="119">
        <f>SUMIFS(DATOS!$F:$F,DATOS!$A:$A,$C2859,DATOS!$G:$G,$P$1,DATOS!$J:$J,$S$1)</f>
        <v>0</v>
      </c>
      <c r="T2859" s="117">
        <f>SUMIFS(DATOS!$F:$F,DATOS!$A:$A,$C2859,DATOS!$G:$G,$N$1,DATOS!$K:$K,$T$1)</f>
        <v>0</v>
      </c>
      <c r="U2859" s="118">
        <f>SUMIFS(DATOS!$F:$F,DATOS!$A:$A,$C2859,DATOS!$G:$G,$O$1,DATOS!$K:$K,$T$1)</f>
        <v>0</v>
      </c>
      <c r="V2859" s="119">
        <f>SUMIFS(DATOS!$F:$F,DATOS!$A:$A,$C2859,DATOS!$G:$G,$P$1,DATOS!$K:$K,$R$1)</f>
        <v>0</v>
      </c>
    </row>
    <row r="2860" spans="1:22">
      <c r="A2860" s="128" t="s">
        <v>452</v>
      </c>
      <c r="B2860" s="128" t="str">
        <f t="shared" si="323"/>
        <v>1 3 3 332 005 001</v>
      </c>
      <c r="C2860" s="129" t="s">
        <v>10097</v>
      </c>
      <c r="D2860" s="130" t="s">
        <v>3355</v>
      </c>
      <c r="E2860" s="127">
        <f t="shared" si="325"/>
        <v>0</v>
      </c>
      <c r="F2860" s="127">
        <f t="shared" si="326"/>
        <v>0</v>
      </c>
      <c r="G2860" s="127">
        <f t="shared" si="327"/>
        <v>0</v>
      </c>
      <c r="H2860" s="131">
        <f t="shared" si="328"/>
        <v>0</v>
      </c>
      <c r="I2860" s="128">
        <f t="shared" si="324"/>
        <v>17</v>
      </c>
      <c r="J2860" s="156" t="str">
        <f t="shared" si="329"/>
        <v>1 3 3 332 005</v>
      </c>
      <c r="K2860" s="118">
        <f>SUMIFS(DATOS!$F:$F,DATOS!$A:$A,$C2860,DATOS!$G:$G,$N$1,DATOS!$E:$E,$Q$1)</f>
        <v>0</v>
      </c>
      <c r="L2860" s="118">
        <f>SUMIFS(DATOS!$F:$F,DATOS!$A:$A,$C2860,DATOS!$G:$G,$O$1,DATOS!$E:$E,$Q$1)</f>
        <v>0</v>
      </c>
      <c r="M2860" s="119">
        <f>SUMIFS(DATOS!$F:$F,DATOS!$A:$A,$C2860,DATOS!$G:$G,$P$1,DATOS!$E:$E,$Q$1)</f>
        <v>0</v>
      </c>
      <c r="N2860" s="117">
        <f>SUMIFS(DATOS!$F:$F,DATOS!$A:$A,$C2860,DATOS!$G:$G,$N$1,DATOS!$L:$L,$R$1)</f>
        <v>0</v>
      </c>
      <c r="O2860" s="118">
        <f>SUMIFS(DATOS!$F:$F,DATOS!$A:$A,$C2860,DATOS!$G:$G,$O$1,DATOS!$L:$L,$R$1)</f>
        <v>0</v>
      </c>
      <c r="P2860" s="119">
        <f>SUMIFS(DATOS!$F:$F,DATOS!$A:$A,$C2860,DATOS!$G:$G,$P$1,DATOS!$L:$L,$R$1)</f>
        <v>0</v>
      </c>
      <c r="Q2860" s="117">
        <f>SUMIFS(DATOS!$F:$F,DATOS!$A:$A,$C2860,DATOS!$G:$G,$N$1,DATOS!$J:$J,$S$1)</f>
        <v>0</v>
      </c>
      <c r="R2860" s="118">
        <f>SUMIFS(DATOS!$F:$F,DATOS!$A:$A,$C2860,DATOS!$G:$G,$O$1,DATOS!$J:$J,$S$1)</f>
        <v>0</v>
      </c>
      <c r="S2860" s="119">
        <f>SUMIFS(DATOS!$F:$F,DATOS!$A:$A,$C2860,DATOS!$G:$G,$P$1,DATOS!$J:$J,$S$1)</f>
        <v>0</v>
      </c>
      <c r="T2860" s="117">
        <f>SUMIFS(DATOS!$F:$F,DATOS!$A:$A,$C2860,DATOS!$G:$G,$N$1,DATOS!$K:$K,$T$1)</f>
        <v>0</v>
      </c>
      <c r="U2860" s="118">
        <f>SUMIFS(DATOS!$F:$F,DATOS!$A:$A,$C2860,DATOS!$G:$G,$O$1,DATOS!$K:$K,$T$1)</f>
        <v>0</v>
      </c>
      <c r="V2860" s="119">
        <f>SUMIFS(DATOS!$F:$F,DATOS!$A:$A,$C2860,DATOS!$G:$G,$P$1,DATOS!$K:$K,$R$1)</f>
        <v>0</v>
      </c>
    </row>
    <row r="2861" spans="1:22">
      <c r="A2861" s="128" t="s">
        <v>452</v>
      </c>
      <c r="B2861" s="128" t="str">
        <f t="shared" ref="B2861:B2924" si="330">MID(C2861,1,I2861)</f>
        <v>1 3 3 333 001 001</v>
      </c>
      <c r="C2861" s="5" t="s">
        <v>4393</v>
      </c>
      <c r="D2861" t="s">
        <v>3356</v>
      </c>
      <c r="E2861" s="127">
        <f t="shared" ref="E2861:E2924" si="331">SUBTOTAL(9,K2861,N2861,Q2861,T2861)</f>
        <v>0</v>
      </c>
      <c r="F2861" s="127">
        <f t="shared" ref="F2861:F2924" si="332">SUBTOTAL(9,L2861,O2861,R2861,U2861)</f>
        <v>0</v>
      </c>
      <c r="G2861" s="127">
        <f t="shared" ref="G2861:G2924" si="333">SUBTOTAL(9,M2861,P2861,S2861,V2861)</f>
        <v>0</v>
      </c>
      <c r="H2861" s="131">
        <f t="shared" ref="H2861:H2924" si="334">SUM(E2861:G2861)</f>
        <v>0</v>
      </c>
      <c r="I2861" s="128">
        <f t="shared" ref="I2861:I2924" si="335">LEN(C2861)</f>
        <v>17</v>
      </c>
      <c r="J2861" s="156" t="str">
        <f t="shared" si="329"/>
        <v>1 3 3 333 001</v>
      </c>
      <c r="K2861" s="118">
        <f>SUMIFS(DATOS!$F:$F,DATOS!$A:$A,$C2861,DATOS!$G:$G,$N$1,DATOS!$E:$E,$Q$1)</f>
        <v>0</v>
      </c>
      <c r="L2861" s="118">
        <f>SUMIFS(DATOS!$F:$F,DATOS!$A:$A,$C2861,DATOS!$G:$G,$O$1,DATOS!$E:$E,$Q$1)</f>
        <v>0</v>
      </c>
      <c r="M2861" s="119">
        <f>SUMIFS(DATOS!$F:$F,DATOS!$A:$A,$C2861,DATOS!$G:$G,$P$1,DATOS!$E:$E,$Q$1)</f>
        <v>0</v>
      </c>
      <c r="N2861" s="117">
        <f>SUMIFS(DATOS!$F:$F,DATOS!$A:$A,$C2861,DATOS!$G:$G,$N$1,DATOS!$L:$L,$R$1)</f>
        <v>0</v>
      </c>
      <c r="O2861" s="118">
        <f>SUMIFS(DATOS!$F:$F,DATOS!$A:$A,$C2861,DATOS!$G:$G,$O$1,DATOS!$L:$L,$R$1)</f>
        <v>0</v>
      </c>
      <c r="P2861" s="119">
        <f>SUMIFS(DATOS!$F:$F,DATOS!$A:$A,$C2861,DATOS!$G:$G,$P$1,DATOS!$L:$L,$R$1)</f>
        <v>0</v>
      </c>
      <c r="Q2861" s="117">
        <f>SUMIFS(DATOS!$F:$F,DATOS!$A:$A,$C2861,DATOS!$G:$G,$N$1,DATOS!$J:$J,$S$1)</f>
        <v>0</v>
      </c>
      <c r="R2861" s="118">
        <f>SUMIFS(DATOS!$F:$F,DATOS!$A:$A,$C2861,DATOS!$G:$G,$O$1,DATOS!$J:$J,$S$1)</f>
        <v>0</v>
      </c>
      <c r="S2861" s="119">
        <f>SUMIFS(DATOS!$F:$F,DATOS!$A:$A,$C2861,DATOS!$G:$G,$P$1,DATOS!$J:$J,$S$1)</f>
        <v>0</v>
      </c>
      <c r="T2861" s="117">
        <f>SUMIFS(DATOS!$F:$F,DATOS!$A:$A,$C2861,DATOS!$G:$G,$N$1,DATOS!$K:$K,$T$1)</f>
        <v>0</v>
      </c>
      <c r="U2861" s="118">
        <f>SUMIFS(DATOS!$F:$F,DATOS!$A:$A,$C2861,DATOS!$G:$G,$O$1,DATOS!$K:$K,$T$1)</f>
        <v>0</v>
      </c>
      <c r="V2861" s="119">
        <f>SUMIFS(DATOS!$F:$F,DATOS!$A:$A,$C2861,DATOS!$G:$G,$P$1,DATOS!$K:$K,$R$1)</f>
        <v>0</v>
      </c>
    </row>
    <row r="2862" spans="1:22">
      <c r="A2862" s="128" t="s">
        <v>452</v>
      </c>
      <c r="B2862" s="128" t="str">
        <f t="shared" si="330"/>
        <v>1 3 3 333 002 001</v>
      </c>
      <c r="C2862" s="5" t="s">
        <v>10098</v>
      </c>
      <c r="D2862" t="s">
        <v>3356</v>
      </c>
      <c r="E2862" s="127">
        <f t="shared" si="331"/>
        <v>0</v>
      </c>
      <c r="F2862" s="127">
        <f t="shared" si="332"/>
        <v>0</v>
      </c>
      <c r="G2862" s="127">
        <f t="shared" si="333"/>
        <v>0</v>
      </c>
      <c r="H2862" s="131">
        <f t="shared" si="334"/>
        <v>0</v>
      </c>
      <c r="I2862" s="128">
        <f t="shared" si="335"/>
        <v>17</v>
      </c>
      <c r="J2862" s="156" t="str">
        <f t="shared" si="329"/>
        <v>1 3 3 333 002</v>
      </c>
      <c r="K2862" s="118">
        <f>SUMIFS(DATOS!$F:$F,DATOS!$A:$A,$C2862,DATOS!$G:$G,$N$1,DATOS!$E:$E,$Q$1)</f>
        <v>0</v>
      </c>
      <c r="L2862" s="118">
        <f>SUMIFS(DATOS!$F:$F,DATOS!$A:$A,$C2862,DATOS!$G:$G,$O$1,DATOS!$E:$E,$Q$1)</f>
        <v>0</v>
      </c>
      <c r="M2862" s="119">
        <f>SUMIFS(DATOS!$F:$F,DATOS!$A:$A,$C2862,DATOS!$G:$G,$P$1,DATOS!$E:$E,$Q$1)</f>
        <v>0</v>
      </c>
      <c r="N2862" s="117">
        <f>SUMIFS(DATOS!$F:$F,DATOS!$A:$A,$C2862,DATOS!$G:$G,$N$1,DATOS!$L:$L,$R$1)</f>
        <v>0</v>
      </c>
      <c r="O2862" s="118">
        <f>SUMIFS(DATOS!$F:$F,DATOS!$A:$A,$C2862,DATOS!$G:$G,$O$1,DATOS!$L:$L,$R$1)</f>
        <v>0</v>
      </c>
      <c r="P2862" s="119">
        <f>SUMIFS(DATOS!$F:$F,DATOS!$A:$A,$C2862,DATOS!$G:$G,$P$1,DATOS!$L:$L,$R$1)</f>
        <v>0</v>
      </c>
      <c r="Q2862" s="117">
        <f>SUMIFS(DATOS!$F:$F,DATOS!$A:$A,$C2862,DATOS!$G:$G,$N$1,DATOS!$J:$J,$S$1)</f>
        <v>0</v>
      </c>
      <c r="R2862" s="118">
        <f>SUMIFS(DATOS!$F:$F,DATOS!$A:$A,$C2862,DATOS!$G:$G,$O$1,DATOS!$J:$J,$S$1)</f>
        <v>0</v>
      </c>
      <c r="S2862" s="119">
        <f>SUMIFS(DATOS!$F:$F,DATOS!$A:$A,$C2862,DATOS!$G:$G,$P$1,DATOS!$J:$J,$S$1)</f>
        <v>0</v>
      </c>
      <c r="T2862" s="117">
        <f>SUMIFS(DATOS!$F:$F,DATOS!$A:$A,$C2862,DATOS!$G:$G,$N$1,DATOS!$K:$K,$T$1)</f>
        <v>0</v>
      </c>
      <c r="U2862" s="118">
        <f>SUMIFS(DATOS!$F:$F,DATOS!$A:$A,$C2862,DATOS!$G:$G,$O$1,DATOS!$K:$K,$T$1)</f>
        <v>0</v>
      </c>
      <c r="V2862" s="119">
        <f>SUMIFS(DATOS!$F:$F,DATOS!$A:$A,$C2862,DATOS!$G:$G,$P$1,DATOS!$K:$K,$R$1)</f>
        <v>0</v>
      </c>
    </row>
    <row r="2863" spans="1:22">
      <c r="A2863" s="128" t="s">
        <v>452</v>
      </c>
      <c r="B2863" s="128" t="str">
        <f t="shared" si="330"/>
        <v>1 3 3 333 003 001</v>
      </c>
      <c r="C2863" s="5" t="s">
        <v>10099</v>
      </c>
      <c r="D2863" t="s">
        <v>3356</v>
      </c>
      <c r="E2863" s="127">
        <f t="shared" si="331"/>
        <v>0</v>
      </c>
      <c r="F2863" s="127">
        <f t="shared" si="332"/>
        <v>0</v>
      </c>
      <c r="G2863" s="127">
        <f t="shared" si="333"/>
        <v>0</v>
      </c>
      <c r="H2863" s="131">
        <f t="shared" si="334"/>
        <v>0</v>
      </c>
      <c r="I2863" s="128">
        <f t="shared" si="335"/>
        <v>17</v>
      </c>
      <c r="J2863" s="156" t="str">
        <f t="shared" si="329"/>
        <v>1 3 3 333 003</v>
      </c>
      <c r="K2863" s="118">
        <f>SUMIFS(DATOS!$F:$F,DATOS!$A:$A,$C2863,DATOS!$G:$G,$N$1,DATOS!$E:$E,$Q$1)</f>
        <v>0</v>
      </c>
      <c r="L2863" s="118">
        <f>SUMIFS(DATOS!$F:$F,DATOS!$A:$A,$C2863,DATOS!$G:$G,$O$1,DATOS!$E:$E,$Q$1)</f>
        <v>0</v>
      </c>
      <c r="M2863" s="119">
        <f>SUMIFS(DATOS!$F:$F,DATOS!$A:$A,$C2863,DATOS!$G:$G,$P$1,DATOS!$E:$E,$Q$1)</f>
        <v>0</v>
      </c>
      <c r="N2863" s="117">
        <f>SUMIFS(DATOS!$F:$F,DATOS!$A:$A,$C2863,DATOS!$G:$G,$N$1,DATOS!$L:$L,$R$1)</f>
        <v>0</v>
      </c>
      <c r="O2863" s="118">
        <f>SUMIFS(DATOS!$F:$F,DATOS!$A:$A,$C2863,DATOS!$G:$G,$O$1,DATOS!$L:$L,$R$1)</f>
        <v>0</v>
      </c>
      <c r="P2863" s="119">
        <f>SUMIFS(DATOS!$F:$F,DATOS!$A:$A,$C2863,DATOS!$G:$G,$P$1,DATOS!$L:$L,$R$1)</f>
        <v>0</v>
      </c>
      <c r="Q2863" s="117">
        <f>SUMIFS(DATOS!$F:$F,DATOS!$A:$A,$C2863,DATOS!$G:$G,$N$1,DATOS!$J:$J,$S$1)</f>
        <v>0</v>
      </c>
      <c r="R2863" s="118">
        <f>SUMIFS(DATOS!$F:$F,DATOS!$A:$A,$C2863,DATOS!$G:$G,$O$1,DATOS!$J:$J,$S$1)</f>
        <v>0</v>
      </c>
      <c r="S2863" s="119">
        <f>SUMIFS(DATOS!$F:$F,DATOS!$A:$A,$C2863,DATOS!$G:$G,$P$1,DATOS!$J:$J,$S$1)</f>
        <v>0</v>
      </c>
      <c r="T2863" s="117">
        <f>SUMIFS(DATOS!$F:$F,DATOS!$A:$A,$C2863,DATOS!$G:$G,$N$1,DATOS!$K:$K,$T$1)</f>
        <v>0</v>
      </c>
      <c r="U2863" s="118">
        <f>SUMIFS(DATOS!$F:$F,DATOS!$A:$A,$C2863,DATOS!$G:$G,$O$1,DATOS!$K:$K,$T$1)</f>
        <v>0</v>
      </c>
      <c r="V2863" s="119">
        <f>SUMIFS(DATOS!$F:$F,DATOS!$A:$A,$C2863,DATOS!$G:$G,$P$1,DATOS!$K:$K,$R$1)</f>
        <v>0</v>
      </c>
    </row>
    <row r="2864" spans="1:22">
      <c r="A2864" s="128" t="s">
        <v>452</v>
      </c>
      <c r="B2864" s="128" t="str">
        <f t="shared" si="330"/>
        <v>1 3 3 333 004 001</v>
      </c>
      <c r="C2864" s="5" t="s">
        <v>10100</v>
      </c>
      <c r="D2864" t="s">
        <v>3356</v>
      </c>
      <c r="E2864" s="127">
        <f t="shared" si="331"/>
        <v>0</v>
      </c>
      <c r="F2864" s="127">
        <f t="shared" si="332"/>
        <v>0</v>
      </c>
      <c r="G2864" s="127">
        <f t="shared" si="333"/>
        <v>0</v>
      </c>
      <c r="H2864" s="131">
        <f t="shared" si="334"/>
        <v>0</v>
      </c>
      <c r="I2864" s="128">
        <f t="shared" si="335"/>
        <v>17</v>
      </c>
      <c r="J2864" s="156" t="str">
        <f t="shared" si="329"/>
        <v>1 3 3 333 004</v>
      </c>
      <c r="K2864" s="118">
        <f>SUMIFS(DATOS!$F:$F,DATOS!$A:$A,$C2864,DATOS!$G:$G,$N$1,DATOS!$E:$E,$Q$1)</f>
        <v>0</v>
      </c>
      <c r="L2864" s="118">
        <f>SUMIFS(DATOS!$F:$F,DATOS!$A:$A,$C2864,DATOS!$G:$G,$O$1,DATOS!$E:$E,$Q$1)</f>
        <v>0</v>
      </c>
      <c r="M2864" s="119">
        <f>SUMIFS(DATOS!$F:$F,DATOS!$A:$A,$C2864,DATOS!$G:$G,$P$1,DATOS!$E:$E,$Q$1)</f>
        <v>0</v>
      </c>
      <c r="N2864" s="117">
        <f>SUMIFS(DATOS!$F:$F,DATOS!$A:$A,$C2864,DATOS!$G:$G,$N$1,DATOS!$L:$L,$R$1)</f>
        <v>0</v>
      </c>
      <c r="O2864" s="118">
        <f>SUMIFS(DATOS!$F:$F,DATOS!$A:$A,$C2864,DATOS!$G:$G,$O$1,DATOS!$L:$L,$R$1)</f>
        <v>0</v>
      </c>
      <c r="P2864" s="119">
        <f>SUMIFS(DATOS!$F:$F,DATOS!$A:$A,$C2864,DATOS!$G:$G,$P$1,DATOS!$L:$L,$R$1)</f>
        <v>0</v>
      </c>
      <c r="Q2864" s="117">
        <f>SUMIFS(DATOS!$F:$F,DATOS!$A:$A,$C2864,DATOS!$G:$G,$N$1,DATOS!$J:$J,$S$1)</f>
        <v>0</v>
      </c>
      <c r="R2864" s="118">
        <f>SUMIFS(DATOS!$F:$F,DATOS!$A:$A,$C2864,DATOS!$G:$G,$O$1,DATOS!$J:$J,$S$1)</f>
        <v>0</v>
      </c>
      <c r="S2864" s="119">
        <f>SUMIFS(DATOS!$F:$F,DATOS!$A:$A,$C2864,DATOS!$G:$G,$P$1,DATOS!$J:$J,$S$1)</f>
        <v>0</v>
      </c>
      <c r="T2864" s="117">
        <f>SUMIFS(DATOS!$F:$F,DATOS!$A:$A,$C2864,DATOS!$G:$G,$N$1,DATOS!$K:$K,$T$1)</f>
        <v>0</v>
      </c>
      <c r="U2864" s="118">
        <f>SUMIFS(DATOS!$F:$F,DATOS!$A:$A,$C2864,DATOS!$G:$G,$O$1,DATOS!$K:$K,$T$1)</f>
        <v>0</v>
      </c>
      <c r="V2864" s="119">
        <f>SUMIFS(DATOS!$F:$F,DATOS!$A:$A,$C2864,DATOS!$G:$G,$P$1,DATOS!$K:$K,$R$1)</f>
        <v>0</v>
      </c>
    </row>
    <row r="2865" spans="1:22">
      <c r="A2865" s="128" t="s">
        <v>452</v>
      </c>
      <c r="B2865" s="128" t="str">
        <f t="shared" si="330"/>
        <v>1 3 3 333 005 001</v>
      </c>
      <c r="C2865" s="5" t="s">
        <v>10101</v>
      </c>
      <c r="D2865" t="s">
        <v>3356</v>
      </c>
      <c r="E2865" s="127">
        <f t="shared" si="331"/>
        <v>0</v>
      </c>
      <c r="F2865" s="127">
        <f t="shared" si="332"/>
        <v>0</v>
      </c>
      <c r="G2865" s="127">
        <f t="shared" si="333"/>
        <v>0</v>
      </c>
      <c r="H2865" s="131">
        <f t="shared" si="334"/>
        <v>0</v>
      </c>
      <c r="I2865" s="128">
        <f t="shared" si="335"/>
        <v>17</v>
      </c>
      <c r="J2865" s="156" t="str">
        <f t="shared" si="329"/>
        <v>1 3 3 333 005</v>
      </c>
      <c r="K2865" s="118">
        <f>SUMIFS(DATOS!$F:$F,DATOS!$A:$A,$C2865,DATOS!$G:$G,$N$1,DATOS!$E:$E,$Q$1)</f>
        <v>0</v>
      </c>
      <c r="L2865" s="118">
        <f>SUMIFS(DATOS!$F:$F,DATOS!$A:$A,$C2865,DATOS!$G:$G,$O$1,DATOS!$E:$E,$Q$1)</f>
        <v>0</v>
      </c>
      <c r="M2865" s="119">
        <f>SUMIFS(DATOS!$F:$F,DATOS!$A:$A,$C2865,DATOS!$G:$G,$P$1,DATOS!$E:$E,$Q$1)</f>
        <v>0</v>
      </c>
      <c r="N2865" s="117">
        <f>SUMIFS(DATOS!$F:$F,DATOS!$A:$A,$C2865,DATOS!$G:$G,$N$1,DATOS!$L:$L,$R$1)</f>
        <v>0</v>
      </c>
      <c r="O2865" s="118">
        <f>SUMIFS(DATOS!$F:$F,DATOS!$A:$A,$C2865,DATOS!$G:$G,$O$1,DATOS!$L:$L,$R$1)</f>
        <v>0</v>
      </c>
      <c r="P2865" s="119">
        <f>SUMIFS(DATOS!$F:$F,DATOS!$A:$A,$C2865,DATOS!$G:$G,$P$1,DATOS!$L:$L,$R$1)</f>
        <v>0</v>
      </c>
      <c r="Q2865" s="117">
        <f>SUMIFS(DATOS!$F:$F,DATOS!$A:$A,$C2865,DATOS!$G:$G,$N$1,DATOS!$J:$J,$S$1)</f>
        <v>0</v>
      </c>
      <c r="R2865" s="118">
        <f>SUMIFS(DATOS!$F:$F,DATOS!$A:$A,$C2865,DATOS!$G:$G,$O$1,DATOS!$J:$J,$S$1)</f>
        <v>0</v>
      </c>
      <c r="S2865" s="119">
        <f>SUMIFS(DATOS!$F:$F,DATOS!$A:$A,$C2865,DATOS!$G:$G,$P$1,DATOS!$J:$J,$S$1)</f>
        <v>0</v>
      </c>
      <c r="T2865" s="117">
        <f>SUMIFS(DATOS!$F:$F,DATOS!$A:$A,$C2865,DATOS!$G:$G,$N$1,DATOS!$K:$K,$T$1)</f>
        <v>0</v>
      </c>
      <c r="U2865" s="118">
        <f>SUMIFS(DATOS!$F:$F,DATOS!$A:$A,$C2865,DATOS!$G:$G,$O$1,DATOS!$K:$K,$T$1)</f>
        <v>0</v>
      </c>
      <c r="V2865" s="119">
        <f>SUMIFS(DATOS!$F:$F,DATOS!$A:$A,$C2865,DATOS!$G:$G,$P$1,DATOS!$K:$K,$R$1)</f>
        <v>0</v>
      </c>
    </row>
    <row r="2866" spans="1:22">
      <c r="A2866" s="128" t="s">
        <v>452</v>
      </c>
      <c r="B2866" s="128" t="str">
        <f t="shared" si="330"/>
        <v>1 3 3 334 001 001</v>
      </c>
      <c r="C2866" s="5" t="s">
        <v>3238</v>
      </c>
      <c r="D2866" t="s">
        <v>8670</v>
      </c>
      <c r="E2866" s="127">
        <f t="shared" si="331"/>
        <v>0</v>
      </c>
      <c r="F2866" s="127">
        <f t="shared" si="332"/>
        <v>0</v>
      </c>
      <c r="G2866" s="127">
        <f t="shared" si="333"/>
        <v>0</v>
      </c>
      <c r="H2866" s="131">
        <f t="shared" si="334"/>
        <v>0</v>
      </c>
      <c r="I2866" s="128">
        <f t="shared" si="335"/>
        <v>17</v>
      </c>
      <c r="J2866" s="156" t="str">
        <f t="shared" si="329"/>
        <v>1 3 3 334 001</v>
      </c>
      <c r="K2866" s="118">
        <f>SUMIFS(DATOS!$F:$F,DATOS!$A:$A,$C2866,DATOS!$G:$G,$N$1,DATOS!$E:$E,$Q$1)</f>
        <v>0</v>
      </c>
      <c r="L2866" s="118">
        <f>SUMIFS(DATOS!$F:$F,DATOS!$A:$A,$C2866,DATOS!$G:$G,$O$1,DATOS!$E:$E,$Q$1)</f>
        <v>0</v>
      </c>
      <c r="M2866" s="119">
        <f>SUMIFS(DATOS!$F:$F,DATOS!$A:$A,$C2866,DATOS!$G:$G,$P$1,DATOS!$E:$E,$Q$1)</f>
        <v>0</v>
      </c>
      <c r="N2866" s="117">
        <f>SUMIFS(DATOS!$F:$F,DATOS!$A:$A,$C2866,DATOS!$G:$G,$N$1,DATOS!$L:$L,$R$1)</f>
        <v>0</v>
      </c>
      <c r="O2866" s="118">
        <f>SUMIFS(DATOS!$F:$F,DATOS!$A:$A,$C2866,DATOS!$G:$G,$O$1,DATOS!$L:$L,$R$1)</f>
        <v>0</v>
      </c>
      <c r="P2866" s="119">
        <f>SUMIFS(DATOS!$F:$F,DATOS!$A:$A,$C2866,DATOS!$G:$G,$P$1,DATOS!$L:$L,$R$1)</f>
        <v>0</v>
      </c>
      <c r="Q2866" s="117">
        <f>SUMIFS(DATOS!$F:$F,DATOS!$A:$A,$C2866,DATOS!$G:$G,$N$1,DATOS!$J:$J,$S$1)</f>
        <v>0</v>
      </c>
      <c r="R2866" s="118">
        <f>SUMIFS(DATOS!$F:$F,DATOS!$A:$A,$C2866,DATOS!$G:$G,$O$1,DATOS!$J:$J,$S$1)</f>
        <v>0</v>
      </c>
      <c r="S2866" s="119">
        <f>SUMIFS(DATOS!$F:$F,DATOS!$A:$A,$C2866,DATOS!$G:$G,$P$1,DATOS!$J:$J,$S$1)</f>
        <v>0</v>
      </c>
      <c r="T2866" s="117">
        <f>SUMIFS(DATOS!$F:$F,DATOS!$A:$A,$C2866,DATOS!$G:$G,$N$1,DATOS!$K:$K,$T$1)</f>
        <v>0</v>
      </c>
      <c r="U2866" s="118">
        <f>SUMIFS(DATOS!$F:$F,DATOS!$A:$A,$C2866,DATOS!$G:$G,$O$1,DATOS!$K:$K,$T$1)</f>
        <v>0</v>
      </c>
      <c r="V2866" s="119">
        <f>SUMIFS(DATOS!$F:$F,DATOS!$A:$A,$C2866,DATOS!$G:$G,$P$1,DATOS!$K:$K,$R$1)</f>
        <v>0</v>
      </c>
    </row>
    <row r="2867" spans="1:22">
      <c r="A2867" s="128" t="s">
        <v>452</v>
      </c>
      <c r="B2867" s="128" t="str">
        <f t="shared" si="330"/>
        <v>1 3 3 334 002 001</v>
      </c>
      <c r="C2867" s="5" t="s">
        <v>10102</v>
      </c>
      <c r="D2867" t="s">
        <v>8670</v>
      </c>
      <c r="E2867" s="127">
        <f t="shared" si="331"/>
        <v>0</v>
      </c>
      <c r="F2867" s="127">
        <f t="shared" si="332"/>
        <v>0</v>
      </c>
      <c r="G2867" s="127">
        <f t="shared" si="333"/>
        <v>0</v>
      </c>
      <c r="H2867" s="131">
        <f t="shared" si="334"/>
        <v>0</v>
      </c>
      <c r="I2867" s="128">
        <f t="shared" si="335"/>
        <v>17</v>
      </c>
      <c r="J2867" s="156" t="str">
        <f t="shared" si="329"/>
        <v>1 3 3 334 002</v>
      </c>
      <c r="K2867" s="118">
        <f>SUMIFS(DATOS!$F:$F,DATOS!$A:$A,$C2867,DATOS!$G:$G,$N$1,DATOS!$E:$E,$Q$1)</f>
        <v>0</v>
      </c>
      <c r="L2867" s="118">
        <f>SUMIFS(DATOS!$F:$F,DATOS!$A:$A,$C2867,DATOS!$G:$G,$O$1,DATOS!$E:$E,$Q$1)</f>
        <v>0</v>
      </c>
      <c r="M2867" s="119">
        <f>SUMIFS(DATOS!$F:$F,DATOS!$A:$A,$C2867,DATOS!$G:$G,$P$1,DATOS!$E:$E,$Q$1)</f>
        <v>0</v>
      </c>
      <c r="N2867" s="117">
        <f>SUMIFS(DATOS!$F:$F,DATOS!$A:$A,$C2867,DATOS!$G:$G,$N$1,DATOS!$L:$L,$R$1)</f>
        <v>0</v>
      </c>
      <c r="O2867" s="118">
        <f>SUMIFS(DATOS!$F:$F,DATOS!$A:$A,$C2867,DATOS!$G:$G,$O$1,DATOS!$L:$L,$R$1)</f>
        <v>0</v>
      </c>
      <c r="P2867" s="119">
        <f>SUMIFS(DATOS!$F:$F,DATOS!$A:$A,$C2867,DATOS!$G:$G,$P$1,DATOS!$L:$L,$R$1)</f>
        <v>0</v>
      </c>
      <c r="Q2867" s="117">
        <f>SUMIFS(DATOS!$F:$F,DATOS!$A:$A,$C2867,DATOS!$G:$G,$N$1,DATOS!$J:$J,$S$1)</f>
        <v>0</v>
      </c>
      <c r="R2867" s="118">
        <f>SUMIFS(DATOS!$F:$F,DATOS!$A:$A,$C2867,DATOS!$G:$G,$O$1,DATOS!$J:$J,$S$1)</f>
        <v>0</v>
      </c>
      <c r="S2867" s="119">
        <f>SUMIFS(DATOS!$F:$F,DATOS!$A:$A,$C2867,DATOS!$G:$G,$P$1,DATOS!$J:$J,$S$1)</f>
        <v>0</v>
      </c>
      <c r="T2867" s="117">
        <f>SUMIFS(DATOS!$F:$F,DATOS!$A:$A,$C2867,DATOS!$G:$G,$N$1,DATOS!$K:$K,$T$1)</f>
        <v>0</v>
      </c>
      <c r="U2867" s="118">
        <f>SUMIFS(DATOS!$F:$F,DATOS!$A:$A,$C2867,DATOS!$G:$G,$O$1,DATOS!$K:$K,$T$1)</f>
        <v>0</v>
      </c>
      <c r="V2867" s="119">
        <f>SUMIFS(DATOS!$F:$F,DATOS!$A:$A,$C2867,DATOS!$G:$G,$P$1,DATOS!$K:$K,$R$1)</f>
        <v>0</v>
      </c>
    </row>
    <row r="2868" spans="1:22">
      <c r="A2868" s="128" t="s">
        <v>452</v>
      </c>
      <c r="B2868" s="128" t="str">
        <f t="shared" si="330"/>
        <v>1 3 3 334 003 001</v>
      </c>
      <c r="C2868" s="5" t="s">
        <v>10103</v>
      </c>
      <c r="D2868" t="s">
        <v>8670</v>
      </c>
      <c r="E2868" s="127">
        <f t="shared" si="331"/>
        <v>0</v>
      </c>
      <c r="F2868" s="127">
        <f t="shared" si="332"/>
        <v>0</v>
      </c>
      <c r="G2868" s="127">
        <f t="shared" si="333"/>
        <v>0</v>
      </c>
      <c r="H2868" s="131">
        <f t="shared" si="334"/>
        <v>0</v>
      </c>
      <c r="I2868" s="128">
        <f t="shared" si="335"/>
        <v>17</v>
      </c>
      <c r="J2868" s="156" t="str">
        <f t="shared" si="329"/>
        <v>1 3 3 334 003</v>
      </c>
      <c r="K2868" s="118">
        <f>SUMIFS(DATOS!$F:$F,DATOS!$A:$A,$C2868,DATOS!$G:$G,$N$1,DATOS!$E:$E,$Q$1)</f>
        <v>0</v>
      </c>
      <c r="L2868" s="118">
        <f>SUMIFS(DATOS!$F:$F,DATOS!$A:$A,$C2868,DATOS!$G:$G,$O$1,DATOS!$E:$E,$Q$1)</f>
        <v>0</v>
      </c>
      <c r="M2868" s="119">
        <f>SUMIFS(DATOS!$F:$F,DATOS!$A:$A,$C2868,DATOS!$G:$G,$P$1,DATOS!$E:$E,$Q$1)</f>
        <v>0</v>
      </c>
      <c r="N2868" s="117">
        <f>SUMIFS(DATOS!$F:$F,DATOS!$A:$A,$C2868,DATOS!$G:$G,$N$1,DATOS!$L:$L,$R$1)</f>
        <v>0</v>
      </c>
      <c r="O2868" s="118">
        <f>SUMIFS(DATOS!$F:$F,DATOS!$A:$A,$C2868,DATOS!$G:$G,$O$1,DATOS!$L:$L,$R$1)</f>
        <v>0</v>
      </c>
      <c r="P2868" s="119">
        <f>SUMIFS(DATOS!$F:$F,DATOS!$A:$A,$C2868,DATOS!$G:$G,$P$1,DATOS!$L:$L,$R$1)</f>
        <v>0</v>
      </c>
      <c r="Q2868" s="117">
        <f>SUMIFS(DATOS!$F:$F,DATOS!$A:$A,$C2868,DATOS!$G:$G,$N$1,DATOS!$J:$J,$S$1)</f>
        <v>0</v>
      </c>
      <c r="R2868" s="118">
        <f>SUMIFS(DATOS!$F:$F,DATOS!$A:$A,$C2868,DATOS!$G:$G,$O$1,DATOS!$J:$J,$S$1)</f>
        <v>0</v>
      </c>
      <c r="S2868" s="119">
        <f>SUMIFS(DATOS!$F:$F,DATOS!$A:$A,$C2868,DATOS!$G:$G,$P$1,DATOS!$J:$J,$S$1)</f>
        <v>0</v>
      </c>
      <c r="T2868" s="117">
        <f>SUMIFS(DATOS!$F:$F,DATOS!$A:$A,$C2868,DATOS!$G:$G,$N$1,DATOS!$K:$K,$T$1)</f>
        <v>0</v>
      </c>
      <c r="U2868" s="118">
        <f>SUMIFS(DATOS!$F:$F,DATOS!$A:$A,$C2868,DATOS!$G:$G,$O$1,DATOS!$K:$K,$T$1)</f>
        <v>0</v>
      </c>
      <c r="V2868" s="119">
        <f>SUMIFS(DATOS!$F:$F,DATOS!$A:$A,$C2868,DATOS!$G:$G,$P$1,DATOS!$K:$K,$R$1)</f>
        <v>0</v>
      </c>
    </row>
    <row r="2869" spans="1:22">
      <c r="A2869" s="128" t="s">
        <v>452</v>
      </c>
      <c r="B2869" s="128" t="str">
        <f t="shared" si="330"/>
        <v>1 3 3 334 004 001</v>
      </c>
      <c r="C2869" s="5" t="s">
        <v>10104</v>
      </c>
      <c r="D2869" t="s">
        <v>8670</v>
      </c>
      <c r="E2869" s="127">
        <f t="shared" si="331"/>
        <v>0</v>
      </c>
      <c r="F2869" s="127">
        <f t="shared" si="332"/>
        <v>0</v>
      </c>
      <c r="G2869" s="127">
        <f t="shared" si="333"/>
        <v>0</v>
      </c>
      <c r="H2869" s="131">
        <f t="shared" si="334"/>
        <v>0</v>
      </c>
      <c r="I2869" s="128">
        <f t="shared" si="335"/>
        <v>17</v>
      </c>
      <c r="J2869" s="156" t="str">
        <f t="shared" si="329"/>
        <v>1 3 3 334 004</v>
      </c>
      <c r="K2869" s="118">
        <f>SUMIFS(DATOS!$F:$F,DATOS!$A:$A,$C2869,DATOS!$G:$G,$N$1,DATOS!$E:$E,$Q$1)</f>
        <v>0</v>
      </c>
      <c r="L2869" s="118">
        <f>SUMIFS(DATOS!$F:$F,DATOS!$A:$A,$C2869,DATOS!$G:$G,$O$1,DATOS!$E:$E,$Q$1)</f>
        <v>0</v>
      </c>
      <c r="M2869" s="119">
        <f>SUMIFS(DATOS!$F:$F,DATOS!$A:$A,$C2869,DATOS!$G:$G,$P$1,DATOS!$E:$E,$Q$1)</f>
        <v>0</v>
      </c>
      <c r="N2869" s="117">
        <f>SUMIFS(DATOS!$F:$F,DATOS!$A:$A,$C2869,DATOS!$G:$G,$N$1,DATOS!$L:$L,$R$1)</f>
        <v>0</v>
      </c>
      <c r="O2869" s="118">
        <f>SUMIFS(DATOS!$F:$F,DATOS!$A:$A,$C2869,DATOS!$G:$G,$O$1,DATOS!$L:$L,$R$1)</f>
        <v>0</v>
      </c>
      <c r="P2869" s="119">
        <f>SUMIFS(DATOS!$F:$F,DATOS!$A:$A,$C2869,DATOS!$G:$G,$P$1,DATOS!$L:$L,$R$1)</f>
        <v>0</v>
      </c>
      <c r="Q2869" s="117">
        <f>SUMIFS(DATOS!$F:$F,DATOS!$A:$A,$C2869,DATOS!$G:$G,$N$1,DATOS!$J:$J,$S$1)</f>
        <v>0</v>
      </c>
      <c r="R2869" s="118">
        <f>SUMIFS(DATOS!$F:$F,DATOS!$A:$A,$C2869,DATOS!$G:$G,$O$1,DATOS!$J:$J,$S$1)</f>
        <v>0</v>
      </c>
      <c r="S2869" s="119">
        <f>SUMIFS(DATOS!$F:$F,DATOS!$A:$A,$C2869,DATOS!$G:$G,$P$1,DATOS!$J:$J,$S$1)</f>
        <v>0</v>
      </c>
      <c r="T2869" s="117">
        <f>SUMIFS(DATOS!$F:$F,DATOS!$A:$A,$C2869,DATOS!$G:$G,$N$1,DATOS!$K:$K,$T$1)</f>
        <v>0</v>
      </c>
      <c r="U2869" s="118">
        <f>SUMIFS(DATOS!$F:$F,DATOS!$A:$A,$C2869,DATOS!$G:$G,$O$1,DATOS!$K:$K,$T$1)</f>
        <v>0</v>
      </c>
      <c r="V2869" s="119">
        <f>SUMIFS(DATOS!$F:$F,DATOS!$A:$A,$C2869,DATOS!$G:$G,$P$1,DATOS!$K:$K,$R$1)</f>
        <v>0</v>
      </c>
    </row>
    <row r="2870" spans="1:22">
      <c r="A2870" s="128" t="s">
        <v>452</v>
      </c>
      <c r="B2870" s="128" t="str">
        <f t="shared" si="330"/>
        <v>1 3 3 334 005 001</v>
      </c>
      <c r="C2870" s="5" t="s">
        <v>10105</v>
      </c>
      <c r="D2870" t="s">
        <v>8670</v>
      </c>
      <c r="E2870" s="127">
        <f t="shared" si="331"/>
        <v>0</v>
      </c>
      <c r="F2870" s="127">
        <f t="shared" si="332"/>
        <v>0</v>
      </c>
      <c r="G2870" s="127">
        <f t="shared" si="333"/>
        <v>0</v>
      </c>
      <c r="H2870" s="131">
        <f t="shared" si="334"/>
        <v>0</v>
      </c>
      <c r="I2870" s="128">
        <f t="shared" si="335"/>
        <v>17</v>
      </c>
      <c r="J2870" s="156" t="str">
        <f t="shared" si="329"/>
        <v>1 3 3 334 005</v>
      </c>
      <c r="K2870" s="118">
        <f>SUMIFS(DATOS!$F:$F,DATOS!$A:$A,$C2870,DATOS!$G:$G,$N$1,DATOS!$E:$E,$Q$1)</f>
        <v>0</v>
      </c>
      <c r="L2870" s="118">
        <f>SUMIFS(DATOS!$F:$F,DATOS!$A:$A,$C2870,DATOS!$G:$G,$O$1,DATOS!$E:$E,$Q$1)</f>
        <v>0</v>
      </c>
      <c r="M2870" s="119">
        <f>SUMIFS(DATOS!$F:$F,DATOS!$A:$A,$C2870,DATOS!$G:$G,$P$1,DATOS!$E:$E,$Q$1)</f>
        <v>0</v>
      </c>
      <c r="N2870" s="117">
        <f>SUMIFS(DATOS!$F:$F,DATOS!$A:$A,$C2870,DATOS!$G:$G,$N$1,DATOS!$L:$L,$R$1)</f>
        <v>0</v>
      </c>
      <c r="O2870" s="118">
        <f>SUMIFS(DATOS!$F:$F,DATOS!$A:$A,$C2870,DATOS!$G:$G,$O$1,DATOS!$L:$L,$R$1)</f>
        <v>0</v>
      </c>
      <c r="P2870" s="119">
        <f>SUMIFS(DATOS!$F:$F,DATOS!$A:$A,$C2870,DATOS!$G:$G,$P$1,DATOS!$L:$L,$R$1)</f>
        <v>0</v>
      </c>
      <c r="Q2870" s="117">
        <f>SUMIFS(DATOS!$F:$F,DATOS!$A:$A,$C2870,DATOS!$G:$G,$N$1,DATOS!$J:$J,$S$1)</f>
        <v>0</v>
      </c>
      <c r="R2870" s="118">
        <f>SUMIFS(DATOS!$F:$F,DATOS!$A:$A,$C2870,DATOS!$G:$G,$O$1,DATOS!$J:$J,$S$1)</f>
        <v>0</v>
      </c>
      <c r="S2870" s="119">
        <f>SUMIFS(DATOS!$F:$F,DATOS!$A:$A,$C2870,DATOS!$G:$G,$P$1,DATOS!$J:$J,$S$1)</f>
        <v>0</v>
      </c>
      <c r="T2870" s="117">
        <f>SUMIFS(DATOS!$F:$F,DATOS!$A:$A,$C2870,DATOS!$G:$G,$N$1,DATOS!$K:$K,$T$1)</f>
        <v>0</v>
      </c>
      <c r="U2870" s="118">
        <f>SUMIFS(DATOS!$F:$F,DATOS!$A:$A,$C2870,DATOS!$G:$G,$O$1,DATOS!$K:$K,$T$1)</f>
        <v>0</v>
      </c>
      <c r="V2870" s="119">
        <f>SUMIFS(DATOS!$F:$F,DATOS!$A:$A,$C2870,DATOS!$G:$G,$P$1,DATOS!$K:$K,$R$1)</f>
        <v>0</v>
      </c>
    </row>
    <row r="2871" spans="1:22">
      <c r="A2871" s="128" t="s">
        <v>452</v>
      </c>
      <c r="B2871" s="128" t="str">
        <f t="shared" si="330"/>
        <v>1 3 3 335 001 001</v>
      </c>
      <c r="C2871" s="5" t="s">
        <v>4408</v>
      </c>
      <c r="D2871" t="s">
        <v>3358</v>
      </c>
      <c r="E2871" s="127">
        <f t="shared" si="331"/>
        <v>0</v>
      </c>
      <c r="F2871" s="127">
        <f t="shared" si="332"/>
        <v>0</v>
      </c>
      <c r="G2871" s="127">
        <f t="shared" si="333"/>
        <v>0</v>
      </c>
      <c r="H2871" s="131">
        <f t="shared" si="334"/>
        <v>0</v>
      </c>
      <c r="I2871" s="128">
        <f t="shared" si="335"/>
        <v>17</v>
      </c>
      <c r="J2871" s="156" t="str">
        <f t="shared" si="329"/>
        <v>1 3 3 335 001</v>
      </c>
      <c r="K2871" s="118">
        <f>SUMIFS(DATOS!$F:$F,DATOS!$A:$A,$C2871,DATOS!$G:$G,$N$1,DATOS!$E:$E,$Q$1)</f>
        <v>0</v>
      </c>
      <c r="L2871" s="118">
        <f>SUMIFS(DATOS!$F:$F,DATOS!$A:$A,$C2871,DATOS!$G:$G,$O$1,DATOS!$E:$E,$Q$1)</f>
        <v>0</v>
      </c>
      <c r="M2871" s="119">
        <f>SUMIFS(DATOS!$F:$F,DATOS!$A:$A,$C2871,DATOS!$G:$G,$P$1,DATOS!$E:$E,$Q$1)</f>
        <v>0</v>
      </c>
      <c r="N2871" s="117">
        <f>SUMIFS(DATOS!$F:$F,DATOS!$A:$A,$C2871,DATOS!$G:$G,$N$1,DATOS!$L:$L,$R$1)</f>
        <v>0</v>
      </c>
      <c r="O2871" s="118">
        <f>SUMIFS(DATOS!$F:$F,DATOS!$A:$A,$C2871,DATOS!$G:$G,$O$1,DATOS!$L:$L,$R$1)</f>
        <v>0</v>
      </c>
      <c r="P2871" s="119">
        <f>SUMIFS(DATOS!$F:$F,DATOS!$A:$A,$C2871,DATOS!$G:$G,$P$1,DATOS!$L:$L,$R$1)</f>
        <v>0</v>
      </c>
      <c r="Q2871" s="117">
        <f>SUMIFS(DATOS!$F:$F,DATOS!$A:$A,$C2871,DATOS!$G:$G,$N$1,DATOS!$J:$J,$S$1)</f>
        <v>0</v>
      </c>
      <c r="R2871" s="118">
        <f>SUMIFS(DATOS!$F:$F,DATOS!$A:$A,$C2871,DATOS!$G:$G,$O$1,DATOS!$J:$J,$S$1)</f>
        <v>0</v>
      </c>
      <c r="S2871" s="119">
        <f>SUMIFS(DATOS!$F:$F,DATOS!$A:$A,$C2871,DATOS!$G:$G,$P$1,DATOS!$J:$J,$S$1)</f>
        <v>0</v>
      </c>
      <c r="T2871" s="117">
        <f>SUMIFS(DATOS!$F:$F,DATOS!$A:$A,$C2871,DATOS!$G:$G,$N$1,DATOS!$K:$K,$T$1)</f>
        <v>0</v>
      </c>
      <c r="U2871" s="118">
        <f>SUMIFS(DATOS!$F:$F,DATOS!$A:$A,$C2871,DATOS!$G:$G,$O$1,DATOS!$K:$K,$T$1)</f>
        <v>0</v>
      </c>
      <c r="V2871" s="119">
        <f>SUMIFS(DATOS!$F:$F,DATOS!$A:$A,$C2871,DATOS!$G:$G,$P$1,DATOS!$K:$K,$R$1)</f>
        <v>0</v>
      </c>
    </row>
    <row r="2872" spans="1:22">
      <c r="A2872" s="128" t="s">
        <v>452</v>
      </c>
      <c r="B2872" s="128" t="str">
        <f t="shared" si="330"/>
        <v>1 3 3 335 002 001</v>
      </c>
      <c r="C2872" s="5" t="s">
        <v>10106</v>
      </c>
      <c r="D2872" t="s">
        <v>3358</v>
      </c>
      <c r="E2872" s="127">
        <f t="shared" si="331"/>
        <v>0</v>
      </c>
      <c r="F2872" s="127">
        <f t="shared" si="332"/>
        <v>0</v>
      </c>
      <c r="G2872" s="127">
        <f t="shared" si="333"/>
        <v>0</v>
      </c>
      <c r="H2872" s="131">
        <f t="shared" si="334"/>
        <v>0</v>
      </c>
      <c r="I2872" s="128">
        <f t="shared" si="335"/>
        <v>17</v>
      </c>
      <c r="J2872" s="156" t="str">
        <f t="shared" si="329"/>
        <v>1 3 3 335 002</v>
      </c>
      <c r="K2872" s="118">
        <f>SUMIFS(DATOS!$F:$F,DATOS!$A:$A,$C2872,DATOS!$G:$G,$N$1,DATOS!$E:$E,$Q$1)</f>
        <v>0</v>
      </c>
      <c r="L2872" s="118">
        <f>SUMIFS(DATOS!$F:$F,DATOS!$A:$A,$C2872,DATOS!$G:$G,$O$1,DATOS!$E:$E,$Q$1)</f>
        <v>0</v>
      </c>
      <c r="M2872" s="119">
        <f>SUMIFS(DATOS!$F:$F,DATOS!$A:$A,$C2872,DATOS!$G:$G,$P$1,DATOS!$E:$E,$Q$1)</f>
        <v>0</v>
      </c>
      <c r="N2872" s="117">
        <f>SUMIFS(DATOS!$F:$F,DATOS!$A:$A,$C2872,DATOS!$G:$G,$N$1,DATOS!$L:$L,$R$1)</f>
        <v>0</v>
      </c>
      <c r="O2872" s="118">
        <f>SUMIFS(DATOS!$F:$F,DATOS!$A:$A,$C2872,DATOS!$G:$G,$O$1,DATOS!$L:$L,$R$1)</f>
        <v>0</v>
      </c>
      <c r="P2872" s="119">
        <f>SUMIFS(DATOS!$F:$F,DATOS!$A:$A,$C2872,DATOS!$G:$G,$P$1,DATOS!$L:$L,$R$1)</f>
        <v>0</v>
      </c>
      <c r="Q2872" s="117">
        <f>SUMIFS(DATOS!$F:$F,DATOS!$A:$A,$C2872,DATOS!$G:$G,$N$1,DATOS!$J:$J,$S$1)</f>
        <v>0</v>
      </c>
      <c r="R2872" s="118">
        <f>SUMIFS(DATOS!$F:$F,DATOS!$A:$A,$C2872,DATOS!$G:$G,$O$1,DATOS!$J:$J,$S$1)</f>
        <v>0</v>
      </c>
      <c r="S2872" s="119">
        <f>SUMIFS(DATOS!$F:$F,DATOS!$A:$A,$C2872,DATOS!$G:$G,$P$1,DATOS!$J:$J,$S$1)</f>
        <v>0</v>
      </c>
      <c r="T2872" s="117">
        <f>SUMIFS(DATOS!$F:$F,DATOS!$A:$A,$C2872,DATOS!$G:$G,$N$1,DATOS!$K:$K,$T$1)</f>
        <v>0</v>
      </c>
      <c r="U2872" s="118">
        <f>SUMIFS(DATOS!$F:$F,DATOS!$A:$A,$C2872,DATOS!$G:$G,$O$1,DATOS!$K:$K,$T$1)</f>
        <v>0</v>
      </c>
      <c r="V2872" s="119">
        <f>SUMIFS(DATOS!$F:$F,DATOS!$A:$A,$C2872,DATOS!$G:$G,$P$1,DATOS!$K:$K,$R$1)</f>
        <v>0</v>
      </c>
    </row>
    <row r="2873" spans="1:22">
      <c r="A2873" s="128" t="s">
        <v>452</v>
      </c>
      <c r="B2873" s="128" t="str">
        <f t="shared" si="330"/>
        <v>1 3 3 335 003 001</v>
      </c>
      <c r="C2873" s="5" t="s">
        <v>10107</v>
      </c>
      <c r="D2873" t="s">
        <v>3358</v>
      </c>
      <c r="E2873" s="127">
        <f t="shared" si="331"/>
        <v>0</v>
      </c>
      <c r="F2873" s="127">
        <f t="shared" si="332"/>
        <v>0</v>
      </c>
      <c r="G2873" s="127">
        <f t="shared" si="333"/>
        <v>0</v>
      </c>
      <c r="H2873" s="131">
        <f t="shared" si="334"/>
        <v>0</v>
      </c>
      <c r="I2873" s="128">
        <f t="shared" si="335"/>
        <v>17</v>
      </c>
      <c r="J2873" s="156" t="str">
        <f t="shared" si="329"/>
        <v>1 3 3 335 003</v>
      </c>
      <c r="K2873" s="118">
        <f>SUMIFS(DATOS!$F:$F,DATOS!$A:$A,$C2873,DATOS!$G:$G,$N$1,DATOS!$E:$E,$Q$1)</f>
        <v>0</v>
      </c>
      <c r="L2873" s="118">
        <f>SUMIFS(DATOS!$F:$F,DATOS!$A:$A,$C2873,DATOS!$G:$G,$O$1,DATOS!$E:$E,$Q$1)</f>
        <v>0</v>
      </c>
      <c r="M2873" s="119">
        <f>SUMIFS(DATOS!$F:$F,DATOS!$A:$A,$C2873,DATOS!$G:$G,$P$1,DATOS!$E:$E,$Q$1)</f>
        <v>0</v>
      </c>
      <c r="N2873" s="117">
        <f>SUMIFS(DATOS!$F:$F,DATOS!$A:$A,$C2873,DATOS!$G:$G,$N$1,DATOS!$L:$L,$R$1)</f>
        <v>0</v>
      </c>
      <c r="O2873" s="118">
        <f>SUMIFS(DATOS!$F:$F,DATOS!$A:$A,$C2873,DATOS!$G:$G,$O$1,DATOS!$L:$L,$R$1)</f>
        <v>0</v>
      </c>
      <c r="P2873" s="119">
        <f>SUMIFS(DATOS!$F:$F,DATOS!$A:$A,$C2873,DATOS!$G:$G,$P$1,DATOS!$L:$L,$R$1)</f>
        <v>0</v>
      </c>
      <c r="Q2873" s="117">
        <f>SUMIFS(DATOS!$F:$F,DATOS!$A:$A,$C2873,DATOS!$G:$G,$N$1,DATOS!$J:$J,$S$1)</f>
        <v>0</v>
      </c>
      <c r="R2873" s="118">
        <f>SUMIFS(DATOS!$F:$F,DATOS!$A:$A,$C2873,DATOS!$G:$G,$O$1,DATOS!$J:$J,$S$1)</f>
        <v>0</v>
      </c>
      <c r="S2873" s="119">
        <f>SUMIFS(DATOS!$F:$F,DATOS!$A:$A,$C2873,DATOS!$G:$G,$P$1,DATOS!$J:$J,$S$1)</f>
        <v>0</v>
      </c>
      <c r="T2873" s="117">
        <f>SUMIFS(DATOS!$F:$F,DATOS!$A:$A,$C2873,DATOS!$G:$G,$N$1,DATOS!$K:$K,$T$1)</f>
        <v>0</v>
      </c>
      <c r="U2873" s="118">
        <f>SUMIFS(DATOS!$F:$F,DATOS!$A:$A,$C2873,DATOS!$G:$G,$O$1,DATOS!$K:$K,$T$1)</f>
        <v>0</v>
      </c>
      <c r="V2873" s="119">
        <f>SUMIFS(DATOS!$F:$F,DATOS!$A:$A,$C2873,DATOS!$G:$G,$P$1,DATOS!$K:$K,$R$1)</f>
        <v>0</v>
      </c>
    </row>
    <row r="2874" spans="1:22">
      <c r="A2874" s="128" t="s">
        <v>452</v>
      </c>
      <c r="B2874" s="128" t="str">
        <f t="shared" si="330"/>
        <v>1 3 3 335 004 001</v>
      </c>
      <c r="C2874" s="5" t="s">
        <v>10108</v>
      </c>
      <c r="D2874" t="s">
        <v>3358</v>
      </c>
      <c r="E2874" s="127">
        <f t="shared" si="331"/>
        <v>0</v>
      </c>
      <c r="F2874" s="127">
        <f t="shared" si="332"/>
        <v>0</v>
      </c>
      <c r="G2874" s="127">
        <f t="shared" si="333"/>
        <v>0</v>
      </c>
      <c r="H2874" s="131">
        <f t="shared" si="334"/>
        <v>0</v>
      </c>
      <c r="I2874" s="128">
        <f t="shared" si="335"/>
        <v>17</v>
      </c>
      <c r="J2874" s="156" t="str">
        <f t="shared" si="329"/>
        <v>1 3 3 335 004</v>
      </c>
      <c r="K2874" s="118">
        <f>SUMIFS(DATOS!$F:$F,DATOS!$A:$A,$C2874,DATOS!$G:$G,$N$1,DATOS!$E:$E,$Q$1)</f>
        <v>0</v>
      </c>
      <c r="L2874" s="118">
        <f>SUMIFS(DATOS!$F:$F,DATOS!$A:$A,$C2874,DATOS!$G:$G,$O$1,DATOS!$E:$E,$Q$1)</f>
        <v>0</v>
      </c>
      <c r="M2874" s="119">
        <f>SUMIFS(DATOS!$F:$F,DATOS!$A:$A,$C2874,DATOS!$G:$G,$P$1,DATOS!$E:$E,$Q$1)</f>
        <v>0</v>
      </c>
      <c r="N2874" s="117">
        <f>SUMIFS(DATOS!$F:$F,DATOS!$A:$A,$C2874,DATOS!$G:$G,$N$1,DATOS!$L:$L,$R$1)</f>
        <v>0</v>
      </c>
      <c r="O2874" s="118">
        <f>SUMIFS(DATOS!$F:$F,DATOS!$A:$A,$C2874,DATOS!$G:$G,$O$1,DATOS!$L:$L,$R$1)</f>
        <v>0</v>
      </c>
      <c r="P2874" s="119">
        <f>SUMIFS(DATOS!$F:$F,DATOS!$A:$A,$C2874,DATOS!$G:$G,$P$1,DATOS!$L:$L,$R$1)</f>
        <v>0</v>
      </c>
      <c r="Q2874" s="117">
        <f>SUMIFS(DATOS!$F:$F,DATOS!$A:$A,$C2874,DATOS!$G:$G,$N$1,DATOS!$J:$J,$S$1)</f>
        <v>0</v>
      </c>
      <c r="R2874" s="118">
        <f>SUMIFS(DATOS!$F:$F,DATOS!$A:$A,$C2874,DATOS!$G:$G,$O$1,DATOS!$J:$J,$S$1)</f>
        <v>0</v>
      </c>
      <c r="S2874" s="119">
        <f>SUMIFS(DATOS!$F:$F,DATOS!$A:$A,$C2874,DATOS!$G:$G,$P$1,DATOS!$J:$J,$S$1)</f>
        <v>0</v>
      </c>
      <c r="T2874" s="117">
        <f>SUMIFS(DATOS!$F:$F,DATOS!$A:$A,$C2874,DATOS!$G:$G,$N$1,DATOS!$K:$K,$T$1)</f>
        <v>0</v>
      </c>
      <c r="U2874" s="118">
        <f>SUMIFS(DATOS!$F:$F,DATOS!$A:$A,$C2874,DATOS!$G:$G,$O$1,DATOS!$K:$K,$T$1)</f>
        <v>0</v>
      </c>
      <c r="V2874" s="119">
        <f>SUMIFS(DATOS!$F:$F,DATOS!$A:$A,$C2874,DATOS!$G:$G,$P$1,DATOS!$K:$K,$R$1)</f>
        <v>0</v>
      </c>
    </row>
    <row r="2875" spans="1:22">
      <c r="A2875" s="128" t="s">
        <v>452</v>
      </c>
      <c r="B2875" s="128" t="str">
        <f t="shared" si="330"/>
        <v>1 3 3 335 005 001</v>
      </c>
      <c r="C2875" s="5" t="s">
        <v>10109</v>
      </c>
      <c r="D2875" t="s">
        <v>3358</v>
      </c>
      <c r="E2875" s="127">
        <f t="shared" si="331"/>
        <v>0</v>
      </c>
      <c r="F2875" s="127">
        <f t="shared" si="332"/>
        <v>0</v>
      </c>
      <c r="G2875" s="127">
        <f t="shared" si="333"/>
        <v>0</v>
      </c>
      <c r="H2875" s="131">
        <f t="shared" si="334"/>
        <v>0</v>
      </c>
      <c r="I2875" s="128">
        <f t="shared" si="335"/>
        <v>17</v>
      </c>
      <c r="J2875" s="156" t="str">
        <f t="shared" si="329"/>
        <v>1 3 3 335 005</v>
      </c>
      <c r="K2875" s="118">
        <f>SUMIFS(DATOS!$F:$F,DATOS!$A:$A,$C2875,DATOS!$G:$G,$N$1,DATOS!$E:$E,$Q$1)</f>
        <v>0</v>
      </c>
      <c r="L2875" s="118">
        <f>SUMIFS(DATOS!$F:$F,DATOS!$A:$A,$C2875,DATOS!$G:$G,$O$1,DATOS!$E:$E,$Q$1)</f>
        <v>0</v>
      </c>
      <c r="M2875" s="119">
        <f>SUMIFS(DATOS!$F:$F,DATOS!$A:$A,$C2875,DATOS!$G:$G,$P$1,DATOS!$E:$E,$Q$1)</f>
        <v>0</v>
      </c>
      <c r="N2875" s="117">
        <f>SUMIFS(DATOS!$F:$F,DATOS!$A:$A,$C2875,DATOS!$G:$G,$N$1,DATOS!$L:$L,$R$1)</f>
        <v>0</v>
      </c>
      <c r="O2875" s="118">
        <f>SUMIFS(DATOS!$F:$F,DATOS!$A:$A,$C2875,DATOS!$G:$G,$O$1,DATOS!$L:$L,$R$1)</f>
        <v>0</v>
      </c>
      <c r="P2875" s="119">
        <f>SUMIFS(DATOS!$F:$F,DATOS!$A:$A,$C2875,DATOS!$G:$G,$P$1,DATOS!$L:$L,$R$1)</f>
        <v>0</v>
      </c>
      <c r="Q2875" s="117">
        <f>SUMIFS(DATOS!$F:$F,DATOS!$A:$A,$C2875,DATOS!$G:$G,$N$1,DATOS!$J:$J,$S$1)</f>
        <v>0</v>
      </c>
      <c r="R2875" s="118">
        <f>SUMIFS(DATOS!$F:$F,DATOS!$A:$A,$C2875,DATOS!$G:$G,$O$1,DATOS!$J:$J,$S$1)</f>
        <v>0</v>
      </c>
      <c r="S2875" s="119">
        <f>SUMIFS(DATOS!$F:$F,DATOS!$A:$A,$C2875,DATOS!$G:$G,$P$1,DATOS!$J:$J,$S$1)</f>
        <v>0</v>
      </c>
      <c r="T2875" s="117">
        <f>SUMIFS(DATOS!$F:$F,DATOS!$A:$A,$C2875,DATOS!$G:$G,$N$1,DATOS!$K:$K,$T$1)</f>
        <v>0</v>
      </c>
      <c r="U2875" s="118">
        <f>SUMIFS(DATOS!$F:$F,DATOS!$A:$A,$C2875,DATOS!$G:$G,$O$1,DATOS!$K:$K,$T$1)</f>
        <v>0</v>
      </c>
      <c r="V2875" s="119">
        <f>SUMIFS(DATOS!$F:$F,DATOS!$A:$A,$C2875,DATOS!$G:$G,$P$1,DATOS!$K:$K,$R$1)</f>
        <v>0</v>
      </c>
    </row>
    <row r="2876" spans="1:22">
      <c r="A2876" s="128" t="s">
        <v>452</v>
      </c>
      <c r="B2876" s="128" t="str">
        <f t="shared" si="330"/>
        <v>1 3 3 336 001 001</v>
      </c>
      <c r="C2876" s="5" t="s">
        <v>3239</v>
      </c>
      <c r="D2876" t="s">
        <v>3359</v>
      </c>
      <c r="E2876" s="127">
        <f t="shared" si="331"/>
        <v>0</v>
      </c>
      <c r="F2876" s="127">
        <f t="shared" si="332"/>
        <v>0</v>
      </c>
      <c r="G2876" s="127">
        <f t="shared" si="333"/>
        <v>0</v>
      </c>
      <c r="H2876" s="131">
        <f t="shared" si="334"/>
        <v>0</v>
      </c>
      <c r="I2876" s="128">
        <f t="shared" si="335"/>
        <v>17</v>
      </c>
      <c r="J2876" s="156" t="str">
        <f t="shared" si="329"/>
        <v>1 3 3 336 001</v>
      </c>
      <c r="K2876" s="118">
        <f>SUMIFS(DATOS!$F:$F,DATOS!$A:$A,$C2876,DATOS!$G:$G,$N$1,DATOS!$E:$E,$Q$1)</f>
        <v>0</v>
      </c>
      <c r="L2876" s="118">
        <f>SUMIFS(DATOS!$F:$F,DATOS!$A:$A,$C2876,DATOS!$G:$G,$O$1,DATOS!$E:$E,$Q$1)</f>
        <v>0</v>
      </c>
      <c r="M2876" s="119">
        <f>SUMIFS(DATOS!$F:$F,DATOS!$A:$A,$C2876,DATOS!$G:$G,$P$1,DATOS!$E:$E,$Q$1)</f>
        <v>0</v>
      </c>
      <c r="N2876" s="117">
        <f>SUMIFS(DATOS!$F:$F,DATOS!$A:$A,$C2876,DATOS!$G:$G,$N$1,DATOS!$L:$L,$R$1)</f>
        <v>0</v>
      </c>
      <c r="O2876" s="118">
        <f>SUMIFS(DATOS!$F:$F,DATOS!$A:$A,$C2876,DATOS!$G:$G,$O$1,DATOS!$L:$L,$R$1)</f>
        <v>0</v>
      </c>
      <c r="P2876" s="119">
        <f>SUMIFS(DATOS!$F:$F,DATOS!$A:$A,$C2876,DATOS!$G:$G,$P$1,DATOS!$L:$L,$R$1)</f>
        <v>0</v>
      </c>
      <c r="Q2876" s="117">
        <f>SUMIFS(DATOS!$F:$F,DATOS!$A:$A,$C2876,DATOS!$G:$G,$N$1,DATOS!$J:$J,$S$1)</f>
        <v>0</v>
      </c>
      <c r="R2876" s="118">
        <f>SUMIFS(DATOS!$F:$F,DATOS!$A:$A,$C2876,DATOS!$G:$G,$O$1,DATOS!$J:$J,$S$1)</f>
        <v>0</v>
      </c>
      <c r="S2876" s="119">
        <f>SUMIFS(DATOS!$F:$F,DATOS!$A:$A,$C2876,DATOS!$G:$G,$P$1,DATOS!$J:$J,$S$1)</f>
        <v>0</v>
      </c>
      <c r="T2876" s="117">
        <f>SUMIFS(DATOS!$F:$F,DATOS!$A:$A,$C2876,DATOS!$G:$G,$N$1,DATOS!$K:$K,$T$1)</f>
        <v>0</v>
      </c>
      <c r="U2876" s="118">
        <f>SUMIFS(DATOS!$F:$F,DATOS!$A:$A,$C2876,DATOS!$G:$G,$O$1,DATOS!$K:$K,$T$1)</f>
        <v>0</v>
      </c>
      <c r="V2876" s="119">
        <f>SUMIFS(DATOS!$F:$F,DATOS!$A:$A,$C2876,DATOS!$G:$G,$P$1,DATOS!$K:$K,$R$1)</f>
        <v>0</v>
      </c>
    </row>
    <row r="2877" spans="1:22">
      <c r="A2877" s="128" t="s">
        <v>452</v>
      </c>
      <c r="B2877" s="128" t="str">
        <f t="shared" si="330"/>
        <v>1 3 3 336 002 001</v>
      </c>
      <c r="C2877" s="5" t="s">
        <v>10110</v>
      </c>
      <c r="D2877" t="s">
        <v>3359</v>
      </c>
      <c r="E2877" s="127">
        <f t="shared" si="331"/>
        <v>0</v>
      </c>
      <c r="F2877" s="127">
        <f t="shared" si="332"/>
        <v>0</v>
      </c>
      <c r="G2877" s="127">
        <f t="shared" si="333"/>
        <v>0</v>
      </c>
      <c r="H2877" s="131">
        <f t="shared" si="334"/>
        <v>0</v>
      </c>
      <c r="I2877" s="128">
        <f t="shared" si="335"/>
        <v>17</v>
      </c>
      <c r="J2877" s="156" t="str">
        <f t="shared" si="329"/>
        <v>1 3 3 336 002</v>
      </c>
      <c r="K2877" s="118">
        <f>SUMIFS(DATOS!$F:$F,DATOS!$A:$A,$C2877,DATOS!$G:$G,$N$1,DATOS!$E:$E,$Q$1)</f>
        <v>0</v>
      </c>
      <c r="L2877" s="118">
        <f>SUMIFS(DATOS!$F:$F,DATOS!$A:$A,$C2877,DATOS!$G:$G,$O$1,DATOS!$E:$E,$Q$1)</f>
        <v>0</v>
      </c>
      <c r="M2877" s="119">
        <f>SUMIFS(DATOS!$F:$F,DATOS!$A:$A,$C2877,DATOS!$G:$G,$P$1,DATOS!$E:$E,$Q$1)</f>
        <v>0</v>
      </c>
      <c r="N2877" s="117">
        <f>SUMIFS(DATOS!$F:$F,DATOS!$A:$A,$C2877,DATOS!$G:$G,$N$1,DATOS!$L:$L,$R$1)</f>
        <v>0</v>
      </c>
      <c r="O2877" s="118">
        <f>SUMIFS(DATOS!$F:$F,DATOS!$A:$A,$C2877,DATOS!$G:$G,$O$1,DATOS!$L:$L,$R$1)</f>
        <v>0</v>
      </c>
      <c r="P2877" s="119">
        <f>SUMIFS(DATOS!$F:$F,DATOS!$A:$A,$C2877,DATOS!$G:$G,$P$1,DATOS!$L:$L,$R$1)</f>
        <v>0</v>
      </c>
      <c r="Q2877" s="117">
        <f>SUMIFS(DATOS!$F:$F,DATOS!$A:$A,$C2877,DATOS!$G:$G,$N$1,DATOS!$J:$J,$S$1)</f>
        <v>0</v>
      </c>
      <c r="R2877" s="118">
        <f>SUMIFS(DATOS!$F:$F,DATOS!$A:$A,$C2877,DATOS!$G:$G,$O$1,DATOS!$J:$J,$S$1)</f>
        <v>0</v>
      </c>
      <c r="S2877" s="119">
        <f>SUMIFS(DATOS!$F:$F,DATOS!$A:$A,$C2877,DATOS!$G:$G,$P$1,DATOS!$J:$J,$S$1)</f>
        <v>0</v>
      </c>
      <c r="T2877" s="117">
        <f>SUMIFS(DATOS!$F:$F,DATOS!$A:$A,$C2877,DATOS!$G:$G,$N$1,DATOS!$K:$K,$T$1)</f>
        <v>0</v>
      </c>
      <c r="U2877" s="118">
        <f>SUMIFS(DATOS!$F:$F,DATOS!$A:$A,$C2877,DATOS!$G:$G,$O$1,DATOS!$K:$K,$T$1)</f>
        <v>0</v>
      </c>
      <c r="V2877" s="119">
        <f>SUMIFS(DATOS!$F:$F,DATOS!$A:$A,$C2877,DATOS!$G:$G,$P$1,DATOS!$K:$K,$R$1)</f>
        <v>0</v>
      </c>
    </row>
    <row r="2878" spans="1:22">
      <c r="A2878" s="128" t="s">
        <v>452</v>
      </c>
      <c r="B2878" s="128" t="str">
        <f t="shared" si="330"/>
        <v>1 3 3 336 003 001</v>
      </c>
      <c r="C2878" s="5" t="s">
        <v>10111</v>
      </c>
      <c r="D2878" t="s">
        <v>3359</v>
      </c>
      <c r="E2878" s="127">
        <f t="shared" si="331"/>
        <v>0</v>
      </c>
      <c r="F2878" s="127">
        <f t="shared" si="332"/>
        <v>0</v>
      </c>
      <c r="G2878" s="127">
        <f t="shared" si="333"/>
        <v>0</v>
      </c>
      <c r="H2878" s="131">
        <f t="shared" si="334"/>
        <v>0</v>
      </c>
      <c r="I2878" s="128">
        <f t="shared" si="335"/>
        <v>17</v>
      </c>
      <c r="J2878" s="156" t="str">
        <f t="shared" si="329"/>
        <v>1 3 3 336 003</v>
      </c>
      <c r="K2878" s="118">
        <f>SUMIFS(DATOS!$F:$F,DATOS!$A:$A,$C2878,DATOS!$G:$G,$N$1,DATOS!$E:$E,$Q$1)</f>
        <v>0</v>
      </c>
      <c r="L2878" s="118">
        <f>SUMIFS(DATOS!$F:$F,DATOS!$A:$A,$C2878,DATOS!$G:$G,$O$1,DATOS!$E:$E,$Q$1)</f>
        <v>0</v>
      </c>
      <c r="M2878" s="119">
        <f>SUMIFS(DATOS!$F:$F,DATOS!$A:$A,$C2878,DATOS!$G:$G,$P$1,DATOS!$E:$E,$Q$1)</f>
        <v>0</v>
      </c>
      <c r="N2878" s="117">
        <f>SUMIFS(DATOS!$F:$F,DATOS!$A:$A,$C2878,DATOS!$G:$G,$N$1,DATOS!$L:$L,$R$1)</f>
        <v>0</v>
      </c>
      <c r="O2878" s="118">
        <f>SUMIFS(DATOS!$F:$F,DATOS!$A:$A,$C2878,DATOS!$G:$G,$O$1,DATOS!$L:$L,$R$1)</f>
        <v>0</v>
      </c>
      <c r="P2878" s="119">
        <f>SUMIFS(DATOS!$F:$F,DATOS!$A:$A,$C2878,DATOS!$G:$G,$P$1,DATOS!$L:$L,$R$1)</f>
        <v>0</v>
      </c>
      <c r="Q2878" s="117">
        <f>SUMIFS(DATOS!$F:$F,DATOS!$A:$A,$C2878,DATOS!$G:$G,$N$1,DATOS!$J:$J,$S$1)</f>
        <v>0</v>
      </c>
      <c r="R2878" s="118">
        <f>SUMIFS(DATOS!$F:$F,DATOS!$A:$A,$C2878,DATOS!$G:$G,$O$1,DATOS!$J:$J,$S$1)</f>
        <v>0</v>
      </c>
      <c r="S2878" s="119">
        <f>SUMIFS(DATOS!$F:$F,DATOS!$A:$A,$C2878,DATOS!$G:$G,$P$1,DATOS!$J:$J,$S$1)</f>
        <v>0</v>
      </c>
      <c r="T2878" s="117">
        <f>SUMIFS(DATOS!$F:$F,DATOS!$A:$A,$C2878,DATOS!$G:$G,$N$1,DATOS!$K:$K,$T$1)</f>
        <v>0</v>
      </c>
      <c r="U2878" s="118">
        <f>SUMIFS(DATOS!$F:$F,DATOS!$A:$A,$C2878,DATOS!$G:$G,$O$1,DATOS!$K:$K,$T$1)</f>
        <v>0</v>
      </c>
      <c r="V2878" s="119">
        <f>SUMIFS(DATOS!$F:$F,DATOS!$A:$A,$C2878,DATOS!$G:$G,$P$1,DATOS!$K:$K,$R$1)</f>
        <v>0</v>
      </c>
    </row>
    <row r="2879" spans="1:22">
      <c r="A2879" s="128" t="s">
        <v>452</v>
      </c>
      <c r="B2879" s="128" t="str">
        <f t="shared" si="330"/>
        <v>1 3 3 336 004 001</v>
      </c>
      <c r="C2879" s="5" t="s">
        <v>10112</v>
      </c>
      <c r="D2879" t="s">
        <v>3359</v>
      </c>
      <c r="E2879" s="127">
        <f t="shared" si="331"/>
        <v>0</v>
      </c>
      <c r="F2879" s="127">
        <f t="shared" si="332"/>
        <v>0</v>
      </c>
      <c r="G2879" s="127">
        <f t="shared" si="333"/>
        <v>0</v>
      </c>
      <c r="H2879" s="131">
        <f t="shared" si="334"/>
        <v>0</v>
      </c>
      <c r="I2879" s="128">
        <f t="shared" si="335"/>
        <v>17</v>
      </c>
      <c r="J2879" s="156" t="str">
        <f t="shared" si="329"/>
        <v>1 3 3 336 004</v>
      </c>
      <c r="K2879" s="118">
        <f>SUMIFS(DATOS!$F:$F,DATOS!$A:$A,$C2879,DATOS!$G:$G,$N$1,DATOS!$E:$E,$Q$1)</f>
        <v>0</v>
      </c>
      <c r="L2879" s="118">
        <f>SUMIFS(DATOS!$F:$F,DATOS!$A:$A,$C2879,DATOS!$G:$G,$O$1,DATOS!$E:$E,$Q$1)</f>
        <v>0</v>
      </c>
      <c r="M2879" s="119">
        <f>SUMIFS(DATOS!$F:$F,DATOS!$A:$A,$C2879,DATOS!$G:$G,$P$1,DATOS!$E:$E,$Q$1)</f>
        <v>0</v>
      </c>
      <c r="N2879" s="117">
        <f>SUMIFS(DATOS!$F:$F,DATOS!$A:$A,$C2879,DATOS!$G:$G,$N$1,DATOS!$L:$L,$R$1)</f>
        <v>0</v>
      </c>
      <c r="O2879" s="118">
        <f>SUMIFS(DATOS!$F:$F,DATOS!$A:$A,$C2879,DATOS!$G:$G,$O$1,DATOS!$L:$L,$R$1)</f>
        <v>0</v>
      </c>
      <c r="P2879" s="119">
        <f>SUMIFS(DATOS!$F:$F,DATOS!$A:$A,$C2879,DATOS!$G:$G,$P$1,DATOS!$L:$L,$R$1)</f>
        <v>0</v>
      </c>
      <c r="Q2879" s="117">
        <f>SUMIFS(DATOS!$F:$F,DATOS!$A:$A,$C2879,DATOS!$G:$G,$N$1,DATOS!$J:$J,$S$1)</f>
        <v>0</v>
      </c>
      <c r="R2879" s="118">
        <f>SUMIFS(DATOS!$F:$F,DATOS!$A:$A,$C2879,DATOS!$G:$G,$O$1,DATOS!$J:$J,$S$1)</f>
        <v>0</v>
      </c>
      <c r="S2879" s="119">
        <f>SUMIFS(DATOS!$F:$F,DATOS!$A:$A,$C2879,DATOS!$G:$G,$P$1,DATOS!$J:$J,$S$1)</f>
        <v>0</v>
      </c>
      <c r="T2879" s="117">
        <f>SUMIFS(DATOS!$F:$F,DATOS!$A:$A,$C2879,DATOS!$G:$G,$N$1,DATOS!$K:$K,$T$1)</f>
        <v>0</v>
      </c>
      <c r="U2879" s="118">
        <f>SUMIFS(DATOS!$F:$F,DATOS!$A:$A,$C2879,DATOS!$G:$G,$O$1,DATOS!$K:$K,$T$1)</f>
        <v>0</v>
      </c>
      <c r="V2879" s="119">
        <f>SUMIFS(DATOS!$F:$F,DATOS!$A:$A,$C2879,DATOS!$G:$G,$P$1,DATOS!$K:$K,$R$1)</f>
        <v>0</v>
      </c>
    </row>
    <row r="2880" spans="1:22">
      <c r="A2880" s="128" t="s">
        <v>452</v>
      </c>
      <c r="B2880" s="128" t="str">
        <f t="shared" si="330"/>
        <v>1 3 3 336 005 001</v>
      </c>
      <c r="C2880" s="5" t="s">
        <v>10113</v>
      </c>
      <c r="D2880" t="s">
        <v>3359</v>
      </c>
      <c r="E2880" s="127">
        <f t="shared" si="331"/>
        <v>0</v>
      </c>
      <c r="F2880" s="127">
        <f t="shared" si="332"/>
        <v>0</v>
      </c>
      <c r="G2880" s="127">
        <f t="shared" si="333"/>
        <v>0</v>
      </c>
      <c r="H2880" s="131">
        <f t="shared" si="334"/>
        <v>0</v>
      </c>
      <c r="I2880" s="128">
        <f t="shared" si="335"/>
        <v>17</v>
      </c>
      <c r="J2880" s="156" t="str">
        <f t="shared" si="329"/>
        <v>1 3 3 336 005</v>
      </c>
      <c r="K2880" s="118">
        <f>SUMIFS(DATOS!$F:$F,DATOS!$A:$A,$C2880,DATOS!$G:$G,$N$1,DATOS!$E:$E,$Q$1)</f>
        <v>0</v>
      </c>
      <c r="L2880" s="118">
        <f>SUMIFS(DATOS!$F:$F,DATOS!$A:$A,$C2880,DATOS!$G:$G,$O$1,DATOS!$E:$E,$Q$1)</f>
        <v>0</v>
      </c>
      <c r="M2880" s="119">
        <f>SUMIFS(DATOS!$F:$F,DATOS!$A:$A,$C2880,DATOS!$G:$G,$P$1,DATOS!$E:$E,$Q$1)</f>
        <v>0</v>
      </c>
      <c r="N2880" s="117">
        <f>SUMIFS(DATOS!$F:$F,DATOS!$A:$A,$C2880,DATOS!$G:$G,$N$1,DATOS!$L:$L,$R$1)</f>
        <v>0</v>
      </c>
      <c r="O2880" s="118">
        <f>SUMIFS(DATOS!$F:$F,DATOS!$A:$A,$C2880,DATOS!$G:$G,$O$1,DATOS!$L:$L,$R$1)</f>
        <v>0</v>
      </c>
      <c r="P2880" s="119">
        <f>SUMIFS(DATOS!$F:$F,DATOS!$A:$A,$C2880,DATOS!$G:$G,$P$1,DATOS!$L:$L,$R$1)</f>
        <v>0</v>
      </c>
      <c r="Q2880" s="117">
        <f>SUMIFS(DATOS!$F:$F,DATOS!$A:$A,$C2880,DATOS!$G:$G,$N$1,DATOS!$J:$J,$S$1)</f>
        <v>0</v>
      </c>
      <c r="R2880" s="118">
        <f>SUMIFS(DATOS!$F:$F,DATOS!$A:$A,$C2880,DATOS!$G:$G,$O$1,DATOS!$J:$J,$S$1)</f>
        <v>0</v>
      </c>
      <c r="S2880" s="119">
        <f>SUMIFS(DATOS!$F:$F,DATOS!$A:$A,$C2880,DATOS!$G:$G,$P$1,DATOS!$J:$J,$S$1)</f>
        <v>0</v>
      </c>
      <c r="T2880" s="117">
        <f>SUMIFS(DATOS!$F:$F,DATOS!$A:$A,$C2880,DATOS!$G:$G,$N$1,DATOS!$K:$K,$T$1)</f>
        <v>0</v>
      </c>
      <c r="U2880" s="118">
        <f>SUMIFS(DATOS!$F:$F,DATOS!$A:$A,$C2880,DATOS!$G:$G,$O$1,DATOS!$K:$K,$T$1)</f>
        <v>0</v>
      </c>
      <c r="V2880" s="119">
        <f>SUMIFS(DATOS!$F:$F,DATOS!$A:$A,$C2880,DATOS!$G:$G,$P$1,DATOS!$K:$K,$R$1)</f>
        <v>0</v>
      </c>
    </row>
    <row r="2881" spans="1:22">
      <c r="A2881" s="128" t="s">
        <v>452</v>
      </c>
      <c r="B2881" s="128" t="str">
        <f t="shared" si="330"/>
        <v>1 3 3 337 001 001</v>
      </c>
      <c r="C2881" s="5" t="s">
        <v>4423</v>
      </c>
      <c r="D2881" t="s">
        <v>3360</v>
      </c>
      <c r="E2881" s="127">
        <f t="shared" si="331"/>
        <v>0</v>
      </c>
      <c r="F2881" s="127">
        <f t="shared" si="332"/>
        <v>0</v>
      </c>
      <c r="G2881" s="127">
        <f t="shared" si="333"/>
        <v>0</v>
      </c>
      <c r="H2881" s="131">
        <f t="shared" si="334"/>
        <v>0</v>
      </c>
      <c r="I2881" s="128">
        <f t="shared" si="335"/>
        <v>17</v>
      </c>
      <c r="J2881" s="156" t="str">
        <f t="shared" si="329"/>
        <v>1 3 3 337 001</v>
      </c>
      <c r="K2881" s="118">
        <f>SUMIFS(DATOS!$F:$F,DATOS!$A:$A,$C2881,DATOS!$G:$G,$N$1,DATOS!$E:$E,$Q$1)</f>
        <v>0</v>
      </c>
      <c r="L2881" s="118">
        <f>SUMIFS(DATOS!$F:$F,DATOS!$A:$A,$C2881,DATOS!$G:$G,$O$1,DATOS!$E:$E,$Q$1)</f>
        <v>0</v>
      </c>
      <c r="M2881" s="119">
        <f>SUMIFS(DATOS!$F:$F,DATOS!$A:$A,$C2881,DATOS!$G:$G,$P$1,DATOS!$E:$E,$Q$1)</f>
        <v>0</v>
      </c>
      <c r="N2881" s="117">
        <f>SUMIFS(DATOS!$F:$F,DATOS!$A:$A,$C2881,DATOS!$G:$G,$N$1,DATOS!$L:$L,$R$1)</f>
        <v>0</v>
      </c>
      <c r="O2881" s="118">
        <f>SUMIFS(DATOS!$F:$F,DATOS!$A:$A,$C2881,DATOS!$G:$G,$O$1,DATOS!$L:$L,$R$1)</f>
        <v>0</v>
      </c>
      <c r="P2881" s="119">
        <f>SUMIFS(DATOS!$F:$F,DATOS!$A:$A,$C2881,DATOS!$G:$G,$P$1,DATOS!$L:$L,$R$1)</f>
        <v>0</v>
      </c>
      <c r="Q2881" s="117">
        <f>SUMIFS(DATOS!$F:$F,DATOS!$A:$A,$C2881,DATOS!$G:$G,$N$1,DATOS!$J:$J,$S$1)</f>
        <v>0</v>
      </c>
      <c r="R2881" s="118">
        <f>SUMIFS(DATOS!$F:$F,DATOS!$A:$A,$C2881,DATOS!$G:$G,$O$1,DATOS!$J:$J,$S$1)</f>
        <v>0</v>
      </c>
      <c r="S2881" s="119">
        <f>SUMIFS(DATOS!$F:$F,DATOS!$A:$A,$C2881,DATOS!$G:$G,$P$1,DATOS!$J:$J,$S$1)</f>
        <v>0</v>
      </c>
      <c r="T2881" s="117">
        <f>SUMIFS(DATOS!$F:$F,DATOS!$A:$A,$C2881,DATOS!$G:$G,$N$1,DATOS!$K:$K,$T$1)</f>
        <v>0</v>
      </c>
      <c r="U2881" s="118">
        <f>SUMIFS(DATOS!$F:$F,DATOS!$A:$A,$C2881,DATOS!$G:$G,$O$1,DATOS!$K:$K,$T$1)</f>
        <v>0</v>
      </c>
      <c r="V2881" s="119">
        <f>SUMIFS(DATOS!$F:$F,DATOS!$A:$A,$C2881,DATOS!$G:$G,$P$1,DATOS!$K:$K,$R$1)</f>
        <v>0</v>
      </c>
    </row>
    <row r="2882" spans="1:22">
      <c r="A2882" s="128" t="s">
        <v>452</v>
      </c>
      <c r="B2882" s="128" t="str">
        <f t="shared" si="330"/>
        <v>1 3 3 337 002 001</v>
      </c>
      <c r="C2882" s="5" t="s">
        <v>10114</v>
      </c>
      <c r="D2882" t="s">
        <v>3360</v>
      </c>
      <c r="E2882" s="127">
        <f t="shared" si="331"/>
        <v>0</v>
      </c>
      <c r="F2882" s="127">
        <f t="shared" si="332"/>
        <v>0</v>
      </c>
      <c r="G2882" s="127">
        <f t="shared" si="333"/>
        <v>0</v>
      </c>
      <c r="H2882" s="131">
        <f t="shared" si="334"/>
        <v>0</v>
      </c>
      <c r="I2882" s="128">
        <f t="shared" si="335"/>
        <v>17</v>
      </c>
      <c r="J2882" s="156" t="str">
        <f t="shared" si="329"/>
        <v>1 3 3 337 002</v>
      </c>
      <c r="K2882" s="118">
        <f>SUMIFS(DATOS!$F:$F,DATOS!$A:$A,$C2882,DATOS!$G:$G,$N$1,DATOS!$E:$E,$Q$1)</f>
        <v>0</v>
      </c>
      <c r="L2882" s="118">
        <f>SUMIFS(DATOS!$F:$F,DATOS!$A:$A,$C2882,DATOS!$G:$G,$O$1,DATOS!$E:$E,$Q$1)</f>
        <v>0</v>
      </c>
      <c r="M2882" s="119">
        <f>SUMIFS(DATOS!$F:$F,DATOS!$A:$A,$C2882,DATOS!$G:$G,$P$1,DATOS!$E:$E,$Q$1)</f>
        <v>0</v>
      </c>
      <c r="N2882" s="117">
        <f>SUMIFS(DATOS!$F:$F,DATOS!$A:$A,$C2882,DATOS!$G:$G,$N$1,DATOS!$L:$L,$R$1)</f>
        <v>0</v>
      </c>
      <c r="O2882" s="118">
        <f>SUMIFS(DATOS!$F:$F,DATOS!$A:$A,$C2882,DATOS!$G:$G,$O$1,DATOS!$L:$L,$R$1)</f>
        <v>0</v>
      </c>
      <c r="P2882" s="119">
        <f>SUMIFS(DATOS!$F:$F,DATOS!$A:$A,$C2882,DATOS!$G:$G,$P$1,DATOS!$L:$L,$R$1)</f>
        <v>0</v>
      </c>
      <c r="Q2882" s="117">
        <f>SUMIFS(DATOS!$F:$F,DATOS!$A:$A,$C2882,DATOS!$G:$G,$N$1,DATOS!$J:$J,$S$1)</f>
        <v>0</v>
      </c>
      <c r="R2882" s="118">
        <f>SUMIFS(DATOS!$F:$F,DATOS!$A:$A,$C2882,DATOS!$G:$G,$O$1,DATOS!$J:$J,$S$1)</f>
        <v>0</v>
      </c>
      <c r="S2882" s="119">
        <f>SUMIFS(DATOS!$F:$F,DATOS!$A:$A,$C2882,DATOS!$G:$G,$P$1,DATOS!$J:$J,$S$1)</f>
        <v>0</v>
      </c>
      <c r="T2882" s="117">
        <f>SUMIFS(DATOS!$F:$F,DATOS!$A:$A,$C2882,DATOS!$G:$G,$N$1,DATOS!$K:$K,$T$1)</f>
        <v>0</v>
      </c>
      <c r="U2882" s="118">
        <f>SUMIFS(DATOS!$F:$F,DATOS!$A:$A,$C2882,DATOS!$G:$G,$O$1,DATOS!$K:$K,$T$1)</f>
        <v>0</v>
      </c>
      <c r="V2882" s="119">
        <f>SUMIFS(DATOS!$F:$F,DATOS!$A:$A,$C2882,DATOS!$G:$G,$P$1,DATOS!$K:$K,$R$1)</f>
        <v>0</v>
      </c>
    </row>
    <row r="2883" spans="1:22">
      <c r="A2883" s="128" t="s">
        <v>452</v>
      </c>
      <c r="B2883" s="128" t="str">
        <f t="shared" si="330"/>
        <v>1 3 3 337 003 001</v>
      </c>
      <c r="C2883" s="5" t="s">
        <v>10115</v>
      </c>
      <c r="D2883" t="s">
        <v>3360</v>
      </c>
      <c r="E2883" s="127">
        <f t="shared" si="331"/>
        <v>0</v>
      </c>
      <c r="F2883" s="127">
        <f t="shared" si="332"/>
        <v>0</v>
      </c>
      <c r="G2883" s="127">
        <f t="shared" si="333"/>
        <v>0</v>
      </c>
      <c r="H2883" s="131">
        <f t="shared" si="334"/>
        <v>0</v>
      </c>
      <c r="I2883" s="128">
        <f t="shared" si="335"/>
        <v>17</v>
      </c>
      <c r="J2883" s="156" t="str">
        <f t="shared" si="329"/>
        <v>1 3 3 337 003</v>
      </c>
      <c r="K2883" s="118">
        <f>SUMIFS(DATOS!$F:$F,DATOS!$A:$A,$C2883,DATOS!$G:$G,$N$1,DATOS!$E:$E,$Q$1)</f>
        <v>0</v>
      </c>
      <c r="L2883" s="118">
        <f>SUMIFS(DATOS!$F:$F,DATOS!$A:$A,$C2883,DATOS!$G:$G,$O$1,DATOS!$E:$E,$Q$1)</f>
        <v>0</v>
      </c>
      <c r="M2883" s="119">
        <f>SUMIFS(DATOS!$F:$F,DATOS!$A:$A,$C2883,DATOS!$G:$G,$P$1,DATOS!$E:$E,$Q$1)</f>
        <v>0</v>
      </c>
      <c r="N2883" s="117">
        <f>SUMIFS(DATOS!$F:$F,DATOS!$A:$A,$C2883,DATOS!$G:$G,$N$1,DATOS!$L:$L,$R$1)</f>
        <v>0</v>
      </c>
      <c r="O2883" s="118">
        <f>SUMIFS(DATOS!$F:$F,DATOS!$A:$A,$C2883,DATOS!$G:$G,$O$1,DATOS!$L:$L,$R$1)</f>
        <v>0</v>
      </c>
      <c r="P2883" s="119">
        <f>SUMIFS(DATOS!$F:$F,DATOS!$A:$A,$C2883,DATOS!$G:$G,$P$1,DATOS!$L:$L,$R$1)</f>
        <v>0</v>
      </c>
      <c r="Q2883" s="117">
        <f>SUMIFS(DATOS!$F:$F,DATOS!$A:$A,$C2883,DATOS!$G:$G,$N$1,DATOS!$J:$J,$S$1)</f>
        <v>0</v>
      </c>
      <c r="R2883" s="118">
        <f>SUMIFS(DATOS!$F:$F,DATOS!$A:$A,$C2883,DATOS!$G:$G,$O$1,DATOS!$J:$J,$S$1)</f>
        <v>0</v>
      </c>
      <c r="S2883" s="119">
        <f>SUMIFS(DATOS!$F:$F,DATOS!$A:$A,$C2883,DATOS!$G:$G,$P$1,DATOS!$J:$J,$S$1)</f>
        <v>0</v>
      </c>
      <c r="T2883" s="117">
        <f>SUMIFS(DATOS!$F:$F,DATOS!$A:$A,$C2883,DATOS!$G:$G,$N$1,DATOS!$K:$K,$T$1)</f>
        <v>0</v>
      </c>
      <c r="U2883" s="118">
        <f>SUMIFS(DATOS!$F:$F,DATOS!$A:$A,$C2883,DATOS!$G:$G,$O$1,DATOS!$K:$K,$T$1)</f>
        <v>0</v>
      </c>
      <c r="V2883" s="119">
        <f>SUMIFS(DATOS!$F:$F,DATOS!$A:$A,$C2883,DATOS!$G:$G,$P$1,DATOS!$K:$K,$R$1)</f>
        <v>0</v>
      </c>
    </row>
    <row r="2884" spans="1:22">
      <c r="A2884" s="128" t="s">
        <v>452</v>
      </c>
      <c r="B2884" s="128" t="str">
        <f t="shared" si="330"/>
        <v>1 3 3 337 004 001</v>
      </c>
      <c r="C2884" s="5" t="s">
        <v>10116</v>
      </c>
      <c r="D2884" t="s">
        <v>3360</v>
      </c>
      <c r="E2884" s="127">
        <f t="shared" si="331"/>
        <v>0</v>
      </c>
      <c r="F2884" s="127">
        <f t="shared" si="332"/>
        <v>0</v>
      </c>
      <c r="G2884" s="127">
        <f t="shared" si="333"/>
        <v>0</v>
      </c>
      <c r="H2884" s="131">
        <f t="shared" si="334"/>
        <v>0</v>
      </c>
      <c r="I2884" s="128">
        <f t="shared" si="335"/>
        <v>17</v>
      </c>
      <c r="J2884" s="156" t="str">
        <f t="shared" si="329"/>
        <v>1 3 3 337 004</v>
      </c>
      <c r="K2884" s="118">
        <f>SUMIFS(DATOS!$F:$F,DATOS!$A:$A,$C2884,DATOS!$G:$G,$N$1,DATOS!$E:$E,$Q$1)</f>
        <v>0</v>
      </c>
      <c r="L2884" s="118">
        <f>SUMIFS(DATOS!$F:$F,DATOS!$A:$A,$C2884,DATOS!$G:$G,$O$1,DATOS!$E:$E,$Q$1)</f>
        <v>0</v>
      </c>
      <c r="M2884" s="119">
        <f>SUMIFS(DATOS!$F:$F,DATOS!$A:$A,$C2884,DATOS!$G:$G,$P$1,DATOS!$E:$E,$Q$1)</f>
        <v>0</v>
      </c>
      <c r="N2884" s="117">
        <f>SUMIFS(DATOS!$F:$F,DATOS!$A:$A,$C2884,DATOS!$G:$G,$N$1,DATOS!$L:$L,$R$1)</f>
        <v>0</v>
      </c>
      <c r="O2884" s="118">
        <f>SUMIFS(DATOS!$F:$F,DATOS!$A:$A,$C2884,DATOS!$G:$G,$O$1,DATOS!$L:$L,$R$1)</f>
        <v>0</v>
      </c>
      <c r="P2884" s="119">
        <f>SUMIFS(DATOS!$F:$F,DATOS!$A:$A,$C2884,DATOS!$G:$G,$P$1,DATOS!$L:$L,$R$1)</f>
        <v>0</v>
      </c>
      <c r="Q2884" s="117">
        <f>SUMIFS(DATOS!$F:$F,DATOS!$A:$A,$C2884,DATOS!$G:$G,$N$1,DATOS!$J:$J,$S$1)</f>
        <v>0</v>
      </c>
      <c r="R2884" s="118">
        <f>SUMIFS(DATOS!$F:$F,DATOS!$A:$A,$C2884,DATOS!$G:$G,$O$1,DATOS!$J:$J,$S$1)</f>
        <v>0</v>
      </c>
      <c r="S2884" s="119">
        <f>SUMIFS(DATOS!$F:$F,DATOS!$A:$A,$C2884,DATOS!$G:$G,$P$1,DATOS!$J:$J,$S$1)</f>
        <v>0</v>
      </c>
      <c r="T2884" s="117">
        <f>SUMIFS(DATOS!$F:$F,DATOS!$A:$A,$C2884,DATOS!$G:$G,$N$1,DATOS!$K:$K,$T$1)</f>
        <v>0</v>
      </c>
      <c r="U2884" s="118">
        <f>SUMIFS(DATOS!$F:$F,DATOS!$A:$A,$C2884,DATOS!$G:$G,$O$1,DATOS!$K:$K,$T$1)</f>
        <v>0</v>
      </c>
      <c r="V2884" s="119">
        <f>SUMIFS(DATOS!$F:$F,DATOS!$A:$A,$C2884,DATOS!$G:$G,$P$1,DATOS!$K:$K,$R$1)</f>
        <v>0</v>
      </c>
    </row>
    <row r="2885" spans="1:22">
      <c r="A2885" s="128" t="s">
        <v>452</v>
      </c>
      <c r="B2885" s="128" t="str">
        <f t="shared" si="330"/>
        <v>1 3 3 337 005 001</v>
      </c>
      <c r="C2885" s="5" t="s">
        <v>10117</v>
      </c>
      <c r="D2885" t="s">
        <v>3360</v>
      </c>
      <c r="E2885" s="127">
        <f t="shared" si="331"/>
        <v>0</v>
      </c>
      <c r="F2885" s="127">
        <f t="shared" si="332"/>
        <v>0</v>
      </c>
      <c r="G2885" s="127">
        <f t="shared" si="333"/>
        <v>0</v>
      </c>
      <c r="H2885" s="131">
        <f t="shared" si="334"/>
        <v>0</v>
      </c>
      <c r="I2885" s="128">
        <f t="shared" si="335"/>
        <v>17</v>
      </c>
      <c r="J2885" s="156" t="str">
        <f t="shared" si="329"/>
        <v>1 3 3 337 005</v>
      </c>
      <c r="K2885" s="118">
        <f>SUMIFS(DATOS!$F:$F,DATOS!$A:$A,$C2885,DATOS!$G:$G,$N$1,DATOS!$E:$E,$Q$1)</f>
        <v>0</v>
      </c>
      <c r="L2885" s="118">
        <f>SUMIFS(DATOS!$F:$F,DATOS!$A:$A,$C2885,DATOS!$G:$G,$O$1,DATOS!$E:$E,$Q$1)</f>
        <v>0</v>
      </c>
      <c r="M2885" s="119">
        <f>SUMIFS(DATOS!$F:$F,DATOS!$A:$A,$C2885,DATOS!$G:$G,$P$1,DATOS!$E:$E,$Q$1)</f>
        <v>0</v>
      </c>
      <c r="N2885" s="117">
        <f>SUMIFS(DATOS!$F:$F,DATOS!$A:$A,$C2885,DATOS!$G:$G,$N$1,DATOS!$L:$L,$R$1)</f>
        <v>0</v>
      </c>
      <c r="O2885" s="118">
        <f>SUMIFS(DATOS!$F:$F,DATOS!$A:$A,$C2885,DATOS!$G:$G,$O$1,DATOS!$L:$L,$R$1)</f>
        <v>0</v>
      </c>
      <c r="P2885" s="119">
        <f>SUMIFS(DATOS!$F:$F,DATOS!$A:$A,$C2885,DATOS!$G:$G,$P$1,DATOS!$L:$L,$R$1)</f>
        <v>0</v>
      </c>
      <c r="Q2885" s="117">
        <f>SUMIFS(DATOS!$F:$F,DATOS!$A:$A,$C2885,DATOS!$G:$G,$N$1,DATOS!$J:$J,$S$1)</f>
        <v>0</v>
      </c>
      <c r="R2885" s="118">
        <f>SUMIFS(DATOS!$F:$F,DATOS!$A:$A,$C2885,DATOS!$G:$G,$O$1,DATOS!$J:$J,$S$1)</f>
        <v>0</v>
      </c>
      <c r="S2885" s="119">
        <f>SUMIFS(DATOS!$F:$F,DATOS!$A:$A,$C2885,DATOS!$G:$G,$P$1,DATOS!$J:$J,$S$1)</f>
        <v>0</v>
      </c>
      <c r="T2885" s="117">
        <f>SUMIFS(DATOS!$F:$F,DATOS!$A:$A,$C2885,DATOS!$G:$G,$N$1,DATOS!$K:$K,$T$1)</f>
        <v>0</v>
      </c>
      <c r="U2885" s="118">
        <f>SUMIFS(DATOS!$F:$F,DATOS!$A:$A,$C2885,DATOS!$G:$G,$O$1,DATOS!$K:$K,$T$1)</f>
        <v>0</v>
      </c>
      <c r="V2885" s="119">
        <f>SUMIFS(DATOS!$F:$F,DATOS!$A:$A,$C2885,DATOS!$G:$G,$P$1,DATOS!$K:$K,$R$1)</f>
        <v>0</v>
      </c>
    </row>
    <row r="2886" spans="1:22">
      <c r="A2886" s="128" t="s">
        <v>452</v>
      </c>
      <c r="B2886" s="128" t="str">
        <f t="shared" si="330"/>
        <v>1 3 3 338 001 001</v>
      </c>
      <c r="C2886" s="5" t="s">
        <v>4431</v>
      </c>
      <c r="D2886" t="s">
        <v>3361</v>
      </c>
      <c r="E2886" s="127">
        <f t="shared" si="331"/>
        <v>0</v>
      </c>
      <c r="F2886" s="127">
        <f t="shared" si="332"/>
        <v>0</v>
      </c>
      <c r="G2886" s="127">
        <f t="shared" si="333"/>
        <v>0</v>
      </c>
      <c r="H2886" s="131">
        <f t="shared" si="334"/>
        <v>0</v>
      </c>
      <c r="I2886" s="128">
        <f t="shared" si="335"/>
        <v>17</v>
      </c>
      <c r="J2886" s="156" t="str">
        <f t="shared" si="329"/>
        <v>1 3 3 338 001</v>
      </c>
      <c r="K2886" s="118">
        <f>SUMIFS(DATOS!$F:$F,DATOS!$A:$A,$C2886,DATOS!$G:$G,$N$1,DATOS!$E:$E,$Q$1)</f>
        <v>0</v>
      </c>
      <c r="L2886" s="118">
        <f>SUMIFS(DATOS!$F:$F,DATOS!$A:$A,$C2886,DATOS!$G:$G,$O$1,DATOS!$E:$E,$Q$1)</f>
        <v>0</v>
      </c>
      <c r="M2886" s="119">
        <f>SUMIFS(DATOS!$F:$F,DATOS!$A:$A,$C2886,DATOS!$G:$G,$P$1,DATOS!$E:$E,$Q$1)</f>
        <v>0</v>
      </c>
      <c r="N2886" s="117">
        <f>SUMIFS(DATOS!$F:$F,DATOS!$A:$A,$C2886,DATOS!$G:$G,$N$1,DATOS!$L:$L,$R$1)</f>
        <v>0</v>
      </c>
      <c r="O2886" s="118">
        <f>SUMIFS(DATOS!$F:$F,DATOS!$A:$A,$C2886,DATOS!$G:$G,$O$1,DATOS!$L:$L,$R$1)</f>
        <v>0</v>
      </c>
      <c r="P2886" s="119">
        <f>SUMIFS(DATOS!$F:$F,DATOS!$A:$A,$C2886,DATOS!$G:$G,$P$1,DATOS!$L:$L,$R$1)</f>
        <v>0</v>
      </c>
      <c r="Q2886" s="117">
        <f>SUMIFS(DATOS!$F:$F,DATOS!$A:$A,$C2886,DATOS!$G:$G,$N$1,DATOS!$J:$J,$S$1)</f>
        <v>0</v>
      </c>
      <c r="R2886" s="118">
        <f>SUMIFS(DATOS!$F:$F,DATOS!$A:$A,$C2886,DATOS!$G:$G,$O$1,DATOS!$J:$J,$S$1)</f>
        <v>0</v>
      </c>
      <c r="S2886" s="119">
        <f>SUMIFS(DATOS!$F:$F,DATOS!$A:$A,$C2886,DATOS!$G:$G,$P$1,DATOS!$J:$J,$S$1)</f>
        <v>0</v>
      </c>
      <c r="T2886" s="117">
        <f>SUMIFS(DATOS!$F:$F,DATOS!$A:$A,$C2886,DATOS!$G:$G,$N$1,DATOS!$K:$K,$T$1)</f>
        <v>0</v>
      </c>
      <c r="U2886" s="118">
        <f>SUMIFS(DATOS!$F:$F,DATOS!$A:$A,$C2886,DATOS!$G:$G,$O$1,DATOS!$K:$K,$T$1)</f>
        <v>0</v>
      </c>
      <c r="V2886" s="119">
        <f>SUMIFS(DATOS!$F:$F,DATOS!$A:$A,$C2886,DATOS!$G:$G,$P$1,DATOS!$K:$K,$R$1)</f>
        <v>0</v>
      </c>
    </row>
    <row r="2887" spans="1:22">
      <c r="A2887" s="128" t="s">
        <v>452</v>
      </c>
      <c r="B2887" s="128" t="str">
        <f t="shared" si="330"/>
        <v>1 3 3 338 002 001</v>
      </c>
      <c r="C2887" s="5" t="s">
        <v>10118</v>
      </c>
      <c r="D2887" t="s">
        <v>3361</v>
      </c>
      <c r="E2887" s="127">
        <f t="shared" si="331"/>
        <v>0</v>
      </c>
      <c r="F2887" s="127">
        <f t="shared" si="332"/>
        <v>0</v>
      </c>
      <c r="G2887" s="127">
        <f t="shared" si="333"/>
        <v>0</v>
      </c>
      <c r="H2887" s="131">
        <f t="shared" si="334"/>
        <v>0</v>
      </c>
      <c r="I2887" s="128">
        <f t="shared" si="335"/>
        <v>17</v>
      </c>
      <c r="J2887" s="156" t="str">
        <f t="shared" si="329"/>
        <v>1 3 3 338 002</v>
      </c>
      <c r="K2887" s="118">
        <f>SUMIFS(DATOS!$F:$F,DATOS!$A:$A,$C2887,DATOS!$G:$G,$N$1,DATOS!$E:$E,$Q$1)</f>
        <v>0</v>
      </c>
      <c r="L2887" s="118">
        <f>SUMIFS(DATOS!$F:$F,DATOS!$A:$A,$C2887,DATOS!$G:$G,$O$1,DATOS!$E:$E,$Q$1)</f>
        <v>0</v>
      </c>
      <c r="M2887" s="119">
        <f>SUMIFS(DATOS!$F:$F,DATOS!$A:$A,$C2887,DATOS!$G:$G,$P$1,DATOS!$E:$E,$Q$1)</f>
        <v>0</v>
      </c>
      <c r="N2887" s="117">
        <f>SUMIFS(DATOS!$F:$F,DATOS!$A:$A,$C2887,DATOS!$G:$G,$N$1,DATOS!$L:$L,$R$1)</f>
        <v>0</v>
      </c>
      <c r="O2887" s="118">
        <f>SUMIFS(DATOS!$F:$F,DATOS!$A:$A,$C2887,DATOS!$G:$G,$O$1,DATOS!$L:$L,$R$1)</f>
        <v>0</v>
      </c>
      <c r="P2887" s="119">
        <f>SUMIFS(DATOS!$F:$F,DATOS!$A:$A,$C2887,DATOS!$G:$G,$P$1,DATOS!$L:$L,$R$1)</f>
        <v>0</v>
      </c>
      <c r="Q2887" s="117">
        <f>SUMIFS(DATOS!$F:$F,DATOS!$A:$A,$C2887,DATOS!$G:$G,$N$1,DATOS!$J:$J,$S$1)</f>
        <v>0</v>
      </c>
      <c r="R2887" s="118">
        <f>SUMIFS(DATOS!$F:$F,DATOS!$A:$A,$C2887,DATOS!$G:$G,$O$1,DATOS!$J:$J,$S$1)</f>
        <v>0</v>
      </c>
      <c r="S2887" s="119">
        <f>SUMIFS(DATOS!$F:$F,DATOS!$A:$A,$C2887,DATOS!$G:$G,$P$1,DATOS!$J:$J,$S$1)</f>
        <v>0</v>
      </c>
      <c r="T2887" s="117">
        <f>SUMIFS(DATOS!$F:$F,DATOS!$A:$A,$C2887,DATOS!$G:$G,$N$1,DATOS!$K:$K,$T$1)</f>
        <v>0</v>
      </c>
      <c r="U2887" s="118">
        <f>SUMIFS(DATOS!$F:$F,DATOS!$A:$A,$C2887,DATOS!$G:$G,$O$1,DATOS!$K:$K,$T$1)</f>
        <v>0</v>
      </c>
      <c r="V2887" s="119">
        <f>SUMIFS(DATOS!$F:$F,DATOS!$A:$A,$C2887,DATOS!$G:$G,$P$1,DATOS!$K:$K,$R$1)</f>
        <v>0</v>
      </c>
    </row>
    <row r="2888" spans="1:22">
      <c r="A2888" s="128" t="s">
        <v>452</v>
      </c>
      <c r="B2888" s="128" t="str">
        <f t="shared" si="330"/>
        <v>1 3 3 338 003 001</v>
      </c>
      <c r="C2888" s="5" t="s">
        <v>10119</v>
      </c>
      <c r="D2888" t="s">
        <v>3361</v>
      </c>
      <c r="E2888" s="127">
        <f t="shared" si="331"/>
        <v>0</v>
      </c>
      <c r="F2888" s="127">
        <f t="shared" si="332"/>
        <v>0</v>
      </c>
      <c r="G2888" s="127">
        <f t="shared" si="333"/>
        <v>0</v>
      </c>
      <c r="H2888" s="131">
        <f t="shared" si="334"/>
        <v>0</v>
      </c>
      <c r="I2888" s="128">
        <f t="shared" si="335"/>
        <v>17</v>
      </c>
      <c r="J2888" s="156" t="str">
        <f t="shared" si="329"/>
        <v>1 3 3 338 003</v>
      </c>
      <c r="K2888" s="118">
        <f>SUMIFS(DATOS!$F:$F,DATOS!$A:$A,$C2888,DATOS!$G:$G,$N$1,DATOS!$E:$E,$Q$1)</f>
        <v>0</v>
      </c>
      <c r="L2888" s="118">
        <f>SUMIFS(DATOS!$F:$F,DATOS!$A:$A,$C2888,DATOS!$G:$G,$O$1,DATOS!$E:$E,$Q$1)</f>
        <v>0</v>
      </c>
      <c r="M2888" s="119">
        <f>SUMIFS(DATOS!$F:$F,DATOS!$A:$A,$C2888,DATOS!$G:$G,$P$1,DATOS!$E:$E,$Q$1)</f>
        <v>0</v>
      </c>
      <c r="N2888" s="117">
        <f>SUMIFS(DATOS!$F:$F,DATOS!$A:$A,$C2888,DATOS!$G:$G,$N$1,DATOS!$L:$L,$R$1)</f>
        <v>0</v>
      </c>
      <c r="O2888" s="118">
        <f>SUMIFS(DATOS!$F:$F,DATOS!$A:$A,$C2888,DATOS!$G:$G,$O$1,DATOS!$L:$L,$R$1)</f>
        <v>0</v>
      </c>
      <c r="P2888" s="119">
        <f>SUMIFS(DATOS!$F:$F,DATOS!$A:$A,$C2888,DATOS!$G:$G,$P$1,DATOS!$L:$L,$R$1)</f>
        <v>0</v>
      </c>
      <c r="Q2888" s="117">
        <f>SUMIFS(DATOS!$F:$F,DATOS!$A:$A,$C2888,DATOS!$G:$G,$N$1,DATOS!$J:$J,$S$1)</f>
        <v>0</v>
      </c>
      <c r="R2888" s="118">
        <f>SUMIFS(DATOS!$F:$F,DATOS!$A:$A,$C2888,DATOS!$G:$G,$O$1,DATOS!$J:$J,$S$1)</f>
        <v>0</v>
      </c>
      <c r="S2888" s="119">
        <f>SUMIFS(DATOS!$F:$F,DATOS!$A:$A,$C2888,DATOS!$G:$G,$P$1,DATOS!$J:$J,$S$1)</f>
        <v>0</v>
      </c>
      <c r="T2888" s="117">
        <f>SUMIFS(DATOS!$F:$F,DATOS!$A:$A,$C2888,DATOS!$G:$G,$N$1,DATOS!$K:$K,$T$1)</f>
        <v>0</v>
      </c>
      <c r="U2888" s="118">
        <f>SUMIFS(DATOS!$F:$F,DATOS!$A:$A,$C2888,DATOS!$G:$G,$O$1,DATOS!$K:$K,$T$1)</f>
        <v>0</v>
      </c>
      <c r="V2888" s="119">
        <f>SUMIFS(DATOS!$F:$F,DATOS!$A:$A,$C2888,DATOS!$G:$G,$P$1,DATOS!$K:$K,$R$1)</f>
        <v>0</v>
      </c>
    </row>
    <row r="2889" spans="1:22">
      <c r="A2889" s="128" t="s">
        <v>452</v>
      </c>
      <c r="B2889" s="128" t="str">
        <f t="shared" si="330"/>
        <v>1 3 3 338 004 001</v>
      </c>
      <c r="C2889" s="5" t="s">
        <v>10120</v>
      </c>
      <c r="D2889" t="s">
        <v>3361</v>
      </c>
      <c r="E2889" s="127">
        <f t="shared" si="331"/>
        <v>0</v>
      </c>
      <c r="F2889" s="127">
        <f t="shared" si="332"/>
        <v>0</v>
      </c>
      <c r="G2889" s="127">
        <f t="shared" si="333"/>
        <v>0</v>
      </c>
      <c r="H2889" s="131">
        <f t="shared" si="334"/>
        <v>0</v>
      </c>
      <c r="I2889" s="128">
        <f t="shared" si="335"/>
        <v>17</v>
      </c>
      <c r="J2889" s="156" t="str">
        <f t="shared" si="329"/>
        <v>1 3 3 338 004</v>
      </c>
      <c r="K2889" s="118">
        <f>SUMIFS(DATOS!$F:$F,DATOS!$A:$A,$C2889,DATOS!$G:$G,$N$1,DATOS!$E:$E,$Q$1)</f>
        <v>0</v>
      </c>
      <c r="L2889" s="118">
        <f>SUMIFS(DATOS!$F:$F,DATOS!$A:$A,$C2889,DATOS!$G:$G,$O$1,DATOS!$E:$E,$Q$1)</f>
        <v>0</v>
      </c>
      <c r="M2889" s="119">
        <f>SUMIFS(DATOS!$F:$F,DATOS!$A:$A,$C2889,DATOS!$G:$G,$P$1,DATOS!$E:$E,$Q$1)</f>
        <v>0</v>
      </c>
      <c r="N2889" s="117">
        <f>SUMIFS(DATOS!$F:$F,DATOS!$A:$A,$C2889,DATOS!$G:$G,$N$1,DATOS!$L:$L,$R$1)</f>
        <v>0</v>
      </c>
      <c r="O2889" s="118">
        <f>SUMIFS(DATOS!$F:$F,DATOS!$A:$A,$C2889,DATOS!$G:$G,$O$1,DATOS!$L:$L,$R$1)</f>
        <v>0</v>
      </c>
      <c r="P2889" s="119">
        <f>SUMIFS(DATOS!$F:$F,DATOS!$A:$A,$C2889,DATOS!$G:$G,$P$1,DATOS!$L:$L,$R$1)</f>
        <v>0</v>
      </c>
      <c r="Q2889" s="117">
        <f>SUMIFS(DATOS!$F:$F,DATOS!$A:$A,$C2889,DATOS!$G:$G,$N$1,DATOS!$J:$J,$S$1)</f>
        <v>0</v>
      </c>
      <c r="R2889" s="118">
        <f>SUMIFS(DATOS!$F:$F,DATOS!$A:$A,$C2889,DATOS!$G:$G,$O$1,DATOS!$J:$J,$S$1)</f>
        <v>0</v>
      </c>
      <c r="S2889" s="119">
        <f>SUMIFS(DATOS!$F:$F,DATOS!$A:$A,$C2889,DATOS!$G:$G,$P$1,DATOS!$J:$J,$S$1)</f>
        <v>0</v>
      </c>
      <c r="T2889" s="117">
        <f>SUMIFS(DATOS!$F:$F,DATOS!$A:$A,$C2889,DATOS!$G:$G,$N$1,DATOS!$K:$K,$T$1)</f>
        <v>0</v>
      </c>
      <c r="U2889" s="118">
        <f>SUMIFS(DATOS!$F:$F,DATOS!$A:$A,$C2889,DATOS!$G:$G,$O$1,DATOS!$K:$K,$T$1)</f>
        <v>0</v>
      </c>
      <c r="V2889" s="119">
        <f>SUMIFS(DATOS!$F:$F,DATOS!$A:$A,$C2889,DATOS!$G:$G,$P$1,DATOS!$K:$K,$R$1)</f>
        <v>0</v>
      </c>
    </row>
    <row r="2890" spans="1:22">
      <c r="A2890" s="128" t="s">
        <v>452</v>
      </c>
      <c r="B2890" s="128" t="str">
        <f t="shared" si="330"/>
        <v>1 3 3 338 005 001</v>
      </c>
      <c r="C2890" s="5" t="s">
        <v>10121</v>
      </c>
      <c r="D2890" t="s">
        <v>3361</v>
      </c>
      <c r="E2890" s="127">
        <f t="shared" si="331"/>
        <v>0</v>
      </c>
      <c r="F2890" s="127">
        <f t="shared" si="332"/>
        <v>0</v>
      </c>
      <c r="G2890" s="127">
        <f t="shared" si="333"/>
        <v>0</v>
      </c>
      <c r="H2890" s="131">
        <f t="shared" si="334"/>
        <v>0</v>
      </c>
      <c r="I2890" s="128">
        <f t="shared" si="335"/>
        <v>17</v>
      </c>
      <c r="J2890" s="156" t="str">
        <f t="shared" si="329"/>
        <v>1 3 3 338 005</v>
      </c>
      <c r="K2890" s="118">
        <f>SUMIFS(DATOS!$F:$F,DATOS!$A:$A,$C2890,DATOS!$G:$G,$N$1,DATOS!$E:$E,$Q$1)</f>
        <v>0</v>
      </c>
      <c r="L2890" s="118">
        <f>SUMIFS(DATOS!$F:$F,DATOS!$A:$A,$C2890,DATOS!$G:$G,$O$1,DATOS!$E:$E,$Q$1)</f>
        <v>0</v>
      </c>
      <c r="M2890" s="119">
        <f>SUMIFS(DATOS!$F:$F,DATOS!$A:$A,$C2890,DATOS!$G:$G,$P$1,DATOS!$E:$E,$Q$1)</f>
        <v>0</v>
      </c>
      <c r="N2890" s="117">
        <f>SUMIFS(DATOS!$F:$F,DATOS!$A:$A,$C2890,DATOS!$G:$G,$N$1,DATOS!$L:$L,$R$1)</f>
        <v>0</v>
      </c>
      <c r="O2890" s="118">
        <f>SUMIFS(DATOS!$F:$F,DATOS!$A:$A,$C2890,DATOS!$G:$G,$O$1,DATOS!$L:$L,$R$1)</f>
        <v>0</v>
      </c>
      <c r="P2890" s="119">
        <f>SUMIFS(DATOS!$F:$F,DATOS!$A:$A,$C2890,DATOS!$G:$G,$P$1,DATOS!$L:$L,$R$1)</f>
        <v>0</v>
      </c>
      <c r="Q2890" s="117">
        <f>SUMIFS(DATOS!$F:$F,DATOS!$A:$A,$C2890,DATOS!$G:$G,$N$1,DATOS!$J:$J,$S$1)</f>
        <v>0</v>
      </c>
      <c r="R2890" s="118">
        <f>SUMIFS(DATOS!$F:$F,DATOS!$A:$A,$C2890,DATOS!$G:$G,$O$1,DATOS!$J:$J,$S$1)</f>
        <v>0</v>
      </c>
      <c r="S2890" s="119">
        <f>SUMIFS(DATOS!$F:$F,DATOS!$A:$A,$C2890,DATOS!$G:$G,$P$1,DATOS!$J:$J,$S$1)</f>
        <v>0</v>
      </c>
      <c r="T2890" s="117">
        <f>SUMIFS(DATOS!$F:$F,DATOS!$A:$A,$C2890,DATOS!$G:$G,$N$1,DATOS!$K:$K,$T$1)</f>
        <v>0</v>
      </c>
      <c r="U2890" s="118">
        <f>SUMIFS(DATOS!$F:$F,DATOS!$A:$A,$C2890,DATOS!$G:$G,$O$1,DATOS!$K:$K,$T$1)</f>
        <v>0</v>
      </c>
      <c r="V2890" s="119">
        <f>SUMIFS(DATOS!$F:$F,DATOS!$A:$A,$C2890,DATOS!$G:$G,$P$1,DATOS!$K:$K,$R$1)</f>
        <v>0</v>
      </c>
    </row>
    <row r="2891" spans="1:22">
      <c r="A2891" s="128" t="s">
        <v>452</v>
      </c>
      <c r="B2891" s="128" t="str">
        <f t="shared" si="330"/>
        <v>1 3 3 339 001 001</v>
      </c>
      <c r="C2891" s="5" t="s">
        <v>4439</v>
      </c>
      <c r="D2891" t="s">
        <v>3362</v>
      </c>
      <c r="E2891" s="127">
        <f t="shared" si="331"/>
        <v>0</v>
      </c>
      <c r="F2891" s="127">
        <f t="shared" si="332"/>
        <v>0</v>
      </c>
      <c r="G2891" s="127">
        <f t="shared" si="333"/>
        <v>0</v>
      </c>
      <c r="H2891" s="131">
        <f t="shared" si="334"/>
        <v>0</v>
      </c>
      <c r="I2891" s="128">
        <f t="shared" si="335"/>
        <v>17</v>
      </c>
      <c r="J2891" s="156" t="str">
        <f t="shared" si="329"/>
        <v>1 3 3 339 001</v>
      </c>
      <c r="K2891" s="118">
        <f>SUMIFS(DATOS!$F:$F,DATOS!$A:$A,$C2891,DATOS!$G:$G,$N$1,DATOS!$E:$E,$Q$1)</f>
        <v>0</v>
      </c>
      <c r="L2891" s="118">
        <f>SUMIFS(DATOS!$F:$F,DATOS!$A:$A,$C2891,DATOS!$G:$G,$O$1,DATOS!$E:$E,$Q$1)</f>
        <v>0</v>
      </c>
      <c r="M2891" s="119">
        <f>SUMIFS(DATOS!$F:$F,DATOS!$A:$A,$C2891,DATOS!$G:$G,$P$1,DATOS!$E:$E,$Q$1)</f>
        <v>0</v>
      </c>
      <c r="N2891" s="117">
        <f>SUMIFS(DATOS!$F:$F,DATOS!$A:$A,$C2891,DATOS!$G:$G,$N$1,DATOS!$L:$L,$R$1)</f>
        <v>0</v>
      </c>
      <c r="O2891" s="118">
        <f>SUMIFS(DATOS!$F:$F,DATOS!$A:$A,$C2891,DATOS!$G:$G,$O$1,DATOS!$L:$L,$R$1)</f>
        <v>0</v>
      </c>
      <c r="P2891" s="119">
        <f>SUMIFS(DATOS!$F:$F,DATOS!$A:$A,$C2891,DATOS!$G:$G,$P$1,DATOS!$L:$L,$R$1)</f>
        <v>0</v>
      </c>
      <c r="Q2891" s="117">
        <f>SUMIFS(DATOS!$F:$F,DATOS!$A:$A,$C2891,DATOS!$G:$G,$N$1,DATOS!$J:$J,$S$1)</f>
        <v>0</v>
      </c>
      <c r="R2891" s="118">
        <f>SUMIFS(DATOS!$F:$F,DATOS!$A:$A,$C2891,DATOS!$G:$G,$O$1,DATOS!$J:$J,$S$1)</f>
        <v>0</v>
      </c>
      <c r="S2891" s="119">
        <f>SUMIFS(DATOS!$F:$F,DATOS!$A:$A,$C2891,DATOS!$G:$G,$P$1,DATOS!$J:$J,$S$1)</f>
        <v>0</v>
      </c>
      <c r="T2891" s="117">
        <f>SUMIFS(DATOS!$F:$F,DATOS!$A:$A,$C2891,DATOS!$G:$G,$N$1,DATOS!$K:$K,$T$1)</f>
        <v>0</v>
      </c>
      <c r="U2891" s="118">
        <f>SUMIFS(DATOS!$F:$F,DATOS!$A:$A,$C2891,DATOS!$G:$G,$O$1,DATOS!$K:$K,$T$1)</f>
        <v>0</v>
      </c>
      <c r="V2891" s="119">
        <f>SUMIFS(DATOS!$F:$F,DATOS!$A:$A,$C2891,DATOS!$G:$G,$P$1,DATOS!$K:$K,$R$1)</f>
        <v>0</v>
      </c>
    </row>
    <row r="2892" spans="1:22">
      <c r="A2892" s="128" t="s">
        <v>452</v>
      </c>
      <c r="B2892" s="128" t="str">
        <f t="shared" si="330"/>
        <v>1 3 3 339 002 001</v>
      </c>
      <c r="C2892" s="5" t="s">
        <v>10122</v>
      </c>
      <c r="D2892" t="s">
        <v>3362</v>
      </c>
      <c r="E2892" s="127">
        <f t="shared" si="331"/>
        <v>0</v>
      </c>
      <c r="F2892" s="127">
        <f t="shared" si="332"/>
        <v>0</v>
      </c>
      <c r="G2892" s="127">
        <f t="shared" si="333"/>
        <v>0</v>
      </c>
      <c r="H2892" s="131">
        <f t="shared" si="334"/>
        <v>0</v>
      </c>
      <c r="I2892" s="128">
        <f t="shared" si="335"/>
        <v>17</v>
      </c>
      <c r="J2892" s="156" t="str">
        <f t="shared" si="329"/>
        <v>1 3 3 339 002</v>
      </c>
      <c r="K2892" s="118">
        <f>SUMIFS(DATOS!$F:$F,DATOS!$A:$A,$C2892,DATOS!$G:$G,$N$1,DATOS!$E:$E,$Q$1)</f>
        <v>0</v>
      </c>
      <c r="L2892" s="118">
        <f>SUMIFS(DATOS!$F:$F,DATOS!$A:$A,$C2892,DATOS!$G:$G,$O$1,DATOS!$E:$E,$Q$1)</f>
        <v>0</v>
      </c>
      <c r="M2892" s="119">
        <f>SUMIFS(DATOS!$F:$F,DATOS!$A:$A,$C2892,DATOS!$G:$G,$P$1,DATOS!$E:$E,$Q$1)</f>
        <v>0</v>
      </c>
      <c r="N2892" s="117">
        <f>SUMIFS(DATOS!$F:$F,DATOS!$A:$A,$C2892,DATOS!$G:$G,$N$1,DATOS!$L:$L,$R$1)</f>
        <v>0</v>
      </c>
      <c r="O2892" s="118">
        <f>SUMIFS(DATOS!$F:$F,DATOS!$A:$A,$C2892,DATOS!$G:$G,$O$1,DATOS!$L:$L,$R$1)</f>
        <v>0</v>
      </c>
      <c r="P2892" s="119">
        <f>SUMIFS(DATOS!$F:$F,DATOS!$A:$A,$C2892,DATOS!$G:$G,$P$1,DATOS!$L:$L,$R$1)</f>
        <v>0</v>
      </c>
      <c r="Q2892" s="117">
        <f>SUMIFS(DATOS!$F:$F,DATOS!$A:$A,$C2892,DATOS!$G:$G,$N$1,DATOS!$J:$J,$S$1)</f>
        <v>0</v>
      </c>
      <c r="R2892" s="118">
        <f>SUMIFS(DATOS!$F:$F,DATOS!$A:$A,$C2892,DATOS!$G:$G,$O$1,DATOS!$J:$J,$S$1)</f>
        <v>0</v>
      </c>
      <c r="S2892" s="119">
        <f>SUMIFS(DATOS!$F:$F,DATOS!$A:$A,$C2892,DATOS!$G:$G,$P$1,DATOS!$J:$J,$S$1)</f>
        <v>0</v>
      </c>
      <c r="T2892" s="117">
        <f>SUMIFS(DATOS!$F:$F,DATOS!$A:$A,$C2892,DATOS!$G:$G,$N$1,DATOS!$K:$K,$T$1)</f>
        <v>0</v>
      </c>
      <c r="U2892" s="118">
        <f>SUMIFS(DATOS!$F:$F,DATOS!$A:$A,$C2892,DATOS!$G:$G,$O$1,DATOS!$K:$K,$T$1)</f>
        <v>0</v>
      </c>
      <c r="V2892" s="119">
        <f>SUMIFS(DATOS!$F:$F,DATOS!$A:$A,$C2892,DATOS!$G:$G,$P$1,DATOS!$K:$K,$R$1)</f>
        <v>0</v>
      </c>
    </row>
    <row r="2893" spans="1:22">
      <c r="A2893" s="128" t="s">
        <v>452</v>
      </c>
      <c r="B2893" s="128" t="str">
        <f t="shared" si="330"/>
        <v>1 3 3 339 003 001</v>
      </c>
      <c r="C2893" s="5" t="s">
        <v>10123</v>
      </c>
      <c r="D2893" t="s">
        <v>3362</v>
      </c>
      <c r="E2893" s="127">
        <f t="shared" si="331"/>
        <v>0</v>
      </c>
      <c r="F2893" s="127">
        <f t="shared" si="332"/>
        <v>0</v>
      </c>
      <c r="G2893" s="127">
        <f t="shared" si="333"/>
        <v>0</v>
      </c>
      <c r="H2893" s="131">
        <f t="shared" si="334"/>
        <v>0</v>
      </c>
      <c r="I2893" s="128">
        <f t="shared" si="335"/>
        <v>17</v>
      </c>
      <c r="J2893" s="156" t="str">
        <f t="shared" si="329"/>
        <v>1 3 3 339 003</v>
      </c>
      <c r="K2893" s="118">
        <f>SUMIFS(DATOS!$F:$F,DATOS!$A:$A,$C2893,DATOS!$G:$G,$N$1,DATOS!$E:$E,$Q$1)</f>
        <v>0</v>
      </c>
      <c r="L2893" s="118">
        <f>SUMIFS(DATOS!$F:$F,DATOS!$A:$A,$C2893,DATOS!$G:$G,$O$1,DATOS!$E:$E,$Q$1)</f>
        <v>0</v>
      </c>
      <c r="M2893" s="119">
        <f>SUMIFS(DATOS!$F:$F,DATOS!$A:$A,$C2893,DATOS!$G:$G,$P$1,DATOS!$E:$E,$Q$1)</f>
        <v>0</v>
      </c>
      <c r="N2893" s="117">
        <f>SUMIFS(DATOS!$F:$F,DATOS!$A:$A,$C2893,DATOS!$G:$G,$N$1,DATOS!$L:$L,$R$1)</f>
        <v>0</v>
      </c>
      <c r="O2893" s="118">
        <f>SUMIFS(DATOS!$F:$F,DATOS!$A:$A,$C2893,DATOS!$G:$G,$O$1,DATOS!$L:$L,$R$1)</f>
        <v>0</v>
      </c>
      <c r="P2893" s="119">
        <f>SUMIFS(DATOS!$F:$F,DATOS!$A:$A,$C2893,DATOS!$G:$G,$P$1,DATOS!$L:$L,$R$1)</f>
        <v>0</v>
      </c>
      <c r="Q2893" s="117">
        <f>SUMIFS(DATOS!$F:$F,DATOS!$A:$A,$C2893,DATOS!$G:$G,$N$1,DATOS!$J:$J,$S$1)</f>
        <v>0</v>
      </c>
      <c r="R2893" s="118">
        <f>SUMIFS(DATOS!$F:$F,DATOS!$A:$A,$C2893,DATOS!$G:$G,$O$1,DATOS!$J:$J,$S$1)</f>
        <v>0</v>
      </c>
      <c r="S2893" s="119">
        <f>SUMIFS(DATOS!$F:$F,DATOS!$A:$A,$C2893,DATOS!$G:$G,$P$1,DATOS!$J:$J,$S$1)</f>
        <v>0</v>
      </c>
      <c r="T2893" s="117">
        <f>SUMIFS(DATOS!$F:$F,DATOS!$A:$A,$C2893,DATOS!$G:$G,$N$1,DATOS!$K:$K,$T$1)</f>
        <v>0</v>
      </c>
      <c r="U2893" s="118">
        <f>SUMIFS(DATOS!$F:$F,DATOS!$A:$A,$C2893,DATOS!$G:$G,$O$1,DATOS!$K:$K,$T$1)</f>
        <v>0</v>
      </c>
      <c r="V2893" s="119">
        <f>SUMIFS(DATOS!$F:$F,DATOS!$A:$A,$C2893,DATOS!$G:$G,$P$1,DATOS!$K:$K,$R$1)</f>
        <v>0</v>
      </c>
    </row>
    <row r="2894" spans="1:22">
      <c r="A2894" s="128" t="s">
        <v>452</v>
      </c>
      <c r="B2894" s="128" t="str">
        <f t="shared" si="330"/>
        <v>1 3 3 339 004 001</v>
      </c>
      <c r="C2894" s="5" t="s">
        <v>10124</v>
      </c>
      <c r="D2894" t="s">
        <v>3362</v>
      </c>
      <c r="E2894" s="127">
        <f t="shared" si="331"/>
        <v>0</v>
      </c>
      <c r="F2894" s="127">
        <f t="shared" si="332"/>
        <v>0</v>
      </c>
      <c r="G2894" s="127">
        <f t="shared" si="333"/>
        <v>0</v>
      </c>
      <c r="H2894" s="131">
        <f t="shared" si="334"/>
        <v>0</v>
      </c>
      <c r="I2894" s="128">
        <f t="shared" si="335"/>
        <v>17</v>
      </c>
      <c r="J2894" s="156" t="str">
        <f t="shared" si="329"/>
        <v>1 3 3 339 004</v>
      </c>
      <c r="K2894" s="118">
        <f>SUMIFS(DATOS!$F:$F,DATOS!$A:$A,$C2894,DATOS!$G:$G,$N$1,DATOS!$E:$E,$Q$1)</f>
        <v>0</v>
      </c>
      <c r="L2894" s="118">
        <f>SUMIFS(DATOS!$F:$F,DATOS!$A:$A,$C2894,DATOS!$G:$G,$O$1,DATOS!$E:$E,$Q$1)</f>
        <v>0</v>
      </c>
      <c r="M2894" s="119">
        <f>SUMIFS(DATOS!$F:$F,DATOS!$A:$A,$C2894,DATOS!$G:$G,$P$1,DATOS!$E:$E,$Q$1)</f>
        <v>0</v>
      </c>
      <c r="N2894" s="117">
        <f>SUMIFS(DATOS!$F:$F,DATOS!$A:$A,$C2894,DATOS!$G:$G,$N$1,DATOS!$L:$L,$R$1)</f>
        <v>0</v>
      </c>
      <c r="O2894" s="118">
        <f>SUMIFS(DATOS!$F:$F,DATOS!$A:$A,$C2894,DATOS!$G:$G,$O$1,DATOS!$L:$L,$R$1)</f>
        <v>0</v>
      </c>
      <c r="P2894" s="119">
        <f>SUMIFS(DATOS!$F:$F,DATOS!$A:$A,$C2894,DATOS!$G:$G,$P$1,DATOS!$L:$L,$R$1)</f>
        <v>0</v>
      </c>
      <c r="Q2894" s="117">
        <f>SUMIFS(DATOS!$F:$F,DATOS!$A:$A,$C2894,DATOS!$G:$G,$N$1,DATOS!$J:$J,$S$1)</f>
        <v>0</v>
      </c>
      <c r="R2894" s="118">
        <f>SUMIFS(DATOS!$F:$F,DATOS!$A:$A,$C2894,DATOS!$G:$G,$O$1,DATOS!$J:$J,$S$1)</f>
        <v>0</v>
      </c>
      <c r="S2894" s="119">
        <f>SUMIFS(DATOS!$F:$F,DATOS!$A:$A,$C2894,DATOS!$G:$G,$P$1,DATOS!$J:$J,$S$1)</f>
        <v>0</v>
      </c>
      <c r="T2894" s="117">
        <f>SUMIFS(DATOS!$F:$F,DATOS!$A:$A,$C2894,DATOS!$G:$G,$N$1,DATOS!$K:$K,$T$1)</f>
        <v>0</v>
      </c>
      <c r="U2894" s="118">
        <f>SUMIFS(DATOS!$F:$F,DATOS!$A:$A,$C2894,DATOS!$G:$G,$O$1,DATOS!$K:$K,$T$1)</f>
        <v>0</v>
      </c>
      <c r="V2894" s="119">
        <f>SUMIFS(DATOS!$F:$F,DATOS!$A:$A,$C2894,DATOS!$G:$G,$P$1,DATOS!$K:$K,$R$1)</f>
        <v>0</v>
      </c>
    </row>
    <row r="2895" spans="1:22">
      <c r="A2895" s="128" t="s">
        <v>452</v>
      </c>
      <c r="B2895" s="128" t="str">
        <f t="shared" si="330"/>
        <v>1 3 3 339 005 001</v>
      </c>
      <c r="C2895" s="5" t="s">
        <v>10125</v>
      </c>
      <c r="D2895" t="s">
        <v>3362</v>
      </c>
      <c r="E2895" s="127">
        <f t="shared" si="331"/>
        <v>0</v>
      </c>
      <c r="F2895" s="127">
        <f t="shared" si="332"/>
        <v>0</v>
      </c>
      <c r="G2895" s="127">
        <f t="shared" si="333"/>
        <v>0</v>
      </c>
      <c r="H2895" s="131">
        <f t="shared" si="334"/>
        <v>0</v>
      </c>
      <c r="I2895" s="128">
        <f t="shared" si="335"/>
        <v>17</v>
      </c>
      <c r="J2895" s="156" t="str">
        <f t="shared" si="329"/>
        <v>1 3 3 339 005</v>
      </c>
      <c r="K2895" s="118">
        <f>SUMIFS(DATOS!$F:$F,DATOS!$A:$A,$C2895,DATOS!$G:$G,$N$1,DATOS!$E:$E,$Q$1)</f>
        <v>0</v>
      </c>
      <c r="L2895" s="118">
        <f>SUMIFS(DATOS!$F:$F,DATOS!$A:$A,$C2895,DATOS!$G:$G,$O$1,DATOS!$E:$E,$Q$1)</f>
        <v>0</v>
      </c>
      <c r="M2895" s="119">
        <f>SUMIFS(DATOS!$F:$F,DATOS!$A:$A,$C2895,DATOS!$G:$G,$P$1,DATOS!$E:$E,$Q$1)</f>
        <v>0</v>
      </c>
      <c r="N2895" s="117">
        <f>SUMIFS(DATOS!$F:$F,DATOS!$A:$A,$C2895,DATOS!$G:$G,$N$1,DATOS!$L:$L,$R$1)</f>
        <v>0</v>
      </c>
      <c r="O2895" s="118">
        <f>SUMIFS(DATOS!$F:$F,DATOS!$A:$A,$C2895,DATOS!$G:$G,$O$1,DATOS!$L:$L,$R$1)</f>
        <v>0</v>
      </c>
      <c r="P2895" s="119">
        <f>SUMIFS(DATOS!$F:$F,DATOS!$A:$A,$C2895,DATOS!$G:$G,$P$1,DATOS!$L:$L,$R$1)</f>
        <v>0</v>
      </c>
      <c r="Q2895" s="117">
        <f>SUMIFS(DATOS!$F:$F,DATOS!$A:$A,$C2895,DATOS!$G:$G,$N$1,DATOS!$J:$J,$S$1)</f>
        <v>0</v>
      </c>
      <c r="R2895" s="118">
        <f>SUMIFS(DATOS!$F:$F,DATOS!$A:$A,$C2895,DATOS!$G:$G,$O$1,DATOS!$J:$J,$S$1)</f>
        <v>0</v>
      </c>
      <c r="S2895" s="119">
        <f>SUMIFS(DATOS!$F:$F,DATOS!$A:$A,$C2895,DATOS!$G:$G,$P$1,DATOS!$J:$J,$S$1)</f>
        <v>0</v>
      </c>
      <c r="T2895" s="117">
        <f>SUMIFS(DATOS!$F:$F,DATOS!$A:$A,$C2895,DATOS!$G:$G,$N$1,DATOS!$K:$K,$T$1)</f>
        <v>0</v>
      </c>
      <c r="U2895" s="118">
        <f>SUMIFS(DATOS!$F:$F,DATOS!$A:$A,$C2895,DATOS!$G:$G,$O$1,DATOS!$K:$K,$T$1)</f>
        <v>0</v>
      </c>
      <c r="V2895" s="119">
        <f>SUMIFS(DATOS!$F:$F,DATOS!$A:$A,$C2895,DATOS!$G:$G,$P$1,DATOS!$K:$K,$R$1)</f>
        <v>0</v>
      </c>
    </row>
    <row r="2896" spans="1:22">
      <c r="A2896" s="128" t="s">
        <v>452</v>
      </c>
      <c r="B2896" s="128" t="str">
        <f t="shared" si="330"/>
        <v>1 3 4 341 001 001</v>
      </c>
      <c r="C2896" s="5" t="s">
        <v>3209</v>
      </c>
      <c r="D2896" t="s">
        <v>3363</v>
      </c>
      <c r="E2896" s="127">
        <f t="shared" si="331"/>
        <v>0</v>
      </c>
      <c r="F2896" s="127">
        <f t="shared" si="332"/>
        <v>0</v>
      </c>
      <c r="G2896" s="127">
        <f t="shared" si="333"/>
        <v>0</v>
      </c>
      <c r="H2896" s="131">
        <f t="shared" si="334"/>
        <v>0</v>
      </c>
      <c r="I2896" s="128">
        <f t="shared" si="335"/>
        <v>17</v>
      </c>
      <c r="J2896" s="156" t="str">
        <f t="shared" si="329"/>
        <v>1 3 4 341 001</v>
      </c>
      <c r="K2896" s="118">
        <f>SUMIFS(DATOS!$F:$F,DATOS!$A:$A,$C2896,DATOS!$G:$G,$N$1,DATOS!$E:$E,$Q$1)</f>
        <v>0</v>
      </c>
      <c r="L2896" s="118">
        <f>SUMIFS(DATOS!$F:$F,DATOS!$A:$A,$C2896,DATOS!$G:$G,$O$1,DATOS!$E:$E,$Q$1)</f>
        <v>0</v>
      </c>
      <c r="M2896" s="119">
        <f>SUMIFS(DATOS!$F:$F,DATOS!$A:$A,$C2896,DATOS!$G:$G,$P$1,DATOS!$E:$E,$Q$1)</f>
        <v>0</v>
      </c>
      <c r="N2896" s="117">
        <f>SUMIFS(DATOS!$F:$F,DATOS!$A:$A,$C2896,DATOS!$G:$G,$N$1,DATOS!$L:$L,$R$1)</f>
        <v>0</v>
      </c>
      <c r="O2896" s="118">
        <f>SUMIFS(DATOS!$F:$F,DATOS!$A:$A,$C2896,DATOS!$G:$G,$O$1,DATOS!$L:$L,$R$1)</f>
        <v>0</v>
      </c>
      <c r="P2896" s="119">
        <f>SUMIFS(DATOS!$F:$F,DATOS!$A:$A,$C2896,DATOS!$G:$G,$P$1,DATOS!$L:$L,$R$1)</f>
        <v>0</v>
      </c>
      <c r="Q2896" s="117">
        <f>SUMIFS(DATOS!$F:$F,DATOS!$A:$A,$C2896,DATOS!$G:$G,$N$1,DATOS!$J:$J,$S$1)</f>
        <v>0</v>
      </c>
      <c r="R2896" s="118">
        <f>SUMIFS(DATOS!$F:$F,DATOS!$A:$A,$C2896,DATOS!$G:$G,$O$1,DATOS!$J:$J,$S$1)</f>
        <v>0</v>
      </c>
      <c r="S2896" s="119">
        <f>SUMIFS(DATOS!$F:$F,DATOS!$A:$A,$C2896,DATOS!$G:$G,$P$1,DATOS!$J:$J,$S$1)</f>
        <v>0</v>
      </c>
      <c r="T2896" s="117">
        <f>SUMIFS(DATOS!$F:$F,DATOS!$A:$A,$C2896,DATOS!$G:$G,$N$1,DATOS!$K:$K,$T$1)</f>
        <v>0</v>
      </c>
      <c r="U2896" s="118">
        <f>SUMIFS(DATOS!$F:$F,DATOS!$A:$A,$C2896,DATOS!$G:$G,$O$1,DATOS!$K:$K,$T$1)</f>
        <v>0</v>
      </c>
      <c r="V2896" s="119">
        <f>SUMIFS(DATOS!$F:$F,DATOS!$A:$A,$C2896,DATOS!$G:$G,$P$1,DATOS!$K:$K,$R$1)</f>
        <v>0</v>
      </c>
    </row>
    <row r="2897" spans="1:22">
      <c r="A2897" s="128" t="s">
        <v>452</v>
      </c>
      <c r="B2897" s="128" t="str">
        <f t="shared" si="330"/>
        <v>1 3 4 341 002 001</v>
      </c>
      <c r="C2897" s="5" t="s">
        <v>7939</v>
      </c>
      <c r="D2897" t="s">
        <v>3363</v>
      </c>
      <c r="E2897" s="127">
        <f t="shared" si="331"/>
        <v>0</v>
      </c>
      <c r="F2897" s="127">
        <f t="shared" si="332"/>
        <v>0</v>
      </c>
      <c r="G2897" s="127">
        <f t="shared" si="333"/>
        <v>0</v>
      </c>
      <c r="H2897" s="131">
        <f t="shared" si="334"/>
        <v>0</v>
      </c>
      <c r="I2897" s="128">
        <f t="shared" si="335"/>
        <v>17</v>
      </c>
      <c r="J2897" s="156" t="str">
        <f t="shared" si="329"/>
        <v>1 3 4 341 002</v>
      </c>
      <c r="K2897" s="118">
        <f>SUMIFS(DATOS!$F:$F,DATOS!$A:$A,$C2897,DATOS!$G:$G,$N$1,DATOS!$E:$E,$Q$1)</f>
        <v>0</v>
      </c>
      <c r="L2897" s="118">
        <f>SUMIFS(DATOS!$F:$F,DATOS!$A:$A,$C2897,DATOS!$G:$G,$O$1,DATOS!$E:$E,$Q$1)</f>
        <v>0</v>
      </c>
      <c r="M2897" s="119">
        <f>SUMIFS(DATOS!$F:$F,DATOS!$A:$A,$C2897,DATOS!$G:$G,$P$1,DATOS!$E:$E,$Q$1)</f>
        <v>0</v>
      </c>
      <c r="N2897" s="117">
        <f>SUMIFS(DATOS!$F:$F,DATOS!$A:$A,$C2897,DATOS!$G:$G,$N$1,DATOS!$L:$L,$R$1)</f>
        <v>0</v>
      </c>
      <c r="O2897" s="118">
        <f>SUMIFS(DATOS!$F:$F,DATOS!$A:$A,$C2897,DATOS!$G:$G,$O$1,DATOS!$L:$L,$R$1)</f>
        <v>0</v>
      </c>
      <c r="P2897" s="119">
        <f>SUMIFS(DATOS!$F:$F,DATOS!$A:$A,$C2897,DATOS!$G:$G,$P$1,DATOS!$L:$L,$R$1)</f>
        <v>0</v>
      </c>
      <c r="Q2897" s="117">
        <f>SUMIFS(DATOS!$F:$F,DATOS!$A:$A,$C2897,DATOS!$G:$G,$N$1,DATOS!$J:$J,$S$1)</f>
        <v>0</v>
      </c>
      <c r="R2897" s="118">
        <f>SUMIFS(DATOS!$F:$F,DATOS!$A:$A,$C2897,DATOS!$G:$G,$O$1,DATOS!$J:$J,$S$1)</f>
        <v>0</v>
      </c>
      <c r="S2897" s="119">
        <f>SUMIFS(DATOS!$F:$F,DATOS!$A:$A,$C2897,DATOS!$G:$G,$P$1,DATOS!$J:$J,$S$1)</f>
        <v>0</v>
      </c>
      <c r="T2897" s="117">
        <f>SUMIFS(DATOS!$F:$F,DATOS!$A:$A,$C2897,DATOS!$G:$G,$N$1,DATOS!$K:$K,$T$1)</f>
        <v>0</v>
      </c>
      <c r="U2897" s="118">
        <f>SUMIFS(DATOS!$F:$F,DATOS!$A:$A,$C2897,DATOS!$G:$G,$O$1,DATOS!$K:$K,$T$1)</f>
        <v>0</v>
      </c>
      <c r="V2897" s="119">
        <f>SUMIFS(DATOS!$F:$F,DATOS!$A:$A,$C2897,DATOS!$G:$G,$P$1,DATOS!$K:$K,$R$1)</f>
        <v>0</v>
      </c>
    </row>
    <row r="2898" spans="1:22">
      <c r="A2898" s="128" t="s">
        <v>452</v>
      </c>
      <c r="B2898" s="128" t="str">
        <f t="shared" si="330"/>
        <v>1 3 4 341 003 001</v>
      </c>
      <c r="C2898" s="5" t="s">
        <v>8261</v>
      </c>
      <c r="D2898" t="s">
        <v>3363</v>
      </c>
      <c r="E2898" s="127">
        <f t="shared" si="331"/>
        <v>8500</v>
      </c>
      <c r="F2898" s="127">
        <f t="shared" si="332"/>
        <v>0</v>
      </c>
      <c r="G2898" s="127">
        <f t="shared" si="333"/>
        <v>0</v>
      </c>
      <c r="H2898" s="131">
        <f t="shared" si="334"/>
        <v>8500</v>
      </c>
      <c r="I2898" s="128">
        <f t="shared" si="335"/>
        <v>17</v>
      </c>
      <c r="J2898" s="156" t="str">
        <f t="shared" si="329"/>
        <v>1 3 4 341 003</v>
      </c>
      <c r="K2898" s="118">
        <f>SUMIFS(DATOS!$F:$F,DATOS!$A:$A,$C2898,DATOS!$G:$G,$N$1,DATOS!$E:$E,$Q$1)</f>
        <v>0</v>
      </c>
      <c r="L2898" s="118">
        <f>SUMIFS(DATOS!$F:$F,DATOS!$A:$A,$C2898,DATOS!$G:$G,$O$1,DATOS!$E:$E,$Q$1)</f>
        <v>0</v>
      </c>
      <c r="M2898" s="119">
        <f>SUMIFS(DATOS!$F:$F,DATOS!$A:$A,$C2898,DATOS!$G:$G,$P$1,DATOS!$E:$E,$Q$1)</f>
        <v>0</v>
      </c>
      <c r="N2898" s="117">
        <f>SUMIFS(DATOS!$F:$F,DATOS!$A:$A,$C2898,DATOS!$G:$G,$N$1,DATOS!$L:$L,$R$1)</f>
        <v>8500</v>
      </c>
      <c r="O2898" s="118">
        <f>SUMIFS(DATOS!$F:$F,DATOS!$A:$A,$C2898,DATOS!$G:$G,$O$1,DATOS!$L:$L,$R$1)</f>
        <v>0</v>
      </c>
      <c r="P2898" s="119">
        <f>SUMIFS(DATOS!$F:$F,DATOS!$A:$A,$C2898,DATOS!$G:$G,$P$1,DATOS!$L:$L,$R$1)</f>
        <v>0</v>
      </c>
      <c r="Q2898" s="117">
        <f>SUMIFS(DATOS!$F:$F,DATOS!$A:$A,$C2898,DATOS!$G:$G,$N$1,DATOS!$J:$J,$S$1)</f>
        <v>0</v>
      </c>
      <c r="R2898" s="118">
        <f>SUMIFS(DATOS!$F:$F,DATOS!$A:$A,$C2898,DATOS!$G:$G,$O$1,DATOS!$J:$J,$S$1)</f>
        <v>0</v>
      </c>
      <c r="S2898" s="119">
        <f>SUMIFS(DATOS!$F:$F,DATOS!$A:$A,$C2898,DATOS!$G:$G,$P$1,DATOS!$J:$J,$S$1)</f>
        <v>0</v>
      </c>
      <c r="T2898" s="117">
        <f>SUMIFS(DATOS!$F:$F,DATOS!$A:$A,$C2898,DATOS!$G:$G,$N$1,DATOS!$K:$K,$T$1)</f>
        <v>0</v>
      </c>
      <c r="U2898" s="118">
        <f>SUMIFS(DATOS!$F:$F,DATOS!$A:$A,$C2898,DATOS!$G:$G,$O$1,DATOS!$K:$K,$T$1)</f>
        <v>0</v>
      </c>
      <c r="V2898" s="119">
        <f>SUMIFS(DATOS!$F:$F,DATOS!$A:$A,$C2898,DATOS!$G:$G,$P$1,DATOS!$K:$K,$R$1)</f>
        <v>0</v>
      </c>
    </row>
    <row r="2899" spans="1:22">
      <c r="A2899" s="128" t="s">
        <v>452</v>
      </c>
      <c r="B2899" s="128" t="str">
        <f t="shared" si="330"/>
        <v>1 3 4 341 004 001</v>
      </c>
      <c r="C2899" s="5" t="s">
        <v>10126</v>
      </c>
      <c r="D2899" t="s">
        <v>3363</v>
      </c>
      <c r="E2899" s="127">
        <f t="shared" si="331"/>
        <v>0</v>
      </c>
      <c r="F2899" s="127">
        <f t="shared" si="332"/>
        <v>0</v>
      </c>
      <c r="G2899" s="127">
        <f t="shared" si="333"/>
        <v>0</v>
      </c>
      <c r="H2899" s="131">
        <f t="shared" si="334"/>
        <v>0</v>
      </c>
      <c r="I2899" s="128">
        <f t="shared" si="335"/>
        <v>17</v>
      </c>
      <c r="J2899" s="156" t="str">
        <f t="shared" si="329"/>
        <v>1 3 4 341 004</v>
      </c>
      <c r="K2899" s="118">
        <f>SUMIFS(DATOS!$F:$F,DATOS!$A:$A,$C2899,DATOS!$G:$G,$N$1,DATOS!$E:$E,$Q$1)</f>
        <v>0</v>
      </c>
      <c r="L2899" s="118">
        <f>SUMIFS(DATOS!$F:$F,DATOS!$A:$A,$C2899,DATOS!$G:$G,$O$1,DATOS!$E:$E,$Q$1)</f>
        <v>0</v>
      </c>
      <c r="M2899" s="119">
        <f>SUMIFS(DATOS!$F:$F,DATOS!$A:$A,$C2899,DATOS!$G:$G,$P$1,DATOS!$E:$E,$Q$1)</f>
        <v>0</v>
      </c>
      <c r="N2899" s="117">
        <f>SUMIFS(DATOS!$F:$F,DATOS!$A:$A,$C2899,DATOS!$G:$G,$N$1,DATOS!$L:$L,$R$1)</f>
        <v>0</v>
      </c>
      <c r="O2899" s="118">
        <f>SUMIFS(DATOS!$F:$F,DATOS!$A:$A,$C2899,DATOS!$G:$G,$O$1,DATOS!$L:$L,$R$1)</f>
        <v>0</v>
      </c>
      <c r="P2899" s="119">
        <f>SUMIFS(DATOS!$F:$F,DATOS!$A:$A,$C2899,DATOS!$G:$G,$P$1,DATOS!$L:$L,$R$1)</f>
        <v>0</v>
      </c>
      <c r="Q2899" s="117">
        <f>SUMIFS(DATOS!$F:$F,DATOS!$A:$A,$C2899,DATOS!$G:$G,$N$1,DATOS!$J:$J,$S$1)</f>
        <v>0</v>
      </c>
      <c r="R2899" s="118">
        <f>SUMIFS(DATOS!$F:$F,DATOS!$A:$A,$C2899,DATOS!$G:$G,$O$1,DATOS!$J:$J,$S$1)</f>
        <v>0</v>
      </c>
      <c r="S2899" s="119">
        <f>SUMIFS(DATOS!$F:$F,DATOS!$A:$A,$C2899,DATOS!$G:$G,$P$1,DATOS!$J:$J,$S$1)</f>
        <v>0</v>
      </c>
      <c r="T2899" s="117">
        <f>SUMIFS(DATOS!$F:$F,DATOS!$A:$A,$C2899,DATOS!$G:$G,$N$1,DATOS!$K:$K,$T$1)</f>
        <v>0</v>
      </c>
      <c r="U2899" s="118">
        <f>SUMIFS(DATOS!$F:$F,DATOS!$A:$A,$C2899,DATOS!$G:$G,$O$1,DATOS!$K:$K,$T$1)</f>
        <v>0</v>
      </c>
      <c r="V2899" s="119">
        <f>SUMIFS(DATOS!$F:$F,DATOS!$A:$A,$C2899,DATOS!$G:$G,$P$1,DATOS!$K:$K,$R$1)</f>
        <v>0</v>
      </c>
    </row>
    <row r="2900" spans="1:22">
      <c r="A2900" s="128" t="s">
        <v>452</v>
      </c>
      <c r="B2900" s="128" t="str">
        <f t="shared" si="330"/>
        <v>1 3 4 341 005 001</v>
      </c>
      <c r="C2900" s="5" t="s">
        <v>8263</v>
      </c>
      <c r="D2900" t="s">
        <v>3363</v>
      </c>
      <c r="E2900" s="127">
        <f t="shared" si="331"/>
        <v>0</v>
      </c>
      <c r="F2900" s="127">
        <f t="shared" si="332"/>
        <v>0</v>
      </c>
      <c r="G2900" s="127">
        <f t="shared" si="333"/>
        <v>0</v>
      </c>
      <c r="H2900" s="131">
        <f t="shared" si="334"/>
        <v>0</v>
      </c>
      <c r="I2900" s="128">
        <f t="shared" si="335"/>
        <v>17</v>
      </c>
      <c r="J2900" s="156" t="str">
        <f t="shared" si="329"/>
        <v>1 3 4 341 005</v>
      </c>
      <c r="K2900" s="118">
        <f>SUMIFS(DATOS!$F:$F,DATOS!$A:$A,$C2900,DATOS!$G:$G,$N$1,DATOS!$E:$E,$Q$1)</f>
        <v>0</v>
      </c>
      <c r="L2900" s="118">
        <f>SUMIFS(DATOS!$F:$F,DATOS!$A:$A,$C2900,DATOS!$G:$G,$O$1,DATOS!$E:$E,$Q$1)</f>
        <v>0</v>
      </c>
      <c r="M2900" s="119">
        <f>SUMIFS(DATOS!$F:$F,DATOS!$A:$A,$C2900,DATOS!$G:$G,$P$1,DATOS!$E:$E,$Q$1)</f>
        <v>0</v>
      </c>
      <c r="N2900" s="117">
        <f>SUMIFS(DATOS!$F:$F,DATOS!$A:$A,$C2900,DATOS!$G:$G,$N$1,DATOS!$L:$L,$R$1)</f>
        <v>0</v>
      </c>
      <c r="O2900" s="118">
        <f>SUMIFS(DATOS!$F:$F,DATOS!$A:$A,$C2900,DATOS!$G:$G,$O$1,DATOS!$L:$L,$R$1)</f>
        <v>0</v>
      </c>
      <c r="P2900" s="119">
        <f>SUMIFS(DATOS!$F:$F,DATOS!$A:$A,$C2900,DATOS!$G:$G,$P$1,DATOS!$L:$L,$R$1)</f>
        <v>0</v>
      </c>
      <c r="Q2900" s="117">
        <f>SUMIFS(DATOS!$F:$F,DATOS!$A:$A,$C2900,DATOS!$G:$G,$N$1,DATOS!$J:$J,$S$1)</f>
        <v>0</v>
      </c>
      <c r="R2900" s="118">
        <f>SUMIFS(DATOS!$F:$F,DATOS!$A:$A,$C2900,DATOS!$G:$G,$O$1,DATOS!$J:$J,$S$1)</f>
        <v>0</v>
      </c>
      <c r="S2900" s="119">
        <f>SUMIFS(DATOS!$F:$F,DATOS!$A:$A,$C2900,DATOS!$G:$G,$P$1,DATOS!$J:$J,$S$1)</f>
        <v>0</v>
      </c>
      <c r="T2900" s="117">
        <f>SUMIFS(DATOS!$F:$F,DATOS!$A:$A,$C2900,DATOS!$G:$G,$N$1,DATOS!$K:$K,$T$1)</f>
        <v>0</v>
      </c>
      <c r="U2900" s="118">
        <f>SUMIFS(DATOS!$F:$F,DATOS!$A:$A,$C2900,DATOS!$G:$G,$O$1,DATOS!$K:$K,$T$1)</f>
        <v>0</v>
      </c>
      <c r="V2900" s="119">
        <f>SUMIFS(DATOS!$F:$F,DATOS!$A:$A,$C2900,DATOS!$G:$G,$P$1,DATOS!$K:$K,$R$1)</f>
        <v>0</v>
      </c>
    </row>
    <row r="2901" spans="1:22">
      <c r="A2901" s="128" t="s">
        <v>452</v>
      </c>
      <c r="B2901" s="128" t="str">
        <f t="shared" si="330"/>
        <v>1 3 4 342 001 001</v>
      </c>
      <c r="C2901" s="5" t="s">
        <v>4452</v>
      </c>
      <c r="D2901" t="s">
        <v>3364</v>
      </c>
      <c r="E2901" s="127">
        <f t="shared" si="331"/>
        <v>0</v>
      </c>
      <c r="F2901" s="127">
        <f t="shared" si="332"/>
        <v>0</v>
      </c>
      <c r="G2901" s="127">
        <f t="shared" si="333"/>
        <v>0</v>
      </c>
      <c r="H2901" s="131">
        <f t="shared" si="334"/>
        <v>0</v>
      </c>
      <c r="I2901" s="128">
        <f t="shared" si="335"/>
        <v>17</v>
      </c>
      <c r="J2901" s="156" t="str">
        <f t="shared" si="329"/>
        <v>1 3 4 342 001</v>
      </c>
      <c r="K2901" s="118">
        <f>SUMIFS(DATOS!$F:$F,DATOS!$A:$A,$C2901,DATOS!$G:$G,$N$1,DATOS!$E:$E,$Q$1)</f>
        <v>0</v>
      </c>
      <c r="L2901" s="118">
        <f>SUMIFS(DATOS!$F:$F,DATOS!$A:$A,$C2901,DATOS!$G:$G,$O$1,DATOS!$E:$E,$Q$1)</f>
        <v>0</v>
      </c>
      <c r="M2901" s="119">
        <f>SUMIFS(DATOS!$F:$F,DATOS!$A:$A,$C2901,DATOS!$G:$G,$P$1,DATOS!$E:$E,$Q$1)</f>
        <v>0</v>
      </c>
      <c r="N2901" s="117">
        <f>SUMIFS(DATOS!$F:$F,DATOS!$A:$A,$C2901,DATOS!$G:$G,$N$1,DATOS!$L:$L,$R$1)</f>
        <v>0</v>
      </c>
      <c r="O2901" s="118">
        <f>SUMIFS(DATOS!$F:$F,DATOS!$A:$A,$C2901,DATOS!$G:$G,$O$1,DATOS!$L:$L,$R$1)</f>
        <v>0</v>
      </c>
      <c r="P2901" s="119">
        <f>SUMIFS(DATOS!$F:$F,DATOS!$A:$A,$C2901,DATOS!$G:$G,$P$1,DATOS!$L:$L,$R$1)</f>
        <v>0</v>
      </c>
      <c r="Q2901" s="117">
        <f>SUMIFS(DATOS!$F:$F,DATOS!$A:$A,$C2901,DATOS!$G:$G,$N$1,DATOS!$J:$J,$S$1)</f>
        <v>0</v>
      </c>
      <c r="R2901" s="118">
        <f>SUMIFS(DATOS!$F:$F,DATOS!$A:$A,$C2901,DATOS!$G:$G,$O$1,DATOS!$J:$J,$S$1)</f>
        <v>0</v>
      </c>
      <c r="S2901" s="119">
        <f>SUMIFS(DATOS!$F:$F,DATOS!$A:$A,$C2901,DATOS!$G:$G,$P$1,DATOS!$J:$J,$S$1)</f>
        <v>0</v>
      </c>
      <c r="T2901" s="117">
        <f>SUMIFS(DATOS!$F:$F,DATOS!$A:$A,$C2901,DATOS!$G:$G,$N$1,DATOS!$K:$K,$T$1)</f>
        <v>0</v>
      </c>
      <c r="U2901" s="118">
        <f>SUMIFS(DATOS!$F:$F,DATOS!$A:$A,$C2901,DATOS!$G:$G,$O$1,DATOS!$K:$K,$T$1)</f>
        <v>0</v>
      </c>
      <c r="V2901" s="119">
        <f>SUMIFS(DATOS!$F:$F,DATOS!$A:$A,$C2901,DATOS!$G:$G,$P$1,DATOS!$K:$K,$R$1)</f>
        <v>0</v>
      </c>
    </row>
    <row r="2902" spans="1:22">
      <c r="A2902" s="128" t="s">
        <v>452</v>
      </c>
      <c r="B2902" s="128" t="str">
        <f t="shared" si="330"/>
        <v>1 3 4 342 002 001</v>
      </c>
      <c r="C2902" s="5" t="s">
        <v>10127</v>
      </c>
      <c r="D2902" t="s">
        <v>3364</v>
      </c>
      <c r="E2902" s="127">
        <f t="shared" si="331"/>
        <v>0</v>
      </c>
      <c r="F2902" s="127">
        <f t="shared" si="332"/>
        <v>0</v>
      </c>
      <c r="G2902" s="127">
        <f t="shared" si="333"/>
        <v>0</v>
      </c>
      <c r="H2902" s="131">
        <f t="shared" si="334"/>
        <v>0</v>
      </c>
      <c r="I2902" s="128">
        <f t="shared" si="335"/>
        <v>17</v>
      </c>
      <c r="J2902" s="156" t="str">
        <f t="shared" si="329"/>
        <v>1 3 4 342 002</v>
      </c>
      <c r="K2902" s="118">
        <f>SUMIFS(DATOS!$F:$F,DATOS!$A:$A,$C2902,DATOS!$G:$G,$N$1,DATOS!$E:$E,$Q$1)</f>
        <v>0</v>
      </c>
      <c r="L2902" s="118">
        <f>SUMIFS(DATOS!$F:$F,DATOS!$A:$A,$C2902,DATOS!$G:$G,$O$1,DATOS!$E:$E,$Q$1)</f>
        <v>0</v>
      </c>
      <c r="M2902" s="119">
        <f>SUMIFS(DATOS!$F:$F,DATOS!$A:$A,$C2902,DATOS!$G:$G,$P$1,DATOS!$E:$E,$Q$1)</f>
        <v>0</v>
      </c>
      <c r="N2902" s="117">
        <f>SUMIFS(DATOS!$F:$F,DATOS!$A:$A,$C2902,DATOS!$G:$G,$N$1,DATOS!$L:$L,$R$1)</f>
        <v>0</v>
      </c>
      <c r="O2902" s="118">
        <f>SUMIFS(DATOS!$F:$F,DATOS!$A:$A,$C2902,DATOS!$G:$G,$O$1,DATOS!$L:$L,$R$1)</f>
        <v>0</v>
      </c>
      <c r="P2902" s="119">
        <f>SUMIFS(DATOS!$F:$F,DATOS!$A:$A,$C2902,DATOS!$G:$G,$P$1,DATOS!$L:$L,$R$1)</f>
        <v>0</v>
      </c>
      <c r="Q2902" s="117">
        <f>SUMIFS(DATOS!$F:$F,DATOS!$A:$A,$C2902,DATOS!$G:$G,$N$1,DATOS!$J:$J,$S$1)</f>
        <v>0</v>
      </c>
      <c r="R2902" s="118">
        <f>SUMIFS(DATOS!$F:$F,DATOS!$A:$A,$C2902,DATOS!$G:$G,$O$1,DATOS!$J:$J,$S$1)</f>
        <v>0</v>
      </c>
      <c r="S2902" s="119">
        <f>SUMIFS(DATOS!$F:$F,DATOS!$A:$A,$C2902,DATOS!$G:$G,$P$1,DATOS!$J:$J,$S$1)</f>
        <v>0</v>
      </c>
      <c r="T2902" s="117">
        <f>SUMIFS(DATOS!$F:$F,DATOS!$A:$A,$C2902,DATOS!$G:$G,$N$1,DATOS!$K:$K,$T$1)</f>
        <v>0</v>
      </c>
      <c r="U2902" s="118">
        <f>SUMIFS(DATOS!$F:$F,DATOS!$A:$A,$C2902,DATOS!$G:$G,$O$1,DATOS!$K:$K,$T$1)</f>
        <v>0</v>
      </c>
      <c r="V2902" s="119">
        <f>SUMIFS(DATOS!$F:$F,DATOS!$A:$A,$C2902,DATOS!$G:$G,$P$1,DATOS!$K:$K,$R$1)</f>
        <v>0</v>
      </c>
    </row>
    <row r="2903" spans="1:22">
      <c r="A2903" s="128" t="s">
        <v>452</v>
      </c>
      <c r="B2903" s="128" t="str">
        <f t="shared" si="330"/>
        <v>1 3 4 342 003 001</v>
      </c>
      <c r="C2903" s="5" t="s">
        <v>10128</v>
      </c>
      <c r="D2903" t="s">
        <v>3364</v>
      </c>
      <c r="E2903" s="127">
        <f t="shared" si="331"/>
        <v>0</v>
      </c>
      <c r="F2903" s="127">
        <f t="shared" si="332"/>
        <v>0</v>
      </c>
      <c r="G2903" s="127">
        <f t="shared" si="333"/>
        <v>0</v>
      </c>
      <c r="H2903" s="131">
        <f t="shared" si="334"/>
        <v>0</v>
      </c>
      <c r="I2903" s="128">
        <f t="shared" si="335"/>
        <v>17</v>
      </c>
      <c r="J2903" s="156" t="str">
        <f t="shared" si="329"/>
        <v>1 3 4 342 003</v>
      </c>
      <c r="K2903" s="118">
        <f>SUMIFS(DATOS!$F:$F,DATOS!$A:$A,$C2903,DATOS!$G:$G,$N$1,DATOS!$E:$E,$Q$1)</f>
        <v>0</v>
      </c>
      <c r="L2903" s="118">
        <f>SUMIFS(DATOS!$F:$F,DATOS!$A:$A,$C2903,DATOS!$G:$G,$O$1,DATOS!$E:$E,$Q$1)</f>
        <v>0</v>
      </c>
      <c r="M2903" s="119">
        <f>SUMIFS(DATOS!$F:$F,DATOS!$A:$A,$C2903,DATOS!$G:$G,$P$1,DATOS!$E:$E,$Q$1)</f>
        <v>0</v>
      </c>
      <c r="N2903" s="117">
        <f>SUMIFS(DATOS!$F:$F,DATOS!$A:$A,$C2903,DATOS!$G:$G,$N$1,DATOS!$L:$L,$R$1)</f>
        <v>0</v>
      </c>
      <c r="O2903" s="118">
        <f>SUMIFS(DATOS!$F:$F,DATOS!$A:$A,$C2903,DATOS!$G:$G,$O$1,DATOS!$L:$L,$R$1)</f>
        <v>0</v>
      </c>
      <c r="P2903" s="119">
        <f>SUMIFS(DATOS!$F:$F,DATOS!$A:$A,$C2903,DATOS!$G:$G,$P$1,DATOS!$L:$L,$R$1)</f>
        <v>0</v>
      </c>
      <c r="Q2903" s="117">
        <f>SUMIFS(DATOS!$F:$F,DATOS!$A:$A,$C2903,DATOS!$G:$G,$N$1,DATOS!$J:$J,$S$1)</f>
        <v>0</v>
      </c>
      <c r="R2903" s="118">
        <f>SUMIFS(DATOS!$F:$F,DATOS!$A:$A,$C2903,DATOS!$G:$G,$O$1,DATOS!$J:$J,$S$1)</f>
        <v>0</v>
      </c>
      <c r="S2903" s="119">
        <f>SUMIFS(DATOS!$F:$F,DATOS!$A:$A,$C2903,DATOS!$G:$G,$P$1,DATOS!$J:$J,$S$1)</f>
        <v>0</v>
      </c>
      <c r="T2903" s="117">
        <f>SUMIFS(DATOS!$F:$F,DATOS!$A:$A,$C2903,DATOS!$G:$G,$N$1,DATOS!$K:$K,$T$1)</f>
        <v>0</v>
      </c>
      <c r="U2903" s="118">
        <f>SUMIFS(DATOS!$F:$F,DATOS!$A:$A,$C2903,DATOS!$G:$G,$O$1,DATOS!$K:$K,$T$1)</f>
        <v>0</v>
      </c>
      <c r="V2903" s="119">
        <f>SUMIFS(DATOS!$F:$F,DATOS!$A:$A,$C2903,DATOS!$G:$G,$P$1,DATOS!$K:$K,$R$1)</f>
        <v>0</v>
      </c>
    </row>
    <row r="2904" spans="1:22">
      <c r="A2904" s="128" t="s">
        <v>452</v>
      </c>
      <c r="B2904" s="128" t="str">
        <f t="shared" si="330"/>
        <v>1 3 4 342 004 001</v>
      </c>
      <c r="C2904" s="5" t="s">
        <v>10129</v>
      </c>
      <c r="D2904" t="s">
        <v>3364</v>
      </c>
      <c r="E2904" s="127">
        <f t="shared" si="331"/>
        <v>0</v>
      </c>
      <c r="F2904" s="127">
        <f t="shared" si="332"/>
        <v>0</v>
      </c>
      <c r="G2904" s="127">
        <f t="shared" si="333"/>
        <v>0</v>
      </c>
      <c r="H2904" s="131">
        <f t="shared" si="334"/>
        <v>0</v>
      </c>
      <c r="I2904" s="128">
        <f t="shared" si="335"/>
        <v>17</v>
      </c>
      <c r="J2904" s="156" t="str">
        <f t="shared" si="329"/>
        <v>1 3 4 342 004</v>
      </c>
      <c r="K2904" s="118">
        <f>SUMIFS(DATOS!$F:$F,DATOS!$A:$A,$C2904,DATOS!$G:$G,$N$1,DATOS!$E:$E,$Q$1)</f>
        <v>0</v>
      </c>
      <c r="L2904" s="118">
        <f>SUMIFS(DATOS!$F:$F,DATOS!$A:$A,$C2904,DATOS!$G:$G,$O$1,DATOS!$E:$E,$Q$1)</f>
        <v>0</v>
      </c>
      <c r="M2904" s="119">
        <f>SUMIFS(DATOS!$F:$F,DATOS!$A:$A,$C2904,DATOS!$G:$G,$P$1,DATOS!$E:$E,$Q$1)</f>
        <v>0</v>
      </c>
      <c r="N2904" s="117">
        <f>SUMIFS(DATOS!$F:$F,DATOS!$A:$A,$C2904,DATOS!$G:$G,$N$1,DATOS!$L:$L,$R$1)</f>
        <v>0</v>
      </c>
      <c r="O2904" s="118">
        <f>SUMIFS(DATOS!$F:$F,DATOS!$A:$A,$C2904,DATOS!$G:$G,$O$1,DATOS!$L:$L,$R$1)</f>
        <v>0</v>
      </c>
      <c r="P2904" s="119">
        <f>SUMIFS(DATOS!$F:$F,DATOS!$A:$A,$C2904,DATOS!$G:$G,$P$1,DATOS!$L:$L,$R$1)</f>
        <v>0</v>
      </c>
      <c r="Q2904" s="117">
        <f>SUMIFS(DATOS!$F:$F,DATOS!$A:$A,$C2904,DATOS!$G:$G,$N$1,DATOS!$J:$J,$S$1)</f>
        <v>0</v>
      </c>
      <c r="R2904" s="118">
        <f>SUMIFS(DATOS!$F:$F,DATOS!$A:$A,$C2904,DATOS!$G:$G,$O$1,DATOS!$J:$J,$S$1)</f>
        <v>0</v>
      </c>
      <c r="S2904" s="119">
        <f>SUMIFS(DATOS!$F:$F,DATOS!$A:$A,$C2904,DATOS!$G:$G,$P$1,DATOS!$J:$J,$S$1)</f>
        <v>0</v>
      </c>
      <c r="T2904" s="117">
        <f>SUMIFS(DATOS!$F:$F,DATOS!$A:$A,$C2904,DATOS!$G:$G,$N$1,DATOS!$K:$K,$T$1)</f>
        <v>0</v>
      </c>
      <c r="U2904" s="118">
        <f>SUMIFS(DATOS!$F:$F,DATOS!$A:$A,$C2904,DATOS!$G:$G,$O$1,DATOS!$K:$K,$T$1)</f>
        <v>0</v>
      </c>
      <c r="V2904" s="119">
        <f>SUMIFS(DATOS!$F:$F,DATOS!$A:$A,$C2904,DATOS!$G:$G,$P$1,DATOS!$K:$K,$R$1)</f>
        <v>0</v>
      </c>
    </row>
    <row r="2905" spans="1:22">
      <c r="A2905" s="128" t="s">
        <v>452</v>
      </c>
      <c r="B2905" s="128" t="str">
        <f t="shared" si="330"/>
        <v>1 3 4 342 005 001</v>
      </c>
      <c r="C2905" s="5" t="s">
        <v>10130</v>
      </c>
      <c r="D2905" t="s">
        <v>3364</v>
      </c>
      <c r="E2905" s="127">
        <f t="shared" si="331"/>
        <v>0</v>
      </c>
      <c r="F2905" s="127">
        <f t="shared" si="332"/>
        <v>0</v>
      </c>
      <c r="G2905" s="127">
        <f t="shared" si="333"/>
        <v>0</v>
      </c>
      <c r="H2905" s="131">
        <f t="shared" si="334"/>
        <v>0</v>
      </c>
      <c r="I2905" s="128">
        <f t="shared" si="335"/>
        <v>17</v>
      </c>
      <c r="J2905" s="156" t="str">
        <f t="shared" si="329"/>
        <v>1 3 4 342 005</v>
      </c>
      <c r="K2905" s="118">
        <f>SUMIFS(DATOS!$F:$F,DATOS!$A:$A,$C2905,DATOS!$G:$G,$N$1,DATOS!$E:$E,$Q$1)</f>
        <v>0</v>
      </c>
      <c r="L2905" s="118">
        <f>SUMIFS(DATOS!$F:$F,DATOS!$A:$A,$C2905,DATOS!$G:$G,$O$1,DATOS!$E:$E,$Q$1)</f>
        <v>0</v>
      </c>
      <c r="M2905" s="119">
        <f>SUMIFS(DATOS!$F:$F,DATOS!$A:$A,$C2905,DATOS!$G:$G,$P$1,DATOS!$E:$E,$Q$1)</f>
        <v>0</v>
      </c>
      <c r="N2905" s="117">
        <f>SUMIFS(DATOS!$F:$F,DATOS!$A:$A,$C2905,DATOS!$G:$G,$N$1,DATOS!$L:$L,$R$1)</f>
        <v>0</v>
      </c>
      <c r="O2905" s="118">
        <f>SUMIFS(DATOS!$F:$F,DATOS!$A:$A,$C2905,DATOS!$G:$G,$O$1,DATOS!$L:$L,$R$1)</f>
        <v>0</v>
      </c>
      <c r="P2905" s="119">
        <f>SUMIFS(DATOS!$F:$F,DATOS!$A:$A,$C2905,DATOS!$G:$G,$P$1,DATOS!$L:$L,$R$1)</f>
        <v>0</v>
      </c>
      <c r="Q2905" s="117">
        <f>SUMIFS(DATOS!$F:$F,DATOS!$A:$A,$C2905,DATOS!$G:$G,$N$1,DATOS!$J:$J,$S$1)</f>
        <v>0</v>
      </c>
      <c r="R2905" s="118">
        <f>SUMIFS(DATOS!$F:$F,DATOS!$A:$A,$C2905,DATOS!$G:$G,$O$1,DATOS!$J:$J,$S$1)</f>
        <v>0</v>
      </c>
      <c r="S2905" s="119">
        <f>SUMIFS(DATOS!$F:$F,DATOS!$A:$A,$C2905,DATOS!$G:$G,$P$1,DATOS!$J:$J,$S$1)</f>
        <v>0</v>
      </c>
      <c r="T2905" s="117">
        <f>SUMIFS(DATOS!$F:$F,DATOS!$A:$A,$C2905,DATOS!$G:$G,$N$1,DATOS!$K:$K,$T$1)</f>
        <v>0</v>
      </c>
      <c r="U2905" s="118">
        <f>SUMIFS(DATOS!$F:$F,DATOS!$A:$A,$C2905,DATOS!$G:$G,$O$1,DATOS!$K:$K,$T$1)</f>
        <v>0</v>
      </c>
      <c r="V2905" s="119">
        <f>SUMIFS(DATOS!$F:$F,DATOS!$A:$A,$C2905,DATOS!$G:$G,$P$1,DATOS!$K:$K,$R$1)</f>
        <v>0</v>
      </c>
    </row>
    <row r="2906" spans="1:22">
      <c r="A2906" s="128" t="s">
        <v>452</v>
      </c>
      <c r="B2906" s="128" t="str">
        <f t="shared" si="330"/>
        <v>1 3 4 343 001 001</v>
      </c>
      <c r="C2906" s="5" t="s">
        <v>4460</v>
      </c>
      <c r="D2906" t="s">
        <v>3365</v>
      </c>
      <c r="E2906" s="127">
        <f t="shared" si="331"/>
        <v>0</v>
      </c>
      <c r="F2906" s="127">
        <f t="shared" si="332"/>
        <v>0</v>
      </c>
      <c r="G2906" s="127">
        <f t="shared" si="333"/>
        <v>0</v>
      </c>
      <c r="H2906" s="131">
        <f t="shared" si="334"/>
        <v>0</v>
      </c>
      <c r="I2906" s="128">
        <f t="shared" si="335"/>
        <v>17</v>
      </c>
      <c r="J2906" s="156" t="str">
        <f t="shared" si="329"/>
        <v>1 3 4 343 001</v>
      </c>
      <c r="K2906" s="118">
        <f>SUMIFS(DATOS!$F:$F,DATOS!$A:$A,$C2906,DATOS!$G:$G,$N$1,DATOS!$E:$E,$Q$1)</f>
        <v>0</v>
      </c>
      <c r="L2906" s="118">
        <f>SUMIFS(DATOS!$F:$F,DATOS!$A:$A,$C2906,DATOS!$G:$G,$O$1,DATOS!$E:$E,$Q$1)</f>
        <v>0</v>
      </c>
      <c r="M2906" s="119">
        <f>SUMIFS(DATOS!$F:$F,DATOS!$A:$A,$C2906,DATOS!$G:$G,$P$1,DATOS!$E:$E,$Q$1)</f>
        <v>0</v>
      </c>
      <c r="N2906" s="117">
        <f>SUMIFS(DATOS!$F:$F,DATOS!$A:$A,$C2906,DATOS!$G:$G,$N$1,DATOS!$L:$L,$R$1)</f>
        <v>0</v>
      </c>
      <c r="O2906" s="118">
        <f>SUMIFS(DATOS!$F:$F,DATOS!$A:$A,$C2906,DATOS!$G:$G,$O$1,DATOS!$L:$L,$R$1)</f>
        <v>0</v>
      </c>
      <c r="P2906" s="119">
        <f>SUMIFS(DATOS!$F:$F,DATOS!$A:$A,$C2906,DATOS!$G:$G,$P$1,DATOS!$L:$L,$R$1)</f>
        <v>0</v>
      </c>
      <c r="Q2906" s="117">
        <f>SUMIFS(DATOS!$F:$F,DATOS!$A:$A,$C2906,DATOS!$G:$G,$N$1,DATOS!$J:$J,$S$1)</f>
        <v>0</v>
      </c>
      <c r="R2906" s="118">
        <f>SUMIFS(DATOS!$F:$F,DATOS!$A:$A,$C2906,DATOS!$G:$G,$O$1,DATOS!$J:$J,$S$1)</f>
        <v>0</v>
      </c>
      <c r="S2906" s="119">
        <f>SUMIFS(DATOS!$F:$F,DATOS!$A:$A,$C2906,DATOS!$G:$G,$P$1,DATOS!$J:$J,$S$1)</f>
        <v>0</v>
      </c>
      <c r="T2906" s="117">
        <f>SUMIFS(DATOS!$F:$F,DATOS!$A:$A,$C2906,DATOS!$G:$G,$N$1,DATOS!$K:$K,$T$1)</f>
        <v>0</v>
      </c>
      <c r="U2906" s="118">
        <f>SUMIFS(DATOS!$F:$F,DATOS!$A:$A,$C2906,DATOS!$G:$G,$O$1,DATOS!$K:$K,$T$1)</f>
        <v>0</v>
      </c>
      <c r="V2906" s="119">
        <f>SUMIFS(DATOS!$F:$F,DATOS!$A:$A,$C2906,DATOS!$G:$G,$P$1,DATOS!$K:$K,$R$1)</f>
        <v>0</v>
      </c>
    </row>
    <row r="2907" spans="1:22">
      <c r="A2907" s="128" t="s">
        <v>452</v>
      </c>
      <c r="B2907" s="128" t="str">
        <f t="shared" si="330"/>
        <v>1 3 4 343 002 001</v>
      </c>
      <c r="C2907" s="5" t="s">
        <v>10131</v>
      </c>
      <c r="D2907" t="s">
        <v>3365</v>
      </c>
      <c r="E2907" s="127">
        <f t="shared" si="331"/>
        <v>0</v>
      </c>
      <c r="F2907" s="127">
        <f t="shared" si="332"/>
        <v>0</v>
      </c>
      <c r="G2907" s="127">
        <f t="shared" si="333"/>
        <v>0</v>
      </c>
      <c r="H2907" s="131">
        <f t="shared" si="334"/>
        <v>0</v>
      </c>
      <c r="I2907" s="128">
        <f t="shared" si="335"/>
        <v>17</v>
      </c>
      <c r="J2907" s="156" t="str">
        <f t="shared" si="329"/>
        <v>1 3 4 343 002</v>
      </c>
      <c r="K2907" s="118">
        <f>SUMIFS(DATOS!$F:$F,DATOS!$A:$A,$C2907,DATOS!$G:$G,$N$1,DATOS!$E:$E,$Q$1)</f>
        <v>0</v>
      </c>
      <c r="L2907" s="118">
        <f>SUMIFS(DATOS!$F:$F,DATOS!$A:$A,$C2907,DATOS!$G:$G,$O$1,DATOS!$E:$E,$Q$1)</f>
        <v>0</v>
      </c>
      <c r="M2907" s="119">
        <f>SUMIFS(DATOS!$F:$F,DATOS!$A:$A,$C2907,DATOS!$G:$G,$P$1,DATOS!$E:$E,$Q$1)</f>
        <v>0</v>
      </c>
      <c r="N2907" s="117">
        <f>SUMIFS(DATOS!$F:$F,DATOS!$A:$A,$C2907,DATOS!$G:$G,$N$1,DATOS!$L:$L,$R$1)</f>
        <v>0</v>
      </c>
      <c r="O2907" s="118">
        <f>SUMIFS(DATOS!$F:$F,DATOS!$A:$A,$C2907,DATOS!$G:$G,$O$1,DATOS!$L:$L,$R$1)</f>
        <v>0</v>
      </c>
      <c r="P2907" s="119">
        <f>SUMIFS(DATOS!$F:$F,DATOS!$A:$A,$C2907,DATOS!$G:$G,$P$1,DATOS!$L:$L,$R$1)</f>
        <v>0</v>
      </c>
      <c r="Q2907" s="117">
        <f>SUMIFS(DATOS!$F:$F,DATOS!$A:$A,$C2907,DATOS!$G:$G,$N$1,DATOS!$J:$J,$S$1)</f>
        <v>0</v>
      </c>
      <c r="R2907" s="118">
        <f>SUMIFS(DATOS!$F:$F,DATOS!$A:$A,$C2907,DATOS!$G:$G,$O$1,DATOS!$J:$J,$S$1)</f>
        <v>0</v>
      </c>
      <c r="S2907" s="119">
        <f>SUMIFS(DATOS!$F:$F,DATOS!$A:$A,$C2907,DATOS!$G:$G,$P$1,DATOS!$J:$J,$S$1)</f>
        <v>0</v>
      </c>
      <c r="T2907" s="117">
        <f>SUMIFS(DATOS!$F:$F,DATOS!$A:$A,$C2907,DATOS!$G:$G,$N$1,DATOS!$K:$K,$T$1)</f>
        <v>0</v>
      </c>
      <c r="U2907" s="118">
        <f>SUMIFS(DATOS!$F:$F,DATOS!$A:$A,$C2907,DATOS!$G:$G,$O$1,DATOS!$K:$K,$T$1)</f>
        <v>0</v>
      </c>
      <c r="V2907" s="119">
        <f>SUMIFS(DATOS!$F:$F,DATOS!$A:$A,$C2907,DATOS!$G:$G,$P$1,DATOS!$K:$K,$R$1)</f>
        <v>0</v>
      </c>
    </row>
    <row r="2908" spans="1:22">
      <c r="A2908" s="128" t="s">
        <v>452</v>
      </c>
      <c r="B2908" s="128" t="str">
        <f t="shared" si="330"/>
        <v>1 3 4 343 003 001</v>
      </c>
      <c r="C2908" s="5" t="s">
        <v>10132</v>
      </c>
      <c r="D2908" t="s">
        <v>3365</v>
      </c>
      <c r="E2908" s="127">
        <f t="shared" si="331"/>
        <v>0</v>
      </c>
      <c r="F2908" s="127">
        <f t="shared" si="332"/>
        <v>0</v>
      </c>
      <c r="G2908" s="127">
        <f t="shared" si="333"/>
        <v>0</v>
      </c>
      <c r="H2908" s="131">
        <f t="shared" si="334"/>
        <v>0</v>
      </c>
      <c r="I2908" s="128">
        <f t="shared" si="335"/>
        <v>17</v>
      </c>
      <c r="J2908" s="156" t="str">
        <f t="shared" ref="J2908:J2971" si="336">IF(I2908=9,MID(C2908,1,5),IF(I2908=13,MID(C2908,1,9),IF(I2908=17,MID(C2908,1,13),IF(I2908=21,MID(C2908,1,17),IF(I2908=25,MID(C2908,1,21))))))</f>
        <v>1 3 4 343 003</v>
      </c>
      <c r="K2908" s="118">
        <f>SUMIFS(DATOS!$F:$F,DATOS!$A:$A,$C2908,DATOS!$G:$G,$N$1,DATOS!$E:$E,$Q$1)</f>
        <v>0</v>
      </c>
      <c r="L2908" s="118">
        <f>SUMIFS(DATOS!$F:$F,DATOS!$A:$A,$C2908,DATOS!$G:$G,$O$1,DATOS!$E:$E,$Q$1)</f>
        <v>0</v>
      </c>
      <c r="M2908" s="119">
        <f>SUMIFS(DATOS!$F:$F,DATOS!$A:$A,$C2908,DATOS!$G:$G,$P$1,DATOS!$E:$E,$Q$1)</f>
        <v>0</v>
      </c>
      <c r="N2908" s="117">
        <f>SUMIFS(DATOS!$F:$F,DATOS!$A:$A,$C2908,DATOS!$G:$G,$N$1,DATOS!$L:$L,$R$1)</f>
        <v>0</v>
      </c>
      <c r="O2908" s="118">
        <f>SUMIFS(DATOS!$F:$F,DATOS!$A:$A,$C2908,DATOS!$G:$G,$O$1,DATOS!$L:$L,$R$1)</f>
        <v>0</v>
      </c>
      <c r="P2908" s="119">
        <f>SUMIFS(DATOS!$F:$F,DATOS!$A:$A,$C2908,DATOS!$G:$G,$P$1,DATOS!$L:$L,$R$1)</f>
        <v>0</v>
      </c>
      <c r="Q2908" s="117">
        <f>SUMIFS(DATOS!$F:$F,DATOS!$A:$A,$C2908,DATOS!$G:$G,$N$1,DATOS!$J:$J,$S$1)</f>
        <v>0</v>
      </c>
      <c r="R2908" s="118">
        <f>SUMIFS(DATOS!$F:$F,DATOS!$A:$A,$C2908,DATOS!$G:$G,$O$1,DATOS!$J:$J,$S$1)</f>
        <v>0</v>
      </c>
      <c r="S2908" s="119">
        <f>SUMIFS(DATOS!$F:$F,DATOS!$A:$A,$C2908,DATOS!$G:$G,$P$1,DATOS!$J:$J,$S$1)</f>
        <v>0</v>
      </c>
      <c r="T2908" s="117">
        <f>SUMIFS(DATOS!$F:$F,DATOS!$A:$A,$C2908,DATOS!$G:$G,$N$1,DATOS!$K:$K,$T$1)</f>
        <v>0</v>
      </c>
      <c r="U2908" s="118">
        <f>SUMIFS(DATOS!$F:$F,DATOS!$A:$A,$C2908,DATOS!$G:$G,$O$1,DATOS!$K:$K,$T$1)</f>
        <v>0</v>
      </c>
      <c r="V2908" s="119">
        <f>SUMIFS(DATOS!$F:$F,DATOS!$A:$A,$C2908,DATOS!$G:$G,$P$1,DATOS!$K:$K,$R$1)</f>
        <v>0</v>
      </c>
    </row>
    <row r="2909" spans="1:22">
      <c r="A2909" s="128" t="s">
        <v>452</v>
      </c>
      <c r="B2909" s="128" t="str">
        <f t="shared" si="330"/>
        <v>1 3 4 343 004 001</v>
      </c>
      <c r="C2909" s="5" t="s">
        <v>10133</v>
      </c>
      <c r="D2909" t="s">
        <v>3365</v>
      </c>
      <c r="E2909" s="127">
        <f t="shared" si="331"/>
        <v>0</v>
      </c>
      <c r="F2909" s="127">
        <f t="shared" si="332"/>
        <v>0</v>
      </c>
      <c r="G2909" s="127">
        <f t="shared" si="333"/>
        <v>0</v>
      </c>
      <c r="H2909" s="131">
        <f t="shared" si="334"/>
        <v>0</v>
      </c>
      <c r="I2909" s="128">
        <f t="shared" si="335"/>
        <v>17</v>
      </c>
      <c r="J2909" s="156" t="str">
        <f t="shared" si="336"/>
        <v>1 3 4 343 004</v>
      </c>
      <c r="K2909" s="118">
        <f>SUMIFS(DATOS!$F:$F,DATOS!$A:$A,$C2909,DATOS!$G:$G,$N$1,DATOS!$E:$E,$Q$1)</f>
        <v>0</v>
      </c>
      <c r="L2909" s="118">
        <f>SUMIFS(DATOS!$F:$F,DATOS!$A:$A,$C2909,DATOS!$G:$G,$O$1,DATOS!$E:$E,$Q$1)</f>
        <v>0</v>
      </c>
      <c r="M2909" s="119">
        <f>SUMIFS(DATOS!$F:$F,DATOS!$A:$A,$C2909,DATOS!$G:$G,$P$1,DATOS!$E:$E,$Q$1)</f>
        <v>0</v>
      </c>
      <c r="N2909" s="117">
        <f>SUMIFS(DATOS!$F:$F,DATOS!$A:$A,$C2909,DATOS!$G:$G,$N$1,DATOS!$L:$L,$R$1)</f>
        <v>0</v>
      </c>
      <c r="O2909" s="118">
        <f>SUMIFS(DATOS!$F:$F,DATOS!$A:$A,$C2909,DATOS!$G:$G,$O$1,DATOS!$L:$L,$R$1)</f>
        <v>0</v>
      </c>
      <c r="P2909" s="119">
        <f>SUMIFS(DATOS!$F:$F,DATOS!$A:$A,$C2909,DATOS!$G:$G,$P$1,DATOS!$L:$L,$R$1)</f>
        <v>0</v>
      </c>
      <c r="Q2909" s="117">
        <f>SUMIFS(DATOS!$F:$F,DATOS!$A:$A,$C2909,DATOS!$G:$G,$N$1,DATOS!$J:$J,$S$1)</f>
        <v>0</v>
      </c>
      <c r="R2909" s="118">
        <f>SUMIFS(DATOS!$F:$F,DATOS!$A:$A,$C2909,DATOS!$G:$G,$O$1,DATOS!$J:$J,$S$1)</f>
        <v>0</v>
      </c>
      <c r="S2909" s="119">
        <f>SUMIFS(DATOS!$F:$F,DATOS!$A:$A,$C2909,DATOS!$G:$G,$P$1,DATOS!$J:$J,$S$1)</f>
        <v>0</v>
      </c>
      <c r="T2909" s="117">
        <f>SUMIFS(DATOS!$F:$F,DATOS!$A:$A,$C2909,DATOS!$G:$G,$N$1,DATOS!$K:$K,$T$1)</f>
        <v>0</v>
      </c>
      <c r="U2909" s="118">
        <f>SUMIFS(DATOS!$F:$F,DATOS!$A:$A,$C2909,DATOS!$G:$G,$O$1,DATOS!$K:$K,$T$1)</f>
        <v>0</v>
      </c>
      <c r="V2909" s="119">
        <f>SUMIFS(DATOS!$F:$F,DATOS!$A:$A,$C2909,DATOS!$G:$G,$P$1,DATOS!$K:$K,$R$1)</f>
        <v>0</v>
      </c>
    </row>
    <row r="2910" spans="1:22">
      <c r="A2910" s="128" t="s">
        <v>452</v>
      </c>
      <c r="B2910" s="128" t="str">
        <f t="shared" si="330"/>
        <v>1 3 4 343 005 001</v>
      </c>
      <c r="C2910" s="5" t="s">
        <v>10134</v>
      </c>
      <c r="D2910" t="s">
        <v>3365</v>
      </c>
      <c r="E2910" s="127">
        <f t="shared" si="331"/>
        <v>0</v>
      </c>
      <c r="F2910" s="127">
        <f t="shared" si="332"/>
        <v>0</v>
      </c>
      <c r="G2910" s="127">
        <f t="shared" si="333"/>
        <v>0</v>
      </c>
      <c r="H2910" s="131">
        <f t="shared" si="334"/>
        <v>0</v>
      </c>
      <c r="I2910" s="128">
        <f t="shared" si="335"/>
        <v>17</v>
      </c>
      <c r="J2910" s="156" t="str">
        <f t="shared" si="336"/>
        <v>1 3 4 343 005</v>
      </c>
      <c r="K2910" s="118">
        <f>SUMIFS(DATOS!$F:$F,DATOS!$A:$A,$C2910,DATOS!$G:$G,$N$1,DATOS!$E:$E,$Q$1)</f>
        <v>0</v>
      </c>
      <c r="L2910" s="118">
        <f>SUMIFS(DATOS!$F:$F,DATOS!$A:$A,$C2910,DATOS!$G:$G,$O$1,DATOS!$E:$E,$Q$1)</f>
        <v>0</v>
      </c>
      <c r="M2910" s="119">
        <f>SUMIFS(DATOS!$F:$F,DATOS!$A:$A,$C2910,DATOS!$G:$G,$P$1,DATOS!$E:$E,$Q$1)</f>
        <v>0</v>
      </c>
      <c r="N2910" s="117">
        <f>SUMIFS(DATOS!$F:$F,DATOS!$A:$A,$C2910,DATOS!$G:$G,$N$1,DATOS!$L:$L,$R$1)</f>
        <v>0</v>
      </c>
      <c r="O2910" s="118">
        <f>SUMIFS(DATOS!$F:$F,DATOS!$A:$A,$C2910,DATOS!$G:$G,$O$1,DATOS!$L:$L,$R$1)</f>
        <v>0</v>
      </c>
      <c r="P2910" s="119">
        <f>SUMIFS(DATOS!$F:$F,DATOS!$A:$A,$C2910,DATOS!$G:$G,$P$1,DATOS!$L:$L,$R$1)</f>
        <v>0</v>
      </c>
      <c r="Q2910" s="117">
        <f>SUMIFS(DATOS!$F:$F,DATOS!$A:$A,$C2910,DATOS!$G:$G,$N$1,DATOS!$J:$J,$S$1)</f>
        <v>0</v>
      </c>
      <c r="R2910" s="118">
        <f>SUMIFS(DATOS!$F:$F,DATOS!$A:$A,$C2910,DATOS!$G:$G,$O$1,DATOS!$J:$J,$S$1)</f>
        <v>0</v>
      </c>
      <c r="S2910" s="119">
        <f>SUMIFS(DATOS!$F:$F,DATOS!$A:$A,$C2910,DATOS!$G:$G,$P$1,DATOS!$J:$J,$S$1)</f>
        <v>0</v>
      </c>
      <c r="T2910" s="117">
        <f>SUMIFS(DATOS!$F:$F,DATOS!$A:$A,$C2910,DATOS!$G:$G,$N$1,DATOS!$K:$K,$T$1)</f>
        <v>0</v>
      </c>
      <c r="U2910" s="118">
        <f>SUMIFS(DATOS!$F:$F,DATOS!$A:$A,$C2910,DATOS!$G:$G,$O$1,DATOS!$K:$K,$T$1)</f>
        <v>0</v>
      </c>
      <c r="V2910" s="119">
        <f>SUMIFS(DATOS!$F:$F,DATOS!$A:$A,$C2910,DATOS!$G:$G,$P$1,DATOS!$K:$K,$R$1)</f>
        <v>0</v>
      </c>
    </row>
    <row r="2911" spans="1:22">
      <c r="A2911" s="128" t="s">
        <v>452</v>
      </c>
      <c r="B2911" s="128" t="str">
        <f t="shared" si="330"/>
        <v>1 3 4 344 001 001</v>
      </c>
      <c r="C2911" s="5" t="s">
        <v>3246</v>
      </c>
      <c r="D2911" t="s">
        <v>3366</v>
      </c>
      <c r="E2911" s="127">
        <f t="shared" si="331"/>
        <v>0</v>
      </c>
      <c r="F2911" s="127">
        <f t="shared" si="332"/>
        <v>0</v>
      </c>
      <c r="G2911" s="127">
        <f t="shared" si="333"/>
        <v>0</v>
      </c>
      <c r="H2911" s="131">
        <f t="shared" si="334"/>
        <v>0</v>
      </c>
      <c r="I2911" s="128">
        <f t="shared" si="335"/>
        <v>17</v>
      </c>
      <c r="J2911" s="156" t="str">
        <f t="shared" si="336"/>
        <v>1 3 4 344 001</v>
      </c>
      <c r="K2911" s="118">
        <f>SUMIFS(DATOS!$F:$F,DATOS!$A:$A,$C2911,DATOS!$G:$G,$N$1,DATOS!$E:$E,$Q$1)</f>
        <v>0</v>
      </c>
      <c r="L2911" s="118">
        <f>SUMIFS(DATOS!$F:$F,DATOS!$A:$A,$C2911,DATOS!$G:$G,$O$1,DATOS!$E:$E,$Q$1)</f>
        <v>0</v>
      </c>
      <c r="M2911" s="119">
        <f>SUMIFS(DATOS!$F:$F,DATOS!$A:$A,$C2911,DATOS!$G:$G,$P$1,DATOS!$E:$E,$Q$1)</f>
        <v>0</v>
      </c>
      <c r="N2911" s="117">
        <f>SUMIFS(DATOS!$F:$F,DATOS!$A:$A,$C2911,DATOS!$G:$G,$N$1,DATOS!$L:$L,$R$1)</f>
        <v>0</v>
      </c>
      <c r="O2911" s="118">
        <f>SUMIFS(DATOS!$F:$F,DATOS!$A:$A,$C2911,DATOS!$G:$G,$O$1,DATOS!$L:$L,$R$1)</f>
        <v>0</v>
      </c>
      <c r="P2911" s="119">
        <f>SUMIFS(DATOS!$F:$F,DATOS!$A:$A,$C2911,DATOS!$G:$G,$P$1,DATOS!$L:$L,$R$1)</f>
        <v>0</v>
      </c>
      <c r="Q2911" s="117">
        <f>SUMIFS(DATOS!$F:$F,DATOS!$A:$A,$C2911,DATOS!$G:$G,$N$1,DATOS!$J:$J,$S$1)</f>
        <v>0</v>
      </c>
      <c r="R2911" s="118">
        <f>SUMIFS(DATOS!$F:$F,DATOS!$A:$A,$C2911,DATOS!$G:$G,$O$1,DATOS!$J:$J,$S$1)</f>
        <v>0</v>
      </c>
      <c r="S2911" s="119">
        <f>SUMIFS(DATOS!$F:$F,DATOS!$A:$A,$C2911,DATOS!$G:$G,$P$1,DATOS!$J:$J,$S$1)</f>
        <v>0</v>
      </c>
      <c r="T2911" s="117">
        <f>SUMIFS(DATOS!$F:$F,DATOS!$A:$A,$C2911,DATOS!$G:$G,$N$1,DATOS!$K:$K,$T$1)</f>
        <v>0</v>
      </c>
      <c r="U2911" s="118">
        <f>SUMIFS(DATOS!$F:$F,DATOS!$A:$A,$C2911,DATOS!$G:$G,$O$1,DATOS!$K:$K,$T$1)</f>
        <v>0</v>
      </c>
      <c r="V2911" s="119">
        <f>SUMIFS(DATOS!$F:$F,DATOS!$A:$A,$C2911,DATOS!$G:$G,$P$1,DATOS!$K:$K,$R$1)</f>
        <v>0</v>
      </c>
    </row>
    <row r="2912" spans="1:22">
      <c r="A2912" s="128" t="s">
        <v>452</v>
      </c>
      <c r="B2912" s="128" t="str">
        <f t="shared" si="330"/>
        <v>1 3 4 344 002 001</v>
      </c>
      <c r="C2912" s="5" t="s">
        <v>10135</v>
      </c>
      <c r="D2912" t="s">
        <v>3366</v>
      </c>
      <c r="E2912" s="127">
        <f t="shared" si="331"/>
        <v>0</v>
      </c>
      <c r="F2912" s="127">
        <f t="shared" si="332"/>
        <v>0</v>
      </c>
      <c r="G2912" s="127">
        <f t="shared" si="333"/>
        <v>0</v>
      </c>
      <c r="H2912" s="131">
        <f t="shared" si="334"/>
        <v>0</v>
      </c>
      <c r="I2912" s="128">
        <f t="shared" si="335"/>
        <v>17</v>
      </c>
      <c r="J2912" s="156" t="str">
        <f t="shared" si="336"/>
        <v>1 3 4 344 002</v>
      </c>
      <c r="K2912" s="118">
        <f>SUMIFS(DATOS!$F:$F,DATOS!$A:$A,$C2912,DATOS!$G:$G,$N$1,DATOS!$E:$E,$Q$1)</f>
        <v>0</v>
      </c>
      <c r="L2912" s="118">
        <f>SUMIFS(DATOS!$F:$F,DATOS!$A:$A,$C2912,DATOS!$G:$G,$O$1,DATOS!$E:$E,$Q$1)</f>
        <v>0</v>
      </c>
      <c r="M2912" s="119">
        <f>SUMIFS(DATOS!$F:$F,DATOS!$A:$A,$C2912,DATOS!$G:$G,$P$1,DATOS!$E:$E,$Q$1)</f>
        <v>0</v>
      </c>
      <c r="N2912" s="117">
        <f>SUMIFS(DATOS!$F:$F,DATOS!$A:$A,$C2912,DATOS!$G:$G,$N$1,DATOS!$L:$L,$R$1)</f>
        <v>0</v>
      </c>
      <c r="O2912" s="118">
        <f>SUMIFS(DATOS!$F:$F,DATOS!$A:$A,$C2912,DATOS!$G:$G,$O$1,DATOS!$L:$L,$R$1)</f>
        <v>0</v>
      </c>
      <c r="P2912" s="119">
        <f>SUMIFS(DATOS!$F:$F,DATOS!$A:$A,$C2912,DATOS!$G:$G,$P$1,DATOS!$L:$L,$R$1)</f>
        <v>0</v>
      </c>
      <c r="Q2912" s="117">
        <f>SUMIFS(DATOS!$F:$F,DATOS!$A:$A,$C2912,DATOS!$G:$G,$N$1,DATOS!$J:$J,$S$1)</f>
        <v>0</v>
      </c>
      <c r="R2912" s="118">
        <f>SUMIFS(DATOS!$F:$F,DATOS!$A:$A,$C2912,DATOS!$G:$G,$O$1,DATOS!$J:$J,$S$1)</f>
        <v>0</v>
      </c>
      <c r="S2912" s="119">
        <f>SUMIFS(DATOS!$F:$F,DATOS!$A:$A,$C2912,DATOS!$G:$G,$P$1,DATOS!$J:$J,$S$1)</f>
        <v>0</v>
      </c>
      <c r="T2912" s="117">
        <f>SUMIFS(DATOS!$F:$F,DATOS!$A:$A,$C2912,DATOS!$G:$G,$N$1,DATOS!$K:$K,$T$1)</f>
        <v>0</v>
      </c>
      <c r="U2912" s="118">
        <f>SUMIFS(DATOS!$F:$F,DATOS!$A:$A,$C2912,DATOS!$G:$G,$O$1,DATOS!$K:$K,$T$1)</f>
        <v>0</v>
      </c>
      <c r="V2912" s="119">
        <f>SUMIFS(DATOS!$F:$F,DATOS!$A:$A,$C2912,DATOS!$G:$G,$P$1,DATOS!$K:$K,$R$1)</f>
        <v>0</v>
      </c>
    </row>
    <row r="2913" spans="1:22">
      <c r="A2913" s="128" t="s">
        <v>452</v>
      </c>
      <c r="B2913" s="128" t="str">
        <f t="shared" si="330"/>
        <v>1 3 4 344 003 001</v>
      </c>
      <c r="C2913" s="5" t="s">
        <v>10136</v>
      </c>
      <c r="D2913" t="s">
        <v>3366</v>
      </c>
      <c r="E2913" s="127">
        <f t="shared" si="331"/>
        <v>0</v>
      </c>
      <c r="F2913" s="127">
        <f t="shared" si="332"/>
        <v>0</v>
      </c>
      <c r="G2913" s="127">
        <f t="shared" si="333"/>
        <v>0</v>
      </c>
      <c r="H2913" s="131">
        <f t="shared" si="334"/>
        <v>0</v>
      </c>
      <c r="I2913" s="128">
        <f t="shared" si="335"/>
        <v>17</v>
      </c>
      <c r="J2913" s="156" t="str">
        <f t="shared" si="336"/>
        <v>1 3 4 344 003</v>
      </c>
      <c r="K2913" s="118">
        <f>SUMIFS(DATOS!$F:$F,DATOS!$A:$A,$C2913,DATOS!$G:$G,$N$1,DATOS!$E:$E,$Q$1)</f>
        <v>0</v>
      </c>
      <c r="L2913" s="118">
        <f>SUMIFS(DATOS!$F:$F,DATOS!$A:$A,$C2913,DATOS!$G:$G,$O$1,DATOS!$E:$E,$Q$1)</f>
        <v>0</v>
      </c>
      <c r="M2913" s="119">
        <f>SUMIFS(DATOS!$F:$F,DATOS!$A:$A,$C2913,DATOS!$G:$G,$P$1,DATOS!$E:$E,$Q$1)</f>
        <v>0</v>
      </c>
      <c r="N2913" s="117">
        <f>SUMIFS(DATOS!$F:$F,DATOS!$A:$A,$C2913,DATOS!$G:$G,$N$1,DATOS!$L:$L,$R$1)</f>
        <v>0</v>
      </c>
      <c r="O2913" s="118">
        <f>SUMIFS(DATOS!$F:$F,DATOS!$A:$A,$C2913,DATOS!$G:$G,$O$1,DATOS!$L:$L,$R$1)</f>
        <v>0</v>
      </c>
      <c r="P2913" s="119">
        <f>SUMIFS(DATOS!$F:$F,DATOS!$A:$A,$C2913,DATOS!$G:$G,$P$1,DATOS!$L:$L,$R$1)</f>
        <v>0</v>
      </c>
      <c r="Q2913" s="117">
        <f>SUMIFS(DATOS!$F:$F,DATOS!$A:$A,$C2913,DATOS!$G:$G,$N$1,DATOS!$J:$J,$S$1)</f>
        <v>0</v>
      </c>
      <c r="R2913" s="118">
        <f>SUMIFS(DATOS!$F:$F,DATOS!$A:$A,$C2913,DATOS!$G:$G,$O$1,DATOS!$J:$J,$S$1)</f>
        <v>0</v>
      </c>
      <c r="S2913" s="119">
        <f>SUMIFS(DATOS!$F:$F,DATOS!$A:$A,$C2913,DATOS!$G:$G,$P$1,DATOS!$J:$J,$S$1)</f>
        <v>0</v>
      </c>
      <c r="T2913" s="117">
        <f>SUMIFS(DATOS!$F:$F,DATOS!$A:$A,$C2913,DATOS!$G:$G,$N$1,DATOS!$K:$K,$T$1)</f>
        <v>0</v>
      </c>
      <c r="U2913" s="118">
        <f>SUMIFS(DATOS!$F:$F,DATOS!$A:$A,$C2913,DATOS!$G:$G,$O$1,DATOS!$K:$K,$T$1)</f>
        <v>0</v>
      </c>
      <c r="V2913" s="119">
        <f>SUMIFS(DATOS!$F:$F,DATOS!$A:$A,$C2913,DATOS!$G:$G,$P$1,DATOS!$K:$K,$R$1)</f>
        <v>0</v>
      </c>
    </row>
    <row r="2914" spans="1:22">
      <c r="A2914" s="128" t="s">
        <v>452</v>
      </c>
      <c r="B2914" s="128" t="str">
        <f t="shared" si="330"/>
        <v>1 3 4 344 004 001</v>
      </c>
      <c r="C2914" s="5" t="s">
        <v>10137</v>
      </c>
      <c r="D2914" t="s">
        <v>3366</v>
      </c>
      <c r="E2914" s="127">
        <f t="shared" si="331"/>
        <v>0</v>
      </c>
      <c r="F2914" s="127">
        <f t="shared" si="332"/>
        <v>0</v>
      </c>
      <c r="G2914" s="127">
        <f t="shared" si="333"/>
        <v>0</v>
      </c>
      <c r="H2914" s="131">
        <f t="shared" si="334"/>
        <v>0</v>
      </c>
      <c r="I2914" s="128">
        <f t="shared" si="335"/>
        <v>17</v>
      </c>
      <c r="J2914" s="156" t="str">
        <f t="shared" si="336"/>
        <v>1 3 4 344 004</v>
      </c>
      <c r="K2914" s="118">
        <f>SUMIFS(DATOS!$F:$F,DATOS!$A:$A,$C2914,DATOS!$G:$G,$N$1,DATOS!$E:$E,$Q$1)</f>
        <v>0</v>
      </c>
      <c r="L2914" s="118">
        <f>SUMIFS(DATOS!$F:$F,DATOS!$A:$A,$C2914,DATOS!$G:$G,$O$1,DATOS!$E:$E,$Q$1)</f>
        <v>0</v>
      </c>
      <c r="M2914" s="119">
        <f>SUMIFS(DATOS!$F:$F,DATOS!$A:$A,$C2914,DATOS!$G:$G,$P$1,DATOS!$E:$E,$Q$1)</f>
        <v>0</v>
      </c>
      <c r="N2914" s="117">
        <f>SUMIFS(DATOS!$F:$F,DATOS!$A:$A,$C2914,DATOS!$G:$G,$N$1,DATOS!$L:$L,$R$1)</f>
        <v>0</v>
      </c>
      <c r="O2914" s="118">
        <f>SUMIFS(DATOS!$F:$F,DATOS!$A:$A,$C2914,DATOS!$G:$G,$O$1,DATOS!$L:$L,$R$1)</f>
        <v>0</v>
      </c>
      <c r="P2914" s="119">
        <f>SUMIFS(DATOS!$F:$F,DATOS!$A:$A,$C2914,DATOS!$G:$G,$P$1,DATOS!$L:$L,$R$1)</f>
        <v>0</v>
      </c>
      <c r="Q2914" s="117">
        <f>SUMIFS(DATOS!$F:$F,DATOS!$A:$A,$C2914,DATOS!$G:$G,$N$1,DATOS!$J:$J,$S$1)</f>
        <v>0</v>
      </c>
      <c r="R2914" s="118">
        <f>SUMIFS(DATOS!$F:$F,DATOS!$A:$A,$C2914,DATOS!$G:$G,$O$1,DATOS!$J:$J,$S$1)</f>
        <v>0</v>
      </c>
      <c r="S2914" s="119">
        <f>SUMIFS(DATOS!$F:$F,DATOS!$A:$A,$C2914,DATOS!$G:$G,$P$1,DATOS!$J:$J,$S$1)</f>
        <v>0</v>
      </c>
      <c r="T2914" s="117">
        <f>SUMIFS(DATOS!$F:$F,DATOS!$A:$A,$C2914,DATOS!$G:$G,$N$1,DATOS!$K:$K,$T$1)</f>
        <v>0</v>
      </c>
      <c r="U2914" s="118">
        <f>SUMIFS(DATOS!$F:$F,DATOS!$A:$A,$C2914,DATOS!$G:$G,$O$1,DATOS!$K:$K,$T$1)</f>
        <v>0</v>
      </c>
      <c r="V2914" s="119">
        <f>SUMIFS(DATOS!$F:$F,DATOS!$A:$A,$C2914,DATOS!$G:$G,$P$1,DATOS!$K:$K,$R$1)</f>
        <v>0</v>
      </c>
    </row>
    <row r="2915" spans="1:22">
      <c r="A2915" s="128" t="s">
        <v>452</v>
      </c>
      <c r="B2915" s="128" t="str">
        <f t="shared" si="330"/>
        <v>1 3 4 344 005 001</v>
      </c>
      <c r="C2915" s="5" t="s">
        <v>10138</v>
      </c>
      <c r="D2915" t="s">
        <v>3366</v>
      </c>
      <c r="E2915" s="127">
        <f t="shared" si="331"/>
        <v>0</v>
      </c>
      <c r="F2915" s="127">
        <f t="shared" si="332"/>
        <v>0</v>
      </c>
      <c r="G2915" s="127">
        <f t="shared" si="333"/>
        <v>0</v>
      </c>
      <c r="H2915" s="131">
        <f t="shared" si="334"/>
        <v>0</v>
      </c>
      <c r="I2915" s="128">
        <f t="shared" si="335"/>
        <v>17</v>
      </c>
      <c r="J2915" s="156" t="str">
        <f t="shared" si="336"/>
        <v>1 3 4 344 005</v>
      </c>
      <c r="K2915" s="118">
        <f>SUMIFS(DATOS!$F:$F,DATOS!$A:$A,$C2915,DATOS!$G:$G,$N$1,DATOS!$E:$E,$Q$1)</f>
        <v>0</v>
      </c>
      <c r="L2915" s="118">
        <f>SUMIFS(DATOS!$F:$F,DATOS!$A:$A,$C2915,DATOS!$G:$G,$O$1,DATOS!$E:$E,$Q$1)</f>
        <v>0</v>
      </c>
      <c r="M2915" s="119">
        <f>SUMIFS(DATOS!$F:$F,DATOS!$A:$A,$C2915,DATOS!$G:$G,$P$1,DATOS!$E:$E,$Q$1)</f>
        <v>0</v>
      </c>
      <c r="N2915" s="117">
        <f>SUMIFS(DATOS!$F:$F,DATOS!$A:$A,$C2915,DATOS!$G:$G,$N$1,DATOS!$L:$L,$R$1)</f>
        <v>0</v>
      </c>
      <c r="O2915" s="118">
        <f>SUMIFS(DATOS!$F:$F,DATOS!$A:$A,$C2915,DATOS!$G:$G,$O$1,DATOS!$L:$L,$R$1)</f>
        <v>0</v>
      </c>
      <c r="P2915" s="119">
        <f>SUMIFS(DATOS!$F:$F,DATOS!$A:$A,$C2915,DATOS!$G:$G,$P$1,DATOS!$L:$L,$R$1)</f>
        <v>0</v>
      </c>
      <c r="Q2915" s="117">
        <f>SUMIFS(DATOS!$F:$F,DATOS!$A:$A,$C2915,DATOS!$G:$G,$N$1,DATOS!$J:$J,$S$1)</f>
        <v>0</v>
      </c>
      <c r="R2915" s="118">
        <f>SUMIFS(DATOS!$F:$F,DATOS!$A:$A,$C2915,DATOS!$G:$G,$O$1,DATOS!$J:$J,$S$1)</f>
        <v>0</v>
      </c>
      <c r="S2915" s="119">
        <f>SUMIFS(DATOS!$F:$F,DATOS!$A:$A,$C2915,DATOS!$G:$G,$P$1,DATOS!$J:$J,$S$1)</f>
        <v>0</v>
      </c>
      <c r="T2915" s="117">
        <f>SUMIFS(DATOS!$F:$F,DATOS!$A:$A,$C2915,DATOS!$G:$G,$N$1,DATOS!$K:$K,$T$1)</f>
        <v>0</v>
      </c>
      <c r="U2915" s="118">
        <f>SUMIFS(DATOS!$F:$F,DATOS!$A:$A,$C2915,DATOS!$G:$G,$O$1,DATOS!$K:$K,$T$1)</f>
        <v>0</v>
      </c>
      <c r="V2915" s="119">
        <f>SUMIFS(DATOS!$F:$F,DATOS!$A:$A,$C2915,DATOS!$G:$G,$P$1,DATOS!$K:$K,$R$1)</f>
        <v>0</v>
      </c>
    </row>
    <row r="2916" spans="1:22">
      <c r="A2916" s="128" t="s">
        <v>452</v>
      </c>
      <c r="B2916" s="128" t="str">
        <f t="shared" si="330"/>
        <v>1 3 4 345 001 001</v>
      </c>
      <c r="C2916" s="5" t="s">
        <v>4475</v>
      </c>
      <c r="D2916" t="s">
        <v>3367</v>
      </c>
      <c r="E2916" s="127">
        <f t="shared" si="331"/>
        <v>0</v>
      </c>
      <c r="F2916" s="127">
        <f t="shared" si="332"/>
        <v>0</v>
      </c>
      <c r="G2916" s="127">
        <f t="shared" si="333"/>
        <v>0</v>
      </c>
      <c r="H2916" s="131">
        <f t="shared" si="334"/>
        <v>0</v>
      </c>
      <c r="I2916" s="128">
        <f t="shared" si="335"/>
        <v>17</v>
      </c>
      <c r="J2916" s="156" t="str">
        <f t="shared" si="336"/>
        <v>1 3 4 345 001</v>
      </c>
      <c r="K2916" s="118">
        <f>SUMIFS(DATOS!$F:$F,DATOS!$A:$A,$C2916,DATOS!$G:$G,$N$1,DATOS!$E:$E,$Q$1)</f>
        <v>0</v>
      </c>
      <c r="L2916" s="118">
        <f>SUMIFS(DATOS!$F:$F,DATOS!$A:$A,$C2916,DATOS!$G:$G,$O$1,DATOS!$E:$E,$Q$1)</f>
        <v>0</v>
      </c>
      <c r="M2916" s="119">
        <f>SUMIFS(DATOS!$F:$F,DATOS!$A:$A,$C2916,DATOS!$G:$G,$P$1,DATOS!$E:$E,$Q$1)</f>
        <v>0</v>
      </c>
      <c r="N2916" s="117">
        <f>SUMIFS(DATOS!$F:$F,DATOS!$A:$A,$C2916,DATOS!$G:$G,$N$1,DATOS!$L:$L,$R$1)</f>
        <v>0</v>
      </c>
      <c r="O2916" s="118">
        <f>SUMIFS(DATOS!$F:$F,DATOS!$A:$A,$C2916,DATOS!$G:$G,$O$1,DATOS!$L:$L,$R$1)</f>
        <v>0</v>
      </c>
      <c r="P2916" s="119">
        <f>SUMIFS(DATOS!$F:$F,DATOS!$A:$A,$C2916,DATOS!$G:$G,$P$1,DATOS!$L:$L,$R$1)</f>
        <v>0</v>
      </c>
      <c r="Q2916" s="117">
        <f>SUMIFS(DATOS!$F:$F,DATOS!$A:$A,$C2916,DATOS!$G:$G,$N$1,DATOS!$J:$J,$S$1)</f>
        <v>0</v>
      </c>
      <c r="R2916" s="118">
        <f>SUMIFS(DATOS!$F:$F,DATOS!$A:$A,$C2916,DATOS!$G:$G,$O$1,DATOS!$J:$J,$S$1)</f>
        <v>0</v>
      </c>
      <c r="S2916" s="119">
        <f>SUMIFS(DATOS!$F:$F,DATOS!$A:$A,$C2916,DATOS!$G:$G,$P$1,DATOS!$J:$J,$S$1)</f>
        <v>0</v>
      </c>
      <c r="T2916" s="117">
        <f>SUMIFS(DATOS!$F:$F,DATOS!$A:$A,$C2916,DATOS!$G:$G,$N$1,DATOS!$K:$K,$T$1)</f>
        <v>0</v>
      </c>
      <c r="U2916" s="118">
        <f>SUMIFS(DATOS!$F:$F,DATOS!$A:$A,$C2916,DATOS!$G:$G,$O$1,DATOS!$K:$K,$T$1)</f>
        <v>0</v>
      </c>
      <c r="V2916" s="119">
        <f>SUMIFS(DATOS!$F:$F,DATOS!$A:$A,$C2916,DATOS!$G:$G,$P$1,DATOS!$K:$K,$R$1)</f>
        <v>0</v>
      </c>
    </row>
    <row r="2917" spans="1:22">
      <c r="A2917" s="128" t="s">
        <v>452</v>
      </c>
      <c r="B2917" s="128" t="str">
        <f t="shared" si="330"/>
        <v>1 3 4 345 002 001</v>
      </c>
      <c r="C2917" s="5" t="s">
        <v>10139</v>
      </c>
      <c r="D2917" t="s">
        <v>3367</v>
      </c>
      <c r="E2917" s="127">
        <f t="shared" si="331"/>
        <v>0</v>
      </c>
      <c r="F2917" s="127">
        <f t="shared" si="332"/>
        <v>0</v>
      </c>
      <c r="G2917" s="127">
        <f t="shared" si="333"/>
        <v>0</v>
      </c>
      <c r="H2917" s="131">
        <f t="shared" si="334"/>
        <v>0</v>
      </c>
      <c r="I2917" s="128">
        <f t="shared" si="335"/>
        <v>17</v>
      </c>
      <c r="J2917" s="156" t="str">
        <f t="shared" si="336"/>
        <v>1 3 4 345 002</v>
      </c>
      <c r="K2917" s="118">
        <f>SUMIFS(DATOS!$F:$F,DATOS!$A:$A,$C2917,DATOS!$G:$G,$N$1,DATOS!$E:$E,$Q$1)</f>
        <v>0</v>
      </c>
      <c r="L2917" s="118">
        <f>SUMIFS(DATOS!$F:$F,DATOS!$A:$A,$C2917,DATOS!$G:$G,$O$1,DATOS!$E:$E,$Q$1)</f>
        <v>0</v>
      </c>
      <c r="M2917" s="119">
        <f>SUMIFS(DATOS!$F:$F,DATOS!$A:$A,$C2917,DATOS!$G:$G,$P$1,DATOS!$E:$E,$Q$1)</f>
        <v>0</v>
      </c>
      <c r="N2917" s="117">
        <f>SUMIFS(DATOS!$F:$F,DATOS!$A:$A,$C2917,DATOS!$G:$G,$N$1,DATOS!$L:$L,$R$1)</f>
        <v>0</v>
      </c>
      <c r="O2917" s="118">
        <f>SUMIFS(DATOS!$F:$F,DATOS!$A:$A,$C2917,DATOS!$G:$G,$O$1,DATOS!$L:$L,$R$1)</f>
        <v>0</v>
      </c>
      <c r="P2917" s="119">
        <f>SUMIFS(DATOS!$F:$F,DATOS!$A:$A,$C2917,DATOS!$G:$G,$P$1,DATOS!$L:$L,$R$1)</f>
        <v>0</v>
      </c>
      <c r="Q2917" s="117">
        <f>SUMIFS(DATOS!$F:$F,DATOS!$A:$A,$C2917,DATOS!$G:$G,$N$1,DATOS!$J:$J,$S$1)</f>
        <v>0</v>
      </c>
      <c r="R2917" s="118">
        <f>SUMIFS(DATOS!$F:$F,DATOS!$A:$A,$C2917,DATOS!$G:$G,$O$1,DATOS!$J:$J,$S$1)</f>
        <v>0</v>
      </c>
      <c r="S2917" s="119">
        <f>SUMIFS(DATOS!$F:$F,DATOS!$A:$A,$C2917,DATOS!$G:$G,$P$1,DATOS!$J:$J,$S$1)</f>
        <v>0</v>
      </c>
      <c r="T2917" s="117">
        <f>SUMIFS(DATOS!$F:$F,DATOS!$A:$A,$C2917,DATOS!$G:$G,$N$1,DATOS!$K:$K,$T$1)</f>
        <v>0</v>
      </c>
      <c r="U2917" s="118">
        <f>SUMIFS(DATOS!$F:$F,DATOS!$A:$A,$C2917,DATOS!$G:$G,$O$1,DATOS!$K:$K,$T$1)</f>
        <v>0</v>
      </c>
      <c r="V2917" s="119">
        <f>SUMIFS(DATOS!$F:$F,DATOS!$A:$A,$C2917,DATOS!$G:$G,$P$1,DATOS!$K:$K,$R$1)</f>
        <v>0</v>
      </c>
    </row>
    <row r="2918" spans="1:22">
      <c r="A2918" s="128" t="s">
        <v>452</v>
      </c>
      <c r="B2918" s="128" t="str">
        <f t="shared" si="330"/>
        <v>1 3 4 345 003 001</v>
      </c>
      <c r="C2918" s="5" t="s">
        <v>10140</v>
      </c>
      <c r="D2918" t="s">
        <v>3367</v>
      </c>
      <c r="E2918" s="127">
        <f t="shared" si="331"/>
        <v>0</v>
      </c>
      <c r="F2918" s="127">
        <f t="shared" si="332"/>
        <v>0</v>
      </c>
      <c r="G2918" s="127">
        <f t="shared" si="333"/>
        <v>0</v>
      </c>
      <c r="H2918" s="131">
        <f t="shared" si="334"/>
        <v>0</v>
      </c>
      <c r="I2918" s="128">
        <f t="shared" si="335"/>
        <v>17</v>
      </c>
      <c r="J2918" s="156" t="str">
        <f t="shared" si="336"/>
        <v>1 3 4 345 003</v>
      </c>
      <c r="K2918" s="118">
        <f>SUMIFS(DATOS!$F:$F,DATOS!$A:$A,$C2918,DATOS!$G:$G,$N$1,DATOS!$E:$E,$Q$1)</f>
        <v>0</v>
      </c>
      <c r="L2918" s="118">
        <f>SUMIFS(DATOS!$F:$F,DATOS!$A:$A,$C2918,DATOS!$G:$G,$O$1,DATOS!$E:$E,$Q$1)</f>
        <v>0</v>
      </c>
      <c r="M2918" s="119">
        <f>SUMIFS(DATOS!$F:$F,DATOS!$A:$A,$C2918,DATOS!$G:$G,$P$1,DATOS!$E:$E,$Q$1)</f>
        <v>0</v>
      </c>
      <c r="N2918" s="117">
        <f>SUMIFS(DATOS!$F:$F,DATOS!$A:$A,$C2918,DATOS!$G:$G,$N$1,DATOS!$L:$L,$R$1)</f>
        <v>0</v>
      </c>
      <c r="O2918" s="118">
        <f>SUMIFS(DATOS!$F:$F,DATOS!$A:$A,$C2918,DATOS!$G:$G,$O$1,DATOS!$L:$L,$R$1)</f>
        <v>0</v>
      </c>
      <c r="P2918" s="119">
        <f>SUMIFS(DATOS!$F:$F,DATOS!$A:$A,$C2918,DATOS!$G:$G,$P$1,DATOS!$L:$L,$R$1)</f>
        <v>0</v>
      </c>
      <c r="Q2918" s="117">
        <f>SUMIFS(DATOS!$F:$F,DATOS!$A:$A,$C2918,DATOS!$G:$G,$N$1,DATOS!$J:$J,$S$1)</f>
        <v>0</v>
      </c>
      <c r="R2918" s="118">
        <f>SUMIFS(DATOS!$F:$F,DATOS!$A:$A,$C2918,DATOS!$G:$G,$O$1,DATOS!$J:$J,$S$1)</f>
        <v>0</v>
      </c>
      <c r="S2918" s="119">
        <f>SUMIFS(DATOS!$F:$F,DATOS!$A:$A,$C2918,DATOS!$G:$G,$P$1,DATOS!$J:$J,$S$1)</f>
        <v>0</v>
      </c>
      <c r="T2918" s="117">
        <f>SUMIFS(DATOS!$F:$F,DATOS!$A:$A,$C2918,DATOS!$G:$G,$N$1,DATOS!$K:$K,$T$1)</f>
        <v>0</v>
      </c>
      <c r="U2918" s="118">
        <f>SUMIFS(DATOS!$F:$F,DATOS!$A:$A,$C2918,DATOS!$G:$G,$O$1,DATOS!$K:$K,$T$1)</f>
        <v>0</v>
      </c>
      <c r="V2918" s="119">
        <f>SUMIFS(DATOS!$F:$F,DATOS!$A:$A,$C2918,DATOS!$G:$G,$P$1,DATOS!$K:$K,$R$1)</f>
        <v>0</v>
      </c>
    </row>
    <row r="2919" spans="1:22">
      <c r="A2919" s="128" t="s">
        <v>452</v>
      </c>
      <c r="B2919" s="128" t="str">
        <f t="shared" si="330"/>
        <v>1 3 4 345 004 001</v>
      </c>
      <c r="C2919" s="5" t="s">
        <v>10141</v>
      </c>
      <c r="D2919" t="s">
        <v>3367</v>
      </c>
      <c r="E2919" s="127">
        <f t="shared" si="331"/>
        <v>0</v>
      </c>
      <c r="F2919" s="127">
        <f t="shared" si="332"/>
        <v>0</v>
      </c>
      <c r="G2919" s="127">
        <f t="shared" si="333"/>
        <v>0</v>
      </c>
      <c r="H2919" s="131">
        <f t="shared" si="334"/>
        <v>0</v>
      </c>
      <c r="I2919" s="128">
        <f t="shared" si="335"/>
        <v>17</v>
      </c>
      <c r="J2919" s="156" t="str">
        <f t="shared" si="336"/>
        <v>1 3 4 345 004</v>
      </c>
      <c r="K2919" s="118">
        <f>SUMIFS(DATOS!$F:$F,DATOS!$A:$A,$C2919,DATOS!$G:$G,$N$1,DATOS!$E:$E,$Q$1)</f>
        <v>0</v>
      </c>
      <c r="L2919" s="118">
        <f>SUMIFS(DATOS!$F:$F,DATOS!$A:$A,$C2919,DATOS!$G:$G,$O$1,DATOS!$E:$E,$Q$1)</f>
        <v>0</v>
      </c>
      <c r="M2919" s="119">
        <f>SUMIFS(DATOS!$F:$F,DATOS!$A:$A,$C2919,DATOS!$G:$G,$P$1,DATOS!$E:$E,$Q$1)</f>
        <v>0</v>
      </c>
      <c r="N2919" s="117">
        <f>SUMIFS(DATOS!$F:$F,DATOS!$A:$A,$C2919,DATOS!$G:$G,$N$1,DATOS!$L:$L,$R$1)</f>
        <v>0</v>
      </c>
      <c r="O2919" s="118">
        <f>SUMIFS(DATOS!$F:$F,DATOS!$A:$A,$C2919,DATOS!$G:$G,$O$1,DATOS!$L:$L,$R$1)</f>
        <v>0</v>
      </c>
      <c r="P2919" s="119">
        <f>SUMIFS(DATOS!$F:$F,DATOS!$A:$A,$C2919,DATOS!$G:$G,$P$1,DATOS!$L:$L,$R$1)</f>
        <v>0</v>
      </c>
      <c r="Q2919" s="117">
        <f>SUMIFS(DATOS!$F:$F,DATOS!$A:$A,$C2919,DATOS!$G:$G,$N$1,DATOS!$J:$J,$S$1)</f>
        <v>0</v>
      </c>
      <c r="R2919" s="118">
        <f>SUMIFS(DATOS!$F:$F,DATOS!$A:$A,$C2919,DATOS!$G:$G,$O$1,DATOS!$J:$J,$S$1)</f>
        <v>0</v>
      </c>
      <c r="S2919" s="119">
        <f>SUMIFS(DATOS!$F:$F,DATOS!$A:$A,$C2919,DATOS!$G:$G,$P$1,DATOS!$J:$J,$S$1)</f>
        <v>0</v>
      </c>
      <c r="T2919" s="117">
        <f>SUMIFS(DATOS!$F:$F,DATOS!$A:$A,$C2919,DATOS!$G:$G,$N$1,DATOS!$K:$K,$T$1)</f>
        <v>0</v>
      </c>
      <c r="U2919" s="118">
        <f>SUMIFS(DATOS!$F:$F,DATOS!$A:$A,$C2919,DATOS!$G:$G,$O$1,DATOS!$K:$K,$T$1)</f>
        <v>0</v>
      </c>
      <c r="V2919" s="119">
        <f>SUMIFS(DATOS!$F:$F,DATOS!$A:$A,$C2919,DATOS!$G:$G,$P$1,DATOS!$K:$K,$R$1)</f>
        <v>0</v>
      </c>
    </row>
    <row r="2920" spans="1:22">
      <c r="A2920" s="128" t="s">
        <v>452</v>
      </c>
      <c r="B2920" s="128" t="str">
        <f t="shared" si="330"/>
        <v>1 3 4 345 005 001</v>
      </c>
      <c r="C2920" s="5" t="s">
        <v>10142</v>
      </c>
      <c r="D2920" t="s">
        <v>3367</v>
      </c>
      <c r="E2920" s="127">
        <f t="shared" si="331"/>
        <v>0</v>
      </c>
      <c r="F2920" s="127">
        <f t="shared" si="332"/>
        <v>0</v>
      </c>
      <c r="G2920" s="127">
        <f t="shared" si="333"/>
        <v>0</v>
      </c>
      <c r="H2920" s="131">
        <f t="shared" si="334"/>
        <v>0</v>
      </c>
      <c r="I2920" s="128">
        <f t="shared" si="335"/>
        <v>17</v>
      </c>
      <c r="J2920" s="156" t="str">
        <f t="shared" si="336"/>
        <v>1 3 4 345 005</v>
      </c>
      <c r="K2920" s="118">
        <f>SUMIFS(DATOS!$F:$F,DATOS!$A:$A,$C2920,DATOS!$G:$G,$N$1,DATOS!$E:$E,$Q$1)</f>
        <v>0</v>
      </c>
      <c r="L2920" s="118">
        <f>SUMIFS(DATOS!$F:$F,DATOS!$A:$A,$C2920,DATOS!$G:$G,$O$1,DATOS!$E:$E,$Q$1)</f>
        <v>0</v>
      </c>
      <c r="M2920" s="119">
        <f>SUMIFS(DATOS!$F:$F,DATOS!$A:$A,$C2920,DATOS!$G:$G,$P$1,DATOS!$E:$E,$Q$1)</f>
        <v>0</v>
      </c>
      <c r="N2920" s="117">
        <f>SUMIFS(DATOS!$F:$F,DATOS!$A:$A,$C2920,DATOS!$G:$G,$N$1,DATOS!$L:$L,$R$1)</f>
        <v>0</v>
      </c>
      <c r="O2920" s="118">
        <f>SUMIFS(DATOS!$F:$F,DATOS!$A:$A,$C2920,DATOS!$G:$G,$O$1,DATOS!$L:$L,$R$1)</f>
        <v>0</v>
      </c>
      <c r="P2920" s="119">
        <f>SUMIFS(DATOS!$F:$F,DATOS!$A:$A,$C2920,DATOS!$G:$G,$P$1,DATOS!$L:$L,$R$1)</f>
        <v>0</v>
      </c>
      <c r="Q2920" s="117">
        <f>SUMIFS(DATOS!$F:$F,DATOS!$A:$A,$C2920,DATOS!$G:$G,$N$1,DATOS!$J:$J,$S$1)</f>
        <v>0</v>
      </c>
      <c r="R2920" s="118">
        <f>SUMIFS(DATOS!$F:$F,DATOS!$A:$A,$C2920,DATOS!$G:$G,$O$1,DATOS!$J:$J,$S$1)</f>
        <v>0</v>
      </c>
      <c r="S2920" s="119">
        <f>SUMIFS(DATOS!$F:$F,DATOS!$A:$A,$C2920,DATOS!$G:$G,$P$1,DATOS!$J:$J,$S$1)</f>
        <v>0</v>
      </c>
      <c r="T2920" s="117">
        <f>SUMIFS(DATOS!$F:$F,DATOS!$A:$A,$C2920,DATOS!$G:$G,$N$1,DATOS!$K:$K,$T$1)</f>
        <v>0</v>
      </c>
      <c r="U2920" s="118">
        <f>SUMIFS(DATOS!$F:$F,DATOS!$A:$A,$C2920,DATOS!$G:$G,$O$1,DATOS!$K:$K,$T$1)</f>
        <v>0</v>
      </c>
      <c r="V2920" s="119">
        <f>SUMIFS(DATOS!$F:$F,DATOS!$A:$A,$C2920,DATOS!$G:$G,$P$1,DATOS!$K:$K,$R$1)</f>
        <v>0</v>
      </c>
    </row>
    <row r="2921" spans="1:22">
      <c r="A2921" s="128" t="s">
        <v>452</v>
      </c>
      <c r="B2921" s="128" t="str">
        <f t="shared" si="330"/>
        <v>1 3 4 346 001 001</v>
      </c>
      <c r="C2921" s="5" t="s">
        <v>4483</v>
      </c>
      <c r="D2921" t="s">
        <v>3368</v>
      </c>
      <c r="E2921" s="127">
        <f t="shared" si="331"/>
        <v>0</v>
      </c>
      <c r="F2921" s="127">
        <f t="shared" si="332"/>
        <v>0</v>
      </c>
      <c r="G2921" s="127">
        <f t="shared" si="333"/>
        <v>0</v>
      </c>
      <c r="H2921" s="131">
        <f t="shared" si="334"/>
        <v>0</v>
      </c>
      <c r="I2921" s="128">
        <f t="shared" si="335"/>
        <v>17</v>
      </c>
      <c r="J2921" s="156" t="str">
        <f t="shared" si="336"/>
        <v>1 3 4 346 001</v>
      </c>
      <c r="K2921" s="118">
        <f>SUMIFS(DATOS!$F:$F,DATOS!$A:$A,$C2921,DATOS!$G:$G,$N$1,DATOS!$E:$E,$Q$1)</f>
        <v>0</v>
      </c>
      <c r="L2921" s="118">
        <f>SUMIFS(DATOS!$F:$F,DATOS!$A:$A,$C2921,DATOS!$G:$G,$O$1,DATOS!$E:$E,$Q$1)</f>
        <v>0</v>
      </c>
      <c r="M2921" s="119">
        <f>SUMIFS(DATOS!$F:$F,DATOS!$A:$A,$C2921,DATOS!$G:$G,$P$1,DATOS!$E:$E,$Q$1)</f>
        <v>0</v>
      </c>
      <c r="N2921" s="117">
        <f>SUMIFS(DATOS!$F:$F,DATOS!$A:$A,$C2921,DATOS!$G:$G,$N$1,DATOS!$L:$L,$R$1)</f>
        <v>0</v>
      </c>
      <c r="O2921" s="118">
        <f>SUMIFS(DATOS!$F:$F,DATOS!$A:$A,$C2921,DATOS!$G:$G,$O$1,DATOS!$L:$L,$R$1)</f>
        <v>0</v>
      </c>
      <c r="P2921" s="119">
        <f>SUMIFS(DATOS!$F:$F,DATOS!$A:$A,$C2921,DATOS!$G:$G,$P$1,DATOS!$L:$L,$R$1)</f>
        <v>0</v>
      </c>
      <c r="Q2921" s="117">
        <f>SUMIFS(DATOS!$F:$F,DATOS!$A:$A,$C2921,DATOS!$G:$G,$N$1,DATOS!$J:$J,$S$1)</f>
        <v>0</v>
      </c>
      <c r="R2921" s="118">
        <f>SUMIFS(DATOS!$F:$F,DATOS!$A:$A,$C2921,DATOS!$G:$G,$O$1,DATOS!$J:$J,$S$1)</f>
        <v>0</v>
      </c>
      <c r="S2921" s="119">
        <f>SUMIFS(DATOS!$F:$F,DATOS!$A:$A,$C2921,DATOS!$G:$G,$P$1,DATOS!$J:$J,$S$1)</f>
        <v>0</v>
      </c>
      <c r="T2921" s="117">
        <f>SUMIFS(DATOS!$F:$F,DATOS!$A:$A,$C2921,DATOS!$G:$G,$N$1,DATOS!$K:$K,$T$1)</f>
        <v>0</v>
      </c>
      <c r="U2921" s="118">
        <f>SUMIFS(DATOS!$F:$F,DATOS!$A:$A,$C2921,DATOS!$G:$G,$O$1,DATOS!$K:$K,$T$1)</f>
        <v>0</v>
      </c>
      <c r="V2921" s="119">
        <f>SUMIFS(DATOS!$F:$F,DATOS!$A:$A,$C2921,DATOS!$G:$G,$P$1,DATOS!$K:$K,$R$1)</f>
        <v>0</v>
      </c>
    </row>
    <row r="2922" spans="1:22">
      <c r="A2922" s="128" t="s">
        <v>452</v>
      </c>
      <c r="B2922" s="128" t="str">
        <f t="shared" si="330"/>
        <v>1 3 4 346 002 001</v>
      </c>
      <c r="C2922" s="5" t="s">
        <v>10143</v>
      </c>
      <c r="D2922" t="s">
        <v>3368</v>
      </c>
      <c r="E2922" s="127">
        <f t="shared" si="331"/>
        <v>0</v>
      </c>
      <c r="F2922" s="127">
        <f t="shared" si="332"/>
        <v>0</v>
      </c>
      <c r="G2922" s="127">
        <f t="shared" si="333"/>
        <v>0</v>
      </c>
      <c r="H2922" s="131">
        <f t="shared" si="334"/>
        <v>0</v>
      </c>
      <c r="I2922" s="128">
        <f t="shared" si="335"/>
        <v>17</v>
      </c>
      <c r="J2922" s="156" t="str">
        <f t="shared" si="336"/>
        <v>1 3 4 346 002</v>
      </c>
      <c r="K2922" s="118">
        <f>SUMIFS(DATOS!$F:$F,DATOS!$A:$A,$C2922,DATOS!$G:$G,$N$1,DATOS!$E:$E,$Q$1)</f>
        <v>0</v>
      </c>
      <c r="L2922" s="118">
        <f>SUMIFS(DATOS!$F:$F,DATOS!$A:$A,$C2922,DATOS!$G:$G,$O$1,DATOS!$E:$E,$Q$1)</f>
        <v>0</v>
      </c>
      <c r="M2922" s="119">
        <f>SUMIFS(DATOS!$F:$F,DATOS!$A:$A,$C2922,DATOS!$G:$G,$P$1,DATOS!$E:$E,$Q$1)</f>
        <v>0</v>
      </c>
      <c r="N2922" s="117">
        <f>SUMIFS(DATOS!$F:$F,DATOS!$A:$A,$C2922,DATOS!$G:$G,$N$1,DATOS!$L:$L,$R$1)</f>
        <v>0</v>
      </c>
      <c r="O2922" s="118">
        <f>SUMIFS(DATOS!$F:$F,DATOS!$A:$A,$C2922,DATOS!$G:$G,$O$1,DATOS!$L:$L,$R$1)</f>
        <v>0</v>
      </c>
      <c r="P2922" s="119">
        <f>SUMIFS(DATOS!$F:$F,DATOS!$A:$A,$C2922,DATOS!$G:$G,$P$1,DATOS!$L:$L,$R$1)</f>
        <v>0</v>
      </c>
      <c r="Q2922" s="117">
        <f>SUMIFS(DATOS!$F:$F,DATOS!$A:$A,$C2922,DATOS!$G:$G,$N$1,DATOS!$J:$J,$S$1)</f>
        <v>0</v>
      </c>
      <c r="R2922" s="118">
        <f>SUMIFS(DATOS!$F:$F,DATOS!$A:$A,$C2922,DATOS!$G:$G,$O$1,DATOS!$J:$J,$S$1)</f>
        <v>0</v>
      </c>
      <c r="S2922" s="119">
        <f>SUMIFS(DATOS!$F:$F,DATOS!$A:$A,$C2922,DATOS!$G:$G,$P$1,DATOS!$J:$J,$S$1)</f>
        <v>0</v>
      </c>
      <c r="T2922" s="117">
        <f>SUMIFS(DATOS!$F:$F,DATOS!$A:$A,$C2922,DATOS!$G:$G,$N$1,DATOS!$K:$K,$T$1)</f>
        <v>0</v>
      </c>
      <c r="U2922" s="118">
        <f>SUMIFS(DATOS!$F:$F,DATOS!$A:$A,$C2922,DATOS!$G:$G,$O$1,DATOS!$K:$K,$T$1)</f>
        <v>0</v>
      </c>
      <c r="V2922" s="119">
        <f>SUMIFS(DATOS!$F:$F,DATOS!$A:$A,$C2922,DATOS!$G:$G,$P$1,DATOS!$K:$K,$R$1)</f>
        <v>0</v>
      </c>
    </row>
    <row r="2923" spans="1:22">
      <c r="A2923" s="128" t="s">
        <v>452</v>
      </c>
      <c r="B2923" s="128" t="str">
        <f t="shared" si="330"/>
        <v>1 3 4 346 003 001</v>
      </c>
      <c r="C2923" s="5" t="s">
        <v>10144</v>
      </c>
      <c r="D2923" t="s">
        <v>3368</v>
      </c>
      <c r="E2923" s="127">
        <f t="shared" si="331"/>
        <v>0</v>
      </c>
      <c r="F2923" s="127">
        <f t="shared" si="332"/>
        <v>0</v>
      </c>
      <c r="G2923" s="127">
        <f t="shared" si="333"/>
        <v>0</v>
      </c>
      <c r="H2923" s="131">
        <f t="shared" si="334"/>
        <v>0</v>
      </c>
      <c r="I2923" s="128">
        <f t="shared" si="335"/>
        <v>17</v>
      </c>
      <c r="J2923" s="156" t="str">
        <f t="shared" si="336"/>
        <v>1 3 4 346 003</v>
      </c>
      <c r="K2923" s="118">
        <f>SUMIFS(DATOS!$F:$F,DATOS!$A:$A,$C2923,DATOS!$G:$G,$N$1,DATOS!$E:$E,$Q$1)</f>
        <v>0</v>
      </c>
      <c r="L2923" s="118">
        <f>SUMIFS(DATOS!$F:$F,DATOS!$A:$A,$C2923,DATOS!$G:$G,$O$1,DATOS!$E:$E,$Q$1)</f>
        <v>0</v>
      </c>
      <c r="M2923" s="119">
        <f>SUMIFS(DATOS!$F:$F,DATOS!$A:$A,$C2923,DATOS!$G:$G,$P$1,DATOS!$E:$E,$Q$1)</f>
        <v>0</v>
      </c>
      <c r="N2923" s="117">
        <f>SUMIFS(DATOS!$F:$F,DATOS!$A:$A,$C2923,DATOS!$G:$G,$N$1,DATOS!$L:$L,$R$1)</f>
        <v>0</v>
      </c>
      <c r="O2923" s="118">
        <f>SUMIFS(DATOS!$F:$F,DATOS!$A:$A,$C2923,DATOS!$G:$G,$O$1,DATOS!$L:$L,$R$1)</f>
        <v>0</v>
      </c>
      <c r="P2923" s="119">
        <f>SUMIFS(DATOS!$F:$F,DATOS!$A:$A,$C2923,DATOS!$G:$G,$P$1,DATOS!$L:$L,$R$1)</f>
        <v>0</v>
      </c>
      <c r="Q2923" s="117">
        <f>SUMIFS(DATOS!$F:$F,DATOS!$A:$A,$C2923,DATOS!$G:$G,$N$1,DATOS!$J:$J,$S$1)</f>
        <v>0</v>
      </c>
      <c r="R2923" s="118">
        <f>SUMIFS(DATOS!$F:$F,DATOS!$A:$A,$C2923,DATOS!$G:$G,$O$1,DATOS!$J:$J,$S$1)</f>
        <v>0</v>
      </c>
      <c r="S2923" s="119">
        <f>SUMIFS(DATOS!$F:$F,DATOS!$A:$A,$C2923,DATOS!$G:$G,$P$1,DATOS!$J:$J,$S$1)</f>
        <v>0</v>
      </c>
      <c r="T2923" s="117">
        <f>SUMIFS(DATOS!$F:$F,DATOS!$A:$A,$C2923,DATOS!$G:$G,$N$1,DATOS!$K:$K,$T$1)</f>
        <v>0</v>
      </c>
      <c r="U2923" s="118">
        <f>SUMIFS(DATOS!$F:$F,DATOS!$A:$A,$C2923,DATOS!$G:$G,$O$1,DATOS!$K:$K,$T$1)</f>
        <v>0</v>
      </c>
      <c r="V2923" s="119">
        <f>SUMIFS(DATOS!$F:$F,DATOS!$A:$A,$C2923,DATOS!$G:$G,$P$1,DATOS!$K:$K,$R$1)</f>
        <v>0</v>
      </c>
    </row>
    <row r="2924" spans="1:22">
      <c r="A2924" s="128" t="s">
        <v>452</v>
      </c>
      <c r="B2924" s="128" t="str">
        <f t="shared" si="330"/>
        <v>1 3 4 346 004 001</v>
      </c>
      <c r="C2924" s="5" t="s">
        <v>10145</v>
      </c>
      <c r="D2924" t="s">
        <v>3368</v>
      </c>
      <c r="E2924" s="127">
        <f t="shared" si="331"/>
        <v>0</v>
      </c>
      <c r="F2924" s="127">
        <f t="shared" si="332"/>
        <v>0</v>
      </c>
      <c r="G2924" s="127">
        <f t="shared" si="333"/>
        <v>0</v>
      </c>
      <c r="H2924" s="131">
        <f t="shared" si="334"/>
        <v>0</v>
      </c>
      <c r="I2924" s="128">
        <f t="shared" si="335"/>
        <v>17</v>
      </c>
      <c r="J2924" s="156" t="str">
        <f t="shared" si="336"/>
        <v>1 3 4 346 004</v>
      </c>
      <c r="K2924" s="118">
        <f>SUMIFS(DATOS!$F:$F,DATOS!$A:$A,$C2924,DATOS!$G:$G,$N$1,DATOS!$E:$E,$Q$1)</f>
        <v>0</v>
      </c>
      <c r="L2924" s="118">
        <f>SUMIFS(DATOS!$F:$F,DATOS!$A:$A,$C2924,DATOS!$G:$G,$O$1,DATOS!$E:$E,$Q$1)</f>
        <v>0</v>
      </c>
      <c r="M2924" s="119">
        <f>SUMIFS(DATOS!$F:$F,DATOS!$A:$A,$C2924,DATOS!$G:$G,$P$1,DATOS!$E:$E,$Q$1)</f>
        <v>0</v>
      </c>
      <c r="N2924" s="117">
        <f>SUMIFS(DATOS!$F:$F,DATOS!$A:$A,$C2924,DATOS!$G:$G,$N$1,DATOS!$L:$L,$R$1)</f>
        <v>0</v>
      </c>
      <c r="O2924" s="118">
        <f>SUMIFS(DATOS!$F:$F,DATOS!$A:$A,$C2924,DATOS!$G:$G,$O$1,DATOS!$L:$L,$R$1)</f>
        <v>0</v>
      </c>
      <c r="P2924" s="119">
        <f>SUMIFS(DATOS!$F:$F,DATOS!$A:$A,$C2924,DATOS!$G:$G,$P$1,DATOS!$L:$L,$R$1)</f>
        <v>0</v>
      </c>
      <c r="Q2924" s="117">
        <f>SUMIFS(DATOS!$F:$F,DATOS!$A:$A,$C2924,DATOS!$G:$G,$N$1,DATOS!$J:$J,$S$1)</f>
        <v>0</v>
      </c>
      <c r="R2924" s="118">
        <f>SUMIFS(DATOS!$F:$F,DATOS!$A:$A,$C2924,DATOS!$G:$G,$O$1,DATOS!$J:$J,$S$1)</f>
        <v>0</v>
      </c>
      <c r="S2924" s="119">
        <f>SUMIFS(DATOS!$F:$F,DATOS!$A:$A,$C2924,DATOS!$G:$G,$P$1,DATOS!$J:$J,$S$1)</f>
        <v>0</v>
      </c>
      <c r="T2924" s="117">
        <f>SUMIFS(DATOS!$F:$F,DATOS!$A:$A,$C2924,DATOS!$G:$G,$N$1,DATOS!$K:$K,$T$1)</f>
        <v>0</v>
      </c>
      <c r="U2924" s="118">
        <f>SUMIFS(DATOS!$F:$F,DATOS!$A:$A,$C2924,DATOS!$G:$G,$O$1,DATOS!$K:$K,$T$1)</f>
        <v>0</v>
      </c>
      <c r="V2924" s="119">
        <f>SUMIFS(DATOS!$F:$F,DATOS!$A:$A,$C2924,DATOS!$G:$G,$P$1,DATOS!$K:$K,$R$1)</f>
        <v>0</v>
      </c>
    </row>
    <row r="2925" spans="1:22">
      <c r="A2925" s="128" t="s">
        <v>452</v>
      </c>
      <c r="B2925" s="128" t="str">
        <f t="shared" ref="B2925:B2988" si="337">MID(C2925,1,I2925)</f>
        <v>1 3 4 346 005 001</v>
      </c>
      <c r="C2925" s="5" t="s">
        <v>10146</v>
      </c>
      <c r="D2925" t="s">
        <v>3368</v>
      </c>
      <c r="E2925" s="127">
        <f t="shared" ref="E2925:E2988" si="338">SUBTOTAL(9,K2925,N2925,Q2925,T2925)</f>
        <v>0</v>
      </c>
      <c r="F2925" s="127">
        <f t="shared" ref="F2925:F2988" si="339">SUBTOTAL(9,L2925,O2925,R2925,U2925)</f>
        <v>0</v>
      </c>
      <c r="G2925" s="127">
        <f t="shared" ref="G2925:G2988" si="340">SUBTOTAL(9,M2925,P2925,S2925,V2925)</f>
        <v>0</v>
      </c>
      <c r="H2925" s="131">
        <f t="shared" ref="H2925:H2988" si="341">SUM(E2925:G2925)</f>
        <v>0</v>
      </c>
      <c r="I2925" s="128">
        <f t="shared" ref="I2925:I2988" si="342">LEN(C2925)</f>
        <v>17</v>
      </c>
      <c r="J2925" s="156" t="str">
        <f t="shared" si="336"/>
        <v>1 3 4 346 005</v>
      </c>
      <c r="K2925" s="118">
        <f>SUMIFS(DATOS!$F:$F,DATOS!$A:$A,$C2925,DATOS!$G:$G,$N$1,DATOS!$E:$E,$Q$1)</f>
        <v>0</v>
      </c>
      <c r="L2925" s="118">
        <f>SUMIFS(DATOS!$F:$F,DATOS!$A:$A,$C2925,DATOS!$G:$G,$O$1,DATOS!$E:$E,$Q$1)</f>
        <v>0</v>
      </c>
      <c r="M2925" s="119">
        <f>SUMIFS(DATOS!$F:$F,DATOS!$A:$A,$C2925,DATOS!$G:$G,$P$1,DATOS!$E:$E,$Q$1)</f>
        <v>0</v>
      </c>
      <c r="N2925" s="117">
        <f>SUMIFS(DATOS!$F:$F,DATOS!$A:$A,$C2925,DATOS!$G:$G,$N$1,DATOS!$L:$L,$R$1)</f>
        <v>0</v>
      </c>
      <c r="O2925" s="118">
        <f>SUMIFS(DATOS!$F:$F,DATOS!$A:$A,$C2925,DATOS!$G:$G,$O$1,DATOS!$L:$L,$R$1)</f>
        <v>0</v>
      </c>
      <c r="P2925" s="119">
        <f>SUMIFS(DATOS!$F:$F,DATOS!$A:$A,$C2925,DATOS!$G:$G,$P$1,DATOS!$L:$L,$R$1)</f>
        <v>0</v>
      </c>
      <c r="Q2925" s="117">
        <f>SUMIFS(DATOS!$F:$F,DATOS!$A:$A,$C2925,DATOS!$G:$G,$N$1,DATOS!$J:$J,$S$1)</f>
        <v>0</v>
      </c>
      <c r="R2925" s="118">
        <f>SUMIFS(DATOS!$F:$F,DATOS!$A:$A,$C2925,DATOS!$G:$G,$O$1,DATOS!$J:$J,$S$1)</f>
        <v>0</v>
      </c>
      <c r="S2925" s="119">
        <f>SUMIFS(DATOS!$F:$F,DATOS!$A:$A,$C2925,DATOS!$G:$G,$P$1,DATOS!$J:$J,$S$1)</f>
        <v>0</v>
      </c>
      <c r="T2925" s="117">
        <f>SUMIFS(DATOS!$F:$F,DATOS!$A:$A,$C2925,DATOS!$G:$G,$N$1,DATOS!$K:$K,$T$1)</f>
        <v>0</v>
      </c>
      <c r="U2925" s="118">
        <f>SUMIFS(DATOS!$F:$F,DATOS!$A:$A,$C2925,DATOS!$G:$G,$O$1,DATOS!$K:$K,$T$1)</f>
        <v>0</v>
      </c>
      <c r="V2925" s="119">
        <f>SUMIFS(DATOS!$F:$F,DATOS!$A:$A,$C2925,DATOS!$G:$G,$P$1,DATOS!$K:$K,$R$1)</f>
        <v>0</v>
      </c>
    </row>
    <row r="2926" spans="1:22">
      <c r="A2926" s="128" t="s">
        <v>452</v>
      </c>
      <c r="B2926" s="128" t="str">
        <f t="shared" si="337"/>
        <v>1 3 4 347 001 001</v>
      </c>
      <c r="C2926" s="5" t="s">
        <v>4491</v>
      </c>
      <c r="D2926" t="s">
        <v>3369</v>
      </c>
      <c r="E2926" s="127">
        <f t="shared" si="338"/>
        <v>0</v>
      </c>
      <c r="F2926" s="127">
        <f t="shared" si="339"/>
        <v>0</v>
      </c>
      <c r="G2926" s="127">
        <f t="shared" si="340"/>
        <v>0</v>
      </c>
      <c r="H2926" s="131">
        <f t="shared" si="341"/>
        <v>0</v>
      </c>
      <c r="I2926" s="128">
        <f t="shared" si="342"/>
        <v>17</v>
      </c>
      <c r="J2926" s="156" t="str">
        <f t="shared" si="336"/>
        <v>1 3 4 347 001</v>
      </c>
      <c r="K2926" s="118">
        <f>SUMIFS(DATOS!$F:$F,DATOS!$A:$A,$C2926,DATOS!$G:$G,$N$1,DATOS!$E:$E,$Q$1)</f>
        <v>0</v>
      </c>
      <c r="L2926" s="118">
        <f>SUMIFS(DATOS!$F:$F,DATOS!$A:$A,$C2926,DATOS!$G:$G,$O$1,DATOS!$E:$E,$Q$1)</f>
        <v>0</v>
      </c>
      <c r="M2926" s="119">
        <f>SUMIFS(DATOS!$F:$F,DATOS!$A:$A,$C2926,DATOS!$G:$G,$P$1,DATOS!$E:$E,$Q$1)</f>
        <v>0</v>
      </c>
      <c r="N2926" s="117">
        <f>SUMIFS(DATOS!$F:$F,DATOS!$A:$A,$C2926,DATOS!$G:$G,$N$1,DATOS!$L:$L,$R$1)</f>
        <v>0</v>
      </c>
      <c r="O2926" s="118">
        <f>SUMIFS(DATOS!$F:$F,DATOS!$A:$A,$C2926,DATOS!$G:$G,$O$1,DATOS!$L:$L,$R$1)</f>
        <v>0</v>
      </c>
      <c r="P2926" s="119">
        <f>SUMIFS(DATOS!$F:$F,DATOS!$A:$A,$C2926,DATOS!$G:$G,$P$1,DATOS!$L:$L,$R$1)</f>
        <v>0</v>
      </c>
      <c r="Q2926" s="117">
        <f>SUMIFS(DATOS!$F:$F,DATOS!$A:$A,$C2926,DATOS!$G:$G,$N$1,DATOS!$J:$J,$S$1)</f>
        <v>0</v>
      </c>
      <c r="R2926" s="118">
        <f>SUMIFS(DATOS!$F:$F,DATOS!$A:$A,$C2926,DATOS!$G:$G,$O$1,DATOS!$J:$J,$S$1)</f>
        <v>0</v>
      </c>
      <c r="S2926" s="119">
        <f>SUMIFS(DATOS!$F:$F,DATOS!$A:$A,$C2926,DATOS!$G:$G,$P$1,DATOS!$J:$J,$S$1)</f>
        <v>0</v>
      </c>
      <c r="T2926" s="117">
        <f>SUMIFS(DATOS!$F:$F,DATOS!$A:$A,$C2926,DATOS!$G:$G,$N$1,DATOS!$K:$K,$T$1)</f>
        <v>0</v>
      </c>
      <c r="U2926" s="118">
        <f>SUMIFS(DATOS!$F:$F,DATOS!$A:$A,$C2926,DATOS!$G:$G,$O$1,DATOS!$K:$K,$T$1)</f>
        <v>0</v>
      </c>
      <c r="V2926" s="119">
        <f>SUMIFS(DATOS!$F:$F,DATOS!$A:$A,$C2926,DATOS!$G:$G,$P$1,DATOS!$K:$K,$R$1)</f>
        <v>0</v>
      </c>
    </row>
    <row r="2927" spans="1:22">
      <c r="A2927" s="128" t="s">
        <v>452</v>
      </c>
      <c r="B2927" s="128" t="str">
        <f t="shared" si="337"/>
        <v>1 3 4 347 002 001</v>
      </c>
      <c r="C2927" s="5" t="s">
        <v>10147</v>
      </c>
      <c r="D2927" t="s">
        <v>3369</v>
      </c>
      <c r="E2927" s="127">
        <f t="shared" si="338"/>
        <v>0</v>
      </c>
      <c r="F2927" s="127">
        <f t="shared" si="339"/>
        <v>0</v>
      </c>
      <c r="G2927" s="127">
        <f t="shared" si="340"/>
        <v>0</v>
      </c>
      <c r="H2927" s="131">
        <f t="shared" si="341"/>
        <v>0</v>
      </c>
      <c r="I2927" s="128">
        <f t="shared" si="342"/>
        <v>17</v>
      </c>
      <c r="J2927" s="156" t="str">
        <f t="shared" si="336"/>
        <v>1 3 4 347 002</v>
      </c>
      <c r="K2927" s="118">
        <f>SUMIFS(DATOS!$F:$F,DATOS!$A:$A,$C2927,DATOS!$G:$G,$N$1,DATOS!$E:$E,$Q$1)</f>
        <v>0</v>
      </c>
      <c r="L2927" s="118">
        <f>SUMIFS(DATOS!$F:$F,DATOS!$A:$A,$C2927,DATOS!$G:$G,$O$1,DATOS!$E:$E,$Q$1)</f>
        <v>0</v>
      </c>
      <c r="M2927" s="119">
        <f>SUMIFS(DATOS!$F:$F,DATOS!$A:$A,$C2927,DATOS!$G:$G,$P$1,DATOS!$E:$E,$Q$1)</f>
        <v>0</v>
      </c>
      <c r="N2927" s="117">
        <f>SUMIFS(DATOS!$F:$F,DATOS!$A:$A,$C2927,DATOS!$G:$G,$N$1,DATOS!$L:$L,$R$1)</f>
        <v>0</v>
      </c>
      <c r="O2927" s="118">
        <f>SUMIFS(DATOS!$F:$F,DATOS!$A:$A,$C2927,DATOS!$G:$G,$O$1,DATOS!$L:$L,$R$1)</f>
        <v>0</v>
      </c>
      <c r="P2927" s="119">
        <f>SUMIFS(DATOS!$F:$F,DATOS!$A:$A,$C2927,DATOS!$G:$G,$P$1,DATOS!$L:$L,$R$1)</f>
        <v>0</v>
      </c>
      <c r="Q2927" s="117">
        <f>SUMIFS(DATOS!$F:$F,DATOS!$A:$A,$C2927,DATOS!$G:$G,$N$1,DATOS!$J:$J,$S$1)</f>
        <v>0</v>
      </c>
      <c r="R2927" s="118">
        <f>SUMIFS(DATOS!$F:$F,DATOS!$A:$A,$C2927,DATOS!$G:$G,$O$1,DATOS!$J:$J,$S$1)</f>
        <v>0</v>
      </c>
      <c r="S2927" s="119">
        <f>SUMIFS(DATOS!$F:$F,DATOS!$A:$A,$C2927,DATOS!$G:$G,$P$1,DATOS!$J:$J,$S$1)</f>
        <v>0</v>
      </c>
      <c r="T2927" s="117">
        <f>SUMIFS(DATOS!$F:$F,DATOS!$A:$A,$C2927,DATOS!$G:$G,$N$1,DATOS!$K:$K,$T$1)</f>
        <v>0</v>
      </c>
      <c r="U2927" s="118">
        <f>SUMIFS(DATOS!$F:$F,DATOS!$A:$A,$C2927,DATOS!$G:$G,$O$1,DATOS!$K:$K,$T$1)</f>
        <v>0</v>
      </c>
      <c r="V2927" s="119">
        <f>SUMIFS(DATOS!$F:$F,DATOS!$A:$A,$C2927,DATOS!$G:$G,$P$1,DATOS!$K:$K,$R$1)</f>
        <v>0</v>
      </c>
    </row>
    <row r="2928" spans="1:22">
      <c r="A2928" s="128" t="s">
        <v>452</v>
      </c>
      <c r="B2928" s="128" t="str">
        <f t="shared" si="337"/>
        <v>1 3 4 347 003 001</v>
      </c>
      <c r="C2928" s="5" t="s">
        <v>10148</v>
      </c>
      <c r="D2928" t="s">
        <v>3369</v>
      </c>
      <c r="E2928" s="127">
        <f t="shared" si="338"/>
        <v>0</v>
      </c>
      <c r="F2928" s="127">
        <f t="shared" si="339"/>
        <v>0</v>
      </c>
      <c r="G2928" s="127">
        <f t="shared" si="340"/>
        <v>0</v>
      </c>
      <c r="H2928" s="131">
        <f t="shared" si="341"/>
        <v>0</v>
      </c>
      <c r="I2928" s="128">
        <f t="shared" si="342"/>
        <v>17</v>
      </c>
      <c r="J2928" s="156" t="str">
        <f t="shared" si="336"/>
        <v>1 3 4 347 003</v>
      </c>
      <c r="K2928" s="118">
        <f>SUMIFS(DATOS!$F:$F,DATOS!$A:$A,$C2928,DATOS!$G:$G,$N$1,DATOS!$E:$E,$Q$1)</f>
        <v>0</v>
      </c>
      <c r="L2928" s="118">
        <f>SUMIFS(DATOS!$F:$F,DATOS!$A:$A,$C2928,DATOS!$G:$G,$O$1,DATOS!$E:$E,$Q$1)</f>
        <v>0</v>
      </c>
      <c r="M2928" s="119">
        <f>SUMIFS(DATOS!$F:$F,DATOS!$A:$A,$C2928,DATOS!$G:$G,$P$1,DATOS!$E:$E,$Q$1)</f>
        <v>0</v>
      </c>
      <c r="N2928" s="117">
        <f>SUMIFS(DATOS!$F:$F,DATOS!$A:$A,$C2928,DATOS!$G:$G,$N$1,DATOS!$L:$L,$R$1)</f>
        <v>0</v>
      </c>
      <c r="O2928" s="118">
        <f>SUMIFS(DATOS!$F:$F,DATOS!$A:$A,$C2928,DATOS!$G:$G,$O$1,DATOS!$L:$L,$R$1)</f>
        <v>0</v>
      </c>
      <c r="P2928" s="119">
        <f>SUMIFS(DATOS!$F:$F,DATOS!$A:$A,$C2928,DATOS!$G:$G,$P$1,DATOS!$L:$L,$R$1)</f>
        <v>0</v>
      </c>
      <c r="Q2928" s="117">
        <f>SUMIFS(DATOS!$F:$F,DATOS!$A:$A,$C2928,DATOS!$G:$G,$N$1,DATOS!$J:$J,$S$1)</f>
        <v>0</v>
      </c>
      <c r="R2928" s="118">
        <f>SUMIFS(DATOS!$F:$F,DATOS!$A:$A,$C2928,DATOS!$G:$G,$O$1,DATOS!$J:$J,$S$1)</f>
        <v>0</v>
      </c>
      <c r="S2928" s="119">
        <f>SUMIFS(DATOS!$F:$F,DATOS!$A:$A,$C2928,DATOS!$G:$G,$P$1,DATOS!$J:$J,$S$1)</f>
        <v>0</v>
      </c>
      <c r="T2928" s="117">
        <f>SUMIFS(DATOS!$F:$F,DATOS!$A:$A,$C2928,DATOS!$G:$G,$N$1,DATOS!$K:$K,$T$1)</f>
        <v>0</v>
      </c>
      <c r="U2928" s="118">
        <f>SUMIFS(DATOS!$F:$F,DATOS!$A:$A,$C2928,DATOS!$G:$G,$O$1,DATOS!$K:$K,$T$1)</f>
        <v>0</v>
      </c>
      <c r="V2928" s="119">
        <f>SUMIFS(DATOS!$F:$F,DATOS!$A:$A,$C2928,DATOS!$G:$G,$P$1,DATOS!$K:$K,$R$1)</f>
        <v>0</v>
      </c>
    </row>
    <row r="2929" spans="1:22">
      <c r="A2929" s="128" t="s">
        <v>452</v>
      </c>
      <c r="B2929" s="128" t="str">
        <f t="shared" si="337"/>
        <v>1 3 4 347 004 001</v>
      </c>
      <c r="C2929" s="5" t="s">
        <v>10149</v>
      </c>
      <c r="D2929" t="s">
        <v>3369</v>
      </c>
      <c r="E2929" s="127">
        <f t="shared" si="338"/>
        <v>0</v>
      </c>
      <c r="F2929" s="127">
        <f t="shared" si="339"/>
        <v>0</v>
      </c>
      <c r="G2929" s="127">
        <f t="shared" si="340"/>
        <v>0</v>
      </c>
      <c r="H2929" s="131">
        <f t="shared" si="341"/>
        <v>0</v>
      </c>
      <c r="I2929" s="128">
        <f t="shared" si="342"/>
        <v>17</v>
      </c>
      <c r="J2929" s="156" t="str">
        <f t="shared" si="336"/>
        <v>1 3 4 347 004</v>
      </c>
      <c r="K2929" s="118">
        <f>SUMIFS(DATOS!$F:$F,DATOS!$A:$A,$C2929,DATOS!$G:$G,$N$1,DATOS!$E:$E,$Q$1)</f>
        <v>0</v>
      </c>
      <c r="L2929" s="118">
        <f>SUMIFS(DATOS!$F:$F,DATOS!$A:$A,$C2929,DATOS!$G:$G,$O$1,DATOS!$E:$E,$Q$1)</f>
        <v>0</v>
      </c>
      <c r="M2929" s="119">
        <f>SUMIFS(DATOS!$F:$F,DATOS!$A:$A,$C2929,DATOS!$G:$G,$P$1,DATOS!$E:$E,$Q$1)</f>
        <v>0</v>
      </c>
      <c r="N2929" s="117">
        <f>SUMIFS(DATOS!$F:$F,DATOS!$A:$A,$C2929,DATOS!$G:$G,$N$1,DATOS!$L:$L,$R$1)</f>
        <v>0</v>
      </c>
      <c r="O2929" s="118">
        <f>SUMIFS(DATOS!$F:$F,DATOS!$A:$A,$C2929,DATOS!$G:$G,$O$1,DATOS!$L:$L,$R$1)</f>
        <v>0</v>
      </c>
      <c r="P2929" s="119">
        <f>SUMIFS(DATOS!$F:$F,DATOS!$A:$A,$C2929,DATOS!$G:$G,$P$1,DATOS!$L:$L,$R$1)</f>
        <v>0</v>
      </c>
      <c r="Q2929" s="117">
        <f>SUMIFS(DATOS!$F:$F,DATOS!$A:$A,$C2929,DATOS!$G:$G,$N$1,DATOS!$J:$J,$S$1)</f>
        <v>0</v>
      </c>
      <c r="R2929" s="118">
        <f>SUMIFS(DATOS!$F:$F,DATOS!$A:$A,$C2929,DATOS!$G:$G,$O$1,DATOS!$J:$J,$S$1)</f>
        <v>0</v>
      </c>
      <c r="S2929" s="119">
        <f>SUMIFS(DATOS!$F:$F,DATOS!$A:$A,$C2929,DATOS!$G:$G,$P$1,DATOS!$J:$J,$S$1)</f>
        <v>0</v>
      </c>
      <c r="T2929" s="117">
        <f>SUMIFS(DATOS!$F:$F,DATOS!$A:$A,$C2929,DATOS!$G:$G,$N$1,DATOS!$K:$K,$T$1)</f>
        <v>0</v>
      </c>
      <c r="U2929" s="118">
        <f>SUMIFS(DATOS!$F:$F,DATOS!$A:$A,$C2929,DATOS!$G:$G,$O$1,DATOS!$K:$K,$T$1)</f>
        <v>0</v>
      </c>
      <c r="V2929" s="119">
        <f>SUMIFS(DATOS!$F:$F,DATOS!$A:$A,$C2929,DATOS!$G:$G,$P$1,DATOS!$K:$K,$R$1)</f>
        <v>0</v>
      </c>
    </row>
    <row r="2930" spans="1:22">
      <c r="A2930" s="128" t="s">
        <v>452</v>
      </c>
      <c r="B2930" s="128" t="str">
        <f t="shared" si="337"/>
        <v>1 3 4 347 005 001</v>
      </c>
      <c r="C2930" s="5" t="s">
        <v>10150</v>
      </c>
      <c r="D2930" t="s">
        <v>3369</v>
      </c>
      <c r="E2930" s="127">
        <f t="shared" si="338"/>
        <v>0</v>
      </c>
      <c r="F2930" s="127">
        <f t="shared" si="339"/>
        <v>0</v>
      </c>
      <c r="G2930" s="127">
        <f t="shared" si="340"/>
        <v>0</v>
      </c>
      <c r="H2930" s="131">
        <f t="shared" si="341"/>
        <v>0</v>
      </c>
      <c r="I2930" s="128">
        <f t="shared" si="342"/>
        <v>17</v>
      </c>
      <c r="J2930" s="156" t="str">
        <f t="shared" si="336"/>
        <v>1 3 4 347 005</v>
      </c>
      <c r="K2930" s="118">
        <f>SUMIFS(DATOS!$F:$F,DATOS!$A:$A,$C2930,DATOS!$G:$G,$N$1,DATOS!$E:$E,$Q$1)</f>
        <v>0</v>
      </c>
      <c r="L2930" s="118">
        <f>SUMIFS(DATOS!$F:$F,DATOS!$A:$A,$C2930,DATOS!$G:$G,$O$1,DATOS!$E:$E,$Q$1)</f>
        <v>0</v>
      </c>
      <c r="M2930" s="119">
        <f>SUMIFS(DATOS!$F:$F,DATOS!$A:$A,$C2930,DATOS!$G:$G,$P$1,DATOS!$E:$E,$Q$1)</f>
        <v>0</v>
      </c>
      <c r="N2930" s="117">
        <f>SUMIFS(DATOS!$F:$F,DATOS!$A:$A,$C2930,DATOS!$G:$G,$N$1,DATOS!$L:$L,$R$1)</f>
        <v>0</v>
      </c>
      <c r="O2930" s="118">
        <f>SUMIFS(DATOS!$F:$F,DATOS!$A:$A,$C2930,DATOS!$G:$G,$O$1,DATOS!$L:$L,$R$1)</f>
        <v>0</v>
      </c>
      <c r="P2930" s="119">
        <f>SUMIFS(DATOS!$F:$F,DATOS!$A:$A,$C2930,DATOS!$G:$G,$P$1,DATOS!$L:$L,$R$1)</f>
        <v>0</v>
      </c>
      <c r="Q2930" s="117">
        <f>SUMIFS(DATOS!$F:$F,DATOS!$A:$A,$C2930,DATOS!$G:$G,$N$1,DATOS!$J:$J,$S$1)</f>
        <v>0</v>
      </c>
      <c r="R2930" s="118">
        <f>SUMIFS(DATOS!$F:$F,DATOS!$A:$A,$C2930,DATOS!$G:$G,$O$1,DATOS!$J:$J,$S$1)</f>
        <v>0</v>
      </c>
      <c r="S2930" s="119">
        <f>SUMIFS(DATOS!$F:$F,DATOS!$A:$A,$C2930,DATOS!$G:$G,$P$1,DATOS!$J:$J,$S$1)</f>
        <v>0</v>
      </c>
      <c r="T2930" s="117">
        <f>SUMIFS(DATOS!$F:$F,DATOS!$A:$A,$C2930,DATOS!$G:$G,$N$1,DATOS!$K:$K,$T$1)</f>
        <v>0</v>
      </c>
      <c r="U2930" s="118">
        <f>SUMIFS(DATOS!$F:$F,DATOS!$A:$A,$C2930,DATOS!$G:$G,$O$1,DATOS!$K:$K,$T$1)</f>
        <v>0</v>
      </c>
      <c r="V2930" s="119">
        <f>SUMIFS(DATOS!$F:$F,DATOS!$A:$A,$C2930,DATOS!$G:$G,$P$1,DATOS!$K:$K,$R$1)</f>
        <v>0</v>
      </c>
    </row>
    <row r="2931" spans="1:22">
      <c r="A2931" s="128" t="s">
        <v>452</v>
      </c>
      <c r="B2931" s="128" t="str">
        <f t="shared" si="337"/>
        <v>1 3 4 348 001 001</v>
      </c>
      <c r="C2931" s="5" t="s">
        <v>4499</v>
      </c>
      <c r="D2931" t="s">
        <v>3370</v>
      </c>
      <c r="E2931" s="127">
        <f t="shared" si="338"/>
        <v>0</v>
      </c>
      <c r="F2931" s="127">
        <f t="shared" si="339"/>
        <v>0</v>
      </c>
      <c r="G2931" s="127">
        <f t="shared" si="340"/>
        <v>0</v>
      </c>
      <c r="H2931" s="131">
        <f t="shared" si="341"/>
        <v>0</v>
      </c>
      <c r="I2931" s="128">
        <f t="shared" si="342"/>
        <v>17</v>
      </c>
      <c r="J2931" s="156" t="str">
        <f t="shared" si="336"/>
        <v>1 3 4 348 001</v>
      </c>
      <c r="K2931" s="118">
        <f>SUMIFS(DATOS!$F:$F,DATOS!$A:$A,$C2931,DATOS!$G:$G,$N$1,DATOS!$E:$E,$Q$1)</f>
        <v>0</v>
      </c>
      <c r="L2931" s="118">
        <f>SUMIFS(DATOS!$F:$F,DATOS!$A:$A,$C2931,DATOS!$G:$G,$O$1,DATOS!$E:$E,$Q$1)</f>
        <v>0</v>
      </c>
      <c r="M2931" s="119">
        <f>SUMIFS(DATOS!$F:$F,DATOS!$A:$A,$C2931,DATOS!$G:$G,$P$1,DATOS!$E:$E,$Q$1)</f>
        <v>0</v>
      </c>
      <c r="N2931" s="117">
        <f>SUMIFS(DATOS!$F:$F,DATOS!$A:$A,$C2931,DATOS!$G:$G,$N$1,DATOS!$L:$L,$R$1)</f>
        <v>0</v>
      </c>
      <c r="O2931" s="118">
        <f>SUMIFS(DATOS!$F:$F,DATOS!$A:$A,$C2931,DATOS!$G:$G,$O$1,DATOS!$L:$L,$R$1)</f>
        <v>0</v>
      </c>
      <c r="P2931" s="119">
        <f>SUMIFS(DATOS!$F:$F,DATOS!$A:$A,$C2931,DATOS!$G:$G,$P$1,DATOS!$L:$L,$R$1)</f>
        <v>0</v>
      </c>
      <c r="Q2931" s="117">
        <f>SUMIFS(DATOS!$F:$F,DATOS!$A:$A,$C2931,DATOS!$G:$G,$N$1,DATOS!$J:$J,$S$1)</f>
        <v>0</v>
      </c>
      <c r="R2931" s="118">
        <f>SUMIFS(DATOS!$F:$F,DATOS!$A:$A,$C2931,DATOS!$G:$G,$O$1,DATOS!$J:$J,$S$1)</f>
        <v>0</v>
      </c>
      <c r="S2931" s="119">
        <f>SUMIFS(DATOS!$F:$F,DATOS!$A:$A,$C2931,DATOS!$G:$G,$P$1,DATOS!$J:$J,$S$1)</f>
        <v>0</v>
      </c>
      <c r="T2931" s="117">
        <f>SUMIFS(DATOS!$F:$F,DATOS!$A:$A,$C2931,DATOS!$G:$G,$N$1,DATOS!$K:$K,$T$1)</f>
        <v>0</v>
      </c>
      <c r="U2931" s="118">
        <f>SUMIFS(DATOS!$F:$F,DATOS!$A:$A,$C2931,DATOS!$G:$G,$O$1,DATOS!$K:$K,$T$1)</f>
        <v>0</v>
      </c>
      <c r="V2931" s="119">
        <f>SUMIFS(DATOS!$F:$F,DATOS!$A:$A,$C2931,DATOS!$G:$G,$P$1,DATOS!$K:$K,$R$1)</f>
        <v>0</v>
      </c>
    </row>
    <row r="2932" spans="1:22">
      <c r="A2932" s="128" t="s">
        <v>452</v>
      </c>
      <c r="B2932" s="128" t="str">
        <f t="shared" si="337"/>
        <v>1 3 4 348 002 001</v>
      </c>
      <c r="C2932" s="5" t="s">
        <v>10151</v>
      </c>
      <c r="D2932" t="s">
        <v>3370</v>
      </c>
      <c r="E2932" s="127">
        <f t="shared" si="338"/>
        <v>0</v>
      </c>
      <c r="F2932" s="127">
        <f t="shared" si="339"/>
        <v>0</v>
      </c>
      <c r="G2932" s="127">
        <f t="shared" si="340"/>
        <v>0</v>
      </c>
      <c r="H2932" s="131">
        <f t="shared" si="341"/>
        <v>0</v>
      </c>
      <c r="I2932" s="128">
        <f t="shared" si="342"/>
        <v>17</v>
      </c>
      <c r="J2932" s="156" t="str">
        <f t="shared" si="336"/>
        <v>1 3 4 348 002</v>
      </c>
      <c r="K2932" s="118">
        <f>SUMIFS(DATOS!$F:$F,DATOS!$A:$A,$C2932,DATOS!$G:$G,$N$1,DATOS!$E:$E,$Q$1)</f>
        <v>0</v>
      </c>
      <c r="L2932" s="118">
        <f>SUMIFS(DATOS!$F:$F,DATOS!$A:$A,$C2932,DATOS!$G:$G,$O$1,DATOS!$E:$E,$Q$1)</f>
        <v>0</v>
      </c>
      <c r="M2932" s="119">
        <f>SUMIFS(DATOS!$F:$F,DATOS!$A:$A,$C2932,DATOS!$G:$G,$P$1,DATOS!$E:$E,$Q$1)</f>
        <v>0</v>
      </c>
      <c r="N2932" s="117">
        <f>SUMIFS(DATOS!$F:$F,DATOS!$A:$A,$C2932,DATOS!$G:$G,$N$1,DATOS!$L:$L,$R$1)</f>
        <v>0</v>
      </c>
      <c r="O2932" s="118">
        <f>SUMIFS(DATOS!$F:$F,DATOS!$A:$A,$C2932,DATOS!$G:$G,$O$1,DATOS!$L:$L,$R$1)</f>
        <v>0</v>
      </c>
      <c r="P2932" s="119">
        <f>SUMIFS(DATOS!$F:$F,DATOS!$A:$A,$C2932,DATOS!$G:$G,$P$1,DATOS!$L:$L,$R$1)</f>
        <v>0</v>
      </c>
      <c r="Q2932" s="117">
        <f>SUMIFS(DATOS!$F:$F,DATOS!$A:$A,$C2932,DATOS!$G:$G,$N$1,DATOS!$J:$J,$S$1)</f>
        <v>0</v>
      </c>
      <c r="R2932" s="118">
        <f>SUMIFS(DATOS!$F:$F,DATOS!$A:$A,$C2932,DATOS!$G:$G,$O$1,DATOS!$J:$J,$S$1)</f>
        <v>0</v>
      </c>
      <c r="S2932" s="119">
        <f>SUMIFS(DATOS!$F:$F,DATOS!$A:$A,$C2932,DATOS!$G:$G,$P$1,DATOS!$J:$J,$S$1)</f>
        <v>0</v>
      </c>
      <c r="T2932" s="117">
        <f>SUMIFS(DATOS!$F:$F,DATOS!$A:$A,$C2932,DATOS!$G:$G,$N$1,DATOS!$K:$K,$T$1)</f>
        <v>0</v>
      </c>
      <c r="U2932" s="118">
        <f>SUMIFS(DATOS!$F:$F,DATOS!$A:$A,$C2932,DATOS!$G:$G,$O$1,DATOS!$K:$K,$T$1)</f>
        <v>0</v>
      </c>
      <c r="V2932" s="119">
        <f>SUMIFS(DATOS!$F:$F,DATOS!$A:$A,$C2932,DATOS!$G:$G,$P$1,DATOS!$K:$K,$R$1)</f>
        <v>0</v>
      </c>
    </row>
    <row r="2933" spans="1:22">
      <c r="A2933" s="128" t="s">
        <v>452</v>
      </c>
      <c r="B2933" s="128" t="str">
        <f t="shared" si="337"/>
        <v>1 3 4 348 003 001</v>
      </c>
      <c r="C2933" s="5" t="s">
        <v>10152</v>
      </c>
      <c r="D2933" t="s">
        <v>3370</v>
      </c>
      <c r="E2933" s="127">
        <f t="shared" si="338"/>
        <v>0</v>
      </c>
      <c r="F2933" s="127">
        <f t="shared" si="339"/>
        <v>0</v>
      </c>
      <c r="G2933" s="127">
        <f t="shared" si="340"/>
        <v>0</v>
      </c>
      <c r="H2933" s="131">
        <f t="shared" si="341"/>
        <v>0</v>
      </c>
      <c r="I2933" s="128">
        <f t="shared" si="342"/>
        <v>17</v>
      </c>
      <c r="J2933" s="156" t="str">
        <f t="shared" si="336"/>
        <v>1 3 4 348 003</v>
      </c>
      <c r="K2933" s="118">
        <f>SUMIFS(DATOS!$F:$F,DATOS!$A:$A,$C2933,DATOS!$G:$G,$N$1,DATOS!$E:$E,$Q$1)</f>
        <v>0</v>
      </c>
      <c r="L2933" s="118">
        <f>SUMIFS(DATOS!$F:$F,DATOS!$A:$A,$C2933,DATOS!$G:$G,$O$1,DATOS!$E:$E,$Q$1)</f>
        <v>0</v>
      </c>
      <c r="M2933" s="119">
        <f>SUMIFS(DATOS!$F:$F,DATOS!$A:$A,$C2933,DATOS!$G:$G,$P$1,DATOS!$E:$E,$Q$1)</f>
        <v>0</v>
      </c>
      <c r="N2933" s="117">
        <f>SUMIFS(DATOS!$F:$F,DATOS!$A:$A,$C2933,DATOS!$G:$G,$N$1,DATOS!$L:$L,$R$1)</f>
        <v>0</v>
      </c>
      <c r="O2933" s="118">
        <f>SUMIFS(DATOS!$F:$F,DATOS!$A:$A,$C2933,DATOS!$G:$G,$O$1,DATOS!$L:$L,$R$1)</f>
        <v>0</v>
      </c>
      <c r="P2933" s="119">
        <f>SUMIFS(DATOS!$F:$F,DATOS!$A:$A,$C2933,DATOS!$G:$G,$P$1,DATOS!$L:$L,$R$1)</f>
        <v>0</v>
      </c>
      <c r="Q2933" s="117">
        <f>SUMIFS(DATOS!$F:$F,DATOS!$A:$A,$C2933,DATOS!$G:$G,$N$1,DATOS!$J:$J,$S$1)</f>
        <v>0</v>
      </c>
      <c r="R2933" s="118">
        <f>SUMIFS(DATOS!$F:$F,DATOS!$A:$A,$C2933,DATOS!$G:$G,$O$1,DATOS!$J:$J,$S$1)</f>
        <v>0</v>
      </c>
      <c r="S2933" s="119">
        <f>SUMIFS(DATOS!$F:$F,DATOS!$A:$A,$C2933,DATOS!$G:$G,$P$1,DATOS!$J:$J,$S$1)</f>
        <v>0</v>
      </c>
      <c r="T2933" s="117">
        <f>SUMIFS(DATOS!$F:$F,DATOS!$A:$A,$C2933,DATOS!$G:$G,$N$1,DATOS!$K:$K,$T$1)</f>
        <v>0</v>
      </c>
      <c r="U2933" s="118">
        <f>SUMIFS(DATOS!$F:$F,DATOS!$A:$A,$C2933,DATOS!$G:$G,$O$1,DATOS!$K:$K,$T$1)</f>
        <v>0</v>
      </c>
      <c r="V2933" s="119">
        <f>SUMIFS(DATOS!$F:$F,DATOS!$A:$A,$C2933,DATOS!$G:$G,$P$1,DATOS!$K:$K,$R$1)</f>
        <v>0</v>
      </c>
    </row>
    <row r="2934" spans="1:22">
      <c r="A2934" s="128" t="s">
        <v>452</v>
      </c>
      <c r="B2934" s="128" t="str">
        <f t="shared" si="337"/>
        <v>1 3 4 348 004 001</v>
      </c>
      <c r="C2934" s="5" t="s">
        <v>10153</v>
      </c>
      <c r="D2934" t="s">
        <v>3370</v>
      </c>
      <c r="E2934" s="127">
        <f t="shared" si="338"/>
        <v>0</v>
      </c>
      <c r="F2934" s="127">
        <f t="shared" si="339"/>
        <v>0</v>
      </c>
      <c r="G2934" s="127">
        <f t="shared" si="340"/>
        <v>0</v>
      </c>
      <c r="H2934" s="131">
        <f t="shared" si="341"/>
        <v>0</v>
      </c>
      <c r="I2934" s="128">
        <f t="shared" si="342"/>
        <v>17</v>
      </c>
      <c r="J2934" s="156" t="str">
        <f t="shared" si="336"/>
        <v>1 3 4 348 004</v>
      </c>
      <c r="K2934" s="118">
        <f>SUMIFS(DATOS!$F:$F,DATOS!$A:$A,$C2934,DATOS!$G:$G,$N$1,DATOS!$E:$E,$Q$1)</f>
        <v>0</v>
      </c>
      <c r="L2934" s="118">
        <f>SUMIFS(DATOS!$F:$F,DATOS!$A:$A,$C2934,DATOS!$G:$G,$O$1,DATOS!$E:$E,$Q$1)</f>
        <v>0</v>
      </c>
      <c r="M2934" s="119">
        <f>SUMIFS(DATOS!$F:$F,DATOS!$A:$A,$C2934,DATOS!$G:$G,$P$1,DATOS!$E:$E,$Q$1)</f>
        <v>0</v>
      </c>
      <c r="N2934" s="117">
        <f>SUMIFS(DATOS!$F:$F,DATOS!$A:$A,$C2934,DATOS!$G:$G,$N$1,DATOS!$L:$L,$R$1)</f>
        <v>0</v>
      </c>
      <c r="O2934" s="118">
        <f>SUMIFS(DATOS!$F:$F,DATOS!$A:$A,$C2934,DATOS!$G:$G,$O$1,DATOS!$L:$L,$R$1)</f>
        <v>0</v>
      </c>
      <c r="P2934" s="119">
        <f>SUMIFS(DATOS!$F:$F,DATOS!$A:$A,$C2934,DATOS!$G:$G,$P$1,DATOS!$L:$L,$R$1)</f>
        <v>0</v>
      </c>
      <c r="Q2934" s="117">
        <f>SUMIFS(DATOS!$F:$F,DATOS!$A:$A,$C2934,DATOS!$G:$G,$N$1,DATOS!$J:$J,$S$1)</f>
        <v>0</v>
      </c>
      <c r="R2934" s="118">
        <f>SUMIFS(DATOS!$F:$F,DATOS!$A:$A,$C2934,DATOS!$G:$G,$O$1,DATOS!$J:$J,$S$1)</f>
        <v>0</v>
      </c>
      <c r="S2934" s="119">
        <f>SUMIFS(DATOS!$F:$F,DATOS!$A:$A,$C2934,DATOS!$G:$G,$P$1,DATOS!$J:$J,$S$1)</f>
        <v>0</v>
      </c>
      <c r="T2934" s="117">
        <f>SUMIFS(DATOS!$F:$F,DATOS!$A:$A,$C2934,DATOS!$G:$G,$N$1,DATOS!$K:$K,$T$1)</f>
        <v>0</v>
      </c>
      <c r="U2934" s="118">
        <f>SUMIFS(DATOS!$F:$F,DATOS!$A:$A,$C2934,DATOS!$G:$G,$O$1,DATOS!$K:$K,$T$1)</f>
        <v>0</v>
      </c>
      <c r="V2934" s="119">
        <f>SUMIFS(DATOS!$F:$F,DATOS!$A:$A,$C2934,DATOS!$G:$G,$P$1,DATOS!$K:$K,$R$1)</f>
        <v>0</v>
      </c>
    </row>
    <row r="2935" spans="1:22">
      <c r="A2935" s="128" t="s">
        <v>452</v>
      </c>
      <c r="B2935" s="128" t="str">
        <f t="shared" si="337"/>
        <v>1 3 4 348 005 001</v>
      </c>
      <c r="C2935" s="5" t="s">
        <v>10154</v>
      </c>
      <c r="D2935" t="s">
        <v>3370</v>
      </c>
      <c r="E2935" s="127">
        <f t="shared" si="338"/>
        <v>0</v>
      </c>
      <c r="F2935" s="127">
        <f t="shared" si="339"/>
        <v>0</v>
      </c>
      <c r="G2935" s="127">
        <f t="shared" si="340"/>
        <v>0</v>
      </c>
      <c r="H2935" s="131">
        <f t="shared" si="341"/>
        <v>0</v>
      </c>
      <c r="I2935" s="128">
        <f t="shared" si="342"/>
        <v>17</v>
      </c>
      <c r="J2935" s="156" t="str">
        <f t="shared" si="336"/>
        <v>1 3 4 348 005</v>
      </c>
      <c r="K2935" s="118">
        <f>SUMIFS(DATOS!$F:$F,DATOS!$A:$A,$C2935,DATOS!$G:$G,$N$1,DATOS!$E:$E,$Q$1)</f>
        <v>0</v>
      </c>
      <c r="L2935" s="118">
        <f>SUMIFS(DATOS!$F:$F,DATOS!$A:$A,$C2935,DATOS!$G:$G,$O$1,DATOS!$E:$E,$Q$1)</f>
        <v>0</v>
      </c>
      <c r="M2935" s="119">
        <f>SUMIFS(DATOS!$F:$F,DATOS!$A:$A,$C2935,DATOS!$G:$G,$P$1,DATOS!$E:$E,$Q$1)</f>
        <v>0</v>
      </c>
      <c r="N2935" s="117">
        <f>SUMIFS(DATOS!$F:$F,DATOS!$A:$A,$C2935,DATOS!$G:$G,$N$1,DATOS!$L:$L,$R$1)</f>
        <v>0</v>
      </c>
      <c r="O2935" s="118">
        <f>SUMIFS(DATOS!$F:$F,DATOS!$A:$A,$C2935,DATOS!$G:$G,$O$1,DATOS!$L:$L,$R$1)</f>
        <v>0</v>
      </c>
      <c r="P2935" s="119">
        <f>SUMIFS(DATOS!$F:$F,DATOS!$A:$A,$C2935,DATOS!$G:$G,$P$1,DATOS!$L:$L,$R$1)</f>
        <v>0</v>
      </c>
      <c r="Q2935" s="117">
        <f>SUMIFS(DATOS!$F:$F,DATOS!$A:$A,$C2935,DATOS!$G:$G,$N$1,DATOS!$J:$J,$S$1)</f>
        <v>0</v>
      </c>
      <c r="R2935" s="118">
        <f>SUMIFS(DATOS!$F:$F,DATOS!$A:$A,$C2935,DATOS!$G:$G,$O$1,DATOS!$J:$J,$S$1)</f>
        <v>0</v>
      </c>
      <c r="S2935" s="119">
        <f>SUMIFS(DATOS!$F:$F,DATOS!$A:$A,$C2935,DATOS!$G:$G,$P$1,DATOS!$J:$J,$S$1)</f>
        <v>0</v>
      </c>
      <c r="T2935" s="117">
        <f>SUMIFS(DATOS!$F:$F,DATOS!$A:$A,$C2935,DATOS!$G:$G,$N$1,DATOS!$K:$K,$T$1)</f>
        <v>0</v>
      </c>
      <c r="U2935" s="118">
        <f>SUMIFS(DATOS!$F:$F,DATOS!$A:$A,$C2935,DATOS!$G:$G,$O$1,DATOS!$K:$K,$T$1)</f>
        <v>0</v>
      </c>
      <c r="V2935" s="119">
        <f>SUMIFS(DATOS!$F:$F,DATOS!$A:$A,$C2935,DATOS!$G:$G,$P$1,DATOS!$K:$K,$R$1)</f>
        <v>0</v>
      </c>
    </row>
    <row r="2936" spans="1:22">
      <c r="A2936" s="128" t="s">
        <v>452</v>
      </c>
      <c r="B2936" s="128" t="str">
        <f t="shared" si="337"/>
        <v>1 3 4 349 001 001</v>
      </c>
      <c r="C2936" s="5" t="s">
        <v>4507</v>
      </c>
      <c r="D2936" t="s">
        <v>281</v>
      </c>
      <c r="E2936" s="127">
        <f t="shared" si="338"/>
        <v>0</v>
      </c>
      <c r="F2936" s="127">
        <f t="shared" si="339"/>
        <v>0</v>
      </c>
      <c r="G2936" s="127">
        <f t="shared" si="340"/>
        <v>0</v>
      </c>
      <c r="H2936" s="131">
        <f t="shared" si="341"/>
        <v>0</v>
      </c>
      <c r="I2936" s="128">
        <f t="shared" si="342"/>
        <v>17</v>
      </c>
      <c r="J2936" s="156" t="str">
        <f t="shared" si="336"/>
        <v>1 3 4 349 001</v>
      </c>
      <c r="K2936" s="118">
        <f>SUMIFS(DATOS!$F:$F,DATOS!$A:$A,$C2936,DATOS!$G:$G,$N$1,DATOS!$E:$E,$Q$1)</f>
        <v>0</v>
      </c>
      <c r="L2936" s="118">
        <f>SUMIFS(DATOS!$F:$F,DATOS!$A:$A,$C2936,DATOS!$G:$G,$O$1,DATOS!$E:$E,$Q$1)</f>
        <v>0</v>
      </c>
      <c r="M2936" s="119">
        <f>SUMIFS(DATOS!$F:$F,DATOS!$A:$A,$C2936,DATOS!$G:$G,$P$1,DATOS!$E:$E,$Q$1)</f>
        <v>0</v>
      </c>
      <c r="N2936" s="117">
        <f>SUMIFS(DATOS!$F:$F,DATOS!$A:$A,$C2936,DATOS!$G:$G,$N$1,DATOS!$L:$L,$R$1)</f>
        <v>0</v>
      </c>
      <c r="O2936" s="118">
        <f>SUMIFS(DATOS!$F:$F,DATOS!$A:$A,$C2936,DATOS!$G:$G,$O$1,DATOS!$L:$L,$R$1)</f>
        <v>0</v>
      </c>
      <c r="P2936" s="119">
        <f>SUMIFS(DATOS!$F:$F,DATOS!$A:$A,$C2936,DATOS!$G:$G,$P$1,DATOS!$L:$L,$R$1)</f>
        <v>0</v>
      </c>
      <c r="Q2936" s="117">
        <f>SUMIFS(DATOS!$F:$F,DATOS!$A:$A,$C2936,DATOS!$G:$G,$N$1,DATOS!$J:$J,$S$1)</f>
        <v>0</v>
      </c>
      <c r="R2936" s="118">
        <f>SUMIFS(DATOS!$F:$F,DATOS!$A:$A,$C2936,DATOS!$G:$G,$O$1,DATOS!$J:$J,$S$1)</f>
        <v>0</v>
      </c>
      <c r="S2936" s="119">
        <f>SUMIFS(DATOS!$F:$F,DATOS!$A:$A,$C2936,DATOS!$G:$G,$P$1,DATOS!$J:$J,$S$1)</f>
        <v>0</v>
      </c>
      <c r="T2936" s="117">
        <f>SUMIFS(DATOS!$F:$F,DATOS!$A:$A,$C2936,DATOS!$G:$G,$N$1,DATOS!$K:$K,$T$1)</f>
        <v>0</v>
      </c>
      <c r="U2936" s="118">
        <f>SUMIFS(DATOS!$F:$F,DATOS!$A:$A,$C2936,DATOS!$G:$G,$O$1,DATOS!$K:$K,$T$1)</f>
        <v>0</v>
      </c>
      <c r="V2936" s="119">
        <f>SUMIFS(DATOS!$F:$F,DATOS!$A:$A,$C2936,DATOS!$G:$G,$P$1,DATOS!$K:$K,$R$1)</f>
        <v>0</v>
      </c>
    </row>
    <row r="2937" spans="1:22">
      <c r="A2937" s="128" t="s">
        <v>452</v>
      </c>
      <c r="B2937" s="128" t="str">
        <f t="shared" si="337"/>
        <v>1 3 4 349 002 001</v>
      </c>
      <c r="C2937" s="5" t="s">
        <v>10155</v>
      </c>
      <c r="D2937" t="s">
        <v>281</v>
      </c>
      <c r="E2937" s="127">
        <f t="shared" si="338"/>
        <v>0</v>
      </c>
      <c r="F2937" s="127">
        <f t="shared" si="339"/>
        <v>0</v>
      </c>
      <c r="G2937" s="127">
        <f t="shared" si="340"/>
        <v>0</v>
      </c>
      <c r="H2937" s="131">
        <f t="shared" si="341"/>
        <v>0</v>
      </c>
      <c r="I2937" s="128">
        <f t="shared" si="342"/>
        <v>17</v>
      </c>
      <c r="J2937" s="156" t="str">
        <f t="shared" si="336"/>
        <v>1 3 4 349 002</v>
      </c>
      <c r="K2937" s="118">
        <f>SUMIFS(DATOS!$F:$F,DATOS!$A:$A,$C2937,DATOS!$G:$G,$N$1,DATOS!$E:$E,$Q$1)</f>
        <v>0</v>
      </c>
      <c r="L2937" s="118">
        <f>SUMIFS(DATOS!$F:$F,DATOS!$A:$A,$C2937,DATOS!$G:$G,$O$1,DATOS!$E:$E,$Q$1)</f>
        <v>0</v>
      </c>
      <c r="M2937" s="119">
        <f>SUMIFS(DATOS!$F:$F,DATOS!$A:$A,$C2937,DATOS!$G:$G,$P$1,DATOS!$E:$E,$Q$1)</f>
        <v>0</v>
      </c>
      <c r="N2937" s="117">
        <f>SUMIFS(DATOS!$F:$F,DATOS!$A:$A,$C2937,DATOS!$G:$G,$N$1,DATOS!$L:$L,$R$1)</f>
        <v>0</v>
      </c>
      <c r="O2937" s="118">
        <f>SUMIFS(DATOS!$F:$F,DATOS!$A:$A,$C2937,DATOS!$G:$G,$O$1,DATOS!$L:$L,$R$1)</f>
        <v>0</v>
      </c>
      <c r="P2937" s="119">
        <f>SUMIFS(DATOS!$F:$F,DATOS!$A:$A,$C2937,DATOS!$G:$G,$P$1,DATOS!$L:$L,$R$1)</f>
        <v>0</v>
      </c>
      <c r="Q2937" s="117">
        <f>SUMIFS(DATOS!$F:$F,DATOS!$A:$A,$C2937,DATOS!$G:$G,$N$1,DATOS!$J:$J,$S$1)</f>
        <v>0</v>
      </c>
      <c r="R2937" s="118">
        <f>SUMIFS(DATOS!$F:$F,DATOS!$A:$A,$C2937,DATOS!$G:$G,$O$1,DATOS!$J:$J,$S$1)</f>
        <v>0</v>
      </c>
      <c r="S2937" s="119">
        <f>SUMIFS(DATOS!$F:$F,DATOS!$A:$A,$C2937,DATOS!$G:$G,$P$1,DATOS!$J:$J,$S$1)</f>
        <v>0</v>
      </c>
      <c r="T2937" s="117">
        <f>SUMIFS(DATOS!$F:$F,DATOS!$A:$A,$C2937,DATOS!$G:$G,$N$1,DATOS!$K:$K,$T$1)</f>
        <v>0</v>
      </c>
      <c r="U2937" s="118">
        <f>SUMIFS(DATOS!$F:$F,DATOS!$A:$A,$C2937,DATOS!$G:$G,$O$1,DATOS!$K:$K,$T$1)</f>
        <v>0</v>
      </c>
      <c r="V2937" s="119">
        <f>SUMIFS(DATOS!$F:$F,DATOS!$A:$A,$C2937,DATOS!$G:$G,$P$1,DATOS!$K:$K,$R$1)</f>
        <v>0</v>
      </c>
    </row>
    <row r="2938" spans="1:22">
      <c r="A2938" s="128" t="s">
        <v>452</v>
      </c>
      <c r="B2938" s="128" t="str">
        <f t="shared" si="337"/>
        <v>1 3 4 349 003 001</v>
      </c>
      <c r="C2938" s="5" t="s">
        <v>10156</v>
      </c>
      <c r="D2938" t="s">
        <v>281</v>
      </c>
      <c r="E2938" s="127">
        <f t="shared" si="338"/>
        <v>0</v>
      </c>
      <c r="F2938" s="127">
        <f t="shared" si="339"/>
        <v>0</v>
      </c>
      <c r="G2938" s="127">
        <f t="shared" si="340"/>
        <v>0</v>
      </c>
      <c r="H2938" s="131">
        <f t="shared" si="341"/>
        <v>0</v>
      </c>
      <c r="I2938" s="128">
        <f t="shared" si="342"/>
        <v>17</v>
      </c>
      <c r="J2938" s="156" t="str">
        <f t="shared" si="336"/>
        <v>1 3 4 349 003</v>
      </c>
      <c r="K2938" s="118">
        <f>SUMIFS(DATOS!$F:$F,DATOS!$A:$A,$C2938,DATOS!$G:$G,$N$1,DATOS!$E:$E,$Q$1)</f>
        <v>0</v>
      </c>
      <c r="L2938" s="118">
        <f>SUMIFS(DATOS!$F:$F,DATOS!$A:$A,$C2938,DATOS!$G:$G,$O$1,DATOS!$E:$E,$Q$1)</f>
        <v>0</v>
      </c>
      <c r="M2938" s="119">
        <f>SUMIFS(DATOS!$F:$F,DATOS!$A:$A,$C2938,DATOS!$G:$G,$P$1,DATOS!$E:$E,$Q$1)</f>
        <v>0</v>
      </c>
      <c r="N2938" s="117">
        <f>SUMIFS(DATOS!$F:$F,DATOS!$A:$A,$C2938,DATOS!$G:$G,$N$1,DATOS!$L:$L,$R$1)</f>
        <v>0</v>
      </c>
      <c r="O2938" s="118">
        <f>SUMIFS(DATOS!$F:$F,DATOS!$A:$A,$C2938,DATOS!$G:$G,$O$1,DATOS!$L:$L,$R$1)</f>
        <v>0</v>
      </c>
      <c r="P2938" s="119">
        <f>SUMIFS(DATOS!$F:$F,DATOS!$A:$A,$C2938,DATOS!$G:$G,$P$1,DATOS!$L:$L,$R$1)</f>
        <v>0</v>
      </c>
      <c r="Q2938" s="117">
        <f>SUMIFS(DATOS!$F:$F,DATOS!$A:$A,$C2938,DATOS!$G:$G,$N$1,DATOS!$J:$J,$S$1)</f>
        <v>0</v>
      </c>
      <c r="R2938" s="118">
        <f>SUMIFS(DATOS!$F:$F,DATOS!$A:$A,$C2938,DATOS!$G:$G,$O$1,DATOS!$J:$J,$S$1)</f>
        <v>0</v>
      </c>
      <c r="S2938" s="119">
        <f>SUMIFS(DATOS!$F:$F,DATOS!$A:$A,$C2938,DATOS!$G:$G,$P$1,DATOS!$J:$J,$S$1)</f>
        <v>0</v>
      </c>
      <c r="T2938" s="117">
        <f>SUMIFS(DATOS!$F:$F,DATOS!$A:$A,$C2938,DATOS!$G:$G,$N$1,DATOS!$K:$K,$T$1)</f>
        <v>0</v>
      </c>
      <c r="U2938" s="118">
        <f>SUMIFS(DATOS!$F:$F,DATOS!$A:$A,$C2938,DATOS!$G:$G,$O$1,DATOS!$K:$K,$T$1)</f>
        <v>0</v>
      </c>
      <c r="V2938" s="119">
        <f>SUMIFS(DATOS!$F:$F,DATOS!$A:$A,$C2938,DATOS!$G:$G,$P$1,DATOS!$K:$K,$R$1)</f>
        <v>0</v>
      </c>
    </row>
    <row r="2939" spans="1:22">
      <c r="A2939" s="128" t="s">
        <v>452</v>
      </c>
      <c r="B2939" s="128" t="str">
        <f t="shared" si="337"/>
        <v>1 3 4 349 004 001</v>
      </c>
      <c r="C2939" s="5" t="s">
        <v>10157</v>
      </c>
      <c r="D2939" t="s">
        <v>281</v>
      </c>
      <c r="E2939" s="127">
        <f t="shared" si="338"/>
        <v>0</v>
      </c>
      <c r="F2939" s="127">
        <f t="shared" si="339"/>
        <v>0</v>
      </c>
      <c r="G2939" s="127">
        <f t="shared" si="340"/>
        <v>0</v>
      </c>
      <c r="H2939" s="131">
        <f t="shared" si="341"/>
        <v>0</v>
      </c>
      <c r="I2939" s="128">
        <f t="shared" si="342"/>
        <v>17</v>
      </c>
      <c r="J2939" s="156" t="str">
        <f t="shared" si="336"/>
        <v>1 3 4 349 004</v>
      </c>
      <c r="K2939" s="118">
        <f>SUMIFS(DATOS!$F:$F,DATOS!$A:$A,$C2939,DATOS!$G:$G,$N$1,DATOS!$E:$E,$Q$1)</f>
        <v>0</v>
      </c>
      <c r="L2939" s="118">
        <f>SUMIFS(DATOS!$F:$F,DATOS!$A:$A,$C2939,DATOS!$G:$G,$O$1,DATOS!$E:$E,$Q$1)</f>
        <v>0</v>
      </c>
      <c r="M2939" s="119">
        <f>SUMIFS(DATOS!$F:$F,DATOS!$A:$A,$C2939,DATOS!$G:$G,$P$1,DATOS!$E:$E,$Q$1)</f>
        <v>0</v>
      </c>
      <c r="N2939" s="117">
        <f>SUMIFS(DATOS!$F:$F,DATOS!$A:$A,$C2939,DATOS!$G:$G,$N$1,DATOS!$L:$L,$R$1)</f>
        <v>0</v>
      </c>
      <c r="O2939" s="118">
        <f>SUMIFS(DATOS!$F:$F,DATOS!$A:$A,$C2939,DATOS!$G:$G,$O$1,DATOS!$L:$L,$R$1)</f>
        <v>0</v>
      </c>
      <c r="P2939" s="119">
        <f>SUMIFS(DATOS!$F:$F,DATOS!$A:$A,$C2939,DATOS!$G:$G,$P$1,DATOS!$L:$L,$R$1)</f>
        <v>0</v>
      </c>
      <c r="Q2939" s="117">
        <f>SUMIFS(DATOS!$F:$F,DATOS!$A:$A,$C2939,DATOS!$G:$G,$N$1,DATOS!$J:$J,$S$1)</f>
        <v>0</v>
      </c>
      <c r="R2939" s="118">
        <f>SUMIFS(DATOS!$F:$F,DATOS!$A:$A,$C2939,DATOS!$G:$G,$O$1,DATOS!$J:$J,$S$1)</f>
        <v>0</v>
      </c>
      <c r="S2939" s="119">
        <f>SUMIFS(DATOS!$F:$F,DATOS!$A:$A,$C2939,DATOS!$G:$G,$P$1,DATOS!$J:$J,$S$1)</f>
        <v>0</v>
      </c>
      <c r="T2939" s="117">
        <f>SUMIFS(DATOS!$F:$F,DATOS!$A:$A,$C2939,DATOS!$G:$G,$N$1,DATOS!$K:$K,$T$1)</f>
        <v>0</v>
      </c>
      <c r="U2939" s="118">
        <f>SUMIFS(DATOS!$F:$F,DATOS!$A:$A,$C2939,DATOS!$G:$G,$O$1,DATOS!$K:$K,$T$1)</f>
        <v>0</v>
      </c>
      <c r="V2939" s="119">
        <f>SUMIFS(DATOS!$F:$F,DATOS!$A:$A,$C2939,DATOS!$G:$G,$P$1,DATOS!$K:$K,$R$1)</f>
        <v>0</v>
      </c>
    </row>
    <row r="2940" spans="1:22">
      <c r="A2940" s="128" t="s">
        <v>452</v>
      </c>
      <c r="B2940" s="128" t="str">
        <f t="shared" si="337"/>
        <v>1 3 4 349 005 001</v>
      </c>
      <c r="C2940" s="5" t="s">
        <v>10158</v>
      </c>
      <c r="D2940" t="s">
        <v>281</v>
      </c>
      <c r="E2940" s="127">
        <f t="shared" si="338"/>
        <v>0</v>
      </c>
      <c r="F2940" s="127">
        <f t="shared" si="339"/>
        <v>0</v>
      </c>
      <c r="G2940" s="127">
        <f t="shared" si="340"/>
        <v>0</v>
      </c>
      <c r="H2940" s="131">
        <f t="shared" si="341"/>
        <v>0</v>
      </c>
      <c r="I2940" s="128">
        <f t="shared" si="342"/>
        <v>17</v>
      </c>
      <c r="J2940" s="156" t="str">
        <f t="shared" si="336"/>
        <v>1 3 4 349 005</v>
      </c>
      <c r="K2940" s="118">
        <f>SUMIFS(DATOS!$F:$F,DATOS!$A:$A,$C2940,DATOS!$G:$G,$N$1,DATOS!$E:$E,$Q$1)</f>
        <v>0</v>
      </c>
      <c r="L2940" s="118">
        <f>SUMIFS(DATOS!$F:$F,DATOS!$A:$A,$C2940,DATOS!$G:$G,$O$1,DATOS!$E:$E,$Q$1)</f>
        <v>0</v>
      </c>
      <c r="M2940" s="119">
        <f>SUMIFS(DATOS!$F:$F,DATOS!$A:$A,$C2940,DATOS!$G:$G,$P$1,DATOS!$E:$E,$Q$1)</f>
        <v>0</v>
      </c>
      <c r="N2940" s="117">
        <f>SUMIFS(DATOS!$F:$F,DATOS!$A:$A,$C2940,DATOS!$G:$G,$N$1,DATOS!$L:$L,$R$1)</f>
        <v>0</v>
      </c>
      <c r="O2940" s="118">
        <f>SUMIFS(DATOS!$F:$F,DATOS!$A:$A,$C2940,DATOS!$G:$G,$O$1,DATOS!$L:$L,$R$1)</f>
        <v>0</v>
      </c>
      <c r="P2940" s="119">
        <f>SUMIFS(DATOS!$F:$F,DATOS!$A:$A,$C2940,DATOS!$G:$G,$P$1,DATOS!$L:$L,$R$1)</f>
        <v>0</v>
      </c>
      <c r="Q2940" s="117">
        <f>SUMIFS(DATOS!$F:$F,DATOS!$A:$A,$C2940,DATOS!$G:$G,$N$1,DATOS!$J:$J,$S$1)</f>
        <v>0</v>
      </c>
      <c r="R2940" s="118">
        <f>SUMIFS(DATOS!$F:$F,DATOS!$A:$A,$C2940,DATOS!$G:$G,$O$1,DATOS!$J:$J,$S$1)</f>
        <v>0</v>
      </c>
      <c r="S2940" s="119">
        <f>SUMIFS(DATOS!$F:$F,DATOS!$A:$A,$C2940,DATOS!$G:$G,$P$1,DATOS!$J:$J,$S$1)</f>
        <v>0</v>
      </c>
      <c r="T2940" s="117">
        <f>SUMIFS(DATOS!$F:$F,DATOS!$A:$A,$C2940,DATOS!$G:$G,$N$1,DATOS!$K:$K,$T$1)</f>
        <v>0</v>
      </c>
      <c r="U2940" s="118">
        <f>SUMIFS(DATOS!$F:$F,DATOS!$A:$A,$C2940,DATOS!$G:$G,$O$1,DATOS!$K:$K,$T$1)</f>
        <v>0</v>
      </c>
      <c r="V2940" s="119">
        <f>SUMIFS(DATOS!$F:$F,DATOS!$A:$A,$C2940,DATOS!$G:$G,$P$1,DATOS!$K:$K,$R$1)</f>
        <v>0</v>
      </c>
    </row>
    <row r="2941" spans="1:22">
      <c r="A2941" s="128" t="s">
        <v>452</v>
      </c>
      <c r="B2941" s="128" t="str">
        <f t="shared" si="337"/>
        <v>1 3 5 351 001 001</v>
      </c>
      <c r="C2941" s="5" t="s">
        <v>4515</v>
      </c>
      <c r="D2941" t="s">
        <v>3371</v>
      </c>
      <c r="E2941" s="127">
        <f t="shared" si="338"/>
        <v>0</v>
      </c>
      <c r="F2941" s="127">
        <f t="shared" si="339"/>
        <v>0</v>
      </c>
      <c r="G2941" s="127">
        <f t="shared" si="340"/>
        <v>0</v>
      </c>
      <c r="H2941" s="131">
        <f t="shared" si="341"/>
        <v>0</v>
      </c>
      <c r="I2941" s="128">
        <f t="shared" si="342"/>
        <v>17</v>
      </c>
      <c r="J2941" s="156" t="str">
        <f t="shared" si="336"/>
        <v>1 3 5 351 001</v>
      </c>
      <c r="K2941" s="118">
        <f>SUMIFS(DATOS!$F:$F,DATOS!$A:$A,$C2941,DATOS!$G:$G,$N$1,DATOS!$E:$E,$Q$1)</f>
        <v>0</v>
      </c>
      <c r="L2941" s="118">
        <f>SUMIFS(DATOS!$F:$F,DATOS!$A:$A,$C2941,DATOS!$G:$G,$O$1,DATOS!$E:$E,$Q$1)</f>
        <v>0</v>
      </c>
      <c r="M2941" s="119">
        <f>SUMIFS(DATOS!$F:$F,DATOS!$A:$A,$C2941,DATOS!$G:$G,$P$1,DATOS!$E:$E,$Q$1)</f>
        <v>0</v>
      </c>
      <c r="N2941" s="117">
        <f>SUMIFS(DATOS!$F:$F,DATOS!$A:$A,$C2941,DATOS!$G:$G,$N$1,DATOS!$L:$L,$R$1)</f>
        <v>0</v>
      </c>
      <c r="O2941" s="118">
        <f>SUMIFS(DATOS!$F:$F,DATOS!$A:$A,$C2941,DATOS!$G:$G,$O$1,DATOS!$L:$L,$R$1)</f>
        <v>0</v>
      </c>
      <c r="P2941" s="119">
        <f>SUMIFS(DATOS!$F:$F,DATOS!$A:$A,$C2941,DATOS!$G:$G,$P$1,DATOS!$L:$L,$R$1)</f>
        <v>0</v>
      </c>
      <c r="Q2941" s="117">
        <f>SUMIFS(DATOS!$F:$F,DATOS!$A:$A,$C2941,DATOS!$G:$G,$N$1,DATOS!$J:$J,$S$1)</f>
        <v>0</v>
      </c>
      <c r="R2941" s="118">
        <f>SUMIFS(DATOS!$F:$F,DATOS!$A:$A,$C2941,DATOS!$G:$G,$O$1,DATOS!$J:$J,$S$1)</f>
        <v>0</v>
      </c>
      <c r="S2941" s="119">
        <f>SUMIFS(DATOS!$F:$F,DATOS!$A:$A,$C2941,DATOS!$G:$G,$P$1,DATOS!$J:$J,$S$1)</f>
        <v>0</v>
      </c>
      <c r="T2941" s="117">
        <f>SUMIFS(DATOS!$F:$F,DATOS!$A:$A,$C2941,DATOS!$G:$G,$N$1,DATOS!$K:$K,$T$1)</f>
        <v>0</v>
      </c>
      <c r="U2941" s="118">
        <f>SUMIFS(DATOS!$F:$F,DATOS!$A:$A,$C2941,DATOS!$G:$G,$O$1,DATOS!$K:$K,$T$1)</f>
        <v>0</v>
      </c>
      <c r="V2941" s="119">
        <f>SUMIFS(DATOS!$F:$F,DATOS!$A:$A,$C2941,DATOS!$G:$G,$P$1,DATOS!$K:$K,$R$1)</f>
        <v>0</v>
      </c>
    </row>
    <row r="2942" spans="1:22">
      <c r="A2942" s="128" t="s">
        <v>452</v>
      </c>
      <c r="B2942" s="128" t="str">
        <f t="shared" si="337"/>
        <v>1 3 5 351 002 001</v>
      </c>
      <c r="C2942" s="5" t="s">
        <v>10159</v>
      </c>
      <c r="D2942" t="s">
        <v>3371</v>
      </c>
      <c r="E2942" s="127">
        <f t="shared" si="338"/>
        <v>0</v>
      </c>
      <c r="F2942" s="127">
        <f t="shared" si="339"/>
        <v>0</v>
      </c>
      <c r="G2942" s="127">
        <f t="shared" si="340"/>
        <v>0</v>
      </c>
      <c r="H2942" s="131">
        <f t="shared" si="341"/>
        <v>0</v>
      </c>
      <c r="I2942" s="128">
        <f t="shared" si="342"/>
        <v>17</v>
      </c>
      <c r="J2942" s="156" t="str">
        <f t="shared" si="336"/>
        <v>1 3 5 351 002</v>
      </c>
      <c r="K2942" s="118">
        <f>SUMIFS(DATOS!$F:$F,DATOS!$A:$A,$C2942,DATOS!$G:$G,$N$1,DATOS!$E:$E,$Q$1)</f>
        <v>0</v>
      </c>
      <c r="L2942" s="118">
        <f>SUMIFS(DATOS!$F:$F,DATOS!$A:$A,$C2942,DATOS!$G:$G,$O$1,DATOS!$E:$E,$Q$1)</f>
        <v>0</v>
      </c>
      <c r="M2942" s="119">
        <f>SUMIFS(DATOS!$F:$F,DATOS!$A:$A,$C2942,DATOS!$G:$G,$P$1,DATOS!$E:$E,$Q$1)</f>
        <v>0</v>
      </c>
      <c r="N2942" s="117">
        <f>SUMIFS(DATOS!$F:$F,DATOS!$A:$A,$C2942,DATOS!$G:$G,$N$1,DATOS!$L:$L,$R$1)</f>
        <v>0</v>
      </c>
      <c r="O2942" s="118">
        <f>SUMIFS(DATOS!$F:$F,DATOS!$A:$A,$C2942,DATOS!$G:$G,$O$1,DATOS!$L:$L,$R$1)</f>
        <v>0</v>
      </c>
      <c r="P2942" s="119">
        <f>SUMIFS(DATOS!$F:$F,DATOS!$A:$A,$C2942,DATOS!$G:$G,$P$1,DATOS!$L:$L,$R$1)</f>
        <v>0</v>
      </c>
      <c r="Q2942" s="117">
        <f>SUMIFS(DATOS!$F:$F,DATOS!$A:$A,$C2942,DATOS!$G:$G,$N$1,DATOS!$J:$J,$S$1)</f>
        <v>0</v>
      </c>
      <c r="R2942" s="118">
        <f>SUMIFS(DATOS!$F:$F,DATOS!$A:$A,$C2942,DATOS!$G:$G,$O$1,DATOS!$J:$J,$S$1)</f>
        <v>0</v>
      </c>
      <c r="S2942" s="119">
        <f>SUMIFS(DATOS!$F:$F,DATOS!$A:$A,$C2942,DATOS!$G:$G,$P$1,DATOS!$J:$J,$S$1)</f>
        <v>0</v>
      </c>
      <c r="T2942" s="117">
        <f>SUMIFS(DATOS!$F:$F,DATOS!$A:$A,$C2942,DATOS!$G:$G,$N$1,DATOS!$K:$K,$T$1)</f>
        <v>0</v>
      </c>
      <c r="U2942" s="118">
        <f>SUMIFS(DATOS!$F:$F,DATOS!$A:$A,$C2942,DATOS!$G:$G,$O$1,DATOS!$K:$K,$T$1)</f>
        <v>0</v>
      </c>
      <c r="V2942" s="119">
        <f>SUMIFS(DATOS!$F:$F,DATOS!$A:$A,$C2942,DATOS!$G:$G,$P$1,DATOS!$K:$K,$R$1)</f>
        <v>0</v>
      </c>
    </row>
    <row r="2943" spans="1:22">
      <c r="A2943" s="128" t="s">
        <v>452</v>
      </c>
      <c r="B2943" s="128" t="str">
        <f t="shared" si="337"/>
        <v>1 3 5 351 003 001</v>
      </c>
      <c r="C2943" s="5" t="s">
        <v>10160</v>
      </c>
      <c r="D2943" t="s">
        <v>3371</v>
      </c>
      <c r="E2943" s="127">
        <f t="shared" si="338"/>
        <v>0</v>
      </c>
      <c r="F2943" s="127">
        <f t="shared" si="339"/>
        <v>0</v>
      </c>
      <c r="G2943" s="127">
        <f t="shared" si="340"/>
        <v>0</v>
      </c>
      <c r="H2943" s="131">
        <f t="shared" si="341"/>
        <v>0</v>
      </c>
      <c r="I2943" s="128">
        <f t="shared" si="342"/>
        <v>17</v>
      </c>
      <c r="J2943" s="156" t="str">
        <f t="shared" si="336"/>
        <v>1 3 5 351 003</v>
      </c>
      <c r="K2943" s="118">
        <f>SUMIFS(DATOS!$F:$F,DATOS!$A:$A,$C2943,DATOS!$G:$G,$N$1,DATOS!$E:$E,$Q$1)</f>
        <v>0</v>
      </c>
      <c r="L2943" s="118">
        <f>SUMIFS(DATOS!$F:$F,DATOS!$A:$A,$C2943,DATOS!$G:$G,$O$1,DATOS!$E:$E,$Q$1)</f>
        <v>0</v>
      </c>
      <c r="M2943" s="119">
        <f>SUMIFS(DATOS!$F:$F,DATOS!$A:$A,$C2943,DATOS!$G:$G,$P$1,DATOS!$E:$E,$Q$1)</f>
        <v>0</v>
      </c>
      <c r="N2943" s="117">
        <f>SUMIFS(DATOS!$F:$F,DATOS!$A:$A,$C2943,DATOS!$G:$G,$N$1,DATOS!$L:$L,$R$1)</f>
        <v>0</v>
      </c>
      <c r="O2943" s="118">
        <f>SUMIFS(DATOS!$F:$F,DATOS!$A:$A,$C2943,DATOS!$G:$G,$O$1,DATOS!$L:$L,$R$1)</f>
        <v>0</v>
      </c>
      <c r="P2943" s="119">
        <f>SUMIFS(DATOS!$F:$F,DATOS!$A:$A,$C2943,DATOS!$G:$G,$P$1,DATOS!$L:$L,$R$1)</f>
        <v>0</v>
      </c>
      <c r="Q2943" s="117">
        <f>SUMIFS(DATOS!$F:$F,DATOS!$A:$A,$C2943,DATOS!$G:$G,$N$1,DATOS!$J:$J,$S$1)</f>
        <v>0</v>
      </c>
      <c r="R2943" s="118">
        <f>SUMIFS(DATOS!$F:$F,DATOS!$A:$A,$C2943,DATOS!$G:$G,$O$1,DATOS!$J:$J,$S$1)</f>
        <v>0</v>
      </c>
      <c r="S2943" s="119">
        <f>SUMIFS(DATOS!$F:$F,DATOS!$A:$A,$C2943,DATOS!$G:$G,$P$1,DATOS!$J:$J,$S$1)</f>
        <v>0</v>
      </c>
      <c r="T2943" s="117">
        <f>SUMIFS(DATOS!$F:$F,DATOS!$A:$A,$C2943,DATOS!$G:$G,$N$1,DATOS!$K:$K,$T$1)</f>
        <v>0</v>
      </c>
      <c r="U2943" s="118">
        <f>SUMIFS(DATOS!$F:$F,DATOS!$A:$A,$C2943,DATOS!$G:$G,$O$1,DATOS!$K:$K,$T$1)</f>
        <v>0</v>
      </c>
      <c r="V2943" s="119">
        <f>SUMIFS(DATOS!$F:$F,DATOS!$A:$A,$C2943,DATOS!$G:$G,$P$1,DATOS!$K:$K,$R$1)</f>
        <v>0</v>
      </c>
    </row>
    <row r="2944" spans="1:22">
      <c r="A2944" s="128" t="s">
        <v>452</v>
      </c>
      <c r="B2944" s="128" t="str">
        <f t="shared" si="337"/>
        <v>1 3 5 351 004 001</v>
      </c>
      <c r="C2944" s="5" t="s">
        <v>10161</v>
      </c>
      <c r="D2944" t="s">
        <v>3371</v>
      </c>
      <c r="E2944" s="127">
        <f t="shared" si="338"/>
        <v>0</v>
      </c>
      <c r="F2944" s="127">
        <f t="shared" si="339"/>
        <v>0</v>
      </c>
      <c r="G2944" s="127">
        <f t="shared" si="340"/>
        <v>0</v>
      </c>
      <c r="H2944" s="131">
        <f t="shared" si="341"/>
        <v>0</v>
      </c>
      <c r="I2944" s="128">
        <f t="shared" si="342"/>
        <v>17</v>
      </c>
      <c r="J2944" s="156" t="str">
        <f t="shared" si="336"/>
        <v>1 3 5 351 004</v>
      </c>
      <c r="K2944" s="118">
        <f>SUMIFS(DATOS!$F:$F,DATOS!$A:$A,$C2944,DATOS!$G:$G,$N$1,DATOS!$E:$E,$Q$1)</f>
        <v>0</v>
      </c>
      <c r="L2944" s="118">
        <f>SUMIFS(DATOS!$F:$F,DATOS!$A:$A,$C2944,DATOS!$G:$G,$O$1,DATOS!$E:$E,$Q$1)</f>
        <v>0</v>
      </c>
      <c r="M2944" s="119">
        <f>SUMIFS(DATOS!$F:$F,DATOS!$A:$A,$C2944,DATOS!$G:$G,$P$1,DATOS!$E:$E,$Q$1)</f>
        <v>0</v>
      </c>
      <c r="N2944" s="117">
        <f>SUMIFS(DATOS!$F:$F,DATOS!$A:$A,$C2944,DATOS!$G:$G,$N$1,DATOS!$L:$L,$R$1)</f>
        <v>0</v>
      </c>
      <c r="O2944" s="118">
        <f>SUMIFS(DATOS!$F:$F,DATOS!$A:$A,$C2944,DATOS!$G:$G,$O$1,DATOS!$L:$L,$R$1)</f>
        <v>0</v>
      </c>
      <c r="P2944" s="119">
        <f>SUMIFS(DATOS!$F:$F,DATOS!$A:$A,$C2944,DATOS!$G:$G,$P$1,DATOS!$L:$L,$R$1)</f>
        <v>0</v>
      </c>
      <c r="Q2944" s="117">
        <f>SUMIFS(DATOS!$F:$F,DATOS!$A:$A,$C2944,DATOS!$G:$G,$N$1,DATOS!$J:$J,$S$1)</f>
        <v>0</v>
      </c>
      <c r="R2944" s="118">
        <f>SUMIFS(DATOS!$F:$F,DATOS!$A:$A,$C2944,DATOS!$G:$G,$O$1,DATOS!$J:$J,$S$1)</f>
        <v>0</v>
      </c>
      <c r="S2944" s="119">
        <f>SUMIFS(DATOS!$F:$F,DATOS!$A:$A,$C2944,DATOS!$G:$G,$P$1,DATOS!$J:$J,$S$1)</f>
        <v>0</v>
      </c>
      <c r="T2944" s="117">
        <f>SUMIFS(DATOS!$F:$F,DATOS!$A:$A,$C2944,DATOS!$G:$G,$N$1,DATOS!$K:$K,$T$1)</f>
        <v>0</v>
      </c>
      <c r="U2944" s="118">
        <f>SUMIFS(DATOS!$F:$F,DATOS!$A:$A,$C2944,DATOS!$G:$G,$O$1,DATOS!$K:$K,$T$1)</f>
        <v>0</v>
      </c>
      <c r="V2944" s="119">
        <f>SUMIFS(DATOS!$F:$F,DATOS!$A:$A,$C2944,DATOS!$G:$G,$P$1,DATOS!$K:$K,$R$1)</f>
        <v>0</v>
      </c>
    </row>
    <row r="2945" spans="1:22">
      <c r="A2945" s="128" t="s">
        <v>452</v>
      </c>
      <c r="B2945" s="128" t="str">
        <f t="shared" si="337"/>
        <v>1 3 5 351 005 001</v>
      </c>
      <c r="C2945" s="5" t="s">
        <v>10162</v>
      </c>
      <c r="D2945" t="s">
        <v>3371</v>
      </c>
      <c r="E2945" s="127">
        <f t="shared" si="338"/>
        <v>0</v>
      </c>
      <c r="F2945" s="127">
        <f t="shared" si="339"/>
        <v>0</v>
      </c>
      <c r="G2945" s="127">
        <f t="shared" si="340"/>
        <v>0</v>
      </c>
      <c r="H2945" s="131">
        <f t="shared" si="341"/>
        <v>0</v>
      </c>
      <c r="I2945" s="128">
        <f t="shared" si="342"/>
        <v>17</v>
      </c>
      <c r="J2945" s="156" t="str">
        <f t="shared" si="336"/>
        <v>1 3 5 351 005</v>
      </c>
      <c r="K2945" s="118">
        <f>SUMIFS(DATOS!$F:$F,DATOS!$A:$A,$C2945,DATOS!$G:$G,$N$1,DATOS!$E:$E,$Q$1)</f>
        <v>0</v>
      </c>
      <c r="L2945" s="118">
        <f>SUMIFS(DATOS!$F:$F,DATOS!$A:$A,$C2945,DATOS!$G:$G,$O$1,DATOS!$E:$E,$Q$1)</f>
        <v>0</v>
      </c>
      <c r="M2945" s="119">
        <f>SUMIFS(DATOS!$F:$F,DATOS!$A:$A,$C2945,DATOS!$G:$G,$P$1,DATOS!$E:$E,$Q$1)</f>
        <v>0</v>
      </c>
      <c r="N2945" s="117">
        <f>SUMIFS(DATOS!$F:$F,DATOS!$A:$A,$C2945,DATOS!$G:$G,$N$1,DATOS!$L:$L,$R$1)</f>
        <v>0</v>
      </c>
      <c r="O2945" s="118">
        <f>SUMIFS(DATOS!$F:$F,DATOS!$A:$A,$C2945,DATOS!$G:$G,$O$1,DATOS!$L:$L,$R$1)</f>
        <v>0</v>
      </c>
      <c r="P2945" s="119">
        <f>SUMIFS(DATOS!$F:$F,DATOS!$A:$A,$C2945,DATOS!$G:$G,$P$1,DATOS!$L:$L,$R$1)</f>
        <v>0</v>
      </c>
      <c r="Q2945" s="117">
        <f>SUMIFS(DATOS!$F:$F,DATOS!$A:$A,$C2945,DATOS!$G:$G,$N$1,DATOS!$J:$J,$S$1)</f>
        <v>0</v>
      </c>
      <c r="R2945" s="118">
        <f>SUMIFS(DATOS!$F:$F,DATOS!$A:$A,$C2945,DATOS!$G:$G,$O$1,DATOS!$J:$J,$S$1)</f>
        <v>0</v>
      </c>
      <c r="S2945" s="119">
        <f>SUMIFS(DATOS!$F:$F,DATOS!$A:$A,$C2945,DATOS!$G:$G,$P$1,DATOS!$J:$J,$S$1)</f>
        <v>0</v>
      </c>
      <c r="T2945" s="117">
        <f>SUMIFS(DATOS!$F:$F,DATOS!$A:$A,$C2945,DATOS!$G:$G,$N$1,DATOS!$K:$K,$T$1)</f>
        <v>0</v>
      </c>
      <c r="U2945" s="118">
        <f>SUMIFS(DATOS!$F:$F,DATOS!$A:$A,$C2945,DATOS!$G:$G,$O$1,DATOS!$K:$K,$T$1)</f>
        <v>0</v>
      </c>
      <c r="V2945" s="119">
        <f>SUMIFS(DATOS!$F:$F,DATOS!$A:$A,$C2945,DATOS!$G:$G,$P$1,DATOS!$K:$K,$R$1)</f>
        <v>0</v>
      </c>
    </row>
    <row r="2946" spans="1:22">
      <c r="A2946" s="128" t="s">
        <v>452</v>
      </c>
      <c r="B2946" s="128" t="str">
        <f t="shared" si="337"/>
        <v>1 3 5 352 001 001</v>
      </c>
      <c r="C2946" s="5" t="s">
        <v>3250</v>
      </c>
      <c r="D2946" t="s">
        <v>3372</v>
      </c>
      <c r="E2946" s="127">
        <f t="shared" si="338"/>
        <v>0</v>
      </c>
      <c r="F2946" s="127">
        <f t="shared" si="339"/>
        <v>0</v>
      </c>
      <c r="G2946" s="127">
        <f t="shared" si="340"/>
        <v>0</v>
      </c>
      <c r="H2946" s="131">
        <f t="shared" si="341"/>
        <v>0</v>
      </c>
      <c r="I2946" s="128">
        <f t="shared" si="342"/>
        <v>17</v>
      </c>
      <c r="J2946" s="156" t="str">
        <f t="shared" si="336"/>
        <v>1 3 5 352 001</v>
      </c>
      <c r="K2946" s="118">
        <f>SUMIFS(DATOS!$F:$F,DATOS!$A:$A,$C2946,DATOS!$G:$G,$N$1,DATOS!$E:$E,$Q$1)</f>
        <v>0</v>
      </c>
      <c r="L2946" s="118">
        <f>SUMIFS(DATOS!$F:$F,DATOS!$A:$A,$C2946,DATOS!$G:$G,$O$1,DATOS!$E:$E,$Q$1)</f>
        <v>0</v>
      </c>
      <c r="M2946" s="119">
        <f>SUMIFS(DATOS!$F:$F,DATOS!$A:$A,$C2946,DATOS!$G:$G,$P$1,DATOS!$E:$E,$Q$1)</f>
        <v>0</v>
      </c>
      <c r="N2946" s="117">
        <f>SUMIFS(DATOS!$F:$F,DATOS!$A:$A,$C2946,DATOS!$G:$G,$N$1,DATOS!$L:$L,$R$1)</f>
        <v>0</v>
      </c>
      <c r="O2946" s="118">
        <f>SUMIFS(DATOS!$F:$F,DATOS!$A:$A,$C2946,DATOS!$G:$G,$O$1,DATOS!$L:$L,$R$1)</f>
        <v>0</v>
      </c>
      <c r="P2946" s="119">
        <f>SUMIFS(DATOS!$F:$F,DATOS!$A:$A,$C2946,DATOS!$G:$G,$P$1,DATOS!$L:$L,$R$1)</f>
        <v>0</v>
      </c>
      <c r="Q2946" s="117">
        <f>SUMIFS(DATOS!$F:$F,DATOS!$A:$A,$C2946,DATOS!$G:$G,$N$1,DATOS!$J:$J,$S$1)</f>
        <v>0</v>
      </c>
      <c r="R2946" s="118">
        <f>SUMIFS(DATOS!$F:$F,DATOS!$A:$A,$C2946,DATOS!$G:$G,$O$1,DATOS!$J:$J,$S$1)</f>
        <v>0</v>
      </c>
      <c r="S2946" s="119">
        <f>SUMIFS(DATOS!$F:$F,DATOS!$A:$A,$C2946,DATOS!$G:$G,$P$1,DATOS!$J:$J,$S$1)</f>
        <v>0</v>
      </c>
      <c r="T2946" s="117">
        <f>SUMIFS(DATOS!$F:$F,DATOS!$A:$A,$C2946,DATOS!$G:$G,$N$1,DATOS!$K:$K,$T$1)</f>
        <v>0</v>
      </c>
      <c r="U2946" s="118">
        <f>SUMIFS(DATOS!$F:$F,DATOS!$A:$A,$C2946,DATOS!$G:$G,$O$1,DATOS!$K:$K,$T$1)</f>
        <v>0</v>
      </c>
      <c r="V2946" s="119">
        <f>SUMIFS(DATOS!$F:$F,DATOS!$A:$A,$C2946,DATOS!$G:$G,$P$1,DATOS!$K:$K,$R$1)</f>
        <v>0</v>
      </c>
    </row>
    <row r="2947" spans="1:22">
      <c r="A2947" s="128" t="s">
        <v>452</v>
      </c>
      <c r="B2947" s="128" t="str">
        <f t="shared" si="337"/>
        <v>1 3 5 352 002 001</v>
      </c>
      <c r="C2947" s="5" t="s">
        <v>7951</v>
      </c>
      <c r="D2947" t="s">
        <v>3372</v>
      </c>
      <c r="E2947" s="127">
        <f t="shared" si="338"/>
        <v>0</v>
      </c>
      <c r="F2947" s="127">
        <f t="shared" si="339"/>
        <v>0</v>
      </c>
      <c r="G2947" s="127">
        <f t="shared" si="340"/>
        <v>0</v>
      </c>
      <c r="H2947" s="131">
        <f t="shared" si="341"/>
        <v>0</v>
      </c>
      <c r="I2947" s="128">
        <f t="shared" si="342"/>
        <v>17</v>
      </c>
      <c r="J2947" s="156" t="str">
        <f t="shared" si="336"/>
        <v>1 3 5 352 002</v>
      </c>
      <c r="K2947" s="118">
        <f>SUMIFS(DATOS!$F:$F,DATOS!$A:$A,$C2947,DATOS!$G:$G,$N$1,DATOS!$E:$E,$Q$1)</f>
        <v>0</v>
      </c>
      <c r="L2947" s="118">
        <f>SUMIFS(DATOS!$F:$F,DATOS!$A:$A,$C2947,DATOS!$G:$G,$O$1,DATOS!$E:$E,$Q$1)</f>
        <v>0</v>
      </c>
      <c r="M2947" s="119">
        <f>SUMIFS(DATOS!$F:$F,DATOS!$A:$A,$C2947,DATOS!$G:$G,$P$1,DATOS!$E:$E,$Q$1)</f>
        <v>0</v>
      </c>
      <c r="N2947" s="117">
        <f>SUMIFS(DATOS!$F:$F,DATOS!$A:$A,$C2947,DATOS!$G:$G,$N$1,DATOS!$L:$L,$R$1)</f>
        <v>0</v>
      </c>
      <c r="O2947" s="118">
        <f>SUMIFS(DATOS!$F:$F,DATOS!$A:$A,$C2947,DATOS!$G:$G,$O$1,DATOS!$L:$L,$R$1)</f>
        <v>0</v>
      </c>
      <c r="P2947" s="119">
        <f>SUMIFS(DATOS!$F:$F,DATOS!$A:$A,$C2947,DATOS!$G:$G,$P$1,DATOS!$L:$L,$R$1)</f>
        <v>0</v>
      </c>
      <c r="Q2947" s="117">
        <f>SUMIFS(DATOS!$F:$F,DATOS!$A:$A,$C2947,DATOS!$G:$G,$N$1,DATOS!$J:$J,$S$1)</f>
        <v>0</v>
      </c>
      <c r="R2947" s="118">
        <f>SUMIFS(DATOS!$F:$F,DATOS!$A:$A,$C2947,DATOS!$G:$G,$O$1,DATOS!$J:$J,$S$1)</f>
        <v>0</v>
      </c>
      <c r="S2947" s="119">
        <f>SUMIFS(DATOS!$F:$F,DATOS!$A:$A,$C2947,DATOS!$G:$G,$P$1,DATOS!$J:$J,$S$1)</f>
        <v>0</v>
      </c>
      <c r="T2947" s="117">
        <f>SUMIFS(DATOS!$F:$F,DATOS!$A:$A,$C2947,DATOS!$G:$G,$N$1,DATOS!$K:$K,$T$1)</f>
        <v>0</v>
      </c>
      <c r="U2947" s="118">
        <f>SUMIFS(DATOS!$F:$F,DATOS!$A:$A,$C2947,DATOS!$G:$G,$O$1,DATOS!$K:$K,$T$1)</f>
        <v>0</v>
      </c>
      <c r="V2947" s="119">
        <f>SUMIFS(DATOS!$F:$F,DATOS!$A:$A,$C2947,DATOS!$G:$G,$P$1,DATOS!$K:$K,$R$1)</f>
        <v>0</v>
      </c>
    </row>
    <row r="2948" spans="1:22">
      <c r="A2948" s="128" t="s">
        <v>452</v>
      </c>
      <c r="B2948" s="128" t="str">
        <f t="shared" si="337"/>
        <v>1 3 5 352 003 001</v>
      </c>
      <c r="C2948" s="5" t="s">
        <v>10163</v>
      </c>
      <c r="D2948" t="s">
        <v>3372</v>
      </c>
      <c r="E2948" s="127">
        <f t="shared" si="338"/>
        <v>0</v>
      </c>
      <c r="F2948" s="127">
        <f t="shared" si="339"/>
        <v>0</v>
      </c>
      <c r="G2948" s="127">
        <f t="shared" si="340"/>
        <v>0</v>
      </c>
      <c r="H2948" s="131">
        <f t="shared" si="341"/>
        <v>0</v>
      </c>
      <c r="I2948" s="128">
        <f t="shared" si="342"/>
        <v>17</v>
      </c>
      <c r="J2948" s="156" t="str">
        <f t="shared" si="336"/>
        <v>1 3 5 352 003</v>
      </c>
      <c r="K2948" s="118">
        <f>SUMIFS(DATOS!$F:$F,DATOS!$A:$A,$C2948,DATOS!$G:$G,$N$1,DATOS!$E:$E,$Q$1)</f>
        <v>0</v>
      </c>
      <c r="L2948" s="118">
        <f>SUMIFS(DATOS!$F:$F,DATOS!$A:$A,$C2948,DATOS!$G:$G,$O$1,DATOS!$E:$E,$Q$1)</f>
        <v>0</v>
      </c>
      <c r="M2948" s="119">
        <f>SUMIFS(DATOS!$F:$F,DATOS!$A:$A,$C2948,DATOS!$G:$G,$P$1,DATOS!$E:$E,$Q$1)</f>
        <v>0</v>
      </c>
      <c r="N2948" s="117">
        <f>SUMIFS(DATOS!$F:$F,DATOS!$A:$A,$C2948,DATOS!$G:$G,$N$1,DATOS!$L:$L,$R$1)</f>
        <v>0</v>
      </c>
      <c r="O2948" s="118">
        <f>SUMIFS(DATOS!$F:$F,DATOS!$A:$A,$C2948,DATOS!$G:$G,$O$1,DATOS!$L:$L,$R$1)</f>
        <v>0</v>
      </c>
      <c r="P2948" s="119">
        <f>SUMIFS(DATOS!$F:$F,DATOS!$A:$A,$C2948,DATOS!$G:$G,$P$1,DATOS!$L:$L,$R$1)</f>
        <v>0</v>
      </c>
      <c r="Q2948" s="117">
        <f>SUMIFS(DATOS!$F:$F,DATOS!$A:$A,$C2948,DATOS!$G:$G,$N$1,DATOS!$J:$J,$S$1)</f>
        <v>0</v>
      </c>
      <c r="R2948" s="118">
        <f>SUMIFS(DATOS!$F:$F,DATOS!$A:$A,$C2948,DATOS!$G:$G,$O$1,DATOS!$J:$J,$S$1)</f>
        <v>0</v>
      </c>
      <c r="S2948" s="119">
        <f>SUMIFS(DATOS!$F:$F,DATOS!$A:$A,$C2948,DATOS!$G:$G,$P$1,DATOS!$J:$J,$S$1)</f>
        <v>0</v>
      </c>
      <c r="T2948" s="117">
        <f>SUMIFS(DATOS!$F:$F,DATOS!$A:$A,$C2948,DATOS!$G:$G,$N$1,DATOS!$K:$K,$T$1)</f>
        <v>0</v>
      </c>
      <c r="U2948" s="118">
        <f>SUMIFS(DATOS!$F:$F,DATOS!$A:$A,$C2948,DATOS!$G:$G,$O$1,DATOS!$K:$K,$T$1)</f>
        <v>0</v>
      </c>
      <c r="V2948" s="119">
        <f>SUMIFS(DATOS!$F:$F,DATOS!$A:$A,$C2948,DATOS!$G:$G,$P$1,DATOS!$K:$K,$R$1)</f>
        <v>0</v>
      </c>
    </row>
    <row r="2949" spans="1:22">
      <c r="A2949" s="128" t="s">
        <v>452</v>
      </c>
      <c r="B2949" s="128" t="str">
        <f t="shared" si="337"/>
        <v>1 3 5 352 004 001</v>
      </c>
      <c r="C2949" s="5" t="s">
        <v>10164</v>
      </c>
      <c r="D2949" t="s">
        <v>3372</v>
      </c>
      <c r="E2949" s="127">
        <f t="shared" si="338"/>
        <v>0</v>
      </c>
      <c r="F2949" s="127">
        <f t="shared" si="339"/>
        <v>0</v>
      </c>
      <c r="G2949" s="127">
        <f t="shared" si="340"/>
        <v>0</v>
      </c>
      <c r="H2949" s="131">
        <f t="shared" si="341"/>
        <v>0</v>
      </c>
      <c r="I2949" s="128">
        <f t="shared" si="342"/>
        <v>17</v>
      </c>
      <c r="J2949" s="156" t="str">
        <f t="shared" si="336"/>
        <v>1 3 5 352 004</v>
      </c>
      <c r="K2949" s="118">
        <f>SUMIFS(DATOS!$F:$F,DATOS!$A:$A,$C2949,DATOS!$G:$G,$N$1,DATOS!$E:$E,$Q$1)</f>
        <v>0</v>
      </c>
      <c r="L2949" s="118">
        <f>SUMIFS(DATOS!$F:$F,DATOS!$A:$A,$C2949,DATOS!$G:$G,$O$1,DATOS!$E:$E,$Q$1)</f>
        <v>0</v>
      </c>
      <c r="M2949" s="119">
        <f>SUMIFS(DATOS!$F:$F,DATOS!$A:$A,$C2949,DATOS!$G:$G,$P$1,DATOS!$E:$E,$Q$1)</f>
        <v>0</v>
      </c>
      <c r="N2949" s="117">
        <f>SUMIFS(DATOS!$F:$F,DATOS!$A:$A,$C2949,DATOS!$G:$G,$N$1,DATOS!$L:$L,$R$1)</f>
        <v>0</v>
      </c>
      <c r="O2949" s="118">
        <f>SUMIFS(DATOS!$F:$F,DATOS!$A:$A,$C2949,DATOS!$G:$G,$O$1,DATOS!$L:$L,$R$1)</f>
        <v>0</v>
      </c>
      <c r="P2949" s="119">
        <f>SUMIFS(DATOS!$F:$F,DATOS!$A:$A,$C2949,DATOS!$G:$G,$P$1,DATOS!$L:$L,$R$1)</f>
        <v>0</v>
      </c>
      <c r="Q2949" s="117">
        <f>SUMIFS(DATOS!$F:$F,DATOS!$A:$A,$C2949,DATOS!$G:$G,$N$1,DATOS!$J:$J,$S$1)</f>
        <v>0</v>
      </c>
      <c r="R2949" s="118">
        <f>SUMIFS(DATOS!$F:$F,DATOS!$A:$A,$C2949,DATOS!$G:$G,$O$1,DATOS!$J:$J,$S$1)</f>
        <v>0</v>
      </c>
      <c r="S2949" s="119">
        <f>SUMIFS(DATOS!$F:$F,DATOS!$A:$A,$C2949,DATOS!$G:$G,$P$1,DATOS!$J:$J,$S$1)</f>
        <v>0</v>
      </c>
      <c r="T2949" s="117">
        <f>SUMIFS(DATOS!$F:$F,DATOS!$A:$A,$C2949,DATOS!$G:$G,$N$1,DATOS!$K:$K,$T$1)</f>
        <v>0</v>
      </c>
      <c r="U2949" s="118">
        <f>SUMIFS(DATOS!$F:$F,DATOS!$A:$A,$C2949,DATOS!$G:$G,$O$1,DATOS!$K:$K,$T$1)</f>
        <v>0</v>
      </c>
      <c r="V2949" s="119">
        <f>SUMIFS(DATOS!$F:$F,DATOS!$A:$A,$C2949,DATOS!$G:$G,$P$1,DATOS!$K:$K,$R$1)</f>
        <v>0</v>
      </c>
    </row>
    <row r="2950" spans="1:22">
      <c r="A2950" s="128" t="s">
        <v>452</v>
      </c>
      <c r="B2950" s="128" t="str">
        <f t="shared" si="337"/>
        <v>1 3 5 352 005 001</v>
      </c>
      <c r="C2950" s="5" t="s">
        <v>10165</v>
      </c>
      <c r="D2950" t="s">
        <v>3372</v>
      </c>
      <c r="E2950" s="127">
        <f t="shared" si="338"/>
        <v>0</v>
      </c>
      <c r="F2950" s="127">
        <f t="shared" si="339"/>
        <v>0</v>
      </c>
      <c r="G2950" s="127">
        <f t="shared" si="340"/>
        <v>0</v>
      </c>
      <c r="H2950" s="131">
        <f t="shared" si="341"/>
        <v>0</v>
      </c>
      <c r="I2950" s="128">
        <f t="shared" si="342"/>
        <v>17</v>
      </c>
      <c r="J2950" s="156" t="str">
        <f t="shared" si="336"/>
        <v>1 3 5 352 005</v>
      </c>
      <c r="K2950" s="118">
        <f>SUMIFS(DATOS!$F:$F,DATOS!$A:$A,$C2950,DATOS!$G:$G,$N$1,DATOS!$E:$E,$Q$1)</f>
        <v>0</v>
      </c>
      <c r="L2950" s="118">
        <f>SUMIFS(DATOS!$F:$F,DATOS!$A:$A,$C2950,DATOS!$G:$G,$O$1,DATOS!$E:$E,$Q$1)</f>
        <v>0</v>
      </c>
      <c r="M2950" s="119">
        <f>SUMIFS(DATOS!$F:$F,DATOS!$A:$A,$C2950,DATOS!$G:$G,$P$1,DATOS!$E:$E,$Q$1)</f>
        <v>0</v>
      </c>
      <c r="N2950" s="117">
        <f>SUMIFS(DATOS!$F:$F,DATOS!$A:$A,$C2950,DATOS!$G:$G,$N$1,DATOS!$L:$L,$R$1)</f>
        <v>0</v>
      </c>
      <c r="O2950" s="118">
        <f>SUMIFS(DATOS!$F:$F,DATOS!$A:$A,$C2950,DATOS!$G:$G,$O$1,DATOS!$L:$L,$R$1)</f>
        <v>0</v>
      </c>
      <c r="P2950" s="119">
        <f>SUMIFS(DATOS!$F:$F,DATOS!$A:$A,$C2950,DATOS!$G:$G,$P$1,DATOS!$L:$L,$R$1)</f>
        <v>0</v>
      </c>
      <c r="Q2950" s="117">
        <f>SUMIFS(DATOS!$F:$F,DATOS!$A:$A,$C2950,DATOS!$G:$G,$N$1,DATOS!$J:$J,$S$1)</f>
        <v>0</v>
      </c>
      <c r="R2950" s="118">
        <f>SUMIFS(DATOS!$F:$F,DATOS!$A:$A,$C2950,DATOS!$G:$G,$O$1,DATOS!$J:$J,$S$1)</f>
        <v>0</v>
      </c>
      <c r="S2950" s="119">
        <f>SUMIFS(DATOS!$F:$F,DATOS!$A:$A,$C2950,DATOS!$G:$G,$P$1,DATOS!$J:$J,$S$1)</f>
        <v>0</v>
      </c>
      <c r="T2950" s="117">
        <f>SUMIFS(DATOS!$F:$F,DATOS!$A:$A,$C2950,DATOS!$G:$G,$N$1,DATOS!$K:$K,$T$1)</f>
        <v>0</v>
      </c>
      <c r="U2950" s="118">
        <f>SUMIFS(DATOS!$F:$F,DATOS!$A:$A,$C2950,DATOS!$G:$G,$O$1,DATOS!$K:$K,$T$1)</f>
        <v>0</v>
      </c>
      <c r="V2950" s="119">
        <f>SUMIFS(DATOS!$F:$F,DATOS!$A:$A,$C2950,DATOS!$G:$G,$P$1,DATOS!$K:$K,$R$1)</f>
        <v>0</v>
      </c>
    </row>
    <row r="2951" spans="1:22">
      <c r="A2951" s="128" t="s">
        <v>452</v>
      </c>
      <c r="B2951" s="128" t="str">
        <f t="shared" si="337"/>
        <v>1 3 5 353 001 001</v>
      </c>
      <c r="C2951" s="5" t="s">
        <v>3226</v>
      </c>
      <c r="D2951" t="s">
        <v>3373</v>
      </c>
      <c r="E2951" s="127">
        <f t="shared" si="338"/>
        <v>0</v>
      </c>
      <c r="F2951" s="127">
        <f t="shared" si="339"/>
        <v>0</v>
      </c>
      <c r="G2951" s="127">
        <f t="shared" si="340"/>
        <v>0</v>
      </c>
      <c r="H2951" s="131">
        <f t="shared" si="341"/>
        <v>0</v>
      </c>
      <c r="I2951" s="128">
        <f t="shared" si="342"/>
        <v>17</v>
      </c>
      <c r="J2951" s="156" t="str">
        <f t="shared" si="336"/>
        <v>1 3 5 353 001</v>
      </c>
      <c r="K2951" s="118">
        <f>SUMIFS(DATOS!$F:$F,DATOS!$A:$A,$C2951,DATOS!$G:$G,$N$1,DATOS!$E:$E,$Q$1)</f>
        <v>0</v>
      </c>
      <c r="L2951" s="118">
        <f>SUMIFS(DATOS!$F:$F,DATOS!$A:$A,$C2951,DATOS!$G:$G,$O$1,DATOS!$E:$E,$Q$1)</f>
        <v>0</v>
      </c>
      <c r="M2951" s="119">
        <f>SUMIFS(DATOS!$F:$F,DATOS!$A:$A,$C2951,DATOS!$G:$G,$P$1,DATOS!$E:$E,$Q$1)</f>
        <v>0</v>
      </c>
      <c r="N2951" s="117">
        <f>SUMIFS(DATOS!$F:$F,DATOS!$A:$A,$C2951,DATOS!$G:$G,$N$1,DATOS!$L:$L,$R$1)</f>
        <v>0</v>
      </c>
      <c r="O2951" s="118">
        <f>SUMIFS(DATOS!$F:$F,DATOS!$A:$A,$C2951,DATOS!$G:$G,$O$1,DATOS!$L:$L,$R$1)</f>
        <v>0</v>
      </c>
      <c r="P2951" s="119">
        <f>SUMIFS(DATOS!$F:$F,DATOS!$A:$A,$C2951,DATOS!$G:$G,$P$1,DATOS!$L:$L,$R$1)</f>
        <v>0</v>
      </c>
      <c r="Q2951" s="117">
        <f>SUMIFS(DATOS!$F:$F,DATOS!$A:$A,$C2951,DATOS!$G:$G,$N$1,DATOS!$J:$J,$S$1)</f>
        <v>0</v>
      </c>
      <c r="R2951" s="118">
        <f>SUMIFS(DATOS!$F:$F,DATOS!$A:$A,$C2951,DATOS!$G:$G,$O$1,DATOS!$J:$J,$S$1)</f>
        <v>0</v>
      </c>
      <c r="S2951" s="119">
        <f>SUMIFS(DATOS!$F:$F,DATOS!$A:$A,$C2951,DATOS!$G:$G,$P$1,DATOS!$J:$J,$S$1)</f>
        <v>0</v>
      </c>
      <c r="T2951" s="117">
        <f>SUMIFS(DATOS!$F:$F,DATOS!$A:$A,$C2951,DATOS!$G:$G,$N$1,DATOS!$K:$K,$T$1)</f>
        <v>0</v>
      </c>
      <c r="U2951" s="118">
        <f>SUMIFS(DATOS!$F:$F,DATOS!$A:$A,$C2951,DATOS!$G:$G,$O$1,DATOS!$K:$K,$T$1)</f>
        <v>0</v>
      </c>
      <c r="V2951" s="119">
        <f>SUMIFS(DATOS!$F:$F,DATOS!$A:$A,$C2951,DATOS!$G:$G,$P$1,DATOS!$K:$K,$R$1)</f>
        <v>0</v>
      </c>
    </row>
    <row r="2952" spans="1:22">
      <c r="A2952" s="128" t="s">
        <v>452</v>
      </c>
      <c r="B2952" s="128" t="str">
        <f t="shared" si="337"/>
        <v>1 3 5 353 002 001</v>
      </c>
      <c r="C2952" s="5" t="s">
        <v>10166</v>
      </c>
      <c r="D2952" t="s">
        <v>3373</v>
      </c>
      <c r="E2952" s="127">
        <f t="shared" si="338"/>
        <v>0</v>
      </c>
      <c r="F2952" s="127">
        <f t="shared" si="339"/>
        <v>0</v>
      </c>
      <c r="G2952" s="127">
        <f t="shared" si="340"/>
        <v>0</v>
      </c>
      <c r="H2952" s="131">
        <f t="shared" si="341"/>
        <v>0</v>
      </c>
      <c r="I2952" s="128">
        <f t="shared" si="342"/>
        <v>17</v>
      </c>
      <c r="J2952" s="156" t="str">
        <f t="shared" si="336"/>
        <v>1 3 5 353 002</v>
      </c>
      <c r="K2952" s="118">
        <f>SUMIFS(DATOS!$F:$F,DATOS!$A:$A,$C2952,DATOS!$G:$G,$N$1,DATOS!$E:$E,$Q$1)</f>
        <v>0</v>
      </c>
      <c r="L2952" s="118">
        <f>SUMIFS(DATOS!$F:$F,DATOS!$A:$A,$C2952,DATOS!$G:$G,$O$1,DATOS!$E:$E,$Q$1)</f>
        <v>0</v>
      </c>
      <c r="M2952" s="119">
        <f>SUMIFS(DATOS!$F:$F,DATOS!$A:$A,$C2952,DATOS!$G:$G,$P$1,DATOS!$E:$E,$Q$1)</f>
        <v>0</v>
      </c>
      <c r="N2952" s="117">
        <f>SUMIFS(DATOS!$F:$F,DATOS!$A:$A,$C2952,DATOS!$G:$G,$N$1,DATOS!$L:$L,$R$1)</f>
        <v>0</v>
      </c>
      <c r="O2952" s="118">
        <f>SUMIFS(DATOS!$F:$F,DATOS!$A:$A,$C2952,DATOS!$G:$G,$O$1,DATOS!$L:$L,$R$1)</f>
        <v>0</v>
      </c>
      <c r="P2952" s="119">
        <f>SUMIFS(DATOS!$F:$F,DATOS!$A:$A,$C2952,DATOS!$G:$G,$P$1,DATOS!$L:$L,$R$1)</f>
        <v>0</v>
      </c>
      <c r="Q2952" s="117">
        <f>SUMIFS(DATOS!$F:$F,DATOS!$A:$A,$C2952,DATOS!$G:$G,$N$1,DATOS!$J:$J,$S$1)</f>
        <v>0</v>
      </c>
      <c r="R2952" s="118">
        <f>SUMIFS(DATOS!$F:$F,DATOS!$A:$A,$C2952,DATOS!$G:$G,$O$1,DATOS!$J:$J,$S$1)</f>
        <v>0</v>
      </c>
      <c r="S2952" s="119">
        <f>SUMIFS(DATOS!$F:$F,DATOS!$A:$A,$C2952,DATOS!$G:$G,$P$1,DATOS!$J:$J,$S$1)</f>
        <v>0</v>
      </c>
      <c r="T2952" s="117">
        <f>SUMIFS(DATOS!$F:$F,DATOS!$A:$A,$C2952,DATOS!$G:$G,$N$1,DATOS!$K:$K,$T$1)</f>
        <v>0</v>
      </c>
      <c r="U2952" s="118">
        <f>SUMIFS(DATOS!$F:$F,DATOS!$A:$A,$C2952,DATOS!$G:$G,$O$1,DATOS!$K:$K,$T$1)</f>
        <v>0</v>
      </c>
      <c r="V2952" s="119">
        <f>SUMIFS(DATOS!$F:$F,DATOS!$A:$A,$C2952,DATOS!$G:$G,$P$1,DATOS!$K:$K,$R$1)</f>
        <v>0</v>
      </c>
    </row>
    <row r="2953" spans="1:22">
      <c r="A2953" s="128" t="s">
        <v>452</v>
      </c>
      <c r="B2953" s="128" t="str">
        <f t="shared" si="337"/>
        <v>1 3 5 353 003 001</v>
      </c>
      <c r="C2953" s="5" t="s">
        <v>10167</v>
      </c>
      <c r="D2953" t="s">
        <v>3373</v>
      </c>
      <c r="E2953" s="127">
        <f t="shared" si="338"/>
        <v>0</v>
      </c>
      <c r="F2953" s="127">
        <f t="shared" si="339"/>
        <v>0</v>
      </c>
      <c r="G2953" s="127">
        <f t="shared" si="340"/>
        <v>0</v>
      </c>
      <c r="H2953" s="131">
        <f t="shared" si="341"/>
        <v>0</v>
      </c>
      <c r="I2953" s="128">
        <f t="shared" si="342"/>
        <v>17</v>
      </c>
      <c r="J2953" s="156" t="str">
        <f t="shared" si="336"/>
        <v>1 3 5 353 003</v>
      </c>
      <c r="K2953" s="118">
        <f>SUMIFS(DATOS!$F:$F,DATOS!$A:$A,$C2953,DATOS!$G:$G,$N$1,DATOS!$E:$E,$Q$1)</f>
        <v>0</v>
      </c>
      <c r="L2953" s="118">
        <f>SUMIFS(DATOS!$F:$F,DATOS!$A:$A,$C2953,DATOS!$G:$G,$O$1,DATOS!$E:$E,$Q$1)</f>
        <v>0</v>
      </c>
      <c r="M2953" s="119">
        <f>SUMIFS(DATOS!$F:$F,DATOS!$A:$A,$C2953,DATOS!$G:$G,$P$1,DATOS!$E:$E,$Q$1)</f>
        <v>0</v>
      </c>
      <c r="N2953" s="117">
        <f>SUMIFS(DATOS!$F:$F,DATOS!$A:$A,$C2953,DATOS!$G:$G,$N$1,DATOS!$L:$L,$R$1)</f>
        <v>0</v>
      </c>
      <c r="O2953" s="118">
        <f>SUMIFS(DATOS!$F:$F,DATOS!$A:$A,$C2953,DATOS!$G:$G,$O$1,DATOS!$L:$L,$R$1)</f>
        <v>0</v>
      </c>
      <c r="P2953" s="119">
        <f>SUMIFS(DATOS!$F:$F,DATOS!$A:$A,$C2953,DATOS!$G:$G,$P$1,DATOS!$L:$L,$R$1)</f>
        <v>0</v>
      </c>
      <c r="Q2953" s="117">
        <f>SUMIFS(DATOS!$F:$F,DATOS!$A:$A,$C2953,DATOS!$G:$G,$N$1,DATOS!$J:$J,$S$1)</f>
        <v>0</v>
      </c>
      <c r="R2953" s="118">
        <f>SUMIFS(DATOS!$F:$F,DATOS!$A:$A,$C2953,DATOS!$G:$G,$O$1,DATOS!$J:$J,$S$1)</f>
        <v>0</v>
      </c>
      <c r="S2953" s="119">
        <f>SUMIFS(DATOS!$F:$F,DATOS!$A:$A,$C2953,DATOS!$G:$G,$P$1,DATOS!$J:$J,$S$1)</f>
        <v>0</v>
      </c>
      <c r="T2953" s="117">
        <f>SUMIFS(DATOS!$F:$F,DATOS!$A:$A,$C2953,DATOS!$G:$G,$N$1,DATOS!$K:$K,$T$1)</f>
        <v>0</v>
      </c>
      <c r="U2953" s="118">
        <f>SUMIFS(DATOS!$F:$F,DATOS!$A:$A,$C2953,DATOS!$G:$G,$O$1,DATOS!$K:$K,$T$1)</f>
        <v>0</v>
      </c>
      <c r="V2953" s="119">
        <f>SUMIFS(DATOS!$F:$F,DATOS!$A:$A,$C2953,DATOS!$G:$G,$P$1,DATOS!$K:$K,$R$1)</f>
        <v>0</v>
      </c>
    </row>
    <row r="2954" spans="1:22">
      <c r="A2954" s="128" t="s">
        <v>452</v>
      </c>
      <c r="B2954" s="128" t="str">
        <f t="shared" si="337"/>
        <v>1 3 5 353 004 001</v>
      </c>
      <c r="C2954" s="5" t="s">
        <v>10168</v>
      </c>
      <c r="D2954" t="s">
        <v>3373</v>
      </c>
      <c r="E2954" s="127">
        <f t="shared" si="338"/>
        <v>0</v>
      </c>
      <c r="F2954" s="127">
        <f t="shared" si="339"/>
        <v>0</v>
      </c>
      <c r="G2954" s="127">
        <f t="shared" si="340"/>
        <v>0</v>
      </c>
      <c r="H2954" s="131">
        <f t="shared" si="341"/>
        <v>0</v>
      </c>
      <c r="I2954" s="128">
        <f t="shared" si="342"/>
        <v>17</v>
      </c>
      <c r="J2954" s="156" t="str">
        <f t="shared" si="336"/>
        <v>1 3 5 353 004</v>
      </c>
      <c r="K2954" s="118">
        <f>SUMIFS(DATOS!$F:$F,DATOS!$A:$A,$C2954,DATOS!$G:$G,$N$1,DATOS!$E:$E,$Q$1)</f>
        <v>0</v>
      </c>
      <c r="L2954" s="118">
        <f>SUMIFS(DATOS!$F:$F,DATOS!$A:$A,$C2954,DATOS!$G:$G,$O$1,DATOS!$E:$E,$Q$1)</f>
        <v>0</v>
      </c>
      <c r="M2954" s="119">
        <f>SUMIFS(DATOS!$F:$F,DATOS!$A:$A,$C2954,DATOS!$G:$G,$P$1,DATOS!$E:$E,$Q$1)</f>
        <v>0</v>
      </c>
      <c r="N2954" s="117">
        <f>SUMIFS(DATOS!$F:$F,DATOS!$A:$A,$C2954,DATOS!$G:$G,$N$1,DATOS!$L:$L,$R$1)</f>
        <v>0</v>
      </c>
      <c r="O2954" s="118">
        <f>SUMIFS(DATOS!$F:$F,DATOS!$A:$A,$C2954,DATOS!$G:$G,$O$1,DATOS!$L:$L,$R$1)</f>
        <v>0</v>
      </c>
      <c r="P2954" s="119">
        <f>SUMIFS(DATOS!$F:$F,DATOS!$A:$A,$C2954,DATOS!$G:$G,$P$1,DATOS!$L:$L,$R$1)</f>
        <v>0</v>
      </c>
      <c r="Q2954" s="117">
        <f>SUMIFS(DATOS!$F:$F,DATOS!$A:$A,$C2954,DATOS!$G:$G,$N$1,DATOS!$J:$J,$S$1)</f>
        <v>0</v>
      </c>
      <c r="R2954" s="118">
        <f>SUMIFS(DATOS!$F:$F,DATOS!$A:$A,$C2954,DATOS!$G:$G,$O$1,DATOS!$J:$J,$S$1)</f>
        <v>0</v>
      </c>
      <c r="S2954" s="119">
        <f>SUMIFS(DATOS!$F:$F,DATOS!$A:$A,$C2954,DATOS!$G:$G,$P$1,DATOS!$J:$J,$S$1)</f>
        <v>0</v>
      </c>
      <c r="T2954" s="117">
        <f>SUMIFS(DATOS!$F:$F,DATOS!$A:$A,$C2954,DATOS!$G:$G,$N$1,DATOS!$K:$K,$T$1)</f>
        <v>0</v>
      </c>
      <c r="U2954" s="118">
        <f>SUMIFS(DATOS!$F:$F,DATOS!$A:$A,$C2954,DATOS!$G:$G,$O$1,DATOS!$K:$K,$T$1)</f>
        <v>0</v>
      </c>
      <c r="V2954" s="119">
        <f>SUMIFS(DATOS!$F:$F,DATOS!$A:$A,$C2954,DATOS!$G:$G,$P$1,DATOS!$K:$K,$R$1)</f>
        <v>0</v>
      </c>
    </row>
    <row r="2955" spans="1:22">
      <c r="A2955" s="128" t="s">
        <v>452</v>
      </c>
      <c r="B2955" s="128" t="str">
        <f t="shared" si="337"/>
        <v>1 3 5 353 005 001</v>
      </c>
      <c r="C2955" s="5" t="s">
        <v>10169</v>
      </c>
      <c r="D2955" t="s">
        <v>3373</v>
      </c>
      <c r="E2955" s="127">
        <f t="shared" si="338"/>
        <v>0</v>
      </c>
      <c r="F2955" s="127">
        <f t="shared" si="339"/>
        <v>0</v>
      </c>
      <c r="G2955" s="127">
        <f t="shared" si="340"/>
        <v>0</v>
      </c>
      <c r="H2955" s="131">
        <f t="shared" si="341"/>
        <v>0</v>
      </c>
      <c r="I2955" s="128">
        <f t="shared" si="342"/>
        <v>17</v>
      </c>
      <c r="J2955" s="156" t="str">
        <f t="shared" si="336"/>
        <v>1 3 5 353 005</v>
      </c>
      <c r="K2955" s="118">
        <f>SUMIFS(DATOS!$F:$F,DATOS!$A:$A,$C2955,DATOS!$G:$G,$N$1,DATOS!$E:$E,$Q$1)</f>
        <v>0</v>
      </c>
      <c r="L2955" s="118">
        <f>SUMIFS(DATOS!$F:$F,DATOS!$A:$A,$C2955,DATOS!$G:$G,$O$1,DATOS!$E:$E,$Q$1)</f>
        <v>0</v>
      </c>
      <c r="M2955" s="119">
        <f>SUMIFS(DATOS!$F:$F,DATOS!$A:$A,$C2955,DATOS!$G:$G,$P$1,DATOS!$E:$E,$Q$1)</f>
        <v>0</v>
      </c>
      <c r="N2955" s="117">
        <f>SUMIFS(DATOS!$F:$F,DATOS!$A:$A,$C2955,DATOS!$G:$G,$N$1,DATOS!$L:$L,$R$1)</f>
        <v>0</v>
      </c>
      <c r="O2955" s="118">
        <f>SUMIFS(DATOS!$F:$F,DATOS!$A:$A,$C2955,DATOS!$G:$G,$O$1,DATOS!$L:$L,$R$1)</f>
        <v>0</v>
      </c>
      <c r="P2955" s="119">
        <f>SUMIFS(DATOS!$F:$F,DATOS!$A:$A,$C2955,DATOS!$G:$G,$P$1,DATOS!$L:$L,$R$1)</f>
        <v>0</v>
      </c>
      <c r="Q2955" s="117">
        <f>SUMIFS(DATOS!$F:$F,DATOS!$A:$A,$C2955,DATOS!$G:$G,$N$1,DATOS!$J:$J,$S$1)</f>
        <v>0</v>
      </c>
      <c r="R2955" s="118">
        <f>SUMIFS(DATOS!$F:$F,DATOS!$A:$A,$C2955,DATOS!$G:$G,$O$1,DATOS!$J:$J,$S$1)</f>
        <v>0</v>
      </c>
      <c r="S2955" s="119">
        <f>SUMIFS(DATOS!$F:$F,DATOS!$A:$A,$C2955,DATOS!$G:$G,$P$1,DATOS!$J:$J,$S$1)</f>
        <v>0</v>
      </c>
      <c r="T2955" s="117">
        <f>SUMIFS(DATOS!$F:$F,DATOS!$A:$A,$C2955,DATOS!$G:$G,$N$1,DATOS!$K:$K,$T$1)</f>
        <v>0</v>
      </c>
      <c r="U2955" s="118">
        <f>SUMIFS(DATOS!$F:$F,DATOS!$A:$A,$C2955,DATOS!$G:$G,$O$1,DATOS!$K:$K,$T$1)</f>
        <v>0</v>
      </c>
      <c r="V2955" s="119">
        <f>SUMIFS(DATOS!$F:$F,DATOS!$A:$A,$C2955,DATOS!$G:$G,$P$1,DATOS!$K:$K,$R$1)</f>
        <v>0</v>
      </c>
    </row>
    <row r="2956" spans="1:22">
      <c r="A2956" s="128" t="s">
        <v>452</v>
      </c>
      <c r="B2956" s="128" t="str">
        <f t="shared" si="337"/>
        <v>1 3 5 354 001 001</v>
      </c>
      <c r="C2956" s="5" t="s">
        <v>4536</v>
      </c>
      <c r="D2956" t="s">
        <v>3374</v>
      </c>
      <c r="E2956" s="127">
        <f t="shared" si="338"/>
        <v>0</v>
      </c>
      <c r="F2956" s="127">
        <f t="shared" si="339"/>
        <v>0</v>
      </c>
      <c r="G2956" s="127">
        <f t="shared" si="340"/>
        <v>0</v>
      </c>
      <c r="H2956" s="131">
        <f t="shared" si="341"/>
        <v>0</v>
      </c>
      <c r="I2956" s="128">
        <f t="shared" si="342"/>
        <v>17</v>
      </c>
      <c r="J2956" s="156" t="str">
        <f t="shared" si="336"/>
        <v>1 3 5 354 001</v>
      </c>
      <c r="K2956" s="118">
        <f>SUMIFS(DATOS!$F:$F,DATOS!$A:$A,$C2956,DATOS!$G:$G,$N$1,DATOS!$E:$E,$Q$1)</f>
        <v>0</v>
      </c>
      <c r="L2956" s="118">
        <f>SUMIFS(DATOS!$F:$F,DATOS!$A:$A,$C2956,DATOS!$G:$G,$O$1,DATOS!$E:$E,$Q$1)</f>
        <v>0</v>
      </c>
      <c r="M2956" s="119">
        <f>SUMIFS(DATOS!$F:$F,DATOS!$A:$A,$C2956,DATOS!$G:$G,$P$1,DATOS!$E:$E,$Q$1)</f>
        <v>0</v>
      </c>
      <c r="N2956" s="117">
        <f>SUMIFS(DATOS!$F:$F,DATOS!$A:$A,$C2956,DATOS!$G:$G,$N$1,DATOS!$L:$L,$R$1)</f>
        <v>0</v>
      </c>
      <c r="O2956" s="118">
        <f>SUMIFS(DATOS!$F:$F,DATOS!$A:$A,$C2956,DATOS!$G:$G,$O$1,DATOS!$L:$L,$R$1)</f>
        <v>0</v>
      </c>
      <c r="P2956" s="119">
        <f>SUMIFS(DATOS!$F:$F,DATOS!$A:$A,$C2956,DATOS!$G:$G,$P$1,DATOS!$L:$L,$R$1)</f>
        <v>0</v>
      </c>
      <c r="Q2956" s="117">
        <f>SUMIFS(DATOS!$F:$F,DATOS!$A:$A,$C2956,DATOS!$G:$G,$N$1,DATOS!$J:$J,$S$1)</f>
        <v>0</v>
      </c>
      <c r="R2956" s="118">
        <f>SUMIFS(DATOS!$F:$F,DATOS!$A:$A,$C2956,DATOS!$G:$G,$O$1,DATOS!$J:$J,$S$1)</f>
        <v>0</v>
      </c>
      <c r="S2956" s="119">
        <f>SUMIFS(DATOS!$F:$F,DATOS!$A:$A,$C2956,DATOS!$G:$G,$P$1,DATOS!$J:$J,$S$1)</f>
        <v>0</v>
      </c>
      <c r="T2956" s="117">
        <f>SUMIFS(DATOS!$F:$F,DATOS!$A:$A,$C2956,DATOS!$G:$G,$N$1,DATOS!$K:$K,$T$1)</f>
        <v>0</v>
      </c>
      <c r="U2956" s="118">
        <f>SUMIFS(DATOS!$F:$F,DATOS!$A:$A,$C2956,DATOS!$G:$G,$O$1,DATOS!$K:$K,$T$1)</f>
        <v>0</v>
      </c>
      <c r="V2956" s="119">
        <f>SUMIFS(DATOS!$F:$F,DATOS!$A:$A,$C2956,DATOS!$G:$G,$P$1,DATOS!$K:$K,$R$1)</f>
        <v>0</v>
      </c>
    </row>
    <row r="2957" spans="1:22">
      <c r="A2957" s="128" t="s">
        <v>452</v>
      </c>
      <c r="B2957" s="128" t="str">
        <f t="shared" si="337"/>
        <v>1 3 5 354 002 001</v>
      </c>
      <c r="C2957" s="5" t="s">
        <v>10170</v>
      </c>
      <c r="D2957" t="s">
        <v>3374</v>
      </c>
      <c r="E2957" s="127">
        <f t="shared" si="338"/>
        <v>0</v>
      </c>
      <c r="F2957" s="127">
        <f t="shared" si="339"/>
        <v>0</v>
      </c>
      <c r="G2957" s="127">
        <f t="shared" si="340"/>
        <v>0</v>
      </c>
      <c r="H2957" s="131">
        <f t="shared" si="341"/>
        <v>0</v>
      </c>
      <c r="I2957" s="128">
        <f t="shared" si="342"/>
        <v>17</v>
      </c>
      <c r="J2957" s="156" t="str">
        <f t="shared" si="336"/>
        <v>1 3 5 354 002</v>
      </c>
      <c r="K2957" s="118">
        <f>SUMIFS(DATOS!$F:$F,DATOS!$A:$A,$C2957,DATOS!$G:$G,$N$1,DATOS!$E:$E,$Q$1)</f>
        <v>0</v>
      </c>
      <c r="L2957" s="118">
        <f>SUMIFS(DATOS!$F:$F,DATOS!$A:$A,$C2957,DATOS!$G:$G,$O$1,DATOS!$E:$E,$Q$1)</f>
        <v>0</v>
      </c>
      <c r="M2957" s="119">
        <f>SUMIFS(DATOS!$F:$F,DATOS!$A:$A,$C2957,DATOS!$G:$G,$P$1,DATOS!$E:$E,$Q$1)</f>
        <v>0</v>
      </c>
      <c r="N2957" s="117">
        <f>SUMIFS(DATOS!$F:$F,DATOS!$A:$A,$C2957,DATOS!$G:$G,$N$1,DATOS!$L:$L,$R$1)</f>
        <v>0</v>
      </c>
      <c r="O2957" s="118">
        <f>SUMIFS(DATOS!$F:$F,DATOS!$A:$A,$C2957,DATOS!$G:$G,$O$1,DATOS!$L:$L,$R$1)</f>
        <v>0</v>
      </c>
      <c r="P2957" s="119">
        <f>SUMIFS(DATOS!$F:$F,DATOS!$A:$A,$C2957,DATOS!$G:$G,$P$1,DATOS!$L:$L,$R$1)</f>
        <v>0</v>
      </c>
      <c r="Q2957" s="117">
        <f>SUMIFS(DATOS!$F:$F,DATOS!$A:$A,$C2957,DATOS!$G:$G,$N$1,DATOS!$J:$J,$S$1)</f>
        <v>0</v>
      </c>
      <c r="R2957" s="118">
        <f>SUMIFS(DATOS!$F:$F,DATOS!$A:$A,$C2957,DATOS!$G:$G,$O$1,DATOS!$J:$J,$S$1)</f>
        <v>0</v>
      </c>
      <c r="S2957" s="119">
        <f>SUMIFS(DATOS!$F:$F,DATOS!$A:$A,$C2957,DATOS!$G:$G,$P$1,DATOS!$J:$J,$S$1)</f>
        <v>0</v>
      </c>
      <c r="T2957" s="117">
        <f>SUMIFS(DATOS!$F:$F,DATOS!$A:$A,$C2957,DATOS!$G:$G,$N$1,DATOS!$K:$K,$T$1)</f>
        <v>0</v>
      </c>
      <c r="U2957" s="118">
        <f>SUMIFS(DATOS!$F:$F,DATOS!$A:$A,$C2957,DATOS!$G:$G,$O$1,DATOS!$K:$K,$T$1)</f>
        <v>0</v>
      </c>
      <c r="V2957" s="119">
        <f>SUMIFS(DATOS!$F:$F,DATOS!$A:$A,$C2957,DATOS!$G:$G,$P$1,DATOS!$K:$K,$R$1)</f>
        <v>0</v>
      </c>
    </row>
    <row r="2958" spans="1:22">
      <c r="A2958" s="128" t="s">
        <v>452</v>
      </c>
      <c r="B2958" s="128" t="str">
        <f t="shared" si="337"/>
        <v>1 3 5 354 003 001</v>
      </c>
      <c r="C2958" s="5" t="s">
        <v>10171</v>
      </c>
      <c r="D2958" t="s">
        <v>3374</v>
      </c>
      <c r="E2958" s="127">
        <f t="shared" si="338"/>
        <v>0</v>
      </c>
      <c r="F2958" s="127">
        <f t="shared" si="339"/>
        <v>0</v>
      </c>
      <c r="G2958" s="127">
        <f t="shared" si="340"/>
        <v>0</v>
      </c>
      <c r="H2958" s="131">
        <f t="shared" si="341"/>
        <v>0</v>
      </c>
      <c r="I2958" s="128">
        <f t="shared" si="342"/>
        <v>17</v>
      </c>
      <c r="J2958" s="156" t="str">
        <f t="shared" si="336"/>
        <v>1 3 5 354 003</v>
      </c>
      <c r="K2958" s="118">
        <f>SUMIFS(DATOS!$F:$F,DATOS!$A:$A,$C2958,DATOS!$G:$G,$N$1,DATOS!$E:$E,$Q$1)</f>
        <v>0</v>
      </c>
      <c r="L2958" s="118">
        <f>SUMIFS(DATOS!$F:$F,DATOS!$A:$A,$C2958,DATOS!$G:$G,$O$1,DATOS!$E:$E,$Q$1)</f>
        <v>0</v>
      </c>
      <c r="M2958" s="119">
        <f>SUMIFS(DATOS!$F:$F,DATOS!$A:$A,$C2958,DATOS!$G:$G,$P$1,DATOS!$E:$E,$Q$1)</f>
        <v>0</v>
      </c>
      <c r="N2958" s="117">
        <f>SUMIFS(DATOS!$F:$F,DATOS!$A:$A,$C2958,DATOS!$G:$G,$N$1,DATOS!$L:$L,$R$1)</f>
        <v>0</v>
      </c>
      <c r="O2958" s="118">
        <f>SUMIFS(DATOS!$F:$F,DATOS!$A:$A,$C2958,DATOS!$G:$G,$O$1,DATOS!$L:$L,$R$1)</f>
        <v>0</v>
      </c>
      <c r="P2958" s="119">
        <f>SUMIFS(DATOS!$F:$F,DATOS!$A:$A,$C2958,DATOS!$G:$G,$P$1,DATOS!$L:$L,$R$1)</f>
        <v>0</v>
      </c>
      <c r="Q2958" s="117">
        <f>SUMIFS(DATOS!$F:$F,DATOS!$A:$A,$C2958,DATOS!$G:$G,$N$1,DATOS!$J:$J,$S$1)</f>
        <v>0</v>
      </c>
      <c r="R2958" s="118">
        <f>SUMIFS(DATOS!$F:$F,DATOS!$A:$A,$C2958,DATOS!$G:$G,$O$1,DATOS!$J:$J,$S$1)</f>
        <v>0</v>
      </c>
      <c r="S2958" s="119">
        <f>SUMIFS(DATOS!$F:$F,DATOS!$A:$A,$C2958,DATOS!$G:$G,$P$1,DATOS!$J:$J,$S$1)</f>
        <v>0</v>
      </c>
      <c r="T2958" s="117">
        <f>SUMIFS(DATOS!$F:$F,DATOS!$A:$A,$C2958,DATOS!$G:$G,$N$1,DATOS!$K:$K,$T$1)</f>
        <v>0</v>
      </c>
      <c r="U2958" s="118">
        <f>SUMIFS(DATOS!$F:$F,DATOS!$A:$A,$C2958,DATOS!$G:$G,$O$1,DATOS!$K:$K,$T$1)</f>
        <v>0</v>
      </c>
      <c r="V2958" s="119">
        <f>SUMIFS(DATOS!$F:$F,DATOS!$A:$A,$C2958,DATOS!$G:$G,$P$1,DATOS!$K:$K,$R$1)</f>
        <v>0</v>
      </c>
    </row>
    <row r="2959" spans="1:22">
      <c r="A2959" s="128" t="s">
        <v>452</v>
      </c>
      <c r="B2959" s="128" t="str">
        <f t="shared" si="337"/>
        <v>1 3 5 354 004 001</v>
      </c>
      <c r="C2959" s="5" t="s">
        <v>10172</v>
      </c>
      <c r="D2959" t="s">
        <v>3374</v>
      </c>
      <c r="E2959" s="127">
        <f t="shared" si="338"/>
        <v>0</v>
      </c>
      <c r="F2959" s="127">
        <f t="shared" si="339"/>
        <v>0</v>
      </c>
      <c r="G2959" s="127">
        <f t="shared" si="340"/>
        <v>0</v>
      </c>
      <c r="H2959" s="131">
        <f t="shared" si="341"/>
        <v>0</v>
      </c>
      <c r="I2959" s="128">
        <f t="shared" si="342"/>
        <v>17</v>
      </c>
      <c r="J2959" s="156" t="str">
        <f t="shared" si="336"/>
        <v>1 3 5 354 004</v>
      </c>
      <c r="K2959" s="118">
        <f>SUMIFS(DATOS!$F:$F,DATOS!$A:$A,$C2959,DATOS!$G:$G,$N$1,DATOS!$E:$E,$Q$1)</f>
        <v>0</v>
      </c>
      <c r="L2959" s="118">
        <f>SUMIFS(DATOS!$F:$F,DATOS!$A:$A,$C2959,DATOS!$G:$G,$O$1,DATOS!$E:$E,$Q$1)</f>
        <v>0</v>
      </c>
      <c r="M2959" s="119">
        <f>SUMIFS(DATOS!$F:$F,DATOS!$A:$A,$C2959,DATOS!$G:$G,$P$1,DATOS!$E:$E,$Q$1)</f>
        <v>0</v>
      </c>
      <c r="N2959" s="117">
        <f>SUMIFS(DATOS!$F:$F,DATOS!$A:$A,$C2959,DATOS!$G:$G,$N$1,DATOS!$L:$L,$R$1)</f>
        <v>0</v>
      </c>
      <c r="O2959" s="118">
        <f>SUMIFS(DATOS!$F:$F,DATOS!$A:$A,$C2959,DATOS!$G:$G,$O$1,DATOS!$L:$L,$R$1)</f>
        <v>0</v>
      </c>
      <c r="P2959" s="119">
        <f>SUMIFS(DATOS!$F:$F,DATOS!$A:$A,$C2959,DATOS!$G:$G,$P$1,DATOS!$L:$L,$R$1)</f>
        <v>0</v>
      </c>
      <c r="Q2959" s="117">
        <f>SUMIFS(DATOS!$F:$F,DATOS!$A:$A,$C2959,DATOS!$G:$G,$N$1,DATOS!$J:$J,$S$1)</f>
        <v>0</v>
      </c>
      <c r="R2959" s="118">
        <f>SUMIFS(DATOS!$F:$F,DATOS!$A:$A,$C2959,DATOS!$G:$G,$O$1,DATOS!$J:$J,$S$1)</f>
        <v>0</v>
      </c>
      <c r="S2959" s="119">
        <f>SUMIFS(DATOS!$F:$F,DATOS!$A:$A,$C2959,DATOS!$G:$G,$P$1,DATOS!$J:$J,$S$1)</f>
        <v>0</v>
      </c>
      <c r="T2959" s="117">
        <f>SUMIFS(DATOS!$F:$F,DATOS!$A:$A,$C2959,DATOS!$G:$G,$N$1,DATOS!$K:$K,$T$1)</f>
        <v>0</v>
      </c>
      <c r="U2959" s="118">
        <f>SUMIFS(DATOS!$F:$F,DATOS!$A:$A,$C2959,DATOS!$G:$G,$O$1,DATOS!$K:$K,$T$1)</f>
        <v>0</v>
      </c>
      <c r="V2959" s="119">
        <f>SUMIFS(DATOS!$F:$F,DATOS!$A:$A,$C2959,DATOS!$G:$G,$P$1,DATOS!$K:$K,$R$1)</f>
        <v>0</v>
      </c>
    </row>
    <row r="2960" spans="1:22">
      <c r="A2960" s="128" t="s">
        <v>452</v>
      </c>
      <c r="B2960" s="128" t="str">
        <f t="shared" si="337"/>
        <v>1 3 5 354 005 001</v>
      </c>
      <c r="C2960" s="5" t="s">
        <v>10173</v>
      </c>
      <c r="D2960" t="s">
        <v>3374</v>
      </c>
      <c r="E2960" s="127">
        <f t="shared" si="338"/>
        <v>0</v>
      </c>
      <c r="F2960" s="127">
        <f t="shared" si="339"/>
        <v>0</v>
      </c>
      <c r="G2960" s="127">
        <f t="shared" si="340"/>
        <v>0</v>
      </c>
      <c r="H2960" s="131">
        <f t="shared" si="341"/>
        <v>0</v>
      </c>
      <c r="I2960" s="128">
        <f t="shared" si="342"/>
        <v>17</v>
      </c>
      <c r="J2960" s="156" t="str">
        <f t="shared" si="336"/>
        <v>1 3 5 354 005</v>
      </c>
      <c r="K2960" s="118">
        <f>SUMIFS(DATOS!$F:$F,DATOS!$A:$A,$C2960,DATOS!$G:$G,$N$1,DATOS!$E:$E,$Q$1)</f>
        <v>0</v>
      </c>
      <c r="L2960" s="118">
        <f>SUMIFS(DATOS!$F:$F,DATOS!$A:$A,$C2960,DATOS!$G:$G,$O$1,DATOS!$E:$E,$Q$1)</f>
        <v>0</v>
      </c>
      <c r="M2960" s="119">
        <f>SUMIFS(DATOS!$F:$F,DATOS!$A:$A,$C2960,DATOS!$G:$G,$P$1,DATOS!$E:$E,$Q$1)</f>
        <v>0</v>
      </c>
      <c r="N2960" s="117">
        <f>SUMIFS(DATOS!$F:$F,DATOS!$A:$A,$C2960,DATOS!$G:$G,$N$1,DATOS!$L:$L,$R$1)</f>
        <v>0</v>
      </c>
      <c r="O2960" s="118">
        <f>SUMIFS(DATOS!$F:$F,DATOS!$A:$A,$C2960,DATOS!$G:$G,$O$1,DATOS!$L:$L,$R$1)</f>
        <v>0</v>
      </c>
      <c r="P2960" s="119">
        <f>SUMIFS(DATOS!$F:$F,DATOS!$A:$A,$C2960,DATOS!$G:$G,$P$1,DATOS!$L:$L,$R$1)</f>
        <v>0</v>
      </c>
      <c r="Q2960" s="117">
        <f>SUMIFS(DATOS!$F:$F,DATOS!$A:$A,$C2960,DATOS!$G:$G,$N$1,DATOS!$J:$J,$S$1)</f>
        <v>0</v>
      </c>
      <c r="R2960" s="118">
        <f>SUMIFS(DATOS!$F:$F,DATOS!$A:$A,$C2960,DATOS!$G:$G,$O$1,DATOS!$J:$J,$S$1)</f>
        <v>0</v>
      </c>
      <c r="S2960" s="119">
        <f>SUMIFS(DATOS!$F:$F,DATOS!$A:$A,$C2960,DATOS!$G:$G,$P$1,DATOS!$J:$J,$S$1)</f>
        <v>0</v>
      </c>
      <c r="T2960" s="117">
        <f>SUMIFS(DATOS!$F:$F,DATOS!$A:$A,$C2960,DATOS!$G:$G,$N$1,DATOS!$K:$K,$T$1)</f>
        <v>0</v>
      </c>
      <c r="U2960" s="118">
        <f>SUMIFS(DATOS!$F:$F,DATOS!$A:$A,$C2960,DATOS!$G:$G,$O$1,DATOS!$K:$K,$T$1)</f>
        <v>0</v>
      </c>
      <c r="V2960" s="119">
        <f>SUMIFS(DATOS!$F:$F,DATOS!$A:$A,$C2960,DATOS!$G:$G,$P$1,DATOS!$K:$K,$R$1)</f>
        <v>0</v>
      </c>
    </row>
    <row r="2961" spans="1:22">
      <c r="A2961" s="128" t="s">
        <v>452</v>
      </c>
      <c r="B2961" s="128" t="str">
        <f t="shared" si="337"/>
        <v>1 3 5 355 001 001</v>
      </c>
      <c r="C2961" s="5" t="s">
        <v>3227</v>
      </c>
      <c r="D2961" t="s">
        <v>3375</v>
      </c>
      <c r="E2961" s="127">
        <f t="shared" si="338"/>
        <v>0</v>
      </c>
      <c r="F2961" s="127">
        <f t="shared" si="339"/>
        <v>0</v>
      </c>
      <c r="G2961" s="127">
        <f t="shared" si="340"/>
        <v>0</v>
      </c>
      <c r="H2961" s="131">
        <f t="shared" si="341"/>
        <v>0</v>
      </c>
      <c r="I2961" s="128">
        <f t="shared" si="342"/>
        <v>17</v>
      </c>
      <c r="J2961" s="156" t="str">
        <f t="shared" si="336"/>
        <v>1 3 5 355 001</v>
      </c>
      <c r="K2961" s="118">
        <f>SUMIFS(DATOS!$F:$F,DATOS!$A:$A,$C2961,DATOS!$G:$G,$N$1,DATOS!$E:$E,$Q$1)</f>
        <v>0</v>
      </c>
      <c r="L2961" s="118">
        <f>SUMIFS(DATOS!$F:$F,DATOS!$A:$A,$C2961,DATOS!$G:$G,$O$1,DATOS!$E:$E,$Q$1)</f>
        <v>0</v>
      </c>
      <c r="M2961" s="119">
        <f>SUMIFS(DATOS!$F:$F,DATOS!$A:$A,$C2961,DATOS!$G:$G,$P$1,DATOS!$E:$E,$Q$1)</f>
        <v>0</v>
      </c>
      <c r="N2961" s="117">
        <f>SUMIFS(DATOS!$F:$F,DATOS!$A:$A,$C2961,DATOS!$G:$G,$N$1,DATOS!$L:$L,$R$1)</f>
        <v>0</v>
      </c>
      <c r="O2961" s="118">
        <f>SUMIFS(DATOS!$F:$F,DATOS!$A:$A,$C2961,DATOS!$G:$G,$O$1,DATOS!$L:$L,$R$1)</f>
        <v>0</v>
      </c>
      <c r="P2961" s="119">
        <f>SUMIFS(DATOS!$F:$F,DATOS!$A:$A,$C2961,DATOS!$G:$G,$P$1,DATOS!$L:$L,$R$1)</f>
        <v>0</v>
      </c>
      <c r="Q2961" s="117">
        <f>SUMIFS(DATOS!$F:$F,DATOS!$A:$A,$C2961,DATOS!$G:$G,$N$1,DATOS!$J:$J,$S$1)</f>
        <v>0</v>
      </c>
      <c r="R2961" s="118">
        <f>SUMIFS(DATOS!$F:$F,DATOS!$A:$A,$C2961,DATOS!$G:$G,$O$1,DATOS!$J:$J,$S$1)</f>
        <v>0</v>
      </c>
      <c r="S2961" s="119">
        <f>SUMIFS(DATOS!$F:$F,DATOS!$A:$A,$C2961,DATOS!$G:$G,$P$1,DATOS!$J:$J,$S$1)</f>
        <v>0</v>
      </c>
      <c r="T2961" s="117">
        <f>SUMIFS(DATOS!$F:$F,DATOS!$A:$A,$C2961,DATOS!$G:$G,$N$1,DATOS!$K:$K,$T$1)</f>
        <v>0</v>
      </c>
      <c r="U2961" s="118">
        <f>SUMIFS(DATOS!$F:$F,DATOS!$A:$A,$C2961,DATOS!$G:$G,$O$1,DATOS!$K:$K,$T$1)</f>
        <v>0</v>
      </c>
      <c r="V2961" s="119">
        <f>SUMIFS(DATOS!$F:$F,DATOS!$A:$A,$C2961,DATOS!$G:$G,$P$1,DATOS!$K:$K,$R$1)</f>
        <v>0</v>
      </c>
    </row>
    <row r="2962" spans="1:22">
      <c r="A2962" s="128" t="s">
        <v>452</v>
      </c>
      <c r="B2962" s="128" t="str">
        <f t="shared" si="337"/>
        <v>1 3 5 355 002 001</v>
      </c>
      <c r="C2962" s="5" t="s">
        <v>8279</v>
      </c>
      <c r="D2962" t="s">
        <v>3375</v>
      </c>
      <c r="E2962" s="127">
        <f t="shared" si="338"/>
        <v>0</v>
      </c>
      <c r="F2962" s="127">
        <f t="shared" si="339"/>
        <v>0</v>
      </c>
      <c r="G2962" s="127">
        <f t="shared" si="340"/>
        <v>0</v>
      </c>
      <c r="H2962" s="131">
        <f t="shared" si="341"/>
        <v>0</v>
      </c>
      <c r="I2962" s="128">
        <f t="shared" si="342"/>
        <v>17</v>
      </c>
      <c r="J2962" s="156" t="str">
        <f t="shared" si="336"/>
        <v>1 3 5 355 002</v>
      </c>
      <c r="K2962" s="118">
        <f>SUMIFS(DATOS!$F:$F,DATOS!$A:$A,$C2962,DATOS!$G:$G,$N$1,DATOS!$E:$E,$Q$1)</f>
        <v>0</v>
      </c>
      <c r="L2962" s="118">
        <f>SUMIFS(DATOS!$F:$F,DATOS!$A:$A,$C2962,DATOS!$G:$G,$O$1,DATOS!$E:$E,$Q$1)</f>
        <v>0</v>
      </c>
      <c r="M2962" s="119">
        <f>SUMIFS(DATOS!$F:$F,DATOS!$A:$A,$C2962,DATOS!$G:$G,$P$1,DATOS!$E:$E,$Q$1)</f>
        <v>0</v>
      </c>
      <c r="N2962" s="117">
        <f>SUMIFS(DATOS!$F:$F,DATOS!$A:$A,$C2962,DATOS!$G:$G,$N$1,DATOS!$L:$L,$R$1)</f>
        <v>0</v>
      </c>
      <c r="O2962" s="118">
        <f>SUMIFS(DATOS!$F:$F,DATOS!$A:$A,$C2962,DATOS!$G:$G,$O$1,DATOS!$L:$L,$R$1)</f>
        <v>0</v>
      </c>
      <c r="P2962" s="119">
        <f>SUMIFS(DATOS!$F:$F,DATOS!$A:$A,$C2962,DATOS!$G:$G,$P$1,DATOS!$L:$L,$R$1)</f>
        <v>0</v>
      </c>
      <c r="Q2962" s="117">
        <f>SUMIFS(DATOS!$F:$F,DATOS!$A:$A,$C2962,DATOS!$G:$G,$N$1,DATOS!$J:$J,$S$1)</f>
        <v>0</v>
      </c>
      <c r="R2962" s="118">
        <f>SUMIFS(DATOS!$F:$F,DATOS!$A:$A,$C2962,DATOS!$G:$G,$O$1,DATOS!$J:$J,$S$1)</f>
        <v>0</v>
      </c>
      <c r="S2962" s="119">
        <f>SUMIFS(DATOS!$F:$F,DATOS!$A:$A,$C2962,DATOS!$G:$G,$P$1,DATOS!$J:$J,$S$1)</f>
        <v>0</v>
      </c>
      <c r="T2962" s="117">
        <f>SUMIFS(DATOS!$F:$F,DATOS!$A:$A,$C2962,DATOS!$G:$G,$N$1,DATOS!$K:$K,$T$1)</f>
        <v>0</v>
      </c>
      <c r="U2962" s="118">
        <f>SUMIFS(DATOS!$F:$F,DATOS!$A:$A,$C2962,DATOS!$G:$G,$O$1,DATOS!$K:$K,$T$1)</f>
        <v>0</v>
      </c>
      <c r="V2962" s="119">
        <f>SUMIFS(DATOS!$F:$F,DATOS!$A:$A,$C2962,DATOS!$G:$G,$P$1,DATOS!$K:$K,$R$1)</f>
        <v>0</v>
      </c>
    </row>
    <row r="2963" spans="1:22">
      <c r="A2963" s="128" t="s">
        <v>452</v>
      </c>
      <c r="B2963" s="128" t="str">
        <f t="shared" si="337"/>
        <v>1 3 5 355 003 001</v>
      </c>
      <c r="C2963" s="5" t="s">
        <v>8262</v>
      </c>
      <c r="D2963" t="s">
        <v>3375</v>
      </c>
      <c r="E2963" s="127">
        <f t="shared" si="338"/>
        <v>719368.1</v>
      </c>
      <c r="F2963" s="127">
        <f t="shared" si="339"/>
        <v>0</v>
      </c>
      <c r="G2963" s="127">
        <f t="shared" si="340"/>
        <v>0</v>
      </c>
      <c r="H2963" s="131">
        <f t="shared" si="341"/>
        <v>719368.1</v>
      </c>
      <c r="I2963" s="128">
        <f t="shared" si="342"/>
        <v>17</v>
      </c>
      <c r="J2963" s="156" t="str">
        <f t="shared" si="336"/>
        <v>1 3 5 355 003</v>
      </c>
      <c r="K2963" s="118">
        <f>SUMIFS(DATOS!$F:$F,DATOS!$A:$A,$C2963,DATOS!$G:$G,$N$1,DATOS!$E:$E,$Q$1)</f>
        <v>0</v>
      </c>
      <c r="L2963" s="118">
        <f>SUMIFS(DATOS!$F:$F,DATOS!$A:$A,$C2963,DATOS!$G:$G,$O$1,DATOS!$E:$E,$Q$1)</f>
        <v>0</v>
      </c>
      <c r="M2963" s="119">
        <f>SUMIFS(DATOS!$F:$F,DATOS!$A:$A,$C2963,DATOS!$G:$G,$P$1,DATOS!$E:$E,$Q$1)</f>
        <v>0</v>
      </c>
      <c r="N2963" s="117">
        <f>SUMIFS(DATOS!$F:$F,DATOS!$A:$A,$C2963,DATOS!$G:$G,$N$1,DATOS!$L:$L,$R$1)</f>
        <v>719368.1</v>
      </c>
      <c r="O2963" s="118">
        <f>SUMIFS(DATOS!$F:$F,DATOS!$A:$A,$C2963,DATOS!$G:$G,$O$1,DATOS!$L:$L,$R$1)</f>
        <v>0</v>
      </c>
      <c r="P2963" s="119">
        <f>SUMIFS(DATOS!$F:$F,DATOS!$A:$A,$C2963,DATOS!$G:$G,$P$1,DATOS!$L:$L,$R$1)</f>
        <v>0</v>
      </c>
      <c r="Q2963" s="117">
        <f>SUMIFS(DATOS!$F:$F,DATOS!$A:$A,$C2963,DATOS!$G:$G,$N$1,DATOS!$J:$J,$S$1)</f>
        <v>0</v>
      </c>
      <c r="R2963" s="118">
        <f>SUMIFS(DATOS!$F:$F,DATOS!$A:$A,$C2963,DATOS!$G:$G,$O$1,DATOS!$J:$J,$S$1)</f>
        <v>0</v>
      </c>
      <c r="S2963" s="119">
        <f>SUMIFS(DATOS!$F:$F,DATOS!$A:$A,$C2963,DATOS!$G:$G,$P$1,DATOS!$J:$J,$S$1)</f>
        <v>0</v>
      </c>
      <c r="T2963" s="117">
        <f>SUMIFS(DATOS!$F:$F,DATOS!$A:$A,$C2963,DATOS!$G:$G,$N$1,DATOS!$K:$K,$T$1)</f>
        <v>0</v>
      </c>
      <c r="U2963" s="118">
        <f>SUMIFS(DATOS!$F:$F,DATOS!$A:$A,$C2963,DATOS!$G:$G,$O$1,DATOS!$K:$K,$T$1)</f>
        <v>0</v>
      </c>
      <c r="V2963" s="119">
        <f>SUMIFS(DATOS!$F:$F,DATOS!$A:$A,$C2963,DATOS!$G:$G,$P$1,DATOS!$K:$K,$R$1)</f>
        <v>0</v>
      </c>
    </row>
    <row r="2964" spans="1:22">
      <c r="A2964" s="128" t="s">
        <v>452</v>
      </c>
      <c r="B2964" s="128" t="str">
        <f t="shared" si="337"/>
        <v>1 3 5 355 004 001</v>
      </c>
      <c r="C2964" s="5" t="s">
        <v>10174</v>
      </c>
      <c r="D2964" t="s">
        <v>3375</v>
      </c>
      <c r="E2964" s="127">
        <f t="shared" si="338"/>
        <v>0</v>
      </c>
      <c r="F2964" s="127">
        <f t="shared" si="339"/>
        <v>0</v>
      </c>
      <c r="G2964" s="127">
        <f t="shared" si="340"/>
        <v>0</v>
      </c>
      <c r="H2964" s="131">
        <f t="shared" si="341"/>
        <v>0</v>
      </c>
      <c r="I2964" s="128">
        <f t="shared" si="342"/>
        <v>17</v>
      </c>
      <c r="J2964" s="156" t="str">
        <f t="shared" si="336"/>
        <v>1 3 5 355 004</v>
      </c>
      <c r="K2964" s="118">
        <f>SUMIFS(DATOS!$F:$F,DATOS!$A:$A,$C2964,DATOS!$G:$G,$N$1,DATOS!$E:$E,$Q$1)</f>
        <v>0</v>
      </c>
      <c r="L2964" s="118">
        <f>SUMIFS(DATOS!$F:$F,DATOS!$A:$A,$C2964,DATOS!$G:$G,$O$1,DATOS!$E:$E,$Q$1)</f>
        <v>0</v>
      </c>
      <c r="M2964" s="119">
        <f>SUMIFS(DATOS!$F:$F,DATOS!$A:$A,$C2964,DATOS!$G:$G,$P$1,DATOS!$E:$E,$Q$1)</f>
        <v>0</v>
      </c>
      <c r="N2964" s="117">
        <f>SUMIFS(DATOS!$F:$F,DATOS!$A:$A,$C2964,DATOS!$G:$G,$N$1,DATOS!$L:$L,$R$1)</f>
        <v>0</v>
      </c>
      <c r="O2964" s="118">
        <f>SUMIFS(DATOS!$F:$F,DATOS!$A:$A,$C2964,DATOS!$G:$G,$O$1,DATOS!$L:$L,$R$1)</f>
        <v>0</v>
      </c>
      <c r="P2964" s="119">
        <f>SUMIFS(DATOS!$F:$F,DATOS!$A:$A,$C2964,DATOS!$G:$G,$P$1,DATOS!$L:$L,$R$1)</f>
        <v>0</v>
      </c>
      <c r="Q2964" s="117">
        <f>SUMIFS(DATOS!$F:$F,DATOS!$A:$A,$C2964,DATOS!$G:$G,$N$1,DATOS!$J:$J,$S$1)</f>
        <v>0</v>
      </c>
      <c r="R2964" s="118">
        <f>SUMIFS(DATOS!$F:$F,DATOS!$A:$A,$C2964,DATOS!$G:$G,$O$1,DATOS!$J:$J,$S$1)</f>
        <v>0</v>
      </c>
      <c r="S2964" s="119">
        <f>SUMIFS(DATOS!$F:$F,DATOS!$A:$A,$C2964,DATOS!$G:$G,$P$1,DATOS!$J:$J,$S$1)</f>
        <v>0</v>
      </c>
      <c r="T2964" s="117">
        <f>SUMIFS(DATOS!$F:$F,DATOS!$A:$A,$C2964,DATOS!$G:$G,$N$1,DATOS!$K:$K,$T$1)</f>
        <v>0</v>
      </c>
      <c r="U2964" s="118">
        <f>SUMIFS(DATOS!$F:$F,DATOS!$A:$A,$C2964,DATOS!$G:$G,$O$1,DATOS!$K:$K,$T$1)</f>
        <v>0</v>
      </c>
      <c r="V2964" s="119">
        <f>SUMIFS(DATOS!$F:$F,DATOS!$A:$A,$C2964,DATOS!$G:$G,$P$1,DATOS!$K:$K,$R$1)</f>
        <v>0</v>
      </c>
    </row>
    <row r="2965" spans="1:22">
      <c r="A2965" s="128" t="s">
        <v>452</v>
      </c>
      <c r="B2965" s="128" t="str">
        <f t="shared" si="337"/>
        <v>1 3 5 355 005 001</v>
      </c>
      <c r="C2965" s="5" t="s">
        <v>10175</v>
      </c>
      <c r="D2965" t="s">
        <v>3375</v>
      </c>
      <c r="E2965" s="127">
        <f t="shared" si="338"/>
        <v>0</v>
      </c>
      <c r="F2965" s="127">
        <f t="shared" si="339"/>
        <v>0</v>
      </c>
      <c r="G2965" s="127">
        <f t="shared" si="340"/>
        <v>0</v>
      </c>
      <c r="H2965" s="131">
        <f t="shared" si="341"/>
        <v>0</v>
      </c>
      <c r="I2965" s="128">
        <f t="shared" si="342"/>
        <v>17</v>
      </c>
      <c r="J2965" s="156" t="str">
        <f t="shared" si="336"/>
        <v>1 3 5 355 005</v>
      </c>
      <c r="K2965" s="118">
        <f>SUMIFS(DATOS!$F:$F,DATOS!$A:$A,$C2965,DATOS!$G:$G,$N$1,DATOS!$E:$E,$Q$1)</f>
        <v>0</v>
      </c>
      <c r="L2965" s="118">
        <f>SUMIFS(DATOS!$F:$F,DATOS!$A:$A,$C2965,DATOS!$G:$G,$O$1,DATOS!$E:$E,$Q$1)</f>
        <v>0</v>
      </c>
      <c r="M2965" s="119">
        <f>SUMIFS(DATOS!$F:$F,DATOS!$A:$A,$C2965,DATOS!$G:$G,$P$1,DATOS!$E:$E,$Q$1)</f>
        <v>0</v>
      </c>
      <c r="N2965" s="117">
        <f>SUMIFS(DATOS!$F:$F,DATOS!$A:$A,$C2965,DATOS!$G:$G,$N$1,DATOS!$L:$L,$R$1)</f>
        <v>0</v>
      </c>
      <c r="O2965" s="118">
        <f>SUMIFS(DATOS!$F:$F,DATOS!$A:$A,$C2965,DATOS!$G:$G,$O$1,DATOS!$L:$L,$R$1)</f>
        <v>0</v>
      </c>
      <c r="P2965" s="119">
        <f>SUMIFS(DATOS!$F:$F,DATOS!$A:$A,$C2965,DATOS!$G:$G,$P$1,DATOS!$L:$L,$R$1)</f>
        <v>0</v>
      </c>
      <c r="Q2965" s="117">
        <f>SUMIFS(DATOS!$F:$F,DATOS!$A:$A,$C2965,DATOS!$G:$G,$N$1,DATOS!$J:$J,$S$1)</f>
        <v>0</v>
      </c>
      <c r="R2965" s="118">
        <f>SUMIFS(DATOS!$F:$F,DATOS!$A:$A,$C2965,DATOS!$G:$G,$O$1,DATOS!$J:$J,$S$1)</f>
        <v>0</v>
      </c>
      <c r="S2965" s="119">
        <f>SUMIFS(DATOS!$F:$F,DATOS!$A:$A,$C2965,DATOS!$G:$G,$P$1,DATOS!$J:$J,$S$1)</f>
        <v>0</v>
      </c>
      <c r="T2965" s="117">
        <f>SUMIFS(DATOS!$F:$F,DATOS!$A:$A,$C2965,DATOS!$G:$G,$N$1,DATOS!$K:$K,$T$1)</f>
        <v>0</v>
      </c>
      <c r="U2965" s="118">
        <f>SUMIFS(DATOS!$F:$F,DATOS!$A:$A,$C2965,DATOS!$G:$G,$O$1,DATOS!$K:$K,$T$1)</f>
        <v>0</v>
      </c>
      <c r="V2965" s="119">
        <f>SUMIFS(DATOS!$F:$F,DATOS!$A:$A,$C2965,DATOS!$G:$G,$P$1,DATOS!$K:$K,$R$1)</f>
        <v>0</v>
      </c>
    </row>
    <row r="2966" spans="1:22">
      <c r="A2966" s="128" t="s">
        <v>452</v>
      </c>
      <c r="B2966" s="128" t="str">
        <f t="shared" si="337"/>
        <v>1 3 5 356 001 001</v>
      </c>
      <c r="C2966" s="5" t="s">
        <v>4549</v>
      </c>
      <c r="D2966" t="s">
        <v>3376</v>
      </c>
      <c r="E2966" s="127">
        <f t="shared" si="338"/>
        <v>0</v>
      </c>
      <c r="F2966" s="127">
        <f t="shared" si="339"/>
        <v>0</v>
      </c>
      <c r="G2966" s="127">
        <f t="shared" si="340"/>
        <v>0</v>
      </c>
      <c r="H2966" s="131">
        <f t="shared" si="341"/>
        <v>0</v>
      </c>
      <c r="I2966" s="128">
        <f t="shared" si="342"/>
        <v>17</v>
      </c>
      <c r="J2966" s="156" t="str">
        <f t="shared" si="336"/>
        <v>1 3 5 356 001</v>
      </c>
      <c r="K2966" s="118">
        <f>SUMIFS(DATOS!$F:$F,DATOS!$A:$A,$C2966,DATOS!$G:$G,$N$1,DATOS!$E:$E,$Q$1)</f>
        <v>0</v>
      </c>
      <c r="L2966" s="118">
        <f>SUMIFS(DATOS!$F:$F,DATOS!$A:$A,$C2966,DATOS!$G:$G,$O$1,DATOS!$E:$E,$Q$1)</f>
        <v>0</v>
      </c>
      <c r="M2966" s="119">
        <f>SUMIFS(DATOS!$F:$F,DATOS!$A:$A,$C2966,DATOS!$G:$G,$P$1,DATOS!$E:$E,$Q$1)</f>
        <v>0</v>
      </c>
      <c r="N2966" s="117">
        <f>SUMIFS(DATOS!$F:$F,DATOS!$A:$A,$C2966,DATOS!$G:$G,$N$1,DATOS!$L:$L,$R$1)</f>
        <v>0</v>
      </c>
      <c r="O2966" s="118">
        <f>SUMIFS(DATOS!$F:$F,DATOS!$A:$A,$C2966,DATOS!$G:$G,$O$1,DATOS!$L:$L,$R$1)</f>
        <v>0</v>
      </c>
      <c r="P2966" s="119">
        <f>SUMIFS(DATOS!$F:$F,DATOS!$A:$A,$C2966,DATOS!$G:$G,$P$1,DATOS!$L:$L,$R$1)</f>
        <v>0</v>
      </c>
      <c r="Q2966" s="117">
        <f>SUMIFS(DATOS!$F:$F,DATOS!$A:$A,$C2966,DATOS!$G:$G,$N$1,DATOS!$J:$J,$S$1)</f>
        <v>0</v>
      </c>
      <c r="R2966" s="118">
        <f>SUMIFS(DATOS!$F:$F,DATOS!$A:$A,$C2966,DATOS!$G:$G,$O$1,DATOS!$J:$J,$S$1)</f>
        <v>0</v>
      </c>
      <c r="S2966" s="119">
        <f>SUMIFS(DATOS!$F:$F,DATOS!$A:$A,$C2966,DATOS!$G:$G,$P$1,DATOS!$J:$J,$S$1)</f>
        <v>0</v>
      </c>
      <c r="T2966" s="117">
        <f>SUMIFS(DATOS!$F:$F,DATOS!$A:$A,$C2966,DATOS!$G:$G,$N$1,DATOS!$K:$K,$T$1)</f>
        <v>0</v>
      </c>
      <c r="U2966" s="118">
        <f>SUMIFS(DATOS!$F:$F,DATOS!$A:$A,$C2966,DATOS!$G:$G,$O$1,DATOS!$K:$K,$T$1)</f>
        <v>0</v>
      </c>
      <c r="V2966" s="119">
        <f>SUMIFS(DATOS!$F:$F,DATOS!$A:$A,$C2966,DATOS!$G:$G,$P$1,DATOS!$K:$K,$R$1)</f>
        <v>0</v>
      </c>
    </row>
    <row r="2967" spans="1:22">
      <c r="A2967" s="128" t="s">
        <v>452</v>
      </c>
      <c r="B2967" s="128" t="str">
        <f t="shared" si="337"/>
        <v>1 3 5 356 002 001</v>
      </c>
      <c r="C2967" s="5" t="s">
        <v>10176</v>
      </c>
      <c r="D2967" t="s">
        <v>3376</v>
      </c>
      <c r="E2967" s="127">
        <f t="shared" si="338"/>
        <v>0</v>
      </c>
      <c r="F2967" s="127">
        <f t="shared" si="339"/>
        <v>0</v>
      </c>
      <c r="G2967" s="127">
        <f t="shared" si="340"/>
        <v>0</v>
      </c>
      <c r="H2967" s="131">
        <f t="shared" si="341"/>
        <v>0</v>
      </c>
      <c r="I2967" s="128">
        <f t="shared" si="342"/>
        <v>17</v>
      </c>
      <c r="J2967" s="156" t="str">
        <f t="shared" si="336"/>
        <v>1 3 5 356 002</v>
      </c>
      <c r="K2967" s="118">
        <f>SUMIFS(DATOS!$F:$F,DATOS!$A:$A,$C2967,DATOS!$G:$G,$N$1,DATOS!$E:$E,$Q$1)</f>
        <v>0</v>
      </c>
      <c r="L2967" s="118">
        <f>SUMIFS(DATOS!$F:$F,DATOS!$A:$A,$C2967,DATOS!$G:$G,$O$1,DATOS!$E:$E,$Q$1)</f>
        <v>0</v>
      </c>
      <c r="M2967" s="119">
        <f>SUMIFS(DATOS!$F:$F,DATOS!$A:$A,$C2967,DATOS!$G:$G,$P$1,DATOS!$E:$E,$Q$1)</f>
        <v>0</v>
      </c>
      <c r="N2967" s="117">
        <f>SUMIFS(DATOS!$F:$F,DATOS!$A:$A,$C2967,DATOS!$G:$G,$N$1,DATOS!$L:$L,$R$1)</f>
        <v>0</v>
      </c>
      <c r="O2967" s="118">
        <f>SUMIFS(DATOS!$F:$F,DATOS!$A:$A,$C2967,DATOS!$G:$G,$O$1,DATOS!$L:$L,$R$1)</f>
        <v>0</v>
      </c>
      <c r="P2967" s="119">
        <f>SUMIFS(DATOS!$F:$F,DATOS!$A:$A,$C2967,DATOS!$G:$G,$P$1,DATOS!$L:$L,$R$1)</f>
        <v>0</v>
      </c>
      <c r="Q2967" s="117">
        <f>SUMIFS(DATOS!$F:$F,DATOS!$A:$A,$C2967,DATOS!$G:$G,$N$1,DATOS!$J:$J,$S$1)</f>
        <v>0</v>
      </c>
      <c r="R2967" s="118">
        <f>SUMIFS(DATOS!$F:$F,DATOS!$A:$A,$C2967,DATOS!$G:$G,$O$1,DATOS!$J:$J,$S$1)</f>
        <v>0</v>
      </c>
      <c r="S2967" s="119">
        <f>SUMIFS(DATOS!$F:$F,DATOS!$A:$A,$C2967,DATOS!$G:$G,$P$1,DATOS!$J:$J,$S$1)</f>
        <v>0</v>
      </c>
      <c r="T2967" s="117">
        <f>SUMIFS(DATOS!$F:$F,DATOS!$A:$A,$C2967,DATOS!$G:$G,$N$1,DATOS!$K:$K,$T$1)</f>
        <v>0</v>
      </c>
      <c r="U2967" s="118">
        <f>SUMIFS(DATOS!$F:$F,DATOS!$A:$A,$C2967,DATOS!$G:$G,$O$1,DATOS!$K:$K,$T$1)</f>
        <v>0</v>
      </c>
      <c r="V2967" s="119">
        <f>SUMIFS(DATOS!$F:$F,DATOS!$A:$A,$C2967,DATOS!$G:$G,$P$1,DATOS!$K:$K,$R$1)</f>
        <v>0</v>
      </c>
    </row>
    <row r="2968" spans="1:22">
      <c r="A2968" s="128" t="s">
        <v>452</v>
      </c>
      <c r="B2968" s="128" t="str">
        <f t="shared" si="337"/>
        <v>1 3 5 356 003 001</v>
      </c>
      <c r="C2968" s="5" t="s">
        <v>10177</v>
      </c>
      <c r="D2968" t="s">
        <v>3376</v>
      </c>
      <c r="E2968" s="127">
        <f t="shared" si="338"/>
        <v>0</v>
      </c>
      <c r="F2968" s="127">
        <f t="shared" si="339"/>
        <v>0</v>
      </c>
      <c r="G2968" s="127">
        <f t="shared" si="340"/>
        <v>0</v>
      </c>
      <c r="H2968" s="131">
        <f t="shared" si="341"/>
        <v>0</v>
      </c>
      <c r="I2968" s="128">
        <f t="shared" si="342"/>
        <v>17</v>
      </c>
      <c r="J2968" s="156" t="str">
        <f t="shared" si="336"/>
        <v>1 3 5 356 003</v>
      </c>
      <c r="K2968" s="118">
        <f>SUMIFS(DATOS!$F:$F,DATOS!$A:$A,$C2968,DATOS!$G:$G,$N$1,DATOS!$E:$E,$Q$1)</f>
        <v>0</v>
      </c>
      <c r="L2968" s="118">
        <f>SUMIFS(DATOS!$F:$F,DATOS!$A:$A,$C2968,DATOS!$G:$G,$O$1,DATOS!$E:$E,$Q$1)</f>
        <v>0</v>
      </c>
      <c r="M2968" s="119">
        <f>SUMIFS(DATOS!$F:$F,DATOS!$A:$A,$C2968,DATOS!$G:$G,$P$1,DATOS!$E:$E,$Q$1)</f>
        <v>0</v>
      </c>
      <c r="N2968" s="117">
        <f>SUMIFS(DATOS!$F:$F,DATOS!$A:$A,$C2968,DATOS!$G:$G,$N$1,DATOS!$L:$L,$R$1)</f>
        <v>0</v>
      </c>
      <c r="O2968" s="118">
        <f>SUMIFS(DATOS!$F:$F,DATOS!$A:$A,$C2968,DATOS!$G:$G,$O$1,DATOS!$L:$L,$R$1)</f>
        <v>0</v>
      </c>
      <c r="P2968" s="119">
        <f>SUMIFS(DATOS!$F:$F,DATOS!$A:$A,$C2968,DATOS!$G:$G,$P$1,DATOS!$L:$L,$R$1)</f>
        <v>0</v>
      </c>
      <c r="Q2968" s="117">
        <f>SUMIFS(DATOS!$F:$F,DATOS!$A:$A,$C2968,DATOS!$G:$G,$N$1,DATOS!$J:$J,$S$1)</f>
        <v>0</v>
      </c>
      <c r="R2968" s="118">
        <f>SUMIFS(DATOS!$F:$F,DATOS!$A:$A,$C2968,DATOS!$G:$G,$O$1,DATOS!$J:$J,$S$1)</f>
        <v>0</v>
      </c>
      <c r="S2968" s="119">
        <f>SUMIFS(DATOS!$F:$F,DATOS!$A:$A,$C2968,DATOS!$G:$G,$P$1,DATOS!$J:$J,$S$1)</f>
        <v>0</v>
      </c>
      <c r="T2968" s="117">
        <f>SUMIFS(DATOS!$F:$F,DATOS!$A:$A,$C2968,DATOS!$G:$G,$N$1,DATOS!$K:$K,$T$1)</f>
        <v>0</v>
      </c>
      <c r="U2968" s="118">
        <f>SUMIFS(DATOS!$F:$F,DATOS!$A:$A,$C2968,DATOS!$G:$G,$O$1,DATOS!$K:$K,$T$1)</f>
        <v>0</v>
      </c>
      <c r="V2968" s="119">
        <f>SUMIFS(DATOS!$F:$F,DATOS!$A:$A,$C2968,DATOS!$G:$G,$P$1,DATOS!$K:$K,$R$1)</f>
        <v>0</v>
      </c>
    </row>
    <row r="2969" spans="1:22">
      <c r="A2969" s="128" t="s">
        <v>452</v>
      </c>
      <c r="B2969" s="128" t="str">
        <f t="shared" si="337"/>
        <v>1 3 5 356 004 001</v>
      </c>
      <c r="C2969" s="5" t="s">
        <v>10178</v>
      </c>
      <c r="D2969" t="s">
        <v>3376</v>
      </c>
      <c r="E2969" s="127">
        <f t="shared" si="338"/>
        <v>0</v>
      </c>
      <c r="F2969" s="127">
        <f t="shared" si="339"/>
        <v>0</v>
      </c>
      <c r="G2969" s="127">
        <f t="shared" si="340"/>
        <v>0</v>
      </c>
      <c r="H2969" s="131">
        <f t="shared" si="341"/>
        <v>0</v>
      </c>
      <c r="I2969" s="128">
        <f t="shared" si="342"/>
        <v>17</v>
      </c>
      <c r="J2969" s="156" t="str">
        <f t="shared" si="336"/>
        <v>1 3 5 356 004</v>
      </c>
      <c r="K2969" s="118">
        <f>SUMIFS(DATOS!$F:$F,DATOS!$A:$A,$C2969,DATOS!$G:$G,$N$1,DATOS!$E:$E,$Q$1)</f>
        <v>0</v>
      </c>
      <c r="L2969" s="118">
        <f>SUMIFS(DATOS!$F:$F,DATOS!$A:$A,$C2969,DATOS!$G:$G,$O$1,DATOS!$E:$E,$Q$1)</f>
        <v>0</v>
      </c>
      <c r="M2969" s="119">
        <f>SUMIFS(DATOS!$F:$F,DATOS!$A:$A,$C2969,DATOS!$G:$G,$P$1,DATOS!$E:$E,$Q$1)</f>
        <v>0</v>
      </c>
      <c r="N2969" s="117">
        <f>SUMIFS(DATOS!$F:$F,DATOS!$A:$A,$C2969,DATOS!$G:$G,$N$1,DATOS!$L:$L,$R$1)</f>
        <v>0</v>
      </c>
      <c r="O2969" s="118">
        <f>SUMIFS(DATOS!$F:$F,DATOS!$A:$A,$C2969,DATOS!$G:$G,$O$1,DATOS!$L:$L,$R$1)</f>
        <v>0</v>
      </c>
      <c r="P2969" s="119">
        <f>SUMIFS(DATOS!$F:$F,DATOS!$A:$A,$C2969,DATOS!$G:$G,$P$1,DATOS!$L:$L,$R$1)</f>
        <v>0</v>
      </c>
      <c r="Q2969" s="117">
        <f>SUMIFS(DATOS!$F:$F,DATOS!$A:$A,$C2969,DATOS!$G:$G,$N$1,DATOS!$J:$J,$S$1)</f>
        <v>0</v>
      </c>
      <c r="R2969" s="118">
        <f>SUMIFS(DATOS!$F:$F,DATOS!$A:$A,$C2969,DATOS!$G:$G,$O$1,DATOS!$J:$J,$S$1)</f>
        <v>0</v>
      </c>
      <c r="S2969" s="119">
        <f>SUMIFS(DATOS!$F:$F,DATOS!$A:$A,$C2969,DATOS!$G:$G,$P$1,DATOS!$J:$J,$S$1)</f>
        <v>0</v>
      </c>
      <c r="T2969" s="117">
        <f>SUMIFS(DATOS!$F:$F,DATOS!$A:$A,$C2969,DATOS!$G:$G,$N$1,DATOS!$K:$K,$T$1)</f>
        <v>0</v>
      </c>
      <c r="U2969" s="118">
        <f>SUMIFS(DATOS!$F:$F,DATOS!$A:$A,$C2969,DATOS!$G:$G,$O$1,DATOS!$K:$K,$T$1)</f>
        <v>0</v>
      </c>
      <c r="V2969" s="119">
        <f>SUMIFS(DATOS!$F:$F,DATOS!$A:$A,$C2969,DATOS!$G:$G,$P$1,DATOS!$K:$K,$R$1)</f>
        <v>0</v>
      </c>
    </row>
    <row r="2970" spans="1:22">
      <c r="A2970" s="128" t="s">
        <v>452</v>
      </c>
      <c r="B2970" s="128" t="str">
        <f t="shared" si="337"/>
        <v>1 3 5 356 005 001</v>
      </c>
      <c r="C2970" s="5" t="s">
        <v>10179</v>
      </c>
      <c r="D2970" t="s">
        <v>3376</v>
      </c>
      <c r="E2970" s="127">
        <f t="shared" si="338"/>
        <v>0</v>
      </c>
      <c r="F2970" s="127">
        <f t="shared" si="339"/>
        <v>0</v>
      </c>
      <c r="G2970" s="127">
        <f t="shared" si="340"/>
        <v>0</v>
      </c>
      <c r="H2970" s="131">
        <f t="shared" si="341"/>
        <v>0</v>
      </c>
      <c r="I2970" s="128">
        <f t="shared" si="342"/>
        <v>17</v>
      </c>
      <c r="J2970" s="156" t="str">
        <f t="shared" si="336"/>
        <v>1 3 5 356 005</v>
      </c>
      <c r="K2970" s="118">
        <f>SUMIFS(DATOS!$F:$F,DATOS!$A:$A,$C2970,DATOS!$G:$G,$N$1,DATOS!$E:$E,$Q$1)</f>
        <v>0</v>
      </c>
      <c r="L2970" s="118">
        <f>SUMIFS(DATOS!$F:$F,DATOS!$A:$A,$C2970,DATOS!$G:$G,$O$1,DATOS!$E:$E,$Q$1)</f>
        <v>0</v>
      </c>
      <c r="M2970" s="119">
        <f>SUMIFS(DATOS!$F:$F,DATOS!$A:$A,$C2970,DATOS!$G:$G,$P$1,DATOS!$E:$E,$Q$1)</f>
        <v>0</v>
      </c>
      <c r="N2970" s="117">
        <f>SUMIFS(DATOS!$F:$F,DATOS!$A:$A,$C2970,DATOS!$G:$G,$N$1,DATOS!$L:$L,$R$1)</f>
        <v>0</v>
      </c>
      <c r="O2970" s="118">
        <f>SUMIFS(DATOS!$F:$F,DATOS!$A:$A,$C2970,DATOS!$G:$G,$O$1,DATOS!$L:$L,$R$1)</f>
        <v>0</v>
      </c>
      <c r="P2970" s="119">
        <f>SUMIFS(DATOS!$F:$F,DATOS!$A:$A,$C2970,DATOS!$G:$G,$P$1,DATOS!$L:$L,$R$1)</f>
        <v>0</v>
      </c>
      <c r="Q2970" s="117">
        <f>SUMIFS(DATOS!$F:$F,DATOS!$A:$A,$C2970,DATOS!$G:$G,$N$1,DATOS!$J:$J,$S$1)</f>
        <v>0</v>
      </c>
      <c r="R2970" s="118">
        <f>SUMIFS(DATOS!$F:$F,DATOS!$A:$A,$C2970,DATOS!$G:$G,$O$1,DATOS!$J:$J,$S$1)</f>
        <v>0</v>
      </c>
      <c r="S2970" s="119">
        <f>SUMIFS(DATOS!$F:$F,DATOS!$A:$A,$C2970,DATOS!$G:$G,$P$1,DATOS!$J:$J,$S$1)</f>
        <v>0</v>
      </c>
      <c r="T2970" s="117">
        <f>SUMIFS(DATOS!$F:$F,DATOS!$A:$A,$C2970,DATOS!$G:$G,$N$1,DATOS!$K:$K,$T$1)</f>
        <v>0</v>
      </c>
      <c r="U2970" s="118">
        <f>SUMIFS(DATOS!$F:$F,DATOS!$A:$A,$C2970,DATOS!$G:$G,$O$1,DATOS!$K:$K,$T$1)</f>
        <v>0</v>
      </c>
      <c r="V2970" s="119">
        <f>SUMIFS(DATOS!$F:$F,DATOS!$A:$A,$C2970,DATOS!$G:$G,$P$1,DATOS!$K:$K,$R$1)</f>
        <v>0</v>
      </c>
    </row>
    <row r="2971" spans="1:22">
      <c r="A2971" s="128" t="s">
        <v>452</v>
      </c>
      <c r="B2971" s="128" t="str">
        <f t="shared" si="337"/>
        <v>1 3 5 357 001 001</v>
      </c>
      <c r="C2971" s="5" t="s">
        <v>4557</v>
      </c>
      <c r="D2971" t="s">
        <v>3377</v>
      </c>
      <c r="E2971" s="127">
        <f t="shared" si="338"/>
        <v>0</v>
      </c>
      <c r="F2971" s="127">
        <f t="shared" si="339"/>
        <v>0</v>
      </c>
      <c r="G2971" s="127">
        <f t="shared" si="340"/>
        <v>0</v>
      </c>
      <c r="H2971" s="131">
        <f t="shared" si="341"/>
        <v>0</v>
      </c>
      <c r="I2971" s="128">
        <f t="shared" si="342"/>
        <v>17</v>
      </c>
      <c r="J2971" s="156" t="str">
        <f t="shared" si="336"/>
        <v>1 3 5 357 001</v>
      </c>
      <c r="K2971" s="118">
        <f>SUMIFS(DATOS!$F:$F,DATOS!$A:$A,$C2971,DATOS!$G:$G,$N$1,DATOS!$E:$E,$Q$1)</f>
        <v>0</v>
      </c>
      <c r="L2971" s="118">
        <f>SUMIFS(DATOS!$F:$F,DATOS!$A:$A,$C2971,DATOS!$G:$G,$O$1,DATOS!$E:$E,$Q$1)</f>
        <v>0</v>
      </c>
      <c r="M2971" s="119">
        <f>SUMIFS(DATOS!$F:$F,DATOS!$A:$A,$C2971,DATOS!$G:$G,$P$1,DATOS!$E:$E,$Q$1)</f>
        <v>0</v>
      </c>
      <c r="N2971" s="117">
        <f>SUMIFS(DATOS!$F:$F,DATOS!$A:$A,$C2971,DATOS!$G:$G,$N$1,DATOS!$L:$L,$R$1)</f>
        <v>0</v>
      </c>
      <c r="O2971" s="118">
        <f>SUMIFS(DATOS!$F:$F,DATOS!$A:$A,$C2971,DATOS!$G:$G,$O$1,DATOS!$L:$L,$R$1)</f>
        <v>0</v>
      </c>
      <c r="P2971" s="119">
        <f>SUMIFS(DATOS!$F:$F,DATOS!$A:$A,$C2971,DATOS!$G:$G,$P$1,DATOS!$L:$L,$R$1)</f>
        <v>0</v>
      </c>
      <c r="Q2971" s="117">
        <f>SUMIFS(DATOS!$F:$F,DATOS!$A:$A,$C2971,DATOS!$G:$G,$N$1,DATOS!$J:$J,$S$1)</f>
        <v>0</v>
      </c>
      <c r="R2971" s="118">
        <f>SUMIFS(DATOS!$F:$F,DATOS!$A:$A,$C2971,DATOS!$G:$G,$O$1,DATOS!$J:$J,$S$1)</f>
        <v>0</v>
      </c>
      <c r="S2971" s="119">
        <f>SUMIFS(DATOS!$F:$F,DATOS!$A:$A,$C2971,DATOS!$G:$G,$P$1,DATOS!$J:$J,$S$1)</f>
        <v>0</v>
      </c>
      <c r="T2971" s="117">
        <f>SUMIFS(DATOS!$F:$F,DATOS!$A:$A,$C2971,DATOS!$G:$G,$N$1,DATOS!$K:$K,$T$1)</f>
        <v>0</v>
      </c>
      <c r="U2971" s="118">
        <f>SUMIFS(DATOS!$F:$F,DATOS!$A:$A,$C2971,DATOS!$G:$G,$O$1,DATOS!$K:$K,$T$1)</f>
        <v>0</v>
      </c>
      <c r="V2971" s="119">
        <f>SUMIFS(DATOS!$F:$F,DATOS!$A:$A,$C2971,DATOS!$G:$G,$P$1,DATOS!$K:$K,$R$1)</f>
        <v>0</v>
      </c>
    </row>
    <row r="2972" spans="1:22">
      <c r="A2972" s="128" t="s">
        <v>452</v>
      </c>
      <c r="B2972" s="128" t="str">
        <f t="shared" si="337"/>
        <v>1 3 5 357 002 001</v>
      </c>
      <c r="C2972" s="5" t="s">
        <v>10180</v>
      </c>
      <c r="D2972" t="s">
        <v>3377</v>
      </c>
      <c r="E2972" s="127">
        <f t="shared" si="338"/>
        <v>0</v>
      </c>
      <c r="F2972" s="127">
        <f t="shared" si="339"/>
        <v>0</v>
      </c>
      <c r="G2972" s="127">
        <f t="shared" si="340"/>
        <v>0</v>
      </c>
      <c r="H2972" s="131">
        <f t="shared" si="341"/>
        <v>0</v>
      </c>
      <c r="I2972" s="128">
        <f t="shared" si="342"/>
        <v>17</v>
      </c>
      <c r="J2972" s="156" t="str">
        <f t="shared" ref="J2972:J3035" si="343">IF(I2972=9,MID(C2972,1,5),IF(I2972=13,MID(C2972,1,9),IF(I2972=17,MID(C2972,1,13),IF(I2972=21,MID(C2972,1,17),IF(I2972=25,MID(C2972,1,21))))))</f>
        <v>1 3 5 357 002</v>
      </c>
      <c r="K2972" s="118">
        <f>SUMIFS(DATOS!$F:$F,DATOS!$A:$A,$C2972,DATOS!$G:$G,$N$1,DATOS!$E:$E,$Q$1)</f>
        <v>0</v>
      </c>
      <c r="L2972" s="118">
        <f>SUMIFS(DATOS!$F:$F,DATOS!$A:$A,$C2972,DATOS!$G:$G,$O$1,DATOS!$E:$E,$Q$1)</f>
        <v>0</v>
      </c>
      <c r="M2972" s="119">
        <f>SUMIFS(DATOS!$F:$F,DATOS!$A:$A,$C2972,DATOS!$G:$G,$P$1,DATOS!$E:$E,$Q$1)</f>
        <v>0</v>
      </c>
      <c r="N2972" s="117">
        <f>SUMIFS(DATOS!$F:$F,DATOS!$A:$A,$C2972,DATOS!$G:$G,$N$1,DATOS!$L:$L,$R$1)</f>
        <v>0</v>
      </c>
      <c r="O2972" s="118">
        <f>SUMIFS(DATOS!$F:$F,DATOS!$A:$A,$C2972,DATOS!$G:$G,$O$1,DATOS!$L:$L,$R$1)</f>
        <v>0</v>
      </c>
      <c r="P2972" s="119">
        <f>SUMIFS(DATOS!$F:$F,DATOS!$A:$A,$C2972,DATOS!$G:$G,$P$1,DATOS!$L:$L,$R$1)</f>
        <v>0</v>
      </c>
      <c r="Q2972" s="117">
        <f>SUMIFS(DATOS!$F:$F,DATOS!$A:$A,$C2972,DATOS!$G:$G,$N$1,DATOS!$J:$J,$S$1)</f>
        <v>0</v>
      </c>
      <c r="R2972" s="118">
        <f>SUMIFS(DATOS!$F:$F,DATOS!$A:$A,$C2972,DATOS!$G:$G,$O$1,DATOS!$J:$J,$S$1)</f>
        <v>0</v>
      </c>
      <c r="S2972" s="119">
        <f>SUMIFS(DATOS!$F:$F,DATOS!$A:$A,$C2972,DATOS!$G:$G,$P$1,DATOS!$J:$J,$S$1)</f>
        <v>0</v>
      </c>
      <c r="T2972" s="117">
        <f>SUMIFS(DATOS!$F:$F,DATOS!$A:$A,$C2972,DATOS!$G:$G,$N$1,DATOS!$K:$K,$T$1)</f>
        <v>0</v>
      </c>
      <c r="U2972" s="118">
        <f>SUMIFS(DATOS!$F:$F,DATOS!$A:$A,$C2972,DATOS!$G:$G,$O$1,DATOS!$K:$K,$T$1)</f>
        <v>0</v>
      </c>
      <c r="V2972" s="119">
        <f>SUMIFS(DATOS!$F:$F,DATOS!$A:$A,$C2972,DATOS!$G:$G,$P$1,DATOS!$K:$K,$R$1)</f>
        <v>0</v>
      </c>
    </row>
    <row r="2973" spans="1:22">
      <c r="A2973" s="128" t="s">
        <v>452</v>
      </c>
      <c r="B2973" s="128" t="str">
        <f t="shared" si="337"/>
        <v>1 3 5 357 003 001</v>
      </c>
      <c r="C2973" s="5" t="s">
        <v>10181</v>
      </c>
      <c r="D2973" t="s">
        <v>3377</v>
      </c>
      <c r="E2973" s="127">
        <f t="shared" si="338"/>
        <v>0</v>
      </c>
      <c r="F2973" s="127">
        <f t="shared" si="339"/>
        <v>0</v>
      </c>
      <c r="G2973" s="127">
        <f t="shared" si="340"/>
        <v>0</v>
      </c>
      <c r="H2973" s="131">
        <f t="shared" si="341"/>
        <v>0</v>
      </c>
      <c r="I2973" s="128">
        <f t="shared" si="342"/>
        <v>17</v>
      </c>
      <c r="J2973" s="156" t="str">
        <f t="shared" si="343"/>
        <v>1 3 5 357 003</v>
      </c>
      <c r="K2973" s="118">
        <f>SUMIFS(DATOS!$F:$F,DATOS!$A:$A,$C2973,DATOS!$G:$G,$N$1,DATOS!$E:$E,$Q$1)</f>
        <v>0</v>
      </c>
      <c r="L2973" s="118">
        <f>SUMIFS(DATOS!$F:$F,DATOS!$A:$A,$C2973,DATOS!$G:$G,$O$1,DATOS!$E:$E,$Q$1)</f>
        <v>0</v>
      </c>
      <c r="M2973" s="119">
        <f>SUMIFS(DATOS!$F:$F,DATOS!$A:$A,$C2973,DATOS!$G:$G,$P$1,DATOS!$E:$E,$Q$1)</f>
        <v>0</v>
      </c>
      <c r="N2973" s="117">
        <f>SUMIFS(DATOS!$F:$F,DATOS!$A:$A,$C2973,DATOS!$G:$G,$N$1,DATOS!$L:$L,$R$1)</f>
        <v>0</v>
      </c>
      <c r="O2973" s="118">
        <f>SUMIFS(DATOS!$F:$F,DATOS!$A:$A,$C2973,DATOS!$G:$G,$O$1,DATOS!$L:$L,$R$1)</f>
        <v>0</v>
      </c>
      <c r="P2973" s="119">
        <f>SUMIFS(DATOS!$F:$F,DATOS!$A:$A,$C2973,DATOS!$G:$G,$P$1,DATOS!$L:$L,$R$1)</f>
        <v>0</v>
      </c>
      <c r="Q2973" s="117">
        <f>SUMIFS(DATOS!$F:$F,DATOS!$A:$A,$C2973,DATOS!$G:$G,$N$1,DATOS!$J:$J,$S$1)</f>
        <v>0</v>
      </c>
      <c r="R2973" s="118">
        <f>SUMIFS(DATOS!$F:$F,DATOS!$A:$A,$C2973,DATOS!$G:$G,$O$1,DATOS!$J:$J,$S$1)</f>
        <v>0</v>
      </c>
      <c r="S2973" s="119">
        <f>SUMIFS(DATOS!$F:$F,DATOS!$A:$A,$C2973,DATOS!$G:$G,$P$1,DATOS!$J:$J,$S$1)</f>
        <v>0</v>
      </c>
      <c r="T2973" s="117">
        <f>SUMIFS(DATOS!$F:$F,DATOS!$A:$A,$C2973,DATOS!$G:$G,$N$1,DATOS!$K:$K,$T$1)</f>
        <v>0</v>
      </c>
      <c r="U2973" s="118">
        <f>SUMIFS(DATOS!$F:$F,DATOS!$A:$A,$C2973,DATOS!$G:$G,$O$1,DATOS!$K:$K,$T$1)</f>
        <v>0</v>
      </c>
      <c r="V2973" s="119">
        <f>SUMIFS(DATOS!$F:$F,DATOS!$A:$A,$C2973,DATOS!$G:$G,$P$1,DATOS!$K:$K,$R$1)</f>
        <v>0</v>
      </c>
    </row>
    <row r="2974" spans="1:22">
      <c r="A2974" s="128" t="s">
        <v>452</v>
      </c>
      <c r="B2974" s="128" t="str">
        <f t="shared" si="337"/>
        <v>1 3 5 357 004 001</v>
      </c>
      <c r="C2974" s="5" t="s">
        <v>10182</v>
      </c>
      <c r="D2974" t="s">
        <v>3377</v>
      </c>
      <c r="E2974" s="127">
        <f t="shared" si="338"/>
        <v>0</v>
      </c>
      <c r="F2974" s="127">
        <f t="shared" si="339"/>
        <v>0</v>
      </c>
      <c r="G2974" s="127">
        <f t="shared" si="340"/>
        <v>0</v>
      </c>
      <c r="H2974" s="131">
        <f t="shared" si="341"/>
        <v>0</v>
      </c>
      <c r="I2974" s="128">
        <f t="shared" si="342"/>
        <v>17</v>
      </c>
      <c r="J2974" s="156" t="str">
        <f t="shared" si="343"/>
        <v>1 3 5 357 004</v>
      </c>
      <c r="K2974" s="118">
        <f>SUMIFS(DATOS!$F:$F,DATOS!$A:$A,$C2974,DATOS!$G:$G,$N$1,DATOS!$E:$E,$Q$1)</f>
        <v>0</v>
      </c>
      <c r="L2974" s="118">
        <f>SUMIFS(DATOS!$F:$F,DATOS!$A:$A,$C2974,DATOS!$G:$G,$O$1,DATOS!$E:$E,$Q$1)</f>
        <v>0</v>
      </c>
      <c r="M2974" s="119">
        <f>SUMIFS(DATOS!$F:$F,DATOS!$A:$A,$C2974,DATOS!$G:$G,$P$1,DATOS!$E:$E,$Q$1)</f>
        <v>0</v>
      </c>
      <c r="N2974" s="117">
        <f>SUMIFS(DATOS!$F:$F,DATOS!$A:$A,$C2974,DATOS!$G:$G,$N$1,DATOS!$L:$L,$R$1)</f>
        <v>0</v>
      </c>
      <c r="O2974" s="118">
        <f>SUMIFS(DATOS!$F:$F,DATOS!$A:$A,$C2974,DATOS!$G:$G,$O$1,DATOS!$L:$L,$R$1)</f>
        <v>0</v>
      </c>
      <c r="P2974" s="119">
        <f>SUMIFS(DATOS!$F:$F,DATOS!$A:$A,$C2974,DATOS!$G:$G,$P$1,DATOS!$L:$L,$R$1)</f>
        <v>0</v>
      </c>
      <c r="Q2974" s="117">
        <f>SUMIFS(DATOS!$F:$F,DATOS!$A:$A,$C2974,DATOS!$G:$G,$N$1,DATOS!$J:$J,$S$1)</f>
        <v>0</v>
      </c>
      <c r="R2974" s="118">
        <f>SUMIFS(DATOS!$F:$F,DATOS!$A:$A,$C2974,DATOS!$G:$G,$O$1,DATOS!$J:$J,$S$1)</f>
        <v>0</v>
      </c>
      <c r="S2974" s="119">
        <f>SUMIFS(DATOS!$F:$F,DATOS!$A:$A,$C2974,DATOS!$G:$G,$P$1,DATOS!$J:$J,$S$1)</f>
        <v>0</v>
      </c>
      <c r="T2974" s="117">
        <f>SUMIFS(DATOS!$F:$F,DATOS!$A:$A,$C2974,DATOS!$G:$G,$N$1,DATOS!$K:$K,$T$1)</f>
        <v>0</v>
      </c>
      <c r="U2974" s="118">
        <f>SUMIFS(DATOS!$F:$F,DATOS!$A:$A,$C2974,DATOS!$G:$G,$O$1,DATOS!$K:$K,$T$1)</f>
        <v>0</v>
      </c>
      <c r="V2974" s="119">
        <f>SUMIFS(DATOS!$F:$F,DATOS!$A:$A,$C2974,DATOS!$G:$G,$P$1,DATOS!$K:$K,$R$1)</f>
        <v>0</v>
      </c>
    </row>
    <row r="2975" spans="1:22">
      <c r="A2975" s="128" t="s">
        <v>452</v>
      </c>
      <c r="B2975" s="128" t="str">
        <f t="shared" si="337"/>
        <v>1 3 5 357 005 001</v>
      </c>
      <c r="C2975" s="5" t="s">
        <v>10183</v>
      </c>
      <c r="D2975" t="s">
        <v>3377</v>
      </c>
      <c r="E2975" s="127">
        <f t="shared" si="338"/>
        <v>0</v>
      </c>
      <c r="F2975" s="127">
        <f t="shared" si="339"/>
        <v>0</v>
      </c>
      <c r="G2975" s="127">
        <f t="shared" si="340"/>
        <v>0</v>
      </c>
      <c r="H2975" s="131">
        <f t="shared" si="341"/>
        <v>0</v>
      </c>
      <c r="I2975" s="128">
        <f t="shared" si="342"/>
        <v>17</v>
      </c>
      <c r="J2975" s="156" t="str">
        <f t="shared" si="343"/>
        <v>1 3 5 357 005</v>
      </c>
      <c r="K2975" s="118">
        <f>SUMIFS(DATOS!$F:$F,DATOS!$A:$A,$C2975,DATOS!$G:$G,$N$1,DATOS!$E:$E,$Q$1)</f>
        <v>0</v>
      </c>
      <c r="L2975" s="118">
        <f>SUMIFS(DATOS!$F:$F,DATOS!$A:$A,$C2975,DATOS!$G:$G,$O$1,DATOS!$E:$E,$Q$1)</f>
        <v>0</v>
      </c>
      <c r="M2975" s="119">
        <f>SUMIFS(DATOS!$F:$F,DATOS!$A:$A,$C2975,DATOS!$G:$G,$P$1,DATOS!$E:$E,$Q$1)</f>
        <v>0</v>
      </c>
      <c r="N2975" s="117">
        <f>SUMIFS(DATOS!$F:$F,DATOS!$A:$A,$C2975,DATOS!$G:$G,$N$1,DATOS!$L:$L,$R$1)</f>
        <v>0</v>
      </c>
      <c r="O2975" s="118">
        <f>SUMIFS(DATOS!$F:$F,DATOS!$A:$A,$C2975,DATOS!$G:$G,$O$1,DATOS!$L:$L,$R$1)</f>
        <v>0</v>
      </c>
      <c r="P2975" s="119">
        <f>SUMIFS(DATOS!$F:$F,DATOS!$A:$A,$C2975,DATOS!$G:$G,$P$1,DATOS!$L:$L,$R$1)</f>
        <v>0</v>
      </c>
      <c r="Q2975" s="117">
        <f>SUMIFS(DATOS!$F:$F,DATOS!$A:$A,$C2975,DATOS!$G:$G,$N$1,DATOS!$J:$J,$S$1)</f>
        <v>0</v>
      </c>
      <c r="R2975" s="118">
        <f>SUMIFS(DATOS!$F:$F,DATOS!$A:$A,$C2975,DATOS!$G:$G,$O$1,DATOS!$J:$J,$S$1)</f>
        <v>0</v>
      </c>
      <c r="S2975" s="119">
        <f>SUMIFS(DATOS!$F:$F,DATOS!$A:$A,$C2975,DATOS!$G:$G,$P$1,DATOS!$J:$J,$S$1)</f>
        <v>0</v>
      </c>
      <c r="T2975" s="117">
        <f>SUMIFS(DATOS!$F:$F,DATOS!$A:$A,$C2975,DATOS!$G:$G,$N$1,DATOS!$K:$K,$T$1)</f>
        <v>0</v>
      </c>
      <c r="U2975" s="118">
        <f>SUMIFS(DATOS!$F:$F,DATOS!$A:$A,$C2975,DATOS!$G:$G,$O$1,DATOS!$K:$K,$T$1)</f>
        <v>0</v>
      </c>
      <c r="V2975" s="119">
        <f>SUMIFS(DATOS!$F:$F,DATOS!$A:$A,$C2975,DATOS!$G:$G,$P$1,DATOS!$K:$K,$R$1)</f>
        <v>0</v>
      </c>
    </row>
    <row r="2976" spans="1:22">
      <c r="A2976" s="128" t="s">
        <v>452</v>
      </c>
      <c r="B2976" s="128" t="str">
        <f t="shared" si="337"/>
        <v>1 3 5 358 001 001</v>
      </c>
      <c r="C2976" s="5" t="s">
        <v>4565</v>
      </c>
      <c r="D2976" t="s">
        <v>3378</v>
      </c>
      <c r="E2976" s="127">
        <f t="shared" si="338"/>
        <v>0</v>
      </c>
      <c r="F2976" s="127">
        <f t="shared" si="339"/>
        <v>0</v>
      </c>
      <c r="G2976" s="127">
        <f t="shared" si="340"/>
        <v>0</v>
      </c>
      <c r="H2976" s="131">
        <f t="shared" si="341"/>
        <v>0</v>
      </c>
      <c r="I2976" s="128">
        <f t="shared" si="342"/>
        <v>17</v>
      </c>
      <c r="J2976" s="156" t="str">
        <f t="shared" si="343"/>
        <v>1 3 5 358 001</v>
      </c>
      <c r="K2976" s="118">
        <f>SUMIFS(DATOS!$F:$F,DATOS!$A:$A,$C2976,DATOS!$G:$G,$N$1,DATOS!$E:$E,$Q$1)</f>
        <v>0</v>
      </c>
      <c r="L2976" s="118">
        <f>SUMIFS(DATOS!$F:$F,DATOS!$A:$A,$C2976,DATOS!$G:$G,$O$1,DATOS!$E:$E,$Q$1)</f>
        <v>0</v>
      </c>
      <c r="M2976" s="119">
        <f>SUMIFS(DATOS!$F:$F,DATOS!$A:$A,$C2976,DATOS!$G:$G,$P$1,DATOS!$E:$E,$Q$1)</f>
        <v>0</v>
      </c>
      <c r="N2976" s="117">
        <f>SUMIFS(DATOS!$F:$F,DATOS!$A:$A,$C2976,DATOS!$G:$G,$N$1,DATOS!$L:$L,$R$1)</f>
        <v>0</v>
      </c>
      <c r="O2976" s="118">
        <f>SUMIFS(DATOS!$F:$F,DATOS!$A:$A,$C2976,DATOS!$G:$G,$O$1,DATOS!$L:$L,$R$1)</f>
        <v>0</v>
      </c>
      <c r="P2976" s="119">
        <f>SUMIFS(DATOS!$F:$F,DATOS!$A:$A,$C2976,DATOS!$G:$G,$P$1,DATOS!$L:$L,$R$1)</f>
        <v>0</v>
      </c>
      <c r="Q2976" s="117">
        <f>SUMIFS(DATOS!$F:$F,DATOS!$A:$A,$C2976,DATOS!$G:$G,$N$1,DATOS!$J:$J,$S$1)</f>
        <v>0</v>
      </c>
      <c r="R2976" s="118">
        <f>SUMIFS(DATOS!$F:$F,DATOS!$A:$A,$C2976,DATOS!$G:$G,$O$1,DATOS!$J:$J,$S$1)</f>
        <v>0</v>
      </c>
      <c r="S2976" s="119">
        <f>SUMIFS(DATOS!$F:$F,DATOS!$A:$A,$C2976,DATOS!$G:$G,$P$1,DATOS!$J:$J,$S$1)</f>
        <v>0</v>
      </c>
      <c r="T2976" s="117">
        <f>SUMIFS(DATOS!$F:$F,DATOS!$A:$A,$C2976,DATOS!$G:$G,$N$1,DATOS!$K:$K,$T$1)</f>
        <v>0</v>
      </c>
      <c r="U2976" s="118">
        <f>SUMIFS(DATOS!$F:$F,DATOS!$A:$A,$C2976,DATOS!$G:$G,$O$1,DATOS!$K:$K,$T$1)</f>
        <v>0</v>
      </c>
      <c r="V2976" s="119">
        <f>SUMIFS(DATOS!$F:$F,DATOS!$A:$A,$C2976,DATOS!$G:$G,$P$1,DATOS!$K:$K,$R$1)</f>
        <v>0</v>
      </c>
    </row>
    <row r="2977" spans="1:22">
      <c r="A2977" s="128" t="s">
        <v>452</v>
      </c>
      <c r="B2977" s="128" t="str">
        <f t="shared" si="337"/>
        <v>1 3 5 358 002 001</v>
      </c>
      <c r="C2977" s="5" t="s">
        <v>10184</v>
      </c>
      <c r="D2977" t="s">
        <v>3378</v>
      </c>
      <c r="E2977" s="127">
        <f t="shared" si="338"/>
        <v>0</v>
      </c>
      <c r="F2977" s="127">
        <f t="shared" si="339"/>
        <v>0</v>
      </c>
      <c r="G2977" s="127">
        <f t="shared" si="340"/>
        <v>0</v>
      </c>
      <c r="H2977" s="131">
        <f t="shared" si="341"/>
        <v>0</v>
      </c>
      <c r="I2977" s="128">
        <f t="shared" si="342"/>
        <v>17</v>
      </c>
      <c r="J2977" s="156" t="str">
        <f t="shared" si="343"/>
        <v>1 3 5 358 002</v>
      </c>
      <c r="K2977" s="118">
        <f>SUMIFS(DATOS!$F:$F,DATOS!$A:$A,$C2977,DATOS!$G:$G,$N$1,DATOS!$E:$E,$Q$1)</f>
        <v>0</v>
      </c>
      <c r="L2977" s="118">
        <f>SUMIFS(DATOS!$F:$F,DATOS!$A:$A,$C2977,DATOS!$G:$G,$O$1,DATOS!$E:$E,$Q$1)</f>
        <v>0</v>
      </c>
      <c r="M2977" s="119">
        <f>SUMIFS(DATOS!$F:$F,DATOS!$A:$A,$C2977,DATOS!$G:$G,$P$1,DATOS!$E:$E,$Q$1)</f>
        <v>0</v>
      </c>
      <c r="N2977" s="117">
        <f>SUMIFS(DATOS!$F:$F,DATOS!$A:$A,$C2977,DATOS!$G:$G,$N$1,DATOS!$L:$L,$R$1)</f>
        <v>0</v>
      </c>
      <c r="O2977" s="118">
        <f>SUMIFS(DATOS!$F:$F,DATOS!$A:$A,$C2977,DATOS!$G:$G,$O$1,DATOS!$L:$L,$R$1)</f>
        <v>0</v>
      </c>
      <c r="P2977" s="119">
        <f>SUMIFS(DATOS!$F:$F,DATOS!$A:$A,$C2977,DATOS!$G:$G,$P$1,DATOS!$L:$L,$R$1)</f>
        <v>0</v>
      </c>
      <c r="Q2977" s="117">
        <f>SUMIFS(DATOS!$F:$F,DATOS!$A:$A,$C2977,DATOS!$G:$G,$N$1,DATOS!$J:$J,$S$1)</f>
        <v>0</v>
      </c>
      <c r="R2977" s="118">
        <f>SUMIFS(DATOS!$F:$F,DATOS!$A:$A,$C2977,DATOS!$G:$G,$O$1,DATOS!$J:$J,$S$1)</f>
        <v>0</v>
      </c>
      <c r="S2977" s="119">
        <f>SUMIFS(DATOS!$F:$F,DATOS!$A:$A,$C2977,DATOS!$G:$G,$P$1,DATOS!$J:$J,$S$1)</f>
        <v>0</v>
      </c>
      <c r="T2977" s="117">
        <f>SUMIFS(DATOS!$F:$F,DATOS!$A:$A,$C2977,DATOS!$G:$G,$N$1,DATOS!$K:$K,$T$1)</f>
        <v>0</v>
      </c>
      <c r="U2977" s="118">
        <f>SUMIFS(DATOS!$F:$F,DATOS!$A:$A,$C2977,DATOS!$G:$G,$O$1,DATOS!$K:$K,$T$1)</f>
        <v>0</v>
      </c>
      <c r="V2977" s="119">
        <f>SUMIFS(DATOS!$F:$F,DATOS!$A:$A,$C2977,DATOS!$G:$G,$P$1,DATOS!$K:$K,$R$1)</f>
        <v>0</v>
      </c>
    </row>
    <row r="2978" spans="1:22">
      <c r="A2978" s="128" t="s">
        <v>452</v>
      </c>
      <c r="B2978" s="128" t="str">
        <f t="shared" si="337"/>
        <v>1 3 5 358 003 001</v>
      </c>
      <c r="C2978" s="5" t="s">
        <v>10185</v>
      </c>
      <c r="D2978" t="s">
        <v>3378</v>
      </c>
      <c r="E2978" s="127">
        <f t="shared" si="338"/>
        <v>0</v>
      </c>
      <c r="F2978" s="127">
        <f t="shared" si="339"/>
        <v>0</v>
      </c>
      <c r="G2978" s="127">
        <f t="shared" si="340"/>
        <v>0</v>
      </c>
      <c r="H2978" s="131">
        <f t="shared" si="341"/>
        <v>0</v>
      </c>
      <c r="I2978" s="128">
        <f t="shared" si="342"/>
        <v>17</v>
      </c>
      <c r="J2978" s="156" t="str">
        <f t="shared" si="343"/>
        <v>1 3 5 358 003</v>
      </c>
      <c r="K2978" s="118">
        <f>SUMIFS(DATOS!$F:$F,DATOS!$A:$A,$C2978,DATOS!$G:$G,$N$1,DATOS!$E:$E,$Q$1)</f>
        <v>0</v>
      </c>
      <c r="L2978" s="118">
        <f>SUMIFS(DATOS!$F:$F,DATOS!$A:$A,$C2978,DATOS!$G:$G,$O$1,DATOS!$E:$E,$Q$1)</f>
        <v>0</v>
      </c>
      <c r="M2978" s="119">
        <f>SUMIFS(DATOS!$F:$F,DATOS!$A:$A,$C2978,DATOS!$G:$G,$P$1,DATOS!$E:$E,$Q$1)</f>
        <v>0</v>
      </c>
      <c r="N2978" s="117">
        <f>SUMIFS(DATOS!$F:$F,DATOS!$A:$A,$C2978,DATOS!$G:$G,$N$1,DATOS!$L:$L,$R$1)</f>
        <v>0</v>
      </c>
      <c r="O2978" s="118">
        <f>SUMIFS(DATOS!$F:$F,DATOS!$A:$A,$C2978,DATOS!$G:$G,$O$1,DATOS!$L:$L,$R$1)</f>
        <v>0</v>
      </c>
      <c r="P2978" s="119">
        <f>SUMIFS(DATOS!$F:$F,DATOS!$A:$A,$C2978,DATOS!$G:$G,$P$1,DATOS!$L:$L,$R$1)</f>
        <v>0</v>
      </c>
      <c r="Q2978" s="117">
        <f>SUMIFS(DATOS!$F:$F,DATOS!$A:$A,$C2978,DATOS!$G:$G,$N$1,DATOS!$J:$J,$S$1)</f>
        <v>0</v>
      </c>
      <c r="R2978" s="118">
        <f>SUMIFS(DATOS!$F:$F,DATOS!$A:$A,$C2978,DATOS!$G:$G,$O$1,DATOS!$J:$J,$S$1)</f>
        <v>0</v>
      </c>
      <c r="S2978" s="119">
        <f>SUMIFS(DATOS!$F:$F,DATOS!$A:$A,$C2978,DATOS!$G:$G,$P$1,DATOS!$J:$J,$S$1)</f>
        <v>0</v>
      </c>
      <c r="T2978" s="117">
        <f>SUMIFS(DATOS!$F:$F,DATOS!$A:$A,$C2978,DATOS!$G:$G,$N$1,DATOS!$K:$K,$T$1)</f>
        <v>0</v>
      </c>
      <c r="U2978" s="118">
        <f>SUMIFS(DATOS!$F:$F,DATOS!$A:$A,$C2978,DATOS!$G:$G,$O$1,DATOS!$K:$K,$T$1)</f>
        <v>0</v>
      </c>
      <c r="V2978" s="119">
        <f>SUMIFS(DATOS!$F:$F,DATOS!$A:$A,$C2978,DATOS!$G:$G,$P$1,DATOS!$K:$K,$R$1)</f>
        <v>0</v>
      </c>
    </row>
    <row r="2979" spans="1:22">
      <c r="A2979" s="128" t="s">
        <v>452</v>
      </c>
      <c r="B2979" s="128" t="str">
        <f t="shared" si="337"/>
        <v>1 3 5 358 004 001</v>
      </c>
      <c r="C2979" s="5" t="s">
        <v>10186</v>
      </c>
      <c r="D2979" t="s">
        <v>3378</v>
      </c>
      <c r="E2979" s="127">
        <f t="shared" si="338"/>
        <v>0</v>
      </c>
      <c r="F2979" s="127">
        <f t="shared" si="339"/>
        <v>0</v>
      </c>
      <c r="G2979" s="127">
        <f t="shared" si="340"/>
        <v>0</v>
      </c>
      <c r="H2979" s="131">
        <f t="shared" si="341"/>
        <v>0</v>
      </c>
      <c r="I2979" s="128">
        <f t="shared" si="342"/>
        <v>17</v>
      </c>
      <c r="J2979" s="156" t="str">
        <f t="shared" si="343"/>
        <v>1 3 5 358 004</v>
      </c>
      <c r="K2979" s="118">
        <f>SUMIFS(DATOS!$F:$F,DATOS!$A:$A,$C2979,DATOS!$G:$G,$N$1,DATOS!$E:$E,$Q$1)</f>
        <v>0</v>
      </c>
      <c r="L2979" s="118">
        <f>SUMIFS(DATOS!$F:$F,DATOS!$A:$A,$C2979,DATOS!$G:$G,$O$1,DATOS!$E:$E,$Q$1)</f>
        <v>0</v>
      </c>
      <c r="M2979" s="119">
        <f>SUMIFS(DATOS!$F:$F,DATOS!$A:$A,$C2979,DATOS!$G:$G,$P$1,DATOS!$E:$E,$Q$1)</f>
        <v>0</v>
      </c>
      <c r="N2979" s="117">
        <f>SUMIFS(DATOS!$F:$F,DATOS!$A:$A,$C2979,DATOS!$G:$G,$N$1,DATOS!$L:$L,$R$1)</f>
        <v>0</v>
      </c>
      <c r="O2979" s="118">
        <f>SUMIFS(DATOS!$F:$F,DATOS!$A:$A,$C2979,DATOS!$G:$G,$O$1,DATOS!$L:$L,$R$1)</f>
        <v>0</v>
      </c>
      <c r="P2979" s="119">
        <f>SUMIFS(DATOS!$F:$F,DATOS!$A:$A,$C2979,DATOS!$G:$G,$P$1,DATOS!$L:$L,$R$1)</f>
        <v>0</v>
      </c>
      <c r="Q2979" s="117">
        <f>SUMIFS(DATOS!$F:$F,DATOS!$A:$A,$C2979,DATOS!$G:$G,$N$1,DATOS!$J:$J,$S$1)</f>
        <v>0</v>
      </c>
      <c r="R2979" s="118">
        <f>SUMIFS(DATOS!$F:$F,DATOS!$A:$A,$C2979,DATOS!$G:$G,$O$1,DATOS!$J:$J,$S$1)</f>
        <v>0</v>
      </c>
      <c r="S2979" s="119">
        <f>SUMIFS(DATOS!$F:$F,DATOS!$A:$A,$C2979,DATOS!$G:$G,$P$1,DATOS!$J:$J,$S$1)</f>
        <v>0</v>
      </c>
      <c r="T2979" s="117">
        <f>SUMIFS(DATOS!$F:$F,DATOS!$A:$A,$C2979,DATOS!$G:$G,$N$1,DATOS!$K:$K,$T$1)</f>
        <v>0</v>
      </c>
      <c r="U2979" s="118">
        <f>SUMIFS(DATOS!$F:$F,DATOS!$A:$A,$C2979,DATOS!$G:$G,$O$1,DATOS!$K:$K,$T$1)</f>
        <v>0</v>
      </c>
      <c r="V2979" s="119">
        <f>SUMIFS(DATOS!$F:$F,DATOS!$A:$A,$C2979,DATOS!$G:$G,$P$1,DATOS!$K:$K,$R$1)</f>
        <v>0</v>
      </c>
    </row>
    <row r="2980" spans="1:22">
      <c r="A2980" s="128" t="s">
        <v>452</v>
      </c>
      <c r="B2980" s="128" t="str">
        <f t="shared" si="337"/>
        <v>1 3 5 358 005 001</v>
      </c>
      <c r="C2980" s="5" t="s">
        <v>10187</v>
      </c>
      <c r="D2980" t="s">
        <v>3378</v>
      </c>
      <c r="E2980" s="127">
        <f t="shared" si="338"/>
        <v>0</v>
      </c>
      <c r="F2980" s="127">
        <f t="shared" si="339"/>
        <v>0</v>
      </c>
      <c r="G2980" s="127">
        <f t="shared" si="340"/>
        <v>0</v>
      </c>
      <c r="H2980" s="131">
        <f t="shared" si="341"/>
        <v>0</v>
      </c>
      <c r="I2980" s="128">
        <f t="shared" si="342"/>
        <v>17</v>
      </c>
      <c r="J2980" s="156" t="str">
        <f t="shared" si="343"/>
        <v>1 3 5 358 005</v>
      </c>
      <c r="K2980" s="118">
        <f>SUMIFS(DATOS!$F:$F,DATOS!$A:$A,$C2980,DATOS!$G:$G,$N$1,DATOS!$E:$E,$Q$1)</f>
        <v>0</v>
      </c>
      <c r="L2980" s="118">
        <f>SUMIFS(DATOS!$F:$F,DATOS!$A:$A,$C2980,DATOS!$G:$G,$O$1,DATOS!$E:$E,$Q$1)</f>
        <v>0</v>
      </c>
      <c r="M2980" s="119">
        <f>SUMIFS(DATOS!$F:$F,DATOS!$A:$A,$C2980,DATOS!$G:$G,$P$1,DATOS!$E:$E,$Q$1)</f>
        <v>0</v>
      </c>
      <c r="N2980" s="117">
        <f>SUMIFS(DATOS!$F:$F,DATOS!$A:$A,$C2980,DATOS!$G:$G,$N$1,DATOS!$L:$L,$R$1)</f>
        <v>0</v>
      </c>
      <c r="O2980" s="118">
        <f>SUMIFS(DATOS!$F:$F,DATOS!$A:$A,$C2980,DATOS!$G:$G,$O$1,DATOS!$L:$L,$R$1)</f>
        <v>0</v>
      </c>
      <c r="P2980" s="119">
        <f>SUMIFS(DATOS!$F:$F,DATOS!$A:$A,$C2980,DATOS!$G:$G,$P$1,DATOS!$L:$L,$R$1)</f>
        <v>0</v>
      </c>
      <c r="Q2980" s="117">
        <f>SUMIFS(DATOS!$F:$F,DATOS!$A:$A,$C2980,DATOS!$G:$G,$N$1,DATOS!$J:$J,$S$1)</f>
        <v>0</v>
      </c>
      <c r="R2980" s="118">
        <f>SUMIFS(DATOS!$F:$F,DATOS!$A:$A,$C2980,DATOS!$G:$G,$O$1,DATOS!$J:$J,$S$1)</f>
        <v>0</v>
      </c>
      <c r="S2980" s="119">
        <f>SUMIFS(DATOS!$F:$F,DATOS!$A:$A,$C2980,DATOS!$G:$G,$P$1,DATOS!$J:$J,$S$1)</f>
        <v>0</v>
      </c>
      <c r="T2980" s="117">
        <f>SUMIFS(DATOS!$F:$F,DATOS!$A:$A,$C2980,DATOS!$G:$G,$N$1,DATOS!$K:$K,$T$1)</f>
        <v>0</v>
      </c>
      <c r="U2980" s="118">
        <f>SUMIFS(DATOS!$F:$F,DATOS!$A:$A,$C2980,DATOS!$G:$G,$O$1,DATOS!$K:$K,$T$1)</f>
        <v>0</v>
      </c>
      <c r="V2980" s="119">
        <f>SUMIFS(DATOS!$F:$F,DATOS!$A:$A,$C2980,DATOS!$G:$G,$P$1,DATOS!$K:$K,$R$1)</f>
        <v>0</v>
      </c>
    </row>
    <row r="2981" spans="1:22">
      <c r="A2981" s="128" t="s">
        <v>452</v>
      </c>
      <c r="B2981" s="128" t="str">
        <f t="shared" si="337"/>
        <v>1 3 5 359 001 001</v>
      </c>
      <c r="C2981" s="5" t="s">
        <v>4573</v>
      </c>
      <c r="D2981" t="s">
        <v>3379</v>
      </c>
      <c r="E2981" s="127">
        <f t="shared" si="338"/>
        <v>0</v>
      </c>
      <c r="F2981" s="127">
        <f t="shared" si="339"/>
        <v>0</v>
      </c>
      <c r="G2981" s="127">
        <f t="shared" si="340"/>
        <v>0</v>
      </c>
      <c r="H2981" s="131">
        <f t="shared" si="341"/>
        <v>0</v>
      </c>
      <c r="I2981" s="128">
        <f t="shared" si="342"/>
        <v>17</v>
      </c>
      <c r="J2981" s="156" t="str">
        <f t="shared" si="343"/>
        <v>1 3 5 359 001</v>
      </c>
      <c r="K2981" s="118">
        <f>SUMIFS(DATOS!$F:$F,DATOS!$A:$A,$C2981,DATOS!$G:$G,$N$1,DATOS!$E:$E,$Q$1)</f>
        <v>0</v>
      </c>
      <c r="L2981" s="118">
        <f>SUMIFS(DATOS!$F:$F,DATOS!$A:$A,$C2981,DATOS!$G:$G,$O$1,DATOS!$E:$E,$Q$1)</f>
        <v>0</v>
      </c>
      <c r="M2981" s="119">
        <f>SUMIFS(DATOS!$F:$F,DATOS!$A:$A,$C2981,DATOS!$G:$G,$P$1,DATOS!$E:$E,$Q$1)</f>
        <v>0</v>
      </c>
      <c r="N2981" s="117">
        <f>SUMIFS(DATOS!$F:$F,DATOS!$A:$A,$C2981,DATOS!$G:$G,$N$1,DATOS!$L:$L,$R$1)</f>
        <v>0</v>
      </c>
      <c r="O2981" s="118">
        <f>SUMIFS(DATOS!$F:$F,DATOS!$A:$A,$C2981,DATOS!$G:$G,$O$1,DATOS!$L:$L,$R$1)</f>
        <v>0</v>
      </c>
      <c r="P2981" s="119">
        <f>SUMIFS(DATOS!$F:$F,DATOS!$A:$A,$C2981,DATOS!$G:$G,$P$1,DATOS!$L:$L,$R$1)</f>
        <v>0</v>
      </c>
      <c r="Q2981" s="117">
        <f>SUMIFS(DATOS!$F:$F,DATOS!$A:$A,$C2981,DATOS!$G:$G,$N$1,DATOS!$J:$J,$S$1)</f>
        <v>0</v>
      </c>
      <c r="R2981" s="118">
        <f>SUMIFS(DATOS!$F:$F,DATOS!$A:$A,$C2981,DATOS!$G:$G,$O$1,DATOS!$J:$J,$S$1)</f>
        <v>0</v>
      </c>
      <c r="S2981" s="119">
        <f>SUMIFS(DATOS!$F:$F,DATOS!$A:$A,$C2981,DATOS!$G:$G,$P$1,DATOS!$J:$J,$S$1)</f>
        <v>0</v>
      </c>
      <c r="T2981" s="117">
        <f>SUMIFS(DATOS!$F:$F,DATOS!$A:$A,$C2981,DATOS!$G:$G,$N$1,DATOS!$K:$K,$T$1)</f>
        <v>0</v>
      </c>
      <c r="U2981" s="118">
        <f>SUMIFS(DATOS!$F:$F,DATOS!$A:$A,$C2981,DATOS!$G:$G,$O$1,DATOS!$K:$K,$T$1)</f>
        <v>0</v>
      </c>
      <c r="V2981" s="119">
        <f>SUMIFS(DATOS!$F:$F,DATOS!$A:$A,$C2981,DATOS!$G:$G,$P$1,DATOS!$K:$K,$R$1)</f>
        <v>0</v>
      </c>
    </row>
    <row r="2982" spans="1:22">
      <c r="A2982" s="128" t="s">
        <v>452</v>
      </c>
      <c r="B2982" s="128" t="str">
        <f t="shared" si="337"/>
        <v>1 3 5 359 002 001</v>
      </c>
      <c r="C2982" s="5" t="s">
        <v>10188</v>
      </c>
      <c r="D2982" t="s">
        <v>3379</v>
      </c>
      <c r="E2982" s="127">
        <f t="shared" si="338"/>
        <v>0</v>
      </c>
      <c r="F2982" s="127">
        <f t="shared" si="339"/>
        <v>0</v>
      </c>
      <c r="G2982" s="127">
        <f t="shared" si="340"/>
        <v>0</v>
      </c>
      <c r="H2982" s="131">
        <f t="shared" si="341"/>
        <v>0</v>
      </c>
      <c r="I2982" s="128">
        <f t="shared" si="342"/>
        <v>17</v>
      </c>
      <c r="J2982" s="156" t="str">
        <f t="shared" si="343"/>
        <v>1 3 5 359 002</v>
      </c>
      <c r="K2982" s="118">
        <f>SUMIFS(DATOS!$F:$F,DATOS!$A:$A,$C2982,DATOS!$G:$G,$N$1,DATOS!$E:$E,$Q$1)</f>
        <v>0</v>
      </c>
      <c r="L2982" s="118">
        <f>SUMIFS(DATOS!$F:$F,DATOS!$A:$A,$C2982,DATOS!$G:$G,$O$1,DATOS!$E:$E,$Q$1)</f>
        <v>0</v>
      </c>
      <c r="M2982" s="119">
        <f>SUMIFS(DATOS!$F:$F,DATOS!$A:$A,$C2982,DATOS!$G:$G,$P$1,DATOS!$E:$E,$Q$1)</f>
        <v>0</v>
      </c>
      <c r="N2982" s="117">
        <f>SUMIFS(DATOS!$F:$F,DATOS!$A:$A,$C2982,DATOS!$G:$G,$N$1,DATOS!$L:$L,$R$1)</f>
        <v>0</v>
      </c>
      <c r="O2982" s="118">
        <f>SUMIFS(DATOS!$F:$F,DATOS!$A:$A,$C2982,DATOS!$G:$G,$O$1,DATOS!$L:$L,$R$1)</f>
        <v>0</v>
      </c>
      <c r="P2982" s="119">
        <f>SUMIFS(DATOS!$F:$F,DATOS!$A:$A,$C2982,DATOS!$G:$G,$P$1,DATOS!$L:$L,$R$1)</f>
        <v>0</v>
      </c>
      <c r="Q2982" s="117">
        <f>SUMIFS(DATOS!$F:$F,DATOS!$A:$A,$C2982,DATOS!$G:$G,$N$1,DATOS!$J:$J,$S$1)</f>
        <v>0</v>
      </c>
      <c r="R2982" s="118">
        <f>SUMIFS(DATOS!$F:$F,DATOS!$A:$A,$C2982,DATOS!$G:$G,$O$1,DATOS!$J:$J,$S$1)</f>
        <v>0</v>
      </c>
      <c r="S2982" s="119">
        <f>SUMIFS(DATOS!$F:$F,DATOS!$A:$A,$C2982,DATOS!$G:$G,$P$1,DATOS!$J:$J,$S$1)</f>
        <v>0</v>
      </c>
      <c r="T2982" s="117">
        <f>SUMIFS(DATOS!$F:$F,DATOS!$A:$A,$C2982,DATOS!$G:$G,$N$1,DATOS!$K:$K,$T$1)</f>
        <v>0</v>
      </c>
      <c r="U2982" s="118">
        <f>SUMIFS(DATOS!$F:$F,DATOS!$A:$A,$C2982,DATOS!$G:$G,$O$1,DATOS!$K:$K,$T$1)</f>
        <v>0</v>
      </c>
      <c r="V2982" s="119">
        <f>SUMIFS(DATOS!$F:$F,DATOS!$A:$A,$C2982,DATOS!$G:$G,$P$1,DATOS!$K:$K,$R$1)</f>
        <v>0</v>
      </c>
    </row>
    <row r="2983" spans="1:22">
      <c r="A2983" s="128" t="s">
        <v>452</v>
      </c>
      <c r="B2983" s="128" t="str">
        <f t="shared" si="337"/>
        <v>1 3 5 359 003 001</v>
      </c>
      <c r="C2983" s="5" t="s">
        <v>10189</v>
      </c>
      <c r="D2983" t="s">
        <v>3379</v>
      </c>
      <c r="E2983" s="127">
        <f t="shared" si="338"/>
        <v>0</v>
      </c>
      <c r="F2983" s="127">
        <f t="shared" si="339"/>
        <v>0</v>
      </c>
      <c r="G2983" s="127">
        <f t="shared" si="340"/>
        <v>0</v>
      </c>
      <c r="H2983" s="131">
        <f t="shared" si="341"/>
        <v>0</v>
      </c>
      <c r="I2983" s="128">
        <f t="shared" si="342"/>
        <v>17</v>
      </c>
      <c r="J2983" s="156" t="str">
        <f t="shared" si="343"/>
        <v>1 3 5 359 003</v>
      </c>
      <c r="K2983" s="118">
        <f>SUMIFS(DATOS!$F:$F,DATOS!$A:$A,$C2983,DATOS!$G:$G,$N$1,DATOS!$E:$E,$Q$1)</f>
        <v>0</v>
      </c>
      <c r="L2983" s="118">
        <f>SUMIFS(DATOS!$F:$F,DATOS!$A:$A,$C2983,DATOS!$G:$G,$O$1,DATOS!$E:$E,$Q$1)</f>
        <v>0</v>
      </c>
      <c r="M2983" s="119">
        <f>SUMIFS(DATOS!$F:$F,DATOS!$A:$A,$C2983,DATOS!$G:$G,$P$1,DATOS!$E:$E,$Q$1)</f>
        <v>0</v>
      </c>
      <c r="N2983" s="117">
        <f>SUMIFS(DATOS!$F:$F,DATOS!$A:$A,$C2983,DATOS!$G:$G,$N$1,DATOS!$L:$L,$R$1)</f>
        <v>0</v>
      </c>
      <c r="O2983" s="118">
        <f>SUMIFS(DATOS!$F:$F,DATOS!$A:$A,$C2983,DATOS!$G:$G,$O$1,DATOS!$L:$L,$R$1)</f>
        <v>0</v>
      </c>
      <c r="P2983" s="119">
        <f>SUMIFS(DATOS!$F:$F,DATOS!$A:$A,$C2983,DATOS!$G:$G,$P$1,DATOS!$L:$L,$R$1)</f>
        <v>0</v>
      </c>
      <c r="Q2983" s="117">
        <f>SUMIFS(DATOS!$F:$F,DATOS!$A:$A,$C2983,DATOS!$G:$G,$N$1,DATOS!$J:$J,$S$1)</f>
        <v>0</v>
      </c>
      <c r="R2983" s="118">
        <f>SUMIFS(DATOS!$F:$F,DATOS!$A:$A,$C2983,DATOS!$G:$G,$O$1,DATOS!$J:$J,$S$1)</f>
        <v>0</v>
      </c>
      <c r="S2983" s="119">
        <f>SUMIFS(DATOS!$F:$F,DATOS!$A:$A,$C2983,DATOS!$G:$G,$P$1,DATOS!$J:$J,$S$1)</f>
        <v>0</v>
      </c>
      <c r="T2983" s="117">
        <f>SUMIFS(DATOS!$F:$F,DATOS!$A:$A,$C2983,DATOS!$G:$G,$N$1,DATOS!$K:$K,$T$1)</f>
        <v>0</v>
      </c>
      <c r="U2983" s="118">
        <f>SUMIFS(DATOS!$F:$F,DATOS!$A:$A,$C2983,DATOS!$G:$G,$O$1,DATOS!$K:$K,$T$1)</f>
        <v>0</v>
      </c>
      <c r="V2983" s="119">
        <f>SUMIFS(DATOS!$F:$F,DATOS!$A:$A,$C2983,DATOS!$G:$G,$P$1,DATOS!$K:$K,$R$1)</f>
        <v>0</v>
      </c>
    </row>
    <row r="2984" spans="1:22">
      <c r="A2984" s="128" t="s">
        <v>452</v>
      </c>
      <c r="B2984" s="128" t="str">
        <f t="shared" si="337"/>
        <v>1 3 5 359 004 001</v>
      </c>
      <c r="C2984" s="5" t="s">
        <v>10190</v>
      </c>
      <c r="D2984" t="s">
        <v>3379</v>
      </c>
      <c r="E2984" s="127">
        <f t="shared" si="338"/>
        <v>0</v>
      </c>
      <c r="F2984" s="127">
        <f t="shared" si="339"/>
        <v>0</v>
      </c>
      <c r="G2984" s="127">
        <f t="shared" si="340"/>
        <v>0</v>
      </c>
      <c r="H2984" s="131">
        <f t="shared" si="341"/>
        <v>0</v>
      </c>
      <c r="I2984" s="128">
        <f t="shared" si="342"/>
        <v>17</v>
      </c>
      <c r="J2984" s="156" t="str">
        <f t="shared" si="343"/>
        <v>1 3 5 359 004</v>
      </c>
      <c r="K2984" s="118">
        <f>SUMIFS(DATOS!$F:$F,DATOS!$A:$A,$C2984,DATOS!$G:$G,$N$1,DATOS!$E:$E,$Q$1)</f>
        <v>0</v>
      </c>
      <c r="L2984" s="118">
        <f>SUMIFS(DATOS!$F:$F,DATOS!$A:$A,$C2984,DATOS!$G:$G,$O$1,DATOS!$E:$E,$Q$1)</f>
        <v>0</v>
      </c>
      <c r="M2984" s="119">
        <f>SUMIFS(DATOS!$F:$F,DATOS!$A:$A,$C2984,DATOS!$G:$G,$P$1,DATOS!$E:$E,$Q$1)</f>
        <v>0</v>
      </c>
      <c r="N2984" s="117">
        <f>SUMIFS(DATOS!$F:$F,DATOS!$A:$A,$C2984,DATOS!$G:$G,$N$1,DATOS!$L:$L,$R$1)</f>
        <v>0</v>
      </c>
      <c r="O2984" s="118">
        <f>SUMIFS(DATOS!$F:$F,DATOS!$A:$A,$C2984,DATOS!$G:$G,$O$1,DATOS!$L:$L,$R$1)</f>
        <v>0</v>
      </c>
      <c r="P2984" s="119">
        <f>SUMIFS(DATOS!$F:$F,DATOS!$A:$A,$C2984,DATOS!$G:$G,$P$1,DATOS!$L:$L,$R$1)</f>
        <v>0</v>
      </c>
      <c r="Q2984" s="117">
        <f>SUMIFS(DATOS!$F:$F,DATOS!$A:$A,$C2984,DATOS!$G:$G,$N$1,DATOS!$J:$J,$S$1)</f>
        <v>0</v>
      </c>
      <c r="R2984" s="118">
        <f>SUMIFS(DATOS!$F:$F,DATOS!$A:$A,$C2984,DATOS!$G:$G,$O$1,DATOS!$J:$J,$S$1)</f>
        <v>0</v>
      </c>
      <c r="S2984" s="119">
        <f>SUMIFS(DATOS!$F:$F,DATOS!$A:$A,$C2984,DATOS!$G:$G,$P$1,DATOS!$J:$J,$S$1)</f>
        <v>0</v>
      </c>
      <c r="T2984" s="117">
        <f>SUMIFS(DATOS!$F:$F,DATOS!$A:$A,$C2984,DATOS!$G:$G,$N$1,DATOS!$K:$K,$T$1)</f>
        <v>0</v>
      </c>
      <c r="U2984" s="118">
        <f>SUMIFS(DATOS!$F:$F,DATOS!$A:$A,$C2984,DATOS!$G:$G,$O$1,DATOS!$K:$K,$T$1)</f>
        <v>0</v>
      </c>
      <c r="V2984" s="119">
        <f>SUMIFS(DATOS!$F:$F,DATOS!$A:$A,$C2984,DATOS!$G:$G,$P$1,DATOS!$K:$K,$R$1)</f>
        <v>0</v>
      </c>
    </row>
    <row r="2985" spans="1:22">
      <c r="A2985" s="128" t="s">
        <v>452</v>
      </c>
      <c r="B2985" s="128" t="str">
        <f t="shared" si="337"/>
        <v>1 3 5 359 005 001</v>
      </c>
      <c r="C2985" s="5" t="s">
        <v>10191</v>
      </c>
      <c r="D2985" t="s">
        <v>3379</v>
      </c>
      <c r="E2985" s="127">
        <f t="shared" si="338"/>
        <v>0</v>
      </c>
      <c r="F2985" s="127">
        <f t="shared" si="339"/>
        <v>0</v>
      </c>
      <c r="G2985" s="127">
        <f t="shared" si="340"/>
        <v>0</v>
      </c>
      <c r="H2985" s="131">
        <f t="shared" si="341"/>
        <v>0</v>
      </c>
      <c r="I2985" s="128">
        <f t="shared" si="342"/>
        <v>17</v>
      </c>
      <c r="J2985" s="156" t="str">
        <f t="shared" si="343"/>
        <v>1 3 5 359 005</v>
      </c>
      <c r="K2985" s="118">
        <f>SUMIFS(DATOS!$F:$F,DATOS!$A:$A,$C2985,DATOS!$G:$G,$N$1,DATOS!$E:$E,$Q$1)</f>
        <v>0</v>
      </c>
      <c r="L2985" s="118">
        <f>SUMIFS(DATOS!$F:$F,DATOS!$A:$A,$C2985,DATOS!$G:$G,$O$1,DATOS!$E:$E,$Q$1)</f>
        <v>0</v>
      </c>
      <c r="M2985" s="119">
        <f>SUMIFS(DATOS!$F:$F,DATOS!$A:$A,$C2985,DATOS!$G:$G,$P$1,DATOS!$E:$E,$Q$1)</f>
        <v>0</v>
      </c>
      <c r="N2985" s="117">
        <f>SUMIFS(DATOS!$F:$F,DATOS!$A:$A,$C2985,DATOS!$G:$G,$N$1,DATOS!$L:$L,$R$1)</f>
        <v>0</v>
      </c>
      <c r="O2985" s="118">
        <f>SUMIFS(DATOS!$F:$F,DATOS!$A:$A,$C2985,DATOS!$G:$G,$O$1,DATOS!$L:$L,$R$1)</f>
        <v>0</v>
      </c>
      <c r="P2985" s="119">
        <f>SUMIFS(DATOS!$F:$F,DATOS!$A:$A,$C2985,DATOS!$G:$G,$P$1,DATOS!$L:$L,$R$1)</f>
        <v>0</v>
      </c>
      <c r="Q2985" s="117">
        <f>SUMIFS(DATOS!$F:$F,DATOS!$A:$A,$C2985,DATOS!$G:$G,$N$1,DATOS!$J:$J,$S$1)</f>
        <v>0</v>
      </c>
      <c r="R2985" s="118">
        <f>SUMIFS(DATOS!$F:$F,DATOS!$A:$A,$C2985,DATOS!$G:$G,$O$1,DATOS!$J:$J,$S$1)</f>
        <v>0</v>
      </c>
      <c r="S2985" s="119">
        <f>SUMIFS(DATOS!$F:$F,DATOS!$A:$A,$C2985,DATOS!$G:$G,$P$1,DATOS!$J:$J,$S$1)</f>
        <v>0</v>
      </c>
      <c r="T2985" s="117">
        <f>SUMIFS(DATOS!$F:$F,DATOS!$A:$A,$C2985,DATOS!$G:$G,$N$1,DATOS!$K:$K,$T$1)</f>
        <v>0</v>
      </c>
      <c r="U2985" s="118">
        <f>SUMIFS(DATOS!$F:$F,DATOS!$A:$A,$C2985,DATOS!$G:$G,$O$1,DATOS!$K:$K,$T$1)</f>
        <v>0</v>
      </c>
      <c r="V2985" s="119">
        <f>SUMIFS(DATOS!$F:$F,DATOS!$A:$A,$C2985,DATOS!$G:$G,$P$1,DATOS!$K:$K,$R$1)</f>
        <v>0</v>
      </c>
    </row>
    <row r="2986" spans="1:22">
      <c r="A2986" s="128" t="s">
        <v>452</v>
      </c>
      <c r="B2986" s="128" t="str">
        <f t="shared" si="337"/>
        <v>1 3 6 361 001 001</v>
      </c>
      <c r="C2986" s="5" t="s">
        <v>4581</v>
      </c>
      <c r="D2986" t="s">
        <v>8756</v>
      </c>
      <c r="E2986" s="127">
        <f t="shared" si="338"/>
        <v>0</v>
      </c>
      <c r="F2986" s="127">
        <f t="shared" si="339"/>
        <v>0</v>
      </c>
      <c r="G2986" s="127">
        <f t="shared" si="340"/>
        <v>0</v>
      </c>
      <c r="H2986" s="131">
        <f t="shared" si="341"/>
        <v>0</v>
      </c>
      <c r="I2986" s="128">
        <f t="shared" si="342"/>
        <v>17</v>
      </c>
      <c r="J2986" s="156" t="str">
        <f t="shared" si="343"/>
        <v>1 3 6 361 001</v>
      </c>
      <c r="K2986" s="118">
        <f>SUMIFS(DATOS!$F:$F,DATOS!$A:$A,$C2986,DATOS!$G:$G,$N$1,DATOS!$E:$E,$Q$1)</f>
        <v>0</v>
      </c>
      <c r="L2986" s="118">
        <f>SUMIFS(DATOS!$F:$F,DATOS!$A:$A,$C2986,DATOS!$G:$G,$O$1,DATOS!$E:$E,$Q$1)</f>
        <v>0</v>
      </c>
      <c r="M2986" s="119">
        <f>SUMIFS(DATOS!$F:$F,DATOS!$A:$A,$C2986,DATOS!$G:$G,$P$1,DATOS!$E:$E,$Q$1)</f>
        <v>0</v>
      </c>
      <c r="N2986" s="117">
        <f>SUMIFS(DATOS!$F:$F,DATOS!$A:$A,$C2986,DATOS!$G:$G,$N$1,DATOS!$L:$L,$R$1)</f>
        <v>0</v>
      </c>
      <c r="O2986" s="118">
        <f>SUMIFS(DATOS!$F:$F,DATOS!$A:$A,$C2986,DATOS!$G:$G,$O$1,DATOS!$L:$L,$R$1)</f>
        <v>0</v>
      </c>
      <c r="P2986" s="119">
        <f>SUMIFS(DATOS!$F:$F,DATOS!$A:$A,$C2986,DATOS!$G:$G,$P$1,DATOS!$L:$L,$R$1)</f>
        <v>0</v>
      </c>
      <c r="Q2986" s="117">
        <f>SUMIFS(DATOS!$F:$F,DATOS!$A:$A,$C2986,DATOS!$G:$G,$N$1,DATOS!$J:$J,$S$1)</f>
        <v>0</v>
      </c>
      <c r="R2986" s="118">
        <f>SUMIFS(DATOS!$F:$F,DATOS!$A:$A,$C2986,DATOS!$G:$G,$O$1,DATOS!$J:$J,$S$1)</f>
        <v>0</v>
      </c>
      <c r="S2986" s="119">
        <f>SUMIFS(DATOS!$F:$F,DATOS!$A:$A,$C2986,DATOS!$G:$G,$P$1,DATOS!$J:$J,$S$1)</f>
        <v>0</v>
      </c>
      <c r="T2986" s="117">
        <f>SUMIFS(DATOS!$F:$F,DATOS!$A:$A,$C2986,DATOS!$G:$G,$N$1,DATOS!$K:$K,$T$1)</f>
        <v>0</v>
      </c>
      <c r="U2986" s="118">
        <f>SUMIFS(DATOS!$F:$F,DATOS!$A:$A,$C2986,DATOS!$G:$G,$O$1,DATOS!$K:$K,$T$1)</f>
        <v>0</v>
      </c>
      <c r="V2986" s="119">
        <f>SUMIFS(DATOS!$F:$F,DATOS!$A:$A,$C2986,DATOS!$G:$G,$P$1,DATOS!$K:$K,$R$1)</f>
        <v>0</v>
      </c>
    </row>
    <row r="2987" spans="1:22">
      <c r="A2987" s="128" t="s">
        <v>452</v>
      </c>
      <c r="B2987" s="128" t="str">
        <f t="shared" si="337"/>
        <v>1 3 6 361 002 001</v>
      </c>
      <c r="C2987" s="5" t="s">
        <v>8291</v>
      </c>
      <c r="D2987" t="s">
        <v>8756</v>
      </c>
      <c r="E2987" s="127">
        <f t="shared" si="338"/>
        <v>0</v>
      </c>
      <c r="F2987" s="127">
        <f t="shared" si="339"/>
        <v>0</v>
      </c>
      <c r="G2987" s="127">
        <f t="shared" si="340"/>
        <v>0</v>
      </c>
      <c r="H2987" s="131">
        <f t="shared" si="341"/>
        <v>0</v>
      </c>
      <c r="I2987" s="128">
        <f t="shared" si="342"/>
        <v>17</v>
      </c>
      <c r="J2987" s="156" t="str">
        <f t="shared" si="343"/>
        <v>1 3 6 361 002</v>
      </c>
      <c r="K2987" s="118">
        <f>SUMIFS(DATOS!$F:$F,DATOS!$A:$A,$C2987,DATOS!$G:$G,$N$1,DATOS!$E:$E,$Q$1)</f>
        <v>0</v>
      </c>
      <c r="L2987" s="118">
        <f>SUMIFS(DATOS!$F:$F,DATOS!$A:$A,$C2987,DATOS!$G:$G,$O$1,DATOS!$E:$E,$Q$1)</f>
        <v>0</v>
      </c>
      <c r="M2987" s="119">
        <f>SUMIFS(DATOS!$F:$F,DATOS!$A:$A,$C2987,DATOS!$G:$G,$P$1,DATOS!$E:$E,$Q$1)</f>
        <v>0</v>
      </c>
      <c r="N2987" s="117">
        <f>SUMIFS(DATOS!$F:$F,DATOS!$A:$A,$C2987,DATOS!$G:$G,$N$1,DATOS!$L:$L,$R$1)</f>
        <v>0</v>
      </c>
      <c r="O2987" s="118">
        <f>SUMIFS(DATOS!$F:$F,DATOS!$A:$A,$C2987,DATOS!$G:$G,$O$1,DATOS!$L:$L,$R$1)</f>
        <v>0</v>
      </c>
      <c r="P2987" s="119">
        <f>SUMIFS(DATOS!$F:$F,DATOS!$A:$A,$C2987,DATOS!$G:$G,$P$1,DATOS!$L:$L,$R$1)</f>
        <v>0</v>
      </c>
      <c r="Q2987" s="117">
        <f>SUMIFS(DATOS!$F:$F,DATOS!$A:$A,$C2987,DATOS!$G:$G,$N$1,DATOS!$J:$J,$S$1)</f>
        <v>0</v>
      </c>
      <c r="R2987" s="118">
        <f>SUMIFS(DATOS!$F:$F,DATOS!$A:$A,$C2987,DATOS!$G:$G,$O$1,DATOS!$J:$J,$S$1)</f>
        <v>0</v>
      </c>
      <c r="S2987" s="119">
        <f>SUMIFS(DATOS!$F:$F,DATOS!$A:$A,$C2987,DATOS!$G:$G,$P$1,DATOS!$J:$J,$S$1)</f>
        <v>0</v>
      </c>
      <c r="T2987" s="117">
        <f>SUMIFS(DATOS!$F:$F,DATOS!$A:$A,$C2987,DATOS!$G:$G,$N$1,DATOS!$K:$K,$T$1)</f>
        <v>0</v>
      </c>
      <c r="U2987" s="118">
        <f>SUMIFS(DATOS!$F:$F,DATOS!$A:$A,$C2987,DATOS!$G:$G,$O$1,DATOS!$K:$K,$T$1)</f>
        <v>0</v>
      </c>
      <c r="V2987" s="119">
        <f>SUMIFS(DATOS!$F:$F,DATOS!$A:$A,$C2987,DATOS!$G:$G,$P$1,DATOS!$K:$K,$R$1)</f>
        <v>0</v>
      </c>
    </row>
    <row r="2988" spans="1:22">
      <c r="A2988" s="128" t="s">
        <v>452</v>
      </c>
      <c r="B2988" s="128" t="str">
        <f t="shared" si="337"/>
        <v>1 3 6 361 003 001</v>
      </c>
      <c r="C2988" s="5" t="s">
        <v>10192</v>
      </c>
      <c r="D2988" t="s">
        <v>8756</v>
      </c>
      <c r="E2988" s="127">
        <f t="shared" si="338"/>
        <v>0</v>
      </c>
      <c r="F2988" s="127">
        <f t="shared" si="339"/>
        <v>0</v>
      </c>
      <c r="G2988" s="127">
        <f t="shared" si="340"/>
        <v>0</v>
      </c>
      <c r="H2988" s="131">
        <f t="shared" si="341"/>
        <v>0</v>
      </c>
      <c r="I2988" s="128">
        <f t="shared" si="342"/>
        <v>17</v>
      </c>
      <c r="J2988" s="156" t="str">
        <f t="shared" si="343"/>
        <v>1 3 6 361 003</v>
      </c>
      <c r="K2988" s="118">
        <f>SUMIFS(DATOS!$F:$F,DATOS!$A:$A,$C2988,DATOS!$G:$G,$N$1,DATOS!$E:$E,$Q$1)</f>
        <v>0</v>
      </c>
      <c r="L2988" s="118">
        <f>SUMIFS(DATOS!$F:$F,DATOS!$A:$A,$C2988,DATOS!$G:$G,$O$1,DATOS!$E:$E,$Q$1)</f>
        <v>0</v>
      </c>
      <c r="M2988" s="119">
        <f>SUMIFS(DATOS!$F:$F,DATOS!$A:$A,$C2988,DATOS!$G:$G,$P$1,DATOS!$E:$E,$Q$1)</f>
        <v>0</v>
      </c>
      <c r="N2988" s="117">
        <f>SUMIFS(DATOS!$F:$F,DATOS!$A:$A,$C2988,DATOS!$G:$G,$N$1,DATOS!$L:$L,$R$1)</f>
        <v>0</v>
      </c>
      <c r="O2988" s="118">
        <f>SUMIFS(DATOS!$F:$F,DATOS!$A:$A,$C2988,DATOS!$G:$G,$O$1,DATOS!$L:$L,$R$1)</f>
        <v>0</v>
      </c>
      <c r="P2988" s="119">
        <f>SUMIFS(DATOS!$F:$F,DATOS!$A:$A,$C2988,DATOS!$G:$G,$P$1,DATOS!$L:$L,$R$1)</f>
        <v>0</v>
      </c>
      <c r="Q2988" s="117">
        <f>SUMIFS(DATOS!$F:$F,DATOS!$A:$A,$C2988,DATOS!$G:$G,$N$1,DATOS!$J:$J,$S$1)</f>
        <v>0</v>
      </c>
      <c r="R2988" s="118">
        <f>SUMIFS(DATOS!$F:$F,DATOS!$A:$A,$C2988,DATOS!$G:$G,$O$1,DATOS!$J:$J,$S$1)</f>
        <v>0</v>
      </c>
      <c r="S2988" s="119">
        <f>SUMIFS(DATOS!$F:$F,DATOS!$A:$A,$C2988,DATOS!$G:$G,$P$1,DATOS!$J:$J,$S$1)</f>
        <v>0</v>
      </c>
      <c r="T2988" s="117">
        <f>SUMIFS(DATOS!$F:$F,DATOS!$A:$A,$C2988,DATOS!$G:$G,$N$1,DATOS!$K:$K,$T$1)</f>
        <v>0</v>
      </c>
      <c r="U2988" s="118">
        <f>SUMIFS(DATOS!$F:$F,DATOS!$A:$A,$C2988,DATOS!$G:$G,$O$1,DATOS!$K:$K,$T$1)</f>
        <v>0</v>
      </c>
      <c r="V2988" s="119">
        <f>SUMIFS(DATOS!$F:$F,DATOS!$A:$A,$C2988,DATOS!$G:$G,$P$1,DATOS!$K:$K,$R$1)</f>
        <v>0</v>
      </c>
    </row>
    <row r="2989" spans="1:22">
      <c r="A2989" s="128" t="s">
        <v>452</v>
      </c>
      <c r="B2989" s="128" t="str">
        <f t="shared" ref="B2989:B3010" si="344">MID(C2989,1,I2989)</f>
        <v>1 3 6 361 004 001</v>
      </c>
      <c r="C2989" s="5" t="s">
        <v>10193</v>
      </c>
      <c r="D2989" t="s">
        <v>8756</v>
      </c>
      <c r="E2989" s="127">
        <f t="shared" ref="E2989:E3012" si="345">SUBTOTAL(9,K2989,N2989,Q2989,T2989)</f>
        <v>0</v>
      </c>
      <c r="F2989" s="127">
        <f t="shared" ref="F2989:F3012" si="346">SUBTOTAL(9,L2989,O2989,R2989,U2989)</f>
        <v>0</v>
      </c>
      <c r="G2989" s="127">
        <f t="shared" ref="G2989:G3012" si="347">SUBTOTAL(9,M2989,P2989,S2989,V2989)</f>
        <v>0</v>
      </c>
      <c r="H2989" s="131">
        <f t="shared" ref="H2989:H3012" si="348">SUM(E2989:G2989)</f>
        <v>0</v>
      </c>
      <c r="I2989" s="128">
        <f t="shared" ref="I2989:I3012" si="349">LEN(C2989)</f>
        <v>17</v>
      </c>
      <c r="J2989" s="156" t="str">
        <f t="shared" si="343"/>
        <v>1 3 6 361 004</v>
      </c>
      <c r="K2989" s="118">
        <f>SUMIFS(DATOS!$F:$F,DATOS!$A:$A,$C2989,DATOS!$G:$G,$N$1,DATOS!$E:$E,$Q$1)</f>
        <v>0</v>
      </c>
      <c r="L2989" s="118">
        <f>SUMIFS(DATOS!$F:$F,DATOS!$A:$A,$C2989,DATOS!$G:$G,$O$1,DATOS!$E:$E,$Q$1)</f>
        <v>0</v>
      </c>
      <c r="M2989" s="119">
        <f>SUMIFS(DATOS!$F:$F,DATOS!$A:$A,$C2989,DATOS!$G:$G,$P$1,DATOS!$E:$E,$Q$1)</f>
        <v>0</v>
      </c>
      <c r="N2989" s="117">
        <f>SUMIFS(DATOS!$F:$F,DATOS!$A:$A,$C2989,DATOS!$G:$G,$N$1,DATOS!$L:$L,$R$1)</f>
        <v>0</v>
      </c>
      <c r="O2989" s="118">
        <f>SUMIFS(DATOS!$F:$F,DATOS!$A:$A,$C2989,DATOS!$G:$G,$O$1,DATOS!$L:$L,$R$1)</f>
        <v>0</v>
      </c>
      <c r="P2989" s="119">
        <f>SUMIFS(DATOS!$F:$F,DATOS!$A:$A,$C2989,DATOS!$G:$G,$P$1,DATOS!$L:$L,$R$1)</f>
        <v>0</v>
      </c>
      <c r="Q2989" s="117">
        <f>SUMIFS(DATOS!$F:$F,DATOS!$A:$A,$C2989,DATOS!$G:$G,$N$1,DATOS!$J:$J,$S$1)</f>
        <v>0</v>
      </c>
      <c r="R2989" s="118">
        <f>SUMIFS(DATOS!$F:$F,DATOS!$A:$A,$C2989,DATOS!$G:$G,$O$1,DATOS!$J:$J,$S$1)</f>
        <v>0</v>
      </c>
      <c r="S2989" s="119">
        <f>SUMIFS(DATOS!$F:$F,DATOS!$A:$A,$C2989,DATOS!$G:$G,$P$1,DATOS!$J:$J,$S$1)</f>
        <v>0</v>
      </c>
      <c r="T2989" s="117">
        <f>SUMIFS(DATOS!$F:$F,DATOS!$A:$A,$C2989,DATOS!$G:$G,$N$1,DATOS!$K:$K,$T$1)</f>
        <v>0</v>
      </c>
      <c r="U2989" s="118">
        <f>SUMIFS(DATOS!$F:$F,DATOS!$A:$A,$C2989,DATOS!$G:$G,$O$1,DATOS!$K:$K,$T$1)</f>
        <v>0</v>
      </c>
      <c r="V2989" s="119">
        <f>SUMIFS(DATOS!$F:$F,DATOS!$A:$A,$C2989,DATOS!$G:$G,$P$1,DATOS!$K:$K,$R$1)</f>
        <v>0</v>
      </c>
    </row>
    <row r="2990" spans="1:22">
      <c r="A2990" s="128" t="s">
        <v>452</v>
      </c>
      <c r="B2990" s="128" t="str">
        <f t="shared" si="344"/>
        <v>1 3 6 361 005 001</v>
      </c>
      <c r="C2990" s="5" t="s">
        <v>10194</v>
      </c>
      <c r="D2990" t="s">
        <v>8756</v>
      </c>
      <c r="E2990" s="127">
        <f t="shared" si="345"/>
        <v>0</v>
      </c>
      <c r="F2990" s="127">
        <f t="shared" si="346"/>
        <v>0</v>
      </c>
      <c r="G2990" s="127">
        <f t="shared" si="347"/>
        <v>0</v>
      </c>
      <c r="H2990" s="131">
        <f t="shared" si="348"/>
        <v>0</v>
      </c>
      <c r="I2990" s="128">
        <f t="shared" si="349"/>
        <v>17</v>
      </c>
      <c r="J2990" s="156" t="str">
        <f t="shared" si="343"/>
        <v>1 3 6 361 005</v>
      </c>
      <c r="K2990" s="118">
        <f>SUMIFS(DATOS!$F:$F,DATOS!$A:$A,$C2990,DATOS!$G:$G,$N$1,DATOS!$E:$E,$Q$1)</f>
        <v>0</v>
      </c>
      <c r="L2990" s="118">
        <f>SUMIFS(DATOS!$F:$F,DATOS!$A:$A,$C2990,DATOS!$G:$G,$O$1,DATOS!$E:$E,$Q$1)</f>
        <v>0</v>
      </c>
      <c r="M2990" s="119">
        <f>SUMIFS(DATOS!$F:$F,DATOS!$A:$A,$C2990,DATOS!$G:$G,$P$1,DATOS!$E:$E,$Q$1)</f>
        <v>0</v>
      </c>
      <c r="N2990" s="117">
        <f>SUMIFS(DATOS!$F:$F,DATOS!$A:$A,$C2990,DATOS!$G:$G,$N$1,DATOS!$L:$L,$R$1)</f>
        <v>0</v>
      </c>
      <c r="O2990" s="118">
        <f>SUMIFS(DATOS!$F:$F,DATOS!$A:$A,$C2990,DATOS!$G:$G,$O$1,DATOS!$L:$L,$R$1)</f>
        <v>0</v>
      </c>
      <c r="P2990" s="119">
        <f>SUMIFS(DATOS!$F:$F,DATOS!$A:$A,$C2990,DATOS!$G:$G,$P$1,DATOS!$L:$L,$R$1)</f>
        <v>0</v>
      </c>
      <c r="Q2990" s="117">
        <f>SUMIFS(DATOS!$F:$F,DATOS!$A:$A,$C2990,DATOS!$G:$G,$N$1,DATOS!$J:$J,$S$1)</f>
        <v>0</v>
      </c>
      <c r="R2990" s="118">
        <f>SUMIFS(DATOS!$F:$F,DATOS!$A:$A,$C2990,DATOS!$G:$G,$O$1,DATOS!$J:$J,$S$1)</f>
        <v>0</v>
      </c>
      <c r="S2990" s="119">
        <f>SUMIFS(DATOS!$F:$F,DATOS!$A:$A,$C2990,DATOS!$G:$G,$P$1,DATOS!$J:$J,$S$1)</f>
        <v>0</v>
      </c>
      <c r="T2990" s="117">
        <f>SUMIFS(DATOS!$F:$F,DATOS!$A:$A,$C2990,DATOS!$G:$G,$N$1,DATOS!$K:$K,$T$1)</f>
        <v>0</v>
      </c>
      <c r="U2990" s="118">
        <f>SUMIFS(DATOS!$F:$F,DATOS!$A:$A,$C2990,DATOS!$G:$G,$O$1,DATOS!$K:$K,$T$1)</f>
        <v>0</v>
      </c>
      <c r="V2990" s="119">
        <f>SUMIFS(DATOS!$F:$F,DATOS!$A:$A,$C2990,DATOS!$G:$G,$P$1,DATOS!$K:$K,$R$1)</f>
        <v>0</v>
      </c>
    </row>
    <row r="2991" spans="1:22">
      <c r="A2991" s="128" t="s">
        <v>452</v>
      </c>
      <c r="B2991" s="128" t="str">
        <f t="shared" si="344"/>
        <v>1 3 6 362 001 001</v>
      </c>
      <c r="C2991" s="5" t="s">
        <v>4589</v>
      </c>
      <c r="D2991" t="s">
        <v>3381</v>
      </c>
      <c r="E2991" s="127">
        <f t="shared" si="345"/>
        <v>0</v>
      </c>
      <c r="F2991" s="127">
        <f t="shared" si="346"/>
        <v>0</v>
      </c>
      <c r="G2991" s="127">
        <f t="shared" si="347"/>
        <v>0</v>
      </c>
      <c r="H2991" s="131">
        <f t="shared" si="348"/>
        <v>0</v>
      </c>
      <c r="I2991" s="128">
        <f t="shared" si="349"/>
        <v>17</v>
      </c>
      <c r="J2991" s="156" t="str">
        <f t="shared" si="343"/>
        <v>1 3 6 362 001</v>
      </c>
      <c r="K2991" s="118">
        <f>SUMIFS(DATOS!$F:$F,DATOS!$A:$A,$C2991,DATOS!$G:$G,$N$1,DATOS!$E:$E,$Q$1)</f>
        <v>0</v>
      </c>
      <c r="L2991" s="118">
        <f>SUMIFS(DATOS!$F:$F,DATOS!$A:$A,$C2991,DATOS!$G:$G,$O$1,DATOS!$E:$E,$Q$1)</f>
        <v>0</v>
      </c>
      <c r="M2991" s="119">
        <f>SUMIFS(DATOS!$F:$F,DATOS!$A:$A,$C2991,DATOS!$G:$G,$P$1,DATOS!$E:$E,$Q$1)</f>
        <v>0</v>
      </c>
      <c r="N2991" s="117">
        <f>SUMIFS(DATOS!$F:$F,DATOS!$A:$A,$C2991,DATOS!$G:$G,$N$1,DATOS!$L:$L,$R$1)</f>
        <v>0</v>
      </c>
      <c r="O2991" s="118">
        <f>SUMIFS(DATOS!$F:$F,DATOS!$A:$A,$C2991,DATOS!$G:$G,$O$1,DATOS!$L:$L,$R$1)</f>
        <v>0</v>
      </c>
      <c r="P2991" s="119">
        <f>SUMIFS(DATOS!$F:$F,DATOS!$A:$A,$C2991,DATOS!$G:$G,$P$1,DATOS!$L:$L,$R$1)</f>
        <v>0</v>
      </c>
      <c r="Q2991" s="117">
        <f>SUMIFS(DATOS!$F:$F,DATOS!$A:$A,$C2991,DATOS!$G:$G,$N$1,DATOS!$J:$J,$S$1)</f>
        <v>0</v>
      </c>
      <c r="R2991" s="118">
        <f>SUMIFS(DATOS!$F:$F,DATOS!$A:$A,$C2991,DATOS!$G:$G,$O$1,DATOS!$J:$J,$S$1)</f>
        <v>0</v>
      </c>
      <c r="S2991" s="119">
        <f>SUMIFS(DATOS!$F:$F,DATOS!$A:$A,$C2991,DATOS!$G:$G,$P$1,DATOS!$J:$J,$S$1)</f>
        <v>0</v>
      </c>
      <c r="T2991" s="117">
        <f>SUMIFS(DATOS!$F:$F,DATOS!$A:$A,$C2991,DATOS!$G:$G,$N$1,DATOS!$K:$K,$T$1)</f>
        <v>0</v>
      </c>
      <c r="U2991" s="118">
        <f>SUMIFS(DATOS!$F:$F,DATOS!$A:$A,$C2991,DATOS!$G:$G,$O$1,DATOS!$K:$K,$T$1)</f>
        <v>0</v>
      </c>
      <c r="V2991" s="119">
        <f>SUMIFS(DATOS!$F:$F,DATOS!$A:$A,$C2991,DATOS!$G:$G,$P$1,DATOS!$K:$K,$R$1)</f>
        <v>0</v>
      </c>
    </row>
    <row r="2992" spans="1:22">
      <c r="A2992" s="128" t="s">
        <v>452</v>
      </c>
      <c r="B2992" s="128" t="str">
        <f t="shared" si="344"/>
        <v>1 3 6 362 002 001</v>
      </c>
      <c r="C2992" s="5" t="s">
        <v>10195</v>
      </c>
      <c r="D2992" t="s">
        <v>3381</v>
      </c>
      <c r="E2992" s="127">
        <f t="shared" si="345"/>
        <v>0</v>
      </c>
      <c r="F2992" s="127">
        <f t="shared" si="346"/>
        <v>0</v>
      </c>
      <c r="G2992" s="127">
        <f t="shared" si="347"/>
        <v>0</v>
      </c>
      <c r="H2992" s="131">
        <f t="shared" si="348"/>
        <v>0</v>
      </c>
      <c r="I2992" s="128">
        <f t="shared" si="349"/>
        <v>17</v>
      </c>
      <c r="J2992" s="156" t="str">
        <f t="shared" si="343"/>
        <v>1 3 6 362 002</v>
      </c>
      <c r="K2992" s="118">
        <f>SUMIFS(DATOS!$F:$F,DATOS!$A:$A,$C2992,DATOS!$G:$G,$N$1,DATOS!$E:$E,$Q$1)</f>
        <v>0</v>
      </c>
      <c r="L2992" s="118">
        <f>SUMIFS(DATOS!$F:$F,DATOS!$A:$A,$C2992,DATOS!$G:$G,$O$1,DATOS!$E:$E,$Q$1)</f>
        <v>0</v>
      </c>
      <c r="M2992" s="119">
        <f>SUMIFS(DATOS!$F:$F,DATOS!$A:$A,$C2992,DATOS!$G:$G,$P$1,DATOS!$E:$E,$Q$1)</f>
        <v>0</v>
      </c>
      <c r="N2992" s="117">
        <f>SUMIFS(DATOS!$F:$F,DATOS!$A:$A,$C2992,DATOS!$G:$G,$N$1,DATOS!$L:$L,$R$1)</f>
        <v>0</v>
      </c>
      <c r="O2992" s="118">
        <f>SUMIFS(DATOS!$F:$F,DATOS!$A:$A,$C2992,DATOS!$G:$G,$O$1,DATOS!$L:$L,$R$1)</f>
        <v>0</v>
      </c>
      <c r="P2992" s="119">
        <f>SUMIFS(DATOS!$F:$F,DATOS!$A:$A,$C2992,DATOS!$G:$G,$P$1,DATOS!$L:$L,$R$1)</f>
        <v>0</v>
      </c>
      <c r="Q2992" s="117">
        <f>SUMIFS(DATOS!$F:$F,DATOS!$A:$A,$C2992,DATOS!$G:$G,$N$1,DATOS!$J:$J,$S$1)</f>
        <v>0</v>
      </c>
      <c r="R2992" s="118">
        <f>SUMIFS(DATOS!$F:$F,DATOS!$A:$A,$C2992,DATOS!$G:$G,$O$1,DATOS!$J:$J,$S$1)</f>
        <v>0</v>
      </c>
      <c r="S2992" s="119">
        <f>SUMIFS(DATOS!$F:$F,DATOS!$A:$A,$C2992,DATOS!$G:$G,$P$1,DATOS!$J:$J,$S$1)</f>
        <v>0</v>
      </c>
      <c r="T2992" s="117">
        <f>SUMIFS(DATOS!$F:$F,DATOS!$A:$A,$C2992,DATOS!$G:$G,$N$1,DATOS!$K:$K,$T$1)</f>
        <v>0</v>
      </c>
      <c r="U2992" s="118">
        <f>SUMIFS(DATOS!$F:$F,DATOS!$A:$A,$C2992,DATOS!$G:$G,$O$1,DATOS!$K:$K,$T$1)</f>
        <v>0</v>
      </c>
      <c r="V2992" s="119">
        <f>SUMIFS(DATOS!$F:$F,DATOS!$A:$A,$C2992,DATOS!$G:$G,$P$1,DATOS!$K:$K,$R$1)</f>
        <v>0</v>
      </c>
    </row>
    <row r="2993" spans="1:22">
      <c r="A2993" s="128" t="s">
        <v>452</v>
      </c>
      <c r="B2993" s="128" t="str">
        <f t="shared" si="344"/>
        <v>1 3 6 362 003 001</v>
      </c>
      <c r="C2993" s="5" t="s">
        <v>10196</v>
      </c>
      <c r="D2993" t="s">
        <v>3381</v>
      </c>
      <c r="E2993" s="127">
        <f t="shared" si="345"/>
        <v>0</v>
      </c>
      <c r="F2993" s="127">
        <f t="shared" si="346"/>
        <v>0</v>
      </c>
      <c r="G2993" s="127">
        <f t="shared" si="347"/>
        <v>0</v>
      </c>
      <c r="H2993" s="131">
        <f t="shared" si="348"/>
        <v>0</v>
      </c>
      <c r="I2993" s="128">
        <f t="shared" si="349"/>
        <v>17</v>
      </c>
      <c r="J2993" s="156" t="str">
        <f t="shared" si="343"/>
        <v>1 3 6 362 003</v>
      </c>
      <c r="K2993" s="118">
        <f>SUMIFS(DATOS!$F:$F,DATOS!$A:$A,$C2993,DATOS!$G:$G,$N$1,DATOS!$E:$E,$Q$1)</f>
        <v>0</v>
      </c>
      <c r="L2993" s="118">
        <f>SUMIFS(DATOS!$F:$F,DATOS!$A:$A,$C2993,DATOS!$G:$G,$O$1,DATOS!$E:$E,$Q$1)</f>
        <v>0</v>
      </c>
      <c r="M2993" s="119">
        <f>SUMIFS(DATOS!$F:$F,DATOS!$A:$A,$C2993,DATOS!$G:$G,$P$1,DATOS!$E:$E,$Q$1)</f>
        <v>0</v>
      </c>
      <c r="N2993" s="117">
        <f>SUMIFS(DATOS!$F:$F,DATOS!$A:$A,$C2993,DATOS!$G:$G,$N$1,DATOS!$L:$L,$R$1)</f>
        <v>0</v>
      </c>
      <c r="O2993" s="118">
        <f>SUMIFS(DATOS!$F:$F,DATOS!$A:$A,$C2993,DATOS!$G:$G,$O$1,DATOS!$L:$L,$R$1)</f>
        <v>0</v>
      </c>
      <c r="P2993" s="119">
        <f>SUMIFS(DATOS!$F:$F,DATOS!$A:$A,$C2993,DATOS!$G:$G,$P$1,DATOS!$L:$L,$R$1)</f>
        <v>0</v>
      </c>
      <c r="Q2993" s="117">
        <f>SUMIFS(DATOS!$F:$F,DATOS!$A:$A,$C2993,DATOS!$G:$G,$N$1,DATOS!$J:$J,$S$1)</f>
        <v>0</v>
      </c>
      <c r="R2993" s="118">
        <f>SUMIFS(DATOS!$F:$F,DATOS!$A:$A,$C2993,DATOS!$G:$G,$O$1,DATOS!$J:$J,$S$1)</f>
        <v>0</v>
      </c>
      <c r="S2993" s="119">
        <f>SUMIFS(DATOS!$F:$F,DATOS!$A:$A,$C2993,DATOS!$G:$G,$P$1,DATOS!$J:$J,$S$1)</f>
        <v>0</v>
      </c>
      <c r="T2993" s="117">
        <f>SUMIFS(DATOS!$F:$F,DATOS!$A:$A,$C2993,DATOS!$G:$G,$N$1,DATOS!$K:$K,$T$1)</f>
        <v>0</v>
      </c>
      <c r="U2993" s="118">
        <f>SUMIFS(DATOS!$F:$F,DATOS!$A:$A,$C2993,DATOS!$G:$G,$O$1,DATOS!$K:$K,$T$1)</f>
        <v>0</v>
      </c>
      <c r="V2993" s="119">
        <f>SUMIFS(DATOS!$F:$F,DATOS!$A:$A,$C2993,DATOS!$G:$G,$P$1,DATOS!$K:$K,$R$1)</f>
        <v>0</v>
      </c>
    </row>
    <row r="2994" spans="1:22">
      <c r="A2994" s="128" t="s">
        <v>452</v>
      </c>
      <c r="B2994" s="128" t="str">
        <f t="shared" si="344"/>
        <v>1 3 6 362 004 001</v>
      </c>
      <c r="C2994" s="5" t="s">
        <v>10197</v>
      </c>
      <c r="D2994" t="s">
        <v>3381</v>
      </c>
      <c r="E2994" s="127">
        <f t="shared" si="345"/>
        <v>0</v>
      </c>
      <c r="F2994" s="127">
        <f t="shared" si="346"/>
        <v>0</v>
      </c>
      <c r="G2994" s="127">
        <f t="shared" si="347"/>
        <v>0</v>
      </c>
      <c r="H2994" s="131">
        <f t="shared" si="348"/>
        <v>0</v>
      </c>
      <c r="I2994" s="128">
        <f t="shared" si="349"/>
        <v>17</v>
      </c>
      <c r="J2994" s="156" t="str">
        <f t="shared" si="343"/>
        <v>1 3 6 362 004</v>
      </c>
      <c r="K2994" s="118">
        <f>SUMIFS(DATOS!$F:$F,DATOS!$A:$A,$C2994,DATOS!$G:$G,$N$1,DATOS!$E:$E,$Q$1)</f>
        <v>0</v>
      </c>
      <c r="L2994" s="118">
        <f>SUMIFS(DATOS!$F:$F,DATOS!$A:$A,$C2994,DATOS!$G:$G,$O$1,DATOS!$E:$E,$Q$1)</f>
        <v>0</v>
      </c>
      <c r="M2994" s="119">
        <f>SUMIFS(DATOS!$F:$F,DATOS!$A:$A,$C2994,DATOS!$G:$G,$P$1,DATOS!$E:$E,$Q$1)</f>
        <v>0</v>
      </c>
      <c r="N2994" s="117">
        <f>SUMIFS(DATOS!$F:$F,DATOS!$A:$A,$C2994,DATOS!$G:$G,$N$1,DATOS!$L:$L,$R$1)</f>
        <v>0</v>
      </c>
      <c r="O2994" s="118">
        <f>SUMIFS(DATOS!$F:$F,DATOS!$A:$A,$C2994,DATOS!$G:$G,$O$1,DATOS!$L:$L,$R$1)</f>
        <v>0</v>
      </c>
      <c r="P2994" s="119">
        <f>SUMIFS(DATOS!$F:$F,DATOS!$A:$A,$C2994,DATOS!$G:$G,$P$1,DATOS!$L:$L,$R$1)</f>
        <v>0</v>
      </c>
      <c r="Q2994" s="117">
        <f>SUMIFS(DATOS!$F:$F,DATOS!$A:$A,$C2994,DATOS!$G:$G,$N$1,DATOS!$J:$J,$S$1)</f>
        <v>0</v>
      </c>
      <c r="R2994" s="118">
        <f>SUMIFS(DATOS!$F:$F,DATOS!$A:$A,$C2994,DATOS!$G:$G,$O$1,DATOS!$J:$J,$S$1)</f>
        <v>0</v>
      </c>
      <c r="S2994" s="119">
        <f>SUMIFS(DATOS!$F:$F,DATOS!$A:$A,$C2994,DATOS!$G:$G,$P$1,DATOS!$J:$J,$S$1)</f>
        <v>0</v>
      </c>
      <c r="T2994" s="117">
        <f>SUMIFS(DATOS!$F:$F,DATOS!$A:$A,$C2994,DATOS!$G:$G,$N$1,DATOS!$K:$K,$T$1)</f>
        <v>0</v>
      </c>
      <c r="U2994" s="118">
        <f>SUMIFS(DATOS!$F:$F,DATOS!$A:$A,$C2994,DATOS!$G:$G,$O$1,DATOS!$K:$K,$T$1)</f>
        <v>0</v>
      </c>
      <c r="V2994" s="119">
        <f>SUMIFS(DATOS!$F:$F,DATOS!$A:$A,$C2994,DATOS!$G:$G,$P$1,DATOS!$K:$K,$R$1)</f>
        <v>0</v>
      </c>
    </row>
    <row r="2995" spans="1:22">
      <c r="A2995" s="128" t="s">
        <v>452</v>
      </c>
      <c r="B2995" s="128" t="str">
        <f t="shared" si="344"/>
        <v>1 3 6 362 005 001</v>
      </c>
      <c r="C2995" s="5" t="s">
        <v>10198</v>
      </c>
      <c r="D2995" t="s">
        <v>3381</v>
      </c>
      <c r="E2995" s="127">
        <f t="shared" si="345"/>
        <v>0</v>
      </c>
      <c r="F2995" s="127">
        <f t="shared" si="346"/>
        <v>0</v>
      </c>
      <c r="G2995" s="127">
        <f t="shared" si="347"/>
        <v>0</v>
      </c>
      <c r="H2995" s="131">
        <f t="shared" si="348"/>
        <v>0</v>
      </c>
      <c r="I2995" s="128">
        <f t="shared" si="349"/>
        <v>17</v>
      </c>
      <c r="J2995" s="156" t="str">
        <f t="shared" si="343"/>
        <v>1 3 6 362 005</v>
      </c>
      <c r="K2995" s="118">
        <f>SUMIFS(DATOS!$F:$F,DATOS!$A:$A,$C2995,DATOS!$G:$G,$N$1,DATOS!$E:$E,$Q$1)</f>
        <v>0</v>
      </c>
      <c r="L2995" s="118">
        <f>SUMIFS(DATOS!$F:$F,DATOS!$A:$A,$C2995,DATOS!$G:$G,$O$1,DATOS!$E:$E,$Q$1)</f>
        <v>0</v>
      </c>
      <c r="M2995" s="119">
        <f>SUMIFS(DATOS!$F:$F,DATOS!$A:$A,$C2995,DATOS!$G:$G,$P$1,DATOS!$E:$E,$Q$1)</f>
        <v>0</v>
      </c>
      <c r="N2995" s="117">
        <f>SUMIFS(DATOS!$F:$F,DATOS!$A:$A,$C2995,DATOS!$G:$G,$N$1,DATOS!$L:$L,$R$1)</f>
        <v>0</v>
      </c>
      <c r="O2995" s="118">
        <f>SUMIFS(DATOS!$F:$F,DATOS!$A:$A,$C2995,DATOS!$G:$G,$O$1,DATOS!$L:$L,$R$1)</f>
        <v>0</v>
      </c>
      <c r="P2995" s="119">
        <f>SUMIFS(DATOS!$F:$F,DATOS!$A:$A,$C2995,DATOS!$G:$G,$P$1,DATOS!$L:$L,$R$1)</f>
        <v>0</v>
      </c>
      <c r="Q2995" s="117">
        <f>SUMIFS(DATOS!$F:$F,DATOS!$A:$A,$C2995,DATOS!$G:$G,$N$1,DATOS!$J:$J,$S$1)</f>
        <v>0</v>
      </c>
      <c r="R2995" s="118">
        <f>SUMIFS(DATOS!$F:$F,DATOS!$A:$A,$C2995,DATOS!$G:$G,$O$1,DATOS!$J:$J,$S$1)</f>
        <v>0</v>
      </c>
      <c r="S2995" s="119">
        <f>SUMIFS(DATOS!$F:$F,DATOS!$A:$A,$C2995,DATOS!$G:$G,$P$1,DATOS!$J:$J,$S$1)</f>
        <v>0</v>
      </c>
      <c r="T2995" s="117">
        <f>SUMIFS(DATOS!$F:$F,DATOS!$A:$A,$C2995,DATOS!$G:$G,$N$1,DATOS!$K:$K,$T$1)</f>
        <v>0</v>
      </c>
      <c r="U2995" s="118">
        <f>SUMIFS(DATOS!$F:$F,DATOS!$A:$A,$C2995,DATOS!$G:$G,$O$1,DATOS!$K:$K,$T$1)</f>
        <v>0</v>
      </c>
      <c r="V2995" s="119">
        <f>SUMIFS(DATOS!$F:$F,DATOS!$A:$A,$C2995,DATOS!$G:$G,$P$1,DATOS!$K:$K,$R$1)</f>
        <v>0</v>
      </c>
    </row>
    <row r="2996" spans="1:22">
      <c r="A2996" s="128" t="s">
        <v>452</v>
      </c>
      <c r="B2996" s="128" t="str">
        <f t="shared" si="344"/>
        <v>1 3 6 363 001 001</v>
      </c>
      <c r="C2996" s="5" t="s">
        <v>4597</v>
      </c>
      <c r="D2996" t="s">
        <v>3382</v>
      </c>
      <c r="E2996" s="127">
        <f t="shared" si="345"/>
        <v>0</v>
      </c>
      <c r="F2996" s="127">
        <f t="shared" si="346"/>
        <v>0</v>
      </c>
      <c r="G2996" s="127">
        <f t="shared" si="347"/>
        <v>0</v>
      </c>
      <c r="H2996" s="131">
        <f t="shared" si="348"/>
        <v>0</v>
      </c>
      <c r="I2996" s="128">
        <f t="shared" si="349"/>
        <v>17</v>
      </c>
      <c r="J2996" s="156" t="str">
        <f t="shared" si="343"/>
        <v>1 3 6 363 001</v>
      </c>
      <c r="K2996" s="118">
        <f>SUMIFS(DATOS!$F:$F,DATOS!$A:$A,$C2996,DATOS!$G:$G,$N$1,DATOS!$E:$E,$Q$1)</f>
        <v>0</v>
      </c>
      <c r="L2996" s="118">
        <f>SUMIFS(DATOS!$F:$F,DATOS!$A:$A,$C2996,DATOS!$G:$G,$O$1,DATOS!$E:$E,$Q$1)</f>
        <v>0</v>
      </c>
      <c r="M2996" s="119">
        <f>SUMIFS(DATOS!$F:$F,DATOS!$A:$A,$C2996,DATOS!$G:$G,$P$1,DATOS!$E:$E,$Q$1)</f>
        <v>0</v>
      </c>
      <c r="N2996" s="117">
        <f>SUMIFS(DATOS!$F:$F,DATOS!$A:$A,$C2996,DATOS!$G:$G,$N$1,DATOS!$L:$L,$R$1)</f>
        <v>0</v>
      </c>
      <c r="O2996" s="118">
        <f>SUMIFS(DATOS!$F:$F,DATOS!$A:$A,$C2996,DATOS!$G:$G,$O$1,DATOS!$L:$L,$R$1)</f>
        <v>0</v>
      </c>
      <c r="P2996" s="119">
        <f>SUMIFS(DATOS!$F:$F,DATOS!$A:$A,$C2996,DATOS!$G:$G,$P$1,DATOS!$L:$L,$R$1)</f>
        <v>0</v>
      </c>
      <c r="Q2996" s="117">
        <f>SUMIFS(DATOS!$F:$F,DATOS!$A:$A,$C2996,DATOS!$G:$G,$N$1,DATOS!$J:$J,$S$1)</f>
        <v>0</v>
      </c>
      <c r="R2996" s="118">
        <f>SUMIFS(DATOS!$F:$F,DATOS!$A:$A,$C2996,DATOS!$G:$G,$O$1,DATOS!$J:$J,$S$1)</f>
        <v>0</v>
      </c>
      <c r="S2996" s="119">
        <f>SUMIFS(DATOS!$F:$F,DATOS!$A:$A,$C2996,DATOS!$G:$G,$P$1,DATOS!$J:$J,$S$1)</f>
        <v>0</v>
      </c>
      <c r="T2996" s="117">
        <f>SUMIFS(DATOS!$F:$F,DATOS!$A:$A,$C2996,DATOS!$G:$G,$N$1,DATOS!$K:$K,$T$1)</f>
        <v>0</v>
      </c>
      <c r="U2996" s="118">
        <f>SUMIFS(DATOS!$F:$F,DATOS!$A:$A,$C2996,DATOS!$G:$G,$O$1,DATOS!$K:$K,$T$1)</f>
        <v>0</v>
      </c>
      <c r="V2996" s="119">
        <f>SUMIFS(DATOS!$F:$F,DATOS!$A:$A,$C2996,DATOS!$G:$G,$P$1,DATOS!$K:$K,$R$1)</f>
        <v>0</v>
      </c>
    </row>
    <row r="2997" spans="1:22">
      <c r="A2997" s="128" t="s">
        <v>452</v>
      </c>
      <c r="B2997" s="128" t="str">
        <f t="shared" si="344"/>
        <v>1 3 6 363 002 001</v>
      </c>
      <c r="C2997" s="5" t="s">
        <v>10199</v>
      </c>
      <c r="D2997" t="s">
        <v>3382</v>
      </c>
      <c r="E2997" s="127">
        <f t="shared" si="345"/>
        <v>0</v>
      </c>
      <c r="F2997" s="127">
        <f t="shared" si="346"/>
        <v>0</v>
      </c>
      <c r="G2997" s="127">
        <f t="shared" si="347"/>
        <v>0</v>
      </c>
      <c r="H2997" s="131">
        <f t="shared" si="348"/>
        <v>0</v>
      </c>
      <c r="I2997" s="128">
        <f t="shared" si="349"/>
        <v>17</v>
      </c>
      <c r="J2997" s="156" t="str">
        <f t="shared" si="343"/>
        <v>1 3 6 363 002</v>
      </c>
      <c r="K2997" s="118">
        <f>SUMIFS(DATOS!$F:$F,DATOS!$A:$A,$C2997,DATOS!$G:$G,$N$1,DATOS!$E:$E,$Q$1)</f>
        <v>0</v>
      </c>
      <c r="L2997" s="118">
        <f>SUMIFS(DATOS!$F:$F,DATOS!$A:$A,$C2997,DATOS!$G:$G,$O$1,DATOS!$E:$E,$Q$1)</f>
        <v>0</v>
      </c>
      <c r="M2997" s="119">
        <f>SUMIFS(DATOS!$F:$F,DATOS!$A:$A,$C2997,DATOS!$G:$G,$P$1,DATOS!$E:$E,$Q$1)</f>
        <v>0</v>
      </c>
      <c r="N2997" s="117">
        <f>SUMIFS(DATOS!$F:$F,DATOS!$A:$A,$C2997,DATOS!$G:$G,$N$1,DATOS!$L:$L,$R$1)</f>
        <v>0</v>
      </c>
      <c r="O2997" s="118">
        <f>SUMIFS(DATOS!$F:$F,DATOS!$A:$A,$C2997,DATOS!$G:$G,$O$1,DATOS!$L:$L,$R$1)</f>
        <v>0</v>
      </c>
      <c r="P2997" s="119">
        <f>SUMIFS(DATOS!$F:$F,DATOS!$A:$A,$C2997,DATOS!$G:$G,$P$1,DATOS!$L:$L,$R$1)</f>
        <v>0</v>
      </c>
      <c r="Q2997" s="117">
        <f>SUMIFS(DATOS!$F:$F,DATOS!$A:$A,$C2997,DATOS!$G:$G,$N$1,DATOS!$J:$J,$S$1)</f>
        <v>0</v>
      </c>
      <c r="R2997" s="118">
        <f>SUMIFS(DATOS!$F:$F,DATOS!$A:$A,$C2997,DATOS!$G:$G,$O$1,DATOS!$J:$J,$S$1)</f>
        <v>0</v>
      </c>
      <c r="S2997" s="119">
        <f>SUMIFS(DATOS!$F:$F,DATOS!$A:$A,$C2997,DATOS!$G:$G,$P$1,DATOS!$J:$J,$S$1)</f>
        <v>0</v>
      </c>
      <c r="T2997" s="117">
        <f>SUMIFS(DATOS!$F:$F,DATOS!$A:$A,$C2997,DATOS!$G:$G,$N$1,DATOS!$K:$K,$T$1)</f>
        <v>0</v>
      </c>
      <c r="U2997" s="118">
        <f>SUMIFS(DATOS!$F:$F,DATOS!$A:$A,$C2997,DATOS!$G:$G,$O$1,DATOS!$K:$K,$T$1)</f>
        <v>0</v>
      </c>
      <c r="V2997" s="119">
        <f>SUMIFS(DATOS!$F:$F,DATOS!$A:$A,$C2997,DATOS!$G:$G,$P$1,DATOS!$K:$K,$R$1)</f>
        <v>0</v>
      </c>
    </row>
    <row r="2998" spans="1:22">
      <c r="A2998" s="128" t="s">
        <v>452</v>
      </c>
      <c r="B2998" s="128" t="str">
        <f t="shared" si="344"/>
        <v>1 3 6 363 003 001</v>
      </c>
      <c r="C2998" s="5" t="s">
        <v>10200</v>
      </c>
      <c r="D2998" t="s">
        <v>3382</v>
      </c>
      <c r="E2998" s="127">
        <f t="shared" si="345"/>
        <v>0</v>
      </c>
      <c r="F2998" s="127">
        <f t="shared" si="346"/>
        <v>0</v>
      </c>
      <c r="G2998" s="127">
        <f t="shared" si="347"/>
        <v>0</v>
      </c>
      <c r="H2998" s="131">
        <f t="shared" si="348"/>
        <v>0</v>
      </c>
      <c r="I2998" s="128">
        <f t="shared" si="349"/>
        <v>17</v>
      </c>
      <c r="J2998" s="156" t="str">
        <f t="shared" si="343"/>
        <v>1 3 6 363 003</v>
      </c>
      <c r="K2998" s="118">
        <f>SUMIFS(DATOS!$F:$F,DATOS!$A:$A,$C2998,DATOS!$G:$G,$N$1,DATOS!$E:$E,$Q$1)</f>
        <v>0</v>
      </c>
      <c r="L2998" s="118">
        <f>SUMIFS(DATOS!$F:$F,DATOS!$A:$A,$C2998,DATOS!$G:$G,$O$1,DATOS!$E:$E,$Q$1)</f>
        <v>0</v>
      </c>
      <c r="M2998" s="119">
        <f>SUMIFS(DATOS!$F:$F,DATOS!$A:$A,$C2998,DATOS!$G:$G,$P$1,DATOS!$E:$E,$Q$1)</f>
        <v>0</v>
      </c>
      <c r="N2998" s="117">
        <f>SUMIFS(DATOS!$F:$F,DATOS!$A:$A,$C2998,DATOS!$G:$G,$N$1,DATOS!$L:$L,$R$1)</f>
        <v>0</v>
      </c>
      <c r="O2998" s="118">
        <f>SUMIFS(DATOS!$F:$F,DATOS!$A:$A,$C2998,DATOS!$G:$G,$O$1,DATOS!$L:$L,$R$1)</f>
        <v>0</v>
      </c>
      <c r="P2998" s="119">
        <f>SUMIFS(DATOS!$F:$F,DATOS!$A:$A,$C2998,DATOS!$G:$G,$P$1,DATOS!$L:$L,$R$1)</f>
        <v>0</v>
      </c>
      <c r="Q2998" s="117">
        <f>SUMIFS(DATOS!$F:$F,DATOS!$A:$A,$C2998,DATOS!$G:$G,$N$1,DATOS!$J:$J,$S$1)</f>
        <v>0</v>
      </c>
      <c r="R2998" s="118">
        <f>SUMIFS(DATOS!$F:$F,DATOS!$A:$A,$C2998,DATOS!$G:$G,$O$1,DATOS!$J:$J,$S$1)</f>
        <v>0</v>
      </c>
      <c r="S2998" s="119">
        <f>SUMIFS(DATOS!$F:$F,DATOS!$A:$A,$C2998,DATOS!$G:$G,$P$1,DATOS!$J:$J,$S$1)</f>
        <v>0</v>
      </c>
      <c r="T2998" s="117">
        <f>SUMIFS(DATOS!$F:$F,DATOS!$A:$A,$C2998,DATOS!$G:$G,$N$1,DATOS!$K:$K,$T$1)</f>
        <v>0</v>
      </c>
      <c r="U2998" s="118">
        <f>SUMIFS(DATOS!$F:$F,DATOS!$A:$A,$C2998,DATOS!$G:$G,$O$1,DATOS!$K:$K,$T$1)</f>
        <v>0</v>
      </c>
      <c r="V2998" s="119">
        <f>SUMIFS(DATOS!$F:$F,DATOS!$A:$A,$C2998,DATOS!$G:$G,$P$1,DATOS!$K:$K,$R$1)</f>
        <v>0</v>
      </c>
    </row>
    <row r="2999" spans="1:22">
      <c r="A2999" s="128" t="s">
        <v>452</v>
      </c>
      <c r="B2999" s="128" t="str">
        <f t="shared" si="344"/>
        <v>1 3 6 363 004 001</v>
      </c>
      <c r="C2999" s="5" t="s">
        <v>10201</v>
      </c>
      <c r="D2999" t="s">
        <v>3382</v>
      </c>
      <c r="E2999" s="127">
        <f t="shared" si="345"/>
        <v>0</v>
      </c>
      <c r="F2999" s="127">
        <f t="shared" si="346"/>
        <v>0</v>
      </c>
      <c r="G2999" s="127">
        <f t="shared" si="347"/>
        <v>0</v>
      </c>
      <c r="H2999" s="131">
        <f t="shared" si="348"/>
        <v>0</v>
      </c>
      <c r="I2999" s="128">
        <f t="shared" si="349"/>
        <v>17</v>
      </c>
      <c r="J2999" s="156" t="str">
        <f t="shared" si="343"/>
        <v>1 3 6 363 004</v>
      </c>
      <c r="K2999" s="118">
        <f>SUMIFS(DATOS!$F:$F,DATOS!$A:$A,$C2999,DATOS!$G:$G,$N$1,DATOS!$E:$E,$Q$1)</f>
        <v>0</v>
      </c>
      <c r="L2999" s="118">
        <f>SUMIFS(DATOS!$F:$F,DATOS!$A:$A,$C2999,DATOS!$G:$G,$O$1,DATOS!$E:$E,$Q$1)</f>
        <v>0</v>
      </c>
      <c r="M2999" s="119">
        <f>SUMIFS(DATOS!$F:$F,DATOS!$A:$A,$C2999,DATOS!$G:$G,$P$1,DATOS!$E:$E,$Q$1)</f>
        <v>0</v>
      </c>
      <c r="N2999" s="117">
        <f>SUMIFS(DATOS!$F:$F,DATOS!$A:$A,$C2999,DATOS!$G:$G,$N$1,DATOS!$L:$L,$R$1)</f>
        <v>0</v>
      </c>
      <c r="O2999" s="118">
        <f>SUMIFS(DATOS!$F:$F,DATOS!$A:$A,$C2999,DATOS!$G:$G,$O$1,DATOS!$L:$L,$R$1)</f>
        <v>0</v>
      </c>
      <c r="P2999" s="119">
        <f>SUMIFS(DATOS!$F:$F,DATOS!$A:$A,$C2999,DATOS!$G:$G,$P$1,DATOS!$L:$L,$R$1)</f>
        <v>0</v>
      </c>
      <c r="Q2999" s="117">
        <f>SUMIFS(DATOS!$F:$F,DATOS!$A:$A,$C2999,DATOS!$G:$G,$N$1,DATOS!$J:$J,$S$1)</f>
        <v>0</v>
      </c>
      <c r="R2999" s="118">
        <f>SUMIFS(DATOS!$F:$F,DATOS!$A:$A,$C2999,DATOS!$G:$G,$O$1,DATOS!$J:$J,$S$1)</f>
        <v>0</v>
      </c>
      <c r="S2999" s="119">
        <f>SUMIFS(DATOS!$F:$F,DATOS!$A:$A,$C2999,DATOS!$G:$G,$P$1,DATOS!$J:$J,$S$1)</f>
        <v>0</v>
      </c>
      <c r="T2999" s="117">
        <f>SUMIFS(DATOS!$F:$F,DATOS!$A:$A,$C2999,DATOS!$G:$G,$N$1,DATOS!$K:$K,$T$1)</f>
        <v>0</v>
      </c>
      <c r="U2999" s="118">
        <f>SUMIFS(DATOS!$F:$F,DATOS!$A:$A,$C2999,DATOS!$G:$G,$O$1,DATOS!$K:$K,$T$1)</f>
        <v>0</v>
      </c>
      <c r="V2999" s="119">
        <f>SUMIFS(DATOS!$F:$F,DATOS!$A:$A,$C2999,DATOS!$G:$G,$P$1,DATOS!$K:$K,$R$1)</f>
        <v>0</v>
      </c>
    </row>
    <row r="3000" spans="1:22">
      <c r="A3000" s="128" t="s">
        <v>452</v>
      </c>
      <c r="B3000" s="128" t="str">
        <f t="shared" si="344"/>
        <v>1 3 6 363 005 001</v>
      </c>
      <c r="C3000" s="5" t="s">
        <v>10202</v>
      </c>
      <c r="D3000" t="s">
        <v>3382</v>
      </c>
      <c r="E3000" s="127">
        <f t="shared" si="345"/>
        <v>0</v>
      </c>
      <c r="F3000" s="127">
        <f t="shared" si="346"/>
        <v>0</v>
      </c>
      <c r="G3000" s="127">
        <f t="shared" si="347"/>
        <v>0</v>
      </c>
      <c r="H3000" s="131">
        <f t="shared" si="348"/>
        <v>0</v>
      </c>
      <c r="I3000" s="128">
        <f t="shared" si="349"/>
        <v>17</v>
      </c>
      <c r="J3000" s="156" t="str">
        <f t="shared" si="343"/>
        <v>1 3 6 363 005</v>
      </c>
      <c r="K3000" s="118">
        <f>SUMIFS(DATOS!$F:$F,DATOS!$A:$A,$C3000,DATOS!$G:$G,$N$1,DATOS!$E:$E,$Q$1)</f>
        <v>0</v>
      </c>
      <c r="L3000" s="118">
        <f>SUMIFS(DATOS!$F:$F,DATOS!$A:$A,$C3000,DATOS!$G:$G,$O$1,DATOS!$E:$E,$Q$1)</f>
        <v>0</v>
      </c>
      <c r="M3000" s="119">
        <f>SUMIFS(DATOS!$F:$F,DATOS!$A:$A,$C3000,DATOS!$G:$G,$P$1,DATOS!$E:$E,$Q$1)</f>
        <v>0</v>
      </c>
      <c r="N3000" s="117">
        <f>SUMIFS(DATOS!$F:$F,DATOS!$A:$A,$C3000,DATOS!$G:$G,$N$1,DATOS!$L:$L,$R$1)</f>
        <v>0</v>
      </c>
      <c r="O3000" s="118">
        <f>SUMIFS(DATOS!$F:$F,DATOS!$A:$A,$C3000,DATOS!$G:$G,$O$1,DATOS!$L:$L,$R$1)</f>
        <v>0</v>
      </c>
      <c r="P3000" s="119">
        <f>SUMIFS(DATOS!$F:$F,DATOS!$A:$A,$C3000,DATOS!$G:$G,$P$1,DATOS!$L:$L,$R$1)</f>
        <v>0</v>
      </c>
      <c r="Q3000" s="117">
        <f>SUMIFS(DATOS!$F:$F,DATOS!$A:$A,$C3000,DATOS!$G:$G,$N$1,DATOS!$J:$J,$S$1)</f>
        <v>0</v>
      </c>
      <c r="R3000" s="118">
        <f>SUMIFS(DATOS!$F:$F,DATOS!$A:$A,$C3000,DATOS!$G:$G,$O$1,DATOS!$J:$J,$S$1)</f>
        <v>0</v>
      </c>
      <c r="S3000" s="119">
        <f>SUMIFS(DATOS!$F:$F,DATOS!$A:$A,$C3000,DATOS!$G:$G,$P$1,DATOS!$J:$J,$S$1)</f>
        <v>0</v>
      </c>
      <c r="T3000" s="117">
        <f>SUMIFS(DATOS!$F:$F,DATOS!$A:$A,$C3000,DATOS!$G:$G,$N$1,DATOS!$K:$K,$T$1)</f>
        <v>0</v>
      </c>
      <c r="U3000" s="118">
        <f>SUMIFS(DATOS!$F:$F,DATOS!$A:$A,$C3000,DATOS!$G:$G,$O$1,DATOS!$K:$K,$T$1)</f>
        <v>0</v>
      </c>
      <c r="V3000" s="119">
        <f>SUMIFS(DATOS!$F:$F,DATOS!$A:$A,$C3000,DATOS!$G:$G,$P$1,DATOS!$K:$K,$R$1)</f>
        <v>0</v>
      </c>
    </row>
    <row r="3001" spans="1:22">
      <c r="A3001" s="128" t="s">
        <v>452</v>
      </c>
      <c r="B3001" s="128" t="str">
        <f t="shared" si="344"/>
        <v>1 3 6 364 001 001</v>
      </c>
      <c r="C3001" s="5" t="s">
        <v>4605</v>
      </c>
      <c r="D3001" t="s">
        <v>3383</v>
      </c>
      <c r="E3001" s="127">
        <f t="shared" si="345"/>
        <v>0</v>
      </c>
      <c r="F3001" s="127">
        <f t="shared" si="346"/>
        <v>0</v>
      </c>
      <c r="G3001" s="127">
        <f t="shared" si="347"/>
        <v>0</v>
      </c>
      <c r="H3001" s="131">
        <f t="shared" si="348"/>
        <v>0</v>
      </c>
      <c r="I3001" s="128">
        <f t="shared" si="349"/>
        <v>17</v>
      </c>
      <c r="J3001" s="156" t="str">
        <f t="shared" si="343"/>
        <v>1 3 6 364 001</v>
      </c>
      <c r="K3001" s="118">
        <f>SUMIFS(DATOS!$F:$F,DATOS!$A:$A,$C3001,DATOS!$G:$G,$N$1,DATOS!$E:$E,$Q$1)</f>
        <v>0</v>
      </c>
      <c r="L3001" s="118">
        <f>SUMIFS(DATOS!$F:$F,DATOS!$A:$A,$C3001,DATOS!$G:$G,$O$1,DATOS!$E:$E,$Q$1)</f>
        <v>0</v>
      </c>
      <c r="M3001" s="119">
        <f>SUMIFS(DATOS!$F:$F,DATOS!$A:$A,$C3001,DATOS!$G:$G,$P$1,DATOS!$E:$E,$Q$1)</f>
        <v>0</v>
      </c>
      <c r="N3001" s="117">
        <f>SUMIFS(DATOS!$F:$F,DATOS!$A:$A,$C3001,DATOS!$G:$G,$N$1,DATOS!$L:$L,$R$1)</f>
        <v>0</v>
      </c>
      <c r="O3001" s="118">
        <f>SUMIFS(DATOS!$F:$F,DATOS!$A:$A,$C3001,DATOS!$G:$G,$O$1,DATOS!$L:$L,$R$1)</f>
        <v>0</v>
      </c>
      <c r="P3001" s="119">
        <f>SUMIFS(DATOS!$F:$F,DATOS!$A:$A,$C3001,DATOS!$G:$G,$P$1,DATOS!$L:$L,$R$1)</f>
        <v>0</v>
      </c>
      <c r="Q3001" s="117">
        <f>SUMIFS(DATOS!$F:$F,DATOS!$A:$A,$C3001,DATOS!$G:$G,$N$1,DATOS!$J:$J,$S$1)</f>
        <v>0</v>
      </c>
      <c r="R3001" s="118">
        <f>SUMIFS(DATOS!$F:$F,DATOS!$A:$A,$C3001,DATOS!$G:$G,$O$1,DATOS!$J:$J,$S$1)</f>
        <v>0</v>
      </c>
      <c r="S3001" s="119">
        <f>SUMIFS(DATOS!$F:$F,DATOS!$A:$A,$C3001,DATOS!$G:$G,$P$1,DATOS!$J:$J,$S$1)</f>
        <v>0</v>
      </c>
      <c r="T3001" s="117">
        <f>SUMIFS(DATOS!$F:$F,DATOS!$A:$A,$C3001,DATOS!$G:$G,$N$1,DATOS!$K:$K,$T$1)</f>
        <v>0</v>
      </c>
      <c r="U3001" s="118">
        <f>SUMIFS(DATOS!$F:$F,DATOS!$A:$A,$C3001,DATOS!$G:$G,$O$1,DATOS!$K:$K,$T$1)</f>
        <v>0</v>
      </c>
      <c r="V3001" s="119">
        <f>SUMIFS(DATOS!$F:$F,DATOS!$A:$A,$C3001,DATOS!$G:$G,$P$1,DATOS!$K:$K,$R$1)</f>
        <v>0</v>
      </c>
    </row>
    <row r="3002" spans="1:22">
      <c r="A3002" s="128" t="s">
        <v>452</v>
      </c>
      <c r="B3002" s="128" t="str">
        <f t="shared" si="344"/>
        <v>1 3 6 364 002 001</v>
      </c>
      <c r="C3002" s="5" t="s">
        <v>10203</v>
      </c>
      <c r="D3002" t="s">
        <v>3383</v>
      </c>
      <c r="E3002" s="127">
        <f t="shared" si="345"/>
        <v>0</v>
      </c>
      <c r="F3002" s="127">
        <f t="shared" si="346"/>
        <v>0</v>
      </c>
      <c r="G3002" s="127">
        <f t="shared" si="347"/>
        <v>0</v>
      </c>
      <c r="H3002" s="131">
        <f t="shared" si="348"/>
        <v>0</v>
      </c>
      <c r="I3002" s="128">
        <f t="shared" si="349"/>
        <v>17</v>
      </c>
      <c r="J3002" s="156" t="str">
        <f t="shared" si="343"/>
        <v>1 3 6 364 002</v>
      </c>
      <c r="K3002" s="118">
        <f>SUMIFS(DATOS!$F:$F,DATOS!$A:$A,$C3002,DATOS!$G:$G,$N$1,DATOS!$E:$E,$Q$1)</f>
        <v>0</v>
      </c>
      <c r="L3002" s="118">
        <f>SUMIFS(DATOS!$F:$F,DATOS!$A:$A,$C3002,DATOS!$G:$G,$O$1,DATOS!$E:$E,$Q$1)</f>
        <v>0</v>
      </c>
      <c r="M3002" s="119">
        <f>SUMIFS(DATOS!$F:$F,DATOS!$A:$A,$C3002,DATOS!$G:$G,$P$1,DATOS!$E:$E,$Q$1)</f>
        <v>0</v>
      </c>
      <c r="N3002" s="117">
        <f>SUMIFS(DATOS!$F:$F,DATOS!$A:$A,$C3002,DATOS!$G:$G,$N$1,DATOS!$L:$L,$R$1)</f>
        <v>0</v>
      </c>
      <c r="O3002" s="118">
        <f>SUMIFS(DATOS!$F:$F,DATOS!$A:$A,$C3002,DATOS!$G:$G,$O$1,DATOS!$L:$L,$R$1)</f>
        <v>0</v>
      </c>
      <c r="P3002" s="119">
        <f>SUMIFS(DATOS!$F:$F,DATOS!$A:$A,$C3002,DATOS!$G:$G,$P$1,DATOS!$L:$L,$R$1)</f>
        <v>0</v>
      </c>
      <c r="Q3002" s="117">
        <f>SUMIFS(DATOS!$F:$F,DATOS!$A:$A,$C3002,DATOS!$G:$G,$N$1,DATOS!$J:$J,$S$1)</f>
        <v>0</v>
      </c>
      <c r="R3002" s="118">
        <f>SUMIFS(DATOS!$F:$F,DATOS!$A:$A,$C3002,DATOS!$G:$G,$O$1,DATOS!$J:$J,$S$1)</f>
        <v>0</v>
      </c>
      <c r="S3002" s="119">
        <f>SUMIFS(DATOS!$F:$F,DATOS!$A:$A,$C3002,DATOS!$G:$G,$P$1,DATOS!$J:$J,$S$1)</f>
        <v>0</v>
      </c>
      <c r="T3002" s="117">
        <f>SUMIFS(DATOS!$F:$F,DATOS!$A:$A,$C3002,DATOS!$G:$G,$N$1,DATOS!$K:$K,$T$1)</f>
        <v>0</v>
      </c>
      <c r="U3002" s="118">
        <f>SUMIFS(DATOS!$F:$F,DATOS!$A:$A,$C3002,DATOS!$G:$G,$O$1,DATOS!$K:$K,$T$1)</f>
        <v>0</v>
      </c>
      <c r="V3002" s="119">
        <f>SUMIFS(DATOS!$F:$F,DATOS!$A:$A,$C3002,DATOS!$G:$G,$P$1,DATOS!$K:$K,$R$1)</f>
        <v>0</v>
      </c>
    </row>
    <row r="3003" spans="1:22">
      <c r="A3003" s="128" t="s">
        <v>452</v>
      </c>
      <c r="B3003" s="128" t="str">
        <f t="shared" si="344"/>
        <v>1 3 6 364 003 001</v>
      </c>
      <c r="C3003" s="5" t="s">
        <v>10204</v>
      </c>
      <c r="D3003" t="s">
        <v>3383</v>
      </c>
      <c r="E3003" s="127">
        <f t="shared" si="345"/>
        <v>0</v>
      </c>
      <c r="F3003" s="127">
        <f t="shared" si="346"/>
        <v>0</v>
      </c>
      <c r="G3003" s="127">
        <f t="shared" si="347"/>
        <v>0</v>
      </c>
      <c r="H3003" s="131">
        <f t="shared" si="348"/>
        <v>0</v>
      </c>
      <c r="I3003" s="128">
        <f t="shared" si="349"/>
        <v>17</v>
      </c>
      <c r="J3003" s="156" t="str">
        <f t="shared" si="343"/>
        <v>1 3 6 364 003</v>
      </c>
      <c r="K3003" s="118">
        <f>SUMIFS(DATOS!$F:$F,DATOS!$A:$A,$C3003,DATOS!$G:$G,$N$1,DATOS!$E:$E,$Q$1)</f>
        <v>0</v>
      </c>
      <c r="L3003" s="118">
        <f>SUMIFS(DATOS!$F:$F,DATOS!$A:$A,$C3003,DATOS!$G:$G,$O$1,DATOS!$E:$E,$Q$1)</f>
        <v>0</v>
      </c>
      <c r="M3003" s="119">
        <f>SUMIFS(DATOS!$F:$F,DATOS!$A:$A,$C3003,DATOS!$G:$G,$P$1,DATOS!$E:$E,$Q$1)</f>
        <v>0</v>
      </c>
      <c r="N3003" s="117">
        <f>SUMIFS(DATOS!$F:$F,DATOS!$A:$A,$C3003,DATOS!$G:$G,$N$1,DATOS!$L:$L,$R$1)</f>
        <v>0</v>
      </c>
      <c r="O3003" s="118">
        <f>SUMIFS(DATOS!$F:$F,DATOS!$A:$A,$C3003,DATOS!$G:$G,$O$1,DATOS!$L:$L,$R$1)</f>
        <v>0</v>
      </c>
      <c r="P3003" s="119">
        <f>SUMIFS(DATOS!$F:$F,DATOS!$A:$A,$C3003,DATOS!$G:$G,$P$1,DATOS!$L:$L,$R$1)</f>
        <v>0</v>
      </c>
      <c r="Q3003" s="117">
        <f>SUMIFS(DATOS!$F:$F,DATOS!$A:$A,$C3003,DATOS!$G:$G,$N$1,DATOS!$J:$J,$S$1)</f>
        <v>0</v>
      </c>
      <c r="R3003" s="118">
        <f>SUMIFS(DATOS!$F:$F,DATOS!$A:$A,$C3003,DATOS!$G:$G,$O$1,DATOS!$J:$J,$S$1)</f>
        <v>0</v>
      </c>
      <c r="S3003" s="119">
        <f>SUMIFS(DATOS!$F:$F,DATOS!$A:$A,$C3003,DATOS!$G:$G,$P$1,DATOS!$J:$J,$S$1)</f>
        <v>0</v>
      </c>
      <c r="T3003" s="117">
        <f>SUMIFS(DATOS!$F:$F,DATOS!$A:$A,$C3003,DATOS!$G:$G,$N$1,DATOS!$K:$K,$T$1)</f>
        <v>0</v>
      </c>
      <c r="U3003" s="118">
        <f>SUMIFS(DATOS!$F:$F,DATOS!$A:$A,$C3003,DATOS!$G:$G,$O$1,DATOS!$K:$K,$T$1)</f>
        <v>0</v>
      </c>
      <c r="V3003" s="119">
        <f>SUMIFS(DATOS!$F:$F,DATOS!$A:$A,$C3003,DATOS!$G:$G,$P$1,DATOS!$K:$K,$R$1)</f>
        <v>0</v>
      </c>
    </row>
    <row r="3004" spans="1:22">
      <c r="A3004" s="128" t="s">
        <v>452</v>
      </c>
      <c r="B3004" s="128" t="str">
        <f t="shared" si="344"/>
        <v>1 3 6 364 004 001</v>
      </c>
      <c r="C3004" s="5" t="s">
        <v>10205</v>
      </c>
      <c r="D3004" t="s">
        <v>3383</v>
      </c>
      <c r="E3004" s="127">
        <f t="shared" si="345"/>
        <v>0</v>
      </c>
      <c r="F3004" s="127">
        <f t="shared" si="346"/>
        <v>0</v>
      </c>
      <c r="G3004" s="127">
        <f t="shared" si="347"/>
        <v>0</v>
      </c>
      <c r="H3004" s="131">
        <f t="shared" si="348"/>
        <v>0</v>
      </c>
      <c r="I3004" s="128">
        <f t="shared" si="349"/>
        <v>17</v>
      </c>
      <c r="J3004" s="156" t="str">
        <f t="shared" si="343"/>
        <v>1 3 6 364 004</v>
      </c>
      <c r="K3004" s="118">
        <f>SUMIFS(DATOS!$F:$F,DATOS!$A:$A,$C3004,DATOS!$G:$G,$N$1,DATOS!$E:$E,$Q$1)</f>
        <v>0</v>
      </c>
      <c r="L3004" s="118">
        <f>SUMIFS(DATOS!$F:$F,DATOS!$A:$A,$C3004,DATOS!$G:$G,$O$1,DATOS!$E:$E,$Q$1)</f>
        <v>0</v>
      </c>
      <c r="M3004" s="119">
        <f>SUMIFS(DATOS!$F:$F,DATOS!$A:$A,$C3004,DATOS!$G:$G,$P$1,DATOS!$E:$E,$Q$1)</f>
        <v>0</v>
      </c>
      <c r="N3004" s="117">
        <f>SUMIFS(DATOS!$F:$F,DATOS!$A:$A,$C3004,DATOS!$G:$G,$N$1,DATOS!$L:$L,$R$1)</f>
        <v>0</v>
      </c>
      <c r="O3004" s="118">
        <f>SUMIFS(DATOS!$F:$F,DATOS!$A:$A,$C3004,DATOS!$G:$G,$O$1,DATOS!$L:$L,$R$1)</f>
        <v>0</v>
      </c>
      <c r="P3004" s="119">
        <f>SUMIFS(DATOS!$F:$F,DATOS!$A:$A,$C3004,DATOS!$G:$G,$P$1,DATOS!$L:$L,$R$1)</f>
        <v>0</v>
      </c>
      <c r="Q3004" s="117">
        <f>SUMIFS(DATOS!$F:$F,DATOS!$A:$A,$C3004,DATOS!$G:$G,$N$1,DATOS!$J:$J,$S$1)</f>
        <v>0</v>
      </c>
      <c r="R3004" s="118">
        <f>SUMIFS(DATOS!$F:$F,DATOS!$A:$A,$C3004,DATOS!$G:$G,$O$1,DATOS!$J:$J,$S$1)</f>
        <v>0</v>
      </c>
      <c r="S3004" s="119">
        <f>SUMIFS(DATOS!$F:$F,DATOS!$A:$A,$C3004,DATOS!$G:$G,$P$1,DATOS!$J:$J,$S$1)</f>
        <v>0</v>
      </c>
      <c r="T3004" s="117">
        <f>SUMIFS(DATOS!$F:$F,DATOS!$A:$A,$C3004,DATOS!$G:$G,$N$1,DATOS!$K:$K,$T$1)</f>
        <v>0</v>
      </c>
      <c r="U3004" s="118">
        <f>SUMIFS(DATOS!$F:$F,DATOS!$A:$A,$C3004,DATOS!$G:$G,$O$1,DATOS!$K:$K,$T$1)</f>
        <v>0</v>
      </c>
      <c r="V3004" s="119">
        <f>SUMIFS(DATOS!$F:$F,DATOS!$A:$A,$C3004,DATOS!$G:$G,$P$1,DATOS!$K:$K,$R$1)</f>
        <v>0</v>
      </c>
    </row>
    <row r="3005" spans="1:22">
      <c r="A3005" s="128" t="s">
        <v>452</v>
      </c>
      <c r="B3005" s="128" t="str">
        <f t="shared" si="344"/>
        <v>1 3 6 364 005 001</v>
      </c>
      <c r="C3005" s="5" t="s">
        <v>10206</v>
      </c>
      <c r="D3005" t="s">
        <v>3383</v>
      </c>
      <c r="E3005" s="127">
        <f t="shared" si="345"/>
        <v>0</v>
      </c>
      <c r="F3005" s="127">
        <f t="shared" si="346"/>
        <v>0</v>
      </c>
      <c r="G3005" s="127">
        <f t="shared" si="347"/>
        <v>0</v>
      </c>
      <c r="H3005" s="131">
        <f t="shared" si="348"/>
        <v>0</v>
      </c>
      <c r="I3005" s="128">
        <f t="shared" si="349"/>
        <v>17</v>
      </c>
      <c r="J3005" s="156" t="str">
        <f t="shared" si="343"/>
        <v>1 3 6 364 005</v>
      </c>
      <c r="K3005" s="118">
        <f>SUMIFS(DATOS!$F:$F,DATOS!$A:$A,$C3005,DATOS!$G:$G,$N$1,DATOS!$E:$E,$Q$1)</f>
        <v>0</v>
      </c>
      <c r="L3005" s="118">
        <f>SUMIFS(DATOS!$F:$F,DATOS!$A:$A,$C3005,DATOS!$G:$G,$O$1,DATOS!$E:$E,$Q$1)</f>
        <v>0</v>
      </c>
      <c r="M3005" s="119">
        <f>SUMIFS(DATOS!$F:$F,DATOS!$A:$A,$C3005,DATOS!$G:$G,$P$1,DATOS!$E:$E,$Q$1)</f>
        <v>0</v>
      </c>
      <c r="N3005" s="117">
        <f>SUMIFS(DATOS!$F:$F,DATOS!$A:$A,$C3005,DATOS!$G:$G,$N$1,DATOS!$L:$L,$R$1)</f>
        <v>0</v>
      </c>
      <c r="O3005" s="118">
        <f>SUMIFS(DATOS!$F:$F,DATOS!$A:$A,$C3005,DATOS!$G:$G,$O$1,DATOS!$L:$L,$R$1)</f>
        <v>0</v>
      </c>
      <c r="P3005" s="119">
        <f>SUMIFS(DATOS!$F:$F,DATOS!$A:$A,$C3005,DATOS!$G:$G,$P$1,DATOS!$L:$L,$R$1)</f>
        <v>0</v>
      </c>
      <c r="Q3005" s="117">
        <f>SUMIFS(DATOS!$F:$F,DATOS!$A:$A,$C3005,DATOS!$G:$G,$N$1,DATOS!$J:$J,$S$1)</f>
        <v>0</v>
      </c>
      <c r="R3005" s="118">
        <f>SUMIFS(DATOS!$F:$F,DATOS!$A:$A,$C3005,DATOS!$G:$G,$O$1,DATOS!$J:$J,$S$1)</f>
        <v>0</v>
      </c>
      <c r="S3005" s="119">
        <f>SUMIFS(DATOS!$F:$F,DATOS!$A:$A,$C3005,DATOS!$G:$G,$P$1,DATOS!$J:$J,$S$1)</f>
        <v>0</v>
      </c>
      <c r="T3005" s="117">
        <f>SUMIFS(DATOS!$F:$F,DATOS!$A:$A,$C3005,DATOS!$G:$G,$N$1,DATOS!$K:$K,$T$1)</f>
        <v>0</v>
      </c>
      <c r="U3005" s="118">
        <f>SUMIFS(DATOS!$F:$F,DATOS!$A:$A,$C3005,DATOS!$G:$G,$O$1,DATOS!$K:$K,$T$1)</f>
        <v>0</v>
      </c>
      <c r="V3005" s="119">
        <f>SUMIFS(DATOS!$F:$F,DATOS!$A:$A,$C3005,DATOS!$G:$G,$P$1,DATOS!$K:$K,$R$1)</f>
        <v>0</v>
      </c>
    </row>
    <row r="3006" spans="1:22">
      <c r="A3006" s="128" t="s">
        <v>452</v>
      </c>
      <c r="B3006" s="128" t="str">
        <f t="shared" si="344"/>
        <v>1 3 6 365 001 001</v>
      </c>
      <c r="C3006" s="5" t="s">
        <v>4613</v>
      </c>
      <c r="D3006" t="s">
        <v>3384</v>
      </c>
      <c r="E3006" s="127">
        <f t="shared" si="345"/>
        <v>0</v>
      </c>
      <c r="F3006" s="127">
        <f t="shared" si="346"/>
        <v>0</v>
      </c>
      <c r="G3006" s="127">
        <f t="shared" si="347"/>
        <v>0</v>
      </c>
      <c r="H3006" s="131">
        <f t="shared" si="348"/>
        <v>0</v>
      </c>
      <c r="I3006" s="128">
        <f t="shared" si="349"/>
        <v>17</v>
      </c>
      <c r="J3006" s="156" t="str">
        <f t="shared" si="343"/>
        <v>1 3 6 365 001</v>
      </c>
      <c r="K3006" s="118">
        <f>SUMIFS(DATOS!$F:$F,DATOS!$A:$A,$C3006,DATOS!$G:$G,$N$1,DATOS!$E:$E,$Q$1)</f>
        <v>0</v>
      </c>
      <c r="L3006" s="118">
        <f>SUMIFS(DATOS!$F:$F,DATOS!$A:$A,$C3006,DATOS!$G:$G,$O$1,DATOS!$E:$E,$Q$1)</f>
        <v>0</v>
      </c>
      <c r="M3006" s="119">
        <f>SUMIFS(DATOS!$F:$F,DATOS!$A:$A,$C3006,DATOS!$G:$G,$P$1,DATOS!$E:$E,$Q$1)</f>
        <v>0</v>
      </c>
      <c r="N3006" s="117">
        <f>SUMIFS(DATOS!$F:$F,DATOS!$A:$A,$C3006,DATOS!$G:$G,$N$1,DATOS!$L:$L,$R$1)</f>
        <v>0</v>
      </c>
      <c r="O3006" s="118">
        <f>SUMIFS(DATOS!$F:$F,DATOS!$A:$A,$C3006,DATOS!$G:$G,$O$1,DATOS!$L:$L,$R$1)</f>
        <v>0</v>
      </c>
      <c r="P3006" s="119">
        <f>SUMIFS(DATOS!$F:$F,DATOS!$A:$A,$C3006,DATOS!$G:$G,$P$1,DATOS!$L:$L,$R$1)</f>
        <v>0</v>
      </c>
      <c r="Q3006" s="117">
        <f>SUMIFS(DATOS!$F:$F,DATOS!$A:$A,$C3006,DATOS!$G:$G,$N$1,DATOS!$J:$J,$S$1)</f>
        <v>0</v>
      </c>
      <c r="R3006" s="118">
        <f>SUMIFS(DATOS!$F:$F,DATOS!$A:$A,$C3006,DATOS!$G:$G,$O$1,DATOS!$J:$J,$S$1)</f>
        <v>0</v>
      </c>
      <c r="S3006" s="119">
        <f>SUMIFS(DATOS!$F:$F,DATOS!$A:$A,$C3006,DATOS!$G:$G,$P$1,DATOS!$J:$J,$S$1)</f>
        <v>0</v>
      </c>
      <c r="T3006" s="117">
        <f>SUMIFS(DATOS!$F:$F,DATOS!$A:$A,$C3006,DATOS!$G:$G,$N$1,DATOS!$K:$K,$T$1)</f>
        <v>0</v>
      </c>
      <c r="U3006" s="118">
        <f>SUMIFS(DATOS!$F:$F,DATOS!$A:$A,$C3006,DATOS!$G:$G,$O$1,DATOS!$K:$K,$T$1)</f>
        <v>0</v>
      </c>
      <c r="V3006" s="119">
        <f>SUMIFS(DATOS!$F:$F,DATOS!$A:$A,$C3006,DATOS!$G:$G,$P$1,DATOS!$K:$K,$R$1)</f>
        <v>0</v>
      </c>
    </row>
    <row r="3007" spans="1:22">
      <c r="A3007" s="128" t="s">
        <v>452</v>
      </c>
      <c r="B3007" s="128" t="str">
        <f t="shared" si="344"/>
        <v>1 3 6 365 002 001</v>
      </c>
      <c r="C3007" s="5" t="s">
        <v>10207</v>
      </c>
      <c r="D3007" t="s">
        <v>3384</v>
      </c>
      <c r="E3007" s="127">
        <f t="shared" si="345"/>
        <v>0</v>
      </c>
      <c r="F3007" s="127">
        <f t="shared" si="346"/>
        <v>0</v>
      </c>
      <c r="G3007" s="127">
        <f t="shared" si="347"/>
        <v>0</v>
      </c>
      <c r="H3007" s="131">
        <f t="shared" si="348"/>
        <v>0</v>
      </c>
      <c r="I3007" s="128">
        <f t="shared" si="349"/>
        <v>17</v>
      </c>
      <c r="J3007" s="156" t="str">
        <f t="shared" si="343"/>
        <v>1 3 6 365 002</v>
      </c>
      <c r="K3007" s="118">
        <f>SUMIFS(DATOS!$F:$F,DATOS!$A:$A,$C3007,DATOS!$G:$G,$N$1,DATOS!$E:$E,$Q$1)</f>
        <v>0</v>
      </c>
      <c r="L3007" s="118">
        <f>SUMIFS(DATOS!$F:$F,DATOS!$A:$A,$C3007,DATOS!$G:$G,$O$1,DATOS!$E:$E,$Q$1)</f>
        <v>0</v>
      </c>
      <c r="M3007" s="119">
        <f>SUMIFS(DATOS!$F:$F,DATOS!$A:$A,$C3007,DATOS!$G:$G,$P$1,DATOS!$E:$E,$Q$1)</f>
        <v>0</v>
      </c>
      <c r="N3007" s="117">
        <f>SUMIFS(DATOS!$F:$F,DATOS!$A:$A,$C3007,DATOS!$G:$G,$N$1,DATOS!$L:$L,$R$1)</f>
        <v>0</v>
      </c>
      <c r="O3007" s="118">
        <f>SUMIFS(DATOS!$F:$F,DATOS!$A:$A,$C3007,DATOS!$G:$G,$O$1,DATOS!$L:$L,$R$1)</f>
        <v>0</v>
      </c>
      <c r="P3007" s="119">
        <f>SUMIFS(DATOS!$F:$F,DATOS!$A:$A,$C3007,DATOS!$G:$G,$P$1,DATOS!$L:$L,$R$1)</f>
        <v>0</v>
      </c>
      <c r="Q3007" s="117">
        <f>SUMIFS(DATOS!$F:$F,DATOS!$A:$A,$C3007,DATOS!$G:$G,$N$1,DATOS!$J:$J,$S$1)</f>
        <v>0</v>
      </c>
      <c r="R3007" s="118">
        <f>SUMIFS(DATOS!$F:$F,DATOS!$A:$A,$C3007,DATOS!$G:$G,$O$1,DATOS!$J:$J,$S$1)</f>
        <v>0</v>
      </c>
      <c r="S3007" s="119">
        <f>SUMIFS(DATOS!$F:$F,DATOS!$A:$A,$C3007,DATOS!$G:$G,$P$1,DATOS!$J:$J,$S$1)</f>
        <v>0</v>
      </c>
      <c r="T3007" s="117">
        <f>SUMIFS(DATOS!$F:$F,DATOS!$A:$A,$C3007,DATOS!$G:$G,$N$1,DATOS!$K:$K,$T$1)</f>
        <v>0</v>
      </c>
      <c r="U3007" s="118">
        <f>SUMIFS(DATOS!$F:$F,DATOS!$A:$A,$C3007,DATOS!$G:$G,$O$1,DATOS!$K:$K,$T$1)</f>
        <v>0</v>
      </c>
      <c r="V3007" s="119">
        <f>SUMIFS(DATOS!$F:$F,DATOS!$A:$A,$C3007,DATOS!$G:$G,$P$1,DATOS!$K:$K,$R$1)</f>
        <v>0</v>
      </c>
    </row>
    <row r="3008" spans="1:22">
      <c r="A3008" s="128" t="s">
        <v>452</v>
      </c>
      <c r="B3008" s="128" t="str">
        <f t="shared" si="344"/>
        <v>1 3 6 365 003 001</v>
      </c>
      <c r="C3008" s="5" t="s">
        <v>10208</v>
      </c>
      <c r="D3008" t="s">
        <v>3384</v>
      </c>
      <c r="E3008" s="127">
        <f t="shared" si="345"/>
        <v>0</v>
      </c>
      <c r="F3008" s="127">
        <f t="shared" si="346"/>
        <v>0</v>
      </c>
      <c r="G3008" s="127">
        <f t="shared" si="347"/>
        <v>0</v>
      </c>
      <c r="H3008" s="131">
        <f t="shared" si="348"/>
        <v>0</v>
      </c>
      <c r="I3008" s="128">
        <f t="shared" si="349"/>
        <v>17</v>
      </c>
      <c r="J3008" s="156" t="str">
        <f t="shared" si="343"/>
        <v>1 3 6 365 003</v>
      </c>
      <c r="K3008" s="118">
        <f>SUMIFS(DATOS!$F:$F,DATOS!$A:$A,$C3008,DATOS!$G:$G,$N$1,DATOS!$E:$E,$Q$1)</f>
        <v>0</v>
      </c>
      <c r="L3008" s="118">
        <f>SUMIFS(DATOS!$F:$F,DATOS!$A:$A,$C3008,DATOS!$G:$G,$O$1,DATOS!$E:$E,$Q$1)</f>
        <v>0</v>
      </c>
      <c r="M3008" s="119">
        <f>SUMIFS(DATOS!$F:$F,DATOS!$A:$A,$C3008,DATOS!$G:$G,$P$1,DATOS!$E:$E,$Q$1)</f>
        <v>0</v>
      </c>
      <c r="N3008" s="117">
        <f>SUMIFS(DATOS!$F:$F,DATOS!$A:$A,$C3008,DATOS!$G:$G,$N$1,DATOS!$L:$L,$R$1)</f>
        <v>0</v>
      </c>
      <c r="O3008" s="118">
        <f>SUMIFS(DATOS!$F:$F,DATOS!$A:$A,$C3008,DATOS!$G:$G,$O$1,DATOS!$L:$L,$R$1)</f>
        <v>0</v>
      </c>
      <c r="P3008" s="119">
        <f>SUMIFS(DATOS!$F:$F,DATOS!$A:$A,$C3008,DATOS!$G:$G,$P$1,DATOS!$L:$L,$R$1)</f>
        <v>0</v>
      </c>
      <c r="Q3008" s="117">
        <f>SUMIFS(DATOS!$F:$F,DATOS!$A:$A,$C3008,DATOS!$G:$G,$N$1,DATOS!$J:$J,$S$1)</f>
        <v>0</v>
      </c>
      <c r="R3008" s="118">
        <f>SUMIFS(DATOS!$F:$F,DATOS!$A:$A,$C3008,DATOS!$G:$G,$O$1,DATOS!$J:$J,$S$1)</f>
        <v>0</v>
      </c>
      <c r="S3008" s="119">
        <f>SUMIFS(DATOS!$F:$F,DATOS!$A:$A,$C3008,DATOS!$G:$G,$P$1,DATOS!$J:$J,$S$1)</f>
        <v>0</v>
      </c>
      <c r="T3008" s="117">
        <f>SUMIFS(DATOS!$F:$F,DATOS!$A:$A,$C3008,DATOS!$G:$G,$N$1,DATOS!$K:$K,$T$1)</f>
        <v>0</v>
      </c>
      <c r="U3008" s="118">
        <f>SUMIFS(DATOS!$F:$F,DATOS!$A:$A,$C3008,DATOS!$G:$G,$O$1,DATOS!$K:$K,$T$1)</f>
        <v>0</v>
      </c>
      <c r="V3008" s="119">
        <f>SUMIFS(DATOS!$F:$F,DATOS!$A:$A,$C3008,DATOS!$G:$G,$P$1,DATOS!$K:$K,$R$1)</f>
        <v>0</v>
      </c>
    </row>
    <row r="3009" spans="1:22">
      <c r="A3009" s="128" t="s">
        <v>452</v>
      </c>
      <c r="B3009" s="128" t="str">
        <f t="shared" si="344"/>
        <v>1 3 6 365 004 001</v>
      </c>
      <c r="C3009" s="5" t="s">
        <v>10209</v>
      </c>
      <c r="D3009" t="s">
        <v>3384</v>
      </c>
      <c r="E3009" s="127">
        <f t="shared" si="345"/>
        <v>0</v>
      </c>
      <c r="F3009" s="127">
        <f t="shared" si="346"/>
        <v>0</v>
      </c>
      <c r="G3009" s="127">
        <f t="shared" si="347"/>
        <v>0</v>
      </c>
      <c r="H3009" s="131">
        <f t="shared" si="348"/>
        <v>0</v>
      </c>
      <c r="I3009" s="128">
        <f t="shared" si="349"/>
        <v>17</v>
      </c>
      <c r="J3009" s="156" t="str">
        <f t="shared" si="343"/>
        <v>1 3 6 365 004</v>
      </c>
      <c r="K3009" s="118">
        <f>SUMIFS(DATOS!$F:$F,DATOS!$A:$A,$C3009,DATOS!$G:$G,$N$1,DATOS!$E:$E,$Q$1)</f>
        <v>0</v>
      </c>
      <c r="L3009" s="118">
        <f>SUMIFS(DATOS!$F:$F,DATOS!$A:$A,$C3009,DATOS!$G:$G,$O$1,DATOS!$E:$E,$Q$1)</f>
        <v>0</v>
      </c>
      <c r="M3009" s="119">
        <f>SUMIFS(DATOS!$F:$F,DATOS!$A:$A,$C3009,DATOS!$G:$G,$P$1,DATOS!$E:$E,$Q$1)</f>
        <v>0</v>
      </c>
      <c r="N3009" s="117">
        <f>SUMIFS(DATOS!$F:$F,DATOS!$A:$A,$C3009,DATOS!$G:$G,$N$1,DATOS!$L:$L,$R$1)</f>
        <v>0</v>
      </c>
      <c r="O3009" s="118">
        <f>SUMIFS(DATOS!$F:$F,DATOS!$A:$A,$C3009,DATOS!$G:$G,$O$1,DATOS!$L:$L,$R$1)</f>
        <v>0</v>
      </c>
      <c r="P3009" s="119">
        <f>SUMIFS(DATOS!$F:$F,DATOS!$A:$A,$C3009,DATOS!$G:$G,$P$1,DATOS!$L:$L,$R$1)</f>
        <v>0</v>
      </c>
      <c r="Q3009" s="117">
        <f>SUMIFS(DATOS!$F:$F,DATOS!$A:$A,$C3009,DATOS!$G:$G,$N$1,DATOS!$J:$J,$S$1)</f>
        <v>0</v>
      </c>
      <c r="R3009" s="118">
        <f>SUMIFS(DATOS!$F:$F,DATOS!$A:$A,$C3009,DATOS!$G:$G,$O$1,DATOS!$J:$J,$S$1)</f>
        <v>0</v>
      </c>
      <c r="S3009" s="119">
        <f>SUMIFS(DATOS!$F:$F,DATOS!$A:$A,$C3009,DATOS!$G:$G,$P$1,DATOS!$J:$J,$S$1)</f>
        <v>0</v>
      </c>
      <c r="T3009" s="117">
        <f>SUMIFS(DATOS!$F:$F,DATOS!$A:$A,$C3009,DATOS!$G:$G,$N$1,DATOS!$K:$K,$T$1)</f>
        <v>0</v>
      </c>
      <c r="U3009" s="118">
        <f>SUMIFS(DATOS!$F:$F,DATOS!$A:$A,$C3009,DATOS!$G:$G,$O$1,DATOS!$K:$K,$T$1)</f>
        <v>0</v>
      </c>
      <c r="V3009" s="119">
        <f>SUMIFS(DATOS!$F:$F,DATOS!$A:$A,$C3009,DATOS!$G:$G,$P$1,DATOS!$K:$K,$R$1)</f>
        <v>0</v>
      </c>
    </row>
    <row r="3010" spans="1:22">
      <c r="A3010" s="128" t="s">
        <v>452</v>
      </c>
      <c r="B3010" s="128" t="str">
        <f t="shared" si="344"/>
        <v>1 3 6 365 005 001</v>
      </c>
      <c r="C3010" s="5" t="s">
        <v>10210</v>
      </c>
      <c r="D3010" t="s">
        <v>3384</v>
      </c>
      <c r="E3010" s="127">
        <f t="shared" si="345"/>
        <v>0</v>
      </c>
      <c r="F3010" s="127">
        <f t="shared" si="346"/>
        <v>0</v>
      </c>
      <c r="G3010" s="127">
        <f t="shared" si="347"/>
        <v>0</v>
      </c>
      <c r="H3010" s="131">
        <f t="shared" si="348"/>
        <v>0</v>
      </c>
      <c r="I3010" s="128">
        <f t="shared" si="349"/>
        <v>17</v>
      </c>
      <c r="J3010" s="156" t="str">
        <f t="shared" si="343"/>
        <v>1 3 6 365 005</v>
      </c>
      <c r="K3010" s="118">
        <f>SUMIFS(DATOS!$F:$F,DATOS!$A:$A,$C3010,DATOS!$G:$G,$N$1,DATOS!$E:$E,$Q$1)</f>
        <v>0</v>
      </c>
      <c r="L3010" s="118">
        <f>SUMIFS(DATOS!$F:$F,DATOS!$A:$A,$C3010,DATOS!$G:$G,$O$1,DATOS!$E:$E,$Q$1)</f>
        <v>0</v>
      </c>
      <c r="M3010" s="119">
        <f>SUMIFS(DATOS!$F:$F,DATOS!$A:$A,$C3010,DATOS!$G:$G,$P$1,DATOS!$E:$E,$Q$1)</f>
        <v>0</v>
      </c>
      <c r="N3010" s="117">
        <f>SUMIFS(DATOS!$F:$F,DATOS!$A:$A,$C3010,DATOS!$G:$G,$N$1,DATOS!$L:$L,$R$1)</f>
        <v>0</v>
      </c>
      <c r="O3010" s="118">
        <f>SUMIFS(DATOS!$F:$F,DATOS!$A:$A,$C3010,DATOS!$G:$G,$O$1,DATOS!$L:$L,$R$1)</f>
        <v>0</v>
      </c>
      <c r="P3010" s="119">
        <f>SUMIFS(DATOS!$F:$F,DATOS!$A:$A,$C3010,DATOS!$G:$G,$P$1,DATOS!$L:$L,$R$1)</f>
        <v>0</v>
      </c>
      <c r="Q3010" s="117">
        <f>SUMIFS(DATOS!$F:$F,DATOS!$A:$A,$C3010,DATOS!$G:$G,$N$1,DATOS!$J:$J,$S$1)</f>
        <v>0</v>
      </c>
      <c r="R3010" s="118">
        <f>SUMIFS(DATOS!$F:$F,DATOS!$A:$A,$C3010,DATOS!$G:$G,$O$1,DATOS!$J:$J,$S$1)</f>
        <v>0</v>
      </c>
      <c r="S3010" s="119">
        <f>SUMIFS(DATOS!$F:$F,DATOS!$A:$A,$C3010,DATOS!$G:$G,$P$1,DATOS!$J:$J,$S$1)</f>
        <v>0</v>
      </c>
      <c r="T3010" s="117">
        <f>SUMIFS(DATOS!$F:$F,DATOS!$A:$A,$C3010,DATOS!$G:$G,$N$1,DATOS!$K:$K,$T$1)</f>
        <v>0</v>
      </c>
      <c r="U3010" s="118">
        <f>SUMIFS(DATOS!$F:$F,DATOS!$A:$A,$C3010,DATOS!$G:$G,$O$1,DATOS!$K:$K,$T$1)</f>
        <v>0</v>
      </c>
      <c r="V3010" s="119">
        <f>SUMIFS(DATOS!$F:$F,DATOS!$A:$A,$C3010,DATOS!$G:$G,$P$1,DATOS!$K:$K,$R$1)</f>
        <v>0</v>
      </c>
    </row>
    <row r="3011" spans="1:22">
      <c r="A3011" s="128" t="s">
        <v>452</v>
      </c>
      <c r="B3011" s="128" t="str">
        <f t="shared" ref="B3011:B3012" si="350">MID(C3011,1,I3011)</f>
        <v>1 3 6 366 001 001</v>
      </c>
      <c r="C3011" s="5" t="s">
        <v>4621</v>
      </c>
      <c r="D3011" t="s">
        <v>3385</v>
      </c>
      <c r="E3011" s="127">
        <f t="shared" si="345"/>
        <v>0</v>
      </c>
      <c r="F3011" s="127">
        <f t="shared" si="346"/>
        <v>0</v>
      </c>
      <c r="G3011" s="127">
        <f t="shared" si="347"/>
        <v>0</v>
      </c>
      <c r="H3011" s="131">
        <f t="shared" si="348"/>
        <v>0</v>
      </c>
      <c r="I3011" s="128">
        <f t="shared" si="349"/>
        <v>17</v>
      </c>
      <c r="J3011" s="156" t="str">
        <f t="shared" si="343"/>
        <v>1 3 6 366 001</v>
      </c>
      <c r="K3011" s="118">
        <f>SUMIFS(DATOS!$F:$F,DATOS!$A:$A,$C3011,DATOS!$G:$G,$N$1,DATOS!$E:$E,$Q$1)</f>
        <v>0</v>
      </c>
      <c r="L3011" s="118">
        <f>SUMIFS(DATOS!$F:$F,DATOS!$A:$A,$C3011,DATOS!$G:$G,$O$1,DATOS!$E:$E,$Q$1)</f>
        <v>0</v>
      </c>
      <c r="M3011" s="119">
        <f>SUMIFS(DATOS!$F:$F,DATOS!$A:$A,$C3011,DATOS!$G:$G,$P$1,DATOS!$E:$E,$Q$1)</f>
        <v>0</v>
      </c>
      <c r="N3011" s="117">
        <f>SUMIFS(DATOS!$F:$F,DATOS!$A:$A,$C3011,DATOS!$G:$G,$N$1,DATOS!$L:$L,$R$1)</f>
        <v>0</v>
      </c>
      <c r="O3011" s="118">
        <f>SUMIFS(DATOS!$F:$F,DATOS!$A:$A,$C3011,DATOS!$G:$G,$O$1,DATOS!$L:$L,$R$1)</f>
        <v>0</v>
      </c>
      <c r="P3011" s="119">
        <f>SUMIFS(DATOS!$F:$F,DATOS!$A:$A,$C3011,DATOS!$G:$G,$P$1,DATOS!$L:$L,$R$1)</f>
        <v>0</v>
      </c>
      <c r="Q3011" s="117">
        <f>SUMIFS(DATOS!$F:$F,DATOS!$A:$A,$C3011,DATOS!$G:$G,$N$1,DATOS!$J:$J,$S$1)</f>
        <v>0</v>
      </c>
      <c r="R3011" s="118">
        <f>SUMIFS(DATOS!$F:$F,DATOS!$A:$A,$C3011,DATOS!$G:$G,$O$1,DATOS!$J:$J,$S$1)</f>
        <v>0</v>
      </c>
      <c r="S3011" s="119">
        <f>SUMIFS(DATOS!$F:$F,DATOS!$A:$A,$C3011,DATOS!$G:$G,$P$1,DATOS!$J:$J,$S$1)</f>
        <v>0</v>
      </c>
      <c r="T3011" s="117">
        <f>SUMIFS(DATOS!$F:$F,DATOS!$A:$A,$C3011,DATOS!$G:$G,$N$1,DATOS!$K:$K,$T$1)</f>
        <v>0</v>
      </c>
      <c r="U3011" s="118">
        <f>SUMIFS(DATOS!$F:$F,DATOS!$A:$A,$C3011,DATOS!$G:$G,$O$1,DATOS!$K:$K,$T$1)</f>
        <v>0</v>
      </c>
      <c r="V3011" s="119">
        <f>SUMIFS(DATOS!$F:$F,DATOS!$A:$A,$C3011,DATOS!$G:$G,$P$1,DATOS!$K:$K,$R$1)</f>
        <v>0</v>
      </c>
    </row>
    <row r="3012" spans="1:22">
      <c r="A3012" s="128" t="s">
        <v>452</v>
      </c>
      <c r="B3012" s="128" t="str">
        <f t="shared" si="350"/>
        <v>1 3 6 366 002 001</v>
      </c>
      <c r="C3012" s="5" t="s">
        <v>10211</v>
      </c>
      <c r="D3012" t="s">
        <v>3385</v>
      </c>
      <c r="E3012" s="127">
        <f t="shared" si="345"/>
        <v>0</v>
      </c>
      <c r="F3012" s="127">
        <f t="shared" si="346"/>
        <v>0</v>
      </c>
      <c r="G3012" s="127">
        <f t="shared" si="347"/>
        <v>0</v>
      </c>
      <c r="H3012" s="131">
        <f t="shared" si="348"/>
        <v>0</v>
      </c>
      <c r="I3012" s="128">
        <f t="shared" si="349"/>
        <v>17</v>
      </c>
      <c r="J3012" s="156" t="str">
        <f t="shared" si="343"/>
        <v>1 3 6 366 002</v>
      </c>
      <c r="K3012" s="118">
        <f>SUMIFS(DATOS!$F:$F,DATOS!$A:$A,$C3012,DATOS!$G:$G,$N$1,DATOS!$E:$E,$Q$1)</f>
        <v>0</v>
      </c>
      <c r="L3012" s="118">
        <f>SUMIFS(DATOS!$F:$F,DATOS!$A:$A,$C3012,DATOS!$G:$G,$O$1,DATOS!$E:$E,$Q$1)</f>
        <v>0</v>
      </c>
      <c r="M3012" s="119">
        <f>SUMIFS(DATOS!$F:$F,DATOS!$A:$A,$C3012,DATOS!$G:$G,$P$1,DATOS!$E:$E,$Q$1)</f>
        <v>0</v>
      </c>
      <c r="N3012" s="117">
        <f>SUMIFS(DATOS!$F:$F,DATOS!$A:$A,$C3012,DATOS!$G:$G,$N$1,DATOS!$L:$L,$R$1)</f>
        <v>0</v>
      </c>
      <c r="O3012" s="118">
        <f>SUMIFS(DATOS!$F:$F,DATOS!$A:$A,$C3012,DATOS!$G:$G,$O$1,DATOS!$L:$L,$R$1)</f>
        <v>0</v>
      </c>
      <c r="P3012" s="119">
        <f>SUMIFS(DATOS!$F:$F,DATOS!$A:$A,$C3012,DATOS!$G:$G,$P$1,DATOS!$L:$L,$R$1)</f>
        <v>0</v>
      </c>
      <c r="Q3012" s="117">
        <f>SUMIFS(DATOS!$F:$F,DATOS!$A:$A,$C3012,DATOS!$G:$G,$N$1,DATOS!$J:$J,$S$1)</f>
        <v>0</v>
      </c>
      <c r="R3012" s="118">
        <f>SUMIFS(DATOS!$F:$F,DATOS!$A:$A,$C3012,DATOS!$G:$G,$O$1,DATOS!$J:$J,$S$1)</f>
        <v>0</v>
      </c>
      <c r="S3012" s="119">
        <f>SUMIFS(DATOS!$F:$F,DATOS!$A:$A,$C3012,DATOS!$G:$G,$P$1,DATOS!$J:$J,$S$1)</f>
        <v>0</v>
      </c>
      <c r="T3012" s="117">
        <f>SUMIFS(DATOS!$F:$F,DATOS!$A:$A,$C3012,DATOS!$G:$G,$N$1,DATOS!$K:$K,$T$1)</f>
        <v>0</v>
      </c>
      <c r="U3012" s="118">
        <f>SUMIFS(DATOS!$F:$F,DATOS!$A:$A,$C3012,DATOS!$G:$G,$O$1,DATOS!$K:$K,$T$1)</f>
        <v>0</v>
      </c>
      <c r="V3012" s="119">
        <f>SUMIFS(DATOS!$F:$F,DATOS!$A:$A,$C3012,DATOS!$G:$G,$P$1,DATOS!$K:$K,$R$1)</f>
        <v>0</v>
      </c>
    </row>
    <row r="3013" spans="1:22">
      <c r="A3013" s="128" t="s">
        <v>452</v>
      </c>
      <c r="B3013" s="128" t="str">
        <f t="shared" ref="B3013:B3076" si="351">MID(C3013,1,I3013)</f>
        <v>1 3 6 366 003 001</v>
      </c>
      <c r="C3013" s="5" t="s">
        <v>10212</v>
      </c>
      <c r="D3013" t="s">
        <v>3385</v>
      </c>
      <c r="E3013" s="127">
        <f t="shared" ref="E3013:E3050" si="352">SUBTOTAL(9,K3013,N3013,Q3013,T3013)</f>
        <v>0</v>
      </c>
      <c r="F3013" s="127">
        <f t="shared" ref="F3013:F3050" si="353">SUBTOTAL(9,L3013,O3013,R3013,U3013)</f>
        <v>0</v>
      </c>
      <c r="G3013" s="127">
        <f t="shared" ref="G3013:G3050" si="354">SUBTOTAL(9,M3013,P3013,S3013,V3013)</f>
        <v>0</v>
      </c>
      <c r="H3013" s="131">
        <f t="shared" ref="H3013:H3050" si="355">SUM(E3013:G3013)</f>
        <v>0</v>
      </c>
      <c r="I3013" s="128">
        <f t="shared" ref="I3013:I3050" si="356">LEN(C3013)</f>
        <v>17</v>
      </c>
      <c r="J3013" s="156" t="str">
        <f t="shared" si="343"/>
        <v>1 3 6 366 003</v>
      </c>
      <c r="K3013" s="118">
        <f>SUMIFS(DATOS!$F:$F,DATOS!$A:$A,$C3013,DATOS!$G:$G,$N$1,DATOS!$E:$E,$Q$1)</f>
        <v>0</v>
      </c>
      <c r="L3013" s="118">
        <f>SUMIFS(DATOS!$F:$F,DATOS!$A:$A,$C3013,DATOS!$G:$G,$O$1,DATOS!$E:$E,$Q$1)</f>
        <v>0</v>
      </c>
      <c r="M3013" s="119">
        <f>SUMIFS(DATOS!$F:$F,DATOS!$A:$A,$C3013,DATOS!$G:$G,$P$1,DATOS!$E:$E,$Q$1)</f>
        <v>0</v>
      </c>
      <c r="N3013" s="117">
        <f>SUMIFS(DATOS!$F:$F,DATOS!$A:$A,$C3013,DATOS!$G:$G,$N$1,DATOS!$L:$L,$R$1)</f>
        <v>0</v>
      </c>
      <c r="O3013" s="118">
        <f>SUMIFS(DATOS!$F:$F,DATOS!$A:$A,$C3013,DATOS!$G:$G,$O$1,DATOS!$L:$L,$R$1)</f>
        <v>0</v>
      </c>
      <c r="P3013" s="119">
        <f>SUMIFS(DATOS!$F:$F,DATOS!$A:$A,$C3013,DATOS!$G:$G,$P$1,DATOS!$L:$L,$R$1)</f>
        <v>0</v>
      </c>
      <c r="Q3013" s="117">
        <f>SUMIFS(DATOS!$F:$F,DATOS!$A:$A,$C3013,DATOS!$G:$G,$N$1,DATOS!$J:$J,$S$1)</f>
        <v>0</v>
      </c>
      <c r="R3013" s="118">
        <f>SUMIFS(DATOS!$F:$F,DATOS!$A:$A,$C3013,DATOS!$G:$G,$O$1,DATOS!$J:$J,$S$1)</f>
        <v>0</v>
      </c>
      <c r="S3013" s="119">
        <f>SUMIFS(DATOS!$F:$F,DATOS!$A:$A,$C3013,DATOS!$G:$G,$P$1,DATOS!$J:$J,$S$1)</f>
        <v>0</v>
      </c>
      <c r="T3013" s="117">
        <f>SUMIFS(DATOS!$F:$F,DATOS!$A:$A,$C3013,DATOS!$G:$G,$N$1,DATOS!$K:$K,$T$1)</f>
        <v>0</v>
      </c>
      <c r="U3013" s="118">
        <f>SUMIFS(DATOS!$F:$F,DATOS!$A:$A,$C3013,DATOS!$G:$G,$O$1,DATOS!$K:$K,$T$1)</f>
        <v>0</v>
      </c>
      <c r="V3013" s="119">
        <f>SUMIFS(DATOS!$F:$F,DATOS!$A:$A,$C3013,DATOS!$G:$G,$P$1,DATOS!$K:$K,$R$1)</f>
        <v>0</v>
      </c>
    </row>
    <row r="3014" spans="1:22">
      <c r="A3014" s="128" t="s">
        <v>452</v>
      </c>
      <c r="B3014" s="128" t="str">
        <f t="shared" si="351"/>
        <v>1 3 6 366 004 001</v>
      </c>
      <c r="C3014" s="5" t="s">
        <v>10213</v>
      </c>
      <c r="D3014" t="s">
        <v>3385</v>
      </c>
      <c r="E3014" s="127">
        <f t="shared" si="352"/>
        <v>0</v>
      </c>
      <c r="F3014" s="127">
        <f t="shared" si="353"/>
        <v>0</v>
      </c>
      <c r="G3014" s="127">
        <f t="shared" si="354"/>
        <v>0</v>
      </c>
      <c r="H3014" s="131">
        <f t="shared" si="355"/>
        <v>0</v>
      </c>
      <c r="I3014" s="128">
        <f t="shared" si="356"/>
        <v>17</v>
      </c>
      <c r="J3014" s="156" t="str">
        <f t="shared" si="343"/>
        <v>1 3 6 366 004</v>
      </c>
      <c r="K3014" s="118">
        <f>SUMIFS(DATOS!$F:$F,DATOS!$A:$A,$C3014,DATOS!$G:$G,$N$1,DATOS!$E:$E,$Q$1)</f>
        <v>0</v>
      </c>
      <c r="L3014" s="118">
        <f>SUMIFS(DATOS!$F:$F,DATOS!$A:$A,$C3014,DATOS!$G:$G,$O$1,DATOS!$E:$E,$Q$1)</f>
        <v>0</v>
      </c>
      <c r="M3014" s="119">
        <f>SUMIFS(DATOS!$F:$F,DATOS!$A:$A,$C3014,DATOS!$G:$G,$P$1,DATOS!$E:$E,$Q$1)</f>
        <v>0</v>
      </c>
      <c r="N3014" s="117">
        <f>SUMIFS(DATOS!$F:$F,DATOS!$A:$A,$C3014,DATOS!$G:$G,$N$1,DATOS!$L:$L,$R$1)</f>
        <v>0</v>
      </c>
      <c r="O3014" s="118">
        <f>SUMIFS(DATOS!$F:$F,DATOS!$A:$A,$C3014,DATOS!$G:$G,$O$1,DATOS!$L:$L,$R$1)</f>
        <v>0</v>
      </c>
      <c r="P3014" s="119">
        <f>SUMIFS(DATOS!$F:$F,DATOS!$A:$A,$C3014,DATOS!$G:$G,$P$1,DATOS!$L:$L,$R$1)</f>
        <v>0</v>
      </c>
      <c r="Q3014" s="117">
        <f>SUMIFS(DATOS!$F:$F,DATOS!$A:$A,$C3014,DATOS!$G:$G,$N$1,DATOS!$J:$J,$S$1)</f>
        <v>0</v>
      </c>
      <c r="R3014" s="118">
        <f>SUMIFS(DATOS!$F:$F,DATOS!$A:$A,$C3014,DATOS!$G:$G,$O$1,DATOS!$J:$J,$S$1)</f>
        <v>0</v>
      </c>
      <c r="S3014" s="119">
        <f>SUMIFS(DATOS!$F:$F,DATOS!$A:$A,$C3014,DATOS!$G:$G,$P$1,DATOS!$J:$J,$S$1)</f>
        <v>0</v>
      </c>
      <c r="T3014" s="117">
        <f>SUMIFS(DATOS!$F:$F,DATOS!$A:$A,$C3014,DATOS!$G:$G,$N$1,DATOS!$K:$K,$T$1)</f>
        <v>0</v>
      </c>
      <c r="U3014" s="118">
        <f>SUMIFS(DATOS!$F:$F,DATOS!$A:$A,$C3014,DATOS!$G:$G,$O$1,DATOS!$K:$K,$T$1)</f>
        <v>0</v>
      </c>
      <c r="V3014" s="119">
        <f>SUMIFS(DATOS!$F:$F,DATOS!$A:$A,$C3014,DATOS!$G:$G,$P$1,DATOS!$K:$K,$R$1)</f>
        <v>0</v>
      </c>
    </row>
    <row r="3015" spans="1:22">
      <c r="A3015" s="128" t="s">
        <v>452</v>
      </c>
      <c r="B3015" s="128" t="str">
        <f t="shared" si="351"/>
        <v>1 3 6 366 005 001</v>
      </c>
      <c r="C3015" s="5" t="s">
        <v>10214</v>
      </c>
      <c r="D3015" t="s">
        <v>3385</v>
      </c>
      <c r="E3015" s="127">
        <f t="shared" si="352"/>
        <v>0</v>
      </c>
      <c r="F3015" s="127">
        <f t="shared" si="353"/>
        <v>0</v>
      </c>
      <c r="G3015" s="127">
        <f t="shared" si="354"/>
        <v>0</v>
      </c>
      <c r="H3015" s="131">
        <f t="shared" si="355"/>
        <v>0</v>
      </c>
      <c r="I3015" s="128">
        <f t="shared" si="356"/>
        <v>17</v>
      </c>
      <c r="J3015" s="156" t="str">
        <f t="shared" si="343"/>
        <v>1 3 6 366 005</v>
      </c>
      <c r="K3015" s="118">
        <f>SUMIFS(DATOS!$F:$F,DATOS!$A:$A,$C3015,DATOS!$G:$G,$N$1,DATOS!$E:$E,$Q$1)</f>
        <v>0</v>
      </c>
      <c r="L3015" s="118">
        <f>SUMIFS(DATOS!$F:$F,DATOS!$A:$A,$C3015,DATOS!$G:$G,$O$1,DATOS!$E:$E,$Q$1)</f>
        <v>0</v>
      </c>
      <c r="M3015" s="119">
        <f>SUMIFS(DATOS!$F:$F,DATOS!$A:$A,$C3015,DATOS!$G:$G,$P$1,DATOS!$E:$E,$Q$1)</f>
        <v>0</v>
      </c>
      <c r="N3015" s="117">
        <f>SUMIFS(DATOS!$F:$F,DATOS!$A:$A,$C3015,DATOS!$G:$G,$N$1,DATOS!$L:$L,$R$1)</f>
        <v>0</v>
      </c>
      <c r="O3015" s="118">
        <f>SUMIFS(DATOS!$F:$F,DATOS!$A:$A,$C3015,DATOS!$G:$G,$O$1,DATOS!$L:$L,$R$1)</f>
        <v>0</v>
      </c>
      <c r="P3015" s="119">
        <f>SUMIFS(DATOS!$F:$F,DATOS!$A:$A,$C3015,DATOS!$G:$G,$P$1,DATOS!$L:$L,$R$1)</f>
        <v>0</v>
      </c>
      <c r="Q3015" s="117">
        <f>SUMIFS(DATOS!$F:$F,DATOS!$A:$A,$C3015,DATOS!$G:$G,$N$1,DATOS!$J:$J,$S$1)</f>
        <v>0</v>
      </c>
      <c r="R3015" s="118">
        <f>SUMIFS(DATOS!$F:$F,DATOS!$A:$A,$C3015,DATOS!$G:$G,$O$1,DATOS!$J:$J,$S$1)</f>
        <v>0</v>
      </c>
      <c r="S3015" s="119">
        <f>SUMIFS(DATOS!$F:$F,DATOS!$A:$A,$C3015,DATOS!$G:$G,$P$1,DATOS!$J:$J,$S$1)</f>
        <v>0</v>
      </c>
      <c r="T3015" s="117">
        <f>SUMIFS(DATOS!$F:$F,DATOS!$A:$A,$C3015,DATOS!$G:$G,$N$1,DATOS!$K:$K,$T$1)</f>
        <v>0</v>
      </c>
      <c r="U3015" s="118">
        <f>SUMIFS(DATOS!$F:$F,DATOS!$A:$A,$C3015,DATOS!$G:$G,$O$1,DATOS!$K:$K,$T$1)</f>
        <v>0</v>
      </c>
      <c r="V3015" s="119">
        <f>SUMIFS(DATOS!$F:$F,DATOS!$A:$A,$C3015,DATOS!$G:$G,$P$1,DATOS!$K:$K,$R$1)</f>
        <v>0</v>
      </c>
    </row>
    <row r="3016" spans="1:22">
      <c r="A3016" s="128" t="s">
        <v>452</v>
      </c>
      <c r="B3016" s="128" t="str">
        <f t="shared" si="351"/>
        <v>1 3 6 369 001 001</v>
      </c>
      <c r="C3016" s="5" t="s">
        <v>4629</v>
      </c>
      <c r="D3016" t="s">
        <v>3386</v>
      </c>
      <c r="E3016" s="127">
        <f t="shared" si="352"/>
        <v>0</v>
      </c>
      <c r="F3016" s="127">
        <f t="shared" si="353"/>
        <v>0</v>
      </c>
      <c r="G3016" s="127">
        <f t="shared" si="354"/>
        <v>0</v>
      </c>
      <c r="H3016" s="131">
        <f t="shared" si="355"/>
        <v>0</v>
      </c>
      <c r="I3016" s="128">
        <f t="shared" si="356"/>
        <v>17</v>
      </c>
      <c r="J3016" s="156" t="str">
        <f t="shared" si="343"/>
        <v>1 3 6 369 001</v>
      </c>
      <c r="K3016" s="118">
        <f>SUMIFS(DATOS!$F:$F,DATOS!$A:$A,$C3016,DATOS!$G:$G,$N$1,DATOS!$E:$E,$Q$1)</f>
        <v>0</v>
      </c>
      <c r="L3016" s="118">
        <f>SUMIFS(DATOS!$F:$F,DATOS!$A:$A,$C3016,DATOS!$G:$G,$O$1,DATOS!$E:$E,$Q$1)</f>
        <v>0</v>
      </c>
      <c r="M3016" s="119">
        <f>SUMIFS(DATOS!$F:$F,DATOS!$A:$A,$C3016,DATOS!$G:$G,$P$1,DATOS!$E:$E,$Q$1)</f>
        <v>0</v>
      </c>
      <c r="N3016" s="117">
        <f>SUMIFS(DATOS!$F:$F,DATOS!$A:$A,$C3016,DATOS!$G:$G,$N$1,DATOS!$L:$L,$R$1)</f>
        <v>0</v>
      </c>
      <c r="O3016" s="118">
        <f>SUMIFS(DATOS!$F:$F,DATOS!$A:$A,$C3016,DATOS!$G:$G,$O$1,DATOS!$L:$L,$R$1)</f>
        <v>0</v>
      </c>
      <c r="P3016" s="119">
        <f>SUMIFS(DATOS!$F:$F,DATOS!$A:$A,$C3016,DATOS!$G:$G,$P$1,DATOS!$L:$L,$R$1)</f>
        <v>0</v>
      </c>
      <c r="Q3016" s="117">
        <f>SUMIFS(DATOS!$F:$F,DATOS!$A:$A,$C3016,DATOS!$G:$G,$N$1,DATOS!$J:$J,$S$1)</f>
        <v>0</v>
      </c>
      <c r="R3016" s="118">
        <f>SUMIFS(DATOS!$F:$F,DATOS!$A:$A,$C3016,DATOS!$G:$G,$O$1,DATOS!$J:$J,$S$1)</f>
        <v>0</v>
      </c>
      <c r="S3016" s="119">
        <f>SUMIFS(DATOS!$F:$F,DATOS!$A:$A,$C3016,DATOS!$G:$G,$P$1,DATOS!$J:$J,$S$1)</f>
        <v>0</v>
      </c>
      <c r="T3016" s="117">
        <f>SUMIFS(DATOS!$F:$F,DATOS!$A:$A,$C3016,DATOS!$G:$G,$N$1,DATOS!$K:$K,$T$1)</f>
        <v>0</v>
      </c>
      <c r="U3016" s="118">
        <f>SUMIFS(DATOS!$F:$F,DATOS!$A:$A,$C3016,DATOS!$G:$G,$O$1,DATOS!$K:$K,$T$1)</f>
        <v>0</v>
      </c>
      <c r="V3016" s="119">
        <f>SUMIFS(DATOS!$F:$F,DATOS!$A:$A,$C3016,DATOS!$G:$G,$P$1,DATOS!$K:$K,$R$1)</f>
        <v>0</v>
      </c>
    </row>
    <row r="3017" spans="1:22">
      <c r="A3017" s="128" t="s">
        <v>452</v>
      </c>
      <c r="B3017" s="128" t="str">
        <f t="shared" si="351"/>
        <v>1 3 6 369 002 001</v>
      </c>
      <c r="C3017" s="5" t="s">
        <v>10215</v>
      </c>
      <c r="D3017" t="s">
        <v>3386</v>
      </c>
      <c r="E3017" s="127">
        <f t="shared" si="352"/>
        <v>0</v>
      </c>
      <c r="F3017" s="127">
        <f t="shared" si="353"/>
        <v>0</v>
      </c>
      <c r="G3017" s="127">
        <f t="shared" si="354"/>
        <v>0</v>
      </c>
      <c r="H3017" s="131">
        <f t="shared" si="355"/>
        <v>0</v>
      </c>
      <c r="I3017" s="128">
        <f t="shared" si="356"/>
        <v>17</v>
      </c>
      <c r="J3017" s="156" t="str">
        <f t="shared" si="343"/>
        <v>1 3 6 369 002</v>
      </c>
      <c r="K3017" s="118">
        <f>SUMIFS(DATOS!$F:$F,DATOS!$A:$A,$C3017,DATOS!$G:$G,$N$1,DATOS!$E:$E,$Q$1)</f>
        <v>0</v>
      </c>
      <c r="L3017" s="118">
        <f>SUMIFS(DATOS!$F:$F,DATOS!$A:$A,$C3017,DATOS!$G:$G,$O$1,DATOS!$E:$E,$Q$1)</f>
        <v>0</v>
      </c>
      <c r="M3017" s="119">
        <f>SUMIFS(DATOS!$F:$F,DATOS!$A:$A,$C3017,DATOS!$G:$G,$P$1,DATOS!$E:$E,$Q$1)</f>
        <v>0</v>
      </c>
      <c r="N3017" s="117">
        <f>SUMIFS(DATOS!$F:$F,DATOS!$A:$A,$C3017,DATOS!$G:$G,$N$1,DATOS!$L:$L,$R$1)</f>
        <v>0</v>
      </c>
      <c r="O3017" s="118">
        <f>SUMIFS(DATOS!$F:$F,DATOS!$A:$A,$C3017,DATOS!$G:$G,$O$1,DATOS!$L:$L,$R$1)</f>
        <v>0</v>
      </c>
      <c r="P3017" s="119">
        <f>SUMIFS(DATOS!$F:$F,DATOS!$A:$A,$C3017,DATOS!$G:$G,$P$1,DATOS!$L:$L,$R$1)</f>
        <v>0</v>
      </c>
      <c r="Q3017" s="117">
        <f>SUMIFS(DATOS!$F:$F,DATOS!$A:$A,$C3017,DATOS!$G:$G,$N$1,DATOS!$J:$J,$S$1)</f>
        <v>0</v>
      </c>
      <c r="R3017" s="118">
        <f>SUMIFS(DATOS!$F:$F,DATOS!$A:$A,$C3017,DATOS!$G:$G,$O$1,DATOS!$J:$J,$S$1)</f>
        <v>0</v>
      </c>
      <c r="S3017" s="119">
        <f>SUMIFS(DATOS!$F:$F,DATOS!$A:$A,$C3017,DATOS!$G:$G,$P$1,DATOS!$J:$J,$S$1)</f>
        <v>0</v>
      </c>
      <c r="T3017" s="117">
        <f>SUMIFS(DATOS!$F:$F,DATOS!$A:$A,$C3017,DATOS!$G:$G,$N$1,DATOS!$K:$K,$T$1)</f>
        <v>0</v>
      </c>
      <c r="U3017" s="118">
        <f>SUMIFS(DATOS!$F:$F,DATOS!$A:$A,$C3017,DATOS!$G:$G,$O$1,DATOS!$K:$K,$T$1)</f>
        <v>0</v>
      </c>
      <c r="V3017" s="119">
        <f>SUMIFS(DATOS!$F:$F,DATOS!$A:$A,$C3017,DATOS!$G:$G,$P$1,DATOS!$K:$K,$R$1)</f>
        <v>0</v>
      </c>
    </row>
    <row r="3018" spans="1:22">
      <c r="A3018" s="128" t="s">
        <v>452</v>
      </c>
      <c r="B3018" s="128" t="str">
        <f t="shared" si="351"/>
        <v>1 3 6 369 003 001</v>
      </c>
      <c r="C3018" s="5" t="s">
        <v>10216</v>
      </c>
      <c r="D3018" t="s">
        <v>3386</v>
      </c>
      <c r="E3018" s="127">
        <f t="shared" si="352"/>
        <v>0</v>
      </c>
      <c r="F3018" s="127">
        <f t="shared" si="353"/>
        <v>0</v>
      </c>
      <c r="G3018" s="127">
        <f t="shared" si="354"/>
        <v>0</v>
      </c>
      <c r="H3018" s="131">
        <f t="shared" si="355"/>
        <v>0</v>
      </c>
      <c r="I3018" s="128">
        <f t="shared" si="356"/>
        <v>17</v>
      </c>
      <c r="J3018" s="156" t="str">
        <f t="shared" si="343"/>
        <v>1 3 6 369 003</v>
      </c>
      <c r="K3018" s="118">
        <f>SUMIFS(DATOS!$F:$F,DATOS!$A:$A,$C3018,DATOS!$G:$G,$N$1,DATOS!$E:$E,$Q$1)</f>
        <v>0</v>
      </c>
      <c r="L3018" s="118">
        <f>SUMIFS(DATOS!$F:$F,DATOS!$A:$A,$C3018,DATOS!$G:$G,$O$1,DATOS!$E:$E,$Q$1)</f>
        <v>0</v>
      </c>
      <c r="M3018" s="119">
        <f>SUMIFS(DATOS!$F:$F,DATOS!$A:$A,$C3018,DATOS!$G:$G,$P$1,DATOS!$E:$E,$Q$1)</f>
        <v>0</v>
      </c>
      <c r="N3018" s="117">
        <f>SUMIFS(DATOS!$F:$F,DATOS!$A:$A,$C3018,DATOS!$G:$G,$N$1,DATOS!$L:$L,$R$1)</f>
        <v>0</v>
      </c>
      <c r="O3018" s="118">
        <f>SUMIFS(DATOS!$F:$F,DATOS!$A:$A,$C3018,DATOS!$G:$G,$O$1,DATOS!$L:$L,$R$1)</f>
        <v>0</v>
      </c>
      <c r="P3018" s="119">
        <f>SUMIFS(DATOS!$F:$F,DATOS!$A:$A,$C3018,DATOS!$G:$G,$P$1,DATOS!$L:$L,$R$1)</f>
        <v>0</v>
      </c>
      <c r="Q3018" s="117">
        <f>SUMIFS(DATOS!$F:$F,DATOS!$A:$A,$C3018,DATOS!$G:$G,$N$1,DATOS!$J:$J,$S$1)</f>
        <v>0</v>
      </c>
      <c r="R3018" s="118">
        <f>SUMIFS(DATOS!$F:$F,DATOS!$A:$A,$C3018,DATOS!$G:$G,$O$1,DATOS!$J:$J,$S$1)</f>
        <v>0</v>
      </c>
      <c r="S3018" s="119">
        <f>SUMIFS(DATOS!$F:$F,DATOS!$A:$A,$C3018,DATOS!$G:$G,$P$1,DATOS!$J:$J,$S$1)</f>
        <v>0</v>
      </c>
      <c r="T3018" s="117">
        <f>SUMIFS(DATOS!$F:$F,DATOS!$A:$A,$C3018,DATOS!$G:$G,$N$1,DATOS!$K:$K,$T$1)</f>
        <v>0</v>
      </c>
      <c r="U3018" s="118">
        <f>SUMIFS(DATOS!$F:$F,DATOS!$A:$A,$C3018,DATOS!$G:$G,$O$1,DATOS!$K:$K,$T$1)</f>
        <v>0</v>
      </c>
      <c r="V3018" s="119">
        <f>SUMIFS(DATOS!$F:$F,DATOS!$A:$A,$C3018,DATOS!$G:$G,$P$1,DATOS!$K:$K,$R$1)</f>
        <v>0</v>
      </c>
    </row>
    <row r="3019" spans="1:22">
      <c r="A3019" s="128" t="s">
        <v>452</v>
      </c>
      <c r="B3019" s="128" t="str">
        <f t="shared" si="351"/>
        <v>1 3 6 369 004 001</v>
      </c>
      <c r="C3019" s="5" t="s">
        <v>10217</v>
      </c>
      <c r="D3019" t="s">
        <v>3386</v>
      </c>
      <c r="E3019" s="127">
        <f t="shared" si="352"/>
        <v>0</v>
      </c>
      <c r="F3019" s="127">
        <f t="shared" si="353"/>
        <v>0</v>
      </c>
      <c r="G3019" s="127">
        <f t="shared" si="354"/>
        <v>0</v>
      </c>
      <c r="H3019" s="131">
        <f t="shared" si="355"/>
        <v>0</v>
      </c>
      <c r="I3019" s="128">
        <f t="shared" si="356"/>
        <v>17</v>
      </c>
      <c r="J3019" s="156" t="str">
        <f t="shared" si="343"/>
        <v>1 3 6 369 004</v>
      </c>
      <c r="K3019" s="118">
        <f>SUMIFS(DATOS!$F:$F,DATOS!$A:$A,$C3019,DATOS!$G:$G,$N$1,DATOS!$E:$E,$Q$1)</f>
        <v>0</v>
      </c>
      <c r="L3019" s="118">
        <f>SUMIFS(DATOS!$F:$F,DATOS!$A:$A,$C3019,DATOS!$G:$G,$O$1,DATOS!$E:$E,$Q$1)</f>
        <v>0</v>
      </c>
      <c r="M3019" s="119">
        <f>SUMIFS(DATOS!$F:$F,DATOS!$A:$A,$C3019,DATOS!$G:$G,$P$1,DATOS!$E:$E,$Q$1)</f>
        <v>0</v>
      </c>
      <c r="N3019" s="117">
        <f>SUMIFS(DATOS!$F:$F,DATOS!$A:$A,$C3019,DATOS!$G:$G,$N$1,DATOS!$L:$L,$R$1)</f>
        <v>0</v>
      </c>
      <c r="O3019" s="118">
        <f>SUMIFS(DATOS!$F:$F,DATOS!$A:$A,$C3019,DATOS!$G:$G,$O$1,DATOS!$L:$L,$R$1)</f>
        <v>0</v>
      </c>
      <c r="P3019" s="119">
        <f>SUMIFS(DATOS!$F:$F,DATOS!$A:$A,$C3019,DATOS!$G:$G,$P$1,DATOS!$L:$L,$R$1)</f>
        <v>0</v>
      </c>
      <c r="Q3019" s="117">
        <f>SUMIFS(DATOS!$F:$F,DATOS!$A:$A,$C3019,DATOS!$G:$G,$N$1,DATOS!$J:$J,$S$1)</f>
        <v>0</v>
      </c>
      <c r="R3019" s="118">
        <f>SUMIFS(DATOS!$F:$F,DATOS!$A:$A,$C3019,DATOS!$G:$G,$O$1,DATOS!$J:$J,$S$1)</f>
        <v>0</v>
      </c>
      <c r="S3019" s="119">
        <f>SUMIFS(DATOS!$F:$F,DATOS!$A:$A,$C3019,DATOS!$G:$G,$P$1,DATOS!$J:$J,$S$1)</f>
        <v>0</v>
      </c>
      <c r="T3019" s="117">
        <f>SUMIFS(DATOS!$F:$F,DATOS!$A:$A,$C3019,DATOS!$G:$G,$N$1,DATOS!$K:$K,$T$1)</f>
        <v>0</v>
      </c>
      <c r="U3019" s="118">
        <f>SUMIFS(DATOS!$F:$F,DATOS!$A:$A,$C3019,DATOS!$G:$G,$O$1,DATOS!$K:$K,$T$1)</f>
        <v>0</v>
      </c>
      <c r="V3019" s="119">
        <f>SUMIFS(DATOS!$F:$F,DATOS!$A:$A,$C3019,DATOS!$G:$G,$P$1,DATOS!$K:$K,$R$1)</f>
        <v>0</v>
      </c>
    </row>
    <row r="3020" spans="1:22">
      <c r="A3020" s="128" t="s">
        <v>452</v>
      </c>
      <c r="B3020" s="128" t="str">
        <f t="shared" si="351"/>
        <v>1 3 6 369 005 001</v>
      </c>
      <c r="C3020" s="5" t="s">
        <v>10218</v>
      </c>
      <c r="D3020" t="s">
        <v>3386</v>
      </c>
      <c r="E3020" s="127">
        <f t="shared" si="352"/>
        <v>0</v>
      </c>
      <c r="F3020" s="127">
        <f t="shared" si="353"/>
        <v>0</v>
      </c>
      <c r="G3020" s="127">
        <f t="shared" si="354"/>
        <v>0</v>
      </c>
      <c r="H3020" s="131">
        <f t="shared" si="355"/>
        <v>0</v>
      </c>
      <c r="I3020" s="128">
        <f t="shared" si="356"/>
        <v>17</v>
      </c>
      <c r="J3020" s="156" t="str">
        <f t="shared" si="343"/>
        <v>1 3 6 369 005</v>
      </c>
      <c r="K3020" s="118">
        <f>SUMIFS(DATOS!$F:$F,DATOS!$A:$A,$C3020,DATOS!$G:$G,$N$1,DATOS!$E:$E,$Q$1)</f>
        <v>0</v>
      </c>
      <c r="L3020" s="118">
        <f>SUMIFS(DATOS!$F:$F,DATOS!$A:$A,$C3020,DATOS!$G:$G,$O$1,DATOS!$E:$E,$Q$1)</f>
        <v>0</v>
      </c>
      <c r="M3020" s="119">
        <f>SUMIFS(DATOS!$F:$F,DATOS!$A:$A,$C3020,DATOS!$G:$G,$P$1,DATOS!$E:$E,$Q$1)</f>
        <v>0</v>
      </c>
      <c r="N3020" s="117">
        <f>SUMIFS(DATOS!$F:$F,DATOS!$A:$A,$C3020,DATOS!$G:$G,$N$1,DATOS!$L:$L,$R$1)</f>
        <v>0</v>
      </c>
      <c r="O3020" s="118">
        <f>SUMIFS(DATOS!$F:$F,DATOS!$A:$A,$C3020,DATOS!$G:$G,$O$1,DATOS!$L:$L,$R$1)</f>
        <v>0</v>
      </c>
      <c r="P3020" s="119">
        <f>SUMIFS(DATOS!$F:$F,DATOS!$A:$A,$C3020,DATOS!$G:$G,$P$1,DATOS!$L:$L,$R$1)</f>
        <v>0</v>
      </c>
      <c r="Q3020" s="117">
        <f>SUMIFS(DATOS!$F:$F,DATOS!$A:$A,$C3020,DATOS!$G:$G,$N$1,DATOS!$J:$J,$S$1)</f>
        <v>0</v>
      </c>
      <c r="R3020" s="118">
        <f>SUMIFS(DATOS!$F:$F,DATOS!$A:$A,$C3020,DATOS!$G:$G,$O$1,DATOS!$J:$J,$S$1)</f>
        <v>0</v>
      </c>
      <c r="S3020" s="119">
        <f>SUMIFS(DATOS!$F:$F,DATOS!$A:$A,$C3020,DATOS!$G:$G,$P$1,DATOS!$J:$J,$S$1)</f>
        <v>0</v>
      </c>
      <c r="T3020" s="117">
        <f>SUMIFS(DATOS!$F:$F,DATOS!$A:$A,$C3020,DATOS!$G:$G,$N$1,DATOS!$K:$K,$T$1)</f>
        <v>0</v>
      </c>
      <c r="U3020" s="118">
        <f>SUMIFS(DATOS!$F:$F,DATOS!$A:$A,$C3020,DATOS!$G:$G,$O$1,DATOS!$K:$K,$T$1)</f>
        <v>0</v>
      </c>
      <c r="V3020" s="119">
        <f>SUMIFS(DATOS!$F:$F,DATOS!$A:$A,$C3020,DATOS!$G:$G,$P$1,DATOS!$K:$K,$R$1)</f>
        <v>0</v>
      </c>
    </row>
    <row r="3021" spans="1:22">
      <c r="A3021" s="128" t="s">
        <v>452</v>
      </c>
      <c r="B3021" s="128" t="str">
        <f t="shared" si="351"/>
        <v>1 3 7 371 001 001</v>
      </c>
      <c r="C3021" s="5" t="s">
        <v>4637</v>
      </c>
      <c r="D3021" t="s">
        <v>3387</v>
      </c>
      <c r="E3021" s="127">
        <f t="shared" si="352"/>
        <v>0</v>
      </c>
      <c r="F3021" s="127">
        <f t="shared" si="353"/>
        <v>0</v>
      </c>
      <c r="G3021" s="127">
        <f t="shared" si="354"/>
        <v>0</v>
      </c>
      <c r="H3021" s="131">
        <f t="shared" si="355"/>
        <v>0</v>
      </c>
      <c r="I3021" s="128">
        <f t="shared" si="356"/>
        <v>17</v>
      </c>
      <c r="J3021" s="156" t="str">
        <f t="shared" si="343"/>
        <v>1 3 7 371 001</v>
      </c>
      <c r="K3021" s="118">
        <f>SUMIFS(DATOS!$F:$F,DATOS!$A:$A,$C3021,DATOS!$G:$G,$N$1,DATOS!$E:$E,$Q$1)</f>
        <v>0</v>
      </c>
      <c r="L3021" s="118">
        <f>SUMIFS(DATOS!$F:$F,DATOS!$A:$A,$C3021,DATOS!$G:$G,$O$1,DATOS!$E:$E,$Q$1)</f>
        <v>0</v>
      </c>
      <c r="M3021" s="119">
        <f>SUMIFS(DATOS!$F:$F,DATOS!$A:$A,$C3021,DATOS!$G:$G,$P$1,DATOS!$E:$E,$Q$1)</f>
        <v>0</v>
      </c>
      <c r="N3021" s="117">
        <f>SUMIFS(DATOS!$F:$F,DATOS!$A:$A,$C3021,DATOS!$G:$G,$N$1,DATOS!$L:$L,$R$1)</f>
        <v>0</v>
      </c>
      <c r="O3021" s="118">
        <f>SUMIFS(DATOS!$F:$F,DATOS!$A:$A,$C3021,DATOS!$G:$G,$O$1,DATOS!$L:$L,$R$1)</f>
        <v>0</v>
      </c>
      <c r="P3021" s="119">
        <f>SUMIFS(DATOS!$F:$F,DATOS!$A:$A,$C3021,DATOS!$G:$G,$P$1,DATOS!$L:$L,$R$1)</f>
        <v>0</v>
      </c>
      <c r="Q3021" s="117">
        <f>SUMIFS(DATOS!$F:$F,DATOS!$A:$A,$C3021,DATOS!$G:$G,$N$1,DATOS!$J:$J,$S$1)</f>
        <v>0</v>
      </c>
      <c r="R3021" s="118">
        <f>SUMIFS(DATOS!$F:$F,DATOS!$A:$A,$C3021,DATOS!$G:$G,$O$1,DATOS!$J:$J,$S$1)</f>
        <v>0</v>
      </c>
      <c r="S3021" s="119">
        <f>SUMIFS(DATOS!$F:$F,DATOS!$A:$A,$C3021,DATOS!$G:$G,$P$1,DATOS!$J:$J,$S$1)</f>
        <v>0</v>
      </c>
      <c r="T3021" s="117">
        <f>SUMIFS(DATOS!$F:$F,DATOS!$A:$A,$C3021,DATOS!$G:$G,$N$1,DATOS!$K:$K,$T$1)</f>
        <v>0</v>
      </c>
      <c r="U3021" s="118">
        <f>SUMIFS(DATOS!$F:$F,DATOS!$A:$A,$C3021,DATOS!$G:$G,$O$1,DATOS!$K:$K,$T$1)</f>
        <v>0</v>
      </c>
      <c r="V3021" s="119">
        <f>SUMIFS(DATOS!$F:$F,DATOS!$A:$A,$C3021,DATOS!$G:$G,$P$1,DATOS!$K:$K,$R$1)</f>
        <v>0</v>
      </c>
    </row>
    <row r="3022" spans="1:22">
      <c r="A3022" s="128" t="s">
        <v>452</v>
      </c>
      <c r="B3022" s="128" t="str">
        <f t="shared" si="351"/>
        <v>1 3 7 371 002 001</v>
      </c>
      <c r="C3022" s="5" t="s">
        <v>10219</v>
      </c>
      <c r="D3022" t="s">
        <v>3387</v>
      </c>
      <c r="E3022" s="127">
        <f t="shared" si="352"/>
        <v>0</v>
      </c>
      <c r="F3022" s="127">
        <f t="shared" si="353"/>
        <v>0</v>
      </c>
      <c r="G3022" s="127">
        <f t="shared" si="354"/>
        <v>0</v>
      </c>
      <c r="H3022" s="131">
        <f t="shared" si="355"/>
        <v>0</v>
      </c>
      <c r="I3022" s="128">
        <f t="shared" si="356"/>
        <v>17</v>
      </c>
      <c r="J3022" s="156" t="str">
        <f t="shared" si="343"/>
        <v>1 3 7 371 002</v>
      </c>
      <c r="K3022" s="118">
        <f>SUMIFS(DATOS!$F:$F,DATOS!$A:$A,$C3022,DATOS!$G:$G,$N$1,DATOS!$E:$E,$Q$1)</f>
        <v>0</v>
      </c>
      <c r="L3022" s="118">
        <f>SUMIFS(DATOS!$F:$F,DATOS!$A:$A,$C3022,DATOS!$G:$G,$O$1,DATOS!$E:$E,$Q$1)</f>
        <v>0</v>
      </c>
      <c r="M3022" s="119">
        <f>SUMIFS(DATOS!$F:$F,DATOS!$A:$A,$C3022,DATOS!$G:$G,$P$1,DATOS!$E:$E,$Q$1)</f>
        <v>0</v>
      </c>
      <c r="N3022" s="117">
        <f>SUMIFS(DATOS!$F:$F,DATOS!$A:$A,$C3022,DATOS!$G:$G,$N$1,DATOS!$L:$L,$R$1)</f>
        <v>0</v>
      </c>
      <c r="O3022" s="118">
        <f>SUMIFS(DATOS!$F:$F,DATOS!$A:$A,$C3022,DATOS!$G:$G,$O$1,DATOS!$L:$L,$R$1)</f>
        <v>0</v>
      </c>
      <c r="P3022" s="119">
        <f>SUMIFS(DATOS!$F:$F,DATOS!$A:$A,$C3022,DATOS!$G:$G,$P$1,DATOS!$L:$L,$R$1)</f>
        <v>0</v>
      </c>
      <c r="Q3022" s="117">
        <f>SUMIFS(DATOS!$F:$F,DATOS!$A:$A,$C3022,DATOS!$G:$G,$N$1,DATOS!$J:$J,$S$1)</f>
        <v>0</v>
      </c>
      <c r="R3022" s="118">
        <f>SUMIFS(DATOS!$F:$F,DATOS!$A:$A,$C3022,DATOS!$G:$G,$O$1,DATOS!$J:$J,$S$1)</f>
        <v>0</v>
      </c>
      <c r="S3022" s="119">
        <f>SUMIFS(DATOS!$F:$F,DATOS!$A:$A,$C3022,DATOS!$G:$G,$P$1,DATOS!$J:$J,$S$1)</f>
        <v>0</v>
      </c>
      <c r="T3022" s="117">
        <f>SUMIFS(DATOS!$F:$F,DATOS!$A:$A,$C3022,DATOS!$G:$G,$N$1,DATOS!$K:$K,$T$1)</f>
        <v>0</v>
      </c>
      <c r="U3022" s="118">
        <f>SUMIFS(DATOS!$F:$F,DATOS!$A:$A,$C3022,DATOS!$G:$G,$O$1,DATOS!$K:$K,$T$1)</f>
        <v>0</v>
      </c>
      <c r="V3022" s="119">
        <f>SUMIFS(DATOS!$F:$F,DATOS!$A:$A,$C3022,DATOS!$G:$G,$P$1,DATOS!$K:$K,$R$1)</f>
        <v>0</v>
      </c>
    </row>
    <row r="3023" spans="1:22">
      <c r="A3023" s="128" t="s">
        <v>452</v>
      </c>
      <c r="B3023" s="128" t="str">
        <f t="shared" si="351"/>
        <v>1 3 7 371 003 001</v>
      </c>
      <c r="C3023" s="5" t="s">
        <v>10220</v>
      </c>
      <c r="D3023" t="s">
        <v>3387</v>
      </c>
      <c r="E3023" s="127">
        <f t="shared" si="352"/>
        <v>0</v>
      </c>
      <c r="F3023" s="127">
        <f t="shared" si="353"/>
        <v>0</v>
      </c>
      <c r="G3023" s="127">
        <f t="shared" si="354"/>
        <v>0</v>
      </c>
      <c r="H3023" s="131">
        <f t="shared" si="355"/>
        <v>0</v>
      </c>
      <c r="I3023" s="128">
        <f t="shared" si="356"/>
        <v>17</v>
      </c>
      <c r="J3023" s="156" t="str">
        <f t="shared" si="343"/>
        <v>1 3 7 371 003</v>
      </c>
      <c r="K3023" s="118">
        <f>SUMIFS(DATOS!$F:$F,DATOS!$A:$A,$C3023,DATOS!$G:$G,$N$1,DATOS!$E:$E,$Q$1)</f>
        <v>0</v>
      </c>
      <c r="L3023" s="118">
        <f>SUMIFS(DATOS!$F:$F,DATOS!$A:$A,$C3023,DATOS!$G:$G,$O$1,DATOS!$E:$E,$Q$1)</f>
        <v>0</v>
      </c>
      <c r="M3023" s="119">
        <f>SUMIFS(DATOS!$F:$F,DATOS!$A:$A,$C3023,DATOS!$G:$G,$P$1,DATOS!$E:$E,$Q$1)</f>
        <v>0</v>
      </c>
      <c r="N3023" s="117">
        <f>SUMIFS(DATOS!$F:$F,DATOS!$A:$A,$C3023,DATOS!$G:$G,$N$1,DATOS!$L:$L,$R$1)</f>
        <v>0</v>
      </c>
      <c r="O3023" s="118">
        <f>SUMIFS(DATOS!$F:$F,DATOS!$A:$A,$C3023,DATOS!$G:$G,$O$1,DATOS!$L:$L,$R$1)</f>
        <v>0</v>
      </c>
      <c r="P3023" s="119">
        <f>SUMIFS(DATOS!$F:$F,DATOS!$A:$A,$C3023,DATOS!$G:$G,$P$1,DATOS!$L:$L,$R$1)</f>
        <v>0</v>
      </c>
      <c r="Q3023" s="117">
        <f>SUMIFS(DATOS!$F:$F,DATOS!$A:$A,$C3023,DATOS!$G:$G,$N$1,DATOS!$J:$J,$S$1)</f>
        <v>0</v>
      </c>
      <c r="R3023" s="118">
        <f>SUMIFS(DATOS!$F:$F,DATOS!$A:$A,$C3023,DATOS!$G:$G,$O$1,DATOS!$J:$J,$S$1)</f>
        <v>0</v>
      </c>
      <c r="S3023" s="119">
        <f>SUMIFS(DATOS!$F:$F,DATOS!$A:$A,$C3023,DATOS!$G:$G,$P$1,DATOS!$J:$J,$S$1)</f>
        <v>0</v>
      </c>
      <c r="T3023" s="117">
        <f>SUMIFS(DATOS!$F:$F,DATOS!$A:$A,$C3023,DATOS!$G:$G,$N$1,DATOS!$K:$K,$T$1)</f>
        <v>0</v>
      </c>
      <c r="U3023" s="118">
        <f>SUMIFS(DATOS!$F:$F,DATOS!$A:$A,$C3023,DATOS!$G:$G,$O$1,DATOS!$K:$K,$T$1)</f>
        <v>0</v>
      </c>
      <c r="V3023" s="119">
        <f>SUMIFS(DATOS!$F:$F,DATOS!$A:$A,$C3023,DATOS!$G:$G,$P$1,DATOS!$K:$K,$R$1)</f>
        <v>0</v>
      </c>
    </row>
    <row r="3024" spans="1:22">
      <c r="A3024" s="128" t="s">
        <v>452</v>
      </c>
      <c r="B3024" s="128" t="str">
        <f t="shared" si="351"/>
        <v>1 3 7 371 004 001</v>
      </c>
      <c r="C3024" s="5" t="s">
        <v>10221</v>
      </c>
      <c r="D3024" t="s">
        <v>3387</v>
      </c>
      <c r="E3024" s="127">
        <f t="shared" si="352"/>
        <v>0</v>
      </c>
      <c r="F3024" s="127">
        <f t="shared" si="353"/>
        <v>0</v>
      </c>
      <c r="G3024" s="127">
        <f t="shared" si="354"/>
        <v>0</v>
      </c>
      <c r="H3024" s="131">
        <f t="shared" si="355"/>
        <v>0</v>
      </c>
      <c r="I3024" s="128">
        <f t="shared" si="356"/>
        <v>17</v>
      </c>
      <c r="J3024" s="156" t="str">
        <f t="shared" si="343"/>
        <v>1 3 7 371 004</v>
      </c>
      <c r="K3024" s="118">
        <f>SUMIFS(DATOS!$F:$F,DATOS!$A:$A,$C3024,DATOS!$G:$G,$N$1,DATOS!$E:$E,$Q$1)</f>
        <v>0</v>
      </c>
      <c r="L3024" s="118">
        <f>SUMIFS(DATOS!$F:$F,DATOS!$A:$A,$C3024,DATOS!$G:$G,$O$1,DATOS!$E:$E,$Q$1)</f>
        <v>0</v>
      </c>
      <c r="M3024" s="119">
        <f>SUMIFS(DATOS!$F:$F,DATOS!$A:$A,$C3024,DATOS!$G:$G,$P$1,DATOS!$E:$E,$Q$1)</f>
        <v>0</v>
      </c>
      <c r="N3024" s="117">
        <f>SUMIFS(DATOS!$F:$F,DATOS!$A:$A,$C3024,DATOS!$G:$G,$N$1,DATOS!$L:$L,$R$1)</f>
        <v>0</v>
      </c>
      <c r="O3024" s="118">
        <f>SUMIFS(DATOS!$F:$F,DATOS!$A:$A,$C3024,DATOS!$G:$G,$O$1,DATOS!$L:$L,$R$1)</f>
        <v>0</v>
      </c>
      <c r="P3024" s="119">
        <f>SUMIFS(DATOS!$F:$F,DATOS!$A:$A,$C3024,DATOS!$G:$G,$P$1,DATOS!$L:$L,$R$1)</f>
        <v>0</v>
      </c>
      <c r="Q3024" s="117">
        <f>SUMIFS(DATOS!$F:$F,DATOS!$A:$A,$C3024,DATOS!$G:$G,$N$1,DATOS!$J:$J,$S$1)</f>
        <v>0</v>
      </c>
      <c r="R3024" s="118">
        <f>SUMIFS(DATOS!$F:$F,DATOS!$A:$A,$C3024,DATOS!$G:$G,$O$1,DATOS!$J:$J,$S$1)</f>
        <v>0</v>
      </c>
      <c r="S3024" s="119">
        <f>SUMIFS(DATOS!$F:$F,DATOS!$A:$A,$C3024,DATOS!$G:$G,$P$1,DATOS!$J:$J,$S$1)</f>
        <v>0</v>
      </c>
      <c r="T3024" s="117">
        <f>SUMIFS(DATOS!$F:$F,DATOS!$A:$A,$C3024,DATOS!$G:$G,$N$1,DATOS!$K:$K,$T$1)</f>
        <v>0</v>
      </c>
      <c r="U3024" s="118">
        <f>SUMIFS(DATOS!$F:$F,DATOS!$A:$A,$C3024,DATOS!$G:$G,$O$1,DATOS!$K:$K,$T$1)</f>
        <v>0</v>
      </c>
      <c r="V3024" s="119">
        <f>SUMIFS(DATOS!$F:$F,DATOS!$A:$A,$C3024,DATOS!$G:$G,$P$1,DATOS!$K:$K,$R$1)</f>
        <v>0</v>
      </c>
    </row>
    <row r="3025" spans="1:22">
      <c r="A3025" s="128" t="s">
        <v>452</v>
      </c>
      <c r="B3025" s="128" t="str">
        <f t="shared" si="351"/>
        <v>1 3 7 371 005 001</v>
      </c>
      <c r="C3025" s="5" t="s">
        <v>10222</v>
      </c>
      <c r="D3025" t="s">
        <v>3387</v>
      </c>
      <c r="E3025" s="127">
        <f t="shared" si="352"/>
        <v>0</v>
      </c>
      <c r="F3025" s="127">
        <f t="shared" si="353"/>
        <v>0</v>
      </c>
      <c r="G3025" s="127">
        <f t="shared" si="354"/>
        <v>0</v>
      </c>
      <c r="H3025" s="131">
        <f t="shared" si="355"/>
        <v>0</v>
      </c>
      <c r="I3025" s="128">
        <f t="shared" si="356"/>
        <v>17</v>
      </c>
      <c r="J3025" s="156" t="str">
        <f t="shared" si="343"/>
        <v>1 3 7 371 005</v>
      </c>
      <c r="K3025" s="118">
        <f>SUMIFS(DATOS!$F:$F,DATOS!$A:$A,$C3025,DATOS!$G:$G,$N$1,DATOS!$E:$E,$Q$1)</f>
        <v>0</v>
      </c>
      <c r="L3025" s="118">
        <f>SUMIFS(DATOS!$F:$F,DATOS!$A:$A,$C3025,DATOS!$G:$G,$O$1,DATOS!$E:$E,$Q$1)</f>
        <v>0</v>
      </c>
      <c r="M3025" s="119">
        <f>SUMIFS(DATOS!$F:$F,DATOS!$A:$A,$C3025,DATOS!$G:$G,$P$1,DATOS!$E:$E,$Q$1)</f>
        <v>0</v>
      </c>
      <c r="N3025" s="117">
        <f>SUMIFS(DATOS!$F:$F,DATOS!$A:$A,$C3025,DATOS!$G:$G,$N$1,DATOS!$L:$L,$R$1)</f>
        <v>0</v>
      </c>
      <c r="O3025" s="118">
        <f>SUMIFS(DATOS!$F:$F,DATOS!$A:$A,$C3025,DATOS!$G:$G,$O$1,DATOS!$L:$L,$R$1)</f>
        <v>0</v>
      </c>
      <c r="P3025" s="119">
        <f>SUMIFS(DATOS!$F:$F,DATOS!$A:$A,$C3025,DATOS!$G:$G,$P$1,DATOS!$L:$L,$R$1)</f>
        <v>0</v>
      </c>
      <c r="Q3025" s="117">
        <f>SUMIFS(DATOS!$F:$F,DATOS!$A:$A,$C3025,DATOS!$G:$G,$N$1,DATOS!$J:$J,$S$1)</f>
        <v>0</v>
      </c>
      <c r="R3025" s="118">
        <f>SUMIFS(DATOS!$F:$F,DATOS!$A:$A,$C3025,DATOS!$G:$G,$O$1,DATOS!$J:$J,$S$1)</f>
        <v>0</v>
      </c>
      <c r="S3025" s="119">
        <f>SUMIFS(DATOS!$F:$F,DATOS!$A:$A,$C3025,DATOS!$G:$G,$P$1,DATOS!$J:$J,$S$1)</f>
        <v>0</v>
      </c>
      <c r="T3025" s="117">
        <f>SUMIFS(DATOS!$F:$F,DATOS!$A:$A,$C3025,DATOS!$G:$G,$N$1,DATOS!$K:$K,$T$1)</f>
        <v>0</v>
      </c>
      <c r="U3025" s="118">
        <f>SUMIFS(DATOS!$F:$F,DATOS!$A:$A,$C3025,DATOS!$G:$G,$O$1,DATOS!$K:$K,$T$1)</f>
        <v>0</v>
      </c>
      <c r="V3025" s="119">
        <f>SUMIFS(DATOS!$F:$F,DATOS!$A:$A,$C3025,DATOS!$G:$G,$P$1,DATOS!$K:$K,$R$1)</f>
        <v>0</v>
      </c>
    </row>
    <row r="3026" spans="1:22">
      <c r="A3026" s="128" t="s">
        <v>452</v>
      </c>
      <c r="B3026" s="128" t="str">
        <f t="shared" si="351"/>
        <v>1 3 7 372 001 001</v>
      </c>
      <c r="C3026" s="5" t="s">
        <v>4645</v>
      </c>
      <c r="D3026" t="s">
        <v>3388</v>
      </c>
      <c r="E3026" s="127">
        <f t="shared" si="352"/>
        <v>0</v>
      </c>
      <c r="F3026" s="127">
        <f t="shared" si="353"/>
        <v>0</v>
      </c>
      <c r="G3026" s="127">
        <f t="shared" si="354"/>
        <v>0</v>
      </c>
      <c r="H3026" s="131">
        <f t="shared" si="355"/>
        <v>0</v>
      </c>
      <c r="I3026" s="128">
        <f t="shared" si="356"/>
        <v>17</v>
      </c>
      <c r="J3026" s="156" t="str">
        <f t="shared" si="343"/>
        <v>1 3 7 372 001</v>
      </c>
      <c r="K3026" s="118">
        <f>SUMIFS(DATOS!$F:$F,DATOS!$A:$A,$C3026,DATOS!$G:$G,$N$1,DATOS!$E:$E,$Q$1)</f>
        <v>0</v>
      </c>
      <c r="L3026" s="118">
        <f>SUMIFS(DATOS!$F:$F,DATOS!$A:$A,$C3026,DATOS!$G:$G,$O$1,DATOS!$E:$E,$Q$1)</f>
        <v>0</v>
      </c>
      <c r="M3026" s="119">
        <f>SUMIFS(DATOS!$F:$F,DATOS!$A:$A,$C3026,DATOS!$G:$G,$P$1,DATOS!$E:$E,$Q$1)</f>
        <v>0</v>
      </c>
      <c r="N3026" s="117">
        <f>SUMIFS(DATOS!$F:$F,DATOS!$A:$A,$C3026,DATOS!$G:$G,$N$1,DATOS!$L:$L,$R$1)</f>
        <v>0</v>
      </c>
      <c r="O3026" s="118">
        <f>SUMIFS(DATOS!$F:$F,DATOS!$A:$A,$C3026,DATOS!$G:$G,$O$1,DATOS!$L:$L,$R$1)</f>
        <v>0</v>
      </c>
      <c r="P3026" s="119">
        <f>SUMIFS(DATOS!$F:$F,DATOS!$A:$A,$C3026,DATOS!$G:$G,$P$1,DATOS!$L:$L,$R$1)</f>
        <v>0</v>
      </c>
      <c r="Q3026" s="117">
        <f>SUMIFS(DATOS!$F:$F,DATOS!$A:$A,$C3026,DATOS!$G:$G,$N$1,DATOS!$J:$J,$S$1)</f>
        <v>0</v>
      </c>
      <c r="R3026" s="118">
        <f>SUMIFS(DATOS!$F:$F,DATOS!$A:$A,$C3026,DATOS!$G:$G,$O$1,DATOS!$J:$J,$S$1)</f>
        <v>0</v>
      </c>
      <c r="S3026" s="119">
        <f>SUMIFS(DATOS!$F:$F,DATOS!$A:$A,$C3026,DATOS!$G:$G,$P$1,DATOS!$J:$J,$S$1)</f>
        <v>0</v>
      </c>
      <c r="T3026" s="117">
        <f>SUMIFS(DATOS!$F:$F,DATOS!$A:$A,$C3026,DATOS!$G:$G,$N$1,DATOS!$K:$K,$T$1)</f>
        <v>0</v>
      </c>
      <c r="U3026" s="118">
        <f>SUMIFS(DATOS!$F:$F,DATOS!$A:$A,$C3026,DATOS!$G:$G,$O$1,DATOS!$K:$K,$T$1)</f>
        <v>0</v>
      </c>
      <c r="V3026" s="119">
        <f>SUMIFS(DATOS!$F:$F,DATOS!$A:$A,$C3026,DATOS!$G:$G,$P$1,DATOS!$K:$K,$R$1)</f>
        <v>0</v>
      </c>
    </row>
    <row r="3027" spans="1:22">
      <c r="A3027" s="128" t="s">
        <v>452</v>
      </c>
      <c r="B3027" s="128" t="str">
        <f t="shared" si="351"/>
        <v>1 3 7 372 002 001</v>
      </c>
      <c r="C3027" s="5" t="s">
        <v>10223</v>
      </c>
      <c r="D3027" t="s">
        <v>3388</v>
      </c>
      <c r="E3027" s="127">
        <f t="shared" si="352"/>
        <v>0</v>
      </c>
      <c r="F3027" s="127">
        <f t="shared" si="353"/>
        <v>0</v>
      </c>
      <c r="G3027" s="127">
        <f t="shared" si="354"/>
        <v>0</v>
      </c>
      <c r="H3027" s="131">
        <f t="shared" si="355"/>
        <v>0</v>
      </c>
      <c r="I3027" s="128">
        <f t="shared" si="356"/>
        <v>17</v>
      </c>
      <c r="J3027" s="156" t="str">
        <f t="shared" si="343"/>
        <v>1 3 7 372 002</v>
      </c>
      <c r="K3027" s="118">
        <f>SUMIFS(DATOS!$F:$F,DATOS!$A:$A,$C3027,DATOS!$G:$G,$N$1,DATOS!$E:$E,$Q$1)</f>
        <v>0</v>
      </c>
      <c r="L3027" s="118">
        <f>SUMIFS(DATOS!$F:$F,DATOS!$A:$A,$C3027,DATOS!$G:$G,$O$1,DATOS!$E:$E,$Q$1)</f>
        <v>0</v>
      </c>
      <c r="M3027" s="119">
        <f>SUMIFS(DATOS!$F:$F,DATOS!$A:$A,$C3027,DATOS!$G:$G,$P$1,DATOS!$E:$E,$Q$1)</f>
        <v>0</v>
      </c>
      <c r="N3027" s="117">
        <f>SUMIFS(DATOS!$F:$F,DATOS!$A:$A,$C3027,DATOS!$G:$G,$N$1,DATOS!$L:$L,$R$1)</f>
        <v>0</v>
      </c>
      <c r="O3027" s="118">
        <f>SUMIFS(DATOS!$F:$F,DATOS!$A:$A,$C3027,DATOS!$G:$G,$O$1,DATOS!$L:$L,$R$1)</f>
        <v>0</v>
      </c>
      <c r="P3027" s="119">
        <f>SUMIFS(DATOS!$F:$F,DATOS!$A:$A,$C3027,DATOS!$G:$G,$P$1,DATOS!$L:$L,$R$1)</f>
        <v>0</v>
      </c>
      <c r="Q3027" s="117">
        <f>SUMIFS(DATOS!$F:$F,DATOS!$A:$A,$C3027,DATOS!$G:$G,$N$1,DATOS!$J:$J,$S$1)</f>
        <v>0</v>
      </c>
      <c r="R3027" s="118">
        <f>SUMIFS(DATOS!$F:$F,DATOS!$A:$A,$C3027,DATOS!$G:$G,$O$1,DATOS!$J:$J,$S$1)</f>
        <v>0</v>
      </c>
      <c r="S3027" s="119">
        <f>SUMIFS(DATOS!$F:$F,DATOS!$A:$A,$C3027,DATOS!$G:$G,$P$1,DATOS!$J:$J,$S$1)</f>
        <v>0</v>
      </c>
      <c r="T3027" s="117">
        <f>SUMIFS(DATOS!$F:$F,DATOS!$A:$A,$C3027,DATOS!$G:$G,$N$1,DATOS!$K:$K,$T$1)</f>
        <v>0</v>
      </c>
      <c r="U3027" s="118">
        <f>SUMIFS(DATOS!$F:$F,DATOS!$A:$A,$C3027,DATOS!$G:$G,$O$1,DATOS!$K:$K,$T$1)</f>
        <v>0</v>
      </c>
      <c r="V3027" s="119">
        <f>SUMIFS(DATOS!$F:$F,DATOS!$A:$A,$C3027,DATOS!$G:$G,$P$1,DATOS!$K:$K,$R$1)</f>
        <v>0</v>
      </c>
    </row>
    <row r="3028" spans="1:22">
      <c r="A3028" s="128" t="s">
        <v>452</v>
      </c>
      <c r="B3028" s="128" t="str">
        <f t="shared" si="351"/>
        <v>1 3 7 372 003 001</v>
      </c>
      <c r="C3028" s="5" t="s">
        <v>10224</v>
      </c>
      <c r="D3028" t="s">
        <v>3388</v>
      </c>
      <c r="E3028" s="127">
        <f t="shared" si="352"/>
        <v>0</v>
      </c>
      <c r="F3028" s="127">
        <f t="shared" si="353"/>
        <v>0</v>
      </c>
      <c r="G3028" s="127">
        <f t="shared" si="354"/>
        <v>0</v>
      </c>
      <c r="H3028" s="131">
        <f t="shared" si="355"/>
        <v>0</v>
      </c>
      <c r="I3028" s="128">
        <f t="shared" si="356"/>
        <v>17</v>
      </c>
      <c r="J3028" s="156" t="str">
        <f t="shared" si="343"/>
        <v>1 3 7 372 003</v>
      </c>
      <c r="K3028" s="118">
        <f>SUMIFS(DATOS!$F:$F,DATOS!$A:$A,$C3028,DATOS!$G:$G,$N$1,DATOS!$E:$E,$Q$1)</f>
        <v>0</v>
      </c>
      <c r="L3028" s="118">
        <f>SUMIFS(DATOS!$F:$F,DATOS!$A:$A,$C3028,DATOS!$G:$G,$O$1,DATOS!$E:$E,$Q$1)</f>
        <v>0</v>
      </c>
      <c r="M3028" s="119">
        <f>SUMIFS(DATOS!$F:$F,DATOS!$A:$A,$C3028,DATOS!$G:$G,$P$1,DATOS!$E:$E,$Q$1)</f>
        <v>0</v>
      </c>
      <c r="N3028" s="117">
        <f>SUMIFS(DATOS!$F:$F,DATOS!$A:$A,$C3028,DATOS!$G:$G,$N$1,DATOS!$L:$L,$R$1)</f>
        <v>0</v>
      </c>
      <c r="O3028" s="118">
        <f>SUMIFS(DATOS!$F:$F,DATOS!$A:$A,$C3028,DATOS!$G:$G,$O$1,DATOS!$L:$L,$R$1)</f>
        <v>0</v>
      </c>
      <c r="P3028" s="119">
        <f>SUMIFS(DATOS!$F:$F,DATOS!$A:$A,$C3028,DATOS!$G:$G,$P$1,DATOS!$L:$L,$R$1)</f>
        <v>0</v>
      </c>
      <c r="Q3028" s="117">
        <f>SUMIFS(DATOS!$F:$F,DATOS!$A:$A,$C3028,DATOS!$G:$G,$N$1,DATOS!$J:$J,$S$1)</f>
        <v>0</v>
      </c>
      <c r="R3028" s="118">
        <f>SUMIFS(DATOS!$F:$F,DATOS!$A:$A,$C3028,DATOS!$G:$G,$O$1,DATOS!$J:$J,$S$1)</f>
        <v>0</v>
      </c>
      <c r="S3028" s="119">
        <f>SUMIFS(DATOS!$F:$F,DATOS!$A:$A,$C3028,DATOS!$G:$G,$P$1,DATOS!$J:$J,$S$1)</f>
        <v>0</v>
      </c>
      <c r="T3028" s="117">
        <f>SUMIFS(DATOS!$F:$F,DATOS!$A:$A,$C3028,DATOS!$G:$G,$N$1,DATOS!$K:$K,$T$1)</f>
        <v>0</v>
      </c>
      <c r="U3028" s="118">
        <f>SUMIFS(DATOS!$F:$F,DATOS!$A:$A,$C3028,DATOS!$G:$G,$O$1,DATOS!$K:$K,$T$1)</f>
        <v>0</v>
      </c>
      <c r="V3028" s="119">
        <f>SUMIFS(DATOS!$F:$F,DATOS!$A:$A,$C3028,DATOS!$G:$G,$P$1,DATOS!$K:$K,$R$1)</f>
        <v>0</v>
      </c>
    </row>
    <row r="3029" spans="1:22">
      <c r="A3029" s="128" t="s">
        <v>452</v>
      </c>
      <c r="B3029" s="128" t="str">
        <f t="shared" si="351"/>
        <v>1 3 7 372 004 001</v>
      </c>
      <c r="C3029" s="5" t="s">
        <v>10225</v>
      </c>
      <c r="D3029" t="s">
        <v>3388</v>
      </c>
      <c r="E3029" s="127">
        <f t="shared" si="352"/>
        <v>0</v>
      </c>
      <c r="F3029" s="127">
        <f t="shared" si="353"/>
        <v>0</v>
      </c>
      <c r="G3029" s="127">
        <f t="shared" si="354"/>
        <v>0</v>
      </c>
      <c r="H3029" s="131">
        <f t="shared" si="355"/>
        <v>0</v>
      </c>
      <c r="I3029" s="128">
        <f t="shared" si="356"/>
        <v>17</v>
      </c>
      <c r="J3029" s="156" t="str">
        <f t="shared" si="343"/>
        <v>1 3 7 372 004</v>
      </c>
      <c r="K3029" s="118">
        <f>SUMIFS(DATOS!$F:$F,DATOS!$A:$A,$C3029,DATOS!$G:$G,$N$1,DATOS!$E:$E,$Q$1)</f>
        <v>0</v>
      </c>
      <c r="L3029" s="118">
        <f>SUMIFS(DATOS!$F:$F,DATOS!$A:$A,$C3029,DATOS!$G:$G,$O$1,DATOS!$E:$E,$Q$1)</f>
        <v>0</v>
      </c>
      <c r="M3029" s="119">
        <f>SUMIFS(DATOS!$F:$F,DATOS!$A:$A,$C3029,DATOS!$G:$G,$P$1,DATOS!$E:$E,$Q$1)</f>
        <v>0</v>
      </c>
      <c r="N3029" s="117">
        <f>SUMIFS(DATOS!$F:$F,DATOS!$A:$A,$C3029,DATOS!$G:$G,$N$1,DATOS!$L:$L,$R$1)</f>
        <v>0</v>
      </c>
      <c r="O3029" s="118">
        <f>SUMIFS(DATOS!$F:$F,DATOS!$A:$A,$C3029,DATOS!$G:$G,$O$1,DATOS!$L:$L,$R$1)</f>
        <v>0</v>
      </c>
      <c r="P3029" s="119">
        <f>SUMIFS(DATOS!$F:$F,DATOS!$A:$A,$C3029,DATOS!$G:$G,$P$1,DATOS!$L:$L,$R$1)</f>
        <v>0</v>
      </c>
      <c r="Q3029" s="117">
        <f>SUMIFS(DATOS!$F:$F,DATOS!$A:$A,$C3029,DATOS!$G:$G,$N$1,DATOS!$J:$J,$S$1)</f>
        <v>0</v>
      </c>
      <c r="R3029" s="118">
        <f>SUMIFS(DATOS!$F:$F,DATOS!$A:$A,$C3029,DATOS!$G:$G,$O$1,DATOS!$J:$J,$S$1)</f>
        <v>0</v>
      </c>
      <c r="S3029" s="119">
        <f>SUMIFS(DATOS!$F:$F,DATOS!$A:$A,$C3029,DATOS!$G:$G,$P$1,DATOS!$J:$J,$S$1)</f>
        <v>0</v>
      </c>
      <c r="T3029" s="117">
        <f>SUMIFS(DATOS!$F:$F,DATOS!$A:$A,$C3029,DATOS!$G:$G,$N$1,DATOS!$K:$K,$T$1)</f>
        <v>0</v>
      </c>
      <c r="U3029" s="118">
        <f>SUMIFS(DATOS!$F:$F,DATOS!$A:$A,$C3029,DATOS!$G:$G,$O$1,DATOS!$K:$K,$T$1)</f>
        <v>0</v>
      </c>
      <c r="V3029" s="119">
        <f>SUMIFS(DATOS!$F:$F,DATOS!$A:$A,$C3029,DATOS!$G:$G,$P$1,DATOS!$K:$K,$R$1)</f>
        <v>0</v>
      </c>
    </row>
    <row r="3030" spans="1:22">
      <c r="A3030" s="128" t="s">
        <v>452</v>
      </c>
      <c r="B3030" s="128" t="str">
        <f t="shared" si="351"/>
        <v>1 3 7 372 005 001</v>
      </c>
      <c r="C3030" s="5" t="s">
        <v>10226</v>
      </c>
      <c r="D3030" t="s">
        <v>3388</v>
      </c>
      <c r="E3030" s="127">
        <f t="shared" si="352"/>
        <v>0</v>
      </c>
      <c r="F3030" s="127">
        <f t="shared" si="353"/>
        <v>0</v>
      </c>
      <c r="G3030" s="127">
        <f t="shared" si="354"/>
        <v>0</v>
      </c>
      <c r="H3030" s="131">
        <f t="shared" si="355"/>
        <v>0</v>
      </c>
      <c r="I3030" s="128">
        <f t="shared" si="356"/>
        <v>17</v>
      </c>
      <c r="J3030" s="156" t="str">
        <f t="shared" si="343"/>
        <v>1 3 7 372 005</v>
      </c>
      <c r="K3030" s="118">
        <f>SUMIFS(DATOS!$F:$F,DATOS!$A:$A,$C3030,DATOS!$G:$G,$N$1,DATOS!$E:$E,$Q$1)</f>
        <v>0</v>
      </c>
      <c r="L3030" s="118">
        <f>SUMIFS(DATOS!$F:$F,DATOS!$A:$A,$C3030,DATOS!$G:$G,$O$1,DATOS!$E:$E,$Q$1)</f>
        <v>0</v>
      </c>
      <c r="M3030" s="119">
        <f>SUMIFS(DATOS!$F:$F,DATOS!$A:$A,$C3030,DATOS!$G:$G,$P$1,DATOS!$E:$E,$Q$1)</f>
        <v>0</v>
      </c>
      <c r="N3030" s="117">
        <f>SUMIFS(DATOS!$F:$F,DATOS!$A:$A,$C3030,DATOS!$G:$G,$N$1,DATOS!$L:$L,$R$1)</f>
        <v>0</v>
      </c>
      <c r="O3030" s="118">
        <f>SUMIFS(DATOS!$F:$F,DATOS!$A:$A,$C3030,DATOS!$G:$G,$O$1,DATOS!$L:$L,$R$1)</f>
        <v>0</v>
      </c>
      <c r="P3030" s="119">
        <f>SUMIFS(DATOS!$F:$F,DATOS!$A:$A,$C3030,DATOS!$G:$G,$P$1,DATOS!$L:$L,$R$1)</f>
        <v>0</v>
      </c>
      <c r="Q3030" s="117">
        <f>SUMIFS(DATOS!$F:$F,DATOS!$A:$A,$C3030,DATOS!$G:$G,$N$1,DATOS!$J:$J,$S$1)</f>
        <v>0</v>
      </c>
      <c r="R3030" s="118">
        <f>SUMIFS(DATOS!$F:$F,DATOS!$A:$A,$C3030,DATOS!$G:$G,$O$1,DATOS!$J:$J,$S$1)</f>
        <v>0</v>
      </c>
      <c r="S3030" s="119">
        <f>SUMIFS(DATOS!$F:$F,DATOS!$A:$A,$C3030,DATOS!$G:$G,$P$1,DATOS!$J:$J,$S$1)</f>
        <v>0</v>
      </c>
      <c r="T3030" s="117">
        <f>SUMIFS(DATOS!$F:$F,DATOS!$A:$A,$C3030,DATOS!$G:$G,$N$1,DATOS!$K:$K,$T$1)</f>
        <v>0</v>
      </c>
      <c r="U3030" s="118">
        <f>SUMIFS(DATOS!$F:$F,DATOS!$A:$A,$C3030,DATOS!$G:$G,$O$1,DATOS!$K:$K,$T$1)</f>
        <v>0</v>
      </c>
      <c r="V3030" s="119">
        <f>SUMIFS(DATOS!$F:$F,DATOS!$A:$A,$C3030,DATOS!$G:$G,$P$1,DATOS!$K:$K,$R$1)</f>
        <v>0</v>
      </c>
    </row>
    <row r="3031" spans="1:22">
      <c r="A3031" s="128" t="s">
        <v>452</v>
      </c>
      <c r="B3031" s="128" t="str">
        <f t="shared" si="351"/>
        <v>1 3 7 373 001 001</v>
      </c>
      <c r="C3031" s="5" t="s">
        <v>4653</v>
      </c>
      <c r="D3031" t="s">
        <v>3389</v>
      </c>
      <c r="E3031" s="127">
        <f t="shared" si="352"/>
        <v>0</v>
      </c>
      <c r="F3031" s="127">
        <f t="shared" si="353"/>
        <v>0</v>
      </c>
      <c r="G3031" s="127">
        <f t="shared" si="354"/>
        <v>0</v>
      </c>
      <c r="H3031" s="131">
        <f t="shared" si="355"/>
        <v>0</v>
      </c>
      <c r="I3031" s="128">
        <f t="shared" si="356"/>
        <v>17</v>
      </c>
      <c r="J3031" s="156" t="str">
        <f t="shared" si="343"/>
        <v>1 3 7 373 001</v>
      </c>
      <c r="K3031" s="118">
        <f>SUMIFS(DATOS!$F:$F,DATOS!$A:$A,$C3031,DATOS!$G:$G,$N$1,DATOS!$E:$E,$Q$1)</f>
        <v>0</v>
      </c>
      <c r="L3031" s="118">
        <f>SUMIFS(DATOS!$F:$F,DATOS!$A:$A,$C3031,DATOS!$G:$G,$O$1,DATOS!$E:$E,$Q$1)</f>
        <v>0</v>
      </c>
      <c r="M3031" s="119">
        <f>SUMIFS(DATOS!$F:$F,DATOS!$A:$A,$C3031,DATOS!$G:$G,$P$1,DATOS!$E:$E,$Q$1)</f>
        <v>0</v>
      </c>
      <c r="N3031" s="117">
        <f>SUMIFS(DATOS!$F:$F,DATOS!$A:$A,$C3031,DATOS!$G:$G,$N$1,DATOS!$L:$L,$R$1)</f>
        <v>0</v>
      </c>
      <c r="O3031" s="118">
        <f>SUMIFS(DATOS!$F:$F,DATOS!$A:$A,$C3031,DATOS!$G:$G,$O$1,DATOS!$L:$L,$R$1)</f>
        <v>0</v>
      </c>
      <c r="P3031" s="119">
        <f>SUMIFS(DATOS!$F:$F,DATOS!$A:$A,$C3031,DATOS!$G:$G,$P$1,DATOS!$L:$L,$R$1)</f>
        <v>0</v>
      </c>
      <c r="Q3031" s="117">
        <f>SUMIFS(DATOS!$F:$F,DATOS!$A:$A,$C3031,DATOS!$G:$G,$N$1,DATOS!$J:$J,$S$1)</f>
        <v>0</v>
      </c>
      <c r="R3031" s="118">
        <f>SUMIFS(DATOS!$F:$F,DATOS!$A:$A,$C3031,DATOS!$G:$G,$O$1,DATOS!$J:$J,$S$1)</f>
        <v>0</v>
      </c>
      <c r="S3031" s="119">
        <f>SUMIFS(DATOS!$F:$F,DATOS!$A:$A,$C3031,DATOS!$G:$G,$P$1,DATOS!$J:$J,$S$1)</f>
        <v>0</v>
      </c>
      <c r="T3031" s="117">
        <f>SUMIFS(DATOS!$F:$F,DATOS!$A:$A,$C3031,DATOS!$G:$G,$N$1,DATOS!$K:$K,$T$1)</f>
        <v>0</v>
      </c>
      <c r="U3031" s="118">
        <f>SUMIFS(DATOS!$F:$F,DATOS!$A:$A,$C3031,DATOS!$G:$G,$O$1,DATOS!$K:$K,$T$1)</f>
        <v>0</v>
      </c>
      <c r="V3031" s="119">
        <f>SUMIFS(DATOS!$F:$F,DATOS!$A:$A,$C3031,DATOS!$G:$G,$P$1,DATOS!$K:$K,$R$1)</f>
        <v>0</v>
      </c>
    </row>
    <row r="3032" spans="1:22">
      <c r="A3032" s="128" t="s">
        <v>452</v>
      </c>
      <c r="B3032" s="128" t="str">
        <f t="shared" si="351"/>
        <v>1 3 7 373 002 001</v>
      </c>
      <c r="C3032" s="5" t="s">
        <v>10227</v>
      </c>
      <c r="D3032" t="s">
        <v>3389</v>
      </c>
      <c r="E3032" s="127">
        <f t="shared" si="352"/>
        <v>0</v>
      </c>
      <c r="F3032" s="127">
        <f t="shared" si="353"/>
        <v>0</v>
      </c>
      <c r="G3032" s="127">
        <f t="shared" si="354"/>
        <v>0</v>
      </c>
      <c r="H3032" s="131">
        <f t="shared" si="355"/>
        <v>0</v>
      </c>
      <c r="I3032" s="128">
        <f t="shared" si="356"/>
        <v>17</v>
      </c>
      <c r="J3032" s="156" t="str">
        <f t="shared" si="343"/>
        <v>1 3 7 373 002</v>
      </c>
      <c r="K3032" s="118">
        <f>SUMIFS(DATOS!$F:$F,DATOS!$A:$A,$C3032,DATOS!$G:$G,$N$1,DATOS!$E:$E,$Q$1)</f>
        <v>0</v>
      </c>
      <c r="L3032" s="118">
        <f>SUMIFS(DATOS!$F:$F,DATOS!$A:$A,$C3032,DATOS!$G:$G,$O$1,DATOS!$E:$E,$Q$1)</f>
        <v>0</v>
      </c>
      <c r="M3032" s="119">
        <f>SUMIFS(DATOS!$F:$F,DATOS!$A:$A,$C3032,DATOS!$G:$G,$P$1,DATOS!$E:$E,$Q$1)</f>
        <v>0</v>
      </c>
      <c r="N3032" s="117">
        <f>SUMIFS(DATOS!$F:$F,DATOS!$A:$A,$C3032,DATOS!$G:$G,$N$1,DATOS!$L:$L,$R$1)</f>
        <v>0</v>
      </c>
      <c r="O3032" s="118">
        <f>SUMIFS(DATOS!$F:$F,DATOS!$A:$A,$C3032,DATOS!$G:$G,$O$1,DATOS!$L:$L,$R$1)</f>
        <v>0</v>
      </c>
      <c r="P3032" s="119">
        <f>SUMIFS(DATOS!$F:$F,DATOS!$A:$A,$C3032,DATOS!$G:$G,$P$1,DATOS!$L:$L,$R$1)</f>
        <v>0</v>
      </c>
      <c r="Q3032" s="117">
        <f>SUMIFS(DATOS!$F:$F,DATOS!$A:$A,$C3032,DATOS!$G:$G,$N$1,DATOS!$J:$J,$S$1)</f>
        <v>0</v>
      </c>
      <c r="R3032" s="118">
        <f>SUMIFS(DATOS!$F:$F,DATOS!$A:$A,$C3032,DATOS!$G:$G,$O$1,DATOS!$J:$J,$S$1)</f>
        <v>0</v>
      </c>
      <c r="S3032" s="119">
        <f>SUMIFS(DATOS!$F:$F,DATOS!$A:$A,$C3032,DATOS!$G:$G,$P$1,DATOS!$J:$J,$S$1)</f>
        <v>0</v>
      </c>
      <c r="T3032" s="117">
        <f>SUMIFS(DATOS!$F:$F,DATOS!$A:$A,$C3032,DATOS!$G:$G,$N$1,DATOS!$K:$K,$T$1)</f>
        <v>0</v>
      </c>
      <c r="U3032" s="118">
        <f>SUMIFS(DATOS!$F:$F,DATOS!$A:$A,$C3032,DATOS!$G:$G,$O$1,DATOS!$K:$K,$T$1)</f>
        <v>0</v>
      </c>
      <c r="V3032" s="119">
        <f>SUMIFS(DATOS!$F:$F,DATOS!$A:$A,$C3032,DATOS!$G:$G,$P$1,DATOS!$K:$K,$R$1)</f>
        <v>0</v>
      </c>
    </row>
    <row r="3033" spans="1:22">
      <c r="A3033" s="128" t="s">
        <v>452</v>
      </c>
      <c r="B3033" s="128" t="str">
        <f t="shared" si="351"/>
        <v>1 3 7 373 003 001</v>
      </c>
      <c r="C3033" s="5" t="s">
        <v>10228</v>
      </c>
      <c r="D3033" t="s">
        <v>3389</v>
      </c>
      <c r="E3033" s="127">
        <f t="shared" si="352"/>
        <v>0</v>
      </c>
      <c r="F3033" s="127">
        <f t="shared" si="353"/>
        <v>0</v>
      </c>
      <c r="G3033" s="127">
        <f t="shared" si="354"/>
        <v>0</v>
      </c>
      <c r="H3033" s="131">
        <f t="shared" si="355"/>
        <v>0</v>
      </c>
      <c r="I3033" s="128">
        <f t="shared" si="356"/>
        <v>17</v>
      </c>
      <c r="J3033" s="156" t="str">
        <f t="shared" si="343"/>
        <v>1 3 7 373 003</v>
      </c>
      <c r="K3033" s="118">
        <f>SUMIFS(DATOS!$F:$F,DATOS!$A:$A,$C3033,DATOS!$G:$G,$N$1,DATOS!$E:$E,$Q$1)</f>
        <v>0</v>
      </c>
      <c r="L3033" s="118">
        <f>SUMIFS(DATOS!$F:$F,DATOS!$A:$A,$C3033,DATOS!$G:$G,$O$1,DATOS!$E:$E,$Q$1)</f>
        <v>0</v>
      </c>
      <c r="M3033" s="119">
        <f>SUMIFS(DATOS!$F:$F,DATOS!$A:$A,$C3033,DATOS!$G:$G,$P$1,DATOS!$E:$E,$Q$1)</f>
        <v>0</v>
      </c>
      <c r="N3033" s="117">
        <f>SUMIFS(DATOS!$F:$F,DATOS!$A:$A,$C3033,DATOS!$G:$G,$N$1,DATOS!$L:$L,$R$1)</f>
        <v>0</v>
      </c>
      <c r="O3033" s="118">
        <f>SUMIFS(DATOS!$F:$F,DATOS!$A:$A,$C3033,DATOS!$G:$G,$O$1,DATOS!$L:$L,$R$1)</f>
        <v>0</v>
      </c>
      <c r="P3033" s="119">
        <f>SUMIFS(DATOS!$F:$F,DATOS!$A:$A,$C3033,DATOS!$G:$G,$P$1,DATOS!$L:$L,$R$1)</f>
        <v>0</v>
      </c>
      <c r="Q3033" s="117">
        <f>SUMIFS(DATOS!$F:$F,DATOS!$A:$A,$C3033,DATOS!$G:$G,$N$1,DATOS!$J:$J,$S$1)</f>
        <v>0</v>
      </c>
      <c r="R3033" s="118">
        <f>SUMIFS(DATOS!$F:$F,DATOS!$A:$A,$C3033,DATOS!$G:$G,$O$1,DATOS!$J:$J,$S$1)</f>
        <v>0</v>
      </c>
      <c r="S3033" s="119">
        <f>SUMIFS(DATOS!$F:$F,DATOS!$A:$A,$C3033,DATOS!$G:$G,$P$1,DATOS!$J:$J,$S$1)</f>
        <v>0</v>
      </c>
      <c r="T3033" s="117">
        <f>SUMIFS(DATOS!$F:$F,DATOS!$A:$A,$C3033,DATOS!$G:$G,$N$1,DATOS!$K:$K,$T$1)</f>
        <v>0</v>
      </c>
      <c r="U3033" s="118">
        <f>SUMIFS(DATOS!$F:$F,DATOS!$A:$A,$C3033,DATOS!$G:$G,$O$1,DATOS!$K:$K,$T$1)</f>
        <v>0</v>
      </c>
      <c r="V3033" s="119">
        <f>SUMIFS(DATOS!$F:$F,DATOS!$A:$A,$C3033,DATOS!$G:$G,$P$1,DATOS!$K:$K,$R$1)</f>
        <v>0</v>
      </c>
    </row>
    <row r="3034" spans="1:22">
      <c r="A3034" s="128" t="s">
        <v>452</v>
      </c>
      <c r="B3034" s="128" t="str">
        <f t="shared" si="351"/>
        <v>1 3 7 373 004 001</v>
      </c>
      <c r="C3034" s="5" t="s">
        <v>10229</v>
      </c>
      <c r="D3034" t="s">
        <v>3389</v>
      </c>
      <c r="E3034" s="127">
        <f t="shared" si="352"/>
        <v>0</v>
      </c>
      <c r="F3034" s="127">
        <f t="shared" si="353"/>
        <v>0</v>
      </c>
      <c r="G3034" s="127">
        <f t="shared" si="354"/>
        <v>0</v>
      </c>
      <c r="H3034" s="131">
        <f t="shared" si="355"/>
        <v>0</v>
      </c>
      <c r="I3034" s="128">
        <f t="shared" si="356"/>
        <v>17</v>
      </c>
      <c r="J3034" s="156" t="str">
        <f t="shared" si="343"/>
        <v>1 3 7 373 004</v>
      </c>
      <c r="K3034" s="118">
        <f>SUMIFS(DATOS!$F:$F,DATOS!$A:$A,$C3034,DATOS!$G:$G,$N$1,DATOS!$E:$E,$Q$1)</f>
        <v>0</v>
      </c>
      <c r="L3034" s="118">
        <f>SUMIFS(DATOS!$F:$F,DATOS!$A:$A,$C3034,DATOS!$G:$G,$O$1,DATOS!$E:$E,$Q$1)</f>
        <v>0</v>
      </c>
      <c r="M3034" s="119">
        <f>SUMIFS(DATOS!$F:$F,DATOS!$A:$A,$C3034,DATOS!$G:$G,$P$1,DATOS!$E:$E,$Q$1)</f>
        <v>0</v>
      </c>
      <c r="N3034" s="117">
        <f>SUMIFS(DATOS!$F:$F,DATOS!$A:$A,$C3034,DATOS!$G:$G,$N$1,DATOS!$L:$L,$R$1)</f>
        <v>0</v>
      </c>
      <c r="O3034" s="118">
        <f>SUMIFS(DATOS!$F:$F,DATOS!$A:$A,$C3034,DATOS!$G:$G,$O$1,DATOS!$L:$L,$R$1)</f>
        <v>0</v>
      </c>
      <c r="P3034" s="119">
        <f>SUMIFS(DATOS!$F:$F,DATOS!$A:$A,$C3034,DATOS!$G:$G,$P$1,DATOS!$L:$L,$R$1)</f>
        <v>0</v>
      </c>
      <c r="Q3034" s="117">
        <f>SUMIFS(DATOS!$F:$F,DATOS!$A:$A,$C3034,DATOS!$G:$G,$N$1,DATOS!$J:$J,$S$1)</f>
        <v>0</v>
      </c>
      <c r="R3034" s="118">
        <f>SUMIFS(DATOS!$F:$F,DATOS!$A:$A,$C3034,DATOS!$G:$G,$O$1,DATOS!$J:$J,$S$1)</f>
        <v>0</v>
      </c>
      <c r="S3034" s="119">
        <f>SUMIFS(DATOS!$F:$F,DATOS!$A:$A,$C3034,DATOS!$G:$G,$P$1,DATOS!$J:$J,$S$1)</f>
        <v>0</v>
      </c>
      <c r="T3034" s="117">
        <f>SUMIFS(DATOS!$F:$F,DATOS!$A:$A,$C3034,DATOS!$G:$G,$N$1,DATOS!$K:$K,$T$1)</f>
        <v>0</v>
      </c>
      <c r="U3034" s="118">
        <f>SUMIFS(DATOS!$F:$F,DATOS!$A:$A,$C3034,DATOS!$G:$G,$O$1,DATOS!$K:$K,$T$1)</f>
        <v>0</v>
      </c>
      <c r="V3034" s="119">
        <f>SUMIFS(DATOS!$F:$F,DATOS!$A:$A,$C3034,DATOS!$G:$G,$P$1,DATOS!$K:$K,$R$1)</f>
        <v>0</v>
      </c>
    </row>
    <row r="3035" spans="1:22">
      <c r="A3035" s="128" t="s">
        <v>452</v>
      </c>
      <c r="B3035" s="128" t="str">
        <f t="shared" si="351"/>
        <v>1 3 7 373 005 001</v>
      </c>
      <c r="C3035" s="5" t="s">
        <v>10230</v>
      </c>
      <c r="D3035" t="s">
        <v>3389</v>
      </c>
      <c r="E3035" s="127">
        <f t="shared" si="352"/>
        <v>0</v>
      </c>
      <c r="F3035" s="127">
        <f t="shared" si="353"/>
        <v>0</v>
      </c>
      <c r="G3035" s="127">
        <f t="shared" si="354"/>
        <v>0</v>
      </c>
      <c r="H3035" s="131">
        <f t="shared" si="355"/>
        <v>0</v>
      </c>
      <c r="I3035" s="128">
        <f t="shared" si="356"/>
        <v>17</v>
      </c>
      <c r="J3035" s="156" t="str">
        <f t="shared" si="343"/>
        <v>1 3 7 373 005</v>
      </c>
      <c r="K3035" s="118">
        <f>SUMIFS(DATOS!$F:$F,DATOS!$A:$A,$C3035,DATOS!$G:$G,$N$1,DATOS!$E:$E,$Q$1)</f>
        <v>0</v>
      </c>
      <c r="L3035" s="118">
        <f>SUMIFS(DATOS!$F:$F,DATOS!$A:$A,$C3035,DATOS!$G:$G,$O$1,DATOS!$E:$E,$Q$1)</f>
        <v>0</v>
      </c>
      <c r="M3035" s="119">
        <f>SUMIFS(DATOS!$F:$F,DATOS!$A:$A,$C3035,DATOS!$G:$G,$P$1,DATOS!$E:$E,$Q$1)</f>
        <v>0</v>
      </c>
      <c r="N3035" s="117">
        <f>SUMIFS(DATOS!$F:$F,DATOS!$A:$A,$C3035,DATOS!$G:$G,$N$1,DATOS!$L:$L,$R$1)</f>
        <v>0</v>
      </c>
      <c r="O3035" s="118">
        <f>SUMIFS(DATOS!$F:$F,DATOS!$A:$A,$C3035,DATOS!$G:$G,$O$1,DATOS!$L:$L,$R$1)</f>
        <v>0</v>
      </c>
      <c r="P3035" s="119">
        <f>SUMIFS(DATOS!$F:$F,DATOS!$A:$A,$C3035,DATOS!$G:$G,$P$1,DATOS!$L:$L,$R$1)</f>
        <v>0</v>
      </c>
      <c r="Q3035" s="117">
        <f>SUMIFS(DATOS!$F:$F,DATOS!$A:$A,$C3035,DATOS!$G:$G,$N$1,DATOS!$J:$J,$S$1)</f>
        <v>0</v>
      </c>
      <c r="R3035" s="118">
        <f>SUMIFS(DATOS!$F:$F,DATOS!$A:$A,$C3035,DATOS!$G:$G,$O$1,DATOS!$J:$J,$S$1)</f>
        <v>0</v>
      </c>
      <c r="S3035" s="119">
        <f>SUMIFS(DATOS!$F:$F,DATOS!$A:$A,$C3035,DATOS!$G:$G,$P$1,DATOS!$J:$J,$S$1)</f>
        <v>0</v>
      </c>
      <c r="T3035" s="117">
        <f>SUMIFS(DATOS!$F:$F,DATOS!$A:$A,$C3035,DATOS!$G:$G,$N$1,DATOS!$K:$K,$T$1)</f>
        <v>0</v>
      </c>
      <c r="U3035" s="118">
        <f>SUMIFS(DATOS!$F:$F,DATOS!$A:$A,$C3035,DATOS!$G:$G,$O$1,DATOS!$K:$K,$T$1)</f>
        <v>0</v>
      </c>
      <c r="V3035" s="119">
        <f>SUMIFS(DATOS!$F:$F,DATOS!$A:$A,$C3035,DATOS!$G:$G,$P$1,DATOS!$K:$K,$R$1)</f>
        <v>0</v>
      </c>
    </row>
    <row r="3036" spans="1:22">
      <c r="A3036" s="128" t="s">
        <v>452</v>
      </c>
      <c r="B3036" s="128" t="str">
        <f t="shared" si="351"/>
        <v>1 3 7 374 001 001</v>
      </c>
      <c r="C3036" s="5" t="s">
        <v>4661</v>
      </c>
      <c r="D3036" t="s">
        <v>3390</v>
      </c>
      <c r="E3036" s="127">
        <f t="shared" si="352"/>
        <v>0</v>
      </c>
      <c r="F3036" s="127">
        <f t="shared" si="353"/>
        <v>0</v>
      </c>
      <c r="G3036" s="127">
        <f t="shared" si="354"/>
        <v>0</v>
      </c>
      <c r="H3036" s="131">
        <f t="shared" si="355"/>
        <v>0</v>
      </c>
      <c r="I3036" s="128">
        <f t="shared" si="356"/>
        <v>17</v>
      </c>
      <c r="J3036" s="156" t="str">
        <f t="shared" ref="J3036:J3099" si="357">IF(I3036=9,MID(C3036,1,5),IF(I3036=13,MID(C3036,1,9),IF(I3036=17,MID(C3036,1,13),IF(I3036=21,MID(C3036,1,17),IF(I3036=25,MID(C3036,1,21))))))</f>
        <v>1 3 7 374 001</v>
      </c>
      <c r="K3036" s="118">
        <f>SUMIFS(DATOS!$F:$F,DATOS!$A:$A,$C3036,DATOS!$G:$G,$N$1,DATOS!$E:$E,$Q$1)</f>
        <v>0</v>
      </c>
      <c r="L3036" s="118">
        <f>SUMIFS(DATOS!$F:$F,DATOS!$A:$A,$C3036,DATOS!$G:$G,$O$1,DATOS!$E:$E,$Q$1)</f>
        <v>0</v>
      </c>
      <c r="M3036" s="119">
        <f>SUMIFS(DATOS!$F:$F,DATOS!$A:$A,$C3036,DATOS!$G:$G,$P$1,DATOS!$E:$E,$Q$1)</f>
        <v>0</v>
      </c>
      <c r="N3036" s="117">
        <f>SUMIFS(DATOS!$F:$F,DATOS!$A:$A,$C3036,DATOS!$G:$G,$N$1,DATOS!$L:$L,$R$1)</f>
        <v>0</v>
      </c>
      <c r="O3036" s="118">
        <f>SUMIFS(DATOS!$F:$F,DATOS!$A:$A,$C3036,DATOS!$G:$G,$O$1,DATOS!$L:$L,$R$1)</f>
        <v>0</v>
      </c>
      <c r="P3036" s="119">
        <f>SUMIFS(DATOS!$F:$F,DATOS!$A:$A,$C3036,DATOS!$G:$G,$P$1,DATOS!$L:$L,$R$1)</f>
        <v>0</v>
      </c>
      <c r="Q3036" s="117">
        <f>SUMIFS(DATOS!$F:$F,DATOS!$A:$A,$C3036,DATOS!$G:$G,$N$1,DATOS!$J:$J,$S$1)</f>
        <v>0</v>
      </c>
      <c r="R3036" s="118">
        <f>SUMIFS(DATOS!$F:$F,DATOS!$A:$A,$C3036,DATOS!$G:$G,$O$1,DATOS!$J:$J,$S$1)</f>
        <v>0</v>
      </c>
      <c r="S3036" s="119">
        <f>SUMIFS(DATOS!$F:$F,DATOS!$A:$A,$C3036,DATOS!$G:$G,$P$1,DATOS!$J:$J,$S$1)</f>
        <v>0</v>
      </c>
      <c r="T3036" s="117">
        <f>SUMIFS(DATOS!$F:$F,DATOS!$A:$A,$C3036,DATOS!$G:$G,$N$1,DATOS!$K:$K,$T$1)</f>
        <v>0</v>
      </c>
      <c r="U3036" s="118">
        <f>SUMIFS(DATOS!$F:$F,DATOS!$A:$A,$C3036,DATOS!$G:$G,$O$1,DATOS!$K:$K,$T$1)</f>
        <v>0</v>
      </c>
      <c r="V3036" s="119">
        <f>SUMIFS(DATOS!$F:$F,DATOS!$A:$A,$C3036,DATOS!$G:$G,$P$1,DATOS!$K:$K,$R$1)</f>
        <v>0</v>
      </c>
    </row>
    <row r="3037" spans="1:22">
      <c r="A3037" s="128" t="s">
        <v>452</v>
      </c>
      <c r="B3037" s="128" t="str">
        <f t="shared" si="351"/>
        <v>1 3 7 374 002 001</v>
      </c>
      <c r="C3037" s="5" t="s">
        <v>10231</v>
      </c>
      <c r="D3037" t="s">
        <v>3390</v>
      </c>
      <c r="E3037" s="127">
        <f t="shared" si="352"/>
        <v>0</v>
      </c>
      <c r="F3037" s="127">
        <f t="shared" si="353"/>
        <v>0</v>
      </c>
      <c r="G3037" s="127">
        <f t="shared" si="354"/>
        <v>0</v>
      </c>
      <c r="H3037" s="131">
        <f t="shared" si="355"/>
        <v>0</v>
      </c>
      <c r="I3037" s="128">
        <f t="shared" si="356"/>
        <v>17</v>
      </c>
      <c r="J3037" s="156" t="str">
        <f t="shared" si="357"/>
        <v>1 3 7 374 002</v>
      </c>
      <c r="K3037" s="118">
        <f>SUMIFS(DATOS!$F:$F,DATOS!$A:$A,$C3037,DATOS!$G:$G,$N$1,DATOS!$E:$E,$Q$1)</f>
        <v>0</v>
      </c>
      <c r="L3037" s="118">
        <f>SUMIFS(DATOS!$F:$F,DATOS!$A:$A,$C3037,DATOS!$G:$G,$O$1,DATOS!$E:$E,$Q$1)</f>
        <v>0</v>
      </c>
      <c r="M3037" s="119">
        <f>SUMIFS(DATOS!$F:$F,DATOS!$A:$A,$C3037,DATOS!$G:$G,$P$1,DATOS!$E:$E,$Q$1)</f>
        <v>0</v>
      </c>
      <c r="N3037" s="117">
        <f>SUMIFS(DATOS!$F:$F,DATOS!$A:$A,$C3037,DATOS!$G:$G,$N$1,DATOS!$L:$L,$R$1)</f>
        <v>0</v>
      </c>
      <c r="O3037" s="118">
        <f>SUMIFS(DATOS!$F:$F,DATOS!$A:$A,$C3037,DATOS!$G:$G,$O$1,DATOS!$L:$L,$R$1)</f>
        <v>0</v>
      </c>
      <c r="P3037" s="119">
        <f>SUMIFS(DATOS!$F:$F,DATOS!$A:$A,$C3037,DATOS!$G:$G,$P$1,DATOS!$L:$L,$R$1)</f>
        <v>0</v>
      </c>
      <c r="Q3037" s="117">
        <f>SUMIFS(DATOS!$F:$F,DATOS!$A:$A,$C3037,DATOS!$G:$G,$N$1,DATOS!$J:$J,$S$1)</f>
        <v>0</v>
      </c>
      <c r="R3037" s="118">
        <f>SUMIFS(DATOS!$F:$F,DATOS!$A:$A,$C3037,DATOS!$G:$G,$O$1,DATOS!$J:$J,$S$1)</f>
        <v>0</v>
      </c>
      <c r="S3037" s="119">
        <f>SUMIFS(DATOS!$F:$F,DATOS!$A:$A,$C3037,DATOS!$G:$G,$P$1,DATOS!$J:$J,$S$1)</f>
        <v>0</v>
      </c>
      <c r="T3037" s="117">
        <f>SUMIFS(DATOS!$F:$F,DATOS!$A:$A,$C3037,DATOS!$G:$G,$N$1,DATOS!$K:$K,$T$1)</f>
        <v>0</v>
      </c>
      <c r="U3037" s="118">
        <f>SUMIFS(DATOS!$F:$F,DATOS!$A:$A,$C3037,DATOS!$G:$G,$O$1,DATOS!$K:$K,$T$1)</f>
        <v>0</v>
      </c>
      <c r="V3037" s="119">
        <f>SUMIFS(DATOS!$F:$F,DATOS!$A:$A,$C3037,DATOS!$G:$G,$P$1,DATOS!$K:$K,$R$1)</f>
        <v>0</v>
      </c>
    </row>
    <row r="3038" spans="1:22">
      <c r="A3038" s="128" t="s">
        <v>452</v>
      </c>
      <c r="B3038" s="128" t="str">
        <f t="shared" si="351"/>
        <v>1 3 7 374 003 001</v>
      </c>
      <c r="C3038" s="5" t="s">
        <v>10232</v>
      </c>
      <c r="D3038" t="s">
        <v>3390</v>
      </c>
      <c r="E3038" s="127">
        <f t="shared" si="352"/>
        <v>0</v>
      </c>
      <c r="F3038" s="127">
        <f t="shared" si="353"/>
        <v>0</v>
      </c>
      <c r="G3038" s="127">
        <f t="shared" si="354"/>
        <v>0</v>
      </c>
      <c r="H3038" s="131">
        <f t="shared" si="355"/>
        <v>0</v>
      </c>
      <c r="I3038" s="128">
        <f t="shared" si="356"/>
        <v>17</v>
      </c>
      <c r="J3038" s="156" t="str">
        <f t="shared" si="357"/>
        <v>1 3 7 374 003</v>
      </c>
      <c r="K3038" s="118">
        <f>SUMIFS(DATOS!$F:$F,DATOS!$A:$A,$C3038,DATOS!$G:$G,$N$1,DATOS!$E:$E,$Q$1)</f>
        <v>0</v>
      </c>
      <c r="L3038" s="118">
        <f>SUMIFS(DATOS!$F:$F,DATOS!$A:$A,$C3038,DATOS!$G:$G,$O$1,DATOS!$E:$E,$Q$1)</f>
        <v>0</v>
      </c>
      <c r="M3038" s="119">
        <f>SUMIFS(DATOS!$F:$F,DATOS!$A:$A,$C3038,DATOS!$G:$G,$P$1,DATOS!$E:$E,$Q$1)</f>
        <v>0</v>
      </c>
      <c r="N3038" s="117">
        <f>SUMIFS(DATOS!$F:$F,DATOS!$A:$A,$C3038,DATOS!$G:$G,$N$1,DATOS!$L:$L,$R$1)</f>
        <v>0</v>
      </c>
      <c r="O3038" s="118">
        <f>SUMIFS(DATOS!$F:$F,DATOS!$A:$A,$C3038,DATOS!$G:$G,$O$1,DATOS!$L:$L,$R$1)</f>
        <v>0</v>
      </c>
      <c r="P3038" s="119">
        <f>SUMIFS(DATOS!$F:$F,DATOS!$A:$A,$C3038,DATOS!$G:$G,$P$1,DATOS!$L:$L,$R$1)</f>
        <v>0</v>
      </c>
      <c r="Q3038" s="117">
        <f>SUMIFS(DATOS!$F:$F,DATOS!$A:$A,$C3038,DATOS!$G:$G,$N$1,DATOS!$J:$J,$S$1)</f>
        <v>0</v>
      </c>
      <c r="R3038" s="118">
        <f>SUMIFS(DATOS!$F:$F,DATOS!$A:$A,$C3038,DATOS!$G:$G,$O$1,DATOS!$J:$J,$S$1)</f>
        <v>0</v>
      </c>
      <c r="S3038" s="119">
        <f>SUMIFS(DATOS!$F:$F,DATOS!$A:$A,$C3038,DATOS!$G:$G,$P$1,DATOS!$J:$J,$S$1)</f>
        <v>0</v>
      </c>
      <c r="T3038" s="117">
        <f>SUMIFS(DATOS!$F:$F,DATOS!$A:$A,$C3038,DATOS!$G:$G,$N$1,DATOS!$K:$K,$T$1)</f>
        <v>0</v>
      </c>
      <c r="U3038" s="118">
        <f>SUMIFS(DATOS!$F:$F,DATOS!$A:$A,$C3038,DATOS!$G:$G,$O$1,DATOS!$K:$K,$T$1)</f>
        <v>0</v>
      </c>
      <c r="V3038" s="119">
        <f>SUMIFS(DATOS!$F:$F,DATOS!$A:$A,$C3038,DATOS!$G:$G,$P$1,DATOS!$K:$K,$R$1)</f>
        <v>0</v>
      </c>
    </row>
    <row r="3039" spans="1:22">
      <c r="A3039" s="128" t="s">
        <v>452</v>
      </c>
      <c r="B3039" s="128" t="str">
        <f t="shared" si="351"/>
        <v>1 3 7 374 004 001</v>
      </c>
      <c r="C3039" s="5" t="s">
        <v>10233</v>
      </c>
      <c r="D3039" t="s">
        <v>3390</v>
      </c>
      <c r="E3039" s="127">
        <f t="shared" si="352"/>
        <v>0</v>
      </c>
      <c r="F3039" s="127">
        <f t="shared" si="353"/>
        <v>0</v>
      </c>
      <c r="G3039" s="127">
        <f t="shared" si="354"/>
        <v>0</v>
      </c>
      <c r="H3039" s="131">
        <f t="shared" si="355"/>
        <v>0</v>
      </c>
      <c r="I3039" s="128">
        <f t="shared" si="356"/>
        <v>17</v>
      </c>
      <c r="J3039" s="156" t="str">
        <f t="shared" si="357"/>
        <v>1 3 7 374 004</v>
      </c>
      <c r="K3039" s="118">
        <f>SUMIFS(DATOS!$F:$F,DATOS!$A:$A,$C3039,DATOS!$G:$G,$N$1,DATOS!$E:$E,$Q$1)</f>
        <v>0</v>
      </c>
      <c r="L3039" s="118">
        <f>SUMIFS(DATOS!$F:$F,DATOS!$A:$A,$C3039,DATOS!$G:$G,$O$1,DATOS!$E:$E,$Q$1)</f>
        <v>0</v>
      </c>
      <c r="M3039" s="119">
        <f>SUMIFS(DATOS!$F:$F,DATOS!$A:$A,$C3039,DATOS!$G:$G,$P$1,DATOS!$E:$E,$Q$1)</f>
        <v>0</v>
      </c>
      <c r="N3039" s="117">
        <f>SUMIFS(DATOS!$F:$F,DATOS!$A:$A,$C3039,DATOS!$G:$G,$N$1,DATOS!$L:$L,$R$1)</f>
        <v>0</v>
      </c>
      <c r="O3039" s="118">
        <f>SUMIFS(DATOS!$F:$F,DATOS!$A:$A,$C3039,DATOS!$G:$G,$O$1,DATOS!$L:$L,$R$1)</f>
        <v>0</v>
      </c>
      <c r="P3039" s="119">
        <f>SUMIFS(DATOS!$F:$F,DATOS!$A:$A,$C3039,DATOS!$G:$G,$P$1,DATOS!$L:$L,$R$1)</f>
        <v>0</v>
      </c>
      <c r="Q3039" s="117">
        <f>SUMIFS(DATOS!$F:$F,DATOS!$A:$A,$C3039,DATOS!$G:$G,$N$1,DATOS!$J:$J,$S$1)</f>
        <v>0</v>
      </c>
      <c r="R3039" s="118">
        <f>SUMIFS(DATOS!$F:$F,DATOS!$A:$A,$C3039,DATOS!$G:$G,$O$1,DATOS!$J:$J,$S$1)</f>
        <v>0</v>
      </c>
      <c r="S3039" s="119">
        <f>SUMIFS(DATOS!$F:$F,DATOS!$A:$A,$C3039,DATOS!$G:$G,$P$1,DATOS!$J:$J,$S$1)</f>
        <v>0</v>
      </c>
      <c r="T3039" s="117">
        <f>SUMIFS(DATOS!$F:$F,DATOS!$A:$A,$C3039,DATOS!$G:$G,$N$1,DATOS!$K:$K,$T$1)</f>
        <v>0</v>
      </c>
      <c r="U3039" s="118">
        <f>SUMIFS(DATOS!$F:$F,DATOS!$A:$A,$C3039,DATOS!$G:$G,$O$1,DATOS!$K:$K,$T$1)</f>
        <v>0</v>
      </c>
      <c r="V3039" s="119">
        <f>SUMIFS(DATOS!$F:$F,DATOS!$A:$A,$C3039,DATOS!$G:$G,$P$1,DATOS!$K:$K,$R$1)</f>
        <v>0</v>
      </c>
    </row>
    <row r="3040" spans="1:22">
      <c r="A3040" s="128" t="s">
        <v>452</v>
      </c>
      <c r="B3040" s="128" t="str">
        <f t="shared" si="351"/>
        <v>1 3 7 374 005 001</v>
      </c>
      <c r="C3040" s="5" t="s">
        <v>10234</v>
      </c>
      <c r="D3040" t="s">
        <v>3390</v>
      </c>
      <c r="E3040" s="127">
        <f t="shared" si="352"/>
        <v>0</v>
      </c>
      <c r="F3040" s="127">
        <f t="shared" si="353"/>
        <v>0</v>
      </c>
      <c r="G3040" s="127">
        <f t="shared" si="354"/>
        <v>0</v>
      </c>
      <c r="H3040" s="131">
        <f t="shared" si="355"/>
        <v>0</v>
      </c>
      <c r="I3040" s="128">
        <f t="shared" si="356"/>
        <v>17</v>
      </c>
      <c r="J3040" s="156" t="str">
        <f t="shared" si="357"/>
        <v>1 3 7 374 005</v>
      </c>
      <c r="K3040" s="118">
        <f>SUMIFS(DATOS!$F:$F,DATOS!$A:$A,$C3040,DATOS!$G:$G,$N$1,DATOS!$E:$E,$Q$1)</f>
        <v>0</v>
      </c>
      <c r="L3040" s="118">
        <f>SUMIFS(DATOS!$F:$F,DATOS!$A:$A,$C3040,DATOS!$G:$G,$O$1,DATOS!$E:$E,$Q$1)</f>
        <v>0</v>
      </c>
      <c r="M3040" s="119">
        <f>SUMIFS(DATOS!$F:$F,DATOS!$A:$A,$C3040,DATOS!$G:$G,$P$1,DATOS!$E:$E,$Q$1)</f>
        <v>0</v>
      </c>
      <c r="N3040" s="117">
        <f>SUMIFS(DATOS!$F:$F,DATOS!$A:$A,$C3040,DATOS!$G:$G,$N$1,DATOS!$L:$L,$R$1)</f>
        <v>0</v>
      </c>
      <c r="O3040" s="118">
        <f>SUMIFS(DATOS!$F:$F,DATOS!$A:$A,$C3040,DATOS!$G:$G,$O$1,DATOS!$L:$L,$R$1)</f>
        <v>0</v>
      </c>
      <c r="P3040" s="119">
        <f>SUMIFS(DATOS!$F:$F,DATOS!$A:$A,$C3040,DATOS!$G:$G,$P$1,DATOS!$L:$L,$R$1)</f>
        <v>0</v>
      </c>
      <c r="Q3040" s="117">
        <f>SUMIFS(DATOS!$F:$F,DATOS!$A:$A,$C3040,DATOS!$G:$G,$N$1,DATOS!$J:$J,$S$1)</f>
        <v>0</v>
      </c>
      <c r="R3040" s="118">
        <f>SUMIFS(DATOS!$F:$F,DATOS!$A:$A,$C3040,DATOS!$G:$G,$O$1,DATOS!$J:$J,$S$1)</f>
        <v>0</v>
      </c>
      <c r="S3040" s="119">
        <f>SUMIFS(DATOS!$F:$F,DATOS!$A:$A,$C3040,DATOS!$G:$G,$P$1,DATOS!$J:$J,$S$1)</f>
        <v>0</v>
      </c>
      <c r="T3040" s="117">
        <f>SUMIFS(DATOS!$F:$F,DATOS!$A:$A,$C3040,DATOS!$G:$G,$N$1,DATOS!$K:$K,$T$1)</f>
        <v>0</v>
      </c>
      <c r="U3040" s="118">
        <f>SUMIFS(DATOS!$F:$F,DATOS!$A:$A,$C3040,DATOS!$G:$G,$O$1,DATOS!$K:$K,$T$1)</f>
        <v>0</v>
      </c>
      <c r="V3040" s="119">
        <f>SUMIFS(DATOS!$F:$F,DATOS!$A:$A,$C3040,DATOS!$G:$G,$P$1,DATOS!$K:$K,$R$1)</f>
        <v>0</v>
      </c>
    </row>
    <row r="3041" spans="1:22">
      <c r="A3041" s="128" t="s">
        <v>452</v>
      </c>
      <c r="B3041" s="128" t="str">
        <f t="shared" si="351"/>
        <v>1 3 7 375 001 001</v>
      </c>
      <c r="C3041" s="5" t="s">
        <v>4669</v>
      </c>
      <c r="D3041" t="s">
        <v>3391</v>
      </c>
      <c r="E3041" s="127">
        <f t="shared" si="352"/>
        <v>0</v>
      </c>
      <c r="F3041" s="127">
        <f t="shared" si="353"/>
        <v>0</v>
      </c>
      <c r="G3041" s="127">
        <f t="shared" si="354"/>
        <v>0</v>
      </c>
      <c r="H3041" s="131">
        <f t="shared" si="355"/>
        <v>0</v>
      </c>
      <c r="I3041" s="128">
        <f t="shared" si="356"/>
        <v>17</v>
      </c>
      <c r="J3041" s="156" t="str">
        <f t="shared" si="357"/>
        <v>1 3 7 375 001</v>
      </c>
      <c r="K3041" s="118">
        <f>SUMIFS(DATOS!$F:$F,DATOS!$A:$A,$C3041,DATOS!$G:$G,$N$1,DATOS!$E:$E,$Q$1)</f>
        <v>0</v>
      </c>
      <c r="L3041" s="118">
        <f>SUMIFS(DATOS!$F:$F,DATOS!$A:$A,$C3041,DATOS!$G:$G,$O$1,DATOS!$E:$E,$Q$1)</f>
        <v>0</v>
      </c>
      <c r="M3041" s="119">
        <f>SUMIFS(DATOS!$F:$F,DATOS!$A:$A,$C3041,DATOS!$G:$G,$P$1,DATOS!$E:$E,$Q$1)</f>
        <v>0</v>
      </c>
      <c r="N3041" s="117">
        <f>SUMIFS(DATOS!$F:$F,DATOS!$A:$A,$C3041,DATOS!$G:$G,$N$1,DATOS!$L:$L,$R$1)</f>
        <v>0</v>
      </c>
      <c r="O3041" s="118">
        <f>SUMIFS(DATOS!$F:$F,DATOS!$A:$A,$C3041,DATOS!$G:$G,$O$1,DATOS!$L:$L,$R$1)</f>
        <v>0</v>
      </c>
      <c r="P3041" s="119">
        <f>SUMIFS(DATOS!$F:$F,DATOS!$A:$A,$C3041,DATOS!$G:$G,$P$1,DATOS!$L:$L,$R$1)</f>
        <v>0</v>
      </c>
      <c r="Q3041" s="117">
        <f>SUMIFS(DATOS!$F:$F,DATOS!$A:$A,$C3041,DATOS!$G:$G,$N$1,DATOS!$J:$J,$S$1)</f>
        <v>0</v>
      </c>
      <c r="R3041" s="118">
        <f>SUMIFS(DATOS!$F:$F,DATOS!$A:$A,$C3041,DATOS!$G:$G,$O$1,DATOS!$J:$J,$S$1)</f>
        <v>0</v>
      </c>
      <c r="S3041" s="119">
        <f>SUMIFS(DATOS!$F:$F,DATOS!$A:$A,$C3041,DATOS!$G:$G,$P$1,DATOS!$J:$J,$S$1)</f>
        <v>0</v>
      </c>
      <c r="T3041" s="117">
        <f>SUMIFS(DATOS!$F:$F,DATOS!$A:$A,$C3041,DATOS!$G:$G,$N$1,DATOS!$K:$K,$T$1)</f>
        <v>0</v>
      </c>
      <c r="U3041" s="118">
        <f>SUMIFS(DATOS!$F:$F,DATOS!$A:$A,$C3041,DATOS!$G:$G,$O$1,DATOS!$K:$K,$T$1)</f>
        <v>0</v>
      </c>
      <c r="V3041" s="119">
        <f>SUMIFS(DATOS!$F:$F,DATOS!$A:$A,$C3041,DATOS!$G:$G,$P$1,DATOS!$K:$K,$R$1)</f>
        <v>0</v>
      </c>
    </row>
    <row r="3042" spans="1:22">
      <c r="A3042" s="128" t="s">
        <v>452</v>
      </c>
      <c r="B3042" s="128" t="str">
        <f t="shared" si="351"/>
        <v>1 3 7 375 002 001</v>
      </c>
      <c r="C3042" s="5" t="s">
        <v>10235</v>
      </c>
      <c r="D3042" t="s">
        <v>3391</v>
      </c>
      <c r="E3042" s="127">
        <f t="shared" si="352"/>
        <v>0</v>
      </c>
      <c r="F3042" s="127">
        <f t="shared" si="353"/>
        <v>0</v>
      </c>
      <c r="G3042" s="127">
        <f t="shared" si="354"/>
        <v>0</v>
      </c>
      <c r="H3042" s="131">
        <f t="shared" si="355"/>
        <v>0</v>
      </c>
      <c r="I3042" s="128">
        <f t="shared" si="356"/>
        <v>17</v>
      </c>
      <c r="J3042" s="156" t="str">
        <f t="shared" si="357"/>
        <v>1 3 7 375 002</v>
      </c>
      <c r="K3042" s="118">
        <f>SUMIFS(DATOS!$F:$F,DATOS!$A:$A,$C3042,DATOS!$G:$G,$N$1,DATOS!$E:$E,$Q$1)</f>
        <v>0</v>
      </c>
      <c r="L3042" s="118">
        <f>SUMIFS(DATOS!$F:$F,DATOS!$A:$A,$C3042,DATOS!$G:$G,$O$1,DATOS!$E:$E,$Q$1)</f>
        <v>0</v>
      </c>
      <c r="M3042" s="119">
        <f>SUMIFS(DATOS!$F:$F,DATOS!$A:$A,$C3042,DATOS!$G:$G,$P$1,DATOS!$E:$E,$Q$1)</f>
        <v>0</v>
      </c>
      <c r="N3042" s="117">
        <f>SUMIFS(DATOS!$F:$F,DATOS!$A:$A,$C3042,DATOS!$G:$G,$N$1,DATOS!$L:$L,$R$1)</f>
        <v>0</v>
      </c>
      <c r="O3042" s="118">
        <f>SUMIFS(DATOS!$F:$F,DATOS!$A:$A,$C3042,DATOS!$G:$G,$O$1,DATOS!$L:$L,$R$1)</f>
        <v>0</v>
      </c>
      <c r="P3042" s="119">
        <f>SUMIFS(DATOS!$F:$F,DATOS!$A:$A,$C3042,DATOS!$G:$G,$P$1,DATOS!$L:$L,$R$1)</f>
        <v>0</v>
      </c>
      <c r="Q3042" s="117">
        <f>SUMIFS(DATOS!$F:$F,DATOS!$A:$A,$C3042,DATOS!$G:$G,$N$1,DATOS!$J:$J,$S$1)</f>
        <v>0</v>
      </c>
      <c r="R3042" s="118">
        <f>SUMIFS(DATOS!$F:$F,DATOS!$A:$A,$C3042,DATOS!$G:$G,$O$1,DATOS!$J:$J,$S$1)</f>
        <v>0</v>
      </c>
      <c r="S3042" s="119">
        <f>SUMIFS(DATOS!$F:$F,DATOS!$A:$A,$C3042,DATOS!$G:$G,$P$1,DATOS!$J:$J,$S$1)</f>
        <v>0</v>
      </c>
      <c r="T3042" s="117">
        <f>SUMIFS(DATOS!$F:$F,DATOS!$A:$A,$C3042,DATOS!$G:$G,$N$1,DATOS!$K:$K,$T$1)</f>
        <v>0</v>
      </c>
      <c r="U3042" s="118">
        <f>SUMIFS(DATOS!$F:$F,DATOS!$A:$A,$C3042,DATOS!$G:$G,$O$1,DATOS!$K:$K,$T$1)</f>
        <v>0</v>
      </c>
      <c r="V3042" s="119">
        <f>SUMIFS(DATOS!$F:$F,DATOS!$A:$A,$C3042,DATOS!$G:$G,$P$1,DATOS!$K:$K,$R$1)</f>
        <v>0</v>
      </c>
    </row>
    <row r="3043" spans="1:22">
      <c r="A3043" s="128" t="s">
        <v>452</v>
      </c>
      <c r="B3043" s="128" t="str">
        <f t="shared" si="351"/>
        <v>1 3 7 375 003 001</v>
      </c>
      <c r="C3043" s="5" t="s">
        <v>10236</v>
      </c>
      <c r="D3043" t="s">
        <v>3391</v>
      </c>
      <c r="E3043" s="127">
        <f t="shared" si="352"/>
        <v>0</v>
      </c>
      <c r="F3043" s="127">
        <f t="shared" si="353"/>
        <v>0</v>
      </c>
      <c r="G3043" s="127">
        <f t="shared" si="354"/>
        <v>0</v>
      </c>
      <c r="H3043" s="131">
        <f t="shared" si="355"/>
        <v>0</v>
      </c>
      <c r="I3043" s="128">
        <f t="shared" si="356"/>
        <v>17</v>
      </c>
      <c r="J3043" s="156" t="str">
        <f t="shared" si="357"/>
        <v>1 3 7 375 003</v>
      </c>
      <c r="K3043" s="118">
        <f>SUMIFS(DATOS!$F:$F,DATOS!$A:$A,$C3043,DATOS!$G:$G,$N$1,DATOS!$E:$E,$Q$1)</f>
        <v>0</v>
      </c>
      <c r="L3043" s="118">
        <f>SUMIFS(DATOS!$F:$F,DATOS!$A:$A,$C3043,DATOS!$G:$G,$O$1,DATOS!$E:$E,$Q$1)</f>
        <v>0</v>
      </c>
      <c r="M3043" s="119">
        <f>SUMIFS(DATOS!$F:$F,DATOS!$A:$A,$C3043,DATOS!$G:$G,$P$1,DATOS!$E:$E,$Q$1)</f>
        <v>0</v>
      </c>
      <c r="N3043" s="117">
        <f>SUMIFS(DATOS!$F:$F,DATOS!$A:$A,$C3043,DATOS!$G:$G,$N$1,DATOS!$L:$L,$R$1)</f>
        <v>0</v>
      </c>
      <c r="O3043" s="118">
        <f>SUMIFS(DATOS!$F:$F,DATOS!$A:$A,$C3043,DATOS!$G:$G,$O$1,DATOS!$L:$L,$R$1)</f>
        <v>0</v>
      </c>
      <c r="P3043" s="119">
        <f>SUMIFS(DATOS!$F:$F,DATOS!$A:$A,$C3043,DATOS!$G:$G,$P$1,DATOS!$L:$L,$R$1)</f>
        <v>0</v>
      </c>
      <c r="Q3043" s="117">
        <f>SUMIFS(DATOS!$F:$F,DATOS!$A:$A,$C3043,DATOS!$G:$G,$N$1,DATOS!$J:$J,$S$1)</f>
        <v>0</v>
      </c>
      <c r="R3043" s="118">
        <f>SUMIFS(DATOS!$F:$F,DATOS!$A:$A,$C3043,DATOS!$G:$G,$O$1,DATOS!$J:$J,$S$1)</f>
        <v>0</v>
      </c>
      <c r="S3043" s="119">
        <f>SUMIFS(DATOS!$F:$F,DATOS!$A:$A,$C3043,DATOS!$G:$G,$P$1,DATOS!$J:$J,$S$1)</f>
        <v>0</v>
      </c>
      <c r="T3043" s="117">
        <f>SUMIFS(DATOS!$F:$F,DATOS!$A:$A,$C3043,DATOS!$G:$G,$N$1,DATOS!$K:$K,$T$1)</f>
        <v>0</v>
      </c>
      <c r="U3043" s="118">
        <f>SUMIFS(DATOS!$F:$F,DATOS!$A:$A,$C3043,DATOS!$G:$G,$O$1,DATOS!$K:$K,$T$1)</f>
        <v>0</v>
      </c>
      <c r="V3043" s="119">
        <f>SUMIFS(DATOS!$F:$F,DATOS!$A:$A,$C3043,DATOS!$G:$G,$P$1,DATOS!$K:$K,$R$1)</f>
        <v>0</v>
      </c>
    </row>
    <row r="3044" spans="1:22">
      <c r="A3044" s="128" t="s">
        <v>452</v>
      </c>
      <c r="B3044" s="128" t="str">
        <f t="shared" si="351"/>
        <v>1 3 7 375 004 001</v>
      </c>
      <c r="C3044" s="5" t="s">
        <v>10237</v>
      </c>
      <c r="D3044" t="s">
        <v>3391</v>
      </c>
      <c r="E3044" s="127">
        <f t="shared" si="352"/>
        <v>0</v>
      </c>
      <c r="F3044" s="127">
        <f t="shared" si="353"/>
        <v>0</v>
      </c>
      <c r="G3044" s="127">
        <f t="shared" si="354"/>
        <v>0</v>
      </c>
      <c r="H3044" s="131">
        <f t="shared" si="355"/>
        <v>0</v>
      </c>
      <c r="I3044" s="128">
        <f t="shared" si="356"/>
        <v>17</v>
      </c>
      <c r="J3044" s="156" t="str">
        <f t="shared" si="357"/>
        <v>1 3 7 375 004</v>
      </c>
      <c r="K3044" s="118">
        <f>SUMIFS(DATOS!$F:$F,DATOS!$A:$A,$C3044,DATOS!$G:$G,$N$1,DATOS!$E:$E,$Q$1)</f>
        <v>0</v>
      </c>
      <c r="L3044" s="118">
        <f>SUMIFS(DATOS!$F:$F,DATOS!$A:$A,$C3044,DATOS!$G:$G,$O$1,DATOS!$E:$E,$Q$1)</f>
        <v>0</v>
      </c>
      <c r="M3044" s="119">
        <f>SUMIFS(DATOS!$F:$F,DATOS!$A:$A,$C3044,DATOS!$G:$G,$P$1,DATOS!$E:$E,$Q$1)</f>
        <v>0</v>
      </c>
      <c r="N3044" s="117">
        <f>SUMIFS(DATOS!$F:$F,DATOS!$A:$A,$C3044,DATOS!$G:$G,$N$1,DATOS!$L:$L,$R$1)</f>
        <v>0</v>
      </c>
      <c r="O3044" s="118">
        <f>SUMIFS(DATOS!$F:$F,DATOS!$A:$A,$C3044,DATOS!$G:$G,$O$1,DATOS!$L:$L,$R$1)</f>
        <v>0</v>
      </c>
      <c r="P3044" s="119">
        <f>SUMIFS(DATOS!$F:$F,DATOS!$A:$A,$C3044,DATOS!$G:$G,$P$1,DATOS!$L:$L,$R$1)</f>
        <v>0</v>
      </c>
      <c r="Q3044" s="117">
        <f>SUMIFS(DATOS!$F:$F,DATOS!$A:$A,$C3044,DATOS!$G:$G,$N$1,DATOS!$J:$J,$S$1)</f>
        <v>0</v>
      </c>
      <c r="R3044" s="118">
        <f>SUMIFS(DATOS!$F:$F,DATOS!$A:$A,$C3044,DATOS!$G:$G,$O$1,DATOS!$J:$J,$S$1)</f>
        <v>0</v>
      </c>
      <c r="S3044" s="119">
        <f>SUMIFS(DATOS!$F:$F,DATOS!$A:$A,$C3044,DATOS!$G:$G,$P$1,DATOS!$J:$J,$S$1)</f>
        <v>0</v>
      </c>
      <c r="T3044" s="117">
        <f>SUMIFS(DATOS!$F:$F,DATOS!$A:$A,$C3044,DATOS!$G:$G,$N$1,DATOS!$K:$K,$T$1)</f>
        <v>0</v>
      </c>
      <c r="U3044" s="118">
        <f>SUMIFS(DATOS!$F:$F,DATOS!$A:$A,$C3044,DATOS!$G:$G,$O$1,DATOS!$K:$K,$T$1)</f>
        <v>0</v>
      </c>
      <c r="V3044" s="119">
        <f>SUMIFS(DATOS!$F:$F,DATOS!$A:$A,$C3044,DATOS!$G:$G,$P$1,DATOS!$K:$K,$R$1)</f>
        <v>0</v>
      </c>
    </row>
    <row r="3045" spans="1:22">
      <c r="A3045" s="128" t="s">
        <v>452</v>
      </c>
      <c r="B3045" s="128" t="str">
        <f t="shared" si="351"/>
        <v>1 3 7 375 005 001</v>
      </c>
      <c r="C3045" s="5" t="s">
        <v>8286</v>
      </c>
      <c r="D3045" t="s">
        <v>3391</v>
      </c>
      <c r="E3045" s="127">
        <f t="shared" si="352"/>
        <v>0</v>
      </c>
      <c r="F3045" s="127">
        <f t="shared" si="353"/>
        <v>0</v>
      </c>
      <c r="G3045" s="127">
        <f t="shared" si="354"/>
        <v>0</v>
      </c>
      <c r="H3045" s="131">
        <f t="shared" si="355"/>
        <v>0</v>
      </c>
      <c r="I3045" s="128">
        <f t="shared" si="356"/>
        <v>17</v>
      </c>
      <c r="J3045" s="156" t="str">
        <f t="shared" si="357"/>
        <v>1 3 7 375 005</v>
      </c>
      <c r="K3045" s="118">
        <f>SUMIFS(DATOS!$F:$F,DATOS!$A:$A,$C3045,DATOS!$G:$G,$N$1,DATOS!$E:$E,$Q$1)</f>
        <v>0</v>
      </c>
      <c r="L3045" s="118">
        <f>SUMIFS(DATOS!$F:$F,DATOS!$A:$A,$C3045,DATOS!$G:$G,$O$1,DATOS!$E:$E,$Q$1)</f>
        <v>0</v>
      </c>
      <c r="M3045" s="119">
        <f>SUMIFS(DATOS!$F:$F,DATOS!$A:$A,$C3045,DATOS!$G:$G,$P$1,DATOS!$E:$E,$Q$1)</f>
        <v>0</v>
      </c>
      <c r="N3045" s="117">
        <f>SUMIFS(DATOS!$F:$F,DATOS!$A:$A,$C3045,DATOS!$G:$G,$N$1,DATOS!$L:$L,$R$1)</f>
        <v>0</v>
      </c>
      <c r="O3045" s="118">
        <f>SUMIFS(DATOS!$F:$F,DATOS!$A:$A,$C3045,DATOS!$G:$G,$O$1,DATOS!$L:$L,$R$1)</f>
        <v>0</v>
      </c>
      <c r="P3045" s="119">
        <f>SUMIFS(DATOS!$F:$F,DATOS!$A:$A,$C3045,DATOS!$G:$G,$P$1,DATOS!$L:$L,$R$1)</f>
        <v>0</v>
      </c>
      <c r="Q3045" s="117">
        <f>SUMIFS(DATOS!$F:$F,DATOS!$A:$A,$C3045,DATOS!$G:$G,$N$1,DATOS!$J:$J,$S$1)</f>
        <v>0</v>
      </c>
      <c r="R3045" s="118">
        <f>SUMIFS(DATOS!$F:$F,DATOS!$A:$A,$C3045,DATOS!$G:$G,$O$1,DATOS!$J:$J,$S$1)</f>
        <v>0</v>
      </c>
      <c r="S3045" s="119">
        <f>SUMIFS(DATOS!$F:$F,DATOS!$A:$A,$C3045,DATOS!$G:$G,$P$1,DATOS!$J:$J,$S$1)</f>
        <v>0</v>
      </c>
      <c r="T3045" s="117">
        <f>SUMIFS(DATOS!$F:$F,DATOS!$A:$A,$C3045,DATOS!$G:$G,$N$1,DATOS!$K:$K,$T$1)</f>
        <v>0</v>
      </c>
      <c r="U3045" s="118">
        <f>SUMIFS(DATOS!$F:$F,DATOS!$A:$A,$C3045,DATOS!$G:$G,$O$1,DATOS!$K:$K,$T$1)</f>
        <v>0</v>
      </c>
      <c r="V3045" s="119">
        <f>SUMIFS(DATOS!$F:$F,DATOS!$A:$A,$C3045,DATOS!$G:$G,$P$1,DATOS!$K:$K,$R$1)</f>
        <v>0</v>
      </c>
    </row>
    <row r="3046" spans="1:22">
      <c r="A3046" s="128" t="s">
        <v>452</v>
      </c>
      <c r="B3046" s="128" t="str">
        <f t="shared" si="351"/>
        <v>1 3 7 376 001 001</v>
      </c>
      <c r="C3046" s="5" t="s">
        <v>4677</v>
      </c>
      <c r="D3046" t="s">
        <v>3392</v>
      </c>
      <c r="E3046" s="127">
        <f t="shared" si="352"/>
        <v>0</v>
      </c>
      <c r="F3046" s="127">
        <f t="shared" si="353"/>
        <v>0</v>
      </c>
      <c r="G3046" s="127">
        <f t="shared" si="354"/>
        <v>0</v>
      </c>
      <c r="H3046" s="131">
        <f t="shared" si="355"/>
        <v>0</v>
      </c>
      <c r="I3046" s="128">
        <f t="shared" si="356"/>
        <v>17</v>
      </c>
      <c r="J3046" s="156" t="str">
        <f t="shared" si="357"/>
        <v>1 3 7 376 001</v>
      </c>
      <c r="K3046" s="118">
        <f>SUMIFS(DATOS!$F:$F,DATOS!$A:$A,$C3046,DATOS!$G:$G,$N$1,DATOS!$E:$E,$Q$1)</f>
        <v>0</v>
      </c>
      <c r="L3046" s="118">
        <f>SUMIFS(DATOS!$F:$F,DATOS!$A:$A,$C3046,DATOS!$G:$G,$O$1,DATOS!$E:$E,$Q$1)</f>
        <v>0</v>
      </c>
      <c r="M3046" s="119">
        <f>SUMIFS(DATOS!$F:$F,DATOS!$A:$A,$C3046,DATOS!$G:$G,$P$1,DATOS!$E:$E,$Q$1)</f>
        <v>0</v>
      </c>
      <c r="N3046" s="117">
        <f>SUMIFS(DATOS!$F:$F,DATOS!$A:$A,$C3046,DATOS!$G:$G,$N$1,DATOS!$L:$L,$R$1)</f>
        <v>0</v>
      </c>
      <c r="O3046" s="118">
        <f>SUMIFS(DATOS!$F:$F,DATOS!$A:$A,$C3046,DATOS!$G:$G,$O$1,DATOS!$L:$L,$R$1)</f>
        <v>0</v>
      </c>
      <c r="P3046" s="119">
        <f>SUMIFS(DATOS!$F:$F,DATOS!$A:$A,$C3046,DATOS!$G:$G,$P$1,DATOS!$L:$L,$R$1)</f>
        <v>0</v>
      </c>
      <c r="Q3046" s="117">
        <f>SUMIFS(DATOS!$F:$F,DATOS!$A:$A,$C3046,DATOS!$G:$G,$N$1,DATOS!$J:$J,$S$1)</f>
        <v>0</v>
      </c>
      <c r="R3046" s="118">
        <f>SUMIFS(DATOS!$F:$F,DATOS!$A:$A,$C3046,DATOS!$G:$G,$O$1,DATOS!$J:$J,$S$1)</f>
        <v>0</v>
      </c>
      <c r="S3046" s="119">
        <f>SUMIFS(DATOS!$F:$F,DATOS!$A:$A,$C3046,DATOS!$G:$G,$P$1,DATOS!$J:$J,$S$1)</f>
        <v>0</v>
      </c>
      <c r="T3046" s="117">
        <f>SUMIFS(DATOS!$F:$F,DATOS!$A:$A,$C3046,DATOS!$G:$G,$N$1,DATOS!$K:$K,$T$1)</f>
        <v>0</v>
      </c>
      <c r="U3046" s="118">
        <f>SUMIFS(DATOS!$F:$F,DATOS!$A:$A,$C3046,DATOS!$G:$G,$O$1,DATOS!$K:$K,$T$1)</f>
        <v>0</v>
      </c>
      <c r="V3046" s="119">
        <f>SUMIFS(DATOS!$F:$F,DATOS!$A:$A,$C3046,DATOS!$G:$G,$P$1,DATOS!$K:$K,$R$1)</f>
        <v>0</v>
      </c>
    </row>
    <row r="3047" spans="1:22">
      <c r="A3047" s="128" t="s">
        <v>452</v>
      </c>
      <c r="B3047" s="128" t="str">
        <f t="shared" si="351"/>
        <v>1 3 7 376 002 001</v>
      </c>
      <c r="C3047" s="5" t="s">
        <v>10238</v>
      </c>
      <c r="D3047" t="s">
        <v>3392</v>
      </c>
      <c r="E3047" s="127">
        <f t="shared" si="352"/>
        <v>0</v>
      </c>
      <c r="F3047" s="127">
        <f t="shared" si="353"/>
        <v>0</v>
      </c>
      <c r="G3047" s="127">
        <f t="shared" si="354"/>
        <v>0</v>
      </c>
      <c r="H3047" s="131">
        <f t="shared" si="355"/>
        <v>0</v>
      </c>
      <c r="I3047" s="128">
        <f t="shared" si="356"/>
        <v>17</v>
      </c>
      <c r="J3047" s="156" t="str">
        <f t="shared" si="357"/>
        <v>1 3 7 376 002</v>
      </c>
      <c r="K3047" s="118">
        <f>SUMIFS(DATOS!$F:$F,DATOS!$A:$A,$C3047,DATOS!$G:$G,$N$1,DATOS!$E:$E,$Q$1)</f>
        <v>0</v>
      </c>
      <c r="L3047" s="118">
        <f>SUMIFS(DATOS!$F:$F,DATOS!$A:$A,$C3047,DATOS!$G:$G,$O$1,DATOS!$E:$E,$Q$1)</f>
        <v>0</v>
      </c>
      <c r="M3047" s="119">
        <f>SUMIFS(DATOS!$F:$F,DATOS!$A:$A,$C3047,DATOS!$G:$G,$P$1,DATOS!$E:$E,$Q$1)</f>
        <v>0</v>
      </c>
      <c r="N3047" s="117">
        <f>SUMIFS(DATOS!$F:$F,DATOS!$A:$A,$C3047,DATOS!$G:$G,$N$1,DATOS!$L:$L,$R$1)</f>
        <v>0</v>
      </c>
      <c r="O3047" s="118">
        <f>SUMIFS(DATOS!$F:$F,DATOS!$A:$A,$C3047,DATOS!$G:$G,$O$1,DATOS!$L:$L,$R$1)</f>
        <v>0</v>
      </c>
      <c r="P3047" s="119">
        <f>SUMIFS(DATOS!$F:$F,DATOS!$A:$A,$C3047,DATOS!$G:$G,$P$1,DATOS!$L:$L,$R$1)</f>
        <v>0</v>
      </c>
      <c r="Q3047" s="117">
        <f>SUMIFS(DATOS!$F:$F,DATOS!$A:$A,$C3047,DATOS!$G:$G,$N$1,DATOS!$J:$J,$S$1)</f>
        <v>0</v>
      </c>
      <c r="R3047" s="118">
        <f>SUMIFS(DATOS!$F:$F,DATOS!$A:$A,$C3047,DATOS!$G:$G,$O$1,DATOS!$J:$J,$S$1)</f>
        <v>0</v>
      </c>
      <c r="S3047" s="119">
        <f>SUMIFS(DATOS!$F:$F,DATOS!$A:$A,$C3047,DATOS!$G:$G,$P$1,DATOS!$J:$J,$S$1)</f>
        <v>0</v>
      </c>
      <c r="T3047" s="117">
        <f>SUMIFS(DATOS!$F:$F,DATOS!$A:$A,$C3047,DATOS!$G:$G,$N$1,DATOS!$K:$K,$T$1)</f>
        <v>0</v>
      </c>
      <c r="U3047" s="118">
        <f>SUMIFS(DATOS!$F:$F,DATOS!$A:$A,$C3047,DATOS!$G:$G,$O$1,DATOS!$K:$K,$T$1)</f>
        <v>0</v>
      </c>
      <c r="V3047" s="119">
        <f>SUMIFS(DATOS!$F:$F,DATOS!$A:$A,$C3047,DATOS!$G:$G,$P$1,DATOS!$K:$K,$R$1)</f>
        <v>0</v>
      </c>
    </row>
    <row r="3048" spans="1:22">
      <c r="A3048" s="128" t="s">
        <v>452</v>
      </c>
      <c r="B3048" s="128" t="str">
        <f t="shared" si="351"/>
        <v>1 3 7 376 003 001</v>
      </c>
      <c r="C3048" s="5" t="s">
        <v>10239</v>
      </c>
      <c r="D3048" t="s">
        <v>3392</v>
      </c>
      <c r="E3048" s="127">
        <f t="shared" si="352"/>
        <v>0</v>
      </c>
      <c r="F3048" s="127">
        <f t="shared" si="353"/>
        <v>0</v>
      </c>
      <c r="G3048" s="127">
        <f t="shared" si="354"/>
        <v>0</v>
      </c>
      <c r="H3048" s="131">
        <f t="shared" si="355"/>
        <v>0</v>
      </c>
      <c r="I3048" s="128">
        <f t="shared" si="356"/>
        <v>17</v>
      </c>
      <c r="J3048" s="156" t="str">
        <f t="shared" si="357"/>
        <v>1 3 7 376 003</v>
      </c>
      <c r="K3048" s="118">
        <f>SUMIFS(DATOS!$F:$F,DATOS!$A:$A,$C3048,DATOS!$G:$G,$N$1,DATOS!$E:$E,$Q$1)</f>
        <v>0</v>
      </c>
      <c r="L3048" s="118">
        <f>SUMIFS(DATOS!$F:$F,DATOS!$A:$A,$C3048,DATOS!$G:$G,$O$1,DATOS!$E:$E,$Q$1)</f>
        <v>0</v>
      </c>
      <c r="M3048" s="119">
        <f>SUMIFS(DATOS!$F:$F,DATOS!$A:$A,$C3048,DATOS!$G:$G,$P$1,DATOS!$E:$E,$Q$1)</f>
        <v>0</v>
      </c>
      <c r="N3048" s="117">
        <f>SUMIFS(DATOS!$F:$F,DATOS!$A:$A,$C3048,DATOS!$G:$G,$N$1,DATOS!$L:$L,$R$1)</f>
        <v>0</v>
      </c>
      <c r="O3048" s="118">
        <f>SUMIFS(DATOS!$F:$F,DATOS!$A:$A,$C3048,DATOS!$G:$G,$O$1,DATOS!$L:$L,$R$1)</f>
        <v>0</v>
      </c>
      <c r="P3048" s="119">
        <f>SUMIFS(DATOS!$F:$F,DATOS!$A:$A,$C3048,DATOS!$G:$G,$P$1,DATOS!$L:$L,$R$1)</f>
        <v>0</v>
      </c>
      <c r="Q3048" s="117">
        <f>SUMIFS(DATOS!$F:$F,DATOS!$A:$A,$C3048,DATOS!$G:$G,$N$1,DATOS!$J:$J,$S$1)</f>
        <v>0</v>
      </c>
      <c r="R3048" s="118">
        <f>SUMIFS(DATOS!$F:$F,DATOS!$A:$A,$C3048,DATOS!$G:$G,$O$1,DATOS!$J:$J,$S$1)</f>
        <v>0</v>
      </c>
      <c r="S3048" s="119">
        <f>SUMIFS(DATOS!$F:$F,DATOS!$A:$A,$C3048,DATOS!$G:$G,$P$1,DATOS!$J:$J,$S$1)</f>
        <v>0</v>
      </c>
      <c r="T3048" s="117">
        <f>SUMIFS(DATOS!$F:$F,DATOS!$A:$A,$C3048,DATOS!$G:$G,$N$1,DATOS!$K:$K,$T$1)</f>
        <v>0</v>
      </c>
      <c r="U3048" s="118">
        <f>SUMIFS(DATOS!$F:$F,DATOS!$A:$A,$C3048,DATOS!$G:$G,$O$1,DATOS!$K:$K,$T$1)</f>
        <v>0</v>
      </c>
      <c r="V3048" s="119">
        <f>SUMIFS(DATOS!$F:$F,DATOS!$A:$A,$C3048,DATOS!$G:$G,$P$1,DATOS!$K:$K,$R$1)</f>
        <v>0</v>
      </c>
    </row>
    <row r="3049" spans="1:22">
      <c r="A3049" s="128" t="s">
        <v>452</v>
      </c>
      <c r="B3049" s="128" t="str">
        <f t="shared" si="351"/>
        <v>1 3 7 376 004 001</v>
      </c>
      <c r="C3049" s="5" t="s">
        <v>10240</v>
      </c>
      <c r="D3049" t="s">
        <v>3392</v>
      </c>
      <c r="E3049" s="127">
        <f t="shared" si="352"/>
        <v>0</v>
      </c>
      <c r="F3049" s="127">
        <f t="shared" si="353"/>
        <v>0</v>
      </c>
      <c r="G3049" s="127">
        <f t="shared" si="354"/>
        <v>0</v>
      </c>
      <c r="H3049" s="131">
        <f t="shared" si="355"/>
        <v>0</v>
      </c>
      <c r="I3049" s="128">
        <f t="shared" si="356"/>
        <v>17</v>
      </c>
      <c r="J3049" s="156" t="str">
        <f t="shared" si="357"/>
        <v>1 3 7 376 004</v>
      </c>
      <c r="K3049" s="118">
        <f>SUMIFS(DATOS!$F:$F,DATOS!$A:$A,$C3049,DATOS!$G:$G,$N$1,DATOS!$E:$E,$Q$1)</f>
        <v>0</v>
      </c>
      <c r="L3049" s="118">
        <f>SUMIFS(DATOS!$F:$F,DATOS!$A:$A,$C3049,DATOS!$G:$G,$O$1,DATOS!$E:$E,$Q$1)</f>
        <v>0</v>
      </c>
      <c r="M3049" s="119">
        <f>SUMIFS(DATOS!$F:$F,DATOS!$A:$A,$C3049,DATOS!$G:$G,$P$1,DATOS!$E:$E,$Q$1)</f>
        <v>0</v>
      </c>
      <c r="N3049" s="117">
        <f>SUMIFS(DATOS!$F:$F,DATOS!$A:$A,$C3049,DATOS!$G:$G,$N$1,DATOS!$L:$L,$R$1)</f>
        <v>0</v>
      </c>
      <c r="O3049" s="118">
        <f>SUMIFS(DATOS!$F:$F,DATOS!$A:$A,$C3049,DATOS!$G:$G,$O$1,DATOS!$L:$L,$R$1)</f>
        <v>0</v>
      </c>
      <c r="P3049" s="119">
        <f>SUMIFS(DATOS!$F:$F,DATOS!$A:$A,$C3049,DATOS!$G:$G,$P$1,DATOS!$L:$L,$R$1)</f>
        <v>0</v>
      </c>
      <c r="Q3049" s="117">
        <f>SUMIFS(DATOS!$F:$F,DATOS!$A:$A,$C3049,DATOS!$G:$G,$N$1,DATOS!$J:$J,$S$1)</f>
        <v>0</v>
      </c>
      <c r="R3049" s="118">
        <f>SUMIFS(DATOS!$F:$F,DATOS!$A:$A,$C3049,DATOS!$G:$G,$O$1,DATOS!$J:$J,$S$1)</f>
        <v>0</v>
      </c>
      <c r="S3049" s="119">
        <f>SUMIFS(DATOS!$F:$F,DATOS!$A:$A,$C3049,DATOS!$G:$G,$P$1,DATOS!$J:$J,$S$1)</f>
        <v>0</v>
      </c>
      <c r="T3049" s="117">
        <f>SUMIFS(DATOS!$F:$F,DATOS!$A:$A,$C3049,DATOS!$G:$G,$N$1,DATOS!$K:$K,$T$1)</f>
        <v>0</v>
      </c>
      <c r="U3049" s="118">
        <f>SUMIFS(DATOS!$F:$F,DATOS!$A:$A,$C3049,DATOS!$G:$G,$O$1,DATOS!$K:$K,$T$1)</f>
        <v>0</v>
      </c>
      <c r="V3049" s="119">
        <f>SUMIFS(DATOS!$F:$F,DATOS!$A:$A,$C3049,DATOS!$G:$G,$P$1,DATOS!$K:$K,$R$1)</f>
        <v>0</v>
      </c>
    </row>
    <row r="3050" spans="1:22">
      <c r="A3050" s="128" t="s">
        <v>452</v>
      </c>
      <c r="B3050" s="128" t="str">
        <f t="shared" si="351"/>
        <v>1 3 7 376 005 001</v>
      </c>
      <c r="C3050" s="5" t="s">
        <v>10241</v>
      </c>
      <c r="D3050" t="s">
        <v>3392</v>
      </c>
      <c r="E3050" s="127">
        <f t="shared" si="352"/>
        <v>0</v>
      </c>
      <c r="F3050" s="127">
        <f t="shared" si="353"/>
        <v>0</v>
      </c>
      <c r="G3050" s="127">
        <f t="shared" si="354"/>
        <v>0</v>
      </c>
      <c r="H3050" s="131">
        <f t="shared" si="355"/>
        <v>0</v>
      </c>
      <c r="I3050" s="128">
        <f t="shared" si="356"/>
        <v>17</v>
      </c>
      <c r="J3050" s="156" t="str">
        <f t="shared" si="357"/>
        <v>1 3 7 376 005</v>
      </c>
      <c r="K3050" s="118">
        <f>SUMIFS(DATOS!$F:$F,DATOS!$A:$A,$C3050,DATOS!$G:$G,$N$1,DATOS!$E:$E,$Q$1)</f>
        <v>0</v>
      </c>
      <c r="L3050" s="118">
        <f>SUMIFS(DATOS!$F:$F,DATOS!$A:$A,$C3050,DATOS!$G:$G,$O$1,DATOS!$E:$E,$Q$1)</f>
        <v>0</v>
      </c>
      <c r="M3050" s="119">
        <f>SUMIFS(DATOS!$F:$F,DATOS!$A:$A,$C3050,DATOS!$G:$G,$P$1,DATOS!$E:$E,$Q$1)</f>
        <v>0</v>
      </c>
      <c r="N3050" s="117">
        <f>SUMIFS(DATOS!$F:$F,DATOS!$A:$A,$C3050,DATOS!$G:$G,$N$1,DATOS!$L:$L,$R$1)</f>
        <v>0</v>
      </c>
      <c r="O3050" s="118">
        <f>SUMIFS(DATOS!$F:$F,DATOS!$A:$A,$C3050,DATOS!$G:$G,$O$1,DATOS!$L:$L,$R$1)</f>
        <v>0</v>
      </c>
      <c r="P3050" s="119">
        <f>SUMIFS(DATOS!$F:$F,DATOS!$A:$A,$C3050,DATOS!$G:$G,$P$1,DATOS!$L:$L,$R$1)</f>
        <v>0</v>
      </c>
      <c r="Q3050" s="117">
        <f>SUMIFS(DATOS!$F:$F,DATOS!$A:$A,$C3050,DATOS!$G:$G,$N$1,DATOS!$J:$J,$S$1)</f>
        <v>0</v>
      </c>
      <c r="R3050" s="118">
        <f>SUMIFS(DATOS!$F:$F,DATOS!$A:$A,$C3050,DATOS!$G:$G,$O$1,DATOS!$J:$J,$S$1)</f>
        <v>0</v>
      </c>
      <c r="S3050" s="119">
        <f>SUMIFS(DATOS!$F:$F,DATOS!$A:$A,$C3050,DATOS!$G:$G,$P$1,DATOS!$J:$J,$S$1)</f>
        <v>0</v>
      </c>
      <c r="T3050" s="117">
        <f>SUMIFS(DATOS!$F:$F,DATOS!$A:$A,$C3050,DATOS!$G:$G,$N$1,DATOS!$K:$K,$T$1)</f>
        <v>0</v>
      </c>
      <c r="U3050" s="118">
        <f>SUMIFS(DATOS!$F:$F,DATOS!$A:$A,$C3050,DATOS!$G:$G,$O$1,DATOS!$K:$K,$T$1)</f>
        <v>0</v>
      </c>
      <c r="V3050" s="119">
        <f>SUMIFS(DATOS!$F:$F,DATOS!$A:$A,$C3050,DATOS!$G:$G,$P$1,DATOS!$K:$K,$R$1)</f>
        <v>0</v>
      </c>
    </row>
    <row r="3051" spans="1:22">
      <c r="A3051" s="128" t="s">
        <v>452</v>
      </c>
      <c r="B3051" s="128" t="str">
        <f t="shared" si="351"/>
        <v>1 3 7 377 001 001</v>
      </c>
      <c r="C3051" s="5" t="s">
        <v>4685</v>
      </c>
      <c r="D3051" t="s">
        <v>3393</v>
      </c>
      <c r="E3051" s="127">
        <f t="shared" ref="E3051:E3114" si="358">SUBTOTAL(9,K3051,N3051,Q3051,T3051)</f>
        <v>0</v>
      </c>
      <c r="F3051" s="127">
        <f t="shared" ref="F3051:F3114" si="359">SUBTOTAL(9,L3051,O3051,R3051,U3051)</f>
        <v>0</v>
      </c>
      <c r="G3051" s="127">
        <f t="shared" ref="G3051:G3114" si="360">SUBTOTAL(9,M3051,P3051,S3051,V3051)</f>
        <v>0</v>
      </c>
      <c r="H3051" s="131">
        <f t="shared" ref="H3051:H3114" si="361">SUM(E3051:G3051)</f>
        <v>0</v>
      </c>
      <c r="I3051" s="128">
        <f t="shared" ref="I3051:I3114" si="362">LEN(C3051)</f>
        <v>17</v>
      </c>
      <c r="J3051" s="156" t="str">
        <f t="shared" si="357"/>
        <v>1 3 7 377 001</v>
      </c>
      <c r="K3051" s="118">
        <f>SUMIFS(DATOS!$F:$F,DATOS!$A:$A,$C3051,DATOS!$G:$G,$N$1,DATOS!$E:$E,$Q$1)</f>
        <v>0</v>
      </c>
      <c r="L3051" s="118">
        <f>SUMIFS(DATOS!$F:$F,DATOS!$A:$A,$C3051,DATOS!$G:$G,$O$1,DATOS!$E:$E,$Q$1)</f>
        <v>0</v>
      </c>
      <c r="M3051" s="119">
        <f>SUMIFS(DATOS!$F:$F,DATOS!$A:$A,$C3051,DATOS!$G:$G,$P$1,DATOS!$E:$E,$Q$1)</f>
        <v>0</v>
      </c>
      <c r="N3051" s="117">
        <f>SUMIFS(DATOS!$F:$F,DATOS!$A:$A,$C3051,DATOS!$G:$G,$N$1,DATOS!$L:$L,$R$1)</f>
        <v>0</v>
      </c>
      <c r="O3051" s="118">
        <f>SUMIFS(DATOS!$F:$F,DATOS!$A:$A,$C3051,DATOS!$G:$G,$O$1,DATOS!$L:$L,$R$1)</f>
        <v>0</v>
      </c>
      <c r="P3051" s="119">
        <f>SUMIFS(DATOS!$F:$F,DATOS!$A:$A,$C3051,DATOS!$G:$G,$P$1,DATOS!$L:$L,$R$1)</f>
        <v>0</v>
      </c>
      <c r="Q3051" s="117">
        <f>SUMIFS(DATOS!$F:$F,DATOS!$A:$A,$C3051,DATOS!$G:$G,$N$1,DATOS!$J:$J,$S$1)</f>
        <v>0</v>
      </c>
      <c r="R3051" s="118">
        <f>SUMIFS(DATOS!$F:$F,DATOS!$A:$A,$C3051,DATOS!$G:$G,$O$1,DATOS!$J:$J,$S$1)</f>
        <v>0</v>
      </c>
      <c r="S3051" s="119">
        <f>SUMIFS(DATOS!$F:$F,DATOS!$A:$A,$C3051,DATOS!$G:$G,$P$1,DATOS!$J:$J,$S$1)</f>
        <v>0</v>
      </c>
      <c r="T3051" s="117">
        <f>SUMIFS(DATOS!$F:$F,DATOS!$A:$A,$C3051,DATOS!$G:$G,$N$1,DATOS!$K:$K,$T$1)</f>
        <v>0</v>
      </c>
      <c r="U3051" s="118">
        <f>SUMIFS(DATOS!$F:$F,DATOS!$A:$A,$C3051,DATOS!$G:$G,$O$1,DATOS!$K:$K,$T$1)</f>
        <v>0</v>
      </c>
      <c r="V3051" s="119">
        <f>SUMIFS(DATOS!$F:$F,DATOS!$A:$A,$C3051,DATOS!$G:$G,$P$1,DATOS!$K:$K,$R$1)</f>
        <v>0</v>
      </c>
    </row>
    <row r="3052" spans="1:22">
      <c r="A3052" s="128" t="s">
        <v>452</v>
      </c>
      <c r="B3052" s="128" t="str">
        <f t="shared" si="351"/>
        <v>1 3 7 377 002 001</v>
      </c>
      <c r="C3052" s="5" t="s">
        <v>10242</v>
      </c>
      <c r="D3052" t="s">
        <v>3393</v>
      </c>
      <c r="E3052" s="127">
        <f t="shared" si="358"/>
        <v>0</v>
      </c>
      <c r="F3052" s="127">
        <f t="shared" si="359"/>
        <v>0</v>
      </c>
      <c r="G3052" s="127">
        <f t="shared" si="360"/>
        <v>0</v>
      </c>
      <c r="H3052" s="131">
        <f t="shared" si="361"/>
        <v>0</v>
      </c>
      <c r="I3052" s="128">
        <f t="shared" si="362"/>
        <v>17</v>
      </c>
      <c r="J3052" s="156" t="str">
        <f t="shared" si="357"/>
        <v>1 3 7 377 002</v>
      </c>
      <c r="K3052" s="118">
        <f>SUMIFS(DATOS!$F:$F,DATOS!$A:$A,$C3052,DATOS!$G:$G,$N$1,DATOS!$E:$E,$Q$1)</f>
        <v>0</v>
      </c>
      <c r="L3052" s="118">
        <f>SUMIFS(DATOS!$F:$F,DATOS!$A:$A,$C3052,DATOS!$G:$G,$O$1,DATOS!$E:$E,$Q$1)</f>
        <v>0</v>
      </c>
      <c r="M3052" s="119">
        <f>SUMIFS(DATOS!$F:$F,DATOS!$A:$A,$C3052,DATOS!$G:$G,$P$1,DATOS!$E:$E,$Q$1)</f>
        <v>0</v>
      </c>
      <c r="N3052" s="117">
        <f>SUMIFS(DATOS!$F:$F,DATOS!$A:$A,$C3052,DATOS!$G:$G,$N$1,DATOS!$L:$L,$R$1)</f>
        <v>0</v>
      </c>
      <c r="O3052" s="118">
        <f>SUMIFS(DATOS!$F:$F,DATOS!$A:$A,$C3052,DATOS!$G:$G,$O$1,DATOS!$L:$L,$R$1)</f>
        <v>0</v>
      </c>
      <c r="P3052" s="119">
        <f>SUMIFS(DATOS!$F:$F,DATOS!$A:$A,$C3052,DATOS!$G:$G,$P$1,DATOS!$L:$L,$R$1)</f>
        <v>0</v>
      </c>
      <c r="Q3052" s="117">
        <f>SUMIFS(DATOS!$F:$F,DATOS!$A:$A,$C3052,DATOS!$G:$G,$N$1,DATOS!$J:$J,$S$1)</f>
        <v>0</v>
      </c>
      <c r="R3052" s="118">
        <f>SUMIFS(DATOS!$F:$F,DATOS!$A:$A,$C3052,DATOS!$G:$G,$O$1,DATOS!$J:$J,$S$1)</f>
        <v>0</v>
      </c>
      <c r="S3052" s="119">
        <f>SUMIFS(DATOS!$F:$F,DATOS!$A:$A,$C3052,DATOS!$G:$G,$P$1,DATOS!$J:$J,$S$1)</f>
        <v>0</v>
      </c>
      <c r="T3052" s="117">
        <f>SUMIFS(DATOS!$F:$F,DATOS!$A:$A,$C3052,DATOS!$G:$G,$N$1,DATOS!$K:$K,$T$1)</f>
        <v>0</v>
      </c>
      <c r="U3052" s="118">
        <f>SUMIFS(DATOS!$F:$F,DATOS!$A:$A,$C3052,DATOS!$G:$G,$O$1,DATOS!$K:$K,$T$1)</f>
        <v>0</v>
      </c>
      <c r="V3052" s="119">
        <f>SUMIFS(DATOS!$F:$F,DATOS!$A:$A,$C3052,DATOS!$G:$G,$P$1,DATOS!$K:$K,$R$1)</f>
        <v>0</v>
      </c>
    </row>
    <row r="3053" spans="1:22">
      <c r="A3053" s="128" t="s">
        <v>452</v>
      </c>
      <c r="B3053" s="128" t="str">
        <f t="shared" si="351"/>
        <v>1 3 7 377 003 001</v>
      </c>
      <c r="C3053" s="5" t="s">
        <v>10243</v>
      </c>
      <c r="D3053" t="s">
        <v>3393</v>
      </c>
      <c r="E3053" s="127">
        <f t="shared" si="358"/>
        <v>0</v>
      </c>
      <c r="F3053" s="127">
        <f t="shared" si="359"/>
        <v>0</v>
      </c>
      <c r="G3053" s="127">
        <f t="shared" si="360"/>
        <v>0</v>
      </c>
      <c r="H3053" s="131">
        <f t="shared" si="361"/>
        <v>0</v>
      </c>
      <c r="I3053" s="128">
        <f t="shared" si="362"/>
        <v>17</v>
      </c>
      <c r="J3053" s="156" t="str">
        <f t="shared" si="357"/>
        <v>1 3 7 377 003</v>
      </c>
      <c r="K3053" s="118">
        <f>SUMIFS(DATOS!$F:$F,DATOS!$A:$A,$C3053,DATOS!$G:$G,$N$1,DATOS!$E:$E,$Q$1)</f>
        <v>0</v>
      </c>
      <c r="L3053" s="118">
        <f>SUMIFS(DATOS!$F:$F,DATOS!$A:$A,$C3053,DATOS!$G:$G,$O$1,DATOS!$E:$E,$Q$1)</f>
        <v>0</v>
      </c>
      <c r="M3053" s="119">
        <f>SUMIFS(DATOS!$F:$F,DATOS!$A:$A,$C3053,DATOS!$G:$G,$P$1,DATOS!$E:$E,$Q$1)</f>
        <v>0</v>
      </c>
      <c r="N3053" s="117">
        <f>SUMIFS(DATOS!$F:$F,DATOS!$A:$A,$C3053,DATOS!$G:$G,$N$1,DATOS!$L:$L,$R$1)</f>
        <v>0</v>
      </c>
      <c r="O3053" s="118">
        <f>SUMIFS(DATOS!$F:$F,DATOS!$A:$A,$C3053,DATOS!$G:$G,$O$1,DATOS!$L:$L,$R$1)</f>
        <v>0</v>
      </c>
      <c r="P3053" s="119">
        <f>SUMIFS(DATOS!$F:$F,DATOS!$A:$A,$C3053,DATOS!$G:$G,$P$1,DATOS!$L:$L,$R$1)</f>
        <v>0</v>
      </c>
      <c r="Q3053" s="117">
        <f>SUMIFS(DATOS!$F:$F,DATOS!$A:$A,$C3053,DATOS!$G:$G,$N$1,DATOS!$J:$J,$S$1)</f>
        <v>0</v>
      </c>
      <c r="R3053" s="118">
        <f>SUMIFS(DATOS!$F:$F,DATOS!$A:$A,$C3053,DATOS!$G:$G,$O$1,DATOS!$J:$J,$S$1)</f>
        <v>0</v>
      </c>
      <c r="S3053" s="119">
        <f>SUMIFS(DATOS!$F:$F,DATOS!$A:$A,$C3053,DATOS!$G:$G,$P$1,DATOS!$J:$J,$S$1)</f>
        <v>0</v>
      </c>
      <c r="T3053" s="117">
        <f>SUMIFS(DATOS!$F:$F,DATOS!$A:$A,$C3053,DATOS!$G:$G,$N$1,DATOS!$K:$K,$T$1)</f>
        <v>0</v>
      </c>
      <c r="U3053" s="118">
        <f>SUMIFS(DATOS!$F:$F,DATOS!$A:$A,$C3053,DATOS!$G:$G,$O$1,DATOS!$K:$K,$T$1)</f>
        <v>0</v>
      </c>
      <c r="V3053" s="119">
        <f>SUMIFS(DATOS!$F:$F,DATOS!$A:$A,$C3053,DATOS!$G:$G,$P$1,DATOS!$K:$K,$R$1)</f>
        <v>0</v>
      </c>
    </row>
    <row r="3054" spans="1:22">
      <c r="A3054" s="128" t="s">
        <v>452</v>
      </c>
      <c r="B3054" s="128" t="str">
        <f t="shared" si="351"/>
        <v>1 3 7 377 004 001</v>
      </c>
      <c r="C3054" s="5" t="s">
        <v>10244</v>
      </c>
      <c r="D3054" t="s">
        <v>3393</v>
      </c>
      <c r="E3054" s="127">
        <f t="shared" si="358"/>
        <v>0</v>
      </c>
      <c r="F3054" s="127">
        <f t="shared" si="359"/>
        <v>0</v>
      </c>
      <c r="G3054" s="127">
        <f t="shared" si="360"/>
        <v>0</v>
      </c>
      <c r="H3054" s="131">
        <f t="shared" si="361"/>
        <v>0</v>
      </c>
      <c r="I3054" s="128">
        <f t="shared" si="362"/>
        <v>17</v>
      </c>
      <c r="J3054" s="156" t="str">
        <f t="shared" si="357"/>
        <v>1 3 7 377 004</v>
      </c>
      <c r="K3054" s="118">
        <f>SUMIFS(DATOS!$F:$F,DATOS!$A:$A,$C3054,DATOS!$G:$G,$N$1,DATOS!$E:$E,$Q$1)</f>
        <v>0</v>
      </c>
      <c r="L3054" s="118">
        <f>SUMIFS(DATOS!$F:$F,DATOS!$A:$A,$C3054,DATOS!$G:$G,$O$1,DATOS!$E:$E,$Q$1)</f>
        <v>0</v>
      </c>
      <c r="M3054" s="119">
        <f>SUMIFS(DATOS!$F:$F,DATOS!$A:$A,$C3054,DATOS!$G:$G,$P$1,DATOS!$E:$E,$Q$1)</f>
        <v>0</v>
      </c>
      <c r="N3054" s="117">
        <f>SUMIFS(DATOS!$F:$F,DATOS!$A:$A,$C3054,DATOS!$G:$G,$N$1,DATOS!$L:$L,$R$1)</f>
        <v>0</v>
      </c>
      <c r="O3054" s="118">
        <f>SUMIFS(DATOS!$F:$F,DATOS!$A:$A,$C3054,DATOS!$G:$G,$O$1,DATOS!$L:$L,$R$1)</f>
        <v>0</v>
      </c>
      <c r="P3054" s="119">
        <f>SUMIFS(DATOS!$F:$F,DATOS!$A:$A,$C3054,DATOS!$G:$G,$P$1,DATOS!$L:$L,$R$1)</f>
        <v>0</v>
      </c>
      <c r="Q3054" s="117">
        <f>SUMIFS(DATOS!$F:$F,DATOS!$A:$A,$C3054,DATOS!$G:$G,$N$1,DATOS!$J:$J,$S$1)</f>
        <v>0</v>
      </c>
      <c r="R3054" s="118">
        <f>SUMIFS(DATOS!$F:$F,DATOS!$A:$A,$C3054,DATOS!$G:$G,$O$1,DATOS!$J:$J,$S$1)</f>
        <v>0</v>
      </c>
      <c r="S3054" s="119">
        <f>SUMIFS(DATOS!$F:$F,DATOS!$A:$A,$C3054,DATOS!$G:$G,$P$1,DATOS!$J:$J,$S$1)</f>
        <v>0</v>
      </c>
      <c r="T3054" s="117">
        <f>SUMIFS(DATOS!$F:$F,DATOS!$A:$A,$C3054,DATOS!$G:$G,$N$1,DATOS!$K:$K,$T$1)</f>
        <v>0</v>
      </c>
      <c r="U3054" s="118">
        <f>SUMIFS(DATOS!$F:$F,DATOS!$A:$A,$C3054,DATOS!$G:$G,$O$1,DATOS!$K:$K,$T$1)</f>
        <v>0</v>
      </c>
      <c r="V3054" s="119">
        <f>SUMIFS(DATOS!$F:$F,DATOS!$A:$A,$C3054,DATOS!$G:$G,$P$1,DATOS!$K:$K,$R$1)</f>
        <v>0</v>
      </c>
    </row>
    <row r="3055" spans="1:22">
      <c r="A3055" s="128" t="s">
        <v>452</v>
      </c>
      <c r="B3055" s="128" t="str">
        <f t="shared" si="351"/>
        <v>1 3 7 377 005 001</v>
      </c>
      <c r="C3055" s="5" t="s">
        <v>10245</v>
      </c>
      <c r="D3055" t="s">
        <v>3393</v>
      </c>
      <c r="E3055" s="127">
        <f t="shared" si="358"/>
        <v>0</v>
      </c>
      <c r="F3055" s="127">
        <f t="shared" si="359"/>
        <v>0</v>
      </c>
      <c r="G3055" s="127">
        <f t="shared" si="360"/>
        <v>0</v>
      </c>
      <c r="H3055" s="131">
        <f t="shared" si="361"/>
        <v>0</v>
      </c>
      <c r="I3055" s="128">
        <f t="shared" si="362"/>
        <v>17</v>
      </c>
      <c r="J3055" s="156" t="str">
        <f t="shared" si="357"/>
        <v>1 3 7 377 005</v>
      </c>
      <c r="K3055" s="118">
        <f>SUMIFS(DATOS!$F:$F,DATOS!$A:$A,$C3055,DATOS!$G:$G,$N$1,DATOS!$E:$E,$Q$1)</f>
        <v>0</v>
      </c>
      <c r="L3055" s="118">
        <f>SUMIFS(DATOS!$F:$F,DATOS!$A:$A,$C3055,DATOS!$G:$G,$O$1,DATOS!$E:$E,$Q$1)</f>
        <v>0</v>
      </c>
      <c r="M3055" s="119">
        <f>SUMIFS(DATOS!$F:$F,DATOS!$A:$A,$C3055,DATOS!$G:$G,$P$1,DATOS!$E:$E,$Q$1)</f>
        <v>0</v>
      </c>
      <c r="N3055" s="117">
        <f>SUMIFS(DATOS!$F:$F,DATOS!$A:$A,$C3055,DATOS!$G:$G,$N$1,DATOS!$L:$L,$R$1)</f>
        <v>0</v>
      </c>
      <c r="O3055" s="118">
        <f>SUMIFS(DATOS!$F:$F,DATOS!$A:$A,$C3055,DATOS!$G:$G,$O$1,DATOS!$L:$L,$R$1)</f>
        <v>0</v>
      </c>
      <c r="P3055" s="119">
        <f>SUMIFS(DATOS!$F:$F,DATOS!$A:$A,$C3055,DATOS!$G:$G,$P$1,DATOS!$L:$L,$R$1)</f>
        <v>0</v>
      </c>
      <c r="Q3055" s="117">
        <f>SUMIFS(DATOS!$F:$F,DATOS!$A:$A,$C3055,DATOS!$G:$G,$N$1,DATOS!$J:$J,$S$1)</f>
        <v>0</v>
      </c>
      <c r="R3055" s="118">
        <f>SUMIFS(DATOS!$F:$F,DATOS!$A:$A,$C3055,DATOS!$G:$G,$O$1,DATOS!$J:$J,$S$1)</f>
        <v>0</v>
      </c>
      <c r="S3055" s="119">
        <f>SUMIFS(DATOS!$F:$F,DATOS!$A:$A,$C3055,DATOS!$G:$G,$P$1,DATOS!$J:$J,$S$1)</f>
        <v>0</v>
      </c>
      <c r="T3055" s="117">
        <f>SUMIFS(DATOS!$F:$F,DATOS!$A:$A,$C3055,DATOS!$G:$G,$N$1,DATOS!$K:$K,$T$1)</f>
        <v>0</v>
      </c>
      <c r="U3055" s="118">
        <f>SUMIFS(DATOS!$F:$F,DATOS!$A:$A,$C3055,DATOS!$G:$G,$O$1,DATOS!$K:$K,$T$1)</f>
        <v>0</v>
      </c>
      <c r="V3055" s="119">
        <f>SUMIFS(DATOS!$F:$F,DATOS!$A:$A,$C3055,DATOS!$G:$G,$P$1,DATOS!$K:$K,$R$1)</f>
        <v>0</v>
      </c>
    </row>
    <row r="3056" spans="1:22">
      <c r="A3056" s="128" t="s">
        <v>452</v>
      </c>
      <c r="B3056" s="128" t="str">
        <f t="shared" si="351"/>
        <v>1 3 7 378 001 001</v>
      </c>
      <c r="C3056" s="5" t="s">
        <v>3242</v>
      </c>
      <c r="D3056" t="s">
        <v>3394</v>
      </c>
      <c r="E3056" s="127">
        <f t="shared" si="358"/>
        <v>0</v>
      </c>
      <c r="F3056" s="127">
        <f t="shared" si="359"/>
        <v>0</v>
      </c>
      <c r="G3056" s="127">
        <f t="shared" si="360"/>
        <v>0</v>
      </c>
      <c r="H3056" s="131">
        <f t="shared" si="361"/>
        <v>0</v>
      </c>
      <c r="I3056" s="128">
        <f t="shared" si="362"/>
        <v>17</v>
      </c>
      <c r="J3056" s="156" t="str">
        <f t="shared" si="357"/>
        <v>1 3 7 378 001</v>
      </c>
      <c r="K3056" s="118">
        <f>SUMIFS(DATOS!$F:$F,DATOS!$A:$A,$C3056,DATOS!$G:$G,$N$1,DATOS!$E:$E,$Q$1)</f>
        <v>0</v>
      </c>
      <c r="L3056" s="118">
        <f>SUMIFS(DATOS!$F:$F,DATOS!$A:$A,$C3056,DATOS!$G:$G,$O$1,DATOS!$E:$E,$Q$1)</f>
        <v>0</v>
      </c>
      <c r="M3056" s="119">
        <f>SUMIFS(DATOS!$F:$F,DATOS!$A:$A,$C3056,DATOS!$G:$G,$P$1,DATOS!$E:$E,$Q$1)</f>
        <v>0</v>
      </c>
      <c r="N3056" s="117">
        <f>SUMIFS(DATOS!$F:$F,DATOS!$A:$A,$C3056,DATOS!$G:$G,$N$1,DATOS!$L:$L,$R$1)</f>
        <v>0</v>
      </c>
      <c r="O3056" s="118">
        <f>SUMIFS(DATOS!$F:$F,DATOS!$A:$A,$C3056,DATOS!$G:$G,$O$1,DATOS!$L:$L,$R$1)</f>
        <v>0</v>
      </c>
      <c r="P3056" s="119">
        <f>SUMIFS(DATOS!$F:$F,DATOS!$A:$A,$C3056,DATOS!$G:$G,$P$1,DATOS!$L:$L,$R$1)</f>
        <v>0</v>
      </c>
      <c r="Q3056" s="117">
        <f>SUMIFS(DATOS!$F:$F,DATOS!$A:$A,$C3056,DATOS!$G:$G,$N$1,DATOS!$J:$J,$S$1)</f>
        <v>0</v>
      </c>
      <c r="R3056" s="118">
        <f>SUMIFS(DATOS!$F:$F,DATOS!$A:$A,$C3056,DATOS!$G:$G,$O$1,DATOS!$J:$J,$S$1)</f>
        <v>0</v>
      </c>
      <c r="S3056" s="119">
        <f>SUMIFS(DATOS!$F:$F,DATOS!$A:$A,$C3056,DATOS!$G:$G,$P$1,DATOS!$J:$J,$S$1)</f>
        <v>0</v>
      </c>
      <c r="T3056" s="117">
        <f>SUMIFS(DATOS!$F:$F,DATOS!$A:$A,$C3056,DATOS!$G:$G,$N$1,DATOS!$K:$K,$T$1)</f>
        <v>0</v>
      </c>
      <c r="U3056" s="118">
        <f>SUMIFS(DATOS!$F:$F,DATOS!$A:$A,$C3056,DATOS!$G:$G,$O$1,DATOS!$K:$K,$T$1)</f>
        <v>0</v>
      </c>
      <c r="V3056" s="119">
        <f>SUMIFS(DATOS!$F:$F,DATOS!$A:$A,$C3056,DATOS!$G:$G,$P$1,DATOS!$K:$K,$R$1)</f>
        <v>0</v>
      </c>
    </row>
    <row r="3057" spans="1:22">
      <c r="A3057" s="128" t="s">
        <v>452</v>
      </c>
      <c r="B3057" s="128" t="str">
        <f t="shared" si="351"/>
        <v>1 3 7 378 002 001</v>
      </c>
      <c r="C3057" s="5" t="s">
        <v>10246</v>
      </c>
      <c r="D3057" t="s">
        <v>3394</v>
      </c>
      <c r="E3057" s="127">
        <f t="shared" si="358"/>
        <v>0</v>
      </c>
      <c r="F3057" s="127">
        <f t="shared" si="359"/>
        <v>0</v>
      </c>
      <c r="G3057" s="127">
        <f t="shared" si="360"/>
        <v>0</v>
      </c>
      <c r="H3057" s="131">
        <f t="shared" si="361"/>
        <v>0</v>
      </c>
      <c r="I3057" s="128">
        <f t="shared" si="362"/>
        <v>17</v>
      </c>
      <c r="J3057" s="156" t="str">
        <f t="shared" si="357"/>
        <v>1 3 7 378 002</v>
      </c>
      <c r="K3057" s="118">
        <f>SUMIFS(DATOS!$F:$F,DATOS!$A:$A,$C3057,DATOS!$G:$G,$N$1,DATOS!$E:$E,$Q$1)</f>
        <v>0</v>
      </c>
      <c r="L3057" s="118">
        <f>SUMIFS(DATOS!$F:$F,DATOS!$A:$A,$C3057,DATOS!$G:$G,$O$1,DATOS!$E:$E,$Q$1)</f>
        <v>0</v>
      </c>
      <c r="M3057" s="119">
        <f>SUMIFS(DATOS!$F:$F,DATOS!$A:$A,$C3057,DATOS!$G:$G,$P$1,DATOS!$E:$E,$Q$1)</f>
        <v>0</v>
      </c>
      <c r="N3057" s="117">
        <f>SUMIFS(DATOS!$F:$F,DATOS!$A:$A,$C3057,DATOS!$G:$G,$N$1,DATOS!$L:$L,$R$1)</f>
        <v>0</v>
      </c>
      <c r="O3057" s="118">
        <f>SUMIFS(DATOS!$F:$F,DATOS!$A:$A,$C3057,DATOS!$G:$G,$O$1,DATOS!$L:$L,$R$1)</f>
        <v>0</v>
      </c>
      <c r="P3057" s="119">
        <f>SUMIFS(DATOS!$F:$F,DATOS!$A:$A,$C3057,DATOS!$G:$G,$P$1,DATOS!$L:$L,$R$1)</f>
        <v>0</v>
      </c>
      <c r="Q3057" s="117">
        <f>SUMIFS(DATOS!$F:$F,DATOS!$A:$A,$C3057,DATOS!$G:$G,$N$1,DATOS!$J:$J,$S$1)</f>
        <v>0</v>
      </c>
      <c r="R3057" s="118">
        <f>SUMIFS(DATOS!$F:$F,DATOS!$A:$A,$C3057,DATOS!$G:$G,$O$1,DATOS!$J:$J,$S$1)</f>
        <v>0</v>
      </c>
      <c r="S3057" s="119">
        <f>SUMIFS(DATOS!$F:$F,DATOS!$A:$A,$C3057,DATOS!$G:$G,$P$1,DATOS!$J:$J,$S$1)</f>
        <v>0</v>
      </c>
      <c r="T3057" s="117">
        <f>SUMIFS(DATOS!$F:$F,DATOS!$A:$A,$C3057,DATOS!$G:$G,$N$1,DATOS!$K:$K,$T$1)</f>
        <v>0</v>
      </c>
      <c r="U3057" s="118">
        <f>SUMIFS(DATOS!$F:$F,DATOS!$A:$A,$C3057,DATOS!$G:$G,$O$1,DATOS!$K:$K,$T$1)</f>
        <v>0</v>
      </c>
      <c r="V3057" s="119">
        <f>SUMIFS(DATOS!$F:$F,DATOS!$A:$A,$C3057,DATOS!$G:$G,$P$1,DATOS!$K:$K,$R$1)</f>
        <v>0</v>
      </c>
    </row>
    <row r="3058" spans="1:22">
      <c r="A3058" s="128" t="s">
        <v>452</v>
      </c>
      <c r="B3058" s="128" t="str">
        <f t="shared" si="351"/>
        <v>1 3 7 378 003 001</v>
      </c>
      <c r="C3058" s="5" t="s">
        <v>10247</v>
      </c>
      <c r="D3058" t="s">
        <v>3394</v>
      </c>
      <c r="E3058" s="127">
        <f t="shared" si="358"/>
        <v>0</v>
      </c>
      <c r="F3058" s="127">
        <f t="shared" si="359"/>
        <v>0</v>
      </c>
      <c r="G3058" s="127">
        <f t="shared" si="360"/>
        <v>0</v>
      </c>
      <c r="H3058" s="131">
        <f t="shared" si="361"/>
        <v>0</v>
      </c>
      <c r="I3058" s="128">
        <f t="shared" si="362"/>
        <v>17</v>
      </c>
      <c r="J3058" s="156" t="str">
        <f t="shared" si="357"/>
        <v>1 3 7 378 003</v>
      </c>
      <c r="K3058" s="118">
        <f>SUMIFS(DATOS!$F:$F,DATOS!$A:$A,$C3058,DATOS!$G:$G,$N$1,DATOS!$E:$E,$Q$1)</f>
        <v>0</v>
      </c>
      <c r="L3058" s="118">
        <f>SUMIFS(DATOS!$F:$F,DATOS!$A:$A,$C3058,DATOS!$G:$G,$O$1,DATOS!$E:$E,$Q$1)</f>
        <v>0</v>
      </c>
      <c r="M3058" s="119">
        <f>SUMIFS(DATOS!$F:$F,DATOS!$A:$A,$C3058,DATOS!$G:$G,$P$1,DATOS!$E:$E,$Q$1)</f>
        <v>0</v>
      </c>
      <c r="N3058" s="117">
        <f>SUMIFS(DATOS!$F:$F,DATOS!$A:$A,$C3058,DATOS!$G:$G,$N$1,DATOS!$L:$L,$R$1)</f>
        <v>0</v>
      </c>
      <c r="O3058" s="118">
        <f>SUMIFS(DATOS!$F:$F,DATOS!$A:$A,$C3058,DATOS!$G:$G,$O$1,DATOS!$L:$L,$R$1)</f>
        <v>0</v>
      </c>
      <c r="P3058" s="119">
        <f>SUMIFS(DATOS!$F:$F,DATOS!$A:$A,$C3058,DATOS!$G:$G,$P$1,DATOS!$L:$L,$R$1)</f>
        <v>0</v>
      </c>
      <c r="Q3058" s="117">
        <f>SUMIFS(DATOS!$F:$F,DATOS!$A:$A,$C3058,DATOS!$G:$G,$N$1,DATOS!$J:$J,$S$1)</f>
        <v>0</v>
      </c>
      <c r="R3058" s="118">
        <f>SUMIFS(DATOS!$F:$F,DATOS!$A:$A,$C3058,DATOS!$G:$G,$O$1,DATOS!$J:$J,$S$1)</f>
        <v>0</v>
      </c>
      <c r="S3058" s="119">
        <f>SUMIFS(DATOS!$F:$F,DATOS!$A:$A,$C3058,DATOS!$G:$G,$P$1,DATOS!$J:$J,$S$1)</f>
        <v>0</v>
      </c>
      <c r="T3058" s="117">
        <f>SUMIFS(DATOS!$F:$F,DATOS!$A:$A,$C3058,DATOS!$G:$G,$N$1,DATOS!$K:$K,$T$1)</f>
        <v>0</v>
      </c>
      <c r="U3058" s="118">
        <f>SUMIFS(DATOS!$F:$F,DATOS!$A:$A,$C3058,DATOS!$G:$G,$O$1,DATOS!$K:$K,$T$1)</f>
        <v>0</v>
      </c>
      <c r="V3058" s="119">
        <f>SUMIFS(DATOS!$F:$F,DATOS!$A:$A,$C3058,DATOS!$G:$G,$P$1,DATOS!$K:$K,$R$1)</f>
        <v>0</v>
      </c>
    </row>
    <row r="3059" spans="1:22">
      <c r="A3059" s="128" t="s">
        <v>452</v>
      </c>
      <c r="B3059" s="128" t="str">
        <f t="shared" si="351"/>
        <v>1 3 7 378 004 001</v>
      </c>
      <c r="C3059" s="5" t="s">
        <v>10248</v>
      </c>
      <c r="D3059" t="s">
        <v>3394</v>
      </c>
      <c r="E3059" s="127">
        <f t="shared" si="358"/>
        <v>0</v>
      </c>
      <c r="F3059" s="127">
        <f t="shared" si="359"/>
        <v>0</v>
      </c>
      <c r="G3059" s="127">
        <f t="shared" si="360"/>
        <v>0</v>
      </c>
      <c r="H3059" s="131">
        <f t="shared" si="361"/>
        <v>0</v>
      </c>
      <c r="I3059" s="128">
        <f t="shared" si="362"/>
        <v>17</v>
      </c>
      <c r="J3059" s="156" t="str">
        <f t="shared" si="357"/>
        <v>1 3 7 378 004</v>
      </c>
      <c r="K3059" s="118">
        <f>SUMIFS(DATOS!$F:$F,DATOS!$A:$A,$C3059,DATOS!$G:$G,$N$1,DATOS!$E:$E,$Q$1)</f>
        <v>0</v>
      </c>
      <c r="L3059" s="118">
        <f>SUMIFS(DATOS!$F:$F,DATOS!$A:$A,$C3059,DATOS!$G:$G,$O$1,DATOS!$E:$E,$Q$1)</f>
        <v>0</v>
      </c>
      <c r="M3059" s="119">
        <f>SUMIFS(DATOS!$F:$F,DATOS!$A:$A,$C3059,DATOS!$G:$G,$P$1,DATOS!$E:$E,$Q$1)</f>
        <v>0</v>
      </c>
      <c r="N3059" s="117">
        <f>SUMIFS(DATOS!$F:$F,DATOS!$A:$A,$C3059,DATOS!$G:$G,$N$1,DATOS!$L:$L,$R$1)</f>
        <v>0</v>
      </c>
      <c r="O3059" s="118">
        <f>SUMIFS(DATOS!$F:$F,DATOS!$A:$A,$C3059,DATOS!$G:$G,$O$1,DATOS!$L:$L,$R$1)</f>
        <v>0</v>
      </c>
      <c r="P3059" s="119">
        <f>SUMIFS(DATOS!$F:$F,DATOS!$A:$A,$C3059,DATOS!$G:$G,$P$1,DATOS!$L:$L,$R$1)</f>
        <v>0</v>
      </c>
      <c r="Q3059" s="117">
        <f>SUMIFS(DATOS!$F:$F,DATOS!$A:$A,$C3059,DATOS!$G:$G,$N$1,DATOS!$J:$J,$S$1)</f>
        <v>0</v>
      </c>
      <c r="R3059" s="118">
        <f>SUMIFS(DATOS!$F:$F,DATOS!$A:$A,$C3059,DATOS!$G:$G,$O$1,DATOS!$J:$J,$S$1)</f>
        <v>0</v>
      </c>
      <c r="S3059" s="119">
        <f>SUMIFS(DATOS!$F:$F,DATOS!$A:$A,$C3059,DATOS!$G:$G,$P$1,DATOS!$J:$J,$S$1)</f>
        <v>0</v>
      </c>
      <c r="T3059" s="117">
        <f>SUMIFS(DATOS!$F:$F,DATOS!$A:$A,$C3059,DATOS!$G:$G,$N$1,DATOS!$K:$K,$T$1)</f>
        <v>0</v>
      </c>
      <c r="U3059" s="118">
        <f>SUMIFS(DATOS!$F:$F,DATOS!$A:$A,$C3059,DATOS!$G:$G,$O$1,DATOS!$K:$K,$T$1)</f>
        <v>0</v>
      </c>
      <c r="V3059" s="119">
        <f>SUMIFS(DATOS!$F:$F,DATOS!$A:$A,$C3059,DATOS!$G:$G,$P$1,DATOS!$K:$K,$R$1)</f>
        <v>0</v>
      </c>
    </row>
    <row r="3060" spans="1:22">
      <c r="A3060" s="128" t="s">
        <v>452</v>
      </c>
      <c r="B3060" s="128" t="str">
        <f t="shared" si="351"/>
        <v>1 3 7 378 005 001</v>
      </c>
      <c r="C3060" s="5" t="s">
        <v>10249</v>
      </c>
      <c r="D3060" t="s">
        <v>3394</v>
      </c>
      <c r="E3060" s="127">
        <f t="shared" si="358"/>
        <v>0</v>
      </c>
      <c r="F3060" s="127">
        <f t="shared" si="359"/>
        <v>0</v>
      </c>
      <c r="G3060" s="127">
        <f t="shared" si="360"/>
        <v>0</v>
      </c>
      <c r="H3060" s="131">
        <f t="shared" si="361"/>
        <v>0</v>
      </c>
      <c r="I3060" s="128">
        <f t="shared" si="362"/>
        <v>17</v>
      </c>
      <c r="J3060" s="156" t="str">
        <f t="shared" si="357"/>
        <v>1 3 7 378 005</v>
      </c>
      <c r="K3060" s="118">
        <f>SUMIFS(DATOS!$F:$F,DATOS!$A:$A,$C3060,DATOS!$G:$G,$N$1,DATOS!$E:$E,$Q$1)</f>
        <v>0</v>
      </c>
      <c r="L3060" s="118">
        <f>SUMIFS(DATOS!$F:$F,DATOS!$A:$A,$C3060,DATOS!$G:$G,$O$1,DATOS!$E:$E,$Q$1)</f>
        <v>0</v>
      </c>
      <c r="M3060" s="119">
        <f>SUMIFS(DATOS!$F:$F,DATOS!$A:$A,$C3060,DATOS!$G:$G,$P$1,DATOS!$E:$E,$Q$1)</f>
        <v>0</v>
      </c>
      <c r="N3060" s="117">
        <f>SUMIFS(DATOS!$F:$F,DATOS!$A:$A,$C3060,DATOS!$G:$G,$N$1,DATOS!$L:$L,$R$1)</f>
        <v>0</v>
      </c>
      <c r="O3060" s="118">
        <f>SUMIFS(DATOS!$F:$F,DATOS!$A:$A,$C3060,DATOS!$G:$G,$O$1,DATOS!$L:$L,$R$1)</f>
        <v>0</v>
      </c>
      <c r="P3060" s="119">
        <f>SUMIFS(DATOS!$F:$F,DATOS!$A:$A,$C3060,DATOS!$G:$G,$P$1,DATOS!$L:$L,$R$1)</f>
        <v>0</v>
      </c>
      <c r="Q3060" s="117">
        <f>SUMIFS(DATOS!$F:$F,DATOS!$A:$A,$C3060,DATOS!$G:$G,$N$1,DATOS!$J:$J,$S$1)</f>
        <v>0</v>
      </c>
      <c r="R3060" s="118">
        <f>SUMIFS(DATOS!$F:$F,DATOS!$A:$A,$C3060,DATOS!$G:$G,$O$1,DATOS!$J:$J,$S$1)</f>
        <v>0</v>
      </c>
      <c r="S3060" s="119">
        <f>SUMIFS(DATOS!$F:$F,DATOS!$A:$A,$C3060,DATOS!$G:$G,$P$1,DATOS!$J:$J,$S$1)</f>
        <v>0</v>
      </c>
      <c r="T3060" s="117">
        <f>SUMIFS(DATOS!$F:$F,DATOS!$A:$A,$C3060,DATOS!$G:$G,$N$1,DATOS!$K:$K,$T$1)</f>
        <v>0</v>
      </c>
      <c r="U3060" s="118">
        <f>SUMIFS(DATOS!$F:$F,DATOS!$A:$A,$C3060,DATOS!$G:$G,$O$1,DATOS!$K:$K,$T$1)</f>
        <v>0</v>
      </c>
      <c r="V3060" s="119">
        <f>SUMIFS(DATOS!$F:$F,DATOS!$A:$A,$C3060,DATOS!$G:$G,$P$1,DATOS!$K:$K,$R$1)</f>
        <v>0</v>
      </c>
    </row>
    <row r="3061" spans="1:22">
      <c r="A3061" s="128" t="s">
        <v>452</v>
      </c>
      <c r="B3061" s="128" t="str">
        <f t="shared" si="351"/>
        <v>1 3 7 379 001 001</v>
      </c>
      <c r="C3061" s="5" t="s">
        <v>4700</v>
      </c>
      <c r="D3061" t="s">
        <v>3395</v>
      </c>
      <c r="E3061" s="127">
        <f t="shared" si="358"/>
        <v>0</v>
      </c>
      <c r="F3061" s="127">
        <f t="shared" si="359"/>
        <v>0</v>
      </c>
      <c r="G3061" s="127">
        <f t="shared" si="360"/>
        <v>0</v>
      </c>
      <c r="H3061" s="131">
        <f t="shared" si="361"/>
        <v>0</v>
      </c>
      <c r="I3061" s="128">
        <f t="shared" si="362"/>
        <v>17</v>
      </c>
      <c r="J3061" s="156" t="str">
        <f t="shared" si="357"/>
        <v>1 3 7 379 001</v>
      </c>
      <c r="K3061" s="118">
        <f>SUMIFS(DATOS!$F:$F,DATOS!$A:$A,$C3061,DATOS!$G:$G,$N$1,DATOS!$E:$E,$Q$1)</f>
        <v>0</v>
      </c>
      <c r="L3061" s="118">
        <f>SUMIFS(DATOS!$F:$F,DATOS!$A:$A,$C3061,DATOS!$G:$G,$O$1,DATOS!$E:$E,$Q$1)</f>
        <v>0</v>
      </c>
      <c r="M3061" s="119">
        <f>SUMIFS(DATOS!$F:$F,DATOS!$A:$A,$C3061,DATOS!$G:$G,$P$1,DATOS!$E:$E,$Q$1)</f>
        <v>0</v>
      </c>
      <c r="N3061" s="117">
        <f>SUMIFS(DATOS!$F:$F,DATOS!$A:$A,$C3061,DATOS!$G:$G,$N$1,DATOS!$L:$L,$R$1)</f>
        <v>0</v>
      </c>
      <c r="O3061" s="118">
        <f>SUMIFS(DATOS!$F:$F,DATOS!$A:$A,$C3061,DATOS!$G:$G,$O$1,DATOS!$L:$L,$R$1)</f>
        <v>0</v>
      </c>
      <c r="P3061" s="119">
        <f>SUMIFS(DATOS!$F:$F,DATOS!$A:$A,$C3061,DATOS!$G:$G,$P$1,DATOS!$L:$L,$R$1)</f>
        <v>0</v>
      </c>
      <c r="Q3061" s="117">
        <f>SUMIFS(DATOS!$F:$F,DATOS!$A:$A,$C3061,DATOS!$G:$G,$N$1,DATOS!$J:$J,$S$1)</f>
        <v>0</v>
      </c>
      <c r="R3061" s="118">
        <f>SUMIFS(DATOS!$F:$F,DATOS!$A:$A,$C3061,DATOS!$G:$G,$O$1,DATOS!$J:$J,$S$1)</f>
        <v>0</v>
      </c>
      <c r="S3061" s="119">
        <f>SUMIFS(DATOS!$F:$F,DATOS!$A:$A,$C3061,DATOS!$G:$G,$P$1,DATOS!$J:$J,$S$1)</f>
        <v>0</v>
      </c>
      <c r="T3061" s="117">
        <f>SUMIFS(DATOS!$F:$F,DATOS!$A:$A,$C3061,DATOS!$G:$G,$N$1,DATOS!$K:$K,$T$1)</f>
        <v>0</v>
      </c>
      <c r="U3061" s="118">
        <f>SUMIFS(DATOS!$F:$F,DATOS!$A:$A,$C3061,DATOS!$G:$G,$O$1,DATOS!$K:$K,$T$1)</f>
        <v>0</v>
      </c>
      <c r="V3061" s="119">
        <f>SUMIFS(DATOS!$F:$F,DATOS!$A:$A,$C3061,DATOS!$G:$G,$P$1,DATOS!$K:$K,$R$1)</f>
        <v>0</v>
      </c>
    </row>
    <row r="3062" spans="1:22">
      <c r="A3062" s="128" t="s">
        <v>452</v>
      </c>
      <c r="B3062" s="128" t="str">
        <f t="shared" si="351"/>
        <v>1 3 7 379 002 001</v>
      </c>
      <c r="C3062" s="5" t="s">
        <v>10250</v>
      </c>
      <c r="D3062" t="s">
        <v>3395</v>
      </c>
      <c r="E3062" s="127">
        <f t="shared" si="358"/>
        <v>0</v>
      </c>
      <c r="F3062" s="127">
        <f t="shared" si="359"/>
        <v>0</v>
      </c>
      <c r="G3062" s="127">
        <f t="shared" si="360"/>
        <v>0</v>
      </c>
      <c r="H3062" s="131">
        <f t="shared" si="361"/>
        <v>0</v>
      </c>
      <c r="I3062" s="128">
        <f t="shared" si="362"/>
        <v>17</v>
      </c>
      <c r="J3062" s="156" t="str">
        <f t="shared" si="357"/>
        <v>1 3 7 379 002</v>
      </c>
      <c r="K3062" s="118">
        <f>SUMIFS(DATOS!$F:$F,DATOS!$A:$A,$C3062,DATOS!$G:$G,$N$1,DATOS!$E:$E,$Q$1)</f>
        <v>0</v>
      </c>
      <c r="L3062" s="118">
        <f>SUMIFS(DATOS!$F:$F,DATOS!$A:$A,$C3062,DATOS!$G:$G,$O$1,DATOS!$E:$E,$Q$1)</f>
        <v>0</v>
      </c>
      <c r="M3062" s="119">
        <f>SUMIFS(DATOS!$F:$F,DATOS!$A:$A,$C3062,DATOS!$G:$G,$P$1,DATOS!$E:$E,$Q$1)</f>
        <v>0</v>
      </c>
      <c r="N3062" s="117">
        <f>SUMIFS(DATOS!$F:$F,DATOS!$A:$A,$C3062,DATOS!$G:$G,$N$1,DATOS!$L:$L,$R$1)</f>
        <v>0</v>
      </c>
      <c r="O3062" s="118">
        <f>SUMIFS(DATOS!$F:$F,DATOS!$A:$A,$C3062,DATOS!$G:$G,$O$1,DATOS!$L:$L,$R$1)</f>
        <v>0</v>
      </c>
      <c r="P3062" s="119">
        <f>SUMIFS(DATOS!$F:$F,DATOS!$A:$A,$C3062,DATOS!$G:$G,$P$1,DATOS!$L:$L,$R$1)</f>
        <v>0</v>
      </c>
      <c r="Q3062" s="117">
        <f>SUMIFS(DATOS!$F:$F,DATOS!$A:$A,$C3062,DATOS!$G:$G,$N$1,DATOS!$J:$J,$S$1)</f>
        <v>0</v>
      </c>
      <c r="R3062" s="118">
        <f>SUMIFS(DATOS!$F:$F,DATOS!$A:$A,$C3062,DATOS!$G:$G,$O$1,DATOS!$J:$J,$S$1)</f>
        <v>0</v>
      </c>
      <c r="S3062" s="119">
        <f>SUMIFS(DATOS!$F:$F,DATOS!$A:$A,$C3062,DATOS!$G:$G,$P$1,DATOS!$J:$J,$S$1)</f>
        <v>0</v>
      </c>
      <c r="T3062" s="117">
        <f>SUMIFS(DATOS!$F:$F,DATOS!$A:$A,$C3062,DATOS!$G:$G,$N$1,DATOS!$K:$K,$T$1)</f>
        <v>0</v>
      </c>
      <c r="U3062" s="118">
        <f>SUMIFS(DATOS!$F:$F,DATOS!$A:$A,$C3062,DATOS!$G:$G,$O$1,DATOS!$K:$K,$T$1)</f>
        <v>0</v>
      </c>
      <c r="V3062" s="119">
        <f>SUMIFS(DATOS!$F:$F,DATOS!$A:$A,$C3062,DATOS!$G:$G,$P$1,DATOS!$K:$K,$R$1)</f>
        <v>0</v>
      </c>
    </row>
    <row r="3063" spans="1:22">
      <c r="A3063" s="128" t="s">
        <v>452</v>
      </c>
      <c r="B3063" s="128" t="str">
        <f t="shared" si="351"/>
        <v>1 3 7 379 003 001</v>
      </c>
      <c r="C3063" s="5" t="s">
        <v>10251</v>
      </c>
      <c r="D3063" t="s">
        <v>3395</v>
      </c>
      <c r="E3063" s="127">
        <f t="shared" si="358"/>
        <v>0</v>
      </c>
      <c r="F3063" s="127">
        <f t="shared" si="359"/>
        <v>0</v>
      </c>
      <c r="G3063" s="127">
        <f t="shared" si="360"/>
        <v>0</v>
      </c>
      <c r="H3063" s="131">
        <f t="shared" si="361"/>
        <v>0</v>
      </c>
      <c r="I3063" s="128">
        <f t="shared" si="362"/>
        <v>17</v>
      </c>
      <c r="J3063" s="156" t="str">
        <f t="shared" si="357"/>
        <v>1 3 7 379 003</v>
      </c>
      <c r="K3063" s="118">
        <f>SUMIFS(DATOS!$F:$F,DATOS!$A:$A,$C3063,DATOS!$G:$G,$N$1,DATOS!$E:$E,$Q$1)</f>
        <v>0</v>
      </c>
      <c r="L3063" s="118">
        <f>SUMIFS(DATOS!$F:$F,DATOS!$A:$A,$C3063,DATOS!$G:$G,$O$1,DATOS!$E:$E,$Q$1)</f>
        <v>0</v>
      </c>
      <c r="M3063" s="119">
        <f>SUMIFS(DATOS!$F:$F,DATOS!$A:$A,$C3063,DATOS!$G:$G,$P$1,DATOS!$E:$E,$Q$1)</f>
        <v>0</v>
      </c>
      <c r="N3063" s="117">
        <f>SUMIFS(DATOS!$F:$F,DATOS!$A:$A,$C3063,DATOS!$G:$G,$N$1,DATOS!$L:$L,$R$1)</f>
        <v>0</v>
      </c>
      <c r="O3063" s="118">
        <f>SUMIFS(DATOS!$F:$F,DATOS!$A:$A,$C3063,DATOS!$G:$G,$O$1,DATOS!$L:$L,$R$1)</f>
        <v>0</v>
      </c>
      <c r="P3063" s="119">
        <f>SUMIFS(DATOS!$F:$F,DATOS!$A:$A,$C3063,DATOS!$G:$G,$P$1,DATOS!$L:$L,$R$1)</f>
        <v>0</v>
      </c>
      <c r="Q3063" s="117">
        <f>SUMIFS(DATOS!$F:$F,DATOS!$A:$A,$C3063,DATOS!$G:$G,$N$1,DATOS!$J:$J,$S$1)</f>
        <v>0</v>
      </c>
      <c r="R3063" s="118">
        <f>SUMIFS(DATOS!$F:$F,DATOS!$A:$A,$C3063,DATOS!$G:$G,$O$1,DATOS!$J:$J,$S$1)</f>
        <v>0</v>
      </c>
      <c r="S3063" s="119">
        <f>SUMIFS(DATOS!$F:$F,DATOS!$A:$A,$C3063,DATOS!$G:$G,$P$1,DATOS!$J:$J,$S$1)</f>
        <v>0</v>
      </c>
      <c r="T3063" s="117">
        <f>SUMIFS(DATOS!$F:$F,DATOS!$A:$A,$C3063,DATOS!$G:$G,$N$1,DATOS!$K:$K,$T$1)</f>
        <v>0</v>
      </c>
      <c r="U3063" s="118">
        <f>SUMIFS(DATOS!$F:$F,DATOS!$A:$A,$C3063,DATOS!$G:$G,$O$1,DATOS!$K:$K,$T$1)</f>
        <v>0</v>
      </c>
      <c r="V3063" s="119">
        <f>SUMIFS(DATOS!$F:$F,DATOS!$A:$A,$C3063,DATOS!$G:$G,$P$1,DATOS!$K:$K,$R$1)</f>
        <v>0</v>
      </c>
    </row>
    <row r="3064" spans="1:22">
      <c r="A3064" s="128" t="s">
        <v>452</v>
      </c>
      <c r="B3064" s="128" t="str">
        <f t="shared" si="351"/>
        <v>1 3 7 379 004 001</v>
      </c>
      <c r="C3064" s="5" t="s">
        <v>10252</v>
      </c>
      <c r="D3064" t="s">
        <v>3395</v>
      </c>
      <c r="E3064" s="127">
        <f t="shared" si="358"/>
        <v>0</v>
      </c>
      <c r="F3064" s="127">
        <f t="shared" si="359"/>
        <v>0</v>
      </c>
      <c r="G3064" s="127">
        <f t="shared" si="360"/>
        <v>0</v>
      </c>
      <c r="H3064" s="131">
        <f t="shared" si="361"/>
        <v>0</v>
      </c>
      <c r="I3064" s="128">
        <f t="shared" si="362"/>
        <v>17</v>
      </c>
      <c r="J3064" s="156" t="str">
        <f t="shared" si="357"/>
        <v>1 3 7 379 004</v>
      </c>
      <c r="K3064" s="118">
        <f>SUMIFS(DATOS!$F:$F,DATOS!$A:$A,$C3064,DATOS!$G:$G,$N$1,DATOS!$E:$E,$Q$1)</f>
        <v>0</v>
      </c>
      <c r="L3064" s="118">
        <f>SUMIFS(DATOS!$F:$F,DATOS!$A:$A,$C3064,DATOS!$G:$G,$O$1,DATOS!$E:$E,$Q$1)</f>
        <v>0</v>
      </c>
      <c r="M3064" s="119">
        <f>SUMIFS(DATOS!$F:$F,DATOS!$A:$A,$C3064,DATOS!$G:$G,$P$1,DATOS!$E:$E,$Q$1)</f>
        <v>0</v>
      </c>
      <c r="N3064" s="117">
        <f>SUMIFS(DATOS!$F:$F,DATOS!$A:$A,$C3064,DATOS!$G:$G,$N$1,DATOS!$L:$L,$R$1)</f>
        <v>0</v>
      </c>
      <c r="O3064" s="118">
        <f>SUMIFS(DATOS!$F:$F,DATOS!$A:$A,$C3064,DATOS!$G:$G,$O$1,DATOS!$L:$L,$R$1)</f>
        <v>0</v>
      </c>
      <c r="P3064" s="119">
        <f>SUMIFS(DATOS!$F:$F,DATOS!$A:$A,$C3064,DATOS!$G:$G,$P$1,DATOS!$L:$L,$R$1)</f>
        <v>0</v>
      </c>
      <c r="Q3064" s="117">
        <f>SUMIFS(DATOS!$F:$F,DATOS!$A:$A,$C3064,DATOS!$G:$G,$N$1,DATOS!$J:$J,$S$1)</f>
        <v>0</v>
      </c>
      <c r="R3064" s="118">
        <f>SUMIFS(DATOS!$F:$F,DATOS!$A:$A,$C3064,DATOS!$G:$G,$O$1,DATOS!$J:$J,$S$1)</f>
        <v>0</v>
      </c>
      <c r="S3064" s="119">
        <f>SUMIFS(DATOS!$F:$F,DATOS!$A:$A,$C3064,DATOS!$G:$G,$P$1,DATOS!$J:$J,$S$1)</f>
        <v>0</v>
      </c>
      <c r="T3064" s="117">
        <f>SUMIFS(DATOS!$F:$F,DATOS!$A:$A,$C3064,DATOS!$G:$G,$N$1,DATOS!$K:$K,$T$1)</f>
        <v>0</v>
      </c>
      <c r="U3064" s="118">
        <f>SUMIFS(DATOS!$F:$F,DATOS!$A:$A,$C3064,DATOS!$G:$G,$O$1,DATOS!$K:$K,$T$1)</f>
        <v>0</v>
      </c>
      <c r="V3064" s="119">
        <f>SUMIFS(DATOS!$F:$F,DATOS!$A:$A,$C3064,DATOS!$G:$G,$P$1,DATOS!$K:$K,$R$1)</f>
        <v>0</v>
      </c>
    </row>
    <row r="3065" spans="1:22">
      <c r="A3065" s="128" t="s">
        <v>452</v>
      </c>
      <c r="B3065" s="128" t="str">
        <f t="shared" si="351"/>
        <v>1 3 7 379 005 001</v>
      </c>
      <c r="C3065" s="5" t="s">
        <v>8288</v>
      </c>
      <c r="D3065" t="s">
        <v>3395</v>
      </c>
      <c r="E3065" s="127">
        <f t="shared" si="358"/>
        <v>0</v>
      </c>
      <c r="F3065" s="127">
        <f t="shared" si="359"/>
        <v>0</v>
      </c>
      <c r="G3065" s="127">
        <f t="shared" si="360"/>
        <v>0</v>
      </c>
      <c r="H3065" s="131">
        <f t="shared" si="361"/>
        <v>0</v>
      </c>
      <c r="I3065" s="128">
        <f t="shared" si="362"/>
        <v>17</v>
      </c>
      <c r="J3065" s="156" t="str">
        <f t="shared" si="357"/>
        <v>1 3 7 379 005</v>
      </c>
      <c r="K3065" s="118">
        <f>SUMIFS(DATOS!$F:$F,DATOS!$A:$A,$C3065,DATOS!$G:$G,$N$1,DATOS!$E:$E,$Q$1)</f>
        <v>0</v>
      </c>
      <c r="L3065" s="118">
        <f>SUMIFS(DATOS!$F:$F,DATOS!$A:$A,$C3065,DATOS!$G:$G,$O$1,DATOS!$E:$E,$Q$1)</f>
        <v>0</v>
      </c>
      <c r="M3065" s="119">
        <f>SUMIFS(DATOS!$F:$F,DATOS!$A:$A,$C3065,DATOS!$G:$G,$P$1,DATOS!$E:$E,$Q$1)</f>
        <v>0</v>
      </c>
      <c r="N3065" s="117">
        <f>SUMIFS(DATOS!$F:$F,DATOS!$A:$A,$C3065,DATOS!$G:$G,$N$1,DATOS!$L:$L,$R$1)</f>
        <v>0</v>
      </c>
      <c r="O3065" s="118">
        <f>SUMIFS(DATOS!$F:$F,DATOS!$A:$A,$C3065,DATOS!$G:$G,$O$1,DATOS!$L:$L,$R$1)</f>
        <v>0</v>
      </c>
      <c r="P3065" s="119">
        <f>SUMIFS(DATOS!$F:$F,DATOS!$A:$A,$C3065,DATOS!$G:$G,$P$1,DATOS!$L:$L,$R$1)</f>
        <v>0</v>
      </c>
      <c r="Q3065" s="117">
        <f>SUMIFS(DATOS!$F:$F,DATOS!$A:$A,$C3065,DATOS!$G:$G,$N$1,DATOS!$J:$J,$S$1)</f>
        <v>0</v>
      </c>
      <c r="R3065" s="118">
        <f>SUMIFS(DATOS!$F:$F,DATOS!$A:$A,$C3065,DATOS!$G:$G,$O$1,DATOS!$J:$J,$S$1)</f>
        <v>0</v>
      </c>
      <c r="S3065" s="119">
        <f>SUMIFS(DATOS!$F:$F,DATOS!$A:$A,$C3065,DATOS!$G:$G,$P$1,DATOS!$J:$J,$S$1)</f>
        <v>0</v>
      </c>
      <c r="T3065" s="117">
        <f>SUMIFS(DATOS!$F:$F,DATOS!$A:$A,$C3065,DATOS!$G:$G,$N$1,DATOS!$K:$K,$T$1)</f>
        <v>0</v>
      </c>
      <c r="U3065" s="118">
        <f>SUMIFS(DATOS!$F:$F,DATOS!$A:$A,$C3065,DATOS!$G:$G,$O$1,DATOS!$K:$K,$T$1)</f>
        <v>0</v>
      </c>
      <c r="V3065" s="119">
        <f>SUMIFS(DATOS!$F:$F,DATOS!$A:$A,$C3065,DATOS!$G:$G,$P$1,DATOS!$K:$K,$R$1)</f>
        <v>0</v>
      </c>
    </row>
    <row r="3066" spans="1:22">
      <c r="A3066" s="128" t="s">
        <v>452</v>
      </c>
      <c r="B3066" s="128" t="str">
        <f t="shared" si="351"/>
        <v>1 3 8 381 001 001</v>
      </c>
      <c r="C3066" s="5" t="s">
        <v>4708</v>
      </c>
      <c r="D3066" t="s">
        <v>3396</v>
      </c>
      <c r="E3066" s="127">
        <f t="shared" si="358"/>
        <v>0</v>
      </c>
      <c r="F3066" s="127">
        <f t="shared" si="359"/>
        <v>0</v>
      </c>
      <c r="G3066" s="127">
        <f t="shared" si="360"/>
        <v>0</v>
      </c>
      <c r="H3066" s="131">
        <f t="shared" si="361"/>
        <v>0</v>
      </c>
      <c r="I3066" s="128">
        <f t="shared" si="362"/>
        <v>17</v>
      </c>
      <c r="J3066" s="156" t="str">
        <f t="shared" si="357"/>
        <v>1 3 8 381 001</v>
      </c>
      <c r="K3066" s="118">
        <f>SUMIFS(DATOS!$F:$F,DATOS!$A:$A,$C3066,DATOS!$G:$G,$N$1,DATOS!$E:$E,$Q$1)</f>
        <v>0</v>
      </c>
      <c r="L3066" s="118">
        <f>SUMIFS(DATOS!$F:$F,DATOS!$A:$A,$C3066,DATOS!$G:$G,$O$1,DATOS!$E:$E,$Q$1)</f>
        <v>0</v>
      </c>
      <c r="M3066" s="119">
        <f>SUMIFS(DATOS!$F:$F,DATOS!$A:$A,$C3066,DATOS!$G:$G,$P$1,DATOS!$E:$E,$Q$1)</f>
        <v>0</v>
      </c>
      <c r="N3066" s="117">
        <f>SUMIFS(DATOS!$F:$F,DATOS!$A:$A,$C3066,DATOS!$G:$G,$N$1,DATOS!$L:$L,$R$1)</f>
        <v>0</v>
      </c>
      <c r="O3066" s="118">
        <f>SUMIFS(DATOS!$F:$F,DATOS!$A:$A,$C3066,DATOS!$G:$G,$O$1,DATOS!$L:$L,$R$1)</f>
        <v>0</v>
      </c>
      <c r="P3066" s="119">
        <f>SUMIFS(DATOS!$F:$F,DATOS!$A:$A,$C3066,DATOS!$G:$G,$P$1,DATOS!$L:$L,$R$1)</f>
        <v>0</v>
      </c>
      <c r="Q3066" s="117">
        <f>SUMIFS(DATOS!$F:$F,DATOS!$A:$A,$C3066,DATOS!$G:$G,$N$1,DATOS!$J:$J,$S$1)</f>
        <v>0</v>
      </c>
      <c r="R3066" s="118">
        <f>SUMIFS(DATOS!$F:$F,DATOS!$A:$A,$C3066,DATOS!$G:$G,$O$1,DATOS!$J:$J,$S$1)</f>
        <v>0</v>
      </c>
      <c r="S3066" s="119">
        <f>SUMIFS(DATOS!$F:$F,DATOS!$A:$A,$C3066,DATOS!$G:$G,$P$1,DATOS!$J:$J,$S$1)</f>
        <v>0</v>
      </c>
      <c r="T3066" s="117">
        <f>SUMIFS(DATOS!$F:$F,DATOS!$A:$A,$C3066,DATOS!$G:$G,$N$1,DATOS!$K:$K,$T$1)</f>
        <v>0</v>
      </c>
      <c r="U3066" s="118">
        <f>SUMIFS(DATOS!$F:$F,DATOS!$A:$A,$C3066,DATOS!$G:$G,$O$1,DATOS!$K:$K,$T$1)</f>
        <v>0</v>
      </c>
      <c r="V3066" s="119">
        <f>SUMIFS(DATOS!$F:$F,DATOS!$A:$A,$C3066,DATOS!$G:$G,$P$1,DATOS!$K:$K,$R$1)</f>
        <v>0</v>
      </c>
    </row>
    <row r="3067" spans="1:22">
      <c r="A3067" s="128" t="s">
        <v>452</v>
      </c>
      <c r="B3067" s="128" t="str">
        <f t="shared" si="351"/>
        <v>1 3 8 381 002 001</v>
      </c>
      <c r="C3067" s="5" t="s">
        <v>10253</v>
      </c>
      <c r="D3067" t="s">
        <v>3396</v>
      </c>
      <c r="E3067" s="127">
        <f t="shared" si="358"/>
        <v>0</v>
      </c>
      <c r="F3067" s="127">
        <f t="shared" si="359"/>
        <v>0</v>
      </c>
      <c r="G3067" s="127">
        <f t="shared" si="360"/>
        <v>0</v>
      </c>
      <c r="H3067" s="131">
        <f t="shared" si="361"/>
        <v>0</v>
      </c>
      <c r="I3067" s="128">
        <f t="shared" si="362"/>
        <v>17</v>
      </c>
      <c r="J3067" s="156" t="str">
        <f t="shared" si="357"/>
        <v>1 3 8 381 002</v>
      </c>
      <c r="K3067" s="118">
        <f>SUMIFS(DATOS!$F:$F,DATOS!$A:$A,$C3067,DATOS!$G:$G,$N$1,DATOS!$E:$E,$Q$1)</f>
        <v>0</v>
      </c>
      <c r="L3067" s="118">
        <f>SUMIFS(DATOS!$F:$F,DATOS!$A:$A,$C3067,DATOS!$G:$G,$O$1,DATOS!$E:$E,$Q$1)</f>
        <v>0</v>
      </c>
      <c r="M3067" s="119">
        <f>SUMIFS(DATOS!$F:$F,DATOS!$A:$A,$C3067,DATOS!$G:$G,$P$1,DATOS!$E:$E,$Q$1)</f>
        <v>0</v>
      </c>
      <c r="N3067" s="117">
        <f>SUMIFS(DATOS!$F:$F,DATOS!$A:$A,$C3067,DATOS!$G:$G,$N$1,DATOS!$L:$L,$R$1)</f>
        <v>0</v>
      </c>
      <c r="O3067" s="118">
        <f>SUMIFS(DATOS!$F:$F,DATOS!$A:$A,$C3067,DATOS!$G:$G,$O$1,DATOS!$L:$L,$R$1)</f>
        <v>0</v>
      </c>
      <c r="P3067" s="119">
        <f>SUMIFS(DATOS!$F:$F,DATOS!$A:$A,$C3067,DATOS!$G:$G,$P$1,DATOS!$L:$L,$R$1)</f>
        <v>0</v>
      </c>
      <c r="Q3067" s="117">
        <f>SUMIFS(DATOS!$F:$F,DATOS!$A:$A,$C3067,DATOS!$G:$G,$N$1,DATOS!$J:$J,$S$1)</f>
        <v>0</v>
      </c>
      <c r="R3067" s="118">
        <f>SUMIFS(DATOS!$F:$F,DATOS!$A:$A,$C3067,DATOS!$G:$G,$O$1,DATOS!$J:$J,$S$1)</f>
        <v>0</v>
      </c>
      <c r="S3067" s="119">
        <f>SUMIFS(DATOS!$F:$F,DATOS!$A:$A,$C3067,DATOS!$G:$G,$P$1,DATOS!$J:$J,$S$1)</f>
        <v>0</v>
      </c>
      <c r="T3067" s="117">
        <f>SUMIFS(DATOS!$F:$F,DATOS!$A:$A,$C3067,DATOS!$G:$G,$N$1,DATOS!$K:$K,$T$1)</f>
        <v>0</v>
      </c>
      <c r="U3067" s="118">
        <f>SUMIFS(DATOS!$F:$F,DATOS!$A:$A,$C3067,DATOS!$G:$G,$O$1,DATOS!$K:$K,$T$1)</f>
        <v>0</v>
      </c>
      <c r="V3067" s="119">
        <f>SUMIFS(DATOS!$F:$F,DATOS!$A:$A,$C3067,DATOS!$G:$G,$P$1,DATOS!$K:$K,$R$1)</f>
        <v>0</v>
      </c>
    </row>
    <row r="3068" spans="1:22">
      <c r="A3068" s="128" t="s">
        <v>452</v>
      </c>
      <c r="B3068" s="128" t="str">
        <f t="shared" si="351"/>
        <v>1 3 8 381 003 001</v>
      </c>
      <c r="C3068" s="5" t="s">
        <v>10254</v>
      </c>
      <c r="D3068" t="s">
        <v>3396</v>
      </c>
      <c r="E3068" s="127">
        <f t="shared" si="358"/>
        <v>0</v>
      </c>
      <c r="F3068" s="127">
        <f t="shared" si="359"/>
        <v>0</v>
      </c>
      <c r="G3068" s="127">
        <f t="shared" si="360"/>
        <v>0</v>
      </c>
      <c r="H3068" s="131">
        <f t="shared" si="361"/>
        <v>0</v>
      </c>
      <c r="I3068" s="128">
        <f t="shared" si="362"/>
        <v>17</v>
      </c>
      <c r="J3068" s="156" t="str">
        <f t="shared" si="357"/>
        <v>1 3 8 381 003</v>
      </c>
      <c r="K3068" s="118">
        <f>SUMIFS(DATOS!$F:$F,DATOS!$A:$A,$C3068,DATOS!$G:$G,$N$1,DATOS!$E:$E,$Q$1)</f>
        <v>0</v>
      </c>
      <c r="L3068" s="118">
        <f>SUMIFS(DATOS!$F:$F,DATOS!$A:$A,$C3068,DATOS!$G:$G,$O$1,DATOS!$E:$E,$Q$1)</f>
        <v>0</v>
      </c>
      <c r="M3068" s="119">
        <f>SUMIFS(DATOS!$F:$F,DATOS!$A:$A,$C3068,DATOS!$G:$G,$P$1,DATOS!$E:$E,$Q$1)</f>
        <v>0</v>
      </c>
      <c r="N3068" s="117">
        <f>SUMIFS(DATOS!$F:$F,DATOS!$A:$A,$C3068,DATOS!$G:$G,$N$1,DATOS!$L:$L,$R$1)</f>
        <v>0</v>
      </c>
      <c r="O3068" s="118">
        <f>SUMIFS(DATOS!$F:$F,DATOS!$A:$A,$C3068,DATOS!$G:$G,$O$1,DATOS!$L:$L,$R$1)</f>
        <v>0</v>
      </c>
      <c r="P3068" s="119">
        <f>SUMIFS(DATOS!$F:$F,DATOS!$A:$A,$C3068,DATOS!$G:$G,$P$1,DATOS!$L:$L,$R$1)</f>
        <v>0</v>
      </c>
      <c r="Q3068" s="117">
        <f>SUMIFS(DATOS!$F:$F,DATOS!$A:$A,$C3068,DATOS!$G:$G,$N$1,DATOS!$J:$J,$S$1)</f>
        <v>0</v>
      </c>
      <c r="R3068" s="118">
        <f>SUMIFS(DATOS!$F:$F,DATOS!$A:$A,$C3068,DATOS!$G:$G,$O$1,DATOS!$J:$J,$S$1)</f>
        <v>0</v>
      </c>
      <c r="S3068" s="119">
        <f>SUMIFS(DATOS!$F:$F,DATOS!$A:$A,$C3068,DATOS!$G:$G,$P$1,DATOS!$J:$J,$S$1)</f>
        <v>0</v>
      </c>
      <c r="T3068" s="117">
        <f>SUMIFS(DATOS!$F:$F,DATOS!$A:$A,$C3068,DATOS!$G:$G,$N$1,DATOS!$K:$K,$T$1)</f>
        <v>0</v>
      </c>
      <c r="U3068" s="118">
        <f>SUMIFS(DATOS!$F:$F,DATOS!$A:$A,$C3068,DATOS!$G:$G,$O$1,DATOS!$K:$K,$T$1)</f>
        <v>0</v>
      </c>
      <c r="V3068" s="119">
        <f>SUMIFS(DATOS!$F:$F,DATOS!$A:$A,$C3068,DATOS!$G:$G,$P$1,DATOS!$K:$K,$R$1)</f>
        <v>0</v>
      </c>
    </row>
    <row r="3069" spans="1:22">
      <c r="A3069" s="128" t="s">
        <v>452</v>
      </c>
      <c r="B3069" s="128" t="str">
        <f t="shared" si="351"/>
        <v>1 3 8 381 004 001</v>
      </c>
      <c r="C3069" s="5" t="s">
        <v>10255</v>
      </c>
      <c r="D3069" t="s">
        <v>3396</v>
      </c>
      <c r="E3069" s="127">
        <f t="shared" si="358"/>
        <v>0</v>
      </c>
      <c r="F3069" s="127">
        <f t="shared" si="359"/>
        <v>0</v>
      </c>
      <c r="G3069" s="127">
        <f t="shared" si="360"/>
        <v>0</v>
      </c>
      <c r="H3069" s="131">
        <f t="shared" si="361"/>
        <v>0</v>
      </c>
      <c r="I3069" s="128">
        <f t="shared" si="362"/>
        <v>17</v>
      </c>
      <c r="J3069" s="156" t="str">
        <f t="shared" si="357"/>
        <v>1 3 8 381 004</v>
      </c>
      <c r="K3069" s="118">
        <f>SUMIFS(DATOS!$F:$F,DATOS!$A:$A,$C3069,DATOS!$G:$G,$N$1,DATOS!$E:$E,$Q$1)</f>
        <v>0</v>
      </c>
      <c r="L3069" s="118">
        <f>SUMIFS(DATOS!$F:$F,DATOS!$A:$A,$C3069,DATOS!$G:$G,$O$1,DATOS!$E:$E,$Q$1)</f>
        <v>0</v>
      </c>
      <c r="M3069" s="119">
        <f>SUMIFS(DATOS!$F:$F,DATOS!$A:$A,$C3069,DATOS!$G:$G,$P$1,DATOS!$E:$E,$Q$1)</f>
        <v>0</v>
      </c>
      <c r="N3069" s="117">
        <f>SUMIFS(DATOS!$F:$F,DATOS!$A:$A,$C3069,DATOS!$G:$G,$N$1,DATOS!$L:$L,$R$1)</f>
        <v>0</v>
      </c>
      <c r="O3069" s="118">
        <f>SUMIFS(DATOS!$F:$F,DATOS!$A:$A,$C3069,DATOS!$G:$G,$O$1,DATOS!$L:$L,$R$1)</f>
        <v>0</v>
      </c>
      <c r="P3069" s="119">
        <f>SUMIFS(DATOS!$F:$F,DATOS!$A:$A,$C3069,DATOS!$G:$G,$P$1,DATOS!$L:$L,$R$1)</f>
        <v>0</v>
      </c>
      <c r="Q3069" s="117">
        <f>SUMIFS(DATOS!$F:$F,DATOS!$A:$A,$C3069,DATOS!$G:$G,$N$1,DATOS!$J:$J,$S$1)</f>
        <v>0</v>
      </c>
      <c r="R3069" s="118">
        <f>SUMIFS(DATOS!$F:$F,DATOS!$A:$A,$C3069,DATOS!$G:$G,$O$1,DATOS!$J:$J,$S$1)</f>
        <v>0</v>
      </c>
      <c r="S3069" s="119">
        <f>SUMIFS(DATOS!$F:$F,DATOS!$A:$A,$C3069,DATOS!$G:$G,$P$1,DATOS!$J:$J,$S$1)</f>
        <v>0</v>
      </c>
      <c r="T3069" s="117">
        <f>SUMIFS(DATOS!$F:$F,DATOS!$A:$A,$C3069,DATOS!$G:$G,$N$1,DATOS!$K:$K,$T$1)</f>
        <v>0</v>
      </c>
      <c r="U3069" s="118">
        <f>SUMIFS(DATOS!$F:$F,DATOS!$A:$A,$C3069,DATOS!$G:$G,$O$1,DATOS!$K:$K,$T$1)</f>
        <v>0</v>
      </c>
      <c r="V3069" s="119">
        <f>SUMIFS(DATOS!$F:$F,DATOS!$A:$A,$C3069,DATOS!$G:$G,$P$1,DATOS!$K:$K,$R$1)</f>
        <v>0</v>
      </c>
    </row>
    <row r="3070" spans="1:22">
      <c r="A3070" s="128" t="s">
        <v>452</v>
      </c>
      <c r="B3070" s="128" t="str">
        <f t="shared" si="351"/>
        <v>1 3 8 381 005 001</v>
      </c>
      <c r="C3070" s="5" t="s">
        <v>10256</v>
      </c>
      <c r="D3070" t="s">
        <v>3396</v>
      </c>
      <c r="E3070" s="127">
        <f t="shared" si="358"/>
        <v>0</v>
      </c>
      <c r="F3070" s="127">
        <f t="shared" si="359"/>
        <v>0</v>
      </c>
      <c r="G3070" s="127">
        <f t="shared" si="360"/>
        <v>0</v>
      </c>
      <c r="H3070" s="131">
        <f t="shared" si="361"/>
        <v>0</v>
      </c>
      <c r="I3070" s="128">
        <f t="shared" si="362"/>
        <v>17</v>
      </c>
      <c r="J3070" s="156" t="str">
        <f t="shared" si="357"/>
        <v>1 3 8 381 005</v>
      </c>
      <c r="K3070" s="118">
        <f>SUMIFS(DATOS!$F:$F,DATOS!$A:$A,$C3070,DATOS!$G:$G,$N$1,DATOS!$E:$E,$Q$1)</f>
        <v>0</v>
      </c>
      <c r="L3070" s="118">
        <f>SUMIFS(DATOS!$F:$F,DATOS!$A:$A,$C3070,DATOS!$G:$G,$O$1,DATOS!$E:$E,$Q$1)</f>
        <v>0</v>
      </c>
      <c r="M3070" s="119">
        <f>SUMIFS(DATOS!$F:$F,DATOS!$A:$A,$C3070,DATOS!$G:$G,$P$1,DATOS!$E:$E,$Q$1)</f>
        <v>0</v>
      </c>
      <c r="N3070" s="117">
        <f>SUMIFS(DATOS!$F:$F,DATOS!$A:$A,$C3070,DATOS!$G:$G,$N$1,DATOS!$L:$L,$R$1)</f>
        <v>0</v>
      </c>
      <c r="O3070" s="118">
        <f>SUMIFS(DATOS!$F:$F,DATOS!$A:$A,$C3070,DATOS!$G:$G,$O$1,DATOS!$L:$L,$R$1)</f>
        <v>0</v>
      </c>
      <c r="P3070" s="119">
        <f>SUMIFS(DATOS!$F:$F,DATOS!$A:$A,$C3070,DATOS!$G:$G,$P$1,DATOS!$L:$L,$R$1)</f>
        <v>0</v>
      </c>
      <c r="Q3070" s="117">
        <f>SUMIFS(DATOS!$F:$F,DATOS!$A:$A,$C3070,DATOS!$G:$G,$N$1,DATOS!$J:$J,$S$1)</f>
        <v>0</v>
      </c>
      <c r="R3070" s="118">
        <f>SUMIFS(DATOS!$F:$F,DATOS!$A:$A,$C3070,DATOS!$G:$G,$O$1,DATOS!$J:$J,$S$1)</f>
        <v>0</v>
      </c>
      <c r="S3070" s="119">
        <f>SUMIFS(DATOS!$F:$F,DATOS!$A:$A,$C3070,DATOS!$G:$G,$P$1,DATOS!$J:$J,$S$1)</f>
        <v>0</v>
      </c>
      <c r="T3070" s="117">
        <f>SUMIFS(DATOS!$F:$F,DATOS!$A:$A,$C3070,DATOS!$G:$G,$N$1,DATOS!$K:$K,$T$1)</f>
        <v>0</v>
      </c>
      <c r="U3070" s="118">
        <f>SUMIFS(DATOS!$F:$F,DATOS!$A:$A,$C3070,DATOS!$G:$G,$O$1,DATOS!$K:$K,$T$1)</f>
        <v>0</v>
      </c>
      <c r="V3070" s="119">
        <f>SUMIFS(DATOS!$F:$F,DATOS!$A:$A,$C3070,DATOS!$G:$G,$P$1,DATOS!$K:$K,$R$1)</f>
        <v>0</v>
      </c>
    </row>
    <row r="3071" spans="1:22">
      <c r="A3071" s="128" t="s">
        <v>452</v>
      </c>
      <c r="B3071" s="128" t="str">
        <f t="shared" si="351"/>
        <v>1 3 8 382 001 001</v>
      </c>
      <c r="C3071" s="5" t="s">
        <v>3229</v>
      </c>
      <c r="D3071" t="s">
        <v>3397</v>
      </c>
      <c r="E3071" s="127">
        <f t="shared" si="358"/>
        <v>0</v>
      </c>
      <c r="F3071" s="127">
        <f t="shared" si="359"/>
        <v>0</v>
      </c>
      <c r="G3071" s="127">
        <f t="shared" si="360"/>
        <v>0</v>
      </c>
      <c r="H3071" s="131">
        <f t="shared" si="361"/>
        <v>0</v>
      </c>
      <c r="I3071" s="128">
        <f t="shared" si="362"/>
        <v>17</v>
      </c>
      <c r="J3071" s="156" t="str">
        <f t="shared" si="357"/>
        <v>1 3 8 382 001</v>
      </c>
      <c r="K3071" s="118">
        <f>SUMIFS(DATOS!$F:$F,DATOS!$A:$A,$C3071,DATOS!$G:$G,$N$1,DATOS!$E:$E,$Q$1)</f>
        <v>0</v>
      </c>
      <c r="L3071" s="118">
        <f>SUMIFS(DATOS!$F:$F,DATOS!$A:$A,$C3071,DATOS!$G:$G,$O$1,DATOS!$E:$E,$Q$1)</f>
        <v>0</v>
      </c>
      <c r="M3071" s="119">
        <f>SUMIFS(DATOS!$F:$F,DATOS!$A:$A,$C3071,DATOS!$G:$G,$P$1,DATOS!$E:$E,$Q$1)</f>
        <v>0</v>
      </c>
      <c r="N3071" s="117">
        <f>SUMIFS(DATOS!$F:$F,DATOS!$A:$A,$C3071,DATOS!$G:$G,$N$1,DATOS!$L:$L,$R$1)</f>
        <v>0</v>
      </c>
      <c r="O3071" s="118">
        <f>SUMIFS(DATOS!$F:$F,DATOS!$A:$A,$C3071,DATOS!$G:$G,$O$1,DATOS!$L:$L,$R$1)</f>
        <v>0</v>
      </c>
      <c r="P3071" s="119">
        <f>SUMIFS(DATOS!$F:$F,DATOS!$A:$A,$C3071,DATOS!$G:$G,$P$1,DATOS!$L:$L,$R$1)</f>
        <v>0</v>
      </c>
      <c r="Q3071" s="117">
        <f>SUMIFS(DATOS!$F:$F,DATOS!$A:$A,$C3071,DATOS!$G:$G,$N$1,DATOS!$J:$J,$S$1)</f>
        <v>0</v>
      </c>
      <c r="R3071" s="118">
        <f>SUMIFS(DATOS!$F:$F,DATOS!$A:$A,$C3071,DATOS!$G:$G,$O$1,DATOS!$J:$J,$S$1)</f>
        <v>0</v>
      </c>
      <c r="S3071" s="119">
        <f>SUMIFS(DATOS!$F:$F,DATOS!$A:$A,$C3071,DATOS!$G:$G,$P$1,DATOS!$J:$J,$S$1)</f>
        <v>0</v>
      </c>
      <c r="T3071" s="117">
        <f>SUMIFS(DATOS!$F:$F,DATOS!$A:$A,$C3071,DATOS!$G:$G,$N$1,DATOS!$K:$K,$T$1)</f>
        <v>0</v>
      </c>
      <c r="U3071" s="118">
        <f>SUMIFS(DATOS!$F:$F,DATOS!$A:$A,$C3071,DATOS!$G:$G,$O$1,DATOS!$K:$K,$T$1)</f>
        <v>0</v>
      </c>
      <c r="V3071" s="119">
        <f>SUMIFS(DATOS!$F:$F,DATOS!$A:$A,$C3071,DATOS!$G:$G,$P$1,DATOS!$K:$K,$R$1)</f>
        <v>0</v>
      </c>
    </row>
    <row r="3072" spans="1:22">
      <c r="A3072" s="128" t="s">
        <v>452</v>
      </c>
      <c r="B3072" s="128" t="str">
        <f t="shared" si="351"/>
        <v>1 3 8 382 002 001</v>
      </c>
      <c r="C3072" s="5" t="s">
        <v>8280</v>
      </c>
      <c r="D3072" t="s">
        <v>3397</v>
      </c>
      <c r="E3072" s="127">
        <f t="shared" si="358"/>
        <v>0</v>
      </c>
      <c r="F3072" s="127">
        <f t="shared" si="359"/>
        <v>0</v>
      </c>
      <c r="G3072" s="127">
        <f t="shared" si="360"/>
        <v>0</v>
      </c>
      <c r="H3072" s="131">
        <f t="shared" si="361"/>
        <v>0</v>
      </c>
      <c r="I3072" s="128">
        <f t="shared" si="362"/>
        <v>17</v>
      </c>
      <c r="J3072" s="156" t="str">
        <f t="shared" si="357"/>
        <v>1 3 8 382 002</v>
      </c>
      <c r="K3072" s="118">
        <f>SUMIFS(DATOS!$F:$F,DATOS!$A:$A,$C3072,DATOS!$G:$G,$N$1,DATOS!$E:$E,$Q$1)</f>
        <v>0</v>
      </c>
      <c r="L3072" s="118">
        <f>SUMIFS(DATOS!$F:$F,DATOS!$A:$A,$C3072,DATOS!$G:$G,$O$1,DATOS!$E:$E,$Q$1)</f>
        <v>0</v>
      </c>
      <c r="M3072" s="119">
        <f>SUMIFS(DATOS!$F:$F,DATOS!$A:$A,$C3072,DATOS!$G:$G,$P$1,DATOS!$E:$E,$Q$1)</f>
        <v>0</v>
      </c>
      <c r="N3072" s="117">
        <f>SUMIFS(DATOS!$F:$F,DATOS!$A:$A,$C3072,DATOS!$G:$G,$N$1,DATOS!$L:$L,$R$1)</f>
        <v>0</v>
      </c>
      <c r="O3072" s="118">
        <f>SUMIFS(DATOS!$F:$F,DATOS!$A:$A,$C3072,DATOS!$G:$G,$O$1,DATOS!$L:$L,$R$1)</f>
        <v>0</v>
      </c>
      <c r="P3072" s="119">
        <f>SUMIFS(DATOS!$F:$F,DATOS!$A:$A,$C3072,DATOS!$G:$G,$P$1,DATOS!$L:$L,$R$1)</f>
        <v>0</v>
      </c>
      <c r="Q3072" s="117">
        <f>SUMIFS(DATOS!$F:$F,DATOS!$A:$A,$C3072,DATOS!$G:$G,$N$1,DATOS!$J:$J,$S$1)</f>
        <v>0</v>
      </c>
      <c r="R3072" s="118">
        <f>SUMIFS(DATOS!$F:$F,DATOS!$A:$A,$C3072,DATOS!$G:$G,$O$1,DATOS!$J:$J,$S$1)</f>
        <v>0</v>
      </c>
      <c r="S3072" s="119">
        <f>SUMIFS(DATOS!$F:$F,DATOS!$A:$A,$C3072,DATOS!$G:$G,$P$1,DATOS!$J:$J,$S$1)</f>
        <v>0</v>
      </c>
      <c r="T3072" s="117">
        <f>SUMIFS(DATOS!$F:$F,DATOS!$A:$A,$C3072,DATOS!$G:$G,$N$1,DATOS!$K:$K,$T$1)</f>
        <v>0</v>
      </c>
      <c r="U3072" s="118">
        <f>SUMIFS(DATOS!$F:$F,DATOS!$A:$A,$C3072,DATOS!$G:$G,$O$1,DATOS!$K:$K,$T$1)</f>
        <v>0</v>
      </c>
      <c r="V3072" s="119">
        <f>SUMIFS(DATOS!$F:$F,DATOS!$A:$A,$C3072,DATOS!$G:$G,$P$1,DATOS!$K:$K,$R$1)</f>
        <v>0</v>
      </c>
    </row>
    <row r="3073" spans="1:22">
      <c r="A3073" s="128" t="s">
        <v>452</v>
      </c>
      <c r="B3073" s="128" t="str">
        <f t="shared" si="351"/>
        <v>1 3 8 382 003 001</v>
      </c>
      <c r="C3073" s="5" t="s">
        <v>10257</v>
      </c>
      <c r="D3073" t="s">
        <v>3397</v>
      </c>
      <c r="E3073" s="127">
        <f t="shared" si="358"/>
        <v>0</v>
      </c>
      <c r="F3073" s="127">
        <f t="shared" si="359"/>
        <v>0</v>
      </c>
      <c r="G3073" s="127">
        <f t="shared" si="360"/>
        <v>0</v>
      </c>
      <c r="H3073" s="131">
        <f t="shared" si="361"/>
        <v>0</v>
      </c>
      <c r="I3073" s="128">
        <f t="shared" si="362"/>
        <v>17</v>
      </c>
      <c r="J3073" s="156" t="str">
        <f t="shared" si="357"/>
        <v>1 3 8 382 003</v>
      </c>
      <c r="K3073" s="118">
        <f>SUMIFS(DATOS!$F:$F,DATOS!$A:$A,$C3073,DATOS!$G:$G,$N$1,DATOS!$E:$E,$Q$1)</f>
        <v>0</v>
      </c>
      <c r="L3073" s="118">
        <f>SUMIFS(DATOS!$F:$F,DATOS!$A:$A,$C3073,DATOS!$G:$G,$O$1,DATOS!$E:$E,$Q$1)</f>
        <v>0</v>
      </c>
      <c r="M3073" s="119">
        <f>SUMIFS(DATOS!$F:$F,DATOS!$A:$A,$C3073,DATOS!$G:$G,$P$1,DATOS!$E:$E,$Q$1)</f>
        <v>0</v>
      </c>
      <c r="N3073" s="117">
        <f>SUMIFS(DATOS!$F:$F,DATOS!$A:$A,$C3073,DATOS!$G:$G,$N$1,DATOS!$L:$L,$R$1)</f>
        <v>0</v>
      </c>
      <c r="O3073" s="118">
        <f>SUMIFS(DATOS!$F:$F,DATOS!$A:$A,$C3073,DATOS!$G:$G,$O$1,DATOS!$L:$L,$R$1)</f>
        <v>0</v>
      </c>
      <c r="P3073" s="119">
        <f>SUMIFS(DATOS!$F:$F,DATOS!$A:$A,$C3073,DATOS!$G:$G,$P$1,DATOS!$L:$L,$R$1)</f>
        <v>0</v>
      </c>
      <c r="Q3073" s="117">
        <f>SUMIFS(DATOS!$F:$F,DATOS!$A:$A,$C3073,DATOS!$G:$G,$N$1,DATOS!$J:$J,$S$1)</f>
        <v>0</v>
      </c>
      <c r="R3073" s="118">
        <f>SUMIFS(DATOS!$F:$F,DATOS!$A:$A,$C3073,DATOS!$G:$G,$O$1,DATOS!$J:$J,$S$1)</f>
        <v>0</v>
      </c>
      <c r="S3073" s="119">
        <f>SUMIFS(DATOS!$F:$F,DATOS!$A:$A,$C3073,DATOS!$G:$G,$P$1,DATOS!$J:$J,$S$1)</f>
        <v>0</v>
      </c>
      <c r="T3073" s="117">
        <f>SUMIFS(DATOS!$F:$F,DATOS!$A:$A,$C3073,DATOS!$G:$G,$N$1,DATOS!$K:$K,$T$1)</f>
        <v>0</v>
      </c>
      <c r="U3073" s="118">
        <f>SUMIFS(DATOS!$F:$F,DATOS!$A:$A,$C3073,DATOS!$G:$G,$O$1,DATOS!$K:$K,$T$1)</f>
        <v>0</v>
      </c>
      <c r="V3073" s="119">
        <f>SUMIFS(DATOS!$F:$F,DATOS!$A:$A,$C3073,DATOS!$G:$G,$P$1,DATOS!$K:$K,$R$1)</f>
        <v>0</v>
      </c>
    </row>
    <row r="3074" spans="1:22">
      <c r="A3074" s="128" t="s">
        <v>452</v>
      </c>
      <c r="B3074" s="128" t="str">
        <f t="shared" si="351"/>
        <v>1 3 8 382 004 001</v>
      </c>
      <c r="C3074" s="5" t="s">
        <v>10258</v>
      </c>
      <c r="D3074" t="s">
        <v>3397</v>
      </c>
      <c r="E3074" s="127">
        <f t="shared" si="358"/>
        <v>0</v>
      </c>
      <c r="F3074" s="127">
        <f t="shared" si="359"/>
        <v>0</v>
      </c>
      <c r="G3074" s="127">
        <f t="shared" si="360"/>
        <v>0</v>
      </c>
      <c r="H3074" s="131">
        <f t="shared" si="361"/>
        <v>0</v>
      </c>
      <c r="I3074" s="128">
        <f t="shared" si="362"/>
        <v>17</v>
      </c>
      <c r="J3074" s="156" t="str">
        <f t="shared" si="357"/>
        <v>1 3 8 382 004</v>
      </c>
      <c r="K3074" s="118">
        <f>SUMIFS(DATOS!$F:$F,DATOS!$A:$A,$C3074,DATOS!$G:$G,$N$1,DATOS!$E:$E,$Q$1)</f>
        <v>0</v>
      </c>
      <c r="L3074" s="118">
        <f>SUMIFS(DATOS!$F:$F,DATOS!$A:$A,$C3074,DATOS!$G:$G,$O$1,DATOS!$E:$E,$Q$1)</f>
        <v>0</v>
      </c>
      <c r="M3074" s="119">
        <f>SUMIFS(DATOS!$F:$F,DATOS!$A:$A,$C3074,DATOS!$G:$G,$P$1,DATOS!$E:$E,$Q$1)</f>
        <v>0</v>
      </c>
      <c r="N3074" s="117">
        <f>SUMIFS(DATOS!$F:$F,DATOS!$A:$A,$C3074,DATOS!$G:$G,$N$1,DATOS!$L:$L,$R$1)</f>
        <v>0</v>
      </c>
      <c r="O3074" s="118">
        <f>SUMIFS(DATOS!$F:$F,DATOS!$A:$A,$C3074,DATOS!$G:$G,$O$1,DATOS!$L:$L,$R$1)</f>
        <v>0</v>
      </c>
      <c r="P3074" s="119">
        <f>SUMIFS(DATOS!$F:$F,DATOS!$A:$A,$C3074,DATOS!$G:$G,$P$1,DATOS!$L:$L,$R$1)</f>
        <v>0</v>
      </c>
      <c r="Q3074" s="117">
        <f>SUMIFS(DATOS!$F:$F,DATOS!$A:$A,$C3074,DATOS!$G:$G,$N$1,DATOS!$J:$J,$S$1)</f>
        <v>0</v>
      </c>
      <c r="R3074" s="118">
        <f>SUMIFS(DATOS!$F:$F,DATOS!$A:$A,$C3074,DATOS!$G:$G,$O$1,DATOS!$J:$J,$S$1)</f>
        <v>0</v>
      </c>
      <c r="S3074" s="119">
        <f>SUMIFS(DATOS!$F:$F,DATOS!$A:$A,$C3074,DATOS!$G:$G,$P$1,DATOS!$J:$J,$S$1)</f>
        <v>0</v>
      </c>
      <c r="T3074" s="117">
        <f>SUMIFS(DATOS!$F:$F,DATOS!$A:$A,$C3074,DATOS!$G:$G,$N$1,DATOS!$K:$K,$T$1)</f>
        <v>0</v>
      </c>
      <c r="U3074" s="118">
        <f>SUMIFS(DATOS!$F:$F,DATOS!$A:$A,$C3074,DATOS!$G:$G,$O$1,DATOS!$K:$K,$T$1)</f>
        <v>0</v>
      </c>
      <c r="V3074" s="119">
        <f>SUMIFS(DATOS!$F:$F,DATOS!$A:$A,$C3074,DATOS!$G:$G,$P$1,DATOS!$K:$K,$R$1)</f>
        <v>0</v>
      </c>
    </row>
    <row r="3075" spans="1:22">
      <c r="A3075" s="128" t="s">
        <v>452</v>
      </c>
      <c r="B3075" s="128" t="str">
        <f t="shared" si="351"/>
        <v>1 3 8 382 005 001</v>
      </c>
      <c r="C3075" s="5" t="s">
        <v>8264</v>
      </c>
      <c r="D3075" t="s">
        <v>3397</v>
      </c>
      <c r="E3075" s="127">
        <f t="shared" si="358"/>
        <v>0</v>
      </c>
      <c r="F3075" s="127">
        <f t="shared" si="359"/>
        <v>0</v>
      </c>
      <c r="G3075" s="127">
        <f t="shared" si="360"/>
        <v>0</v>
      </c>
      <c r="H3075" s="131">
        <f t="shared" si="361"/>
        <v>0</v>
      </c>
      <c r="I3075" s="128">
        <f t="shared" si="362"/>
        <v>17</v>
      </c>
      <c r="J3075" s="156" t="str">
        <f t="shared" si="357"/>
        <v>1 3 8 382 005</v>
      </c>
      <c r="K3075" s="118">
        <f>SUMIFS(DATOS!$F:$F,DATOS!$A:$A,$C3075,DATOS!$G:$G,$N$1,DATOS!$E:$E,$Q$1)</f>
        <v>0</v>
      </c>
      <c r="L3075" s="118">
        <f>SUMIFS(DATOS!$F:$F,DATOS!$A:$A,$C3075,DATOS!$G:$G,$O$1,DATOS!$E:$E,$Q$1)</f>
        <v>0</v>
      </c>
      <c r="M3075" s="119">
        <f>SUMIFS(DATOS!$F:$F,DATOS!$A:$A,$C3075,DATOS!$G:$G,$P$1,DATOS!$E:$E,$Q$1)</f>
        <v>0</v>
      </c>
      <c r="N3075" s="117">
        <f>SUMIFS(DATOS!$F:$F,DATOS!$A:$A,$C3075,DATOS!$G:$G,$N$1,DATOS!$L:$L,$R$1)</f>
        <v>0</v>
      </c>
      <c r="O3075" s="118">
        <f>SUMIFS(DATOS!$F:$F,DATOS!$A:$A,$C3075,DATOS!$G:$G,$O$1,DATOS!$L:$L,$R$1)</f>
        <v>0</v>
      </c>
      <c r="P3075" s="119">
        <f>SUMIFS(DATOS!$F:$F,DATOS!$A:$A,$C3075,DATOS!$G:$G,$P$1,DATOS!$L:$L,$R$1)</f>
        <v>0</v>
      </c>
      <c r="Q3075" s="117">
        <f>SUMIFS(DATOS!$F:$F,DATOS!$A:$A,$C3075,DATOS!$G:$G,$N$1,DATOS!$J:$J,$S$1)</f>
        <v>0</v>
      </c>
      <c r="R3075" s="118">
        <f>SUMIFS(DATOS!$F:$F,DATOS!$A:$A,$C3075,DATOS!$G:$G,$O$1,DATOS!$J:$J,$S$1)</f>
        <v>0</v>
      </c>
      <c r="S3075" s="119">
        <f>SUMIFS(DATOS!$F:$F,DATOS!$A:$A,$C3075,DATOS!$G:$G,$P$1,DATOS!$J:$J,$S$1)</f>
        <v>0</v>
      </c>
      <c r="T3075" s="117">
        <f>SUMIFS(DATOS!$F:$F,DATOS!$A:$A,$C3075,DATOS!$G:$G,$N$1,DATOS!$K:$K,$T$1)</f>
        <v>0</v>
      </c>
      <c r="U3075" s="118">
        <f>SUMIFS(DATOS!$F:$F,DATOS!$A:$A,$C3075,DATOS!$G:$G,$O$1,DATOS!$K:$K,$T$1)</f>
        <v>0</v>
      </c>
      <c r="V3075" s="119">
        <f>SUMIFS(DATOS!$F:$F,DATOS!$A:$A,$C3075,DATOS!$G:$G,$P$1,DATOS!$K:$K,$R$1)</f>
        <v>0</v>
      </c>
    </row>
    <row r="3076" spans="1:22">
      <c r="A3076" s="128" t="s">
        <v>452</v>
      </c>
      <c r="B3076" s="128" t="str">
        <f t="shared" si="351"/>
        <v>1 3 8 383 001 001</v>
      </c>
      <c r="C3076" s="5" t="s">
        <v>4723</v>
      </c>
      <c r="D3076" t="s">
        <v>3398</v>
      </c>
      <c r="E3076" s="127">
        <f t="shared" si="358"/>
        <v>0</v>
      </c>
      <c r="F3076" s="127">
        <f t="shared" si="359"/>
        <v>0</v>
      </c>
      <c r="G3076" s="127">
        <f t="shared" si="360"/>
        <v>0</v>
      </c>
      <c r="H3076" s="131">
        <f t="shared" si="361"/>
        <v>0</v>
      </c>
      <c r="I3076" s="128">
        <f t="shared" si="362"/>
        <v>17</v>
      </c>
      <c r="J3076" s="156" t="str">
        <f t="shared" si="357"/>
        <v>1 3 8 383 001</v>
      </c>
      <c r="K3076" s="118">
        <f>SUMIFS(DATOS!$F:$F,DATOS!$A:$A,$C3076,DATOS!$G:$G,$N$1,DATOS!$E:$E,$Q$1)</f>
        <v>0</v>
      </c>
      <c r="L3076" s="118">
        <f>SUMIFS(DATOS!$F:$F,DATOS!$A:$A,$C3076,DATOS!$G:$G,$O$1,DATOS!$E:$E,$Q$1)</f>
        <v>0</v>
      </c>
      <c r="M3076" s="119">
        <f>SUMIFS(DATOS!$F:$F,DATOS!$A:$A,$C3076,DATOS!$G:$G,$P$1,DATOS!$E:$E,$Q$1)</f>
        <v>0</v>
      </c>
      <c r="N3076" s="117">
        <f>SUMIFS(DATOS!$F:$F,DATOS!$A:$A,$C3076,DATOS!$G:$G,$N$1,DATOS!$L:$L,$R$1)</f>
        <v>0</v>
      </c>
      <c r="O3076" s="118">
        <f>SUMIFS(DATOS!$F:$F,DATOS!$A:$A,$C3076,DATOS!$G:$G,$O$1,DATOS!$L:$L,$R$1)</f>
        <v>0</v>
      </c>
      <c r="P3076" s="119">
        <f>SUMIFS(DATOS!$F:$F,DATOS!$A:$A,$C3076,DATOS!$G:$G,$P$1,DATOS!$L:$L,$R$1)</f>
        <v>0</v>
      </c>
      <c r="Q3076" s="117">
        <f>SUMIFS(DATOS!$F:$F,DATOS!$A:$A,$C3076,DATOS!$G:$G,$N$1,DATOS!$J:$J,$S$1)</f>
        <v>0</v>
      </c>
      <c r="R3076" s="118">
        <f>SUMIFS(DATOS!$F:$F,DATOS!$A:$A,$C3076,DATOS!$G:$G,$O$1,DATOS!$J:$J,$S$1)</f>
        <v>0</v>
      </c>
      <c r="S3076" s="119">
        <f>SUMIFS(DATOS!$F:$F,DATOS!$A:$A,$C3076,DATOS!$G:$G,$P$1,DATOS!$J:$J,$S$1)</f>
        <v>0</v>
      </c>
      <c r="T3076" s="117">
        <f>SUMIFS(DATOS!$F:$F,DATOS!$A:$A,$C3076,DATOS!$G:$G,$N$1,DATOS!$K:$K,$T$1)</f>
        <v>0</v>
      </c>
      <c r="U3076" s="118">
        <f>SUMIFS(DATOS!$F:$F,DATOS!$A:$A,$C3076,DATOS!$G:$G,$O$1,DATOS!$K:$K,$T$1)</f>
        <v>0</v>
      </c>
      <c r="V3076" s="119">
        <f>SUMIFS(DATOS!$F:$F,DATOS!$A:$A,$C3076,DATOS!$G:$G,$P$1,DATOS!$K:$K,$R$1)</f>
        <v>0</v>
      </c>
    </row>
    <row r="3077" spans="1:22">
      <c r="A3077" s="128" t="s">
        <v>452</v>
      </c>
      <c r="B3077" s="128" t="str">
        <f t="shared" ref="B3077:B3140" si="363">MID(C3077,1,I3077)</f>
        <v>1 3 8 383 002 001</v>
      </c>
      <c r="C3077" s="5" t="s">
        <v>10259</v>
      </c>
      <c r="D3077" t="s">
        <v>3398</v>
      </c>
      <c r="E3077" s="127">
        <f t="shared" si="358"/>
        <v>0</v>
      </c>
      <c r="F3077" s="127">
        <f t="shared" si="359"/>
        <v>0</v>
      </c>
      <c r="G3077" s="127">
        <f t="shared" si="360"/>
        <v>0</v>
      </c>
      <c r="H3077" s="131">
        <f t="shared" si="361"/>
        <v>0</v>
      </c>
      <c r="I3077" s="128">
        <f t="shared" si="362"/>
        <v>17</v>
      </c>
      <c r="J3077" s="156" t="str">
        <f t="shared" si="357"/>
        <v>1 3 8 383 002</v>
      </c>
      <c r="K3077" s="118">
        <f>SUMIFS(DATOS!$F:$F,DATOS!$A:$A,$C3077,DATOS!$G:$G,$N$1,DATOS!$E:$E,$Q$1)</f>
        <v>0</v>
      </c>
      <c r="L3077" s="118">
        <f>SUMIFS(DATOS!$F:$F,DATOS!$A:$A,$C3077,DATOS!$G:$G,$O$1,DATOS!$E:$E,$Q$1)</f>
        <v>0</v>
      </c>
      <c r="M3077" s="119">
        <f>SUMIFS(DATOS!$F:$F,DATOS!$A:$A,$C3077,DATOS!$G:$G,$P$1,DATOS!$E:$E,$Q$1)</f>
        <v>0</v>
      </c>
      <c r="N3077" s="117">
        <f>SUMIFS(DATOS!$F:$F,DATOS!$A:$A,$C3077,DATOS!$G:$G,$N$1,DATOS!$L:$L,$R$1)</f>
        <v>0</v>
      </c>
      <c r="O3077" s="118">
        <f>SUMIFS(DATOS!$F:$F,DATOS!$A:$A,$C3077,DATOS!$G:$G,$O$1,DATOS!$L:$L,$R$1)</f>
        <v>0</v>
      </c>
      <c r="P3077" s="119">
        <f>SUMIFS(DATOS!$F:$F,DATOS!$A:$A,$C3077,DATOS!$G:$G,$P$1,DATOS!$L:$L,$R$1)</f>
        <v>0</v>
      </c>
      <c r="Q3077" s="117">
        <f>SUMIFS(DATOS!$F:$F,DATOS!$A:$A,$C3077,DATOS!$G:$G,$N$1,DATOS!$J:$J,$S$1)</f>
        <v>0</v>
      </c>
      <c r="R3077" s="118">
        <f>SUMIFS(DATOS!$F:$F,DATOS!$A:$A,$C3077,DATOS!$G:$G,$O$1,DATOS!$J:$J,$S$1)</f>
        <v>0</v>
      </c>
      <c r="S3077" s="119">
        <f>SUMIFS(DATOS!$F:$F,DATOS!$A:$A,$C3077,DATOS!$G:$G,$P$1,DATOS!$J:$J,$S$1)</f>
        <v>0</v>
      </c>
      <c r="T3077" s="117">
        <f>SUMIFS(DATOS!$F:$F,DATOS!$A:$A,$C3077,DATOS!$G:$G,$N$1,DATOS!$K:$K,$T$1)</f>
        <v>0</v>
      </c>
      <c r="U3077" s="118">
        <f>SUMIFS(DATOS!$F:$F,DATOS!$A:$A,$C3077,DATOS!$G:$G,$O$1,DATOS!$K:$K,$T$1)</f>
        <v>0</v>
      </c>
      <c r="V3077" s="119">
        <f>SUMIFS(DATOS!$F:$F,DATOS!$A:$A,$C3077,DATOS!$G:$G,$P$1,DATOS!$K:$K,$R$1)</f>
        <v>0</v>
      </c>
    </row>
    <row r="3078" spans="1:22">
      <c r="A3078" s="128" t="s">
        <v>452</v>
      </c>
      <c r="B3078" s="128" t="str">
        <f t="shared" si="363"/>
        <v>1 3 8 383 003 001</v>
      </c>
      <c r="C3078" s="5" t="s">
        <v>10260</v>
      </c>
      <c r="D3078" t="s">
        <v>3398</v>
      </c>
      <c r="E3078" s="127">
        <f t="shared" si="358"/>
        <v>0</v>
      </c>
      <c r="F3078" s="127">
        <f t="shared" si="359"/>
        <v>0</v>
      </c>
      <c r="G3078" s="127">
        <f t="shared" si="360"/>
        <v>0</v>
      </c>
      <c r="H3078" s="131">
        <f t="shared" si="361"/>
        <v>0</v>
      </c>
      <c r="I3078" s="128">
        <f t="shared" si="362"/>
        <v>17</v>
      </c>
      <c r="J3078" s="156" t="str">
        <f t="shared" si="357"/>
        <v>1 3 8 383 003</v>
      </c>
      <c r="K3078" s="118">
        <f>SUMIFS(DATOS!$F:$F,DATOS!$A:$A,$C3078,DATOS!$G:$G,$N$1,DATOS!$E:$E,$Q$1)</f>
        <v>0</v>
      </c>
      <c r="L3078" s="118">
        <f>SUMIFS(DATOS!$F:$F,DATOS!$A:$A,$C3078,DATOS!$G:$G,$O$1,DATOS!$E:$E,$Q$1)</f>
        <v>0</v>
      </c>
      <c r="M3078" s="119">
        <f>SUMIFS(DATOS!$F:$F,DATOS!$A:$A,$C3078,DATOS!$G:$G,$P$1,DATOS!$E:$E,$Q$1)</f>
        <v>0</v>
      </c>
      <c r="N3078" s="117">
        <f>SUMIFS(DATOS!$F:$F,DATOS!$A:$A,$C3078,DATOS!$G:$G,$N$1,DATOS!$L:$L,$R$1)</f>
        <v>0</v>
      </c>
      <c r="O3078" s="118">
        <f>SUMIFS(DATOS!$F:$F,DATOS!$A:$A,$C3078,DATOS!$G:$G,$O$1,DATOS!$L:$L,$R$1)</f>
        <v>0</v>
      </c>
      <c r="P3078" s="119">
        <f>SUMIFS(DATOS!$F:$F,DATOS!$A:$A,$C3078,DATOS!$G:$G,$P$1,DATOS!$L:$L,$R$1)</f>
        <v>0</v>
      </c>
      <c r="Q3078" s="117">
        <f>SUMIFS(DATOS!$F:$F,DATOS!$A:$A,$C3078,DATOS!$G:$G,$N$1,DATOS!$J:$J,$S$1)</f>
        <v>0</v>
      </c>
      <c r="R3078" s="118">
        <f>SUMIFS(DATOS!$F:$F,DATOS!$A:$A,$C3078,DATOS!$G:$G,$O$1,DATOS!$J:$J,$S$1)</f>
        <v>0</v>
      </c>
      <c r="S3078" s="119">
        <f>SUMIFS(DATOS!$F:$F,DATOS!$A:$A,$C3078,DATOS!$G:$G,$P$1,DATOS!$J:$J,$S$1)</f>
        <v>0</v>
      </c>
      <c r="T3078" s="117">
        <f>SUMIFS(DATOS!$F:$F,DATOS!$A:$A,$C3078,DATOS!$G:$G,$N$1,DATOS!$K:$K,$T$1)</f>
        <v>0</v>
      </c>
      <c r="U3078" s="118">
        <f>SUMIFS(DATOS!$F:$F,DATOS!$A:$A,$C3078,DATOS!$G:$G,$O$1,DATOS!$K:$K,$T$1)</f>
        <v>0</v>
      </c>
      <c r="V3078" s="119">
        <f>SUMIFS(DATOS!$F:$F,DATOS!$A:$A,$C3078,DATOS!$G:$G,$P$1,DATOS!$K:$K,$R$1)</f>
        <v>0</v>
      </c>
    </row>
    <row r="3079" spans="1:22">
      <c r="A3079" s="128" t="s">
        <v>452</v>
      </c>
      <c r="B3079" s="128" t="str">
        <f t="shared" si="363"/>
        <v>1 3 8 383 004 001</v>
      </c>
      <c r="C3079" s="5" t="s">
        <v>10261</v>
      </c>
      <c r="D3079" t="s">
        <v>3398</v>
      </c>
      <c r="E3079" s="127">
        <f t="shared" si="358"/>
        <v>0</v>
      </c>
      <c r="F3079" s="127">
        <f t="shared" si="359"/>
        <v>0</v>
      </c>
      <c r="G3079" s="127">
        <f t="shared" si="360"/>
        <v>0</v>
      </c>
      <c r="H3079" s="131">
        <f t="shared" si="361"/>
        <v>0</v>
      </c>
      <c r="I3079" s="128">
        <f t="shared" si="362"/>
        <v>17</v>
      </c>
      <c r="J3079" s="156" t="str">
        <f t="shared" si="357"/>
        <v>1 3 8 383 004</v>
      </c>
      <c r="K3079" s="118">
        <f>SUMIFS(DATOS!$F:$F,DATOS!$A:$A,$C3079,DATOS!$G:$G,$N$1,DATOS!$E:$E,$Q$1)</f>
        <v>0</v>
      </c>
      <c r="L3079" s="118">
        <f>SUMIFS(DATOS!$F:$F,DATOS!$A:$A,$C3079,DATOS!$G:$G,$O$1,DATOS!$E:$E,$Q$1)</f>
        <v>0</v>
      </c>
      <c r="M3079" s="119">
        <f>SUMIFS(DATOS!$F:$F,DATOS!$A:$A,$C3079,DATOS!$G:$G,$P$1,DATOS!$E:$E,$Q$1)</f>
        <v>0</v>
      </c>
      <c r="N3079" s="117">
        <f>SUMIFS(DATOS!$F:$F,DATOS!$A:$A,$C3079,DATOS!$G:$G,$N$1,DATOS!$L:$L,$R$1)</f>
        <v>0</v>
      </c>
      <c r="O3079" s="118">
        <f>SUMIFS(DATOS!$F:$F,DATOS!$A:$A,$C3079,DATOS!$G:$G,$O$1,DATOS!$L:$L,$R$1)</f>
        <v>0</v>
      </c>
      <c r="P3079" s="119">
        <f>SUMIFS(DATOS!$F:$F,DATOS!$A:$A,$C3079,DATOS!$G:$G,$P$1,DATOS!$L:$L,$R$1)</f>
        <v>0</v>
      </c>
      <c r="Q3079" s="117">
        <f>SUMIFS(DATOS!$F:$F,DATOS!$A:$A,$C3079,DATOS!$G:$G,$N$1,DATOS!$J:$J,$S$1)</f>
        <v>0</v>
      </c>
      <c r="R3079" s="118">
        <f>SUMIFS(DATOS!$F:$F,DATOS!$A:$A,$C3079,DATOS!$G:$G,$O$1,DATOS!$J:$J,$S$1)</f>
        <v>0</v>
      </c>
      <c r="S3079" s="119">
        <f>SUMIFS(DATOS!$F:$F,DATOS!$A:$A,$C3079,DATOS!$G:$G,$P$1,DATOS!$J:$J,$S$1)</f>
        <v>0</v>
      </c>
      <c r="T3079" s="117">
        <f>SUMIFS(DATOS!$F:$F,DATOS!$A:$A,$C3079,DATOS!$G:$G,$N$1,DATOS!$K:$K,$T$1)</f>
        <v>0</v>
      </c>
      <c r="U3079" s="118">
        <f>SUMIFS(DATOS!$F:$F,DATOS!$A:$A,$C3079,DATOS!$G:$G,$O$1,DATOS!$K:$K,$T$1)</f>
        <v>0</v>
      </c>
      <c r="V3079" s="119">
        <f>SUMIFS(DATOS!$F:$F,DATOS!$A:$A,$C3079,DATOS!$G:$G,$P$1,DATOS!$K:$K,$R$1)</f>
        <v>0</v>
      </c>
    </row>
    <row r="3080" spans="1:22">
      <c r="A3080" s="128" t="s">
        <v>452</v>
      </c>
      <c r="B3080" s="128" t="str">
        <f t="shared" si="363"/>
        <v>1 3 8 383 005 001</v>
      </c>
      <c r="C3080" s="5" t="s">
        <v>10262</v>
      </c>
      <c r="D3080" t="s">
        <v>3398</v>
      </c>
      <c r="E3080" s="127">
        <f t="shared" si="358"/>
        <v>0</v>
      </c>
      <c r="F3080" s="127">
        <f t="shared" si="359"/>
        <v>0</v>
      </c>
      <c r="G3080" s="127">
        <f t="shared" si="360"/>
        <v>0</v>
      </c>
      <c r="H3080" s="131">
        <f t="shared" si="361"/>
        <v>0</v>
      </c>
      <c r="I3080" s="128">
        <f t="shared" si="362"/>
        <v>17</v>
      </c>
      <c r="J3080" s="156" t="str">
        <f t="shared" si="357"/>
        <v>1 3 8 383 005</v>
      </c>
      <c r="K3080" s="118">
        <f>SUMIFS(DATOS!$F:$F,DATOS!$A:$A,$C3080,DATOS!$G:$G,$N$1,DATOS!$E:$E,$Q$1)</f>
        <v>0</v>
      </c>
      <c r="L3080" s="118">
        <f>SUMIFS(DATOS!$F:$F,DATOS!$A:$A,$C3080,DATOS!$G:$G,$O$1,DATOS!$E:$E,$Q$1)</f>
        <v>0</v>
      </c>
      <c r="M3080" s="119">
        <f>SUMIFS(DATOS!$F:$F,DATOS!$A:$A,$C3080,DATOS!$G:$G,$P$1,DATOS!$E:$E,$Q$1)</f>
        <v>0</v>
      </c>
      <c r="N3080" s="117">
        <f>SUMIFS(DATOS!$F:$F,DATOS!$A:$A,$C3080,DATOS!$G:$G,$N$1,DATOS!$L:$L,$R$1)</f>
        <v>0</v>
      </c>
      <c r="O3080" s="118">
        <f>SUMIFS(DATOS!$F:$F,DATOS!$A:$A,$C3080,DATOS!$G:$G,$O$1,DATOS!$L:$L,$R$1)</f>
        <v>0</v>
      </c>
      <c r="P3080" s="119">
        <f>SUMIFS(DATOS!$F:$F,DATOS!$A:$A,$C3080,DATOS!$G:$G,$P$1,DATOS!$L:$L,$R$1)</f>
        <v>0</v>
      </c>
      <c r="Q3080" s="117">
        <f>SUMIFS(DATOS!$F:$F,DATOS!$A:$A,$C3080,DATOS!$G:$G,$N$1,DATOS!$J:$J,$S$1)</f>
        <v>0</v>
      </c>
      <c r="R3080" s="118">
        <f>SUMIFS(DATOS!$F:$F,DATOS!$A:$A,$C3080,DATOS!$G:$G,$O$1,DATOS!$J:$J,$S$1)</f>
        <v>0</v>
      </c>
      <c r="S3080" s="119">
        <f>SUMIFS(DATOS!$F:$F,DATOS!$A:$A,$C3080,DATOS!$G:$G,$P$1,DATOS!$J:$J,$S$1)</f>
        <v>0</v>
      </c>
      <c r="T3080" s="117">
        <f>SUMIFS(DATOS!$F:$F,DATOS!$A:$A,$C3080,DATOS!$G:$G,$N$1,DATOS!$K:$K,$T$1)</f>
        <v>0</v>
      </c>
      <c r="U3080" s="118">
        <f>SUMIFS(DATOS!$F:$F,DATOS!$A:$A,$C3080,DATOS!$G:$G,$O$1,DATOS!$K:$K,$T$1)</f>
        <v>0</v>
      </c>
      <c r="V3080" s="119">
        <f>SUMIFS(DATOS!$F:$F,DATOS!$A:$A,$C3080,DATOS!$G:$G,$P$1,DATOS!$K:$K,$R$1)</f>
        <v>0</v>
      </c>
    </row>
    <row r="3081" spans="1:22">
      <c r="A3081" s="128" t="s">
        <v>452</v>
      </c>
      <c r="B3081" s="128" t="str">
        <f t="shared" si="363"/>
        <v>1 3 8 384 001 001</v>
      </c>
      <c r="C3081" s="5" t="s">
        <v>4731</v>
      </c>
      <c r="D3081" t="s">
        <v>3399</v>
      </c>
      <c r="E3081" s="127">
        <f t="shared" si="358"/>
        <v>0</v>
      </c>
      <c r="F3081" s="127">
        <f t="shared" si="359"/>
        <v>0</v>
      </c>
      <c r="G3081" s="127">
        <f t="shared" si="360"/>
        <v>0</v>
      </c>
      <c r="H3081" s="131">
        <f t="shared" si="361"/>
        <v>0</v>
      </c>
      <c r="I3081" s="128">
        <f t="shared" si="362"/>
        <v>17</v>
      </c>
      <c r="J3081" s="156" t="str">
        <f t="shared" si="357"/>
        <v>1 3 8 384 001</v>
      </c>
      <c r="K3081" s="118">
        <f>SUMIFS(DATOS!$F:$F,DATOS!$A:$A,$C3081,DATOS!$G:$G,$N$1,DATOS!$E:$E,$Q$1)</f>
        <v>0</v>
      </c>
      <c r="L3081" s="118">
        <f>SUMIFS(DATOS!$F:$F,DATOS!$A:$A,$C3081,DATOS!$G:$G,$O$1,DATOS!$E:$E,$Q$1)</f>
        <v>0</v>
      </c>
      <c r="M3081" s="119">
        <f>SUMIFS(DATOS!$F:$F,DATOS!$A:$A,$C3081,DATOS!$G:$G,$P$1,DATOS!$E:$E,$Q$1)</f>
        <v>0</v>
      </c>
      <c r="N3081" s="117">
        <f>SUMIFS(DATOS!$F:$F,DATOS!$A:$A,$C3081,DATOS!$G:$G,$N$1,DATOS!$L:$L,$R$1)</f>
        <v>0</v>
      </c>
      <c r="O3081" s="118">
        <f>SUMIFS(DATOS!$F:$F,DATOS!$A:$A,$C3081,DATOS!$G:$G,$O$1,DATOS!$L:$L,$R$1)</f>
        <v>0</v>
      </c>
      <c r="P3081" s="119">
        <f>SUMIFS(DATOS!$F:$F,DATOS!$A:$A,$C3081,DATOS!$G:$G,$P$1,DATOS!$L:$L,$R$1)</f>
        <v>0</v>
      </c>
      <c r="Q3081" s="117">
        <f>SUMIFS(DATOS!$F:$F,DATOS!$A:$A,$C3081,DATOS!$G:$G,$N$1,DATOS!$J:$J,$S$1)</f>
        <v>0</v>
      </c>
      <c r="R3081" s="118">
        <f>SUMIFS(DATOS!$F:$F,DATOS!$A:$A,$C3081,DATOS!$G:$G,$O$1,DATOS!$J:$J,$S$1)</f>
        <v>0</v>
      </c>
      <c r="S3081" s="119">
        <f>SUMIFS(DATOS!$F:$F,DATOS!$A:$A,$C3081,DATOS!$G:$G,$P$1,DATOS!$J:$J,$S$1)</f>
        <v>0</v>
      </c>
      <c r="T3081" s="117">
        <f>SUMIFS(DATOS!$F:$F,DATOS!$A:$A,$C3081,DATOS!$G:$G,$N$1,DATOS!$K:$K,$T$1)</f>
        <v>0</v>
      </c>
      <c r="U3081" s="118">
        <f>SUMIFS(DATOS!$F:$F,DATOS!$A:$A,$C3081,DATOS!$G:$G,$O$1,DATOS!$K:$K,$T$1)</f>
        <v>0</v>
      </c>
      <c r="V3081" s="119">
        <f>SUMIFS(DATOS!$F:$F,DATOS!$A:$A,$C3081,DATOS!$G:$G,$P$1,DATOS!$K:$K,$R$1)</f>
        <v>0</v>
      </c>
    </row>
    <row r="3082" spans="1:22">
      <c r="A3082" s="128" t="s">
        <v>452</v>
      </c>
      <c r="B3082" s="128" t="str">
        <f t="shared" si="363"/>
        <v>1 3 8 384 002 001</v>
      </c>
      <c r="C3082" s="5" t="s">
        <v>10263</v>
      </c>
      <c r="D3082" t="s">
        <v>3399</v>
      </c>
      <c r="E3082" s="127">
        <f t="shared" si="358"/>
        <v>0</v>
      </c>
      <c r="F3082" s="127">
        <f t="shared" si="359"/>
        <v>0</v>
      </c>
      <c r="G3082" s="127">
        <f t="shared" si="360"/>
        <v>0</v>
      </c>
      <c r="H3082" s="131">
        <f t="shared" si="361"/>
        <v>0</v>
      </c>
      <c r="I3082" s="128">
        <f t="shared" si="362"/>
        <v>17</v>
      </c>
      <c r="J3082" s="156" t="str">
        <f t="shared" si="357"/>
        <v>1 3 8 384 002</v>
      </c>
      <c r="K3082" s="118">
        <f>SUMIFS(DATOS!$F:$F,DATOS!$A:$A,$C3082,DATOS!$G:$G,$N$1,DATOS!$E:$E,$Q$1)</f>
        <v>0</v>
      </c>
      <c r="L3082" s="118">
        <f>SUMIFS(DATOS!$F:$F,DATOS!$A:$A,$C3082,DATOS!$G:$G,$O$1,DATOS!$E:$E,$Q$1)</f>
        <v>0</v>
      </c>
      <c r="M3082" s="119">
        <f>SUMIFS(DATOS!$F:$F,DATOS!$A:$A,$C3082,DATOS!$G:$G,$P$1,DATOS!$E:$E,$Q$1)</f>
        <v>0</v>
      </c>
      <c r="N3082" s="117">
        <f>SUMIFS(DATOS!$F:$F,DATOS!$A:$A,$C3082,DATOS!$G:$G,$N$1,DATOS!$L:$L,$R$1)</f>
        <v>0</v>
      </c>
      <c r="O3082" s="118">
        <f>SUMIFS(DATOS!$F:$F,DATOS!$A:$A,$C3082,DATOS!$G:$G,$O$1,DATOS!$L:$L,$R$1)</f>
        <v>0</v>
      </c>
      <c r="P3082" s="119">
        <f>SUMIFS(DATOS!$F:$F,DATOS!$A:$A,$C3082,DATOS!$G:$G,$P$1,DATOS!$L:$L,$R$1)</f>
        <v>0</v>
      </c>
      <c r="Q3082" s="117">
        <f>SUMIFS(DATOS!$F:$F,DATOS!$A:$A,$C3082,DATOS!$G:$G,$N$1,DATOS!$J:$J,$S$1)</f>
        <v>0</v>
      </c>
      <c r="R3082" s="118">
        <f>SUMIFS(DATOS!$F:$F,DATOS!$A:$A,$C3082,DATOS!$G:$G,$O$1,DATOS!$J:$J,$S$1)</f>
        <v>0</v>
      </c>
      <c r="S3082" s="119">
        <f>SUMIFS(DATOS!$F:$F,DATOS!$A:$A,$C3082,DATOS!$G:$G,$P$1,DATOS!$J:$J,$S$1)</f>
        <v>0</v>
      </c>
      <c r="T3082" s="117">
        <f>SUMIFS(DATOS!$F:$F,DATOS!$A:$A,$C3082,DATOS!$G:$G,$N$1,DATOS!$K:$K,$T$1)</f>
        <v>0</v>
      </c>
      <c r="U3082" s="118">
        <f>SUMIFS(DATOS!$F:$F,DATOS!$A:$A,$C3082,DATOS!$G:$G,$O$1,DATOS!$K:$K,$T$1)</f>
        <v>0</v>
      </c>
      <c r="V3082" s="119">
        <f>SUMIFS(DATOS!$F:$F,DATOS!$A:$A,$C3082,DATOS!$G:$G,$P$1,DATOS!$K:$K,$R$1)</f>
        <v>0</v>
      </c>
    </row>
    <row r="3083" spans="1:22">
      <c r="A3083" s="128" t="s">
        <v>452</v>
      </c>
      <c r="B3083" s="128" t="str">
        <f t="shared" si="363"/>
        <v>1 3 8 384 003 001</v>
      </c>
      <c r="C3083" s="5" t="s">
        <v>10264</v>
      </c>
      <c r="D3083" t="s">
        <v>3399</v>
      </c>
      <c r="E3083" s="127">
        <f t="shared" si="358"/>
        <v>0</v>
      </c>
      <c r="F3083" s="127">
        <f t="shared" si="359"/>
        <v>0</v>
      </c>
      <c r="G3083" s="127">
        <f t="shared" si="360"/>
        <v>0</v>
      </c>
      <c r="H3083" s="131">
        <f t="shared" si="361"/>
        <v>0</v>
      </c>
      <c r="I3083" s="128">
        <f t="shared" si="362"/>
        <v>17</v>
      </c>
      <c r="J3083" s="156" t="str">
        <f t="shared" si="357"/>
        <v>1 3 8 384 003</v>
      </c>
      <c r="K3083" s="118">
        <f>SUMIFS(DATOS!$F:$F,DATOS!$A:$A,$C3083,DATOS!$G:$G,$N$1,DATOS!$E:$E,$Q$1)</f>
        <v>0</v>
      </c>
      <c r="L3083" s="118">
        <f>SUMIFS(DATOS!$F:$F,DATOS!$A:$A,$C3083,DATOS!$G:$G,$O$1,DATOS!$E:$E,$Q$1)</f>
        <v>0</v>
      </c>
      <c r="M3083" s="119">
        <f>SUMIFS(DATOS!$F:$F,DATOS!$A:$A,$C3083,DATOS!$G:$G,$P$1,DATOS!$E:$E,$Q$1)</f>
        <v>0</v>
      </c>
      <c r="N3083" s="117">
        <f>SUMIFS(DATOS!$F:$F,DATOS!$A:$A,$C3083,DATOS!$G:$G,$N$1,DATOS!$L:$L,$R$1)</f>
        <v>0</v>
      </c>
      <c r="O3083" s="118">
        <f>SUMIFS(DATOS!$F:$F,DATOS!$A:$A,$C3083,DATOS!$G:$G,$O$1,DATOS!$L:$L,$R$1)</f>
        <v>0</v>
      </c>
      <c r="P3083" s="119">
        <f>SUMIFS(DATOS!$F:$F,DATOS!$A:$A,$C3083,DATOS!$G:$G,$P$1,DATOS!$L:$L,$R$1)</f>
        <v>0</v>
      </c>
      <c r="Q3083" s="117">
        <f>SUMIFS(DATOS!$F:$F,DATOS!$A:$A,$C3083,DATOS!$G:$G,$N$1,DATOS!$J:$J,$S$1)</f>
        <v>0</v>
      </c>
      <c r="R3083" s="118">
        <f>SUMIFS(DATOS!$F:$F,DATOS!$A:$A,$C3083,DATOS!$G:$G,$O$1,DATOS!$J:$J,$S$1)</f>
        <v>0</v>
      </c>
      <c r="S3083" s="119">
        <f>SUMIFS(DATOS!$F:$F,DATOS!$A:$A,$C3083,DATOS!$G:$G,$P$1,DATOS!$J:$J,$S$1)</f>
        <v>0</v>
      </c>
      <c r="T3083" s="117">
        <f>SUMIFS(DATOS!$F:$F,DATOS!$A:$A,$C3083,DATOS!$G:$G,$N$1,DATOS!$K:$K,$T$1)</f>
        <v>0</v>
      </c>
      <c r="U3083" s="118">
        <f>SUMIFS(DATOS!$F:$F,DATOS!$A:$A,$C3083,DATOS!$G:$G,$O$1,DATOS!$K:$K,$T$1)</f>
        <v>0</v>
      </c>
      <c r="V3083" s="119">
        <f>SUMIFS(DATOS!$F:$F,DATOS!$A:$A,$C3083,DATOS!$G:$G,$P$1,DATOS!$K:$K,$R$1)</f>
        <v>0</v>
      </c>
    </row>
    <row r="3084" spans="1:22">
      <c r="A3084" s="128" t="s">
        <v>452</v>
      </c>
      <c r="B3084" s="128" t="str">
        <f t="shared" si="363"/>
        <v>1 3 8 384 004 001</v>
      </c>
      <c r="C3084" s="5" t="s">
        <v>10265</v>
      </c>
      <c r="D3084" t="s">
        <v>3399</v>
      </c>
      <c r="E3084" s="127">
        <f t="shared" si="358"/>
        <v>0</v>
      </c>
      <c r="F3084" s="127">
        <f t="shared" si="359"/>
        <v>0</v>
      </c>
      <c r="G3084" s="127">
        <f t="shared" si="360"/>
        <v>0</v>
      </c>
      <c r="H3084" s="131">
        <f t="shared" si="361"/>
        <v>0</v>
      </c>
      <c r="I3084" s="128">
        <f t="shared" si="362"/>
        <v>17</v>
      </c>
      <c r="J3084" s="156" t="str">
        <f t="shared" si="357"/>
        <v>1 3 8 384 004</v>
      </c>
      <c r="K3084" s="118">
        <f>SUMIFS(DATOS!$F:$F,DATOS!$A:$A,$C3084,DATOS!$G:$G,$N$1,DATOS!$E:$E,$Q$1)</f>
        <v>0</v>
      </c>
      <c r="L3084" s="118">
        <f>SUMIFS(DATOS!$F:$F,DATOS!$A:$A,$C3084,DATOS!$G:$G,$O$1,DATOS!$E:$E,$Q$1)</f>
        <v>0</v>
      </c>
      <c r="M3084" s="119">
        <f>SUMIFS(DATOS!$F:$F,DATOS!$A:$A,$C3084,DATOS!$G:$G,$P$1,DATOS!$E:$E,$Q$1)</f>
        <v>0</v>
      </c>
      <c r="N3084" s="117">
        <f>SUMIFS(DATOS!$F:$F,DATOS!$A:$A,$C3084,DATOS!$G:$G,$N$1,DATOS!$L:$L,$R$1)</f>
        <v>0</v>
      </c>
      <c r="O3084" s="118">
        <f>SUMIFS(DATOS!$F:$F,DATOS!$A:$A,$C3084,DATOS!$G:$G,$O$1,DATOS!$L:$L,$R$1)</f>
        <v>0</v>
      </c>
      <c r="P3084" s="119">
        <f>SUMIFS(DATOS!$F:$F,DATOS!$A:$A,$C3084,DATOS!$G:$G,$P$1,DATOS!$L:$L,$R$1)</f>
        <v>0</v>
      </c>
      <c r="Q3084" s="117">
        <f>SUMIFS(DATOS!$F:$F,DATOS!$A:$A,$C3084,DATOS!$G:$G,$N$1,DATOS!$J:$J,$S$1)</f>
        <v>0</v>
      </c>
      <c r="R3084" s="118">
        <f>SUMIFS(DATOS!$F:$F,DATOS!$A:$A,$C3084,DATOS!$G:$G,$O$1,DATOS!$J:$J,$S$1)</f>
        <v>0</v>
      </c>
      <c r="S3084" s="119">
        <f>SUMIFS(DATOS!$F:$F,DATOS!$A:$A,$C3084,DATOS!$G:$G,$P$1,DATOS!$J:$J,$S$1)</f>
        <v>0</v>
      </c>
      <c r="T3084" s="117">
        <f>SUMIFS(DATOS!$F:$F,DATOS!$A:$A,$C3084,DATOS!$G:$G,$N$1,DATOS!$K:$K,$T$1)</f>
        <v>0</v>
      </c>
      <c r="U3084" s="118">
        <f>SUMIFS(DATOS!$F:$F,DATOS!$A:$A,$C3084,DATOS!$G:$G,$O$1,DATOS!$K:$K,$T$1)</f>
        <v>0</v>
      </c>
      <c r="V3084" s="119">
        <f>SUMIFS(DATOS!$F:$F,DATOS!$A:$A,$C3084,DATOS!$G:$G,$P$1,DATOS!$K:$K,$R$1)</f>
        <v>0</v>
      </c>
    </row>
    <row r="3085" spans="1:22">
      <c r="A3085" s="128" t="s">
        <v>452</v>
      </c>
      <c r="B3085" s="128" t="str">
        <f t="shared" si="363"/>
        <v>1 3 8 384 005 001</v>
      </c>
      <c r="C3085" s="5" t="s">
        <v>10266</v>
      </c>
      <c r="D3085" t="s">
        <v>3399</v>
      </c>
      <c r="E3085" s="127">
        <f t="shared" si="358"/>
        <v>0</v>
      </c>
      <c r="F3085" s="127">
        <f t="shared" si="359"/>
        <v>0</v>
      </c>
      <c r="G3085" s="127">
        <f t="shared" si="360"/>
        <v>0</v>
      </c>
      <c r="H3085" s="131">
        <f t="shared" si="361"/>
        <v>0</v>
      </c>
      <c r="I3085" s="128">
        <f t="shared" si="362"/>
        <v>17</v>
      </c>
      <c r="J3085" s="156" t="str">
        <f t="shared" si="357"/>
        <v>1 3 8 384 005</v>
      </c>
      <c r="K3085" s="118">
        <f>SUMIFS(DATOS!$F:$F,DATOS!$A:$A,$C3085,DATOS!$G:$G,$N$1,DATOS!$E:$E,$Q$1)</f>
        <v>0</v>
      </c>
      <c r="L3085" s="118">
        <f>SUMIFS(DATOS!$F:$F,DATOS!$A:$A,$C3085,DATOS!$G:$G,$O$1,DATOS!$E:$E,$Q$1)</f>
        <v>0</v>
      </c>
      <c r="M3085" s="119">
        <f>SUMIFS(DATOS!$F:$F,DATOS!$A:$A,$C3085,DATOS!$G:$G,$P$1,DATOS!$E:$E,$Q$1)</f>
        <v>0</v>
      </c>
      <c r="N3085" s="117">
        <f>SUMIFS(DATOS!$F:$F,DATOS!$A:$A,$C3085,DATOS!$G:$G,$N$1,DATOS!$L:$L,$R$1)</f>
        <v>0</v>
      </c>
      <c r="O3085" s="118">
        <f>SUMIFS(DATOS!$F:$F,DATOS!$A:$A,$C3085,DATOS!$G:$G,$O$1,DATOS!$L:$L,$R$1)</f>
        <v>0</v>
      </c>
      <c r="P3085" s="119">
        <f>SUMIFS(DATOS!$F:$F,DATOS!$A:$A,$C3085,DATOS!$G:$G,$P$1,DATOS!$L:$L,$R$1)</f>
        <v>0</v>
      </c>
      <c r="Q3085" s="117">
        <f>SUMIFS(DATOS!$F:$F,DATOS!$A:$A,$C3085,DATOS!$G:$G,$N$1,DATOS!$J:$J,$S$1)</f>
        <v>0</v>
      </c>
      <c r="R3085" s="118">
        <f>SUMIFS(DATOS!$F:$F,DATOS!$A:$A,$C3085,DATOS!$G:$G,$O$1,DATOS!$J:$J,$S$1)</f>
        <v>0</v>
      </c>
      <c r="S3085" s="119">
        <f>SUMIFS(DATOS!$F:$F,DATOS!$A:$A,$C3085,DATOS!$G:$G,$P$1,DATOS!$J:$J,$S$1)</f>
        <v>0</v>
      </c>
      <c r="T3085" s="117">
        <f>SUMIFS(DATOS!$F:$F,DATOS!$A:$A,$C3085,DATOS!$G:$G,$N$1,DATOS!$K:$K,$T$1)</f>
        <v>0</v>
      </c>
      <c r="U3085" s="118">
        <f>SUMIFS(DATOS!$F:$F,DATOS!$A:$A,$C3085,DATOS!$G:$G,$O$1,DATOS!$K:$K,$T$1)</f>
        <v>0</v>
      </c>
      <c r="V3085" s="119">
        <f>SUMIFS(DATOS!$F:$F,DATOS!$A:$A,$C3085,DATOS!$G:$G,$P$1,DATOS!$K:$K,$R$1)</f>
        <v>0</v>
      </c>
    </row>
    <row r="3086" spans="1:22">
      <c r="A3086" s="128" t="s">
        <v>452</v>
      </c>
      <c r="B3086" s="128" t="str">
        <f t="shared" si="363"/>
        <v>1 3 8 385 001 001</v>
      </c>
      <c r="C3086" s="5" t="s">
        <v>3230</v>
      </c>
      <c r="D3086" t="s">
        <v>3400</v>
      </c>
      <c r="E3086" s="127">
        <f t="shared" si="358"/>
        <v>0</v>
      </c>
      <c r="F3086" s="127">
        <f t="shared" si="359"/>
        <v>0</v>
      </c>
      <c r="G3086" s="127">
        <f t="shared" si="360"/>
        <v>0</v>
      </c>
      <c r="H3086" s="131">
        <f t="shared" si="361"/>
        <v>0</v>
      </c>
      <c r="I3086" s="128">
        <f t="shared" si="362"/>
        <v>17</v>
      </c>
      <c r="J3086" s="156" t="str">
        <f t="shared" si="357"/>
        <v>1 3 8 385 001</v>
      </c>
      <c r="K3086" s="118">
        <f>SUMIFS(DATOS!$F:$F,DATOS!$A:$A,$C3086,DATOS!$G:$G,$N$1,DATOS!$E:$E,$Q$1)</f>
        <v>0</v>
      </c>
      <c r="L3086" s="118">
        <f>SUMIFS(DATOS!$F:$F,DATOS!$A:$A,$C3086,DATOS!$G:$G,$O$1,DATOS!$E:$E,$Q$1)</f>
        <v>0</v>
      </c>
      <c r="M3086" s="119">
        <f>SUMIFS(DATOS!$F:$F,DATOS!$A:$A,$C3086,DATOS!$G:$G,$P$1,DATOS!$E:$E,$Q$1)</f>
        <v>0</v>
      </c>
      <c r="N3086" s="117">
        <f>SUMIFS(DATOS!$F:$F,DATOS!$A:$A,$C3086,DATOS!$G:$G,$N$1,DATOS!$L:$L,$R$1)</f>
        <v>0</v>
      </c>
      <c r="O3086" s="118">
        <f>SUMIFS(DATOS!$F:$F,DATOS!$A:$A,$C3086,DATOS!$G:$G,$O$1,DATOS!$L:$L,$R$1)</f>
        <v>0</v>
      </c>
      <c r="P3086" s="119">
        <f>SUMIFS(DATOS!$F:$F,DATOS!$A:$A,$C3086,DATOS!$G:$G,$P$1,DATOS!$L:$L,$R$1)</f>
        <v>0</v>
      </c>
      <c r="Q3086" s="117">
        <f>SUMIFS(DATOS!$F:$F,DATOS!$A:$A,$C3086,DATOS!$G:$G,$N$1,DATOS!$J:$J,$S$1)</f>
        <v>0</v>
      </c>
      <c r="R3086" s="118">
        <f>SUMIFS(DATOS!$F:$F,DATOS!$A:$A,$C3086,DATOS!$G:$G,$O$1,DATOS!$J:$J,$S$1)</f>
        <v>0</v>
      </c>
      <c r="S3086" s="119">
        <f>SUMIFS(DATOS!$F:$F,DATOS!$A:$A,$C3086,DATOS!$G:$G,$P$1,DATOS!$J:$J,$S$1)</f>
        <v>0</v>
      </c>
      <c r="T3086" s="117">
        <f>SUMIFS(DATOS!$F:$F,DATOS!$A:$A,$C3086,DATOS!$G:$G,$N$1,DATOS!$K:$K,$T$1)</f>
        <v>0</v>
      </c>
      <c r="U3086" s="118">
        <f>SUMIFS(DATOS!$F:$F,DATOS!$A:$A,$C3086,DATOS!$G:$G,$O$1,DATOS!$K:$K,$T$1)</f>
        <v>0</v>
      </c>
      <c r="V3086" s="119">
        <f>SUMIFS(DATOS!$F:$F,DATOS!$A:$A,$C3086,DATOS!$G:$G,$P$1,DATOS!$K:$K,$R$1)</f>
        <v>0</v>
      </c>
    </row>
    <row r="3087" spans="1:22">
      <c r="A3087" s="128" t="s">
        <v>452</v>
      </c>
      <c r="B3087" s="128" t="str">
        <f t="shared" si="363"/>
        <v>1 3 8 385 002 001</v>
      </c>
      <c r="C3087" s="5" t="s">
        <v>10267</v>
      </c>
      <c r="D3087" t="s">
        <v>3400</v>
      </c>
      <c r="E3087" s="127">
        <f t="shared" si="358"/>
        <v>0</v>
      </c>
      <c r="F3087" s="127">
        <f t="shared" si="359"/>
        <v>0</v>
      </c>
      <c r="G3087" s="127">
        <f t="shared" si="360"/>
        <v>0</v>
      </c>
      <c r="H3087" s="131">
        <f t="shared" si="361"/>
        <v>0</v>
      </c>
      <c r="I3087" s="128">
        <f t="shared" si="362"/>
        <v>17</v>
      </c>
      <c r="J3087" s="156" t="str">
        <f t="shared" si="357"/>
        <v>1 3 8 385 002</v>
      </c>
      <c r="K3087" s="118">
        <f>SUMIFS(DATOS!$F:$F,DATOS!$A:$A,$C3087,DATOS!$G:$G,$N$1,DATOS!$E:$E,$Q$1)</f>
        <v>0</v>
      </c>
      <c r="L3087" s="118">
        <f>SUMIFS(DATOS!$F:$F,DATOS!$A:$A,$C3087,DATOS!$G:$G,$O$1,DATOS!$E:$E,$Q$1)</f>
        <v>0</v>
      </c>
      <c r="M3087" s="119">
        <f>SUMIFS(DATOS!$F:$F,DATOS!$A:$A,$C3087,DATOS!$G:$G,$P$1,DATOS!$E:$E,$Q$1)</f>
        <v>0</v>
      </c>
      <c r="N3087" s="117">
        <f>SUMIFS(DATOS!$F:$F,DATOS!$A:$A,$C3087,DATOS!$G:$G,$N$1,DATOS!$L:$L,$R$1)</f>
        <v>0</v>
      </c>
      <c r="O3087" s="118">
        <f>SUMIFS(DATOS!$F:$F,DATOS!$A:$A,$C3087,DATOS!$G:$G,$O$1,DATOS!$L:$L,$R$1)</f>
        <v>0</v>
      </c>
      <c r="P3087" s="119">
        <f>SUMIFS(DATOS!$F:$F,DATOS!$A:$A,$C3087,DATOS!$G:$G,$P$1,DATOS!$L:$L,$R$1)</f>
        <v>0</v>
      </c>
      <c r="Q3087" s="117">
        <f>SUMIFS(DATOS!$F:$F,DATOS!$A:$A,$C3087,DATOS!$G:$G,$N$1,DATOS!$J:$J,$S$1)</f>
        <v>0</v>
      </c>
      <c r="R3087" s="118">
        <f>SUMIFS(DATOS!$F:$F,DATOS!$A:$A,$C3087,DATOS!$G:$G,$O$1,DATOS!$J:$J,$S$1)</f>
        <v>0</v>
      </c>
      <c r="S3087" s="119">
        <f>SUMIFS(DATOS!$F:$F,DATOS!$A:$A,$C3087,DATOS!$G:$G,$P$1,DATOS!$J:$J,$S$1)</f>
        <v>0</v>
      </c>
      <c r="T3087" s="117">
        <f>SUMIFS(DATOS!$F:$F,DATOS!$A:$A,$C3087,DATOS!$G:$G,$N$1,DATOS!$K:$K,$T$1)</f>
        <v>0</v>
      </c>
      <c r="U3087" s="118">
        <f>SUMIFS(DATOS!$F:$F,DATOS!$A:$A,$C3087,DATOS!$G:$G,$O$1,DATOS!$K:$K,$T$1)</f>
        <v>0</v>
      </c>
      <c r="V3087" s="119">
        <f>SUMIFS(DATOS!$F:$F,DATOS!$A:$A,$C3087,DATOS!$G:$G,$P$1,DATOS!$K:$K,$R$1)</f>
        <v>0</v>
      </c>
    </row>
    <row r="3088" spans="1:22">
      <c r="A3088" s="128" t="s">
        <v>452</v>
      </c>
      <c r="B3088" s="128" t="str">
        <f t="shared" si="363"/>
        <v>1 3 8 385 003 001</v>
      </c>
      <c r="C3088" s="5" t="s">
        <v>10268</v>
      </c>
      <c r="D3088" t="s">
        <v>3400</v>
      </c>
      <c r="E3088" s="127">
        <f t="shared" si="358"/>
        <v>0</v>
      </c>
      <c r="F3088" s="127">
        <f t="shared" si="359"/>
        <v>0</v>
      </c>
      <c r="G3088" s="127">
        <f t="shared" si="360"/>
        <v>0</v>
      </c>
      <c r="H3088" s="131">
        <f t="shared" si="361"/>
        <v>0</v>
      </c>
      <c r="I3088" s="128">
        <f t="shared" si="362"/>
        <v>17</v>
      </c>
      <c r="J3088" s="156" t="str">
        <f t="shared" si="357"/>
        <v>1 3 8 385 003</v>
      </c>
      <c r="K3088" s="118">
        <f>SUMIFS(DATOS!$F:$F,DATOS!$A:$A,$C3088,DATOS!$G:$G,$N$1,DATOS!$E:$E,$Q$1)</f>
        <v>0</v>
      </c>
      <c r="L3088" s="118">
        <f>SUMIFS(DATOS!$F:$F,DATOS!$A:$A,$C3088,DATOS!$G:$G,$O$1,DATOS!$E:$E,$Q$1)</f>
        <v>0</v>
      </c>
      <c r="M3088" s="119">
        <f>SUMIFS(DATOS!$F:$F,DATOS!$A:$A,$C3088,DATOS!$G:$G,$P$1,DATOS!$E:$E,$Q$1)</f>
        <v>0</v>
      </c>
      <c r="N3088" s="117">
        <f>SUMIFS(DATOS!$F:$F,DATOS!$A:$A,$C3088,DATOS!$G:$G,$N$1,DATOS!$L:$L,$R$1)</f>
        <v>0</v>
      </c>
      <c r="O3088" s="118">
        <f>SUMIFS(DATOS!$F:$F,DATOS!$A:$A,$C3088,DATOS!$G:$G,$O$1,DATOS!$L:$L,$R$1)</f>
        <v>0</v>
      </c>
      <c r="P3088" s="119">
        <f>SUMIFS(DATOS!$F:$F,DATOS!$A:$A,$C3088,DATOS!$G:$G,$P$1,DATOS!$L:$L,$R$1)</f>
        <v>0</v>
      </c>
      <c r="Q3088" s="117">
        <f>SUMIFS(DATOS!$F:$F,DATOS!$A:$A,$C3088,DATOS!$G:$G,$N$1,DATOS!$J:$J,$S$1)</f>
        <v>0</v>
      </c>
      <c r="R3088" s="118">
        <f>SUMIFS(DATOS!$F:$F,DATOS!$A:$A,$C3088,DATOS!$G:$G,$O$1,DATOS!$J:$J,$S$1)</f>
        <v>0</v>
      </c>
      <c r="S3088" s="119">
        <f>SUMIFS(DATOS!$F:$F,DATOS!$A:$A,$C3088,DATOS!$G:$G,$P$1,DATOS!$J:$J,$S$1)</f>
        <v>0</v>
      </c>
      <c r="T3088" s="117">
        <f>SUMIFS(DATOS!$F:$F,DATOS!$A:$A,$C3088,DATOS!$G:$G,$N$1,DATOS!$K:$K,$T$1)</f>
        <v>0</v>
      </c>
      <c r="U3088" s="118">
        <f>SUMIFS(DATOS!$F:$F,DATOS!$A:$A,$C3088,DATOS!$G:$G,$O$1,DATOS!$K:$K,$T$1)</f>
        <v>0</v>
      </c>
      <c r="V3088" s="119">
        <f>SUMIFS(DATOS!$F:$F,DATOS!$A:$A,$C3088,DATOS!$G:$G,$P$1,DATOS!$K:$K,$R$1)</f>
        <v>0</v>
      </c>
    </row>
    <row r="3089" spans="1:22">
      <c r="A3089" s="128" t="s">
        <v>452</v>
      </c>
      <c r="B3089" s="128" t="str">
        <f t="shared" si="363"/>
        <v>1 3 8 385 004 001</v>
      </c>
      <c r="C3089" s="5" t="s">
        <v>10269</v>
      </c>
      <c r="D3089" t="s">
        <v>3400</v>
      </c>
      <c r="E3089" s="127">
        <f t="shared" si="358"/>
        <v>0</v>
      </c>
      <c r="F3089" s="127">
        <f t="shared" si="359"/>
        <v>0</v>
      </c>
      <c r="G3089" s="127">
        <f t="shared" si="360"/>
        <v>0</v>
      </c>
      <c r="H3089" s="131">
        <f t="shared" si="361"/>
        <v>0</v>
      </c>
      <c r="I3089" s="128">
        <f t="shared" si="362"/>
        <v>17</v>
      </c>
      <c r="J3089" s="156" t="str">
        <f t="shared" si="357"/>
        <v>1 3 8 385 004</v>
      </c>
      <c r="K3089" s="118">
        <f>SUMIFS(DATOS!$F:$F,DATOS!$A:$A,$C3089,DATOS!$G:$G,$N$1,DATOS!$E:$E,$Q$1)</f>
        <v>0</v>
      </c>
      <c r="L3089" s="118">
        <f>SUMIFS(DATOS!$F:$F,DATOS!$A:$A,$C3089,DATOS!$G:$G,$O$1,DATOS!$E:$E,$Q$1)</f>
        <v>0</v>
      </c>
      <c r="M3089" s="119">
        <f>SUMIFS(DATOS!$F:$F,DATOS!$A:$A,$C3089,DATOS!$G:$G,$P$1,DATOS!$E:$E,$Q$1)</f>
        <v>0</v>
      </c>
      <c r="N3089" s="117">
        <f>SUMIFS(DATOS!$F:$F,DATOS!$A:$A,$C3089,DATOS!$G:$G,$N$1,DATOS!$L:$L,$R$1)</f>
        <v>0</v>
      </c>
      <c r="O3089" s="118">
        <f>SUMIFS(DATOS!$F:$F,DATOS!$A:$A,$C3089,DATOS!$G:$G,$O$1,DATOS!$L:$L,$R$1)</f>
        <v>0</v>
      </c>
      <c r="P3089" s="119">
        <f>SUMIFS(DATOS!$F:$F,DATOS!$A:$A,$C3089,DATOS!$G:$G,$P$1,DATOS!$L:$L,$R$1)</f>
        <v>0</v>
      </c>
      <c r="Q3089" s="117">
        <f>SUMIFS(DATOS!$F:$F,DATOS!$A:$A,$C3089,DATOS!$G:$G,$N$1,DATOS!$J:$J,$S$1)</f>
        <v>0</v>
      </c>
      <c r="R3089" s="118">
        <f>SUMIFS(DATOS!$F:$F,DATOS!$A:$A,$C3089,DATOS!$G:$G,$O$1,DATOS!$J:$J,$S$1)</f>
        <v>0</v>
      </c>
      <c r="S3089" s="119">
        <f>SUMIFS(DATOS!$F:$F,DATOS!$A:$A,$C3089,DATOS!$G:$G,$P$1,DATOS!$J:$J,$S$1)</f>
        <v>0</v>
      </c>
      <c r="T3089" s="117">
        <f>SUMIFS(DATOS!$F:$F,DATOS!$A:$A,$C3089,DATOS!$G:$G,$N$1,DATOS!$K:$K,$T$1)</f>
        <v>0</v>
      </c>
      <c r="U3089" s="118">
        <f>SUMIFS(DATOS!$F:$F,DATOS!$A:$A,$C3089,DATOS!$G:$G,$O$1,DATOS!$K:$K,$T$1)</f>
        <v>0</v>
      </c>
      <c r="V3089" s="119">
        <f>SUMIFS(DATOS!$F:$F,DATOS!$A:$A,$C3089,DATOS!$G:$G,$P$1,DATOS!$K:$K,$R$1)</f>
        <v>0</v>
      </c>
    </row>
    <row r="3090" spans="1:22">
      <c r="A3090" s="128" t="s">
        <v>452</v>
      </c>
      <c r="B3090" s="128" t="str">
        <f t="shared" si="363"/>
        <v>1 3 8 385 005 001</v>
      </c>
      <c r="C3090" s="5" t="s">
        <v>10270</v>
      </c>
      <c r="D3090" t="s">
        <v>3400</v>
      </c>
      <c r="E3090" s="127">
        <f t="shared" si="358"/>
        <v>0</v>
      </c>
      <c r="F3090" s="127">
        <f t="shared" si="359"/>
        <v>0</v>
      </c>
      <c r="G3090" s="127">
        <f t="shared" si="360"/>
        <v>0</v>
      </c>
      <c r="H3090" s="131">
        <f t="shared" si="361"/>
        <v>0</v>
      </c>
      <c r="I3090" s="128">
        <f t="shared" si="362"/>
        <v>17</v>
      </c>
      <c r="J3090" s="156" t="str">
        <f t="shared" si="357"/>
        <v>1 3 8 385 005</v>
      </c>
      <c r="K3090" s="118">
        <f>SUMIFS(DATOS!$F:$F,DATOS!$A:$A,$C3090,DATOS!$G:$G,$N$1,DATOS!$E:$E,$Q$1)</f>
        <v>0</v>
      </c>
      <c r="L3090" s="118">
        <f>SUMIFS(DATOS!$F:$F,DATOS!$A:$A,$C3090,DATOS!$G:$G,$O$1,DATOS!$E:$E,$Q$1)</f>
        <v>0</v>
      </c>
      <c r="M3090" s="119">
        <f>SUMIFS(DATOS!$F:$F,DATOS!$A:$A,$C3090,DATOS!$G:$G,$P$1,DATOS!$E:$E,$Q$1)</f>
        <v>0</v>
      </c>
      <c r="N3090" s="117">
        <f>SUMIFS(DATOS!$F:$F,DATOS!$A:$A,$C3090,DATOS!$G:$G,$N$1,DATOS!$L:$L,$R$1)</f>
        <v>0</v>
      </c>
      <c r="O3090" s="118">
        <f>SUMIFS(DATOS!$F:$F,DATOS!$A:$A,$C3090,DATOS!$G:$G,$O$1,DATOS!$L:$L,$R$1)</f>
        <v>0</v>
      </c>
      <c r="P3090" s="119">
        <f>SUMIFS(DATOS!$F:$F,DATOS!$A:$A,$C3090,DATOS!$G:$G,$P$1,DATOS!$L:$L,$R$1)</f>
        <v>0</v>
      </c>
      <c r="Q3090" s="117">
        <f>SUMIFS(DATOS!$F:$F,DATOS!$A:$A,$C3090,DATOS!$G:$G,$N$1,DATOS!$J:$J,$S$1)</f>
        <v>0</v>
      </c>
      <c r="R3090" s="118">
        <f>SUMIFS(DATOS!$F:$F,DATOS!$A:$A,$C3090,DATOS!$G:$G,$O$1,DATOS!$J:$J,$S$1)</f>
        <v>0</v>
      </c>
      <c r="S3090" s="119">
        <f>SUMIFS(DATOS!$F:$F,DATOS!$A:$A,$C3090,DATOS!$G:$G,$P$1,DATOS!$J:$J,$S$1)</f>
        <v>0</v>
      </c>
      <c r="T3090" s="117">
        <f>SUMIFS(DATOS!$F:$F,DATOS!$A:$A,$C3090,DATOS!$G:$G,$N$1,DATOS!$K:$K,$T$1)</f>
        <v>0</v>
      </c>
      <c r="U3090" s="118">
        <f>SUMIFS(DATOS!$F:$F,DATOS!$A:$A,$C3090,DATOS!$G:$G,$O$1,DATOS!$K:$K,$T$1)</f>
        <v>0</v>
      </c>
      <c r="V3090" s="119">
        <f>SUMIFS(DATOS!$F:$F,DATOS!$A:$A,$C3090,DATOS!$G:$G,$P$1,DATOS!$K:$K,$R$1)</f>
        <v>0</v>
      </c>
    </row>
    <row r="3091" spans="1:22">
      <c r="A3091" s="128" t="s">
        <v>452</v>
      </c>
      <c r="B3091" s="128" t="str">
        <f t="shared" si="363"/>
        <v>1 3 9 391 001 001</v>
      </c>
      <c r="C3091" s="5" t="s">
        <v>4746</v>
      </c>
      <c r="D3091" t="s">
        <v>3401</v>
      </c>
      <c r="E3091" s="127">
        <f t="shared" si="358"/>
        <v>0</v>
      </c>
      <c r="F3091" s="127">
        <f t="shared" si="359"/>
        <v>0</v>
      </c>
      <c r="G3091" s="127">
        <f t="shared" si="360"/>
        <v>0</v>
      </c>
      <c r="H3091" s="131">
        <f t="shared" si="361"/>
        <v>0</v>
      </c>
      <c r="I3091" s="128">
        <f t="shared" si="362"/>
        <v>17</v>
      </c>
      <c r="J3091" s="156" t="str">
        <f t="shared" si="357"/>
        <v>1 3 9 391 001</v>
      </c>
      <c r="K3091" s="118">
        <f>SUMIFS(DATOS!$F:$F,DATOS!$A:$A,$C3091,DATOS!$G:$G,$N$1,DATOS!$E:$E,$Q$1)</f>
        <v>0</v>
      </c>
      <c r="L3091" s="118">
        <f>SUMIFS(DATOS!$F:$F,DATOS!$A:$A,$C3091,DATOS!$G:$G,$O$1,DATOS!$E:$E,$Q$1)</f>
        <v>0</v>
      </c>
      <c r="M3091" s="119">
        <f>SUMIFS(DATOS!$F:$F,DATOS!$A:$A,$C3091,DATOS!$G:$G,$P$1,DATOS!$E:$E,$Q$1)</f>
        <v>0</v>
      </c>
      <c r="N3091" s="117">
        <f>SUMIFS(DATOS!$F:$F,DATOS!$A:$A,$C3091,DATOS!$G:$G,$N$1,DATOS!$L:$L,$R$1)</f>
        <v>0</v>
      </c>
      <c r="O3091" s="118">
        <f>SUMIFS(DATOS!$F:$F,DATOS!$A:$A,$C3091,DATOS!$G:$G,$O$1,DATOS!$L:$L,$R$1)</f>
        <v>0</v>
      </c>
      <c r="P3091" s="119">
        <f>SUMIFS(DATOS!$F:$F,DATOS!$A:$A,$C3091,DATOS!$G:$G,$P$1,DATOS!$L:$L,$R$1)</f>
        <v>0</v>
      </c>
      <c r="Q3091" s="117">
        <f>SUMIFS(DATOS!$F:$F,DATOS!$A:$A,$C3091,DATOS!$G:$G,$N$1,DATOS!$J:$J,$S$1)</f>
        <v>0</v>
      </c>
      <c r="R3091" s="118">
        <f>SUMIFS(DATOS!$F:$F,DATOS!$A:$A,$C3091,DATOS!$G:$G,$O$1,DATOS!$J:$J,$S$1)</f>
        <v>0</v>
      </c>
      <c r="S3091" s="119">
        <f>SUMIFS(DATOS!$F:$F,DATOS!$A:$A,$C3091,DATOS!$G:$G,$P$1,DATOS!$J:$J,$S$1)</f>
        <v>0</v>
      </c>
      <c r="T3091" s="117">
        <f>SUMIFS(DATOS!$F:$F,DATOS!$A:$A,$C3091,DATOS!$G:$G,$N$1,DATOS!$K:$K,$T$1)</f>
        <v>0</v>
      </c>
      <c r="U3091" s="118">
        <f>SUMIFS(DATOS!$F:$F,DATOS!$A:$A,$C3091,DATOS!$G:$G,$O$1,DATOS!$K:$K,$T$1)</f>
        <v>0</v>
      </c>
      <c r="V3091" s="119">
        <f>SUMIFS(DATOS!$F:$F,DATOS!$A:$A,$C3091,DATOS!$G:$G,$P$1,DATOS!$K:$K,$R$1)</f>
        <v>0</v>
      </c>
    </row>
    <row r="3092" spans="1:22">
      <c r="A3092" s="128" t="s">
        <v>452</v>
      </c>
      <c r="B3092" s="128" t="str">
        <f t="shared" si="363"/>
        <v>1 3 9 391 002 001</v>
      </c>
      <c r="C3092" s="5" t="s">
        <v>10271</v>
      </c>
      <c r="D3092" t="s">
        <v>3401</v>
      </c>
      <c r="E3092" s="127">
        <f t="shared" si="358"/>
        <v>0</v>
      </c>
      <c r="F3092" s="127">
        <f t="shared" si="359"/>
        <v>0</v>
      </c>
      <c r="G3092" s="127">
        <f t="shared" si="360"/>
        <v>0</v>
      </c>
      <c r="H3092" s="131">
        <f t="shared" si="361"/>
        <v>0</v>
      </c>
      <c r="I3092" s="128">
        <f t="shared" si="362"/>
        <v>17</v>
      </c>
      <c r="J3092" s="156" t="str">
        <f t="shared" si="357"/>
        <v>1 3 9 391 002</v>
      </c>
      <c r="K3092" s="118">
        <f>SUMIFS(DATOS!$F:$F,DATOS!$A:$A,$C3092,DATOS!$G:$G,$N$1,DATOS!$E:$E,$Q$1)</f>
        <v>0</v>
      </c>
      <c r="L3092" s="118">
        <f>SUMIFS(DATOS!$F:$F,DATOS!$A:$A,$C3092,DATOS!$G:$G,$O$1,DATOS!$E:$E,$Q$1)</f>
        <v>0</v>
      </c>
      <c r="M3092" s="119">
        <f>SUMIFS(DATOS!$F:$F,DATOS!$A:$A,$C3092,DATOS!$G:$G,$P$1,DATOS!$E:$E,$Q$1)</f>
        <v>0</v>
      </c>
      <c r="N3092" s="117">
        <f>SUMIFS(DATOS!$F:$F,DATOS!$A:$A,$C3092,DATOS!$G:$G,$N$1,DATOS!$L:$L,$R$1)</f>
        <v>0</v>
      </c>
      <c r="O3092" s="118">
        <f>SUMIFS(DATOS!$F:$F,DATOS!$A:$A,$C3092,DATOS!$G:$G,$O$1,DATOS!$L:$L,$R$1)</f>
        <v>0</v>
      </c>
      <c r="P3092" s="119">
        <f>SUMIFS(DATOS!$F:$F,DATOS!$A:$A,$C3092,DATOS!$G:$G,$P$1,DATOS!$L:$L,$R$1)</f>
        <v>0</v>
      </c>
      <c r="Q3092" s="117">
        <f>SUMIFS(DATOS!$F:$F,DATOS!$A:$A,$C3092,DATOS!$G:$G,$N$1,DATOS!$J:$J,$S$1)</f>
        <v>0</v>
      </c>
      <c r="R3092" s="118">
        <f>SUMIFS(DATOS!$F:$F,DATOS!$A:$A,$C3092,DATOS!$G:$G,$O$1,DATOS!$J:$J,$S$1)</f>
        <v>0</v>
      </c>
      <c r="S3092" s="119">
        <f>SUMIFS(DATOS!$F:$F,DATOS!$A:$A,$C3092,DATOS!$G:$G,$P$1,DATOS!$J:$J,$S$1)</f>
        <v>0</v>
      </c>
      <c r="T3092" s="117">
        <f>SUMIFS(DATOS!$F:$F,DATOS!$A:$A,$C3092,DATOS!$G:$G,$N$1,DATOS!$K:$K,$T$1)</f>
        <v>0</v>
      </c>
      <c r="U3092" s="118">
        <f>SUMIFS(DATOS!$F:$F,DATOS!$A:$A,$C3092,DATOS!$G:$G,$O$1,DATOS!$K:$K,$T$1)</f>
        <v>0</v>
      </c>
      <c r="V3092" s="119">
        <f>SUMIFS(DATOS!$F:$F,DATOS!$A:$A,$C3092,DATOS!$G:$G,$P$1,DATOS!$K:$K,$R$1)</f>
        <v>0</v>
      </c>
    </row>
    <row r="3093" spans="1:22">
      <c r="A3093" s="128" t="s">
        <v>452</v>
      </c>
      <c r="B3093" s="128" t="str">
        <f t="shared" si="363"/>
        <v>1 3 9 391 003 001</v>
      </c>
      <c r="C3093" s="5" t="s">
        <v>10272</v>
      </c>
      <c r="D3093" t="s">
        <v>3401</v>
      </c>
      <c r="E3093" s="127">
        <f t="shared" si="358"/>
        <v>0</v>
      </c>
      <c r="F3093" s="127">
        <f t="shared" si="359"/>
        <v>0</v>
      </c>
      <c r="G3093" s="127">
        <f t="shared" si="360"/>
        <v>0</v>
      </c>
      <c r="H3093" s="131">
        <f t="shared" si="361"/>
        <v>0</v>
      </c>
      <c r="I3093" s="128">
        <f t="shared" si="362"/>
        <v>17</v>
      </c>
      <c r="J3093" s="156" t="str">
        <f t="shared" si="357"/>
        <v>1 3 9 391 003</v>
      </c>
      <c r="K3093" s="118">
        <f>SUMIFS(DATOS!$F:$F,DATOS!$A:$A,$C3093,DATOS!$G:$G,$N$1,DATOS!$E:$E,$Q$1)</f>
        <v>0</v>
      </c>
      <c r="L3093" s="118">
        <f>SUMIFS(DATOS!$F:$F,DATOS!$A:$A,$C3093,DATOS!$G:$G,$O$1,DATOS!$E:$E,$Q$1)</f>
        <v>0</v>
      </c>
      <c r="M3093" s="119">
        <f>SUMIFS(DATOS!$F:$F,DATOS!$A:$A,$C3093,DATOS!$G:$G,$P$1,DATOS!$E:$E,$Q$1)</f>
        <v>0</v>
      </c>
      <c r="N3093" s="117">
        <f>SUMIFS(DATOS!$F:$F,DATOS!$A:$A,$C3093,DATOS!$G:$G,$N$1,DATOS!$L:$L,$R$1)</f>
        <v>0</v>
      </c>
      <c r="O3093" s="118">
        <f>SUMIFS(DATOS!$F:$F,DATOS!$A:$A,$C3093,DATOS!$G:$G,$O$1,DATOS!$L:$L,$R$1)</f>
        <v>0</v>
      </c>
      <c r="P3093" s="119">
        <f>SUMIFS(DATOS!$F:$F,DATOS!$A:$A,$C3093,DATOS!$G:$G,$P$1,DATOS!$L:$L,$R$1)</f>
        <v>0</v>
      </c>
      <c r="Q3093" s="117">
        <f>SUMIFS(DATOS!$F:$F,DATOS!$A:$A,$C3093,DATOS!$G:$G,$N$1,DATOS!$J:$J,$S$1)</f>
        <v>0</v>
      </c>
      <c r="R3093" s="118">
        <f>SUMIFS(DATOS!$F:$F,DATOS!$A:$A,$C3093,DATOS!$G:$G,$O$1,DATOS!$J:$J,$S$1)</f>
        <v>0</v>
      </c>
      <c r="S3093" s="119">
        <f>SUMIFS(DATOS!$F:$F,DATOS!$A:$A,$C3093,DATOS!$G:$G,$P$1,DATOS!$J:$J,$S$1)</f>
        <v>0</v>
      </c>
      <c r="T3093" s="117">
        <f>SUMIFS(DATOS!$F:$F,DATOS!$A:$A,$C3093,DATOS!$G:$G,$N$1,DATOS!$K:$K,$T$1)</f>
        <v>0</v>
      </c>
      <c r="U3093" s="118">
        <f>SUMIFS(DATOS!$F:$F,DATOS!$A:$A,$C3093,DATOS!$G:$G,$O$1,DATOS!$K:$K,$T$1)</f>
        <v>0</v>
      </c>
      <c r="V3093" s="119">
        <f>SUMIFS(DATOS!$F:$F,DATOS!$A:$A,$C3093,DATOS!$G:$G,$P$1,DATOS!$K:$K,$R$1)</f>
        <v>0</v>
      </c>
    </row>
    <row r="3094" spans="1:22">
      <c r="A3094" s="128" t="s">
        <v>452</v>
      </c>
      <c r="B3094" s="128" t="str">
        <f t="shared" si="363"/>
        <v>1 3 9 391 004 001</v>
      </c>
      <c r="C3094" s="5" t="s">
        <v>10273</v>
      </c>
      <c r="D3094" t="s">
        <v>3401</v>
      </c>
      <c r="E3094" s="127">
        <f t="shared" si="358"/>
        <v>0</v>
      </c>
      <c r="F3094" s="127">
        <f t="shared" si="359"/>
        <v>0</v>
      </c>
      <c r="G3094" s="127">
        <f t="shared" si="360"/>
        <v>0</v>
      </c>
      <c r="H3094" s="131">
        <f t="shared" si="361"/>
        <v>0</v>
      </c>
      <c r="I3094" s="128">
        <f t="shared" si="362"/>
        <v>17</v>
      </c>
      <c r="J3094" s="156" t="str">
        <f t="shared" si="357"/>
        <v>1 3 9 391 004</v>
      </c>
      <c r="K3094" s="118">
        <f>SUMIFS(DATOS!$F:$F,DATOS!$A:$A,$C3094,DATOS!$G:$G,$N$1,DATOS!$E:$E,$Q$1)</f>
        <v>0</v>
      </c>
      <c r="L3094" s="118">
        <f>SUMIFS(DATOS!$F:$F,DATOS!$A:$A,$C3094,DATOS!$G:$G,$O$1,DATOS!$E:$E,$Q$1)</f>
        <v>0</v>
      </c>
      <c r="M3094" s="119">
        <f>SUMIFS(DATOS!$F:$F,DATOS!$A:$A,$C3094,DATOS!$G:$G,$P$1,DATOS!$E:$E,$Q$1)</f>
        <v>0</v>
      </c>
      <c r="N3094" s="117">
        <f>SUMIFS(DATOS!$F:$F,DATOS!$A:$A,$C3094,DATOS!$G:$G,$N$1,DATOS!$L:$L,$R$1)</f>
        <v>0</v>
      </c>
      <c r="O3094" s="118">
        <f>SUMIFS(DATOS!$F:$F,DATOS!$A:$A,$C3094,DATOS!$G:$G,$O$1,DATOS!$L:$L,$R$1)</f>
        <v>0</v>
      </c>
      <c r="P3094" s="119">
        <f>SUMIFS(DATOS!$F:$F,DATOS!$A:$A,$C3094,DATOS!$G:$G,$P$1,DATOS!$L:$L,$R$1)</f>
        <v>0</v>
      </c>
      <c r="Q3094" s="117">
        <f>SUMIFS(DATOS!$F:$F,DATOS!$A:$A,$C3094,DATOS!$G:$G,$N$1,DATOS!$J:$J,$S$1)</f>
        <v>0</v>
      </c>
      <c r="R3094" s="118">
        <f>SUMIFS(DATOS!$F:$F,DATOS!$A:$A,$C3094,DATOS!$G:$G,$O$1,DATOS!$J:$J,$S$1)</f>
        <v>0</v>
      </c>
      <c r="S3094" s="119">
        <f>SUMIFS(DATOS!$F:$F,DATOS!$A:$A,$C3094,DATOS!$G:$G,$P$1,DATOS!$J:$J,$S$1)</f>
        <v>0</v>
      </c>
      <c r="T3094" s="117">
        <f>SUMIFS(DATOS!$F:$F,DATOS!$A:$A,$C3094,DATOS!$G:$G,$N$1,DATOS!$K:$K,$T$1)</f>
        <v>0</v>
      </c>
      <c r="U3094" s="118">
        <f>SUMIFS(DATOS!$F:$F,DATOS!$A:$A,$C3094,DATOS!$G:$G,$O$1,DATOS!$K:$K,$T$1)</f>
        <v>0</v>
      </c>
      <c r="V3094" s="119">
        <f>SUMIFS(DATOS!$F:$F,DATOS!$A:$A,$C3094,DATOS!$G:$G,$P$1,DATOS!$K:$K,$R$1)</f>
        <v>0</v>
      </c>
    </row>
    <row r="3095" spans="1:22">
      <c r="A3095" s="128" t="s">
        <v>452</v>
      </c>
      <c r="B3095" s="128" t="str">
        <f t="shared" si="363"/>
        <v>1 3 9 391 005 001</v>
      </c>
      <c r="C3095" s="5" t="s">
        <v>10274</v>
      </c>
      <c r="D3095" t="s">
        <v>3401</v>
      </c>
      <c r="E3095" s="127">
        <f t="shared" si="358"/>
        <v>0</v>
      </c>
      <c r="F3095" s="127">
        <f t="shared" si="359"/>
        <v>0</v>
      </c>
      <c r="G3095" s="127">
        <f t="shared" si="360"/>
        <v>0</v>
      </c>
      <c r="H3095" s="131">
        <f t="shared" si="361"/>
        <v>0</v>
      </c>
      <c r="I3095" s="128">
        <f t="shared" si="362"/>
        <v>17</v>
      </c>
      <c r="J3095" s="156" t="str">
        <f t="shared" si="357"/>
        <v>1 3 9 391 005</v>
      </c>
      <c r="K3095" s="118">
        <f>SUMIFS(DATOS!$F:$F,DATOS!$A:$A,$C3095,DATOS!$G:$G,$N$1,DATOS!$E:$E,$Q$1)</f>
        <v>0</v>
      </c>
      <c r="L3095" s="118">
        <f>SUMIFS(DATOS!$F:$F,DATOS!$A:$A,$C3095,DATOS!$G:$G,$O$1,DATOS!$E:$E,$Q$1)</f>
        <v>0</v>
      </c>
      <c r="M3095" s="119">
        <f>SUMIFS(DATOS!$F:$F,DATOS!$A:$A,$C3095,DATOS!$G:$G,$P$1,DATOS!$E:$E,$Q$1)</f>
        <v>0</v>
      </c>
      <c r="N3095" s="117">
        <f>SUMIFS(DATOS!$F:$F,DATOS!$A:$A,$C3095,DATOS!$G:$G,$N$1,DATOS!$L:$L,$R$1)</f>
        <v>0</v>
      </c>
      <c r="O3095" s="118">
        <f>SUMIFS(DATOS!$F:$F,DATOS!$A:$A,$C3095,DATOS!$G:$G,$O$1,DATOS!$L:$L,$R$1)</f>
        <v>0</v>
      </c>
      <c r="P3095" s="119">
        <f>SUMIFS(DATOS!$F:$F,DATOS!$A:$A,$C3095,DATOS!$G:$G,$P$1,DATOS!$L:$L,$R$1)</f>
        <v>0</v>
      </c>
      <c r="Q3095" s="117">
        <f>SUMIFS(DATOS!$F:$F,DATOS!$A:$A,$C3095,DATOS!$G:$G,$N$1,DATOS!$J:$J,$S$1)</f>
        <v>0</v>
      </c>
      <c r="R3095" s="118">
        <f>SUMIFS(DATOS!$F:$F,DATOS!$A:$A,$C3095,DATOS!$G:$G,$O$1,DATOS!$J:$J,$S$1)</f>
        <v>0</v>
      </c>
      <c r="S3095" s="119">
        <f>SUMIFS(DATOS!$F:$F,DATOS!$A:$A,$C3095,DATOS!$G:$G,$P$1,DATOS!$J:$J,$S$1)</f>
        <v>0</v>
      </c>
      <c r="T3095" s="117">
        <f>SUMIFS(DATOS!$F:$F,DATOS!$A:$A,$C3095,DATOS!$G:$G,$N$1,DATOS!$K:$K,$T$1)</f>
        <v>0</v>
      </c>
      <c r="U3095" s="118">
        <f>SUMIFS(DATOS!$F:$F,DATOS!$A:$A,$C3095,DATOS!$G:$G,$O$1,DATOS!$K:$K,$T$1)</f>
        <v>0</v>
      </c>
      <c r="V3095" s="119">
        <f>SUMIFS(DATOS!$F:$F,DATOS!$A:$A,$C3095,DATOS!$G:$G,$P$1,DATOS!$K:$K,$R$1)</f>
        <v>0</v>
      </c>
    </row>
    <row r="3096" spans="1:22">
      <c r="A3096" s="128" t="s">
        <v>452</v>
      </c>
      <c r="B3096" s="128" t="str">
        <f t="shared" si="363"/>
        <v>1 3 9 392 001 001</v>
      </c>
      <c r="C3096" s="5" t="s">
        <v>4754</v>
      </c>
      <c r="D3096" t="s">
        <v>3402</v>
      </c>
      <c r="E3096" s="127">
        <f t="shared" si="358"/>
        <v>0</v>
      </c>
      <c r="F3096" s="127">
        <f t="shared" si="359"/>
        <v>0</v>
      </c>
      <c r="G3096" s="127">
        <f t="shared" si="360"/>
        <v>0</v>
      </c>
      <c r="H3096" s="131">
        <f t="shared" si="361"/>
        <v>0</v>
      </c>
      <c r="I3096" s="128">
        <f t="shared" si="362"/>
        <v>17</v>
      </c>
      <c r="J3096" s="156" t="str">
        <f t="shared" si="357"/>
        <v>1 3 9 392 001</v>
      </c>
      <c r="K3096" s="118">
        <f>SUMIFS(DATOS!$F:$F,DATOS!$A:$A,$C3096,DATOS!$G:$G,$N$1,DATOS!$E:$E,$Q$1)</f>
        <v>0</v>
      </c>
      <c r="L3096" s="118">
        <f>SUMIFS(DATOS!$F:$F,DATOS!$A:$A,$C3096,DATOS!$G:$G,$O$1,DATOS!$E:$E,$Q$1)</f>
        <v>0</v>
      </c>
      <c r="M3096" s="119">
        <f>SUMIFS(DATOS!$F:$F,DATOS!$A:$A,$C3096,DATOS!$G:$G,$P$1,DATOS!$E:$E,$Q$1)</f>
        <v>0</v>
      </c>
      <c r="N3096" s="117">
        <f>SUMIFS(DATOS!$F:$F,DATOS!$A:$A,$C3096,DATOS!$G:$G,$N$1,DATOS!$L:$L,$R$1)</f>
        <v>0</v>
      </c>
      <c r="O3096" s="118">
        <f>SUMIFS(DATOS!$F:$F,DATOS!$A:$A,$C3096,DATOS!$G:$G,$O$1,DATOS!$L:$L,$R$1)</f>
        <v>0</v>
      </c>
      <c r="P3096" s="119">
        <f>SUMIFS(DATOS!$F:$F,DATOS!$A:$A,$C3096,DATOS!$G:$G,$P$1,DATOS!$L:$L,$R$1)</f>
        <v>0</v>
      </c>
      <c r="Q3096" s="117">
        <f>SUMIFS(DATOS!$F:$F,DATOS!$A:$A,$C3096,DATOS!$G:$G,$N$1,DATOS!$J:$J,$S$1)</f>
        <v>0</v>
      </c>
      <c r="R3096" s="118">
        <f>SUMIFS(DATOS!$F:$F,DATOS!$A:$A,$C3096,DATOS!$G:$G,$O$1,DATOS!$J:$J,$S$1)</f>
        <v>0</v>
      </c>
      <c r="S3096" s="119">
        <f>SUMIFS(DATOS!$F:$F,DATOS!$A:$A,$C3096,DATOS!$G:$G,$P$1,DATOS!$J:$J,$S$1)</f>
        <v>0</v>
      </c>
      <c r="T3096" s="117">
        <f>SUMIFS(DATOS!$F:$F,DATOS!$A:$A,$C3096,DATOS!$G:$G,$N$1,DATOS!$K:$K,$T$1)</f>
        <v>0</v>
      </c>
      <c r="U3096" s="118">
        <f>SUMIFS(DATOS!$F:$F,DATOS!$A:$A,$C3096,DATOS!$G:$G,$O$1,DATOS!$K:$K,$T$1)</f>
        <v>0</v>
      </c>
      <c r="V3096" s="119">
        <f>SUMIFS(DATOS!$F:$F,DATOS!$A:$A,$C3096,DATOS!$G:$G,$P$1,DATOS!$K:$K,$R$1)</f>
        <v>0</v>
      </c>
    </row>
    <row r="3097" spans="1:22">
      <c r="A3097" s="128" t="s">
        <v>452</v>
      </c>
      <c r="B3097" s="128" t="str">
        <f t="shared" si="363"/>
        <v>1 3 9 392 002 001</v>
      </c>
      <c r="C3097" s="5" t="s">
        <v>10275</v>
      </c>
      <c r="D3097" t="s">
        <v>3402</v>
      </c>
      <c r="E3097" s="127">
        <f t="shared" si="358"/>
        <v>0</v>
      </c>
      <c r="F3097" s="127">
        <f t="shared" si="359"/>
        <v>0</v>
      </c>
      <c r="G3097" s="127">
        <f t="shared" si="360"/>
        <v>0</v>
      </c>
      <c r="H3097" s="131">
        <f t="shared" si="361"/>
        <v>0</v>
      </c>
      <c r="I3097" s="128">
        <f t="shared" si="362"/>
        <v>17</v>
      </c>
      <c r="J3097" s="156" t="str">
        <f t="shared" si="357"/>
        <v>1 3 9 392 002</v>
      </c>
      <c r="K3097" s="118">
        <f>SUMIFS(DATOS!$F:$F,DATOS!$A:$A,$C3097,DATOS!$G:$G,$N$1,DATOS!$E:$E,$Q$1)</f>
        <v>0</v>
      </c>
      <c r="L3097" s="118">
        <f>SUMIFS(DATOS!$F:$F,DATOS!$A:$A,$C3097,DATOS!$G:$G,$O$1,DATOS!$E:$E,$Q$1)</f>
        <v>0</v>
      </c>
      <c r="M3097" s="119">
        <f>SUMIFS(DATOS!$F:$F,DATOS!$A:$A,$C3097,DATOS!$G:$G,$P$1,DATOS!$E:$E,$Q$1)</f>
        <v>0</v>
      </c>
      <c r="N3097" s="117">
        <f>SUMIFS(DATOS!$F:$F,DATOS!$A:$A,$C3097,DATOS!$G:$G,$N$1,DATOS!$L:$L,$R$1)</f>
        <v>0</v>
      </c>
      <c r="O3097" s="118">
        <f>SUMIFS(DATOS!$F:$F,DATOS!$A:$A,$C3097,DATOS!$G:$G,$O$1,DATOS!$L:$L,$R$1)</f>
        <v>0</v>
      </c>
      <c r="P3097" s="119">
        <f>SUMIFS(DATOS!$F:$F,DATOS!$A:$A,$C3097,DATOS!$G:$G,$P$1,DATOS!$L:$L,$R$1)</f>
        <v>0</v>
      </c>
      <c r="Q3097" s="117">
        <f>SUMIFS(DATOS!$F:$F,DATOS!$A:$A,$C3097,DATOS!$G:$G,$N$1,DATOS!$J:$J,$S$1)</f>
        <v>0</v>
      </c>
      <c r="R3097" s="118">
        <f>SUMIFS(DATOS!$F:$F,DATOS!$A:$A,$C3097,DATOS!$G:$G,$O$1,DATOS!$J:$J,$S$1)</f>
        <v>0</v>
      </c>
      <c r="S3097" s="119">
        <f>SUMIFS(DATOS!$F:$F,DATOS!$A:$A,$C3097,DATOS!$G:$G,$P$1,DATOS!$J:$J,$S$1)</f>
        <v>0</v>
      </c>
      <c r="T3097" s="117">
        <f>SUMIFS(DATOS!$F:$F,DATOS!$A:$A,$C3097,DATOS!$G:$G,$N$1,DATOS!$K:$K,$T$1)</f>
        <v>0</v>
      </c>
      <c r="U3097" s="118">
        <f>SUMIFS(DATOS!$F:$F,DATOS!$A:$A,$C3097,DATOS!$G:$G,$O$1,DATOS!$K:$K,$T$1)</f>
        <v>0</v>
      </c>
      <c r="V3097" s="119">
        <f>SUMIFS(DATOS!$F:$F,DATOS!$A:$A,$C3097,DATOS!$G:$G,$P$1,DATOS!$K:$K,$R$1)</f>
        <v>0</v>
      </c>
    </row>
    <row r="3098" spans="1:22">
      <c r="A3098" s="128" t="s">
        <v>452</v>
      </c>
      <c r="B3098" s="128" t="str">
        <f t="shared" si="363"/>
        <v>1 3 9 392 003 001</v>
      </c>
      <c r="C3098" s="5" t="s">
        <v>10276</v>
      </c>
      <c r="D3098" t="s">
        <v>3402</v>
      </c>
      <c r="E3098" s="127">
        <f t="shared" si="358"/>
        <v>0</v>
      </c>
      <c r="F3098" s="127">
        <f t="shared" si="359"/>
        <v>0</v>
      </c>
      <c r="G3098" s="127">
        <f t="shared" si="360"/>
        <v>0</v>
      </c>
      <c r="H3098" s="131">
        <f t="shared" si="361"/>
        <v>0</v>
      </c>
      <c r="I3098" s="128">
        <f t="shared" si="362"/>
        <v>17</v>
      </c>
      <c r="J3098" s="156" t="str">
        <f t="shared" si="357"/>
        <v>1 3 9 392 003</v>
      </c>
      <c r="K3098" s="118">
        <f>SUMIFS(DATOS!$F:$F,DATOS!$A:$A,$C3098,DATOS!$G:$G,$N$1,DATOS!$E:$E,$Q$1)</f>
        <v>0</v>
      </c>
      <c r="L3098" s="118">
        <f>SUMIFS(DATOS!$F:$F,DATOS!$A:$A,$C3098,DATOS!$G:$G,$O$1,DATOS!$E:$E,$Q$1)</f>
        <v>0</v>
      </c>
      <c r="M3098" s="119">
        <f>SUMIFS(DATOS!$F:$F,DATOS!$A:$A,$C3098,DATOS!$G:$G,$P$1,DATOS!$E:$E,$Q$1)</f>
        <v>0</v>
      </c>
      <c r="N3098" s="117">
        <f>SUMIFS(DATOS!$F:$F,DATOS!$A:$A,$C3098,DATOS!$G:$G,$N$1,DATOS!$L:$L,$R$1)</f>
        <v>0</v>
      </c>
      <c r="O3098" s="118">
        <f>SUMIFS(DATOS!$F:$F,DATOS!$A:$A,$C3098,DATOS!$G:$G,$O$1,DATOS!$L:$L,$R$1)</f>
        <v>0</v>
      </c>
      <c r="P3098" s="119">
        <f>SUMIFS(DATOS!$F:$F,DATOS!$A:$A,$C3098,DATOS!$G:$G,$P$1,DATOS!$L:$L,$R$1)</f>
        <v>0</v>
      </c>
      <c r="Q3098" s="117">
        <f>SUMIFS(DATOS!$F:$F,DATOS!$A:$A,$C3098,DATOS!$G:$G,$N$1,DATOS!$J:$J,$S$1)</f>
        <v>0</v>
      </c>
      <c r="R3098" s="118">
        <f>SUMIFS(DATOS!$F:$F,DATOS!$A:$A,$C3098,DATOS!$G:$G,$O$1,DATOS!$J:$J,$S$1)</f>
        <v>0</v>
      </c>
      <c r="S3098" s="119">
        <f>SUMIFS(DATOS!$F:$F,DATOS!$A:$A,$C3098,DATOS!$G:$G,$P$1,DATOS!$J:$J,$S$1)</f>
        <v>0</v>
      </c>
      <c r="T3098" s="117">
        <f>SUMIFS(DATOS!$F:$F,DATOS!$A:$A,$C3098,DATOS!$G:$G,$N$1,DATOS!$K:$K,$T$1)</f>
        <v>0</v>
      </c>
      <c r="U3098" s="118">
        <f>SUMIFS(DATOS!$F:$F,DATOS!$A:$A,$C3098,DATOS!$G:$G,$O$1,DATOS!$K:$K,$T$1)</f>
        <v>0</v>
      </c>
      <c r="V3098" s="119">
        <f>SUMIFS(DATOS!$F:$F,DATOS!$A:$A,$C3098,DATOS!$G:$G,$P$1,DATOS!$K:$K,$R$1)</f>
        <v>0</v>
      </c>
    </row>
    <row r="3099" spans="1:22">
      <c r="A3099" s="128" t="s">
        <v>452</v>
      </c>
      <c r="B3099" s="128" t="str">
        <f t="shared" si="363"/>
        <v>1 3 9 392 004 001</v>
      </c>
      <c r="C3099" s="5" t="s">
        <v>10277</v>
      </c>
      <c r="D3099" t="s">
        <v>3402</v>
      </c>
      <c r="E3099" s="127">
        <f t="shared" si="358"/>
        <v>0</v>
      </c>
      <c r="F3099" s="127">
        <f t="shared" si="359"/>
        <v>0</v>
      </c>
      <c r="G3099" s="127">
        <f t="shared" si="360"/>
        <v>0</v>
      </c>
      <c r="H3099" s="131">
        <f t="shared" si="361"/>
        <v>0</v>
      </c>
      <c r="I3099" s="128">
        <f t="shared" si="362"/>
        <v>17</v>
      </c>
      <c r="J3099" s="156" t="str">
        <f t="shared" si="357"/>
        <v>1 3 9 392 004</v>
      </c>
      <c r="K3099" s="118">
        <f>SUMIFS(DATOS!$F:$F,DATOS!$A:$A,$C3099,DATOS!$G:$G,$N$1,DATOS!$E:$E,$Q$1)</f>
        <v>0</v>
      </c>
      <c r="L3099" s="118">
        <f>SUMIFS(DATOS!$F:$F,DATOS!$A:$A,$C3099,DATOS!$G:$G,$O$1,DATOS!$E:$E,$Q$1)</f>
        <v>0</v>
      </c>
      <c r="M3099" s="119">
        <f>SUMIFS(DATOS!$F:$F,DATOS!$A:$A,$C3099,DATOS!$G:$G,$P$1,DATOS!$E:$E,$Q$1)</f>
        <v>0</v>
      </c>
      <c r="N3099" s="117">
        <f>SUMIFS(DATOS!$F:$F,DATOS!$A:$A,$C3099,DATOS!$G:$G,$N$1,DATOS!$L:$L,$R$1)</f>
        <v>0</v>
      </c>
      <c r="O3099" s="118">
        <f>SUMIFS(DATOS!$F:$F,DATOS!$A:$A,$C3099,DATOS!$G:$G,$O$1,DATOS!$L:$L,$R$1)</f>
        <v>0</v>
      </c>
      <c r="P3099" s="119">
        <f>SUMIFS(DATOS!$F:$F,DATOS!$A:$A,$C3099,DATOS!$G:$G,$P$1,DATOS!$L:$L,$R$1)</f>
        <v>0</v>
      </c>
      <c r="Q3099" s="117">
        <f>SUMIFS(DATOS!$F:$F,DATOS!$A:$A,$C3099,DATOS!$G:$G,$N$1,DATOS!$J:$J,$S$1)</f>
        <v>0</v>
      </c>
      <c r="R3099" s="118">
        <f>SUMIFS(DATOS!$F:$F,DATOS!$A:$A,$C3099,DATOS!$G:$G,$O$1,DATOS!$J:$J,$S$1)</f>
        <v>0</v>
      </c>
      <c r="S3099" s="119">
        <f>SUMIFS(DATOS!$F:$F,DATOS!$A:$A,$C3099,DATOS!$G:$G,$P$1,DATOS!$J:$J,$S$1)</f>
        <v>0</v>
      </c>
      <c r="T3099" s="117">
        <f>SUMIFS(DATOS!$F:$F,DATOS!$A:$A,$C3099,DATOS!$G:$G,$N$1,DATOS!$K:$K,$T$1)</f>
        <v>0</v>
      </c>
      <c r="U3099" s="118">
        <f>SUMIFS(DATOS!$F:$F,DATOS!$A:$A,$C3099,DATOS!$G:$G,$O$1,DATOS!$K:$K,$T$1)</f>
        <v>0</v>
      </c>
      <c r="V3099" s="119">
        <f>SUMIFS(DATOS!$F:$F,DATOS!$A:$A,$C3099,DATOS!$G:$G,$P$1,DATOS!$K:$K,$R$1)</f>
        <v>0</v>
      </c>
    </row>
    <row r="3100" spans="1:22">
      <c r="A3100" s="128" t="s">
        <v>452</v>
      </c>
      <c r="B3100" s="128" t="str">
        <f t="shared" si="363"/>
        <v>1 3 9 392 005 001</v>
      </c>
      <c r="C3100" s="5" t="s">
        <v>10278</v>
      </c>
      <c r="D3100" t="s">
        <v>3402</v>
      </c>
      <c r="E3100" s="127">
        <f t="shared" si="358"/>
        <v>0</v>
      </c>
      <c r="F3100" s="127">
        <f t="shared" si="359"/>
        <v>0</v>
      </c>
      <c r="G3100" s="127">
        <f t="shared" si="360"/>
        <v>0</v>
      </c>
      <c r="H3100" s="131">
        <f t="shared" si="361"/>
        <v>0</v>
      </c>
      <c r="I3100" s="128">
        <f t="shared" si="362"/>
        <v>17</v>
      </c>
      <c r="J3100" s="156" t="str">
        <f t="shared" ref="J3100:J3163" si="364">IF(I3100=9,MID(C3100,1,5),IF(I3100=13,MID(C3100,1,9),IF(I3100=17,MID(C3100,1,13),IF(I3100=21,MID(C3100,1,17),IF(I3100=25,MID(C3100,1,21))))))</f>
        <v>1 3 9 392 005</v>
      </c>
      <c r="K3100" s="118">
        <f>SUMIFS(DATOS!$F:$F,DATOS!$A:$A,$C3100,DATOS!$G:$G,$N$1,DATOS!$E:$E,$Q$1)</f>
        <v>0</v>
      </c>
      <c r="L3100" s="118">
        <f>SUMIFS(DATOS!$F:$F,DATOS!$A:$A,$C3100,DATOS!$G:$G,$O$1,DATOS!$E:$E,$Q$1)</f>
        <v>0</v>
      </c>
      <c r="M3100" s="119">
        <f>SUMIFS(DATOS!$F:$F,DATOS!$A:$A,$C3100,DATOS!$G:$G,$P$1,DATOS!$E:$E,$Q$1)</f>
        <v>0</v>
      </c>
      <c r="N3100" s="117">
        <f>SUMIFS(DATOS!$F:$F,DATOS!$A:$A,$C3100,DATOS!$G:$G,$N$1,DATOS!$L:$L,$R$1)</f>
        <v>0</v>
      </c>
      <c r="O3100" s="118">
        <f>SUMIFS(DATOS!$F:$F,DATOS!$A:$A,$C3100,DATOS!$G:$G,$O$1,DATOS!$L:$L,$R$1)</f>
        <v>0</v>
      </c>
      <c r="P3100" s="119">
        <f>SUMIFS(DATOS!$F:$F,DATOS!$A:$A,$C3100,DATOS!$G:$G,$P$1,DATOS!$L:$L,$R$1)</f>
        <v>0</v>
      </c>
      <c r="Q3100" s="117">
        <f>SUMIFS(DATOS!$F:$F,DATOS!$A:$A,$C3100,DATOS!$G:$G,$N$1,DATOS!$J:$J,$S$1)</f>
        <v>0</v>
      </c>
      <c r="R3100" s="118">
        <f>SUMIFS(DATOS!$F:$F,DATOS!$A:$A,$C3100,DATOS!$G:$G,$O$1,DATOS!$J:$J,$S$1)</f>
        <v>0</v>
      </c>
      <c r="S3100" s="119">
        <f>SUMIFS(DATOS!$F:$F,DATOS!$A:$A,$C3100,DATOS!$G:$G,$P$1,DATOS!$J:$J,$S$1)</f>
        <v>0</v>
      </c>
      <c r="T3100" s="117">
        <f>SUMIFS(DATOS!$F:$F,DATOS!$A:$A,$C3100,DATOS!$G:$G,$N$1,DATOS!$K:$K,$T$1)</f>
        <v>0</v>
      </c>
      <c r="U3100" s="118">
        <f>SUMIFS(DATOS!$F:$F,DATOS!$A:$A,$C3100,DATOS!$G:$G,$O$1,DATOS!$K:$K,$T$1)</f>
        <v>0</v>
      </c>
      <c r="V3100" s="119">
        <f>SUMIFS(DATOS!$F:$F,DATOS!$A:$A,$C3100,DATOS!$G:$G,$P$1,DATOS!$K:$K,$R$1)</f>
        <v>0</v>
      </c>
    </row>
    <row r="3101" spans="1:22">
      <c r="A3101" s="128" t="s">
        <v>452</v>
      </c>
      <c r="B3101" s="128" t="str">
        <f t="shared" si="363"/>
        <v>1 3 9 393 001 001</v>
      </c>
      <c r="C3101" s="5" t="s">
        <v>4762</v>
      </c>
      <c r="D3101" t="s">
        <v>3403</v>
      </c>
      <c r="E3101" s="127">
        <f t="shared" si="358"/>
        <v>0</v>
      </c>
      <c r="F3101" s="127">
        <f t="shared" si="359"/>
        <v>0</v>
      </c>
      <c r="G3101" s="127">
        <f t="shared" si="360"/>
        <v>0</v>
      </c>
      <c r="H3101" s="131">
        <f t="shared" si="361"/>
        <v>0</v>
      </c>
      <c r="I3101" s="128">
        <f t="shared" si="362"/>
        <v>17</v>
      </c>
      <c r="J3101" s="156" t="str">
        <f t="shared" si="364"/>
        <v>1 3 9 393 001</v>
      </c>
      <c r="K3101" s="118">
        <f>SUMIFS(DATOS!$F:$F,DATOS!$A:$A,$C3101,DATOS!$G:$G,$N$1,DATOS!$E:$E,$Q$1)</f>
        <v>0</v>
      </c>
      <c r="L3101" s="118">
        <f>SUMIFS(DATOS!$F:$F,DATOS!$A:$A,$C3101,DATOS!$G:$G,$O$1,DATOS!$E:$E,$Q$1)</f>
        <v>0</v>
      </c>
      <c r="M3101" s="119">
        <f>SUMIFS(DATOS!$F:$F,DATOS!$A:$A,$C3101,DATOS!$G:$G,$P$1,DATOS!$E:$E,$Q$1)</f>
        <v>0</v>
      </c>
      <c r="N3101" s="117">
        <f>SUMIFS(DATOS!$F:$F,DATOS!$A:$A,$C3101,DATOS!$G:$G,$N$1,DATOS!$L:$L,$R$1)</f>
        <v>0</v>
      </c>
      <c r="O3101" s="118">
        <f>SUMIFS(DATOS!$F:$F,DATOS!$A:$A,$C3101,DATOS!$G:$G,$O$1,DATOS!$L:$L,$R$1)</f>
        <v>0</v>
      </c>
      <c r="P3101" s="119">
        <f>SUMIFS(DATOS!$F:$F,DATOS!$A:$A,$C3101,DATOS!$G:$G,$P$1,DATOS!$L:$L,$R$1)</f>
        <v>0</v>
      </c>
      <c r="Q3101" s="117">
        <f>SUMIFS(DATOS!$F:$F,DATOS!$A:$A,$C3101,DATOS!$G:$G,$N$1,DATOS!$J:$J,$S$1)</f>
        <v>0</v>
      </c>
      <c r="R3101" s="118">
        <f>SUMIFS(DATOS!$F:$F,DATOS!$A:$A,$C3101,DATOS!$G:$G,$O$1,DATOS!$J:$J,$S$1)</f>
        <v>0</v>
      </c>
      <c r="S3101" s="119">
        <f>SUMIFS(DATOS!$F:$F,DATOS!$A:$A,$C3101,DATOS!$G:$G,$P$1,DATOS!$J:$J,$S$1)</f>
        <v>0</v>
      </c>
      <c r="T3101" s="117">
        <f>SUMIFS(DATOS!$F:$F,DATOS!$A:$A,$C3101,DATOS!$G:$G,$N$1,DATOS!$K:$K,$T$1)</f>
        <v>0</v>
      </c>
      <c r="U3101" s="118">
        <f>SUMIFS(DATOS!$F:$F,DATOS!$A:$A,$C3101,DATOS!$G:$G,$O$1,DATOS!$K:$K,$T$1)</f>
        <v>0</v>
      </c>
      <c r="V3101" s="119">
        <f>SUMIFS(DATOS!$F:$F,DATOS!$A:$A,$C3101,DATOS!$G:$G,$P$1,DATOS!$K:$K,$R$1)</f>
        <v>0</v>
      </c>
    </row>
    <row r="3102" spans="1:22">
      <c r="A3102" s="128" t="s">
        <v>452</v>
      </c>
      <c r="B3102" s="128" t="str">
        <f t="shared" si="363"/>
        <v>1 3 9 393 002 001</v>
      </c>
      <c r="C3102" s="5" t="s">
        <v>10279</v>
      </c>
      <c r="D3102" t="s">
        <v>3403</v>
      </c>
      <c r="E3102" s="127">
        <f t="shared" si="358"/>
        <v>0</v>
      </c>
      <c r="F3102" s="127">
        <f t="shared" si="359"/>
        <v>0</v>
      </c>
      <c r="G3102" s="127">
        <f t="shared" si="360"/>
        <v>0</v>
      </c>
      <c r="H3102" s="131">
        <f t="shared" si="361"/>
        <v>0</v>
      </c>
      <c r="I3102" s="128">
        <f t="shared" si="362"/>
        <v>17</v>
      </c>
      <c r="J3102" s="156" t="str">
        <f t="shared" si="364"/>
        <v>1 3 9 393 002</v>
      </c>
      <c r="K3102" s="118">
        <f>SUMIFS(DATOS!$F:$F,DATOS!$A:$A,$C3102,DATOS!$G:$G,$N$1,DATOS!$E:$E,$Q$1)</f>
        <v>0</v>
      </c>
      <c r="L3102" s="118">
        <f>SUMIFS(DATOS!$F:$F,DATOS!$A:$A,$C3102,DATOS!$G:$G,$O$1,DATOS!$E:$E,$Q$1)</f>
        <v>0</v>
      </c>
      <c r="M3102" s="119">
        <f>SUMIFS(DATOS!$F:$F,DATOS!$A:$A,$C3102,DATOS!$G:$G,$P$1,DATOS!$E:$E,$Q$1)</f>
        <v>0</v>
      </c>
      <c r="N3102" s="117">
        <f>SUMIFS(DATOS!$F:$F,DATOS!$A:$A,$C3102,DATOS!$G:$G,$N$1,DATOS!$L:$L,$R$1)</f>
        <v>0</v>
      </c>
      <c r="O3102" s="118">
        <f>SUMIFS(DATOS!$F:$F,DATOS!$A:$A,$C3102,DATOS!$G:$G,$O$1,DATOS!$L:$L,$R$1)</f>
        <v>0</v>
      </c>
      <c r="P3102" s="119">
        <f>SUMIFS(DATOS!$F:$F,DATOS!$A:$A,$C3102,DATOS!$G:$G,$P$1,DATOS!$L:$L,$R$1)</f>
        <v>0</v>
      </c>
      <c r="Q3102" s="117">
        <f>SUMIFS(DATOS!$F:$F,DATOS!$A:$A,$C3102,DATOS!$G:$G,$N$1,DATOS!$J:$J,$S$1)</f>
        <v>0</v>
      </c>
      <c r="R3102" s="118">
        <f>SUMIFS(DATOS!$F:$F,DATOS!$A:$A,$C3102,DATOS!$G:$G,$O$1,DATOS!$J:$J,$S$1)</f>
        <v>0</v>
      </c>
      <c r="S3102" s="119">
        <f>SUMIFS(DATOS!$F:$F,DATOS!$A:$A,$C3102,DATOS!$G:$G,$P$1,DATOS!$J:$J,$S$1)</f>
        <v>0</v>
      </c>
      <c r="T3102" s="117">
        <f>SUMIFS(DATOS!$F:$F,DATOS!$A:$A,$C3102,DATOS!$G:$G,$N$1,DATOS!$K:$K,$T$1)</f>
        <v>0</v>
      </c>
      <c r="U3102" s="118">
        <f>SUMIFS(DATOS!$F:$F,DATOS!$A:$A,$C3102,DATOS!$G:$G,$O$1,DATOS!$K:$K,$T$1)</f>
        <v>0</v>
      </c>
      <c r="V3102" s="119">
        <f>SUMIFS(DATOS!$F:$F,DATOS!$A:$A,$C3102,DATOS!$G:$G,$P$1,DATOS!$K:$K,$R$1)</f>
        <v>0</v>
      </c>
    </row>
    <row r="3103" spans="1:22">
      <c r="A3103" s="128" t="s">
        <v>452</v>
      </c>
      <c r="B3103" s="128" t="str">
        <f t="shared" si="363"/>
        <v>1 3 9 393 003 001</v>
      </c>
      <c r="C3103" s="5" t="s">
        <v>10280</v>
      </c>
      <c r="D3103" t="s">
        <v>3403</v>
      </c>
      <c r="E3103" s="127">
        <f t="shared" si="358"/>
        <v>0</v>
      </c>
      <c r="F3103" s="127">
        <f t="shared" si="359"/>
        <v>0</v>
      </c>
      <c r="G3103" s="127">
        <f t="shared" si="360"/>
        <v>0</v>
      </c>
      <c r="H3103" s="131">
        <f t="shared" si="361"/>
        <v>0</v>
      </c>
      <c r="I3103" s="128">
        <f t="shared" si="362"/>
        <v>17</v>
      </c>
      <c r="J3103" s="156" t="str">
        <f t="shared" si="364"/>
        <v>1 3 9 393 003</v>
      </c>
      <c r="K3103" s="118">
        <f>SUMIFS(DATOS!$F:$F,DATOS!$A:$A,$C3103,DATOS!$G:$G,$N$1,DATOS!$E:$E,$Q$1)</f>
        <v>0</v>
      </c>
      <c r="L3103" s="118">
        <f>SUMIFS(DATOS!$F:$F,DATOS!$A:$A,$C3103,DATOS!$G:$G,$O$1,DATOS!$E:$E,$Q$1)</f>
        <v>0</v>
      </c>
      <c r="M3103" s="119">
        <f>SUMIFS(DATOS!$F:$F,DATOS!$A:$A,$C3103,DATOS!$G:$G,$P$1,DATOS!$E:$E,$Q$1)</f>
        <v>0</v>
      </c>
      <c r="N3103" s="117">
        <f>SUMIFS(DATOS!$F:$F,DATOS!$A:$A,$C3103,DATOS!$G:$G,$N$1,DATOS!$L:$L,$R$1)</f>
        <v>0</v>
      </c>
      <c r="O3103" s="118">
        <f>SUMIFS(DATOS!$F:$F,DATOS!$A:$A,$C3103,DATOS!$G:$G,$O$1,DATOS!$L:$L,$R$1)</f>
        <v>0</v>
      </c>
      <c r="P3103" s="119">
        <f>SUMIFS(DATOS!$F:$F,DATOS!$A:$A,$C3103,DATOS!$G:$G,$P$1,DATOS!$L:$L,$R$1)</f>
        <v>0</v>
      </c>
      <c r="Q3103" s="117">
        <f>SUMIFS(DATOS!$F:$F,DATOS!$A:$A,$C3103,DATOS!$G:$G,$N$1,DATOS!$J:$J,$S$1)</f>
        <v>0</v>
      </c>
      <c r="R3103" s="118">
        <f>SUMIFS(DATOS!$F:$F,DATOS!$A:$A,$C3103,DATOS!$G:$G,$O$1,DATOS!$J:$J,$S$1)</f>
        <v>0</v>
      </c>
      <c r="S3103" s="119">
        <f>SUMIFS(DATOS!$F:$F,DATOS!$A:$A,$C3103,DATOS!$G:$G,$P$1,DATOS!$J:$J,$S$1)</f>
        <v>0</v>
      </c>
      <c r="T3103" s="117">
        <f>SUMIFS(DATOS!$F:$F,DATOS!$A:$A,$C3103,DATOS!$G:$G,$N$1,DATOS!$K:$K,$T$1)</f>
        <v>0</v>
      </c>
      <c r="U3103" s="118">
        <f>SUMIFS(DATOS!$F:$F,DATOS!$A:$A,$C3103,DATOS!$G:$G,$O$1,DATOS!$K:$K,$T$1)</f>
        <v>0</v>
      </c>
      <c r="V3103" s="119">
        <f>SUMIFS(DATOS!$F:$F,DATOS!$A:$A,$C3103,DATOS!$G:$G,$P$1,DATOS!$K:$K,$R$1)</f>
        <v>0</v>
      </c>
    </row>
    <row r="3104" spans="1:22">
      <c r="A3104" s="128" t="s">
        <v>452</v>
      </c>
      <c r="B3104" s="128" t="str">
        <f t="shared" si="363"/>
        <v>1 3 9 393 004 001</v>
      </c>
      <c r="C3104" s="5" t="s">
        <v>10281</v>
      </c>
      <c r="D3104" t="s">
        <v>3403</v>
      </c>
      <c r="E3104" s="127">
        <f t="shared" si="358"/>
        <v>0</v>
      </c>
      <c r="F3104" s="127">
        <f t="shared" si="359"/>
        <v>0</v>
      </c>
      <c r="G3104" s="127">
        <f t="shared" si="360"/>
        <v>0</v>
      </c>
      <c r="H3104" s="131">
        <f t="shared" si="361"/>
        <v>0</v>
      </c>
      <c r="I3104" s="128">
        <f t="shared" si="362"/>
        <v>17</v>
      </c>
      <c r="J3104" s="156" t="str">
        <f t="shared" si="364"/>
        <v>1 3 9 393 004</v>
      </c>
      <c r="K3104" s="118">
        <f>SUMIFS(DATOS!$F:$F,DATOS!$A:$A,$C3104,DATOS!$G:$G,$N$1,DATOS!$E:$E,$Q$1)</f>
        <v>0</v>
      </c>
      <c r="L3104" s="118">
        <f>SUMIFS(DATOS!$F:$F,DATOS!$A:$A,$C3104,DATOS!$G:$G,$O$1,DATOS!$E:$E,$Q$1)</f>
        <v>0</v>
      </c>
      <c r="M3104" s="119">
        <f>SUMIFS(DATOS!$F:$F,DATOS!$A:$A,$C3104,DATOS!$G:$G,$P$1,DATOS!$E:$E,$Q$1)</f>
        <v>0</v>
      </c>
      <c r="N3104" s="117">
        <f>SUMIFS(DATOS!$F:$F,DATOS!$A:$A,$C3104,DATOS!$G:$G,$N$1,DATOS!$L:$L,$R$1)</f>
        <v>0</v>
      </c>
      <c r="O3104" s="118">
        <f>SUMIFS(DATOS!$F:$F,DATOS!$A:$A,$C3104,DATOS!$G:$G,$O$1,DATOS!$L:$L,$R$1)</f>
        <v>0</v>
      </c>
      <c r="P3104" s="119">
        <f>SUMIFS(DATOS!$F:$F,DATOS!$A:$A,$C3104,DATOS!$G:$G,$P$1,DATOS!$L:$L,$R$1)</f>
        <v>0</v>
      </c>
      <c r="Q3104" s="117">
        <f>SUMIFS(DATOS!$F:$F,DATOS!$A:$A,$C3104,DATOS!$G:$G,$N$1,DATOS!$J:$J,$S$1)</f>
        <v>0</v>
      </c>
      <c r="R3104" s="118">
        <f>SUMIFS(DATOS!$F:$F,DATOS!$A:$A,$C3104,DATOS!$G:$G,$O$1,DATOS!$J:$J,$S$1)</f>
        <v>0</v>
      </c>
      <c r="S3104" s="119">
        <f>SUMIFS(DATOS!$F:$F,DATOS!$A:$A,$C3104,DATOS!$G:$G,$P$1,DATOS!$J:$J,$S$1)</f>
        <v>0</v>
      </c>
      <c r="T3104" s="117">
        <f>SUMIFS(DATOS!$F:$F,DATOS!$A:$A,$C3104,DATOS!$G:$G,$N$1,DATOS!$K:$K,$T$1)</f>
        <v>0</v>
      </c>
      <c r="U3104" s="118">
        <f>SUMIFS(DATOS!$F:$F,DATOS!$A:$A,$C3104,DATOS!$G:$G,$O$1,DATOS!$K:$K,$T$1)</f>
        <v>0</v>
      </c>
      <c r="V3104" s="119">
        <f>SUMIFS(DATOS!$F:$F,DATOS!$A:$A,$C3104,DATOS!$G:$G,$P$1,DATOS!$K:$K,$R$1)</f>
        <v>0</v>
      </c>
    </row>
    <row r="3105" spans="1:22">
      <c r="A3105" s="128" t="s">
        <v>452</v>
      </c>
      <c r="B3105" s="128" t="str">
        <f t="shared" si="363"/>
        <v>1 3 9 393 005 001</v>
      </c>
      <c r="C3105" s="5" t="s">
        <v>10282</v>
      </c>
      <c r="D3105" t="s">
        <v>3403</v>
      </c>
      <c r="E3105" s="127">
        <f t="shared" si="358"/>
        <v>0</v>
      </c>
      <c r="F3105" s="127">
        <f t="shared" si="359"/>
        <v>0</v>
      </c>
      <c r="G3105" s="127">
        <f t="shared" si="360"/>
        <v>0</v>
      </c>
      <c r="H3105" s="131">
        <f t="shared" si="361"/>
        <v>0</v>
      </c>
      <c r="I3105" s="128">
        <f t="shared" si="362"/>
        <v>17</v>
      </c>
      <c r="J3105" s="156" t="str">
        <f t="shared" si="364"/>
        <v>1 3 9 393 005</v>
      </c>
      <c r="K3105" s="118">
        <f>SUMIFS(DATOS!$F:$F,DATOS!$A:$A,$C3105,DATOS!$G:$G,$N$1,DATOS!$E:$E,$Q$1)</f>
        <v>0</v>
      </c>
      <c r="L3105" s="118">
        <f>SUMIFS(DATOS!$F:$F,DATOS!$A:$A,$C3105,DATOS!$G:$G,$O$1,DATOS!$E:$E,$Q$1)</f>
        <v>0</v>
      </c>
      <c r="M3105" s="119">
        <f>SUMIFS(DATOS!$F:$F,DATOS!$A:$A,$C3105,DATOS!$G:$G,$P$1,DATOS!$E:$E,$Q$1)</f>
        <v>0</v>
      </c>
      <c r="N3105" s="117">
        <f>SUMIFS(DATOS!$F:$F,DATOS!$A:$A,$C3105,DATOS!$G:$G,$N$1,DATOS!$L:$L,$R$1)</f>
        <v>0</v>
      </c>
      <c r="O3105" s="118">
        <f>SUMIFS(DATOS!$F:$F,DATOS!$A:$A,$C3105,DATOS!$G:$G,$O$1,DATOS!$L:$L,$R$1)</f>
        <v>0</v>
      </c>
      <c r="P3105" s="119">
        <f>SUMIFS(DATOS!$F:$F,DATOS!$A:$A,$C3105,DATOS!$G:$G,$P$1,DATOS!$L:$L,$R$1)</f>
        <v>0</v>
      </c>
      <c r="Q3105" s="117">
        <f>SUMIFS(DATOS!$F:$F,DATOS!$A:$A,$C3105,DATOS!$G:$G,$N$1,DATOS!$J:$J,$S$1)</f>
        <v>0</v>
      </c>
      <c r="R3105" s="118">
        <f>SUMIFS(DATOS!$F:$F,DATOS!$A:$A,$C3105,DATOS!$G:$G,$O$1,DATOS!$J:$J,$S$1)</f>
        <v>0</v>
      </c>
      <c r="S3105" s="119">
        <f>SUMIFS(DATOS!$F:$F,DATOS!$A:$A,$C3105,DATOS!$G:$G,$P$1,DATOS!$J:$J,$S$1)</f>
        <v>0</v>
      </c>
      <c r="T3105" s="117">
        <f>SUMIFS(DATOS!$F:$F,DATOS!$A:$A,$C3105,DATOS!$G:$G,$N$1,DATOS!$K:$K,$T$1)</f>
        <v>0</v>
      </c>
      <c r="U3105" s="118">
        <f>SUMIFS(DATOS!$F:$F,DATOS!$A:$A,$C3105,DATOS!$G:$G,$O$1,DATOS!$K:$K,$T$1)</f>
        <v>0</v>
      </c>
      <c r="V3105" s="119">
        <f>SUMIFS(DATOS!$F:$F,DATOS!$A:$A,$C3105,DATOS!$G:$G,$P$1,DATOS!$K:$K,$R$1)</f>
        <v>0</v>
      </c>
    </row>
    <row r="3106" spans="1:22">
      <c r="A3106" s="128" t="s">
        <v>452</v>
      </c>
      <c r="B3106" s="128" t="str">
        <f t="shared" si="363"/>
        <v>1 3 9 394 001 001</v>
      </c>
      <c r="C3106" s="5" t="s">
        <v>4770</v>
      </c>
      <c r="D3106" t="s">
        <v>3404</v>
      </c>
      <c r="E3106" s="127">
        <f t="shared" si="358"/>
        <v>0</v>
      </c>
      <c r="F3106" s="127">
        <f t="shared" si="359"/>
        <v>0</v>
      </c>
      <c r="G3106" s="127">
        <f t="shared" si="360"/>
        <v>0</v>
      </c>
      <c r="H3106" s="131">
        <f t="shared" si="361"/>
        <v>0</v>
      </c>
      <c r="I3106" s="128">
        <f t="shared" si="362"/>
        <v>17</v>
      </c>
      <c r="J3106" s="156" t="str">
        <f t="shared" si="364"/>
        <v>1 3 9 394 001</v>
      </c>
      <c r="K3106" s="118">
        <f>SUMIFS(DATOS!$F:$F,DATOS!$A:$A,$C3106,DATOS!$G:$G,$N$1,DATOS!$E:$E,$Q$1)</f>
        <v>0</v>
      </c>
      <c r="L3106" s="118">
        <f>SUMIFS(DATOS!$F:$F,DATOS!$A:$A,$C3106,DATOS!$G:$G,$O$1,DATOS!$E:$E,$Q$1)</f>
        <v>0</v>
      </c>
      <c r="M3106" s="119">
        <f>SUMIFS(DATOS!$F:$F,DATOS!$A:$A,$C3106,DATOS!$G:$G,$P$1,DATOS!$E:$E,$Q$1)</f>
        <v>0</v>
      </c>
      <c r="N3106" s="117">
        <f>SUMIFS(DATOS!$F:$F,DATOS!$A:$A,$C3106,DATOS!$G:$G,$N$1,DATOS!$L:$L,$R$1)</f>
        <v>0</v>
      </c>
      <c r="O3106" s="118">
        <f>SUMIFS(DATOS!$F:$F,DATOS!$A:$A,$C3106,DATOS!$G:$G,$O$1,DATOS!$L:$L,$R$1)</f>
        <v>0</v>
      </c>
      <c r="P3106" s="119">
        <f>SUMIFS(DATOS!$F:$F,DATOS!$A:$A,$C3106,DATOS!$G:$G,$P$1,DATOS!$L:$L,$R$1)</f>
        <v>0</v>
      </c>
      <c r="Q3106" s="117">
        <f>SUMIFS(DATOS!$F:$F,DATOS!$A:$A,$C3106,DATOS!$G:$G,$N$1,DATOS!$J:$J,$S$1)</f>
        <v>0</v>
      </c>
      <c r="R3106" s="118">
        <f>SUMIFS(DATOS!$F:$F,DATOS!$A:$A,$C3106,DATOS!$G:$G,$O$1,DATOS!$J:$J,$S$1)</f>
        <v>0</v>
      </c>
      <c r="S3106" s="119">
        <f>SUMIFS(DATOS!$F:$F,DATOS!$A:$A,$C3106,DATOS!$G:$G,$P$1,DATOS!$J:$J,$S$1)</f>
        <v>0</v>
      </c>
      <c r="T3106" s="117">
        <f>SUMIFS(DATOS!$F:$F,DATOS!$A:$A,$C3106,DATOS!$G:$G,$N$1,DATOS!$K:$K,$T$1)</f>
        <v>0</v>
      </c>
      <c r="U3106" s="118">
        <f>SUMIFS(DATOS!$F:$F,DATOS!$A:$A,$C3106,DATOS!$G:$G,$O$1,DATOS!$K:$K,$T$1)</f>
        <v>0</v>
      </c>
      <c r="V3106" s="119">
        <f>SUMIFS(DATOS!$F:$F,DATOS!$A:$A,$C3106,DATOS!$G:$G,$P$1,DATOS!$K:$K,$R$1)</f>
        <v>0</v>
      </c>
    </row>
    <row r="3107" spans="1:22">
      <c r="A3107" s="128" t="s">
        <v>452</v>
      </c>
      <c r="B3107" s="128" t="str">
        <f t="shared" si="363"/>
        <v>1 3 9 394 002 001</v>
      </c>
      <c r="C3107" s="5" t="s">
        <v>10283</v>
      </c>
      <c r="D3107" t="s">
        <v>3404</v>
      </c>
      <c r="E3107" s="127">
        <f t="shared" si="358"/>
        <v>0</v>
      </c>
      <c r="F3107" s="127">
        <f t="shared" si="359"/>
        <v>0</v>
      </c>
      <c r="G3107" s="127">
        <f t="shared" si="360"/>
        <v>0</v>
      </c>
      <c r="H3107" s="131">
        <f t="shared" si="361"/>
        <v>0</v>
      </c>
      <c r="I3107" s="128">
        <f t="shared" si="362"/>
        <v>17</v>
      </c>
      <c r="J3107" s="156" t="str">
        <f t="shared" si="364"/>
        <v>1 3 9 394 002</v>
      </c>
      <c r="K3107" s="118">
        <f>SUMIFS(DATOS!$F:$F,DATOS!$A:$A,$C3107,DATOS!$G:$G,$N$1,DATOS!$E:$E,$Q$1)</f>
        <v>0</v>
      </c>
      <c r="L3107" s="118">
        <f>SUMIFS(DATOS!$F:$F,DATOS!$A:$A,$C3107,DATOS!$G:$G,$O$1,DATOS!$E:$E,$Q$1)</f>
        <v>0</v>
      </c>
      <c r="M3107" s="119">
        <f>SUMIFS(DATOS!$F:$F,DATOS!$A:$A,$C3107,DATOS!$G:$G,$P$1,DATOS!$E:$E,$Q$1)</f>
        <v>0</v>
      </c>
      <c r="N3107" s="117">
        <f>SUMIFS(DATOS!$F:$F,DATOS!$A:$A,$C3107,DATOS!$G:$G,$N$1,DATOS!$L:$L,$R$1)</f>
        <v>0</v>
      </c>
      <c r="O3107" s="118">
        <f>SUMIFS(DATOS!$F:$F,DATOS!$A:$A,$C3107,DATOS!$G:$G,$O$1,DATOS!$L:$L,$R$1)</f>
        <v>0</v>
      </c>
      <c r="P3107" s="119">
        <f>SUMIFS(DATOS!$F:$F,DATOS!$A:$A,$C3107,DATOS!$G:$G,$P$1,DATOS!$L:$L,$R$1)</f>
        <v>0</v>
      </c>
      <c r="Q3107" s="117">
        <f>SUMIFS(DATOS!$F:$F,DATOS!$A:$A,$C3107,DATOS!$G:$G,$N$1,DATOS!$J:$J,$S$1)</f>
        <v>0</v>
      </c>
      <c r="R3107" s="118">
        <f>SUMIFS(DATOS!$F:$F,DATOS!$A:$A,$C3107,DATOS!$G:$G,$O$1,DATOS!$J:$J,$S$1)</f>
        <v>0</v>
      </c>
      <c r="S3107" s="119">
        <f>SUMIFS(DATOS!$F:$F,DATOS!$A:$A,$C3107,DATOS!$G:$G,$P$1,DATOS!$J:$J,$S$1)</f>
        <v>0</v>
      </c>
      <c r="T3107" s="117">
        <f>SUMIFS(DATOS!$F:$F,DATOS!$A:$A,$C3107,DATOS!$G:$G,$N$1,DATOS!$K:$K,$T$1)</f>
        <v>0</v>
      </c>
      <c r="U3107" s="118">
        <f>SUMIFS(DATOS!$F:$F,DATOS!$A:$A,$C3107,DATOS!$G:$G,$O$1,DATOS!$K:$K,$T$1)</f>
        <v>0</v>
      </c>
      <c r="V3107" s="119">
        <f>SUMIFS(DATOS!$F:$F,DATOS!$A:$A,$C3107,DATOS!$G:$G,$P$1,DATOS!$K:$K,$R$1)</f>
        <v>0</v>
      </c>
    </row>
    <row r="3108" spans="1:22">
      <c r="A3108" s="128" t="s">
        <v>452</v>
      </c>
      <c r="B3108" s="128" t="str">
        <f t="shared" si="363"/>
        <v>1 3 9 394 003 001</v>
      </c>
      <c r="C3108" s="5" t="s">
        <v>10284</v>
      </c>
      <c r="D3108" t="s">
        <v>3404</v>
      </c>
      <c r="E3108" s="127">
        <f t="shared" si="358"/>
        <v>0</v>
      </c>
      <c r="F3108" s="127">
        <f t="shared" si="359"/>
        <v>0</v>
      </c>
      <c r="G3108" s="127">
        <f t="shared" si="360"/>
        <v>0</v>
      </c>
      <c r="H3108" s="131">
        <f t="shared" si="361"/>
        <v>0</v>
      </c>
      <c r="I3108" s="128">
        <f t="shared" si="362"/>
        <v>17</v>
      </c>
      <c r="J3108" s="156" t="str">
        <f t="shared" si="364"/>
        <v>1 3 9 394 003</v>
      </c>
      <c r="K3108" s="118">
        <f>SUMIFS(DATOS!$F:$F,DATOS!$A:$A,$C3108,DATOS!$G:$G,$N$1,DATOS!$E:$E,$Q$1)</f>
        <v>0</v>
      </c>
      <c r="L3108" s="118">
        <f>SUMIFS(DATOS!$F:$F,DATOS!$A:$A,$C3108,DATOS!$G:$G,$O$1,DATOS!$E:$E,$Q$1)</f>
        <v>0</v>
      </c>
      <c r="M3108" s="119">
        <f>SUMIFS(DATOS!$F:$F,DATOS!$A:$A,$C3108,DATOS!$G:$G,$P$1,DATOS!$E:$E,$Q$1)</f>
        <v>0</v>
      </c>
      <c r="N3108" s="117">
        <f>SUMIFS(DATOS!$F:$F,DATOS!$A:$A,$C3108,DATOS!$G:$G,$N$1,DATOS!$L:$L,$R$1)</f>
        <v>0</v>
      </c>
      <c r="O3108" s="118">
        <f>SUMIFS(DATOS!$F:$F,DATOS!$A:$A,$C3108,DATOS!$G:$G,$O$1,DATOS!$L:$L,$R$1)</f>
        <v>0</v>
      </c>
      <c r="P3108" s="119">
        <f>SUMIFS(DATOS!$F:$F,DATOS!$A:$A,$C3108,DATOS!$G:$G,$P$1,DATOS!$L:$L,$R$1)</f>
        <v>0</v>
      </c>
      <c r="Q3108" s="117">
        <f>SUMIFS(DATOS!$F:$F,DATOS!$A:$A,$C3108,DATOS!$G:$G,$N$1,DATOS!$J:$J,$S$1)</f>
        <v>0</v>
      </c>
      <c r="R3108" s="118">
        <f>SUMIFS(DATOS!$F:$F,DATOS!$A:$A,$C3108,DATOS!$G:$G,$O$1,DATOS!$J:$J,$S$1)</f>
        <v>0</v>
      </c>
      <c r="S3108" s="119">
        <f>SUMIFS(DATOS!$F:$F,DATOS!$A:$A,$C3108,DATOS!$G:$G,$P$1,DATOS!$J:$J,$S$1)</f>
        <v>0</v>
      </c>
      <c r="T3108" s="117">
        <f>SUMIFS(DATOS!$F:$F,DATOS!$A:$A,$C3108,DATOS!$G:$G,$N$1,DATOS!$K:$K,$T$1)</f>
        <v>0</v>
      </c>
      <c r="U3108" s="118">
        <f>SUMIFS(DATOS!$F:$F,DATOS!$A:$A,$C3108,DATOS!$G:$G,$O$1,DATOS!$K:$K,$T$1)</f>
        <v>0</v>
      </c>
      <c r="V3108" s="119">
        <f>SUMIFS(DATOS!$F:$F,DATOS!$A:$A,$C3108,DATOS!$G:$G,$P$1,DATOS!$K:$K,$R$1)</f>
        <v>0</v>
      </c>
    </row>
    <row r="3109" spans="1:22">
      <c r="A3109" s="128" t="s">
        <v>452</v>
      </c>
      <c r="B3109" s="128" t="str">
        <f t="shared" si="363"/>
        <v>1 3 9 394 004 001</v>
      </c>
      <c r="C3109" s="5" t="s">
        <v>10285</v>
      </c>
      <c r="D3109" t="s">
        <v>3404</v>
      </c>
      <c r="E3109" s="127">
        <f t="shared" si="358"/>
        <v>0</v>
      </c>
      <c r="F3109" s="127">
        <f t="shared" si="359"/>
        <v>0</v>
      </c>
      <c r="G3109" s="127">
        <f t="shared" si="360"/>
        <v>0</v>
      </c>
      <c r="H3109" s="131">
        <f t="shared" si="361"/>
        <v>0</v>
      </c>
      <c r="I3109" s="128">
        <f t="shared" si="362"/>
        <v>17</v>
      </c>
      <c r="J3109" s="156" t="str">
        <f t="shared" si="364"/>
        <v>1 3 9 394 004</v>
      </c>
      <c r="K3109" s="118">
        <f>SUMIFS(DATOS!$F:$F,DATOS!$A:$A,$C3109,DATOS!$G:$G,$N$1,DATOS!$E:$E,$Q$1)</f>
        <v>0</v>
      </c>
      <c r="L3109" s="118">
        <f>SUMIFS(DATOS!$F:$F,DATOS!$A:$A,$C3109,DATOS!$G:$G,$O$1,DATOS!$E:$E,$Q$1)</f>
        <v>0</v>
      </c>
      <c r="M3109" s="119">
        <f>SUMIFS(DATOS!$F:$F,DATOS!$A:$A,$C3109,DATOS!$G:$G,$P$1,DATOS!$E:$E,$Q$1)</f>
        <v>0</v>
      </c>
      <c r="N3109" s="117">
        <f>SUMIFS(DATOS!$F:$F,DATOS!$A:$A,$C3109,DATOS!$G:$G,$N$1,DATOS!$L:$L,$R$1)</f>
        <v>0</v>
      </c>
      <c r="O3109" s="118">
        <f>SUMIFS(DATOS!$F:$F,DATOS!$A:$A,$C3109,DATOS!$G:$G,$O$1,DATOS!$L:$L,$R$1)</f>
        <v>0</v>
      </c>
      <c r="P3109" s="119">
        <f>SUMIFS(DATOS!$F:$F,DATOS!$A:$A,$C3109,DATOS!$G:$G,$P$1,DATOS!$L:$L,$R$1)</f>
        <v>0</v>
      </c>
      <c r="Q3109" s="117">
        <f>SUMIFS(DATOS!$F:$F,DATOS!$A:$A,$C3109,DATOS!$G:$G,$N$1,DATOS!$J:$J,$S$1)</f>
        <v>0</v>
      </c>
      <c r="R3109" s="118">
        <f>SUMIFS(DATOS!$F:$F,DATOS!$A:$A,$C3109,DATOS!$G:$G,$O$1,DATOS!$J:$J,$S$1)</f>
        <v>0</v>
      </c>
      <c r="S3109" s="119">
        <f>SUMIFS(DATOS!$F:$F,DATOS!$A:$A,$C3109,DATOS!$G:$G,$P$1,DATOS!$J:$J,$S$1)</f>
        <v>0</v>
      </c>
      <c r="T3109" s="117">
        <f>SUMIFS(DATOS!$F:$F,DATOS!$A:$A,$C3109,DATOS!$G:$G,$N$1,DATOS!$K:$K,$T$1)</f>
        <v>0</v>
      </c>
      <c r="U3109" s="118">
        <f>SUMIFS(DATOS!$F:$F,DATOS!$A:$A,$C3109,DATOS!$G:$G,$O$1,DATOS!$K:$K,$T$1)</f>
        <v>0</v>
      </c>
      <c r="V3109" s="119">
        <f>SUMIFS(DATOS!$F:$F,DATOS!$A:$A,$C3109,DATOS!$G:$G,$P$1,DATOS!$K:$K,$R$1)</f>
        <v>0</v>
      </c>
    </row>
    <row r="3110" spans="1:22">
      <c r="A3110" s="128" t="s">
        <v>452</v>
      </c>
      <c r="B3110" s="128" t="str">
        <f t="shared" si="363"/>
        <v>1 3 9 394 005 001</v>
      </c>
      <c r="C3110" s="5" t="s">
        <v>10286</v>
      </c>
      <c r="D3110" t="s">
        <v>3404</v>
      </c>
      <c r="E3110" s="127">
        <f t="shared" si="358"/>
        <v>0</v>
      </c>
      <c r="F3110" s="127">
        <f t="shared" si="359"/>
        <v>0</v>
      </c>
      <c r="G3110" s="127">
        <f t="shared" si="360"/>
        <v>0</v>
      </c>
      <c r="H3110" s="131">
        <f t="shared" si="361"/>
        <v>0</v>
      </c>
      <c r="I3110" s="128">
        <f t="shared" si="362"/>
        <v>17</v>
      </c>
      <c r="J3110" s="156" t="str">
        <f t="shared" si="364"/>
        <v>1 3 9 394 005</v>
      </c>
      <c r="K3110" s="118">
        <f>SUMIFS(DATOS!$F:$F,DATOS!$A:$A,$C3110,DATOS!$G:$G,$N$1,DATOS!$E:$E,$Q$1)</f>
        <v>0</v>
      </c>
      <c r="L3110" s="118">
        <f>SUMIFS(DATOS!$F:$F,DATOS!$A:$A,$C3110,DATOS!$G:$G,$O$1,DATOS!$E:$E,$Q$1)</f>
        <v>0</v>
      </c>
      <c r="M3110" s="119">
        <f>SUMIFS(DATOS!$F:$F,DATOS!$A:$A,$C3110,DATOS!$G:$G,$P$1,DATOS!$E:$E,$Q$1)</f>
        <v>0</v>
      </c>
      <c r="N3110" s="117">
        <f>SUMIFS(DATOS!$F:$F,DATOS!$A:$A,$C3110,DATOS!$G:$G,$N$1,DATOS!$L:$L,$R$1)</f>
        <v>0</v>
      </c>
      <c r="O3110" s="118">
        <f>SUMIFS(DATOS!$F:$F,DATOS!$A:$A,$C3110,DATOS!$G:$G,$O$1,DATOS!$L:$L,$R$1)</f>
        <v>0</v>
      </c>
      <c r="P3110" s="119">
        <f>SUMIFS(DATOS!$F:$F,DATOS!$A:$A,$C3110,DATOS!$G:$G,$P$1,DATOS!$L:$L,$R$1)</f>
        <v>0</v>
      </c>
      <c r="Q3110" s="117">
        <f>SUMIFS(DATOS!$F:$F,DATOS!$A:$A,$C3110,DATOS!$G:$G,$N$1,DATOS!$J:$J,$S$1)</f>
        <v>0</v>
      </c>
      <c r="R3110" s="118">
        <f>SUMIFS(DATOS!$F:$F,DATOS!$A:$A,$C3110,DATOS!$G:$G,$O$1,DATOS!$J:$J,$S$1)</f>
        <v>0</v>
      </c>
      <c r="S3110" s="119">
        <f>SUMIFS(DATOS!$F:$F,DATOS!$A:$A,$C3110,DATOS!$G:$G,$P$1,DATOS!$J:$J,$S$1)</f>
        <v>0</v>
      </c>
      <c r="T3110" s="117">
        <f>SUMIFS(DATOS!$F:$F,DATOS!$A:$A,$C3110,DATOS!$G:$G,$N$1,DATOS!$K:$K,$T$1)</f>
        <v>0</v>
      </c>
      <c r="U3110" s="118">
        <f>SUMIFS(DATOS!$F:$F,DATOS!$A:$A,$C3110,DATOS!$G:$G,$O$1,DATOS!$K:$K,$T$1)</f>
        <v>0</v>
      </c>
      <c r="V3110" s="119">
        <f>SUMIFS(DATOS!$F:$F,DATOS!$A:$A,$C3110,DATOS!$G:$G,$P$1,DATOS!$K:$K,$R$1)</f>
        <v>0</v>
      </c>
    </row>
    <row r="3111" spans="1:22">
      <c r="A3111" s="128" t="s">
        <v>452</v>
      </c>
      <c r="B3111" s="128" t="str">
        <f t="shared" si="363"/>
        <v>1 3 9 395 001 001</v>
      </c>
      <c r="C3111" s="5" t="s">
        <v>4778</v>
      </c>
      <c r="D3111" t="s">
        <v>3405</v>
      </c>
      <c r="E3111" s="127">
        <f t="shared" si="358"/>
        <v>0</v>
      </c>
      <c r="F3111" s="127">
        <f t="shared" si="359"/>
        <v>0</v>
      </c>
      <c r="G3111" s="127">
        <f t="shared" si="360"/>
        <v>0</v>
      </c>
      <c r="H3111" s="131">
        <f t="shared" si="361"/>
        <v>0</v>
      </c>
      <c r="I3111" s="128">
        <f t="shared" si="362"/>
        <v>17</v>
      </c>
      <c r="J3111" s="156" t="str">
        <f t="shared" si="364"/>
        <v>1 3 9 395 001</v>
      </c>
      <c r="K3111" s="118">
        <f>SUMIFS(DATOS!$F:$F,DATOS!$A:$A,$C3111,DATOS!$G:$G,$N$1,DATOS!$E:$E,$Q$1)</f>
        <v>0</v>
      </c>
      <c r="L3111" s="118">
        <f>SUMIFS(DATOS!$F:$F,DATOS!$A:$A,$C3111,DATOS!$G:$G,$O$1,DATOS!$E:$E,$Q$1)</f>
        <v>0</v>
      </c>
      <c r="M3111" s="119">
        <f>SUMIFS(DATOS!$F:$F,DATOS!$A:$A,$C3111,DATOS!$G:$G,$P$1,DATOS!$E:$E,$Q$1)</f>
        <v>0</v>
      </c>
      <c r="N3111" s="117">
        <f>SUMIFS(DATOS!$F:$F,DATOS!$A:$A,$C3111,DATOS!$G:$G,$N$1,DATOS!$L:$L,$R$1)</f>
        <v>0</v>
      </c>
      <c r="O3111" s="118">
        <f>SUMIFS(DATOS!$F:$F,DATOS!$A:$A,$C3111,DATOS!$G:$G,$O$1,DATOS!$L:$L,$R$1)</f>
        <v>0</v>
      </c>
      <c r="P3111" s="119">
        <f>SUMIFS(DATOS!$F:$F,DATOS!$A:$A,$C3111,DATOS!$G:$G,$P$1,DATOS!$L:$L,$R$1)</f>
        <v>0</v>
      </c>
      <c r="Q3111" s="117">
        <f>SUMIFS(DATOS!$F:$F,DATOS!$A:$A,$C3111,DATOS!$G:$G,$N$1,DATOS!$J:$J,$S$1)</f>
        <v>0</v>
      </c>
      <c r="R3111" s="118">
        <f>SUMIFS(DATOS!$F:$F,DATOS!$A:$A,$C3111,DATOS!$G:$G,$O$1,DATOS!$J:$J,$S$1)</f>
        <v>0</v>
      </c>
      <c r="S3111" s="119">
        <f>SUMIFS(DATOS!$F:$F,DATOS!$A:$A,$C3111,DATOS!$G:$G,$P$1,DATOS!$J:$J,$S$1)</f>
        <v>0</v>
      </c>
      <c r="T3111" s="117">
        <f>SUMIFS(DATOS!$F:$F,DATOS!$A:$A,$C3111,DATOS!$G:$G,$N$1,DATOS!$K:$K,$T$1)</f>
        <v>0</v>
      </c>
      <c r="U3111" s="118">
        <f>SUMIFS(DATOS!$F:$F,DATOS!$A:$A,$C3111,DATOS!$G:$G,$O$1,DATOS!$K:$K,$T$1)</f>
        <v>0</v>
      </c>
      <c r="V3111" s="119">
        <f>SUMIFS(DATOS!$F:$F,DATOS!$A:$A,$C3111,DATOS!$G:$G,$P$1,DATOS!$K:$K,$R$1)</f>
        <v>0</v>
      </c>
    </row>
    <row r="3112" spans="1:22">
      <c r="A3112" s="128" t="s">
        <v>452</v>
      </c>
      <c r="B3112" s="128" t="str">
        <f t="shared" si="363"/>
        <v>1 3 9 395 002 001</v>
      </c>
      <c r="C3112" s="5" t="s">
        <v>10287</v>
      </c>
      <c r="D3112" t="s">
        <v>3405</v>
      </c>
      <c r="E3112" s="127">
        <f t="shared" si="358"/>
        <v>0</v>
      </c>
      <c r="F3112" s="127">
        <f t="shared" si="359"/>
        <v>0</v>
      </c>
      <c r="G3112" s="127">
        <f t="shared" si="360"/>
        <v>0</v>
      </c>
      <c r="H3112" s="131">
        <f t="shared" si="361"/>
        <v>0</v>
      </c>
      <c r="I3112" s="128">
        <f t="shared" si="362"/>
        <v>17</v>
      </c>
      <c r="J3112" s="156" t="str">
        <f t="shared" si="364"/>
        <v>1 3 9 395 002</v>
      </c>
      <c r="K3112" s="118">
        <f>SUMIFS(DATOS!$F:$F,DATOS!$A:$A,$C3112,DATOS!$G:$G,$N$1,DATOS!$E:$E,$Q$1)</f>
        <v>0</v>
      </c>
      <c r="L3112" s="118">
        <f>SUMIFS(DATOS!$F:$F,DATOS!$A:$A,$C3112,DATOS!$G:$G,$O$1,DATOS!$E:$E,$Q$1)</f>
        <v>0</v>
      </c>
      <c r="M3112" s="119">
        <f>SUMIFS(DATOS!$F:$F,DATOS!$A:$A,$C3112,DATOS!$G:$G,$P$1,DATOS!$E:$E,$Q$1)</f>
        <v>0</v>
      </c>
      <c r="N3112" s="117">
        <f>SUMIFS(DATOS!$F:$F,DATOS!$A:$A,$C3112,DATOS!$G:$G,$N$1,DATOS!$L:$L,$R$1)</f>
        <v>0</v>
      </c>
      <c r="O3112" s="118">
        <f>SUMIFS(DATOS!$F:$F,DATOS!$A:$A,$C3112,DATOS!$G:$G,$O$1,DATOS!$L:$L,$R$1)</f>
        <v>0</v>
      </c>
      <c r="P3112" s="119">
        <f>SUMIFS(DATOS!$F:$F,DATOS!$A:$A,$C3112,DATOS!$G:$G,$P$1,DATOS!$L:$L,$R$1)</f>
        <v>0</v>
      </c>
      <c r="Q3112" s="117">
        <f>SUMIFS(DATOS!$F:$F,DATOS!$A:$A,$C3112,DATOS!$G:$G,$N$1,DATOS!$J:$J,$S$1)</f>
        <v>0</v>
      </c>
      <c r="R3112" s="118">
        <f>SUMIFS(DATOS!$F:$F,DATOS!$A:$A,$C3112,DATOS!$G:$G,$O$1,DATOS!$J:$J,$S$1)</f>
        <v>0</v>
      </c>
      <c r="S3112" s="119">
        <f>SUMIFS(DATOS!$F:$F,DATOS!$A:$A,$C3112,DATOS!$G:$G,$P$1,DATOS!$J:$J,$S$1)</f>
        <v>0</v>
      </c>
      <c r="T3112" s="117">
        <f>SUMIFS(DATOS!$F:$F,DATOS!$A:$A,$C3112,DATOS!$G:$G,$N$1,DATOS!$K:$K,$T$1)</f>
        <v>0</v>
      </c>
      <c r="U3112" s="118">
        <f>SUMIFS(DATOS!$F:$F,DATOS!$A:$A,$C3112,DATOS!$G:$G,$O$1,DATOS!$K:$K,$T$1)</f>
        <v>0</v>
      </c>
      <c r="V3112" s="119">
        <f>SUMIFS(DATOS!$F:$F,DATOS!$A:$A,$C3112,DATOS!$G:$G,$P$1,DATOS!$K:$K,$R$1)</f>
        <v>0</v>
      </c>
    </row>
    <row r="3113" spans="1:22">
      <c r="A3113" s="128" t="s">
        <v>452</v>
      </c>
      <c r="B3113" s="128" t="str">
        <f t="shared" si="363"/>
        <v>1 3 9 395 003 001</v>
      </c>
      <c r="C3113" s="5" t="s">
        <v>10288</v>
      </c>
      <c r="D3113" t="s">
        <v>3405</v>
      </c>
      <c r="E3113" s="127">
        <f t="shared" si="358"/>
        <v>0</v>
      </c>
      <c r="F3113" s="127">
        <f t="shared" si="359"/>
        <v>0</v>
      </c>
      <c r="G3113" s="127">
        <f t="shared" si="360"/>
        <v>0</v>
      </c>
      <c r="H3113" s="131">
        <f t="shared" si="361"/>
        <v>0</v>
      </c>
      <c r="I3113" s="128">
        <f t="shared" si="362"/>
        <v>17</v>
      </c>
      <c r="J3113" s="156" t="str">
        <f t="shared" si="364"/>
        <v>1 3 9 395 003</v>
      </c>
      <c r="K3113" s="118">
        <f>SUMIFS(DATOS!$F:$F,DATOS!$A:$A,$C3113,DATOS!$G:$G,$N$1,DATOS!$E:$E,$Q$1)</f>
        <v>0</v>
      </c>
      <c r="L3113" s="118">
        <f>SUMIFS(DATOS!$F:$F,DATOS!$A:$A,$C3113,DATOS!$G:$G,$O$1,DATOS!$E:$E,$Q$1)</f>
        <v>0</v>
      </c>
      <c r="M3113" s="119">
        <f>SUMIFS(DATOS!$F:$F,DATOS!$A:$A,$C3113,DATOS!$G:$G,$P$1,DATOS!$E:$E,$Q$1)</f>
        <v>0</v>
      </c>
      <c r="N3113" s="117">
        <f>SUMIFS(DATOS!$F:$F,DATOS!$A:$A,$C3113,DATOS!$G:$G,$N$1,DATOS!$L:$L,$R$1)</f>
        <v>0</v>
      </c>
      <c r="O3113" s="118">
        <f>SUMIFS(DATOS!$F:$F,DATOS!$A:$A,$C3113,DATOS!$G:$G,$O$1,DATOS!$L:$L,$R$1)</f>
        <v>0</v>
      </c>
      <c r="P3113" s="119">
        <f>SUMIFS(DATOS!$F:$F,DATOS!$A:$A,$C3113,DATOS!$G:$G,$P$1,DATOS!$L:$L,$R$1)</f>
        <v>0</v>
      </c>
      <c r="Q3113" s="117">
        <f>SUMIFS(DATOS!$F:$F,DATOS!$A:$A,$C3113,DATOS!$G:$G,$N$1,DATOS!$J:$J,$S$1)</f>
        <v>0</v>
      </c>
      <c r="R3113" s="118">
        <f>SUMIFS(DATOS!$F:$F,DATOS!$A:$A,$C3113,DATOS!$G:$G,$O$1,DATOS!$J:$J,$S$1)</f>
        <v>0</v>
      </c>
      <c r="S3113" s="119">
        <f>SUMIFS(DATOS!$F:$F,DATOS!$A:$A,$C3113,DATOS!$G:$G,$P$1,DATOS!$J:$J,$S$1)</f>
        <v>0</v>
      </c>
      <c r="T3113" s="117">
        <f>SUMIFS(DATOS!$F:$F,DATOS!$A:$A,$C3113,DATOS!$G:$G,$N$1,DATOS!$K:$K,$T$1)</f>
        <v>0</v>
      </c>
      <c r="U3113" s="118">
        <f>SUMIFS(DATOS!$F:$F,DATOS!$A:$A,$C3113,DATOS!$G:$G,$O$1,DATOS!$K:$K,$T$1)</f>
        <v>0</v>
      </c>
      <c r="V3113" s="119">
        <f>SUMIFS(DATOS!$F:$F,DATOS!$A:$A,$C3113,DATOS!$G:$G,$P$1,DATOS!$K:$K,$R$1)</f>
        <v>0</v>
      </c>
    </row>
    <row r="3114" spans="1:22">
      <c r="A3114" s="128" t="s">
        <v>452</v>
      </c>
      <c r="B3114" s="128" t="str">
        <f t="shared" si="363"/>
        <v>1 3 9 395 004 001</v>
      </c>
      <c r="C3114" s="5" t="s">
        <v>10289</v>
      </c>
      <c r="D3114" t="s">
        <v>3405</v>
      </c>
      <c r="E3114" s="127">
        <f t="shared" si="358"/>
        <v>0</v>
      </c>
      <c r="F3114" s="127">
        <f t="shared" si="359"/>
        <v>0</v>
      </c>
      <c r="G3114" s="127">
        <f t="shared" si="360"/>
        <v>0</v>
      </c>
      <c r="H3114" s="131">
        <f t="shared" si="361"/>
        <v>0</v>
      </c>
      <c r="I3114" s="128">
        <f t="shared" si="362"/>
        <v>17</v>
      </c>
      <c r="J3114" s="156" t="str">
        <f t="shared" si="364"/>
        <v>1 3 9 395 004</v>
      </c>
      <c r="K3114" s="118">
        <f>SUMIFS(DATOS!$F:$F,DATOS!$A:$A,$C3114,DATOS!$G:$G,$N$1,DATOS!$E:$E,$Q$1)</f>
        <v>0</v>
      </c>
      <c r="L3114" s="118">
        <f>SUMIFS(DATOS!$F:$F,DATOS!$A:$A,$C3114,DATOS!$G:$G,$O$1,DATOS!$E:$E,$Q$1)</f>
        <v>0</v>
      </c>
      <c r="M3114" s="119">
        <f>SUMIFS(DATOS!$F:$F,DATOS!$A:$A,$C3114,DATOS!$G:$G,$P$1,DATOS!$E:$E,$Q$1)</f>
        <v>0</v>
      </c>
      <c r="N3114" s="117">
        <f>SUMIFS(DATOS!$F:$F,DATOS!$A:$A,$C3114,DATOS!$G:$G,$N$1,DATOS!$L:$L,$R$1)</f>
        <v>0</v>
      </c>
      <c r="O3114" s="118">
        <f>SUMIFS(DATOS!$F:$F,DATOS!$A:$A,$C3114,DATOS!$G:$G,$O$1,DATOS!$L:$L,$R$1)</f>
        <v>0</v>
      </c>
      <c r="P3114" s="119">
        <f>SUMIFS(DATOS!$F:$F,DATOS!$A:$A,$C3114,DATOS!$G:$G,$P$1,DATOS!$L:$L,$R$1)</f>
        <v>0</v>
      </c>
      <c r="Q3114" s="117">
        <f>SUMIFS(DATOS!$F:$F,DATOS!$A:$A,$C3114,DATOS!$G:$G,$N$1,DATOS!$J:$J,$S$1)</f>
        <v>0</v>
      </c>
      <c r="R3114" s="118">
        <f>SUMIFS(DATOS!$F:$F,DATOS!$A:$A,$C3114,DATOS!$G:$G,$O$1,DATOS!$J:$J,$S$1)</f>
        <v>0</v>
      </c>
      <c r="S3114" s="119">
        <f>SUMIFS(DATOS!$F:$F,DATOS!$A:$A,$C3114,DATOS!$G:$G,$P$1,DATOS!$J:$J,$S$1)</f>
        <v>0</v>
      </c>
      <c r="T3114" s="117">
        <f>SUMIFS(DATOS!$F:$F,DATOS!$A:$A,$C3114,DATOS!$G:$G,$N$1,DATOS!$K:$K,$T$1)</f>
        <v>0</v>
      </c>
      <c r="U3114" s="118">
        <f>SUMIFS(DATOS!$F:$F,DATOS!$A:$A,$C3114,DATOS!$G:$G,$O$1,DATOS!$K:$K,$T$1)</f>
        <v>0</v>
      </c>
      <c r="V3114" s="119">
        <f>SUMIFS(DATOS!$F:$F,DATOS!$A:$A,$C3114,DATOS!$G:$G,$P$1,DATOS!$K:$K,$R$1)</f>
        <v>0</v>
      </c>
    </row>
    <row r="3115" spans="1:22">
      <c r="A3115" s="128" t="s">
        <v>452</v>
      </c>
      <c r="B3115" s="128" t="str">
        <f t="shared" si="363"/>
        <v>1 3 9 395 005 001</v>
      </c>
      <c r="C3115" s="5" t="s">
        <v>10290</v>
      </c>
      <c r="D3115" t="s">
        <v>3405</v>
      </c>
      <c r="E3115" s="127">
        <f t="shared" ref="E3115:E3178" si="365">SUBTOTAL(9,K3115,N3115,Q3115,T3115)</f>
        <v>0</v>
      </c>
      <c r="F3115" s="127">
        <f t="shared" ref="F3115:F3178" si="366">SUBTOTAL(9,L3115,O3115,R3115,U3115)</f>
        <v>0</v>
      </c>
      <c r="G3115" s="127">
        <f t="shared" ref="G3115:G3178" si="367">SUBTOTAL(9,M3115,P3115,S3115,V3115)</f>
        <v>0</v>
      </c>
      <c r="H3115" s="131">
        <f t="shared" ref="H3115:H3178" si="368">SUM(E3115:G3115)</f>
        <v>0</v>
      </c>
      <c r="I3115" s="128">
        <f t="shared" ref="I3115:I3178" si="369">LEN(C3115)</f>
        <v>17</v>
      </c>
      <c r="J3115" s="156" t="str">
        <f t="shared" si="364"/>
        <v>1 3 9 395 005</v>
      </c>
      <c r="K3115" s="118">
        <f>SUMIFS(DATOS!$F:$F,DATOS!$A:$A,$C3115,DATOS!$G:$G,$N$1,DATOS!$E:$E,$Q$1)</f>
        <v>0</v>
      </c>
      <c r="L3115" s="118">
        <f>SUMIFS(DATOS!$F:$F,DATOS!$A:$A,$C3115,DATOS!$G:$G,$O$1,DATOS!$E:$E,$Q$1)</f>
        <v>0</v>
      </c>
      <c r="M3115" s="119">
        <f>SUMIFS(DATOS!$F:$F,DATOS!$A:$A,$C3115,DATOS!$G:$G,$P$1,DATOS!$E:$E,$Q$1)</f>
        <v>0</v>
      </c>
      <c r="N3115" s="117">
        <f>SUMIFS(DATOS!$F:$F,DATOS!$A:$A,$C3115,DATOS!$G:$G,$N$1,DATOS!$L:$L,$R$1)</f>
        <v>0</v>
      </c>
      <c r="O3115" s="118">
        <f>SUMIFS(DATOS!$F:$F,DATOS!$A:$A,$C3115,DATOS!$G:$G,$O$1,DATOS!$L:$L,$R$1)</f>
        <v>0</v>
      </c>
      <c r="P3115" s="119">
        <f>SUMIFS(DATOS!$F:$F,DATOS!$A:$A,$C3115,DATOS!$G:$G,$P$1,DATOS!$L:$L,$R$1)</f>
        <v>0</v>
      </c>
      <c r="Q3115" s="117">
        <f>SUMIFS(DATOS!$F:$F,DATOS!$A:$A,$C3115,DATOS!$G:$G,$N$1,DATOS!$J:$J,$S$1)</f>
        <v>0</v>
      </c>
      <c r="R3115" s="118">
        <f>SUMIFS(DATOS!$F:$F,DATOS!$A:$A,$C3115,DATOS!$G:$G,$O$1,DATOS!$J:$J,$S$1)</f>
        <v>0</v>
      </c>
      <c r="S3115" s="119">
        <f>SUMIFS(DATOS!$F:$F,DATOS!$A:$A,$C3115,DATOS!$G:$G,$P$1,DATOS!$J:$J,$S$1)</f>
        <v>0</v>
      </c>
      <c r="T3115" s="117">
        <f>SUMIFS(DATOS!$F:$F,DATOS!$A:$A,$C3115,DATOS!$G:$G,$N$1,DATOS!$K:$K,$T$1)</f>
        <v>0</v>
      </c>
      <c r="U3115" s="118">
        <f>SUMIFS(DATOS!$F:$F,DATOS!$A:$A,$C3115,DATOS!$G:$G,$O$1,DATOS!$K:$K,$T$1)</f>
        <v>0</v>
      </c>
      <c r="V3115" s="119">
        <f>SUMIFS(DATOS!$F:$F,DATOS!$A:$A,$C3115,DATOS!$G:$G,$P$1,DATOS!$K:$K,$R$1)</f>
        <v>0</v>
      </c>
    </row>
    <row r="3116" spans="1:22">
      <c r="A3116" s="128" t="s">
        <v>452</v>
      </c>
      <c r="B3116" s="128" t="str">
        <f t="shared" si="363"/>
        <v>1 3 9 396 001 001</v>
      </c>
      <c r="C3116" s="5" t="s">
        <v>4786</v>
      </c>
      <c r="D3116" t="s">
        <v>3406</v>
      </c>
      <c r="E3116" s="127">
        <f t="shared" si="365"/>
        <v>0</v>
      </c>
      <c r="F3116" s="127">
        <f t="shared" si="366"/>
        <v>0</v>
      </c>
      <c r="G3116" s="127">
        <f t="shared" si="367"/>
        <v>0</v>
      </c>
      <c r="H3116" s="131">
        <f t="shared" si="368"/>
        <v>0</v>
      </c>
      <c r="I3116" s="128">
        <f t="shared" si="369"/>
        <v>17</v>
      </c>
      <c r="J3116" s="156" t="str">
        <f t="shared" si="364"/>
        <v>1 3 9 396 001</v>
      </c>
      <c r="K3116" s="118">
        <f>SUMIFS(DATOS!$F:$F,DATOS!$A:$A,$C3116,DATOS!$G:$G,$N$1,DATOS!$E:$E,$Q$1)</f>
        <v>0</v>
      </c>
      <c r="L3116" s="118">
        <f>SUMIFS(DATOS!$F:$F,DATOS!$A:$A,$C3116,DATOS!$G:$G,$O$1,DATOS!$E:$E,$Q$1)</f>
        <v>0</v>
      </c>
      <c r="M3116" s="119">
        <f>SUMIFS(DATOS!$F:$F,DATOS!$A:$A,$C3116,DATOS!$G:$G,$P$1,DATOS!$E:$E,$Q$1)</f>
        <v>0</v>
      </c>
      <c r="N3116" s="117">
        <f>SUMIFS(DATOS!$F:$F,DATOS!$A:$A,$C3116,DATOS!$G:$G,$N$1,DATOS!$L:$L,$R$1)</f>
        <v>0</v>
      </c>
      <c r="O3116" s="118">
        <f>SUMIFS(DATOS!$F:$F,DATOS!$A:$A,$C3116,DATOS!$G:$G,$O$1,DATOS!$L:$L,$R$1)</f>
        <v>0</v>
      </c>
      <c r="P3116" s="119">
        <f>SUMIFS(DATOS!$F:$F,DATOS!$A:$A,$C3116,DATOS!$G:$G,$P$1,DATOS!$L:$L,$R$1)</f>
        <v>0</v>
      </c>
      <c r="Q3116" s="117">
        <f>SUMIFS(DATOS!$F:$F,DATOS!$A:$A,$C3116,DATOS!$G:$G,$N$1,DATOS!$J:$J,$S$1)</f>
        <v>0</v>
      </c>
      <c r="R3116" s="118">
        <f>SUMIFS(DATOS!$F:$F,DATOS!$A:$A,$C3116,DATOS!$G:$G,$O$1,DATOS!$J:$J,$S$1)</f>
        <v>0</v>
      </c>
      <c r="S3116" s="119">
        <f>SUMIFS(DATOS!$F:$F,DATOS!$A:$A,$C3116,DATOS!$G:$G,$P$1,DATOS!$J:$J,$S$1)</f>
        <v>0</v>
      </c>
      <c r="T3116" s="117">
        <f>SUMIFS(DATOS!$F:$F,DATOS!$A:$A,$C3116,DATOS!$G:$G,$N$1,DATOS!$K:$K,$T$1)</f>
        <v>0</v>
      </c>
      <c r="U3116" s="118">
        <f>SUMIFS(DATOS!$F:$F,DATOS!$A:$A,$C3116,DATOS!$G:$G,$O$1,DATOS!$K:$K,$T$1)</f>
        <v>0</v>
      </c>
      <c r="V3116" s="119">
        <f>SUMIFS(DATOS!$F:$F,DATOS!$A:$A,$C3116,DATOS!$G:$G,$P$1,DATOS!$K:$K,$R$1)</f>
        <v>0</v>
      </c>
    </row>
    <row r="3117" spans="1:22">
      <c r="A3117" s="128" t="s">
        <v>452</v>
      </c>
      <c r="B3117" s="128" t="str">
        <f t="shared" si="363"/>
        <v>1 3 9 396 002 001</v>
      </c>
      <c r="C3117" s="5" t="s">
        <v>10291</v>
      </c>
      <c r="D3117" t="s">
        <v>3406</v>
      </c>
      <c r="E3117" s="127">
        <f t="shared" si="365"/>
        <v>0</v>
      </c>
      <c r="F3117" s="127">
        <f t="shared" si="366"/>
        <v>0</v>
      </c>
      <c r="G3117" s="127">
        <f t="shared" si="367"/>
        <v>0</v>
      </c>
      <c r="H3117" s="131">
        <f t="shared" si="368"/>
        <v>0</v>
      </c>
      <c r="I3117" s="128">
        <f t="shared" si="369"/>
        <v>17</v>
      </c>
      <c r="J3117" s="156" t="str">
        <f t="shared" si="364"/>
        <v>1 3 9 396 002</v>
      </c>
      <c r="K3117" s="118">
        <f>SUMIFS(DATOS!$F:$F,DATOS!$A:$A,$C3117,DATOS!$G:$G,$N$1,DATOS!$E:$E,$Q$1)</f>
        <v>0</v>
      </c>
      <c r="L3117" s="118">
        <f>SUMIFS(DATOS!$F:$F,DATOS!$A:$A,$C3117,DATOS!$G:$G,$O$1,DATOS!$E:$E,$Q$1)</f>
        <v>0</v>
      </c>
      <c r="M3117" s="119">
        <f>SUMIFS(DATOS!$F:$F,DATOS!$A:$A,$C3117,DATOS!$G:$G,$P$1,DATOS!$E:$E,$Q$1)</f>
        <v>0</v>
      </c>
      <c r="N3117" s="117">
        <f>SUMIFS(DATOS!$F:$F,DATOS!$A:$A,$C3117,DATOS!$G:$G,$N$1,DATOS!$L:$L,$R$1)</f>
        <v>0</v>
      </c>
      <c r="O3117" s="118">
        <f>SUMIFS(DATOS!$F:$F,DATOS!$A:$A,$C3117,DATOS!$G:$G,$O$1,DATOS!$L:$L,$R$1)</f>
        <v>0</v>
      </c>
      <c r="P3117" s="119">
        <f>SUMIFS(DATOS!$F:$F,DATOS!$A:$A,$C3117,DATOS!$G:$G,$P$1,DATOS!$L:$L,$R$1)</f>
        <v>0</v>
      </c>
      <c r="Q3117" s="117">
        <f>SUMIFS(DATOS!$F:$F,DATOS!$A:$A,$C3117,DATOS!$G:$G,$N$1,DATOS!$J:$J,$S$1)</f>
        <v>0</v>
      </c>
      <c r="R3117" s="118">
        <f>SUMIFS(DATOS!$F:$F,DATOS!$A:$A,$C3117,DATOS!$G:$G,$O$1,DATOS!$J:$J,$S$1)</f>
        <v>0</v>
      </c>
      <c r="S3117" s="119">
        <f>SUMIFS(DATOS!$F:$F,DATOS!$A:$A,$C3117,DATOS!$G:$G,$P$1,DATOS!$J:$J,$S$1)</f>
        <v>0</v>
      </c>
      <c r="T3117" s="117">
        <f>SUMIFS(DATOS!$F:$F,DATOS!$A:$A,$C3117,DATOS!$G:$G,$N$1,DATOS!$K:$K,$T$1)</f>
        <v>0</v>
      </c>
      <c r="U3117" s="118">
        <f>SUMIFS(DATOS!$F:$F,DATOS!$A:$A,$C3117,DATOS!$G:$G,$O$1,DATOS!$K:$K,$T$1)</f>
        <v>0</v>
      </c>
      <c r="V3117" s="119">
        <f>SUMIFS(DATOS!$F:$F,DATOS!$A:$A,$C3117,DATOS!$G:$G,$P$1,DATOS!$K:$K,$R$1)</f>
        <v>0</v>
      </c>
    </row>
    <row r="3118" spans="1:22">
      <c r="A3118" s="128" t="s">
        <v>452</v>
      </c>
      <c r="B3118" s="128" t="str">
        <f t="shared" si="363"/>
        <v>1 3 9 396 003 001</v>
      </c>
      <c r="C3118" s="5" t="s">
        <v>10292</v>
      </c>
      <c r="D3118" t="s">
        <v>3406</v>
      </c>
      <c r="E3118" s="127">
        <f t="shared" si="365"/>
        <v>0</v>
      </c>
      <c r="F3118" s="127">
        <f t="shared" si="366"/>
        <v>0</v>
      </c>
      <c r="G3118" s="127">
        <f t="shared" si="367"/>
        <v>0</v>
      </c>
      <c r="H3118" s="131">
        <f t="shared" si="368"/>
        <v>0</v>
      </c>
      <c r="I3118" s="128">
        <f t="shared" si="369"/>
        <v>17</v>
      </c>
      <c r="J3118" s="156" t="str">
        <f t="shared" si="364"/>
        <v>1 3 9 396 003</v>
      </c>
      <c r="K3118" s="118">
        <f>SUMIFS(DATOS!$F:$F,DATOS!$A:$A,$C3118,DATOS!$G:$G,$N$1,DATOS!$E:$E,$Q$1)</f>
        <v>0</v>
      </c>
      <c r="L3118" s="118">
        <f>SUMIFS(DATOS!$F:$F,DATOS!$A:$A,$C3118,DATOS!$G:$G,$O$1,DATOS!$E:$E,$Q$1)</f>
        <v>0</v>
      </c>
      <c r="M3118" s="119">
        <f>SUMIFS(DATOS!$F:$F,DATOS!$A:$A,$C3118,DATOS!$G:$G,$P$1,DATOS!$E:$E,$Q$1)</f>
        <v>0</v>
      </c>
      <c r="N3118" s="117">
        <f>SUMIFS(DATOS!$F:$F,DATOS!$A:$A,$C3118,DATOS!$G:$G,$N$1,DATOS!$L:$L,$R$1)</f>
        <v>0</v>
      </c>
      <c r="O3118" s="118">
        <f>SUMIFS(DATOS!$F:$F,DATOS!$A:$A,$C3118,DATOS!$G:$G,$O$1,DATOS!$L:$L,$R$1)</f>
        <v>0</v>
      </c>
      <c r="P3118" s="119">
        <f>SUMIFS(DATOS!$F:$F,DATOS!$A:$A,$C3118,DATOS!$G:$G,$P$1,DATOS!$L:$L,$R$1)</f>
        <v>0</v>
      </c>
      <c r="Q3118" s="117">
        <f>SUMIFS(DATOS!$F:$F,DATOS!$A:$A,$C3118,DATOS!$G:$G,$N$1,DATOS!$J:$J,$S$1)</f>
        <v>0</v>
      </c>
      <c r="R3118" s="118">
        <f>SUMIFS(DATOS!$F:$F,DATOS!$A:$A,$C3118,DATOS!$G:$G,$O$1,DATOS!$J:$J,$S$1)</f>
        <v>0</v>
      </c>
      <c r="S3118" s="119">
        <f>SUMIFS(DATOS!$F:$F,DATOS!$A:$A,$C3118,DATOS!$G:$G,$P$1,DATOS!$J:$J,$S$1)</f>
        <v>0</v>
      </c>
      <c r="T3118" s="117">
        <f>SUMIFS(DATOS!$F:$F,DATOS!$A:$A,$C3118,DATOS!$G:$G,$N$1,DATOS!$K:$K,$T$1)</f>
        <v>0</v>
      </c>
      <c r="U3118" s="118">
        <f>SUMIFS(DATOS!$F:$F,DATOS!$A:$A,$C3118,DATOS!$G:$G,$O$1,DATOS!$K:$K,$T$1)</f>
        <v>0</v>
      </c>
      <c r="V3118" s="119">
        <f>SUMIFS(DATOS!$F:$F,DATOS!$A:$A,$C3118,DATOS!$G:$G,$P$1,DATOS!$K:$K,$R$1)</f>
        <v>0</v>
      </c>
    </row>
    <row r="3119" spans="1:22">
      <c r="A3119" s="128" t="s">
        <v>452</v>
      </c>
      <c r="B3119" s="128" t="str">
        <f t="shared" si="363"/>
        <v>1 3 9 396 004 001</v>
      </c>
      <c r="C3119" s="5" t="s">
        <v>10293</v>
      </c>
      <c r="D3119" t="s">
        <v>3406</v>
      </c>
      <c r="E3119" s="127">
        <f t="shared" si="365"/>
        <v>0</v>
      </c>
      <c r="F3119" s="127">
        <f t="shared" si="366"/>
        <v>0</v>
      </c>
      <c r="G3119" s="127">
        <f t="shared" si="367"/>
        <v>0</v>
      </c>
      <c r="H3119" s="131">
        <f t="shared" si="368"/>
        <v>0</v>
      </c>
      <c r="I3119" s="128">
        <f t="shared" si="369"/>
        <v>17</v>
      </c>
      <c r="J3119" s="156" t="str">
        <f t="shared" si="364"/>
        <v>1 3 9 396 004</v>
      </c>
      <c r="K3119" s="118">
        <f>SUMIFS(DATOS!$F:$F,DATOS!$A:$A,$C3119,DATOS!$G:$G,$N$1,DATOS!$E:$E,$Q$1)</f>
        <v>0</v>
      </c>
      <c r="L3119" s="118">
        <f>SUMIFS(DATOS!$F:$F,DATOS!$A:$A,$C3119,DATOS!$G:$G,$O$1,DATOS!$E:$E,$Q$1)</f>
        <v>0</v>
      </c>
      <c r="M3119" s="119">
        <f>SUMIFS(DATOS!$F:$F,DATOS!$A:$A,$C3119,DATOS!$G:$G,$P$1,DATOS!$E:$E,$Q$1)</f>
        <v>0</v>
      </c>
      <c r="N3119" s="117">
        <f>SUMIFS(DATOS!$F:$F,DATOS!$A:$A,$C3119,DATOS!$G:$G,$N$1,DATOS!$L:$L,$R$1)</f>
        <v>0</v>
      </c>
      <c r="O3119" s="118">
        <f>SUMIFS(DATOS!$F:$F,DATOS!$A:$A,$C3119,DATOS!$G:$G,$O$1,DATOS!$L:$L,$R$1)</f>
        <v>0</v>
      </c>
      <c r="P3119" s="119">
        <f>SUMIFS(DATOS!$F:$F,DATOS!$A:$A,$C3119,DATOS!$G:$G,$P$1,DATOS!$L:$L,$R$1)</f>
        <v>0</v>
      </c>
      <c r="Q3119" s="117">
        <f>SUMIFS(DATOS!$F:$F,DATOS!$A:$A,$C3119,DATOS!$G:$G,$N$1,DATOS!$J:$J,$S$1)</f>
        <v>0</v>
      </c>
      <c r="R3119" s="118">
        <f>SUMIFS(DATOS!$F:$F,DATOS!$A:$A,$C3119,DATOS!$G:$G,$O$1,DATOS!$J:$J,$S$1)</f>
        <v>0</v>
      </c>
      <c r="S3119" s="119">
        <f>SUMIFS(DATOS!$F:$F,DATOS!$A:$A,$C3119,DATOS!$G:$G,$P$1,DATOS!$J:$J,$S$1)</f>
        <v>0</v>
      </c>
      <c r="T3119" s="117">
        <f>SUMIFS(DATOS!$F:$F,DATOS!$A:$A,$C3119,DATOS!$G:$G,$N$1,DATOS!$K:$K,$T$1)</f>
        <v>0</v>
      </c>
      <c r="U3119" s="118">
        <f>SUMIFS(DATOS!$F:$F,DATOS!$A:$A,$C3119,DATOS!$G:$G,$O$1,DATOS!$K:$K,$T$1)</f>
        <v>0</v>
      </c>
      <c r="V3119" s="119">
        <f>SUMIFS(DATOS!$F:$F,DATOS!$A:$A,$C3119,DATOS!$G:$G,$P$1,DATOS!$K:$K,$R$1)</f>
        <v>0</v>
      </c>
    </row>
    <row r="3120" spans="1:22">
      <c r="A3120" s="128" t="s">
        <v>452</v>
      </c>
      <c r="B3120" s="128" t="str">
        <f t="shared" si="363"/>
        <v>1 3 9 396 005 001</v>
      </c>
      <c r="C3120" s="5" t="s">
        <v>10294</v>
      </c>
      <c r="D3120" t="s">
        <v>3406</v>
      </c>
      <c r="E3120" s="127">
        <f t="shared" si="365"/>
        <v>0</v>
      </c>
      <c r="F3120" s="127">
        <f t="shared" si="366"/>
        <v>0</v>
      </c>
      <c r="G3120" s="127">
        <f t="shared" si="367"/>
        <v>0</v>
      </c>
      <c r="H3120" s="131">
        <f t="shared" si="368"/>
        <v>0</v>
      </c>
      <c r="I3120" s="128">
        <f t="shared" si="369"/>
        <v>17</v>
      </c>
      <c r="J3120" s="156" t="str">
        <f t="shared" si="364"/>
        <v>1 3 9 396 005</v>
      </c>
      <c r="K3120" s="118">
        <f>SUMIFS(DATOS!$F:$F,DATOS!$A:$A,$C3120,DATOS!$G:$G,$N$1,DATOS!$E:$E,$Q$1)</f>
        <v>0</v>
      </c>
      <c r="L3120" s="118">
        <f>SUMIFS(DATOS!$F:$F,DATOS!$A:$A,$C3120,DATOS!$G:$G,$O$1,DATOS!$E:$E,$Q$1)</f>
        <v>0</v>
      </c>
      <c r="M3120" s="119">
        <f>SUMIFS(DATOS!$F:$F,DATOS!$A:$A,$C3120,DATOS!$G:$G,$P$1,DATOS!$E:$E,$Q$1)</f>
        <v>0</v>
      </c>
      <c r="N3120" s="117">
        <f>SUMIFS(DATOS!$F:$F,DATOS!$A:$A,$C3120,DATOS!$G:$G,$N$1,DATOS!$L:$L,$R$1)</f>
        <v>0</v>
      </c>
      <c r="O3120" s="118">
        <f>SUMIFS(DATOS!$F:$F,DATOS!$A:$A,$C3120,DATOS!$G:$G,$O$1,DATOS!$L:$L,$R$1)</f>
        <v>0</v>
      </c>
      <c r="P3120" s="119">
        <f>SUMIFS(DATOS!$F:$F,DATOS!$A:$A,$C3120,DATOS!$G:$G,$P$1,DATOS!$L:$L,$R$1)</f>
        <v>0</v>
      </c>
      <c r="Q3120" s="117">
        <f>SUMIFS(DATOS!$F:$F,DATOS!$A:$A,$C3120,DATOS!$G:$G,$N$1,DATOS!$J:$J,$S$1)</f>
        <v>0</v>
      </c>
      <c r="R3120" s="118">
        <f>SUMIFS(DATOS!$F:$F,DATOS!$A:$A,$C3120,DATOS!$G:$G,$O$1,DATOS!$J:$J,$S$1)</f>
        <v>0</v>
      </c>
      <c r="S3120" s="119">
        <f>SUMIFS(DATOS!$F:$F,DATOS!$A:$A,$C3120,DATOS!$G:$G,$P$1,DATOS!$J:$J,$S$1)</f>
        <v>0</v>
      </c>
      <c r="T3120" s="117">
        <f>SUMIFS(DATOS!$F:$F,DATOS!$A:$A,$C3120,DATOS!$G:$G,$N$1,DATOS!$K:$K,$T$1)</f>
        <v>0</v>
      </c>
      <c r="U3120" s="118">
        <f>SUMIFS(DATOS!$F:$F,DATOS!$A:$A,$C3120,DATOS!$G:$G,$O$1,DATOS!$K:$K,$T$1)</f>
        <v>0</v>
      </c>
      <c r="V3120" s="119">
        <f>SUMIFS(DATOS!$F:$F,DATOS!$A:$A,$C3120,DATOS!$G:$G,$P$1,DATOS!$K:$K,$R$1)</f>
        <v>0</v>
      </c>
    </row>
    <row r="3121" spans="1:22">
      <c r="A3121" s="128" t="s">
        <v>452</v>
      </c>
      <c r="B3121" s="128" t="str">
        <f t="shared" si="363"/>
        <v>1 3 9 397 001 001</v>
      </c>
      <c r="C3121" s="5" t="s">
        <v>4794</v>
      </c>
      <c r="D3121" t="s">
        <v>1556</v>
      </c>
      <c r="E3121" s="127">
        <f t="shared" si="365"/>
        <v>0</v>
      </c>
      <c r="F3121" s="127">
        <f t="shared" si="366"/>
        <v>0</v>
      </c>
      <c r="G3121" s="127">
        <f t="shared" si="367"/>
        <v>0</v>
      </c>
      <c r="H3121" s="131">
        <f t="shared" si="368"/>
        <v>0</v>
      </c>
      <c r="I3121" s="128">
        <f t="shared" si="369"/>
        <v>17</v>
      </c>
      <c r="J3121" s="156" t="str">
        <f t="shared" si="364"/>
        <v>1 3 9 397 001</v>
      </c>
      <c r="K3121" s="118">
        <f>SUMIFS(DATOS!$F:$F,DATOS!$A:$A,$C3121,DATOS!$G:$G,$N$1,DATOS!$E:$E,$Q$1)</f>
        <v>0</v>
      </c>
      <c r="L3121" s="118">
        <f>SUMIFS(DATOS!$F:$F,DATOS!$A:$A,$C3121,DATOS!$G:$G,$O$1,DATOS!$E:$E,$Q$1)</f>
        <v>0</v>
      </c>
      <c r="M3121" s="119">
        <f>SUMIFS(DATOS!$F:$F,DATOS!$A:$A,$C3121,DATOS!$G:$G,$P$1,DATOS!$E:$E,$Q$1)</f>
        <v>0</v>
      </c>
      <c r="N3121" s="117">
        <f>SUMIFS(DATOS!$F:$F,DATOS!$A:$A,$C3121,DATOS!$G:$G,$N$1,DATOS!$L:$L,$R$1)</f>
        <v>0</v>
      </c>
      <c r="O3121" s="118">
        <f>SUMIFS(DATOS!$F:$F,DATOS!$A:$A,$C3121,DATOS!$G:$G,$O$1,DATOS!$L:$L,$R$1)</f>
        <v>0</v>
      </c>
      <c r="P3121" s="119">
        <f>SUMIFS(DATOS!$F:$F,DATOS!$A:$A,$C3121,DATOS!$G:$G,$P$1,DATOS!$L:$L,$R$1)</f>
        <v>0</v>
      </c>
      <c r="Q3121" s="117">
        <f>SUMIFS(DATOS!$F:$F,DATOS!$A:$A,$C3121,DATOS!$G:$G,$N$1,DATOS!$J:$J,$S$1)</f>
        <v>0</v>
      </c>
      <c r="R3121" s="118">
        <f>SUMIFS(DATOS!$F:$F,DATOS!$A:$A,$C3121,DATOS!$G:$G,$O$1,DATOS!$J:$J,$S$1)</f>
        <v>0</v>
      </c>
      <c r="S3121" s="119">
        <f>SUMIFS(DATOS!$F:$F,DATOS!$A:$A,$C3121,DATOS!$G:$G,$P$1,DATOS!$J:$J,$S$1)</f>
        <v>0</v>
      </c>
      <c r="T3121" s="117">
        <f>SUMIFS(DATOS!$F:$F,DATOS!$A:$A,$C3121,DATOS!$G:$G,$N$1,DATOS!$K:$K,$T$1)</f>
        <v>0</v>
      </c>
      <c r="U3121" s="118">
        <f>SUMIFS(DATOS!$F:$F,DATOS!$A:$A,$C3121,DATOS!$G:$G,$O$1,DATOS!$K:$K,$T$1)</f>
        <v>0</v>
      </c>
      <c r="V3121" s="119">
        <f>SUMIFS(DATOS!$F:$F,DATOS!$A:$A,$C3121,DATOS!$G:$G,$P$1,DATOS!$K:$K,$R$1)</f>
        <v>0</v>
      </c>
    </row>
    <row r="3122" spans="1:22">
      <c r="A3122" s="128" t="s">
        <v>452</v>
      </c>
      <c r="B3122" s="128" t="str">
        <f t="shared" si="363"/>
        <v>1 3 9 397 002 001</v>
      </c>
      <c r="C3122" s="5" t="s">
        <v>10295</v>
      </c>
      <c r="D3122" t="s">
        <v>1556</v>
      </c>
      <c r="E3122" s="127">
        <f t="shared" si="365"/>
        <v>0</v>
      </c>
      <c r="F3122" s="127">
        <f t="shared" si="366"/>
        <v>0</v>
      </c>
      <c r="G3122" s="127">
        <f t="shared" si="367"/>
        <v>0</v>
      </c>
      <c r="H3122" s="131">
        <f t="shared" si="368"/>
        <v>0</v>
      </c>
      <c r="I3122" s="128">
        <f t="shared" si="369"/>
        <v>17</v>
      </c>
      <c r="J3122" s="156" t="str">
        <f t="shared" si="364"/>
        <v>1 3 9 397 002</v>
      </c>
      <c r="K3122" s="118">
        <f>SUMIFS(DATOS!$F:$F,DATOS!$A:$A,$C3122,DATOS!$G:$G,$N$1,DATOS!$E:$E,$Q$1)</f>
        <v>0</v>
      </c>
      <c r="L3122" s="118">
        <f>SUMIFS(DATOS!$F:$F,DATOS!$A:$A,$C3122,DATOS!$G:$G,$O$1,DATOS!$E:$E,$Q$1)</f>
        <v>0</v>
      </c>
      <c r="M3122" s="119">
        <f>SUMIFS(DATOS!$F:$F,DATOS!$A:$A,$C3122,DATOS!$G:$G,$P$1,DATOS!$E:$E,$Q$1)</f>
        <v>0</v>
      </c>
      <c r="N3122" s="117">
        <f>SUMIFS(DATOS!$F:$F,DATOS!$A:$A,$C3122,DATOS!$G:$G,$N$1,DATOS!$L:$L,$R$1)</f>
        <v>0</v>
      </c>
      <c r="O3122" s="118">
        <f>SUMIFS(DATOS!$F:$F,DATOS!$A:$A,$C3122,DATOS!$G:$G,$O$1,DATOS!$L:$L,$R$1)</f>
        <v>0</v>
      </c>
      <c r="P3122" s="119">
        <f>SUMIFS(DATOS!$F:$F,DATOS!$A:$A,$C3122,DATOS!$G:$G,$P$1,DATOS!$L:$L,$R$1)</f>
        <v>0</v>
      </c>
      <c r="Q3122" s="117">
        <f>SUMIFS(DATOS!$F:$F,DATOS!$A:$A,$C3122,DATOS!$G:$G,$N$1,DATOS!$J:$J,$S$1)</f>
        <v>0</v>
      </c>
      <c r="R3122" s="118">
        <f>SUMIFS(DATOS!$F:$F,DATOS!$A:$A,$C3122,DATOS!$G:$G,$O$1,DATOS!$J:$J,$S$1)</f>
        <v>0</v>
      </c>
      <c r="S3122" s="119">
        <f>SUMIFS(DATOS!$F:$F,DATOS!$A:$A,$C3122,DATOS!$G:$G,$P$1,DATOS!$J:$J,$S$1)</f>
        <v>0</v>
      </c>
      <c r="T3122" s="117">
        <f>SUMIFS(DATOS!$F:$F,DATOS!$A:$A,$C3122,DATOS!$G:$G,$N$1,DATOS!$K:$K,$T$1)</f>
        <v>0</v>
      </c>
      <c r="U3122" s="118">
        <f>SUMIFS(DATOS!$F:$F,DATOS!$A:$A,$C3122,DATOS!$G:$G,$O$1,DATOS!$K:$K,$T$1)</f>
        <v>0</v>
      </c>
      <c r="V3122" s="119">
        <f>SUMIFS(DATOS!$F:$F,DATOS!$A:$A,$C3122,DATOS!$G:$G,$P$1,DATOS!$K:$K,$R$1)</f>
        <v>0</v>
      </c>
    </row>
    <row r="3123" spans="1:22">
      <c r="A3123" s="128" t="s">
        <v>452</v>
      </c>
      <c r="B3123" s="128" t="str">
        <f t="shared" si="363"/>
        <v>1 3 9 397 003 001</v>
      </c>
      <c r="C3123" s="5" t="s">
        <v>10296</v>
      </c>
      <c r="D3123" t="s">
        <v>1556</v>
      </c>
      <c r="E3123" s="127">
        <f t="shared" si="365"/>
        <v>0</v>
      </c>
      <c r="F3123" s="127">
        <f t="shared" si="366"/>
        <v>0</v>
      </c>
      <c r="G3123" s="127">
        <f t="shared" si="367"/>
        <v>0</v>
      </c>
      <c r="H3123" s="131">
        <f t="shared" si="368"/>
        <v>0</v>
      </c>
      <c r="I3123" s="128">
        <f t="shared" si="369"/>
        <v>17</v>
      </c>
      <c r="J3123" s="156" t="str">
        <f t="shared" si="364"/>
        <v>1 3 9 397 003</v>
      </c>
      <c r="K3123" s="118">
        <f>SUMIFS(DATOS!$F:$F,DATOS!$A:$A,$C3123,DATOS!$G:$G,$N$1,DATOS!$E:$E,$Q$1)</f>
        <v>0</v>
      </c>
      <c r="L3123" s="118">
        <f>SUMIFS(DATOS!$F:$F,DATOS!$A:$A,$C3123,DATOS!$G:$G,$O$1,DATOS!$E:$E,$Q$1)</f>
        <v>0</v>
      </c>
      <c r="M3123" s="119">
        <f>SUMIFS(DATOS!$F:$F,DATOS!$A:$A,$C3123,DATOS!$G:$G,$P$1,DATOS!$E:$E,$Q$1)</f>
        <v>0</v>
      </c>
      <c r="N3123" s="117">
        <f>SUMIFS(DATOS!$F:$F,DATOS!$A:$A,$C3123,DATOS!$G:$G,$N$1,DATOS!$L:$L,$R$1)</f>
        <v>0</v>
      </c>
      <c r="O3123" s="118">
        <f>SUMIFS(DATOS!$F:$F,DATOS!$A:$A,$C3123,DATOS!$G:$G,$O$1,DATOS!$L:$L,$R$1)</f>
        <v>0</v>
      </c>
      <c r="P3123" s="119">
        <f>SUMIFS(DATOS!$F:$F,DATOS!$A:$A,$C3123,DATOS!$G:$G,$P$1,DATOS!$L:$L,$R$1)</f>
        <v>0</v>
      </c>
      <c r="Q3123" s="117">
        <f>SUMIFS(DATOS!$F:$F,DATOS!$A:$A,$C3123,DATOS!$G:$G,$N$1,DATOS!$J:$J,$S$1)</f>
        <v>0</v>
      </c>
      <c r="R3123" s="118">
        <f>SUMIFS(DATOS!$F:$F,DATOS!$A:$A,$C3123,DATOS!$G:$G,$O$1,DATOS!$J:$J,$S$1)</f>
        <v>0</v>
      </c>
      <c r="S3123" s="119">
        <f>SUMIFS(DATOS!$F:$F,DATOS!$A:$A,$C3123,DATOS!$G:$G,$P$1,DATOS!$J:$J,$S$1)</f>
        <v>0</v>
      </c>
      <c r="T3123" s="117">
        <f>SUMIFS(DATOS!$F:$F,DATOS!$A:$A,$C3123,DATOS!$G:$G,$N$1,DATOS!$K:$K,$T$1)</f>
        <v>0</v>
      </c>
      <c r="U3123" s="118">
        <f>SUMIFS(DATOS!$F:$F,DATOS!$A:$A,$C3123,DATOS!$G:$G,$O$1,DATOS!$K:$K,$T$1)</f>
        <v>0</v>
      </c>
      <c r="V3123" s="119">
        <f>SUMIFS(DATOS!$F:$F,DATOS!$A:$A,$C3123,DATOS!$G:$G,$P$1,DATOS!$K:$K,$R$1)</f>
        <v>0</v>
      </c>
    </row>
    <row r="3124" spans="1:22">
      <c r="A3124" s="128" t="s">
        <v>452</v>
      </c>
      <c r="B3124" s="128" t="str">
        <f t="shared" si="363"/>
        <v>1 3 9 397 004 001</v>
      </c>
      <c r="C3124" s="5" t="s">
        <v>10297</v>
      </c>
      <c r="D3124" t="s">
        <v>1556</v>
      </c>
      <c r="E3124" s="127">
        <f t="shared" si="365"/>
        <v>0</v>
      </c>
      <c r="F3124" s="127">
        <f t="shared" si="366"/>
        <v>0</v>
      </c>
      <c r="G3124" s="127">
        <f t="shared" si="367"/>
        <v>0</v>
      </c>
      <c r="H3124" s="131">
        <f t="shared" si="368"/>
        <v>0</v>
      </c>
      <c r="I3124" s="128">
        <f t="shared" si="369"/>
        <v>17</v>
      </c>
      <c r="J3124" s="156" t="str">
        <f t="shared" si="364"/>
        <v>1 3 9 397 004</v>
      </c>
      <c r="K3124" s="118">
        <f>SUMIFS(DATOS!$F:$F,DATOS!$A:$A,$C3124,DATOS!$G:$G,$N$1,DATOS!$E:$E,$Q$1)</f>
        <v>0</v>
      </c>
      <c r="L3124" s="118">
        <f>SUMIFS(DATOS!$F:$F,DATOS!$A:$A,$C3124,DATOS!$G:$G,$O$1,DATOS!$E:$E,$Q$1)</f>
        <v>0</v>
      </c>
      <c r="M3124" s="119">
        <f>SUMIFS(DATOS!$F:$F,DATOS!$A:$A,$C3124,DATOS!$G:$G,$P$1,DATOS!$E:$E,$Q$1)</f>
        <v>0</v>
      </c>
      <c r="N3124" s="117">
        <f>SUMIFS(DATOS!$F:$F,DATOS!$A:$A,$C3124,DATOS!$G:$G,$N$1,DATOS!$L:$L,$R$1)</f>
        <v>0</v>
      </c>
      <c r="O3124" s="118">
        <f>SUMIFS(DATOS!$F:$F,DATOS!$A:$A,$C3124,DATOS!$G:$G,$O$1,DATOS!$L:$L,$R$1)</f>
        <v>0</v>
      </c>
      <c r="P3124" s="119">
        <f>SUMIFS(DATOS!$F:$F,DATOS!$A:$A,$C3124,DATOS!$G:$G,$P$1,DATOS!$L:$L,$R$1)</f>
        <v>0</v>
      </c>
      <c r="Q3124" s="117">
        <f>SUMIFS(DATOS!$F:$F,DATOS!$A:$A,$C3124,DATOS!$G:$G,$N$1,DATOS!$J:$J,$S$1)</f>
        <v>0</v>
      </c>
      <c r="R3124" s="118">
        <f>SUMIFS(DATOS!$F:$F,DATOS!$A:$A,$C3124,DATOS!$G:$G,$O$1,DATOS!$J:$J,$S$1)</f>
        <v>0</v>
      </c>
      <c r="S3124" s="119">
        <f>SUMIFS(DATOS!$F:$F,DATOS!$A:$A,$C3124,DATOS!$G:$G,$P$1,DATOS!$J:$J,$S$1)</f>
        <v>0</v>
      </c>
      <c r="T3124" s="117">
        <f>SUMIFS(DATOS!$F:$F,DATOS!$A:$A,$C3124,DATOS!$G:$G,$N$1,DATOS!$K:$K,$T$1)</f>
        <v>0</v>
      </c>
      <c r="U3124" s="118">
        <f>SUMIFS(DATOS!$F:$F,DATOS!$A:$A,$C3124,DATOS!$G:$G,$O$1,DATOS!$K:$K,$T$1)</f>
        <v>0</v>
      </c>
      <c r="V3124" s="119">
        <f>SUMIFS(DATOS!$F:$F,DATOS!$A:$A,$C3124,DATOS!$G:$G,$P$1,DATOS!$K:$K,$R$1)</f>
        <v>0</v>
      </c>
    </row>
    <row r="3125" spans="1:22">
      <c r="A3125" s="128" t="s">
        <v>452</v>
      </c>
      <c r="B3125" s="128" t="str">
        <f t="shared" si="363"/>
        <v>1 3 9 397 005 001</v>
      </c>
      <c r="C3125" s="5" t="s">
        <v>10298</v>
      </c>
      <c r="D3125" t="s">
        <v>1556</v>
      </c>
      <c r="E3125" s="127">
        <f t="shared" si="365"/>
        <v>0</v>
      </c>
      <c r="F3125" s="127">
        <f t="shared" si="366"/>
        <v>0</v>
      </c>
      <c r="G3125" s="127">
        <f t="shared" si="367"/>
        <v>0</v>
      </c>
      <c r="H3125" s="131">
        <f t="shared" si="368"/>
        <v>0</v>
      </c>
      <c r="I3125" s="128">
        <f t="shared" si="369"/>
        <v>17</v>
      </c>
      <c r="J3125" s="156" t="str">
        <f t="shared" si="364"/>
        <v>1 3 9 397 005</v>
      </c>
      <c r="K3125" s="118">
        <f>SUMIFS(DATOS!$F:$F,DATOS!$A:$A,$C3125,DATOS!$G:$G,$N$1,DATOS!$E:$E,$Q$1)</f>
        <v>0</v>
      </c>
      <c r="L3125" s="118">
        <f>SUMIFS(DATOS!$F:$F,DATOS!$A:$A,$C3125,DATOS!$G:$G,$O$1,DATOS!$E:$E,$Q$1)</f>
        <v>0</v>
      </c>
      <c r="M3125" s="119">
        <f>SUMIFS(DATOS!$F:$F,DATOS!$A:$A,$C3125,DATOS!$G:$G,$P$1,DATOS!$E:$E,$Q$1)</f>
        <v>0</v>
      </c>
      <c r="N3125" s="117">
        <f>SUMIFS(DATOS!$F:$F,DATOS!$A:$A,$C3125,DATOS!$G:$G,$N$1,DATOS!$L:$L,$R$1)</f>
        <v>0</v>
      </c>
      <c r="O3125" s="118">
        <f>SUMIFS(DATOS!$F:$F,DATOS!$A:$A,$C3125,DATOS!$G:$G,$O$1,DATOS!$L:$L,$R$1)</f>
        <v>0</v>
      </c>
      <c r="P3125" s="119">
        <f>SUMIFS(DATOS!$F:$F,DATOS!$A:$A,$C3125,DATOS!$G:$G,$P$1,DATOS!$L:$L,$R$1)</f>
        <v>0</v>
      </c>
      <c r="Q3125" s="117">
        <f>SUMIFS(DATOS!$F:$F,DATOS!$A:$A,$C3125,DATOS!$G:$G,$N$1,DATOS!$J:$J,$S$1)</f>
        <v>0</v>
      </c>
      <c r="R3125" s="118">
        <f>SUMIFS(DATOS!$F:$F,DATOS!$A:$A,$C3125,DATOS!$G:$G,$O$1,DATOS!$J:$J,$S$1)</f>
        <v>0</v>
      </c>
      <c r="S3125" s="119">
        <f>SUMIFS(DATOS!$F:$F,DATOS!$A:$A,$C3125,DATOS!$G:$G,$P$1,DATOS!$J:$J,$S$1)</f>
        <v>0</v>
      </c>
      <c r="T3125" s="117">
        <f>SUMIFS(DATOS!$F:$F,DATOS!$A:$A,$C3125,DATOS!$G:$G,$N$1,DATOS!$K:$K,$T$1)</f>
        <v>0</v>
      </c>
      <c r="U3125" s="118">
        <f>SUMIFS(DATOS!$F:$F,DATOS!$A:$A,$C3125,DATOS!$G:$G,$O$1,DATOS!$K:$K,$T$1)</f>
        <v>0</v>
      </c>
      <c r="V3125" s="119">
        <f>SUMIFS(DATOS!$F:$F,DATOS!$A:$A,$C3125,DATOS!$G:$G,$P$1,DATOS!$K:$K,$R$1)</f>
        <v>0</v>
      </c>
    </row>
    <row r="3126" spans="1:22">
      <c r="A3126" s="128" t="s">
        <v>452</v>
      </c>
      <c r="B3126" s="128" t="str">
        <f t="shared" si="363"/>
        <v>1 3 9 398 001 001</v>
      </c>
      <c r="C3126" s="5" t="s">
        <v>3247</v>
      </c>
      <c r="D3126" t="s">
        <v>3407</v>
      </c>
      <c r="E3126" s="127">
        <f t="shared" si="365"/>
        <v>0</v>
      </c>
      <c r="F3126" s="127">
        <f t="shared" si="366"/>
        <v>0</v>
      </c>
      <c r="G3126" s="127">
        <f t="shared" si="367"/>
        <v>0</v>
      </c>
      <c r="H3126" s="131">
        <f t="shared" si="368"/>
        <v>0</v>
      </c>
      <c r="I3126" s="128">
        <f t="shared" si="369"/>
        <v>17</v>
      </c>
      <c r="J3126" s="156" t="str">
        <f t="shared" si="364"/>
        <v>1 3 9 398 001</v>
      </c>
      <c r="K3126" s="118">
        <f>SUMIFS(DATOS!$F:$F,DATOS!$A:$A,$C3126,DATOS!$G:$G,$N$1,DATOS!$E:$E,$Q$1)</f>
        <v>0</v>
      </c>
      <c r="L3126" s="118">
        <f>SUMIFS(DATOS!$F:$F,DATOS!$A:$A,$C3126,DATOS!$G:$G,$O$1,DATOS!$E:$E,$Q$1)</f>
        <v>0</v>
      </c>
      <c r="M3126" s="119">
        <f>SUMIFS(DATOS!$F:$F,DATOS!$A:$A,$C3126,DATOS!$G:$G,$P$1,DATOS!$E:$E,$Q$1)</f>
        <v>0</v>
      </c>
      <c r="N3126" s="117">
        <f>SUMIFS(DATOS!$F:$F,DATOS!$A:$A,$C3126,DATOS!$G:$G,$N$1,DATOS!$L:$L,$R$1)</f>
        <v>0</v>
      </c>
      <c r="O3126" s="118">
        <f>SUMIFS(DATOS!$F:$F,DATOS!$A:$A,$C3126,DATOS!$G:$G,$O$1,DATOS!$L:$L,$R$1)</f>
        <v>0</v>
      </c>
      <c r="P3126" s="119">
        <f>SUMIFS(DATOS!$F:$F,DATOS!$A:$A,$C3126,DATOS!$G:$G,$P$1,DATOS!$L:$L,$R$1)</f>
        <v>0</v>
      </c>
      <c r="Q3126" s="117">
        <f>SUMIFS(DATOS!$F:$F,DATOS!$A:$A,$C3126,DATOS!$G:$G,$N$1,DATOS!$J:$J,$S$1)</f>
        <v>0</v>
      </c>
      <c r="R3126" s="118">
        <f>SUMIFS(DATOS!$F:$F,DATOS!$A:$A,$C3126,DATOS!$G:$G,$O$1,DATOS!$J:$J,$S$1)</f>
        <v>0</v>
      </c>
      <c r="S3126" s="119">
        <f>SUMIFS(DATOS!$F:$F,DATOS!$A:$A,$C3126,DATOS!$G:$G,$P$1,DATOS!$J:$J,$S$1)</f>
        <v>0</v>
      </c>
      <c r="T3126" s="117">
        <f>SUMIFS(DATOS!$F:$F,DATOS!$A:$A,$C3126,DATOS!$G:$G,$N$1,DATOS!$K:$K,$T$1)</f>
        <v>0</v>
      </c>
      <c r="U3126" s="118">
        <f>SUMIFS(DATOS!$F:$F,DATOS!$A:$A,$C3126,DATOS!$G:$G,$O$1,DATOS!$K:$K,$T$1)</f>
        <v>0</v>
      </c>
      <c r="V3126" s="119">
        <f>SUMIFS(DATOS!$F:$F,DATOS!$A:$A,$C3126,DATOS!$G:$G,$P$1,DATOS!$K:$K,$R$1)</f>
        <v>0</v>
      </c>
    </row>
    <row r="3127" spans="1:22">
      <c r="A3127" s="128" t="s">
        <v>452</v>
      </c>
      <c r="B3127" s="128" t="str">
        <f t="shared" si="363"/>
        <v>1 3 9 398 002 001</v>
      </c>
      <c r="C3127" s="5" t="s">
        <v>10299</v>
      </c>
      <c r="D3127" t="s">
        <v>3407</v>
      </c>
      <c r="E3127" s="127">
        <f t="shared" si="365"/>
        <v>0</v>
      </c>
      <c r="F3127" s="127">
        <f t="shared" si="366"/>
        <v>0</v>
      </c>
      <c r="G3127" s="127">
        <f t="shared" si="367"/>
        <v>0</v>
      </c>
      <c r="H3127" s="131">
        <f t="shared" si="368"/>
        <v>0</v>
      </c>
      <c r="I3127" s="128">
        <f t="shared" si="369"/>
        <v>17</v>
      </c>
      <c r="J3127" s="156" t="str">
        <f t="shared" si="364"/>
        <v>1 3 9 398 002</v>
      </c>
      <c r="K3127" s="118">
        <f>SUMIFS(DATOS!$F:$F,DATOS!$A:$A,$C3127,DATOS!$G:$G,$N$1,DATOS!$E:$E,$Q$1)</f>
        <v>0</v>
      </c>
      <c r="L3127" s="118">
        <f>SUMIFS(DATOS!$F:$F,DATOS!$A:$A,$C3127,DATOS!$G:$G,$O$1,DATOS!$E:$E,$Q$1)</f>
        <v>0</v>
      </c>
      <c r="M3127" s="119">
        <f>SUMIFS(DATOS!$F:$F,DATOS!$A:$A,$C3127,DATOS!$G:$G,$P$1,DATOS!$E:$E,$Q$1)</f>
        <v>0</v>
      </c>
      <c r="N3127" s="117">
        <f>SUMIFS(DATOS!$F:$F,DATOS!$A:$A,$C3127,DATOS!$G:$G,$N$1,DATOS!$L:$L,$R$1)</f>
        <v>0</v>
      </c>
      <c r="O3127" s="118">
        <f>SUMIFS(DATOS!$F:$F,DATOS!$A:$A,$C3127,DATOS!$G:$G,$O$1,DATOS!$L:$L,$R$1)</f>
        <v>0</v>
      </c>
      <c r="P3127" s="119">
        <f>SUMIFS(DATOS!$F:$F,DATOS!$A:$A,$C3127,DATOS!$G:$G,$P$1,DATOS!$L:$L,$R$1)</f>
        <v>0</v>
      </c>
      <c r="Q3127" s="117">
        <f>SUMIFS(DATOS!$F:$F,DATOS!$A:$A,$C3127,DATOS!$G:$G,$N$1,DATOS!$J:$J,$S$1)</f>
        <v>0</v>
      </c>
      <c r="R3127" s="118">
        <f>SUMIFS(DATOS!$F:$F,DATOS!$A:$A,$C3127,DATOS!$G:$G,$O$1,DATOS!$J:$J,$S$1)</f>
        <v>0</v>
      </c>
      <c r="S3127" s="119">
        <f>SUMIFS(DATOS!$F:$F,DATOS!$A:$A,$C3127,DATOS!$G:$G,$P$1,DATOS!$J:$J,$S$1)</f>
        <v>0</v>
      </c>
      <c r="T3127" s="117">
        <f>SUMIFS(DATOS!$F:$F,DATOS!$A:$A,$C3127,DATOS!$G:$G,$N$1,DATOS!$K:$K,$T$1)</f>
        <v>0</v>
      </c>
      <c r="U3127" s="118">
        <f>SUMIFS(DATOS!$F:$F,DATOS!$A:$A,$C3127,DATOS!$G:$G,$O$1,DATOS!$K:$K,$T$1)</f>
        <v>0</v>
      </c>
      <c r="V3127" s="119">
        <f>SUMIFS(DATOS!$F:$F,DATOS!$A:$A,$C3127,DATOS!$G:$G,$P$1,DATOS!$K:$K,$R$1)</f>
        <v>0</v>
      </c>
    </row>
    <row r="3128" spans="1:22">
      <c r="A3128" s="128" t="s">
        <v>452</v>
      </c>
      <c r="B3128" s="128" t="str">
        <f t="shared" si="363"/>
        <v>1 3 9 398 003 001</v>
      </c>
      <c r="C3128" s="5" t="s">
        <v>10300</v>
      </c>
      <c r="D3128" t="s">
        <v>3407</v>
      </c>
      <c r="E3128" s="127">
        <f t="shared" si="365"/>
        <v>0</v>
      </c>
      <c r="F3128" s="127">
        <f t="shared" si="366"/>
        <v>0</v>
      </c>
      <c r="G3128" s="127">
        <f t="shared" si="367"/>
        <v>0</v>
      </c>
      <c r="H3128" s="131">
        <f t="shared" si="368"/>
        <v>0</v>
      </c>
      <c r="I3128" s="128">
        <f t="shared" si="369"/>
        <v>17</v>
      </c>
      <c r="J3128" s="156" t="str">
        <f t="shared" si="364"/>
        <v>1 3 9 398 003</v>
      </c>
      <c r="K3128" s="118">
        <f>SUMIFS(DATOS!$F:$F,DATOS!$A:$A,$C3128,DATOS!$G:$G,$N$1,DATOS!$E:$E,$Q$1)</f>
        <v>0</v>
      </c>
      <c r="L3128" s="118">
        <f>SUMIFS(DATOS!$F:$F,DATOS!$A:$A,$C3128,DATOS!$G:$G,$O$1,DATOS!$E:$E,$Q$1)</f>
        <v>0</v>
      </c>
      <c r="M3128" s="119">
        <f>SUMIFS(DATOS!$F:$F,DATOS!$A:$A,$C3128,DATOS!$G:$G,$P$1,DATOS!$E:$E,$Q$1)</f>
        <v>0</v>
      </c>
      <c r="N3128" s="117">
        <f>SUMIFS(DATOS!$F:$F,DATOS!$A:$A,$C3128,DATOS!$G:$G,$N$1,DATOS!$L:$L,$R$1)</f>
        <v>0</v>
      </c>
      <c r="O3128" s="118">
        <f>SUMIFS(DATOS!$F:$F,DATOS!$A:$A,$C3128,DATOS!$G:$G,$O$1,DATOS!$L:$L,$R$1)</f>
        <v>0</v>
      </c>
      <c r="P3128" s="119">
        <f>SUMIFS(DATOS!$F:$F,DATOS!$A:$A,$C3128,DATOS!$G:$G,$P$1,DATOS!$L:$L,$R$1)</f>
        <v>0</v>
      </c>
      <c r="Q3128" s="117">
        <f>SUMIFS(DATOS!$F:$F,DATOS!$A:$A,$C3128,DATOS!$G:$G,$N$1,DATOS!$J:$J,$S$1)</f>
        <v>0</v>
      </c>
      <c r="R3128" s="118">
        <f>SUMIFS(DATOS!$F:$F,DATOS!$A:$A,$C3128,DATOS!$G:$G,$O$1,DATOS!$J:$J,$S$1)</f>
        <v>0</v>
      </c>
      <c r="S3128" s="119">
        <f>SUMIFS(DATOS!$F:$F,DATOS!$A:$A,$C3128,DATOS!$G:$G,$P$1,DATOS!$J:$J,$S$1)</f>
        <v>0</v>
      </c>
      <c r="T3128" s="117">
        <f>SUMIFS(DATOS!$F:$F,DATOS!$A:$A,$C3128,DATOS!$G:$G,$N$1,DATOS!$K:$K,$T$1)</f>
        <v>0</v>
      </c>
      <c r="U3128" s="118">
        <f>SUMIFS(DATOS!$F:$F,DATOS!$A:$A,$C3128,DATOS!$G:$G,$O$1,DATOS!$K:$K,$T$1)</f>
        <v>0</v>
      </c>
      <c r="V3128" s="119">
        <f>SUMIFS(DATOS!$F:$F,DATOS!$A:$A,$C3128,DATOS!$G:$G,$P$1,DATOS!$K:$K,$R$1)</f>
        <v>0</v>
      </c>
    </row>
    <row r="3129" spans="1:22">
      <c r="A3129" s="128" t="s">
        <v>452</v>
      </c>
      <c r="B3129" s="128" t="str">
        <f t="shared" si="363"/>
        <v>1 3 9 398 004 001</v>
      </c>
      <c r="C3129" s="5" t="s">
        <v>10301</v>
      </c>
      <c r="D3129" t="s">
        <v>3407</v>
      </c>
      <c r="E3129" s="127">
        <f t="shared" si="365"/>
        <v>0</v>
      </c>
      <c r="F3129" s="127">
        <f t="shared" si="366"/>
        <v>0</v>
      </c>
      <c r="G3129" s="127">
        <f t="shared" si="367"/>
        <v>0</v>
      </c>
      <c r="H3129" s="131">
        <f t="shared" si="368"/>
        <v>0</v>
      </c>
      <c r="I3129" s="128">
        <f t="shared" si="369"/>
        <v>17</v>
      </c>
      <c r="J3129" s="156" t="str">
        <f t="shared" si="364"/>
        <v>1 3 9 398 004</v>
      </c>
      <c r="K3129" s="118">
        <f>SUMIFS(DATOS!$F:$F,DATOS!$A:$A,$C3129,DATOS!$G:$G,$N$1,DATOS!$E:$E,$Q$1)</f>
        <v>0</v>
      </c>
      <c r="L3129" s="118">
        <f>SUMIFS(DATOS!$F:$F,DATOS!$A:$A,$C3129,DATOS!$G:$G,$O$1,DATOS!$E:$E,$Q$1)</f>
        <v>0</v>
      </c>
      <c r="M3129" s="119">
        <f>SUMIFS(DATOS!$F:$F,DATOS!$A:$A,$C3129,DATOS!$G:$G,$P$1,DATOS!$E:$E,$Q$1)</f>
        <v>0</v>
      </c>
      <c r="N3129" s="117">
        <f>SUMIFS(DATOS!$F:$F,DATOS!$A:$A,$C3129,DATOS!$G:$G,$N$1,DATOS!$L:$L,$R$1)</f>
        <v>0</v>
      </c>
      <c r="O3129" s="118">
        <f>SUMIFS(DATOS!$F:$F,DATOS!$A:$A,$C3129,DATOS!$G:$G,$O$1,DATOS!$L:$L,$R$1)</f>
        <v>0</v>
      </c>
      <c r="P3129" s="119">
        <f>SUMIFS(DATOS!$F:$F,DATOS!$A:$A,$C3129,DATOS!$G:$G,$P$1,DATOS!$L:$L,$R$1)</f>
        <v>0</v>
      </c>
      <c r="Q3129" s="117">
        <f>SUMIFS(DATOS!$F:$F,DATOS!$A:$A,$C3129,DATOS!$G:$G,$N$1,DATOS!$J:$J,$S$1)</f>
        <v>0</v>
      </c>
      <c r="R3129" s="118">
        <f>SUMIFS(DATOS!$F:$F,DATOS!$A:$A,$C3129,DATOS!$G:$G,$O$1,DATOS!$J:$J,$S$1)</f>
        <v>0</v>
      </c>
      <c r="S3129" s="119">
        <f>SUMIFS(DATOS!$F:$F,DATOS!$A:$A,$C3129,DATOS!$G:$G,$P$1,DATOS!$J:$J,$S$1)</f>
        <v>0</v>
      </c>
      <c r="T3129" s="117">
        <f>SUMIFS(DATOS!$F:$F,DATOS!$A:$A,$C3129,DATOS!$G:$G,$N$1,DATOS!$K:$K,$T$1)</f>
        <v>0</v>
      </c>
      <c r="U3129" s="118">
        <f>SUMIFS(DATOS!$F:$F,DATOS!$A:$A,$C3129,DATOS!$G:$G,$O$1,DATOS!$K:$K,$T$1)</f>
        <v>0</v>
      </c>
      <c r="V3129" s="119">
        <f>SUMIFS(DATOS!$F:$F,DATOS!$A:$A,$C3129,DATOS!$G:$G,$P$1,DATOS!$K:$K,$R$1)</f>
        <v>0</v>
      </c>
    </row>
    <row r="3130" spans="1:22">
      <c r="A3130" s="128" t="s">
        <v>452</v>
      </c>
      <c r="B3130" s="128" t="str">
        <f t="shared" si="363"/>
        <v>1 3 9 398 005 001</v>
      </c>
      <c r="C3130" s="5" t="s">
        <v>10302</v>
      </c>
      <c r="D3130" t="s">
        <v>3407</v>
      </c>
      <c r="E3130" s="127">
        <f t="shared" si="365"/>
        <v>0</v>
      </c>
      <c r="F3130" s="127">
        <f t="shared" si="366"/>
        <v>0</v>
      </c>
      <c r="G3130" s="127">
        <f t="shared" si="367"/>
        <v>0</v>
      </c>
      <c r="H3130" s="131">
        <f t="shared" si="368"/>
        <v>0</v>
      </c>
      <c r="I3130" s="128">
        <f t="shared" si="369"/>
        <v>17</v>
      </c>
      <c r="J3130" s="156" t="str">
        <f t="shared" si="364"/>
        <v>1 3 9 398 005</v>
      </c>
      <c r="K3130" s="118">
        <f>SUMIFS(DATOS!$F:$F,DATOS!$A:$A,$C3130,DATOS!$G:$G,$N$1,DATOS!$E:$E,$Q$1)</f>
        <v>0</v>
      </c>
      <c r="L3130" s="118">
        <f>SUMIFS(DATOS!$F:$F,DATOS!$A:$A,$C3130,DATOS!$G:$G,$O$1,DATOS!$E:$E,$Q$1)</f>
        <v>0</v>
      </c>
      <c r="M3130" s="119">
        <f>SUMIFS(DATOS!$F:$F,DATOS!$A:$A,$C3130,DATOS!$G:$G,$P$1,DATOS!$E:$E,$Q$1)</f>
        <v>0</v>
      </c>
      <c r="N3130" s="117">
        <f>SUMIFS(DATOS!$F:$F,DATOS!$A:$A,$C3130,DATOS!$G:$G,$N$1,DATOS!$L:$L,$R$1)</f>
        <v>0</v>
      </c>
      <c r="O3130" s="118">
        <f>SUMIFS(DATOS!$F:$F,DATOS!$A:$A,$C3130,DATOS!$G:$G,$O$1,DATOS!$L:$L,$R$1)</f>
        <v>0</v>
      </c>
      <c r="P3130" s="119">
        <f>SUMIFS(DATOS!$F:$F,DATOS!$A:$A,$C3130,DATOS!$G:$G,$P$1,DATOS!$L:$L,$R$1)</f>
        <v>0</v>
      </c>
      <c r="Q3130" s="117">
        <f>SUMIFS(DATOS!$F:$F,DATOS!$A:$A,$C3130,DATOS!$G:$G,$N$1,DATOS!$J:$J,$S$1)</f>
        <v>0</v>
      </c>
      <c r="R3130" s="118">
        <f>SUMIFS(DATOS!$F:$F,DATOS!$A:$A,$C3130,DATOS!$G:$G,$O$1,DATOS!$J:$J,$S$1)</f>
        <v>0</v>
      </c>
      <c r="S3130" s="119">
        <f>SUMIFS(DATOS!$F:$F,DATOS!$A:$A,$C3130,DATOS!$G:$G,$P$1,DATOS!$J:$J,$S$1)</f>
        <v>0</v>
      </c>
      <c r="T3130" s="117">
        <f>SUMIFS(DATOS!$F:$F,DATOS!$A:$A,$C3130,DATOS!$G:$G,$N$1,DATOS!$K:$K,$T$1)</f>
        <v>0</v>
      </c>
      <c r="U3130" s="118">
        <f>SUMIFS(DATOS!$F:$F,DATOS!$A:$A,$C3130,DATOS!$G:$G,$O$1,DATOS!$K:$K,$T$1)</f>
        <v>0</v>
      </c>
      <c r="V3130" s="119">
        <f>SUMIFS(DATOS!$F:$F,DATOS!$A:$A,$C3130,DATOS!$G:$G,$P$1,DATOS!$K:$K,$R$1)</f>
        <v>0</v>
      </c>
    </row>
    <row r="3131" spans="1:22">
      <c r="A3131" s="128" t="s">
        <v>452</v>
      </c>
      <c r="B3131" s="128" t="str">
        <f t="shared" si="363"/>
        <v>1 3 9 399 001 001</v>
      </c>
      <c r="C3131" s="5" t="s">
        <v>4809</v>
      </c>
      <c r="D3131" t="s">
        <v>579</v>
      </c>
      <c r="E3131" s="127">
        <f t="shared" si="365"/>
        <v>0</v>
      </c>
      <c r="F3131" s="127">
        <f t="shared" si="366"/>
        <v>0</v>
      </c>
      <c r="G3131" s="127">
        <f t="shared" si="367"/>
        <v>0</v>
      </c>
      <c r="H3131" s="131">
        <f t="shared" si="368"/>
        <v>0</v>
      </c>
      <c r="I3131" s="128">
        <f t="shared" si="369"/>
        <v>17</v>
      </c>
      <c r="J3131" s="156" t="str">
        <f t="shared" si="364"/>
        <v>1 3 9 399 001</v>
      </c>
      <c r="K3131" s="118">
        <f>SUMIFS(DATOS!$F:$F,DATOS!$A:$A,$C3131,DATOS!$G:$G,$N$1,DATOS!$E:$E,$Q$1)</f>
        <v>0</v>
      </c>
      <c r="L3131" s="118">
        <f>SUMIFS(DATOS!$F:$F,DATOS!$A:$A,$C3131,DATOS!$G:$G,$O$1,DATOS!$E:$E,$Q$1)</f>
        <v>0</v>
      </c>
      <c r="M3131" s="119">
        <f>SUMIFS(DATOS!$F:$F,DATOS!$A:$A,$C3131,DATOS!$G:$G,$P$1,DATOS!$E:$E,$Q$1)</f>
        <v>0</v>
      </c>
      <c r="N3131" s="117">
        <f>SUMIFS(DATOS!$F:$F,DATOS!$A:$A,$C3131,DATOS!$G:$G,$N$1,DATOS!$L:$L,$R$1)</f>
        <v>0</v>
      </c>
      <c r="O3131" s="118">
        <f>SUMIFS(DATOS!$F:$F,DATOS!$A:$A,$C3131,DATOS!$G:$G,$O$1,DATOS!$L:$L,$R$1)</f>
        <v>0</v>
      </c>
      <c r="P3131" s="119">
        <f>SUMIFS(DATOS!$F:$F,DATOS!$A:$A,$C3131,DATOS!$G:$G,$P$1,DATOS!$L:$L,$R$1)</f>
        <v>0</v>
      </c>
      <c r="Q3131" s="117">
        <f>SUMIFS(DATOS!$F:$F,DATOS!$A:$A,$C3131,DATOS!$G:$G,$N$1,DATOS!$J:$J,$S$1)</f>
        <v>0</v>
      </c>
      <c r="R3131" s="118">
        <f>SUMIFS(DATOS!$F:$F,DATOS!$A:$A,$C3131,DATOS!$G:$G,$O$1,DATOS!$J:$J,$S$1)</f>
        <v>0</v>
      </c>
      <c r="S3131" s="119">
        <f>SUMIFS(DATOS!$F:$F,DATOS!$A:$A,$C3131,DATOS!$G:$G,$P$1,DATOS!$J:$J,$S$1)</f>
        <v>0</v>
      </c>
      <c r="T3131" s="117">
        <f>SUMIFS(DATOS!$F:$F,DATOS!$A:$A,$C3131,DATOS!$G:$G,$N$1,DATOS!$K:$K,$T$1)</f>
        <v>0</v>
      </c>
      <c r="U3131" s="118">
        <f>SUMIFS(DATOS!$F:$F,DATOS!$A:$A,$C3131,DATOS!$G:$G,$O$1,DATOS!$K:$K,$T$1)</f>
        <v>0</v>
      </c>
      <c r="V3131" s="119">
        <f>SUMIFS(DATOS!$F:$F,DATOS!$A:$A,$C3131,DATOS!$G:$G,$P$1,DATOS!$K:$K,$R$1)</f>
        <v>0</v>
      </c>
    </row>
    <row r="3132" spans="1:22">
      <c r="A3132" s="128" t="s">
        <v>452</v>
      </c>
      <c r="B3132" s="128" t="str">
        <f t="shared" si="363"/>
        <v>1 3 9 399 002 001</v>
      </c>
      <c r="C3132" s="5" t="s">
        <v>10303</v>
      </c>
      <c r="D3132" t="s">
        <v>579</v>
      </c>
      <c r="E3132" s="127">
        <f t="shared" si="365"/>
        <v>0</v>
      </c>
      <c r="F3132" s="127">
        <f t="shared" si="366"/>
        <v>0</v>
      </c>
      <c r="G3132" s="127">
        <f t="shared" si="367"/>
        <v>0</v>
      </c>
      <c r="H3132" s="131">
        <f t="shared" si="368"/>
        <v>0</v>
      </c>
      <c r="I3132" s="128">
        <f t="shared" si="369"/>
        <v>17</v>
      </c>
      <c r="J3132" s="156" t="str">
        <f t="shared" si="364"/>
        <v>1 3 9 399 002</v>
      </c>
      <c r="K3132" s="118">
        <f>SUMIFS(DATOS!$F:$F,DATOS!$A:$A,$C3132,DATOS!$G:$G,$N$1,DATOS!$E:$E,$Q$1)</f>
        <v>0</v>
      </c>
      <c r="L3132" s="118">
        <f>SUMIFS(DATOS!$F:$F,DATOS!$A:$A,$C3132,DATOS!$G:$G,$O$1,DATOS!$E:$E,$Q$1)</f>
        <v>0</v>
      </c>
      <c r="M3132" s="119">
        <f>SUMIFS(DATOS!$F:$F,DATOS!$A:$A,$C3132,DATOS!$G:$G,$P$1,DATOS!$E:$E,$Q$1)</f>
        <v>0</v>
      </c>
      <c r="N3132" s="117">
        <f>SUMIFS(DATOS!$F:$F,DATOS!$A:$A,$C3132,DATOS!$G:$G,$N$1,DATOS!$L:$L,$R$1)</f>
        <v>0</v>
      </c>
      <c r="O3132" s="118">
        <f>SUMIFS(DATOS!$F:$F,DATOS!$A:$A,$C3132,DATOS!$G:$G,$O$1,DATOS!$L:$L,$R$1)</f>
        <v>0</v>
      </c>
      <c r="P3132" s="119">
        <f>SUMIFS(DATOS!$F:$F,DATOS!$A:$A,$C3132,DATOS!$G:$G,$P$1,DATOS!$L:$L,$R$1)</f>
        <v>0</v>
      </c>
      <c r="Q3132" s="117">
        <f>SUMIFS(DATOS!$F:$F,DATOS!$A:$A,$C3132,DATOS!$G:$G,$N$1,DATOS!$J:$J,$S$1)</f>
        <v>0</v>
      </c>
      <c r="R3132" s="118">
        <f>SUMIFS(DATOS!$F:$F,DATOS!$A:$A,$C3132,DATOS!$G:$G,$O$1,DATOS!$J:$J,$S$1)</f>
        <v>0</v>
      </c>
      <c r="S3132" s="119">
        <f>SUMIFS(DATOS!$F:$F,DATOS!$A:$A,$C3132,DATOS!$G:$G,$P$1,DATOS!$J:$J,$S$1)</f>
        <v>0</v>
      </c>
      <c r="T3132" s="117">
        <f>SUMIFS(DATOS!$F:$F,DATOS!$A:$A,$C3132,DATOS!$G:$G,$N$1,DATOS!$K:$K,$T$1)</f>
        <v>0</v>
      </c>
      <c r="U3132" s="118">
        <f>SUMIFS(DATOS!$F:$F,DATOS!$A:$A,$C3132,DATOS!$G:$G,$O$1,DATOS!$K:$K,$T$1)</f>
        <v>0</v>
      </c>
      <c r="V3132" s="119">
        <f>SUMIFS(DATOS!$F:$F,DATOS!$A:$A,$C3132,DATOS!$G:$G,$P$1,DATOS!$K:$K,$R$1)</f>
        <v>0</v>
      </c>
    </row>
    <row r="3133" spans="1:22">
      <c r="A3133" s="128" t="s">
        <v>452</v>
      </c>
      <c r="B3133" s="128" t="str">
        <f t="shared" si="363"/>
        <v>1 3 9 399 003 001</v>
      </c>
      <c r="C3133" s="5" t="s">
        <v>8270</v>
      </c>
      <c r="D3133" t="s">
        <v>579</v>
      </c>
      <c r="E3133" s="127">
        <f t="shared" si="365"/>
        <v>320875</v>
      </c>
      <c r="F3133" s="127">
        <f t="shared" si="366"/>
        <v>0</v>
      </c>
      <c r="G3133" s="127">
        <f t="shared" si="367"/>
        <v>0</v>
      </c>
      <c r="H3133" s="131">
        <f t="shared" si="368"/>
        <v>320875</v>
      </c>
      <c r="I3133" s="128">
        <f t="shared" si="369"/>
        <v>17</v>
      </c>
      <c r="J3133" s="156" t="str">
        <f t="shared" si="364"/>
        <v>1 3 9 399 003</v>
      </c>
      <c r="K3133" s="118">
        <f>SUMIFS(DATOS!$F:$F,DATOS!$A:$A,$C3133,DATOS!$G:$G,$N$1,DATOS!$E:$E,$Q$1)</f>
        <v>0</v>
      </c>
      <c r="L3133" s="118">
        <f>SUMIFS(DATOS!$F:$F,DATOS!$A:$A,$C3133,DATOS!$G:$G,$O$1,DATOS!$E:$E,$Q$1)</f>
        <v>0</v>
      </c>
      <c r="M3133" s="119">
        <f>SUMIFS(DATOS!$F:$F,DATOS!$A:$A,$C3133,DATOS!$G:$G,$P$1,DATOS!$E:$E,$Q$1)</f>
        <v>0</v>
      </c>
      <c r="N3133" s="117">
        <f>SUMIFS(DATOS!$F:$F,DATOS!$A:$A,$C3133,DATOS!$G:$G,$N$1,DATOS!$L:$L,$R$1)</f>
        <v>320875</v>
      </c>
      <c r="O3133" s="118">
        <f>SUMIFS(DATOS!$F:$F,DATOS!$A:$A,$C3133,DATOS!$G:$G,$O$1,DATOS!$L:$L,$R$1)</f>
        <v>0</v>
      </c>
      <c r="P3133" s="119">
        <f>SUMIFS(DATOS!$F:$F,DATOS!$A:$A,$C3133,DATOS!$G:$G,$P$1,DATOS!$L:$L,$R$1)</f>
        <v>0</v>
      </c>
      <c r="Q3133" s="117">
        <f>SUMIFS(DATOS!$F:$F,DATOS!$A:$A,$C3133,DATOS!$G:$G,$N$1,DATOS!$J:$J,$S$1)</f>
        <v>0</v>
      </c>
      <c r="R3133" s="118">
        <f>SUMIFS(DATOS!$F:$F,DATOS!$A:$A,$C3133,DATOS!$G:$G,$O$1,DATOS!$J:$J,$S$1)</f>
        <v>0</v>
      </c>
      <c r="S3133" s="119">
        <f>SUMIFS(DATOS!$F:$F,DATOS!$A:$A,$C3133,DATOS!$G:$G,$P$1,DATOS!$J:$J,$S$1)</f>
        <v>0</v>
      </c>
      <c r="T3133" s="117">
        <f>SUMIFS(DATOS!$F:$F,DATOS!$A:$A,$C3133,DATOS!$G:$G,$N$1,DATOS!$K:$K,$T$1)</f>
        <v>0</v>
      </c>
      <c r="U3133" s="118">
        <f>SUMIFS(DATOS!$F:$F,DATOS!$A:$A,$C3133,DATOS!$G:$G,$O$1,DATOS!$K:$K,$T$1)</f>
        <v>0</v>
      </c>
      <c r="V3133" s="119">
        <f>SUMIFS(DATOS!$F:$F,DATOS!$A:$A,$C3133,DATOS!$G:$G,$P$1,DATOS!$K:$K,$R$1)</f>
        <v>0</v>
      </c>
    </row>
    <row r="3134" spans="1:22">
      <c r="A3134" s="128" t="s">
        <v>452</v>
      </c>
      <c r="B3134" s="128" t="str">
        <f t="shared" si="363"/>
        <v>1 3 9 399 004 001</v>
      </c>
      <c r="C3134" s="5" t="s">
        <v>10304</v>
      </c>
      <c r="D3134" t="s">
        <v>579</v>
      </c>
      <c r="E3134" s="127">
        <f t="shared" si="365"/>
        <v>0</v>
      </c>
      <c r="F3134" s="127">
        <f t="shared" si="366"/>
        <v>0</v>
      </c>
      <c r="G3134" s="127">
        <f t="shared" si="367"/>
        <v>0</v>
      </c>
      <c r="H3134" s="131">
        <f t="shared" si="368"/>
        <v>0</v>
      </c>
      <c r="I3134" s="128">
        <f t="shared" si="369"/>
        <v>17</v>
      </c>
      <c r="J3134" s="156" t="str">
        <f t="shared" si="364"/>
        <v>1 3 9 399 004</v>
      </c>
      <c r="K3134" s="118">
        <f>SUMIFS(DATOS!$F:$F,DATOS!$A:$A,$C3134,DATOS!$G:$G,$N$1,DATOS!$E:$E,$Q$1)</f>
        <v>0</v>
      </c>
      <c r="L3134" s="118">
        <f>SUMIFS(DATOS!$F:$F,DATOS!$A:$A,$C3134,DATOS!$G:$G,$O$1,DATOS!$E:$E,$Q$1)</f>
        <v>0</v>
      </c>
      <c r="M3134" s="119">
        <f>SUMIFS(DATOS!$F:$F,DATOS!$A:$A,$C3134,DATOS!$G:$G,$P$1,DATOS!$E:$E,$Q$1)</f>
        <v>0</v>
      </c>
      <c r="N3134" s="117">
        <f>SUMIFS(DATOS!$F:$F,DATOS!$A:$A,$C3134,DATOS!$G:$G,$N$1,DATOS!$L:$L,$R$1)</f>
        <v>0</v>
      </c>
      <c r="O3134" s="118">
        <f>SUMIFS(DATOS!$F:$F,DATOS!$A:$A,$C3134,DATOS!$G:$G,$O$1,DATOS!$L:$L,$R$1)</f>
        <v>0</v>
      </c>
      <c r="P3134" s="119">
        <f>SUMIFS(DATOS!$F:$F,DATOS!$A:$A,$C3134,DATOS!$G:$G,$P$1,DATOS!$L:$L,$R$1)</f>
        <v>0</v>
      </c>
      <c r="Q3134" s="117">
        <f>SUMIFS(DATOS!$F:$F,DATOS!$A:$A,$C3134,DATOS!$G:$G,$N$1,DATOS!$J:$J,$S$1)</f>
        <v>0</v>
      </c>
      <c r="R3134" s="118">
        <f>SUMIFS(DATOS!$F:$F,DATOS!$A:$A,$C3134,DATOS!$G:$G,$O$1,DATOS!$J:$J,$S$1)</f>
        <v>0</v>
      </c>
      <c r="S3134" s="119">
        <f>SUMIFS(DATOS!$F:$F,DATOS!$A:$A,$C3134,DATOS!$G:$G,$P$1,DATOS!$J:$J,$S$1)</f>
        <v>0</v>
      </c>
      <c r="T3134" s="117">
        <f>SUMIFS(DATOS!$F:$F,DATOS!$A:$A,$C3134,DATOS!$G:$G,$N$1,DATOS!$K:$K,$T$1)</f>
        <v>0</v>
      </c>
      <c r="U3134" s="118">
        <f>SUMIFS(DATOS!$F:$F,DATOS!$A:$A,$C3134,DATOS!$G:$G,$O$1,DATOS!$K:$K,$T$1)</f>
        <v>0</v>
      </c>
      <c r="V3134" s="119">
        <f>SUMIFS(DATOS!$F:$F,DATOS!$A:$A,$C3134,DATOS!$G:$G,$P$1,DATOS!$K:$K,$R$1)</f>
        <v>0</v>
      </c>
    </row>
    <row r="3135" spans="1:22">
      <c r="A3135" s="128" t="s">
        <v>452</v>
      </c>
      <c r="B3135" s="128" t="str">
        <f t="shared" si="363"/>
        <v>1 3 9 399 005 001</v>
      </c>
      <c r="C3135" s="5" t="s">
        <v>10305</v>
      </c>
      <c r="D3135" t="s">
        <v>579</v>
      </c>
      <c r="E3135" s="127">
        <f t="shared" si="365"/>
        <v>0</v>
      </c>
      <c r="F3135" s="127">
        <f t="shared" si="366"/>
        <v>0</v>
      </c>
      <c r="G3135" s="127">
        <f t="shared" si="367"/>
        <v>0</v>
      </c>
      <c r="H3135" s="131">
        <f t="shared" si="368"/>
        <v>0</v>
      </c>
      <c r="I3135" s="128">
        <f t="shared" si="369"/>
        <v>17</v>
      </c>
      <c r="J3135" s="156" t="str">
        <f t="shared" si="364"/>
        <v>1 3 9 399 005</v>
      </c>
      <c r="K3135" s="118">
        <f>SUMIFS(DATOS!$F:$F,DATOS!$A:$A,$C3135,DATOS!$G:$G,$N$1,DATOS!$E:$E,$Q$1)</f>
        <v>0</v>
      </c>
      <c r="L3135" s="118">
        <f>SUMIFS(DATOS!$F:$F,DATOS!$A:$A,$C3135,DATOS!$G:$G,$O$1,DATOS!$E:$E,$Q$1)</f>
        <v>0</v>
      </c>
      <c r="M3135" s="119">
        <f>SUMIFS(DATOS!$F:$F,DATOS!$A:$A,$C3135,DATOS!$G:$G,$P$1,DATOS!$E:$E,$Q$1)</f>
        <v>0</v>
      </c>
      <c r="N3135" s="117">
        <f>SUMIFS(DATOS!$F:$F,DATOS!$A:$A,$C3135,DATOS!$G:$G,$N$1,DATOS!$L:$L,$R$1)</f>
        <v>0</v>
      </c>
      <c r="O3135" s="118">
        <f>SUMIFS(DATOS!$F:$F,DATOS!$A:$A,$C3135,DATOS!$G:$G,$O$1,DATOS!$L:$L,$R$1)</f>
        <v>0</v>
      </c>
      <c r="P3135" s="119">
        <f>SUMIFS(DATOS!$F:$F,DATOS!$A:$A,$C3135,DATOS!$G:$G,$P$1,DATOS!$L:$L,$R$1)</f>
        <v>0</v>
      </c>
      <c r="Q3135" s="117">
        <f>SUMIFS(DATOS!$F:$F,DATOS!$A:$A,$C3135,DATOS!$G:$G,$N$1,DATOS!$J:$J,$S$1)</f>
        <v>0</v>
      </c>
      <c r="R3135" s="118">
        <f>SUMIFS(DATOS!$F:$F,DATOS!$A:$A,$C3135,DATOS!$G:$G,$O$1,DATOS!$J:$J,$S$1)</f>
        <v>0</v>
      </c>
      <c r="S3135" s="119">
        <f>SUMIFS(DATOS!$F:$F,DATOS!$A:$A,$C3135,DATOS!$G:$G,$P$1,DATOS!$J:$J,$S$1)</f>
        <v>0</v>
      </c>
      <c r="T3135" s="117">
        <f>SUMIFS(DATOS!$F:$F,DATOS!$A:$A,$C3135,DATOS!$G:$G,$N$1,DATOS!$K:$K,$T$1)</f>
        <v>0</v>
      </c>
      <c r="U3135" s="118">
        <f>SUMIFS(DATOS!$F:$F,DATOS!$A:$A,$C3135,DATOS!$G:$G,$O$1,DATOS!$K:$K,$T$1)</f>
        <v>0</v>
      </c>
      <c r="V3135" s="119">
        <f>SUMIFS(DATOS!$F:$F,DATOS!$A:$A,$C3135,DATOS!$G:$G,$P$1,DATOS!$K:$K,$R$1)</f>
        <v>0</v>
      </c>
    </row>
    <row r="3136" spans="1:22">
      <c r="A3136" s="128" t="s">
        <v>452</v>
      </c>
      <c r="B3136" s="128" t="str">
        <f t="shared" si="363"/>
        <v>1 4 1 411 001 001</v>
      </c>
      <c r="C3136" s="5" t="s">
        <v>4817</v>
      </c>
      <c r="D3136" t="s">
        <v>3408</v>
      </c>
      <c r="E3136" s="127">
        <f t="shared" si="365"/>
        <v>0</v>
      </c>
      <c r="F3136" s="127">
        <f t="shared" si="366"/>
        <v>0</v>
      </c>
      <c r="G3136" s="127">
        <f t="shared" si="367"/>
        <v>0</v>
      </c>
      <c r="H3136" s="131">
        <f t="shared" si="368"/>
        <v>0</v>
      </c>
      <c r="I3136" s="128">
        <f t="shared" si="369"/>
        <v>17</v>
      </c>
      <c r="J3136" s="156" t="str">
        <f t="shared" si="364"/>
        <v>1 4 1 411 001</v>
      </c>
      <c r="K3136" s="118">
        <f>SUMIFS(DATOS!$F:$F,DATOS!$A:$A,$C3136,DATOS!$G:$G,$N$1,DATOS!$E:$E,$Q$1)</f>
        <v>0</v>
      </c>
      <c r="L3136" s="118">
        <f>SUMIFS(DATOS!$F:$F,DATOS!$A:$A,$C3136,DATOS!$G:$G,$O$1,DATOS!$E:$E,$Q$1)</f>
        <v>0</v>
      </c>
      <c r="M3136" s="119">
        <f>SUMIFS(DATOS!$F:$F,DATOS!$A:$A,$C3136,DATOS!$G:$G,$P$1,DATOS!$E:$E,$Q$1)</f>
        <v>0</v>
      </c>
      <c r="N3136" s="117">
        <f>SUMIFS(DATOS!$F:$F,DATOS!$A:$A,$C3136,DATOS!$G:$G,$N$1,DATOS!$L:$L,$R$1)</f>
        <v>0</v>
      </c>
      <c r="O3136" s="118">
        <f>SUMIFS(DATOS!$F:$F,DATOS!$A:$A,$C3136,DATOS!$G:$G,$O$1,DATOS!$L:$L,$R$1)</f>
        <v>0</v>
      </c>
      <c r="P3136" s="119">
        <f>SUMIFS(DATOS!$F:$F,DATOS!$A:$A,$C3136,DATOS!$G:$G,$P$1,DATOS!$L:$L,$R$1)</f>
        <v>0</v>
      </c>
      <c r="Q3136" s="117">
        <f>SUMIFS(DATOS!$F:$F,DATOS!$A:$A,$C3136,DATOS!$G:$G,$N$1,DATOS!$J:$J,$S$1)</f>
        <v>0</v>
      </c>
      <c r="R3136" s="118">
        <f>SUMIFS(DATOS!$F:$F,DATOS!$A:$A,$C3136,DATOS!$G:$G,$O$1,DATOS!$J:$J,$S$1)</f>
        <v>0</v>
      </c>
      <c r="S3136" s="119">
        <f>SUMIFS(DATOS!$F:$F,DATOS!$A:$A,$C3136,DATOS!$G:$G,$P$1,DATOS!$J:$J,$S$1)</f>
        <v>0</v>
      </c>
      <c r="T3136" s="117">
        <f>SUMIFS(DATOS!$F:$F,DATOS!$A:$A,$C3136,DATOS!$G:$G,$N$1,DATOS!$K:$K,$T$1)</f>
        <v>0</v>
      </c>
      <c r="U3136" s="118">
        <f>SUMIFS(DATOS!$F:$F,DATOS!$A:$A,$C3136,DATOS!$G:$G,$O$1,DATOS!$K:$K,$T$1)</f>
        <v>0</v>
      </c>
      <c r="V3136" s="119">
        <f>SUMIFS(DATOS!$F:$F,DATOS!$A:$A,$C3136,DATOS!$G:$G,$P$1,DATOS!$K:$K,$R$1)</f>
        <v>0</v>
      </c>
    </row>
    <row r="3137" spans="1:22">
      <c r="A3137" s="128" t="s">
        <v>452</v>
      </c>
      <c r="B3137" s="128" t="str">
        <f t="shared" si="363"/>
        <v>1 4 1 411 002 001</v>
      </c>
      <c r="C3137" s="5" t="s">
        <v>10306</v>
      </c>
      <c r="D3137" t="s">
        <v>3408</v>
      </c>
      <c r="E3137" s="127">
        <f t="shared" si="365"/>
        <v>0</v>
      </c>
      <c r="F3137" s="127">
        <f t="shared" si="366"/>
        <v>0</v>
      </c>
      <c r="G3137" s="127">
        <f t="shared" si="367"/>
        <v>0</v>
      </c>
      <c r="H3137" s="131">
        <f t="shared" si="368"/>
        <v>0</v>
      </c>
      <c r="I3137" s="128">
        <f t="shared" si="369"/>
        <v>17</v>
      </c>
      <c r="J3137" s="156" t="str">
        <f t="shared" si="364"/>
        <v>1 4 1 411 002</v>
      </c>
      <c r="K3137" s="118">
        <f>SUMIFS(DATOS!$F:$F,DATOS!$A:$A,$C3137,DATOS!$G:$G,$N$1,DATOS!$E:$E,$Q$1)</f>
        <v>0</v>
      </c>
      <c r="L3137" s="118">
        <f>SUMIFS(DATOS!$F:$F,DATOS!$A:$A,$C3137,DATOS!$G:$G,$O$1,DATOS!$E:$E,$Q$1)</f>
        <v>0</v>
      </c>
      <c r="M3137" s="119">
        <f>SUMIFS(DATOS!$F:$F,DATOS!$A:$A,$C3137,DATOS!$G:$G,$P$1,DATOS!$E:$E,$Q$1)</f>
        <v>0</v>
      </c>
      <c r="N3137" s="117">
        <f>SUMIFS(DATOS!$F:$F,DATOS!$A:$A,$C3137,DATOS!$G:$G,$N$1,DATOS!$L:$L,$R$1)</f>
        <v>0</v>
      </c>
      <c r="O3137" s="118">
        <f>SUMIFS(DATOS!$F:$F,DATOS!$A:$A,$C3137,DATOS!$G:$G,$O$1,DATOS!$L:$L,$R$1)</f>
        <v>0</v>
      </c>
      <c r="P3137" s="119">
        <f>SUMIFS(DATOS!$F:$F,DATOS!$A:$A,$C3137,DATOS!$G:$G,$P$1,DATOS!$L:$L,$R$1)</f>
        <v>0</v>
      </c>
      <c r="Q3137" s="117">
        <f>SUMIFS(DATOS!$F:$F,DATOS!$A:$A,$C3137,DATOS!$G:$G,$N$1,DATOS!$J:$J,$S$1)</f>
        <v>0</v>
      </c>
      <c r="R3137" s="118">
        <f>SUMIFS(DATOS!$F:$F,DATOS!$A:$A,$C3137,DATOS!$G:$G,$O$1,DATOS!$J:$J,$S$1)</f>
        <v>0</v>
      </c>
      <c r="S3137" s="119">
        <f>SUMIFS(DATOS!$F:$F,DATOS!$A:$A,$C3137,DATOS!$G:$G,$P$1,DATOS!$J:$J,$S$1)</f>
        <v>0</v>
      </c>
      <c r="T3137" s="117">
        <f>SUMIFS(DATOS!$F:$F,DATOS!$A:$A,$C3137,DATOS!$G:$G,$N$1,DATOS!$K:$K,$T$1)</f>
        <v>0</v>
      </c>
      <c r="U3137" s="118">
        <f>SUMIFS(DATOS!$F:$F,DATOS!$A:$A,$C3137,DATOS!$G:$G,$O$1,DATOS!$K:$K,$T$1)</f>
        <v>0</v>
      </c>
      <c r="V3137" s="119">
        <f>SUMIFS(DATOS!$F:$F,DATOS!$A:$A,$C3137,DATOS!$G:$G,$P$1,DATOS!$K:$K,$R$1)</f>
        <v>0</v>
      </c>
    </row>
    <row r="3138" spans="1:22">
      <c r="A3138" s="128" t="s">
        <v>452</v>
      </c>
      <c r="B3138" s="128" t="str">
        <f t="shared" si="363"/>
        <v>1 4 1 411 003 001</v>
      </c>
      <c r="C3138" s="5" t="s">
        <v>10307</v>
      </c>
      <c r="D3138" t="s">
        <v>3408</v>
      </c>
      <c r="E3138" s="127">
        <f t="shared" si="365"/>
        <v>0</v>
      </c>
      <c r="F3138" s="127">
        <f t="shared" si="366"/>
        <v>0</v>
      </c>
      <c r="G3138" s="127">
        <f t="shared" si="367"/>
        <v>0</v>
      </c>
      <c r="H3138" s="131">
        <f t="shared" si="368"/>
        <v>0</v>
      </c>
      <c r="I3138" s="128">
        <f t="shared" si="369"/>
        <v>17</v>
      </c>
      <c r="J3138" s="156" t="str">
        <f t="shared" si="364"/>
        <v>1 4 1 411 003</v>
      </c>
      <c r="K3138" s="118">
        <f>SUMIFS(DATOS!$F:$F,DATOS!$A:$A,$C3138,DATOS!$G:$G,$N$1,DATOS!$E:$E,$Q$1)</f>
        <v>0</v>
      </c>
      <c r="L3138" s="118">
        <f>SUMIFS(DATOS!$F:$F,DATOS!$A:$A,$C3138,DATOS!$G:$G,$O$1,DATOS!$E:$E,$Q$1)</f>
        <v>0</v>
      </c>
      <c r="M3138" s="119">
        <f>SUMIFS(DATOS!$F:$F,DATOS!$A:$A,$C3138,DATOS!$G:$G,$P$1,DATOS!$E:$E,$Q$1)</f>
        <v>0</v>
      </c>
      <c r="N3138" s="117">
        <f>SUMIFS(DATOS!$F:$F,DATOS!$A:$A,$C3138,DATOS!$G:$G,$N$1,DATOS!$L:$L,$R$1)</f>
        <v>0</v>
      </c>
      <c r="O3138" s="118">
        <f>SUMIFS(DATOS!$F:$F,DATOS!$A:$A,$C3138,DATOS!$G:$G,$O$1,DATOS!$L:$L,$R$1)</f>
        <v>0</v>
      </c>
      <c r="P3138" s="119">
        <f>SUMIFS(DATOS!$F:$F,DATOS!$A:$A,$C3138,DATOS!$G:$G,$P$1,DATOS!$L:$L,$R$1)</f>
        <v>0</v>
      </c>
      <c r="Q3138" s="117">
        <f>SUMIFS(DATOS!$F:$F,DATOS!$A:$A,$C3138,DATOS!$G:$G,$N$1,DATOS!$J:$J,$S$1)</f>
        <v>0</v>
      </c>
      <c r="R3138" s="118">
        <f>SUMIFS(DATOS!$F:$F,DATOS!$A:$A,$C3138,DATOS!$G:$G,$O$1,DATOS!$J:$J,$S$1)</f>
        <v>0</v>
      </c>
      <c r="S3138" s="119">
        <f>SUMIFS(DATOS!$F:$F,DATOS!$A:$A,$C3138,DATOS!$G:$G,$P$1,DATOS!$J:$J,$S$1)</f>
        <v>0</v>
      </c>
      <c r="T3138" s="117">
        <f>SUMIFS(DATOS!$F:$F,DATOS!$A:$A,$C3138,DATOS!$G:$G,$N$1,DATOS!$K:$K,$T$1)</f>
        <v>0</v>
      </c>
      <c r="U3138" s="118">
        <f>SUMIFS(DATOS!$F:$F,DATOS!$A:$A,$C3138,DATOS!$G:$G,$O$1,DATOS!$K:$K,$T$1)</f>
        <v>0</v>
      </c>
      <c r="V3138" s="119">
        <f>SUMIFS(DATOS!$F:$F,DATOS!$A:$A,$C3138,DATOS!$G:$G,$P$1,DATOS!$K:$K,$R$1)</f>
        <v>0</v>
      </c>
    </row>
    <row r="3139" spans="1:22">
      <c r="A3139" s="128" t="s">
        <v>452</v>
      </c>
      <c r="B3139" s="128" t="str">
        <f t="shared" si="363"/>
        <v>1 4 1 411 004 001</v>
      </c>
      <c r="C3139" s="5" t="s">
        <v>10308</v>
      </c>
      <c r="D3139" t="s">
        <v>3408</v>
      </c>
      <c r="E3139" s="127">
        <f t="shared" si="365"/>
        <v>0</v>
      </c>
      <c r="F3139" s="127">
        <f t="shared" si="366"/>
        <v>0</v>
      </c>
      <c r="G3139" s="127">
        <f t="shared" si="367"/>
        <v>0</v>
      </c>
      <c r="H3139" s="131">
        <f t="shared" si="368"/>
        <v>0</v>
      </c>
      <c r="I3139" s="128">
        <f t="shared" si="369"/>
        <v>17</v>
      </c>
      <c r="J3139" s="156" t="str">
        <f t="shared" si="364"/>
        <v>1 4 1 411 004</v>
      </c>
      <c r="K3139" s="118">
        <f>SUMIFS(DATOS!$F:$F,DATOS!$A:$A,$C3139,DATOS!$G:$G,$N$1,DATOS!$E:$E,$Q$1)</f>
        <v>0</v>
      </c>
      <c r="L3139" s="118">
        <f>SUMIFS(DATOS!$F:$F,DATOS!$A:$A,$C3139,DATOS!$G:$G,$O$1,DATOS!$E:$E,$Q$1)</f>
        <v>0</v>
      </c>
      <c r="M3139" s="119">
        <f>SUMIFS(DATOS!$F:$F,DATOS!$A:$A,$C3139,DATOS!$G:$G,$P$1,DATOS!$E:$E,$Q$1)</f>
        <v>0</v>
      </c>
      <c r="N3139" s="117">
        <f>SUMIFS(DATOS!$F:$F,DATOS!$A:$A,$C3139,DATOS!$G:$G,$N$1,DATOS!$L:$L,$R$1)</f>
        <v>0</v>
      </c>
      <c r="O3139" s="118">
        <f>SUMIFS(DATOS!$F:$F,DATOS!$A:$A,$C3139,DATOS!$G:$G,$O$1,DATOS!$L:$L,$R$1)</f>
        <v>0</v>
      </c>
      <c r="P3139" s="119">
        <f>SUMIFS(DATOS!$F:$F,DATOS!$A:$A,$C3139,DATOS!$G:$G,$P$1,DATOS!$L:$L,$R$1)</f>
        <v>0</v>
      </c>
      <c r="Q3139" s="117">
        <f>SUMIFS(DATOS!$F:$F,DATOS!$A:$A,$C3139,DATOS!$G:$G,$N$1,DATOS!$J:$J,$S$1)</f>
        <v>0</v>
      </c>
      <c r="R3139" s="118">
        <f>SUMIFS(DATOS!$F:$F,DATOS!$A:$A,$C3139,DATOS!$G:$G,$O$1,DATOS!$J:$J,$S$1)</f>
        <v>0</v>
      </c>
      <c r="S3139" s="119">
        <f>SUMIFS(DATOS!$F:$F,DATOS!$A:$A,$C3139,DATOS!$G:$G,$P$1,DATOS!$J:$J,$S$1)</f>
        <v>0</v>
      </c>
      <c r="T3139" s="117">
        <f>SUMIFS(DATOS!$F:$F,DATOS!$A:$A,$C3139,DATOS!$G:$G,$N$1,DATOS!$K:$K,$T$1)</f>
        <v>0</v>
      </c>
      <c r="U3139" s="118">
        <f>SUMIFS(DATOS!$F:$F,DATOS!$A:$A,$C3139,DATOS!$G:$G,$O$1,DATOS!$K:$K,$T$1)</f>
        <v>0</v>
      </c>
      <c r="V3139" s="119">
        <f>SUMIFS(DATOS!$F:$F,DATOS!$A:$A,$C3139,DATOS!$G:$G,$P$1,DATOS!$K:$K,$R$1)</f>
        <v>0</v>
      </c>
    </row>
    <row r="3140" spans="1:22">
      <c r="A3140" s="128" t="s">
        <v>452</v>
      </c>
      <c r="B3140" s="128" t="str">
        <f t="shared" si="363"/>
        <v>1 4 1 411 005 001</v>
      </c>
      <c r="C3140" s="5" t="s">
        <v>10309</v>
      </c>
      <c r="D3140" t="s">
        <v>3408</v>
      </c>
      <c r="E3140" s="127">
        <f t="shared" si="365"/>
        <v>0</v>
      </c>
      <c r="F3140" s="127">
        <f t="shared" si="366"/>
        <v>0</v>
      </c>
      <c r="G3140" s="127">
        <f t="shared" si="367"/>
        <v>0</v>
      </c>
      <c r="H3140" s="131">
        <f t="shared" si="368"/>
        <v>0</v>
      </c>
      <c r="I3140" s="128">
        <f t="shared" si="369"/>
        <v>17</v>
      </c>
      <c r="J3140" s="156" t="str">
        <f t="shared" si="364"/>
        <v>1 4 1 411 005</v>
      </c>
      <c r="K3140" s="118">
        <f>SUMIFS(DATOS!$F:$F,DATOS!$A:$A,$C3140,DATOS!$G:$G,$N$1,DATOS!$E:$E,$Q$1)</f>
        <v>0</v>
      </c>
      <c r="L3140" s="118">
        <f>SUMIFS(DATOS!$F:$F,DATOS!$A:$A,$C3140,DATOS!$G:$G,$O$1,DATOS!$E:$E,$Q$1)</f>
        <v>0</v>
      </c>
      <c r="M3140" s="119">
        <f>SUMIFS(DATOS!$F:$F,DATOS!$A:$A,$C3140,DATOS!$G:$G,$P$1,DATOS!$E:$E,$Q$1)</f>
        <v>0</v>
      </c>
      <c r="N3140" s="117">
        <f>SUMIFS(DATOS!$F:$F,DATOS!$A:$A,$C3140,DATOS!$G:$G,$N$1,DATOS!$L:$L,$R$1)</f>
        <v>0</v>
      </c>
      <c r="O3140" s="118">
        <f>SUMIFS(DATOS!$F:$F,DATOS!$A:$A,$C3140,DATOS!$G:$G,$O$1,DATOS!$L:$L,$R$1)</f>
        <v>0</v>
      </c>
      <c r="P3140" s="119">
        <f>SUMIFS(DATOS!$F:$F,DATOS!$A:$A,$C3140,DATOS!$G:$G,$P$1,DATOS!$L:$L,$R$1)</f>
        <v>0</v>
      </c>
      <c r="Q3140" s="117">
        <f>SUMIFS(DATOS!$F:$F,DATOS!$A:$A,$C3140,DATOS!$G:$G,$N$1,DATOS!$J:$J,$S$1)</f>
        <v>0</v>
      </c>
      <c r="R3140" s="118">
        <f>SUMIFS(DATOS!$F:$F,DATOS!$A:$A,$C3140,DATOS!$G:$G,$O$1,DATOS!$J:$J,$S$1)</f>
        <v>0</v>
      </c>
      <c r="S3140" s="119">
        <f>SUMIFS(DATOS!$F:$F,DATOS!$A:$A,$C3140,DATOS!$G:$G,$P$1,DATOS!$J:$J,$S$1)</f>
        <v>0</v>
      </c>
      <c r="T3140" s="117">
        <f>SUMIFS(DATOS!$F:$F,DATOS!$A:$A,$C3140,DATOS!$G:$G,$N$1,DATOS!$K:$K,$T$1)</f>
        <v>0</v>
      </c>
      <c r="U3140" s="118">
        <f>SUMIFS(DATOS!$F:$F,DATOS!$A:$A,$C3140,DATOS!$G:$G,$O$1,DATOS!$K:$K,$T$1)</f>
        <v>0</v>
      </c>
      <c r="V3140" s="119">
        <f>SUMIFS(DATOS!$F:$F,DATOS!$A:$A,$C3140,DATOS!$G:$G,$P$1,DATOS!$K:$K,$R$1)</f>
        <v>0</v>
      </c>
    </row>
    <row r="3141" spans="1:22">
      <c r="A3141" s="128" t="s">
        <v>452</v>
      </c>
      <c r="B3141" s="128" t="str">
        <f t="shared" ref="B3141:B3204" si="370">MID(C3141,1,I3141)</f>
        <v>1 4 1 412 001 001</v>
      </c>
      <c r="C3141" s="5" t="s">
        <v>4825</v>
      </c>
      <c r="D3141" t="s">
        <v>3409</v>
      </c>
      <c r="E3141" s="127">
        <f t="shared" si="365"/>
        <v>0</v>
      </c>
      <c r="F3141" s="127">
        <f t="shared" si="366"/>
        <v>0</v>
      </c>
      <c r="G3141" s="127">
        <f t="shared" si="367"/>
        <v>0</v>
      </c>
      <c r="H3141" s="131">
        <f t="shared" si="368"/>
        <v>0</v>
      </c>
      <c r="I3141" s="128">
        <f t="shared" si="369"/>
        <v>17</v>
      </c>
      <c r="J3141" s="156" t="str">
        <f t="shared" si="364"/>
        <v>1 4 1 412 001</v>
      </c>
      <c r="K3141" s="118">
        <f>SUMIFS(DATOS!$F:$F,DATOS!$A:$A,$C3141,DATOS!$G:$G,$N$1,DATOS!$E:$E,$Q$1)</f>
        <v>0</v>
      </c>
      <c r="L3141" s="118">
        <f>SUMIFS(DATOS!$F:$F,DATOS!$A:$A,$C3141,DATOS!$G:$G,$O$1,DATOS!$E:$E,$Q$1)</f>
        <v>0</v>
      </c>
      <c r="M3141" s="119">
        <f>SUMIFS(DATOS!$F:$F,DATOS!$A:$A,$C3141,DATOS!$G:$G,$P$1,DATOS!$E:$E,$Q$1)</f>
        <v>0</v>
      </c>
      <c r="N3141" s="117">
        <f>SUMIFS(DATOS!$F:$F,DATOS!$A:$A,$C3141,DATOS!$G:$G,$N$1,DATOS!$L:$L,$R$1)</f>
        <v>0</v>
      </c>
      <c r="O3141" s="118">
        <f>SUMIFS(DATOS!$F:$F,DATOS!$A:$A,$C3141,DATOS!$G:$G,$O$1,DATOS!$L:$L,$R$1)</f>
        <v>0</v>
      </c>
      <c r="P3141" s="119">
        <f>SUMIFS(DATOS!$F:$F,DATOS!$A:$A,$C3141,DATOS!$G:$G,$P$1,DATOS!$L:$L,$R$1)</f>
        <v>0</v>
      </c>
      <c r="Q3141" s="117">
        <f>SUMIFS(DATOS!$F:$F,DATOS!$A:$A,$C3141,DATOS!$G:$G,$N$1,DATOS!$J:$J,$S$1)</f>
        <v>0</v>
      </c>
      <c r="R3141" s="118">
        <f>SUMIFS(DATOS!$F:$F,DATOS!$A:$A,$C3141,DATOS!$G:$G,$O$1,DATOS!$J:$J,$S$1)</f>
        <v>0</v>
      </c>
      <c r="S3141" s="119">
        <f>SUMIFS(DATOS!$F:$F,DATOS!$A:$A,$C3141,DATOS!$G:$G,$P$1,DATOS!$J:$J,$S$1)</f>
        <v>0</v>
      </c>
      <c r="T3141" s="117">
        <f>SUMIFS(DATOS!$F:$F,DATOS!$A:$A,$C3141,DATOS!$G:$G,$N$1,DATOS!$K:$K,$T$1)</f>
        <v>0</v>
      </c>
      <c r="U3141" s="118">
        <f>SUMIFS(DATOS!$F:$F,DATOS!$A:$A,$C3141,DATOS!$G:$G,$O$1,DATOS!$K:$K,$T$1)</f>
        <v>0</v>
      </c>
      <c r="V3141" s="119">
        <f>SUMIFS(DATOS!$F:$F,DATOS!$A:$A,$C3141,DATOS!$G:$G,$P$1,DATOS!$K:$K,$R$1)</f>
        <v>0</v>
      </c>
    </row>
    <row r="3142" spans="1:22">
      <c r="A3142" s="128" t="s">
        <v>452</v>
      </c>
      <c r="B3142" s="128" t="str">
        <f t="shared" si="370"/>
        <v>1 4 1 412 002 001</v>
      </c>
      <c r="C3142" s="5" t="s">
        <v>10310</v>
      </c>
      <c r="D3142" t="s">
        <v>3409</v>
      </c>
      <c r="E3142" s="127">
        <f t="shared" si="365"/>
        <v>0</v>
      </c>
      <c r="F3142" s="127">
        <f t="shared" si="366"/>
        <v>0</v>
      </c>
      <c r="G3142" s="127">
        <f t="shared" si="367"/>
        <v>0</v>
      </c>
      <c r="H3142" s="131">
        <f t="shared" si="368"/>
        <v>0</v>
      </c>
      <c r="I3142" s="128">
        <f t="shared" si="369"/>
        <v>17</v>
      </c>
      <c r="J3142" s="156" t="str">
        <f t="shared" si="364"/>
        <v>1 4 1 412 002</v>
      </c>
      <c r="K3142" s="118">
        <f>SUMIFS(DATOS!$F:$F,DATOS!$A:$A,$C3142,DATOS!$G:$G,$N$1,DATOS!$E:$E,$Q$1)</f>
        <v>0</v>
      </c>
      <c r="L3142" s="118">
        <f>SUMIFS(DATOS!$F:$F,DATOS!$A:$A,$C3142,DATOS!$G:$G,$O$1,DATOS!$E:$E,$Q$1)</f>
        <v>0</v>
      </c>
      <c r="M3142" s="119">
        <f>SUMIFS(DATOS!$F:$F,DATOS!$A:$A,$C3142,DATOS!$G:$G,$P$1,DATOS!$E:$E,$Q$1)</f>
        <v>0</v>
      </c>
      <c r="N3142" s="117">
        <f>SUMIFS(DATOS!$F:$F,DATOS!$A:$A,$C3142,DATOS!$G:$G,$N$1,DATOS!$L:$L,$R$1)</f>
        <v>0</v>
      </c>
      <c r="O3142" s="118">
        <f>SUMIFS(DATOS!$F:$F,DATOS!$A:$A,$C3142,DATOS!$G:$G,$O$1,DATOS!$L:$L,$R$1)</f>
        <v>0</v>
      </c>
      <c r="P3142" s="119">
        <f>SUMIFS(DATOS!$F:$F,DATOS!$A:$A,$C3142,DATOS!$G:$G,$P$1,DATOS!$L:$L,$R$1)</f>
        <v>0</v>
      </c>
      <c r="Q3142" s="117">
        <f>SUMIFS(DATOS!$F:$F,DATOS!$A:$A,$C3142,DATOS!$G:$G,$N$1,DATOS!$J:$J,$S$1)</f>
        <v>0</v>
      </c>
      <c r="R3142" s="118">
        <f>SUMIFS(DATOS!$F:$F,DATOS!$A:$A,$C3142,DATOS!$G:$G,$O$1,DATOS!$J:$J,$S$1)</f>
        <v>0</v>
      </c>
      <c r="S3142" s="119">
        <f>SUMIFS(DATOS!$F:$F,DATOS!$A:$A,$C3142,DATOS!$G:$G,$P$1,DATOS!$J:$J,$S$1)</f>
        <v>0</v>
      </c>
      <c r="T3142" s="117">
        <f>SUMIFS(DATOS!$F:$F,DATOS!$A:$A,$C3142,DATOS!$G:$G,$N$1,DATOS!$K:$K,$T$1)</f>
        <v>0</v>
      </c>
      <c r="U3142" s="118">
        <f>SUMIFS(DATOS!$F:$F,DATOS!$A:$A,$C3142,DATOS!$G:$G,$O$1,DATOS!$K:$K,$T$1)</f>
        <v>0</v>
      </c>
      <c r="V3142" s="119">
        <f>SUMIFS(DATOS!$F:$F,DATOS!$A:$A,$C3142,DATOS!$G:$G,$P$1,DATOS!$K:$K,$R$1)</f>
        <v>0</v>
      </c>
    </row>
    <row r="3143" spans="1:22">
      <c r="A3143" s="128" t="s">
        <v>452</v>
      </c>
      <c r="B3143" s="128" t="str">
        <f t="shared" si="370"/>
        <v>1 4 1 412 003 001</v>
      </c>
      <c r="C3143" s="5" t="s">
        <v>10311</v>
      </c>
      <c r="D3143" t="s">
        <v>3409</v>
      </c>
      <c r="E3143" s="127">
        <f t="shared" si="365"/>
        <v>0</v>
      </c>
      <c r="F3143" s="127">
        <f t="shared" si="366"/>
        <v>0</v>
      </c>
      <c r="G3143" s="127">
        <f t="shared" si="367"/>
        <v>0</v>
      </c>
      <c r="H3143" s="131">
        <f t="shared" si="368"/>
        <v>0</v>
      </c>
      <c r="I3143" s="128">
        <f t="shared" si="369"/>
        <v>17</v>
      </c>
      <c r="J3143" s="156" t="str">
        <f t="shared" si="364"/>
        <v>1 4 1 412 003</v>
      </c>
      <c r="K3143" s="118">
        <f>SUMIFS(DATOS!$F:$F,DATOS!$A:$A,$C3143,DATOS!$G:$G,$N$1,DATOS!$E:$E,$Q$1)</f>
        <v>0</v>
      </c>
      <c r="L3143" s="118">
        <f>SUMIFS(DATOS!$F:$F,DATOS!$A:$A,$C3143,DATOS!$G:$G,$O$1,DATOS!$E:$E,$Q$1)</f>
        <v>0</v>
      </c>
      <c r="M3143" s="119">
        <f>SUMIFS(DATOS!$F:$F,DATOS!$A:$A,$C3143,DATOS!$G:$G,$P$1,DATOS!$E:$E,$Q$1)</f>
        <v>0</v>
      </c>
      <c r="N3143" s="117">
        <f>SUMIFS(DATOS!$F:$F,DATOS!$A:$A,$C3143,DATOS!$G:$G,$N$1,DATOS!$L:$L,$R$1)</f>
        <v>0</v>
      </c>
      <c r="O3143" s="118">
        <f>SUMIFS(DATOS!$F:$F,DATOS!$A:$A,$C3143,DATOS!$G:$G,$O$1,DATOS!$L:$L,$R$1)</f>
        <v>0</v>
      </c>
      <c r="P3143" s="119">
        <f>SUMIFS(DATOS!$F:$F,DATOS!$A:$A,$C3143,DATOS!$G:$G,$P$1,DATOS!$L:$L,$R$1)</f>
        <v>0</v>
      </c>
      <c r="Q3143" s="117">
        <f>SUMIFS(DATOS!$F:$F,DATOS!$A:$A,$C3143,DATOS!$G:$G,$N$1,DATOS!$J:$J,$S$1)</f>
        <v>0</v>
      </c>
      <c r="R3143" s="118">
        <f>SUMIFS(DATOS!$F:$F,DATOS!$A:$A,$C3143,DATOS!$G:$G,$O$1,DATOS!$J:$J,$S$1)</f>
        <v>0</v>
      </c>
      <c r="S3143" s="119">
        <f>SUMIFS(DATOS!$F:$F,DATOS!$A:$A,$C3143,DATOS!$G:$G,$P$1,DATOS!$J:$J,$S$1)</f>
        <v>0</v>
      </c>
      <c r="T3143" s="117">
        <f>SUMIFS(DATOS!$F:$F,DATOS!$A:$A,$C3143,DATOS!$G:$G,$N$1,DATOS!$K:$K,$T$1)</f>
        <v>0</v>
      </c>
      <c r="U3143" s="118">
        <f>SUMIFS(DATOS!$F:$F,DATOS!$A:$A,$C3143,DATOS!$G:$G,$O$1,DATOS!$K:$K,$T$1)</f>
        <v>0</v>
      </c>
      <c r="V3143" s="119">
        <f>SUMIFS(DATOS!$F:$F,DATOS!$A:$A,$C3143,DATOS!$G:$G,$P$1,DATOS!$K:$K,$R$1)</f>
        <v>0</v>
      </c>
    </row>
    <row r="3144" spans="1:22">
      <c r="A3144" s="128" t="s">
        <v>452</v>
      </c>
      <c r="B3144" s="128" t="str">
        <f t="shared" si="370"/>
        <v>1 4 1 412 004 001</v>
      </c>
      <c r="C3144" s="5" t="s">
        <v>10312</v>
      </c>
      <c r="D3144" t="s">
        <v>3409</v>
      </c>
      <c r="E3144" s="127">
        <f t="shared" si="365"/>
        <v>0</v>
      </c>
      <c r="F3144" s="127">
        <f t="shared" si="366"/>
        <v>0</v>
      </c>
      <c r="G3144" s="127">
        <f t="shared" si="367"/>
        <v>0</v>
      </c>
      <c r="H3144" s="131">
        <f t="shared" si="368"/>
        <v>0</v>
      </c>
      <c r="I3144" s="128">
        <f t="shared" si="369"/>
        <v>17</v>
      </c>
      <c r="J3144" s="156" t="str">
        <f t="shared" si="364"/>
        <v>1 4 1 412 004</v>
      </c>
      <c r="K3144" s="118">
        <f>SUMIFS(DATOS!$F:$F,DATOS!$A:$A,$C3144,DATOS!$G:$G,$N$1,DATOS!$E:$E,$Q$1)</f>
        <v>0</v>
      </c>
      <c r="L3144" s="118">
        <f>SUMIFS(DATOS!$F:$F,DATOS!$A:$A,$C3144,DATOS!$G:$G,$O$1,DATOS!$E:$E,$Q$1)</f>
        <v>0</v>
      </c>
      <c r="M3144" s="119">
        <f>SUMIFS(DATOS!$F:$F,DATOS!$A:$A,$C3144,DATOS!$G:$G,$P$1,DATOS!$E:$E,$Q$1)</f>
        <v>0</v>
      </c>
      <c r="N3144" s="117">
        <f>SUMIFS(DATOS!$F:$F,DATOS!$A:$A,$C3144,DATOS!$G:$G,$N$1,DATOS!$L:$L,$R$1)</f>
        <v>0</v>
      </c>
      <c r="O3144" s="118">
        <f>SUMIFS(DATOS!$F:$F,DATOS!$A:$A,$C3144,DATOS!$G:$G,$O$1,DATOS!$L:$L,$R$1)</f>
        <v>0</v>
      </c>
      <c r="P3144" s="119">
        <f>SUMIFS(DATOS!$F:$F,DATOS!$A:$A,$C3144,DATOS!$G:$G,$P$1,DATOS!$L:$L,$R$1)</f>
        <v>0</v>
      </c>
      <c r="Q3144" s="117">
        <f>SUMIFS(DATOS!$F:$F,DATOS!$A:$A,$C3144,DATOS!$G:$G,$N$1,DATOS!$J:$J,$S$1)</f>
        <v>0</v>
      </c>
      <c r="R3144" s="118">
        <f>SUMIFS(DATOS!$F:$F,DATOS!$A:$A,$C3144,DATOS!$G:$G,$O$1,DATOS!$J:$J,$S$1)</f>
        <v>0</v>
      </c>
      <c r="S3144" s="119">
        <f>SUMIFS(DATOS!$F:$F,DATOS!$A:$A,$C3144,DATOS!$G:$G,$P$1,DATOS!$J:$J,$S$1)</f>
        <v>0</v>
      </c>
      <c r="T3144" s="117">
        <f>SUMIFS(DATOS!$F:$F,DATOS!$A:$A,$C3144,DATOS!$G:$G,$N$1,DATOS!$K:$K,$T$1)</f>
        <v>0</v>
      </c>
      <c r="U3144" s="118">
        <f>SUMIFS(DATOS!$F:$F,DATOS!$A:$A,$C3144,DATOS!$G:$G,$O$1,DATOS!$K:$K,$T$1)</f>
        <v>0</v>
      </c>
      <c r="V3144" s="119">
        <f>SUMIFS(DATOS!$F:$F,DATOS!$A:$A,$C3144,DATOS!$G:$G,$P$1,DATOS!$K:$K,$R$1)</f>
        <v>0</v>
      </c>
    </row>
    <row r="3145" spans="1:22">
      <c r="A3145" s="128" t="s">
        <v>452</v>
      </c>
      <c r="B3145" s="128" t="str">
        <f t="shared" si="370"/>
        <v>1 4 1 412 005 001</v>
      </c>
      <c r="C3145" s="5" t="s">
        <v>10313</v>
      </c>
      <c r="D3145" t="s">
        <v>3409</v>
      </c>
      <c r="E3145" s="127">
        <f t="shared" si="365"/>
        <v>0</v>
      </c>
      <c r="F3145" s="127">
        <f t="shared" si="366"/>
        <v>0</v>
      </c>
      <c r="G3145" s="127">
        <f t="shared" si="367"/>
        <v>0</v>
      </c>
      <c r="H3145" s="131">
        <f t="shared" si="368"/>
        <v>0</v>
      </c>
      <c r="I3145" s="128">
        <f t="shared" si="369"/>
        <v>17</v>
      </c>
      <c r="J3145" s="156" t="str">
        <f t="shared" si="364"/>
        <v>1 4 1 412 005</v>
      </c>
      <c r="K3145" s="118">
        <f>SUMIFS(DATOS!$F:$F,DATOS!$A:$A,$C3145,DATOS!$G:$G,$N$1,DATOS!$E:$E,$Q$1)</f>
        <v>0</v>
      </c>
      <c r="L3145" s="118">
        <f>SUMIFS(DATOS!$F:$F,DATOS!$A:$A,$C3145,DATOS!$G:$G,$O$1,DATOS!$E:$E,$Q$1)</f>
        <v>0</v>
      </c>
      <c r="M3145" s="119">
        <f>SUMIFS(DATOS!$F:$F,DATOS!$A:$A,$C3145,DATOS!$G:$G,$P$1,DATOS!$E:$E,$Q$1)</f>
        <v>0</v>
      </c>
      <c r="N3145" s="117">
        <f>SUMIFS(DATOS!$F:$F,DATOS!$A:$A,$C3145,DATOS!$G:$G,$N$1,DATOS!$L:$L,$R$1)</f>
        <v>0</v>
      </c>
      <c r="O3145" s="118">
        <f>SUMIFS(DATOS!$F:$F,DATOS!$A:$A,$C3145,DATOS!$G:$G,$O$1,DATOS!$L:$L,$R$1)</f>
        <v>0</v>
      </c>
      <c r="P3145" s="119">
        <f>SUMIFS(DATOS!$F:$F,DATOS!$A:$A,$C3145,DATOS!$G:$G,$P$1,DATOS!$L:$L,$R$1)</f>
        <v>0</v>
      </c>
      <c r="Q3145" s="117">
        <f>SUMIFS(DATOS!$F:$F,DATOS!$A:$A,$C3145,DATOS!$G:$G,$N$1,DATOS!$J:$J,$S$1)</f>
        <v>0</v>
      </c>
      <c r="R3145" s="118">
        <f>SUMIFS(DATOS!$F:$F,DATOS!$A:$A,$C3145,DATOS!$G:$G,$O$1,DATOS!$J:$J,$S$1)</f>
        <v>0</v>
      </c>
      <c r="S3145" s="119">
        <f>SUMIFS(DATOS!$F:$F,DATOS!$A:$A,$C3145,DATOS!$G:$G,$P$1,DATOS!$J:$J,$S$1)</f>
        <v>0</v>
      </c>
      <c r="T3145" s="117">
        <f>SUMIFS(DATOS!$F:$F,DATOS!$A:$A,$C3145,DATOS!$G:$G,$N$1,DATOS!$K:$K,$T$1)</f>
        <v>0</v>
      </c>
      <c r="U3145" s="118">
        <f>SUMIFS(DATOS!$F:$F,DATOS!$A:$A,$C3145,DATOS!$G:$G,$O$1,DATOS!$K:$K,$T$1)</f>
        <v>0</v>
      </c>
      <c r="V3145" s="119">
        <f>SUMIFS(DATOS!$F:$F,DATOS!$A:$A,$C3145,DATOS!$G:$G,$P$1,DATOS!$K:$K,$R$1)</f>
        <v>0</v>
      </c>
    </row>
    <row r="3146" spans="1:22">
      <c r="A3146" s="128" t="s">
        <v>452</v>
      </c>
      <c r="B3146" s="128" t="str">
        <f t="shared" si="370"/>
        <v>1 4 1 413 001 001</v>
      </c>
      <c r="C3146" s="5" t="s">
        <v>4833</v>
      </c>
      <c r="D3146" t="s">
        <v>3410</v>
      </c>
      <c r="E3146" s="127">
        <f t="shared" si="365"/>
        <v>0</v>
      </c>
      <c r="F3146" s="127">
        <f t="shared" si="366"/>
        <v>0</v>
      </c>
      <c r="G3146" s="127">
        <f t="shared" si="367"/>
        <v>0</v>
      </c>
      <c r="H3146" s="131">
        <f t="shared" si="368"/>
        <v>0</v>
      </c>
      <c r="I3146" s="128">
        <f t="shared" si="369"/>
        <v>17</v>
      </c>
      <c r="J3146" s="156" t="str">
        <f t="shared" si="364"/>
        <v>1 4 1 413 001</v>
      </c>
      <c r="K3146" s="118">
        <f>SUMIFS(DATOS!$F:$F,DATOS!$A:$A,$C3146,DATOS!$G:$G,$N$1,DATOS!$E:$E,$Q$1)</f>
        <v>0</v>
      </c>
      <c r="L3146" s="118">
        <f>SUMIFS(DATOS!$F:$F,DATOS!$A:$A,$C3146,DATOS!$G:$G,$O$1,DATOS!$E:$E,$Q$1)</f>
        <v>0</v>
      </c>
      <c r="M3146" s="119">
        <f>SUMIFS(DATOS!$F:$F,DATOS!$A:$A,$C3146,DATOS!$G:$G,$P$1,DATOS!$E:$E,$Q$1)</f>
        <v>0</v>
      </c>
      <c r="N3146" s="117">
        <f>SUMIFS(DATOS!$F:$F,DATOS!$A:$A,$C3146,DATOS!$G:$G,$N$1,DATOS!$L:$L,$R$1)</f>
        <v>0</v>
      </c>
      <c r="O3146" s="118">
        <f>SUMIFS(DATOS!$F:$F,DATOS!$A:$A,$C3146,DATOS!$G:$G,$O$1,DATOS!$L:$L,$R$1)</f>
        <v>0</v>
      </c>
      <c r="P3146" s="119">
        <f>SUMIFS(DATOS!$F:$F,DATOS!$A:$A,$C3146,DATOS!$G:$G,$P$1,DATOS!$L:$L,$R$1)</f>
        <v>0</v>
      </c>
      <c r="Q3146" s="117">
        <f>SUMIFS(DATOS!$F:$F,DATOS!$A:$A,$C3146,DATOS!$G:$G,$N$1,DATOS!$J:$J,$S$1)</f>
        <v>0</v>
      </c>
      <c r="R3146" s="118">
        <f>SUMIFS(DATOS!$F:$F,DATOS!$A:$A,$C3146,DATOS!$G:$G,$O$1,DATOS!$J:$J,$S$1)</f>
        <v>0</v>
      </c>
      <c r="S3146" s="119">
        <f>SUMIFS(DATOS!$F:$F,DATOS!$A:$A,$C3146,DATOS!$G:$G,$P$1,DATOS!$J:$J,$S$1)</f>
        <v>0</v>
      </c>
      <c r="T3146" s="117">
        <f>SUMIFS(DATOS!$F:$F,DATOS!$A:$A,$C3146,DATOS!$G:$G,$N$1,DATOS!$K:$K,$T$1)</f>
        <v>0</v>
      </c>
      <c r="U3146" s="118">
        <f>SUMIFS(DATOS!$F:$F,DATOS!$A:$A,$C3146,DATOS!$G:$G,$O$1,DATOS!$K:$K,$T$1)</f>
        <v>0</v>
      </c>
      <c r="V3146" s="119">
        <f>SUMIFS(DATOS!$F:$F,DATOS!$A:$A,$C3146,DATOS!$G:$G,$P$1,DATOS!$K:$K,$R$1)</f>
        <v>0</v>
      </c>
    </row>
    <row r="3147" spans="1:22">
      <c r="A3147" s="128" t="s">
        <v>452</v>
      </c>
      <c r="B3147" s="128" t="str">
        <f t="shared" si="370"/>
        <v>1 4 1 413 002 001</v>
      </c>
      <c r="C3147" s="5" t="s">
        <v>10314</v>
      </c>
      <c r="D3147" t="s">
        <v>3410</v>
      </c>
      <c r="E3147" s="127">
        <f t="shared" si="365"/>
        <v>0</v>
      </c>
      <c r="F3147" s="127">
        <f t="shared" si="366"/>
        <v>0</v>
      </c>
      <c r="G3147" s="127">
        <f t="shared" si="367"/>
        <v>0</v>
      </c>
      <c r="H3147" s="131">
        <f t="shared" si="368"/>
        <v>0</v>
      </c>
      <c r="I3147" s="128">
        <f t="shared" si="369"/>
        <v>17</v>
      </c>
      <c r="J3147" s="156" t="str">
        <f t="shared" si="364"/>
        <v>1 4 1 413 002</v>
      </c>
      <c r="K3147" s="118">
        <f>SUMIFS(DATOS!$F:$F,DATOS!$A:$A,$C3147,DATOS!$G:$G,$N$1,DATOS!$E:$E,$Q$1)</f>
        <v>0</v>
      </c>
      <c r="L3147" s="118">
        <f>SUMIFS(DATOS!$F:$F,DATOS!$A:$A,$C3147,DATOS!$G:$G,$O$1,DATOS!$E:$E,$Q$1)</f>
        <v>0</v>
      </c>
      <c r="M3147" s="119">
        <f>SUMIFS(DATOS!$F:$F,DATOS!$A:$A,$C3147,DATOS!$G:$G,$P$1,DATOS!$E:$E,$Q$1)</f>
        <v>0</v>
      </c>
      <c r="N3147" s="117">
        <f>SUMIFS(DATOS!$F:$F,DATOS!$A:$A,$C3147,DATOS!$G:$G,$N$1,DATOS!$L:$L,$R$1)</f>
        <v>0</v>
      </c>
      <c r="O3147" s="118">
        <f>SUMIFS(DATOS!$F:$F,DATOS!$A:$A,$C3147,DATOS!$G:$G,$O$1,DATOS!$L:$L,$R$1)</f>
        <v>0</v>
      </c>
      <c r="P3147" s="119">
        <f>SUMIFS(DATOS!$F:$F,DATOS!$A:$A,$C3147,DATOS!$G:$G,$P$1,DATOS!$L:$L,$R$1)</f>
        <v>0</v>
      </c>
      <c r="Q3147" s="117">
        <f>SUMIFS(DATOS!$F:$F,DATOS!$A:$A,$C3147,DATOS!$G:$G,$N$1,DATOS!$J:$J,$S$1)</f>
        <v>0</v>
      </c>
      <c r="R3147" s="118">
        <f>SUMIFS(DATOS!$F:$F,DATOS!$A:$A,$C3147,DATOS!$G:$G,$O$1,DATOS!$J:$J,$S$1)</f>
        <v>0</v>
      </c>
      <c r="S3147" s="119">
        <f>SUMIFS(DATOS!$F:$F,DATOS!$A:$A,$C3147,DATOS!$G:$G,$P$1,DATOS!$J:$J,$S$1)</f>
        <v>0</v>
      </c>
      <c r="T3147" s="117">
        <f>SUMIFS(DATOS!$F:$F,DATOS!$A:$A,$C3147,DATOS!$G:$G,$N$1,DATOS!$K:$K,$T$1)</f>
        <v>0</v>
      </c>
      <c r="U3147" s="118">
        <f>SUMIFS(DATOS!$F:$F,DATOS!$A:$A,$C3147,DATOS!$G:$G,$O$1,DATOS!$K:$K,$T$1)</f>
        <v>0</v>
      </c>
      <c r="V3147" s="119">
        <f>SUMIFS(DATOS!$F:$F,DATOS!$A:$A,$C3147,DATOS!$G:$G,$P$1,DATOS!$K:$K,$R$1)</f>
        <v>0</v>
      </c>
    </row>
    <row r="3148" spans="1:22">
      <c r="A3148" s="128" t="s">
        <v>452</v>
      </c>
      <c r="B3148" s="128" t="str">
        <f t="shared" si="370"/>
        <v>1 4 1 413 003 001</v>
      </c>
      <c r="C3148" s="5" t="s">
        <v>10315</v>
      </c>
      <c r="D3148" t="s">
        <v>3410</v>
      </c>
      <c r="E3148" s="127">
        <f t="shared" si="365"/>
        <v>0</v>
      </c>
      <c r="F3148" s="127">
        <f t="shared" si="366"/>
        <v>0</v>
      </c>
      <c r="G3148" s="127">
        <f t="shared" si="367"/>
        <v>0</v>
      </c>
      <c r="H3148" s="131">
        <f t="shared" si="368"/>
        <v>0</v>
      </c>
      <c r="I3148" s="128">
        <f t="shared" si="369"/>
        <v>17</v>
      </c>
      <c r="J3148" s="156" t="str">
        <f t="shared" si="364"/>
        <v>1 4 1 413 003</v>
      </c>
      <c r="K3148" s="118">
        <f>SUMIFS(DATOS!$F:$F,DATOS!$A:$A,$C3148,DATOS!$G:$G,$N$1,DATOS!$E:$E,$Q$1)</f>
        <v>0</v>
      </c>
      <c r="L3148" s="118">
        <f>SUMIFS(DATOS!$F:$F,DATOS!$A:$A,$C3148,DATOS!$G:$G,$O$1,DATOS!$E:$E,$Q$1)</f>
        <v>0</v>
      </c>
      <c r="M3148" s="119">
        <f>SUMIFS(DATOS!$F:$F,DATOS!$A:$A,$C3148,DATOS!$G:$G,$P$1,DATOS!$E:$E,$Q$1)</f>
        <v>0</v>
      </c>
      <c r="N3148" s="117">
        <f>SUMIFS(DATOS!$F:$F,DATOS!$A:$A,$C3148,DATOS!$G:$G,$N$1,DATOS!$L:$L,$R$1)</f>
        <v>0</v>
      </c>
      <c r="O3148" s="118">
        <f>SUMIFS(DATOS!$F:$F,DATOS!$A:$A,$C3148,DATOS!$G:$G,$O$1,DATOS!$L:$L,$R$1)</f>
        <v>0</v>
      </c>
      <c r="P3148" s="119">
        <f>SUMIFS(DATOS!$F:$F,DATOS!$A:$A,$C3148,DATOS!$G:$G,$P$1,DATOS!$L:$L,$R$1)</f>
        <v>0</v>
      </c>
      <c r="Q3148" s="117">
        <f>SUMIFS(DATOS!$F:$F,DATOS!$A:$A,$C3148,DATOS!$G:$G,$N$1,DATOS!$J:$J,$S$1)</f>
        <v>0</v>
      </c>
      <c r="R3148" s="118">
        <f>SUMIFS(DATOS!$F:$F,DATOS!$A:$A,$C3148,DATOS!$G:$G,$O$1,DATOS!$J:$J,$S$1)</f>
        <v>0</v>
      </c>
      <c r="S3148" s="119">
        <f>SUMIFS(DATOS!$F:$F,DATOS!$A:$A,$C3148,DATOS!$G:$G,$P$1,DATOS!$J:$J,$S$1)</f>
        <v>0</v>
      </c>
      <c r="T3148" s="117">
        <f>SUMIFS(DATOS!$F:$F,DATOS!$A:$A,$C3148,DATOS!$G:$G,$N$1,DATOS!$K:$K,$T$1)</f>
        <v>0</v>
      </c>
      <c r="U3148" s="118">
        <f>SUMIFS(DATOS!$F:$F,DATOS!$A:$A,$C3148,DATOS!$G:$G,$O$1,DATOS!$K:$K,$T$1)</f>
        <v>0</v>
      </c>
      <c r="V3148" s="119">
        <f>SUMIFS(DATOS!$F:$F,DATOS!$A:$A,$C3148,DATOS!$G:$G,$P$1,DATOS!$K:$K,$R$1)</f>
        <v>0</v>
      </c>
    </row>
    <row r="3149" spans="1:22">
      <c r="A3149" s="128" t="s">
        <v>452</v>
      </c>
      <c r="B3149" s="128" t="str">
        <f t="shared" si="370"/>
        <v>1 4 1 413 004 001</v>
      </c>
      <c r="C3149" s="5" t="s">
        <v>10316</v>
      </c>
      <c r="D3149" t="s">
        <v>3410</v>
      </c>
      <c r="E3149" s="127">
        <f t="shared" si="365"/>
        <v>0</v>
      </c>
      <c r="F3149" s="127">
        <f t="shared" si="366"/>
        <v>0</v>
      </c>
      <c r="G3149" s="127">
        <f t="shared" si="367"/>
        <v>0</v>
      </c>
      <c r="H3149" s="131">
        <f t="shared" si="368"/>
        <v>0</v>
      </c>
      <c r="I3149" s="128">
        <f t="shared" si="369"/>
        <v>17</v>
      </c>
      <c r="J3149" s="156" t="str">
        <f t="shared" si="364"/>
        <v>1 4 1 413 004</v>
      </c>
      <c r="K3149" s="118">
        <f>SUMIFS(DATOS!$F:$F,DATOS!$A:$A,$C3149,DATOS!$G:$G,$N$1,DATOS!$E:$E,$Q$1)</f>
        <v>0</v>
      </c>
      <c r="L3149" s="118">
        <f>SUMIFS(DATOS!$F:$F,DATOS!$A:$A,$C3149,DATOS!$G:$G,$O$1,DATOS!$E:$E,$Q$1)</f>
        <v>0</v>
      </c>
      <c r="M3149" s="119">
        <f>SUMIFS(DATOS!$F:$F,DATOS!$A:$A,$C3149,DATOS!$G:$G,$P$1,DATOS!$E:$E,$Q$1)</f>
        <v>0</v>
      </c>
      <c r="N3149" s="117">
        <f>SUMIFS(DATOS!$F:$F,DATOS!$A:$A,$C3149,DATOS!$G:$G,$N$1,DATOS!$L:$L,$R$1)</f>
        <v>0</v>
      </c>
      <c r="O3149" s="118">
        <f>SUMIFS(DATOS!$F:$F,DATOS!$A:$A,$C3149,DATOS!$G:$G,$O$1,DATOS!$L:$L,$R$1)</f>
        <v>0</v>
      </c>
      <c r="P3149" s="119">
        <f>SUMIFS(DATOS!$F:$F,DATOS!$A:$A,$C3149,DATOS!$G:$G,$P$1,DATOS!$L:$L,$R$1)</f>
        <v>0</v>
      </c>
      <c r="Q3149" s="117">
        <f>SUMIFS(DATOS!$F:$F,DATOS!$A:$A,$C3149,DATOS!$G:$G,$N$1,DATOS!$J:$J,$S$1)</f>
        <v>0</v>
      </c>
      <c r="R3149" s="118">
        <f>SUMIFS(DATOS!$F:$F,DATOS!$A:$A,$C3149,DATOS!$G:$G,$O$1,DATOS!$J:$J,$S$1)</f>
        <v>0</v>
      </c>
      <c r="S3149" s="119">
        <f>SUMIFS(DATOS!$F:$F,DATOS!$A:$A,$C3149,DATOS!$G:$G,$P$1,DATOS!$J:$J,$S$1)</f>
        <v>0</v>
      </c>
      <c r="T3149" s="117">
        <f>SUMIFS(DATOS!$F:$F,DATOS!$A:$A,$C3149,DATOS!$G:$G,$N$1,DATOS!$K:$K,$T$1)</f>
        <v>0</v>
      </c>
      <c r="U3149" s="118">
        <f>SUMIFS(DATOS!$F:$F,DATOS!$A:$A,$C3149,DATOS!$G:$G,$O$1,DATOS!$K:$K,$T$1)</f>
        <v>0</v>
      </c>
      <c r="V3149" s="119">
        <f>SUMIFS(DATOS!$F:$F,DATOS!$A:$A,$C3149,DATOS!$G:$G,$P$1,DATOS!$K:$K,$R$1)</f>
        <v>0</v>
      </c>
    </row>
    <row r="3150" spans="1:22">
      <c r="A3150" s="128" t="s">
        <v>452</v>
      </c>
      <c r="B3150" s="128" t="str">
        <f t="shared" si="370"/>
        <v>1 4 1 413 005 001</v>
      </c>
      <c r="C3150" s="5" t="s">
        <v>10317</v>
      </c>
      <c r="D3150" t="s">
        <v>3410</v>
      </c>
      <c r="E3150" s="127">
        <f t="shared" si="365"/>
        <v>0</v>
      </c>
      <c r="F3150" s="127">
        <f t="shared" si="366"/>
        <v>0</v>
      </c>
      <c r="G3150" s="127">
        <f t="shared" si="367"/>
        <v>0</v>
      </c>
      <c r="H3150" s="131">
        <f t="shared" si="368"/>
        <v>0</v>
      </c>
      <c r="I3150" s="128">
        <f t="shared" si="369"/>
        <v>17</v>
      </c>
      <c r="J3150" s="156" t="str">
        <f t="shared" si="364"/>
        <v>1 4 1 413 005</v>
      </c>
      <c r="K3150" s="118">
        <f>SUMIFS(DATOS!$F:$F,DATOS!$A:$A,$C3150,DATOS!$G:$G,$N$1,DATOS!$E:$E,$Q$1)</f>
        <v>0</v>
      </c>
      <c r="L3150" s="118">
        <f>SUMIFS(DATOS!$F:$F,DATOS!$A:$A,$C3150,DATOS!$G:$G,$O$1,DATOS!$E:$E,$Q$1)</f>
        <v>0</v>
      </c>
      <c r="M3150" s="119">
        <f>SUMIFS(DATOS!$F:$F,DATOS!$A:$A,$C3150,DATOS!$G:$G,$P$1,DATOS!$E:$E,$Q$1)</f>
        <v>0</v>
      </c>
      <c r="N3150" s="117">
        <f>SUMIFS(DATOS!$F:$F,DATOS!$A:$A,$C3150,DATOS!$G:$G,$N$1,DATOS!$L:$L,$R$1)</f>
        <v>0</v>
      </c>
      <c r="O3150" s="118">
        <f>SUMIFS(DATOS!$F:$F,DATOS!$A:$A,$C3150,DATOS!$G:$G,$O$1,DATOS!$L:$L,$R$1)</f>
        <v>0</v>
      </c>
      <c r="P3150" s="119">
        <f>SUMIFS(DATOS!$F:$F,DATOS!$A:$A,$C3150,DATOS!$G:$G,$P$1,DATOS!$L:$L,$R$1)</f>
        <v>0</v>
      </c>
      <c r="Q3150" s="117">
        <f>SUMIFS(DATOS!$F:$F,DATOS!$A:$A,$C3150,DATOS!$G:$G,$N$1,DATOS!$J:$J,$S$1)</f>
        <v>0</v>
      </c>
      <c r="R3150" s="118">
        <f>SUMIFS(DATOS!$F:$F,DATOS!$A:$A,$C3150,DATOS!$G:$G,$O$1,DATOS!$J:$J,$S$1)</f>
        <v>0</v>
      </c>
      <c r="S3150" s="119">
        <f>SUMIFS(DATOS!$F:$F,DATOS!$A:$A,$C3150,DATOS!$G:$G,$P$1,DATOS!$J:$J,$S$1)</f>
        <v>0</v>
      </c>
      <c r="T3150" s="117">
        <f>SUMIFS(DATOS!$F:$F,DATOS!$A:$A,$C3150,DATOS!$G:$G,$N$1,DATOS!$K:$K,$T$1)</f>
        <v>0</v>
      </c>
      <c r="U3150" s="118">
        <f>SUMIFS(DATOS!$F:$F,DATOS!$A:$A,$C3150,DATOS!$G:$G,$O$1,DATOS!$K:$K,$T$1)</f>
        <v>0</v>
      </c>
      <c r="V3150" s="119">
        <f>SUMIFS(DATOS!$F:$F,DATOS!$A:$A,$C3150,DATOS!$G:$G,$P$1,DATOS!$K:$K,$R$1)</f>
        <v>0</v>
      </c>
    </row>
    <row r="3151" spans="1:22">
      <c r="A3151" s="128" t="s">
        <v>452</v>
      </c>
      <c r="B3151" s="128" t="str">
        <f t="shared" si="370"/>
        <v>1 4 1 414 001 001</v>
      </c>
      <c r="C3151" s="5" t="s">
        <v>4841</v>
      </c>
      <c r="D3151" t="s">
        <v>3411</v>
      </c>
      <c r="E3151" s="127">
        <f t="shared" si="365"/>
        <v>0</v>
      </c>
      <c r="F3151" s="127">
        <f t="shared" si="366"/>
        <v>0</v>
      </c>
      <c r="G3151" s="127">
        <f t="shared" si="367"/>
        <v>0</v>
      </c>
      <c r="H3151" s="131">
        <f t="shared" si="368"/>
        <v>0</v>
      </c>
      <c r="I3151" s="128">
        <f t="shared" si="369"/>
        <v>17</v>
      </c>
      <c r="J3151" s="156" t="str">
        <f t="shared" si="364"/>
        <v>1 4 1 414 001</v>
      </c>
      <c r="K3151" s="118">
        <f>SUMIFS(DATOS!$F:$F,DATOS!$A:$A,$C3151,DATOS!$G:$G,$N$1,DATOS!$E:$E,$Q$1)</f>
        <v>0</v>
      </c>
      <c r="L3151" s="118">
        <f>SUMIFS(DATOS!$F:$F,DATOS!$A:$A,$C3151,DATOS!$G:$G,$O$1,DATOS!$E:$E,$Q$1)</f>
        <v>0</v>
      </c>
      <c r="M3151" s="119">
        <f>SUMIFS(DATOS!$F:$F,DATOS!$A:$A,$C3151,DATOS!$G:$G,$P$1,DATOS!$E:$E,$Q$1)</f>
        <v>0</v>
      </c>
      <c r="N3151" s="117">
        <f>SUMIFS(DATOS!$F:$F,DATOS!$A:$A,$C3151,DATOS!$G:$G,$N$1,DATOS!$L:$L,$R$1)</f>
        <v>0</v>
      </c>
      <c r="O3151" s="118">
        <f>SUMIFS(DATOS!$F:$F,DATOS!$A:$A,$C3151,DATOS!$G:$G,$O$1,DATOS!$L:$L,$R$1)</f>
        <v>0</v>
      </c>
      <c r="P3151" s="119">
        <f>SUMIFS(DATOS!$F:$F,DATOS!$A:$A,$C3151,DATOS!$G:$G,$P$1,DATOS!$L:$L,$R$1)</f>
        <v>0</v>
      </c>
      <c r="Q3151" s="117">
        <f>SUMIFS(DATOS!$F:$F,DATOS!$A:$A,$C3151,DATOS!$G:$G,$N$1,DATOS!$J:$J,$S$1)</f>
        <v>0</v>
      </c>
      <c r="R3151" s="118">
        <f>SUMIFS(DATOS!$F:$F,DATOS!$A:$A,$C3151,DATOS!$G:$G,$O$1,DATOS!$J:$J,$S$1)</f>
        <v>0</v>
      </c>
      <c r="S3151" s="119">
        <f>SUMIFS(DATOS!$F:$F,DATOS!$A:$A,$C3151,DATOS!$G:$G,$P$1,DATOS!$J:$J,$S$1)</f>
        <v>0</v>
      </c>
      <c r="T3151" s="117">
        <f>SUMIFS(DATOS!$F:$F,DATOS!$A:$A,$C3151,DATOS!$G:$G,$N$1,DATOS!$K:$K,$T$1)</f>
        <v>0</v>
      </c>
      <c r="U3151" s="118">
        <f>SUMIFS(DATOS!$F:$F,DATOS!$A:$A,$C3151,DATOS!$G:$G,$O$1,DATOS!$K:$K,$T$1)</f>
        <v>0</v>
      </c>
      <c r="V3151" s="119">
        <f>SUMIFS(DATOS!$F:$F,DATOS!$A:$A,$C3151,DATOS!$G:$G,$P$1,DATOS!$K:$K,$R$1)</f>
        <v>0</v>
      </c>
    </row>
    <row r="3152" spans="1:22">
      <c r="A3152" s="128" t="s">
        <v>452</v>
      </c>
      <c r="B3152" s="128" t="str">
        <f t="shared" si="370"/>
        <v>1 4 1 414 002 001</v>
      </c>
      <c r="C3152" s="5" t="s">
        <v>10318</v>
      </c>
      <c r="D3152" t="s">
        <v>3411</v>
      </c>
      <c r="E3152" s="127">
        <f t="shared" si="365"/>
        <v>0</v>
      </c>
      <c r="F3152" s="127">
        <f t="shared" si="366"/>
        <v>0</v>
      </c>
      <c r="G3152" s="127">
        <f t="shared" si="367"/>
        <v>0</v>
      </c>
      <c r="H3152" s="131">
        <f t="shared" si="368"/>
        <v>0</v>
      </c>
      <c r="I3152" s="128">
        <f t="shared" si="369"/>
        <v>17</v>
      </c>
      <c r="J3152" s="156" t="str">
        <f t="shared" si="364"/>
        <v>1 4 1 414 002</v>
      </c>
      <c r="K3152" s="118">
        <f>SUMIFS(DATOS!$F:$F,DATOS!$A:$A,$C3152,DATOS!$G:$G,$N$1,DATOS!$E:$E,$Q$1)</f>
        <v>0</v>
      </c>
      <c r="L3152" s="118">
        <f>SUMIFS(DATOS!$F:$F,DATOS!$A:$A,$C3152,DATOS!$G:$G,$O$1,DATOS!$E:$E,$Q$1)</f>
        <v>0</v>
      </c>
      <c r="M3152" s="119">
        <f>SUMIFS(DATOS!$F:$F,DATOS!$A:$A,$C3152,DATOS!$G:$G,$P$1,DATOS!$E:$E,$Q$1)</f>
        <v>0</v>
      </c>
      <c r="N3152" s="117">
        <f>SUMIFS(DATOS!$F:$F,DATOS!$A:$A,$C3152,DATOS!$G:$G,$N$1,DATOS!$L:$L,$R$1)</f>
        <v>0</v>
      </c>
      <c r="O3152" s="118">
        <f>SUMIFS(DATOS!$F:$F,DATOS!$A:$A,$C3152,DATOS!$G:$G,$O$1,DATOS!$L:$L,$R$1)</f>
        <v>0</v>
      </c>
      <c r="P3152" s="119">
        <f>SUMIFS(DATOS!$F:$F,DATOS!$A:$A,$C3152,DATOS!$G:$G,$P$1,DATOS!$L:$L,$R$1)</f>
        <v>0</v>
      </c>
      <c r="Q3152" s="117">
        <f>SUMIFS(DATOS!$F:$F,DATOS!$A:$A,$C3152,DATOS!$G:$G,$N$1,DATOS!$J:$J,$S$1)</f>
        <v>0</v>
      </c>
      <c r="R3152" s="118">
        <f>SUMIFS(DATOS!$F:$F,DATOS!$A:$A,$C3152,DATOS!$G:$G,$O$1,DATOS!$J:$J,$S$1)</f>
        <v>0</v>
      </c>
      <c r="S3152" s="119">
        <f>SUMIFS(DATOS!$F:$F,DATOS!$A:$A,$C3152,DATOS!$G:$G,$P$1,DATOS!$J:$J,$S$1)</f>
        <v>0</v>
      </c>
      <c r="T3152" s="117">
        <f>SUMIFS(DATOS!$F:$F,DATOS!$A:$A,$C3152,DATOS!$G:$G,$N$1,DATOS!$K:$K,$T$1)</f>
        <v>0</v>
      </c>
      <c r="U3152" s="118">
        <f>SUMIFS(DATOS!$F:$F,DATOS!$A:$A,$C3152,DATOS!$G:$G,$O$1,DATOS!$K:$K,$T$1)</f>
        <v>0</v>
      </c>
      <c r="V3152" s="119">
        <f>SUMIFS(DATOS!$F:$F,DATOS!$A:$A,$C3152,DATOS!$G:$G,$P$1,DATOS!$K:$K,$R$1)</f>
        <v>0</v>
      </c>
    </row>
    <row r="3153" spans="1:22">
      <c r="A3153" s="128" t="s">
        <v>452</v>
      </c>
      <c r="B3153" s="128" t="str">
        <f t="shared" si="370"/>
        <v>1 4 1 414 003 001</v>
      </c>
      <c r="C3153" s="5" t="s">
        <v>10319</v>
      </c>
      <c r="D3153" t="s">
        <v>3411</v>
      </c>
      <c r="E3153" s="127">
        <f t="shared" si="365"/>
        <v>0</v>
      </c>
      <c r="F3153" s="127">
        <f t="shared" si="366"/>
        <v>0</v>
      </c>
      <c r="G3153" s="127">
        <f t="shared" si="367"/>
        <v>0</v>
      </c>
      <c r="H3153" s="131">
        <f t="shared" si="368"/>
        <v>0</v>
      </c>
      <c r="I3153" s="128">
        <f t="shared" si="369"/>
        <v>17</v>
      </c>
      <c r="J3153" s="156" t="str">
        <f t="shared" si="364"/>
        <v>1 4 1 414 003</v>
      </c>
      <c r="K3153" s="118">
        <f>SUMIFS(DATOS!$F:$F,DATOS!$A:$A,$C3153,DATOS!$G:$G,$N$1,DATOS!$E:$E,$Q$1)</f>
        <v>0</v>
      </c>
      <c r="L3153" s="118">
        <f>SUMIFS(DATOS!$F:$F,DATOS!$A:$A,$C3153,DATOS!$G:$G,$O$1,DATOS!$E:$E,$Q$1)</f>
        <v>0</v>
      </c>
      <c r="M3153" s="119">
        <f>SUMIFS(DATOS!$F:$F,DATOS!$A:$A,$C3153,DATOS!$G:$G,$P$1,DATOS!$E:$E,$Q$1)</f>
        <v>0</v>
      </c>
      <c r="N3153" s="117">
        <f>SUMIFS(DATOS!$F:$F,DATOS!$A:$A,$C3153,DATOS!$G:$G,$N$1,DATOS!$L:$L,$R$1)</f>
        <v>0</v>
      </c>
      <c r="O3153" s="118">
        <f>SUMIFS(DATOS!$F:$F,DATOS!$A:$A,$C3153,DATOS!$G:$G,$O$1,DATOS!$L:$L,$R$1)</f>
        <v>0</v>
      </c>
      <c r="P3153" s="119">
        <f>SUMIFS(DATOS!$F:$F,DATOS!$A:$A,$C3153,DATOS!$G:$G,$P$1,DATOS!$L:$L,$R$1)</f>
        <v>0</v>
      </c>
      <c r="Q3153" s="117">
        <f>SUMIFS(DATOS!$F:$F,DATOS!$A:$A,$C3153,DATOS!$G:$G,$N$1,DATOS!$J:$J,$S$1)</f>
        <v>0</v>
      </c>
      <c r="R3153" s="118">
        <f>SUMIFS(DATOS!$F:$F,DATOS!$A:$A,$C3153,DATOS!$G:$G,$O$1,DATOS!$J:$J,$S$1)</f>
        <v>0</v>
      </c>
      <c r="S3153" s="119">
        <f>SUMIFS(DATOS!$F:$F,DATOS!$A:$A,$C3153,DATOS!$G:$G,$P$1,DATOS!$J:$J,$S$1)</f>
        <v>0</v>
      </c>
      <c r="T3153" s="117">
        <f>SUMIFS(DATOS!$F:$F,DATOS!$A:$A,$C3153,DATOS!$G:$G,$N$1,DATOS!$K:$K,$T$1)</f>
        <v>0</v>
      </c>
      <c r="U3153" s="118">
        <f>SUMIFS(DATOS!$F:$F,DATOS!$A:$A,$C3153,DATOS!$G:$G,$O$1,DATOS!$K:$K,$T$1)</f>
        <v>0</v>
      </c>
      <c r="V3153" s="119">
        <f>SUMIFS(DATOS!$F:$F,DATOS!$A:$A,$C3153,DATOS!$G:$G,$P$1,DATOS!$K:$K,$R$1)</f>
        <v>0</v>
      </c>
    </row>
    <row r="3154" spans="1:22">
      <c r="A3154" s="128" t="s">
        <v>452</v>
      </c>
      <c r="B3154" s="128" t="str">
        <f t="shared" si="370"/>
        <v>1 4 1 414 004 001</v>
      </c>
      <c r="C3154" s="5" t="s">
        <v>10320</v>
      </c>
      <c r="D3154" t="s">
        <v>3411</v>
      </c>
      <c r="E3154" s="127">
        <f t="shared" si="365"/>
        <v>0</v>
      </c>
      <c r="F3154" s="127">
        <f t="shared" si="366"/>
        <v>0</v>
      </c>
      <c r="G3154" s="127">
        <f t="shared" si="367"/>
        <v>0</v>
      </c>
      <c r="H3154" s="131">
        <f t="shared" si="368"/>
        <v>0</v>
      </c>
      <c r="I3154" s="128">
        <f t="shared" si="369"/>
        <v>17</v>
      </c>
      <c r="J3154" s="156" t="str">
        <f t="shared" si="364"/>
        <v>1 4 1 414 004</v>
      </c>
      <c r="K3154" s="118">
        <f>SUMIFS(DATOS!$F:$F,DATOS!$A:$A,$C3154,DATOS!$G:$G,$N$1,DATOS!$E:$E,$Q$1)</f>
        <v>0</v>
      </c>
      <c r="L3154" s="118">
        <f>SUMIFS(DATOS!$F:$F,DATOS!$A:$A,$C3154,DATOS!$G:$G,$O$1,DATOS!$E:$E,$Q$1)</f>
        <v>0</v>
      </c>
      <c r="M3154" s="119">
        <f>SUMIFS(DATOS!$F:$F,DATOS!$A:$A,$C3154,DATOS!$G:$G,$P$1,DATOS!$E:$E,$Q$1)</f>
        <v>0</v>
      </c>
      <c r="N3154" s="117">
        <f>SUMIFS(DATOS!$F:$F,DATOS!$A:$A,$C3154,DATOS!$G:$G,$N$1,DATOS!$L:$L,$R$1)</f>
        <v>0</v>
      </c>
      <c r="O3154" s="118">
        <f>SUMIFS(DATOS!$F:$F,DATOS!$A:$A,$C3154,DATOS!$G:$G,$O$1,DATOS!$L:$L,$R$1)</f>
        <v>0</v>
      </c>
      <c r="P3154" s="119">
        <f>SUMIFS(DATOS!$F:$F,DATOS!$A:$A,$C3154,DATOS!$G:$G,$P$1,DATOS!$L:$L,$R$1)</f>
        <v>0</v>
      </c>
      <c r="Q3154" s="117">
        <f>SUMIFS(DATOS!$F:$F,DATOS!$A:$A,$C3154,DATOS!$G:$G,$N$1,DATOS!$J:$J,$S$1)</f>
        <v>0</v>
      </c>
      <c r="R3154" s="118">
        <f>SUMIFS(DATOS!$F:$F,DATOS!$A:$A,$C3154,DATOS!$G:$G,$O$1,DATOS!$J:$J,$S$1)</f>
        <v>0</v>
      </c>
      <c r="S3154" s="119">
        <f>SUMIFS(DATOS!$F:$F,DATOS!$A:$A,$C3154,DATOS!$G:$G,$P$1,DATOS!$J:$J,$S$1)</f>
        <v>0</v>
      </c>
      <c r="T3154" s="117">
        <f>SUMIFS(DATOS!$F:$F,DATOS!$A:$A,$C3154,DATOS!$G:$G,$N$1,DATOS!$K:$K,$T$1)</f>
        <v>0</v>
      </c>
      <c r="U3154" s="118">
        <f>SUMIFS(DATOS!$F:$F,DATOS!$A:$A,$C3154,DATOS!$G:$G,$O$1,DATOS!$K:$K,$T$1)</f>
        <v>0</v>
      </c>
      <c r="V3154" s="119">
        <f>SUMIFS(DATOS!$F:$F,DATOS!$A:$A,$C3154,DATOS!$G:$G,$P$1,DATOS!$K:$K,$R$1)</f>
        <v>0</v>
      </c>
    </row>
    <row r="3155" spans="1:22">
      <c r="A3155" s="128" t="s">
        <v>452</v>
      </c>
      <c r="B3155" s="128" t="str">
        <f t="shared" si="370"/>
        <v>1 4 1 414 005 001</v>
      </c>
      <c r="C3155" s="5" t="s">
        <v>10321</v>
      </c>
      <c r="D3155" t="s">
        <v>3411</v>
      </c>
      <c r="E3155" s="127">
        <f t="shared" si="365"/>
        <v>0</v>
      </c>
      <c r="F3155" s="127">
        <f t="shared" si="366"/>
        <v>0</v>
      </c>
      <c r="G3155" s="127">
        <f t="shared" si="367"/>
        <v>0</v>
      </c>
      <c r="H3155" s="131">
        <f t="shared" si="368"/>
        <v>0</v>
      </c>
      <c r="I3155" s="128">
        <f t="shared" si="369"/>
        <v>17</v>
      </c>
      <c r="J3155" s="156" t="str">
        <f t="shared" si="364"/>
        <v>1 4 1 414 005</v>
      </c>
      <c r="K3155" s="118">
        <f>SUMIFS(DATOS!$F:$F,DATOS!$A:$A,$C3155,DATOS!$G:$G,$N$1,DATOS!$E:$E,$Q$1)</f>
        <v>0</v>
      </c>
      <c r="L3155" s="118">
        <f>SUMIFS(DATOS!$F:$F,DATOS!$A:$A,$C3155,DATOS!$G:$G,$O$1,DATOS!$E:$E,$Q$1)</f>
        <v>0</v>
      </c>
      <c r="M3155" s="119">
        <f>SUMIFS(DATOS!$F:$F,DATOS!$A:$A,$C3155,DATOS!$G:$G,$P$1,DATOS!$E:$E,$Q$1)</f>
        <v>0</v>
      </c>
      <c r="N3155" s="117">
        <f>SUMIFS(DATOS!$F:$F,DATOS!$A:$A,$C3155,DATOS!$G:$G,$N$1,DATOS!$L:$L,$R$1)</f>
        <v>0</v>
      </c>
      <c r="O3155" s="118">
        <f>SUMIFS(DATOS!$F:$F,DATOS!$A:$A,$C3155,DATOS!$G:$G,$O$1,DATOS!$L:$L,$R$1)</f>
        <v>0</v>
      </c>
      <c r="P3155" s="119">
        <f>SUMIFS(DATOS!$F:$F,DATOS!$A:$A,$C3155,DATOS!$G:$G,$P$1,DATOS!$L:$L,$R$1)</f>
        <v>0</v>
      </c>
      <c r="Q3155" s="117">
        <f>SUMIFS(DATOS!$F:$F,DATOS!$A:$A,$C3155,DATOS!$G:$G,$N$1,DATOS!$J:$J,$S$1)</f>
        <v>0</v>
      </c>
      <c r="R3155" s="118">
        <f>SUMIFS(DATOS!$F:$F,DATOS!$A:$A,$C3155,DATOS!$G:$G,$O$1,DATOS!$J:$J,$S$1)</f>
        <v>0</v>
      </c>
      <c r="S3155" s="119">
        <f>SUMIFS(DATOS!$F:$F,DATOS!$A:$A,$C3155,DATOS!$G:$G,$P$1,DATOS!$J:$J,$S$1)</f>
        <v>0</v>
      </c>
      <c r="T3155" s="117">
        <f>SUMIFS(DATOS!$F:$F,DATOS!$A:$A,$C3155,DATOS!$G:$G,$N$1,DATOS!$K:$K,$T$1)</f>
        <v>0</v>
      </c>
      <c r="U3155" s="118">
        <f>SUMIFS(DATOS!$F:$F,DATOS!$A:$A,$C3155,DATOS!$G:$G,$O$1,DATOS!$K:$K,$T$1)</f>
        <v>0</v>
      </c>
      <c r="V3155" s="119">
        <f>SUMIFS(DATOS!$F:$F,DATOS!$A:$A,$C3155,DATOS!$G:$G,$P$1,DATOS!$K:$K,$R$1)</f>
        <v>0</v>
      </c>
    </row>
    <row r="3156" spans="1:22">
      <c r="A3156" s="128" t="s">
        <v>452</v>
      </c>
      <c r="B3156" s="128" t="str">
        <f t="shared" si="370"/>
        <v>1 4 1 415 001 001</v>
      </c>
      <c r="C3156" s="5" t="s">
        <v>4849</v>
      </c>
      <c r="D3156" t="s">
        <v>1580</v>
      </c>
      <c r="E3156" s="127">
        <f t="shared" si="365"/>
        <v>0</v>
      </c>
      <c r="F3156" s="127">
        <f t="shared" si="366"/>
        <v>0</v>
      </c>
      <c r="G3156" s="127">
        <f t="shared" si="367"/>
        <v>0</v>
      </c>
      <c r="H3156" s="131">
        <f t="shared" si="368"/>
        <v>0</v>
      </c>
      <c r="I3156" s="128">
        <f t="shared" si="369"/>
        <v>17</v>
      </c>
      <c r="J3156" s="156" t="str">
        <f t="shared" si="364"/>
        <v>1 4 1 415 001</v>
      </c>
      <c r="K3156" s="118">
        <f>SUMIFS(DATOS!$F:$F,DATOS!$A:$A,$C3156,DATOS!$G:$G,$N$1,DATOS!$E:$E,$Q$1)</f>
        <v>0</v>
      </c>
      <c r="L3156" s="118">
        <f>SUMIFS(DATOS!$F:$F,DATOS!$A:$A,$C3156,DATOS!$G:$G,$O$1,DATOS!$E:$E,$Q$1)</f>
        <v>0</v>
      </c>
      <c r="M3156" s="119">
        <f>SUMIFS(DATOS!$F:$F,DATOS!$A:$A,$C3156,DATOS!$G:$G,$P$1,DATOS!$E:$E,$Q$1)</f>
        <v>0</v>
      </c>
      <c r="N3156" s="117">
        <f>SUMIFS(DATOS!$F:$F,DATOS!$A:$A,$C3156,DATOS!$G:$G,$N$1,DATOS!$L:$L,$R$1)</f>
        <v>0</v>
      </c>
      <c r="O3156" s="118">
        <f>SUMIFS(DATOS!$F:$F,DATOS!$A:$A,$C3156,DATOS!$G:$G,$O$1,DATOS!$L:$L,$R$1)</f>
        <v>0</v>
      </c>
      <c r="P3156" s="119">
        <f>SUMIFS(DATOS!$F:$F,DATOS!$A:$A,$C3156,DATOS!$G:$G,$P$1,DATOS!$L:$L,$R$1)</f>
        <v>0</v>
      </c>
      <c r="Q3156" s="117">
        <f>SUMIFS(DATOS!$F:$F,DATOS!$A:$A,$C3156,DATOS!$G:$G,$N$1,DATOS!$J:$J,$S$1)</f>
        <v>0</v>
      </c>
      <c r="R3156" s="118">
        <f>SUMIFS(DATOS!$F:$F,DATOS!$A:$A,$C3156,DATOS!$G:$G,$O$1,DATOS!$J:$J,$S$1)</f>
        <v>0</v>
      </c>
      <c r="S3156" s="119">
        <f>SUMIFS(DATOS!$F:$F,DATOS!$A:$A,$C3156,DATOS!$G:$G,$P$1,DATOS!$J:$J,$S$1)</f>
        <v>0</v>
      </c>
      <c r="T3156" s="117">
        <f>SUMIFS(DATOS!$F:$F,DATOS!$A:$A,$C3156,DATOS!$G:$G,$N$1,DATOS!$K:$K,$T$1)</f>
        <v>0</v>
      </c>
      <c r="U3156" s="118">
        <f>SUMIFS(DATOS!$F:$F,DATOS!$A:$A,$C3156,DATOS!$G:$G,$O$1,DATOS!$K:$K,$T$1)</f>
        <v>0</v>
      </c>
      <c r="V3156" s="119">
        <f>SUMIFS(DATOS!$F:$F,DATOS!$A:$A,$C3156,DATOS!$G:$G,$P$1,DATOS!$K:$K,$R$1)</f>
        <v>0</v>
      </c>
    </row>
    <row r="3157" spans="1:22">
      <c r="A3157" s="128" t="s">
        <v>452</v>
      </c>
      <c r="B3157" s="128" t="str">
        <f t="shared" si="370"/>
        <v>1 4 1 415 002 001</v>
      </c>
      <c r="C3157" s="5" t="s">
        <v>10322</v>
      </c>
      <c r="D3157" t="s">
        <v>1580</v>
      </c>
      <c r="E3157" s="127">
        <f t="shared" si="365"/>
        <v>0</v>
      </c>
      <c r="F3157" s="127">
        <f t="shared" si="366"/>
        <v>0</v>
      </c>
      <c r="G3157" s="127">
        <f t="shared" si="367"/>
        <v>0</v>
      </c>
      <c r="H3157" s="131">
        <f t="shared" si="368"/>
        <v>0</v>
      </c>
      <c r="I3157" s="128">
        <f t="shared" si="369"/>
        <v>17</v>
      </c>
      <c r="J3157" s="156" t="str">
        <f t="shared" si="364"/>
        <v>1 4 1 415 002</v>
      </c>
      <c r="K3157" s="118">
        <f>SUMIFS(DATOS!$F:$F,DATOS!$A:$A,$C3157,DATOS!$G:$G,$N$1,DATOS!$E:$E,$Q$1)</f>
        <v>0</v>
      </c>
      <c r="L3157" s="118">
        <f>SUMIFS(DATOS!$F:$F,DATOS!$A:$A,$C3157,DATOS!$G:$G,$O$1,DATOS!$E:$E,$Q$1)</f>
        <v>0</v>
      </c>
      <c r="M3157" s="119">
        <f>SUMIFS(DATOS!$F:$F,DATOS!$A:$A,$C3157,DATOS!$G:$G,$P$1,DATOS!$E:$E,$Q$1)</f>
        <v>0</v>
      </c>
      <c r="N3157" s="117">
        <f>SUMIFS(DATOS!$F:$F,DATOS!$A:$A,$C3157,DATOS!$G:$G,$N$1,DATOS!$L:$L,$R$1)</f>
        <v>0</v>
      </c>
      <c r="O3157" s="118">
        <f>SUMIFS(DATOS!$F:$F,DATOS!$A:$A,$C3157,DATOS!$G:$G,$O$1,DATOS!$L:$L,$R$1)</f>
        <v>0</v>
      </c>
      <c r="P3157" s="119">
        <f>SUMIFS(DATOS!$F:$F,DATOS!$A:$A,$C3157,DATOS!$G:$G,$P$1,DATOS!$L:$L,$R$1)</f>
        <v>0</v>
      </c>
      <c r="Q3157" s="117">
        <f>SUMIFS(DATOS!$F:$F,DATOS!$A:$A,$C3157,DATOS!$G:$G,$N$1,DATOS!$J:$J,$S$1)</f>
        <v>0</v>
      </c>
      <c r="R3157" s="118">
        <f>SUMIFS(DATOS!$F:$F,DATOS!$A:$A,$C3157,DATOS!$G:$G,$O$1,DATOS!$J:$J,$S$1)</f>
        <v>0</v>
      </c>
      <c r="S3157" s="119">
        <f>SUMIFS(DATOS!$F:$F,DATOS!$A:$A,$C3157,DATOS!$G:$G,$P$1,DATOS!$J:$J,$S$1)</f>
        <v>0</v>
      </c>
      <c r="T3157" s="117">
        <f>SUMIFS(DATOS!$F:$F,DATOS!$A:$A,$C3157,DATOS!$G:$G,$N$1,DATOS!$K:$K,$T$1)</f>
        <v>0</v>
      </c>
      <c r="U3157" s="118">
        <f>SUMIFS(DATOS!$F:$F,DATOS!$A:$A,$C3157,DATOS!$G:$G,$O$1,DATOS!$K:$K,$T$1)</f>
        <v>0</v>
      </c>
      <c r="V3157" s="119">
        <f>SUMIFS(DATOS!$F:$F,DATOS!$A:$A,$C3157,DATOS!$G:$G,$P$1,DATOS!$K:$K,$R$1)</f>
        <v>0</v>
      </c>
    </row>
    <row r="3158" spans="1:22">
      <c r="A3158" s="128" t="s">
        <v>452</v>
      </c>
      <c r="B3158" s="128" t="str">
        <f t="shared" si="370"/>
        <v>1 4 1 415 003 001</v>
      </c>
      <c r="C3158" s="5" t="s">
        <v>10323</v>
      </c>
      <c r="D3158" t="s">
        <v>1580</v>
      </c>
      <c r="E3158" s="127">
        <f t="shared" si="365"/>
        <v>0</v>
      </c>
      <c r="F3158" s="127">
        <f t="shared" si="366"/>
        <v>0</v>
      </c>
      <c r="G3158" s="127">
        <f t="shared" si="367"/>
        <v>0</v>
      </c>
      <c r="H3158" s="131">
        <f t="shared" si="368"/>
        <v>0</v>
      </c>
      <c r="I3158" s="128">
        <f t="shared" si="369"/>
        <v>17</v>
      </c>
      <c r="J3158" s="156" t="str">
        <f t="shared" si="364"/>
        <v>1 4 1 415 003</v>
      </c>
      <c r="K3158" s="118">
        <f>SUMIFS(DATOS!$F:$F,DATOS!$A:$A,$C3158,DATOS!$G:$G,$N$1,DATOS!$E:$E,$Q$1)</f>
        <v>0</v>
      </c>
      <c r="L3158" s="118">
        <f>SUMIFS(DATOS!$F:$F,DATOS!$A:$A,$C3158,DATOS!$G:$G,$O$1,DATOS!$E:$E,$Q$1)</f>
        <v>0</v>
      </c>
      <c r="M3158" s="119">
        <f>SUMIFS(DATOS!$F:$F,DATOS!$A:$A,$C3158,DATOS!$G:$G,$P$1,DATOS!$E:$E,$Q$1)</f>
        <v>0</v>
      </c>
      <c r="N3158" s="117">
        <f>SUMIFS(DATOS!$F:$F,DATOS!$A:$A,$C3158,DATOS!$G:$G,$N$1,DATOS!$L:$L,$R$1)</f>
        <v>0</v>
      </c>
      <c r="O3158" s="118">
        <f>SUMIFS(DATOS!$F:$F,DATOS!$A:$A,$C3158,DATOS!$G:$G,$O$1,DATOS!$L:$L,$R$1)</f>
        <v>0</v>
      </c>
      <c r="P3158" s="119">
        <f>SUMIFS(DATOS!$F:$F,DATOS!$A:$A,$C3158,DATOS!$G:$G,$P$1,DATOS!$L:$L,$R$1)</f>
        <v>0</v>
      </c>
      <c r="Q3158" s="117">
        <f>SUMIFS(DATOS!$F:$F,DATOS!$A:$A,$C3158,DATOS!$G:$G,$N$1,DATOS!$J:$J,$S$1)</f>
        <v>0</v>
      </c>
      <c r="R3158" s="118">
        <f>SUMIFS(DATOS!$F:$F,DATOS!$A:$A,$C3158,DATOS!$G:$G,$O$1,DATOS!$J:$J,$S$1)</f>
        <v>0</v>
      </c>
      <c r="S3158" s="119">
        <f>SUMIFS(DATOS!$F:$F,DATOS!$A:$A,$C3158,DATOS!$G:$G,$P$1,DATOS!$J:$J,$S$1)</f>
        <v>0</v>
      </c>
      <c r="T3158" s="117">
        <f>SUMIFS(DATOS!$F:$F,DATOS!$A:$A,$C3158,DATOS!$G:$G,$N$1,DATOS!$K:$K,$T$1)</f>
        <v>0</v>
      </c>
      <c r="U3158" s="118">
        <f>SUMIFS(DATOS!$F:$F,DATOS!$A:$A,$C3158,DATOS!$G:$G,$O$1,DATOS!$K:$K,$T$1)</f>
        <v>0</v>
      </c>
      <c r="V3158" s="119">
        <f>SUMIFS(DATOS!$F:$F,DATOS!$A:$A,$C3158,DATOS!$G:$G,$P$1,DATOS!$K:$K,$R$1)</f>
        <v>0</v>
      </c>
    </row>
    <row r="3159" spans="1:22">
      <c r="A3159" s="128" t="s">
        <v>452</v>
      </c>
      <c r="B3159" s="128" t="str">
        <f t="shared" si="370"/>
        <v>1 4 1 415 004 001</v>
      </c>
      <c r="C3159" s="5" t="s">
        <v>10324</v>
      </c>
      <c r="D3159" t="s">
        <v>1580</v>
      </c>
      <c r="E3159" s="127">
        <f t="shared" si="365"/>
        <v>0</v>
      </c>
      <c r="F3159" s="127">
        <f t="shared" si="366"/>
        <v>0</v>
      </c>
      <c r="G3159" s="127">
        <f t="shared" si="367"/>
        <v>0</v>
      </c>
      <c r="H3159" s="131">
        <f t="shared" si="368"/>
        <v>0</v>
      </c>
      <c r="I3159" s="128">
        <f t="shared" si="369"/>
        <v>17</v>
      </c>
      <c r="J3159" s="156" t="str">
        <f t="shared" si="364"/>
        <v>1 4 1 415 004</v>
      </c>
      <c r="K3159" s="118">
        <f>SUMIFS(DATOS!$F:$F,DATOS!$A:$A,$C3159,DATOS!$G:$G,$N$1,DATOS!$E:$E,$Q$1)</f>
        <v>0</v>
      </c>
      <c r="L3159" s="118">
        <f>SUMIFS(DATOS!$F:$F,DATOS!$A:$A,$C3159,DATOS!$G:$G,$O$1,DATOS!$E:$E,$Q$1)</f>
        <v>0</v>
      </c>
      <c r="M3159" s="119">
        <f>SUMIFS(DATOS!$F:$F,DATOS!$A:$A,$C3159,DATOS!$G:$G,$P$1,DATOS!$E:$E,$Q$1)</f>
        <v>0</v>
      </c>
      <c r="N3159" s="117">
        <f>SUMIFS(DATOS!$F:$F,DATOS!$A:$A,$C3159,DATOS!$G:$G,$N$1,DATOS!$L:$L,$R$1)</f>
        <v>0</v>
      </c>
      <c r="O3159" s="118">
        <f>SUMIFS(DATOS!$F:$F,DATOS!$A:$A,$C3159,DATOS!$G:$G,$O$1,DATOS!$L:$L,$R$1)</f>
        <v>0</v>
      </c>
      <c r="P3159" s="119">
        <f>SUMIFS(DATOS!$F:$F,DATOS!$A:$A,$C3159,DATOS!$G:$G,$P$1,DATOS!$L:$L,$R$1)</f>
        <v>0</v>
      </c>
      <c r="Q3159" s="117">
        <f>SUMIFS(DATOS!$F:$F,DATOS!$A:$A,$C3159,DATOS!$G:$G,$N$1,DATOS!$J:$J,$S$1)</f>
        <v>0</v>
      </c>
      <c r="R3159" s="118">
        <f>SUMIFS(DATOS!$F:$F,DATOS!$A:$A,$C3159,DATOS!$G:$G,$O$1,DATOS!$J:$J,$S$1)</f>
        <v>0</v>
      </c>
      <c r="S3159" s="119">
        <f>SUMIFS(DATOS!$F:$F,DATOS!$A:$A,$C3159,DATOS!$G:$G,$P$1,DATOS!$J:$J,$S$1)</f>
        <v>0</v>
      </c>
      <c r="T3159" s="117">
        <f>SUMIFS(DATOS!$F:$F,DATOS!$A:$A,$C3159,DATOS!$G:$G,$N$1,DATOS!$K:$K,$T$1)</f>
        <v>0</v>
      </c>
      <c r="U3159" s="118">
        <f>SUMIFS(DATOS!$F:$F,DATOS!$A:$A,$C3159,DATOS!$G:$G,$O$1,DATOS!$K:$K,$T$1)</f>
        <v>0</v>
      </c>
      <c r="V3159" s="119">
        <f>SUMIFS(DATOS!$F:$F,DATOS!$A:$A,$C3159,DATOS!$G:$G,$P$1,DATOS!$K:$K,$R$1)</f>
        <v>0</v>
      </c>
    </row>
    <row r="3160" spans="1:22">
      <c r="A3160" s="128" t="s">
        <v>452</v>
      </c>
      <c r="B3160" s="128" t="str">
        <f t="shared" si="370"/>
        <v>1 4 1 415 005 001</v>
      </c>
      <c r="C3160" s="5" t="s">
        <v>10325</v>
      </c>
      <c r="D3160" t="s">
        <v>1580</v>
      </c>
      <c r="E3160" s="127">
        <f t="shared" si="365"/>
        <v>0</v>
      </c>
      <c r="F3160" s="127">
        <f t="shared" si="366"/>
        <v>0</v>
      </c>
      <c r="G3160" s="127">
        <f t="shared" si="367"/>
        <v>0</v>
      </c>
      <c r="H3160" s="131">
        <f t="shared" si="368"/>
        <v>0</v>
      </c>
      <c r="I3160" s="128">
        <f t="shared" si="369"/>
        <v>17</v>
      </c>
      <c r="J3160" s="156" t="str">
        <f t="shared" si="364"/>
        <v>1 4 1 415 005</v>
      </c>
      <c r="K3160" s="118">
        <f>SUMIFS(DATOS!$F:$F,DATOS!$A:$A,$C3160,DATOS!$G:$G,$N$1,DATOS!$E:$E,$Q$1)</f>
        <v>0</v>
      </c>
      <c r="L3160" s="118">
        <f>SUMIFS(DATOS!$F:$F,DATOS!$A:$A,$C3160,DATOS!$G:$G,$O$1,DATOS!$E:$E,$Q$1)</f>
        <v>0</v>
      </c>
      <c r="M3160" s="119">
        <f>SUMIFS(DATOS!$F:$F,DATOS!$A:$A,$C3160,DATOS!$G:$G,$P$1,DATOS!$E:$E,$Q$1)</f>
        <v>0</v>
      </c>
      <c r="N3160" s="117">
        <f>SUMIFS(DATOS!$F:$F,DATOS!$A:$A,$C3160,DATOS!$G:$G,$N$1,DATOS!$L:$L,$R$1)</f>
        <v>0</v>
      </c>
      <c r="O3160" s="118">
        <f>SUMIFS(DATOS!$F:$F,DATOS!$A:$A,$C3160,DATOS!$G:$G,$O$1,DATOS!$L:$L,$R$1)</f>
        <v>0</v>
      </c>
      <c r="P3160" s="119">
        <f>SUMIFS(DATOS!$F:$F,DATOS!$A:$A,$C3160,DATOS!$G:$G,$P$1,DATOS!$L:$L,$R$1)</f>
        <v>0</v>
      </c>
      <c r="Q3160" s="117">
        <f>SUMIFS(DATOS!$F:$F,DATOS!$A:$A,$C3160,DATOS!$G:$G,$N$1,DATOS!$J:$J,$S$1)</f>
        <v>0</v>
      </c>
      <c r="R3160" s="118">
        <f>SUMIFS(DATOS!$F:$F,DATOS!$A:$A,$C3160,DATOS!$G:$G,$O$1,DATOS!$J:$J,$S$1)</f>
        <v>0</v>
      </c>
      <c r="S3160" s="119">
        <f>SUMIFS(DATOS!$F:$F,DATOS!$A:$A,$C3160,DATOS!$G:$G,$P$1,DATOS!$J:$J,$S$1)</f>
        <v>0</v>
      </c>
      <c r="T3160" s="117">
        <f>SUMIFS(DATOS!$F:$F,DATOS!$A:$A,$C3160,DATOS!$G:$G,$N$1,DATOS!$K:$K,$T$1)</f>
        <v>0</v>
      </c>
      <c r="U3160" s="118">
        <f>SUMIFS(DATOS!$F:$F,DATOS!$A:$A,$C3160,DATOS!$G:$G,$O$1,DATOS!$K:$K,$T$1)</f>
        <v>0</v>
      </c>
      <c r="V3160" s="119">
        <f>SUMIFS(DATOS!$F:$F,DATOS!$A:$A,$C3160,DATOS!$G:$G,$P$1,DATOS!$K:$K,$R$1)</f>
        <v>0</v>
      </c>
    </row>
    <row r="3161" spans="1:22">
      <c r="A3161" s="128" t="s">
        <v>452</v>
      </c>
      <c r="B3161" s="128" t="str">
        <f t="shared" si="370"/>
        <v>1 4 1 416 001 001</v>
      </c>
      <c r="C3161" s="5" t="s">
        <v>4857</v>
      </c>
      <c r="D3161" t="s">
        <v>1582</v>
      </c>
      <c r="E3161" s="127">
        <f t="shared" si="365"/>
        <v>0</v>
      </c>
      <c r="F3161" s="127">
        <f t="shared" si="366"/>
        <v>0</v>
      </c>
      <c r="G3161" s="127">
        <f t="shared" si="367"/>
        <v>0</v>
      </c>
      <c r="H3161" s="131">
        <f t="shared" si="368"/>
        <v>0</v>
      </c>
      <c r="I3161" s="128">
        <f t="shared" si="369"/>
        <v>17</v>
      </c>
      <c r="J3161" s="156" t="str">
        <f t="shared" si="364"/>
        <v>1 4 1 416 001</v>
      </c>
      <c r="K3161" s="118">
        <f>SUMIFS(DATOS!$F:$F,DATOS!$A:$A,$C3161,DATOS!$G:$G,$N$1,DATOS!$E:$E,$Q$1)</f>
        <v>0</v>
      </c>
      <c r="L3161" s="118">
        <f>SUMIFS(DATOS!$F:$F,DATOS!$A:$A,$C3161,DATOS!$G:$G,$O$1,DATOS!$E:$E,$Q$1)</f>
        <v>0</v>
      </c>
      <c r="M3161" s="119">
        <f>SUMIFS(DATOS!$F:$F,DATOS!$A:$A,$C3161,DATOS!$G:$G,$P$1,DATOS!$E:$E,$Q$1)</f>
        <v>0</v>
      </c>
      <c r="N3161" s="117">
        <f>SUMIFS(DATOS!$F:$F,DATOS!$A:$A,$C3161,DATOS!$G:$G,$N$1,DATOS!$L:$L,$R$1)</f>
        <v>0</v>
      </c>
      <c r="O3161" s="118">
        <f>SUMIFS(DATOS!$F:$F,DATOS!$A:$A,$C3161,DATOS!$G:$G,$O$1,DATOS!$L:$L,$R$1)</f>
        <v>0</v>
      </c>
      <c r="P3161" s="119">
        <f>SUMIFS(DATOS!$F:$F,DATOS!$A:$A,$C3161,DATOS!$G:$G,$P$1,DATOS!$L:$L,$R$1)</f>
        <v>0</v>
      </c>
      <c r="Q3161" s="117">
        <f>SUMIFS(DATOS!$F:$F,DATOS!$A:$A,$C3161,DATOS!$G:$G,$N$1,DATOS!$J:$J,$S$1)</f>
        <v>0</v>
      </c>
      <c r="R3161" s="118">
        <f>SUMIFS(DATOS!$F:$F,DATOS!$A:$A,$C3161,DATOS!$G:$G,$O$1,DATOS!$J:$J,$S$1)</f>
        <v>0</v>
      </c>
      <c r="S3161" s="119">
        <f>SUMIFS(DATOS!$F:$F,DATOS!$A:$A,$C3161,DATOS!$G:$G,$P$1,DATOS!$J:$J,$S$1)</f>
        <v>0</v>
      </c>
      <c r="T3161" s="117">
        <f>SUMIFS(DATOS!$F:$F,DATOS!$A:$A,$C3161,DATOS!$G:$G,$N$1,DATOS!$K:$K,$T$1)</f>
        <v>0</v>
      </c>
      <c r="U3161" s="118">
        <f>SUMIFS(DATOS!$F:$F,DATOS!$A:$A,$C3161,DATOS!$G:$G,$O$1,DATOS!$K:$K,$T$1)</f>
        <v>0</v>
      </c>
      <c r="V3161" s="119">
        <f>SUMIFS(DATOS!$F:$F,DATOS!$A:$A,$C3161,DATOS!$G:$G,$P$1,DATOS!$K:$K,$R$1)</f>
        <v>0</v>
      </c>
    </row>
    <row r="3162" spans="1:22">
      <c r="A3162" s="128" t="s">
        <v>452</v>
      </c>
      <c r="B3162" s="128" t="str">
        <f t="shared" si="370"/>
        <v>1 4 1 416 002 001</v>
      </c>
      <c r="C3162" s="5" t="s">
        <v>10326</v>
      </c>
      <c r="D3162" t="s">
        <v>1582</v>
      </c>
      <c r="E3162" s="127">
        <f t="shared" si="365"/>
        <v>0</v>
      </c>
      <c r="F3162" s="127">
        <f t="shared" si="366"/>
        <v>0</v>
      </c>
      <c r="G3162" s="127">
        <f t="shared" si="367"/>
        <v>0</v>
      </c>
      <c r="H3162" s="131">
        <f t="shared" si="368"/>
        <v>0</v>
      </c>
      <c r="I3162" s="128">
        <f t="shared" si="369"/>
        <v>17</v>
      </c>
      <c r="J3162" s="156" t="str">
        <f t="shared" si="364"/>
        <v>1 4 1 416 002</v>
      </c>
      <c r="K3162" s="118">
        <f>SUMIFS(DATOS!$F:$F,DATOS!$A:$A,$C3162,DATOS!$G:$G,$N$1,DATOS!$E:$E,$Q$1)</f>
        <v>0</v>
      </c>
      <c r="L3162" s="118">
        <f>SUMIFS(DATOS!$F:$F,DATOS!$A:$A,$C3162,DATOS!$G:$G,$O$1,DATOS!$E:$E,$Q$1)</f>
        <v>0</v>
      </c>
      <c r="M3162" s="119">
        <f>SUMIFS(DATOS!$F:$F,DATOS!$A:$A,$C3162,DATOS!$G:$G,$P$1,DATOS!$E:$E,$Q$1)</f>
        <v>0</v>
      </c>
      <c r="N3162" s="117">
        <f>SUMIFS(DATOS!$F:$F,DATOS!$A:$A,$C3162,DATOS!$G:$G,$N$1,DATOS!$L:$L,$R$1)</f>
        <v>0</v>
      </c>
      <c r="O3162" s="118">
        <f>SUMIFS(DATOS!$F:$F,DATOS!$A:$A,$C3162,DATOS!$G:$G,$O$1,DATOS!$L:$L,$R$1)</f>
        <v>0</v>
      </c>
      <c r="P3162" s="119">
        <f>SUMIFS(DATOS!$F:$F,DATOS!$A:$A,$C3162,DATOS!$G:$G,$P$1,DATOS!$L:$L,$R$1)</f>
        <v>0</v>
      </c>
      <c r="Q3162" s="117">
        <f>SUMIFS(DATOS!$F:$F,DATOS!$A:$A,$C3162,DATOS!$G:$G,$N$1,DATOS!$J:$J,$S$1)</f>
        <v>0</v>
      </c>
      <c r="R3162" s="118">
        <f>SUMIFS(DATOS!$F:$F,DATOS!$A:$A,$C3162,DATOS!$G:$G,$O$1,DATOS!$J:$J,$S$1)</f>
        <v>0</v>
      </c>
      <c r="S3162" s="119">
        <f>SUMIFS(DATOS!$F:$F,DATOS!$A:$A,$C3162,DATOS!$G:$G,$P$1,DATOS!$J:$J,$S$1)</f>
        <v>0</v>
      </c>
      <c r="T3162" s="117">
        <f>SUMIFS(DATOS!$F:$F,DATOS!$A:$A,$C3162,DATOS!$G:$G,$N$1,DATOS!$K:$K,$T$1)</f>
        <v>0</v>
      </c>
      <c r="U3162" s="118">
        <f>SUMIFS(DATOS!$F:$F,DATOS!$A:$A,$C3162,DATOS!$G:$G,$O$1,DATOS!$K:$K,$T$1)</f>
        <v>0</v>
      </c>
      <c r="V3162" s="119">
        <f>SUMIFS(DATOS!$F:$F,DATOS!$A:$A,$C3162,DATOS!$G:$G,$P$1,DATOS!$K:$K,$R$1)</f>
        <v>0</v>
      </c>
    </row>
    <row r="3163" spans="1:22">
      <c r="A3163" s="128" t="s">
        <v>452</v>
      </c>
      <c r="B3163" s="128" t="str">
        <f t="shared" si="370"/>
        <v>1 4 1 416 003 001</v>
      </c>
      <c r="C3163" s="5" t="s">
        <v>10327</v>
      </c>
      <c r="D3163" t="s">
        <v>1582</v>
      </c>
      <c r="E3163" s="127">
        <f t="shared" si="365"/>
        <v>0</v>
      </c>
      <c r="F3163" s="127">
        <f t="shared" si="366"/>
        <v>0</v>
      </c>
      <c r="G3163" s="127">
        <f t="shared" si="367"/>
        <v>0</v>
      </c>
      <c r="H3163" s="131">
        <f t="shared" si="368"/>
        <v>0</v>
      </c>
      <c r="I3163" s="128">
        <f t="shared" si="369"/>
        <v>17</v>
      </c>
      <c r="J3163" s="156" t="str">
        <f t="shared" si="364"/>
        <v>1 4 1 416 003</v>
      </c>
      <c r="K3163" s="118">
        <f>SUMIFS(DATOS!$F:$F,DATOS!$A:$A,$C3163,DATOS!$G:$G,$N$1,DATOS!$E:$E,$Q$1)</f>
        <v>0</v>
      </c>
      <c r="L3163" s="118">
        <f>SUMIFS(DATOS!$F:$F,DATOS!$A:$A,$C3163,DATOS!$G:$G,$O$1,DATOS!$E:$E,$Q$1)</f>
        <v>0</v>
      </c>
      <c r="M3163" s="119">
        <f>SUMIFS(DATOS!$F:$F,DATOS!$A:$A,$C3163,DATOS!$G:$G,$P$1,DATOS!$E:$E,$Q$1)</f>
        <v>0</v>
      </c>
      <c r="N3163" s="117">
        <f>SUMIFS(DATOS!$F:$F,DATOS!$A:$A,$C3163,DATOS!$G:$G,$N$1,DATOS!$L:$L,$R$1)</f>
        <v>0</v>
      </c>
      <c r="O3163" s="118">
        <f>SUMIFS(DATOS!$F:$F,DATOS!$A:$A,$C3163,DATOS!$G:$G,$O$1,DATOS!$L:$L,$R$1)</f>
        <v>0</v>
      </c>
      <c r="P3163" s="119">
        <f>SUMIFS(DATOS!$F:$F,DATOS!$A:$A,$C3163,DATOS!$G:$G,$P$1,DATOS!$L:$L,$R$1)</f>
        <v>0</v>
      </c>
      <c r="Q3163" s="117">
        <f>SUMIFS(DATOS!$F:$F,DATOS!$A:$A,$C3163,DATOS!$G:$G,$N$1,DATOS!$J:$J,$S$1)</f>
        <v>0</v>
      </c>
      <c r="R3163" s="118">
        <f>SUMIFS(DATOS!$F:$F,DATOS!$A:$A,$C3163,DATOS!$G:$G,$O$1,DATOS!$J:$J,$S$1)</f>
        <v>0</v>
      </c>
      <c r="S3163" s="119">
        <f>SUMIFS(DATOS!$F:$F,DATOS!$A:$A,$C3163,DATOS!$G:$G,$P$1,DATOS!$J:$J,$S$1)</f>
        <v>0</v>
      </c>
      <c r="T3163" s="117">
        <f>SUMIFS(DATOS!$F:$F,DATOS!$A:$A,$C3163,DATOS!$G:$G,$N$1,DATOS!$K:$K,$T$1)</f>
        <v>0</v>
      </c>
      <c r="U3163" s="118">
        <f>SUMIFS(DATOS!$F:$F,DATOS!$A:$A,$C3163,DATOS!$G:$G,$O$1,DATOS!$K:$K,$T$1)</f>
        <v>0</v>
      </c>
      <c r="V3163" s="119">
        <f>SUMIFS(DATOS!$F:$F,DATOS!$A:$A,$C3163,DATOS!$G:$G,$P$1,DATOS!$K:$K,$R$1)</f>
        <v>0</v>
      </c>
    </row>
    <row r="3164" spans="1:22">
      <c r="A3164" s="128" t="s">
        <v>452</v>
      </c>
      <c r="B3164" s="128" t="str">
        <f t="shared" si="370"/>
        <v>1 4 1 416 004 001</v>
      </c>
      <c r="C3164" s="5" t="s">
        <v>10328</v>
      </c>
      <c r="D3164" t="s">
        <v>1582</v>
      </c>
      <c r="E3164" s="127">
        <f t="shared" si="365"/>
        <v>0</v>
      </c>
      <c r="F3164" s="127">
        <f t="shared" si="366"/>
        <v>0</v>
      </c>
      <c r="G3164" s="127">
        <f t="shared" si="367"/>
        <v>0</v>
      </c>
      <c r="H3164" s="131">
        <f t="shared" si="368"/>
        <v>0</v>
      </c>
      <c r="I3164" s="128">
        <f t="shared" si="369"/>
        <v>17</v>
      </c>
      <c r="J3164" s="156" t="str">
        <f t="shared" ref="J3164:J3227" si="371">IF(I3164=9,MID(C3164,1,5),IF(I3164=13,MID(C3164,1,9),IF(I3164=17,MID(C3164,1,13),IF(I3164=21,MID(C3164,1,17),IF(I3164=25,MID(C3164,1,21))))))</f>
        <v>1 4 1 416 004</v>
      </c>
      <c r="K3164" s="118">
        <f>SUMIFS(DATOS!$F:$F,DATOS!$A:$A,$C3164,DATOS!$G:$G,$N$1,DATOS!$E:$E,$Q$1)</f>
        <v>0</v>
      </c>
      <c r="L3164" s="118">
        <f>SUMIFS(DATOS!$F:$F,DATOS!$A:$A,$C3164,DATOS!$G:$G,$O$1,DATOS!$E:$E,$Q$1)</f>
        <v>0</v>
      </c>
      <c r="M3164" s="119">
        <f>SUMIFS(DATOS!$F:$F,DATOS!$A:$A,$C3164,DATOS!$G:$G,$P$1,DATOS!$E:$E,$Q$1)</f>
        <v>0</v>
      </c>
      <c r="N3164" s="117">
        <f>SUMIFS(DATOS!$F:$F,DATOS!$A:$A,$C3164,DATOS!$G:$G,$N$1,DATOS!$L:$L,$R$1)</f>
        <v>0</v>
      </c>
      <c r="O3164" s="118">
        <f>SUMIFS(DATOS!$F:$F,DATOS!$A:$A,$C3164,DATOS!$G:$G,$O$1,DATOS!$L:$L,$R$1)</f>
        <v>0</v>
      </c>
      <c r="P3164" s="119">
        <f>SUMIFS(DATOS!$F:$F,DATOS!$A:$A,$C3164,DATOS!$G:$G,$P$1,DATOS!$L:$L,$R$1)</f>
        <v>0</v>
      </c>
      <c r="Q3164" s="117">
        <f>SUMIFS(DATOS!$F:$F,DATOS!$A:$A,$C3164,DATOS!$G:$G,$N$1,DATOS!$J:$J,$S$1)</f>
        <v>0</v>
      </c>
      <c r="R3164" s="118">
        <f>SUMIFS(DATOS!$F:$F,DATOS!$A:$A,$C3164,DATOS!$G:$G,$O$1,DATOS!$J:$J,$S$1)</f>
        <v>0</v>
      </c>
      <c r="S3164" s="119">
        <f>SUMIFS(DATOS!$F:$F,DATOS!$A:$A,$C3164,DATOS!$G:$G,$P$1,DATOS!$J:$J,$S$1)</f>
        <v>0</v>
      </c>
      <c r="T3164" s="117">
        <f>SUMIFS(DATOS!$F:$F,DATOS!$A:$A,$C3164,DATOS!$G:$G,$N$1,DATOS!$K:$K,$T$1)</f>
        <v>0</v>
      </c>
      <c r="U3164" s="118">
        <f>SUMIFS(DATOS!$F:$F,DATOS!$A:$A,$C3164,DATOS!$G:$G,$O$1,DATOS!$K:$K,$T$1)</f>
        <v>0</v>
      </c>
      <c r="V3164" s="119">
        <f>SUMIFS(DATOS!$F:$F,DATOS!$A:$A,$C3164,DATOS!$G:$G,$P$1,DATOS!$K:$K,$R$1)</f>
        <v>0</v>
      </c>
    </row>
    <row r="3165" spans="1:22">
      <c r="A3165" s="128" t="s">
        <v>452</v>
      </c>
      <c r="B3165" s="128" t="str">
        <f t="shared" si="370"/>
        <v>1 4 1 416 005 001</v>
      </c>
      <c r="C3165" s="5" t="s">
        <v>10329</v>
      </c>
      <c r="D3165" t="s">
        <v>1582</v>
      </c>
      <c r="E3165" s="127">
        <f t="shared" si="365"/>
        <v>0</v>
      </c>
      <c r="F3165" s="127">
        <f t="shared" si="366"/>
        <v>0</v>
      </c>
      <c r="G3165" s="127">
        <f t="shared" si="367"/>
        <v>0</v>
      </c>
      <c r="H3165" s="131">
        <f t="shared" si="368"/>
        <v>0</v>
      </c>
      <c r="I3165" s="128">
        <f t="shared" si="369"/>
        <v>17</v>
      </c>
      <c r="J3165" s="156" t="str">
        <f t="shared" si="371"/>
        <v>1 4 1 416 005</v>
      </c>
      <c r="K3165" s="118">
        <f>SUMIFS(DATOS!$F:$F,DATOS!$A:$A,$C3165,DATOS!$G:$G,$N$1,DATOS!$E:$E,$Q$1)</f>
        <v>0</v>
      </c>
      <c r="L3165" s="118">
        <f>SUMIFS(DATOS!$F:$F,DATOS!$A:$A,$C3165,DATOS!$G:$G,$O$1,DATOS!$E:$E,$Q$1)</f>
        <v>0</v>
      </c>
      <c r="M3165" s="119">
        <f>SUMIFS(DATOS!$F:$F,DATOS!$A:$A,$C3165,DATOS!$G:$G,$P$1,DATOS!$E:$E,$Q$1)</f>
        <v>0</v>
      </c>
      <c r="N3165" s="117">
        <f>SUMIFS(DATOS!$F:$F,DATOS!$A:$A,$C3165,DATOS!$G:$G,$N$1,DATOS!$L:$L,$R$1)</f>
        <v>0</v>
      </c>
      <c r="O3165" s="118">
        <f>SUMIFS(DATOS!$F:$F,DATOS!$A:$A,$C3165,DATOS!$G:$G,$O$1,DATOS!$L:$L,$R$1)</f>
        <v>0</v>
      </c>
      <c r="P3165" s="119">
        <f>SUMIFS(DATOS!$F:$F,DATOS!$A:$A,$C3165,DATOS!$G:$G,$P$1,DATOS!$L:$L,$R$1)</f>
        <v>0</v>
      </c>
      <c r="Q3165" s="117">
        <f>SUMIFS(DATOS!$F:$F,DATOS!$A:$A,$C3165,DATOS!$G:$G,$N$1,DATOS!$J:$J,$S$1)</f>
        <v>0</v>
      </c>
      <c r="R3165" s="118">
        <f>SUMIFS(DATOS!$F:$F,DATOS!$A:$A,$C3165,DATOS!$G:$G,$O$1,DATOS!$J:$J,$S$1)</f>
        <v>0</v>
      </c>
      <c r="S3165" s="119">
        <f>SUMIFS(DATOS!$F:$F,DATOS!$A:$A,$C3165,DATOS!$G:$G,$P$1,DATOS!$J:$J,$S$1)</f>
        <v>0</v>
      </c>
      <c r="T3165" s="117">
        <f>SUMIFS(DATOS!$F:$F,DATOS!$A:$A,$C3165,DATOS!$G:$G,$N$1,DATOS!$K:$K,$T$1)</f>
        <v>0</v>
      </c>
      <c r="U3165" s="118">
        <f>SUMIFS(DATOS!$F:$F,DATOS!$A:$A,$C3165,DATOS!$G:$G,$O$1,DATOS!$K:$K,$T$1)</f>
        <v>0</v>
      </c>
      <c r="V3165" s="119">
        <f>SUMIFS(DATOS!$F:$F,DATOS!$A:$A,$C3165,DATOS!$G:$G,$P$1,DATOS!$K:$K,$R$1)</f>
        <v>0</v>
      </c>
    </row>
    <row r="3166" spans="1:22">
      <c r="A3166" s="128" t="s">
        <v>452</v>
      </c>
      <c r="B3166" s="128" t="str">
        <f t="shared" si="370"/>
        <v>1 4 1 417 001 001</v>
      </c>
      <c r="C3166" s="5" t="s">
        <v>4865</v>
      </c>
      <c r="D3166" t="s">
        <v>3412</v>
      </c>
      <c r="E3166" s="127">
        <f t="shared" si="365"/>
        <v>0</v>
      </c>
      <c r="F3166" s="127">
        <f t="shared" si="366"/>
        <v>0</v>
      </c>
      <c r="G3166" s="127">
        <f t="shared" si="367"/>
        <v>0</v>
      </c>
      <c r="H3166" s="131">
        <f t="shared" si="368"/>
        <v>0</v>
      </c>
      <c r="I3166" s="128">
        <f t="shared" si="369"/>
        <v>17</v>
      </c>
      <c r="J3166" s="156" t="str">
        <f t="shared" si="371"/>
        <v>1 4 1 417 001</v>
      </c>
      <c r="K3166" s="118">
        <f>SUMIFS(DATOS!$F:$F,DATOS!$A:$A,$C3166,DATOS!$G:$G,$N$1,DATOS!$E:$E,$Q$1)</f>
        <v>0</v>
      </c>
      <c r="L3166" s="118">
        <f>SUMIFS(DATOS!$F:$F,DATOS!$A:$A,$C3166,DATOS!$G:$G,$O$1,DATOS!$E:$E,$Q$1)</f>
        <v>0</v>
      </c>
      <c r="M3166" s="119">
        <f>SUMIFS(DATOS!$F:$F,DATOS!$A:$A,$C3166,DATOS!$G:$G,$P$1,DATOS!$E:$E,$Q$1)</f>
        <v>0</v>
      </c>
      <c r="N3166" s="117">
        <f>SUMIFS(DATOS!$F:$F,DATOS!$A:$A,$C3166,DATOS!$G:$G,$N$1,DATOS!$L:$L,$R$1)</f>
        <v>0</v>
      </c>
      <c r="O3166" s="118">
        <f>SUMIFS(DATOS!$F:$F,DATOS!$A:$A,$C3166,DATOS!$G:$G,$O$1,DATOS!$L:$L,$R$1)</f>
        <v>0</v>
      </c>
      <c r="P3166" s="119">
        <f>SUMIFS(DATOS!$F:$F,DATOS!$A:$A,$C3166,DATOS!$G:$G,$P$1,DATOS!$L:$L,$R$1)</f>
        <v>0</v>
      </c>
      <c r="Q3166" s="117">
        <f>SUMIFS(DATOS!$F:$F,DATOS!$A:$A,$C3166,DATOS!$G:$G,$N$1,DATOS!$J:$J,$S$1)</f>
        <v>0</v>
      </c>
      <c r="R3166" s="118">
        <f>SUMIFS(DATOS!$F:$F,DATOS!$A:$A,$C3166,DATOS!$G:$G,$O$1,DATOS!$J:$J,$S$1)</f>
        <v>0</v>
      </c>
      <c r="S3166" s="119">
        <f>SUMIFS(DATOS!$F:$F,DATOS!$A:$A,$C3166,DATOS!$G:$G,$P$1,DATOS!$J:$J,$S$1)</f>
        <v>0</v>
      </c>
      <c r="T3166" s="117">
        <f>SUMIFS(DATOS!$F:$F,DATOS!$A:$A,$C3166,DATOS!$G:$G,$N$1,DATOS!$K:$K,$T$1)</f>
        <v>0</v>
      </c>
      <c r="U3166" s="118">
        <f>SUMIFS(DATOS!$F:$F,DATOS!$A:$A,$C3166,DATOS!$G:$G,$O$1,DATOS!$K:$K,$T$1)</f>
        <v>0</v>
      </c>
      <c r="V3166" s="119">
        <f>SUMIFS(DATOS!$F:$F,DATOS!$A:$A,$C3166,DATOS!$G:$G,$P$1,DATOS!$K:$K,$R$1)</f>
        <v>0</v>
      </c>
    </row>
    <row r="3167" spans="1:22">
      <c r="A3167" s="128" t="s">
        <v>452</v>
      </c>
      <c r="B3167" s="128" t="str">
        <f t="shared" si="370"/>
        <v>1 4 1 417 002 001</v>
      </c>
      <c r="C3167" s="5" t="s">
        <v>10330</v>
      </c>
      <c r="D3167" t="s">
        <v>3412</v>
      </c>
      <c r="E3167" s="127">
        <f t="shared" si="365"/>
        <v>0</v>
      </c>
      <c r="F3167" s="127">
        <f t="shared" si="366"/>
        <v>0</v>
      </c>
      <c r="G3167" s="127">
        <f t="shared" si="367"/>
        <v>0</v>
      </c>
      <c r="H3167" s="131">
        <f t="shared" si="368"/>
        <v>0</v>
      </c>
      <c r="I3167" s="128">
        <f t="shared" si="369"/>
        <v>17</v>
      </c>
      <c r="J3167" s="156" t="str">
        <f t="shared" si="371"/>
        <v>1 4 1 417 002</v>
      </c>
      <c r="K3167" s="118">
        <f>SUMIFS(DATOS!$F:$F,DATOS!$A:$A,$C3167,DATOS!$G:$G,$N$1,DATOS!$E:$E,$Q$1)</f>
        <v>0</v>
      </c>
      <c r="L3167" s="118">
        <f>SUMIFS(DATOS!$F:$F,DATOS!$A:$A,$C3167,DATOS!$G:$G,$O$1,DATOS!$E:$E,$Q$1)</f>
        <v>0</v>
      </c>
      <c r="M3167" s="119">
        <f>SUMIFS(DATOS!$F:$F,DATOS!$A:$A,$C3167,DATOS!$G:$G,$P$1,DATOS!$E:$E,$Q$1)</f>
        <v>0</v>
      </c>
      <c r="N3167" s="117">
        <f>SUMIFS(DATOS!$F:$F,DATOS!$A:$A,$C3167,DATOS!$G:$G,$N$1,DATOS!$L:$L,$R$1)</f>
        <v>0</v>
      </c>
      <c r="O3167" s="118">
        <f>SUMIFS(DATOS!$F:$F,DATOS!$A:$A,$C3167,DATOS!$G:$G,$O$1,DATOS!$L:$L,$R$1)</f>
        <v>0</v>
      </c>
      <c r="P3167" s="119">
        <f>SUMIFS(DATOS!$F:$F,DATOS!$A:$A,$C3167,DATOS!$G:$G,$P$1,DATOS!$L:$L,$R$1)</f>
        <v>0</v>
      </c>
      <c r="Q3167" s="117">
        <f>SUMIFS(DATOS!$F:$F,DATOS!$A:$A,$C3167,DATOS!$G:$G,$N$1,DATOS!$J:$J,$S$1)</f>
        <v>0</v>
      </c>
      <c r="R3167" s="118">
        <f>SUMIFS(DATOS!$F:$F,DATOS!$A:$A,$C3167,DATOS!$G:$G,$O$1,DATOS!$J:$J,$S$1)</f>
        <v>0</v>
      </c>
      <c r="S3167" s="119">
        <f>SUMIFS(DATOS!$F:$F,DATOS!$A:$A,$C3167,DATOS!$G:$G,$P$1,DATOS!$J:$J,$S$1)</f>
        <v>0</v>
      </c>
      <c r="T3167" s="117">
        <f>SUMIFS(DATOS!$F:$F,DATOS!$A:$A,$C3167,DATOS!$G:$G,$N$1,DATOS!$K:$K,$T$1)</f>
        <v>0</v>
      </c>
      <c r="U3167" s="118">
        <f>SUMIFS(DATOS!$F:$F,DATOS!$A:$A,$C3167,DATOS!$G:$G,$O$1,DATOS!$K:$K,$T$1)</f>
        <v>0</v>
      </c>
      <c r="V3167" s="119">
        <f>SUMIFS(DATOS!$F:$F,DATOS!$A:$A,$C3167,DATOS!$G:$G,$P$1,DATOS!$K:$K,$R$1)</f>
        <v>0</v>
      </c>
    </row>
    <row r="3168" spans="1:22">
      <c r="A3168" s="128" t="s">
        <v>452</v>
      </c>
      <c r="B3168" s="128" t="str">
        <f t="shared" si="370"/>
        <v>1 4 1 417 003 001</v>
      </c>
      <c r="C3168" s="5" t="s">
        <v>10331</v>
      </c>
      <c r="D3168" t="s">
        <v>3412</v>
      </c>
      <c r="E3168" s="127">
        <f t="shared" si="365"/>
        <v>0</v>
      </c>
      <c r="F3168" s="127">
        <f t="shared" si="366"/>
        <v>0</v>
      </c>
      <c r="G3168" s="127">
        <f t="shared" si="367"/>
        <v>0</v>
      </c>
      <c r="H3168" s="131">
        <f t="shared" si="368"/>
        <v>0</v>
      </c>
      <c r="I3168" s="128">
        <f t="shared" si="369"/>
        <v>17</v>
      </c>
      <c r="J3168" s="156" t="str">
        <f t="shared" si="371"/>
        <v>1 4 1 417 003</v>
      </c>
      <c r="K3168" s="118">
        <f>SUMIFS(DATOS!$F:$F,DATOS!$A:$A,$C3168,DATOS!$G:$G,$N$1,DATOS!$E:$E,$Q$1)</f>
        <v>0</v>
      </c>
      <c r="L3168" s="118">
        <f>SUMIFS(DATOS!$F:$F,DATOS!$A:$A,$C3168,DATOS!$G:$G,$O$1,DATOS!$E:$E,$Q$1)</f>
        <v>0</v>
      </c>
      <c r="M3168" s="119">
        <f>SUMIFS(DATOS!$F:$F,DATOS!$A:$A,$C3168,DATOS!$G:$G,$P$1,DATOS!$E:$E,$Q$1)</f>
        <v>0</v>
      </c>
      <c r="N3168" s="117">
        <f>SUMIFS(DATOS!$F:$F,DATOS!$A:$A,$C3168,DATOS!$G:$G,$N$1,DATOS!$L:$L,$R$1)</f>
        <v>0</v>
      </c>
      <c r="O3168" s="118">
        <f>SUMIFS(DATOS!$F:$F,DATOS!$A:$A,$C3168,DATOS!$G:$G,$O$1,DATOS!$L:$L,$R$1)</f>
        <v>0</v>
      </c>
      <c r="P3168" s="119">
        <f>SUMIFS(DATOS!$F:$F,DATOS!$A:$A,$C3168,DATOS!$G:$G,$P$1,DATOS!$L:$L,$R$1)</f>
        <v>0</v>
      </c>
      <c r="Q3168" s="117">
        <f>SUMIFS(DATOS!$F:$F,DATOS!$A:$A,$C3168,DATOS!$G:$G,$N$1,DATOS!$J:$J,$S$1)</f>
        <v>0</v>
      </c>
      <c r="R3168" s="118">
        <f>SUMIFS(DATOS!$F:$F,DATOS!$A:$A,$C3168,DATOS!$G:$G,$O$1,DATOS!$J:$J,$S$1)</f>
        <v>0</v>
      </c>
      <c r="S3168" s="119">
        <f>SUMIFS(DATOS!$F:$F,DATOS!$A:$A,$C3168,DATOS!$G:$G,$P$1,DATOS!$J:$J,$S$1)</f>
        <v>0</v>
      </c>
      <c r="T3168" s="117">
        <f>SUMIFS(DATOS!$F:$F,DATOS!$A:$A,$C3168,DATOS!$G:$G,$N$1,DATOS!$K:$K,$T$1)</f>
        <v>0</v>
      </c>
      <c r="U3168" s="118">
        <f>SUMIFS(DATOS!$F:$F,DATOS!$A:$A,$C3168,DATOS!$G:$G,$O$1,DATOS!$K:$K,$T$1)</f>
        <v>0</v>
      </c>
      <c r="V3168" s="119">
        <f>SUMIFS(DATOS!$F:$F,DATOS!$A:$A,$C3168,DATOS!$G:$G,$P$1,DATOS!$K:$K,$R$1)</f>
        <v>0</v>
      </c>
    </row>
    <row r="3169" spans="1:22">
      <c r="A3169" s="128" t="s">
        <v>452</v>
      </c>
      <c r="B3169" s="128" t="str">
        <f t="shared" si="370"/>
        <v>1 4 1 417 004 001</v>
      </c>
      <c r="C3169" s="5" t="s">
        <v>10332</v>
      </c>
      <c r="D3169" t="s">
        <v>3412</v>
      </c>
      <c r="E3169" s="127">
        <f t="shared" si="365"/>
        <v>0</v>
      </c>
      <c r="F3169" s="127">
        <f t="shared" si="366"/>
        <v>0</v>
      </c>
      <c r="G3169" s="127">
        <f t="shared" si="367"/>
        <v>0</v>
      </c>
      <c r="H3169" s="131">
        <f t="shared" si="368"/>
        <v>0</v>
      </c>
      <c r="I3169" s="128">
        <f t="shared" si="369"/>
        <v>17</v>
      </c>
      <c r="J3169" s="156" t="str">
        <f t="shared" si="371"/>
        <v>1 4 1 417 004</v>
      </c>
      <c r="K3169" s="118">
        <f>SUMIFS(DATOS!$F:$F,DATOS!$A:$A,$C3169,DATOS!$G:$G,$N$1,DATOS!$E:$E,$Q$1)</f>
        <v>0</v>
      </c>
      <c r="L3169" s="118">
        <f>SUMIFS(DATOS!$F:$F,DATOS!$A:$A,$C3169,DATOS!$G:$G,$O$1,DATOS!$E:$E,$Q$1)</f>
        <v>0</v>
      </c>
      <c r="M3169" s="119">
        <f>SUMIFS(DATOS!$F:$F,DATOS!$A:$A,$C3169,DATOS!$G:$G,$P$1,DATOS!$E:$E,$Q$1)</f>
        <v>0</v>
      </c>
      <c r="N3169" s="117">
        <f>SUMIFS(DATOS!$F:$F,DATOS!$A:$A,$C3169,DATOS!$G:$G,$N$1,DATOS!$L:$L,$R$1)</f>
        <v>0</v>
      </c>
      <c r="O3169" s="118">
        <f>SUMIFS(DATOS!$F:$F,DATOS!$A:$A,$C3169,DATOS!$G:$G,$O$1,DATOS!$L:$L,$R$1)</f>
        <v>0</v>
      </c>
      <c r="P3169" s="119">
        <f>SUMIFS(DATOS!$F:$F,DATOS!$A:$A,$C3169,DATOS!$G:$G,$P$1,DATOS!$L:$L,$R$1)</f>
        <v>0</v>
      </c>
      <c r="Q3169" s="117">
        <f>SUMIFS(DATOS!$F:$F,DATOS!$A:$A,$C3169,DATOS!$G:$G,$N$1,DATOS!$J:$J,$S$1)</f>
        <v>0</v>
      </c>
      <c r="R3169" s="118">
        <f>SUMIFS(DATOS!$F:$F,DATOS!$A:$A,$C3169,DATOS!$G:$G,$O$1,DATOS!$J:$J,$S$1)</f>
        <v>0</v>
      </c>
      <c r="S3169" s="119">
        <f>SUMIFS(DATOS!$F:$F,DATOS!$A:$A,$C3169,DATOS!$G:$G,$P$1,DATOS!$J:$J,$S$1)</f>
        <v>0</v>
      </c>
      <c r="T3169" s="117">
        <f>SUMIFS(DATOS!$F:$F,DATOS!$A:$A,$C3169,DATOS!$G:$G,$N$1,DATOS!$K:$K,$T$1)</f>
        <v>0</v>
      </c>
      <c r="U3169" s="118">
        <f>SUMIFS(DATOS!$F:$F,DATOS!$A:$A,$C3169,DATOS!$G:$G,$O$1,DATOS!$K:$K,$T$1)</f>
        <v>0</v>
      </c>
      <c r="V3169" s="119">
        <f>SUMIFS(DATOS!$F:$F,DATOS!$A:$A,$C3169,DATOS!$G:$G,$P$1,DATOS!$K:$K,$R$1)</f>
        <v>0</v>
      </c>
    </row>
    <row r="3170" spans="1:22">
      <c r="A3170" s="128" t="s">
        <v>452</v>
      </c>
      <c r="B3170" s="128" t="str">
        <f t="shared" si="370"/>
        <v>1 4 1 417 005 001</v>
      </c>
      <c r="C3170" s="5" t="s">
        <v>10333</v>
      </c>
      <c r="D3170" t="s">
        <v>3412</v>
      </c>
      <c r="E3170" s="127">
        <f t="shared" si="365"/>
        <v>0</v>
      </c>
      <c r="F3170" s="127">
        <f t="shared" si="366"/>
        <v>0</v>
      </c>
      <c r="G3170" s="127">
        <f t="shared" si="367"/>
        <v>0</v>
      </c>
      <c r="H3170" s="131">
        <f t="shared" si="368"/>
        <v>0</v>
      </c>
      <c r="I3170" s="128">
        <f t="shared" si="369"/>
        <v>17</v>
      </c>
      <c r="J3170" s="156" t="str">
        <f t="shared" si="371"/>
        <v>1 4 1 417 005</v>
      </c>
      <c r="K3170" s="118">
        <f>SUMIFS(DATOS!$F:$F,DATOS!$A:$A,$C3170,DATOS!$G:$G,$N$1,DATOS!$E:$E,$Q$1)</f>
        <v>0</v>
      </c>
      <c r="L3170" s="118">
        <f>SUMIFS(DATOS!$F:$F,DATOS!$A:$A,$C3170,DATOS!$G:$G,$O$1,DATOS!$E:$E,$Q$1)</f>
        <v>0</v>
      </c>
      <c r="M3170" s="119">
        <f>SUMIFS(DATOS!$F:$F,DATOS!$A:$A,$C3170,DATOS!$G:$G,$P$1,DATOS!$E:$E,$Q$1)</f>
        <v>0</v>
      </c>
      <c r="N3170" s="117">
        <f>SUMIFS(DATOS!$F:$F,DATOS!$A:$A,$C3170,DATOS!$G:$G,$N$1,DATOS!$L:$L,$R$1)</f>
        <v>0</v>
      </c>
      <c r="O3170" s="118">
        <f>SUMIFS(DATOS!$F:$F,DATOS!$A:$A,$C3170,DATOS!$G:$G,$O$1,DATOS!$L:$L,$R$1)</f>
        <v>0</v>
      </c>
      <c r="P3170" s="119">
        <f>SUMIFS(DATOS!$F:$F,DATOS!$A:$A,$C3170,DATOS!$G:$G,$P$1,DATOS!$L:$L,$R$1)</f>
        <v>0</v>
      </c>
      <c r="Q3170" s="117">
        <f>SUMIFS(DATOS!$F:$F,DATOS!$A:$A,$C3170,DATOS!$G:$G,$N$1,DATOS!$J:$J,$S$1)</f>
        <v>0</v>
      </c>
      <c r="R3170" s="118">
        <f>SUMIFS(DATOS!$F:$F,DATOS!$A:$A,$C3170,DATOS!$G:$G,$O$1,DATOS!$J:$J,$S$1)</f>
        <v>0</v>
      </c>
      <c r="S3170" s="119">
        <f>SUMIFS(DATOS!$F:$F,DATOS!$A:$A,$C3170,DATOS!$G:$G,$P$1,DATOS!$J:$J,$S$1)</f>
        <v>0</v>
      </c>
      <c r="T3170" s="117">
        <f>SUMIFS(DATOS!$F:$F,DATOS!$A:$A,$C3170,DATOS!$G:$G,$N$1,DATOS!$K:$K,$T$1)</f>
        <v>0</v>
      </c>
      <c r="U3170" s="118">
        <f>SUMIFS(DATOS!$F:$F,DATOS!$A:$A,$C3170,DATOS!$G:$G,$O$1,DATOS!$K:$K,$T$1)</f>
        <v>0</v>
      </c>
      <c r="V3170" s="119">
        <f>SUMIFS(DATOS!$F:$F,DATOS!$A:$A,$C3170,DATOS!$G:$G,$P$1,DATOS!$K:$K,$R$1)</f>
        <v>0</v>
      </c>
    </row>
    <row r="3171" spans="1:22">
      <c r="A3171" s="128" t="s">
        <v>452</v>
      </c>
      <c r="B3171" s="128" t="str">
        <f t="shared" si="370"/>
        <v>1 4 1 418 001 001</v>
      </c>
      <c r="C3171" s="5" t="s">
        <v>4873</v>
      </c>
      <c r="D3171" t="s">
        <v>3413</v>
      </c>
      <c r="E3171" s="127">
        <f t="shared" si="365"/>
        <v>0</v>
      </c>
      <c r="F3171" s="127">
        <f t="shared" si="366"/>
        <v>0</v>
      </c>
      <c r="G3171" s="127">
        <f t="shared" si="367"/>
        <v>0</v>
      </c>
      <c r="H3171" s="131">
        <f t="shared" si="368"/>
        <v>0</v>
      </c>
      <c r="I3171" s="128">
        <f t="shared" si="369"/>
        <v>17</v>
      </c>
      <c r="J3171" s="156" t="str">
        <f t="shared" si="371"/>
        <v>1 4 1 418 001</v>
      </c>
      <c r="K3171" s="118">
        <f>SUMIFS(DATOS!$F:$F,DATOS!$A:$A,$C3171,DATOS!$G:$G,$N$1,DATOS!$E:$E,$Q$1)</f>
        <v>0</v>
      </c>
      <c r="L3171" s="118">
        <f>SUMIFS(DATOS!$F:$F,DATOS!$A:$A,$C3171,DATOS!$G:$G,$O$1,DATOS!$E:$E,$Q$1)</f>
        <v>0</v>
      </c>
      <c r="M3171" s="119">
        <f>SUMIFS(DATOS!$F:$F,DATOS!$A:$A,$C3171,DATOS!$G:$G,$P$1,DATOS!$E:$E,$Q$1)</f>
        <v>0</v>
      </c>
      <c r="N3171" s="117">
        <f>SUMIFS(DATOS!$F:$F,DATOS!$A:$A,$C3171,DATOS!$G:$G,$N$1,DATOS!$L:$L,$R$1)</f>
        <v>0</v>
      </c>
      <c r="O3171" s="118">
        <f>SUMIFS(DATOS!$F:$F,DATOS!$A:$A,$C3171,DATOS!$G:$G,$O$1,DATOS!$L:$L,$R$1)</f>
        <v>0</v>
      </c>
      <c r="P3171" s="119">
        <f>SUMIFS(DATOS!$F:$F,DATOS!$A:$A,$C3171,DATOS!$G:$G,$P$1,DATOS!$L:$L,$R$1)</f>
        <v>0</v>
      </c>
      <c r="Q3171" s="117">
        <f>SUMIFS(DATOS!$F:$F,DATOS!$A:$A,$C3171,DATOS!$G:$G,$N$1,DATOS!$J:$J,$S$1)</f>
        <v>0</v>
      </c>
      <c r="R3171" s="118">
        <f>SUMIFS(DATOS!$F:$F,DATOS!$A:$A,$C3171,DATOS!$G:$G,$O$1,DATOS!$J:$J,$S$1)</f>
        <v>0</v>
      </c>
      <c r="S3171" s="119">
        <f>SUMIFS(DATOS!$F:$F,DATOS!$A:$A,$C3171,DATOS!$G:$G,$P$1,DATOS!$J:$J,$S$1)</f>
        <v>0</v>
      </c>
      <c r="T3171" s="117">
        <f>SUMIFS(DATOS!$F:$F,DATOS!$A:$A,$C3171,DATOS!$G:$G,$N$1,DATOS!$K:$K,$T$1)</f>
        <v>0</v>
      </c>
      <c r="U3171" s="118">
        <f>SUMIFS(DATOS!$F:$F,DATOS!$A:$A,$C3171,DATOS!$G:$G,$O$1,DATOS!$K:$K,$T$1)</f>
        <v>0</v>
      </c>
      <c r="V3171" s="119">
        <f>SUMIFS(DATOS!$F:$F,DATOS!$A:$A,$C3171,DATOS!$G:$G,$P$1,DATOS!$K:$K,$R$1)</f>
        <v>0</v>
      </c>
    </row>
    <row r="3172" spans="1:22">
      <c r="A3172" s="128" t="s">
        <v>452</v>
      </c>
      <c r="B3172" s="128" t="str">
        <f t="shared" si="370"/>
        <v>1 4 1 418 002 001</v>
      </c>
      <c r="C3172" s="5" t="s">
        <v>10334</v>
      </c>
      <c r="D3172" t="s">
        <v>3413</v>
      </c>
      <c r="E3172" s="127">
        <f t="shared" si="365"/>
        <v>0</v>
      </c>
      <c r="F3172" s="127">
        <f t="shared" si="366"/>
        <v>0</v>
      </c>
      <c r="G3172" s="127">
        <f t="shared" si="367"/>
        <v>0</v>
      </c>
      <c r="H3172" s="131">
        <f t="shared" si="368"/>
        <v>0</v>
      </c>
      <c r="I3172" s="128">
        <f t="shared" si="369"/>
        <v>17</v>
      </c>
      <c r="J3172" s="156" t="str">
        <f t="shared" si="371"/>
        <v>1 4 1 418 002</v>
      </c>
      <c r="K3172" s="118">
        <f>SUMIFS(DATOS!$F:$F,DATOS!$A:$A,$C3172,DATOS!$G:$G,$N$1,DATOS!$E:$E,$Q$1)</f>
        <v>0</v>
      </c>
      <c r="L3172" s="118">
        <f>SUMIFS(DATOS!$F:$F,DATOS!$A:$A,$C3172,DATOS!$G:$G,$O$1,DATOS!$E:$E,$Q$1)</f>
        <v>0</v>
      </c>
      <c r="M3172" s="119">
        <f>SUMIFS(DATOS!$F:$F,DATOS!$A:$A,$C3172,DATOS!$G:$G,$P$1,DATOS!$E:$E,$Q$1)</f>
        <v>0</v>
      </c>
      <c r="N3172" s="117">
        <f>SUMIFS(DATOS!$F:$F,DATOS!$A:$A,$C3172,DATOS!$G:$G,$N$1,DATOS!$L:$L,$R$1)</f>
        <v>0</v>
      </c>
      <c r="O3172" s="118">
        <f>SUMIFS(DATOS!$F:$F,DATOS!$A:$A,$C3172,DATOS!$G:$G,$O$1,DATOS!$L:$L,$R$1)</f>
        <v>0</v>
      </c>
      <c r="P3172" s="119">
        <f>SUMIFS(DATOS!$F:$F,DATOS!$A:$A,$C3172,DATOS!$G:$G,$P$1,DATOS!$L:$L,$R$1)</f>
        <v>0</v>
      </c>
      <c r="Q3172" s="117">
        <f>SUMIFS(DATOS!$F:$F,DATOS!$A:$A,$C3172,DATOS!$G:$G,$N$1,DATOS!$J:$J,$S$1)</f>
        <v>0</v>
      </c>
      <c r="R3172" s="118">
        <f>SUMIFS(DATOS!$F:$F,DATOS!$A:$A,$C3172,DATOS!$G:$G,$O$1,DATOS!$J:$J,$S$1)</f>
        <v>0</v>
      </c>
      <c r="S3172" s="119">
        <f>SUMIFS(DATOS!$F:$F,DATOS!$A:$A,$C3172,DATOS!$G:$G,$P$1,DATOS!$J:$J,$S$1)</f>
        <v>0</v>
      </c>
      <c r="T3172" s="117">
        <f>SUMIFS(DATOS!$F:$F,DATOS!$A:$A,$C3172,DATOS!$G:$G,$N$1,DATOS!$K:$K,$T$1)</f>
        <v>0</v>
      </c>
      <c r="U3172" s="118">
        <f>SUMIFS(DATOS!$F:$F,DATOS!$A:$A,$C3172,DATOS!$G:$G,$O$1,DATOS!$K:$K,$T$1)</f>
        <v>0</v>
      </c>
      <c r="V3172" s="119">
        <f>SUMIFS(DATOS!$F:$F,DATOS!$A:$A,$C3172,DATOS!$G:$G,$P$1,DATOS!$K:$K,$R$1)</f>
        <v>0</v>
      </c>
    </row>
    <row r="3173" spans="1:22">
      <c r="A3173" s="128" t="s">
        <v>452</v>
      </c>
      <c r="B3173" s="128" t="str">
        <f t="shared" si="370"/>
        <v>1 4 1 418 003 001</v>
      </c>
      <c r="C3173" s="5" t="s">
        <v>10335</v>
      </c>
      <c r="D3173" t="s">
        <v>3413</v>
      </c>
      <c r="E3173" s="127">
        <f t="shared" si="365"/>
        <v>0</v>
      </c>
      <c r="F3173" s="127">
        <f t="shared" si="366"/>
        <v>0</v>
      </c>
      <c r="G3173" s="127">
        <f t="shared" si="367"/>
        <v>0</v>
      </c>
      <c r="H3173" s="131">
        <f t="shared" si="368"/>
        <v>0</v>
      </c>
      <c r="I3173" s="128">
        <f t="shared" si="369"/>
        <v>17</v>
      </c>
      <c r="J3173" s="156" t="str">
        <f t="shared" si="371"/>
        <v>1 4 1 418 003</v>
      </c>
      <c r="K3173" s="118">
        <f>SUMIFS(DATOS!$F:$F,DATOS!$A:$A,$C3173,DATOS!$G:$G,$N$1,DATOS!$E:$E,$Q$1)</f>
        <v>0</v>
      </c>
      <c r="L3173" s="118">
        <f>SUMIFS(DATOS!$F:$F,DATOS!$A:$A,$C3173,DATOS!$G:$G,$O$1,DATOS!$E:$E,$Q$1)</f>
        <v>0</v>
      </c>
      <c r="M3173" s="119">
        <f>SUMIFS(DATOS!$F:$F,DATOS!$A:$A,$C3173,DATOS!$G:$G,$P$1,DATOS!$E:$E,$Q$1)</f>
        <v>0</v>
      </c>
      <c r="N3173" s="117">
        <f>SUMIFS(DATOS!$F:$F,DATOS!$A:$A,$C3173,DATOS!$G:$G,$N$1,DATOS!$L:$L,$R$1)</f>
        <v>0</v>
      </c>
      <c r="O3173" s="118">
        <f>SUMIFS(DATOS!$F:$F,DATOS!$A:$A,$C3173,DATOS!$G:$G,$O$1,DATOS!$L:$L,$R$1)</f>
        <v>0</v>
      </c>
      <c r="P3173" s="119">
        <f>SUMIFS(DATOS!$F:$F,DATOS!$A:$A,$C3173,DATOS!$G:$G,$P$1,DATOS!$L:$L,$R$1)</f>
        <v>0</v>
      </c>
      <c r="Q3173" s="117">
        <f>SUMIFS(DATOS!$F:$F,DATOS!$A:$A,$C3173,DATOS!$G:$G,$N$1,DATOS!$J:$J,$S$1)</f>
        <v>0</v>
      </c>
      <c r="R3173" s="118">
        <f>SUMIFS(DATOS!$F:$F,DATOS!$A:$A,$C3173,DATOS!$G:$G,$O$1,DATOS!$J:$J,$S$1)</f>
        <v>0</v>
      </c>
      <c r="S3173" s="119">
        <f>SUMIFS(DATOS!$F:$F,DATOS!$A:$A,$C3173,DATOS!$G:$G,$P$1,DATOS!$J:$J,$S$1)</f>
        <v>0</v>
      </c>
      <c r="T3173" s="117">
        <f>SUMIFS(DATOS!$F:$F,DATOS!$A:$A,$C3173,DATOS!$G:$G,$N$1,DATOS!$K:$K,$T$1)</f>
        <v>0</v>
      </c>
      <c r="U3173" s="118">
        <f>SUMIFS(DATOS!$F:$F,DATOS!$A:$A,$C3173,DATOS!$G:$G,$O$1,DATOS!$K:$K,$T$1)</f>
        <v>0</v>
      </c>
      <c r="V3173" s="119">
        <f>SUMIFS(DATOS!$F:$F,DATOS!$A:$A,$C3173,DATOS!$G:$G,$P$1,DATOS!$K:$K,$R$1)</f>
        <v>0</v>
      </c>
    </row>
    <row r="3174" spans="1:22">
      <c r="A3174" s="128" t="s">
        <v>452</v>
      </c>
      <c r="B3174" s="128" t="str">
        <f t="shared" si="370"/>
        <v>1 4 1 418 004 001</v>
      </c>
      <c r="C3174" s="5" t="s">
        <v>10336</v>
      </c>
      <c r="D3174" t="s">
        <v>3413</v>
      </c>
      <c r="E3174" s="127">
        <f t="shared" si="365"/>
        <v>0</v>
      </c>
      <c r="F3174" s="127">
        <f t="shared" si="366"/>
        <v>0</v>
      </c>
      <c r="G3174" s="127">
        <f t="shared" si="367"/>
        <v>0</v>
      </c>
      <c r="H3174" s="131">
        <f t="shared" si="368"/>
        <v>0</v>
      </c>
      <c r="I3174" s="128">
        <f t="shared" si="369"/>
        <v>17</v>
      </c>
      <c r="J3174" s="156" t="str">
        <f t="shared" si="371"/>
        <v>1 4 1 418 004</v>
      </c>
      <c r="K3174" s="118">
        <f>SUMIFS(DATOS!$F:$F,DATOS!$A:$A,$C3174,DATOS!$G:$G,$N$1,DATOS!$E:$E,$Q$1)</f>
        <v>0</v>
      </c>
      <c r="L3174" s="118">
        <f>SUMIFS(DATOS!$F:$F,DATOS!$A:$A,$C3174,DATOS!$G:$G,$O$1,DATOS!$E:$E,$Q$1)</f>
        <v>0</v>
      </c>
      <c r="M3174" s="119">
        <f>SUMIFS(DATOS!$F:$F,DATOS!$A:$A,$C3174,DATOS!$G:$G,$P$1,DATOS!$E:$E,$Q$1)</f>
        <v>0</v>
      </c>
      <c r="N3174" s="117">
        <f>SUMIFS(DATOS!$F:$F,DATOS!$A:$A,$C3174,DATOS!$G:$G,$N$1,DATOS!$L:$L,$R$1)</f>
        <v>0</v>
      </c>
      <c r="O3174" s="118">
        <f>SUMIFS(DATOS!$F:$F,DATOS!$A:$A,$C3174,DATOS!$G:$G,$O$1,DATOS!$L:$L,$R$1)</f>
        <v>0</v>
      </c>
      <c r="P3174" s="119">
        <f>SUMIFS(DATOS!$F:$F,DATOS!$A:$A,$C3174,DATOS!$G:$G,$P$1,DATOS!$L:$L,$R$1)</f>
        <v>0</v>
      </c>
      <c r="Q3174" s="117">
        <f>SUMIFS(DATOS!$F:$F,DATOS!$A:$A,$C3174,DATOS!$G:$G,$N$1,DATOS!$J:$J,$S$1)</f>
        <v>0</v>
      </c>
      <c r="R3174" s="118">
        <f>SUMIFS(DATOS!$F:$F,DATOS!$A:$A,$C3174,DATOS!$G:$G,$O$1,DATOS!$J:$J,$S$1)</f>
        <v>0</v>
      </c>
      <c r="S3174" s="119">
        <f>SUMIFS(DATOS!$F:$F,DATOS!$A:$A,$C3174,DATOS!$G:$G,$P$1,DATOS!$J:$J,$S$1)</f>
        <v>0</v>
      </c>
      <c r="T3174" s="117">
        <f>SUMIFS(DATOS!$F:$F,DATOS!$A:$A,$C3174,DATOS!$G:$G,$N$1,DATOS!$K:$K,$T$1)</f>
        <v>0</v>
      </c>
      <c r="U3174" s="118">
        <f>SUMIFS(DATOS!$F:$F,DATOS!$A:$A,$C3174,DATOS!$G:$G,$O$1,DATOS!$K:$K,$T$1)</f>
        <v>0</v>
      </c>
      <c r="V3174" s="119">
        <f>SUMIFS(DATOS!$F:$F,DATOS!$A:$A,$C3174,DATOS!$G:$G,$P$1,DATOS!$K:$K,$R$1)</f>
        <v>0</v>
      </c>
    </row>
    <row r="3175" spans="1:22">
      <c r="A3175" s="128" t="s">
        <v>452</v>
      </c>
      <c r="B3175" s="128" t="str">
        <f t="shared" si="370"/>
        <v>1 4 1 418 005 001</v>
      </c>
      <c r="C3175" s="5" t="s">
        <v>10337</v>
      </c>
      <c r="D3175" t="s">
        <v>3413</v>
      </c>
      <c r="E3175" s="127">
        <f t="shared" si="365"/>
        <v>0</v>
      </c>
      <c r="F3175" s="127">
        <f t="shared" si="366"/>
        <v>0</v>
      </c>
      <c r="G3175" s="127">
        <f t="shared" si="367"/>
        <v>0</v>
      </c>
      <c r="H3175" s="131">
        <f t="shared" si="368"/>
        <v>0</v>
      </c>
      <c r="I3175" s="128">
        <f t="shared" si="369"/>
        <v>17</v>
      </c>
      <c r="J3175" s="156" t="str">
        <f t="shared" si="371"/>
        <v>1 4 1 418 005</v>
      </c>
      <c r="K3175" s="118">
        <f>SUMIFS(DATOS!$F:$F,DATOS!$A:$A,$C3175,DATOS!$G:$G,$N$1,DATOS!$E:$E,$Q$1)</f>
        <v>0</v>
      </c>
      <c r="L3175" s="118">
        <f>SUMIFS(DATOS!$F:$F,DATOS!$A:$A,$C3175,DATOS!$G:$G,$O$1,DATOS!$E:$E,$Q$1)</f>
        <v>0</v>
      </c>
      <c r="M3175" s="119">
        <f>SUMIFS(DATOS!$F:$F,DATOS!$A:$A,$C3175,DATOS!$G:$G,$P$1,DATOS!$E:$E,$Q$1)</f>
        <v>0</v>
      </c>
      <c r="N3175" s="117">
        <f>SUMIFS(DATOS!$F:$F,DATOS!$A:$A,$C3175,DATOS!$G:$G,$N$1,DATOS!$L:$L,$R$1)</f>
        <v>0</v>
      </c>
      <c r="O3175" s="118">
        <f>SUMIFS(DATOS!$F:$F,DATOS!$A:$A,$C3175,DATOS!$G:$G,$O$1,DATOS!$L:$L,$R$1)</f>
        <v>0</v>
      </c>
      <c r="P3175" s="119">
        <f>SUMIFS(DATOS!$F:$F,DATOS!$A:$A,$C3175,DATOS!$G:$G,$P$1,DATOS!$L:$L,$R$1)</f>
        <v>0</v>
      </c>
      <c r="Q3175" s="117">
        <f>SUMIFS(DATOS!$F:$F,DATOS!$A:$A,$C3175,DATOS!$G:$G,$N$1,DATOS!$J:$J,$S$1)</f>
        <v>0</v>
      </c>
      <c r="R3175" s="118">
        <f>SUMIFS(DATOS!$F:$F,DATOS!$A:$A,$C3175,DATOS!$G:$G,$O$1,DATOS!$J:$J,$S$1)</f>
        <v>0</v>
      </c>
      <c r="S3175" s="119">
        <f>SUMIFS(DATOS!$F:$F,DATOS!$A:$A,$C3175,DATOS!$G:$G,$P$1,DATOS!$J:$J,$S$1)</f>
        <v>0</v>
      </c>
      <c r="T3175" s="117">
        <f>SUMIFS(DATOS!$F:$F,DATOS!$A:$A,$C3175,DATOS!$G:$G,$N$1,DATOS!$K:$K,$T$1)</f>
        <v>0</v>
      </c>
      <c r="U3175" s="118">
        <f>SUMIFS(DATOS!$F:$F,DATOS!$A:$A,$C3175,DATOS!$G:$G,$O$1,DATOS!$K:$K,$T$1)</f>
        <v>0</v>
      </c>
      <c r="V3175" s="119">
        <f>SUMIFS(DATOS!$F:$F,DATOS!$A:$A,$C3175,DATOS!$G:$G,$P$1,DATOS!$K:$K,$R$1)</f>
        <v>0</v>
      </c>
    </row>
    <row r="3176" spans="1:22">
      <c r="A3176" s="128" t="s">
        <v>452</v>
      </c>
      <c r="B3176" s="128" t="str">
        <f t="shared" si="370"/>
        <v>1 4 1 419 001 001</v>
      </c>
      <c r="C3176" s="5" t="s">
        <v>4881</v>
      </c>
      <c r="D3176" t="s">
        <v>3414</v>
      </c>
      <c r="E3176" s="127">
        <f t="shared" si="365"/>
        <v>0</v>
      </c>
      <c r="F3176" s="127">
        <f t="shared" si="366"/>
        <v>0</v>
      </c>
      <c r="G3176" s="127">
        <f t="shared" si="367"/>
        <v>0</v>
      </c>
      <c r="H3176" s="131">
        <f t="shared" si="368"/>
        <v>0</v>
      </c>
      <c r="I3176" s="128">
        <f t="shared" si="369"/>
        <v>17</v>
      </c>
      <c r="J3176" s="156" t="str">
        <f t="shared" si="371"/>
        <v>1 4 1 419 001</v>
      </c>
      <c r="K3176" s="118">
        <f>SUMIFS(DATOS!$F:$F,DATOS!$A:$A,$C3176,DATOS!$G:$G,$N$1,DATOS!$E:$E,$Q$1)</f>
        <v>0</v>
      </c>
      <c r="L3176" s="118">
        <f>SUMIFS(DATOS!$F:$F,DATOS!$A:$A,$C3176,DATOS!$G:$G,$O$1,DATOS!$E:$E,$Q$1)</f>
        <v>0</v>
      </c>
      <c r="M3176" s="119">
        <f>SUMIFS(DATOS!$F:$F,DATOS!$A:$A,$C3176,DATOS!$G:$G,$P$1,DATOS!$E:$E,$Q$1)</f>
        <v>0</v>
      </c>
      <c r="N3176" s="117">
        <f>SUMIFS(DATOS!$F:$F,DATOS!$A:$A,$C3176,DATOS!$G:$G,$N$1,DATOS!$L:$L,$R$1)</f>
        <v>0</v>
      </c>
      <c r="O3176" s="118">
        <f>SUMIFS(DATOS!$F:$F,DATOS!$A:$A,$C3176,DATOS!$G:$G,$O$1,DATOS!$L:$L,$R$1)</f>
        <v>0</v>
      </c>
      <c r="P3176" s="119">
        <f>SUMIFS(DATOS!$F:$F,DATOS!$A:$A,$C3176,DATOS!$G:$G,$P$1,DATOS!$L:$L,$R$1)</f>
        <v>0</v>
      </c>
      <c r="Q3176" s="117">
        <f>SUMIFS(DATOS!$F:$F,DATOS!$A:$A,$C3176,DATOS!$G:$G,$N$1,DATOS!$J:$J,$S$1)</f>
        <v>0</v>
      </c>
      <c r="R3176" s="118">
        <f>SUMIFS(DATOS!$F:$F,DATOS!$A:$A,$C3176,DATOS!$G:$G,$O$1,DATOS!$J:$J,$S$1)</f>
        <v>0</v>
      </c>
      <c r="S3176" s="119">
        <f>SUMIFS(DATOS!$F:$F,DATOS!$A:$A,$C3176,DATOS!$G:$G,$P$1,DATOS!$J:$J,$S$1)</f>
        <v>0</v>
      </c>
      <c r="T3176" s="117">
        <f>SUMIFS(DATOS!$F:$F,DATOS!$A:$A,$C3176,DATOS!$G:$G,$N$1,DATOS!$K:$K,$T$1)</f>
        <v>0</v>
      </c>
      <c r="U3176" s="118">
        <f>SUMIFS(DATOS!$F:$F,DATOS!$A:$A,$C3176,DATOS!$G:$G,$O$1,DATOS!$K:$K,$T$1)</f>
        <v>0</v>
      </c>
      <c r="V3176" s="119">
        <f>SUMIFS(DATOS!$F:$F,DATOS!$A:$A,$C3176,DATOS!$G:$G,$P$1,DATOS!$K:$K,$R$1)</f>
        <v>0</v>
      </c>
    </row>
    <row r="3177" spans="1:22">
      <c r="A3177" s="128" t="s">
        <v>452</v>
      </c>
      <c r="B3177" s="128" t="str">
        <f t="shared" si="370"/>
        <v>1 4 1 419 002 001</v>
      </c>
      <c r="C3177" s="5" t="s">
        <v>10338</v>
      </c>
      <c r="D3177" t="s">
        <v>3414</v>
      </c>
      <c r="E3177" s="127">
        <f t="shared" si="365"/>
        <v>0</v>
      </c>
      <c r="F3177" s="127">
        <f t="shared" si="366"/>
        <v>0</v>
      </c>
      <c r="G3177" s="127">
        <f t="shared" si="367"/>
        <v>0</v>
      </c>
      <c r="H3177" s="131">
        <f t="shared" si="368"/>
        <v>0</v>
      </c>
      <c r="I3177" s="128">
        <f t="shared" si="369"/>
        <v>17</v>
      </c>
      <c r="J3177" s="156" t="str">
        <f t="shared" si="371"/>
        <v>1 4 1 419 002</v>
      </c>
      <c r="K3177" s="118">
        <f>SUMIFS(DATOS!$F:$F,DATOS!$A:$A,$C3177,DATOS!$G:$G,$N$1,DATOS!$E:$E,$Q$1)</f>
        <v>0</v>
      </c>
      <c r="L3177" s="118">
        <f>SUMIFS(DATOS!$F:$F,DATOS!$A:$A,$C3177,DATOS!$G:$G,$O$1,DATOS!$E:$E,$Q$1)</f>
        <v>0</v>
      </c>
      <c r="M3177" s="119">
        <f>SUMIFS(DATOS!$F:$F,DATOS!$A:$A,$C3177,DATOS!$G:$G,$P$1,DATOS!$E:$E,$Q$1)</f>
        <v>0</v>
      </c>
      <c r="N3177" s="117">
        <f>SUMIFS(DATOS!$F:$F,DATOS!$A:$A,$C3177,DATOS!$G:$G,$N$1,DATOS!$L:$L,$R$1)</f>
        <v>0</v>
      </c>
      <c r="O3177" s="118">
        <f>SUMIFS(DATOS!$F:$F,DATOS!$A:$A,$C3177,DATOS!$G:$G,$O$1,DATOS!$L:$L,$R$1)</f>
        <v>0</v>
      </c>
      <c r="P3177" s="119">
        <f>SUMIFS(DATOS!$F:$F,DATOS!$A:$A,$C3177,DATOS!$G:$G,$P$1,DATOS!$L:$L,$R$1)</f>
        <v>0</v>
      </c>
      <c r="Q3177" s="117">
        <f>SUMIFS(DATOS!$F:$F,DATOS!$A:$A,$C3177,DATOS!$G:$G,$N$1,DATOS!$J:$J,$S$1)</f>
        <v>0</v>
      </c>
      <c r="R3177" s="118">
        <f>SUMIFS(DATOS!$F:$F,DATOS!$A:$A,$C3177,DATOS!$G:$G,$O$1,DATOS!$J:$J,$S$1)</f>
        <v>0</v>
      </c>
      <c r="S3177" s="119">
        <f>SUMIFS(DATOS!$F:$F,DATOS!$A:$A,$C3177,DATOS!$G:$G,$P$1,DATOS!$J:$J,$S$1)</f>
        <v>0</v>
      </c>
      <c r="T3177" s="117">
        <f>SUMIFS(DATOS!$F:$F,DATOS!$A:$A,$C3177,DATOS!$G:$G,$N$1,DATOS!$K:$K,$T$1)</f>
        <v>0</v>
      </c>
      <c r="U3177" s="118">
        <f>SUMIFS(DATOS!$F:$F,DATOS!$A:$A,$C3177,DATOS!$G:$G,$O$1,DATOS!$K:$K,$T$1)</f>
        <v>0</v>
      </c>
      <c r="V3177" s="119">
        <f>SUMIFS(DATOS!$F:$F,DATOS!$A:$A,$C3177,DATOS!$G:$G,$P$1,DATOS!$K:$K,$R$1)</f>
        <v>0</v>
      </c>
    </row>
    <row r="3178" spans="1:22">
      <c r="A3178" s="128" t="s">
        <v>452</v>
      </c>
      <c r="B3178" s="128" t="str">
        <f t="shared" si="370"/>
        <v>1 4 1 419 003 001</v>
      </c>
      <c r="C3178" s="5" t="s">
        <v>10339</v>
      </c>
      <c r="D3178" t="s">
        <v>3414</v>
      </c>
      <c r="E3178" s="127">
        <f t="shared" si="365"/>
        <v>0</v>
      </c>
      <c r="F3178" s="127">
        <f t="shared" si="366"/>
        <v>0</v>
      </c>
      <c r="G3178" s="127">
        <f t="shared" si="367"/>
        <v>0</v>
      </c>
      <c r="H3178" s="131">
        <f t="shared" si="368"/>
        <v>0</v>
      </c>
      <c r="I3178" s="128">
        <f t="shared" si="369"/>
        <v>17</v>
      </c>
      <c r="J3178" s="156" t="str">
        <f t="shared" si="371"/>
        <v>1 4 1 419 003</v>
      </c>
      <c r="K3178" s="118">
        <f>SUMIFS(DATOS!$F:$F,DATOS!$A:$A,$C3178,DATOS!$G:$G,$N$1,DATOS!$E:$E,$Q$1)</f>
        <v>0</v>
      </c>
      <c r="L3178" s="118">
        <f>SUMIFS(DATOS!$F:$F,DATOS!$A:$A,$C3178,DATOS!$G:$G,$O$1,DATOS!$E:$E,$Q$1)</f>
        <v>0</v>
      </c>
      <c r="M3178" s="119">
        <f>SUMIFS(DATOS!$F:$F,DATOS!$A:$A,$C3178,DATOS!$G:$G,$P$1,DATOS!$E:$E,$Q$1)</f>
        <v>0</v>
      </c>
      <c r="N3178" s="117">
        <f>SUMIFS(DATOS!$F:$F,DATOS!$A:$A,$C3178,DATOS!$G:$G,$N$1,DATOS!$L:$L,$R$1)</f>
        <v>0</v>
      </c>
      <c r="O3178" s="118">
        <f>SUMIFS(DATOS!$F:$F,DATOS!$A:$A,$C3178,DATOS!$G:$G,$O$1,DATOS!$L:$L,$R$1)</f>
        <v>0</v>
      </c>
      <c r="P3178" s="119">
        <f>SUMIFS(DATOS!$F:$F,DATOS!$A:$A,$C3178,DATOS!$G:$G,$P$1,DATOS!$L:$L,$R$1)</f>
        <v>0</v>
      </c>
      <c r="Q3178" s="117">
        <f>SUMIFS(DATOS!$F:$F,DATOS!$A:$A,$C3178,DATOS!$G:$G,$N$1,DATOS!$J:$J,$S$1)</f>
        <v>0</v>
      </c>
      <c r="R3178" s="118">
        <f>SUMIFS(DATOS!$F:$F,DATOS!$A:$A,$C3178,DATOS!$G:$G,$O$1,DATOS!$J:$J,$S$1)</f>
        <v>0</v>
      </c>
      <c r="S3178" s="119">
        <f>SUMIFS(DATOS!$F:$F,DATOS!$A:$A,$C3178,DATOS!$G:$G,$P$1,DATOS!$J:$J,$S$1)</f>
        <v>0</v>
      </c>
      <c r="T3178" s="117">
        <f>SUMIFS(DATOS!$F:$F,DATOS!$A:$A,$C3178,DATOS!$G:$G,$N$1,DATOS!$K:$K,$T$1)</f>
        <v>0</v>
      </c>
      <c r="U3178" s="118">
        <f>SUMIFS(DATOS!$F:$F,DATOS!$A:$A,$C3178,DATOS!$G:$G,$O$1,DATOS!$K:$K,$T$1)</f>
        <v>0</v>
      </c>
      <c r="V3178" s="119">
        <f>SUMIFS(DATOS!$F:$F,DATOS!$A:$A,$C3178,DATOS!$G:$G,$P$1,DATOS!$K:$K,$R$1)</f>
        <v>0</v>
      </c>
    </row>
    <row r="3179" spans="1:22">
      <c r="A3179" s="128" t="s">
        <v>452</v>
      </c>
      <c r="B3179" s="128" t="str">
        <f t="shared" si="370"/>
        <v>1 4 1 419 004 001</v>
      </c>
      <c r="C3179" s="5" t="s">
        <v>10340</v>
      </c>
      <c r="D3179" t="s">
        <v>3414</v>
      </c>
      <c r="E3179" s="127">
        <f t="shared" ref="E3179:E3242" si="372">SUBTOTAL(9,K3179,N3179,Q3179,T3179)</f>
        <v>0</v>
      </c>
      <c r="F3179" s="127">
        <f t="shared" ref="F3179:F3242" si="373">SUBTOTAL(9,L3179,O3179,R3179,U3179)</f>
        <v>0</v>
      </c>
      <c r="G3179" s="127">
        <f t="shared" ref="G3179:G3242" si="374">SUBTOTAL(9,M3179,P3179,S3179,V3179)</f>
        <v>0</v>
      </c>
      <c r="H3179" s="131">
        <f t="shared" ref="H3179:H3242" si="375">SUM(E3179:G3179)</f>
        <v>0</v>
      </c>
      <c r="I3179" s="128">
        <f t="shared" ref="I3179:I3242" si="376">LEN(C3179)</f>
        <v>17</v>
      </c>
      <c r="J3179" s="156" t="str">
        <f t="shared" si="371"/>
        <v>1 4 1 419 004</v>
      </c>
      <c r="K3179" s="118">
        <f>SUMIFS(DATOS!$F:$F,DATOS!$A:$A,$C3179,DATOS!$G:$G,$N$1,DATOS!$E:$E,$Q$1)</f>
        <v>0</v>
      </c>
      <c r="L3179" s="118">
        <f>SUMIFS(DATOS!$F:$F,DATOS!$A:$A,$C3179,DATOS!$G:$G,$O$1,DATOS!$E:$E,$Q$1)</f>
        <v>0</v>
      </c>
      <c r="M3179" s="119">
        <f>SUMIFS(DATOS!$F:$F,DATOS!$A:$A,$C3179,DATOS!$G:$G,$P$1,DATOS!$E:$E,$Q$1)</f>
        <v>0</v>
      </c>
      <c r="N3179" s="117">
        <f>SUMIFS(DATOS!$F:$F,DATOS!$A:$A,$C3179,DATOS!$G:$G,$N$1,DATOS!$L:$L,$R$1)</f>
        <v>0</v>
      </c>
      <c r="O3179" s="118">
        <f>SUMIFS(DATOS!$F:$F,DATOS!$A:$A,$C3179,DATOS!$G:$G,$O$1,DATOS!$L:$L,$R$1)</f>
        <v>0</v>
      </c>
      <c r="P3179" s="119">
        <f>SUMIFS(DATOS!$F:$F,DATOS!$A:$A,$C3179,DATOS!$G:$G,$P$1,DATOS!$L:$L,$R$1)</f>
        <v>0</v>
      </c>
      <c r="Q3179" s="117">
        <f>SUMIFS(DATOS!$F:$F,DATOS!$A:$A,$C3179,DATOS!$G:$G,$N$1,DATOS!$J:$J,$S$1)</f>
        <v>0</v>
      </c>
      <c r="R3179" s="118">
        <f>SUMIFS(DATOS!$F:$F,DATOS!$A:$A,$C3179,DATOS!$G:$G,$O$1,DATOS!$J:$J,$S$1)</f>
        <v>0</v>
      </c>
      <c r="S3179" s="119">
        <f>SUMIFS(DATOS!$F:$F,DATOS!$A:$A,$C3179,DATOS!$G:$G,$P$1,DATOS!$J:$J,$S$1)</f>
        <v>0</v>
      </c>
      <c r="T3179" s="117">
        <f>SUMIFS(DATOS!$F:$F,DATOS!$A:$A,$C3179,DATOS!$G:$G,$N$1,DATOS!$K:$K,$T$1)</f>
        <v>0</v>
      </c>
      <c r="U3179" s="118">
        <f>SUMIFS(DATOS!$F:$F,DATOS!$A:$A,$C3179,DATOS!$G:$G,$O$1,DATOS!$K:$K,$T$1)</f>
        <v>0</v>
      </c>
      <c r="V3179" s="119">
        <f>SUMIFS(DATOS!$F:$F,DATOS!$A:$A,$C3179,DATOS!$G:$G,$P$1,DATOS!$K:$K,$R$1)</f>
        <v>0</v>
      </c>
    </row>
    <row r="3180" spans="1:22">
      <c r="A3180" s="128" t="s">
        <v>452</v>
      </c>
      <c r="B3180" s="128" t="str">
        <f t="shared" si="370"/>
        <v>1 4 1 419 005 001</v>
      </c>
      <c r="C3180" s="5" t="s">
        <v>10341</v>
      </c>
      <c r="D3180" t="s">
        <v>3414</v>
      </c>
      <c r="E3180" s="127">
        <f t="shared" si="372"/>
        <v>0</v>
      </c>
      <c r="F3180" s="127">
        <f t="shared" si="373"/>
        <v>0</v>
      </c>
      <c r="G3180" s="127">
        <f t="shared" si="374"/>
        <v>0</v>
      </c>
      <c r="H3180" s="131">
        <f t="shared" si="375"/>
        <v>0</v>
      </c>
      <c r="I3180" s="128">
        <f t="shared" si="376"/>
        <v>17</v>
      </c>
      <c r="J3180" s="156" t="str">
        <f t="shared" si="371"/>
        <v>1 4 1 419 005</v>
      </c>
      <c r="K3180" s="118">
        <f>SUMIFS(DATOS!$F:$F,DATOS!$A:$A,$C3180,DATOS!$G:$G,$N$1,DATOS!$E:$E,$Q$1)</f>
        <v>0</v>
      </c>
      <c r="L3180" s="118">
        <f>SUMIFS(DATOS!$F:$F,DATOS!$A:$A,$C3180,DATOS!$G:$G,$O$1,DATOS!$E:$E,$Q$1)</f>
        <v>0</v>
      </c>
      <c r="M3180" s="119">
        <f>SUMIFS(DATOS!$F:$F,DATOS!$A:$A,$C3180,DATOS!$G:$G,$P$1,DATOS!$E:$E,$Q$1)</f>
        <v>0</v>
      </c>
      <c r="N3180" s="117">
        <f>SUMIFS(DATOS!$F:$F,DATOS!$A:$A,$C3180,DATOS!$G:$G,$N$1,DATOS!$L:$L,$R$1)</f>
        <v>0</v>
      </c>
      <c r="O3180" s="118">
        <f>SUMIFS(DATOS!$F:$F,DATOS!$A:$A,$C3180,DATOS!$G:$G,$O$1,DATOS!$L:$L,$R$1)</f>
        <v>0</v>
      </c>
      <c r="P3180" s="119">
        <f>SUMIFS(DATOS!$F:$F,DATOS!$A:$A,$C3180,DATOS!$G:$G,$P$1,DATOS!$L:$L,$R$1)</f>
        <v>0</v>
      </c>
      <c r="Q3180" s="117">
        <f>SUMIFS(DATOS!$F:$F,DATOS!$A:$A,$C3180,DATOS!$G:$G,$N$1,DATOS!$J:$J,$S$1)</f>
        <v>0</v>
      </c>
      <c r="R3180" s="118">
        <f>SUMIFS(DATOS!$F:$F,DATOS!$A:$A,$C3180,DATOS!$G:$G,$O$1,DATOS!$J:$J,$S$1)</f>
        <v>0</v>
      </c>
      <c r="S3180" s="119">
        <f>SUMIFS(DATOS!$F:$F,DATOS!$A:$A,$C3180,DATOS!$G:$G,$P$1,DATOS!$J:$J,$S$1)</f>
        <v>0</v>
      </c>
      <c r="T3180" s="117">
        <f>SUMIFS(DATOS!$F:$F,DATOS!$A:$A,$C3180,DATOS!$G:$G,$N$1,DATOS!$K:$K,$T$1)</f>
        <v>0</v>
      </c>
      <c r="U3180" s="118">
        <f>SUMIFS(DATOS!$F:$F,DATOS!$A:$A,$C3180,DATOS!$G:$G,$O$1,DATOS!$K:$K,$T$1)</f>
        <v>0</v>
      </c>
      <c r="V3180" s="119">
        <f>SUMIFS(DATOS!$F:$F,DATOS!$A:$A,$C3180,DATOS!$G:$G,$P$1,DATOS!$K:$K,$R$1)</f>
        <v>0</v>
      </c>
    </row>
    <row r="3181" spans="1:22">
      <c r="A3181" s="128" t="s">
        <v>452</v>
      </c>
      <c r="B3181" s="128" t="str">
        <f t="shared" si="370"/>
        <v>1 4 2 421 001 001</v>
      </c>
      <c r="C3181" s="5" t="s">
        <v>4889</v>
      </c>
      <c r="D3181" t="s">
        <v>1596</v>
      </c>
      <c r="E3181" s="127">
        <f t="shared" si="372"/>
        <v>0</v>
      </c>
      <c r="F3181" s="127">
        <f t="shared" si="373"/>
        <v>0</v>
      </c>
      <c r="G3181" s="127">
        <f t="shared" si="374"/>
        <v>0</v>
      </c>
      <c r="H3181" s="131">
        <f t="shared" si="375"/>
        <v>0</v>
      </c>
      <c r="I3181" s="128">
        <f t="shared" si="376"/>
        <v>17</v>
      </c>
      <c r="J3181" s="156" t="str">
        <f t="shared" si="371"/>
        <v>1 4 2 421 001</v>
      </c>
      <c r="K3181" s="118">
        <f>SUMIFS(DATOS!$F:$F,DATOS!$A:$A,$C3181,DATOS!$G:$G,$N$1,DATOS!$E:$E,$Q$1)</f>
        <v>0</v>
      </c>
      <c r="L3181" s="118">
        <f>SUMIFS(DATOS!$F:$F,DATOS!$A:$A,$C3181,DATOS!$G:$G,$O$1,DATOS!$E:$E,$Q$1)</f>
        <v>0</v>
      </c>
      <c r="M3181" s="119">
        <f>SUMIFS(DATOS!$F:$F,DATOS!$A:$A,$C3181,DATOS!$G:$G,$P$1,DATOS!$E:$E,$Q$1)</f>
        <v>0</v>
      </c>
      <c r="N3181" s="117">
        <f>SUMIFS(DATOS!$F:$F,DATOS!$A:$A,$C3181,DATOS!$G:$G,$N$1,DATOS!$L:$L,$R$1)</f>
        <v>0</v>
      </c>
      <c r="O3181" s="118">
        <f>SUMIFS(DATOS!$F:$F,DATOS!$A:$A,$C3181,DATOS!$G:$G,$O$1,DATOS!$L:$L,$R$1)</f>
        <v>0</v>
      </c>
      <c r="P3181" s="119">
        <f>SUMIFS(DATOS!$F:$F,DATOS!$A:$A,$C3181,DATOS!$G:$G,$P$1,DATOS!$L:$L,$R$1)</f>
        <v>0</v>
      </c>
      <c r="Q3181" s="117">
        <f>SUMIFS(DATOS!$F:$F,DATOS!$A:$A,$C3181,DATOS!$G:$G,$N$1,DATOS!$J:$J,$S$1)</f>
        <v>0</v>
      </c>
      <c r="R3181" s="118">
        <f>SUMIFS(DATOS!$F:$F,DATOS!$A:$A,$C3181,DATOS!$G:$G,$O$1,DATOS!$J:$J,$S$1)</f>
        <v>0</v>
      </c>
      <c r="S3181" s="119">
        <f>SUMIFS(DATOS!$F:$F,DATOS!$A:$A,$C3181,DATOS!$G:$G,$P$1,DATOS!$J:$J,$S$1)</f>
        <v>0</v>
      </c>
      <c r="T3181" s="117">
        <f>SUMIFS(DATOS!$F:$F,DATOS!$A:$A,$C3181,DATOS!$G:$G,$N$1,DATOS!$K:$K,$T$1)</f>
        <v>0</v>
      </c>
      <c r="U3181" s="118">
        <f>SUMIFS(DATOS!$F:$F,DATOS!$A:$A,$C3181,DATOS!$G:$G,$O$1,DATOS!$K:$K,$T$1)</f>
        <v>0</v>
      </c>
      <c r="V3181" s="119">
        <f>SUMIFS(DATOS!$F:$F,DATOS!$A:$A,$C3181,DATOS!$G:$G,$P$1,DATOS!$K:$K,$R$1)</f>
        <v>0</v>
      </c>
    </row>
    <row r="3182" spans="1:22">
      <c r="A3182" s="128" t="s">
        <v>452</v>
      </c>
      <c r="B3182" s="128" t="str">
        <f t="shared" si="370"/>
        <v>1 4 2 421 002 001</v>
      </c>
      <c r="C3182" s="5" t="s">
        <v>10342</v>
      </c>
      <c r="D3182" t="s">
        <v>1596</v>
      </c>
      <c r="E3182" s="127">
        <f t="shared" si="372"/>
        <v>0</v>
      </c>
      <c r="F3182" s="127">
        <f t="shared" si="373"/>
        <v>0</v>
      </c>
      <c r="G3182" s="127">
        <f t="shared" si="374"/>
        <v>0</v>
      </c>
      <c r="H3182" s="131">
        <f t="shared" si="375"/>
        <v>0</v>
      </c>
      <c r="I3182" s="128">
        <f t="shared" si="376"/>
        <v>17</v>
      </c>
      <c r="J3182" s="156" t="str">
        <f t="shared" si="371"/>
        <v>1 4 2 421 002</v>
      </c>
      <c r="K3182" s="118">
        <f>SUMIFS(DATOS!$F:$F,DATOS!$A:$A,$C3182,DATOS!$G:$G,$N$1,DATOS!$E:$E,$Q$1)</f>
        <v>0</v>
      </c>
      <c r="L3182" s="118">
        <f>SUMIFS(DATOS!$F:$F,DATOS!$A:$A,$C3182,DATOS!$G:$G,$O$1,DATOS!$E:$E,$Q$1)</f>
        <v>0</v>
      </c>
      <c r="M3182" s="119">
        <f>SUMIFS(DATOS!$F:$F,DATOS!$A:$A,$C3182,DATOS!$G:$G,$P$1,DATOS!$E:$E,$Q$1)</f>
        <v>0</v>
      </c>
      <c r="N3182" s="117">
        <f>SUMIFS(DATOS!$F:$F,DATOS!$A:$A,$C3182,DATOS!$G:$G,$N$1,DATOS!$L:$L,$R$1)</f>
        <v>0</v>
      </c>
      <c r="O3182" s="118">
        <f>SUMIFS(DATOS!$F:$F,DATOS!$A:$A,$C3182,DATOS!$G:$G,$O$1,DATOS!$L:$L,$R$1)</f>
        <v>0</v>
      </c>
      <c r="P3182" s="119">
        <f>SUMIFS(DATOS!$F:$F,DATOS!$A:$A,$C3182,DATOS!$G:$G,$P$1,DATOS!$L:$L,$R$1)</f>
        <v>0</v>
      </c>
      <c r="Q3182" s="117">
        <f>SUMIFS(DATOS!$F:$F,DATOS!$A:$A,$C3182,DATOS!$G:$G,$N$1,DATOS!$J:$J,$S$1)</f>
        <v>0</v>
      </c>
      <c r="R3182" s="118">
        <f>SUMIFS(DATOS!$F:$F,DATOS!$A:$A,$C3182,DATOS!$G:$G,$O$1,DATOS!$J:$J,$S$1)</f>
        <v>0</v>
      </c>
      <c r="S3182" s="119">
        <f>SUMIFS(DATOS!$F:$F,DATOS!$A:$A,$C3182,DATOS!$G:$G,$P$1,DATOS!$J:$J,$S$1)</f>
        <v>0</v>
      </c>
      <c r="T3182" s="117">
        <f>SUMIFS(DATOS!$F:$F,DATOS!$A:$A,$C3182,DATOS!$G:$G,$N$1,DATOS!$K:$K,$T$1)</f>
        <v>0</v>
      </c>
      <c r="U3182" s="118">
        <f>SUMIFS(DATOS!$F:$F,DATOS!$A:$A,$C3182,DATOS!$G:$G,$O$1,DATOS!$K:$K,$T$1)</f>
        <v>0</v>
      </c>
      <c r="V3182" s="119">
        <f>SUMIFS(DATOS!$F:$F,DATOS!$A:$A,$C3182,DATOS!$G:$G,$P$1,DATOS!$K:$K,$R$1)</f>
        <v>0</v>
      </c>
    </row>
    <row r="3183" spans="1:22">
      <c r="A3183" s="128" t="s">
        <v>452</v>
      </c>
      <c r="B3183" s="128" t="str">
        <f t="shared" si="370"/>
        <v>1 4 2 421 003 001</v>
      </c>
      <c r="C3183" s="5" t="s">
        <v>10343</v>
      </c>
      <c r="D3183" t="s">
        <v>1596</v>
      </c>
      <c r="E3183" s="127">
        <f t="shared" si="372"/>
        <v>0</v>
      </c>
      <c r="F3183" s="127">
        <f t="shared" si="373"/>
        <v>0</v>
      </c>
      <c r="G3183" s="127">
        <f t="shared" si="374"/>
        <v>0</v>
      </c>
      <c r="H3183" s="131">
        <f t="shared" si="375"/>
        <v>0</v>
      </c>
      <c r="I3183" s="128">
        <f t="shared" si="376"/>
        <v>17</v>
      </c>
      <c r="J3183" s="156" t="str">
        <f t="shared" si="371"/>
        <v>1 4 2 421 003</v>
      </c>
      <c r="K3183" s="118">
        <f>SUMIFS(DATOS!$F:$F,DATOS!$A:$A,$C3183,DATOS!$G:$G,$N$1,DATOS!$E:$E,$Q$1)</f>
        <v>0</v>
      </c>
      <c r="L3183" s="118">
        <f>SUMIFS(DATOS!$F:$F,DATOS!$A:$A,$C3183,DATOS!$G:$G,$O$1,DATOS!$E:$E,$Q$1)</f>
        <v>0</v>
      </c>
      <c r="M3183" s="119">
        <f>SUMIFS(DATOS!$F:$F,DATOS!$A:$A,$C3183,DATOS!$G:$G,$P$1,DATOS!$E:$E,$Q$1)</f>
        <v>0</v>
      </c>
      <c r="N3183" s="117">
        <f>SUMIFS(DATOS!$F:$F,DATOS!$A:$A,$C3183,DATOS!$G:$G,$N$1,DATOS!$L:$L,$R$1)</f>
        <v>0</v>
      </c>
      <c r="O3183" s="118">
        <f>SUMIFS(DATOS!$F:$F,DATOS!$A:$A,$C3183,DATOS!$G:$G,$O$1,DATOS!$L:$L,$R$1)</f>
        <v>0</v>
      </c>
      <c r="P3183" s="119">
        <f>SUMIFS(DATOS!$F:$F,DATOS!$A:$A,$C3183,DATOS!$G:$G,$P$1,DATOS!$L:$L,$R$1)</f>
        <v>0</v>
      </c>
      <c r="Q3183" s="117">
        <f>SUMIFS(DATOS!$F:$F,DATOS!$A:$A,$C3183,DATOS!$G:$G,$N$1,DATOS!$J:$J,$S$1)</f>
        <v>0</v>
      </c>
      <c r="R3183" s="118">
        <f>SUMIFS(DATOS!$F:$F,DATOS!$A:$A,$C3183,DATOS!$G:$G,$O$1,DATOS!$J:$J,$S$1)</f>
        <v>0</v>
      </c>
      <c r="S3183" s="119">
        <f>SUMIFS(DATOS!$F:$F,DATOS!$A:$A,$C3183,DATOS!$G:$G,$P$1,DATOS!$J:$J,$S$1)</f>
        <v>0</v>
      </c>
      <c r="T3183" s="117">
        <f>SUMIFS(DATOS!$F:$F,DATOS!$A:$A,$C3183,DATOS!$G:$G,$N$1,DATOS!$K:$K,$T$1)</f>
        <v>0</v>
      </c>
      <c r="U3183" s="118">
        <f>SUMIFS(DATOS!$F:$F,DATOS!$A:$A,$C3183,DATOS!$G:$G,$O$1,DATOS!$K:$K,$T$1)</f>
        <v>0</v>
      </c>
      <c r="V3183" s="119">
        <f>SUMIFS(DATOS!$F:$F,DATOS!$A:$A,$C3183,DATOS!$G:$G,$P$1,DATOS!$K:$K,$R$1)</f>
        <v>0</v>
      </c>
    </row>
    <row r="3184" spans="1:22">
      <c r="A3184" s="128" t="s">
        <v>452</v>
      </c>
      <c r="B3184" s="128" t="str">
        <f t="shared" si="370"/>
        <v>1 4 2 421 004 001</v>
      </c>
      <c r="C3184" s="5" t="s">
        <v>10344</v>
      </c>
      <c r="D3184" t="s">
        <v>1596</v>
      </c>
      <c r="E3184" s="127">
        <f t="shared" si="372"/>
        <v>0</v>
      </c>
      <c r="F3184" s="127">
        <f t="shared" si="373"/>
        <v>0</v>
      </c>
      <c r="G3184" s="127">
        <f t="shared" si="374"/>
        <v>0</v>
      </c>
      <c r="H3184" s="131">
        <f t="shared" si="375"/>
        <v>0</v>
      </c>
      <c r="I3184" s="128">
        <f t="shared" si="376"/>
        <v>17</v>
      </c>
      <c r="J3184" s="156" t="str">
        <f t="shared" si="371"/>
        <v>1 4 2 421 004</v>
      </c>
      <c r="K3184" s="118">
        <f>SUMIFS(DATOS!$F:$F,DATOS!$A:$A,$C3184,DATOS!$G:$G,$N$1,DATOS!$E:$E,$Q$1)</f>
        <v>0</v>
      </c>
      <c r="L3184" s="118">
        <f>SUMIFS(DATOS!$F:$F,DATOS!$A:$A,$C3184,DATOS!$G:$G,$O$1,DATOS!$E:$E,$Q$1)</f>
        <v>0</v>
      </c>
      <c r="M3184" s="119">
        <f>SUMIFS(DATOS!$F:$F,DATOS!$A:$A,$C3184,DATOS!$G:$G,$P$1,DATOS!$E:$E,$Q$1)</f>
        <v>0</v>
      </c>
      <c r="N3184" s="117">
        <f>SUMIFS(DATOS!$F:$F,DATOS!$A:$A,$C3184,DATOS!$G:$G,$N$1,DATOS!$L:$L,$R$1)</f>
        <v>0</v>
      </c>
      <c r="O3184" s="118">
        <f>SUMIFS(DATOS!$F:$F,DATOS!$A:$A,$C3184,DATOS!$G:$G,$O$1,DATOS!$L:$L,$R$1)</f>
        <v>0</v>
      </c>
      <c r="P3184" s="119">
        <f>SUMIFS(DATOS!$F:$F,DATOS!$A:$A,$C3184,DATOS!$G:$G,$P$1,DATOS!$L:$L,$R$1)</f>
        <v>0</v>
      </c>
      <c r="Q3184" s="117">
        <f>SUMIFS(DATOS!$F:$F,DATOS!$A:$A,$C3184,DATOS!$G:$G,$N$1,DATOS!$J:$J,$S$1)</f>
        <v>0</v>
      </c>
      <c r="R3184" s="118">
        <f>SUMIFS(DATOS!$F:$F,DATOS!$A:$A,$C3184,DATOS!$G:$G,$O$1,DATOS!$J:$J,$S$1)</f>
        <v>0</v>
      </c>
      <c r="S3184" s="119">
        <f>SUMIFS(DATOS!$F:$F,DATOS!$A:$A,$C3184,DATOS!$G:$G,$P$1,DATOS!$J:$J,$S$1)</f>
        <v>0</v>
      </c>
      <c r="T3184" s="117">
        <f>SUMIFS(DATOS!$F:$F,DATOS!$A:$A,$C3184,DATOS!$G:$G,$N$1,DATOS!$K:$K,$T$1)</f>
        <v>0</v>
      </c>
      <c r="U3184" s="118">
        <f>SUMIFS(DATOS!$F:$F,DATOS!$A:$A,$C3184,DATOS!$G:$G,$O$1,DATOS!$K:$K,$T$1)</f>
        <v>0</v>
      </c>
      <c r="V3184" s="119">
        <f>SUMIFS(DATOS!$F:$F,DATOS!$A:$A,$C3184,DATOS!$G:$G,$P$1,DATOS!$K:$K,$R$1)</f>
        <v>0</v>
      </c>
    </row>
    <row r="3185" spans="1:22">
      <c r="A3185" s="128" t="s">
        <v>452</v>
      </c>
      <c r="B3185" s="128" t="str">
        <f t="shared" si="370"/>
        <v>1 4 2 421 005 001</v>
      </c>
      <c r="C3185" s="5" t="s">
        <v>10345</v>
      </c>
      <c r="D3185" t="s">
        <v>1596</v>
      </c>
      <c r="E3185" s="127">
        <f t="shared" si="372"/>
        <v>0</v>
      </c>
      <c r="F3185" s="127">
        <f t="shared" si="373"/>
        <v>0</v>
      </c>
      <c r="G3185" s="127">
        <f t="shared" si="374"/>
        <v>0</v>
      </c>
      <c r="H3185" s="131">
        <f t="shared" si="375"/>
        <v>0</v>
      </c>
      <c r="I3185" s="128">
        <f t="shared" si="376"/>
        <v>17</v>
      </c>
      <c r="J3185" s="156" t="str">
        <f t="shared" si="371"/>
        <v>1 4 2 421 005</v>
      </c>
      <c r="K3185" s="118">
        <f>SUMIFS(DATOS!$F:$F,DATOS!$A:$A,$C3185,DATOS!$G:$G,$N$1,DATOS!$E:$E,$Q$1)</f>
        <v>0</v>
      </c>
      <c r="L3185" s="118">
        <f>SUMIFS(DATOS!$F:$F,DATOS!$A:$A,$C3185,DATOS!$G:$G,$O$1,DATOS!$E:$E,$Q$1)</f>
        <v>0</v>
      </c>
      <c r="M3185" s="119">
        <f>SUMIFS(DATOS!$F:$F,DATOS!$A:$A,$C3185,DATOS!$G:$G,$P$1,DATOS!$E:$E,$Q$1)</f>
        <v>0</v>
      </c>
      <c r="N3185" s="117">
        <f>SUMIFS(DATOS!$F:$F,DATOS!$A:$A,$C3185,DATOS!$G:$G,$N$1,DATOS!$L:$L,$R$1)</f>
        <v>0</v>
      </c>
      <c r="O3185" s="118">
        <f>SUMIFS(DATOS!$F:$F,DATOS!$A:$A,$C3185,DATOS!$G:$G,$O$1,DATOS!$L:$L,$R$1)</f>
        <v>0</v>
      </c>
      <c r="P3185" s="119">
        <f>SUMIFS(DATOS!$F:$F,DATOS!$A:$A,$C3185,DATOS!$G:$G,$P$1,DATOS!$L:$L,$R$1)</f>
        <v>0</v>
      </c>
      <c r="Q3185" s="117">
        <f>SUMIFS(DATOS!$F:$F,DATOS!$A:$A,$C3185,DATOS!$G:$G,$N$1,DATOS!$J:$J,$S$1)</f>
        <v>0</v>
      </c>
      <c r="R3185" s="118">
        <f>SUMIFS(DATOS!$F:$F,DATOS!$A:$A,$C3185,DATOS!$G:$G,$O$1,DATOS!$J:$J,$S$1)</f>
        <v>0</v>
      </c>
      <c r="S3185" s="119">
        <f>SUMIFS(DATOS!$F:$F,DATOS!$A:$A,$C3185,DATOS!$G:$G,$P$1,DATOS!$J:$J,$S$1)</f>
        <v>0</v>
      </c>
      <c r="T3185" s="117">
        <f>SUMIFS(DATOS!$F:$F,DATOS!$A:$A,$C3185,DATOS!$G:$G,$N$1,DATOS!$K:$K,$T$1)</f>
        <v>0</v>
      </c>
      <c r="U3185" s="118">
        <f>SUMIFS(DATOS!$F:$F,DATOS!$A:$A,$C3185,DATOS!$G:$G,$O$1,DATOS!$K:$K,$T$1)</f>
        <v>0</v>
      </c>
      <c r="V3185" s="119">
        <f>SUMIFS(DATOS!$F:$F,DATOS!$A:$A,$C3185,DATOS!$G:$G,$P$1,DATOS!$K:$K,$R$1)</f>
        <v>0</v>
      </c>
    </row>
    <row r="3186" spans="1:22">
      <c r="A3186" s="128" t="s">
        <v>452</v>
      </c>
      <c r="B3186" s="128" t="str">
        <f t="shared" si="370"/>
        <v>1 4 2 422 001 001</v>
      </c>
      <c r="C3186" s="5" t="s">
        <v>4897</v>
      </c>
      <c r="D3186" t="s">
        <v>3415</v>
      </c>
      <c r="E3186" s="127">
        <f t="shared" si="372"/>
        <v>0</v>
      </c>
      <c r="F3186" s="127">
        <f t="shared" si="373"/>
        <v>0</v>
      </c>
      <c r="G3186" s="127">
        <f t="shared" si="374"/>
        <v>0</v>
      </c>
      <c r="H3186" s="131">
        <f t="shared" si="375"/>
        <v>0</v>
      </c>
      <c r="I3186" s="128">
        <f t="shared" si="376"/>
        <v>17</v>
      </c>
      <c r="J3186" s="156" t="str">
        <f t="shared" si="371"/>
        <v>1 4 2 422 001</v>
      </c>
      <c r="K3186" s="118">
        <f>SUMIFS(DATOS!$F:$F,DATOS!$A:$A,$C3186,DATOS!$G:$G,$N$1,DATOS!$E:$E,$Q$1)</f>
        <v>0</v>
      </c>
      <c r="L3186" s="118">
        <f>SUMIFS(DATOS!$F:$F,DATOS!$A:$A,$C3186,DATOS!$G:$G,$O$1,DATOS!$E:$E,$Q$1)</f>
        <v>0</v>
      </c>
      <c r="M3186" s="119">
        <f>SUMIFS(DATOS!$F:$F,DATOS!$A:$A,$C3186,DATOS!$G:$G,$P$1,DATOS!$E:$E,$Q$1)</f>
        <v>0</v>
      </c>
      <c r="N3186" s="117">
        <f>SUMIFS(DATOS!$F:$F,DATOS!$A:$A,$C3186,DATOS!$G:$G,$N$1,DATOS!$L:$L,$R$1)</f>
        <v>0</v>
      </c>
      <c r="O3186" s="118">
        <f>SUMIFS(DATOS!$F:$F,DATOS!$A:$A,$C3186,DATOS!$G:$G,$O$1,DATOS!$L:$L,$R$1)</f>
        <v>0</v>
      </c>
      <c r="P3186" s="119">
        <f>SUMIFS(DATOS!$F:$F,DATOS!$A:$A,$C3186,DATOS!$G:$G,$P$1,DATOS!$L:$L,$R$1)</f>
        <v>0</v>
      </c>
      <c r="Q3186" s="117">
        <f>SUMIFS(DATOS!$F:$F,DATOS!$A:$A,$C3186,DATOS!$G:$G,$N$1,DATOS!$J:$J,$S$1)</f>
        <v>0</v>
      </c>
      <c r="R3186" s="118">
        <f>SUMIFS(DATOS!$F:$F,DATOS!$A:$A,$C3186,DATOS!$G:$G,$O$1,DATOS!$J:$J,$S$1)</f>
        <v>0</v>
      </c>
      <c r="S3186" s="119">
        <f>SUMIFS(DATOS!$F:$F,DATOS!$A:$A,$C3186,DATOS!$G:$G,$P$1,DATOS!$J:$J,$S$1)</f>
        <v>0</v>
      </c>
      <c r="T3186" s="117">
        <f>SUMIFS(DATOS!$F:$F,DATOS!$A:$A,$C3186,DATOS!$G:$G,$N$1,DATOS!$K:$K,$T$1)</f>
        <v>0</v>
      </c>
      <c r="U3186" s="118">
        <f>SUMIFS(DATOS!$F:$F,DATOS!$A:$A,$C3186,DATOS!$G:$G,$O$1,DATOS!$K:$K,$T$1)</f>
        <v>0</v>
      </c>
      <c r="V3186" s="119">
        <f>SUMIFS(DATOS!$F:$F,DATOS!$A:$A,$C3186,DATOS!$G:$G,$P$1,DATOS!$K:$K,$R$1)</f>
        <v>0</v>
      </c>
    </row>
    <row r="3187" spans="1:22">
      <c r="A3187" s="128" t="s">
        <v>452</v>
      </c>
      <c r="B3187" s="128" t="str">
        <f t="shared" si="370"/>
        <v>1 4 2 422 002 001</v>
      </c>
      <c r="C3187" s="5" t="s">
        <v>10346</v>
      </c>
      <c r="D3187" t="s">
        <v>3415</v>
      </c>
      <c r="E3187" s="127">
        <f t="shared" si="372"/>
        <v>0</v>
      </c>
      <c r="F3187" s="127">
        <f t="shared" si="373"/>
        <v>0</v>
      </c>
      <c r="G3187" s="127">
        <f t="shared" si="374"/>
        <v>0</v>
      </c>
      <c r="H3187" s="131">
        <f t="shared" si="375"/>
        <v>0</v>
      </c>
      <c r="I3187" s="128">
        <f t="shared" si="376"/>
        <v>17</v>
      </c>
      <c r="J3187" s="156" t="str">
        <f t="shared" si="371"/>
        <v>1 4 2 422 002</v>
      </c>
      <c r="K3187" s="118">
        <f>SUMIFS(DATOS!$F:$F,DATOS!$A:$A,$C3187,DATOS!$G:$G,$N$1,DATOS!$E:$E,$Q$1)</f>
        <v>0</v>
      </c>
      <c r="L3187" s="118">
        <f>SUMIFS(DATOS!$F:$F,DATOS!$A:$A,$C3187,DATOS!$G:$G,$O$1,DATOS!$E:$E,$Q$1)</f>
        <v>0</v>
      </c>
      <c r="M3187" s="119">
        <f>SUMIFS(DATOS!$F:$F,DATOS!$A:$A,$C3187,DATOS!$G:$G,$P$1,DATOS!$E:$E,$Q$1)</f>
        <v>0</v>
      </c>
      <c r="N3187" s="117">
        <f>SUMIFS(DATOS!$F:$F,DATOS!$A:$A,$C3187,DATOS!$G:$G,$N$1,DATOS!$L:$L,$R$1)</f>
        <v>0</v>
      </c>
      <c r="O3187" s="118">
        <f>SUMIFS(DATOS!$F:$F,DATOS!$A:$A,$C3187,DATOS!$G:$G,$O$1,DATOS!$L:$L,$R$1)</f>
        <v>0</v>
      </c>
      <c r="P3187" s="119">
        <f>SUMIFS(DATOS!$F:$F,DATOS!$A:$A,$C3187,DATOS!$G:$G,$P$1,DATOS!$L:$L,$R$1)</f>
        <v>0</v>
      </c>
      <c r="Q3187" s="117">
        <f>SUMIFS(DATOS!$F:$F,DATOS!$A:$A,$C3187,DATOS!$G:$G,$N$1,DATOS!$J:$J,$S$1)</f>
        <v>0</v>
      </c>
      <c r="R3187" s="118">
        <f>SUMIFS(DATOS!$F:$F,DATOS!$A:$A,$C3187,DATOS!$G:$G,$O$1,DATOS!$J:$J,$S$1)</f>
        <v>0</v>
      </c>
      <c r="S3187" s="119">
        <f>SUMIFS(DATOS!$F:$F,DATOS!$A:$A,$C3187,DATOS!$G:$G,$P$1,DATOS!$J:$J,$S$1)</f>
        <v>0</v>
      </c>
      <c r="T3187" s="117">
        <f>SUMIFS(DATOS!$F:$F,DATOS!$A:$A,$C3187,DATOS!$G:$G,$N$1,DATOS!$K:$K,$T$1)</f>
        <v>0</v>
      </c>
      <c r="U3187" s="118">
        <f>SUMIFS(DATOS!$F:$F,DATOS!$A:$A,$C3187,DATOS!$G:$G,$O$1,DATOS!$K:$K,$T$1)</f>
        <v>0</v>
      </c>
      <c r="V3187" s="119">
        <f>SUMIFS(DATOS!$F:$F,DATOS!$A:$A,$C3187,DATOS!$G:$G,$P$1,DATOS!$K:$K,$R$1)</f>
        <v>0</v>
      </c>
    </row>
    <row r="3188" spans="1:22">
      <c r="A3188" s="128" t="s">
        <v>452</v>
      </c>
      <c r="B3188" s="128" t="str">
        <f t="shared" si="370"/>
        <v>1 4 2 422 003 001</v>
      </c>
      <c r="C3188" s="5" t="s">
        <v>10347</v>
      </c>
      <c r="D3188" t="s">
        <v>3415</v>
      </c>
      <c r="E3188" s="127">
        <f t="shared" si="372"/>
        <v>0</v>
      </c>
      <c r="F3188" s="127">
        <f t="shared" si="373"/>
        <v>0</v>
      </c>
      <c r="G3188" s="127">
        <f t="shared" si="374"/>
        <v>0</v>
      </c>
      <c r="H3188" s="131">
        <f t="shared" si="375"/>
        <v>0</v>
      </c>
      <c r="I3188" s="128">
        <f t="shared" si="376"/>
        <v>17</v>
      </c>
      <c r="J3188" s="156" t="str">
        <f t="shared" si="371"/>
        <v>1 4 2 422 003</v>
      </c>
      <c r="K3188" s="118">
        <f>SUMIFS(DATOS!$F:$F,DATOS!$A:$A,$C3188,DATOS!$G:$G,$N$1,DATOS!$E:$E,$Q$1)</f>
        <v>0</v>
      </c>
      <c r="L3188" s="118">
        <f>SUMIFS(DATOS!$F:$F,DATOS!$A:$A,$C3188,DATOS!$G:$G,$O$1,DATOS!$E:$E,$Q$1)</f>
        <v>0</v>
      </c>
      <c r="M3188" s="119">
        <f>SUMIFS(DATOS!$F:$F,DATOS!$A:$A,$C3188,DATOS!$G:$G,$P$1,DATOS!$E:$E,$Q$1)</f>
        <v>0</v>
      </c>
      <c r="N3188" s="117">
        <f>SUMIFS(DATOS!$F:$F,DATOS!$A:$A,$C3188,DATOS!$G:$G,$N$1,DATOS!$L:$L,$R$1)</f>
        <v>0</v>
      </c>
      <c r="O3188" s="118">
        <f>SUMIFS(DATOS!$F:$F,DATOS!$A:$A,$C3188,DATOS!$G:$G,$O$1,DATOS!$L:$L,$R$1)</f>
        <v>0</v>
      </c>
      <c r="P3188" s="119">
        <f>SUMIFS(DATOS!$F:$F,DATOS!$A:$A,$C3188,DATOS!$G:$G,$P$1,DATOS!$L:$L,$R$1)</f>
        <v>0</v>
      </c>
      <c r="Q3188" s="117">
        <f>SUMIFS(DATOS!$F:$F,DATOS!$A:$A,$C3188,DATOS!$G:$G,$N$1,DATOS!$J:$J,$S$1)</f>
        <v>0</v>
      </c>
      <c r="R3188" s="118">
        <f>SUMIFS(DATOS!$F:$F,DATOS!$A:$A,$C3188,DATOS!$G:$G,$O$1,DATOS!$J:$J,$S$1)</f>
        <v>0</v>
      </c>
      <c r="S3188" s="119">
        <f>SUMIFS(DATOS!$F:$F,DATOS!$A:$A,$C3188,DATOS!$G:$G,$P$1,DATOS!$J:$J,$S$1)</f>
        <v>0</v>
      </c>
      <c r="T3188" s="117">
        <f>SUMIFS(DATOS!$F:$F,DATOS!$A:$A,$C3188,DATOS!$G:$G,$N$1,DATOS!$K:$K,$T$1)</f>
        <v>0</v>
      </c>
      <c r="U3188" s="118">
        <f>SUMIFS(DATOS!$F:$F,DATOS!$A:$A,$C3188,DATOS!$G:$G,$O$1,DATOS!$K:$K,$T$1)</f>
        <v>0</v>
      </c>
      <c r="V3188" s="119">
        <f>SUMIFS(DATOS!$F:$F,DATOS!$A:$A,$C3188,DATOS!$G:$G,$P$1,DATOS!$K:$K,$R$1)</f>
        <v>0</v>
      </c>
    </row>
    <row r="3189" spans="1:22">
      <c r="A3189" s="128" t="s">
        <v>452</v>
      </c>
      <c r="B3189" s="128" t="str">
        <f t="shared" si="370"/>
        <v>1 4 2 422 004 001</v>
      </c>
      <c r="C3189" s="5" t="s">
        <v>10348</v>
      </c>
      <c r="D3189" t="s">
        <v>3415</v>
      </c>
      <c r="E3189" s="127">
        <f t="shared" si="372"/>
        <v>0</v>
      </c>
      <c r="F3189" s="127">
        <f t="shared" si="373"/>
        <v>0</v>
      </c>
      <c r="G3189" s="127">
        <f t="shared" si="374"/>
        <v>0</v>
      </c>
      <c r="H3189" s="131">
        <f t="shared" si="375"/>
        <v>0</v>
      </c>
      <c r="I3189" s="128">
        <f t="shared" si="376"/>
        <v>17</v>
      </c>
      <c r="J3189" s="156" t="str">
        <f t="shared" si="371"/>
        <v>1 4 2 422 004</v>
      </c>
      <c r="K3189" s="118">
        <f>SUMIFS(DATOS!$F:$F,DATOS!$A:$A,$C3189,DATOS!$G:$G,$N$1,DATOS!$E:$E,$Q$1)</f>
        <v>0</v>
      </c>
      <c r="L3189" s="118">
        <f>SUMIFS(DATOS!$F:$F,DATOS!$A:$A,$C3189,DATOS!$G:$G,$O$1,DATOS!$E:$E,$Q$1)</f>
        <v>0</v>
      </c>
      <c r="M3189" s="119">
        <f>SUMIFS(DATOS!$F:$F,DATOS!$A:$A,$C3189,DATOS!$G:$G,$P$1,DATOS!$E:$E,$Q$1)</f>
        <v>0</v>
      </c>
      <c r="N3189" s="117">
        <f>SUMIFS(DATOS!$F:$F,DATOS!$A:$A,$C3189,DATOS!$G:$G,$N$1,DATOS!$L:$L,$R$1)</f>
        <v>0</v>
      </c>
      <c r="O3189" s="118">
        <f>SUMIFS(DATOS!$F:$F,DATOS!$A:$A,$C3189,DATOS!$G:$G,$O$1,DATOS!$L:$L,$R$1)</f>
        <v>0</v>
      </c>
      <c r="P3189" s="119">
        <f>SUMIFS(DATOS!$F:$F,DATOS!$A:$A,$C3189,DATOS!$G:$G,$P$1,DATOS!$L:$L,$R$1)</f>
        <v>0</v>
      </c>
      <c r="Q3189" s="117">
        <f>SUMIFS(DATOS!$F:$F,DATOS!$A:$A,$C3189,DATOS!$G:$G,$N$1,DATOS!$J:$J,$S$1)</f>
        <v>0</v>
      </c>
      <c r="R3189" s="118">
        <f>SUMIFS(DATOS!$F:$F,DATOS!$A:$A,$C3189,DATOS!$G:$G,$O$1,DATOS!$J:$J,$S$1)</f>
        <v>0</v>
      </c>
      <c r="S3189" s="119">
        <f>SUMIFS(DATOS!$F:$F,DATOS!$A:$A,$C3189,DATOS!$G:$G,$P$1,DATOS!$J:$J,$S$1)</f>
        <v>0</v>
      </c>
      <c r="T3189" s="117">
        <f>SUMIFS(DATOS!$F:$F,DATOS!$A:$A,$C3189,DATOS!$G:$G,$N$1,DATOS!$K:$K,$T$1)</f>
        <v>0</v>
      </c>
      <c r="U3189" s="118">
        <f>SUMIFS(DATOS!$F:$F,DATOS!$A:$A,$C3189,DATOS!$G:$G,$O$1,DATOS!$K:$K,$T$1)</f>
        <v>0</v>
      </c>
      <c r="V3189" s="119">
        <f>SUMIFS(DATOS!$F:$F,DATOS!$A:$A,$C3189,DATOS!$G:$G,$P$1,DATOS!$K:$K,$R$1)</f>
        <v>0</v>
      </c>
    </row>
    <row r="3190" spans="1:22">
      <c r="A3190" s="128" t="s">
        <v>452</v>
      </c>
      <c r="B3190" s="128" t="str">
        <f t="shared" si="370"/>
        <v>1 4 2 422 005 001</v>
      </c>
      <c r="C3190" s="5" t="s">
        <v>10349</v>
      </c>
      <c r="D3190" t="s">
        <v>3415</v>
      </c>
      <c r="E3190" s="127">
        <f t="shared" si="372"/>
        <v>0</v>
      </c>
      <c r="F3190" s="127">
        <f t="shared" si="373"/>
        <v>0</v>
      </c>
      <c r="G3190" s="127">
        <f t="shared" si="374"/>
        <v>0</v>
      </c>
      <c r="H3190" s="131">
        <f t="shared" si="375"/>
        <v>0</v>
      </c>
      <c r="I3190" s="128">
        <f t="shared" si="376"/>
        <v>17</v>
      </c>
      <c r="J3190" s="156" t="str">
        <f t="shared" si="371"/>
        <v>1 4 2 422 005</v>
      </c>
      <c r="K3190" s="118">
        <f>SUMIFS(DATOS!$F:$F,DATOS!$A:$A,$C3190,DATOS!$G:$G,$N$1,DATOS!$E:$E,$Q$1)</f>
        <v>0</v>
      </c>
      <c r="L3190" s="118">
        <f>SUMIFS(DATOS!$F:$F,DATOS!$A:$A,$C3190,DATOS!$G:$G,$O$1,DATOS!$E:$E,$Q$1)</f>
        <v>0</v>
      </c>
      <c r="M3190" s="119">
        <f>SUMIFS(DATOS!$F:$F,DATOS!$A:$A,$C3190,DATOS!$G:$G,$P$1,DATOS!$E:$E,$Q$1)</f>
        <v>0</v>
      </c>
      <c r="N3190" s="117">
        <f>SUMIFS(DATOS!$F:$F,DATOS!$A:$A,$C3190,DATOS!$G:$G,$N$1,DATOS!$L:$L,$R$1)</f>
        <v>0</v>
      </c>
      <c r="O3190" s="118">
        <f>SUMIFS(DATOS!$F:$F,DATOS!$A:$A,$C3190,DATOS!$G:$G,$O$1,DATOS!$L:$L,$R$1)</f>
        <v>0</v>
      </c>
      <c r="P3190" s="119">
        <f>SUMIFS(DATOS!$F:$F,DATOS!$A:$A,$C3190,DATOS!$G:$G,$P$1,DATOS!$L:$L,$R$1)</f>
        <v>0</v>
      </c>
      <c r="Q3190" s="117">
        <f>SUMIFS(DATOS!$F:$F,DATOS!$A:$A,$C3190,DATOS!$G:$G,$N$1,DATOS!$J:$J,$S$1)</f>
        <v>0</v>
      </c>
      <c r="R3190" s="118">
        <f>SUMIFS(DATOS!$F:$F,DATOS!$A:$A,$C3190,DATOS!$G:$G,$O$1,DATOS!$J:$J,$S$1)</f>
        <v>0</v>
      </c>
      <c r="S3190" s="119">
        <f>SUMIFS(DATOS!$F:$F,DATOS!$A:$A,$C3190,DATOS!$G:$G,$P$1,DATOS!$J:$J,$S$1)</f>
        <v>0</v>
      </c>
      <c r="T3190" s="117">
        <f>SUMIFS(DATOS!$F:$F,DATOS!$A:$A,$C3190,DATOS!$G:$G,$N$1,DATOS!$K:$K,$T$1)</f>
        <v>0</v>
      </c>
      <c r="U3190" s="118">
        <f>SUMIFS(DATOS!$F:$F,DATOS!$A:$A,$C3190,DATOS!$G:$G,$O$1,DATOS!$K:$K,$T$1)</f>
        <v>0</v>
      </c>
      <c r="V3190" s="119">
        <f>SUMIFS(DATOS!$F:$F,DATOS!$A:$A,$C3190,DATOS!$G:$G,$P$1,DATOS!$K:$K,$R$1)</f>
        <v>0</v>
      </c>
    </row>
    <row r="3191" spans="1:22">
      <c r="A3191" s="128" t="s">
        <v>452</v>
      </c>
      <c r="B3191" s="128" t="str">
        <f t="shared" si="370"/>
        <v>1 4 2 423 001 001</v>
      </c>
      <c r="C3191" s="5" t="s">
        <v>4905</v>
      </c>
      <c r="D3191" t="s">
        <v>3416</v>
      </c>
      <c r="E3191" s="127">
        <f t="shared" si="372"/>
        <v>0</v>
      </c>
      <c r="F3191" s="127">
        <f t="shared" si="373"/>
        <v>0</v>
      </c>
      <c r="G3191" s="127">
        <f t="shared" si="374"/>
        <v>0</v>
      </c>
      <c r="H3191" s="131">
        <f t="shared" si="375"/>
        <v>0</v>
      </c>
      <c r="I3191" s="128">
        <f t="shared" si="376"/>
        <v>17</v>
      </c>
      <c r="J3191" s="156" t="str">
        <f t="shared" si="371"/>
        <v>1 4 2 423 001</v>
      </c>
      <c r="K3191" s="118">
        <f>SUMIFS(DATOS!$F:$F,DATOS!$A:$A,$C3191,DATOS!$G:$G,$N$1,DATOS!$E:$E,$Q$1)</f>
        <v>0</v>
      </c>
      <c r="L3191" s="118">
        <f>SUMIFS(DATOS!$F:$F,DATOS!$A:$A,$C3191,DATOS!$G:$G,$O$1,DATOS!$E:$E,$Q$1)</f>
        <v>0</v>
      </c>
      <c r="M3191" s="119">
        <f>SUMIFS(DATOS!$F:$F,DATOS!$A:$A,$C3191,DATOS!$G:$G,$P$1,DATOS!$E:$E,$Q$1)</f>
        <v>0</v>
      </c>
      <c r="N3191" s="117">
        <f>SUMIFS(DATOS!$F:$F,DATOS!$A:$A,$C3191,DATOS!$G:$G,$N$1,DATOS!$L:$L,$R$1)</f>
        <v>0</v>
      </c>
      <c r="O3191" s="118">
        <f>SUMIFS(DATOS!$F:$F,DATOS!$A:$A,$C3191,DATOS!$G:$G,$O$1,DATOS!$L:$L,$R$1)</f>
        <v>0</v>
      </c>
      <c r="P3191" s="119">
        <f>SUMIFS(DATOS!$F:$F,DATOS!$A:$A,$C3191,DATOS!$G:$G,$P$1,DATOS!$L:$L,$R$1)</f>
        <v>0</v>
      </c>
      <c r="Q3191" s="117">
        <f>SUMIFS(DATOS!$F:$F,DATOS!$A:$A,$C3191,DATOS!$G:$G,$N$1,DATOS!$J:$J,$S$1)</f>
        <v>0</v>
      </c>
      <c r="R3191" s="118">
        <f>SUMIFS(DATOS!$F:$F,DATOS!$A:$A,$C3191,DATOS!$G:$G,$O$1,DATOS!$J:$J,$S$1)</f>
        <v>0</v>
      </c>
      <c r="S3191" s="119">
        <f>SUMIFS(DATOS!$F:$F,DATOS!$A:$A,$C3191,DATOS!$G:$G,$P$1,DATOS!$J:$J,$S$1)</f>
        <v>0</v>
      </c>
      <c r="T3191" s="117">
        <f>SUMIFS(DATOS!$F:$F,DATOS!$A:$A,$C3191,DATOS!$G:$G,$N$1,DATOS!$K:$K,$T$1)</f>
        <v>0</v>
      </c>
      <c r="U3191" s="118">
        <f>SUMIFS(DATOS!$F:$F,DATOS!$A:$A,$C3191,DATOS!$G:$G,$O$1,DATOS!$K:$K,$T$1)</f>
        <v>0</v>
      </c>
      <c r="V3191" s="119">
        <f>SUMIFS(DATOS!$F:$F,DATOS!$A:$A,$C3191,DATOS!$G:$G,$P$1,DATOS!$K:$K,$R$1)</f>
        <v>0</v>
      </c>
    </row>
    <row r="3192" spans="1:22">
      <c r="A3192" s="128" t="s">
        <v>452</v>
      </c>
      <c r="B3192" s="128" t="str">
        <f t="shared" si="370"/>
        <v>1 4 2 423 002 001</v>
      </c>
      <c r="C3192" s="5" t="s">
        <v>10350</v>
      </c>
      <c r="D3192" t="s">
        <v>3416</v>
      </c>
      <c r="E3192" s="127">
        <f t="shared" si="372"/>
        <v>0</v>
      </c>
      <c r="F3192" s="127">
        <f t="shared" si="373"/>
        <v>0</v>
      </c>
      <c r="G3192" s="127">
        <f t="shared" si="374"/>
        <v>0</v>
      </c>
      <c r="H3192" s="131">
        <f t="shared" si="375"/>
        <v>0</v>
      </c>
      <c r="I3192" s="128">
        <f t="shared" si="376"/>
        <v>17</v>
      </c>
      <c r="J3192" s="156" t="str">
        <f t="shared" si="371"/>
        <v>1 4 2 423 002</v>
      </c>
      <c r="K3192" s="118">
        <f>SUMIFS(DATOS!$F:$F,DATOS!$A:$A,$C3192,DATOS!$G:$G,$N$1,DATOS!$E:$E,$Q$1)</f>
        <v>0</v>
      </c>
      <c r="L3192" s="118">
        <f>SUMIFS(DATOS!$F:$F,DATOS!$A:$A,$C3192,DATOS!$G:$G,$O$1,DATOS!$E:$E,$Q$1)</f>
        <v>0</v>
      </c>
      <c r="M3192" s="119">
        <f>SUMIFS(DATOS!$F:$F,DATOS!$A:$A,$C3192,DATOS!$G:$G,$P$1,DATOS!$E:$E,$Q$1)</f>
        <v>0</v>
      </c>
      <c r="N3192" s="117">
        <f>SUMIFS(DATOS!$F:$F,DATOS!$A:$A,$C3192,DATOS!$G:$G,$N$1,DATOS!$L:$L,$R$1)</f>
        <v>0</v>
      </c>
      <c r="O3192" s="118">
        <f>SUMIFS(DATOS!$F:$F,DATOS!$A:$A,$C3192,DATOS!$G:$G,$O$1,DATOS!$L:$L,$R$1)</f>
        <v>0</v>
      </c>
      <c r="P3192" s="119">
        <f>SUMIFS(DATOS!$F:$F,DATOS!$A:$A,$C3192,DATOS!$G:$G,$P$1,DATOS!$L:$L,$R$1)</f>
        <v>0</v>
      </c>
      <c r="Q3192" s="117">
        <f>SUMIFS(DATOS!$F:$F,DATOS!$A:$A,$C3192,DATOS!$G:$G,$N$1,DATOS!$J:$J,$S$1)</f>
        <v>0</v>
      </c>
      <c r="R3192" s="118">
        <f>SUMIFS(DATOS!$F:$F,DATOS!$A:$A,$C3192,DATOS!$G:$G,$O$1,DATOS!$J:$J,$S$1)</f>
        <v>0</v>
      </c>
      <c r="S3192" s="119">
        <f>SUMIFS(DATOS!$F:$F,DATOS!$A:$A,$C3192,DATOS!$G:$G,$P$1,DATOS!$J:$J,$S$1)</f>
        <v>0</v>
      </c>
      <c r="T3192" s="117">
        <f>SUMIFS(DATOS!$F:$F,DATOS!$A:$A,$C3192,DATOS!$G:$G,$N$1,DATOS!$K:$K,$T$1)</f>
        <v>0</v>
      </c>
      <c r="U3192" s="118">
        <f>SUMIFS(DATOS!$F:$F,DATOS!$A:$A,$C3192,DATOS!$G:$G,$O$1,DATOS!$K:$K,$T$1)</f>
        <v>0</v>
      </c>
      <c r="V3192" s="119">
        <f>SUMIFS(DATOS!$F:$F,DATOS!$A:$A,$C3192,DATOS!$G:$G,$P$1,DATOS!$K:$K,$R$1)</f>
        <v>0</v>
      </c>
    </row>
    <row r="3193" spans="1:22">
      <c r="A3193" s="128" t="s">
        <v>452</v>
      </c>
      <c r="B3193" s="128" t="str">
        <f t="shared" si="370"/>
        <v>1 4 2 423 003 001</v>
      </c>
      <c r="C3193" s="5" t="s">
        <v>10351</v>
      </c>
      <c r="D3193" t="s">
        <v>3416</v>
      </c>
      <c r="E3193" s="127">
        <f t="shared" si="372"/>
        <v>0</v>
      </c>
      <c r="F3193" s="127">
        <f t="shared" si="373"/>
        <v>0</v>
      </c>
      <c r="G3193" s="127">
        <f t="shared" si="374"/>
        <v>0</v>
      </c>
      <c r="H3193" s="131">
        <f t="shared" si="375"/>
        <v>0</v>
      </c>
      <c r="I3193" s="128">
        <f t="shared" si="376"/>
        <v>17</v>
      </c>
      <c r="J3193" s="156" t="str">
        <f t="shared" si="371"/>
        <v>1 4 2 423 003</v>
      </c>
      <c r="K3193" s="118">
        <f>SUMIFS(DATOS!$F:$F,DATOS!$A:$A,$C3193,DATOS!$G:$G,$N$1,DATOS!$E:$E,$Q$1)</f>
        <v>0</v>
      </c>
      <c r="L3193" s="118">
        <f>SUMIFS(DATOS!$F:$F,DATOS!$A:$A,$C3193,DATOS!$G:$G,$O$1,DATOS!$E:$E,$Q$1)</f>
        <v>0</v>
      </c>
      <c r="M3193" s="119">
        <f>SUMIFS(DATOS!$F:$F,DATOS!$A:$A,$C3193,DATOS!$G:$G,$P$1,DATOS!$E:$E,$Q$1)</f>
        <v>0</v>
      </c>
      <c r="N3193" s="117">
        <f>SUMIFS(DATOS!$F:$F,DATOS!$A:$A,$C3193,DATOS!$G:$G,$N$1,DATOS!$L:$L,$R$1)</f>
        <v>0</v>
      </c>
      <c r="O3193" s="118">
        <f>SUMIFS(DATOS!$F:$F,DATOS!$A:$A,$C3193,DATOS!$G:$G,$O$1,DATOS!$L:$L,$R$1)</f>
        <v>0</v>
      </c>
      <c r="P3193" s="119">
        <f>SUMIFS(DATOS!$F:$F,DATOS!$A:$A,$C3193,DATOS!$G:$G,$P$1,DATOS!$L:$L,$R$1)</f>
        <v>0</v>
      </c>
      <c r="Q3193" s="117">
        <f>SUMIFS(DATOS!$F:$F,DATOS!$A:$A,$C3193,DATOS!$G:$G,$N$1,DATOS!$J:$J,$S$1)</f>
        <v>0</v>
      </c>
      <c r="R3193" s="118">
        <f>SUMIFS(DATOS!$F:$F,DATOS!$A:$A,$C3193,DATOS!$G:$G,$O$1,DATOS!$J:$J,$S$1)</f>
        <v>0</v>
      </c>
      <c r="S3193" s="119">
        <f>SUMIFS(DATOS!$F:$F,DATOS!$A:$A,$C3193,DATOS!$G:$G,$P$1,DATOS!$J:$J,$S$1)</f>
        <v>0</v>
      </c>
      <c r="T3193" s="117">
        <f>SUMIFS(DATOS!$F:$F,DATOS!$A:$A,$C3193,DATOS!$G:$G,$N$1,DATOS!$K:$K,$T$1)</f>
        <v>0</v>
      </c>
      <c r="U3193" s="118">
        <f>SUMIFS(DATOS!$F:$F,DATOS!$A:$A,$C3193,DATOS!$G:$G,$O$1,DATOS!$K:$K,$T$1)</f>
        <v>0</v>
      </c>
      <c r="V3193" s="119">
        <f>SUMIFS(DATOS!$F:$F,DATOS!$A:$A,$C3193,DATOS!$G:$G,$P$1,DATOS!$K:$K,$R$1)</f>
        <v>0</v>
      </c>
    </row>
    <row r="3194" spans="1:22">
      <c r="A3194" s="128" t="s">
        <v>452</v>
      </c>
      <c r="B3194" s="128" t="str">
        <f t="shared" si="370"/>
        <v>1 4 2 423 004 001</v>
      </c>
      <c r="C3194" s="5" t="s">
        <v>10352</v>
      </c>
      <c r="D3194" t="s">
        <v>3416</v>
      </c>
      <c r="E3194" s="127">
        <f t="shared" si="372"/>
        <v>0</v>
      </c>
      <c r="F3194" s="127">
        <f t="shared" si="373"/>
        <v>0</v>
      </c>
      <c r="G3194" s="127">
        <f t="shared" si="374"/>
        <v>0</v>
      </c>
      <c r="H3194" s="131">
        <f t="shared" si="375"/>
        <v>0</v>
      </c>
      <c r="I3194" s="128">
        <f t="shared" si="376"/>
        <v>17</v>
      </c>
      <c r="J3194" s="156" t="str">
        <f t="shared" si="371"/>
        <v>1 4 2 423 004</v>
      </c>
      <c r="K3194" s="118">
        <f>SUMIFS(DATOS!$F:$F,DATOS!$A:$A,$C3194,DATOS!$G:$G,$N$1,DATOS!$E:$E,$Q$1)</f>
        <v>0</v>
      </c>
      <c r="L3194" s="118">
        <f>SUMIFS(DATOS!$F:$F,DATOS!$A:$A,$C3194,DATOS!$G:$G,$O$1,DATOS!$E:$E,$Q$1)</f>
        <v>0</v>
      </c>
      <c r="M3194" s="119">
        <f>SUMIFS(DATOS!$F:$F,DATOS!$A:$A,$C3194,DATOS!$G:$G,$P$1,DATOS!$E:$E,$Q$1)</f>
        <v>0</v>
      </c>
      <c r="N3194" s="117">
        <f>SUMIFS(DATOS!$F:$F,DATOS!$A:$A,$C3194,DATOS!$G:$G,$N$1,DATOS!$L:$L,$R$1)</f>
        <v>0</v>
      </c>
      <c r="O3194" s="118">
        <f>SUMIFS(DATOS!$F:$F,DATOS!$A:$A,$C3194,DATOS!$G:$G,$O$1,DATOS!$L:$L,$R$1)</f>
        <v>0</v>
      </c>
      <c r="P3194" s="119">
        <f>SUMIFS(DATOS!$F:$F,DATOS!$A:$A,$C3194,DATOS!$G:$G,$P$1,DATOS!$L:$L,$R$1)</f>
        <v>0</v>
      </c>
      <c r="Q3194" s="117">
        <f>SUMIFS(DATOS!$F:$F,DATOS!$A:$A,$C3194,DATOS!$G:$G,$N$1,DATOS!$J:$J,$S$1)</f>
        <v>0</v>
      </c>
      <c r="R3194" s="118">
        <f>SUMIFS(DATOS!$F:$F,DATOS!$A:$A,$C3194,DATOS!$G:$G,$O$1,DATOS!$J:$J,$S$1)</f>
        <v>0</v>
      </c>
      <c r="S3194" s="119">
        <f>SUMIFS(DATOS!$F:$F,DATOS!$A:$A,$C3194,DATOS!$G:$G,$P$1,DATOS!$J:$J,$S$1)</f>
        <v>0</v>
      </c>
      <c r="T3194" s="117">
        <f>SUMIFS(DATOS!$F:$F,DATOS!$A:$A,$C3194,DATOS!$G:$G,$N$1,DATOS!$K:$K,$T$1)</f>
        <v>0</v>
      </c>
      <c r="U3194" s="118">
        <f>SUMIFS(DATOS!$F:$F,DATOS!$A:$A,$C3194,DATOS!$G:$G,$O$1,DATOS!$K:$K,$T$1)</f>
        <v>0</v>
      </c>
      <c r="V3194" s="119">
        <f>SUMIFS(DATOS!$F:$F,DATOS!$A:$A,$C3194,DATOS!$G:$G,$P$1,DATOS!$K:$K,$R$1)</f>
        <v>0</v>
      </c>
    </row>
    <row r="3195" spans="1:22">
      <c r="A3195" s="128" t="s">
        <v>452</v>
      </c>
      <c r="B3195" s="128" t="str">
        <f t="shared" si="370"/>
        <v>1 4 2 423 005 001</v>
      </c>
      <c r="C3195" s="5" t="s">
        <v>10353</v>
      </c>
      <c r="D3195" t="s">
        <v>3416</v>
      </c>
      <c r="E3195" s="127">
        <f t="shared" si="372"/>
        <v>0</v>
      </c>
      <c r="F3195" s="127">
        <f t="shared" si="373"/>
        <v>0</v>
      </c>
      <c r="G3195" s="127">
        <f t="shared" si="374"/>
        <v>0</v>
      </c>
      <c r="H3195" s="131">
        <f t="shared" si="375"/>
        <v>0</v>
      </c>
      <c r="I3195" s="128">
        <f t="shared" si="376"/>
        <v>17</v>
      </c>
      <c r="J3195" s="156" t="str">
        <f t="shared" si="371"/>
        <v>1 4 2 423 005</v>
      </c>
      <c r="K3195" s="118">
        <f>SUMIFS(DATOS!$F:$F,DATOS!$A:$A,$C3195,DATOS!$G:$G,$N$1,DATOS!$E:$E,$Q$1)</f>
        <v>0</v>
      </c>
      <c r="L3195" s="118">
        <f>SUMIFS(DATOS!$F:$F,DATOS!$A:$A,$C3195,DATOS!$G:$G,$O$1,DATOS!$E:$E,$Q$1)</f>
        <v>0</v>
      </c>
      <c r="M3195" s="119">
        <f>SUMIFS(DATOS!$F:$F,DATOS!$A:$A,$C3195,DATOS!$G:$G,$P$1,DATOS!$E:$E,$Q$1)</f>
        <v>0</v>
      </c>
      <c r="N3195" s="117">
        <f>SUMIFS(DATOS!$F:$F,DATOS!$A:$A,$C3195,DATOS!$G:$G,$N$1,DATOS!$L:$L,$R$1)</f>
        <v>0</v>
      </c>
      <c r="O3195" s="118">
        <f>SUMIFS(DATOS!$F:$F,DATOS!$A:$A,$C3195,DATOS!$G:$G,$O$1,DATOS!$L:$L,$R$1)</f>
        <v>0</v>
      </c>
      <c r="P3195" s="119">
        <f>SUMIFS(DATOS!$F:$F,DATOS!$A:$A,$C3195,DATOS!$G:$G,$P$1,DATOS!$L:$L,$R$1)</f>
        <v>0</v>
      </c>
      <c r="Q3195" s="117">
        <f>SUMIFS(DATOS!$F:$F,DATOS!$A:$A,$C3195,DATOS!$G:$G,$N$1,DATOS!$J:$J,$S$1)</f>
        <v>0</v>
      </c>
      <c r="R3195" s="118">
        <f>SUMIFS(DATOS!$F:$F,DATOS!$A:$A,$C3195,DATOS!$G:$G,$O$1,DATOS!$J:$J,$S$1)</f>
        <v>0</v>
      </c>
      <c r="S3195" s="119">
        <f>SUMIFS(DATOS!$F:$F,DATOS!$A:$A,$C3195,DATOS!$G:$G,$P$1,DATOS!$J:$J,$S$1)</f>
        <v>0</v>
      </c>
      <c r="T3195" s="117">
        <f>SUMIFS(DATOS!$F:$F,DATOS!$A:$A,$C3195,DATOS!$G:$G,$N$1,DATOS!$K:$K,$T$1)</f>
        <v>0</v>
      </c>
      <c r="U3195" s="118">
        <f>SUMIFS(DATOS!$F:$F,DATOS!$A:$A,$C3195,DATOS!$G:$G,$O$1,DATOS!$K:$K,$T$1)</f>
        <v>0</v>
      </c>
      <c r="V3195" s="119">
        <f>SUMIFS(DATOS!$F:$F,DATOS!$A:$A,$C3195,DATOS!$G:$G,$P$1,DATOS!$K:$K,$R$1)</f>
        <v>0</v>
      </c>
    </row>
    <row r="3196" spans="1:22">
      <c r="A3196" s="128" t="s">
        <v>452</v>
      </c>
      <c r="B3196" s="128" t="str">
        <f t="shared" si="370"/>
        <v>1 4 2 424 001 001</v>
      </c>
      <c r="C3196" s="5" t="s">
        <v>4913</v>
      </c>
      <c r="D3196" t="s">
        <v>3417</v>
      </c>
      <c r="E3196" s="127">
        <f t="shared" si="372"/>
        <v>0</v>
      </c>
      <c r="F3196" s="127">
        <f t="shared" si="373"/>
        <v>0</v>
      </c>
      <c r="G3196" s="127">
        <f t="shared" si="374"/>
        <v>0</v>
      </c>
      <c r="H3196" s="131">
        <f t="shared" si="375"/>
        <v>0</v>
      </c>
      <c r="I3196" s="128">
        <f t="shared" si="376"/>
        <v>17</v>
      </c>
      <c r="J3196" s="156" t="str">
        <f t="shared" si="371"/>
        <v>1 4 2 424 001</v>
      </c>
      <c r="K3196" s="118">
        <f>SUMIFS(DATOS!$F:$F,DATOS!$A:$A,$C3196,DATOS!$G:$G,$N$1,DATOS!$E:$E,$Q$1)</f>
        <v>0</v>
      </c>
      <c r="L3196" s="118">
        <f>SUMIFS(DATOS!$F:$F,DATOS!$A:$A,$C3196,DATOS!$G:$G,$O$1,DATOS!$E:$E,$Q$1)</f>
        <v>0</v>
      </c>
      <c r="M3196" s="119">
        <f>SUMIFS(DATOS!$F:$F,DATOS!$A:$A,$C3196,DATOS!$G:$G,$P$1,DATOS!$E:$E,$Q$1)</f>
        <v>0</v>
      </c>
      <c r="N3196" s="117">
        <f>SUMIFS(DATOS!$F:$F,DATOS!$A:$A,$C3196,DATOS!$G:$G,$N$1,DATOS!$L:$L,$R$1)</f>
        <v>0</v>
      </c>
      <c r="O3196" s="118">
        <f>SUMIFS(DATOS!$F:$F,DATOS!$A:$A,$C3196,DATOS!$G:$G,$O$1,DATOS!$L:$L,$R$1)</f>
        <v>0</v>
      </c>
      <c r="P3196" s="119">
        <f>SUMIFS(DATOS!$F:$F,DATOS!$A:$A,$C3196,DATOS!$G:$G,$P$1,DATOS!$L:$L,$R$1)</f>
        <v>0</v>
      </c>
      <c r="Q3196" s="117">
        <f>SUMIFS(DATOS!$F:$F,DATOS!$A:$A,$C3196,DATOS!$G:$G,$N$1,DATOS!$J:$J,$S$1)</f>
        <v>0</v>
      </c>
      <c r="R3196" s="118">
        <f>SUMIFS(DATOS!$F:$F,DATOS!$A:$A,$C3196,DATOS!$G:$G,$O$1,DATOS!$J:$J,$S$1)</f>
        <v>0</v>
      </c>
      <c r="S3196" s="119">
        <f>SUMIFS(DATOS!$F:$F,DATOS!$A:$A,$C3196,DATOS!$G:$G,$P$1,DATOS!$J:$J,$S$1)</f>
        <v>0</v>
      </c>
      <c r="T3196" s="117">
        <f>SUMIFS(DATOS!$F:$F,DATOS!$A:$A,$C3196,DATOS!$G:$G,$N$1,DATOS!$K:$K,$T$1)</f>
        <v>0</v>
      </c>
      <c r="U3196" s="118">
        <f>SUMIFS(DATOS!$F:$F,DATOS!$A:$A,$C3196,DATOS!$G:$G,$O$1,DATOS!$K:$K,$T$1)</f>
        <v>0</v>
      </c>
      <c r="V3196" s="119">
        <f>SUMIFS(DATOS!$F:$F,DATOS!$A:$A,$C3196,DATOS!$G:$G,$P$1,DATOS!$K:$K,$R$1)</f>
        <v>0</v>
      </c>
    </row>
    <row r="3197" spans="1:22">
      <c r="A3197" s="128" t="s">
        <v>452</v>
      </c>
      <c r="B3197" s="128" t="str">
        <f t="shared" si="370"/>
        <v>1 4 2 424 002 001</v>
      </c>
      <c r="C3197" s="5" t="s">
        <v>10354</v>
      </c>
      <c r="D3197" t="s">
        <v>3417</v>
      </c>
      <c r="E3197" s="127">
        <f t="shared" si="372"/>
        <v>0</v>
      </c>
      <c r="F3197" s="127">
        <f t="shared" si="373"/>
        <v>0</v>
      </c>
      <c r="G3197" s="127">
        <f t="shared" si="374"/>
        <v>0</v>
      </c>
      <c r="H3197" s="131">
        <f t="shared" si="375"/>
        <v>0</v>
      </c>
      <c r="I3197" s="128">
        <f t="shared" si="376"/>
        <v>17</v>
      </c>
      <c r="J3197" s="156" t="str">
        <f t="shared" si="371"/>
        <v>1 4 2 424 002</v>
      </c>
      <c r="K3197" s="118">
        <f>SUMIFS(DATOS!$F:$F,DATOS!$A:$A,$C3197,DATOS!$G:$G,$N$1,DATOS!$E:$E,$Q$1)</f>
        <v>0</v>
      </c>
      <c r="L3197" s="118">
        <f>SUMIFS(DATOS!$F:$F,DATOS!$A:$A,$C3197,DATOS!$G:$G,$O$1,DATOS!$E:$E,$Q$1)</f>
        <v>0</v>
      </c>
      <c r="M3197" s="119">
        <f>SUMIFS(DATOS!$F:$F,DATOS!$A:$A,$C3197,DATOS!$G:$G,$P$1,DATOS!$E:$E,$Q$1)</f>
        <v>0</v>
      </c>
      <c r="N3197" s="117">
        <f>SUMIFS(DATOS!$F:$F,DATOS!$A:$A,$C3197,DATOS!$G:$G,$N$1,DATOS!$L:$L,$R$1)</f>
        <v>0</v>
      </c>
      <c r="O3197" s="118">
        <f>SUMIFS(DATOS!$F:$F,DATOS!$A:$A,$C3197,DATOS!$G:$G,$O$1,DATOS!$L:$L,$R$1)</f>
        <v>0</v>
      </c>
      <c r="P3197" s="119">
        <f>SUMIFS(DATOS!$F:$F,DATOS!$A:$A,$C3197,DATOS!$G:$G,$P$1,DATOS!$L:$L,$R$1)</f>
        <v>0</v>
      </c>
      <c r="Q3197" s="117">
        <f>SUMIFS(DATOS!$F:$F,DATOS!$A:$A,$C3197,DATOS!$G:$G,$N$1,DATOS!$J:$J,$S$1)</f>
        <v>0</v>
      </c>
      <c r="R3197" s="118">
        <f>SUMIFS(DATOS!$F:$F,DATOS!$A:$A,$C3197,DATOS!$G:$G,$O$1,DATOS!$J:$J,$S$1)</f>
        <v>0</v>
      </c>
      <c r="S3197" s="119">
        <f>SUMIFS(DATOS!$F:$F,DATOS!$A:$A,$C3197,DATOS!$G:$G,$P$1,DATOS!$J:$J,$S$1)</f>
        <v>0</v>
      </c>
      <c r="T3197" s="117">
        <f>SUMIFS(DATOS!$F:$F,DATOS!$A:$A,$C3197,DATOS!$G:$G,$N$1,DATOS!$K:$K,$T$1)</f>
        <v>0</v>
      </c>
      <c r="U3197" s="118">
        <f>SUMIFS(DATOS!$F:$F,DATOS!$A:$A,$C3197,DATOS!$G:$G,$O$1,DATOS!$K:$K,$T$1)</f>
        <v>0</v>
      </c>
      <c r="V3197" s="119">
        <f>SUMIFS(DATOS!$F:$F,DATOS!$A:$A,$C3197,DATOS!$G:$G,$P$1,DATOS!$K:$K,$R$1)</f>
        <v>0</v>
      </c>
    </row>
    <row r="3198" spans="1:22">
      <c r="A3198" s="128" t="s">
        <v>452</v>
      </c>
      <c r="B3198" s="128" t="str">
        <f t="shared" si="370"/>
        <v>1 4 2 424 003 001</v>
      </c>
      <c r="C3198" s="5" t="s">
        <v>10355</v>
      </c>
      <c r="D3198" t="s">
        <v>3417</v>
      </c>
      <c r="E3198" s="127">
        <f t="shared" si="372"/>
        <v>0</v>
      </c>
      <c r="F3198" s="127">
        <f t="shared" si="373"/>
        <v>0</v>
      </c>
      <c r="G3198" s="127">
        <f t="shared" si="374"/>
        <v>0</v>
      </c>
      <c r="H3198" s="131">
        <f t="shared" si="375"/>
        <v>0</v>
      </c>
      <c r="I3198" s="128">
        <f t="shared" si="376"/>
        <v>17</v>
      </c>
      <c r="J3198" s="156" t="str">
        <f t="shared" si="371"/>
        <v>1 4 2 424 003</v>
      </c>
      <c r="K3198" s="118">
        <f>SUMIFS(DATOS!$F:$F,DATOS!$A:$A,$C3198,DATOS!$G:$G,$N$1,DATOS!$E:$E,$Q$1)</f>
        <v>0</v>
      </c>
      <c r="L3198" s="118">
        <f>SUMIFS(DATOS!$F:$F,DATOS!$A:$A,$C3198,DATOS!$G:$G,$O$1,DATOS!$E:$E,$Q$1)</f>
        <v>0</v>
      </c>
      <c r="M3198" s="119">
        <f>SUMIFS(DATOS!$F:$F,DATOS!$A:$A,$C3198,DATOS!$G:$G,$P$1,DATOS!$E:$E,$Q$1)</f>
        <v>0</v>
      </c>
      <c r="N3198" s="117">
        <f>SUMIFS(DATOS!$F:$F,DATOS!$A:$A,$C3198,DATOS!$G:$G,$N$1,DATOS!$L:$L,$R$1)</f>
        <v>0</v>
      </c>
      <c r="O3198" s="118">
        <f>SUMIFS(DATOS!$F:$F,DATOS!$A:$A,$C3198,DATOS!$G:$G,$O$1,DATOS!$L:$L,$R$1)</f>
        <v>0</v>
      </c>
      <c r="P3198" s="119">
        <f>SUMIFS(DATOS!$F:$F,DATOS!$A:$A,$C3198,DATOS!$G:$G,$P$1,DATOS!$L:$L,$R$1)</f>
        <v>0</v>
      </c>
      <c r="Q3198" s="117">
        <f>SUMIFS(DATOS!$F:$F,DATOS!$A:$A,$C3198,DATOS!$G:$G,$N$1,DATOS!$J:$J,$S$1)</f>
        <v>0</v>
      </c>
      <c r="R3198" s="118">
        <f>SUMIFS(DATOS!$F:$F,DATOS!$A:$A,$C3198,DATOS!$G:$G,$O$1,DATOS!$J:$J,$S$1)</f>
        <v>0</v>
      </c>
      <c r="S3198" s="119">
        <f>SUMIFS(DATOS!$F:$F,DATOS!$A:$A,$C3198,DATOS!$G:$G,$P$1,DATOS!$J:$J,$S$1)</f>
        <v>0</v>
      </c>
      <c r="T3198" s="117">
        <f>SUMIFS(DATOS!$F:$F,DATOS!$A:$A,$C3198,DATOS!$G:$G,$N$1,DATOS!$K:$K,$T$1)</f>
        <v>0</v>
      </c>
      <c r="U3198" s="118">
        <f>SUMIFS(DATOS!$F:$F,DATOS!$A:$A,$C3198,DATOS!$G:$G,$O$1,DATOS!$K:$K,$T$1)</f>
        <v>0</v>
      </c>
      <c r="V3198" s="119">
        <f>SUMIFS(DATOS!$F:$F,DATOS!$A:$A,$C3198,DATOS!$G:$G,$P$1,DATOS!$K:$K,$R$1)</f>
        <v>0</v>
      </c>
    </row>
    <row r="3199" spans="1:22">
      <c r="A3199" s="128" t="s">
        <v>452</v>
      </c>
      <c r="B3199" s="128" t="str">
        <f t="shared" si="370"/>
        <v>1 4 2 424 004 001</v>
      </c>
      <c r="C3199" s="5" t="s">
        <v>10356</v>
      </c>
      <c r="D3199" t="s">
        <v>3417</v>
      </c>
      <c r="E3199" s="127">
        <f t="shared" si="372"/>
        <v>0</v>
      </c>
      <c r="F3199" s="127">
        <f t="shared" si="373"/>
        <v>0</v>
      </c>
      <c r="G3199" s="127">
        <f t="shared" si="374"/>
        <v>0</v>
      </c>
      <c r="H3199" s="131">
        <f t="shared" si="375"/>
        <v>0</v>
      </c>
      <c r="I3199" s="128">
        <f t="shared" si="376"/>
        <v>17</v>
      </c>
      <c r="J3199" s="156" t="str">
        <f t="shared" si="371"/>
        <v>1 4 2 424 004</v>
      </c>
      <c r="K3199" s="118">
        <f>SUMIFS(DATOS!$F:$F,DATOS!$A:$A,$C3199,DATOS!$G:$G,$N$1,DATOS!$E:$E,$Q$1)</f>
        <v>0</v>
      </c>
      <c r="L3199" s="118">
        <f>SUMIFS(DATOS!$F:$F,DATOS!$A:$A,$C3199,DATOS!$G:$G,$O$1,DATOS!$E:$E,$Q$1)</f>
        <v>0</v>
      </c>
      <c r="M3199" s="119">
        <f>SUMIFS(DATOS!$F:$F,DATOS!$A:$A,$C3199,DATOS!$G:$G,$P$1,DATOS!$E:$E,$Q$1)</f>
        <v>0</v>
      </c>
      <c r="N3199" s="117">
        <f>SUMIFS(DATOS!$F:$F,DATOS!$A:$A,$C3199,DATOS!$G:$G,$N$1,DATOS!$L:$L,$R$1)</f>
        <v>0</v>
      </c>
      <c r="O3199" s="118">
        <f>SUMIFS(DATOS!$F:$F,DATOS!$A:$A,$C3199,DATOS!$G:$G,$O$1,DATOS!$L:$L,$R$1)</f>
        <v>0</v>
      </c>
      <c r="P3199" s="119">
        <f>SUMIFS(DATOS!$F:$F,DATOS!$A:$A,$C3199,DATOS!$G:$G,$P$1,DATOS!$L:$L,$R$1)</f>
        <v>0</v>
      </c>
      <c r="Q3199" s="117">
        <f>SUMIFS(DATOS!$F:$F,DATOS!$A:$A,$C3199,DATOS!$G:$G,$N$1,DATOS!$J:$J,$S$1)</f>
        <v>0</v>
      </c>
      <c r="R3199" s="118">
        <f>SUMIFS(DATOS!$F:$F,DATOS!$A:$A,$C3199,DATOS!$G:$G,$O$1,DATOS!$J:$J,$S$1)</f>
        <v>0</v>
      </c>
      <c r="S3199" s="119">
        <f>SUMIFS(DATOS!$F:$F,DATOS!$A:$A,$C3199,DATOS!$G:$G,$P$1,DATOS!$J:$J,$S$1)</f>
        <v>0</v>
      </c>
      <c r="T3199" s="117">
        <f>SUMIFS(DATOS!$F:$F,DATOS!$A:$A,$C3199,DATOS!$G:$G,$N$1,DATOS!$K:$K,$T$1)</f>
        <v>0</v>
      </c>
      <c r="U3199" s="118">
        <f>SUMIFS(DATOS!$F:$F,DATOS!$A:$A,$C3199,DATOS!$G:$G,$O$1,DATOS!$K:$K,$T$1)</f>
        <v>0</v>
      </c>
      <c r="V3199" s="119">
        <f>SUMIFS(DATOS!$F:$F,DATOS!$A:$A,$C3199,DATOS!$G:$G,$P$1,DATOS!$K:$K,$R$1)</f>
        <v>0</v>
      </c>
    </row>
    <row r="3200" spans="1:22">
      <c r="A3200" s="128" t="s">
        <v>452</v>
      </c>
      <c r="B3200" s="128" t="str">
        <f t="shared" si="370"/>
        <v>1 4 2 424 005 001</v>
      </c>
      <c r="C3200" s="5" t="s">
        <v>10357</v>
      </c>
      <c r="D3200" t="s">
        <v>3417</v>
      </c>
      <c r="E3200" s="127">
        <f t="shared" si="372"/>
        <v>0</v>
      </c>
      <c r="F3200" s="127">
        <f t="shared" si="373"/>
        <v>0</v>
      </c>
      <c r="G3200" s="127">
        <f t="shared" si="374"/>
        <v>0</v>
      </c>
      <c r="H3200" s="131">
        <f t="shared" si="375"/>
        <v>0</v>
      </c>
      <c r="I3200" s="128">
        <f t="shared" si="376"/>
        <v>17</v>
      </c>
      <c r="J3200" s="156" t="str">
        <f t="shared" si="371"/>
        <v>1 4 2 424 005</v>
      </c>
      <c r="K3200" s="118">
        <f>SUMIFS(DATOS!$F:$F,DATOS!$A:$A,$C3200,DATOS!$G:$G,$N$1,DATOS!$E:$E,$Q$1)</f>
        <v>0</v>
      </c>
      <c r="L3200" s="118">
        <f>SUMIFS(DATOS!$F:$F,DATOS!$A:$A,$C3200,DATOS!$G:$G,$O$1,DATOS!$E:$E,$Q$1)</f>
        <v>0</v>
      </c>
      <c r="M3200" s="119">
        <f>SUMIFS(DATOS!$F:$F,DATOS!$A:$A,$C3200,DATOS!$G:$G,$P$1,DATOS!$E:$E,$Q$1)</f>
        <v>0</v>
      </c>
      <c r="N3200" s="117">
        <f>SUMIFS(DATOS!$F:$F,DATOS!$A:$A,$C3200,DATOS!$G:$G,$N$1,DATOS!$L:$L,$R$1)</f>
        <v>0</v>
      </c>
      <c r="O3200" s="118">
        <f>SUMIFS(DATOS!$F:$F,DATOS!$A:$A,$C3200,DATOS!$G:$G,$O$1,DATOS!$L:$L,$R$1)</f>
        <v>0</v>
      </c>
      <c r="P3200" s="119">
        <f>SUMIFS(DATOS!$F:$F,DATOS!$A:$A,$C3200,DATOS!$G:$G,$P$1,DATOS!$L:$L,$R$1)</f>
        <v>0</v>
      </c>
      <c r="Q3200" s="117">
        <f>SUMIFS(DATOS!$F:$F,DATOS!$A:$A,$C3200,DATOS!$G:$G,$N$1,DATOS!$J:$J,$S$1)</f>
        <v>0</v>
      </c>
      <c r="R3200" s="118">
        <f>SUMIFS(DATOS!$F:$F,DATOS!$A:$A,$C3200,DATOS!$G:$G,$O$1,DATOS!$J:$J,$S$1)</f>
        <v>0</v>
      </c>
      <c r="S3200" s="119">
        <f>SUMIFS(DATOS!$F:$F,DATOS!$A:$A,$C3200,DATOS!$G:$G,$P$1,DATOS!$J:$J,$S$1)</f>
        <v>0</v>
      </c>
      <c r="T3200" s="117">
        <f>SUMIFS(DATOS!$F:$F,DATOS!$A:$A,$C3200,DATOS!$G:$G,$N$1,DATOS!$K:$K,$T$1)</f>
        <v>0</v>
      </c>
      <c r="U3200" s="118">
        <f>SUMIFS(DATOS!$F:$F,DATOS!$A:$A,$C3200,DATOS!$G:$G,$O$1,DATOS!$K:$K,$T$1)</f>
        <v>0</v>
      </c>
      <c r="V3200" s="119">
        <f>SUMIFS(DATOS!$F:$F,DATOS!$A:$A,$C3200,DATOS!$G:$G,$P$1,DATOS!$K:$K,$R$1)</f>
        <v>0</v>
      </c>
    </row>
    <row r="3201" spans="1:22">
      <c r="A3201" s="128" t="s">
        <v>452</v>
      </c>
      <c r="B3201" s="128" t="str">
        <f t="shared" si="370"/>
        <v>1 4 2 425 001 001</v>
      </c>
      <c r="C3201" s="5" t="s">
        <v>4921</v>
      </c>
      <c r="D3201" t="s">
        <v>1606</v>
      </c>
      <c r="E3201" s="127">
        <f t="shared" si="372"/>
        <v>0</v>
      </c>
      <c r="F3201" s="127">
        <f t="shared" si="373"/>
        <v>0</v>
      </c>
      <c r="G3201" s="127">
        <f t="shared" si="374"/>
        <v>0</v>
      </c>
      <c r="H3201" s="131">
        <f t="shared" si="375"/>
        <v>0</v>
      </c>
      <c r="I3201" s="128">
        <f t="shared" si="376"/>
        <v>17</v>
      </c>
      <c r="J3201" s="156" t="str">
        <f t="shared" si="371"/>
        <v>1 4 2 425 001</v>
      </c>
      <c r="K3201" s="118">
        <f>SUMIFS(DATOS!$F:$F,DATOS!$A:$A,$C3201,DATOS!$G:$G,$N$1,DATOS!$E:$E,$Q$1)</f>
        <v>0</v>
      </c>
      <c r="L3201" s="118">
        <f>SUMIFS(DATOS!$F:$F,DATOS!$A:$A,$C3201,DATOS!$G:$G,$O$1,DATOS!$E:$E,$Q$1)</f>
        <v>0</v>
      </c>
      <c r="M3201" s="119">
        <f>SUMIFS(DATOS!$F:$F,DATOS!$A:$A,$C3201,DATOS!$G:$G,$P$1,DATOS!$E:$E,$Q$1)</f>
        <v>0</v>
      </c>
      <c r="N3201" s="117">
        <f>SUMIFS(DATOS!$F:$F,DATOS!$A:$A,$C3201,DATOS!$G:$G,$N$1,DATOS!$L:$L,$R$1)</f>
        <v>0</v>
      </c>
      <c r="O3201" s="118">
        <f>SUMIFS(DATOS!$F:$F,DATOS!$A:$A,$C3201,DATOS!$G:$G,$O$1,DATOS!$L:$L,$R$1)</f>
        <v>0</v>
      </c>
      <c r="P3201" s="119">
        <f>SUMIFS(DATOS!$F:$F,DATOS!$A:$A,$C3201,DATOS!$G:$G,$P$1,DATOS!$L:$L,$R$1)</f>
        <v>0</v>
      </c>
      <c r="Q3201" s="117">
        <f>SUMIFS(DATOS!$F:$F,DATOS!$A:$A,$C3201,DATOS!$G:$G,$N$1,DATOS!$J:$J,$S$1)</f>
        <v>0</v>
      </c>
      <c r="R3201" s="118">
        <f>SUMIFS(DATOS!$F:$F,DATOS!$A:$A,$C3201,DATOS!$G:$G,$O$1,DATOS!$J:$J,$S$1)</f>
        <v>0</v>
      </c>
      <c r="S3201" s="119">
        <f>SUMIFS(DATOS!$F:$F,DATOS!$A:$A,$C3201,DATOS!$G:$G,$P$1,DATOS!$J:$J,$S$1)</f>
        <v>0</v>
      </c>
      <c r="T3201" s="117">
        <f>SUMIFS(DATOS!$F:$F,DATOS!$A:$A,$C3201,DATOS!$G:$G,$N$1,DATOS!$K:$K,$T$1)</f>
        <v>0</v>
      </c>
      <c r="U3201" s="118">
        <f>SUMIFS(DATOS!$F:$F,DATOS!$A:$A,$C3201,DATOS!$G:$G,$O$1,DATOS!$K:$K,$T$1)</f>
        <v>0</v>
      </c>
      <c r="V3201" s="119">
        <f>SUMIFS(DATOS!$F:$F,DATOS!$A:$A,$C3201,DATOS!$G:$G,$P$1,DATOS!$K:$K,$R$1)</f>
        <v>0</v>
      </c>
    </row>
    <row r="3202" spans="1:22">
      <c r="A3202" s="128" t="s">
        <v>452</v>
      </c>
      <c r="B3202" s="128" t="str">
        <f t="shared" si="370"/>
        <v>1 4 2 425 002 001</v>
      </c>
      <c r="C3202" s="5" t="s">
        <v>10358</v>
      </c>
      <c r="D3202" t="s">
        <v>1606</v>
      </c>
      <c r="E3202" s="127">
        <f t="shared" si="372"/>
        <v>0</v>
      </c>
      <c r="F3202" s="127">
        <f t="shared" si="373"/>
        <v>0</v>
      </c>
      <c r="G3202" s="127">
        <f t="shared" si="374"/>
        <v>0</v>
      </c>
      <c r="H3202" s="131">
        <f t="shared" si="375"/>
        <v>0</v>
      </c>
      <c r="I3202" s="128">
        <f t="shared" si="376"/>
        <v>17</v>
      </c>
      <c r="J3202" s="156" t="str">
        <f t="shared" si="371"/>
        <v>1 4 2 425 002</v>
      </c>
      <c r="K3202" s="118">
        <f>SUMIFS(DATOS!$F:$F,DATOS!$A:$A,$C3202,DATOS!$G:$G,$N$1,DATOS!$E:$E,$Q$1)</f>
        <v>0</v>
      </c>
      <c r="L3202" s="118">
        <f>SUMIFS(DATOS!$F:$F,DATOS!$A:$A,$C3202,DATOS!$G:$G,$O$1,DATOS!$E:$E,$Q$1)</f>
        <v>0</v>
      </c>
      <c r="M3202" s="119">
        <f>SUMIFS(DATOS!$F:$F,DATOS!$A:$A,$C3202,DATOS!$G:$G,$P$1,DATOS!$E:$E,$Q$1)</f>
        <v>0</v>
      </c>
      <c r="N3202" s="117">
        <f>SUMIFS(DATOS!$F:$F,DATOS!$A:$A,$C3202,DATOS!$G:$G,$N$1,DATOS!$L:$L,$R$1)</f>
        <v>0</v>
      </c>
      <c r="O3202" s="118">
        <f>SUMIFS(DATOS!$F:$F,DATOS!$A:$A,$C3202,DATOS!$G:$G,$O$1,DATOS!$L:$L,$R$1)</f>
        <v>0</v>
      </c>
      <c r="P3202" s="119">
        <f>SUMIFS(DATOS!$F:$F,DATOS!$A:$A,$C3202,DATOS!$G:$G,$P$1,DATOS!$L:$L,$R$1)</f>
        <v>0</v>
      </c>
      <c r="Q3202" s="117">
        <f>SUMIFS(DATOS!$F:$F,DATOS!$A:$A,$C3202,DATOS!$G:$G,$N$1,DATOS!$J:$J,$S$1)</f>
        <v>0</v>
      </c>
      <c r="R3202" s="118">
        <f>SUMIFS(DATOS!$F:$F,DATOS!$A:$A,$C3202,DATOS!$G:$G,$O$1,DATOS!$J:$J,$S$1)</f>
        <v>0</v>
      </c>
      <c r="S3202" s="119">
        <f>SUMIFS(DATOS!$F:$F,DATOS!$A:$A,$C3202,DATOS!$G:$G,$P$1,DATOS!$J:$J,$S$1)</f>
        <v>0</v>
      </c>
      <c r="T3202" s="117">
        <f>SUMIFS(DATOS!$F:$F,DATOS!$A:$A,$C3202,DATOS!$G:$G,$N$1,DATOS!$K:$K,$T$1)</f>
        <v>0</v>
      </c>
      <c r="U3202" s="118">
        <f>SUMIFS(DATOS!$F:$F,DATOS!$A:$A,$C3202,DATOS!$G:$G,$O$1,DATOS!$K:$K,$T$1)</f>
        <v>0</v>
      </c>
      <c r="V3202" s="119">
        <f>SUMIFS(DATOS!$F:$F,DATOS!$A:$A,$C3202,DATOS!$G:$G,$P$1,DATOS!$K:$K,$R$1)</f>
        <v>0</v>
      </c>
    </row>
    <row r="3203" spans="1:22">
      <c r="A3203" s="128" t="s">
        <v>452</v>
      </c>
      <c r="B3203" s="128" t="str">
        <f t="shared" si="370"/>
        <v>1 4 2 425 003 001</v>
      </c>
      <c r="C3203" s="5" t="s">
        <v>10359</v>
      </c>
      <c r="D3203" t="s">
        <v>1606</v>
      </c>
      <c r="E3203" s="127">
        <f t="shared" si="372"/>
        <v>0</v>
      </c>
      <c r="F3203" s="127">
        <f t="shared" si="373"/>
        <v>0</v>
      </c>
      <c r="G3203" s="127">
        <f t="shared" si="374"/>
        <v>0</v>
      </c>
      <c r="H3203" s="131">
        <f t="shared" si="375"/>
        <v>0</v>
      </c>
      <c r="I3203" s="128">
        <f t="shared" si="376"/>
        <v>17</v>
      </c>
      <c r="J3203" s="156" t="str">
        <f t="shared" si="371"/>
        <v>1 4 2 425 003</v>
      </c>
      <c r="K3203" s="118">
        <f>SUMIFS(DATOS!$F:$F,DATOS!$A:$A,$C3203,DATOS!$G:$G,$N$1,DATOS!$E:$E,$Q$1)</f>
        <v>0</v>
      </c>
      <c r="L3203" s="118">
        <f>SUMIFS(DATOS!$F:$F,DATOS!$A:$A,$C3203,DATOS!$G:$G,$O$1,DATOS!$E:$E,$Q$1)</f>
        <v>0</v>
      </c>
      <c r="M3203" s="119">
        <f>SUMIFS(DATOS!$F:$F,DATOS!$A:$A,$C3203,DATOS!$G:$G,$P$1,DATOS!$E:$E,$Q$1)</f>
        <v>0</v>
      </c>
      <c r="N3203" s="117">
        <f>SUMIFS(DATOS!$F:$F,DATOS!$A:$A,$C3203,DATOS!$G:$G,$N$1,DATOS!$L:$L,$R$1)</f>
        <v>0</v>
      </c>
      <c r="O3203" s="118">
        <f>SUMIFS(DATOS!$F:$F,DATOS!$A:$A,$C3203,DATOS!$G:$G,$O$1,DATOS!$L:$L,$R$1)</f>
        <v>0</v>
      </c>
      <c r="P3203" s="119">
        <f>SUMIFS(DATOS!$F:$F,DATOS!$A:$A,$C3203,DATOS!$G:$G,$P$1,DATOS!$L:$L,$R$1)</f>
        <v>0</v>
      </c>
      <c r="Q3203" s="117">
        <f>SUMIFS(DATOS!$F:$F,DATOS!$A:$A,$C3203,DATOS!$G:$G,$N$1,DATOS!$J:$J,$S$1)</f>
        <v>0</v>
      </c>
      <c r="R3203" s="118">
        <f>SUMIFS(DATOS!$F:$F,DATOS!$A:$A,$C3203,DATOS!$G:$G,$O$1,DATOS!$J:$J,$S$1)</f>
        <v>0</v>
      </c>
      <c r="S3203" s="119">
        <f>SUMIFS(DATOS!$F:$F,DATOS!$A:$A,$C3203,DATOS!$G:$G,$P$1,DATOS!$J:$J,$S$1)</f>
        <v>0</v>
      </c>
      <c r="T3203" s="117">
        <f>SUMIFS(DATOS!$F:$F,DATOS!$A:$A,$C3203,DATOS!$G:$G,$N$1,DATOS!$K:$K,$T$1)</f>
        <v>0</v>
      </c>
      <c r="U3203" s="118">
        <f>SUMIFS(DATOS!$F:$F,DATOS!$A:$A,$C3203,DATOS!$G:$G,$O$1,DATOS!$K:$K,$T$1)</f>
        <v>0</v>
      </c>
      <c r="V3203" s="119">
        <f>SUMIFS(DATOS!$F:$F,DATOS!$A:$A,$C3203,DATOS!$G:$G,$P$1,DATOS!$K:$K,$R$1)</f>
        <v>0</v>
      </c>
    </row>
    <row r="3204" spans="1:22">
      <c r="A3204" s="128" t="s">
        <v>452</v>
      </c>
      <c r="B3204" s="128" t="str">
        <f t="shared" si="370"/>
        <v>1 4 2 425 004 001</v>
      </c>
      <c r="C3204" s="5" t="s">
        <v>10360</v>
      </c>
      <c r="D3204" t="s">
        <v>1606</v>
      </c>
      <c r="E3204" s="127">
        <f t="shared" si="372"/>
        <v>0</v>
      </c>
      <c r="F3204" s="127">
        <f t="shared" si="373"/>
        <v>0</v>
      </c>
      <c r="G3204" s="127">
        <f t="shared" si="374"/>
        <v>0</v>
      </c>
      <c r="H3204" s="131">
        <f t="shared" si="375"/>
        <v>0</v>
      </c>
      <c r="I3204" s="128">
        <f t="shared" si="376"/>
        <v>17</v>
      </c>
      <c r="J3204" s="156" t="str">
        <f t="shared" si="371"/>
        <v>1 4 2 425 004</v>
      </c>
      <c r="K3204" s="118">
        <f>SUMIFS(DATOS!$F:$F,DATOS!$A:$A,$C3204,DATOS!$G:$G,$N$1,DATOS!$E:$E,$Q$1)</f>
        <v>0</v>
      </c>
      <c r="L3204" s="118">
        <f>SUMIFS(DATOS!$F:$F,DATOS!$A:$A,$C3204,DATOS!$G:$G,$O$1,DATOS!$E:$E,$Q$1)</f>
        <v>0</v>
      </c>
      <c r="M3204" s="119">
        <f>SUMIFS(DATOS!$F:$F,DATOS!$A:$A,$C3204,DATOS!$G:$G,$P$1,DATOS!$E:$E,$Q$1)</f>
        <v>0</v>
      </c>
      <c r="N3204" s="117">
        <f>SUMIFS(DATOS!$F:$F,DATOS!$A:$A,$C3204,DATOS!$G:$G,$N$1,DATOS!$L:$L,$R$1)</f>
        <v>0</v>
      </c>
      <c r="O3204" s="118">
        <f>SUMIFS(DATOS!$F:$F,DATOS!$A:$A,$C3204,DATOS!$G:$G,$O$1,DATOS!$L:$L,$R$1)</f>
        <v>0</v>
      </c>
      <c r="P3204" s="119">
        <f>SUMIFS(DATOS!$F:$F,DATOS!$A:$A,$C3204,DATOS!$G:$G,$P$1,DATOS!$L:$L,$R$1)</f>
        <v>0</v>
      </c>
      <c r="Q3204" s="117">
        <f>SUMIFS(DATOS!$F:$F,DATOS!$A:$A,$C3204,DATOS!$G:$G,$N$1,DATOS!$J:$J,$S$1)</f>
        <v>0</v>
      </c>
      <c r="R3204" s="118">
        <f>SUMIFS(DATOS!$F:$F,DATOS!$A:$A,$C3204,DATOS!$G:$G,$O$1,DATOS!$J:$J,$S$1)</f>
        <v>0</v>
      </c>
      <c r="S3204" s="119">
        <f>SUMIFS(DATOS!$F:$F,DATOS!$A:$A,$C3204,DATOS!$G:$G,$P$1,DATOS!$J:$J,$S$1)</f>
        <v>0</v>
      </c>
      <c r="T3204" s="117">
        <f>SUMIFS(DATOS!$F:$F,DATOS!$A:$A,$C3204,DATOS!$G:$G,$N$1,DATOS!$K:$K,$T$1)</f>
        <v>0</v>
      </c>
      <c r="U3204" s="118">
        <f>SUMIFS(DATOS!$F:$F,DATOS!$A:$A,$C3204,DATOS!$G:$G,$O$1,DATOS!$K:$K,$T$1)</f>
        <v>0</v>
      </c>
      <c r="V3204" s="119">
        <f>SUMIFS(DATOS!$F:$F,DATOS!$A:$A,$C3204,DATOS!$G:$G,$P$1,DATOS!$K:$K,$R$1)</f>
        <v>0</v>
      </c>
    </row>
    <row r="3205" spans="1:22">
      <c r="A3205" s="128" t="s">
        <v>452</v>
      </c>
      <c r="B3205" s="128" t="str">
        <f t="shared" ref="B3205:B3268" si="377">MID(C3205,1,I3205)</f>
        <v>1 4 2 425 005 001</v>
      </c>
      <c r="C3205" s="5" t="s">
        <v>10361</v>
      </c>
      <c r="D3205" t="s">
        <v>1606</v>
      </c>
      <c r="E3205" s="127">
        <f t="shared" si="372"/>
        <v>0</v>
      </c>
      <c r="F3205" s="127">
        <f t="shared" si="373"/>
        <v>0</v>
      </c>
      <c r="G3205" s="127">
        <f t="shared" si="374"/>
        <v>0</v>
      </c>
      <c r="H3205" s="131">
        <f t="shared" si="375"/>
        <v>0</v>
      </c>
      <c r="I3205" s="128">
        <f t="shared" si="376"/>
        <v>17</v>
      </c>
      <c r="J3205" s="156" t="str">
        <f t="shared" si="371"/>
        <v>1 4 2 425 005</v>
      </c>
      <c r="K3205" s="118">
        <f>SUMIFS(DATOS!$F:$F,DATOS!$A:$A,$C3205,DATOS!$G:$G,$N$1,DATOS!$E:$E,$Q$1)</f>
        <v>0</v>
      </c>
      <c r="L3205" s="118">
        <f>SUMIFS(DATOS!$F:$F,DATOS!$A:$A,$C3205,DATOS!$G:$G,$O$1,DATOS!$E:$E,$Q$1)</f>
        <v>0</v>
      </c>
      <c r="M3205" s="119">
        <f>SUMIFS(DATOS!$F:$F,DATOS!$A:$A,$C3205,DATOS!$G:$G,$P$1,DATOS!$E:$E,$Q$1)</f>
        <v>0</v>
      </c>
      <c r="N3205" s="117">
        <f>SUMIFS(DATOS!$F:$F,DATOS!$A:$A,$C3205,DATOS!$G:$G,$N$1,DATOS!$L:$L,$R$1)</f>
        <v>0</v>
      </c>
      <c r="O3205" s="118">
        <f>SUMIFS(DATOS!$F:$F,DATOS!$A:$A,$C3205,DATOS!$G:$G,$O$1,DATOS!$L:$L,$R$1)</f>
        <v>0</v>
      </c>
      <c r="P3205" s="119">
        <f>SUMIFS(DATOS!$F:$F,DATOS!$A:$A,$C3205,DATOS!$G:$G,$P$1,DATOS!$L:$L,$R$1)</f>
        <v>0</v>
      </c>
      <c r="Q3205" s="117">
        <f>SUMIFS(DATOS!$F:$F,DATOS!$A:$A,$C3205,DATOS!$G:$G,$N$1,DATOS!$J:$J,$S$1)</f>
        <v>0</v>
      </c>
      <c r="R3205" s="118">
        <f>SUMIFS(DATOS!$F:$F,DATOS!$A:$A,$C3205,DATOS!$G:$G,$O$1,DATOS!$J:$J,$S$1)</f>
        <v>0</v>
      </c>
      <c r="S3205" s="119">
        <f>SUMIFS(DATOS!$F:$F,DATOS!$A:$A,$C3205,DATOS!$G:$G,$P$1,DATOS!$J:$J,$S$1)</f>
        <v>0</v>
      </c>
      <c r="T3205" s="117">
        <f>SUMIFS(DATOS!$F:$F,DATOS!$A:$A,$C3205,DATOS!$G:$G,$N$1,DATOS!$K:$K,$T$1)</f>
        <v>0</v>
      </c>
      <c r="U3205" s="118">
        <f>SUMIFS(DATOS!$F:$F,DATOS!$A:$A,$C3205,DATOS!$G:$G,$O$1,DATOS!$K:$K,$T$1)</f>
        <v>0</v>
      </c>
      <c r="V3205" s="119">
        <f>SUMIFS(DATOS!$F:$F,DATOS!$A:$A,$C3205,DATOS!$G:$G,$P$1,DATOS!$K:$K,$R$1)</f>
        <v>0</v>
      </c>
    </row>
    <row r="3206" spans="1:22">
      <c r="A3206" s="128" t="s">
        <v>452</v>
      </c>
      <c r="B3206" s="128" t="str">
        <f t="shared" si="377"/>
        <v>1 4 3 431 001 001</v>
      </c>
      <c r="C3206" s="5" t="s">
        <v>4929</v>
      </c>
      <c r="D3206" t="s">
        <v>3418</v>
      </c>
      <c r="E3206" s="127">
        <f t="shared" si="372"/>
        <v>0</v>
      </c>
      <c r="F3206" s="127">
        <f t="shared" si="373"/>
        <v>0</v>
      </c>
      <c r="G3206" s="127">
        <f t="shared" si="374"/>
        <v>0</v>
      </c>
      <c r="H3206" s="131">
        <f t="shared" si="375"/>
        <v>0</v>
      </c>
      <c r="I3206" s="128">
        <f t="shared" si="376"/>
        <v>17</v>
      </c>
      <c r="J3206" s="156" t="str">
        <f t="shared" si="371"/>
        <v>1 4 3 431 001</v>
      </c>
      <c r="K3206" s="118">
        <f>SUMIFS(DATOS!$F:$F,DATOS!$A:$A,$C3206,DATOS!$G:$G,$N$1,DATOS!$E:$E,$Q$1)</f>
        <v>0</v>
      </c>
      <c r="L3206" s="118">
        <f>SUMIFS(DATOS!$F:$F,DATOS!$A:$A,$C3206,DATOS!$G:$G,$O$1,DATOS!$E:$E,$Q$1)</f>
        <v>0</v>
      </c>
      <c r="M3206" s="119">
        <f>SUMIFS(DATOS!$F:$F,DATOS!$A:$A,$C3206,DATOS!$G:$G,$P$1,DATOS!$E:$E,$Q$1)</f>
        <v>0</v>
      </c>
      <c r="N3206" s="117">
        <f>SUMIFS(DATOS!$F:$F,DATOS!$A:$A,$C3206,DATOS!$G:$G,$N$1,DATOS!$L:$L,$R$1)</f>
        <v>0</v>
      </c>
      <c r="O3206" s="118">
        <f>SUMIFS(DATOS!$F:$F,DATOS!$A:$A,$C3206,DATOS!$G:$G,$O$1,DATOS!$L:$L,$R$1)</f>
        <v>0</v>
      </c>
      <c r="P3206" s="119">
        <f>SUMIFS(DATOS!$F:$F,DATOS!$A:$A,$C3206,DATOS!$G:$G,$P$1,DATOS!$L:$L,$R$1)</f>
        <v>0</v>
      </c>
      <c r="Q3206" s="117">
        <f>SUMIFS(DATOS!$F:$F,DATOS!$A:$A,$C3206,DATOS!$G:$G,$N$1,DATOS!$J:$J,$S$1)</f>
        <v>0</v>
      </c>
      <c r="R3206" s="118">
        <f>SUMIFS(DATOS!$F:$F,DATOS!$A:$A,$C3206,DATOS!$G:$G,$O$1,DATOS!$J:$J,$S$1)</f>
        <v>0</v>
      </c>
      <c r="S3206" s="119">
        <f>SUMIFS(DATOS!$F:$F,DATOS!$A:$A,$C3206,DATOS!$G:$G,$P$1,DATOS!$J:$J,$S$1)</f>
        <v>0</v>
      </c>
      <c r="T3206" s="117">
        <f>SUMIFS(DATOS!$F:$F,DATOS!$A:$A,$C3206,DATOS!$G:$G,$N$1,DATOS!$K:$K,$T$1)</f>
        <v>0</v>
      </c>
      <c r="U3206" s="118">
        <f>SUMIFS(DATOS!$F:$F,DATOS!$A:$A,$C3206,DATOS!$G:$G,$O$1,DATOS!$K:$K,$T$1)</f>
        <v>0</v>
      </c>
      <c r="V3206" s="119">
        <f>SUMIFS(DATOS!$F:$F,DATOS!$A:$A,$C3206,DATOS!$G:$G,$P$1,DATOS!$K:$K,$R$1)</f>
        <v>0</v>
      </c>
    </row>
    <row r="3207" spans="1:22">
      <c r="A3207" s="128" t="s">
        <v>452</v>
      </c>
      <c r="B3207" s="128" t="str">
        <f t="shared" si="377"/>
        <v>1 4 3 431 002 001</v>
      </c>
      <c r="C3207" s="5" t="s">
        <v>10362</v>
      </c>
      <c r="D3207" t="s">
        <v>3418</v>
      </c>
      <c r="E3207" s="127">
        <f t="shared" si="372"/>
        <v>0</v>
      </c>
      <c r="F3207" s="127">
        <f t="shared" si="373"/>
        <v>0</v>
      </c>
      <c r="G3207" s="127">
        <f t="shared" si="374"/>
        <v>0</v>
      </c>
      <c r="H3207" s="131">
        <f t="shared" si="375"/>
        <v>0</v>
      </c>
      <c r="I3207" s="128">
        <f t="shared" si="376"/>
        <v>17</v>
      </c>
      <c r="J3207" s="156" t="str">
        <f t="shared" si="371"/>
        <v>1 4 3 431 002</v>
      </c>
      <c r="K3207" s="118">
        <f>SUMIFS(DATOS!$F:$F,DATOS!$A:$A,$C3207,DATOS!$G:$G,$N$1,DATOS!$E:$E,$Q$1)</f>
        <v>0</v>
      </c>
      <c r="L3207" s="118">
        <f>SUMIFS(DATOS!$F:$F,DATOS!$A:$A,$C3207,DATOS!$G:$G,$O$1,DATOS!$E:$E,$Q$1)</f>
        <v>0</v>
      </c>
      <c r="M3207" s="119">
        <f>SUMIFS(DATOS!$F:$F,DATOS!$A:$A,$C3207,DATOS!$G:$G,$P$1,DATOS!$E:$E,$Q$1)</f>
        <v>0</v>
      </c>
      <c r="N3207" s="117">
        <f>SUMIFS(DATOS!$F:$F,DATOS!$A:$A,$C3207,DATOS!$G:$G,$N$1,DATOS!$L:$L,$R$1)</f>
        <v>0</v>
      </c>
      <c r="O3207" s="118">
        <f>SUMIFS(DATOS!$F:$F,DATOS!$A:$A,$C3207,DATOS!$G:$G,$O$1,DATOS!$L:$L,$R$1)</f>
        <v>0</v>
      </c>
      <c r="P3207" s="119">
        <f>SUMIFS(DATOS!$F:$F,DATOS!$A:$A,$C3207,DATOS!$G:$G,$P$1,DATOS!$L:$L,$R$1)</f>
        <v>0</v>
      </c>
      <c r="Q3207" s="117">
        <f>SUMIFS(DATOS!$F:$F,DATOS!$A:$A,$C3207,DATOS!$G:$G,$N$1,DATOS!$J:$J,$S$1)</f>
        <v>0</v>
      </c>
      <c r="R3207" s="118">
        <f>SUMIFS(DATOS!$F:$F,DATOS!$A:$A,$C3207,DATOS!$G:$G,$O$1,DATOS!$J:$J,$S$1)</f>
        <v>0</v>
      </c>
      <c r="S3207" s="119">
        <f>SUMIFS(DATOS!$F:$F,DATOS!$A:$A,$C3207,DATOS!$G:$G,$P$1,DATOS!$J:$J,$S$1)</f>
        <v>0</v>
      </c>
      <c r="T3207" s="117">
        <f>SUMIFS(DATOS!$F:$F,DATOS!$A:$A,$C3207,DATOS!$G:$G,$N$1,DATOS!$K:$K,$T$1)</f>
        <v>0</v>
      </c>
      <c r="U3207" s="118">
        <f>SUMIFS(DATOS!$F:$F,DATOS!$A:$A,$C3207,DATOS!$G:$G,$O$1,DATOS!$K:$K,$T$1)</f>
        <v>0</v>
      </c>
      <c r="V3207" s="119">
        <f>SUMIFS(DATOS!$F:$F,DATOS!$A:$A,$C3207,DATOS!$G:$G,$P$1,DATOS!$K:$K,$R$1)</f>
        <v>0</v>
      </c>
    </row>
    <row r="3208" spans="1:22">
      <c r="A3208" s="128" t="s">
        <v>452</v>
      </c>
      <c r="B3208" s="128" t="str">
        <f t="shared" si="377"/>
        <v>1 4 3 431 003 001</v>
      </c>
      <c r="C3208" s="5" t="s">
        <v>10363</v>
      </c>
      <c r="D3208" t="s">
        <v>3418</v>
      </c>
      <c r="E3208" s="127">
        <f t="shared" si="372"/>
        <v>0</v>
      </c>
      <c r="F3208" s="127">
        <f t="shared" si="373"/>
        <v>0</v>
      </c>
      <c r="G3208" s="127">
        <f t="shared" si="374"/>
        <v>0</v>
      </c>
      <c r="H3208" s="131">
        <f t="shared" si="375"/>
        <v>0</v>
      </c>
      <c r="I3208" s="128">
        <f t="shared" si="376"/>
        <v>17</v>
      </c>
      <c r="J3208" s="156" t="str">
        <f t="shared" si="371"/>
        <v>1 4 3 431 003</v>
      </c>
      <c r="K3208" s="118">
        <f>SUMIFS(DATOS!$F:$F,DATOS!$A:$A,$C3208,DATOS!$G:$G,$N$1,DATOS!$E:$E,$Q$1)</f>
        <v>0</v>
      </c>
      <c r="L3208" s="118">
        <f>SUMIFS(DATOS!$F:$F,DATOS!$A:$A,$C3208,DATOS!$G:$G,$O$1,DATOS!$E:$E,$Q$1)</f>
        <v>0</v>
      </c>
      <c r="M3208" s="119">
        <f>SUMIFS(DATOS!$F:$F,DATOS!$A:$A,$C3208,DATOS!$G:$G,$P$1,DATOS!$E:$E,$Q$1)</f>
        <v>0</v>
      </c>
      <c r="N3208" s="117">
        <f>SUMIFS(DATOS!$F:$F,DATOS!$A:$A,$C3208,DATOS!$G:$G,$N$1,DATOS!$L:$L,$R$1)</f>
        <v>0</v>
      </c>
      <c r="O3208" s="118">
        <f>SUMIFS(DATOS!$F:$F,DATOS!$A:$A,$C3208,DATOS!$G:$G,$O$1,DATOS!$L:$L,$R$1)</f>
        <v>0</v>
      </c>
      <c r="P3208" s="119">
        <f>SUMIFS(DATOS!$F:$F,DATOS!$A:$A,$C3208,DATOS!$G:$G,$P$1,DATOS!$L:$L,$R$1)</f>
        <v>0</v>
      </c>
      <c r="Q3208" s="117">
        <f>SUMIFS(DATOS!$F:$F,DATOS!$A:$A,$C3208,DATOS!$G:$G,$N$1,DATOS!$J:$J,$S$1)</f>
        <v>0</v>
      </c>
      <c r="R3208" s="118">
        <f>SUMIFS(DATOS!$F:$F,DATOS!$A:$A,$C3208,DATOS!$G:$G,$O$1,DATOS!$J:$J,$S$1)</f>
        <v>0</v>
      </c>
      <c r="S3208" s="119">
        <f>SUMIFS(DATOS!$F:$F,DATOS!$A:$A,$C3208,DATOS!$G:$G,$P$1,DATOS!$J:$J,$S$1)</f>
        <v>0</v>
      </c>
      <c r="T3208" s="117">
        <f>SUMIFS(DATOS!$F:$F,DATOS!$A:$A,$C3208,DATOS!$G:$G,$N$1,DATOS!$K:$K,$T$1)</f>
        <v>0</v>
      </c>
      <c r="U3208" s="118">
        <f>SUMIFS(DATOS!$F:$F,DATOS!$A:$A,$C3208,DATOS!$G:$G,$O$1,DATOS!$K:$K,$T$1)</f>
        <v>0</v>
      </c>
      <c r="V3208" s="119">
        <f>SUMIFS(DATOS!$F:$F,DATOS!$A:$A,$C3208,DATOS!$G:$G,$P$1,DATOS!$K:$K,$R$1)</f>
        <v>0</v>
      </c>
    </row>
    <row r="3209" spans="1:22">
      <c r="A3209" s="128" t="s">
        <v>452</v>
      </c>
      <c r="B3209" s="128" t="str">
        <f t="shared" si="377"/>
        <v>1 4 3 431 004 001</v>
      </c>
      <c r="C3209" s="5" t="s">
        <v>10364</v>
      </c>
      <c r="D3209" t="s">
        <v>3418</v>
      </c>
      <c r="E3209" s="127">
        <f t="shared" si="372"/>
        <v>0</v>
      </c>
      <c r="F3209" s="127">
        <f t="shared" si="373"/>
        <v>0</v>
      </c>
      <c r="G3209" s="127">
        <f t="shared" si="374"/>
        <v>0</v>
      </c>
      <c r="H3209" s="131">
        <f t="shared" si="375"/>
        <v>0</v>
      </c>
      <c r="I3209" s="128">
        <f t="shared" si="376"/>
        <v>17</v>
      </c>
      <c r="J3209" s="156" t="str">
        <f t="shared" si="371"/>
        <v>1 4 3 431 004</v>
      </c>
      <c r="K3209" s="118">
        <f>SUMIFS(DATOS!$F:$F,DATOS!$A:$A,$C3209,DATOS!$G:$G,$N$1,DATOS!$E:$E,$Q$1)</f>
        <v>0</v>
      </c>
      <c r="L3209" s="118">
        <f>SUMIFS(DATOS!$F:$F,DATOS!$A:$A,$C3209,DATOS!$G:$G,$O$1,DATOS!$E:$E,$Q$1)</f>
        <v>0</v>
      </c>
      <c r="M3209" s="119">
        <f>SUMIFS(DATOS!$F:$F,DATOS!$A:$A,$C3209,DATOS!$G:$G,$P$1,DATOS!$E:$E,$Q$1)</f>
        <v>0</v>
      </c>
      <c r="N3209" s="117">
        <f>SUMIFS(DATOS!$F:$F,DATOS!$A:$A,$C3209,DATOS!$G:$G,$N$1,DATOS!$L:$L,$R$1)</f>
        <v>0</v>
      </c>
      <c r="O3209" s="118">
        <f>SUMIFS(DATOS!$F:$F,DATOS!$A:$A,$C3209,DATOS!$G:$G,$O$1,DATOS!$L:$L,$R$1)</f>
        <v>0</v>
      </c>
      <c r="P3209" s="119">
        <f>SUMIFS(DATOS!$F:$F,DATOS!$A:$A,$C3209,DATOS!$G:$G,$P$1,DATOS!$L:$L,$R$1)</f>
        <v>0</v>
      </c>
      <c r="Q3209" s="117">
        <f>SUMIFS(DATOS!$F:$F,DATOS!$A:$A,$C3209,DATOS!$G:$G,$N$1,DATOS!$J:$J,$S$1)</f>
        <v>0</v>
      </c>
      <c r="R3209" s="118">
        <f>SUMIFS(DATOS!$F:$F,DATOS!$A:$A,$C3209,DATOS!$G:$G,$O$1,DATOS!$J:$J,$S$1)</f>
        <v>0</v>
      </c>
      <c r="S3209" s="119">
        <f>SUMIFS(DATOS!$F:$F,DATOS!$A:$A,$C3209,DATOS!$G:$G,$P$1,DATOS!$J:$J,$S$1)</f>
        <v>0</v>
      </c>
      <c r="T3209" s="117">
        <f>SUMIFS(DATOS!$F:$F,DATOS!$A:$A,$C3209,DATOS!$G:$G,$N$1,DATOS!$K:$K,$T$1)</f>
        <v>0</v>
      </c>
      <c r="U3209" s="118">
        <f>SUMIFS(DATOS!$F:$F,DATOS!$A:$A,$C3209,DATOS!$G:$G,$O$1,DATOS!$K:$K,$T$1)</f>
        <v>0</v>
      </c>
      <c r="V3209" s="119">
        <f>SUMIFS(DATOS!$F:$F,DATOS!$A:$A,$C3209,DATOS!$G:$G,$P$1,DATOS!$K:$K,$R$1)</f>
        <v>0</v>
      </c>
    </row>
    <row r="3210" spans="1:22">
      <c r="A3210" s="128" t="s">
        <v>452</v>
      </c>
      <c r="B3210" s="128" t="str">
        <f t="shared" si="377"/>
        <v>1 4 3 431 005 001</v>
      </c>
      <c r="C3210" s="5" t="s">
        <v>10365</v>
      </c>
      <c r="D3210" t="s">
        <v>3418</v>
      </c>
      <c r="E3210" s="127">
        <f t="shared" si="372"/>
        <v>0</v>
      </c>
      <c r="F3210" s="127">
        <f t="shared" si="373"/>
        <v>0</v>
      </c>
      <c r="G3210" s="127">
        <f t="shared" si="374"/>
        <v>0</v>
      </c>
      <c r="H3210" s="131">
        <f t="shared" si="375"/>
        <v>0</v>
      </c>
      <c r="I3210" s="128">
        <f t="shared" si="376"/>
        <v>17</v>
      </c>
      <c r="J3210" s="156" t="str">
        <f t="shared" si="371"/>
        <v>1 4 3 431 005</v>
      </c>
      <c r="K3210" s="118">
        <f>SUMIFS(DATOS!$F:$F,DATOS!$A:$A,$C3210,DATOS!$G:$G,$N$1,DATOS!$E:$E,$Q$1)</f>
        <v>0</v>
      </c>
      <c r="L3210" s="118">
        <f>SUMIFS(DATOS!$F:$F,DATOS!$A:$A,$C3210,DATOS!$G:$G,$O$1,DATOS!$E:$E,$Q$1)</f>
        <v>0</v>
      </c>
      <c r="M3210" s="119">
        <f>SUMIFS(DATOS!$F:$F,DATOS!$A:$A,$C3210,DATOS!$G:$G,$P$1,DATOS!$E:$E,$Q$1)</f>
        <v>0</v>
      </c>
      <c r="N3210" s="117">
        <f>SUMIFS(DATOS!$F:$F,DATOS!$A:$A,$C3210,DATOS!$G:$G,$N$1,DATOS!$L:$L,$R$1)</f>
        <v>0</v>
      </c>
      <c r="O3210" s="118">
        <f>SUMIFS(DATOS!$F:$F,DATOS!$A:$A,$C3210,DATOS!$G:$G,$O$1,DATOS!$L:$L,$R$1)</f>
        <v>0</v>
      </c>
      <c r="P3210" s="119">
        <f>SUMIFS(DATOS!$F:$F,DATOS!$A:$A,$C3210,DATOS!$G:$G,$P$1,DATOS!$L:$L,$R$1)</f>
        <v>0</v>
      </c>
      <c r="Q3210" s="117">
        <f>SUMIFS(DATOS!$F:$F,DATOS!$A:$A,$C3210,DATOS!$G:$G,$N$1,DATOS!$J:$J,$S$1)</f>
        <v>0</v>
      </c>
      <c r="R3210" s="118">
        <f>SUMIFS(DATOS!$F:$F,DATOS!$A:$A,$C3210,DATOS!$G:$G,$O$1,DATOS!$J:$J,$S$1)</f>
        <v>0</v>
      </c>
      <c r="S3210" s="119">
        <f>SUMIFS(DATOS!$F:$F,DATOS!$A:$A,$C3210,DATOS!$G:$G,$P$1,DATOS!$J:$J,$S$1)</f>
        <v>0</v>
      </c>
      <c r="T3210" s="117">
        <f>SUMIFS(DATOS!$F:$F,DATOS!$A:$A,$C3210,DATOS!$G:$G,$N$1,DATOS!$K:$K,$T$1)</f>
        <v>0</v>
      </c>
      <c r="U3210" s="118">
        <f>SUMIFS(DATOS!$F:$F,DATOS!$A:$A,$C3210,DATOS!$G:$G,$O$1,DATOS!$K:$K,$T$1)</f>
        <v>0</v>
      </c>
      <c r="V3210" s="119">
        <f>SUMIFS(DATOS!$F:$F,DATOS!$A:$A,$C3210,DATOS!$G:$G,$P$1,DATOS!$K:$K,$R$1)</f>
        <v>0</v>
      </c>
    </row>
    <row r="3211" spans="1:22">
      <c r="A3211" s="128" t="s">
        <v>452</v>
      </c>
      <c r="B3211" s="128" t="str">
        <f t="shared" si="377"/>
        <v>1 4 3 432 001 001</v>
      </c>
      <c r="C3211" s="5" t="s">
        <v>4937</v>
      </c>
      <c r="D3211" t="s">
        <v>3419</v>
      </c>
      <c r="E3211" s="127">
        <f t="shared" si="372"/>
        <v>0</v>
      </c>
      <c r="F3211" s="127">
        <f t="shared" si="373"/>
        <v>0</v>
      </c>
      <c r="G3211" s="127">
        <f t="shared" si="374"/>
        <v>0</v>
      </c>
      <c r="H3211" s="131">
        <f t="shared" si="375"/>
        <v>0</v>
      </c>
      <c r="I3211" s="128">
        <f t="shared" si="376"/>
        <v>17</v>
      </c>
      <c r="J3211" s="156" t="str">
        <f t="shared" si="371"/>
        <v>1 4 3 432 001</v>
      </c>
      <c r="K3211" s="118">
        <f>SUMIFS(DATOS!$F:$F,DATOS!$A:$A,$C3211,DATOS!$G:$G,$N$1,DATOS!$E:$E,$Q$1)</f>
        <v>0</v>
      </c>
      <c r="L3211" s="118">
        <f>SUMIFS(DATOS!$F:$F,DATOS!$A:$A,$C3211,DATOS!$G:$G,$O$1,DATOS!$E:$E,$Q$1)</f>
        <v>0</v>
      </c>
      <c r="M3211" s="119">
        <f>SUMIFS(DATOS!$F:$F,DATOS!$A:$A,$C3211,DATOS!$G:$G,$P$1,DATOS!$E:$E,$Q$1)</f>
        <v>0</v>
      </c>
      <c r="N3211" s="117">
        <f>SUMIFS(DATOS!$F:$F,DATOS!$A:$A,$C3211,DATOS!$G:$G,$N$1,DATOS!$L:$L,$R$1)</f>
        <v>0</v>
      </c>
      <c r="O3211" s="118">
        <f>SUMIFS(DATOS!$F:$F,DATOS!$A:$A,$C3211,DATOS!$G:$G,$O$1,DATOS!$L:$L,$R$1)</f>
        <v>0</v>
      </c>
      <c r="P3211" s="119">
        <f>SUMIFS(DATOS!$F:$F,DATOS!$A:$A,$C3211,DATOS!$G:$G,$P$1,DATOS!$L:$L,$R$1)</f>
        <v>0</v>
      </c>
      <c r="Q3211" s="117">
        <f>SUMIFS(DATOS!$F:$F,DATOS!$A:$A,$C3211,DATOS!$G:$G,$N$1,DATOS!$J:$J,$S$1)</f>
        <v>0</v>
      </c>
      <c r="R3211" s="118">
        <f>SUMIFS(DATOS!$F:$F,DATOS!$A:$A,$C3211,DATOS!$G:$G,$O$1,DATOS!$J:$J,$S$1)</f>
        <v>0</v>
      </c>
      <c r="S3211" s="119">
        <f>SUMIFS(DATOS!$F:$F,DATOS!$A:$A,$C3211,DATOS!$G:$G,$P$1,DATOS!$J:$J,$S$1)</f>
        <v>0</v>
      </c>
      <c r="T3211" s="117">
        <f>SUMIFS(DATOS!$F:$F,DATOS!$A:$A,$C3211,DATOS!$G:$G,$N$1,DATOS!$K:$K,$T$1)</f>
        <v>0</v>
      </c>
      <c r="U3211" s="118">
        <f>SUMIFS(DATOS!$F:$F,DATOS!$A:$A,$C3211,DATOS!$G:$G,$O$1,DATOS!$K:$K,$T$1)</f>
        <v>0</v>
      </c>
      <c r="V3211" s="119">
        <f>SUMIFS(DATOS!$F:$F,DATOS!$A:$A,$C3211,DATOS!$G:$G,$P$1,DATOS!$K:$K,$R$1)</f>
        <v>0</v>
      </c>
    </row>
    <row r="3212" spans="1:22">
      <c r="A3212" s="128" t="s">
        <v>452</v>
      </c>
      <c r="B3212" s="128" t="str">
        <f t="shared" si="377"/>
        <v>1 4 3 432 002 001</v>
      </c>
      <c r="C3212" s="5" t="s">
        <v>10366</v>
      </c>
      <c r="D3212" t="s">
        <v>3419</v>
      </c>
      <c r="E3212" s="127">
        <f t="shared" si="372"/>
        <v>0</v>
      </c>
      <c r="F3212" s="127">
        <f t="shared" si="373"/>
        <v>0</v>
      </c>
      <c r="G3212" s="127">
        <f t="shared" si="374"/>
        <v>0</v>
      </c>
      <c r="H3212" s="131">
        <f t="shared" si="375"/>
        <v>0</v>
      </c>
      <c r="I3212" s="128">
        <f t="shared" si="376"/>
        <v>17</v>
      </c>
      <c r="J3212" s="156" t="str">
        <f t="shared" si="371"/>
        <v>1 4 3 432 002</v>
      </c>
      <c r="K3212" s="118">
        <f>SUMIFS(DATOS!$F:$F,DATOS!$A:$A,$C3212,DATOS!$G:$G,$N$1,DATOS!$E:$E,$Q$1)</f>
        <v>0</v>
      </c>
      <c r="L3212" s="118">
        <f>SUMIFS(DATOS!$F:$F,DATOS!$A:$A,$C3212,DATOS!$G:$G,$O$1,DATOS!$E:$E,$Q$1)</f>
        <v>0</v>
      </c>
      <c r="M3212" s="119">
        <f>SUMIFS(DATOS!$F:$F,DATOS!$A:$A,$C3212,DATOS!$G:$G,$P$1,DATOS!$E:$E,$Q$1)</f>
        <v>0</v>
      </c>
      <c r="N3212" s="117">
        <f>SUMIFS(DATOS!$F:$F,DATOS!$A:$A,$C3212,DATOS!$G:$G,$N$1,DATOS!$L:$L,$R$1)</f>
        <v>0</v>
      </c>
      <c r="O3212" s="118">
        <f>SUMIFS(DATOS!$F:$F,DATOS!$A:$A,$C3212,DATOS!$G:$G,$O$1,DATOS!$L:$L,$R$1)</f>
        <v>0</v>
      </c>
      <c r="P3212" s="119">
        <f>SUMIFS(DATOS!$F:$F,DATOS!$A:$A,$C3212,DATOS!$G:$G,$P$1,DATOS!$L:$L,$R$1)</f>
        <v>0</v>
      </c>
      <c r="Q3212" s="117">
        <f>SUMIFS(DATOS!$F:$F,DATOS!$A:$A,$C3212,DATOS!$G:$G,$N$1,DATOS!$J:$J,$S$1)</f>
        <v>0</v>
      </c>
      <c r="R3212" s="118">
        <f>SUMIFS(DATOS!$F:$F,DATOS!$A:$A,$C3212,DATOS!$G:$G,$O$1,DATOS!$J:$J,$S$1)</f>
        <v>0</v>
      </c>
      <c r="S3212" s="119">
        <f>SUMIFS(DATOS!$F:$F,DATOS!$A:$A,$C3212,DATOS!$G:$G,$P$1,DATOS!$J:$J,$S$1)</f>
        <v>0</v>
      </c>
      <c r="T3212" s="117">
        <f>SUMIFS(DATOS!$F:$F,DATOS!$A:$A,$C3212,DATOS!$G:$G,$N$1,DATOS!$K:$K,$T$1)</f>
        <v>0</v>
      </c>
      <c r="U3212" s="118">
        <f>SUMIFS(DATOS!$F:$F,DATOS!$A:$A,$C3212,DATOS!$G:$G,$O$1,DATOS!$K:$K,$T$1)</f>
        <v>0</v>
      </c>
      <c r="V3212" s="119">
        <f>SUMIFS(DATOS!$F:$F,DATOS!$A:$A,$C3212,DATOS!$G:$G,$P$1,DATOS!$K:$K,$R$1)</f>
        <v>0</v>
      </c>
    </row>
    <row r="3213" spans="1:22">
      <c r="A3213" s="128" t="s">
        <v>452</v>
      </c>
      <c r="B3213" s="128" t="str">
        <f t="shared" si="377"/>
        <v>1 4 3 432 003 001</v>
      </c>
      <c r="C3213" s="5" t="s">
        <v>10367</v>
      </c>
      <c r="D3213" t="s">
        <v>3419</v>
      </c>
      <c r="E3213" s="127">
        <f t="shared" si="372"/>
        <v>0</v>
      </c>
      <c r="F3213" s="127">
        <f t="shared" si="373"/>
        <v>0</v>
      </c>
      <c r="G3213" s="127">
        <f t="shared" si="374"/>
        <v>0</v>
      </c>
      <c r="H3213" s="131">
        <f t="shared" si="375"/>
        <v>0</v>
      </c>
      <c r="I3213" s="128">
        <f t="shared" si="376"/>
        <v>17</v>
      </c>
      <c r="J3213" s="156" t="str">
        <f t="shared" si="371"/>
        <v>1 4 3 432 003</v>
      </c>
      <c r="K3213" s="118">
        <f>SUMIFS(DATOS!$F:$F,DATOS!$A:$A,$C3213,DATOS!$G:$G,$N$1,DATOS!$E:$E,$Q$1)</f>
        <v>0</v>
      </c>
      <c r="L3213" s="118">
        <f>SUMIFS(DATOS!$F:$F,DATOS!$A:$A,$C3213,DATOS!$G:$G,$O$1,DATOS!$E:$E,$Q$1)</f>
        <v>0</v>
      </c>
      <c r="M3213" s="119">
        <f>SUMIFS(DATOS!$F:$F,DATOS!$A:$A,$C3213,DATOS!$G:$G,$P$1,DATOS!$E:$E,$Q$1)</f>
        <v>0</v>
      </c>
      <c r="N3213" s="117">
        <f>SUMIFS(DATOS!$F:$F,DATOS!$A:$A,$C3213,DATOS!$G:$G,$N$1,DATOS!$L:$L,$R$1)</f>
        <v>0</v>
      </c>
      <c r="O3213" s="118">
        <f>SUMIFS(DATOS!$F:$F,DATOS!$A:$A,$C3213,DATOS!$G:$G,$O$1,DATOS!$L:$L,$R$1)</f>
        <v>0</v>
      </c>
      <c r="P3213" s="119">
        <f>SUMIFS(DATOS!$F:$F,DATOS!$A:$A,$C3213,DATOS!$G:$G,$P$1,DATOS!$L:$L,$R$1)</f>
        <v>0</v>
      </c>
      <c r="Q3213" s="117">
        <f>SUMIFS(DATOS!$F:$F,DATOS!$A:$A,$C3213,DATOS!$G:$G,$N$1,DATOS!$J:$J,$S$1)</f>
        <v>0</v>
      </c>
      <c r="R3213" s="118">
        <f>SUMIFS(DATOS!$F:$F,DATOS!$A:$A,$C3213,DATOS!$G:$G,$O$1,DATOS!$J:$J,$S$1)</f>
        <v>0</v>
      </c>
      <c r="S3213" s="119">
        <f>SUMIFS(DATOS!$F:$F,DATOS!$A:$A,$C3213,DATOS!$G:$G,$P$1,DATOS!$J:$J,$S$1)</f>
        <v>0</v>
      </c>
      <c r="T3213" s="117">
        <f>SUMIFS(DATOS!$F:$F,DATOS!$A:$A,$C3213,DATOS!$G:$G,$N$1,DATOS!$K:$K,$T$1)</f>
        <v>0</v>
      </c>
      <c r="U3213" s="118">
        <f>SUMIFS(DATOS!$F:$F,DATOS!$A:$A,$C3213,DATOS!$G:$G,$O$1,DATOS!$K:$K,$T$1)</f>
        <v>0</v>
      </c>
      <c r="V3213" s="119">
        <f>SUMIFS(DATOS!$F:$F,DATOS!$A:$A,$C3213,DATOS!$G:$G,$P$1,DATOS!$K:$K,$R$1)</f>
        <v>0</v>
      </c>
    </row>
    <row r="3214" spans="1:22">
      <c r="A3214" s="128" t="s">
        <v>452</v>
      </c>
      <c r="B3214" s="128" t="str">
        <f t="shared" si="377"/>
        <v>1 4 3 432 004 001</v>
      </c>
      <c r="C3214" s="5" t="s">
        <v>10368</v>
      </c>
      <c r="D3214" t="s">
        <v>3419</v>
      </c>
      <c r="E3214" s="127">
        <f t="shared" si="372"/>
        <v>0</v>
      </c>
      <c r="F3214" s="127">
        <f t="shared" si="373"/>
        <v>0</v>
      </c>
      <c r="G3214" s="127">
        <f t="shared" si="374"/>
        <v>0</v>
      </c>
      <c r="H3214" s="131">
        <f t="shared" si="375"/>
        <v>0</v>
      </c>
      <c r="I3214" s="128">
        <f t="shared" si="376"/>
        <v>17</v>
      </c>
      <c r="J3214" s="156" t="str">
        <f t="shared" si="371"/>
        <v>1 4 3 432 004</v>
      </c>
      <c r="K3214" s="118">
        <f>SUMIFS(DATOS!$F:$F,DATOS!$A:$A,$C3214,DATOS!$G:$G,$N$1,DATOS!$E:$E,$Q$1)</f>
        <v>0</v>
      </c>
      <c r="L3214" s="118">
        <f>SUMIFS(DATOS!$F:$F,DATOS!$A:$A,$C3214,DATOS!$G:$G,$O$1,DATOS!$E:$E,$Q$1)</f>
        <v>0</v>
      </c>
      <c r="M3214" s="119">
        <f>SUMIFS(DATOS!$F:$F,DATOS!$A:$A,$C3214,DATOS!$G:$G,$P$1,DATOS!$E:$E,$Q$1)</f>
        <v>0</v>
      </c>
      <c r="N3214" s="117">
        <f>SUMIFS(DATOS!$F:$F,DATOS!$A:$A,$C3214,DATOS!$G:$G,$N$1,DATOS!$L:$L,$R$1)</f>
        <v>0</v>
      </c>
      <c r="O3214" s="118">
        <f>SUMIFS(DATOS!$F:$F,DATOS!$A:$A,$C3214,DATOS!$G:$G,$O$1,DATOS!$L:$L,$R$1)</f>
        <v>0</v>
      </c>
      <c r="P3214" s="119">
        <f>SUMIFS(DATOS!$F:$F,DATOS!$A:$A,$C3214,DATOS!$G:$G,$P$1,DATOS!$L:$L,$R$1)</f>
        <v>0</v>
      </c>
      <c r="Q3214" s="117">
        <f>SUMIFS(DATOS!$F:$F,DATOS!$A:$A,$C3214,DATOS!$G:$G,$N$1,DATOS!$J:$J,$S$1)</f>
        <v>0</v>
      </c>
      <c r="R3214" s="118">
        <f>SUMIFS(DATOS!$F:$F,DATOS!$A:$A,$C3214,DATOS!$G:$G,$O$1,DATOS!$J:$J,$S$1)</f>
        <v>0</v>
      </c>
      <c r="S3214" s="119">
        <f>SUMIFS(DATOS!$F:$F,DATOS!$A:$A,$C3214,DATOS!$G:$G,$P$1,DATOS!$J:$J,$S$1)</f>
        <v>0</v>
      </c>
      <c r="T3214" s="117">
        <f>SUMIFS(DATOS!$F:$F,DATOS!$A:$A,$C3214,DATOS!$G:$G,$N$1,DATOS!$K:$K,$T$1)</f>
        <v>0</v>
      </c>
      <c r="U3214" s="118">
        <f>SUMIFS(DATOS!$F:$F,DATOS!$A:$A,$C3214,DATOS!$G:$G,$O$1,DATOS!$K:$K,$T$1)</f>
        <v>0</v>
      </c>
      <c r="V3214" s="119">
        <f>SUMIFS(DATOS!$F:$F,DATOS!$A:$A,$C3214,DATOS!$G:$G,$P$1,DATOS!$K:$K,$R$1)</f>
        <v>0</v>
      </c>
    </row>
    <row r="3215" spans="1:22">
      <c r="A3215" s="128" t="s">
        <v>452</v>
      </c>
      <c r="B3215" s="128" t="str">
        <f t="shared" si="377"/>
        <v>1 4 3 432 005 001</v>
      </c>
      <c r="C3215" s="5" t="s">
        <v>10369</v>
      </c>
      <c r="D3215" t="s">
        <v>3419</v>
      </c>
      <c r="E3215" s="127">
        <f t="shared" si="372"/>
        <v>0</v>
      </c>
      <c r="F3215" s="127">
        <f t="shared" si="373"/>
        <v>0</v>
      </c>
      <c r="G3215" s="127">
        <f t="shared" si="374"/>
        <v>0</v>
      </c>
      <c r="H3215" s="131">
        <f t="shared" si="375"/>
        <v>0</v>
      </c>
      <c r="I3215" s="128">
        <f t="shared" si="376"/>
        <v>17</v>
      </c>
      <c r="J3215" s="156" t="str">
        <f t="shared" si="371"/>
        <v>1 4 3 432 005</v>
      </c>
      <c r="K3215" s="118">
        <f>SUMIFS(DATOS!$F:$F,DATOS!$A:$A,$C3215,DATOS!$G:$G,$N$1,DATOS!$E:$E,$Q$1)</f>
        <v>0</v>
      </c>
      <c r="L3215" s="118">
        <f>SUMIFS(DATOS!$F:$F,DATOS!$A:$A,$C3215,DATOS!$G:$G,$O$1,DATOS!$E:$E,$Q$1)</f>
        <v>0</v>
      </c>
      <c r="M3215" s="119">
        <f>SUMIFS(DATOS!$F:$F,DATOS!$A:$A,$C3215,DATOS!$G:$G,$P$1,DATOS!$E:$E,$Q$1)</f>
        <v>0</v>
      </c>
      <c r="N3215" s="117">
        <f>SUMIFS(DATOS!$F:$F,DATOS!$A:$A,$C3215,DATOS!$G:$G,$N$1,DATOS!$L:$L,$R$1)</f>
        <v>0</v>
      </c>
      <c r="O3215" s="118">
        <f>SUMIFS(DATOS!$F:$F,DATOS!$A:$A,$C3215,DATOS!$G:$G,$O$1,DATOS!$L:$L,$R$1)</f>
        <v>0</v>
      </c>
      <c r="P3215" s="119">
        <f>SUMIFS(DATOS!$F:$F,DATOS!$A:$A,$C3215,DATOS!$G:$G,$P$1,DATOS!$L:$L,$R$1)</f>
        <v>0</v>
      </c>
      <c r="Q3215" s="117">
        <f>SUMIFS(DATOS!$F:$F,DATOS!$A:$A,$C3215,DATOS!$G:$G,$N$1,DATOS!$J:$J,$S$1)</f>
        <v>0</v>
      </c>
      <c r="R3215" s="118">
        <f>SUMIFS(DATOS!$F:$F,DATOS!$A:$A,$C3215,DATOS!$G:$G,$O$1,DATOS!$J:$J,$S$1)</f>
        <v>0</v>
      </c>
      <c r="S3215" s="119">
        <f>SUMIFS(DATOS!$F:$F,DATOS!$A:$A,$C3215,DATOS!$G:$G,$P$1,DATOS!$J:$J,$S$1)</f>
        <v>0</v>
      </c>
      <c r="T3215" s="117">
        <f>SUMIFS(DATOS!$F:$F,DATOS!$A:$A,$C3215,DATOS!$G:$G,$N$1,DATOS!$K:$K,$T$1)</f>
        <v>0</v>
      </c>
      <c r="U3215" s="118">
        <f>SUMIFS(DATOS!$F:$F,DATOS!$A:$A,$C3215,DATOS!$G:$G,$O$1,DATOS!$K:$K,$T$1)</f>
        <v>0</v>
      </c>
      <c r="V3215" s="119">
        <f>SUMIFS(DATOS!$F:$F,DATOS!$A:$A,$C3215,DATOS!$G:$G,$P$1,DATOS!$K:$K,$R$1)</f>
        <v>0</v>
      </c>
    </row>
    <row r="3216" spans="1:22">
      <c r="A3216" s="128" t="s">
        <v>452</v>
      </c>
      <c r="B3216" s="128" t="str">
        <f t="shared" si="377"/>
        <v>1 4 3 433 001 001</v>
      </c>
      <c r="C3216" s="5" t="s">
        <v>4945</v>
      </c>
      <c r="D3216" t="s">
        <v>3420</v>
      </c>
      <c r="E3216" s="127">
        <f t="shared" si="372"/>
        <v>0</v>
      </c>
      <c r="F3216" s="127">
        <f t="shared" si="373"/>
        <v>0</v>
      </c>
      <c r="G3216" s="127">
        <f t="shared" si="374"/>
        <v>0</v>
      </c>
      <c r="H3216" s="131">
        <f t="shared" si="375"/>
        <v>0</v>
      </c>
      <c r="I3216" s="128">
        <f t="shared" si="376"/>
        <v>17</v>
      </c>
      <c r="J3216" s="156" t="str">
        <f t="shared" si="371"/>
        <v>1 4 3 433 001</v>
      </c>
      <c r="K3216" s="118">
        <f>SUMIFS(DATOS!$F:$F,DATOS!$A:$A,$C3216,DATOS!$G:$G,$N$1,DATOS!$E:$E,$Q$1)</f>
        <v>0</v>
      </c>
      <c r="L3216" s="118">
        <f>SUMIFS(DATOS!$F:$F,DATOS!$A:$A,$C3216,DATOS!$G:$G,$O$1,DATOS!$E:$E,$Q$1)</f>
        <v>0</v>
      </c>
      <c r="M3216" s="119">
        <f>SUMIFS(DATOS!$F:$F,DATOS!$A:$A,$C3216,DATOS!$G:$G,$P$1,DATOS!$E:$E,$Q$1)</f>
        <v>0</v>
      </c>
      <c r="N3216" s="117">
        <f>SUMIFS(DATOS!$F:$F,DATOS!$A:$A,$C3216,DATOS!$G:$G,$N$1,DATOS!$L:$L,$R$1)</f>
        <v>0</v>
      </c>
      <c r="O3216" s="118">
        <f>SUMIFS(DATOS!$F:$F,DATOS!$A:$A,$C3216,DATOS!$G:$G,$O$1,DATOS!$L:$L,$R$1)</f>
        <v>0</v>
      </c>
      <c r="P3216" s="119">
        <f>SUMIFS(DATOS!$F:$F,DATOS!$A:$A,$C3216,DATOS!$G:$G,$P$1,DATOS!$L:$L,$R$1)</f>
        <v>0</v>
      </c>
      <c r="Q3216" s="117">
        <f>SUMIFS(DATOS!$F:$F,DATOS!$A:$A,$C3216,DATOS!$G:$G,$N$1,DATOS!$J:$J,$S$1)</f>
        <v>0</v>
      </c>
      <c r="R3216" s="118">
        <f>SUMIFS(DATOS!$F:$F,DATOS!$A:$A,$C3216,DATOS!$G:$G,$O$1,DATOS!$J:$J,$S$1)</f>
        <v>0</v>
      </c>
      <c r="S3216" s="119">
        <f>SUMIFS(DATOS!$F:$F,DATOS!$A:$A,$C3216,DATOS!$G:$G,$P$1,DATOS!$J:$J,$S$1)</f>
        <v>0</v>
      </c>
      <c r="T3216" s="117">
        <f>SUMIFS(DATOS!$F:$F,DATOS!$A:$A,$C3216,DATOS!$G:$G,$N$1,DATOS!$K:$K,$T$1)</f>
        <v>0</v>
      </c>
      <c r="U3216" s="118">
        <f>SUMIFS(DATOS!$F:$F,DATOS!$A:$A,$C3216,DATOS!$G:$G,$O$1,DATOS!$K:$K,$T$1)</f>
        <v>0</v>
      </c>
      <c r="V3216" s="119">
        <f>SUMIFS(DATOS!$F:$F,DATOS!$A:$A,$C3216,DATOS!$G:$G,$P$1,DATOS!$K:$K,$R$1)</f>
        <v>0</v>
      </c>
    </row>
    <row r="3217" spans="1:22">
      <c r="A3217" s="128" t="s">
        <v>452</v>
      </c>
      <c r="B3217" s="128" t="str">
        <f t="shared" si="377"/>
        <v>1 4 3 433 002 001</v>
      </c>
      <c r="C3217" s="5" t="s">
        <v>10370</v>
      </c>
      <c r="D3217" t="s">
        <v>3420</v>
      </c>
      <c r="E3217" s="127">
        <f t="shared" si="372"/>
        <v>0</v>
      </c>
      <c r="F3217" s="127">
        <f t="shared" si="373"/>
        <v>0</v>
      </c>
      <c r="G3217" s="127">
        <f t="shared" si="374"/>
        <v>0</v>
      </c>
      <c r="H3217" s="131">
        <f t="shared" si="375"/>
        <v>0</v>
      </c>
      <c r="I3217" s="128">
        <f t="shared" si="376"/>
        <v>17</v>
      </c>
      <c r="J3217" s="156" t="str">
        <f t="shared" si="371"/>
        <v>1 4 3 433 002</v>
      </c>
      <c r="K3217" s="118">
        <f>SUMIFS(DATOS!$F:$F,DATOS!$A:$A,$C3217,DATOS!$G:$G,$N$1,DATOS!$E:$E,$Q$1)</f>
        <v>0</v>
      </c>
      <c r="L3217" s="118">
        <f>SUMIFS(DATOS!$F:$F,DATOS!$A:$A,$C3217,DATOS!$G:$G,$O$1,DATOS!$E:$E,$Q$1)</f>
        <v>0</v>
      </c>
      <c r="M3217" s="119">
        <f>SUMIFS(DATOS!$F:$F,DATOS!$A:$A,$C3217,DATOS!$G:$G,$P$1,DATOS!$E:$E,$Q$1)</f>
        <v>0</v>
      </c>
      <c r="N3217" s="117">
        <f>SUMIFS(DATOS!$F:$F,DATOS!$A:$A,$C3217,DATOS!$G:$G,$N$1,DATOS!$L:$L,$R$1)</f>
        <v>0</v>
      </c>
      <c r="O3217" s="118">
        <f>SUMIFS(DATOS!$F:$F,DATOS!$A:$A,$C3217,DATOS!$G:$G,$O$1,DATOS!$L:$L,$R$1)</f>
        <v>0</v>
      </c>
      <c r="P3217" s="119">
        <f>SUMIFS(DATOS!$F:$F,DATOS!$A:$A,$C3217,DATOS!$G:$G,$P$1,DATOS!$L:$L,$R$1)</f>
        <v>0</v>
      </c>
      <c r="Q3217" s="117">
        <f>SUMIFS(DATOS!$F:$F,DATOS!$A:$A,$C3217,DATOS!$G:$G,$N$1,DATOS!$J:$J,$S$1)</f>
        <v>0</v>
      </c>
      <c r="R3217" s="118">
        <f>SUMIFS(DATOS!$F:$F,DATOS!$A:$A,$C3217,DATOS!$G:$G,$O$1,DATOS!$J:$J,$S$1)</f>
        <v>0</v>
      </c>
      <c r="S3217" s="119">
        <f>SUMIFS(DATOS!$F:$F,DATOS!$A:$A,$C3217,DATOS!$G:$G,$P$1,DATOS!$J:$J,$S$1)</f>
        <v>0</v>
      </c>
      <c r="T3217" s="117">
        <f>SUMIFS(DATOS!$F:$F,DATOS!$A:$A,$C3217,DATOS!$G:$G,$N$1,DATOS!$K:$K,$T$1)</f>
        <v>0</v>
      </c>
      <c r="U3217" s="118">
        <f>SUMIFS(DATOS!$F:$F,DATOS!$A:$A,$C3217,DATOS!$G:$G,$O$1,DATOS!$K:$K,$T$1)</f>
        <v>0</v>
      </c>
      <c r="V3217" s="119">
        <f>SUMIFS(DATOS!$F:$F,DATOS!$A:$A,$C3217,DATOS!$G:$G,$P$1,DATOS!$K:$K,$R$1)</f>
        <v>0</v>
      </c>
    </row>
    <row r="3218" spans="1:22">
      <c r="A3218" s="128" t="s">
        <v>452</v>
      </c>
      <c r="B3218" s="128" t="str">
        <f t="shared" si="377"/>
        <v>1 4 3 433 003 001</v>
      </c>
      <c r="C3218" s="5" t="s">
        <v>10371</v>
      </c>
      <c r="D3218" t="s">
        <v>3420</v>
      </c>
      <c r="E3218" s="127">
        <f t="shared" si="372"/>
        <v>0</v>
      </c>
      <c r="F3218" s="127">
        <f t="shared" si="373"/>
        <v>0</v>
      </c>
      <c r="G3218" s="127">
        <f t="shared" si="374"/>
        <v>0</v>
      </c>
      <c r="H3218" s="131">
        <f t="shared" si="375"/>
        <v>0</v>
      </c>
      <c r="I3218" s="128">
        <f t="shared" si="376"/>
        <v>17</v>
      </c>
      <c r="J3218" s="156" t="str">
        <f t="shared" si="371"/>
        <v>1 4 3 433 003</v>
      </c>
      <c r="K3218" s="118">
        <f>SUMIFS(DATOS!$F:$F,DATOS!$A:$A,$C3218,DATOS!$G:$G,$N$1,DATOS!$E:$E,$Q$1)</f>
        <v>0</v>
      </c>
      <c r="L3218" s="118">
        <f>SUMIFS(DATOS!$F:$F,DATOS!$A:$A,$C3218,DATOS!$G:$G,$O$1,DATOS!$E:$E,$Q$1)</f>
        <v>0</v>
      </c>
      <c r="M3218" s="119">
        <f>SUMIFS(DATOS!$F:$F,DATOS!$A:$A,$C3218,DATOS!$G:$G,$P$1,DATOS!$E:$E,$Q$1)</f>
        <v>0</v>
      </c>
      <c r="N3218" s="117">
        <f>SUMIFS(DATOS!$F:$F,DATOS!$A:$A,$C3218,DATOS!$G:$G,$N$1,DATOS!$L:$L,$R$1)</f>
        <v>0</v>
      </c>
      <c r="O3218" s="118">
        <f>SUMIFS(DATOS!$F:$F,DATOS!$A:$A,$C3218,DATOS!$G:$G,$O$1,DATOS!$L:$L,$R$1)</f>
        <v>0</v>
      </c>
      <c r="P3218" s="119">
        <f>SUMIFS(DATOS!$F:$F,DATOS!$A:$A,$C3218,DATOS!$G:$G,$P$1,DATOS!$L:$L,$R$1)</f>
        <v>0</v>
      </c>
      <c r="Q3218" s="117">
        <f>SUMIFS(DATOS!$F:$F,DATOS!$A:$A,$C3218,DATOS!$G:$G,$N$1,DATOS!$J:$J,$S$1)</f>
        <v>0</v>
      </c>
      <c r="R3218" s="118">
        <f>SUMIFS(DATOS!$F:$F,DATOS!$A:$A,$C3218,DATOS!$G:$G,$O$1,DATOS!$J:$J,$S$1)</f>
        <v>0</v>
      </c>
      <c r="S3218" s="119">
        <f>SUMIFS(DATOS!$F:$F,DATOS!$A:$A,$C3218,DATOS!$G:$G,$P$1,DATOS!$J:$J,$S$1)</f>
        <v>0</v>
      </c>
      <c r="T3218" s="117">
        <f>SUMIFS(DATOS!$F:$F,DATOS!$A:$A,$C3218,DATOS!$G:$G,$N$1,DATOS!$K:$K,$T$1)</f>
        <v>0</v>
      </c>
      <c r="U3218" s="118">
        <f>SUMIFS(DATOS!$F:$F,DATOS!$A:$A,$C3218,DATOS!$G:$G,$O$1,DATOS!$K:$K,$T$1)</f>
        <v>0</v>
      </c>
      <c r="V3218" s="119">
        <f>SUMIFS(DATOS!$F:$F,DATOS!$A:$A,$C3218,DATOS!$G:$G,$P$1,DATOS!$K:$K,$R$1)</f>
        <v>0</v>
      </c>
    </row>
    <row r="3219" spans="1:22">
      <c r="A3219" s="128" t="s">
        <v>452</v>
      </c>
      <c r="B3219" s="128" t="str">
        <f t="shared" si="377"/>
        <v>1 4 3 433 004 001</v>
      </c>
      <c r="C3219" s="5" t="s">
        <v>10372</v>
      </c>
      <c r="D3219" t="s">
        <v>3420</v>
      </c>
      <c r="E3219" s="127">
        <f t="shared" si="372"/>
        <v>0</v>
      </c>
      <c r="F3219" s="127">
        <f t="shared" si="373"/>
        <v>0</v>
      </c>
      <c r="G3219" s="127">
        <f t="shared" si="374"/>
        <v>0</v>
      </c>
      <c r="H3219" s="131">
        <f t="shared" si="375"/>
        <v>0</v>
      </c>
      <c r="I3219" s="128">
        <f t="shared" si="376"/>
        <v>17</v>
      </c>
      <c r="J3219" s="156" t="str">
        <f t="shared" si="371"/>
        <v>1 4 3 433 004</v>
      </c>
      <c r="K3219" s="118">
        <f>SUMIFS(DATOS!$F:$F,DATOS!$A:$A,$C3219,DATOS!$G:$G,$N$1,DATOS!$E:$E,$Q$1)</f>
        <v>0</v>
      </c>
      <c r="L3219" s="118">
        <f>SUMIFS(DATOS!$F:$F,DATOS!$A:$A,$C3219,DATOS!$G:$G,$O$1,DATOS!$E:$E,$Q$1)</f>
        <v>0</v>
      </c>
      <c r="M3219" s="119">
        <f>SUMIFS(DATOS!$F:$F,DATOS!$A:$A,$C3219,DATOS!$G:$G,$P$1,DATOS!$E:$E,$Q$1)</f>
        <v>0</v>
      </c>
      <c r="N3219" s="117">
        <f>SUMIFS(DATOS!$F:$F,DATOS!$A:$A,$C3219,DATOS!$G:$G,$N$1,DATOS!$L:$L,$R$1)</f>
        <v>0</v>
      </c>
      <c r="O3219" s="118">
        <f>SUMIFS(DATOS!$F:$F,DATOS!$A:$A,$C3219,DATOS!$G:$G,$O$1,DATOS!$L:$L,$R$1)</f>
        <v>0</v>
      </c>
      <c r="P3219" s="119">
        <f>SUMIFS(DATOS!$F:$F,DATOS!$A:$A,$C3219,DATOS!$G:$G,$P$1,DATOS!$L:$L,$R$1)</f>
        <v>0</v>
      </c>
      <c r="Q3219" s="117">
        <f>SUMIFS(DATOS!$F:$F,DATOS!$A:$A,$C3219,DATOS!$G:$G,$N$1,DATOS!$J:$J,$S$1)</f>
        <v>0</v>
      </c>
      <c r="R3219" s="118">
        <f>SUMIFS(DATOS!$F:$F,DATOS!$A:$A,$C3219,DATOS!$G:$G,$O$1,DATOS!$J:$J,$S$1)</f>
        <v>0</v>
      </c>
      <c r="S3219" s="119">
        <f>SUMIFS(DATOS!$F:$F,DATOS!$A:$A,$C3219,DATOS!$G:$G,$P$1,DATOS!$J:$J,$S$1)</f>
        <v>0</v>
      </c>
      <c r="T3219" s="117">
        <f>SUMIFS(DATOS!$F:$F,DATOS!$A:$A,$C3219,DATOS!$G:$G,$N$1,DATOS!$K:$K,$T$1)</f>
        <v>0</v>
      </c>
      <c r="U3219" s="118">
        <f>SUMIFS(DATOS!$F:$F,DATOS!$A:$A,$C3219,DATOS!$G:$G,$O$1,DATOS!$K:$K,$T$1)</f>
        <v>0</v>
      </c>
      <c r="V3219" s="119">
        <f>SUMIFS(DATOS!$F:$F,DATOS!$A:$A,$C3219,DATOS!$G:$G,$P$1,DATOS!$K:$K,$R$1)</f>
        <v>0</v>
      </c>
    </row>
    <row r="3220" spans="1:22">
      <c r="A3220" s="128" t="s">
        <v>452</v>
      </c>
      <c r="B3220" s="128" t="str">
        <f t="shared" si="377"/>
        <v>1 4 3 433 005 001</v>
      </c>
      <c r="C3220" s="5" t="s">
        <v>10373</v>
      </c>
      <c r="D3220" t="s">
        <v>3420</v>
      </c>
      <c r="E3220" s="127">
        <f t="shared" si="372"/>
        <v>0</v>
      </c>
      <c r="F3220" s="127">
        <f t="shared" si="373"/>
        <v>0</v>
      </c>
      <c r="G3220" s="127">
        <f t="shared" si="374"/>
        <v>0</v>
      </c>
      <c r="H3220" s="131">
        <f t="shared" si="375"/>
        <v>0</v>
      </c>
      <c r="I3220" s="128">
        <f t="shared" si="376"/>
        <v>17</v>
      </c>
      <c r="J3220" s="156" t="str">
        <f t="shared" si="371"/>
        <v>1 4 3 433 005</v>
      </c>
      <c r="K3220" s="118">
        <f>SUMIFS(DATOS!$F:$F,DATOS!$A:$A,$C3220,DATOS!$G:$G,$N$1,DATOS!$E:$E,$Q$1)</f>
        <v>0</v>
      </c>
      <c r="L3220" s="118">
        <f>SUMIFS(DATOS!$F:$F,DATOS!$A:$A,$C3220,DATOS!$G:$G,$O$1,DATOS!$E:$E,$Q$1)</f>
        <v>0</v>
      </c>
      <c r="M3220" s="119">
        <f>SUMIFS(DATOS!$F:$F,DATOS!$A:$A,$C3220,DATOS!$G:$G,$P$1,DATOS!$E:$E,$Q$1)</f>
        <v>0</v>
      </c>
      <c r="N3220" s="117">
        <f>SUMIFS(DATOS!$F:$F,DATOS!$A:$A,$C3220,DATOS!$G:$G,$N$1,DATOS!$L:$L,$R$1)</f>
        <v>0</v>
      </c>
      <c r="O3220" s="118">
        <f>SUMIFS(DATOS!$F:$F,DATOS!$A:$A,$C3220,DATOS!$G:$G,$O$1,DATOS!$L:$L,$R$1)</f>
        <v>0</v>
      </c>
      <c r="P3220" s="119">
        <f>SUMIFS(DATOS!$F:$F,DATOS!$A:$A,$C3220,DATOS!$G:$G,$P$1,DATOS!$L:$L,$R$1)</f>
        <v>0</v>
      </c>
      <c r="Q3220" s="117">
        <f>SUMIFS(DATOS!$F:$F,DATOS!$A:$A,$C3220,DATOS!$G:$G,$N$1,DATOS!$J:$J,$S$1)</f>
        <v>0</v>
      </c>
      <c r="R3220" s="118">
        <f>SUMIFS(DATOS!$F:$F,DATOS!$A:$A,$C3220,DATOS!$G:$G,$O$1,DATOS!$J:$J,$S$1)</f>
        <v>0</v>
      </c>
      <c r="S3220" s="119">
        <f>SUMIFS(DATOS!$F:$F,DATOS!$A:$A,$C3220,DATOS!$G:$G,$P$1,DATOS!$J:$J,$S$1)</f>
        <v>0</v>
      </c>
      <c r="T3220" s="117">
        <f>SUMIFS(DATOS!$F:$F,DATOS!$A:$A,$C3220,DATOS!$G:$G,$N$1,DATOS!$K:$K,$T$1)</f>
        <v>0</v>
      </c>
      <c r="U3220" s="118">
        <f>SUMIFS(DATOS!$F:$F,DATOS!$A:$A,$C3220,DATOS!$G:$G,$O$1,DATOS!$K:$K,$T$1)</f>
        <v>0</v>
      </c>
      <c r="V3220" s="119">
        <f>SUMIFS(DATOS!$F:$F,DATOS!$A:$A,$C3220,DATOS!$G:$G,$P$1,DATOS!$K:$K,$R$1)</f>
        <v>0</v>
      </c>
    </row>
    <row r="3221" spans="1:22">
      <c r="A3221" s="128" t="s">
        <v>452</v>
      </c>
      <c r="B3221" s="128" t="str">
        <f t="shared" si="377"/>
        <v>1 4 3 434 001 001</v>
      </c>
      <c r="C3221" s="5" t="s">
        <v>4953</v>
      </c>
      <c r="D3221" t="s">
        <v>3421</v>
      </c>
      <c r="E3221" s="127">
        <f t="shared" si="372"/>
        <v>0</v>
      </c>
      <c r="F3221" s="127">
        <f t="shared" si="373"/>
        <v>0</v>
      </c>
      <c r="G3221" s="127">
        <f t="shared" si="374"/>
        <v>0</v>
      </c>
      <c r="H3221" s="131">
        <f t="shared" si="375"/>
        <v>0</v>
      </c>
      <c r="I3221" s="128">
        <f t="shared" si="376"/>
        <v>17</v>
      </c>
      <c r="J3221" s="156" t="str">
        <f t="shared" si="371"/>
        <v>1 4 3 434 001</v>
      </c>
      <c r="K3221" s="118">
        <f>SUMIFS(DATOS!$F:$F,DATOS!$A:$A,$C3221,DATOS!$G:$G,$N$1,DATOS!$E:$E,$Q$1)</f>
        <v>0</v>
      </c>
      <c r="L3221" s="118">
        <f>SUMIFS(DATOS!$F:$F,DATOS!$A:$A,$C3221,DATOS!$G:$G,$O$1,DATOS!$E:$E,$Q$1)</f>
        <v>0</v>
      </c>
      <c r="M3221" s="119">
        <f>SUMIFS(DATOS!$F:$F,DATOS!$A:$A,$C3221,DATOS!$G:$G,$P$1,DATOS!$E:$E,$Q$1)</f>
        <v>0</v>
      </c>
      <c r="N3221" s="117">
        <f>SUMIFS(DATOS!$F:$F,DATOS!$A:$A,$C3221,DATOS!$G:$G,$N$1,DATOS!$L:$L,$R$1)</f>
        <v>0</v>
      </c>
      <c r="O3221" s="118">
        <f>SUMIFS(DATOS!$F:$F,DATOS!$A:$A,$C3221,DATOS!$G:$G,$O$1,DATOS!$L:$L,$R$1)</f>
        <v>0</v>
      </c>
      <c r="P3221" s="119">
        <f>SUMIFS(DATOS!$F:$F,DATOS!$A:$A,$C3221,DATOS!$G:$G,$P$1,DATOS!$L:$L,$R$1)</f>
        <v>0</v>
      </c>
      <c r="Q3221" s="117">
        <f>SUMIFS(DATOS!$F:$F,DATOS!$A:$A,$C3221,DATOS!$G:$G,$N$1,DATOS!$J:$J,$S$1)</f>
        <v>0</v>
      </c>
      <c r="R3221" s="118">
        <f>SUMIFS(DATOS!$F:$F,DATOS!$A:$A,$C3221,DATOS!$G:$G,$O$1,DATOS!$J:$J,$S$1)</f>
        <v>0</v>
      </c>
      <c r="S3221" s="119">
        <f>SUMIFS(DATOS!$F:$F,DATOS!$A:$A,$C3221,DATOS!$G:$G,$P$1,DATOS!$J:$J,$S$1)</f>
        <v>0</v>
      </c>
      <c r="T3221" s="117">
        <f>SUMIFS(DATOS!$F:$F,DATOS!$A:$A,$C3221,DATOS!$G:$G,$N$1,DATOS!$K:$K,$T$1)</f>
        <v>0</v>
      </c>
      <c r="U3221" s="118">
        <f>SUMIFS(DATOS!$F:$F,DATOS!$A:$A,$C3221,DATOS!$G:$G,$O$1,DATOS!$K:$K,$T$1)</f>
        <v>0</v>
      </c>
      <c r="V3221" s="119">
        <f>SUMIFS(DATOS!$F:$F,DATOS!$A:$A,$C3221,DATOS!$G:$G,$P$1,DATOS!$K:$K,$R$1)</f>
        <v>0</v>
      </c>
    </row>
    <row r="3222" spans="1:22">
      <c r="A3222" s="128" t="s">
        <v>452</v>
      </c>
      <c r="B3222" s="128" t="str">
        <f t="shared" si="377"/>
        <v>1 4 3 434 002 001</v>
      </c>
      <c r="C3222" s="5" t="s">
        <v>10374</v>
      </c>
      <c r="D3222" t="s">
        <v>3421</v>
      </c>
      <c r="E3222" s="127">
        <f t="shared" si="372"/>
        <v>0</v>
      </c>
      <c r="F3222" s="127">
        <f t="shared" si="373"/>
        <v>0</v>
      </c>
      <c r="G3222" s="127">
        <f t="shared" si="374"/>
        <v>0</v>
      </c>
      <c r="H3222" s="131">
        <f t="shared" si="375"/>
        <v>0</v>
      </c>
      <c r="I3222" s="128">
        <f t="shared" si="376"/>
        <v>17</v>
      </c>
      <c r="J3222" s="156" t="str">
        <f t="shared" si="371"/>
        <v>1 4 3 434 002</v>
      </c>
      <c r="K3222" s="118">
        <f>SUMIFS(DATOS!$F:$F,DATOS!$A:$A,$C3222,DATOS!$G:$G,$N$1,DATOS!$E:$E,$Q$1)</f>
        <v>0</v>
      </c>
      <c r="L3222" s="118">
        <f>SUMIFS(DATOS!$F:$F,DATOS!$A:$A,$C3222,DATOS!$G:$G,$O$1,DATOS!$E:$E,$Q$1)</f>
        <v>0</v>
      </c>
      <c r="M3222" s="119">
        <f>SUMIFS(DATOS!$F:$F,DATOS!$A:$A,$C3222,DATOS!$G:$G,$P$1,DATOS!$E:$E,$Q$1)</f>
        <v>0</v>
      </c>
      <c r="N3222" s="117">
        <f>SUMIFS(DATOS!$F:$F,DATOS!$A:$A,$C3222,DATOS!$G:$G,$N$1,DATOS!$L:$L,$R$1)</f>
        <v>0</v>
      </c>
      <c r="O3222" s="118">
        <f>SUMIFS(DATOS!$F:$F,DATOS!$A:$A,$C3222,DATOS!$G:$G,$O$1,DATOS!$L:$L,$R$1)</f>
        <v>0</v>
      </c>
      <c r="P3222" s="119">
        <f>SUMIFS(DATOS!$F:$F,DATOS!$A:$A,$C3222,DATOS!$G:$G,$P$1,DATOS!$L:$L,$R$1)</f>
        <v>0</v>
      </c>
      <c r="Q3222" s="117">
        <f>SUMIFS(DATOS!$F:$F,DATOS!$A:$A,$C3222,DATOS!$G:$G,$N$1,DATOS!$J:$J,$S$1)</f>
        <v>0</v>
      </c>
      <c r="R3222" s="118">
        <f>SUMIFS(DATOS!$F:$F,DATOS!$A:$A,$C3222,DATOS!$G:$G,$O$1,DATOS!$J:$J,$S$1)</f>
        <v>0</v>
      </c>
      <c r="S3222" s="119">
        <f>SUMIFS(DATOS!$F:$F,DATOS!$A:$A,$C3222,DATOS!$G:$G,$P$1,DATOS!$J:$J,$S$1)</f>
        <v>0</v>
      </c>
      <c r="T3222" s="117">
        <f>SUMIFS(DATOS!$F:$F,DATOS!$A:$A,$C3222,DATOS!$G:$G,$N$1,DATOS!$K:$K,$T$1)</f>
        <v>0</v>
      </c>
      <c r="U3222" s="118">
        <f>SUMIFS(DATOS!$F:$F,DATOS!$A:$A,$C3222,DATOS!$G:$G,$O$1,DATOS!$K:$K,$T$1)</f>
        <v>0</v>
      </c>
      <c r="V3222" s="119">
        <f>SUMIFS(DATOS!$F:$F,DATOS!$A:$A,$C3222,DATOS!$G:$G,$P$1,DATOS!$K:$K,$R$1)</f>
        <v>0</v>
      </c>
    </row>
    <row r="3223" spans="1:22">
      <c r="A3223" s="128" t="s">
        <v>452</v>
      </c>
      <c r="B3223" s="128" t="str">
        <f t="shared" si="377"/>
        <v>1 4 3 434 003 001</v>
      </c>
      <c r="C3223" s="5" t="s">
        <v>10375</v>
      </c>
      <c r="D3223" t="s">
        <v>3421</v>
      </c>
      <c r="E3223" s="127">
        <f t="shared" si="372"/>
        <v>0</v>
      </c>
      <c r="F3223" s="127">
        <f t="shared" si="373"/>
        <v>0</v>
      </c>
      <c r="G3223" s="127">
        <f t="shared" si="374"/>
        <v>0</v>
      </c>
      <c r="H3223" s="131">
        <f t="shared" si="375"/>
        <v>0</v>
      </c>
      <c r="I3223" s="128">
        <f t="shared" si="376"/>
        <v>17</v>
      </c>
      <c r="J3223" s="156" t="str">
        <f t="shared" si="371"/>
        <v>1 4 3 434 003</v>
      </c>
      <c r="K3223" s="118">
        <f>SUMIFS(DATOS!$F:$F,DATOS!$A:$A,$C3223,DATOS!$G:$G,$N$1,DATOS!$E:$E,$Q$1)</f>
        <v>0</v>
      </c>
      <c r="L3223" s="118">
        <f>SUMIFS(DATOS!$F:$F,DATOS!$A:$A,$C3223,DATOS!$G:$G,$O$1,DATOS!$E:$E,$Q$1)</f>
        <v>0</v>
      </c>
      <c r="M3223" s="119">
        <f>SUMIFS(DATOS!$F:$F,DATOS!$A:$A,$C3223,DATOS!$G:$G,$P$1,DATOS!$E:$E,$Q$1)</f>
        <v>0</v>
      </c>
      <c r="N3223" s="117">
        <f>SUMIFS(DATOS!$F:$F,DATOS!$A:$A,$C3223,DATOS!$G:$G,$N$1,DATOS!$L:$L,$R$1)</f>
        <v>0</v>
      </c>
      <c r="O3223" s="118">
        <f>SUMIFS(DATOS!$F:$F,DATOS!$A:$A,$C3223,DATOS!$G:$G,$O$1,DATOS!$L:$L,$R$1)</f>
        <v>0</v>
      </c>
      <c r="P3223" s="119">
        <f>SUMIFS(DATOS!$F:$F,DATOS!$A:$A,$C3223,DATOS!$G:$G,$P$1,DATOS!$L:$L,$R$1)</f>
        <v>0</v>
      </c>
      <c r="Q3223" s="117">
        <f>SUMIFS(DATOS!$F:$F,DATOS!$A:$A,$C3223,DATOS!$G:$G,$N$1,DATOS!$J:$J,$S$1)</f>
        <v>0</v>
      </c>
      <c r="R3223" s="118">
        <f>SUMIFS(DATOS!$F:$F,DATOS!$A:$A,$C3223,DATOS!$G:$G,$O$1,DATOS!$J:$J,$S$1)</f>
        <v>0</v>
      </c>
      <c r="S3223" s="119">
        <f>SUMIFS(DATOS!$F:$F,DATOS!$A:$A,$C3223,DATOS!$G:$G,$P$1,DATOS!$J:$J,$S$1)</f>
        <v>0</v>
      </c>
      <c r="T3223" s="117">
        <f>SUMIFS(DATOS!$F:$F,DATOS!$A:$A,$C3223,DATOS!$G:$G,$N$1,DATOS!$K:$K,$T$1)</f>
        <v>0</v>
      </c>
      <c r="U3223" s="118">
        <f>SUMIFS(DATOS!$F:$F,DATOS!$A:$A,$C3223,DATOS!$G:$G,$O$1,DATOS!$K:$K,$T$1)</f>
        <v>0</v>
      </c>
      <c r="V3223" s="119">
        <f>SUMIFS(DATOS!$F:$F,DATOS!$A:$A,$C3223,DATOS!$G:$G,$P$1,DATOS!$K:$K,$R$1)</f>
        <v>0</v>
      </c>
    </row>
    <row r="3224" spans="1:22">
      <c r="A3224" s="128" t="s">
        <v>452</v>
      </c>
      <c r="B3224" s="128" t="str">
        <f t="shared" si="377"/>
        <v>1 4 3 434 004 001</v>
      </c>
      <c r="C3224" s="5" t="s">
        <v>10376</v>
      </c>
      <c r="D3224" t="s">
        <v>3421</v>
      </c>
      <c r="E3224" s="127">
        <f t="shared" si="372"/>
        <v>0</v>
      </c>
      <c r="F3224" s="127">
        <f t="shared" si="373"/>
        <v>0</v>
      </c>
      <c r="G3224" s="127">
        <f t="shared" si="374"/>
        <v>0</v>
      </c>
      <c r="H3224" s="131">
        <f t="shared" si="375"/>
        <v>0</v>
      </c>
      <c r="I3224" s="128">
        <f t="shared" si="376"/>
        <v>17</v>
      </c>
      <c r="J3224" s="156" t="str">
        <f t="shared" si="371"/>
        <v>1 4 3 434 004</v>
      </c>
      <c r="K3224" s="118">
        <f>SUMIFS(DATOS!$F:$F,DATOS!$A:$A,$C3224,DATOS!$G:$G,$N$1,DATOS!$E:$E,$Q$1)</f>
        <v>0</v>
      </c>
      <c r="L3224" s="118">
        <f>SUMIFS(DATOS!$F:$F,DATOS!$A:$A,$C3224,DATOS!$G:$G,$O$1,DATOS!$E:$E,$Q$1)</f>
        <v>0</v>
      </c>
      <c r="M3224" s="119">
        <f>SUMIFS(DATOS!$F:$F,DATOS!$A:$A,$C3224,DATOS!$G:$G,$P$1,DATOS!$E:$E,$Q$1)</f>
        <v>0</v>
      </c>
      <c r="N3224" s="117">
        <f>SUMIFS(DATOS!$F:$F,DATOS!$A:$A,$C3224,DATOS!$G:$G,$N$1,DATOS!$L:$L,$R$1)</f>
        <v>0</v>
      </c>
      <c r="O3224" s="118">
        <f>SUMIFS(DATOS!$F:$F,DATOS!$A:$A,$C3224,DATOS!$G:$G,$O$1,DATOS!$L:$L,$R$1)</f>
        <v>0</v>
      </c>
      <c r="P3224" s="119">
        <f>SUMIFS(DATOS!$F:$F,DATOS!$A:$A,$C3224,DATOS!$G:$G,$P$1,DATOS!$L:$L,$R$1)</f>
        <v>0</v>
      </c>
      <c r="Q3224" s="117">
        <f>SUMIFS(DATOS!$F:$F,DATOS!$A:$A,$C3224,DATOS!$G:$G,$N$1,DATOS!$J:$J,$S$1)</f>
        <v>0</v>
      </c>
      <c r="R3224" s="118">
        <f>SUMIFS(DATOS!$F:$F,DATOS!$A:$A,$C3224,DATOS!$G:$G,$O$1,DATOS!$J:$J,$S$1)</f>
        <v>0</v>
      </c>
      <c r="S3224" s="119">
        <f>SUMIFS(DATOS!$F:$F,DATOS!$A:$A,$C3224,DATOS!$G:$G,$P$1,DATOS!$J:$J,$S$1)</f>
        <v>0</v>
      </c>
      <c r="T3224" s="117">
        <f>SUMIFS(DATOS!$F:$F,DATOS!$A:$A,$C3224,DATOS!$G:$G,$N$1,DATOS!$K:$K,$T$1)</f>
        <v>0</v>
      </c>
      <c r="U3224" s="118">
        <f>SUMIFS(DATOS!$F:$F,DATOS!$A:$A,$C3224,DATOS!$G:$G,$O$1,DATOS!$K:$K,$T$1)</f>
        <v>0</v>
      </c>
      <c r="V3224" s="119">
        <f>SUMIFS(DATOS!$F:$F,DATOS!$A:$A,$C3224,DATOS!$G:$G,$P$1,DATOS!$K:$K,$R$1)</f>
        <v>0</v>
      </c>
    </row>
    <row r="3225" spans="1:22">
      <c r="A3225" s="128" t="s">
        <v>452</v>
      </c>
      <c r="B3225" s="128" t="str">
        <f t="shared" si="377"/>
        <v>1 4 3 434 005 001</v>
      </c>
      <c r="C3225" s="5" t="s">
        <v>10377</v>
      </c>
      <c r="D3225" t="s">
        <v>3421</v>
      </c>
      <c r="E3225" s="127">
        <f t="shared" si="372"/>
        <v>0</v>
      </c>
      <c r="F3225" s="127">
        <f t="shared" si="373"/>
        <v>0</v>
      </c>
      <c r="G3225" s="127">
        <f t="shared" si="374"/>
        <v>0</v>
      </c>
      <c r="H3225" s="131">
        <f t="shared" si="375"/>
        <v>0</v>
      </c>
      <c r="I3225" s="128">
        <f t="shared" si="376"/>
        <v>17</v>
      </c>
      <c r="J3225" s="156" t="str">
        <f t="shared" si="371"/>
        <v>1 4 3 434 005</v>
      </c>
      <c r="K3225" s="118">
        <f>SUMIFS(DATOS!$F:$F,DATOS!$A:$A,$C3225,DATOS!$G:$G,$N$1,DATOS!$E:$E,$Q$1)</f>
        <v>0</v>
      </c>
      <c r="L3225" s="118">
        <f>SUMIFS(DATOS!$F:$F,DATOS!$A:$A,$C3225,DATOS!$G:$G,$O$1,DATOS!$E:$E,$Q$1)</f>
        <v>0</v>
      </c>
      <c r="M3225" s="119">
        <f>SUMIFS(DATOS!$F:$F,DATOS!$A:$A,$C3225,DATOS!$G:$G,$P$1,DATOS!$E:$E,$Q$1)</f>
        <v>0</v>
      </c>
      <c r="N3225" s="117">
        <f>SUMIFS(DATOS!$F:$F,DATOS!$A:$A,$C3225,DATOS!$G:$G,$N$1,DATOS!$L:$L,$R$1)</f>
        <v>0</v>
      </c>
      <c r="O3225" s="118">
        <f>SUMIFS(DATOS!$F:$F,DATOS!$A:$A,$C3225,DATOS!$G:$G,$O$1,DATOS!$L:$L,$R$1)</f>
        <v>0</v>
      </c>
      <c r="P3225" s="119">
        <f>SUMIFS(DATOS!$F:$F,DATOS!$A:$A,$C3225,DATOS!$G:$G,$P$1,DATOS!$L:$L,$R$1)</f>
        <v>0</v>
      </c>
      <c r="Q3225" s="117">
        <f>SUMIFS(DATOS!$F:$F,DATOS!$A:$A,$C3225,DATOS!$G:$G,$N$1,DATOS!$J:$J,$S$1)</f>
        <v>0</v>
      </c>
      <c r="R3225" s="118">
        <f>SUMIFS(DATOS!$F:$F,DATOS!$A:$A,$C3225,DATOS!$G:$G,$O$1,DATOS!$J:$J,$S$1)</f>
        <v>0</v>
      </c>
      <c r="S3225" s="119">
        <f>SUMIFS(DATOS!$F:$F,DATOS!$A:$A,$C3225,DATOS!$G:$G,$P$1,DATOS!$J:$J,$S$1)</f>
        <v>0</v>
      </c>
      <c r="T3225" s="117">
        <f>SUMIFS(DATOS!$F:$F,DATOS!$A:$A,$C3225,DATOS!$G:$G,$N$1,DATOS!$K:$K,$T$1)</f>
        <v>0</v>
      </c>
      <c r="U3225" s="118">
        <f>SUMIFS(DATOS!$F:$F,DATOS!$A:$A,$C3225,DATOS!$G:$G,$O$1,DATOS!$K:$K,$T$1)</f>
        <v>0</v>
      </c>
      <c r="V3225" s="119">
        <f>SUMIFS(DATOS!$F:$F,DATOS!$A:$A,$C3225,DATOS!$G:$G,$P$1,DATOS!$K:$K,$R$1)</f>
        <v>0</v>
      </c>
    </row>
    <row r="3226" spans="1:22">
      <c r="A3226" s="128" t="s">
        <v>452</v>
      </c>
      <c r="B3226" s="128" t="str">
        <f t="shared" si="377"/>
        <v>1 4 3 435 001 001</v>
      </c>
      <c r="C3226" s="5" t="s">
        <v>4961</v>
      </c>
      <c r="D3226" t="s">
        <v>3422</v>
      </c>
      <c r="E3226" s="127">
        <f t="shared" si="372"/>
        <v>0</v>
      </c>
      <c r="F3226" s="127">
        <f t="shared" si="373"/>
        <v>0</v>
      </c>
      <c r="G3226" s="127">
        <f t="shared" si="374"/>
        <v>0</v>
      </c>
      <c r="H3226" s="131">
        <f t="shared" si="375"/>
        <v>0</v>
      </c>
      <c r="I3226" s="128">
        <f t="shared" si="376"/>
        <v>17</v>
      </c>
      <c r="J3226" s="156" t="str">
        <f t="shared" si="371"/>
        <v>1 4 3 435 001</v>
      </c>
      <c r="K3226" s="118">
        <f>SUMIFS(DATOS!$F:$F,DATOS!$A:$A,$C3226,DATOS!$G:$G,$N$1,DATOS!$E:$E,$Q$1)</f>
        <v>0</v>
      </c>
      <c r="L3226" s="118">
        <f>SUMIFS(DATOS!$F:$F,DATOS!$A:$A,$C3226,DATOS!$G:$G,$O$1,DATOS!$E:$E,$Q$1)</f>
        <v>0</v>
      </c>
      <c r="M3226" s="119">
        <f>SUMIFS(DATOS!$F:$F,DATOS!$A:$A,$C3226,DATOS!$G:$G,$P$1,DATOS!$E:$E,$Q$1)</f>
        <v>0</v>
      </c>
      <c r="N3226" s="117">
        <f>SUMIFS(DATOS!$F:$F,DATOS!$A:$A,$C3226,DATOS!$G:$G,$N$1,DATOS!$L:$L,$R$1)</f>
        <v>0</v>
      </c>
      <c r="O3226" s="118">
        <f>SUMIFS(DATOS!$F:$F,DATOS!$A:$A,$C3226,DATOS!$G:$G,$O$1,DATOS!$L:$L,$R$1)</f>
        <v>0</v>
      </c>
      <c r="P3226" s="119">
        <f>SUMIFS(DATOS!$F:$F,DATOS!$A:$A,$C3226,DATOS!$G:$G,$P$1,DATOS!$L:$L,$R$1)</f>
        <v>0</v>
      </c>
      <c r="Q3226" s="117">
        <f>SUMIFS(DATOS!$F:$F,DATOS!$A:$A,$C3226,DATOS!$G:$G,$N$1,DATOS!$J:$J,$S$1)</f>
        <v>0</v>
      </c>
      <c r="R3226" s="118">
        <f>SUMIFS(DATOS!$F:$F,DATOS!$A:$A,$C3226,DATOS!$G:$G,$O$1,DATOS!$J:$J,$S$1)</f>
        <v>0</v>
      </c>
      <c r="S3226" s="119">
        <f>SUMIFS(DATOS!$F:$F,DATOS!$A:$A,$C3226,DATOS!$G:$G,$P$1,DATOS!$J:$J,$S$1)</f>
        <v>0</v>
      </c>
      <c r="T3226" s="117">
        <f>SUMIFS(DATOS!$F:$F,DATOS!$A:$A,$C3226,DATOS!$G:$G,$N$1,DATOS!$K:$K,$T$1)</f>
        <v>0</v>
      </c>
      <c r="U3226" s="118">
        <f>SUMIFS(DATOS!$F:$F,DATOS!$A:$A,$C3226,DATOS!$G:$G,$O$1,DATOS!$K:$K,$T$1)</f>
        <v>0</v>
      </c>
      <c r="V3226" s="119">
        <f>SUMIFS(DATOS!$F:$F,DATOS!$A:$A,$C3226,DATOS!$G:$G,$P$1,DATOS!$K:$K,$R$1)</f>
        <v>0</v>
      </c>
    </row>
    <row r="3227" spans="1:22">
      <c r="A3227" s="128" t="s">
        <v>452</v>
      </c>
      <c r="B3227" s="128" t="str">
        <f t="shared" si="377"/>
        <v>1 4 3 435 002 001</v>
      </c>
      <c r="C3227" s="5" t="s">
        <v>10378</v>
      </c>
      <c r="D3227" t="s">
        <v>3422</v>
      </c>
      <c r="E3227" s="127">
        <f t="shared" si="372"/>
        <v>0</v>
      </c>
      <c r="F3227" s="127">
        <f t="shared" si="373"/>
        <v>0</v>
      </c>
      <c r="G3227" s="127">
        <f t="shared" si="374"/>
        <v>0</v>
      </c>
      <c r="H3227" s="131">
        <f t="shared" si="375"/>
        <v>0</v>
      </c>
      <c r="I3227" s="128">
        <f t="shared" si="376"/>
        <v>17</v>
      </c>
      <c r="J3227" s="156" t="str">
        <f t="shared" si="371"/>
        <v>1 4 3 435 002</v>
      </c>
      <c r="K3227" s="118">
        <f>SUMIFS(DATOS!$F:$F,DATOS!$A:$A,$C3227,DATOS!$G:$G,$N$1,DATOS!$E:$E,$Q$1)</f>
        <v>0</v>
      </c>
      <c r="L3227" s="118">
        <f>SUMIFS(DATOS!$F:$F,DATOS!$A:$A,$C3227,DATOS!$G:$G,$O$1,DATOS!$E:$E,$Q$1)</f>
        <v>0</v>
      </c>
      <c r="M3227" s="119">
        <f>SUMIFS(DATOS!$F:$F,DATOS!$A:$A,$C3227,DATOS!$G:$G,$P$1,DATOS!$E:$E,$Q$1)</f>
        <v>0</v>
      </c>
      <c r="N3227" s="117">
        <f>SUMIFS(DATOS!$F:$F,DATOS!$A:$A,$C3227,DATOS!$G:$G,$N$1,DATOS!$L:$L,$R$1)</f>
        <v>0</v>
      </c>
      <c r="O3227" s="118">
        <f>SUMIFS(DATOS!$F:$F,DATOS!$A:$A,$C3227,DATOS!$G:$G,$O$1,DATOS!$L:$L,$R$1)</f>
        <v>0</v>
      </c>
      <c r="P3227" s="119">
        <f>SUMIFS(DATOS!$F:$F,DATOS!$A:$A,$C3227,DATOS!$G:$G,$P$1,DATOS!$L:$L,$R$1)</f>
        <v>0</v>
      </c>
      <c r="Q3227" s="117">
        <f>SUMIFS(DATOS!$F:$F,DATOS!$A:$A,$C3227,DATOS!$G:$G,$N$1,DATOS!$J:$J,$S$1)</f>
        <v>0</v>
      </c>
      <c r="R3227" s="118">
        <f>SUMIFS(DATOS!$F:$F,DATOS!$A:$A,$C3227,DATOS!$G:$G,$O$1,DATOS!$J:$J,$S$1)</f>
        <v>0</v>
      </c>
      <c r="S3227" s="119">
        <f>SUMIFS(DATOS!$F:$F,DATOS!$A:$A,$C3227,DATOS!$G:$G,$P$1,DATOS!$J:$J,$S$1)</f>
        <v>0</v>
      </c>
      <c r="T3227" s="117">
        <f>SUMIFS(DATOS!$F:$F,DATOS!$A:$A,$C3227,DATOS!$G:$G,$N$1,DATOS!$K:$K,$T$1)</f>
        <v>0</v>
      </c>
      <c r="U3227" s="118">
        <f>SUMIFS(DATOS!$F:$F,DATOS!$A:$A,$C3227,DATOS!$G:$G,$O$1,DATOS!$K:$K,$T$1)</f>
        <v>0</v>
      </c>
      <c r="V3227" s="119">
        <f>SUMIFS(DATOS!$F:$F,DATOS!$A:$A,$C3227,DATOS!$G:$G,$P$1,DATOS!$K:$K,$R$1)</f>
        <v>0</v>
      </c>
    </row>
    <row r="3228" spans="1:22">
      <c r="A3228" s="128" t="s">
        <v>452</v>
      </c>
      <c r="B3228" s="128" t="str">
        <f t="shared" si="377"/>
        <v>1 4 3 435 003 001</v>
      </c>
      <c r="C3228" s="5" t="s">
        <v>10379</v>
      </c>
      <c r="D3228" t="s">
        <v>3422</v>
      </c>
      <c r="E3228" s="127">
        <f t="shared" si="372"/>
        <v>0</v>
      </c>
      <c r="F3228" s="127">
        <f t="shared" si="373"/>
        <v>0</v>
      </c>
      <c r="G3228" s="127">
        <f t="shared" si="374"/>
        <v>0</v>
      </c>
      <c r="H3228" s="131">
        <f t="shared" si="375"/>
        <v>0</v>
      </c>
      <c r="I3228" s="128">
        <f t="shared" si="376"/>
        <v>17</v>
      </c>
      <c r="J3228" s="156" t="str">
        <f t="shared" ref="J3228:J3291" si="378">IF(I3228=9,MID(C3228,1,5),IF(I3228=13,MID(C3228,1,9),IF(I3228=17,MID(C3228,1,13),IF(I3228=21,MID(C3228,1,17),IF(I3228=25,MID(C3228,1,21))))))</f>
        <v>1 4 3 435 003</v>
      </c>
      <c r="K3228" s="118">
        <f>SUMIFS(DATOS!$F:$F,DATOS!$A:$A,$C3228,DATOS!$G:$G,$N$1,DATOS!$E:$E,$Q$1)</f>
        <v>0</v>
      </c>
      <c r="L3228" s="118">
        <f>SUMIFS(DATOS!$F:$F,DATOS!$A:$A,$C3228,DATOS!$G:$G,$O$1,DATOS!$E:$E,$Q$1)</f>
        <v>0</v>
      </c>
      <c r="M3228" s="119">
        <f>SUMIFS(DATOS!$F:$F,DATOS!$A:$A,$C3228,DATOS!$G:$G,$P$1,DATOS!$E:$E,$Q$1)</f>
        <v>0</v>
      </c>
      <c r="N3228" s="117">
        <f>SUMIFS(DATOS!$F:$F,DATOS!$A:$A,$C3228,DATOS!$G:$G,$N$1,DATOS!$L:$L,$R$1)</f>
        <v>0</v>
      </c>
      <c r="O3228" s="118">
        <f>SUMIFS(DATOS!$F:$F,DATOS!$A:$A,$C3228,DATOS!$G:$G,$O$1,DATOS!$L:$L,$R$1)</f>
        <v>0</v>
      </c>
      <c r="P3228" s="119">
        <f>SUMIFS(DATOS!$F:$F,DATOS!$A:$A,$C3228,DATOS!$G:$G,$P$1,DATOS!$L:$L,$R$1)</f>
        <v>0</v>
      </c>
      <c r="Q3228" s="117">
        <f>SUMIFS(DATOS!$F:$F,DATOS!$A:$A,$C3228,DATOS!$G:$G,$N$1,DATOS!$J:$J,$S$1)</f>
        <v>0</v>
      </c>
      <c r="R3228" s="118">
        <f>SUMIFS(DATOS!$F:$F,DATOS!$A:$A,$C3228,DATOS!$G:$G,$O$1,DATOS!$J:$J,$S$1)</f>
        <v>0</v>
      </c>
      <c r="S3228" s="119">
        <f>SUMIFS(DATOS!$F:$F,DATOS!$A:$A,$C3228,DATOS!$G:$G,$P$1,DATOS!$J:$J,$S$1)</f>
        <v>0</v>
      </c>
      <c r="T3228" s="117">
        <f>SUMIFS(DATOS!$F:$F,DATOS!$A:$A,$C3228,DATOS!$G:$G,$N$1,DATOS!$K:$K,$T$1)</f>
        <v>0</v>
      </c>
      <c r="U3228" s="118">
        <f>SUMIFS(DATOS!$F:$F,DATOS!$A:$A,$C3228,DATOS!$G:$G,$O$1,DATOS!$K:$K,$T$1)</f>
        <v>0</v>
      </c>
      <c r="V3228" s="119">
        <f>SUMIFS(DATOS!$F:$F,DATOS!$A:$A,$C3228,DATOS!$G:$G,$P$1,DATOS!$K:$K,$R$1)</f>
        <v>0</v>
      </c>
    </row>
    <row r="3229" spans="1:22">
      <c r="A3229" s="128" t="s">
        <v>452</v>
      </c>
      <c r="B3229" s="128" t="str">
        <f t="shared" si="377"/>
        <v>1 4 3 435 004 001</v>
      </c>
      <c r="C3229" s="5" t="s">
        <v>10380</v>
      </c>
      <c r="D3229" t="s">
        <v>3422</v>
      </c>
      <c r="E3229" s="127">
        <f t="shared" si="372"/>
        <v>0</v>
      </c>
      <c r="F3229" s="127">
        <f t="shared" si="373"/>
        <v>0</v>
      </c>
      <c r="G3229" s="127">
        <f t="shared" si="374"/>
        <v>0</v>
      </c>
      <c r="H3229" s="131">
        <f t="shared" si="375"/>
        <v>0</v>
      </c>
      <c r="I3229" s="128">
        <f t="shared" si="376"/>
        <v>17</v>
      </c>
      <c r="J3229" s="156" t="str">
        <f t="shared" si="378"/>
        <v>1 4 3 435 004</v>
      </c>
      <c r="K3229" s="118">
        <f>SUMIFS(DATOS!$F:$F,DATOS!$A:$A,$C3229,DATOS!$G:$G,$N$1,DATOS!$E:$E,$Q$1)</f>
        <v>0</v>
      </c>
      <c r="L3229" s="118">
        <f>SUMIFS(DATOS!$F:$F,DATOS!$A:$A,$C3229,DATOS!$G:$G,$O$1,DATOS!$E:$E,$Q$1)</f>
        <v>0</v>
      </c>
      <c r="M3229" s="119">
        <f>SUMIFS(DATOS!$F:$F,DATOS!$A:$A,$C3229,DATOS!$G:$G,$P$1,DATOS!$E:$E,$Q$1)</f>
        <v>0</v>
      </c>
      <c r="N3229" s="117">
        <f>SUMIFS(DATOS!$F:$F,DATOS!$A:$A,$C3229,DATOS!$G:$G,$N$1,DATOS!$L:$L,$R$1)</f>
        <v>0</v>
      </c>
      <c r="O3229" s="118">
        <f>SUMIFS(DATOS!$F:$F,DATOS!$A:$A,$C3229,DATOS!$G:$G,$O$1,DATOS!$L:$L,$R$1)</f>
        <v>0</v>
      </c>
      <c r="P3229" s="119">
        <f>SUMIFS(DATOS!$F:$F,DATOS!$A:$A,$C3229,DATOS!$G:$G,$P$1,DATOS!$L:$L,$R$1)</f>
        <v>0</v>
      </c>
      <c r="Q3229" s="117">
        <f>SUMIFS(DATOS!$F:$F,DATOS!$A:$A,$C3229,DATOS!$G:$G,$N$1,DATOS!$J:$J,$S$1)</f>
        <v>0</v>
      </c>
      <c r="R3229" s="118">
        <f>SUMIFS(DATOS!$F:$F,DATOS!$A:$A,$C3229,DATOS!$G:$G,$O$1,DATOS!$J:$J,$S$1)</f>
        <v>0</v>
      </c>
      <c r="S3229" s="119">
        <f>SUMIFS(DATOS!$F:$F,DATOS!$A:$A,$C3229,DATOS!$G:$G,$P$1,DATOS!$J:$J,$S$1)</f>
        <v>0</v>
      </c>
      <c r="T3229" s="117">
        <f>SUMIFS(DATOS!$F:$F,DATOS!$A:$A,$C3229,DATOS!$G:$G,$N$1,DATOS!$K:$K,$T$1)</f>
        <v>0</v>
      </c>
      <c r="U3229" s="118">
        <f>SUMIFS(DATOS!$F:$F,DATOS!$A:$A,$C3229,DATOS!$G:$G,$O$1,DATOS!$K:$K,$T$1)</f>
        <v>0</v>
      </c>
      <c r="V3229" s="119">
        <f>SUMIFS(DATOS!$F:$F,DATOS!$A:$A,$C3229,DATOS!$G:$G,$P$1,DATOS!$K:$K,$R$1)</f>
        <v>0</v>
      </c>
    </row>
    <row r="3230" spans="1:22">
      <c r="A3230" s="128" t="s">
        <v>452</v>
      </c>
      <c r="B3230" s="128" t="str">
        <f t="shared" si="377"/>
        <v>1 4 3 435 005 001</v>
      </c>
      <c r="C3230" s="5" t="s">
        <v>10381</v>
      </c>
      <c r="D3230" t="s">
        <v>3422</v>
      </c>
      <c r="E3230" s="127">
        <f t="shared" si="372"/>
        <v>0</v>
      </c>
      <c r="F3230" s="127">
        <f t="shared" si="373"/>
        <v>0</v>
      </c>
      <c r="G3230" s="127">
        <f t="shared" si="374"/>
        <v>0</v>
      </c>
      <c r="H3230" s="131">
        <f t="shared" si="375"/>
        <v>0</v>
      </c>
      <c r="I3230" s="128">
        <f t="shared" si="376"/>
        <v>17</v>
      </c>
      <c r="J3230" s="156" t="str">
        <f t="shared" si="378"/>
        <v>1 4 3 435 005</v>
      </c>
      <c r="K3230" s="118">
        <f>SUMIFS(DATOS!$F:$F,DATOS!$A:$A,$C3230,DATOS!$G:$G,$N$1,DATOS!$E:$E,$Q$1)</f>
        <v>0</v>
      </c>
      <c r="L3230" s="118">
        <f>SUMIFS(DATOS!$F:$F,DATOS!$A:$A,$C3230,DATOS!$G:$G,$O$1,DATOS!$E:$E,$Q$1)</f>
        <v>0</v>
      </c>
      <c r="M3230" s="119">
        <f>SUMIFS(DATOS!$F:$F,DATOS!$A:$A,$C3230,DATOS!$G:$G,$P$1,DATOS!$E:$E,$Q$1)</f>
        <v>0</v>
      </c>
      <c r="N3230" s="117">
        <f>SUMIFS(DATOS!$F:$F,DATOS!$A:$A,$C3230,DATOS!$G:$G,$N$1,DATOS!$L:$L,$R$1)</f>
        <v>0</v>
      </c>
      <c r="O3230" s="118">
        <f>SUMIFS(DATOS!$F:$F,DATOS!$A:$A,$C3230,DATOS!$G:$G,$O$1,DATOS!$L:$L,$R$1)</f>
        <v>0</v>
      </c>
      <c r="P3230" s="119">
        <f>SUMIFS(DATOS!$F:$F,DATOS!$A:$A,$C3230,DATOS!$G:$G,$P$1,DATOS!$L:$L,$R$1)</f>
        <v>0</v>
      </c>
      <c r="Q3230" s="117">
        <f>SUMIFS(DATOS!$F:$F,DATOS!$A:$A,$C3230,DATOS!$G:$G,$N$1,DATOS!$J:$J,$S$1)</f>
        <v>0</v>
      </c>
      <c r="R3230" s="118">
        <f>SUMIFS(DATOS!$F:$F,DATOS!$A:$A,$C3230,DATOS!$G:$G,$O$1,DATOS!$J:$J,$S$1)</f>
        <v>0</v>
      </c>
      <c r="S3230" s="119">
        <f>SUMIFS(DATOS!$F:$F,DATOS!$A:$A,$C3230,DATOS!$G:$G,$P$1,DATOS!$J:$J,$S$1)</f>
        <v>0</v>
      </c>
      <c r="T3230" s="117">
        <f>SUMIFS(DATOS!$F:$F,DATOS!$A:$A,$C3230,DATOS!$G:$G,$N$1,DATOS!$K:$K,$T$1)</f>
        <v>0</v>
      </c>
      <c r="U3230" s="118">
        <f>SUMIFS(DATOS!$F:$F,DATOS!$A:$A,$C3230,DATOS!$G:$G,$O$1,DATOS!$K:$K,$T$1)</f>
        <v>0</v>
      </c>
      <c r="V3230" s="119">
        <f>SUMIFS(DATOS!$F:$F,DATOS!$A:$A,$C3230,DATOS!$G:$G,$P$1,DATOS!$K:$K,$R$1)</f>
        <v>0</v>
      </c>
    </row>
    <row r="3231" spans="1:22">
      <c r="A3231" s="128" t="s">
        <v>452</v>
      </c>
      <c r="B3231" s="128" t="str">
        <f t="shared" si="377"/>
        <v>1 4 3 436 001 001</v>
      </c>
      <c r="C3231" s="5" t="s">
        <v>4969</v>
      </c>
      <c r="D3231" t="s">
        <v>3423</v>
      </c>
      <c r="E3231" s="127">
        <f t="shared" si="372"/>
        <v>0</v>
      </c>
      <c r="F3231" s="127">
        <f t="shared" si="373"/>
        <v>0</v>
      </c>
      <c r="G3231" s="127">
        <f t="shared" si="374"/>
        <v>0</v>
      </c>
      <c r="H3231" s="131">
        <f t="shared" si="375"/>
        <v>0</v>
      </c>
      <c r="I3231" s="128">
        <f t="shared" si="376"/>
        <v>17</v>
      </c>
      <c r="J3231" s="156" t="str">
        <f t="shared" si="378"/>
        <v>1 4 3 436 001</v>
      </c>
      <c r="K3231" s="118">
        <f>SUMIFS(DATOS!$F:$F,DATOS!$A:$A,$C3231,DATOS!$G:$G,$N$1,DATOS!$E:$E,$Q$1)</f>
        <v>0</v>
      </c>
      <c r="L3231" s="118">
        <f>SUMIFS(DATOS!$F:$F,DATOS!$A:$A,$C3231,DATOS!$G:$G,$O$1,DATOS!$E:$E,$Q$1)</f>
        <v>0</v>
      </c>
      <c r="M3231" s="119">
        <f>SUMIFS(DATOS!$F:$F,DATOS!$A:$A,$C3231,DATOS!$G:$G,$P$1,DATOS!$E:$E,$Q$1)</f>
        <v>0</v>
      </c>
      <c r="N3231" s="117">
        <f>SUMIFS(DATOS!$F:$F,DATOS!$A:$A,$C3231,DATOS!$G:$G,$N$1,DATOS!$L:$L,$R$1)</f>
        <v>0</v>
      </c>
      <c r="O3231" s="118">
        <f>SUMIFS(DATOS!$F:$F,DATOS!$A:$A,$C3231,DATOS!$G:$G,$O$1,DATOS!$L:$L,$R$1)</f>
        <v>0</v>
      </c>
      <c r="P3231" s="119">
        <f>SUMIFS(DATOS!$F:$F,DATOS!$A:$A,$C3231,DATOS!$G:$G,$P$1,DATOS!$L:$L,$R$1)</f>
        <v>0</v>
      </c>
      <c r="Q3231" s="117">
        <f>SUMIFS(DATOS!$F:$F,DATOS!$A:$A,$C3231,DATOS!$G:$G,$N$1,DATOS!$J:$J,$S$1)</f>
        <v>0</v>
      </c>
      <c r="R3231" s="118">
        <f>SUMIFS(DATOS!$F:$F,DATOS!$A:$A,$C3231,DATOS!$G:$G,$O$1,DATOS!$J:$J,$S$1)</f>
        <v>0</v>
      </c>
      <c r="S3231" s="119">
        <f>SUMIFS(DATOS!$F:$F,DATOS!$A:$A,$C3231,DATOS!$G:$G,$P$1,DATOS!$J:$J,$S$1)</f>
        <v>0</v>
      </c>
      <c r="T3231" s="117">
        <f>SUMIFS(DATOS!$F:$F,DATOS!$A:$A,$C3231,DATOS!$G:$G,$N$1,DATOS!$K:$K,$T$1)</f>
        <v>0</v>
      </c>
      <c r="U3231" s="118">
        <f>SUMIFS(DATOS!$F:$F,DATOS!$A:$A,$C3231,DATOS!$G:$G,$O$1,DATOS!$K:$K,$T$1)</f>
        <v>0</v>
      </c>
      <c r="V3231" s="119">
        <f>SUMIFS(DATOS!$F:$F,DATOS!$A:$A,$C3231,DATOS!$G:$G,$P$1,DATOS!$K:$K,$R$1)</f>
        <v>0</v>
      </c>
    </row>
    <row r="3232" spans="1:22">
      <c r="A3232" s="128" t="s">
        <v>452</v>
      </c>
      <c r="B3232" s="128" t="str">
        <f t="shared" si="377"/>
        <v>1 4 3 436 002 001</v>
      </c>
      <c r="C3232" s="5" t="s">
        <v>10382</v>
      </c>
      <c r="D3232" t="s">
        <v>3423</v>
      </c>
      <c r="E3232" s="127">
        <f t="shared" si="372"/>
        <v>0</v>
      </c>
      <c r="F3232" s="127">
        <f t="shared" si="373"/>
        <v>0</v>
      </c>
      <c r="G3232" s="127">
        <f t="shared" si="374"/>
        <v>0</v>
      </c>
      <c r="H3232" s="131">
        <f t="shared" si="375"/>
        <v>0</v>
      </c>
      <c r="I3232" s="128">
        <f t="shared" si="376"/>
        <v>17</v>
      </c>
      <c r="J3232" s="156" t="str">
        <f t="shared" si="378"/>
        <v>1 4 3 436 002</v>
      </c>
      <c r="K3232" s="118">
        <f>SUMIFS(DATOS!$F:$F,DATOS!$A:$A,$C3232,DATOS!$G:$G,$N$1,DATOS!$E:$E,$Q$1)</f>
        <v>0</v>
      </c>
      <c r="L3232" s="118">
        <f>SUMIFS(DATOS!$F:$F,DATOS!$A:$A,$C3232,DATOS!$G:$G,$O$1,DATOS!$E:$E,$Q$1)</f>
        <v>0</v>
      </c>
      <c r="M3232" s="119">
        <f>SUMIFS(DATOS!$F:$F,DATOS!$A:$A,$C3232,DATOS!$G:$G,$P$1,DATOS!$E:$E,$Q$1)</f>
        <v>0</v>
      </c>
      <c r="N3232" s="117">
        <f>SUMIFS(DATOS!$F:$F,DATOS!$A:$A,$C3232,DATOS!$G:$G,$N$1,DATOS!$L:$L,$R$1)</f>
        <v>0</v>
      </c>
      <c r="O3232" s="118">
        <f>SUMIFS(DATOS!$F:$F,DATOS!$A:$A,$C3232,DATOS!$G:$G,$O$1,DATOS!$L:$L,$R$1)</f>
        <v>0</v>
      </c>
      <c r="P3232" s="119">
        <f>SUMIFS(DATOS!$F:$F,DATOS!$A:$A,$C3232,DATOS!$G:$G,$P$1,DATOS!$L:$L,$R$1)</f>
        <v>0</v>
      </c>
      <c r="Q3232" s="117">
        <f>SUMIFS(DATOS!$F:$F,DATOS!$A:$A,$C3232,DATOS!$G:$G,$N$1,DATOS!$J:$J,$S$1)</f>
        <v>0</v>
      </c>
      <c r="R3232" s="118">
        <f>SUMIFS(DATOS!$F:$F,DATOS!$A:$A,$C3232,DATOS!$G:$G,$O$1,DATOS!$J:$J,$S$1)</f>
        <v>0</v>
      </c>
      <c r="S3232" s="119">
        <f>SUMIFS(DATOS!$F:$F,DATOS!$A:$A,$C3232,DATOS!$G:$G,$P$1,DATOS!$J:$J,$S$1)</f>
        <v>0</v>
      </c>
      <c r="T3232" s="117">
        <f>SUMIFS(DATOS!$F:$F,DATOS!$A:$A,$C3232,DATOS!$G:$G,$N$1,DATOS!$K:$K,$T$1)</f>
        <v>0</v>
      </c>
      <c r="U3232" s="118">
        <f>SUMIFS(DATOS!$F:$F,DATOS!$A:$A,$C3232,DATOS!$G:$G,$O$1,DATOS!$K:$K,$T$1)</f>
        <v>0</v>
      </c>
      <c r="V3232" s="119">
        <f>SUMIFS(DATOS!$F:$F,DATOS!$A:$A,$C3232,DATOS!$G:$G,$P$1,DATOS!$K:$K,$R$1)</f>
        <v>0</v>
      </c>
    </row>
    <row r="3233" spans="1:22">
      <c r="A3233" s="128" t="s">
        <v>452</v>
      </c>
      <c r="B3233" s="128" t="str">
        <f t="shared" si="377"/>
        <v>1 4 3 436 003 001</v>
      </c>
      <c r="C3233" s="5" t="s">
        <v>10383</v>
      </c>
      <c r="D3233" t="s">
        <v>3423</v>
      </c>
      <c r="E3233" s="127">
        <f t="shared" si="372"/>
        <v>0</v>
      </c>
      <c r="F3233" s="127">
        <f t="shared" si="373"/>
        <v>0</v>
      </c>
      <c r="G3233" s="127">
        <f t="shared" si="374"/>
        <v>0</v>
      </c>
      <c r="H3233" s="131">
        <f t="shared" si="375"/>
        <v>0</v>
      </c>
      <c r="I3233" s="128">
        <f t="shared" si="376"/>
        <v>17</v>
      </c>
      <c r="J3233" s="156" t="str">
        <f t="shared" si="378"/>
        <v>1 4 3 436 003</v>
      </c>
      <c r="K3233" s="118">
        <f>SUMIFS(DATOS!$F:$F,DATOS!$A:$A,$C3233,DATOS!$G:$G,$N$1,DATOS!$E:$E,$Q$1)</f>
        <v>0</v>
      </c>
      <c r="L3233" s="118">
        <f>SUMIFS(DATOS!$F:$F,DATOS!$A:$A,$C3233,DATOS!$G:$G,$O$1,DATOS!$E:$E,$Q$1)</f>
        <v>0</v>
      </c>
      <c r="M3233" s="119">
        <f>SUMIFS(DATOS!$F:$F,DATOS!$A:$A,$C3233,DATOS!$G:$G,$P$1,DATOS!$E:$E,$Q$1)</f>
        <v>0</v>
      </c>
      <c r="N3233" s="117">
        <f>SUMIFS(DATOS!$F:$F,DATOS!$A:$A,$C3233,DATOS!$G:$G,$N$1,DATOS!$L:$L,$R$1)</f>
        <v>0</v>
      </c>
      <c r="O3233" s="118">
        <f>SUMIFS(DATOS!$F:$F,DATOS!$A:$A,$C3233,DATOS!$G:$G,$O$1,DATOS!$L:$L,$R$1)</f>
        <v>0</v>
      </c>
      <c r="P3233" s="119">
        <f>SUMIFS(DATOS!$F:$F,DATOS!$A:$A,$C3233,DATOS!$G:$G,$P$1,DATOS!$L:$L,$R$1)</f>
        <v>0</v>
      </c>
      <c r="Q3233" s="117">
        <f>SUMIFS(DATOS!$F:$F,DATOS!$A:$A,$C3233,DATOS!$G:$G,$N$1,DATOS!$J:$J,$S$1)</f>
        <v>0</v>
      </c>
      <c r="R3233" s="118">
        <f>SUMIFS(DATOS!$F:$F,DATOS!$A:$A,$C3233,DATOS!$G:$G,$O$1,DATOS!$J:$J,$S$1)</f>
        <v>0</v>
      </c>
      <c r="S3233" s="119">
        <f>SUMIFS(DATOS!$F:$F,DATOS!$A:$A,$C3233,DATOS!$G:$G,$P$1,DATOS!$J:$J,$S$1)</f>
        <v>0</v>
      </c>
      <c r="T3233" s="117">
        <f>SUMIFS(DATOS!$F:$F,DATOS!$A:$A,$C3233,DATOS!$G:$G,$N$1,DATOS!$K:$K,$T$1)</f>
        <v>0</v>
      </c>
      <c r="U3233" s="118">
        <f>SUMIFS(DATOS!$F:$F,DATOS!$A:$A,$C3233,DATOS!$G:$G,$O$1,DATOS!$K:$K,$T$1)</f>
        <v>0</v>
      </c>
      <c r="V3233" s="119">
        <f>SUMIFS(DATOS!$F:$F,DATOS!$A:$A,$C3233,DATOS!$G:$G,$P$1,DATOS!$K:$K,$R$1)</f>
        <v>0</v>
      </c>
    </row>
    <row r="3234" spans="1:22">
      <c r="A3234" s="128" t="s">
        <v>452</v>
      </c>
      <c r="B3234" s="128" t="str">
        <f t="shared" si="377"/>
        <v>1 4 3 436 004 001</v>
      </c>
      <c r="C3234" s="5" t="s">
        <v>10384</v>
      </c>
      <c r="D3234" t="s">
        <v>3423</v>
      </c>
      <c r="E3234" s="127">
        <f t="shared" si="372"/>
        <v>0</v>
      </c>
      <c r="F3234" s="127">
        <f t="shared" si="373"/>
        <v>0</v>
      </c>
      <c r="G3234" s="127">
        <f t="shared" si="374"/>
        <v>0</v>
      </c>
      <c r="H3234" s="131">
        <f t="shared" si="375"/>
        <v>0</v>
      </c>
      <c r="I3234" s="128">
        <f t="shared" si="376"/>
        <v>17</v>
      </c>
      <c r="J3234" s="156" t="str">
        <f t="shared" si="378"/>
        <v>1 4 3 436 004</v>
      </c>
      <c r="K3234" s="118">
        <f>SUMIFS(DATOS!$F:$F,DATOS!$A:$A,$C3234,DATOS!$G:$G,$N$1,DATOS!$E:$E,$Q$1)</f>
        <v>0</v>
      </c>
      <c r="L3234" s="118">
        <f>SUMIFS(DATOS!$F:$F,DATOS!$A:$A,$C3234,DATOS!$G:$G,$O$1,DATOS!$E:$E,$Q$1)</f>
        <v>0</v>
      </c>
      <c r="M3234" s="119">
        <f>SUMIFS(DATOS!$F:$F,DATOS!$A:$A,$C3234,DATOS!$G:$G,$P$1,DATOS!$E:$E,$Q$1)</f>
        <v>0</v>
      </c>
      <c r="N3234" s="117">
        <f>SUMIFS(DATOS!$F:$F,DATOS!$A:$A,$C3234,DATOS!$G:$G,$N$1,DATOS!$L:$L,$R$1)</f>
        <v>0</v>
      </c>
      <c r="O3234" s="118">
        <f>SUMIFS(DATOS!$F:$F,DATOS!$A:$A,$C3234,DATOS!$G:$G,$O$1,DATOS!$L:$L,$R$1)</f>
        <v>0</v>
      </c>
      <c r="P3234" s="119">
        <f>SUMIFS(DATOS!$F:$F,DATOS!$A:$A,$C3234,DATOS!$G:$G,$P$1,DATOS!$L:$L,$R$1)</f>
        <v>0</v>
      </c>
      <c r="Q3234" s="117">
        <f>SUMIFS(DATOS!$F:$F,DATOS!$A:$A,$C3234,DATOS!$G:$G,$N$1,DATOS!$J:$J,$S$1)</f>
        <v>0</v>
      </c>
      <c r="R3234" s="118">
        <f>SUMIFS(DATOS!$F:$F,DATOS!$A:$A,$C3234,DATOS!$G:$G,$O$1,DATOS!$J:$J,$S$1)</f>
        <v>0</v>
      </c>
      <c r="S3234" s="119">
        <f>SUMIFS(DATOS!$F:$F,DATOS!$A:$A,$C3234,DATOS!$G:$G,$P$1,DATOS!$J:$J,$S$1)</f>
        <v>0</v>
      </c>
      <c r="T3234" s="117">
        <f>SUMIFS(DATOS!$F:$F,DATOS!$A:$A,$C3234,DATOS!$G:$G,$N$1,DATOS!$K:$K,$T$1)</f>
        <v>0</v>
      </c>
      <c r="U3234" s="118">
        <f>SUMIFS(DATOS!$F:$F,DATOS!$A:$A,$C3234,DATOS!$G:$G,$O$1,DATOS!$K:$K,$T$1)</f>
        <v>0</v>
      </c>
      <c r="V3234" s="119">
        <f>SUMIFS(DATOS!$F:$F,DATOS!$A:$A,$C3234,DATOS!$G:$G,$P$1,DATOS!$K:$K,$R$1)</f>
        <v>0</v>
      </c>
    </row>
    <row r="3235" spans="1:22">
      <c r="A3235" s="128" t="s">
        <v>452</v>
      </c>
      <c r="B3235" s="128" t="str">
        <f t="shared" si="377"/>
        <v>1 4 3 436 005 001</v>
      </c>
      <c r="C3235" s="5" t="s">
        <v>10385</v>
      </c>
      <c r="D3235" t="s">
        <v>3423</v>
      </c>
      <c r="E3235" s="127">
        <f t="shared" si="372"/>
        <v>0</v>
      </c>
      <c r="F3235" s="127">
        <f t="shared" si="373"/>
        <v>0</v>
      </c>
      <c r="G3235" s="127">
        <f t="shared" si="374"/>
        <v>0</v>
      </c>
      <c r="H3235" s="131">
        <f t="shared" si="375"/>
        <v>0</v>
      </c>
      <c r="I3235" s="128">
        <f t="shared" si="376"/>
        <v>17</v>
      </c>
      <c r="J3235" s="156" t="str">
        <f t="shared" si="378"/>
        <v>1 4 3 436 005</v>
      </c>
      <c r="K3235" s="118">
        <f>SUMIFS(DATOS!$F:$F,DATOS!$A:$A,$C3235,DATOS!$G:$G,$N$1,DATOS!$E:$E,$Q$1)</f>
        <v>0</v>
      </c>
      <c r="L3235" s="118">
        <f>SUMIFS(DATOS!$F:$F,DATOS!$A:$A,$C3235,DATOS!$G:$G,$O$1,DATOS!$E:$E,$Q$1)</f>
        <v>0</v>
      </c>
      <c r="M3235" s="119">
        <f>SUMIFS(DATOS!$F:$F,DATOS!$A:$A,$C3235,DATOS!$G:$G,$P$1,DATOS!$E:$E,$Q$1)</f>
        <v>0</v>
      </c>
      <c r="N3235" s="117">
        <f>SUMIFS(DATOS!$F:$F,DATOS!$A:$A,$C3235,DATOS!$G:$G,$N$1,DATOS!$L:$L,$R$1)</f>
        <v>0</v>
      </c>
      <c r="O3235" s="118">
        <f>SUMIFS(DATOS!$F:$F,DATOS!$A:$A,$C3235,DATOS!$G:$G,$O$1,DATOS!$L:$L,$R$1)</f>
        <v>0</v>
      </c>
      <c r="P3235" s="119">
        <f>SUMIFS(DATOS!$F:$F,DATOS!$A:$A,$C3235,DATOS!$G:$G,$P$1,DATOS!$L:$L,$R$1)</f>
        <v>0</v>
      </c>
      <c r="Q3235" s="117">
        <f>SUMIFS(DATOS!$F:$F,DATOS!$A:$A,$C3235,DATOS!$G:$G,$N$1,DATOS!$J:$J,$S$1)</f>
        <v>0</v>
      </c>
      <c r="R3235" s="118">
        <f>SUMIFS(DATOS!$F:$F,DATOS!$A:$A,$C3235,DATOS!$G:$G,$O$1,DATOS!$J:$J,$S$1)</f>
        <v>0</v>
      </c>
      <c r="S3235" s="119">
        <f>SUMIFS(DATOS!$F:$F,DATOS!$A:$A,$C3235,DATOS!$G:$G,$P$1,DATOS!$J:$J,$S$1)</f>
        <v>0</v>
      </c>
      <c r="T3235" s="117">
        <f>SUMIFS(DATOS!$F:$F,DATOS!$A:$A,$C3235,DATOS!$G:$G,$N$1,DATOS!$K:$K,$T$1)</f>
        <v>0</v>
      </c>
      <c r="U3235" s="118">
        <f>SUMIFS(DATOS!$F:$F,DATOS!$A:$A,$C3235,DATOS!$G:$G,$O$1,DATOS!$K:$K,$T$1)</f>
        <v>0</v>
      </c>
      <c r="V3235" s="119">
        <f>SUMIFS(DATOS!$F:$F,DATOS!$A:$A,$C3235,DATOS!$G:$G,$P$1,DATOS!$K:$K,$R$1)</f>
        <v>0</v>
      </c>
    </row>
    <row r="3236" spans="1:22">
      <c r="A3236" s="128" t="s">
        <v>452</v>
      </c>
      <c r="B3236" s="128" t="str">
        <f t="shared" si="377"/>
        <v>1 4 3 437 001 001</v>
      </c>
      <c r="C3236" s="5" t="s">
        <v>4977</v>
      </c>
      <c r="D3236" t="s">
        <v>3424</v>
      </c>
      <c r="E3236" s="127">
        <f t="shared" si="372"/>
        <v>0</v>
      </c>
      <c r="F3236" s="127">
        <f t="shared" si="373"/>
        <v>0</v>
      </c>
      <c r="G3236" s="127">
        <f t="shared" si="374"/>
        <v>0</v>
      </c>
      <c r="H3236" s="131">
        <f t="shared" si="375"/>
        <v>0</v>
      </c>
      <c r="I3236" s="128">
        <f t="shared" si="376"/>
        <v>17</v>
      </c>
      <c r="J3236" s="156" t="str">
        <f t="shared" si="378"/>
        <v>1 4 3 437 001</v>
      </c>
      <c r="K3236" s="118">
        <f>SUMIFS(DATOS!$F:$F,DATOS!$A:$A,$C3236,DATOS!$G:$G,$N$1,DATOS!$E:$E,$Q$1)</f>
        <v>0</v>
      </c>
      <c r="L3236" s="118">
        <f>SUMIFS(DATOS!$F:$F,DATOS!$A:$A,$C3236,DATOS!$G:$G,$O$1,DATOS!$E:$E,$Q$1)</f>
        <v>0</v>
      </c>
      <c r="M3236" s="119">
        <f>SUMIFS(DATOS!$F:$F,DATOS!$A:$A,$C3236,DATOS!$G:$G,$P$1,DATOS!$E:$E,$Q$1)</f>
        <v>0</v>
      </c>
      <c r="N3236" s="117">
        <f>SUMIFS(DATOS!$F:$F,DATOS!$A:$A,$C3236,DATOS!$G:$G,$N$1,DATOS!$L:$L,$R$1)</f>
        <v>0</v>
      </c>
      <c r="O3236" s="118">
        <f>SUMIFS(DATOS!$F:$F,DATOS!$A:$A,$C3236,DATOS!$G:$G,$O$1,DATOS!$L:$L,$R$1)</f>
        <v>0</v>
      </c>
      <c r="P3236" s="119">
        <f>SUMIFS(DATOS!$F:$F,DATOS!$A:$A,$C3236,DATOS!$G:$G,$P$1,DATOS!$L:$L,$R$1)</f>
        <v>0</v>
      </c>
      <c r="Q3236" s="117">
        <f>SUMIFS(DATOS!$F:$F,DATOS!$A:$A,$C3236,DATOS!$G:$G,$N$1,DATOS!$J:$J,$S$1)</f>
        <v>0</v>
      </c>
      <c r="R3236" s="118">
        <f>SUMIFS(DATOS!$F:$F,DATOS!$A:$A,$C3236,DATOS!$G:$G,$O$1,DATOS!$J:$J,$S$1)</f>
        <v>0</v>
      </c>
      <c r="S3236" s="119">
        <f>SUMIFS(DATOS!$F:$F,DATOS!$A:$A,$C3236,DATOS!$G:$G,$P$1,DATOS!$J:$J,$S$1)</f>
        <v>0</v>
      </c>
      <c r="T3236" s="117">
        <f>SUMIFS(DATOS!$F:$F,DATOS!$A:$A,$C3236,DATOS!$G:$G,$N$1,DATOS!$K:$K,$T$1)</f>
        <v>0</v>
      </c>
      <c r="U3236" s="118">
        <f>SUMIFS(DATOS!$F:$F,DATOS!$A:$A,$C3236,DATOS!$G:$G,$O$1,DATOS!$K:$K,$T$1)</f>
        <v>0</v>
      </c>
      <c r="V3236" s="119">
        <f>SUMIFS(DATOS!$F:$F,DATOS!$A:$A,$C3236,DATOS!$G:$G,$P$1,DATOS!$K:$K,$R$1)</f>
        <v>0</v>
      </c>
    </row>
    <row r="3237" spans="1:22">
      <c r="A3237" s="128" t="s">
        <v>452</v>
      </c>
      <c r="B3237" s="128" t="str">
        <f t="shared" si="377"/>
        <v>1 4 3 437 002 001</v>
      </c>
      <c r="C3237" s="5" t="s">
        <v>10386</v>
      </c>
      <c r="D3237" t="s">
        <v>3424</v>
      </c>
      <c r="E3237" s="127">
        <f t="shared" si="372"/>
        <v>0</v>
      </c>
      <c r="F3237" s="127">
        <f t="shared" si="373"/>
        <v>0</v>
      </c>
      <c r="G3237" s="127">
        <f t="shared" si="374"/>
        <v>0</v>
      </c>
      <c r="H3237" s="131">
        <f t="shared" si="375"/>
        <v>0</v>
      </c>
      <c r="I3237" s="128">
        <f t="shared" si="376"/>
        <v>17</v>
      </c>
      <c r="J3237" s="156" t="str">
        <f t="shared" si="378"/>
        <v>1 4 3 437 002</v>
      </c>
      <c r="K3237" s="118">
        <f>SUMIFS(DATOS!$F:$F,DATOS!$A:$A,$C3237,DATOS!$G:$G,$N$1,DATOS!$E:$E,$Q$1)</f>
        <v>0</v>
      </c>
      <c r="L3237" s="118">
        <f>SUMIFS(DATOS!$F:$F,DATOS!$A:$A,$C3237,DATOS!$G:$G,$O$1,DATOS!$E:$E,$Q$1)</f>
        <v>0</v>
      </c>
      <c r="M3237" s="119">
        <f>SUMIFS(DATOS!$F:$F,DATOS!$A:$A,$C3237,DATOS!$G:$G,$P$1,DATOS!$E:$E,$Q$1)</f>
        <v>0</v>
      </c>
      <c r="N3237" s="117">
        <f>SUMIFS(DATOS!$F:$F,DATOS!$A:$A,$C3237,DATOS!$G:$G,$N$1,DATOS!$L:$L,$R$1)</f>
        <v>0</v>
      </c>
      <c r="O3237" s="118">
        <f>SUMIFS(DATOS!$F:$F,DATOS!$A:$A,$C3237,DATOS!$G:$G,$O$1,DATOS!$L:$L,$R$1)</f>
        <v>0</v>
      </c>
      <c r="P3237" s="119">
        <f>SUMIFS(DATOS!$F:$F,DATOS!$A:$A,$C3237,DATOS!$G:$G,$P$1,DATOS!$L:$L,$R$1)</f>
        <v>0</v>
      </c>
      <c r="Q3237" s="117">
        <f>SUMIFS(DATOS!$F:$F,DATOS!$A:$A,$C3237,DATOS!$G:$G,$N$1,DATOS!$J:$J,$S$1)</f>
        <v>0</v>
      </c>
      <c r="R3237" s="118">
        <f>SUMIFS(DATOS!$F:$F,DATOS!$A:$A,$C3237,DATOS!$G:$G,$O$1,DATOS!$J:$J,$S$1)</f>
        <v>0</v>
      </c>
      <c r="S3237" s="119">
        <f>SUMIFS(DATOS!$F:$F,DATOS!$A:$A,$C3237,DATOS!$G:$G,$P$1,DATOS!$J:$J,$S$1)</f>
        <v>0</v>
      </c>
      <c r="T3237" s="117">
        <f>SUMIFS(DATOS!$F:$F,DATOS!$A:$A,$C3237,DATOS!$G:$G,$N$1,DATOS!$K:$K,$T$1)</f>
        <v>0</v>
      </c>
      <c r="U3237" s="118">
        <f>SUMIFS(DATOS!$F:$F,DATOS!$A:$A,$C3237,DATOS!$G:$G,$O$1,DATOS!$K:$K,$T$1)</f>
        <v>0</v>
      </c>
      <c r="V3237" s="119">
        <f>SUMIFS(DATOS!$F:$F,DATOS!$A:$A,$C3237,DATOS!$G:$G,$P$1,DATOS!$K:$K,$R$1)</f>
        <v>0</v>
      </c>
    </row>
    <row r="3238" spans="1:22">
      <c r="A3238" s="128" t="s">
        <v>452</v>
      </c>
      <c r="B3238" s="128" t="str">
        <f t="shared" si="377"/>
        <v>1 4 3 437 003 001</v>
      </c>
      <c r="C3238" s="5" t="s">
        <v>10387</v>
      </c>
      <c r="D3238" t="s">
        <v>3424</v>
      </c>
      <c r="E3238" s="127">
        <f t="shared" si="372"/>
        <v>0</v>
      </c>
      <c r="F3238" s="127">
        <f t="shared" si="373"/>
        <v>0</v>
      </c>
      <c r="G3238" s="127">
        <f t="shared" si="374"/>
        <v>0</v>
      </c>
      <c r="H3238" s="131">
        <f t="shared" si="375"/>
        <v>0</v>
      </c>
      <c r="I3238" s="128">
        <f t="shared" si="376"/>
        <v>17</v>
      </c>
      <c r="J3238" s="156" t="str">
        <f t="shared" si="378"/>
        <v>1 4 3 437 003</v>
      </c>
      <c r="K3238" s="118">
        <f>SUMIFS(DATOS!$F:$F,DATOS!$A:$A,$C3238,DATOS!$G:$G,$N$1,DATOS!$E:$E,$Q$1)</f>
        <v>0</v>
      </c>
      <c r="L3238" s="118">
        <f>SUMIFS(DATOS!$F:$F,DATOS!$A:$A,$C3238,DATOS!$G:$G,$O$1,DATOS!$E:$E,$Q$1)</f>
        <v>0</v>
      </c>
      <c r="M3238" s="119">
        <f>SUMIFS(DATOS!$F:$F,DATOS!$A:$A,$C3238,DATOS!$G:$G,$P$1,DATOS!$E:$E,$Q$1)</f>
        <v>0</v>
      </c>
      <c r="N3238" s="117">
        <f>SUMIFS(DATOS!$F:$F,DATOS!$A:$A,$C3238,DATOS!$G:$G,$N$1,DATOS!$L:$L,$R$1)</f>
        <v>0</v>
      </c>
      <c r="O3238" s="118">
        <f>SUMIFS(DATOS!$F:$F,DATOS!$A:$A,$C3238,DATOS!$G:$G,$O$1,DATOS!$L:$L,$R$1)</f>
        <v>0</v>
      </c>
      <c r="P3238" s="119">
        <f>SUMIFS(DATOS!$F:$F,DATOS!$A:$A,$C3238,DATOS!$G:$G,$P$1,DATOS!$L:$L,$R$1)</f>
        <v>0</v>
      </c>
      <c r="Q3238" s="117">
        <f>SUMIFS(DATOS!$F:$F,DATOS!$A:$A,$C3238,DATOS!$G:$G,$N$1,DATOS!$J:$J,$S$1)</f>
        <v>0</v>
      </c>
      <c r="R3238" s="118">
        <f>SUMIFS(DATOS!$F:$F,DATOS!$A:$A,$C3238,DATOS!$G:$G,$O$1,DATOS!$J:$J,$S$1)</f>
        <v>0</v>
      </c>
      <c r="S3238" s="119">
        <f>SUMIFS(DATOS!$F:$F,DATOS!$A:$A,$C3238,DATOS!$G:$G,$P$1,DATOS!$J:$J,$S$1)</f>
        <v>0</v>
      </c>
      <c r="T3238" s="117">
        <f>SUMIFS(DATOS!$F:$F,DATOS!$A:$A,$C3238,DATOS!$G:$G,$N$1,DATOS!$K:$K,$T$1)</f>
        <v>0</v>
      </c>
      <c r="U3238" s="118">
        <f>SUMIFS(DATOS!$F:$F,DATOS!$A:$A,$C3238,DATOS!$G:$G,$O$1,DATOS!$K:$K,$T$1)</f>
        <v>0</v>
      </c>
      <c r="V3238" s="119">
        <f>SUMIFS(DATOS!$F:$F,DATOS!$A:$A,$C3238,DATOS!$G:$G,$P$1,DATOS!$K:$K,$R$1)</f>
        <v>0</v>
      </c>
    </row>
    <row r="3239" spans="1:22">
      <c r="A3239" s="128" t="s">
        <v>452</v>
      </c>
      <c r="B3239" s="128" t="str">
        <f t="shared" si="377"/>
        <v>1 4 3 437 004 001</v>
      </c>
      <c r="C3239" s="5" t="s">
        <v>10388</v>
      </c>
      <c r="D3239" t="s">
        <v>3424</v>
      </c>
      <c r="E3239" s="127">
        <f t="shared" si="372"/>
        <v>0</v>
      </c>
      <c r="F3239" s="127">
        <f t="shared" si="373"/>
        <v>0</v>
      </c>
      <c r="G3239" s="127">
        <f t="shared" si="374"/>
        <v>0</v>
      </c>
      <c r="H3239" s="131">
        <f t="shared" si="375"/>
        <v>0</v>
      </c>
      <c r="I3239" s="128">
        <f t="shared" si="376"/>
        <v>17</v>
      </c>
      <c r="J3239" s="156" t="str">
        <f t="shared" si="378"/>
        <v>1 4 3 437 004</v>
      </c>
      <c r="K3239" s="118">
        <f>SUMIFS(DATOS!$F:$F,DATOS!$A:$A,$C3239,DATOS!$G:$G,$N$1,DATOS!$E:$E,$Q$1)</f>
        <v>0</v>
      </c>
      <c r="L3239" s="118">
        <f>SUMIFS(DATOS!$F:$F,DATOS!$A:$A,$C3239,DATOS!$G:$G,$O$1,DATOS!$E:$E,$Q$1)</f>
        <v>0</v>
      </c>
      <c r="M3239" s="119">
        <f>SUMIFS(DATOS!$F:$F,DATOS!$A:$A,$C3239,DATOS!$G:$G,$P$1,DATOS!$E:$E,$Q$1)</f>
        <v>0</v>
      </c>
      <c r="N3239" s="117">
        <f>SUMIFS(DATOS!$F:$F,DATOS!$A:$A,$C3239,DATOS!$G:$G,$N$1,DATOS!$L:$L,$R$1)</f>
        <v>0</v>
      </c>
      <c r="O3239" s="118">
        <f>SUMIFS(DATOS!$F:$F,DATOS!$A:$A,$C3239,DATOS!$G:$G,$O$1,DATOS!$L:$L,$R$1)</f>
        <v>0</v>
      </c>
      <c r="P3239" s="119">
        <f>SUMIFS(DATOS!$F:$F,DATOS!$A:$A,$C3239,DATOS!$G:$G,$P$1,DATOS!$L:$L,$R$1)</f>
        <v>0</v>
      </c>
      <c r="Q3239" s="117">
        <f>SUMIFS(DATOS!$F:$F,DATOS!$A:$A,$C3239,DATOS!$G:$G,$N$1,DATOS!$J:$J,$S$1)</f>
        <v>0</v>
      </c>
      <c r="R3239" s="118">
        <f>SUMIFS(DATOS!$F:$F,DATOS!$A:$A,$C3239,DATOS!$G:$G,$O$1,DATOS!$J:$J,$S$1)</f>
        <v>0</v>
      </c>
      <c r="S3239" s="119">
        <f>SUMIFS(DATOS!$F:$F,DATOS!$A:$A,$C3239,DATOS!$G:$G,$P$1,DATOS!$J:$J,$S$1)</f>
        <v>0</v>
      </c>
      <c r="T3239" s="117">
        <f>SUMIFS(DATOS!$F:$F,DATOS!$A:$A,$C3239,DATOS!$G:$G,$N$1,DATOS!$K:$K,$T$1)</f>
        <v>0</v>
      </c>
      <c r="U3239" s="118">
        <f>SUMIFS(DATOS!$F:$F,DATOS!$A:$A,$C3239,DATOS!$G:$G,$O$1,DATOS!$K:$K,$T$1)</f>
        <v>0</v>
      </c>
      <c r="V3239" s="119">
        <f>SUMIFS(DATOS!$F:$F,DATOS!$A:$A,$C3239,DATOS!$G:$G,$P$1,DATOS!$K:$K,$R$1)</f>
        <v>0</v>
      </c>
    </row>
    <row r="3240" spans="1:22">
      <c r="A3240" s="128" t="s">
        <v>452</v>
      </c>
      <c r="B3240" s="128" t="str">
        <f t="shared" si="377"/>
        <v>1 4 3 437 005 001</v>
      </c>
      <c r="C3240" s="5" t="s">
        <v>10389</v>
      </c>
      <c r="D3240" t="s">
        <v>3424</v>
      </c>
      <c r="E3240" s="127">
        <f t="shared" si="372"/>
        <v>0</v>
      </c>
      <c r="F3240" s="127">
        <f t="shared" si="373"/>
        <v>0</v>
      </c>
      <c r="G3240" s="127">
        <f t="shared" si="374"/>
        <v>0</v>
      </c>
      <c r="H3240" s="131">
        <f t="shared" si="375"/>
        <v>0</v>
      </c>
      <c r="I3240" s="128">
        <f t="shared" si="376"/>
        <v>17</v>
      </c>
      <c r="J3240" s="156" t="str">
        <f t="shared" si="378"/>
        <v>1 4 3 437 005</v>
      </c>
      <c r="K3240" s="118">
        <f>SUMIFS(DATOS!$F:$F,DATOS!$A:$A,$C3240,DATOS!$G:$G,$N$1,DATOS!$E:$E,$Q$1)</f>
        <v>0</v>
      </c>
      <c r="L3240" s="118">
        <f>SUMIFS(DATOS!$F:$F,DATOS!$A:$A,$C3240,DATOS!$G:$G,$O$1,DATOS!$E:$E,$Q$1)</f>
        <v>0</v>
      </c>
      <c r="M3240" s="119">
        <f>SUMIFS(DATOS!$F:$F,DATOS!$A:$A,$C3240,DATOS!$G:$G,$P$1,DATOS!$E:$E,$Q$1)</f>
        <v>0</v>
      </c>
      <c r="N3240" s="117">
        <f>SUMIFS(DATOS!$F:$F,DATOS!$A:$A,$C3240,DATOS!$G:$G,$N$1,DATOS!$L:$L,$R$1)</f>
        <v>0</v>
      </c>
      <c r="O3240" s="118">
        <f>SUMIFS(DATOS!$F:$F,DATOS!$A:$A,$C3240,DATOS!$G:$G,$O$1,DATOS!$L:$L,$R$1)</f>
        <v>0</v>
      </c>
      <c r="P3240" s="119">
        <f>SUMIFS(DATOS!$F:$F,DATOS!$A:$A,$C3240,DATOS!$G:$G,$P$1,DATOS!$L:$L,$R$1)</f>
        <v>0</v>
      </c>
      <c r="Q3240" s="117">
        <f>SUMIFS(DATOS!$F:$F,DATOS!$A:$A,$C3240,DATOS!$G:$G,$N$1,DATOS!$J:$J,$S$1)</f>
        <v>0</v>
      </c>
      <c r="R3240" s="118">
        <f>SUMIFS(DATOS!$F:$F,DATOS!$A:$A,$C3240,DATOS!$G:$G,$O$1,DATOS!$J:$J,$S$1)</f>
        <v>0</v>
      </c>
      <c r="S3240" s="119">
        <f>SUMIFS(DATOS!$F:$F,DATOS!$A:$A,$C3240,DATOS!$G:$G,$P$1,DATOS!$J:$J,$S$1)</f>
        <v>0</v>
      </c>
      <c r="T3240" s="117">
        <f>SUMIFS(DATOS!$F:$F,DATOS!$A:$A,$C3240,DATOS!$G:$G,$N$1,DATOS!$K:$K,$T$1)</f>
        <v>0</v>
      </c>
      <c r="U3240" s="118">
        <f>SUMIFS(DATOS!$F:$F,DATOS!$A:$A,$C3240,DATOS!$G:$G,$O$1,DATOS!$K:$K,$T$1)</f>
        <v>0</v>
      </c>
      <c r="V3240" s="119">
        <f>SUMIFS(DATOS!$F:$F,DATOS!$A:$A,$C3240,DATOS!$G:$G,$P$1,DATOS!$K:$K,$R$1)</f>
        <v>0</v>
      </c>
    </row>
    <row r="3241" spans="1:22">
      <c r="A3241" s="128" t="s">
        <v>452</v>
      </c>
      <c r="B3241" s="128" t="str">
        <f t="shared" si="377"/>
        <v>1 4 3 438 001 001</v>
      </c>
      <c r="C3241" s="5" t="s">
        <v>4985</v>
      </c>
      <c r="D3241" t="s">
        <v>3425</v>
      </c>
      <c r="E3241" s="127">
        <f t="shared" si="372"/>
        <v>0</v>
      </c>
      <c r="F3241" s="127">
        <f t="shared" si="373"/>
        <v>0</v>
      </c>
      <c r="G3241" s="127">
        <f t="shared" si="374"/>
        <v>0</v>
      </c>
      <c r="H3241" s="131">
        <f t="shared" si="375"/>
        <v>0</v>
      </c>
      <c r="I3241" s="128">
        <f t="shared" si="376"/>
        <v>17</v>
      </c>
      <c r="J3241" s="156" t="str">
        <f t="shared" si="378"/>
        <v>1 4 3 438 001</v>
      </c>
      <c r="K3241" s="118">
        <f>SUMIFS(DATOS!$F:$F,DATOS!$A:$A,$C3241,DATOS!$G:$G,$N$1,DATOS!$E:$E,$Q$1)</f>
        <v>0</v>
      </c>
      <c r="L3241" s="118">
        <f>SUMIFS(DATOS!$F:$F,DATOS!$A:$A,$C3241,DATOS!$G:$G,$O$1,DATOS!$E:$E,$Q$1)</f>
        <v>0</v>
      </c>
      <c r="M3241" s="119">
        <f>SUMIFS(DATOS!$F:$F,DATOS!$A:$A,$C3241,DATOS!$G:$G,$P$1,DATOS!$E:$E,$Q$1)</f>
        <v>0</v>
      </c>
      <c r="N3241" s="117">
        <f>SUMIFS(DATOS!$F:$F,DATOS!$A:$A,$C3241,DATOS!$G:$G,$N$1,DATOS!$L:$L,$R$1)</f>
        <v>0</v>
      </c>
      <c r="O3241" s="118">
        <f>SUMIFS(DATOS!$F:$F,DATOS!$A:$A,$C3241,DATOS!$G:$G,$O$1,DATOS!$L:$L,$R$1)</f>
        <v>0</v>
      </c>
      <c r="P3241" s="119">
        <f>SUMIFS(DATOS!$F:$F,DATOS!$A:$A,$C3241,DATOS!$G:$G,$P$1,DATOS!$L:$L,$R$1)</f>
        <v>0</v>
      </c>
      <c r="Q3241" s="117">
        <f>SUMIFS(DATOS!$F:$F,DATOS!$A:$A,$C3241,DATOS!$G:$G,$N$1,DATOS!$J:$J,$S$1)</f>
        <v>0</v>
      </c>
      <c r="R3241" s="118">
        <f>SUMIFS(DATOS!$F:$F,DATOS!$A:$A,$C3241,DATOS!$G:$G,$O$1,DATOS!$J:$J,$S$1)</f>
        <v>0</v>
      </c>
      <c r="S3241" s="119">
        <f>SUMIFS(DATOS!$F:$F,DATOS!$A:$A,$C3241,DATOS!$G:$G,$P$1,DATOS!$J:$J,$S$1)</f>
        <v>0</v>
      </c>
      <c r="T3241" s="117">
        <f>SUMIFS(DATOS!$F:$F,DATOS!$A:$A,$C3241,DATOS!$G:$G,$N$1,DATOS!$K:$K,$T$1)</f>
        <v>0</v>
      </c>
      <c r="U3241" s="118">
        <f>SUMIFS(DATOS!$F:$F,DATOS!$A:$A,$C3241,DATOS!$G:$G,$O$1,DATOS!$K:$K,$T$1)</f>
        <v>0</v>
      </c>
      <c r="V3241" s="119">
        <f>SUMIFS(DATOS!$F:$F,DATOS!$A:$A,$C3241,DATOS!$G:$G,$P$1,DATOS!$K:$K,$R$1)</f>
        <v>0</v>
      </c>
    </row>
    <row r="3242" spans="1:22">
      <c r="A3242" s="128" t="s">
        <v>452</v>
      </c>
      <c r="B3242" s="128" t="str">
        <f t="shared" si="377"/>
        <v>1 4 3 438 002 001</v>
      </c>
      <c r="C3242" s="5" t="s">
        <v>10390</v>
      </c>
      <c r="D3242" t="s">
        <v>3425</v>
      </c>
      <c r="E3242" s="127">
        <f t="shared" si="372"/>
        <v>0</v>
      </c>
      <c r="F3242" s="127">
        <f t="shared" si="373"/>
        <v>0</v>
      </c>
      <c r="G3242" s="127">
        <f t="shared" si="374"/>
        <v>0</v>
      </c>
      <c r="H3242" s="131">
        <f t="shared" si="375"/>
        <v>0</v>
      </c>
      <c r="I3242" s="128">
        <f t="shared" si="376"/>
        <v>17</v>
      </c>
      <c r="J3242" s="156" t="str">
        <f t="shared" si="378"/>
        <v>1 4 3 438 002</v>
      </c>
      <c r="K3242" s="118">
        <f>SUMIFS(DATOS!$F:$F,DATOS!$A:$A,$C3242,DATOS!$G:$G,$N$1,DATOS!$E:$E,$Q$1)</f>
        <v>0</v>
      </c>
      <c r="L3242" s="118">
        <f>SUMIFS(DATOS!$F:$F,DATOS!$A:$A,$C3242,DATOS!$G:$G,$O$1,DATOS!$E:$E,$Q$1)</f>
        <v>0</v>
      </c>
      <c r="M3242" s="119">
        <f>SUMIFS(DATOS!$F:$F,DATOS!$A:$A,$C3242,DATOS!$G:$G,$P$1,DATOS!$E:$E,$Q$1)</f>
        <v>0</v>
      </c>
      <c r="N3242" s="117">
        <f>SUMIFS(DATOS!$F:$F,DATOS!$A:$A,$C3242,DATOS!$G:$G,$N$1,DATOS!$L:$L,$R$1)</f>
        <v>0</v>
      </c>
      <c r="O3242" s="118">
        <f>SUMIFS(DATOS!$F:$F,DATOS!$A:$A,$C3242,DATOS!$G:$G,$O$1,DATOS!$L:$L,$R$1)</f>
        <v>0</v>
      </c>
      <c r="P3242" s="119">
        <f>SUMIFS(DATOS!$F:$F,DATOS!$A:$A,$C3242,DATOS!$G:$G,$P$1,DATOS!$L:$L,$R$1)</f>
        <v>0</v>
      </c>
      <c r="Q3242" s="117">
        <f>SUMIFS(DATOS!$F:$F,DATOS!$A:$A,$C3242,DATOS!$G:$G,$N$1,DATOS!$J:$J,$S$1)</f>
        <v>0</v>
      </c>
      <c r="R3242" s="118">
        <f>SUMIFS(DATOS!$F:$F,DATOS!$A:$A,$C3242,DATOS!$G:$G,$O$1,DATOS!$J:$J,$S$1)</f>
        <v>0</v>
      </c>
      <c r="S3242" s="119">
        <f>SUMIFS(DATOS!$F:$F,DATOS!$A:$A,$C3242,DATOS!$G:$G,$P$1,DATOS!$J:$J,$S$1)</f>
        <v>0</v>
      </c>
      <c r="T3242" s="117">
        <f>SUMIFS(DATOS!$F:$F,DATOS!$A:$A,$C3242,DATOS!$G:$G,$N$1,DATOS!$K:$K,$T$1)</f>
        <v>0</v>
      </c>
      <c r="U3242" s="118">
        <f>SUMIFS(DATOS!$F:$F,DATOS!$A:$A,$C3242,DATOS!$G:$G,$O$1,DATOS!$K:$K,$T$1)</f>
        <v>0</v>
      </c>
      <c r="V3242" s="119">
        <f>SUMIFS(DATOS!$F:$F,DATOS!$A:$A,$C3242,DATOS!$G:$G,$P$1,DATOS!$K:$K,$R$1)</f>
        <v>0</v>
      </c>
    </row>
    <row r="3243" spans="1:22">
      <c r="A3243" s="128" t="s">
        <v>452</v>
      </c>
      <c r="B3243" s="128" t="str">
        <f t="shared" si="377"/>
        <v>1 4 3 438 003 001</v>
      </c>
      <c r="C3243" s="5" t="s">
        <v>10391</v>
      </c>
      <c r="D3243" t="s">
        <v>3425</v>
      </c>
      <c r="E3243" s="127">
        <f t="shared" ref="E3243:E3306" si="379">SUBTOTAL(9,K3243,N3243,Q3243,T3243)</f>
        <v>0</v>
      </c>
      <c r="F3243" s="127">
        <f t="shared" ref="F3243:F3306" si="380">SUBTOTAL(9,L3243,O3243,R3243,U3243)</f>
        <v>0</v>
      </c>
      <c r="G3243" s="127">
        <f t="shared" ref="G3243:G3306" si="381">SUBTOTAL(9,M3243,P3243,S3243,V3243)</f>
        <v>0</v>
      </c>
      <c r="H3243" s="131">
        <f t="shared" ref="H3243:H3306" si="382">SUM(E3243:G3243)</f>
        <v>0</v>
      </c>
      <c r="I3243" s="128">
        <f t="shared" ref="I3243:I3306" si="383">LEN(C3243)</f>
        <v>17</v>
      </c>
      <c r="J3243" s="156" t="str">
        <f t="shared" si="378"/>
        <v>1 4 3 438 003</v>
      </c>
      <c r="K3243" s="118">
        <f>SUMIFS(DATOS!$F:$F,DATOS!$A:$A,$C3243,DATOS!$G:$G,$N$1,DATOS!$E:$E,$Q$1)</f>
        <v>0</v>
      </c>
      <c r="L3243" s="118">
        <f>SUMIFS(DATOS!$F:$F,DATOS!$A:$A,$C3243,DATOS!$G:$G,$O$1,DATOS!$E:$E,$Q$1)</f>
        <v>0</v>
      </c>
      <c r="M3243" s="119">
        <f>SUMIFS(DATOS!$F:$F,DATOS!$A:$A,$C3243,DATOS!$G:$G,$P$1,DATOS!$E:$E,$Q$1)</f>
        <v>0</v>
      </c>
      <c r="N3243" s="117">
        <f>SUMIFS(DATOS!$F:$F,DATOS!$A:$A,$C3243,DATOS!$G:$G,$N$1,DATOS!$L:$L,$R$1)</f>
        <v>0</v>
      </c>
      <c r="O3243" s="118">
        <f>SUMIFS(DATOS!$F:$F,DATOS!$A:$A,$C3243,DATOS!$G:$G,$O$1,DATOS!$L:$L,$R$1)</f>
        <v>0</v>
      </c>
      <c r="P3243" s="119">
        <f>SUMIFS(DATOS!$F:$F,DATOS!$A:$A,$C3243,DATOS!$G:$G,$P$1,DATOS!$L:$L,$R$1)</f>
        <v>0</v>
      </c>
      <c r="Q3243" s="117">
        <f>SUMIFS(DATOS!$F:$F,DATOS!$A:$A,$C3243,DATOS!$G:$G,$N$1,DATOS!$J:$J,$S$1)</f>
        <v>0</v>
      </c>
      <c r="R3243" s="118">
        <f>SUMIFS(DATOS!$F:$F,DATOS!$A:$A,$C3243,DATOS!$G:$G,$O$1,DATOS!$J:$J,$S$1)</f>
        <v>0</v>
      </c>
      <c r="S3243" s="119">
        <f>SUMIFS(DATOS!$F:$F,DATOS!$A:$A,$C3243,DATOS!$G:$G,$P$1,DATOS!$J:$J,$S$1)</f>
        <v>0</v>
      </c>
      <c r="T3243" s="117">
        <f>SUMIFS(DATOS!$F:$F,DATOS!$A:$A,$C3243,DATOS!$G:$G,$N$1,DATOS!$K:$K,$T$1)</f>
        <v>0</v>
      </c>
      <c r="U3243" s="118">
        <f>SUMIFS(DATOS!$F:$F,DATOS!$A:$A,$C3243,DATOS!$G:$G,$O$1,DATOS!$K:$K,$T$1)</f>
        <v>0</v>
      </c>
      <c r="V3243" s="119">
        <f>SUMIFS(DATOS!$F:$F,DATOS!$A:$A,$C3243,DATOS!$G:$G,$P$1,DATOS!$K:$K,$R$1)</f>
        <v>0</v>
      </c>
    </row>
    <row r="3244" spans="1:22">
      <c r="A3244" s="128" t="s">
        <v>452</v>
      </c>
      <c r="B3244" s="128" t="str">
        <f t="shared" si="377"/>
        <v>1 4 3 438 004 001</v>
      </c>
      <c r="C3244" s="5" t="s">
        <v>10392</v>
      </c>
      <c r="D3244" t="s">
        <v>3425</v>
      </c>
      <c r="E3244" s="127">
        <f t="shared" si="379"/>
        <v>0</v>
      </c>
      <c r="F3244" s="127">
        <f t="shared" si="380"/>
        <v>0</v>
      </c>
      <c r="G3244" s="127">
        <f t="shared" si="381"/>
        <v>0</v>
      </c>
      <c r="H3244" s="131">
        <f t="shared" si="382"/>
        <v>0</v>
      </c>
      <c r="I3244" s="128">
        <f t="shared" si="383"/>
        <v>17</v>
      </c>
      <c r="J3244" s="156" t="str">
        <f t="shared" si="378"/>
        <v>1 4 3 438 004</v>
      </c>
      <c r="K3244" s="118">
        <f>SUMIFS(DATOS!$F:$F,DATOS!$A:$A,$C3244,DATOS!$G:$G,$N$1,DATOS!$E:$E,$Q$1)</f>
        <v>0</v>
      </c>
      <c r="L3244" s="118">
        <f>SUMIFS(DATOS!$F:$F,DATOS!$A:$A,$C3244,DATOS!$G:$G,$O$1,DATOS!$E:$E,$Q$1)</f>
        <v>0</v>
      </c>
      <c r="M3244" s="119">
        <f>SUMIFS(DATOS!$F:$F,DATOS!$A:$A,$C3244,DATOS!$G:$G,$P$1,DATOS!$E:$E,$Q$1)</f>
        <v>0</v>
      </c>
      <c r="N3244" s="117">
        <f>SUMIFS(DATOS!$F:$F,DATOS!$A:$A,$C3244,DATOS!$G:$G,$N$1,DATOS!$L:$L,$R$1)</f>
        <v>0</v>
      </c>
      <c r="O3244" s="118">
        <f>SUMIFS(DATOS!$F:$F,DATOS!$A:$A,$C3244,DATOS!$G:$G,$O$1,DATOS!$L:$L,$R$1)</f>
        <v>0</v>
      </c>
      <c r="P3244" s="119">
        <f>SUMIFS(DATOS!$F:$F,DATOS!$A:$A,$C3244,DATOS!$G:$G,$P$1,DATOS!$L:$L,$R$1)</f>
        <v>0</v>
      </c>
      <c r="Q3244" s="117">
        <f>SUMIFS(DATOS!$F:$F,DATOS!$A:$A,$C3244,DATOS!$G:$G,$N$1,DATOS!$J:$J,$S$1)</f>
        <v>0</v>
      </c>
      <c r="R3244" s="118">
        <f>SUMIFS(DATOS!$F:$F,DATOS!$A:$A,$C3244,DATOS!$G:$G,$O$1,DATOS!$J:$J,$S$1)</f>
        <v>0</v>
      </c>
      <c r="S3244" s="119">
        <f>SUMIFS(DATOS!$F:$F,DATOS!$A:$A,$C3244,DATOS!$G:$G,$P$1,DATOS!$J:$J,$S$1)</f>
        <v>0</v>
      </c>
      <c r="T3244" s="117">
        <f>SUMIFS(DATOS!$F:$F,DATOS!$A:$A,$C3244,DATOS!$G:$G,$N$1,DATOS!$K:$K,$T$1)</f>
        <v>0</v>
      </c>
      <c r="U3244" s="118">
        <f>SUMIFS(DATOS!$F:$F,DATOS!$A:$A,$C3244,DATOS!$G:$G,$O$1,DATOS!$K:$K,$T$1)</f>
        <v>0</v>
      </c>
      <c r="V3244" s="119">
        <f>SUMIFS(DATOS!$F:$F,DATOS!$A:$A,$C3244,DATOS!$G:$G,$P$1,DATOS!$K:$K,$R$1)</f>
        <v>0</v>
      </c>
    </row>
    <row r="3245" spans="1:22">
      <c r="A3245" s="128" t="s">
        <v>452</v>
      </c>
      <c r="B3245" s="128" t="str">
        <f t="shared" si="377"/>
        <v>1 4 3 438 005 001</v>
      </c>
      <c r="C3245" s="5" t="s">
        <v>10393</v>
      </c>
      <c r="D3245" t="s">
        <v>3425</v>
      </c>
      <c r="E3245" s="127">
        <f t="shared" si="379"/>
        <v>0</v>
      </c>
      <c r="F3245" s="127">
        <f t="shared" si="380"/>
        <v>0</v>
      </c>
      <c r="G3245" s="127">
        <f t="shared" si="381"/>
        <v>0</v>
      </c>
      <c r="H3245" s="131">
        <f t="shared" si="382"/>
        <v>0</v>
      </c>
      <c r="I3245" s="128">
        <f t="shared" si="383"/>
        <v>17</v>
      </c>
      <c r="J3245" s="156" t="str">
        <f t="shared" si="378"/>
        <v>1 4 3 438 005</v>
      </c>
      <c r="K3245" s="118">
        <f>SUMIFS(DATOS!$F:$F,DATOS!$A:$A,$C3245,DATOS!$G:$G,$N$1,DATOS!$E:$E,$Q$1)</f>
        <v>0</v>
      </c>
      <c r="L3245" s="118">
        <f>SUMIFS(DATOS!$F:$F,DATOS!$A:$A,$C3245,DATOS!$G:$G,$O$1,DATOS!$E:$E,$Q$1)</f>
        <v>0</v>
      </c>
      <c r="M3245" s="119">
        <f>SUMIFS(DATOS!$F:$F,DATOS!$A:$A,$C3245,DATOS!$G:$G,$P$1,DATOS!$E:$E,$Q$1)</f>
        <v>0</v>
      </c>
      <c r="N3245" s="117">
        <f>SUMIFS(DATOS!$F:$F,DATOS!$A:$A,$C3245,DATOS!$G:$G,$N$1,DATOS!$L:$L,$R$1)</f>
        <v>0</v>
      </c>
      <c r="O3245" s="118">
        <f>SUMIFS(DATOS!$F:$F,DATOS!$A:$A,$C3245,DATOS!$G:$G,$O$1,DATOS!$L:$L,$R$1)</f>
        <v>0</v>
      </c>
      <c r="P3245" s="119">
        <f>SUMIFS(DATOS!$F:$F,DATOS!$A:$A,$C3245,DATOS!$G:$G,$P$1,DATOS!$L:$L,$R$1)</f>
        <v>0</v>
      </c>
      <c r="Q3245" s="117">
        <f>SUMIFS(DATOS!$F:$F,DATOS!$A:$A,$C3245,DATOS!$G:$G,$N$1,DATOS!$J:$J,$S$1)</f>
        <v>0</v>
      </c>
      <c r="R3245" s="118">
        <f>SUMIFS(DATOS!$F:$F,DATOS!$A:$A,$C3245,DATOS!$G:$G,$O$1,DATOS!$J:$J,$S$1)</f>
        <v>0</v>
      </c>
      <c r="S3245" s="119">
        <f>SUMIFS(DATOS!$F:$F,DATOS!$A:$A,$C3245,DATOS!$G:$G,$P$1,DATOS!$J:$J,$S$1)</f>
        <v>0</v>
      </c>
      <c r="T3245" s="117">
        <f>SUMIFS(DATOS!$F:$F,DATOS!$A:$A,$C3245,DATOS!$G:$G,$N$1,DATOS!$K:$K,$T$1)</f>
        <v>0</v>
      </c>
      <c r="U3245" s="118">
        <f>SUMIFS(DATOS!$F:$F,DATOS!$A:$A,$C3245,DATOS!$G:$G,$O$1,DATOS!$K:$K,$T$1)</f>
        <v>0</v>
      </c>
      <c r="V3245" s="119">
        <f>SUMIFS(DATOS!$F:$F,DATOS!$A:$A,$C3245,DATOS!$G:$G,$P$1,DATOS!$K:$K,$R$1)</f>
        <v>0</v>
      </c>
    </row>
    <row r="3246" spans="1:22">
      <c r="A3246" s="128" t="s">
        <v>452</v>
      </c>
      <c r="B3246" s="128" t="str">
        <f t="shared" si="377"/>
        <v>1 4 3 439 001 001</v>
      </c>
      <c r="C3246" s="5" t="s">
        <v>4993</v>
      </c>
      <c r="D3246" t="s">
        <v>3426</v>
      </c>
      <c r="E3246" s="127">
        <f t="shared" si="379"/>
        <v>0</v>
      </c>
      <c r="F3246" s="127">
        <f t="shared" si="380"/>
        <v>0</v>
      </c>
      <c r="G3246" s="127">
        <f t="shared" si="381"/>
        <v>0</v>
      </c>
      <c r="H3246" s="131">
        <f t="shared" si="382"/>
        <v>0</v>
      </c>
      <c r="I3246" s="128">
        <f t="shared" si="383"/>
        <v>17</v>
      </c>
      <c r="J3246" s="156" t="str">
        <f t="shared" si="378"/>
        <v>1 4 3 439 001</v>
      </c>
      <c r="K3246" s="118">
        <f>SUMIFS(DATOS!$F:$F,DATOS!$A:$A,$C3246,DATOS!$G:$G,$N$1,DATOS!$E:$E,$Q$1)</f>
        <v>0</v>
      </c>
      <c r="L3246" s="118">
        <f>SUMIFS(DATOS!$F:$F,DATOS!$A:$A,$C3246,DATOS!$G:$G,$O$1,DATOS!$E:$E,$Q$1)</f>
        <v>0</v>
      </c>
      <c r="M3246" s="119">
        <f>SUMIFS(DATOS!$F:$F,DATOS!$A:$A,$C3246,DATOS!$G:$G,$P$1,DATOS!$E:$E,$Q$1)</f>
        <v>0</v>
      </c>
      <c r="N3246" s="117">
        <f>SUMIFS(DATOS!$F:$F,DATOS!$A:$A,$C3246,DATOS!$G:$G,$N$1,DATOS!$L:$L,$R$1)</f>
        <v>0</v>
      </c>
      <c r="O3246" s="118">
        <f>SUMIFS(DATOS!$F:$F,DATOS!$A:$A,$C3246,DATOS!$G:$G,$O$1,DATOS!$L:$L,$R$1)</f>
        <v>0</v>
      </c>
      <c r="P3246" s="119">
        <f>SUMIFS(DATOS!$F:$F,DATOS!$A:$A,$C3246,DATOS!$G:$G,$P$1,DATOS!$L:$L,$R$1)</f>
        <v>0</v>
      </c>
      <c r="Q3246" s="117">
        <f>SUMIFS(DATOS!$F:$F,DATOS!$A:$A,$C3246,DATOS!$G:$G,$N$1,DATOS!$J:$J,$S$1)</f>
        <v>0</v>
      </c>
      <c r="R3246" s="118">
        <f>SUMIFS(DATOS!$F:$F,DATOS!$A:$A,$C3246,DATOS!$G:$G,$O$1,DATOS!$J:$J,$S$1)</f>
        <v>0</v>
      </c>
      <c r="S3246" s="119">
        <f>SUMIFS(DATOS!$F:$F,DATOS!$A:$A,$C3246,DATOS!$G:$G,$P$1,DATOS!$J:$J,$S$1)</f>
        <v>0</v>
      </c>
      <c r="T3246" s="117">
        <f>SUMIFS(DATOS!$F:$F,DATOS!$A:$A,$C3246,DATOS!$G:$G,$N$1,DATOS!$K:$K,$T$1)</f>
        <v>0</v>
      </c>
      <c r="U3246" s="118">
        <f>SUMIFS(DATOS!$F:$F,DATOS!$A:$A,$C3246,DATOS!$G:$G,$O$1,DATOS!$K:$K,$T$1)</f>
        <v>0</v>
      </c>
      <c r="V3246" s="119">
        <f>SUMIFS(DATOS!$F:$F,DATOS!$A:$A,$C3246,DATOS!$G:$G,$P$1,DATOS!$K:$K,$R$1)</f>
        <v>0</v>
      </c>
    </row>
    <row r="3247" spans="1:22">
      <c r="A3247" s="128" t="s">
        <v>452</v>
      </c>
      <c r="B3247" s="128" t="str">
        <f t="shared" si="377"/>
        <v>1 4 3 439 002 001</v>
      </c>
      <c r="C3247" s="5" t="s">
        <v>10394</v>
      </c>
      <c r="D3247" t="s">
        <v>3426</v>
      </c>
      <c r="E3247" s="127">
        <f t="shared" si="379"/>
        <v>0</v>
      </c>
      <c r="F3247" s="127">
        <f t="shared" si="380"/>
        <v>0</v>
      </c>
      <c r="G3247" s="127">
        <f t="shared" si="381"/>
        <v>0</v>
      </c>
      <c r="H3247" s="131">
        <f t="shared" si="382"/>
        <v>0</v>
      </c>
      <c r="I3247" s="128">
        <f t="shared" si="383"/>
        <v>17</v>
      </c>
      <c r="J3247" s="156" t="str">
        <f t="shared" si="378"/>
        <v>1 4 3 439 002</v>
      </c>
      <c r="K3247" s="118">
        <f>SUMIFS(DATOS!$F:$F,DATOS!$A:$A,$C3247,DATOS!$G:$G,$N$1,DATOS!$E:$E,$Q$1)</f>
        <v>0</v>
      </c>
      <c r="L3247" s="118">
        <f>SUMIFS(DATOS!$F:$F,DATOS!$A:$A,$C3247,DATOS!$G:$G,$O$1,DATOS!$E:$E,$Q$1)</f>
        <v>0</v>
      </c>
      <c r="M3247" s="119">
        <f>SUMIFS(DATOS!$F:$F,DATOS!$A:$A,$C3247,DATOS!$G:$G,$P$1,DATOS!$E:$E,$Q$1)</f>
        <v>0</v>
      </c>
      <c r="N3247" s="117">
        <f>SUMIFS(DATOS!$F:$F,DATOS!$A:$A,$C3247,DATOS!$G:$G,$N$1,DATOS!$L:$L,$R$1)</f>
        <v>0</v>
      </c>
      <c r="O3247" s="118">
        <f>SUMIFS(DATOS!$F:$F,DATOS!$A:$A,$C3247,DATOS!$G:$G,$O$1,DATOS!$L:$L,$R$1)</f>
        <v>0</v>
      </c>
      <c r="P3247" s="119">
        <f>SUMIFS(DATOS!$F:$F,DATOS!$A:$A,$C3247,DATOS!$G:$G,$P$1,DATOS!$L:$L,$R$1)</f>
        <v>0</v>
      </c>
      <c r="Q3247" s="117">
        <f>SUMIFS(DATOS!$F:$F,DATOS!$A:$A,$C3247,DATOS!$G:$G,$N$1,DATOS!$J:$J,$S$1)</f>
        <v>0</v>
      </c>
      <c r="R3247" s="118">
        <f>SUMIFS(DATOS!$F:$F,DATOS!$A:$A,$C3247,DATOS!$G:$G,$O$1,DATOS!$J:$J,$S$1)</f>
        <v>0</v>
      </c>
      <c r="S3247" s="119">
        <f>SUMIFS(DATOS!$F:$F,DATOS!$A:$A,$C3247,DATOS!$G:$G,$P$1,DATOS!$J:$J,$S$1)</f>
        <v>0</v>
      </c>
      <c r="T3247" s="117">
        <f>SUMIFS(DATOS!$F:$F,DATOS!$A:$A,$C3247,DATOS!$G:$G,$N$1,DATOS!$K:$K,$T$1)</f>
        <v>0</v>
      </c>
      <c r="U3247" s="118">
        <f>SUMIFS(DATOS!$F:$F,DATOS!$A:$A,$C3247,DATOS!$G:$G,$O$1,DATOS!$K:$K,$T$1)</f>
        <v>0</v>
      </c>
      <c r="V3247" s="119">
        <f>SUMIFS(DATOS!$F:$F,DATOS!$A:$A,$C3247,DATOS!$G:$G,$P$1,DATOS!$K:$K,$R$1)</f>
        <v>0</v>
      </c>
    </row>
    <row r="3248" spans="1:22">
      <c r="A3248" s="128" t="s">
        <v>452</v>
      </c>
      <c r="B3248" s="128" t="str">
        <f t="shared" si="377"/>
        <v>1 4 3 439 003 001</v>
      </c>
      <c r="C3248" s="5" t="s">
        <v>10395</v>
      </c>
      <c r="D3248" t="s">
        <v>3426</v>
      </c>
      <c r="E3248" s="127">
        <f t="shared" si="379"/>
        <v>0</v>
      </c>
      <c r="F3248" s="127">
        <f t="shared" si="380"/>
        <v>0</v>
      </c>
      <c r="G3248" s="127">
        <f t="shared" si="381"/>
        <v>0</v>
      </c>
      <c r="H3248" s="131">
        <f t="shared" si="382"/>
        <v>0</v>
      </c>
      <c r="I3248" s="128">
        <f t="shared" si="383"/>
        <v>17</v>
      </c>
      <c r="J3248" s="156" t="str">
        <f t="shared" si="378"/>
        <v>1 4 3 439 003</v>
      </c>
      <c r="K3248" s="118">
        <f>SUMIFS(DATOS!$F:$F,DATOS!$A:$A,$C3248,DATOS!$G:$G,$N$1,DATOS!$E:$E,$Q$1)</f>
        <v>0</v>
      </c>
      <c r="L3248" s="118">
        <f>SUMIFS(DATOS!$F:$F,DATOS!$A:$A,$C3248,DATOS!$G:$G,$O$1,DATOS!$E:$E,$Q$1)</f>
        <v>0</v>
      </c>
      <c r="M3248" s="119">
        <f>SUMIFS(DATOS!$F:$F,DATOS!$A:$A,$C3248,DATOS!$G:$G,$P$1,DATOS!$E:$E,$Q$1)</f>
        <v>0</v>
      </c>
      <c r="N3248" s="117">
        <f>SUMIFS(DATOS!$F:$F,DATOS!$A:$A,$C3248,DATOS!$G:$G,$N$1,DATOS!$L:$L,$R$1)</f>
        <v>0</v>
      </c>
      <c r="O3248" s="118">
        <f>SUMIFS(DATOS!$F:$F,DATOS!$A:$A,$C3248,DATOS!$G:$G,$O$1,DATOS!$L:$L,$R$1)</f>
        <v>0</v>
      </c>
      <c r="P3248" s="119">
        <f>SUMIFS(DATOS!$F:$F,DATOS!$A:$A,$C3248,DATOS!$G:$G,$P$1,DATOS!$L:$L,$R$1)</f>
        <v>0</v>
      </c>
      <c r="Q3248" s="117">
        <f>SUMIFS(DATOS!$F:$F,DATOS!$A:$A,$C3248,DATOS!$G:$G,$N$1,DATOS!$J:$J,$S$1)</f>
        <v>0</v>
      </c>
      <c r="R3248" s="118">
        <f>SUMIFS(DATOS!$F:$F,DATOS!$A:$A,$C3248,DATOS!$G:$G,$O$1,DATOS!$J:$J,$S$1)</f>
        <v>0</v>
      </c>
      <c r="S3248" s="119">
        <f>SUMIFS(DATOS!$F:$F,DATOS!$A:$A,$C3248,DATOS!$G:$G,$P$1,DATOS!$J:$J,$S$1)</f>
        <v>0</v>
      </c>
      <c r="T3248" s="117">
        <f>SUMIFS(DATOS!$F:$F,DATOS!$A:$A,$C3248,DATOS!$G:$G,$N$1,DATOS!$K:$K,$T$1)</f>
        <v>0</v>
      </c>
      <c r="U3248" s="118">
        <f>SUMIFS(DATOS!$F:$F,DATOS!$A:$A,$C3248,DATOS!$G:$G,$O$1,DATOS!$K:$K,$T$1)</f>
        <v>0</v>
      </c>
      <c r="V3248" s="119">
        <f>SUMIFS(DATOS!$F:$F,DATOS!$A:$A,$C3248,DATOS!$G:$G,$P$1,DATOS!$K:$K,$R$1)</f>
        <v>0</v>
      </c>
    </row>
    <row r="3249" spans="1:22">
      <c r="A3249" s="128" t="s">
        <v>452</v>
      </c>
      <c r="B3249" s="128" t="str">
        <f t="shared" si="377"/>
        <v>1 4 3 439 004 001</v>
      </c>
      <c r="C3249" s="5" t="s">
        <v>10396</v>
      </c>
      <c r="D3249" t="s">
        <v>3426</v>
      </c>
      <c r="E3249" s="127">
        <f t="shared" si="379"/>
        <v>0</v>
      </c>
      <c r="F3249" s="127">
        <f t="shared" si="380"/>
        <v>0</v>
      </c>
      <c r="G3249" s="127">
        <f t="shared" si="381"/>
        <v>0</v>
      </c>
      <c r="H3249" s="131">
        <f t="shared" si="382"/>
        <v>0</v>
      </c>
      <c r="I3249" s="128">
        <f t="shared" si="383"/>
        <v>17</v>
      </c>
      <c r="J3249" s="156" t="str">
        <f t="shared" si="378"/>
        <v>1 4 3 439 004</v>
      </c>
      <c r="K3249" s="118">
        <f>SUMIFS(DATOS!$F:$F,DATOS!$A:$A,$C3249,DATOS!$G:$G,$N$1,DATOS!$E:$E,$Q$1)</f>
        <v>0</v>
      </c>
      <c r="L3249" s="118">
        <f>SUMIFS(DATOS!$F:$F,DATOS!$A:$A,$C3249,DATOS!$G:$G,$O$1,DATOS!$E:$E,$Q$1)</f>
        <v>0</v>
      </c>
      <c r="M3249" s="119">
        <f>SUMIFS(DATOS!$F:$F,DATOS!$A:$A,$C3249,DATOS!$G:$G,$P$1,DATOS!$E:$E,$Q$1)</f>
        <v>0</v>
      </c>
      <c r="N3249" s="117">
        <f>SUMIFS(DATOS!$F:$F,DATOS!$A:$A,$C3249,DATOS!$G:$G,$N$1,DATOS!$L:$L,$R$1)</f>
        <v>0</v>
      </c>
      <c r="O3249" s="118">
        <f>SUMIFS(DATOS!$F:$F,DATOS!$A:$A,$C3249,DATOS!$G:$G,$O$1,DATOS!$L:$L,$R$1)</f>
        <v>0</v>
      </c>
      <c r="P3249" s="119">
        <f>SUMIFS(DATOS!$F:$F,DATOS!$A:$A,$C3249,DATOS!$G:$G,$P$1,DATOS!$L:$L,$R$1)</f>
        <v>0</v>
      </c>
      <c r="Q3249" s="117">
        <f>SUMIFS(DATOS!$F:$F,DATOS!$A:$A,$C3249,DATOS!$G:$G,$N$1,DATOS!$J:$J,$S$1)</f>
        <v>0</v>
      </c>
      <c r="R3249" s="118">
        <f>SUMIFS(DATOS!$F:$F,DATOS!$A:$A,$C3249,DATOS!$G:$G,$O$1,DATOS!$J:$J,$S$1)</f>
        <v>0</v>
      </c>
      <c r="S3249" s="119">
        <f>SUMIFS(DATOS!$F:$F,DATOS!$A:$A,$C3249,DATOS!$G:$G,$P$1,DATOS!$J:$J,$S$1)</f>
        <v>0</v>
      </c>
      <c r="T3249" s="117">
        <f>SUMIFS(DATOS!$F:$F,DATOS!$A:$A,$C3249,DATOS!$G:$G,$N$1,DATOS!$K:$K,$T$1)</f>
        <v>0</v>
      </c>
      <c r="U3249" s="118">
        <f>SUMIFS(DATOS!$F:$F,DATOS!$A:$A,$C3249,DATOS!$G:$G,$O$1,DATOS!$K:$K,$T$1)</f>
        <v>0</v>
      </c>
      <c r="V3249" s="119">
        <f>SUMIFS(DATOS!$F:$F,DATOS!$A:$A,$C3249,DATOS!$G:$G,$P$1,DATOS!$K:$K,$R$1)</f>
        <v>0</v>
      </c>
    </row>
    <row r="3250" spans="1:22">
      <c r="A3250" s="128" t="s">
        <v>452</v>
      </c>
      <c r="B3250" s="128" t="str">
        <f t="shared" si="377"/>
        <v>1 4 3 439 005 001</v>
      </c>
      <c r="C3250" s="5" t="s">
        <v>10397</v>
      </c>
      <c r="D3250" t="s">
        <v>3426</v>
      </c>
      <c r="E3250" s="127">
        <f t="shared" si="379"/>
        <v>0</v>
      </c>
      <c r="F3250" s="127">
        <f t="shared" si="380"/>
        <v>0</v>
      </c>
      <c r="G3250" s="127">
        <f t="shared" si="381"/>
        <v>0</v>
      </c>
      <c r="H3250" s="131">
        <f t="shared" si="382"/>
        <v>0</v>
      </c>
      <c r="I3250" s="128">
        <f t="shared" si="383"/>
        <v>17</v>
      </c>
      <c r="J3250" s="156" t="str">
        <f t="shared" si="378"/>
        <v>1 4 3 439 005</v>
      </c>
      <c r="K3250" s="118">
        <f>SUMIFS(DATOS!$F:$F,DATOS!$A:$A,$C3250,DATOS!$G:$G,$N$1,DATOS!$E:$E,$Q$1)</f>
        <v>0</v>
      </c>
      <c r="L3250" s="118">
        <f>SUMIFS(DATOS!$F:$F,DATOS!$A:$A,$C3250,DATOS!$G:$G,$O$1,DATOS!$E:$E,$Q$1)</f>
        <v>0</v>
      </c>
      <c r="M3250" s="119">
        <f>SUMIFS(DATOS!$F:$F,DATOS!$A:$A,$C3250,DATOS!$G:$G,$P$1,DATOS!$E:$E,$Q$1)</f>
        <v>0</v>
      </c>
      <c r="N3250" s="117">
        <f>SUMIFS(DATOS!$F:$F,DATOS!$A:$A,$C3250,DATOS!$G:$G,$N$1,DATOS!$L:$L,$R$1)</f>
        <v>0</v>
      </c>
      <c r="O3250" s="118">
        <f>SUMIFS(DATOS!$F:$F,DATOS!$A:$A,$C3250,DATOS!$G:$G,$O$1,DATOS!$L:$L,$R$1)</f>
        <v>0</v>
      </c>
      <c r="P3250" s="119">
        <f>SUMIFS(DATOS!$F:$F,DATOS!$A:$A,$C3250,DATOS!$G:$G,$P$1,DATOS!$L:$L,$R$1)</f>
        <v>0</v>
      </c>
      <c r="Q3250" s="117">
        <f>SUMIFS(DATOS!$F:$F,DATOS!$A:$A,$C3250,DATOS!$G:$G,$N$1,DATOS!$J:$J,$S$1)</f>
        <v>0</v>
      </c>
      <c r="R3250" s="118">
        <f>SUMIFS(DATOS!$F:$F,DATOS!$A:$A,$C3250,DATOS!$G:$G,$O$1,DATOS!$J:$J,$S$1)</f>
        <v>0</v>
      </c>
      <c r="S3250" s="119">
        <f>SUMIFS(DATOS!$F:$F,DATOS!$A:$A,$C3250,DATOS!$G:$G,$P$1,DATOS!$J:$J,$S$1)</f>
        <v>0</v>
      </c>
      <c r="T3250" s="117">
        <f>SUMIFS(DATOS!$F:$F,DATOS!$A:$A,$C3250,DATOS!$G:$G,$N$1,DATOS!$K:$K,$T$1)</f>
        <v>0</v>
      </c>
      <c r="U3250" s="118">
        <f>SUMIFS(DATOS!$F:$F,DATOS!$A:$A,$C3250,DATOS!$G:$G,$O$1,DATOS!$K:$K,$T$1)</f>
        <v>0</v>
      </c>
      <c r="V3250" s="119">
        <f>SUMIFS(DATOS!$F:$F,DATOS!$A:$A,$C3250,DATOS!$G:$G,$P$1,DATOS!$K:$K,$R$1)</f>
        <v>0</v>
      </c>
    </row>
    <row r="3251" spans="1:22">
      <c r="A3251" s="128" t="s">
        <v>452</v>
      </c>
      <c r="B3251" s="128" t="str">
        <f t="shared" si="377"/>
        <v>1 4 4 441 001 001</v>
      </c>
      <c r="C3251" s="5" t="s">
        <v>5001</v>
      </c>
      <c r="D3251" t="s">
        <v>395</v>
      </c>
      <c r="E3251" s="127">
        <f t="shared" si="379"/>
        <v>0</v>
      </c>
      <c r="F3251" s="127">
        <f t="shared" si="380"/>
        <v>0</v>
      </c>
      <c r="G3251" s="127">
        <f t="shared" si="381"/>
        <v>0</v>
      </c>
      <c r="H3251" s="131">
        <f t="shared" si="382"/>
        <v>0</v>
      </c>
      <c r="I3251" s="128">
        <f t="shared" si="383"/>
        <v>17</v>
      </c>
      <c r="J3251" s="156" t="str">
        <f t="shared" si="378"/>
        <v>1 4 4 441 001</v>
      </c>
      <c r="K3251" s="118">
        <f>SUMIFS(DATOS!$F:$F,DATOS!$A:$A,$C3251,DATOS!$G:$G,$N$1,DATOS!$E:$E,$Q$1)</f>
        <v>0</v>
      </c>
      <c r="L3251" s="118">
        <f>SUMIFS(DATOS!$F:$F,DATOS!$A:$A,$C3251,DATOS!$G:$G,$O$1,DATOS!$E:$E,$Q$1)</f>
        <v>0</v>
      </c>
      <c r="M3251" s="119">
        <f>SUMIFS(DATOS!$F:$F,DATOS!$A:$A,$C3251,DATOS!$G:$G,$P$1,DATOS!$E:$E,$Q$1)</f>
        <v>0</v>
      </c>
      <c r="N3251" s="117">
        <f>SUMIFS(DATOS!$F:$F,DATOS!$A:$A,$C3251,DATOS!$G:$G,$N$1,DATOS!$L:$L,$R$1)</f>
        <v>0</v>
      </c>
      <c r="O3251" s="118">
        <f>SUMIFS(DATOS!$F:$F,DATOS!$A:$A,$C3251,DATOS!$G:$G,$O$1,DATOS!$L:$L,$R$1)</f>
        <v>0</v>
      </c>
      <c r="P3251" s="119">
        <f>SUMIFS(DATOS!$F:$F,DATOS!$A:$A,$C3251,DATOS!$G:$G,$P$1,DATOS!$L:$L,$R$1)</f>
        <v>0</v>
      </c>
      <c r="Q3251" s="117">
        <f>SUMIFS(DATOS!$F:$F,DATOS!$A:$A,$C3251,DATOS!$G:$G,$N$1,DATOS!$J:$J,$S$1)</f>
        <v>0</v>
      </c>
      <c r="R3251" s="118">
        <f>SUMIFS(DATOS!$F:$F,DATOS!$A:$A,$C3251,DATOS!$G:$G,$O$1,DATOS!$J:$J,$S$1)</f>
        <v>0</v>
      </c>
      <c r="S3251" s="119">
        <f>SUMIFS(DATOS!$F:$F,DATOS!$A:$A,$C3251,DATOS!$G:$G,$P$1,DATOS!$J:$J,$S$1)</f>
        <v>0</v>
      </c>
      <c r="T3251" s="117">
        <f>SUMIFS(DATOS!$F:$F,DATOS!$A:$A,$C3251,DATOS!$G:$G,$N$1,DATOS!$K:$K,$T$1)</f>
        <v>0</v>
      </c>
      <c r="U3251" s="118">
        <f>SUMIFS(DATOS!$F:$F,DATOS!$A:$A,$C3251,DATOS!$G:$G,$O$1,DATOS!$K:$K,$T$1)</f>
        <v>0</v>
      </c>
      <c r="V3251" s="119">
        <f>SUMIFS(DATOS!$F:$F,DATOS!$A:$A,$C3251,DATOS!$G:$G,$P$1,DATOS!$K:$K,$R$1)</f>
        <v>0</v>
      </c>
    </row>
    <row r="3252" spans="1:22">
      <c r="A3252" s="128" t="s">
        <v>452</v>
      </c>
      <c r="B3252" s="128" t="str">
        <f t="shared" si="377"/>
        <v>1 4 4 441 002 001</v>
      </c>
      <c r="C3252" s="5" t="s">
        <v>8007</v>
      </c>
      <c r="D3252" t="s">
        <v>395</v>
      </c>
      <c r="E3252" s="127">
        <f t="shared" si="379"/>
        <v>0</v>
      </c>
      <c r="F3252" s="127">
        <f t="shared" si="380"/>
        <v>0</v>
      </c>
      <c r="G3252" s="127">
        <f t="shared" si="381"/>
        <v>0</v>
      </c>
      <c r="H3252" s="131">
        <f t="shared" si="382"/>
        <v>0</v>
      </c>
      <c r="I3252" s="128">
        <f t="shared" si="383"/>
        <v>17</v>
      </c>
      <c r="J3252" s="156" t="str">
        <f t="shared" si="378"/>
        <v>1 4 4 441 002</v>
      </c>
      <c r="K3252" s="118">
        <f>SUMIFS(DATOS!$F:$F,DATOS!$A:$A,$C3252,DATOS!$G:$G,$N$1,DATOS!$E:$E,$Q$1)</f>
        <v>0</v>
      </c>
      <c r="L3252" s="118">
        <f>SUMIFS(DATOS!$F:$F,DATOS!$A:$A,$C3252,DATOS!$G:$G,$O$1,DATOS!$E:$E,$Q$1)</f>
        <v>0</v>
      </c>
      <c r="M3252" s="119">
        <f>SUMIFS(DATOS!$F:$F,DATOS!$A:$A,$C3252,DATOS!$G:$G,$P$1,DATOS!$E:$E,$Q$1)</f>
        <v>0</v>
      </c>
      <c r="N3252" s="117">
        <f>SUMIFS(DATOS!$F:$F,DATOS!$A:$A,$C3252,DATOS!$G:$G,$N$1,DATOS!$L:$L,$R$1)</f>
        <v>0</v>
      </c>
      <c r="O3252" s="118">
        <f>SUMIFS(DATOS!$F:$F,DATOS!$A:$A,$C3252,DATOS!$G:$G,$O$1,DATOS!$L:$L,$R$1)</f>
        <v>0</v>
      </c>
      <c r="P3252" s="119">
        <f>SUMIFS(DATOS!$F:$F,DATOS!$A:$A,$C3252,DATOS!$G:$G,$P$1,DATOS!$L:$L,$R$1)</f>
        <v>0</v>
      </c>
      <c r="Q3252" s="117">
        <f>SUMIFS(DATOS!$F:$F,DATOS!$A:$A,$C3252,DATOS!$G:$G,$N$1,DATOS!$J:$J,$S$1)</f>
        <v>0</v>
      </c>
      <c r="R3252" s="118">
        <f>SUMIFS(DATOS!$F:$F,DATOS!$A:$A,$C3252,DATOS!$G:$G,$O$1,DATOS!$J:$J,$S$1)</f>
        <v>0</v>
      </c>
      <c r="S3252" s="119">
        <f>SUMIFS(DATOS!$F:$F,DATOS!$A:$A,$C3252,DATOS!$G:$G,$P$1,DATOS!$J:$J,$S$1)</f>
        <v>0</v>
      </c>
      <c r="T3252" s="117">
        <f>SUMIFS(DATOS!$F:$F,DATOS!$A:$A,$C3252,DATOS!$G:$G,$N$1,DATOS!$K:$K,$T$1)</f>
        <v>0</v>
      </c>
      <c r="U3252" s="118">
        <f>SUMIFS(DATOS!$F:$F,DATOS!$A:$A,$C3252,DATOS!$G:$G,$O$1,DATOS!$K:$K,$T$1)</f>
        <v>0</v>
      </c>
      <c r="V3252" s="119">
        <f>SUMIFS(DATOS!$F:$F,DATOS!$A:$A,$C3252,DATOS!$G:$G,$P$1,DATOS!$K:$K,$R$1)</f>
        <v>0</v>
      </c>
    </row>
    <row r="3253" spans="1:22">
      <c r="A3253" s="128" t="s">
        <v>452</v>
      </c>
      <c r="B3253" s="128" t="str">
        <f t="shared" si="377"/>
        <v>1 4 4 441 003 001</v>
      </c>
      <c r="C3253" s="5" t="s">
        <v>8266</v>
      </c>
      <c r="D3253" t="s">
        <v>395</v>
      </c>
      <c r="E3253" s="127">
        <f t="shared" si="379"/>
        <v>4551213.3</v>
      </c>
      <c r="F3253" s="127">
        <f t="shared" si="380"/>
        <v>0</v>
      </c>
      <c r="G3253" s="127">
        <f t="shared" si="381"/>
        <v>0</v>
      </c>
      <c r="H3253" s="131">
        <f t="shared" si="382"/>
        <v>4551213.3</v>
      </c>
      <c r="I3253" s="128">
        <f t="shared" si="383"/>
        <v>17</v>
      </c>
      <c r="J3253" s="156" t="str">
        <f t="shared" si="378"/>
        <v>1 4 4 441 003</v>
      </c>
      <c r="K3253" s="118">
        <f>SUMIFS(DATOS!$F:$F,DATOS!$A:$A,$C3253,DATOS!$G:$G,$N$1,DATOS!$E:$E,$Q$1)</f>
        <v>0</v>
      </c>
      <c r="L3253" s="118">
        <f>SUMIFS(DATOS!$F:$F,DATOS!$A:$A,$C3253,DATOS!$G:$G,$O$1,DATOS!$E:$E,$Q$1)</f>
        <v>0</v>
      </c>
      <c r="M3253" s="119">
        <f>SUMIFS(DATOS!$F:$F,DATOS!$A:$A,$C3253,DATOS!$G:$G,$P$1,DATOS!$E:$E,$Q$1)</f>
        <v>0</v>
      </c>
      <c r="N3253" s="117">
        <f>SUMIFS(DATOS!$F:$F,DATOS!$A:$A,$C3253,DATOS!$G:$G,$N$1,DATOS!$L:$L,$R$1)</f>
        <v>4551213.3</v>
      </c>
      <c r="O3253" s="118">
        <f>SUMIFS(DATOS!$F:$F,DATOS!$A:$A,$C3253,DATOS!$G:$G,$O$1,DATOS!$L:$L,$R$1)</f>
        <v>0</v>
      </c>
      <c r="P3253" s="119">
        <f>SUMIFS(DATOS!$F:$F,DATOS!$A:$A,$C3253,DATOS!$G:$G,$P$1,DATOS!$L:$L,$R$1)</f>
        <v>0</v>
      </c>
      <c r="Q3253" s="117">
        <f>SUMIFS(DATOS!$F:$F,DATOS!$A:$A,$C3253,DATOS!$G:$G,$N$1,DATOS!$J:$J,$S$1)</f>
        <v>0</v>
      </c>
      <c r="R3253" s="118">
        <f>SUMIFS(DATOS!$F:$F,DATOS!$A:$A,$C3253,DATOS!$G:$G,$O$1,DATOS!$J:$J,$S$1)</f>
        <v>0</v>
      </c>
      <c r="S3253" s="119">
        <f>SUMIFS(DATOS!$F:$F,DATOS!$A:$A,$C3253,DATOS!$G:$G,$P$1,DATOS!$J:$J,$S$1)</f>
        <v>0</v>
      </c>
      <c r="T3253" s="117">
        <f>SUMIFS(DATOS!$F:$F,DATOS!$A:$A,$C3253,DATOS!$G:$G,$N$1,DATOS!$K:$K,$T$1)</f>
        <v>0</v>
      </c>
      <c r="U3253" s="118">
        <f>SUMIFS(DATOS!$F:$F,DATOS!$A:$A,$C3253,DATOS!$G:$G,$O$1,DATOS!$K:$K,$T$1)</f>
        <v>0</v>
      </c>
      <c r="V3253" s="119">
        <f>SUMIFS(DATOS!$F:$F,DATOS!$A:$A,$C3253,DATOS!$G:$G,$P$1,DATOS!$K:$K,$R$1)</f>
        <v>0</v>
      </c>
    </row>
    <row r="3254" spans="1:22">
      <c r="A3254" s="128" t="s">
        <v>452</v>
      </c>
      <c r="B3254" s="128" t="str">
        <f t="shared" si="377"/>
        <v>1 4 4 441 004 001</v>
      </c>
      <c r="C3254" s="5" t="s">
        <v>10398</v>
      </c>
      <c r="D3254" t="s">
        <v>395</v>
      </c>
      <c r="E3254" s="127">
        <f t="shared" si="379"/>
        <v>0</v>
      </c>
      <c r="F3254" s="127">
        <f t="shared" si="380"/>
        <v>0</v>
      </c>
      <c r="G3254" s="127">
        <f t="shared" si="381"/>
        <v>0</v>
      </c>
      <c r="H3254" s="131">
        <f t="shared" si="382"/>
        <v>0</v>
      </c>
      <c r="I3254" s="128">
        <f t="shared" si="383"/>
        <v>17</v>
      </c>
      <c r="J3254" s="156" t="str">
        <f t="shared" si="378"/>
        <v>1 4 4 441 004</v>
      </c>
      <c r="K3254" s="118">
        <f>SUMIFS(DATOS!$F:$F,DATOS!$A:$A,$C3254,DATOS!$G:$G,$N$1,DATOS!$E:$E,$Q$1)</f>
        <v>0</v>
      </c>
      <c r="L3254" s="118">
        <f>SUMIFS(DATOS!$F:$F,DATOS!$A:$A,$C3254,DATOS!$G:$G,$O$1,DATOS!$E:$E,$Q$1)</f>
        <v>0</v>
      </c>
      <c r="M3254" s="119">
        <f>SUMIFS(DATOS!$F:$F,DATOS!$A:$A,$C3254,DATOS!$G:$G,$P$1,DATOS!$E:$E,$Q$1)</f>
        <v>0</v>
      </c>
      <c r="N3254" s="117">
        <f>SUMIFS(DATOS!$F:$F,DATOS!$A:$A,$C3254,DATOS!$G:$G,$N$1,DATOS!$L:$L,$R$1)</f>
        <v>0</v>
      </c>
      <c r="O3254" s="118">
        <f>SUMIFS(DATOS!$F:$F,DATOS!$A:$A,$C3254,DATOS!$G:$G,$O$1,DATOS!$L:$L,$R$1)</f>
        <v>0</v>
      </c>
      <c r="P3254" s="119">
        <f>SUMIFS(DATOS!$F:$F,DATOS!$A:$A,$C3254,DATOS!$G:$G,$P$1,DATOS!$L:$L,$R$1)</f>
        <v>0</v>
      </c>
      <c r="Q3254" s="117">
        <f>SUMIFS(DATOS!$F:$F,DATOS!$A:$A,$C3254,DATOS!$G:$G,$N$1,DATOS!$J:$J,$S$1)</f>
        <v>0</v>
      </c>
      <c r="R3254" s="118">
        <f>SUMIFS(DATOS!$F:$F,DATOS!$A:$A,$C3254,DATOS!$G:$G,$O$1,DATOS!$J:$J,$S$1)</f>
        <v>0</v>
      </c>
      <c r="S3254" s="119">
        <f>SUMIFS(DATOS!$F:$F,DATOS!$A:$A,$C3254,DATOS!$G:$G,$P$1,DATOS!$J:$J,$S$1)</f>
        <v>0</v>
      </c>
      <c r="T3254" s="117">
        <f>SUMIFS(DATOS!$F:$F,DATOS!$A:$A,$C3254,DATOS!$G:$G,$N$1,DATOS!$K:$K,$T$1)</f>
        <v>0</v>
      </c>
      <c r="U3254" s="118">
        <f>SUMIFS(DATOS!$F:$F,DATOS!$A:$A,$C3254,DATOS!$G:$G,$O$1,DATOS!$K:$K,$T$1)</f>
        <v>0</v>
      </c>
      <c r="V3254" s="119">
        <f>SUMIFS(DATOS!$F:$F,DATOS!$A:$A,$C3254,DATOS!$G:$G,$P$1,DATOS!$K:$K,$R$1)</f>
        <v>0</v>
      </c>
    </row>
    <row r="3255" spans="1:22">
      <c r="A3255" s="128" t="s">
        <v>452</v>
      </c>
      <c r="B3255" s="128" t="str">
        <f t="shared" si="377"/>
        <v>1 4 4 441 005 001</v>
      </c>
      <c r="C3255" s="5" t="s">
        <v>10399</v>
      </c>
      <c r="D3255" t="s">
        <v>395</v>
      </c>
      <c r="E3255" s="127">
        <f t="shared" si="379"/>
        <v>0</v>
      </c>
      <c r="F3255" s="127">
        <f t="shared" si="380"/>
        <v>0</v>
      </c>
      <c r="G3255" s="127">
        <f t="shared" si="381"/>
        <v>0</v>
      </c>
      <c r="H3255" s="131">
        <f t="shared" si="382"/>
        <v>0</v>
      </c>
      <c r="I3255" s="128">
        <f t="shared" si="383"/>
        <v>17</v>
      </c>
      <c r="J3255" s="156" t="str">
        <f t="shared" si="378"/>
        <v>1 4 4 441 005</v>
      </c>
      <c r="K3255" s="118">
        <f>SUMIFS(DATOS!$F:$F,DATOS!$A:$A,$C3255,DATOS!$G:$G,$N$1,DATOS!$E:$E,$Q$1)</f>
        <v>0</v>
      </c>
      <c r="L3255" s="118">
        <f>SUMIFS(DATOS!$F:$F,DATOS!$A:$A,$C3255,DATOS!$G:$G,$O$1,DATOS!$E:$E,$Q$1)</f>
        <v>0</v>
      </c>
      <c r="M3255" s="119">
        <f>SUMIFS(DATOS!$F:$F,DATOS!$A:$A,$C3255,DATOS!$G:$G,$P$1,DATOS!$E:$E,$Q$1)</f>
        <v>0</v>
      </c>
      <c r="N3255" s="117">
        <f>SUMIFS(DATOS!$F:$F,DATOS!$A:$A,$C3255,DATOS!$G:$G,$N$1,DATOS!$L:$L,$R$1)</f>
        <v>0</v>
      </c>
      <c r="O3255" s="118">
        <f>SUMIFS(DATOS!$F:$F,DATOS!$A:$A,$C3255,DATOS!$G:$G,$O$1,DATOS!$L:$L,$R$1)</f>
        <v>0</v>
      </c>
      <c r="P3255" s="119">
        <f>SUMIFS(DATOS!$F:$F,DATOS!$A:$A,$C3255,DATOS!$G:$G,$P$1,DATOS!$L:$L,$R$1)</f>
        <v>0</v>
      </c>
      <c r="Q3255" s="117">
        <f>SUMIFS(DATOS!$F:$F,DATOS!$A:$A,$C3255,DATOS!$G:$G,$N$1,DATOS!$J:$J,$S$1)</f>
        <v>0</v>
      </c>
      <c r="R3255" s="118">
        <f>SUMIFS(DATOS!$F:$F,DATOS!$A:$A,$C3255,DATOS!$G:$G,$O$1,DATOS!$J:$J,$S$1)</f>
        <v>0</v>
      </c>
      <c r="S3255" s="119">
        <f>SUMIFS(DATOS!$F:$F,DATOS!$A:$A,$C3255,DATOS!$G:$G,$P$1,DATOS!$J:$J,$S$1)</f>
        <v>0</v>
      </c>
      <c r="T3255" s="117">
        <f>SUMIFS(DATOS!$F:$F,DATOS!$A:$A,$C3255,DATOS!$G:$G,$N$1,DATOS!$K:$K,$T$1)</f>
        <v>0</v>
      </c>
      <c r="U3255" s="118">
        <f>SUMIFS(DATOS!$F:$F,DATOS!$A:$A,$C3255,DATOS!$G:$G,$O$1,DATOS!$K:$K,$T$1)</f>
        <v>0</v>
      </c>
      <c r="V3255" s="119">
        <f>SUMIFS(DATOS!$F:$F,DATOS!$A:$A,$C3255,DATOS!$G:$G,$P$1,DATOS!$K:$K,$R$1)</f>
        <v>0</v>
      </c>
    </row>
    <row r="3256" spans="1:22">
      <c r="A3256" s="128" t="s">
        <v>452</v>
      </c>
      <c r="B3256" s="128" t="str">
        <f t="shared" si="377"/>
        <v>1 4 4 442 001 001</v>
      </c>
      <c r="C3256" s="5" t="s">
        <v>5007</v>
      </c>
      <c r="D3256" t="s">
        <v>3427</v>
      </c>
      <c r="E3256" s="127">
        <f t="shared" si="379"/>
        <v>0</v>
      </c>
      <c r="F3256" s="127">
        <f t="shared" si="380"/>
        <v>0</v>
      </c>
      <c r="G3256" s="127">
        <f t="shared" si="381"/>
        <v>0</v>
      </c>
      <c r="H3256" s="131">
        <f t="shared" si="382"/>
        <v>0</v>
      </c>
      <c r="I3256" s="128">
        <f t="shared" si="383"/>
        <v>17</v>
      </c>
      <c r="J3256" s="156" t="str">
        <f t="shared" si="378"/>
        <v>1 4 4 442 001</v>
      </c>
      <c r="K3256" s="118">
        <f>SUMIFS(DATOS!$F:$F,DATOS!$A:$A,$C3256,DATOS!$G:$G,$N$1,DATOS!$E:$E,$Q$1)</f>
        <v>0</v>
      </c>
      <c r="L3256" s="118">
        <f>SUMIFS(DATOS!$F:$F,DATOS!$A:$A,$C3256,DATOS!$G:$G,$O$1,DATOS!$E:$E,$Q$1)</f>
        <v>0</v>
      </c>
      <c r="M3256" s="119">
        <f>SUMIFS(DATOS!$F:$F,DATOS!$A:$A,$C3256,DATOS!$G:$G,$P$1,DATOS!$E:$E,$Q$1)</f>
        <v>0</v>
      </c>
      <c r="N3256" s="117">
        <f>SUMIFS(DATOS!$F:$F,DATOS!$A:$A,$C3256,DATOS!$G:$G,$N$1,DATOS!$L:$L,$R$1)</f>
        <v>0</v>
      </c>
      <c r="O3256" s="118">
        <f>SUMIFS(DATOS!$F:$F,DATOS!$A:$A,$C3256,DATOS!$G:$G,$O$1,DATOS!$L:$L,$R$1)</f>
        <v>0</v>
      </c>
      <c r="P3256" s="119">
        <f>SUMIFS(DATOS!$F:$F,DATOS!$A:$A,$C3256,DATOS!$G:$G,$P$1,DATOS!$L:$L,$R$1)</f>
        <v>0</v>
      </c>
      <c r="Q3256" s="117">
        <f>SUMIFS(DATOS!$F:$F,DATOS!$A:$A,$C3256,DATOS!$G:$G,$N$1,DATOS!$J:$J,$S$1)</f>
        <v>0</v>
      </c>
      <c r="R3256" s="118">
        <f>SUMIFS(DATOS!$F:$F,DATOS!$A:$A,$C3256,DATOS!$G:$G,$O$1,DATOS!$J:$J,$S$1)</f>
        <v>0</v>
      </c>
      <c r="S3256" s="119">
        <f>SUMIFS(DATOS!$F:$F,DATOS!$A:$A,$C3256,DATOS!$G:$G,$P$1,DATOS!$J:$J,$S$1)</f>
        <v>0</v>
      </c>
      <c r="T3256" s="117">
        <f>SUMIFS(DATOS!$F:$F,DATOS!$A:$A,$C3256,DATOS!$G:$G,$N$1,DATOS!$K:$K,$T$1)</f>
        <v>0</v>
      </c>
      <c r="U3256" s="118">
        <f>SUMIFS(DATOS!$F:$F,DATOS!$A:$A,$C3256,DATOS!$G:$G,$O$1,DATOS!$K:$K,$T$1)</f>
        <v>0</v>
      </c>
      <c r="V3256" s="119">
        <f>SUMIFS(DATOS!$F:$F,DATOS!$A:$A,$C3256,DATOS!$G:$G,$P$1,DATOS!$K:$K,$R$1)</f>
        <v>0</v>
      </c>
    </row>
    <row r="3257" spans="1:22">
      <c r="A3257" s="128" t="s">
        <v>452</v>
      </c>
      <c r="B3257" s="128" t="str">
        <f t="shared" si="377"/>
        <v>1 4 4 442 002 001</v>
      </c>
      <c r="C3257" s="5" t="s">
        <v>10400</v>
      </c>
      <c r="D3257" t="s">
        <v>3427</v>
      </c>
      <c r="E3257" s="127">
        <f t="shared" si="379"/>
        <v>0</v>
      </c>
      <c r="F3257" s="127">
        <f t="shared" si="380"/>
        <v>0</v>
      </c>
      <c r="G3257" s="127">
        <f t="shared" si="381"/>
        <v>0</v>
      </c>
      <c r="H3257" s="131">
        <f t="shared" si="382"/>
        <v>0</v>
      </c>
      <c r="I3257" s="128">
        <f t="shared" si="383"/>
        <v>17</v>
      </c>
      <c r="J3257" s="156" t="str">
        <f t="shared" si="378"/>
        <v>1 4 4 442 002</v>
      </c>
      <c r="K3257" s="118">
        <f>SUMIFS(DATOS!$F:$F,DATOS!$A:$A,$C3257,DATOS!$G:$G,$N$1,DATOS!$E:$E,$Q$1)</f>
        <v>0</v>
      </c>
      <c r="L3257" s="118">
        <f>SUMIFS(DATOS!$F:$F,DATOS!$A:$A,$C3257,DATOS!$G:$G,$O$1,DATOS!$E:$E,$Q$1)</f>
        <v>0</v>
      </c>
      <c r="M3257" s="119">
        <f>SUMIFS(DATOS!$F:$F,DATOS!$A:$A,$C3257,DATOS!$G:$G,$P$1,DATOS!$E:$E,$Q$1)</f>
        <v>0</v>
      </c>
      <c r="N3257" s="117">
        <f>SUMIFS(DATOS!$F:$F,DATOS!$A:$A,$C3257,DATOS!$G:$G,$N$1,DATOS!$L:$L,$R$1)</f>
        <v>0</v>
      </c>
      <c r="O3257" s="118">
        <f>SUMIFS(DATOS!$F:$F,DATOS!$A:$A,$C3257,DATOS!$G:$G,$O$1,DATOS!$L:$L,$R$1)</f>
        <v>0</v>
      </c>
      <c r="P3257" s="119">
        <f>SUMIFS(DATOS!$F:$F,DATOS!$A:$A,$C3257,DATOS!$G:$G,$P$1,DATOS!$L:$L,$R$1)</f>
        <v>0</v>
      </c>
      <c r="Q3257" s="117">
        <f>SUMIFS(DATOS!$F:$F,DATOS!$A:$A,$C3257,DATOS!$G:$G,$N$1,DATOS!$J:$J,$S$1)</f>
        <v>0</v>
      </c>
      <c r="R3257" s="118">
        <f>SUMIFS(DATOS!$F:$F,DATOS!$A:$A,$C3257,DATOS!$G:$G,$O$1,DATOS!$J:$J,$S$1)</f>
        <v>0</v>
      </c>
      <c r="S3257" s="119">
        <f>SUMIFS(DATOS!$F:$F,DATOS!$A:$A,$C3257,DATOS!$G:$G,$P$1,DATOS!$J:$J,$S$1)</f>
        <v>0</v>
      </c>
      <c r="T3257" s="117">
        <f>SUMIFS(DATOS!$F:$F,DATOS!$A:$A,$C3257,DATOS!$G:$G,$N$1,DATOS!$K:$K,$T$1)</f>
        <v>0</v>
      </c>
      <c r="U3257" s="118">
        <f>SUMIFS(DATOS!$F:$F,DATOS!$A:$A,$C3257,DATOS!$G:$G,$O$1,DATOS!$K:$K,$T$1)</f>
        <v>0</v>
      </c>
      <c r="V3257" s="119">
        <f>SUMIFS(DATOS!$F:$F,DATOS!$A:$A,$C3257,DATOS!$G:$G,$P$1,DATOS!$K:$K,$R$1)</f>
        <v>0</v>
      </c>
    </row>
    <row r="3258" spans="1:22">
      <c r="A3258" s="128" t="s">
        <v>452</v>
      </c>
      <c r="B3258" s="128" t="str">
        <f t="shared" si="377"/>
        <v>1 4 4 442 003 001</v>
      </c>
      <c r="C3258" s="5" t="s">
        <v>10401</v>
      </c>
      <c r="D3258" t="s">
        <v>3427</v>
      </c>
      <c r="E3258" s="127">
        <f t="shared" si="379"/>
        <v>0</v>
      </c>
      <c r="F3258" s="127">
        <f t="shared" si="380"/>
        <v>0</v>
      </c>
      <c r="G3258" s="127">
        <f t="shared" si="381"/>
        <v>0</v>
      </c>
      <c r="H3258" s="131">
        <f t="shared" si="382"/>
        <v>0</v>
      </c>
      <c r="I3258" s="128">
        <f t="shared" si="383"/>
        <v>17</v>
      </c>
      <c r="J3258" s="156" t="str">
        <f t="shared" si="378"/>
        <v>1 4 4 442 003</v>
      </c>
      <c r="K3258" s="118">
        <f>SUMIFS(DATOS!$F:$F,DATOS!$A:$A,$C3258,DATOS!$G:$G,$N$1,DATOS!$E:$E,$Q$1)</f>
        <v>0</v>
      </c>
      <c r="L3258" s="118">
        <f>SUMIFS(DATOS!$F:$F,DATOS!$A:$A,$C3258,DATOS!$G:$G,$O$1,DATOS!$E:$E,$Q$1)</f>
        <v>0</v>
      </c>
      <c r="M3258" s="119">
        <f>SUMIFS(DATOS!$F:$F,DATOS!$A:$A,$C3258,DATOS!$G:$G,$P$1,DATOS!$E:$E,$Q$1)</f>
        <v>0</v>
      </c>
      <c r="N3258" s="117">
        <f>SUMIFS(DATOS!$F:$F,DATOS!$A:$A,$C3258,DATOS!$G:$G,$N$1,DATOS!$L:$L,$R$1)</f>
        <v>0</v>
      </c>
      <c r="O3258" s="118">
        <f>SUMIFS(DATOS!$F:$F,DATOS!$A:$A,$C3258,DATOS!$G:$G,$O$1,DATOS!$L:$L,$R$1)</f>
        <v>0</v>
      </c>
      <c r="P3258" s="119">
        <f>SUMIFS(DATOS!$F:$F,DATOS!$A:$A,$C3258,DATOS!$G:$G,$P$1,DATOS!$L:$L,$R$1)</f>
        <v>0</v>
      </c>
      <c r="Q3258" s="117">
        <f>SUMIFS(DATOS!$F:$F,DATOS!$A:$A,$C3258,DATOS!$G:$G,$N$1,DATOS!$J:$J,$S$1)</f>
        <v>0</v>
      </c>
      <c r="R3258" s="118">
        <f>SUMIFS(DATOS!$F:$F,DATOS!$A:$A,$C3258,DATOS!$G:$G,$O$1,DATOS!$J:$J,$S$1)</f>
        <v>0</v>
      </c>
      <c r="S3258" s="119">
        <f>SUMIFS(DATOS!$F:$F,DATOS!$A:$A,$C3258,DATOS!$G:$G,$P$1,DATOS!$J:$J,$S$1)</f>
        <v>0</v>
      </c>
      <c r="T3258" s="117">
        <f>SUMIFS(DATOS!$F:$F,DATOS!$A:$A,$C3258,DATOS!$G:$G,$N$1,DATOS!$K:$K,$T$1)</f>
        <v>0</v>
      </c>
      <c r="U3258" s="118">
        <f>SUMIFS(DATOS!$F:$F,DATOS!$A:$A,$C3258,DATOS!$G:$G,$O$1,DATOS!$K:$K,$T$1)</f>
        <v>0</v>
      </c>
      <c r="V3258" s="119">
        <f>SUMIFS(DATOS!$F:$F,DATOS!$A:$A,$C3258,DATOS!$G:$G,$P$1,DATOS!$K:$K,$R$1)</f>
        <v>0</v>
      </c>
    </row>
    <row r="3259" spans="1:22">
      <c r="A3259" s="128" t="s">
        <v>452</v>
      </c>
      <c r="B3259" s="128" t="str">
        <f t="shared" si="377"/>
        <v>1 4 4 442 004 001</v>
      </c>
      <c r="C3259" s="5" t="s">
        <v>10402</v>
      </c>
      <c r="D3259" t="s">
        <v>3427</v>
      </c>
      <c r="E3259" s="127">
        <f t="shared" si="379"/>
        <v>0</v>
      </c>
      <c r="F3259" s="127">
        <f t="shared" si="380"/>
        <v>0</v>
      </c>
      <c r="G3259" s="127">
        <f t="shared" si="381"/>
        <v>0</v>
      </c>
      <c r="H3259" s="131">
        <f t="shared" si="382"/>
        <v>0</v>
      </c>
      <c r="I3259" s="128">
        <f t="shared" si="383"/>
        <v>17</v>
      </c>
      <c r="J3259" s="156" t="str">
        <f t="shared" si="378"/>
        <v>1 4 4 442 004</v>
      </c>
      <c r="K3259" s="118">
        <f>SUMIFS(DATOS!$F:$F,DATOS!$A:$A,$C3259,DATOS!$G:$G,$N$1,DATOS!$E:$E,$Q$1)</f>
        <v>0</v>
      </c>
      <c r="L3259" s="118">
        <f>SUMIFS(DATOS!$F:$F,DATOS!$A:$A,$C3259,DATOS!$G:$G,$O$1,DATOS!$E:$E,$Q$1)</f>
        <v>0</v>
      </c>
      <c r="M3259" s="119">
        <f>SUMIFS(DATOS!$F:$F,DATOS!$A:$A,$C3259,DATOS!$G:$G,$P$1,DATOS!$E:$E,$Q$1)</f>
        <v>0</v>
      </c>
      <c r="N3259" s="117">
        <f>SUMIFS(DATOS!$F:$F,DATOS!$A:$A,$C3259,DATOS!$G:$G,$N$1,DATOS!$L:$L,$R$1)</f>
        <v>0</v>
      </c>
      <c r="O3259" s="118">
        <f>SUMIFS(DATOS!$F:$F,DATOS!$A:$A,$C3259,DATOS!$G:$G,$O$1,DATOS!$L:$L,$R$1)</f>
        <v>0</v>
      </c>
      <c r="P3259" s="119">
        <f>SUMIFS(DATOS!$F:$F,DATOS!$A:$A,$C3259,DATOS!$G:$G,$P$1,DATOS!$L:$L,$R$1)</f>
        <v>0</v>
      </c>
      <c r="Q3259" s="117">
        <f>SUMIFS(DATOS!$F:$F,DATOS!$A:$A,$C3259,DATOS!$G:$G,$N$1,DATOS!$J:$J,$S$1)</f>
        <v>0</v>
      </c>
      <c r="R3259" s="118">
        <f>SUMIFS(DATOS!$F:$F,DATOS!$A:$A,$C3259,DATOS!$G:$G,$O$1,DATOS!$J:$J,$S$1)</f>
        <v>0</v>
      </c>
      <c r="S3259" s="119">
        <f>SUMIFS(DATOS!$F:$F,DATOS!$A:$A,$C3259,DATOS!$G:$G,$P$1,DATOS!$J:$J,$S$1)</f>
        <v>0</v>
      </c>
      <c r="T3259" s="117">
        <f>SUMIFS(DATOS!$F:$F,DATOS!$A:$A,$C3259,DATOS!$G:$G,$N$1,DATOS!$K:$K,$T$1)</f>
        <v>0</v>
      </c>
      <c r="U3259" s="118">
        <f>SUMIFS(DATOS!$F:$F,DATOS!$A:$A,$C3259,DATOS!$G:$G,$O$1,DATOS!$K:$K,$T$1)</f>
        <v>0</v>
      </c>
      <c r="V3259" s="119">
        <f>SUMIFS(DATOS!$F:$F,DATOS!$A:$A,$C3259,DATOS!$G:$G,$P$1,DATOS!$K:$K,$R$1)</f>
        <v>0</v>
      </c>
    </row>
    <row r="3260" spans="1:22">
      <c r="A3260" s="128" t="s">
        <v>452</v>
      </c>
      <c r="B3260" s="128" t="str">
        <f t="shared" si="377"/>
        <v>1 4 4 442 005 001</v>
      </c>
      <c r="C3260" s="5" t="s">
        <v>10403</v>
      </c>
      <c r="D3260" t="s">
        <v>3427</v>
      </c>
      <c r="E3260" s="127">
        <f t="shared" si="379"/>
        <v>0</v>
      </c>
      <c r="F3260" s="127">
        <f t="shared" si="380"/>
        <v>0</v>
      </c>
      <c r="G3260" s="127">
        <f t="shared" si="381"/>
        <v>0</v>
      </c>
      <c r="H3260" s="131">
        <f t="shared" si="382"/>
        <v>0</v>
      </c>
      <c r="I3260" s="128">
        <f t="shared" si="383"/>
        <v>17</v>
      </c>
      <c r="J3260" s="156" t="str">
        <f t="shared" si="378"/>
        <v>1 4 4 442 005</v>
      </c>
      <c r="K3260" s="118">
        <f>SUMIFS(DATOS!$F:$F,DATOS!$A:$A,$C3260,DATOS!$G:$G,$N$1,DATOS!$E:$E,$Q$1)</f>
        <v>0</v>
      </c>
      <c r="L3260" s="118">
        <f>SUMIFS(DATOS!$F:$F,DATOS!$A:$A,$C3260,DATOS!$G:$G,$O$1,DATOS!$E:$E,$Q$1)</f>
        <v>0</v>
      </c>
      <c r="M3260" s="119">
        <f>SUMIFS(DATOS!$F:$F,DATOS!$A:$A,$C3260,DATOS!$G:$G,$P$1,DATOS!$E:$E,$Q$1)</f>
        <v>0</v>
      </c>
      <c r="N3260" s="117">
        <f>SUMIFS(DATOS!$F:$F,DATOS!$A:$A,$C3260,DATOS!$G:$G,$N$1,DATOS!$L:$L,$R$1)</f>
        <v>0</v>
      </c>
      <c r="O3260" s="118">
        <f>SUMIFS(DATOS!$F:$F,DATOS!$A:$A,$C3260,DATOS!$G:$G,$O$1,DATOS!$L:$L,$R$1)</f>
        <v>0</v>
      </c>
      <c r="P3260" s="119">
        <f>SUMIFS(DATOS!$F:$F,DATOS!$A:$A,$C3260,DATOS!$G:$G,$P$1,DATOS!$L:$L,$R$1)</f>
        <v>0</v>
      </c>
      <c r="Q3260" s="117">
        <f>SUMIFS(DATOS!$F:$F,DATOS!$A:$A,$C3260,DATOS!$G:$G,$N$1,DATOS!$J:$J,$S$1)</f>
        <v>0</v>
      </c>
      <c r="R3260" s="118">
        <f>SUMIFS(DATOS!$F:$F,DATOS!$A:$A,$C3260,DATOS!$G:$G,$O$1,DATOS!$J:$J,$S$1)</f>
        <v>0</v>
      </c>
      <c r="S3260" s="119">
        <f>SUMIFS(DATOS!$F:$F,DATOS!$A:$A,$C3260,DATOS!$G:$G,$P$1,DATOS!$J:$J,$S$1)</f>
        <v>0</v>
      </c>
      <c r="T3260" s="117">
        <f>SUMIFS(DATOS!$F:$F,DATOS!$A:$A,$C3260,DATOS!$G:$G,$N$1,DATOS!$K:$K,$T$1)</f>
        <v>0</v>
      </c>
      <c r="U3260" s="118">
        <f>SUMIFS(DATOS!$F:$F,DATOS!$A:$A,$C3260,DATOS!$G:$G,$O$1,DATOS!$K:$K,$T$1)</f>
        <v>0</v>
      </c>
      <c r="V3260" s="119">
        <f>SUMIFS(DATOS!$F:$F,DATOS!$A:$A,$C3260,DATOS!$G:$G,$P$1,DATOS!$K:$K,$R$1)</f>
        <v>0</v>
      </c>
    </row>
    <row r="3261" spans="1:22">
      <c r="A3261" s="128" t="s">
        <v>452</v>
      </c>
      <c r="B3261" s="128" t="str">
        <f t="shared" si="377"/>
        <v>1 4 4 443 001 001</v>
      </c>
      <c r="C3261" s="5" t="s">
        <v>3243</v>
      </c>
      <c r="D3261" t="s">
        <v>397</v>
      </c>
      <c r="E3261" s="127">
        <f t="shared" si="379"/>
        <v>0</v>
      </c>
      <c r="F3261" s="127">
        <f t="shared" si="380"/>
        <v>0</v>
      </c>
      <c r="G3261" s="127">
        <f t="shared" si="381"/>
        <v>0</v>
      </c>
      <c r="H3261" s="131">
        <f t="shared" si="382"/>
        <v>0</v>
      </c>
      <c r="I3261" s="128">
        <f t="shared" si="383"/>
        <v>17</v>
      </c>
      <c r="J3261" s="156" t="str">
        <f t="shared" si="378"/>
        <v>1 4 4 443 001</v>
      </c>
      <c r="K3261" s="118">
        <f>SUMIFS(DATOS!$F:$F,DATOS!$A:$A,$C3261,DATOS!$G:$G,$N$1,DATOS!$E:$E,$Q$1)</f>
        <v>0</v>
      </c>
      <c r="L3261" s="118">
        <f>SUMIFS(DATOS!$F:$F,DATOS!$A:$A,$C3261,DATOS!$G:$G,$O$1,DATOS!$E:$E,$Q$1)</f>
        <v>0</v>
      </c>
      <c r="M3261" s="119">
        <f>SUMIFS(DATOS!$F:$F,DATOS!$A:$A,$C3261,DATOS!$G:$G,$P$1,DATOS!$E:$E,$Q$1)</f>
        <v>0</v>
      </c>
      <c r="N3261" s="117">
        <f>SUMIFS(DATOS!$F:$F,DATOS!$A:$A,$C3261,DATOS!$G:$G,$N$1,DATOS!$L:$L,$R$1)</f>
        <v>0</v>
      </c>
      <c r="O3261" s="118">
        <f>SUMIFS(DATOS!$F:$F,DATOS!$A:$A,$C3261,DATOS!$G:$G,$O$1,DATOS!$L:$L,$R$1)</f>
        <v>0</v>
      </c>
      <c r="P3261" s="119">
        <f>SUMIFS(DATOS!$F:$F,DATOS!$A:$A,$C3261,DATOS!$G:$G,$P$1,DATOS!$L:$L,$R$1)</f>
        <v>0</v>
      </c>
      <c r="Q3261" s="117">
        <f>SUMIFS(DATOS!$F:$F,DATOS!$A:$A,$C3261,DATOS!$G:$G,$N$1,DATOS!$J:$J,$S$1)</f>
        <v>0</v>
      </c>
      <c r="R3261" s="118">
        <f>SUMIFS(DATOS!$F:$F,DATOS!$A:$A,$C3261,DATOS!$G:$G,$O$1,DATOS!$J:$J,$S$1)</f>
        <v>0</v>
      </c>
      <c r="S3261" s="119">
        <f>SUMIFS(DATOS!$F:$F,DATOS!$A:$A,$C3261,DATOS!$G:$G,$P$1,DATOS!$J:$J,$S$1)</f>
        <v>0</v>
      </c>
      <c r="T3261" s="117">
        <f>SUMIFS(DATOS!$F:$F,DATOS!$A:$A,$C3261,DATOS!$G:$G,$N$1,DATOS!$K:$K,$T$1)</f>
        <v>0</v>
      </c>
      <c r="U3261" s="118">
        <f>SUMIFS(DATOS!$F:$F,DATOS!$A:$A,$C3261,DATOS!$G:$G,$O$1,DATOS!$K:$K,$T$1)</f>
        <v>0</v>
      </c>
      <c r="V3261" s="119">
        <f>SUMIFS(DATOS!$F:$F,DATOS!$A:$A,$C3261,DATOS!$G:$G,$P$1,DATOS!$K:$K,$R$1)</f>
        <v>0</v>
      </c>
    </row>
    <row r="3262" spans="1:22">
      <c r="A3262" s="128" t="s">
        <v>452</v>
      </c>
      <c r="B3262" s="128" t="str">
        <f t="shared" si="377"/>
        <v>1 4 4 443 002 001</v>
      </c>
      <c r="C3262" s="5" t="s">
        <v>8272</v>
      </c>
      <c r="D3262" t="s">
        <v>397</v>
      </c>
      <c r="E3262" s="127">
        <f t="shared" si="379"/>
        <v>0</v>
      </c>
      <c r="F3262" s="127">
        <f t="shared" si="380"/>
        <v>0</v>
      </c>
      <c r="G3262" s="127">
        <f t="shared" si="381"/>
        <v>0</v>
      </c>
      <c r="H3262" s="131">
        <f t="shared" si="382"/>
        <v>0</v>
      </c>
      <c r="I3262" s="128">
        <f t="shared" si="383"/>
        <v>17</v>
      </c>
      <c r="J3262" s="156" t="str">
        <f t="shared" si="378"/>
        <v>1 4 4 443 002</v>
      </c>
      <c r="K3262" s="118">
        <f>SUMIFS(DATOS!$F:$F,DATOS!$A:$A,$C3262,DATOS!$G:$G,$N$1,DATOS!$E:$E,$Q$1)</f>
        <v>0</v>
      </c>
      <c r="L3262" s="118">
        <f>SUMIFS(DATOS!$F:$F,DATOS!$A:$A,$C3262,DATOS!$G:$G,$O$1,DATOS!$E:$E,$Q$1)</f>
        <v>0</v>
      </c>
      <c r="M3262" s="119">
        <f>SUMIFS(DATOS!$F:$F,DATOS!$A:$A,$C3262,DATOS!$G:$G,$P$1,DATOS!$E:$E,$Q$1)</f>
        <v>0</v>
      </c>
      <c r="N3262" s="117">
        <f>SUMIFS(DATOS!$F:$F,DATOS!$A:$A,$C3262,DATOS!$G:$G,$N$1,DATOS!$L:$L,$R$1)</f>
        <v>0</v>
      </c>
      <c r="O3262" s="118">
        <f>SUMIFS(DATOS!$F:$F,DATOS!$A:$A,$C3262,DATOS!$G:$G,$O$1,DATOS!$L:$L,$R$1)</f>
        <v>0</v>
      </c>
      <c r="P3262" s="119">
        <f>SUMIFS(DATOS!$F:$F,DATOS!$A:$A,$C3262,DATOS!$G:$G,$P$1,DATOS!$L:$L,$R$1)</f>
        <v>0</v>
      </c>
      <c r="Q3262" s="117">
        <f>SUMIFS(DATOS!$F:$F,DATOS!$A:$A,$C3262,DATOS!$G:$G,$N$1,DATOS!$J:$J,$S$1)</f>
        <v>0</v>
      </c>
      <c r="R3262" s="118">
        <f>SUMIFS(DATOS!$F:$F,DATOS!$A:$A,$C3262,DATOS!$G:$G,$O$1,DATOS!$J:$J,$S$1)</f>
        <v>0</v>
      </c>
      <c r="S3262" s="119">
        <f>SUMIFS(DATOS!$F:$F,DATOS!$A:$A,$C3262,DATOS!$G:$G,$P$1,DATOS!$J:$J,$S$1)</f>
        <v>0</v>
      </c>
      <c r="T3262" s="117">
        <f>SUMIFS(DATOS!$F:$F,DATOS!$A:$A,$C3262,DATOS!$G:$G,$N$1,DATOS!$K:$K,$T$1)</f>
        <v>0</v>
      </c>
      <c r="U3262" s="118">
        <f>SUMIFS(DATOS!$F:$F,DATOS!$A:$A,$C3262,DATOS!$G:$G,$O$1,DATOS!$K:$K,$T$1)</f>
        <v>0</v>
      </c>
      <c r="V3262" s="119">
        <f>SUMIFS(DATOS!$F:$F,DATOS!$A:$A,$C3262,DATOS!$G:$G,$P$1,DATOS!$K:$K,$R$1)</f>
        <v>0</v>
      </c>
    </row>
    <row r="3263" spans="1:22">
      <c r="A3263" s="128" t="s">
        <v>452</v>
      </c>
      <c r="B3263" s="128" t="str">
        <f t="shared" si="377"/>
        <v>1 4 4 443 003 001</v>
      </c>
      <c r="C3263" s="5" t="s">
        <v>10404</v>
      </c>
      <c r="D3263" t="s">
        <v>397</v>
      </c>
      <c r="E3263" s="127">
        <f t="shared" si="379"/>
        <v>0</v>
      </c>
      <c r="F3263" s="127">
        <f t="shared" si="380"/>
        <v>0</v>
      </c>
      <c r="G3263" s="127">
        <f t="shared" si="381"/>
        <v>0</v>
      </c>
      <c r="H3263" s="131">
        <f t="shared" si="382"/>
        <v>0</v>
      </c>
      <c r="I3263" s="128">
        <f t="shared" si="383"/>
        <v>17</v>
      </c>
      <c r="J3263" s="156" t="str">
        <f t="shared" si="378"/>
        <v>1 4 4 443 003</v>
      </c>
      <c r="K3263" s="118">
        <f>SUMIFS(DATOS!$F:$F,DATOS!$A:$A,$C3263,DATOS!$G:$G,$N$1,DATOS!$E:$E,$Q$1)</f>
        <v>0</v>
      </c>
      <c r="L3263" s="118">
        <f>SUMIFS(DATOS!$F:$F,DATOS!$A:$A,$C3263,DATOS!$G:$G,$O$1,DATOS!$E:$E,$Q$1)</f>
        <v>0</v>
      </c>
      <c r="M3263" s="119">
        <f>SUMIFS(DATOS!$F:$F,DATOS!$A:$A,$C3263,DATOS!$G:$G,$P$1,DATOS!$E:$E,$Q$1)</f>
        <v>0</v>
      </c>
      <c r="N3263" s="117">
        <f>SUMIFS(DATOS!$F:$F,DATOS!$A:$A,$C3263,DATOS!$G:$G,$N$1,DATOS!$L:$L,$R$1)</f>
        <v>0</v>
      </c>
      <c r="O3263" s="118">
        <f>SUMIFS(DATOS!$F:$F,DATOS!$A:$A,$C3263,DATOS!$G:$G,$O$1,DATOS!$L:$L,$R$1)</f>
        <v>0</v>
      </c>
      <c r="P3263" s="119">
        <f>SUMIFS(DATOS!$F:$F,DATOS!$A:$A,$C3263,DATOS!$G:$G,$P$1,DATOS!$L:$L,$R$1)</f>
        <v>0</v>
      </c>
      <c r="Q3263" s="117">
        <f>SUMIFS(DATOS!$F:$F,DATOS!$A:$A,$C3263,DATOS!$G:$G,$N$1,DATOS!$J:$J,$S$1)</f>
        <v>0</v>
      </c>
      <c r="R3263" s="118">
        <f>SUMIFS(DATOS!$F:$F,DATOS!$A:$A,$C3263,DATOS!$G:$G,$O$1,DATOS!$J:$J,$S$1)</f>
        <v>0</v>
      </c>
      <c r="S3263" s="119">
        <f>SUMIFS(DATOS!$F:$F,DATOS!$A:$A,$C3263,DATOS!$G:$G,$P$1,DATOS!$J:$J,$S$1)</f>
        <v>0</v>
      </c>
      <c r="T3263" s="117">
        <f>SUMIFS(DATOS!$F:$F,DATOS!$A:$A,$C3263,DATOS!$G:$G,$N$1,DATOS!$K:$K,$T$1)</f>
        <v>0</v>
      </c>
      <c r="U3263" s="118">
        <f>SUMIFS(DATOS!$F:$F,DATOS!$A:$A,$C3263,DATOS!$G:$G,$O$1,DATOS!$K:$K,$T$1)</f>
        <v>0</v>
      </c>
      <c r="V3263" s="119">
        <f>SUMIFS(DATOS!$F:$F,DATOS!$A:$A,$C3263,DATOS!$G:$G,$P$1,DATOS!$K:$K,$R$1)</f>
        <v>0</v>
      </c>
    </row>
    <row r="3264" spans="1:22">
      <c r="A3264" s="128" t="s">
        <v>452</v>
      </c>
      <c r="B3264" s="128" t="str">
        <f t="shared" si="377"/>
        <v>1 4 4 443 004 001</v>
      </c>
      <c r="C3264" s="5" t="s">
        <v>10405</v>
      </c>
      <c r="D3264" t="s">
        <v>397</v>
      </c>
      <c r="E3264" s="127">
        <f t="shared" si="379"/>
        <v>0</v>
      </c>
      <c r="F3264" s="127">
        <f t="shared" si="380"/>
        <v>0</v>
      </c>
      <c r="G3264" s="127">
        <f t="shared" si="381"/>
        <v>0</v>
      </c>
      <c r="H3264" s="131">
        <f t="shared" si="382"/>
        <v>0</v>
      </c>
      <c r="I3264" s="128">
        <f t="shared" si="383"/>
        <v>17</v>
      </c>
      <c r="J3264" s="156" t="str">
        <f t="shared" si="378"/>
        <v>1 4 4 443 004</v>
      </c>
      <c r="K3264" s="118">
        <f>SUMIFS(DATOS!$F:$F,DATOS!$A:$A,$C3264,DATOS!$G:$G,$N$1,DATOS!$E:$E,$Q$1)</f>
        <v>0</v>
      </c>
      <c r="L3264" s="118">
        <f>SUMIFS(DATOS!$F:$F,DATOS!$A:$A,$C3264,DATOS!$G:$G,$O$1,DATOS!$E:$E,$Q$1)</f>
        <v>0</v>
      </c>
      <c r="M3264" s="119">
        <f>SUMIFS(DATOS!$F:$F,DATOS!$A:$A,$C3264,DATOS!$G:$G,$P$1,DATOS!$E:$E,$Q$1)</f>
        <v>0</v>
      </c>
      <c r="N3264" s="117">
        <f>SUMIFS(DATOS!$F:$F,DATOS!$A:$A,$C3264,DATOS!$G:$G,$N$1,DATOS!$L:$L,$R$1)</f>
        <v>0</v>
      </c>
      <c r="O3264" s="118">
        <f>SUMIFS(DATOS!$F:$F,DATOS!$A:$A,$C3264,DATOS!$G:$G,$O$1,DATOS!$L:$L,$R$1)</f>
        <v>0</v>
      </c>
      <c r="P3264" s="119">
        <f>SUMIFS(DATOS!$F:$F,DATOS!$A:$A,$C3264,DATOS!$G:$G,$P$1,DATOS!$L:$L,$R$1)</f>
        <v>0</v>
      </c>
      <c r="Q3264" s="117">
        <f>SUMIFS(DATOS!$F:$F,DATOS!$A:$A,$C3264,DATOS!$G:$G,$N$1,DATOS!$J:$J,$S$1)</f>
        <v>0</v>
      </c>
      <c r="R3264" s="118">
        <f>SUMIFS(DATOS!$F:$F,DATOS!$A:$A,$C3264,DATOS!$G:$G,$O$1,DATOS!$J:$J,$S$1)</f>
        <v>0</v>
      </c>
      <c r="S3264" s="119">
        <f>SUMIFS(DATOS!$F:$F,DATOS!$A:$A,$C3264,DATOS!$G:$G,$P$1,DATOS!$J:$J,$S$1)</f>
        <v>0</v>
      </c>
      <c r="T3264" s="117">
        <f>SUMIFS(DATOS!$F:$F,DATOS!$A:$A,$C3264,DATOS!$G:$G,$N$1,DATOS!$K:$K,$T$1)</f>
        <v>0</v>
      </c>
      <c r="U3264" s="118">
        <f>SUMIFS(DATOS!$F:$F,DATOS!$A:$A,$C3264,DATOS!$G:$G,$O$1,DATOS!$K:$K,$T$1)</f>
        <v>0</v>
      </c>
      <c r="V3264" s="119">
        <f>SUMIFS(DATOS!$F:$F,DATOS!$A:$A,$C3264,DATOS!$G:$G,$P$1,DATOS!$K:$K,$R$1)</f>
        <v>0</v>
      </c>
    </row>
    <row r="3265" spans="1:22">
      <c r="A3265" s="128" t="s">
        <v>452</v>
      </c>
      <c r="B3265" s="128" t="str">
        <f t="shared" si="377"/>
        <v>1 4 4 443 005 001</v>
      </c>
      <c r="C3265" s="5" t="s">
        <v>10406</v>
      </c>
      <c r="D3265" t="s">
        <v>397</v>
      </c>
      <c r="E3265" s="127">
        <f t="shared" si="379"/>
        <v>0</v>
      </c>
      <c r="F3265" s="127">
        <f t="shared" si="380"/>
        <v>0</v>
      </c>
      <c r="G3265" s="127">
        <f t="shared" si="381"/>
        <v>0</v>
      </c>
      <c r="H3265" s="131">
        <f t="shared" si="382"/>
        <v>0</v>
      </c>
      <c r="I3265" s="128">
        <f t="shared" si="383"/>
        <v>17</v>
      </c>
      <c r="J3265" s="156" t="str">
        <f t="shared" si="378"/>
        <v>1 4 4 443 005</v>
      </c>
      <c r="K3265" s="118">
        <f>SUMIFS(DATOS!$F:$F,DATOS!$A:$A,$C3265,DATOS!$G:$G,$N$1,DATOS!$E:$E,$Q$1)</f>
        <v>0</v>
      </c>
      <c r="L3265" s="118">
        <f>SUMIFS(DATOS!$F:$F,DATOS!$A:$A,$C3265,DATOS!$G:$G,$O$1,DATOS!$E:$E,$Q$1)</f>
        <v>0</v>
      </c>
      <c r="M3265" s="119">
        <f>SUMIFS(DATOS!$F:$F,DATOS!$A:$A,$C3265,DATOS!$G:$G,$P$1,DATOS!$E:$E,$Q$1)</f>
        <v>0</v>
      </c>
      <c r="N3265" s="117">
        <f>SUMIFS(DATOS!$F:$F,DATOS!$A:$A,$C3265,DATOS!$G:$G,$N$1,DATOS!$L:$L,$R$1)</f>
        <v>0</v>
      </c>
      <c r="O3265" s="118">
        <f>SUMIFS(DATOS!$F:$F,DATOS!$A:$A,$C3265,DATOS!$G:$G,$O$1,DATOS!$L:$L,$R$1)</f>
        <v>0</v>
      </c>
      <c r="P3265" s="119">
        <f>SUMIFS(DATOS!$F:$F,DATOS!$A:$A,$C3265,DATOS!$G:$G,$P$1,DATOS!$L:$L,$R$1)</f>
        <v>0</v>
      </c>
      <c r="Q3265" s="117">
        <f>SUMIFS(DATOS!$F:$F,DATOS!$A:$A,$C3265,DATOS!$G:$G,$N$1,DATOS!$J:$J,$S$1)</f>
        <v>0</v>
      </c>
      <c r="R3265" s="118">
        <f>SUMIFS(DATOS!$F:$F,DATOS!$A:$A,$C3265,DATOS!$G:$G,$O$1,DATOS!$J:$J,$S$1)</f>
        <v>0</v>
      </c>
      <c r="S3265" s="119">
        <f>SUMIFS(DATOS!$F:$F,DATOS!$A:$A,$C3265,DATOS!$G:$G,$P$1,DATOS!$J:$J,$S$1)</f>
        <v>0</v>
      </c>
      <c r="T3265" s="117">
        <f>SUMIFS(DATOS!$F:$F,DATOS!$A:$A,$C3265,DATOS!$G:$G,$N$1,DATOS!$K:$K,$T$1)</f>
        <v>0</v>
      </c>
      <c r="U3265" s="118">
        <f>SUMIFS(DATOS!$F:$F,DATOS!$A:$A,$C3265,DATOS!$G:$G,$O$1,DATOS!$K:$K,$T$1)</f>
        <v>0</v>
      </c>
      <c r="V3265" s="119">
        <f>SUMIFS(DATOS!$F:$F,DATOS!$A:$A,$C3265,DATOS!$G:$G,$P$1,DATOS!$K:$K,$R$1)</f>
        <v>0</v>
      </c>
    </row>
    <row r="3266" spans="1:22">
      <c r="A3266" s="128" t="s">
        <v>452</v>
      </c>
      <c r="B3266" s="128" t="str">
        <f t="shared" si="377"/>
        <v>1 4 4 444 001 001</v>
      </c>
      <c r="C3266" s="5" t="s">
        <v>5022</v>
      </c>
      <c r="D3266" t="s">
        <v>3428</v>
      </c>
      <c r="E3266" s="127">
        <f t="shared" si="379"/>
        <v>0</v>
      </c>
      <c r="F3266" s="127">
        <f t="shared" si="380"/>
        <v>0</v>
      </c>
      <c r="G3266" s="127">
        <f t="shared" si="381"/>
        <v>0</v>
      </c>
      <c r="H3266" s="131">
        <f t="shared" si="382"/>
        <v>0</v>
      </c>
      <c r="I3266" s="128">
        <f t="shared" si="383"/>
        <v>17</v>
      </c>
      <c r="J3266" s="156" t="str">
        <f t="shared" si="378"/>
        <v>1 4 4 444 001</v>
      </c>
      <c r="K3266" s="118">
        <f>SUMIFS(DATOS!$F:$F,DATOS!$A:$A,$C3266,DATOS!$G:$G,$N$1,DATOS!$E:$E,$Q$1)</f>
        <v>0</v>
      </c>
      <c r="L3266" s="118">
        <f>SUMIFS(DATOS!$F:$F,DATOS!$A:$A,$C3266,DATOS!$G:$G,$O$1,DATOS!$E:$E,$Q$1)</f>
        <v>0</v>
      </c>
      <c r="M3266" s="119">
        <f>SUMIFS(DATOS!$F:$F,DATOS!$A:$A,$C3266,DATOS!$G:$G,$P$1,DATOS!$E:$E,$Q$1)</f>
        <v>0</v>
      </c>
      <c r="N3266" s="117">
        <f>SUMIFS(DATOS!$F:$F,DATOS!$A:$A,$C3266,DATOS!$G:$G,$N$1,DATOS!$L:$L,$R$1)</f>
        <v>0</v>
      </c>
      <c r="O3266" s="118">
        <f>SUMIFS(DATOS!$F:$F,DATOS!$A:$A,$C3266,DATOS!$G:$G,$O$1,DATOS!$L:$L,$R$1)</f>
        <v>0</v>
      </c>
      <c r="P3266" s="119">
        <f>SUMIFS(DATOS!$F:$F,DATOS!$A:$A,$C3266,DATOS!$G:$G,$P$1,DATOS!$L:$L,$R$1)</f>
        <v>0</v>
      </c>
      <c r="Q3266" s="117">
        <f>SUMIFS(DATOS!$F:$F,DATOS!$A:$A,$C3266,DATOS!$G:$G,$N$1,DATOS!$J:$J,$S$1)</f>
        <v>0</v>
      </c>
      <c r="R3266" s="118">
        <f>SUMIFS(DATOS!$F:$F,DATOS!$A:$A,$C3266,DATOS!$G:$G,$O$1,DATOS!$J:$J,$S$1)</f>
        <v>0</v>
      </c>
      <c r="S3266" s="119">
        <f>SUMIFS(DATOS!$F:$F,DATOS!$A:$A,$C3266,DATOS!$G:$G,$P$1,DATOS!$J:$J,$S$1)</f>
        <v>0</v>
      </c>
      <c r="T3266" s="117">
        <f>SUMIFS(DATOS!$F:$F,DATOS!$A:$A,$C3266,DATOS!$G:$G,$N$1,DATOS!$K:$K,$T$1)</f>
        <v>0</v>
      </c>
      <c r="U3266" s="118">
        <f>SUMIFS(DATOS!$F:$F,DATOS!$A:$A,$C3266,DATOS!$G:$G,$O$1,DATOS!$K:$K,$T$1)</f>
        <v>0</v>
      </c>
      <c r="V3266" s="119">
        <f>SUMIFS(DATOS!$F:$F,DATOS!$A:$A,$C3266,DATOS!$G:$G,$P$1,DATOS!$K:$K,$R$1)</f>
        <v>0</v>
      </c>
    </row>
    <row r="3267" spans="1:22">
      <c r="A3267" s="128" t="s">
        <v>452</v>
      </c>
      <c r="B3267" s="128" t="str">
        <f t="shared" si="377"/>
        <v>1 4 4 444 002 001</v>
      </c>
      <c r="C3267" s="5" t="s">
        <v>10407</v>
      </c>
      <c r="D3267" t="s">
        <v>3428</v>
      </c>
      <c r="E3267" s="127">
        <f t="shared" si="379"/>
        <v>0</v>
      </c>
      <c r="F3267" s="127">
        <f t="shared" si="380"/>
        <v>0</v>
      </c>
      <c r="G3267" s="127">
        <f t="shared" si="381"/>
        <v>0</v>
      </c>
      <c r="H3267" s="131">
        <f t="shared" si="382"/>
        <v>0</v>
      </c>
      <c r="I3267" s="128">
        <f t="shared" si="383"/>
        <v>17</v>
      </c>
      <c r="J3267" s="156" t="str">
        <f t="shared" si="378"/>
        <v>1 4 4 444 002</v>
      </c>
      <c r="K3267" s="118">
        <f>SUMIFS(DATOS!$F:$F,DATOS!$A:$A,$C3267,DATOS!$G:$G,$N$1,DATOS!$E:$E,$Q$1)</f>
        <v>0</v>
      </c>
      <c r="L3267" s="118">
        <f>SUMIFS(DATOS!$F:$F,DATOS!$A:$A,$C3267,DATOS!$G:$G,$O$1,DATOS!$E:$E,$Q$1)</f>
        <v>0</v>
      </c>
      <c r="M3267" s="119">
        <f>SUMIFS(DATOS!$F:$F,DATOS!$A:$A,$C3267,DATOS!$G:$G,$P$1,DATOS!$E:$E,$Q$1)</f>
        <v>0</v>
      </c>
      <c r="N3267" s="117">
        <f>SUMIFS(DATOS!$F:$F,DATOS!$A:$A,$C3267,DATOS!$G:$G,$N$1,DATOS!$L:$L,$R$1)</f>
        <v>0</v>
      </c>
      <c r="O3267" s="118">
        <f>SUMIFS(DATOS!$F:$F,DATOS!$A:$A,$C3267,DATOS!$G:$G,$O$1,DATOS!$L:$L,$R$1)</f>
        <v>0</v>
      </c>
      <c r="P3267" s="119">
        <f>SUMIFS(DATOS!$F:$F,DATOS!$A:$A,$C3267,DATOS!$G:$G,$P$1,DATOS!$L:$L,$R$1)</f>
        <v>0</v>
      </c>
      <c r="Q3267" s="117">
        <f>SUMIFS(DATOS!$F:$F,DATOS!$A:$A,$C3267,DATOS!$G:$G,$N$1,DATOS!$J:$J,$S$1)</f>
        <v>0</v>
      </c>
      <c r="R3267" s="118">
        <f>SUMIFS(DATOS!$F:$F,DATOS!$A:$A,$C3267,DATOS!$G:$G,$O$1,DATOS!$J:$J,$S$1)</f>
        <v>0</v>
      </c>
      <c r="S3267" s="119">
        <f>SUMIFS(DATOS!$F:$F,DATOS!$A:$A,$C3267,DATOS!$G:$G,$P$1,DATOS!$J:$J,$S$1)</f>
        <v>0</v>
      </c>
      <c r="T3267" s="117">
        <f>SUMIFS(DATOS!$F:$F,DATOS!$A:$A,$C3267,DATOS!$G:$G,$N$1,DATOS!$K:$K,$T$1)</f>
        <v>0</v>
      </c>
      <c r="U3267" s="118">
        <f>SUMIFS(DATOS!$F:$F,DATOS!$A:$A,$C3267,DATOS!$G:$G,$O$1,DATOS!$K:$K,$T$1)</f>
        <v>0</v>
      </c>
      <c r="V3267" s="119">
        <f>SUMIFS(DATOS!$F:$F,DATOS!$A:$A,$C3267,DATOS!$G:$G,$P$1,DATOS!$K:$K,$R$1)</f>
        <v>0</v>
      </c>
    </row>
    <row r="3268" spans="1:22">
      <c r="A3268" s="128" t="s">
        <v>452</v>
      </c>
      <c r="B3268" s="128" t="str">
        <f t="shared" si="377"/>
        <v>1 4 4 444 003 001</v>
      </c>
      <c r="C3268" s="5" t="s">
        <v>10408</v>
      </c>
      <c r="D3268" t="s">
        <v>3428</v>
      </c>
      <c r="E3268" s="127">
        <f t="shared" si="379"/>
        <v>0</v>
      </c>
      <c r="F3268" s="127">
        <f t="shared" si="380"/>
        <v>0</v>
      </c>
      <c r="G3268" s="127">
        <f t="shared" si="381"/>
        <v>0</v>
      </c>
      <c r="H3268" s="131">
        <f t="shared" si="382"/>
        <v>0</v>
      </c>
      <c r="I3268" s="128">
        <f t="shared" si="383"/>
        <v>17</v>
      </c>
      <c r="J3268" s="156" t="str">
        <f t="shared" si="378"/>
        <v>1 4 4 444 003</v>
      </c>
      <c r="K3268" s="118">
        <f>SUMIFS(DATOS!$F:$F,DATOS!$A:$A,$C3268,DATOS!$G:$G,$N$1,DATOS!$E:$E,$Q$1)</f>
        <v>0</v>
      </c>
      <c r="L3268" s="118">
        <f>SUMIFS(DATOS!$F:$F,DATOS!$A:$A,$C3268,DATOS!$G:$G,$O$1,DATOS!$E:$E,$Q$1)</f>
        <v>0</v>
      </c>
      <c r="M3268" s="119">
        <f>SUMIFS(DATOS!$F:$F,DATOS!$A:$A,$C3268,DATOS!$G:$G,$P$1,DATOS!$E:$E,$Q$1)</f>
        <v>0</v>
      </c>
      <c r="N3268" s="117">
        <f>SUMIFS(DATOS!$F:$F,DATOS!$A:$A,$C3268,DATOS!$G:$G,$N$1,DATOS!$L:$L,$R$1)</f>
        <v>0</v>
      </c>
      <c r="O3268" s="118">
        <f>SUMIFS(DATOS!$F:$F,DATOS!$A:$A,$C3268,DATOS!$G:$G,$O$1,DATOS!$L:$L,$R$1)</f>
        <v>0</v>
      </c>
      <c r="P3268" s="119">
        <f>SUMIFS(DATOS!$F:$F,DATOS!$A:$A,$C3268,DATOS!$G:$G,$P$1,DATOS!$L:$L,$R$1)</f>
        <v>0</v>
      </c>
      <c r="Q3268" s="117">
        <f>SUMIFS(DATOS!$F:$F,DATOS!$A:$A,$C3268,DATOS!$G:$G,$N$1,DATOS!$J:$J,$S$1)</f>
        <v>0</v>
      </c>
      <c r="R3268" s="118">
        <f>SUMIFS(DATOS!$F:$F,DATOS!$A:$A,$C3268,DATOS!$G:$G,$O$1,DATOS!$J:$J,$S$1)</f>
        <v>0</v>
      </c>
      <c r="S3268" s="119">
        <f>SUMIFS(DATOS!$F:$F,DATOS!$A:$A,$C3268,DATOS!$G:$G,$P$1,DATOS!$J:$J,$S$1)</f>
        <v>0</v>
      </c>
      <c r="T3268" s="117">
        <f>SUMIFS(DATOS!$F:$F,DATOS!$A:$A,$C3268,DATOS!$G:$G,$N$1,DATOS!$K:$K,$T$1)</f>
        <v>0</v>
      </c>
      <c r="U3268" s="118">
        <f>SUMIFS(DATOS!$F:$F,DATOS!$A:$A,$C3268,DATOS!$G:$G,$O$1,DATOS!$K:$K,$T$1)</f>
        <v>0</v>
      </c>
      <c r="V3268" s="119">
        <f>SUMIFS(DATOS!$F:$F,DATOS!$A:$A,$C3268,DATOS!$G:$G,$P$1,DATOS!$K:$K,$R$1)</f>
        <v>0</v>
      </c>
    </row>
    <row r="3269" spans="1:22">
      <c r="A3269" s="128" t="s">
        <v>452</v>
      </c>
      <c r="B3269" s="128" t="str">
        <f t="shared" ref="B3269:B3332" si="384">MID(C3269,1,I3269)</f>
        <v>1 4 4 444 004 001</v>
      </c>
      <c r="C3269" s="5" t="s">
        <v>10409</v>
      </c>
      <c r="D3269" t="s">
        <v>3428</v>
      </c>
      <c r="E3269" s="127">
        <f t="shared" si="379"/>
        <v>0</v>
      </c>
      <c r="F3269" s="127">
        <f t="shared" si="380"/>
        <v>0</v>
      </c>
      <c r="G3269" s="127">
        <f t="shared" si="381"/>
        <v>0</v>
      </c>
      <c r="H3269" s="131">
        <f t="shared" si="382"/>
        <v>0</v>
      </c>
      <c r="I3269" s="128">
        <f t="shared" si="383"/>
        <v>17</v>
      </c>
      <c r="J3269" s="156" t="str">
        <f t="shared" si="378"/>
        <v>1 4 4 444 004</v>
      </c>
      <c r="K3269" s="118">
        <f>SUMIFS(DATOS!$F:$F,DATOS!$A:$A,$C3269,DATOS!$G:$G,$N$1,DATOS!$E:$E,$Q$1)</f>
        <v>0</v>
      </c>
      <c r="L3269" s="118">
        <f>SUMIFS(DATOS!$F:$F,DATOS!$A:$A,$C3269,DATOS!$G:$G,$O$1,DATOS!$E:$E,$Q$1)</f>
        <v>0</v>
      </c>
      <c r="M3269" s="119">
        <f>SUMIFS(DATOS!$F:$F,DATOS!$A:$A,$C3269,DATOS!$G:$G,$P$1,DATOS!$E:$E,$Q$1)</f>
        <v>0</v>
      </c>
      <c r="N3269" s="117">
        <f>SUMIFS(DATOS!$F:$F,DATOS!$A:$A,$C3269,DATOS!$G:$G,$N$1,DATOS!$L:$L,$R$1)</f>
        <v>0</v>
      </c>
      <c r="O3269" s="118">
        <f>SUMIFS(DATOS!$F:$F,DATOS!$A:$A,$C3269,DATOS!$G:$G,$O$1,DATOS!$L:$L,$R$1)</f>
        <v>0</v>
      </c>
      <c r="P3269" s="119">
        <f>SUMIFS(DATOS!$F:$F,DATOS!$A:$A,$C3269,DATOS!$G:$G,$P$1,DATOS!$L:$L,$R$1)</f>
        <v>0</v>
      </c>
      <c r="Q3269" s="117">
        <f>SUMIFS(DATOS!$F:$F,DATOS!$A:$A,$C3269,DATOS!$G:$G,$N$1,DATOS!$J:$J,$S$1)</f>
        <v>0</v>
      </c>
      <c r="R3269" s="118">
        <f>SUMIFS(DATOS!$F:$F,DATOS!$A:$A,$C3269,DATOS!$G:$G,$O$1,DATOS!$J:$J,$S$1)</f>
        <v>0</v>
      </c>
      <c r="S3269" s="119">
        <f>SUMIFS(DATOS!$F:$F,DATOS!$A:$A,$C3269,DATOS!$G:$G,$P$1,DATOS!$J:$J,$S$1)</f>
        <v>0</v>
      </c>
      <c r="T3269" s="117">
        <f>SUMIFS(DATOS!$F:$F,DATOS!$A:$A,$C3269,DATOS!$G:$G,$N$1,DATOS!$K:$K,$T$1)</f>
        <v>0</v>
      </c>
      <c r="U3269" s="118">
        <f>SUMIFS(DATOS!$F:$F,DATOS!$A:$A,$C3269,DATOS!$G:$G,$O$1,DATOS!$K:$K,$T$1)</f>
        <v>0</v>
      </c>
      <c r="V3269" s="119">
        <f>SUMIFS(DATOS!$F:$F,DATOS!$A:$A,$C3269,DATOS!$G:$G,$P$1,DATOS!$K:$K,$R$1)</f>
        <v>0</v>
      </c>
    </row>
    <row r="3270" spans="1:22">
      <c r="A3270" s="128" t="s">
        <v>452</v>
      </c>
      <c r="B3270" s="128" t="str">
        <f t="shared" si="384"/>
        <v>1 4 4 444 005 001</v>
      </c>
      <c r="C3270" s="5" t="s">
        <v>10410</v>
      </c>
      <c r="D3270" t="s">
        <v>3428</v>
      </c>
      <c r="E3270" s="127">
        <f t="shared" si="379"/>
        <v>0</v>
      </c>
      <c r="F3270" s="127">
        <f t="shared" si="380"/>
        <v>0</v>
      </c>
      <c r="G3270" s="127">
        <f t="shared" si="381"/>
        <v>0</v>
      </c>
      <c r="H3270" s="131">
        <f t="shared" si="382"/>
        <v>0</v>
      </c>
      <c r="I3270" s="128">
        <f t="shared" si="383"/>
        <v>17</v>
      </c>
      <c r="J3270" s="156" t="str">
        <f t="shared" si="378"/>
        <v>1 4 4 444 005</v>
      </c>
      <c r="K3270" s="118">
        <f>SUMIFS(DATOS!$F:$F,DATOS!$A:$A,$C3270,DATOS!$G:$G,$N$1,DATOS!$E:$E,$Q$1)</f>
        <v>0</v>
      </c>
      <c r="L3270" s="118">
        <f>SUMIFS(DATOS!$F:$F,DATOS!$A:$A,$C3270,DATOS!$G:$G,$O$1,DATOS!$E:$E,$Q$1)</f>
        <v>0</v>
      </c>
      <c r="M3270" s="119">
        <f>SUMIFS(DATOS!$F:$F,DATOS!$A:$A,$C3270,DATOS!$G:$G,$P$1,DATOS!$E:$E,$Q$1)</f>
        <v>0</v>
      </c>
      <c r="N3270" s="117">
        <f>SUMIFS(DATOS!$F:$F,DATOS!$A:$A,$C3270,DATOS!$G:$G,$N$1,DATOS!$L:$L,$R$1)</f>
        <v>0</v>
      </c>
      <c r="O3270" s="118">
        <f>SUMIFS(DATOS!$F:$F,DATOS!$A:$A,$C3270,DATOS!$G:$G,$O$1,DATOS!$L:$L,$R$1)</f>
        <v>0</v>
      </c>
      <c r="P3270" s="119">
        <f>SUMIFS(DATOS!$F:$F,DATOS!$A:$A,$C3270,DATOS!$G:$G,$P$1,DATOS!$L:$L,$R$1)</f>
        <v>0</v>
      </c>
      <c r="Q3270" s="117">
        <f>SUMIFS(DATOS!$F:$F,DATOS!$A:$A,$C3270,DATOS!$G:$G,$N$1,DATOS!$J:$J,$S$1)</f>
        <v>0</v>
      </c>
      <c r="R3270" s="118">
        <f>SUMIFS(DATOS!$F:$F,DATOS!$A:$A,$C3270,DATOS!$G:$G,$O$1,DATOS!$J:$J,$S$1)</f>
        <v>0</v>
      </c>
      <c r="S3270" s="119">
        <f>SUMIFS(DATOS!$F:$F,DATOS!$A:$A,$C3270,DATOS!$G:$G,$P$1,DATOS!$J:$J,$S$1)</f>
        <v>0</v>
      </c>
      <c r="T3270" s="117">
        <f>SUMIFS(DATOS!$F:$F,DATOS!$A:$A,$C3270,DATOS!$G:$G,$N$1,DATOS!$K:$K,$T$1)</f>
        <v>0</v>
      </c>
      <c r="U3270" s="118">
        <f>SUMIFS(DATOS!$F:$F,DATOS!$A:$A,$C3270,DATOS!$G:$G,$O$1,DATOS!$K:$K,$T$1)</f>
        <v>0</v>
      </c>
      <c r="V3270" s="119">
        <f>SUMIFS(DATOS!$F:$F,DATOS!$A:$A,$C3270,DATOS!$G:$G,$P$1,DATOS!$K:$K,$R$1)</f>
        <v>0</v>
      </c>
    </row>
    <row r="3271" spans="1:22">
      <c r="A3271" s="128" t="s">
        <v>452</v>
      </c>
      <c r="B3271" s="128" t="str">
        <f t="shared" si="384"/>
        <v>1 4 4 445 001 001</v>
      </c>
      <c r="C3271" s="5" t="s">
        <v>5030</v>
      </c>
      <c r="D3271" t="s">
        <v>3429</v>
      </c>
      <c r="E3271" s="127">
        <f t="shared" si="379"/>
        <v>0</v>
      </c>
      <c r="F3271" s="127">
        <f t="shared" si="380"/>
        <v>0</v>
      </c>
      <c r="G3271" s="127">
        <f t="shared" si="381"/>
        <v>0</v>
      </c>
      <c r="H3271" s="131">
        <f t="shared" si="382"/>
        <v>0</v>
      </c>
      <c r="I3271" s="128">
        <f t="shared" si="383"/>
        <v>17</v>
      </c>
      <c r="J3271" s="156" t="str">
        <f t="shared" si="378"/>
        <v>1 4 4 445 001</v>
      </c>
      <c r="K3271" s="118">
        <f>SUMIFS(DATOS!$F:$F,DATOS!$A:$A,$C3271,DATOS!$G:$G,$N$1,DATOS!$E:$E,$Q$1)</f>
        <v>0</v>
      </c>
      <c r="L3271" s="118">
        <f>SUMIFS(DATOS!$F:$F,DATOS!$A:$A,$C3271,DATOS!$G:$G,$O$1,DATOS!$E:$E,$Q$1)</f>
        <v>0</v>
      </c>
      <c r="M3271" s="119">
        <f>SUMIFS(DATOS!$F:$F,DATOS!$A:$A,$C3271,DATOS!$G:$G,$P$1,DATOS!$E:$E,$Q$1)</f>
        <v>0</v>
      </c>
      <c r="N3271" s="117">
        <f>SUMIFS(DATOS!$F:$F,DATOS!$A:$A,$C3271,DATOS!$G:$G,$N$1,DATOS!$L:$L,$R$1)</f>
        <v>0</v>
      </c>
      <c r="O3271" s="118">
        <f>SUMIFS(DATOS!$F:$F,DATOS!$A:$A,$C3271,DATOS!$G:$G,$O$1,DATOS!$L:$L,$R$1)</f>
        <v>0</v>
      </c>
      <c r="P3271" s="119">
        <f>SUMIFS(DATOS!$F:$F,DATOS!$A:$A,$C3271,DATOS!$G:$G,$P$1,DATOS!$L:$L,$R$1)</f>
        <v>0</v>
      </c>
      <c r="Q3271" s="117">
        <f>SUMIFS(DATOS!$F:$F,DATOS!$A:$A,$C3271,DATOS!$G:$G,$N$1,DATOS!$J:$J,$S$1)</f>
        <v>0</v>
      </c>
      <c r="R3271" s="118">
        <f>SUMIFS(DATOS!$F:$F,DATOS!$A:$A,$C3271,DATOS!$G:$G,$O$1,DATOS!$J:$J,$S$1)</f>
        <v>0</v>
      </c>
      <c r="S3271" s="119">
        <f>SUMIFS(DATOS!$F:$F,DATOS!$A:$A,$C3271,DATOS!$G:$G,$P$1,DATOS!$J:$J,$S$1)</f>
        <v>0</v>
      </c>
      <c r="T3271" s="117">
        <f>SUMIFS(DATOS!$F:$F,DATOS!$A:$A,$C3271,DATOS!$G:$G,$N$1,DATOS!$K:$K,$T$1)</f>
        <v>0</v>
      </c>
      <c r="U3271" s="118">
        <f>SUMIFS(DATOS!$F:$F,DATOS!$A:$A,$C3271,DATOS!$G:$G,$O$1,DATOS!$K:$K,$T$1)</f>
        <v>0</v>
      </c>
      <c r="V3271" s="119">
        <f>SUMIFS(DATOS!$F:$F,DATOS!$A:$A,$C3271,DATOS!$G:$G,$P$1,DATOS!$K:$K,$R$1)</f>
        <v>0</v>
      </c>
    </row>
    <row r="3272" spans="1:22">
      <c r="A3272" s="128" t="s">
        <v>452</v>
      </c>
      <c r="B3272" s="128" t="str">
        <f t="shared" si="384"/>
        <v>1 4 4 445 002 001</v>
      </c>
      <c r="C3272" s="5" t="s">
        <v>10411</v>
      </c>
      <c r="D3272" t="s">
        <v>3429</v>
      </c>
      <c r="E3272" s="127">
        <f t="shared" si="379"/>
        <v>0</v>
      </c>
      <c r="F3272" s="127">
        <f t="shared" si="380"/>
        <v>0</v>
      </c>
      <c r="G3272" s="127">
        <f t="shared" si="381"/>
        <v>0</v>
      </c>
      <c r="H3272" s="131">
        <f t="shared" si="382"/>
        <v>0</v>
      </c>
      <c r="I3272" s="128">
        <f t="shared" si="383"/>
        <v>17</v>
      </c>
      <c r="J3272" s="156" t="str">
        <f t="shared" si="378"/>
        <v>1 4 4 445 002</v>
      </c>
      <c r="K3272" s="118">
        <f>SUMIFS(DATOS!$F:$F,DATOS!$A:$A,$C3272,DATOS!$G:$G,$N$1,DATOS!$E:$E,$Q$1)</f>
        <v>0</v>
      </c>
      <c r="L3272" s="118">
        <f>SUMIFS(DATOS!$F:$F,DATOS!$A:$A,$C3272,DATOS!$G:$G,$O$1,DATOS!$E:$E,$Q$1)</f>
        <v>0</v>
      </c>
      <c r="M3272" s="119">
        <f>SUMIFS(DATOS!$F:$F,DATOS!$A:$A,$C3272,DATOS!$G:$G,$P$1,DATOS!$E:$E,$Q$1)</f>
        <v>0</v>
      </c>
      <c r="N3272" s="117">
        <f>SUMIFS(DATOS!$F:$F,DATOS!$A:$A,$C3272,DATOS!$G:$G,$N$1,DATOS!$L:$L,$R$1)</f>
        <v>0</v>
      </c>
      <c r="O3272" s="118">
        <f>SUMIFS(DATOS!$F:$F,DATOS!$A:$A,$C3272,DATOS!$G:$G,$O$1,DATOS!$L:$L,$R$1)</f>
        <v>0</v>
      </c>
      <c r="P3272" s="119">
        <f>SUMIFS(DATOS!$F:$F,DATOS!$A:$A,$C3272,DATOS!$G:$G,$P$1,DATOS!$L:$L,$R$1)</f>
        <v>0</v>
      </c>
      <c r="Q3272" s="117">
        <f>SUMIFS(DATOS!$F:$F,DATOS!$A:$A,$C3272,DATOS!$G:$G,$N$1,DATOS!$J:$J,$S$1)</f>
        <v>0</v>
      </c>
      <c r="R3272" s="118">
        <f>SUMIFS(DATOS!$F:$F,DATOS!$A:$A,$C3272,DATOS!$G:$G,$O$1,DATOS!$J:$J,$S$1)</f>
        <v>0</v>
      </c>
      <c r="S3272" s="119">
        <f>SUMIFS(DATOS!$F:$F,DATOS!$A:$A,$C3272,DATOS!$G:$G,$P$1,DATOS!$J:$J,$S$1)</f>
        <v>0</v>
      </c>
      <c r="T3272" s="117">
        <f>SUMIFS(DATOS!$F:$F,DATOS!$A:$A,$C3272,DATOS!$G:$G,$N$1,DATOS!$K:$K,$T$1)</f>
        <v>0</v>
      </c>
      <c r="U3272" s="118">
        <f>SUMIFS(DATOS!$F:$F,DATOS!$A:$A,$C3272,DATOS!$G:$G,$O$1,DATOS!$K:$K,$T$1)</f>
        <v>0</v>
      </c>
      <c r="V3272" s="119">
        <f>SUMIFS(DATOS!$F:$F,DATOS!$A:$A,$C3272,DATOS!$G:$G,$P$1,DATOS!$K:$K,$R$1)</f>
        <v>0</v>
      </c>
    </row>
    <row r="3273" spans="1:22">
      <c r="A3273" s="128" t="s">
        <v>452</v>
      </c>
      <c r="B3273" s="128" t="str">
        <f t="shared" si="384"/>
        <v>1 4 4 445 003 001</v>
      </c>
      <c r="C3273" s="5" t="s">
        <v>10412</v>
      </c>
      <c r="D3273" t="s">
        <v>3429</v>
      </c>
      <c r="E3273" s="127">
        <f t="shared" si="379"/>
        <v>0</v>
      </c>
      <c r="F3273" s="127">
        <f t="shared" si="380"/>
        <v>0</v>
      </c>
      <c r="G3273" s="127">
        <f t="shared" si="381"/>
        <v>0</v>
      </c>
      <c r="H3273" s="131">
        <f t="shared" si="382"/>
        <v>0</v>
      </c>
      <c r="I3273" s="128">
        <f t="shared" si="383"/>
        <v>17</v>
      </c>
      <c r="J3273" s="156" t="str">
        <f t="shared" si="378"/>
        <v>1 4 4 445 003</v>
      </c>
      <c r="K3273" s="118">
        <f>SUMIFS(DATOS!$F:$F,DATOS!$A:$A,$C3273,DATOS!$G:$G,$N$1,DATOS!$E:$E,$Q$1)</f>
        <v>0</v>
      </c>
      <c r="L3273" s="118">
        <f>SUMIFS(DATOS!$F:$F,DATOS!$A:$A,$C3273,DATOS!$G:$G,$O$1,DATOS!$E:$E,$Q$1)</f>
        <v>0</v>
      </c>
      <c r="M3273" s="119">
        <f>SUMIFS(DATOS!$F:$F,DATOS!$A:$A,$C3273,DATOS!$G:$G,$P$1,DATOS!$E:$E,$Q$1)</f>
        <v>0</v>
      </c>
      <c r="N3273" s="117">
        <f>SUMIFS(DATOS!$F:$F,DATOS!$A:$A,$C3273,DATOS!$G:$G,$N$1,DATOS!$L:$L,$R$1)</f>
        <v>0</v>
      </c>
      <c r="O3273" s="118">
        <f>SUMIFS(DATOS!$F:$F,DATOS!$A:$A,$C3273,DATOS!$G:$G,$O$1,DATOS!$L:$L,$R$1)</f>
        <v>0</v>
      </c>
      <c r="P3273" s="119">
        <f>SUMIFS(DATOS!$F:$F,DATOS!$A:$A,$C3273,DATOS!$G:$G,$P$1,DATOS!$L:$L,$R$1)</f>
        <v>0</v>
      </c>
      <c r="Q3273" s="117">
        <f>SUMIFS(DATOS!$F:$F,DATOS!$A:$A,$C3273,DATOS!$G:$G,$N$1,DATOS!$J:$J,$S$1)</f>
        <v>0</v>
      </c>
      <c r="R3273" s="118">
        <f>SUMIFS(DATOS!$F:$F,DATOS!$A:$A,$C3273,DATOS!$G:$G,$O$1,DATOS!$J:$J,$S$1)</f>
        <v>0</v>
      </c>
      <c r="S3273" s="119">
        <f>SUMIFS(DATOS!$F:$F,DATOS!$A:$A,$C3273,DATOS!$G:$G,$P$1,DATOS!$J:$J,$S$1)</f>
        <v>0</v>
      </c>
      <c r="T3273" s="117">
        <f>SUMIFS(DATOS!$F:$F,DATOS!$A:$A,$C3273,DATOS!$G:$G,$N$1,DATOS!$K:$K,$T$1)</f>
        <v>0</v>
      </c>
      <c r="U3273" s="118">
        <f>SUMIFS(DATOS!$F:$F,DATOS!$A:$A,$C3273,DATOS!$G:$G,$O$1,DATOS!$K:$K,$T$1)</f>
        <v>0</v>
      </c>
      <c r="V3273" s="119">
        <f>SUMIFS(DATOS!$F:$F,DATOS!$A:$A,$C3273,DATOS!$G:$G,$P$1,DATOS!$K:$K,$R$1)</f>
        <v>0</v>
      </c>
    </row>
    <row r="3274" spans="1:22">
      <c r="A3274" s="128" t="s">
        <v>452</v>
      </c>
      <c r="B3274" s="128" t="str">
        <f t="shared" si="384"/>
        <v>1 4 4 445 004 001</v>
      </c>
      <c r="C3274" s="5" t="s">
        <v>10413</v>
      </c>
      <c r="D3274" t="s">
        <v>3429</v>
      </c>
      <c r="E3274" s="127">
        <f t="shared" si="379"/>
        <v>0</v>
      </c>
      <c r="F3274" s="127">
        <f t="shared" si="380"/>
        <v>0</v>
      </c>
      <c r="G3274" s="127">
        <f t="shared" si="381"/>
        <v>0</v>
      </c>
      <c r="H3274" s="131">
        <f t="shared" si="382"/>
        <v>0</v>
      </c>
      <c r="I3274" s="128">
        <f t="shared" si="383"/>
        <v>17</v>
      </c>
      <c r="J3274" s="156" t="str">
        <f t="shared" si="378"/>
        <v>1 4 4 445 004</v>
      </c>
      <c r="K3274" s="118">
        <f>SUMIFS(DATOS!$F:$F,DATOS!$A:$A,$C3274,DATOS!$G:$G,$N$1,DATOS!$E:$E,$Q$1)</f>
        <v>0</v>
      </c>
      <c r="L3274" s="118">
        <f>SUMIFS(DATOS!$F:$F,DATOS!$A:$A,$C3274,DATOS!$G:$G,$O$1,DATOS!$E:$E,$Q$1)</f>
        <v>0</v>
      </c>
      <c r="M3274" s="119">
        <f>SUMIFS(DATOS!$F:$F,DATOS!$A:$A,$C3274,DATOS!$G:$G,$P$1,DATOS!$E:$E,$Q$1)</f>
        <v>0</v>
      </c>
      <c r="N3274" s="117">
        <f>SUMIFS(DATOS!$F:$F,DATOS!$A:$A,$C3274,DATOS!$G:$G,$N$1,DATOS!$L:$L,$R$1)</f>
        <v>0</v>
      </c>
      <c r="O3274" s="118">
        <f>SUMIFS(DATOS!$F:$F,DATOS!$A:$A,$C3274,DATOS!$G:$G,$O$1,DATOS!$L:$L,$R$1)</f>
        <v>0</v>
      </c>
      <c r="P3274" s="119">
        <f>SUMIFS(DATOS!$F:$F,DATOS!$A:$A,$C3274,DATOS!$G:$G,$P$1,DATOS!$L:$L,$R$1)</f>
        <v>0</v>
      </c>
      <c r="Q3274" s="117">
        <f>SUMIFS(DATOS!$F:$F,DATOS!$A:$A,$C3274,DATOS!$G:$G,$N$1,DATOS!$J:$J,$S$1)</f>
        <v>0</v>
      </c>
      <c r="R3274" s="118">
        <f>SUMIFS(DATOS!$F:$F,DATOS!$A:$A,$C3274,DATOS!$G:$G,$O$1,DATOS!$J:$J,$S$1)</f>
        <v>0</v>
      </c>
      <c r="S3274" s="119">
        <f>SUMIFS(DATOS!$F:$F,DATOS!$A:$A,$C3274,DATOS!$G:$G,$P$1,DATOS!$J:$J,$S$1)</f>
        <v>0</v>
      </c>
      <c r="T3274" s="117">
        <f>SUMIFS(DATOS!$F:$F,DATOS!$A:$A,$C3274,DATOS!$G:$G,$N$1,DATOS!$K:$K,$T$1)</f>
        <v>0</v>
      </c>
      <c r="U3274" s="118">
        <f>SUMIFS(DATOS!$F:$F,DATOS!$A:$A,$C3274,DATOS!$G:$G,$O$1,DATOS!$K:$K,$T$1)</f>
        <v>0</v>
      </c>
      <c r="V3274" s="119">
        <f>SUMIFS(DATOS!$F:$F,DATOS!$A:$A,$C3274,DATOS!$G:$G,$P$1,DATOS!$K:$K,$R$1)</f>
        <v>0</v>
      </c>
    </row>
    <row r="3275" spans="1:22">
      <c r="A3275" s="128" t="s">
        <v>452</v>
      </c>
      <c r="B3275" s="128" t="str">
        <f t="shared" si="384"/>
        <v>1 4 4 445 005 001</v>
      </c>
      <c r="C3275" s="5" t="s">
        <v>10414</v>
      </c>
      <c r="D3275" t="s">
        <v>3429</v>
      </c>
      <c r="E3275" s="127">
        <f t="shared" si="379"/>
        <v>0</v>
      </c>
      <c r="F3275" s="127">
        <f t="shared" si="380"/>
        <v>0</v>
      </c>
      <c r="G3275" s="127">
        <f t="shared" si="381"/>
        <v>0</v>
      </c>
      <c r="H3275" s="131">
        <f t="shared" si="382"/>
        <v>0</v>
      </c>
      <c r="I3275" s="128">
        <f t="shared" si="383"/>
        <v>17</v>
      </c>
      <c r="J3275" s="156" t="str">
        <f t="shared" si="378"/>
        <v>1 4 4 445 005</v>
      </c>
      <c r="K3275" s="118">
        <f>SUMIFS(DATOS!$F:$F,DATOS!$A:$A,$C3275,DATOS!$G:$G,$N$1,DATOS!$E:$E,$Q$1)</f>
        <v>0</v>
      </c>
      <c r="L3275" s="118">
        <f>SUMIFS(DATOS!$F:$F,DATOS!$A:$A,$C3275,DATOS!$G:$G,$O$1,DATOS!$E:$E,$Q$1)</f>
        <v>0</v>
      </c>
      <c r="M3275" s="119">
        <f>SUMIFS(DATOS!$F:$F,DATOS!$A:$A,$C3275,DATOS!$G:$G,$P$1,DATOS!$E:$E,$Q$1)</f>
        <v>0</v>
      </c>
      <c r="N3275" s="117">
        <f>SUMIFS(DATOS!$F:$F,DATOS!$A:$A,$C3275,DATOS!$G:$G,$N$1,DATOS!$L:$L,$R$1)</f>
        <v>0</v>
      </c>
      <c r="O3275" s="118">
        <f>SUMIFS(DATOS!$F:$F,DATOS!$A:$A,$C3275,DATOS!$G:$G,$O$1,DATOS!$L:$L,$R$1)</f>
        <v>0</v>
      </c>
      <c r="P3275" s="119">
        <f>SUMIFS(DATOS!$F:$F,DATOS!$A:$A,$C3275,DATOS!$G:$G,$P$1,DATOS!$L:$L,$R$1)</f>
        <v>0</v>
      </c>
      <c r="Q3275" s="117">
        <f>SUMIFS(DATOS!$F:$F,DATOS!$A:$A,$C3275,DATOS!$G:$G,$N$1,DATOS!$J:$J,$S$1)</f>
        <v>0</v>
      </c>
      <c r="R3275" s="118">
        <f>SUMIFS(DATOS!$F:$F,DATOS!$A:$A,$C3275,DATOS!$G:$G,$O$1,DATOS!$J:$J,$S$1)</f>
        <v>0</v>
      </c>
      <c r="S3275" s="119">
        <f>SUMIFS(DATOS!$F:$F,DATOS!$A:$A,$C3275,DATOS!$G:$G,$P$1,DATOS!$J:$J,$S$1)</f>
        <v>0</v>
      </c>
      <c r="T3275" s="117">
        <f>SUMIFS(DATOS!$F:$F,DATOS!$A:$A,$C3275,DATOS!$G:$G,$N$1,DATOS!$K:$K,$T$1)</f>
        <v>0</v>
      </c>
      <c r="U3275" s="118">
        <f>SUMIFS(DATOS!$F:$F,DATOS!$A:$A,$C3275,DATOS!$G:$G,$O$1,DATOS!$K:$K,$T$1)</f>
        <v>0</v>
      </c>
      <c r="V3275" s="119">
        <f>SUMIFS(DATOS!$F:$F,DATOS!$A:$A,$C3275,DATOS!$G:$G,$P$1,DATOS!$K:$K,$R$1)</f>
        <v>0</v>
      </c>
    </row>
    <row r="3276" spans="1:22">
      <c r="A3276" s="128" t="s">
        <v>452</v>
      </c>
      <c r="B3276" s="128" t="str">
        <f t="shared" si="384"/>
        <v>1 4 4 446 001 001</v>
      </c>
      <c r="C3276" s="5" t="s">
        <v>5038</v>
      </c>
      <c r="D3276" t="s">
        <v>401</v>
      </c>
      <c r="E3276" s="127">
        <f t="shared" si="379"/>
        <v>0</v>
      </c>
      <c r="F3276" s="127">
        <f t="shared" si="380"/>
        <v>0</v>
      </c>
      <c r="G3276" s="127">
        <f t="shared" si="381"/>
        <v>0</v>
      </c>
      <c r="H3276" s="131">
        <f t="shared" si="382"/>
        <v>0</v>
      </c>
      <c r="I3276" s="128">
        <f t="shared" si="383"/>
        <v>17</v>
      </c>
      <c r="J3276" s="156" t="str">
        <f t="shared" si="378"/>
        <v>1 4 4 446 001</v>
      </c>
      <c r="K3276" s="118">
        <f>SUMIFS(DATOS!$F:$F,DATOS!$A:$A,$C3276,DATOS!$G:$G,$N$1,DATOS!$E:$E,$Q$1)</f>
        <v>0</v>
      </c>
      <c r="L3276" s="118">
        <f>SUMIFS(DATOS!$F:$F,DATOS!$A:$A,$C3276,DATOS!$G:$G,$O$1,DATOS!$E:$E,$Q$1)</f>
        <v>0</v>
      </c>
      <c r="M3276" s="119">
        <f>SUMIFS(DATOS!$F:$F,DATOS!$A:$A,$C3276,DATOS!$G:$G,$P$1,DATOS!$E:$E,$Q$1)</f>
        <v>0</v>
      </c>
      <c r="N3276" s="117">
        <f>SUMIFS(DATOS!$F:$F,DATOS!$A:$A,$C3276,DATOS!$G:$G,$N$1,DATOS!$L:$L,$R$1)</f>
        <v>0</v>
      </c>
      <c r="O3276" s="118">
        <f>SUMIFS(DATOS!$F:$F,DATOS!$A:$A,$C3276,DATOS!$G:$G,$O$1,DATOS!$L:$L,$R$1)</f>
        <v>0</v>
      </c>
      <c r="P3276" s="119">
        <f>SUMIFS(DATOS!$F:$F,DATOS!$A:$A,$C3276,DATOS!$G:$G,$P$1,DATOS!$L:$L,$R$1)</f>
        <v>0</v>
      </c>
      <c r="Q3276" s="117">
        <f>SUMIFS(DATOS!$F:$F,DATOS!$A:$A,$C3276,DATOS!$G:$G,$N$1,DATOS!$J:$J,$S$1)</f>
        <v>0</v>
      </c>
      <c r="R3276" s="118">
        <f>SUMIFS(DATOS!$F:$F,DATOS!$A:$A,$C3276,DATOS!$G:$G,$O$1,DATOS!$J:$J,$S$1)</f>
        <v>0</v>
      </c>
      <c r="S3276" s="119">
        <f>SUMIFS(DATOS!$F:$F,DATOS!$A:$A,$C3276,DATOS!$G:$G,$P$1,DATOS!$J:$J,$S$1)</f>
        <v>0</v>
      </c>
      <c r="T3276" s="117">
        <f>SUMIFS(DATOS!$F:$F,DATOS!$A:$A,$C3276,DATOS!$G:$G,$N$1,DATOS!$K:$K,$T$1)</f>
        <v>0</v>
      </c>
      <c r="U3276" s="118">
        <f>SUMIFS(DATOS!$F:$F,DATOS!$A:$A,$C3276,DATOS!$G:$G,$O$1,DATOS!$K:$K,$T$1)</f>
        <v>0</v>
      </c>
      <c r="V3276" s="119">
        <f>SUMIFS(DATOS!$F:$F,DATOS!$A:$A,$C3276,DATOS!$G:$G,$P$1,DATOS!$K:$K,$R$1)</f>
        <v>0</v>
      </c>
    </row>
    <row r="3277" spans="1:22">
      <c r="A3277" s="128" t="s">
        <v>452</v>
      </c>
      <c r="B3277" s="128" t="str">
        <f t="shared" si="384"/>
        <v>1 4 4 446 002 001</v>
      </c>
      <c r="C3277" s="5" t="s">
        <v>10415</v>
      </c>
      <c r="D3277" t="s">
        <v>401</v>
      </c>
      <c r="E3277" s="127">
        <f t="shared" si="379"/>
        <v>0</v>
      </c>
      <c r="F3277" s="127">
        <f t="shared" si="380"/>
        <v>0</v>
      </c>
      <c r="G3277" s="127">
        <f t="shared" si="381"/>
        <v>0</v>
      </c>
      <c r="H3277" s="131">
        <f t="shared" si="382"/>
        <v>0</v>
      </c>
      <c r="I3277" s="128">
        <f t="shared" si="383"/>
        <v>17</v>
      </c>
      <c r="J3277" s="156" t="str">
        <f t="shared" si="378"/>
        <v>1 4 4 446 002</v>
      </c>
      <c r="K3277" s="118">
        <f>SUMIFS(DATOS!$F:$F,DATOS!$A:$A,$C3277,DATOS!$G:$G,$N$1,DATOS!$E:$E,$Q$1)</f>
        <v>0</v>
      </c>
      <c r="L3277" s="118">
        <f>SUMIFS(DATOS!$F:$F,DATOS!$A:$A,$C3277,DATOS!$G:$G,$O$1,DATOS!$E:$E,$Q$1)</f>
        <v>0</v>
      </c>
      <c r="M3277" s="119">
        <f>SUMIFS(DATOS!$F:$F,DATOS!$A:$A,$C3277,DATOS!$G:$G,$P$1,DATOS!$E:$E,$Q$1)</f>
        <v>0</v>
      </c>
      <c r="N3277" s="117">
        <f>SUMIFS(DATOS!$F:$F,DATOS!$A:$A,$C3277,DATOS!$G:$G,$N$1,DATOS!$L:$L,$R$1)</f>
        <v>0</v>
      </c>
      <c r="O3277" s="118">
        <f>SUMIFS(DATOS!$F:$F,DATOS!$A:$A,$C3277,DATOS!$G:$G,$O$1,DATOS!$L:$L,$R$1)</f>
        <v>0</v>
      </c>
      <c r="P3277" s="119">
        <f>SUMIFS(DATOS!$F:$F,DATOS!$A:$A,$C3277,DATOS!$G:$G,$P$1,DATOS!$L:$L,$R$1)</f>
        <v>0</v>
      </c>
      <c r="Q3277" s="117">
        <f>SUMIFS(DATOS!$F:$F,DATOS!$A:$A,$C3277,DATOS!$G:$G,$N$1,DATOS!$J:$J,$S$1)</f>
        <v>0</v>
      </c>
      <c r="R3277" s="118">
        <f>SUMIFS(DATOS!$F:$F,DATOS!$A:$A,$C3277,DATOS!$G:$G,$O$1,DATOS!$J:$J,$S$1)</f>
        <v>0</v>
      </c>
      <c r="S3277" s="119">
        <f>SUMIFS(DATOS!$F:$F,DATOS!$A:$A,$C3277,DATOS!$G:$G,$P$1,DATOS!$J:$J,$S$1)</f>
        <v>0</v>
      </c>
      <c r="T3277" s="117">
        <f>SUMIFS(DATOS!$F:$F,DATOS!$A:$A,$C3277,DATOS!$G:$G,$N$1,DATOS!$K:$K,$T$1)</f>
        <v>0</v>
      </c>
      <c r="U3277" s="118">
        <f>SUMIFS(DATOS!$F:$F,DATOS!$A:$A,$C3277,DATOS!$G:$G,$O$1,DATOS!$K:$K,$T$1)</f>
        <v>0</v>
      </c>
      <c r="V3277" s="119">
        <f>SUMIFS(DATOS!$F:$F,DATOS!$A:$A,$C3277,DATOS!$G:$G,$P$1,DATOS!$K:$K,$R$1)</f>
        <v>0</v>
      </c>
    </row>
    <row r="3278" spans="1:22">
      <c r="A3278" s="128" t="s">
        <v>452</v>
      </c>
      <c r="B3278" s="128" t="str">
        <f t="shared" si="384"/>
        <v>1 4 4 446 003 001</v>
      </c>
      <c r="C3278" s="5" t="s">
        <v>10416</v>
      </c>
      <c r="D3278" t="s">
        <v>401</v>
      </c>
      <c r="E3278" s="127">
        <f t="shared" si="379"/>
        <v>0</v>
      </c>
      <c r="F3278" s="127">
        <f t="shared" si="380"/>
        <v>0</v>
      </c>
      <c r="G3278" s="127">
        <f t="shared" si="381"/>
        <v>0</v>
      </c>
      <c r="H3278" s="131">
        <f t="shared" si="382"/>
        <v>0</v>
      </c>
      <c r="I3278" s="128">
        <f t="shared" si="383"/>
        <v>17</v>
      </c>
      <c r="J3278" s="156" t="str">
        <f t="shared" si="378"/>
        <v>1 4 4 446 003</v>
      </c>
      <c r="K3278" s="118">
        <f>SUMIFS(DATOS!$F:$F,DATOS!$A:$A,$C3278,DATOS!$G:$G,$N$1,DATOS!$E:$E,$Q$1)</f>
        <v>0</v>
      </c>
      <c r="L3278" s="118">
        <f>SUMIFS(DATOS!$F:$F,DATOS!$A:$A,$C3278,DATOS!$G:$G,$O$1,DATOS!$E:$E,$Q$1)</f>
        <v>0</v>
      </c>
      <c r="M3278" s="119">
        <f>SUMIFS(DATOS!$F:$F,DATOS!$A:$A,$C3278,DATOS!$G:$G,$P$1,DATOS!$E:$E,$Q$1)</f>
        <v>0</v>
      </c>
      <c r="N3278" s="117">
        <f>SUMIFS(DATOS!$F:$F,DATOS!$A:$A,$C3278,DATOS!$G:$G,$N$1,DATOS!$L:$L,$R$1)</f>
        <v>0</v>
      </c>
      <c r="O3278" s="118">
        <f>SUMIFS(DATOS!$F:$F,DATOS!$A:$A,$C3278,DATOS!$G:$G,$O$1,DATOS!$L:$L,$R$1)</f>
        <v>0</v>
      </c>
      <c r="P3278" s="119">
        <f>SUMIFS(DATOS!$F:$F,DATOS!$A:$A,$C3278,DATOS!$G:$G,$P$1,DATOS!$L:$L,$R$1)</f>
        <v>0</v>
      </c>
      <c r="Q3278" s="117">
        <f>SUMIFS(DATOS!$F:$F,DATOS!$A:$A,$C3278,DATOS!$G:$G,$N$1,DATOS!$J:$J,$S$1)</f>
        <v>0</v>
      </c>
      <c r="R3278" s="118">
        <f>SUMIFS(DATOS!$F:$F,DATOS!$A:$A,$C3278,DATOS!$G:$G,$O$1,DATOS!$J:$J,$S$1)</f>
        <v>0</v>
      </c>
      <c r="S3278" s="119">
        <f>SUMIFS(DATOS!$F:$F,DATOS!$A:$A,$C3278,DATOS!$G:$G,$P$1,DATOS!$J:$J,$S$1)</f>
        <v>0</v>
      </c>
      <c r="T3278" s="117">
        <f>SUMIFS(DATOS!$F:$F,DATOS!$A:$A,$C3278,DATOS!$G:$G,$N$1,DATOS!$K:$K,$T$1)</f>
        <v>0</v>
      </c>
      <c r="U3278" s="118">
        <f>SUMIFS(DATOS!$F:$F,DATOS!$A:$A,$C3278,DATOS!$G:$G,$O$1,DATOS!$K:$K,$T$1)</f>
        <v>0</v>
      </c>
      <c r="V3278" s="119">
        <f>SUMIFS(DATOS!$F:$F,DATOS!$A:$A,$C3278,DATOS!$G:$G,$P$1,DATOS!$K:$K,$R$1)</f>
        <v>0</v>
      </c>
    </row>
    <row r="3279" spans="1:22">
      <c r="A3279" s="128" t="s">
        <v>452</v>
      </c>
      <c r="B3279" s="128" t="str">
        <f t="shared" si="384"/>
        <v>1 4 4 446 004 001</v>
      </c>
      <c r="C3279" s="5" t="s">
        <v>10417</v>
      </c>
      <c r="D3279" t="s">
        <v>401</v>
      </c>
      <c r="E3279" s="127">
        <f t="shared" si="379"/>
        <v>0</v>
      </c>
      <c r="F3279" s="127">
        <f t="shared" si="380"/>
        <v>0</v>
      </c>
      <c r="G3279" s="127">
        <f t="shared" si="381"/>
        <v>0</v>
      </c>
      <c r="H3279" s="131">
        <f t="shared" si="382"/>
        <v>0</v>
      </c>
      <c r="I3279" s="128">
        <f t="shared" si="383"/>
        <v>17</v>
      </c>
      <c r="J3279" s="156" t="str">
        <f t="shared" si="378"/>
        <v>1 4 4 446 004</v>
      </c>
      <c r="K3279" s="118">
        <f>SUMIFS(DATOS!$F:$F,DATOS!$A:$A,$C3279,DATOS!$G:$G,$N$1,DATOS!$E:$E,$Q$1)</f>
        <v>0</v>
      </c>
      <c r="L3279" s="118">
        <f>SUMIFS(DATOS!$F:$F,DATOS!$A:$A,$C3279,DATOS!$G:$G,$O$1,DATOS!$E:$E,$Q$1)</f>
        <v>0</v>
      </c>
      <c r="M3279" s="119">
        <f>SUMIFS(DATOS!$F:$F,DATOS!$A:$A,$C3279,DATOS!$G:$G,$P$1,DATOS!$E:$E,$Q$1)</f>
        <v>0</v>
      </c>
      <c r="N3279" s="117">
        <f>SUMIFS(DATOS!$F:$F,DATOS!$A:$A,$C3279,DATOS!$G:$G,$N$1,DATOS!$L:$L,$R$1)</f>
        <v>0</v>
      </c>
      <c r="O3279" s="118">
        <f>SUMIFS(DATOS!$F:$F,DATOS!$A:$A,$C3279,DATOS!$G:$G,$O$1,DATOS!$L:$L,$R$1)</f>
        <v>0</v>
      </c>
      <c r="P3279" s="119">
        <f>SUMIFS(DATOS!$F:$F,DATOS!$A:$A,$C3279,DATOS!$G:$G,$P$1,DATOS!$L:$L,$R$1)</f>
        <v>0</v>
      </c>
      <c r="Q3279" s="117">
        <f>SUMIFS(DATOS!$F:$F,DATOS!$A:$A,$C3279,DATOS!$G:$G,$N$1,DATOS!$J:$J,$S$1)</f>
        <v>0</v>
      </c>
      <c r="R3279" s="118">
        <f>SUMIFS(DATOS!$F:$F,DATOS!$A:$A,$C3279,DATOS!$G:$G,$O$1,DATOS!$J:$J,$S$1)</f>
        <v>0</v>
      </c>
      <c r="S3279" s="119">
        <f>SUMIFS(DATOS!$F:$F,DATOS!$A:$A,$C3279,DATOS!$G:$G,$P$1,DATOS!$J:$J,$S$1)</f>
        <v>0</v>
      </c>
      <c r="T3279" s="117">
        <f>SUMIFS(DATOS!$F:$F,DATOS!$A:$A,$C3279,DATOS!$G:$G,$N$1,DATOS!$K:$K,$T$1)</f>
        <v>0</v>
      </c>
      <c r="U3279" s="118">
        <f>SUMIFS(DATOS!$F:$F,DATOS!$A:$A,$C3279,DATOS!$G:$G,$O$1,DATOS!$K:$K,$T$1)</f>
        <v>0</v>
      </c>
      <c r="V3279" s="119">
        <f>SUMIFS(DATOS!$F:$F,DATOS!$A:$A,$C3279,DATOS!$G:$G,$P$1,DATOS!$K:$K,$R$1)</f>
        <v>0</v>
      </c>
    </row>
    <row r="3280" spans="1:22">
      <c r="A3280" s="128" t="s">
        <v>452</v>
      </c>
      <c r="B3280" s="128" t="str">
        <f t="shared" si="384"/>
        <v>1 4 4 446 005 001</v>
      </c>
      <c r="C3280" s="5" t="s">
        <v>10418</v>
      </c>
      <c r="D3280" t="s">
        <v>401</v>
      </c>
      <c r="E3280" s="127">
        <f t="shared" si="379"/>
        <v>0</v>
      </c>
      <c r="F3280" s="127">
        <f t="shared" si="380"/>
        <v>0</v>
      </c>
      <c r="G3280" s="127">
        <f t="shared" si="381"/>
        <v>0</v>
      </c>
      <c r="H3280" s="131">
        <f t="shared" si="382"/>
        <v>0</v>
      </c>
      <c r="I3280" s="128">
        <f t="shared" si="383"/>
        <v>17</v>
      </c>
      <c r="J3280" s="156" t="str">
        <f t="shared" si="378"/>
        <v>1 4 4 446 005</v>
      </c>
      <c r="K3280" s="118">
        <f>SUMIFS(DATOS!$F:$F,DATOS!$A:$A,$C3280,DATOS!$G:$G,$N$1,DATOS!$E:$E,$Q$1)</f>
        <v>0</v>
      </c>
      <c r="L3280" s="118">
        <f>SUMIFS(DATOS!$F:$F,DATOS!$A:$A,$C3280,DATOS!$G:$G,$O$1,DATOS!$E:$E,$Q$1)</f>
        <v>0</v>
      </c>
      <c r="M3280" s="119">
        <f>SUMIFS(DATOS!$F:$F,DATOS!$A:$A,$C3280,DATOS!$G:$G,$P$1,DATOS!$E:$E,$Q$1)</f>
        <v>0</v>
      </c>
      <c r="N3280" s="117">
        <f>SUMIFS(DATOS!$F:$F,DATOS!$A:$A,$C3280,DATOS!$G:$G,$N$1,DATOS!$L:$L,$R$1)</f>
        <v>0</v>
      </c>
      <c r="O3280" s="118">
        <f>SUMIFS(DATOS!$F:$F,DATOS!$A:$A,$C3280,DATOS!$G:$G,$O$1,DATOS!$L:$L,$R$1)</f>
        <v>0</v>
      </c>
      <c r="P3280" s="119">
        <f>SUMIFS(DATOS!$F:$F,DATOS!$A:$A,$C3280,DATOS!$G:$G,$P$1,DATOS!$L:$L,$R$1)</f>
        <v>0</v>
      </c>
      <c r="Q3280" s="117">
        <f>SUMIFS(DATOS!$F:$F,DATOS!$A:$A,$C3280,DATOS!$G:$G,$N$1,DATOS!$J:$J,$S$1)</f>
        <v>0</v>
      </c>
      <c r="R3280" s="118">
        <f>SUMIFS(DATOS!$F:$F,DATOS!$A:$A,$C3280,DATOS!$G:$G,$O$1,DATOS!$J:$J,$S$1)</f>
        <v>0</v>
      </c>
      <c r="S3280" s="119">
        <f>SUMIFS(DATOS!$F:$F,DATOS!$A:$A,$C3280,DATOS!$G:$G,$P$1,DATOS!$J:$J,$S$1)</f>
        <v>0</v>
      </c>
      <c r="T3280" s="117">
        <f>SUMIFS(DATOS!$F:$F,DATOS!$A:$A,$C3280,DATOS!$G:$G,$N$1,DATOS!$K:$K,$T$1)</f>
        <v>0</v>
      </c>
      <c r="U3280" s="118">
        <f>SUMIFS(DATOS!$F:$F,DATOS!$A:$A,$C3280,DATOS!$G:$G,$O$1,DATOS!$K:$K,$T$1)</f>
        <v>0</v>
      </c>
      <c r="V3280" s="119">
        <f>SUMIFS(DATOS!$F:$F,DATOS!$A:$A,$C3280,DATOS!$G:$G,$P$1,DATOS!$K:$K,$R$1)</f>
        <v>0</v>
      </c>
    </row>
    <row r="3281" spans="1:22">
      <c r="A3281" s="128" t="s">
        <v>452</v>
      </c>
      <c r="B3281" s="128" t="str">
        <f t="shared" si="384"/>
        <v>1 4 4 447 001 001</v>
      </c>
      <c r="C3281" s="5" t="s">
        <v>5046</v>
      </c>
      <c r="D3281" t="s">
        <v>3430</v>
      </c>
      <c r="E3281" s="127">
        <f t="shared" si="379"/>
        <v>0</v>
      </c>
      <c r="F3281" s="127">
        <f t="shared" si="380"/>
        <v>0</v>
      </c>
      <c r="G3281" s="127">
        <f t="shared" si="381"/>
        <v>0</v>
      </c>
      <c r="H3281" s="131">
        <f t="shared" si="382"/>
        <v>0</v>
      </c>
      <c r="I3281" s="128">
        <f t="shared" si="383"/>
        <v>17</v>
      </c>
      <c r="J3281" s="156" t="str">
        <f t="shared" si="378"/>
        <v>1 4 4 447 001</v>
      </c>
      <c r="K3281" s="118">
        <f>SUMIFS(DATOS!$F:$F,DATOS!$A:$A,$C3281,DATOS!$G:$G,$N$1,DATOS!$E:$E,$Q$1)</f>
        <v>0</v>
      </c>
      <c r="L3281" s="118">
        <f>SUMIFS(DATOS!$F:$F,DATOS!$A:$A,$C3281,DATOS!$G:$G,$O$1,DATOS!$E:$E,$Q$1)</f>
        <v>0</v>
      </c>
      <c r="M3281" s="119">
        <f>SUMIFS(DATOS!$F:$F,DATOS!$A:$A,$C3281,DATOS!$G:$G,$P$1,DATOS!$E:$E,$Q$1)</f>
        <v>0</v>
      </c>
      <c r="N3281" s="117">
        <f>SUMIFS(DATOS!$F:$F,DATOS!$A:$A,$C3281,DATOS!$G:$G,$N$1,DATOS!$L:$L,$R$1)</f>
        <v>0</v>
      </c>
      <c r="O3281" s="118">
        <f>SUMIFS(DATOS!$F:$F,DATOS!$A:$A,$C3281,DATOS!$G:$G,$O$1,DATOS!$L:$L,$R$1)</f>
        <v>0</v>
      </c>
      <c r="P3281" s="119">
        <f>SUMIFS(DATOS!$F:$F,DATOS!$A:$A,$C3281,DATOS!$G:$G,$P$1,DATOS!$L:$L,$R$1)</f>
        <v>0</v>
      </c>
      <c r="Q3281" s="117">
        <f>SUMIFS(DATOS!$F:$F,DATOS!$A:$A,$C3281,DATOS!$G:$G,$N$1,DATOS!$J:$J,$S$1)</f>
        <v>0</v>
      </c>
      <c r="R3281" s="118">
        <f>SUMIFS(DATOS!$F:$F,DATOS!$A:$A,$C3281,DATOS!$G:$G,$O$1,DATOS!$J:$J,$S$1)</f>
        <v>0</v>
      </c>
      <c r="S3281" s="119">
        <f>SUMIFS(DATOS!$F:$F,DATOS!$A:$A,$C3281,DATOS!$G:$G,$P$1,DATOS!$J:$J,$S$1)</f>
        <v>0</v>
      </c>
      <c r="T3281" s="117">
        <f>SUMIFS(DATOS!$F:$F,DATOS!$A:$A,$C3281,DATOS!$G:$G,$N$1,DATOS!$K:$K,$T$1)</f>
        <v>0</v>
      </c>
      <c r="U3281" s="118">
        <f>SUMIFS(DATOS!$F:$F,DATOS!$A:$A,$C3281,DATOS!$G:$G,$O$1,DATOS!$K:$K,$T$1)</f>
        <v>0</v>
      </c>
      <c r="V3281" s="119">
        <f>SUMIFS(DATOS!$F:$F,DATOS!$A:$A,$C3281,DATOS!$G:$G,$P$1,DATOS!$K:$K,$R$1)</f>
        <v>0</v>
      </c>
    </row>
    <row r="3282" spans="1:22">
      <c r="A3282" s="128" t="s">
        <v>452</v>
      </c>
      <c r="B3282" s="128" t="str">
        <f t="shared" si="384"/>
        <v>1 4 4 447 002 001</v>
      </c>
      <c r="C3282" s="5" t="s">
        <v>10419</v>
      </c>
      <c r="D3282" t="s">
        <v>3430</v>
      </c>
      <c r="E3282" s="127">
        <f t="shared" si="379"/>
        <v>0</v>
      </c>
      <c r="F3282" s="127">
        <f t="shared" si="380"/>
        <v>0</v>
      </c>
      <c r="G3282" s="127">
        <f t="shared" si="381"/>
        <v>0</v>
      </c>
      <c r="H3282" s="131">
        <f t="shared" si="382"/>
        <v>0</v>
      </c>
      <c r="I3282" s="128">
        <f t="shared" si="383"/>
        <v>17</v>
      </c>
      <c r="J3282" s="156" t="str">
        <f t="shared" si="378"/>
        <v>1 4 4 447 002</v>
      </c>
      <c r="K3282" s="118">
        <f>SUMIFS(DATOS!$F:$F,DATOS!$A:$A,$C3282,DATOS!$G:$G,$N$1,DATOS!$E:$E,$Q$1)</f>
        <v>0</v>
      </c>
      <c r="L3282" s="118">
        <f>SUMIFS(DATOS!$F:$F,DATOS!$A:$A,$C3282,DATOS!$G:$G,$O$1,DATOS!$E:$E,$Q$1)</f>
        <v>0</v>
      </c>
      <c r="M3282" s="119">
        <f>SUMIFS(DATOS!$F:$F,DATOS!$A:$A,$C3282,DATOS!$G:$G,$P$1,DATOS!$E:$E,$Q$1)</f>
        <v>0</v>
      </c>
      <c r="N3282" s="117">
        <f>SUMIFS(DATOS!$F:$F,DATOS!$A:$A,$C3282,DATOS!$G:$G,$N$1,DATOS!$L:$L,$R$1)</f>
        <v>0</v>
      </c>
      <c r="O3282" s="118">
        <f>SUMIFS(DATOS!$F:$F,DATOS!$A:$A,$C3282,DATOS!$G:$G,$O$1,DATOS!$L:$L,$R$1)</f>
        <v>0</v>
      </c>
      <c r="P3282" s="119">
        <f>SUMIFS(DATOS!$F:$F,DATOS!$A:$A,$C3282,DATOS!$G:$G,$P$1,DATOS!$L:$L,$R$1)</f>
        <v>0</v>
      </c>
      <c r="Q3282" s="117">
        <f>SUMIFS(DATOS!$F:$F,DATOS!$A:$A,$C3282,DATOS!$G:$G,$N$1,DATOS!$J:$J,$S$1)</f>
        <v>0</v>
      </c>
      <c r="R3282" s="118">
        <f>SUMIFS(DATOS!$F:$F,DATOS!$A:$A,$C3282,DATOS!$G:$G,$O$1,DATOS!$J:$J,$S$1)</f>
        <v>0</v>
      </c>
      <c r="S3282" s="119">
        <f>SUMIFS(DATOS!$F:$F,DATOS!$A:$A,$C3282,DATOS!$G:$G,$P$1,DATOS!$J:$J,$S$1)</f>
        <v>0</v>
      </c>
      <c r="T3282" s="117">
        <f>SUMIFS(DATOS!$F:$F,DATOS!$A:$A,$C3282,DATOS!$G:$G,$N$1,DATOS!$K:$K,$T$1)</f>
        <v>0</v>
      </c>
      <c r="U3282" s="118">
        <f>SUMIFS(DATOS!$F:$F,DATOS!$A:$A,$C3282,DATOS!$G:$G,$O$1,DATOS!$K:$K,$T$1)</f>
        <v>0</v>
      </c>
      <c r="V3282" s="119">
        <f>SUMIFS(DATOS!$F:$F,DATOS!$A:$A,$C3282,DATOS!$G:$G,$P$1,DATOS!$K:$K,$R$1)</f>
        <v>0</v>
      </c>
    </row>
    <row r="3283" spans="1:22">
      <c r="A3283" s="128" t="s">
        <v>452</v>
      </c>
      <c r="B3283" s="128" t="str">
        <f t="shared" si="384"/>
        <v>1 4 4 447 003 001</v>
      </c>
      <c r="C3283" s="5" t="s">
        <v>10420</v>
      </c>
      <c r="D3283" t="s">
        <v>3430</v>
      </c>
      <c r="E3283" s="127">
        <f t="shared" si="379"/>
        <v>0</v>
      </c>
      <c r="F3283" s="127">
        <f t="shared" si="380"/>
        <v>0</v>
      </c>
      <c r="G3283" s="127">
        <f t="shared" si="381"/>
        <v>0</v>
      </c>
      <c r="H3283" s="131">
        <f t="shared" si="382"/>
        <v>0</v>
      </c>
      <c r="I3283" s="128">
        <f t="shared" si="383"/>
        <v>17</v>
      </c>
      <c r="J3283" s="156" t="str">
        <f t="shared" si="378"/>
        <v>1 4 4 447 003</v>
      </c>
      <c r="K3283" s="118">
        <f>SUMIFS(DATOS!$F:$F,DATOS!$A:$A,$C3283,DATOS!$G:$G,$N$1,DATOS!$E:$E,$Q$1)</f>
        <v>0</v>
      </c>
      <c r="L3283" s="118">
        <f>SUMIFS(DATOS!$F:$F,DATOS!$A:$A,$C3283,DATOS!$G:$G,$O$1,DATOS!$E:$E,$Q$1)</f>
        <v>0</v>
      </c>
      <c r="M3283" s="119">
        <f>SUMIFS(DATOS!$F:$F,DATOS!$A:$A,$C3283,DATOS!$G:$G,$P$1,DATOS!$E:$E,$Q$1)</f>
        <v>0</v>
      </c>
      <c r="N3283" s="117">
        <f>SUMIFS(DATOS!$F:$F,DATOS!$A:$A,$C3283,DATOS!$G:$G,$N$1,DATOS!$L:$L,$R$1)</f>
        <v>0</v>
      </c>
      <c r="O3283" s="118">
        <f>SUMIFS(DATOS!$F:$F,DATOS!$A:$A,$C3283,DATOS!$G:$G,$O$1,DATOS!$L:$L,$R$1)</f>
        <v>0</v>
      </c>
      <c r="P3283" s="119">
        <f>SUMIFS(DATOS!$F:$F,DATOS!$A:$A,$C3283,DATOS!$G:$G,$P$1,DATOS!$L:$L,$R$1)</f>
        <v>0</v>
      </c>
      <c r="Q3283" s="117">
        <f>SUMIFS(DATOS!$F:$F,DATOS!$A:$A,$C3283,DATOS!$G:$G,$N$1,DATOS!$J:$J,$S$1)</f>
        <v>0</v>
      </c>
      <c r="R3283" s="118">
        <f>SUMIFS(DATOS!$F:$F,DATOS!$A:$A,$C3283,DATOS!$G:$G,$O$1,DATOS!$J:$J,$S$1)</f>
        <v>0</v>
      </c>
      <c r="S3283" s="119">
        <f>SUMIFS(DATOS!$F:$F,DATOS!$A:$A,$C3283,DATOS!$G:$G,$P$1,DATOS!$J:$J,$S$1)</f>
        <v>0</v>
      </c>
      <c r="T3283" s="117">
        <f>SUMIFS(DATOS!$F:$F,DATOS!$A:$A,$C3283,DATOS!$G:$G,$N$1,DATOS!$K:$K,$T$1)</f>
        <v>0</v>
      </c>
      <c r="U3283" s="118">
        <f>SUMIFS(DATOS!$F:$F,DATOS!$A:$A,$C3283,DATOS!$G:$G,$O$1,DATOS!$K:$K,$T$1)</f>
        <v>0</v>
      </c>
      <c r="V3283" s="119">
        <f>SUMIFS(DATOS!$F:$F,DATOS!$A:$A,$C3283,DATOS!$G:$G,$P$1,DATOS!$K:$K,$R$1)</f>
        <v>0</v>
      </c>
    </row>
    <row r="3284" spans="1:22">
      <c r="A3284" s="128" t="s">
        <v>452</v>
      </c>
      <c r="B3284" s="128" t="str">
        <f t="shared" si="384"/>
        <v>1 4 4 447 004 001</v>
      </c>
      <c r="C3284" s="5" t="s">
        <v>10421</v>
      </c>
      <c r="D3284" t="s">
        <v>3430</v>
      </c>
      <c r="E3284" s="127">
        <f t="shared" si="379"/>
        <v>0</v>
      </c>
      <c r="F3284" s="127">
        <f t="shared" si="380"/>
        <v>0</v>
      </c>
      <c r="G3284" s="127">
        <f t="shared" si="381"/>
        <v>0</v>
      </c>
      <c r="H3284" s="131">
        <f t="shared" si="382"/>
        <v>0</v>
      </c>
      <c r="I3284" s="128">
        <f t="shared" si="383"/>
        <v>17</v>
      </c>
      <c r="J3284" s="156" t="str">
        <f t="shared" si="378"/>
        <v>1 4 4 447 004</v>
      </c>
      <c r="K3284" s="118">
        <f>SUMIFS(DATOS!$F:$F,DATOS!$A:$A,$C3284,DATOS!$G:$G,$N$1,DATOS!$E:$E,$Q$1)</f>
        <v>0</v>
      </c>
      <c r="L3284" s="118">
        <f>SUMIFS(DATOS!$F:$F,DATOS!$A:$A,$C3284,DATOS!$G:$G,$O$1,DATOS!$E:$E,$Q$1)</f>
        <v>0</v>
      </c>
      <c r="M3284" s="119">
        <f>SUMIFS(DATOS!$F:$F,DATOS!$A:$A,$C3284,DATOS!$G:$G,$P$1,DATOS!$E:$E,$Q$1)</f>
        <v>0</v>
      </c>
      <c r="N3284" s="117">
        <f>SUMIFS(DATOS!$F:$F,DATOS!$A:$A,$C3284,DATOS!$G:$G,$N$1,DATOS!$L:$L,$R$1)</f>
        <v>0</v>
      </c>
      <c r="O3284" s="118">
        <f>SUMIFS(DATOS!$F:$F,DATOS!$A:$A,$C3284,DATOS!$G:$G,$O$1,DATOS!$L:$L,$R$1)</f>
        <v>0</v>
      </c>
      <c r="P3284" s="119">
        <f>SUMIFS(DATOS!$F:$F,DATOS!$A:$A,$C3284,DATOS!$G:$G,$P$1,DATOS!$L:$L,$R$1)</f>
        <v>0</v>
      </c>
      <c r="Q3284" s="117">
        <f>SUMIFS(DATOS!$F:$F,DATOS!$A:$A,$C3284,DATOS!$G:$G,$N$1,DATOS!$J:$J,$S$1)</f>
        <v>0</v>
      </c>
      <c r="R3284" s="118">
        <f>SUMIFS(DATOS!$F:$F,DATOS!$A:$A,$C3284,DATOS!$G:$G,$O$1,DATOS!$J:$J,$S$1)</f>
        <v>0</v>
      </c>
      <c r="S3284" s="119">
        <f>SUMIFS(DATOS!$F:$F,DATOS!$A:$A,$C3284,DATOS!$G:$G,$P$1,DATOS!$J:$J,$S$1)</f>
        <v>0</v>
      </c>
      <c r="T3284" s="117">
        <f>SUMIFS(DATOS!$F:$F,DATOS!$A:$A,$C3284,DATOS!$G:$G,$N$1,DATOS!$K:$K,$T$1)</f>
        <v>0</v>
      </c>
      <c r="U3284" s="118">
        <f>SUMIFS(DATOS!$F:$F,DATOS!$A:$A,$C3284,DATOS!$G:$G,$O$1,DATOS!$K:$K,$T$1)</f>
        <v>0</v>
      </c>
      <c r="V3284" s="119">
        <f>SUMIFS(DATOS!$F:$F,DATOS!$A:$A,$C3284,DATOS!$G:$G,$P$1,DATOS!$K:$K,$R$1)</f>
        <v>0</v>
      </c>
    </row>
    <row r="3285" spans="1:22">
      <c r="A3285" s="128" t="s">
        <v>452</v>
      </c>
      <c r="B3285" s="128" t="str">
        <f t="shared" si="384"/>
        <v>1 4 4 447 005 001</v>
      </c>
      <c r="C3285" s="5" t="s">
        <v>10422</v>
      </c>
      <c r="D3285" t="s">
        <v>3430</v>
      </c>
      <c r="E3285" s="127">
        <f t="shared" si="379"/>
        <v>0</v>
      </c>
      <c r="F3285" s="127">
        <f t="shared" si="380"/>
        <v>0</v>
      </c>
      <c r="G3285" s="127">
        <f t="shared" si="381"/>
        <v>0</v>
      </c>
      <c r="H3285" s="131">
        <f t="shared" si="382"/>
        <v>0</v>
      </c>
      <c r="I3285" s="128">
        <f t="shared" si="383"/>
        <v>17</v>
      </c>
      <c r="J3285" s="156" t="str">
        <f t="shared" si="378"/>
        <v>1 4 4 447 005</v>
      </c>
      <c r="K3285" s="118">
        <f>SUMIFS(DATOS!$F:$F,DATOS!$A:$A,$C3285,DATOS!$G:$G,$N$1,DATOS!$E:$E,$Q$1)</f>
        <v>0</v>
      </c>
      <c r="L3285" s="118">
        <f>SUMIFS(DATOS!$F:$F,DATOS!$A:$A,$C3285,DATOS!$G:$G,$O$1,DATOS!$E:$E,$Q$1)</f>
        <v>0</v>
      </c>
      <c r="M3285" s="119">
        <f>SUMIFS(DATOS!$F:$F,DATOS!$A:$A,$C3285,DATOS!$G:$G,$P$1,DATOS!$E:$E,$Q$1)</f>
        <v>0</v>
      </c>
      <c r="N3285" s="117">
        <f>SUMIFS(DATOS!$F:$F,DATOS!$A:$A,$C3285,DATOS!$G:$G,$N$1,DATOS!$L:$L,$R$1)</f>
        <v>0</v>
      </c>
      <c r="O3285" s="118">
        <f>SUMIFS(DATOS!$F:$F,DATOS!$A:$A,$C3285,DATOS!$G:$G,$O$1,DATOS!$L:$L,$R$1)</f>
        <v>0</v>
      </c>
      <c r="P3285" s="119">
        <f>SUMIFS(DATOS!$F:$F,DATOS!$A:$A,$C3285,DATOS!$G:$G,$P$1,DATOS!$L:$L,$R$1)</f>
        <v>0</v>
      </c>
      <c r="Q3285" s="117">
        <f>SUMIFS(DATOS!$F:$F,DATOS!$A:$A,$C3285,DATOS!$G:$G,$N$1,DATOS!$J:$J,$S$1)</f>
        <v>0</v>
      </c>
      <c r="R3285" s="118">
        <f>SUMIFS(DATOS!$F:$F,DATOS!$A:$A,$C3285,DATOS!$G:$G,$O$1,DATOS!$J:$J,$S$1)</f>
        <v>0</v>
      </c>
      <c r="S3285" s="119">
        <f>SUMIFS(DATOS!$F:$F,DATOS!$A:$A,$C3285,DATOS!$G:$G,$P$1,DATOS!$J:$J,$S$1)</f>
        <v>0</v>
      </c>
      <c r="T3285" s="117">
        <f>SUMIFS(DATOS!$F:$F,DATOS!$A:$A,$C3285,DATOS!$G:$G,$N$1,DATOS!$K:$K,$T$1)</f>
        <v>0</v>
      </c>
      <c r="U3285" s="118">
        <f>SUMIFS(DATOS!$F:$F,DATOS!$A:$A,$C3285,DATOS!$G:$G,$O$1,DATOS!$K:$K,$T$1)</f>
        <v>0</v>
      </c>
      <c r="V3285" s="119">
        <f>SUMIFS(DATOS!$F:$F,DATOS!$A:$A,$C3285,DATOS!$G:$G,$P$1,DATOS!$K:$K,$R$1)</f>
        <v>0</v>
      </c>
    </row>
    <row r="3286" spans="1:22">
      <c r="A3286" s="128" t="s">
        <v>452</v>
      </c>
      <c r="B3286" s="128" t="str">
        <f t="shared" si="384"/>
        <v>1 4 4 448 001 001</v>
      </c>
      <c r="C3286" s="5" t="s">
        <v>5054</v>
      </c>
      <c r="D3286" t="s">
        <v>3431</v>
      </c>
      <c r="E3286" s="127">
        <f t="shared" si="379"/>
        <v>0</v>
      </c>
      <c r="F3286" s="127">
        <f t="shared" si="380"/>
        <v>0</v>
      </c>
      <c r="G3286" s="127">
        <f t="shared" si="381"/>
        <v>0</v>
      </c>
      <c r="H3286" s="131">
        <f t="shared" si="382"/>
        <v>0</v>
      </c>
      <c r="I3286" s="128">
        <f t="shared" si="383"/>
        <v>17</v>
      </c>
      <c r="J3286" s="156" t="str">
        <f t="shared" si="378"/>
        <v>1 4 4 448 001</v>
      </c>
      <c r="K3286" s="118">
        <f>SUMIFS(DATOS!$F:$F,DATOS!$A:$A,$C3286,DATOS!$G:$G,$N$1,DATOS!$E:$E,$Q$1)</f>
        <v>0</v>
      </c>
      <c r="L3286" s="118">
        <f>SUMIFS(DATOS!$F:$F,DATOS!$A:$A,$C3286,DATOS!$G:$G,$O$1,DATOS!$E:$E,$Q$1)</f>
        <v>0</v>
      </c>
      <c r="M3286" s="119">
        <f>SUMIFS(DATOS!$F:$F,DATOS!$A:$A,$C3286,DATOS!$G:$G,$P$1,DATOS!$E:$E,$Q$1)</f>
        <v>0</v>
      </c>
      <c r="N3286" s="117">
        <f>SUMIFS(DATOS!$F:$F,DATOS!$A:$A,$C3286,DATOS!$G:$G,$N$1,DATOS!$L:$L,$R$1)</f>
        <v>0</v>
      </c>
      <c r="O3286" s="118">
        <f>SUMIFS(DATOS!$F:$F,DATOS!$A:$A,$C3286,DATOS!$G:$G,$O$1,DATOS!$L:$L,$R$1)</f>
        <v>0</v>
      </c>
      <c r="P3286" s="119">
        <f>SUMIFS(DATOS!$F:$F,DATOS!$A:$A,$C3286,DATOS!$G:$G,$P$1,DATOS!$L:$L,$R$1)</f>
        <v>0</v>
      </c>
      <c r="Q3286" s="117">
        <f>SUMIFS(DATOS!$F:$F,DATOS!$A:$A,$C3286,DATOS!$G:$G,$N$1,DATOS!$J:$J,$S$1)</f>
        <v>0</v>
      </c>
      <c r="R3286" s="118">
        <f>SUMIFS(DATOS!$F:$F,DATOS!$A:$A,$C3286,DATOS!$G:$G,$O$1,DATOS!$J:$J,$S$1)</f>
        <v>0</v>
      </c>
      <c r="S3286" s="119">
        <f>SUMIFS(DATOS!$F:$F,DATOS!$A:$A,$C3286,DATOS!$G:$G,$P$1,DATOS!$J:$J,$S$1)</f>
        <v>0</v>
      </c>
      <c r="T3286" s="117">
        <f>SUMIFS(DATOS!$F:$F,DATOS!$A:$A,$C3286,DATOS!$G:$G,$N$1,DATOS!$K:$K,$T$1)</f>
        <v>0</v>
      </c>
      <c r="U3286" s="118">
        <f>SUMIFS(DATOS!$F:$F,DATOS!$A:$A,$C3286,DATOS!$G:$G,$O$1,DATOS!$K:$K,$T$1)</f>
        <v>0</v>
      </c>
      <c r="V3286" s="119">
        <f>SUMIFS(DATOS!$F:$F,DATOS!$A:$A,$C3286,DATOS!$G:$G,$P$1,DATOS!$K:$K,$R$1)</f>
        <v>0</v>
      </c>
    </row>
    <row r="3287" spans="1:22">
      <c r="A3287" s="128" t="s">
        <v>452</v>
      </c>
      <c r="B3287" s="128" t="str">
        <f t="shared" si="384"/>
        <v>1 4 4 448 002 001</v>
      </c>
      <c r="C3287" s="5" t="s">
        <v>10423</v>
      </c>
      <c r="D3287" t="s">
        <v>3431</v>
      </c>
      <c r="E3287" s="127">
        <f t="shared" si="379"/>
        <v>0</v>
      </c>
      <c r="F3287" s="127">
        <f t="shared" si="380"/>
        <v>0</v>
      </c>
      <c r="G3287" s="127">
        <f t="shared" si="381"/>
        <v>0</v>
      </c>
      <c r="H3287" s="131">
        <f t="shared" si="382"/>
        <v>0</v>
      </c>
      <c r="I3287" s="128">
        <f t="shared" si="383"/>
        <v>17</v>
      </c>
      <c r="J3287" s="156" t="str">
        <f t="shared" si="378"/>
        <v>1 4 4 448 002</v>
      </c>
      <c r="K3287" s="118">
        <f>SUMIFS(DATOS!$F:$F,DATOS!$A:$A,$C3287,DATOS!$G:$G,$N$1,DATOS!$E:$E,$Q$1)</f>
        <v>0</v>
      </c>
      <c r="L3287" s="118">
        <f>SUMIFS(DATOS!$F:$F,DATOS!$A:$A,$C3287,DATOS!$G:$G,$O$1,DATOS!$E:$E,$Q$1)</f>
        <v>0</v>
      </c>
      <c r="M3287" s="119">
        <f>SUMIFS(DATOS!$F:$F,DATOS!$A:$A,$C3287,DATOS!$G:$G,$P$1,DATOS!$E:$E,$Q$1)</f>
        <v>0</v>
      </c>
      <c r="N3287" s="117">
        <f>SUMIFS(DATOS!$F:$F,DATOS!$A:$A,$C3287,DATOS!$G:$G,$N$1,DATOS!$L:$L,$R$1)</f>
        <v>0</v>
      </c>
      <c r="O3287" s="118">
        <f>SUMIFS(DATOS!$F:$F,DATOS!$A:$A,$C3287,DATOS!$G:$G,$O$1,DATOS!$L:$L,$R$1)</f>
        <v>0</v>
      </c>
      <c r="P3287" s="119">
        <f>SUMIFS(DATOS!$F:$F,DATOS!$A:$A,$C3287,DATOS!$G:$G,$P$1,DATOS!$L:$L,$R$1)</f>
        <v>0</v>
      </c>
      <c r="Q3287" s="117">
        <f>SUMIFS(DATOS!$F:$F,DATOS!$A:$A,$C3287,DATOS!$G:$G,$N$1,DATOS!$J:$J,$S$1)</f>
        <v>0</v>
      </c>
      <c r="R3287" s="118">
        <f>SUMIFS(DATOS!$F:$F,DATOS!$A:$A,$C3287,DATOS!$G:$G,$O$1,DATOS!$J:$J,$S$1)</f>
        <v>0</v>
      </c>
      <c r="S3287" s="119">
        <f>SUMIFS(DATOS!$F:$F,DATOS!$A:$A,$C3287,DATOS!$G:$G,$P$1,DATOS!$J:$J,$S$1)</f>
        <v>0</v>
      </c>
      <c r="T3287" s="117">
        <f>SUMIFS(DATOS!$F:$F,DATOS!$A:$A,$C3287,DATOS!$G:$G,$N$1,DATOS!$K:$K,$T$1)</f>
        <v>0</v>
      </c>
      <c r="U3287" s="118">
        <f>SUMIFS(DATOS!$F:$F,DATOS!$A:$A,$C3287,DATOS!$G:$G,$O$1,DATOS!$K:$K,$T$1)</f>
        <v>0</v>
      </c>
      <c r="V3287" s="119">
        <f>SUMIFS(DATOS!$F:$F,DATOS!$A:$A,$C3287,DATOS!$G:$G,$P$1,DATOS!$K:$K,$R$1)</f>
        <v>0</v>
      </c>
    </row>
    <row r="3288" spans="1:22">
      <c r="A3288" s="128" t="s">
        <v>452</v>
      </c>
      <c r="B3288" s="128" t="str">
        <f t="shared" si="384"/>
        <v>1 4 4 448 003 001</v>
      </c>
      <c r="C3288" s="5" t="s">
        <v>10424</v>
      </c>
      <c r="D3288" t="s">
        <v>3431</v>
      </c>
      <c r="E3288" s="127">
        <f t="shared" si="379"/>
        <v>0</v>
      </c>
      <c r="F3288" s="127">
        <f t="shared" si="380"/>
        <v>0</v>
      </c>
      <c r="G3288" s="127">
        <f t="shared" si="381"/>
        <v>0</v>
      </c>
      <c r="H3288" s="131">
        <f t="shared" si="382"/>
        <v>0</v>
      </c>
      <c r="I3288" s="128">
        <f t="shared" si="383"/>
        <v>17</v>
      </c>
      <c r="J3288" s="156" t="str">
        <f t="shared" si="378"/>
        <v>1 4 4 448 003</v>
      </c>
      <c r="K3288" s="118">
        <f>SUMIFS(DATOS!$F:$F,DATOS!$A:$A,$C3288,DATOS!$G:$G,$N$1,DATOS!$E:$E,$Q$1)</f>
        <v>0</v>
      </c>
      <c r="L3288" s="118">
        <f>SUMIFS(DATOS!$F:$F,DATOS!$A:$A,$C3288,DATOS!$G:$G,$O$1,DATOS!$E:$E,$Q$1)</f>
        <v>0</v>
      </c>
      <c r="M3288" s="119">
        <f>SUMIFS(DATOS!$F:$F,DATOS!$A:$A,$C3288,DATOS!$G:$G,$P$1,DATOS!$E:$E,$Q$1)</f>
        <v>0</v>
      </c>
      <c r="N3288" s="117">
        <f>SUMIFS(DATOS!$F:$F,DATOS!$A:$A,$C3288,DATOS!$G:$G,$N$1,DATOS!$L:$L,$R$1)</f>
        <v>0</v>
      </c>
      <c r="O3288" s="118">
        <f>SUMIFS(DATOS!$F:$F,DATOS!$A:$A,$C3288,DATOS!$G:$G,$O$1,DATOS!$L:$L,$R$1)</f>
        <v>0</v>
      </c>
      <c r="P3288" s="119">
        <f>SUMIFS(DATOS!$F:$F,DATOS!$A:$A,$C3288,DATOS!$G:$G,$P$1,DATOS!$L:$L,$R$1)</f>
        <v>0</v>
      </c>
      <c r="Q3288" s="117">
        <f>SUMIFS(DATOS!$F:$F,DATOS!$A:$A,$C3288,DATOS!$G:$G,$N$1,DATOS!$J:$J,$S$1)</f>
        <v>0</v>
      </c>
      <c r="R3288" s="118">
        <f>SUMIFS(DATOS!$F:$F,DATOS!$A:$A,$C3288,DATOS!$G:$G,$O$1,DATOS!$J:$J,$S$1)</f>
        <v>0</v>
      </c>
      <c r="S3288" s="119">
        <f>SUMIFS(DATOS!$F:$F,DATOS!$A:$A,$C3288,DATOS!$G:$G,$P$1,DATOS!$J:$J,$S$1)</f>
        <v>0</v>
      </c>
      <c r="T3288" s="117">
        <f>SUMIFS(DATOS!$F:$F,DATOS!$A:$A,$C3288,DATOS!$G:$G,$N$1,DATOS!$K:$K,$T$1)</f>
        <v>0</v>
      </c>
      <c r="U3288" s="118">
        <f>SUMIFS(DATOS!$F:$F,DATOS!$A:$A,$C3288,DATOS!$G:$G,$O$1,DATOS!$K:$K,$T$1)</f>
        <v>0</v>
      </c>
      <c r="V3288" s="119">
        <f>SUMIFS(DATOS!$F:$F,DATOS!$A:$A,$C3288,DATOS!$G:$G,$P$1,DATOS!$K:$K,$R$1)</f>
        <v>0</v>
      </c>
    </row>
    <row r="3289" spans="1:22">
      <c r="A3289" s="128" t="s">
        <v>452</v>
      </c>
      <c r="B3289" s="128" t="str">
        <f t="shared" si="384"/>
        <v>1 4 4 448 004 001</v>
      </c>
      <c r="C3289" s="5" t="s">
        <v>10425</v>
      </c>
      <c r="D3289" t="s">
        <v>3431</v>
      </c>
      <c r="E3289" s="127">
        <f t="shared" si="379"/>
        <v>0</v>
      </c>
      <c r="F3289" s="127">
        <f t="shared" si="380"/>
        <v>0</v>
      </c>
      <c r="G3289" s="127">
        <f t="shared" si="381"/>
        <v>0</v>
      </c>
      <c r="H3289" s="131">
        <f t="shared" si="382"/>
        <v>0</v>
      </c>
      <c r="I3289" s="128">
        <f t="shared" si="383"/>
        <v>17</v>
      </c>
      <c r="J3289" s="156" t="str">
        <f t="shared" si="378"/>
        <v>1 4 4 448 004</v>
      </c>
      <c r="K3289" s="118">
        <f>SUMIFS(DATOS!$F:$F,DATOS!$A:$A,$C3289,DATOS!$G:$G,$N$1,DATOS!$E:$E,$Q$1)</f>
        <v>0</v>
      </c>
      <c r="L3289" s="118">
        <f>SUMIFS(DATOS!$F:$F,DATOS!$A:$A,$C3289,DATOS!$G:$G,$O$1,DATOS!$E:$E,$Q$1)</f>
        <v>0</v>
      </c>
      <c r="M3289" s="119">
        <f>SUMIFS(DATOS!$F:$F,DATOS!$A:$A,$C3289,DATOS!$G:$G,$P$1,DATOS!$E:$E,$Q$1)</f>
        <v>0</v>
      </c>
      <c r="N3289" s="117">
        <f>SUMIFS(DATOS!$F:$F,DATOS!$A:$A,$C3289,DATOS!$G:$G,$N$1,DATOS!$L:$L,$R$1)</f>
        <v>0</v>
      </c>
      <c r="O3289" s="118">
        <f>SUMIFS(DATOS!$F:$F,DATOS!$A:$A,$C3289,DATOS!$G:$G,$O$1,DATOS!$L:$L,$R$1)</f>
        <v>0</v>
      </c>
      <c r="P3289" s="119">
        <f>SUMIFS(DATOS!$F:$F,DATOS!$A:$A,$C3289,DATOS!$G:$G,$P$1,DATOS!$L:$L,$R$1)</f>
        <v>0</v>
      </c>
      <c r="Q3289" s="117">
        <f>SUMIFS(DATOS!$F:$F,DATOS!$A:$A,$C3289,DATOS!$G:$G,$N$1,DATOS!$J:$J,$S$1)</f>
        <v>0</v>
      </c>
      <c r="R3289" s="118">
        <f>SUMIFS(DATOS!$F:$F,DATOS!$A:$A,$C3289,DATOS!$G:$G,$O$1,DATOS!$J:$J,$S$1)</f>
        <v>0</v>
      </c>
      <c r="S3289" s="119">
        <f>SUMIFS(DATOS!$F:$F,DATOS!$A:$A,$C3289,DATOS!$G:$G,$P$1,DATOS!$J:$J,$S$1)</f>
        <v>0</v>
      </c>
      <c r="T3289" s="117">
        <f>SUMIFS(DATOS!$F:$F,DATOS!$A:$A,$C3289,DATOS!$G:$G,$N$1,DATOS!$K:$K,$T$1)</f>
        <v>0</v>
      </c>
      <c r="U3289" s="118">
        <f>SUMIFS(DATOS!$F:$F,DATOS!$A:$A,$C3289,DATOS!$G:$G,$O$1,DATOS!$K:$K,$T$1)</f>
        <v>0</v>
      </c>
      <c r="V3289" s="119">
        <f>SUMIFS(DATOS!$F:$F,DATOS!$A:$A,$C3289,DATOS!$G:$G,$P$1,DATOS!$K:$K,$R$1)</f>
        <v>0</v>
      </c>
    </row>
    <row r="3290" spans="1:22">
      <c r="A3290" s="128" t="s">
        <v>452</v>
      </c>
      <c r="B3290" s="128" t="str">
        <f t="shared" si="384"/>
        <v>1 4 4 448 005 001</v>
      </c>
      <c r="C3290" s="5" t="s">
        <v>10426</v>
      </c>
      <c r="D3290" t="s">
        <v>3431</v>
      </c>
      <c r="E3290" s="127">
        <f t="shared" si="379"/>
        <v>0</v>
      </c>
      <c r="F3290" s="127">
        <f t="shared" si="380"/>
        <v>0</v>
      </c>
      <c r="G3290" s="127">
        <f t="shared" si="381"/>
        <v>0</v>
      </c>
      <c r="H3290" s="131">
        <f t="shared" si="382"/>
        <v>0</v>
      </c>
      <c r="I3290" s="128">
        <f t="shared" si="383"/>
        <v>17</v>
      </c>
      <c r="J3290" s="156" t="str">
        <f t="shared" si="378"/>
        <v>1 4 4 448 005</v>
      </c>
      <c r="K3290" s="118">
        <f>SUMIFS(DATOS!$F:$F,DATOS!$A:$A,$C3290,DATOS!$G:$G,$N$1,DATOS!$E:$E,$Q$1)</f>
        <v>0</v>
      </c>
      <c r="L3290" s="118">
        <f>SUMIFS(DATOS!$F:$F,DATOS!$A:$A,$C3290,DATOS!$G:$G,$O$1,DATOS!$E:$E,$Q$1)</f>
        <v>0</v>
      </c>
      <c r="M3290" s="119">
        <f>SUMIFS(DATOS!$F:$F,DATOS!$A:$A,$C3290,DATOS!$G:$G,$P$1,DATOS!$E:$E,$Q$1)</f>
        <v>0</v>
      </c>
      <c r="N3290" s="117">
        <f>SUMIFS(DATOS!$F:$F,DATOS!$A:$A,$C3290,DATOS!$G:$G,$N$1,DATOS!$L:$L,$R$1)</f>
        <v>0</v>
      </c>
      <c r="O3290" s="118">
        <f>SUMIFS(DATOS!$F:$F,DATOS!$A:$A,$C3290,DATOS!$G:$G,$O$1,DATOS!$L:$L,$R$1)</f>
        <v>0</v>
      </c>
      <c r="P3290" s="119">
        <f>SUMIFS(DATOS!$F:$F,DATOS!$A:$A,$C3290,DATOS!$G:$G,$P$1,DATOS!$L:$L,$R$1)</f>
        <v>0</v>
      </c>
      <c r="Q3290" s="117">
        <f>SUMIFS(DATOS!$F:$F,DATOS!$A:$A,$C3290,DATOS!$G:$G,$N$1,DATOS!$J:$J,$S$1)</f>
        <v>0</v>
      </c>
      <c r="R3290" s="118">
        <f>SUMIFS(DATOS!$F:$F,DATOS!$A:$A,$C3290,DATOS!$G:$G,$O$1,DATOS!$J:$J,$S$1)</f>
        <v>0</v>
      </c>
      <c r="S3290" s="119">
        <f>SUMIFS(DATOS!$F:$F,DATOS!$A:$A,$C3290,DATOS!$G:$G,$P$1,DATOS!$J:$J,$S$1)</f>
        <v>0</v>
      </c>
      <c r="T3290" s="117">
        <f>SUMIFS(DATOS!$F:$F,DATOS!$A:$A,$C3290,DATOS!$G:$G,$N$1,DATOS!$K:$K,$T$1)</f>
        <v>0</v>
      </c>
      <c r="U3290" s="118">
        <f>SUMIFS(DATOS!$F:$F,DATOS!$A:$A,$C3290,DATOS!$G:$G,$O$1,DATOS!$K:$K,$T$1)</f>
        <v>0</v>
      </c>
      <c r="V3290" s="119">
        <f>SUMIFS(DATOS!$F:$F,DATOS!$A:$A,$C3290,DATOS!$G:$G,$P$1,DATOS!$K:$K,$R$1)</f>
        <v>0</v>
      </c>
    </row>
    <row r="3291" spans="1:22">
      <c r="A3291" s="128" t="s">
        <v>452</v>
      </c>
      <c r="B3291" s="128" t="str">
        <f t="shared" si="384"/>
        <v>1 4 5 451 001 001</v>
      </c>
      <c r="C3291" s="5" t="s">
        <v>5062</v>
      </c>
      <c r="D3291" t="s">
        <v>405</v>
      </c>
      <c r="E3291" s="127">
        <f t="shared" si="379"/>
        <v>0</v>
      </c>
      <c r="F3291" s="127">
        <f t="shared" si="380"/>
        <v>0</v>
      </c>
      <c r="G3291" s="127">
        <f t="shared" si="381"/>
        <v>0</v>
      </c>
      <c r="H3291" s="131">
        <f t="shared" si="382"/>
        <v>0</v>
      </c>
      <c r="I3291" s="128">
        <f t="shared" si="383"/>
        <v>17</v>
      </c>
      <c r="J3291" s="156" t="str">
        <f t="shared" si="378"/>
        <v>1 4 5 451 001</v>
      </c>
      <c r="K3291" s="118">
        <f>SUMIFS(DATOS!$F:$F,DATOS!$A:$A,$C3291,DATOS!$G:$G,$N$1,DATOS!$E:$E,$Q$1)</f>
        <v>0</v>
      </c>
      <c r="L3291" s="118">
        <f>SUMIFS(DATOS!$F:$F,DATOS!$A:$A,$C3291,DATOS!$G:$G,$O$1,DATOS!$E:$E,$Q$1)</f>
        <v>0</v>
      </c>
      <c r="M3291" s="119">
        <f>SUMIFS(DATOS!$F:$F,DATOS!$A:$A,$C3291,DATOS!$G:$G,$P$1,DATOS!$E:$E,$Q$1)</f>
        <v>0</v>
      </c>
      <c r="N3291" s="117">
        <f>SUMIFS(DATOS!$F:$F,DATOS!$A:$A,$C3291,DATOS!$G:$G,$N$1,DATOS!$L:$L,$R$1)</f>
        <v>0</v>
      </c>
      <c r="O3291" s="118">
        <f>SUMIFS(DATOS!$F:$F,DATOS!$A:$A,$C3291,DATOS!$G:$G,$O$1,DATOS!$L:$L,$R$1)</f>
        <v>0</v>
      </c>
      <c r="P3291" s="119">
        <f>SUMIFS(DATOS!$F:$F,DATOS!$A:$A,$C3291,DATOS!$G:$G,$P$1,DATOS!$L:$L,$R$1)</f>
        <v>0</v>
      </c>
      <c r="Q3291" s="117">
        <f>SUMIFS(DATOS!$F:$F,DATOS!$A:$A,$C3291,DATOS!$G:$G,$N$1,DATOS!$J:$J,$S$1)</f>
        <v>0</v>
      </c>
      <c r="R3291" s="118">
        <f>SUMIFS(DATOS!$F:$F,DATOS!$A:$A,$C3291,DATOS!$G:$G,$O$1,DATOS!$J:$J,$S$1)</f>
        <v>0</v>
      </c>
      <c r="S3291" s="119">
        <f>SUMIFS(DATOS!$F:$F,DATOS!$A:$A,$C3291,DATOS!$G:$G,$P$1,DATOS!$J:$J,$S$1)</f>
        <v>0</v>
      </c>
      <c r="T3291" s="117">
        <f>SUMIFS(DATOS!$F:$F,DATOS!$A:$A,$C3291,DATOS!$G:$G,$N$1,DATOS!$K:$K,$T$1)</f>
        <v>0</v>
      </c>
      <c r="U3291" s="118">
        <f>SUMIFS(DATOS!$F:$F,DATOS!$A:$A,$C3291,DATOS!$G:$G,$O$1,DATOS!$K:$K,$T$1)</f>
        <v>0</v>
      </c>
      <c r="V3291" s="119">
        <f>SUMIFS(DATOS!$F:$F,DATOS!$A:$A,$C3291,DATOS!$G:$G,$P$1,DATOS!$K:$K,$R$1)</f>
        <v>0</v>
      </c>
    </row>
    <row r="3292" spans="1:22">
      <c r="A3292" s="128" t="s">
        <v>452</v>
      </c>
      <c r="B3292" s="128" t="str">
        <f t="shared" si="384"/>
        <v>1 4 5 451 002 001</v>
      </c>
      <c r="C3292" s="5" t="s">
        <v>10427</v>
      </c>
      <c r="D3292" t="s">
        <v>405</v>
      </c>
      <c r="E3292" s="127">
        <f t="shared" si="379"/>
        <v>0</v>
      </c>
      <c r="F3292" s="127">
        <f t="shared" si="380"/>
        <v>0</v>
      </c>
      <c r="G3292" s="127">
        <f t="shared" si="381"/>
        <v>0</v>
      </c>
      <c r="H3292" s="131">
        <f t="shared" si="382"/>
        <v>0</v>
      </c>
      <c r="I3292" s="128">
        <f t="shared" si="383"/>
        <v>17</v>
      </c>
      <c r="J3292" s="156" t="str">
        <f t="shared" ref="J3292:J3355" si="385">IF(I3292=9,MID(C3292,1,5),IF(I3292=13,MID(C3292,1,9),IF(I3292=17,MID(C3292,1,13),IF(I3292=21,MID(C3292,1,17),IF(I3292=25,MID(C3292,1,21))))))</f>
        <v>1 4 5 451 002</v>
      </c>
      <c r="K3292" s="118">
        <f>SUMIFS(DATOS!$F:$F,DATOS!$A:$A,$C3292,DATOS!$G:$G,$N$1,DATOS!$E:$E,$Q$1)</f>
        <v>0</v>
      </c>
      <c r="L3292" s="118">
        <f>SUMIFS(DATOS!$F:$F,DATOS!$A:$A,$C3292,DATOS!$G:$G,$O$1,DATOS!$E:$E,$Q$1)</f>
        <v>0</v>
      </c>
      <c r="M3292" s="119">
        <f>SUMIFS(DATOS!$F:$F,DATOS!$A:$A,$C3292,DATOS!$G:$G,$P$1,DATOS!$E:$E,$Q$1)</f>
        <v>0</v>
      </c>
      <c r="N3292" s="117">
        <f>SUMIFS(DATOS!$F:$F,DATOS!$A:$A,$C3292,DATOS!$G:$G,$N$1,DATOS!$L:$L,$R$1)</f>
        <v>0</v>
      </c>
      <c r="O3292" s="118">
        <f>SUMIFS(DATOS!$F:$F,DATOS!$A:$A,$C3292,DATOS!$G:$G,$O$1,DATOS!$L:$L,$R$1)</f>
        <v>0</v>
      </c>
      <c r="P3292" s="119">
        <f>SUMIFS(DATOS!$F:$F,DATOS!$A:$A,$C3292,DATOS!$G:$G,$P$1,DATOS!$L:$L,$R$1)</f>
        <v>0</v>
      </c>
      <c r="Q3292" s="117">
        <f>SUMIFS(DATOS!$F:$F,DATOS!$A:$A,$C3292,DATOS!$G:$G,$N$1,DATOS!$J:$J,$S$1)</f>
        <v>0</v>
      </c>
      <c r="R3292" s="118">
        <f>SUMIFS(DATOS!$F:$F,DATOS!$A:$A,$C3292,DATOS!$G:$G,$O$1,DATOS!$J:$J,$S$1)</f>
        <v>0</v>
      </c>
      <c r="S3292" s="119">
        <f>SUMIFS(DATOS!$F:$F,DATOS!$A:$A,$C3292,DATOS!$G:$G,$P$1,DATOS!$J:$J,$S$1)</f>
        <v>0</v>
      </c>
      <c r="T3292" s="117">
        <f>SUMIFS(DATOS!$F:$F,DATOS!$A:$A,$C3292,DATOS!$G:$G,$N$1,DATOS!$K:$K,$T$1)</f>
        <v>0</v>
      </c>
      <c r="U3292" s="118">
        <f>SUMIFS(DATOS!$F:$F,DATOS!$A:$A,$C3292,DATOS!$G:$G,$O$1,DATOS!$K:$K,$T$1)</f>
        <v>0</v>
      </c>
      <c r="V3292" s="119">
        <f>SUMIFS(DATOS!$F:$F,DATOS!$A:$A,$C3292,DATOS!$G:$G,$P$1,DATOS!$K:$K,$R$1)</f>
        <v>0</v>
      </c>
    </row>
    <row r="3293" spans="1:22">
      <c r="A3293" s="128" t="s">
        <v>452</v>
      </c>
      <c r="B3293" s="128" t="str">
        <f t="shared" si="384"/>
        <v>1 4 5 451 003 001</v>
      </c>
      <c r="C3293" s="5" t="s">
        <v>10428</v>
      </c>
      <c r="D3293" t="s">
        <v>405</v>
      </c>
      <c r="E3293" s="127">
        <f t="shared" si="379"/>
        <v>0</v>
      </c>
      <c r="F3293" s="127">
        <f t="shared" si="380"/>
        <v>0</v>
      </c>
      <c r="G3293" s="127">
        <f t="shared" si="381"/>
        <v>0</v>
      </c>
      <c r="H3293" s="131">
        <f t="shared" si="382"/>
        <v>0</v>
      </c>
      <c r="I3293" s="128">
        <f t="shared" si="383"/>
        <v>17</v>
      </c>
      <c r="J3293" s="156" t="str">
        <f t="shared" si="385"/>
        <v>1 4 5 451 003</v>
      </c>
      <c r="K3293" s="118">
        <f>SUMIFS(DATOS!$F:$F,DATOS!$A:$A,$C3293,DATOS!$G:$G,$N$1,DATOS!$E:$E,$Q$1)</f>
        <v>0</v>
      </c>
      <c r="L3293" s="118">
        <f>SUMIFS(DATOS!$F:$F,DATOS!$A:$A,$C3293,DATOS!$G:$G,$O$1,DATOS!$E:$E,$Q$1)</f>
        <v>0</v>
      </c>
      <c r="M3293" s="119">
        <f>SUMIFS(DATOS!$F:$F,DATOS!$A:$A,$C3293,DATOS!$G:$G,$P$1,DATOS!$E:$E,$Q$1)</f>
        <v>0</v>
      </c>
      <c r="N3293" s="117">
        <f>SUMIFS(DATOS!$F:$F,DATOS!$A:$A,$C3293,DATOS!$G:$G,$N$1,DATOS!$L:$L,$R$1)</f>
        <v>0</v>
      </c>
      <c r="O3293" s="118">
        <f>SUMIFS(DATOS!$F:$F,DATOS!$A:$A,$C3293,DATOS!$G:$G,$O$1,DATOS!$L:$L,$R$1)</f>
        <v>0</v>
      </c>
      <c r="P3293" s="119">
        <f>SUMIFS(DATOS!$F:$F,DATOS!$A:$A,$C3293,DATOS!$G:$G,$P$1,DATOS!$L:$L,$R$1)</f>
        <v>0</v>
      </c>
      <c r="Q3293" s="117">
        <f>SUMIFS(DATOS!$F:$F,DATOS!$A:$A,$C3293,DATOS!$G:$G,$N$1,DATOS!$J:$J,$S$1)</f>
        <v>0</v>
      </c>
      <c r="R3293" s="118">
        <f>SUMIFS(DATOS!$F:$F,DATOS!$A:$A,$C3293,DATOS!$G:$G,$O$1,DATOS!$J:$J,$S$1)</f>
        <v>0</v>
      </c>
      <c r="S3293" s="119">
        <f>SUMIFS(DATOS!$F:$F,DATOS!$A:$A,$C3293,DATOS!$G:$G,$P$1,DATOS!$J:$J,$S$1)</f>
        <v>0</v>
      </c>
      <c r="T3293" s="117">
        <f>SUMIFS(DATOS!$F:$F,DATOS!$A:$A,$C3293,DATOS!$G:$G,$N$1,DATOS!$K:$K,$T$1)</f>
        <v>0</v>
      </c>
      <c r="U3293" s="118">
        <f>SUMIFS(DATOS!$F:$F,DATOS!$A:$A,$C3293,DATOS!$G:$G,$O$1,DATOS!$K:$K,$T$1)</f>
        <v>0</v>
      </c>
      <c r="V3293" s="119">
        <f>SUMIFS(DATOS!$F:$F,DATOS!$A:$A,$C3293,DATOS!$G:$G,$P$1,DATOS!$K:$K,$R$1)</f>
        <v>0</v>
      </c>
    </row>
    <row r="3294" spans="1:22">
      <c r="A3294" s="128" t="s">
        <v>452</v>
      </c>
      <c r="B3294" s="128" t="str">
        <f t="shared" si="384"/>
        <v>1 4 5 451 004 001</v>
      </c>
      <c r="C3294" s="5" t="s">
        <v>10429</v>
      </c>
      <c r="D3294" t="s">
        <v>405</v>
      </c>
      <c r="E3294" s="127">
        <f t="shared" si="379"/>
        <v>0</v>
      </c>
      <c r="F3294" s="127">
        <f t="shared" si="380"/>
        <v>0</v>
      </c>
      <c r="G3294" s="127">
        <f t="shared" si="381"/>
        <v>0</v>
      </c>
      <c r="H3294" s="131">
        <f t="shared" si="382"/>
        <v>0</v>
      </c>
      <c r="I3294" s="128">
        <f t="shared" si="383"/>
        <v>17</v>
      </c>
      <c r="J3294" s="156" t="str">
        <f t="shared" si="385"/>
        <v>1 4 5 451 004</v>
      </c>
      <c r="K3294" s="118">
        <f>SUMIFS(DATOS!$F:$F,DATOS!$A:$A,$C3294,DATOS!$G:$G,$N$1,DATOS!$E:$E,$Q$1)</f>
        <v>0</v>
      </c>
      <c r="L3294" s="118">
        <f>SUMIFS(DATOS!$F:$F,DATOS!$A:$A,$C3294,DATOS!$G:$G,$O$1,DATOS!$E:$E,$Q$1)</f>
        <v>0</v>
      </c>
      <c r="M3294" s="119">
        <f>SUMIFS(DATOS!$F:$F,DATOS!$A:$A,$C3294,DATOS!$G:$G,$P$1,DATOS!$E:$E,$Q$1)</f>
        <v>0</v>
      </c>
      <c r="N3294" s="117">
        <f>SUMIFS(DATOS!$F:$F,DATOS!$A:$A,$C3294,DATOS!$G:$G,$N$1,DATOS!$L:$L,$R$1)</f>
        <v>0</v>
      </c>
      <c r="O3294" s="118">
        <f>SUMIFS(DATOS!$F:$F,DATOS!$A:$A,$C3294,DATOS!$G:$G,$O$1,DATOS!$L:$L,$R$1)</f>
        <v>0</v>
      </c>
      <c r="P3294" s="119">
        <f>SUMIFS(DATOS!$F:$F,DATOS!$A:$A,$C3294,DATOS!$G:$G,$P$1,DATOS!$L:$L,$R$1)</f>
        <v>0</v>
      </c>
      <c r="Q3294" s="117">
        <f>SUMIFS(DATOS!$F:$F,DATOS!$A:$A,$C3294,DATOS!$G:$G,$N$1,DATOS!$J:$J,$S$1)</f>
        <v>0</v>
      </c>
      <c r="R3294" s="118">
        <f>SUMIFS(DATOS!$F:$F,DATOS!$A:$A,$C3294,DATOS!$G:$G,$O$1,DATOS!$J:$J,$S$1)</f>
        <v>0</v>
      </c>
      <c r="S3294" s="119">
        <f>SUMIFS(DATOS!$F:$F,DATOS!$A:$A,$C3294,DATOS!$G:$G,$P$1,DATOS!$J:$J,$S$1)</f>
        <v>0</v>
      </c>
      <c r="T3294" s="117">
        <f>SUMIFS(DATOS!$F:$F,DATOS!$A:$A,$C3294,DATOS!$G:$G,$N$1,DATOS!$K:$K,$T$1)</f>
        <v>0</v>
      </c>
      <c r="U3294" s="118">
        <f>SUMIFS(DATOS!$F:$F,DATOS!$A:$A,$C3294,DATOS!$G:$G,$O$1,DATOS!$K:$K,$T$1)</f>
        <v>0</v>
      </c>
      <c r="V3294" s="119">
        <f>SUMIFS(DATOS!$F:$F,DATOS!$A:$A,$C3294,DATOS!$G:$G,$P$1,DATOS!$K:$K,$R$1)</f>
        <v>0</v>
      </c>
    </row>
    <row r="3295" spans="1:22">
      <c r="A3295" s="128" t="s">
        <v>452</v>
      </c>
      <c r="B3295" s="128" t="str">
        <f t="shared" si="384"/>
        <v>1 4 5 451 005 001</v>
      </c>
      <c r="C3295" s="5" t="s">
        <v>10430</v>
      </c>
      <c r="D3295" t="s">
        <v>405</v>
      </c>
      <c r="E3295" s="127">
        <f t="shared" si="379"/>
        <v>0</v>
      </c>
      <c r="F3295" s="127">
        <f t="shared" si="380"/>
        <v>0</v>
      </c>
      <c r="G3295" s="127">
        <f t="shared" si="381"/>
        <v>0</v>
      </c>
      <c r="H3295" s="131">
        <f t="shared" si="382"/>
        <v>0</v>
      </c>
      <c r="I3295" s="128">
        <f t="shared" si="383"/>
        <v>17</v>
      </c>
      <c r="J3295" s="156" t="str">
        <f t="shared" si="385"/>
        <v>1 4 5 451 005</v>
      </c>
      <c r="K3295" s="118">
        <f>SUMIFS(DATOS!$F:$F,DATOS!$A:$A,$C3295,DATOS!$G:$G,$N$1,DATOS!$E:$E,$Q$1)</f>
        <v>0</v>
      </c>
      <c r="L3295" s="118">
        <f>SUMIFS(DATOS!$F:$F,DATOS!$A:$A,$C3295,DATOS!$G:$G,$O$1,DATOS!$E:$E,$Q$1)</f>
        <v>0</v>
      </c>
      <c r="M3295" s="119">
        <f>SUMIFS(DATOS!$F:$F,DATOS!$A:$A,$C3295,DATOS!$G:$G,$P$1,DATOS!$E:$E,$Q$1)</f>
        <v>0</v>
      </c>
      <c r="N3295" s="117">
        <f>SUMIFS(DATOS!$F:$F,DATOS!$A:$A,$C3295,DATOS!$G:$G,$N$1,DATOS!$L:$L,$R$1)</f>
        <v>0</v>
      </c>
      <c r="O3295" s="118">
        <f>SUMIFS(DATOS!$F:$F,DATOS!$A:$A,$C3295,DATOS!$G:$G,$O$1,DATOS!$L:$L,$R$1)</f>
        <v>0</v>
      </c>
      <c r="P3295" s="119">
        <f>SUMIFS(DATOS!$F:$F,DATOS!$A:$A,$C3295,DATOS!$G:$G,$P$1,DATOS!$L:$L,$R$1)</f>
        <v>0</v>
      </c>
      <c r="Q3295" s="117">
        <f>SUMIFS(DATOS!$F:$F,DATOS!$A:$A,$C3295,DATOS!$G:$G,$N$1,DATOS!$J:$J,$S$1)</f>
        <v>0</v>
      </c>
      <c r="R3295" s="118">
        <f>SUMIFS(DATOS!$F:$F,DATOS!$A:$A,$C3295,DATOS!$G:$G,$O$1,DATOS!$J:$J,$S$1)</f>
        <v>0</v>
      </c>
      <c r="S3295" s="119">
        <f>SUMIFS(DATOS!$F:$F,DATOS!$A:$A,$C3295,DATOS!$G:$G,$P$1,DATOS!$J:$J,$S$1)</f>
        <v>0</v>
      </c>
      <c r="T3295" s="117">
        <f>SUMIFS(DATOS!$F:$F,DATOS!$A:$A,$C3295,DATOS!$G:$G,$N$1,DATOS!$K:$K,$T$1)</f>
        <v>0</v>
      </c>
      <c r="U3295" s="118">
        <f>SUMIFS(DATOS!$F:$F,DATOS!$A:$A,$C3295,DATOS!$G:$G,$O$1,DATOS!$K:$K,$T$1)</f>
        <v>0</v>
      </c>
      <c r="V3295" s="119">
        <f>SUMIFS(DATOS!$F:$F,DATOS!$A:$A,$C3295,DATOS!$G:$G,$P$1,DATOS!$K:$K,$R$1)</f>
        <v>0</v>
      </c>
    </row>
    <row r="3296" spans="1:22">
      <c r="A3296" s="128" t="s">
        <v>452</v>
      </c>
      <c r="B3296" s="128" t="str">
        <f t="shared" si="384"/>
        <v>1 4 5 452 001 001</v>
      </c>
      <c r="C3296" s="5" t="s">
        <v>5070</v>
      </c>
      <c r="D3296" t="s">
        <v>3432</v>
      </c>
      <c r="E3296" s="127">
        <f t="shared" si="379"/>
        <v>0</v>
      </c>
      <c r="F3296" s="127">
        <f t="shared" si="380"/>
        <v>0</v>
      </c>
      <c r="G3296" s="127">
        <f t="shared" si="381"/>
        <v>0</v>
      </c>
      <c r="H3296" s="131">
        <f t="shared" si="382"/>
        <v>0</v>
      </c>
      <c r="I3296" s="128">
        <f t="shared" si="383"/>
        <v>17</v>
      </c>
      <c r="J3296" s="156" t="str">
        <f t="shared" si="385"/>
        <v>1 4 5 452 001</v>
      </c>
      <c r="K3296" s="118">
        <f>SUMIFS(DATOS!$F:$F,DATOS!$A:$A,$C3296,DATOS!$G:$G,$N$1,DATOS!$E:$E,$Q$1)</f>
        <v>0</v>
      </c>
      <c r="L3296" s="118">
        <f>SUMIFS(DATOS!$F:$F,DATOS!$A:$A,$C3296,DATOS!$G:$G,$O$1,DATOS!$E:$E,$Q$1)</f>
        <v>0</v>
      </c>
      <c r="M3296" s="119">
        <f>SUMIFS(DATOS!$F:$F,DATOS!$A:$A,$C3296,DATOS!$G:$G,$P$1,DATOS!$E:$E,$Q$1)</f>
        <v>0</v>
      </c>
      <c r="N3296" s="117">
        <f>SUMIFS(DATOS!$F:$F,DATOS!$A:$A,$C3296,DATOS!$G:$G,$N$1,DATOS!$L:$L,$R$1)</f>
        <v>0</v>
      </c>
      <c r="O3296" s="118">
        <f>SUMIFS(DATOS!$F:$F,DATOS!$A:$A,$C3296,DATOS!$G:$G,$O$1,DATOS!$L:$L,$R$1)</f>
        <v>0</v>
      </c>
      <c r="P3296" s="119">
        <f>SUMIFS(DATOS!$F:$F,DATOS!$A:$A,$C3296,DATOS!$G:$G,$P$1,DATOS!$L:$L,$R$1)</f>
        <v>0</v>
      </c>
      <c r="Q3296" s="117">
        <f>SUMIFS(DATOS!$F:$F,DATOS!$A:$A,$C3296,DATOS!$G:$G,$N$1,DATOS!$J:$J,$S$1)</f>
        <v>0</v>
      </c>
      <c r="R3296" s="118">
        <f>SUMIFS(DATOS!$F:$F,DATOS!$A:$A,$C3296,DATOS!$G:$G,$O$1,DATOS!$J:$J,$S$1)</f>
        <v>0</v>
      </c>
      <c r="S3296" s="119">
        <f>SUMIFS(DATOS!$F:$F,DATOS!$A:$A,$C3296,DATOS!$G:$G,$P$1,DATOS!$J:$J,$S$1)</f>
        <v>0</v>
      </c>
      <c r="T3296" s="117">
        <f>SUMIFS(DATOS!$F:$F,DATOS!$A:$A,$C3296,DATOS!$G:$G,$N$1,DATOS!$K:$K,$T$1)</f>
        <v>0</v>
      </c>
      <c r="U3296" s="118">
        <f>SUMIFS(DATOS!$F:$F,DATOS!$A:$A,$C3296,DATOS!$G:$G,$O$1,DATOS!$K:$K,$T$1)</f>
        <v>0</v>
      </c>
      <c r="V3296" s="119">
        <f>SUMIFS(DATOS!$F:$F,DATOS!$A:$A,$C3296,DATOS!$G:$G,$P$1,DATOS!$K:$K,$R$1)</f>
        <v>0</v>
      </c>
    </row>
    <row r="3297" spans="1:22">
      <c r="A3297" s="128" t="s">
        <v>452</v>
      </c>
      <c r="B3297" s="128" t="str">
        <f t="shared" si="384"/>
        <v>1 4 5 452 002 001</v>
      </c>
      <c r="C3297" s="5" t="s">
        <v>10431</v>
      </c>
      <c r="D3297" t="s">
        <v>3432</v>
      </c>
      <c r="E3297" s="127">
        <f t="shared" si="379"/>
        <v>0</v>
      </c>
      <c r="F3297" s="127">
        <f t="shared" si="380"/>
        <v>0</v>
      </c>
      <c r="G3297" s="127">
        <f t="shared" si="381"/>
        <v>0</v>
      </c>
      <c r="H3297" s="131">
        <f t="shared" si="382"/>
        <v>0</v>
      </c>
      <c r="I3297" s="128">
        <f t="shared" si="383"/>
        <v>17</v>
      </c>
      <c r="J3297" s="156" t="str">
        <f t="shared" si="385"/>
        <v>1 4 5 452 002</v>
      </c>
      <c r="K3297" s="118">
        <f>SUMIFS(DATOS!$F:$F,DATOS!$A:$A,$C3297,DATOS!$G:$G,$N$1,DATOS!$E:$E,$Q$1)</f>
        <v>0</v>
      </c>
      <c r="L3297" s="118">
        <f>SUMIFS(DATOS!$F:$F,DATOS!$A:$A,$C3297,DATOS!$G:$G,$O$1,DATOS!$E:$E,$Q$1)</f>
        <v>0</v>
      </c>
      <c r="M3297" s="119">
        <f>SUMIFS(DATOS!$F:$F,DATOS!$A:$A,$C3297,DATOS!$G:$G,$P$1,DATOS!$E:$E,$Q$1)</f>
        <v>0</v>
      </c>
      <c r="N3297" s="117">
        <f>SUMIFS(DATOS!$F:$F,DATOS!$A:$A,$C3297,DATOS!$G:$G,$N$1,DATOS!$L:$L,$R$1)</f>
        <v>0</v>
      </c>
      <c r="O3297" s="118">
        <f>SUMIFS(DATOS!$F:$F,DATOS!$A:$A,$C3297,DATOS!$G:$G,$O$1,DATOS!$L:$L,$R$1)</f>
        <v>0</v>
      </c>
      <c r="P3297" s="119">
        <f>SUMIFS(DATOS!$F:$F,DATOS!$A:$A,$C3297,DATOS!$G:$G,$P$1,DATOS!$L:$L,$R$1)</f>
        <v>0</v>
      </c>
      <c r="Q3297" s="117">
        <f>SUMIFS(DATOS!$F:$F,DATOS!$A:$A,$C3297,DATOS!$G:$G,$N$1,DATOS!$J:$J,$S$1)</f>
        <v>0</v>
      </c>
      <c r="R3297" s="118">
        <f>SUMIFS(DATOS!$F:$F,DATOS!$A:$A,$C3297,DATOS!$G:$G,$O$1,DATOS!$J:$J,$S$1)</f>
        <v>0</v>
      </c>
      <c r="S3297" s="119">
        <f>SUMIFS(DATOS!$F:$F,DATOS!$A:$A,$C3297,DATOS!$G:$G,$P$1,DATOS!$J:$J,$S$1)</f>
        <v>0</v>
      </c>
      <c r="T3297" s="117">
        <f>SUMIFS(DATOS!$F:$F,DATOS!$A:$A,$C3297,DATOS!$G:$G,$N$1,DATOS!$K:$K,$T$1)</f>
        <v>0</v>
      </c>
      <c r="U3297" s="118">
        <f>SUMIFS(DATOS!$F:$F,DATOS!$A:$A,$C3297,DATOS!$G:$G,$O$1,DATOS!$K:$K,$T$1)</f>
        <v>0</v>
      </c>
      <c r="V3297" s="119">
        <f>SUMIFS(DATOS!$F:$F,DATOS!$A:$A,$C3297,DATOS!$G:$G,$P$1,DATOS!$K:$K,$R$1)</f>
        <v>0</v>
      </c>
    </row>
    <row r="3298" spans="1:22">
      <c r="A3298" s="128" t="s">
        <v>452</v>
      </c>
      <c r="B3298" s="128" t="str">
        <f t="shared" si="384"/>
        <v>1 4 5 452 003 001</v>
      </c>
      <c r="C3298" s="5" t="s">
        <v>10432</v>
      </c>
      <c r="D3298" t="s">
        <v>3432</v>
      </c>
      <c r="E3298" s="127">
        <f t="shared" si="379"/>
        <v>0</v>
      </c>
      <c r="F3298" s="127">
        <f t="shared" si="380"/>
        <v>0</v>
      </c>
      <c r="G3298" s="127">
        <f t="shared" si="381"/>
        <v>0</v>
      </c>
      <c r="H3298" s="131">
        <f t="shared" si="382"/>
        <v>0</v>
      </c>
      <c r="I3298" s="128">
        <f t="shared" si="383"/>
        <v>17</v>
      </c>
      <c r="J3298" s="156" t="str">
        <f t="shared" si="385"/>
        <v>1 4 5 452 003</v>
      </c>
      <c r="K3298" s="118">
        <f>SUMIFS(DATOS!$F:$F,DATOS!$A:$A,$C3298,DATOS!$G:$G,$N$1,DATOS!$E:$E,$Q$1)</f>
        <v>0</v>
      </c>
      <c r="L3298" s="118">
        <f>SUMIFS(DATOS!$F:$F,DATOS!$A:$A,$C3298,DATOS!$G:$G,$O$1,DATOS!$E:$E,$Q$1)</f>
        <v>0</v>
      </c>
      <c r="M3298" s="119">
        <f>SUMIFS(DATOS!$F:$F,DATOS!$A:$A,$C3298,DATOS!$G:$G,$P$1,DATOS!$E:$E,$Q$1)</f>
        <v>0</v>
      </c>
      <c r="N3298" s="117">
        <f>SUMIFS(DATOS!$F:$F,DATOS!$A:$A,$C3298,DATOS!$G:$G,$N$1,DATOS!$L:$L,$R$1)</f>
        <v>0</v>
      </c>
      <c r="O3298" s="118">
        <f>SUMIFS(DATOS!$F:$F,DATOS!$A:$A,$C3298,DATOS!$G:$G,$O$1,DATOS!$L:$L,$R$1)</f>
        <v>0</v>
      </c>
      <c r="P3298" s="119">
        <f>SUMIFS(DATOS!$F:$F,DATOS!$A:$A,$C3298,DATOS!$G:$G,$P$1,DATOS!$L:$L,$R$1)</f>
        <v>0</v>
      </c>
      <c r="Q3298" s="117">
        <f>SUMIFS(DATOS!$F:$F,DATOS!$A:$A,$C3298,DATOS!$G:$G,$N$1,DATOS!$J:$J,$S$1)</f>
        <v>0</v>
      </c>
      <c r="R3298" s="118">
        <f>SUMIFS(DATOS!$F:$F,DATOS!$A:$A,$C3298,DATOS!$G:$G,$O$1,DATOS!$J:$J,$S$1)</f>
        <v>0</v>
      </c>
      <c r="S3298" s="119">
        <f>SUMIFS(DATOS!$F:$F,DATOS!$A:$A,$C3298,DATOS!$G:$G,$P$1,DATOS!$J:$J,$S$1)</f>
        <v>0</v>
      </c>
      <c r="T3298" s="117">
        <f>SUMIFS(DATOS!$F:$F,DATOS!$A:$A,$C3298,DATOS!$G:$G,$N$1,DATOS!$K:$K,$T$1)</f>
        <v>0</v>
      </c>
      <c r="U3298" s="118">
        <f>SUMIFS(DATOS!$F:$F,DATOS!$A:$A,$C3298,DATOS!$G:$G,$O$1,DATOS!$K:$K,$T$1)</f>
        <v>0</v>
      </c>
      <c r="V3298" s="119">
        <f>SUMIFS(DATOS!$F:$F,DATOS!$A:$A,$C3298,DATOS!$G:$G,$P$1,DATOS!$K:$K,$R$1)</f>
        <v>0</v>
      </c>
    </row>
    <row r="3299" spans="1:22">
      <c r="A3299" s="128" t="s">
        <v>452</v>
      </c>
      <c r="B3299" s="128" t="str">
        <f t="shared" si="384"/>
        <v>1 4 5 452 004 001</v>
      </c>
      <c r="C3299" s="5" t="s">
        <v>10433</v>
      </c>
      <c r="D3299" t="s">
        <v>3432</v>
      </c>
      <c r="E3299" s="127">
        <f t="shared" si="379"/>
        <v>0</v>
      </c>
      <c r="F3299" s="127">
        <f t="shared" si="380"/>
        <v>0</v>
      </c>
      <c r="G3299" s="127">
        <f t="shared" si="381"/>
        <v>0</v>
      </c>
      <c r="H3299" s="131">
        <f t="shared" si="382"/>
        <v>0</v>
      </c>
      <c r="I3299" s="128">
        <f t="shared" si="383"/>
        <v>17</v>
      </c>
      <c r="J3299" s="156" t="str">
        <f t="shared" si="385"/>
        <v>1 4 5 452 004</v>
      </c>
      <c r="K3299" s="118">
        <f>SUMIFS(DATOS!$F:$F,DATOS!$A:$A,$C3299,DATOS!$G:$G,$N$1,DATOS!$E:$E,$Q$1)</f>
        <v>0</v>
      </c>
      <c r="L3299" s="118">
        <f>SUMIFS(DATOS!$F:$F,DATOS!$A:$A,$C3299,DATOS!$G:$G,$O$1,DATOS!$E:$E,$Q$1)</f>
        <v>0</v>
      </c>
      <c r="M3299" s="119">
        <f>SUMIFS(DATOS!$F:$F,DATOS!$A:$A,$C3299,DATOS!$G:$G,$P$1,DATOS!$E:$E,$Q$1)</f>
        <v>0</v>
      </c>
      <c r="N3299" s="117">
        <f>SUMIFS(DATOS!$F:$F,DATOS!$A:$A,$C3299,DATOS!$G:$G,$N$1,DATOS!$L:$L,$R$1)</f>
        <v>0</v>
      </c>
      <c r="O3299" s="118">
        <f>SUMIFS(DATOS!$F:$F,DATOS!$A:$A,$C3299,DATOS!$G:$G,$O$1,DATOS!$L:$L,$R$1)</f>
        <v>0</v>
      </c>
      <c r="P3299" s="119">
        <f>SUMIFS(DATOS!$F:$F,DATOS!$A:$A,$C3299,DATOS!$G:$G,$P$1,DATOS!$L:$L,$R$1)</f>
        <v>0</v>
      </c>
      <c r="Q3299" s="117">
        <f>SUMIFS(DATOS!$F:$F,DATOS!$A:$A,$C3299,DATOS!$G:$G,$N$1,DATOS!$J:$J,$S$1)</f>
        <v>0</v>
      </c>
      <c r="R3299" s="118">
        <f>SUMIFS(DATOS!$F:$F,DATOS!$A:$A,$C3299,DATOS!$G:$G,$O$1,DATOS!$J:$J,$S$1)</f>
        <v>0</v>
      </c>
      <c r="S3299" s="119">
        <f>SUMIFS(DATOS!$F:$F,DATOS!$A:$A,$C3299,DATOS!$G:$G,$P$1,DATOS!$J:$J,$S$1)</f>
        <v>0</v>
      </c>
      <c r="T3299" s="117">
        <f>SUMIFS(DATOS!$F:$F,DATOS!$A:$A,$C3299,DATOS!$G:$G,$N$1,DATOS!$K:$K,$T$1)</f>
        <v>0</v>
      </c>
      <c r="U3299" s="118">
        <f>SUMIFS(DATOS!$F:$F,DATOS!$A:$A,$C3299,DATOS!$G:$G,$O$1,DATOS!$K:$K,$T$1)</f>
        <v>0</v>
      </c>
      <c r="V3299" s="119">
        <f>SUMIFS(DATOS!$F:$F,DATOS!$A:$A,$C3299,DATOS!$G:$G,$P$1,DATOS!$K:$K,$R$1)</f>
        <v>0</v>
      </c>
    </row>
    <row r="3300" spans="1:22">
      <c r="A3300" s="128" t="s">
        <v>452</v>
      </c>
      <c r="B3300" s="128" t="str">
        <f t="shared" si="384"/>
        <v>1 4 5 452 005 001</v>
      </c>
      <c r="C3300" s="5" t="s">
        <v>10434</v>
      </c>
      <c r="D3300" t="s">
        <v>3432</v>
      </c>
      <c r="E3300" s="127">
        <f t="shared" si="379"/>
        <v>0</v>
      </c>
      <c r="F3300" s="127">
        <f t="shared" si="380"/>
        <v>0</v>
      </c>
      <c r="G3300" s="127">
        <f t="shared" si="381"/>
        <v>0</v>
      </c>
      <c r="H3300" s="131">
        <f t="shared" si="382"/>
        <v>0</v>
      </c>
      <c r="I3300" s="128">
        <f t="shared" si="383"/>
        <v>17</v>
      </c>
      <c r="J3300" s="156" t="str">
        <f t="shared" si="385"/>
        <v>1 4 5 452 005</v>
      </c>
      <c r="K3300" s="118">
        <f>SUMIFS(DATOS!$F:$F,DATOS!$A:$A,$C3300,DATOS!$G:$G,$N$1,DATOS!$E:$E,$Q$1)</f>
        <v>0</v>
      </c>
      <c r="L3300" s="118">
        <f>SUMIFS(DATOS!$F:$F,DATOS!$A:$A,$C3300,DATOS!$G:$G,$O$1,DATOS!$E:$E,$Q$1)</f>
        <v>0</v>
      </c>
      <c r="M3300" s="119">
        <f>SUMIFS(DATOS!$F:$F,DATOS!$A:$A,$C3300,DATOS!$G:$G,$P$1,DATOS!$E:$E,$Q$1)</f>
        <v>0</v>
      </c>
      <c r="N3300" s="117">
        <f>SUMIFS(DATOS!$F:$F,DATOS!$A:$A,$C3300,DATOS!$G:$G,$N$1,DATOS!$L:$L,$R$1)</f>
        <v>0</v>
      </c>
      <c r="O3300" s="118">
        <f>SUMIFS(DATOS!$F:$F,DATOS!$A:$A,$C3300,DATOS!$G:$G,$O$1,DATOS!$L:$L,$R$1)</f>
        <v>0</v>
      </c>
      <c r="P3300" s="119">
        <f>SUMIFS(DATOS!$F:$F,DATOS!$A:$A,$C3300,DATOS!$G:$G,$P$1,DATOS!$L:$L,$R$1)</f>
        <v>0</v>
      </c>
      <c r="Q3300" s="117">
        <f>SUMIFS(DATOS!$F:$F,DATOS!$A:$A,$C3300,DATOS!$G:$G,$N$1,DATOS!$J:$J,$S$1)</f>
        <v>0</v>
      </c>
      <c r="R3300" s="118">
        <f>SUMIFS(DATOS!$F:$F,DATOS!$A:$A,$C3300,DATOS!$G:$G,$O$1,DATOS!$J:$J,$S$1)</f>
        <v>0</v>
      </c>
      <c r="S3300" s="119">
        <f>SUMIFS(DATOS!$F:$F,DATOS!$A:$A,$C3300,DATOS!$G:$G,$P$1,DATOS!$J:$J,$S$1)</f>
        <v>0</v>
      </c>
      <c r="T3300" s="117">
        <f>SUMIFS(DATOS!$F:$F,DATOS!$A:$A,$C3300,DATOS!$G:$G,$N$1,DATOS!$K:$K,$T$1)</f>
        <v>0</v>
      </c>
      <c r="U3300" s="118">
        <f>SUMIFS(DATOS!$F:$F,DATOS!$A:$A,$C3300,DATOS!$G:$G,$O$1,DATOS!$K:$K,$T$1)</f>
        <v>0</v>
      </c>
      <c r="V3300" s="119">
        <f>SUMIFS(DATOS!$F:$F,DATOS!$A:$A,$C3300,DATOS!$G:$G,$P$1,DATOS!$K:$K,$R$1)</f>
        <v>0</v>
      </c>
    </row>
    <row r="3301" spans="1:22">
      <c r="A3301" s="128" t="s">
        <v>452</v>
      </c>
      <c r="B3301" s="128" t="str">
        <f t="shared" si="384"/>
        <v>1 4 5 459 001 001</v>
      </c>
      <c r="C3301" s="5" t="s">
        <v>5078</v>
      </c>
      <c r="D3301" t="s">
        <v>406</v>
      </c>
      <c r="E3301" s="127">
        <f t="shared" si="379"/>
        <v>0</v>
      </c>
      <c r="F3301" s="127">
        <f t="shared" si="380"/>
        <v>0</v>
      </c>
      <c r="G3301" s="127">
        <f t="shared" si="381"/>
        <v>0</v>
      </c>
      <c r="H3301" s="131">
        <f t="shared" si="382"/>
        <v>0</v>
      </c>
      <c r="I3301" s="128">
        <f t="shared" si="383"/>
        <v>17</v>
      </c>
      <c r="J3301" s="156" t="str">
        <f t="shared" si="385"/>
        <v>1 4 5 459 001</v>
      </c>
      <c r="K3301" s="118">
        <f>SUMIFS(DATOS!$F:$F,DATOS!$A:$A,$C3301,DATOS!$G:$G,$N$1,DATOS!$E:$E,$Q$1)</f>
        <v>0</v>
      </c>
      <c r="L3301" s="118">
        <f>SUMIFS(DATOS!$F:$F,DATOS!$A:$A,$C3301,DATOS!$G:$G,$O$1,DATOS!$E:$E,$Q$1)</f>
        <v>0</v>
      </c>
      <c r="M3301" s="119">
        <f>SUMIFS(DATOS!$F:$F,DATOS!$A:$A,$C3301,DATOS!$G:$G,$P$1,DATOS!$E:$E,$Q$1)</f>
        <v>0</v>
      </c>
      <c r="N3301" s="117">
        <f>SUMIFS(DATOS!$F:$F,DATOS!$A:$A,$C3301,DATOS!$G:$G,$N$1,DATOS!$L:$L,$R$1)</f>
        <v>0</v>
      </c>
      <c r="O3301" s="118">
        <f>SUMIFS(DATOS!$F:$F,DATOS!$A:$A,$C3301,DATOS!$G:$G,$O$1,DATOS!$L:$L,$R$1)</f>
        <v>0</v>
      </c>
      <c r="P3301" s="119">
        <f>SUMIFS(DATOS!$F:$F,DATOS!$A:$A,$C3301,DATOS!$G:$G,$P$1,DATOS!$L:$L,$R$1)</f>
        <v>0</v>
      </c>
      <c r="Q3301" s="117">
        <f>SUMIFS(DATOS!$F:$F,DATOS!$A:$A,$C3301,DATOS!$G:$G,$N$1,DATOS!$J:$J,$S$1)</f>
        <v>0</v>
      </c>
      <c r="R3301" s="118">
        <f>SUMIFS(DATOS!$F:$F,DATOS!$A:$A,$C3301,DATOS!$G:$G,$O$1,DATOS!$J:$J,$S$1)</f>
        <v>0</v>
      </c>
      <c r="S3301" s="119">
        <f>SUMIFS(DATOS!$F:$F,DATOS!$A:$A,$C3301,DATOS!$G:$G,$P$1,DATOS!$J:$J,$S$1)</f>
        <v>0</v>
      </c>
      <c r="T3301" s="117">
        <f>SUMIFS(DATOS!$F:$F,DATOS!$A:$A,$C3301,DATOS!$G:$G,$N$1,DATOS!$K:$K,$T$1)</f>
        <v>0</v>
      </c>
      <c r="U3301" s="118">
        <f>SUMIFS(DATOS!$F:$F,DATOS!$A:$A,$C3301,DATOS!$G:$G,$O$1,DATOS!$K:$K,$T$1)</f>
        <v>0</v>
      </c>
      <c r="V3301" s="119">
        <f>SUMIFS(DATOS!$F:$F,DATOS!$A:$A,$C3301,DATOS!$G:$G,$P$1,DATOS!$K:$K,$R$1)</f>
        <v>0</v>
      </c>
    </row>
    <row r="3302" spans="1:22">
      <c r="A3302" s="128" t="s">
        <v>452</v>
      </c>
      <c r="B3302" s="128" t="str">
        <f t="shared" si="384"/>
        <v>1 4 5 459 002 001</v>
      </c>
      <c r="C3302" s="5" t="s">
        <v>10435</v>
      </c>
      <c r="D3302" t="s">
        <v>406</v>
      </c>
      <c r="E3302" s="127">
        <f t="shared" si="379"/>
        <v>0</v>
      </c>
      <c r="F3302" s="127">
        <f t="shared" si="380"/>
        <v>0</v>
      </c>
      <c r="G3302" s="127">
        <f t="shared" si="381"/>
        <v>0</v>
      </c>
      <c r="H3302" s="131">
        <f t="shared" si="382"/>
        <v>0</v>
      </c>
      <c r="I3302" s="128">
        <f t="shared" si="383"/>
        <v>17</v>
      </c>
      <c r="J3302" s="156" t="str">
        <f t="shared" si="385"/>
        <v>1 4 5 459 002</v>
      </c>
      <c r="K3302" s="118">
        <f>SUMIFS(DATOS!$F:$F,DATOS!$A:$A,$C3302,DATOS!$G:$G,$N$1,DATOS!$E:$E,$Q$1)</f>
        <v>0</v>
      </c>
      <c r="L3302" s="118">
        <f>SUMIFS(DATOS!$F:$F,DATOS!$A:$A,$C3302,DATOS!$G:$G,$O$1,DATOS!$E:$E,$Q$1)</f>
        <v>0</v>
      </c>
      <c r="M3302" s="119">
        <f>SUMIFS(DATOS!$F:$F,DATOS!$A:$A,$C3302,DATOS!$G:$G,$P$1,DATOS!$E:$E,$Q$1)</f>
        <v>0</v>
      </c>
      <c r="N3302" s="117">
        <f>SUMIFS(DATOS!$F:$F,DATOS!$A:$A,$C3302,DATOS!$G:$G,$N$1,DATOS!$L:$L,$R$1)</f>
        <v>0</v>
      </c>
      <c r="O3302" s="118">
        <f>SUMIFS(DATOS!$F:$F,DATOS!$A:$A,$C3302,DATOS!$G:$G,$O$1,DATOS!$L:$L,$R$1)</f>
        <v>0</v>
      </c>
      <c r="P3302" s="119">
        <f>SUMIFS(DATOS!$F:$F,DATOS!$A:$A,$C3302,DATOS!$G:$G,$P$1,DATOS!$L:$L,$R$1)</f>
        <v>0</v>
      </c>
      <c r="Q3302" s="117">
        <f>SUMIFS(DATOS!$F:$F,DATOS!$A:$A,$C3302,DATOS!$G:$G,$N$1,DATOS!$J:$J,$S$1)</f>
        <v>0</v>
      </c>
      <c r="R3302" s="118">
        <f>SUMIFS(DATOS!$F:$F,DATOS!$A:$A,$C3302,DATOS!$G:$G,$O$1,DATOS!$J:$J,$S$1)</f>
        <v>0</v>
      </c>
      <c r="S3302" s="119">
        <f>SUMIFS(DATOS!$F:$F,DATOS!$A:$A,$C3302,DATOS!$G:$G,$P$1,DATOS!$J:$J,$S$1)</f>
        <v>0</v>
      </c>
      <c r="T3302" s="117">
        <f>SUMIFS(DATOS!$F:$F,DATOS!$A:$A,$C3302,DATOS!$G:$G,$N$1,DATOS!$K:$K,$T$1)</f>
        <v>0</v>
      </c>
      <c r="U3302" s="118">
        <f>SUMIFS(DATOS!$F:$F,DATOS!$A:$A,$C3302,DATOS!$G:$G,$O$1,DATOS!$K:$K,$T$1)</f>
        <v>0</v>
      </c>
      <c r="V3302" s="119">
        <f>SUMIFS(DATOS!$F:$F,DATOS!$A:$A,$C3302,DATOS!$G:$G,$P$1,DATOS!$K:$K,$R$1)</f>
        <v>0</v>
      </c>
    </row>
    <row r="3303" spans="1:22">
      <c r="A3303" s="128" t="s">
        <v>452</v>
      </c>
      <c r="B3303" s="128" t="str">
        <f t="shared" si="384"/>
        <v>1 4 5 459 003 001</v>
      </c>
      <c r="C3303" s="5" t="s">
        <v>10436</v>
      </c>
      <c r="D3303" t="s">
        <v>406</v>
      </c>
      <c r="E3303" s="127">
        <f t="shared" si="379"/>
        <v>0</v>
      </c>
      <c r="F3303" s="127">
        <f t="shared" si="380"/>
        <v>0</v>
      </c>
      <c r="G3303" s="127">
        <f t="shared" si="381"/>
        <v>0</v>
      </c>
      <c r="H3303" s="131">
        <f t="shared" si="382"/>
        <v>0</v>
      </c>
      <c r="I3303" s="128">
        <f t="shared" si="383"/>
        <v>17</v>
      </c>
      <c r="J3303" s="156" t="str">
        <f t="shared" si="385"/>
        <v>1 4 5 459 003</v>
      </c>
      <c r="K3303" s="118">
        <f>SUMIFS(DATOS!$F:$F,DATOS!$A:$A,$C3303,DATOS!$G:$G,$N$1,DATOS!$E:$E,$Q$1)</f>
        <v>0</v>
      </c>
      <c r="L3303" s="118">
        <f>SUMIFS(DATOS!$F:$F,DATOS!$A:$A,$C3303,DATOS!$G:$G,$O$1,DATOS!$E:$E,$Q$1)</f>
        <v>0</v>
      </c>
      <c r="M3303" s="119">
        <f>SUMIFS(DATOS!$F:$F,DATOS!$A:$A,$C3303,DATOS!$G:$G,$P$1,DATOS!$E:$E,$Q$1)</f>
        <v>0</v>
      </c>
      <c r="N3303" s="117">
        <f>SUMIFS(DATOS!$F:$F,DATOS!$A:$A,$C3303,DATOS!$G:$G,$N$1,DATOS!$L:$L,$R$1)</f>
        <v>0</v>
      </c>
      <c r="O3303" s="118">
        <f>SUMIFS(DATOS!$F:$F,DATOS!$A:$A,$C3303,DATOS!$G:$G,$O$1,DATOS!$L:$L,$R$1)</f>
        <v>0</v>
      </c>
      <c r="P3303" s="119">
        <f>SUMIFS(DATOS!$F:$F,DATOS!$A:$A,$C3303,DATOS!$G:$G,$P$1,DATOS!$L:$L,$R$1)</f>
        <v>0</v>
      </c>
      <c r="Q3303" s="117">
        <f>SUMIFS(DATOS!$F:$F,DATOS!$A:$A,$C3303,DATOS!$G:$G,$N$1,DATOS!$J:$J,$S$1)</f>
        <v>0</v>
      </c>
      <c r="R3303" s="118">
        <f>SUMIFS(DATOS!$F:$F,DATOS!$A:$A,$C3303,DATOS!$G:$G,$O$1,DATOS!$J:$J,$S$1)</f>
        <v>0</v>
      </c>
      <c r="S3303" s="119">
        <f>SUMIFS(DATOS!$F:$F,DATOS!$A:$A,$C3303,DATOS!$G:$G,$P$1,DATOS!$J:$J,$S$1)</f>
        <v>0</v>
      </c>
      <c r="T3303" s="117">
        <f>SUMIFS(DATOS!$F:$F,DATOS!$A:$A,$C3303,DATOS!$G:$G,$N$1,DATOS!$K:$K,$T$1)</f>
        <v>0</v>
      </c>
      <c r="U3303" s="118">
        <f>SUMIFS(DATOS!$F:$F,DATOS!$A:$A,$C3303,DATOS!$G:$G,$O$1,DATOS!$K:$K,$T$1)</f>
        <v>0</v>
      </c>
      <c r="V3303" s="119">
        <f>SUMIFS(DATOS!$F:$F,DATOS!$A:$A,$C3303,DATOS!$G:$G,$P$1,DATOS!$K:$K,$R$1)</f>
        <v>0</v>
      </c>
    </row>
    <row r="3304" spans="1:22">
      <c r="A3304" s="128" t="s">
        <v>452</v>
      </c>
      <c r="B3304" s="128" t="str">
        <f t="shared" si="384"/>
        <v>1 4 5 459 004 001</v>
      </c>
      <c r="C3304" s="5" t="s">
        <v>10437</v>
      </c>
      <c r="D3304" t="s">
        <v>406</v>
      </c>
      <c r="E3304" s="127">
        <f t="shared" si="379"/>
        <v>0</v>
      </c>
      <c r="F3304" s="127">
        <f t="shared" si="380"/>
        <v>0</v>
      </c>
      <c r="G3304" s="127">
        <f t="shared" si="381"/>
        <v>0</v>
      </c>
      <c r="H3304" s="131">
        <f t="shared" si="382"/>
        <v>0</v>
      </c>
      <c r="I3304" s="128">
        <f t="shared" si="383"/>
        <v>17</v>
      </c>
      <c r="J3304" s="156" t="str">
        <f t="shared" si="385"/>
        <v>1 4 5 459 004</v>
      </c>
      <c r="K3304" s="118">
        <f>SUMIFS(DATOS!$F:$F,DATOS!$A:$A,$C3304,DATOS!$G:$G,$N$1,DATOS!$E:$E,$Q$1)</f>
        <v>0</v>
      </c>
      <c r="L3304" s="118">
        <f>SUMIFS(DATOS!$F:$F,DATOS!$A:$A,$C3304,DATOS!$G:$G,$O$1,DATOS!$E:$E,$Q$1)</f>
        <v>0</v>
      </c>
      <c r="M3304" s="119">
        <f>SUMIFS(DATOS!$F:$F,DATOS!$A:$A,$C3304,DATOS!$G:$G,$P$1,DATOS!$E:$E,$Q$1)</f>
        <v>0</v>
      </c>
      <c r="N3304" s="117">
        <f>SUMIFS(DATOS!$F:$F,DATOS!$A:$A,$C3304,DATOS!$G:$G,$N$1,DATOS!$L:$L,$R$1)</f>
        <v>0</v>
      </c>
      <c r="O3304" s="118">
        <f>SUMIFS(DATOS!$F:$F,DATOS!$A:$A,$C3304,DATOS!$G:$G,$O$1,DATOS!$L:$L,$R$1)</f>
        <v>0</v>
      </c>
      <c r="P3304" s="119">
        <f>SUMIFS(DATOS!$F:$F,DATOS!$A:$A,$C3304,DATOS!$G:$G,$P$1,DATOS!$L:$L,$R$1)</f>
        <v>0</v>
      </c>
      <c r="Q3304" s="117">
        <f>SUMIFS(DATOS!$F:$F,DATOS!$A:$A,$C3304,DATOS!$G:$G,$N$1,DATOS!$J:$J,$S$1)</f>
        <v>0</v>
      </c>
      <c r="R3304" s="118">
        <f>SUMIFS(DATOS!$F:$F,DATOS!$A:$A,$C3304,DATOS!$G:$G,$O$1,DATOS!$J:$J,$S$1)</f>
        <v>0</v>
      </c>
      <c r="S3304" s="119">
        <f>SUMIFS(DATOS!$F:$F,DATOS!$A:$A,$C3304,DATOS!$G:$G,$P$1,DATOS!$J:$J,$S$1)</f>
        <v>0</v>
      </c>
      <c r="T3304" s="117">
        <f>SUMIFS(DATOS!$F:$F,DATOS!$A:$A,$C3304,DATOS!$G:$G,$N$1,DATOS!$K:$K,$T$1)</f>
        <v>0</v>
      </c>
      <c r="U3304" s="118">
        <f>SUMIFS(DATOS!$F:$F,DATOS!$A:$A,$C3304,DATOS!$G:$G,$O$1,DATOS!$K:$K,$T$1)</f>
        <v>0</v>
      </c>
      <c r="V3304" s="119">
        <f>SUMIFS(DATOS!$F:$F,DATOS!$A:$A,$C3304,DATOS!$G:$G,$P$1,DATOS!$K:$K,$R$1)</f>
        <v>0</v>
      </c>
    </row>
    <row r="3305" spans="1:22">
      <c r="A3305" s="128" t="s">
        <v>452</v>
      </c>
      <c r="B3305" s="128" t="str">
        <f t="shared" si="384"/>
        <v>1 4 5 459 005 001</v>
      </c>
      <c r="C3305" s="5" t="s">
        <v>10438</v>
      </c>
      <c r="D3305" t="s">
        <v>406</v>
      </c>
      <c r="E3305" s="127">
        <f t="shared" si="379"/>
        <v>0</v>
      </c>
      <c r="F3305" s="127">
        <f t="shared" si="380"/>
        <v>0</v>
      </c>
      <c r="G3305" s="127">
        <f t="shared" si="381"/>
        <v>0</v>
      </c>
      <c r="H3305" s="131">
        <f t="shared" si="382"/>
        <v>0</v>
      </c>
      <c r="I3305" s="128">
        <f t="shared" si="383"/>
        <v>17</v>
      </c>
      <c r="J3305" s="156" t="str">
        <f t="shared" si="385"/>
        <v>1 4 5 459 005</v>
      </c>
      <c r="K3305" s="118">
        <f>SUMIFS(DATOS!$F:$F,DATOS!$A:$A,$C3305,DATOS!$G:$G,$N$1,DATOS!$E:$E,$Q$1)</f>
        <v>0</v>
      </c>
      <c r="L3305" s="118">
        <f>SUMIFS(DATOS!$F:$F,DATOS!$A:$A,$C3305,DATOS!$G:$G,$O$1,DATOS!$E:$E,$Q$1)</f>
        <v>0</v>
      </c>
      <c r="M3305" s="119">
        <f>SUMIFS(DATOS!$F:$F,DATOS!$A:$A,$C3305,DATOS!$G:$G,$P$1,DATOS!$E:$E,$Q$1)</f>
        <v>0</v>
      </c>
      <c r="N3305" s="117">
        <f>SUMIFS(DATOS!$F:$F,DATOS!$A:$A,$C3305,DATOS!$G:$G,$N$1,DATOS!$L:$L,$R$1)</f>
        <v>0</v>
      </c>
      <c r="O3305" s="118">
        <f>SUMIFS(DATOS!$F:$F,DATOS!$A:$A,$C3305,DATOS!$G:$G,$O$1,DATOS!$L:$L,$R$1)</f>
        <v>0</v>
      </c>
      <c r="P3305" s="119">
        <f>SUMIFS(DATOS!$F:$F,DATOS!$A:$A,$C3305,DATOS!$G:$G,$P$1,DATOS!$L:$L,$R$1)</f>
        <v>0</v>
      </c>
      <c r="Q3305" s="117">
        <f>SUMIFS(DATOS!$F:$F,DATOS!$A:$A,$C3305,DATOS!$G:$G,$N$1,DATOS!$J:$J,$S$1)</f>
        <v>0</v>
      </c>
      <c r="R3305" s="118">
        <f>SUMIFS(DATOS!$F:$F,DATOS!$A:$A,$C3305,DATOS!$G:$G,$O$1,DATOS!$J:$J,$S$1)</f>
        <v>0</v>
      </c>
      <c r="S3305" s="119">
        <f>SUMIFS(DATOS!$F:$F,DATOS!$A:$A,$C3305,DATOS!$G:$G,$P$1,DATOS!$J:$J,$S$1)</f>
        <v>0</v>
      </c>
      <c r="T3305" s="117">
        <f>SUMIFS(DATOS!$F:$F,DATOS!$A:$A,$C3305,DATOS!$G:$G,$N$1,DATOS!$K:$K,$T$1)</f>
        <v>0</v>
      </c>
      <c r="U3305" s="118">
        <f>SUMIFS(DATOS!$F:$F,DATOS!$A:$A,$C3305,DATOS!$G:$G,$O$1,DATOS!$K:$K,$T$1)</f>
        <v>0</v>
      </c>
      <c r="V3305" s="119">
        <f>SUMIFS(DATOS!$F:$F,DATOS!$A:$A,$C3305,DATOS!$G:$G,$P$1,DATOS!$K:$K,$R$1)</f>
        <v>0</v>
      </c>
    </row>
    <row r="3306" spans="1:22">
      <c r="A3306" s="128" t="s">
        <v>452</v>
      </c>
      <c r="B3306" s="128" t="str">
        <f t="shared" si="384"/>
        <v>1 4 6 461 001 001</v>
      </c>
      <c r="C3306" s="5" t="s">
        <v>5086</v>
      </c>
      <c r="D3306" t="s">
        <v>408</v>
      </c>
      <c r="E3306" s="127">
        <f t="shared" si="379"/>
        <v>0</v>
      </c>
      <c r="F3306" s="127">
        <f t="shared" si="380"/>
        <v>0</v>
      </c>
      <c r="G3306" s="127">
        <f t="shared" si="381"/>
        <v>0</v>
      </c>
      <c r="H3306" s="131">
        <f t="shared" si="382"/>
        <v>0</v>
      </c>
      <c r="I3306" s="128">
        <f t="shared" si="383"/>
        <v>17</v>
      </c>
      <c r="J3306" s="156" t="str">
        <f t="shared" si="385"/>
        <v>1 4 6 461 001</v>
      </c>
      <c r="K3306" s="118">
        <f>SUMIFS(DATOS!$F:$F,DATOS!$A:$A,$C3306,DATOS!$G:$G,$N$1,DATOS!$E:$E,$Q$1)</f>
        <v>0</v>
      </c>
      <c r="L3306" s="118">
        <f>SUMIFS(DATOS!$F:$F,DATOS!$A:$A,$C3306,DATOS!$G:$G,$O$1,DATOS!$E:$E,$Q$1)</f>
        <v>0</v>
      </c>
      <c r="M3306" s="119">
        <f>SUMIFS(DATOS!$F:$F,DATOS!$A:$A,$C3306,DATOS!$G:$G,$P$1,DATOS!$E:$E,$Q$1)</f>
        <v>0</v>
      </c>
      <c r="N3306" s="117">
        <f>SUMIFS(DATOS!$F:$F,DATOS!$A:$A,$C3306,DATOS!$G:$G,$N$1,DATOS!$L:$L,$R$1)</f>
        <v>0</v>
      </c>
      <c r="O3306" s="118">
        <f>SUMIFS(DATOS!$F:$F,DATOS!$A:$A,$C3306,DATOS!$G:$G,$O$1,DATOS!$L:$L,$R$1)</f>
        <v>0</v>
      </c>
      <c r="P3306" s="119">
        <f>SUMIFS(DATOS!$F:$F,DATOS!$A:$A,$C3306,DATOS!$G:$G,$P$1,DATOS!$L:$L,$R$1)</f>
        <v>0</v>
      </c>
      <c r="Q3306" s="117">
        <f>SUMIFS(DATOS!$F:$F,DATOS!$A:$A,$C3306,DATOS!$G:$G,$N$1,DATOS!$J:$J,$S$1)</f>
        <v>0</v>
      </c>
      <c r="R3306" s="118">
        <f>SUMIFS(DATOS!$F:$F,DATOS!$A:$A,$C3306,DATOS!$G:$G,$O$1,DATOS!$J:$J,$S$1)</f>
        <v>0</v>
      </c>
      <c r="S3306" s="119">
        <f>SUMIFS(DATOS!$F:$F,DATOS!$A:$A,$C3306,DATOS!$G:$G,$P$1,DATOS!$J:$J,$S$1)</f>
        <v>0</v>
      </c>
      <c r="T3306" s="117">
        <f>SUMIFS(DATOS!$F:$F,DATOS!$A:$A,$C3306,DATOS!$G:$G,$N$1,DATOS!$K:$K,$T$1)</f>
        <v>0</v>
      </c>
      <c r="U3306" s="118">
        <f>SUMIFS(DATOS!$F:$F,DATOS!$A:$A,$C3306,DATOS!$G:$G,$O$1,DATOS!$K:$K,$T$1)</f>
        <v>0</v>
      </c>
      <c r="V3306" s="119">
        <f>SUMIFS(DATOS!$F:$F,DATOS!$A:$A,$C3306,DATOS!$G:$G,$P$1,DATOS!$K:$K,$R$1)</f>
        <v>0</v>
      </c>
    </row>
    <row r="3307" spans="1:22">
      <c r="A3307" s="128" t="s">
        <v>452</v>
      </c>
      <c r="B3307" s="128" t="str">
        <f t="shared" si="384"/>
        <v>1 4 6 461 002 001</v>
      </c>
      <c r="C3307" s="5" t="s">
        <v>10439</v>
      </c>
      <c r="D3307" t="s">
        <v>408</v>
      </c>
      <c r="E3307" s="127">
        <f t="shared" ref="E3307:E3309" si="386">SUBTOTAL(9,K3307,N3307,Q3307,T3307)</f>
        <v>0</v>
      </c>
      <c r="F3307" s="127">
        <f t="shared" ref="F3307:F3309" si="387">SUBTOTAL(9,L3307,O3307,R3307,U3307)</f>
        <v>0</v>
      </c>
      <c r="G3307" s="127">
        <f t="shared" ref="G3307:G3309" si="388">SUBTOTAL(9,M3307,P3307,S3307,V3307)</f>
        <v>0</v>
      </c>
      <c r="H3307" s="131">
        <f t="shared" ref="H3307:H3309" si="389">SUM(E3307:G3307)</f>
        <v>0</v>
      </c>
      <c r="I3307" s="128">
        <f t="shared" ref="I3307:I3309" si="390">LEN(C3307)</f>
        <v>17</v>
      </c>
      <c r="J3307" s="156" t="str">
        <f t="shared" si="385"/>
        <v>1 4 6 461 002</v>
      </c>
      <c r="K3307" s="118">
        <f>SUMIFS(DATOS!$F:$F,DATOS!$A:$A,$C3307,DATOS!$G:$G,$N$1,DATOS!$E:$E,$Q$1)</f>
        <v>0</v>
      </c>
      <c r="L3307" s="118">
        <f>SUMIFS(DATOS!$F:$F,DATOS!$A:$A,$C3307,DATOS!$G:$G,$O$1,DATOS!$E:$E,$Q$1)</f>
        <v>0</v>
      </c>
      <c r="M3307" s="119">
        <f>SUMIFS(DATOS!$F:$F,DATOS!$A:$A,$C3307,DATOS!$G:$G,$P$1,DATOS!$E:$E,$Q$1)</f>
        <v>0</v>
      </c>
      <c r="N3307" s="117">
        <f>SUMIFS(DATOS!$F:$F,DATOS!$A:$A,$C3307,DATOS!$G:$G,$N$1,DATOS!$L:$L,$R$1)</f>
        <v>0</v>
      </c>
      <c r="O3307" s="118">
        <f>SUMIFS(DATOS!$F:$F,DATOS!$A:$A,$C3307,DATOS!$G:$G,$O$1,DATOS!$L:$L,$R$1)</f>
        <v>0</v>
      </c>
      <c r="P3307" s="119">
        <f>SUMIFS(DATOS!$F:$F,DATOS!$A:$A,$C3307,DATOS!$G:$G,$P$1,DATOS!$L:$L,$R$1)</f>
        <v>0</v>
      </c>
      <c r="Q3307" s="117">
        <f>SUMIFS(DATOS!$F:$F,DATOS!$A:$A,$C3307,DATOS!$G:$G,$N$1,DATOS!$J:$J,$S$1)</f>
        <v>0</v>
      </c>
      <c r="R3307" s="118">
        <f>SUMIFS(DATOS!$F:$F,DATOS!$A:$A,$C3307,DATOS!$G:$G,$O$1,DATOS!$J:$J,$S$1)</f>
        <v>0</v>
      </c>
      <c r="S3307" s="119">
        <f>SUMIFS(DATOS!$F:$F,DATOS!$A:$A,$C3307,DATOS!$G:$G,$P$1,DATOS!$J:$J,$S$1)</f>
        <v>0</v>
      </c>
      <c r="T3307" s="117">
        <f>SUMIFS(DATOS!$F:$F,DATOS!$A:$A,$C3307,DATOS!$G:$G,$N$1,DATOS!$K:$K,$T$1)</f>
        <v>0</v>
      </c>
      <c r="U3307" s="118">
        <f>SUMIFS(DATOS!$F:$F,DATOS!$A:$A,$C3307,DATOS!$G:$G,$O$1,DATOS!$K:$K,$T$1)</f>
        <v>0</v>
      </c>
      <c r="V3307" s="119">
        <f>SUMIFS(DATOS!$F:$F,DATOS!$A:$A,$C3307,DATOS!$G:$G,$P$1,DATOS!$K:$K,$R$1)</f>
        <v>0</v>
      </c>
    </row>
    <row r="3308" spans="1:22">
      <c r="A3308" s="128" t="s">
        <v>452</v>
      </c>
      <c r="B3308" s="128" t="str">
        <f t="shared" si="384"/>
        <v>1 4 6 461 003 001</v>
      </c>
      <c r="C3308" s="5" t="s">
        <v>10440</v>
      </c>
      <c r="D3308" t="s">
        <v>408</v>
      </c>
      <c r="E3308" s="127">
        <f t="shared" si="386"/>
        <v>0</v>
      </c>
      <c r="F3308" s="127">
        <f t="shared" si="387"/>
        <v>0</v>
      </c>
      <c r="G3308" s="127">
        <f t="shared" si="388"/>
        <v>0</v>
      </c>
      <c r="H3308" s="131">
        <f t="shared" si="389"/>
        <v>0</v>
      </c>
      <c r="I3308" s="128">
        <f t="shared" si="390"/>
        <v>17</v>
      </c>
      <c r="J3308" s="156" t="str">
        <f t="shared" si="385"/>
        <v>1 4 6 461 003</v>
      </c>
      <c r="K3308" s="118">
        <f>SUMIFS(DATOS!$F:$F,DATOS!$A:$A,$C3308,DATOS!$G:$G,$N$1,DATOS!$E:$E,$Q$1)</f>
        <v>0</v>
      </c>
      <c r="L3308" s="118">
        <f>SUMIFS(DATOS!$F:$F,DATOS!$A:$A,$C3308,DATOS!$G:$G,$O$1,DATOS!$E:$E,$Q$1)</f>
        <v>0</v>
      </c>
      <c r="M3308" s="119">
        <f>SUMIFS(DATOS!$F:$F,DATOS!$A:$A,$C3308,DATOS!$G:$G,$P$1,DATOS!$E:$E,$Q$1)</f>
        <v>0</v>
      </c>
      <c r="N3308" s="117">
        <f>SUMIFS(DATOS!$F:$F,DATOS!$A:$A,$C3308,DATOS!$G:$G,$N$1,DATOS!$L:$L,$R$1)</f>
        <v>0</v>
      </c>
      <c r="O3308" s="118">
        <f>SUMIFS(DATOS!$F:$F,DATOS!$A:$A,$C3308,DATOS!$G:$G,$O$1,DATOS!$L:$L,$R$1)</f>
        <v>0</v>
      </c>
      <c r="P3308" s="119">
        <f>SUMIFS(DATOS!$F:$F,DATOS!$A:$A,$C3308,DATOS!$G:$G,$P$1,DATOS!$L:$L,$R$1)</f>
        <v>0</v>
      </c>
      <c r="Q3308" s="117">
        <f>SUMIFS(DATOS!$F:$F,DATOS!$A:$A,$C3308,DATOS!$G:$G,$N$1,DATOS!$J:$J,$S$1)</f>
        <v>0</v>
      </c>
      <c r="R3308" s="118">
        <f>SUMIFS(DATOS!$F:$F,DATOS!$A:$A,$C3308,DATOS!$G:$G,$O$1,DATOS!$J:$J,$S$1)</f>
        <v>0</v>
      </c>
      <c r="S3308" s="119">
        <f>SUMIFS(DATOS!$F:$F,DATOS!$A:$A,$C3308,DATOS!$G:$G,$P$1,DATOS!$J:$J,$S$1)</f>
        <v>0</v>
      </c>
      <c r="T3308" s="117">
        <f>SUMIFS(DATOS!$F:$F,DATOS!$A:$A,$C3308,DATOS!$G:$G,$N$1,DATOS!$K:$K,$T$1)</f>
        <v>0</v>
      </c>
      <c r="U3308" s="118">
        <f>SUMIFS(DATOS!$F:$F,DATOS!$A:$A,$C3308,DATOS!$G:$G,$O$1,DATOS!$K:$K,$T$1)</f>
        <v>0</v>
      </c>
      <c r="V3308" s="119">
        <f>SUMIFS(DATOS!$F:$F,DATOS!$A:$A,$C3308,DATOS!$G:$G,$P$1,DATOS!$K:$K,$R$1)</f>
        <v>0</v>
      </c>
    </row>
    <row r="3309" spans="1:22">
      <c r="A3309" s="128" t="s">
        <v>452</v>
      </c>
      <c r="B3309" s="128" t="str">
        <f t="shared" si="384"/>
        <v>1 4 6 461 004 001</v>
      </c>
      <c r="C3309" s="5" t="s">
        <v>10441</v>
      </c>
      <c r="D3309" t="s">
        <v>408</v>
      </c>
      <c r="E3309" s="127">
        <f t="shared" si="386"/>
        <v>0</v>
      </c>
      <c r="F3309" s="127">
        <f t="shared" si="387"/>
        <v>0</v>
      </c>
      <c r="G3309" s="127">
        <f t="shared" si="388"/>
        <v>0</v>
      </c>
      <c r="H3309" s="131">
        <f t="shared" si="389"/>
        <v>0</v>
      </c>
      <c r="I3309" s="128">
        <f t="shared" si="390"/>
        <v>17</v>
      </c>
      <c r="J3309" s="156" t="str">
        <f t="shared" si="385"/>
        <v>1 4 6 461 004</v>
      </c>
      <c r="K3309" s="118">
        <f>SUMIFS(DATOS!$F:$F,DATOS!$A:$A,$C3309,DATOS!$G:$G,$N$1,DATOS!$E:$E,$Q$1)</f>
        <v>0</v>
      </c>
      <c r="L3309" s="118">
        <f>SUMIFS(DATOS!$F:$F,DATOS!$A:$A,$C3309,DATOS!$G:$G,$O$1,DATOS!$E:$E,$Q$1)</f>
        <v>0</v>
      </c>
      <c r="M3309" s="119">
        <f>SUMIFS(DATOS!$F:$F,DATOS!$A:$A,$C3309,DATOS!$G:$G,$P$1,DATOS!$E:$E,$Q$1)</f>
        <v>0</v>
      </c>
      <c r="N3309" s="117">
        <f>SUMIFS(DATOS!$F:$F,DATOS!$A:$A,$C3309,DATOS!$G:$G,$N$1,DATOS!$L:$L,$R$1)</f>
        <v>0</v>
      </c>
      <c r="O3309" s="118">
        <f>SUMIFS(DATOS!$F:$F,DATOS!$A:$A,$C3309,DATOS!$G:$G,$O$1,DATOS!$L:$L,$R$1)</f>
        <v>0</v>
      </c>
      <c r="P3309" s="119">
        <f>SUMIFS(DATOS!$F:$F,DATOS!$A:$A,$C3309,DATOS!$G:$G,$P$1,DATOS!$L:$L,$R$1)</f>
        <v>0</v>
      </c>
      <c r="Q3309" s="117">
        <f>SUMIFS(DATOS!$F:$F,DATOS!$A:$A,$C3309,DATOS!$G:$G,$N$1,DATOS!$J:$J,$S$1)</f>
        <v>0</v>
      </c>
      <c r="R3309" s="118">
        <f>SUMIFS(DATOS!$F:$F,DATOS!$A:$A,$C3309,DATOS!$G:$G,$O$1,DATOS!$J:$J,$S$1)</f>
        <v>0</v>
      </c>
      <c r="S3309" s="119">
        <f>SUMIFS(DATOS!$F:$F,DATOS!$A:$A,$C3309,DATOS!$G:$G,$P$1,DATOS!$J:$J,$S$1)</f>
        <v>0</v>
      </c>
      <c r="T3309" s="117">
        <f>SUMIFS(DATOS!$F:$F,DATOS!$A:$A,$C3309,DATOS!$G:$G,$N$1,DATOS!$K:$K,$T$1)</f>
        <v>0</v>
      </c>
      <c r="U3309" s="118">
        <f>SUMIFS(DATOS!$F:$F,DATOS!$A:$A,$C3309,DATOS!$G:$G,$O$1,DATOS!$K:$K,$T$1)</f>
        <v>0</v>
      </c>
      <c r="V3309" s="119">
        <f>SUMIFS(DATOS!$F:$F,DATOS!$A:$A,$C3309,DATOS!$G:$G,$P$1,DATOS!$K:$K,$R$1)</f>
        <v>0</v>
      </c>
    </row>
    <row r="3310" spans="1:22">
      <c r="A3310" s="128" t="s">
        <v>452</v>
      </c>
      <c r="B3310" s="128" t="str">
        <f t="shared" si="384"/>
        <v>1 4 6 461 005 001</v>
      </c>
      <c r="C3310" s="5" t="s">
        <v>10442</v>
      </c>
      <c r="D3310" t="s">
        <v>408</v>
      </c>
      <c r="E3310" s="127">
        <f t="shared" ref="E3310:E3373" si="391">SUBTOTAL(9,K3310,N3310,Q3310,T3310)</f>
        <v>0</v>
      </c>
      <c r="F3310" s="127">
        <f t="shared" ref="F3310:F3373" si="392">SUBTOTAL(9,L3310,O3310,R3310,U3310)</f>
        <v>0</v>
      </c>
      <c r="G3310" s="127">
        <f t="shared" ref="G3310:G3373" si="393">SUBTOTAL(9,M3310,P3310,S3310,V3310)</f>
        <v>0</v>
      </c>
      <c r="H3310" s="131">
        <f t="shared" ref="H3310:H3373" si="394">SUM(E3310:G3310)</f>
        <v>0</v>
      </c>
      <c r="I3310" s="128">
        <f t="shared" ref="I3310:I3373" si="395">LEN(C3310)</f>
        <v>17</v>
      </c>
      <c r="J3310" s="156" t="str">
        <f t="shared" si="385"/>
        <v>1 4 6 461 005</v>
      </c>
      <c r="K3310" s="118">
        <f>SUMIFS(DATOS!$F:$F,DATOS!$A:$A,$C3310,DATOS!$G:$G,$N$1,DATOS!$E:$E,$Q$1)</f>
        <v>0</v>
      </c>
      <c r="L3310" s="118">
        <f>SUMIFS(DATOS!$F:$F,DATOS!$A:$A,$C3310,DATOS!$G:$G,$O$1,DATOS!$E:$E,$Q$1)</f>
        <v>0</v>
      </c>
      <c r="M3310" s="119">
        <f>SUMIFS(DATOS!$F:$F,DATOS!$A:$A,$C3310,DATOS!$G:$G,$P$1,DATOS!$E:$E,$Q$1)</f>
        <v>0</v>
      </c>
      <c r="N3310" s="117">
        <f>SUMIFS(DATOS!$F:$F,DATOS!$A:$A,$C3310,DATOS!$G:$G,$N$1,DATOS!$L:$L,$R$1)</f>
        <v>0</v>
      </c>
      <c r="O3310" s="118">
        <f>SUMIFS(DATOS!$F:$F,DATOS!$A:$A,$C3310,DATOS!$G:$G,$O$1,DATOS!$L:$L,$R$1)</f>
        <v>0</v>
      </c>
      <c r="P3310" s="119">
        <f>SUMIFS(DATOS!$F:$F,DATOS!$A:$A,$C3310,DATOS!$G:$G,$P$1,DATOS!$L:$L,$R$1)</f>
        <v>0</v>
      </c>
      <c r="Q3310" s="117">
        <f>SUMIFS(DATOS!$F:$F,DATOS!$A:$A,$C3310,DATOS!$G:$G,$N$1,DATOS!$J:$J,$S$1)</f>
        <v>0</v>
      </c>
      <c r="R3310" s="118">
        <f>SUMIFS(DATOS!$F:$F,DATOS!$A:$A,$C3310,DATOS!$G:$G,$O$1,DATOS!$J:$J,$S$1)</f>
        <v>0</v>
      </c>
      <c r="S3310" s="119">
        <f>SUMIFS(DATOS!$F:$F,DATOS!$A:$A,$C3310,DATOS!$G:$G,$P$1,DATOS!$J:$J,$S$1)</f>
        <v>0</v>
      </c>
      <c r="T3310" s="117">
        <f>SUMIFS(DATOS!$F:$F,DATOS!$A:$A,$C3310,DATOS!$G:$G,$N$1,DATOS!$K:$K,$T$1)</f>
        <v>0</v>
      </c>
      <c r="U3310" s="118">
        <f>SUMIFS(DATOS!$F:$F,DATOS!$A:$A,$C3310,DATOS!$G:$G,$O$1,DATOS!$K:$K,$T$1)</f>
        <v>0</v>
      </c>
      <c r="V3310" s="119">
        <f>SUMIFS(DATOS!$F:$F,DATOS!$A:$A,$C3310,DATOS!$G:$G,$P$1,DATOS!$K:$K,$R$1)</f>
        <v>0</v>
      </c>
    </row>
    <row r="3311" spans="1:22">
      <c r="A3311" s="128" t="s">
        <v>452</v>
      </c>
      <c r="B3311" s="128" t="str">
        <f t="shared" si="384"/>
        <v>1 4 6 462 001 001</v>
      </c>
      <c r="C3311" s="5" t="s">
        <v>5094</v>
      </c>
      <c r="D3311" t="s">
        <v>409</v>
      </c>
      <c r="E3311" s="127">
        <f t="shared" si="391"/>
        <v>0</v>
      </c>
      <c r="F3311" s="127">
        <f t="shared" si="392"/>
        <v>0</v>
      </c>
      <c r="G3311" s="127">
        <f t="shared" si="393"/>
        <v>0</v>
      </c>
      <c r="H3311" s="131">
        <f t="shared" si="394"/>
        <v>0</v>
      </c>
      <c r="I3311" s="128">
        <f t="shared" si="395"/>
        <v>17</v>
      </c>
      <c r="J3311" s="156" t="str">
        <f t="shared" si="385"/>
        <v>1 4 6 462 001</v>
      </c>
      <c r="K3311" s="118">
        <f>SUMIFS(DATOS!$F:$F,DATOS!$A:$A,$C3311,DATOS!$G:$G,$N$1,DATOS!$E:$E,$Q$1)</f>
        <v>0</v>
      </c>
      <c r="L3311" s="118">
        <f>SUMIFS(DATOS!$F:$F,DATOS!$A:$A,$C3311,DATOS!$G:$G,$O$1,DATOS!$E:$E,$Q$1)</f>
        <v>0</v>
      </c>
      <c r="M3311" s="119">
        <f>SUMIFS(DATOS!$F:$F,DATOS!$A:$A,$C3311,DATOS!$G:$G,$P$1,DATOS!$E:$E,$Q$1)</f>
        <v>0</v>
      </c>
      <c r="N3311" s="117">
        <f>SUMIFS(DATOS!$F:$F,DATOS!$A:$A,$C3311,DATOS!$G:$G,$N$1,DATOS!$L:$L,$R$1)</f>
        <v>0</v>
      </c>
      <c r="O3311" s="118">
        <f>SUMIFS(DATOS!$F:$F,DATOS!$A:$A,$C3311,DATOS!$G:$G,$O$1,DATOS!$L:$L,$R$1)</f>
        <v>0</v>
      </c>
      <c r="P3311" s="119">
        <f>SUMIFS(DATOS!$F:$F,DATOS!$A:$A,$C3311,DATOS!$G:$G,$P$1,DATOS!$L:$L,$R$1)</f>
        <v>0</v>
      </c>
      <c r="Q3311" s="117">
        <f>SUMIFS(DATOS!$F:$F,DATOS!$A:$A,$C3311,DATOS!$G:$G,$N$1,DATOS!$J:$J,$S$1)</f>
        <v>0</v>
      </c>
      <c r="R3311" s="118">
        <f>SUMIFS(DATOS!$F:$F,DATOS!$A:$A,$C3311,DATOS!$G:$G,$O$1,DATOS!$J:$J,$S$1)</f>
        <v>0</v>
      </c>
      <c r="S3311" s="119">
        <f>SUMIFS(DATOS!$F:$F,DATOS!$A:$A,$C3311,DATOS!$G:$G,$P$1,DATOS!$J:$J,$S$1)</f>
        <v>0</v>
      </c>
      <c r="T3311" s="117">
        <f>SUMIFS(DATOS!$F:$F,DATOS!$A:$A,$C3311,DATOS!$G:$G,$N$1,DATOS!$K:$K,$T$1)</f>
        <v>0</v>
      </c>
      <c r="U3311" s="118">
        <f>SUMIFS(DATOS!$F:$F,DATOS!$A:$A,$C3311,DATOS!$G:$G,$O$1,DATOS!$K:$K,$T$1)</f>
        <v>0</v>
      </c>
      <c r="V3311" s="119">
        <f>SUMIFS(DATOS!$F:$F,DATOS!$A:$A,$C3311,DATOS!$G:$G,$P$1,DATOS!$K:$K,$R$1)</f>
        <v>0</v>
      </c>
    </row>
    <row r="3312" spans="1:22">
      <c r="A3312" s="128" t="s">
        <v>452</v>
      </c>
      <c r="B3312" s="128" t="str">
        <f t="shared" si="384"/>
        <v>1 4 6 462 002 001</v>
      </c>
      <c r="C3312" s="5" t="s">
        <v>10443</v>
      </c>
      <c r="D3312" t="s">
        <v>409</v>
      </c>
      <c r="E3312" s="127">
        <f t="shared" si="391"/>
        <v>0</v>
      </c>
      <c r="F3312" s="127">
        <f t="shared" si="392"/>
        <v>0</v>
      </c>
      <c r="G3312" s="127">
        <f t="shared" si="393"/>
        <v>0</v>
      </c>
      <c r="H3312" s="131">
        <f t="shared" si="394"/>
        <v>0</v>
      </c>
      <c r="I3312" s="128">
        <f t="shared" si="395"/>
        <v>17</v>
      </c>
      <c r="J3312" s="156" t="str">
        <f t="shared" si="385"/>
        <v>1 4 6 462 002</v>
      </c>
      <c r="K3312" s="118">
        <f>SUMIFS(DATOS!$F:$F,DATOS!$A:$A,$C3312,DATOS!$G:$G,$N$1,DATOS!$E:$E,$Q$1)</f>
        <v>0</v>
      </c>
      <c r="L3312" s="118">
        <f>SUMIFS(DATOS!$F:$F,DATOS!$A:$A,$C3312,DATOS!$G:$G,$O$1,DATOS!$E:$E,$Q$1)</f>
        <v>0</v>
      </c>
      <c r="M3312" s="119">
        <f>SUMIFS(DATOS!$F:$F,DATOS!$A:$A,$C3312,DATOS!$G:$G,$P$1,DATOS!$E:$E,$Q$1)</f>
        <v>0</v>
      </c>
      <c r="N3312" s="117">
        <f>SUMIFS(DATOS!$F:$F,DATOS!$A:$A,$C3312,DATOS!$G:$G,$N$1,DATOS!$L:$L,$R$1)</f>
        <v>0</v>
      </c>
      <c r="O3312" s="118">
        <f>SUMIFS(DATOS!$F:$F,DATOS!$A:$A,$C3312,DATOS!$G:$G,$O$1,DATOS!$L:$L,$R$1)</f>
        <v>0</v>
      </c>
      <c r="P3312" s="119">
        <f>SUMIFS(DATOS!$F:$F,DATOS!$A:$A,$C3312,DATOS!$G:$G,$P$1,DATOS!$L:$L,$R$1)</f>
        <v>0</v>
      </c>
      <c r="Q3312" s="117">
        <f>SUMIFS(DATOS!$F:$F,DATOS!$A:$A,$C3312,DATOS!$G:$G,$N$1,DATOS!$J:$J,$S$1)</f>
        <v>0</v>
      </c>
      <c r="R3312" s="118">
        <f>SUMIFS(DATOS!$F:$F,DATOS!$A:$A,$C3312,DATOS!$G:$G,$O$1,DATOS!$J:$J,$S$1)</f>
        <v>0</v>
      </c>
      <c r="S3312" s="119">
        <f>SUMIFS(DATOS!$F:$F,DATOS!$A:$A,$C3312,DATOS!$G:$G,$P$1,DATOS!$J:$J,$S$1)</f>
        <v>0</v>
      </c>
      <c r="T3312" s="117">
        <f>SUMIFS(DATOS!$F:$F,DATOS!$A:$A,$C3312,DATOS!$G:$G,$N$1,DATOS!$K:$K,$T$1)</f>
        <v>0</v>
      </c>
      <c r="U3312" s="118">
        <f>SUMIFS(DATOS!$F:$F,DATOS!$A:$A,$C3312,DATOS!$G:$G,$O$1,DATOS!$K:$K,$T$1)</f>
        <v>0</v>
      </c>
      <c r="V3312" s="119">
        <f>SUMIFS(DATOS!$F:$F,DATOS!$A:$A,$C3312,DATOS!$G:$G,$P$1,DATOS!$K:$K,$R$1)</f>
        <v>0</v>
      </c>
    </row>
    <row r="3313" spans="1:22">
      <c r="A3313" s="128" t="s">
        <v>452</v>
      </c>
      <c r="B3313" s="128" t="str">
        <f t="shared" si="384"/>
        <v>1 4 6 462 003 001</v>
      </c>
      <c r="C3313" s="5" t="s">
        <v>10444</v>
      </c>
      <c r="D3313" t="s">
        <v>409</v>
      </c>
      <c r="E3313" s="127">
        <f t="shared" si="391"/>
        <v>0</v>
      </c>
      <c r="F3313" s="127">
        <f t="shared" si="392"/>
        <v>0</v>
      </c>
      <c r="G3313" s="127">
        <f t="shared" si="393"/>
        <v>0</v>
      </c>
      <c r="H3313" s="131">
        <f t="shared" si="394"/>
        <v>0</v>
      </c>
      <c r="I3313" s="128">
        <f t="shared" si="395"/>
        <v>17</v>
      </c>
      <c r="J3313" s="156" t="str">
        <f t="shared" si="385"/>
        <v>1 4 6 462 003</v>
      </c>
      <c r="K3313" s="118">
        <f>SUMIFS(DATOS!$F:$F,DATOS!$A:$A,$C3313,DATOS!$G:$G,$N$1,DATOS!$E:$E,$Q$1)</f>
        <v>0</v>
      </c>
      <c r="L3313" s="118">
        <f>SUMIFS(DATOS!$F:$F,DATOS!$A:$A,$C3313,DATOS!$G:$G,$O$1,DATOS!$E:$E,$Q$1)</f>
        <v>0</v>
      </c>
      <c r="M3313" s="119">
        <f>SUMIFS(DATOS!$F:$F,DATOS!$A:$A,$C3313,DATOS!$G:$G,$P$1,DATOS!$E:$E,$Q$1)</f>
        <v>0</v>
      </c>
      <c r="N3313" s="117">
        <f>SUMIFS(DATOS!$F:$F,DATOS!$A:$A,$C3313,DATOS!$G:$G,$N$1,DATOS!$L:$L,$R$1)</f>
        <v>0</v>
      </c>
      <c r="O3313" s="118">
        <f>SUMIFS(DATOS!$F:$F,DATOS!$A:$A,$C3313,DATOS!$G:$G,$O$1,DATOS!$L:$L,$R$1)</f>
        <v>0</v>
      </c>
      <c r="P3313" s="119">
        <f>SUMIFS(DATOS!$F:$F,DATOS!$A:$A,$C3313,DATOS!$G:$G,$P$1,DATOS!$L:$L,$R$1)</f>
        <v>0</v>
      </c>
      <c r="Q3313" s="117">
        <f>SUMIFS(DATOS!$F:$F,DATOS!$A:$A,$C3313,DATOS!$G:$G,$N$1,DATOS!$J:$J,$S$1)</f>
        <v>0</v>
      </c>
      <c r="R3313" s="118">
        <f>SUMIFS(DATOS!$F:$F,DATOS!$A:$A,$C3313,DATOS!$G:$G,$O$1,DATOS!$J:$J,$S$1)</f>
        <v>0</v>
      </c>
      <c r="S3313" s="119">
        <f>SUMIFS(DATOS!$F:$F,DATOS!$A:$A,$C3313,DATOS!$G:$G,$P$1,DATOS!$J:$J,$S$1)</f>
        <v>0</v>
      </c>
      <c r="T3313" s="117">
        <f>SUMIFS(DATOS!$F:$F,DATOS!$A:$A,$C3313,DATOS!$G:$G,$N$1,DATOS!$K:$K,$T$1)</f>
        <v>0</v>
      </c>
      <c r="U3313" s="118">
        <f>SUMIFS(DATOS!$F:$F,DATOS!$A:$A,$C3313,DATOS!$G:$G,$O$1,DATOS!$K:$K,$T$1)</f>
        <v>0</v>
      </c>
      <c r="V3313" s="119">
        <f>SUMIFS(DATOS!$F:$F,DATOS!$A:$A,$C3313,DATOS!$G:$G,$P$1,DATOS!$K:$K,$R$1)</f>
        <v>0</v>
      </c>
    </row>
    <row r="3314" spans="1:22">
      <c r="A3314" s="128" t="s">
        <v>452</v>
      </c>
      <c r="B3314" s="128" t="str">
        <f t="shared" si="384"/>
        <v>1 4 6 462 004 001</v>
      </c>
      <c r="C3314" s="5" t="s">
        <v>10445</v>
      </c>
      <c r="D3314" t="s">
        <v>409</v>
      </c>
      <c r="E3314" s="127">
        <f t="shared" si="391"/>
        <v>0</v>
      </c>
      <c r="F3314" s="127">
        <f t="shared" si="392"/>
        <v>0</v>
      </c>
      <c r="G3314" s="127">
        <f t="shared" si="393"/>
        <v>0</v>
      </c>
      <c r="H3314" s="131">
        <f t="shared" si="394"/>
        <v>0</v>
      </c>
      <c r="I3314" s="128">
        <f t="shared" si="395"/>
        <v>17</v>
      </c>
      <c r="J3314" s="156" t="str">
        <f t="shared" si="385"/>
        <v>1 4 6 462 004</v>
      </c>
      <c r="K3314" s="118">
        <f>SUMIFS(DATOS!$F:$F,DATOS!$A:$A,$C3314,DATOS!$G:$G,$N$1,DATOS!$E:$E,$Q$1)</f>
        <v>0</v>
      </c>
      <c r="L3314" s="118">
        <f>SUMIFS(DATOS!$F:$F,DATOS!$A:$A,$C3314,DATOS!$G:$G,$O$1,DATOS!$E:$E,$Q$1)</f>
        <v>0</v>
      </c>
      <c r="M3314" s="119">
        <f>SUMIFS(DATOS!$F:$F,DATOS!$A:$A,$C3314,DATOS!$G:$G,$P$1,DATOS!$E:$E,$Q$1)</f>
        <v>0</v>
      </c>
      <c r="N3314" s="117">
        <f>SUMIFS(DATOS!$F:$F,DATOS!$A:$A,$C3314,DATOS!$G:$G,$N$1,DATOS!$L:$L,$R$1)</f>
        <v>0</v>
      </c>
      <c r="O3314" s="118">
        <f>SUMIFS(DATOS!$F:$F,DATOS!$A:$A,$C3314,DATOS!$G:$G,$O$1,DATOS!$L:$L,$R$1)</f>
        <v>0</v>
      </c>
      <c r="P3314" s="119">
        <f>SUMIFS(DATOS!$F:$F,DATOS!$A:$A,$C3314,DATOS!$G:$G,$P$1,DATOS!$L:$L,$R$1)</f>
        <v>0</v>
      </c>
      <c r="Q3314" s="117">
        <f>SUMIFS(DATOS!$F:$F,DATOS!$A:$A,$C3314,DATOS!$G:$G,$N$1,DATOS!$J:$J,$S$1)</f>
        <v>0</v>
      </c>
      <c r="R3314" s="118">
        <f>SUMIFS(DATOS!$F:$F,DATOS!$A:$A,$C3314,DATOS!$G:$G,$O$1,DATOS!$J:$J,$S$1)</f>
        <v>0</v>
      </c>
      <c r="S3314" s="119">
        <f>SUMIFS(DATOS!$F:$F,DATOS!$A:$A,$C3314,DATOS!$G:$G,$P$1,DATOS!$J:$J,$S$1)</f>
        <v>0</v>
      </c>
      <c r="T3314" s="117">
        <f>SUMIFS(DATOS!$F:$F,DATOS!$A:$A,$C3314,DATOS!$G:$G,$N$1,DATOS!$K:$K,$T$1)</f>
        <v>0</v>
      </c>
      <c r="U3314" s="118">
        <f>SUMIFS(DATOS!$F:$F,DATOS!$A:$A,$C3314,DATOS!$G:$G,$O$1,DATOS!$K:$K,$T$1)</f>
        <v>0</v>
      </c>
      <c r="V3314" s="119">
        <f>SUMIFS(DATOS!$F:$F,DATOS!$A:$A,$C3314,DATOS!$G:$G,$P$1,DATOS!$K:$K,$R$1)</f>
        <v>0</v>
      </c>
    </row>
    <row r="3315" spans="1:22">
      <c r="A3315" s="128" t="s">
        <v>452</v>
      </c>
      <c r="B3315" s="128" t="str">
        <f t="shared" si="384"/>
        <v>1 4 6 462 005 001</v>
      </c>
      <c r="C3315" s="5" t="s">
        <v>10446</v>
      </c>
      <c r="D3315" t="s">
        <v>409</v>
      </c>
      <c r="E3315" s="127">
        <f t="shared" si="391"/>
        <v>0</v>
      </c>
      <c r="F3315" s="127">
        <f t="shared" si="392"/>
        <v>0</v>
      </c>
      <c r="G3315" s="127">
        <f t="shared" si="393"/>
        <v>0</v>
      </c>
      <c r="H3315" s="131">
        <f t="shared" si="394"/>
        <v>0</v>
      </c>
      <c r="I3315" s="128">
        <f t="shared" si="395"/>
        <v>17</v>
      </c>
      <c r="J3315" s="156" t="str">
        <f t="shared" si="385"/>
        <v>1 4 6 462 005</v>
      </c>
      <c r="K3315" s="118">
        <f>SUMIFS(DATOS!$F:$F,DATOS!$A:$A,$C3315,DATOS!$G:$G,$N$1,DATOS!$E:$E,$Q$1)</f>
        <v>0</v>
      </c>
      <c r="L3315" s="118">
        <f>SUMIFS(DATOS!$F:$F,DATOS!$A:$A,$C3315,DATOS!$G:$G,$O$1,DATOS!$E:$E,$Q$1)</f>
        <v>0</v>
      </c>
      <c r="M3315" s="119">
        <f>SUMIFS(DATOS!$F:$F,DATOS!$A:$A,$C3315,DATOS!$G:$G,$P$1,DATOS!$E:$E,$Q$1)</f>
        <v>0</v>
      </c>
      <c r="N3315" s="117">
        <f>SUMIFS(DATOS!$F:$F,DATOS!$A:$A,$C3315,DATOS!$G:$G,$N$1,DATOS!$L:$L,$R$1)</f>
        <v>0</v>
      </c>
      <c r="O3315" s="118">
        <f>SUMIFS(DATOS!$F:$F,DATOS!$A:$A,$C3315,DATOS!$G:$G,$O$1,DATOS!$L:$L,$R$1)</f>
        <v>0</v>
      </c>
      <c r="P3315" s="119">
        <f>SUMIFS(DATOS!$F:$F,DATOS!$A:$A,$C3315,DATOS!$G:$G,$P$1,DATOS!$L:$L,$R$1)</f>
        <v>0</v>
      </c>
      <c r="Q3315" s="117">
        <f>SUMIFS(DATOS!$F:$F,DATOS!$A:$A,$C3315,DATOS!$G:$G,$N$1,DATOS!$J:$J,$S$1)</f>
        <v>0</v>
      </c>
      <c r="R3315" s="118">
        <f>SUMIFS(DATOS!$F:$F,DATOS!$A:$A,$C3315,DATOS!$G:$G,$O$1,DATOS!$J:$J,$S$1)</f>
        <v>0</v>
      </c>
      <c r="S3315" s="119">
        <f>SUMIFS(DATOS!$F:$F,DATOS!$A:$A,$C3315,DATOS!$G:$G,$P$1,DATOS!$J:$J,$S$1)</f>
        <v>0</v>
      </c>
      <c r="T3315" s="117">
        <f>SUMIFS(DATOS!$F:$F,DATOS!$A:$A,$C3315,DATOS!$G:$G,$N$1,DATOS!$K:$K,$T$1)</f>
        <v>0</v>
      </c>
      <c r="U3315" s="118">
        <f>SUMIFS(DATOS!$F:$F,DATOS!$A:$A,$C3315,DATOS!$G:$G,$O$1,DATOS!$K:$K,$T$1)</f>
        <v>0</v>
      </c>
      <c r="V3315" s="119">
        <f>SUMIFS(DATOS!$F:$F,DATOS!$A:$A,$C3315,DATOS!$G:$G,$P$1,DATOS!$K:$K,$R$1)</f>
        <v>0</v>
      </c>
    </row>
    <row r="3316" spans="1:22">
      <c r="A3316" s="128" t="s">
        <v>452</v>
      </c>
      <c r="B3316" s="128" t="str">
        <f t="shared" si="384"/>
        <v>1 4 6 463 001 001</v>
      </c>
      <c r="C3316" s="5" t="s">
        <v>5102</v>
      </c>
      <c r="D3316" t="s">
        <v>410</v>
      </c>
      <c r="E3316" s="127">
        <f t="shared" si="391"/>
        <v>0</v>
      </c>
      <c r="F3316" s="127">
        <f t="shared" si="392"/>
        <v>0</v>
      </c>
      <c r="G3316" s="127">
        <f t="shared" si="393"/>
        <v>0</v>
      </c>
      <c r="H3316" s="131">
        <f t="shared" si="394"/>
        <v>0</v>
      </c>
      <c r="I3316" s="128">
        <f t="shared" si="395"/>
        <v>17</v>
      </c>
      <c r="J3316" s="156" t="str">
        <f t="shared" si="385"/>
        <v>1 4 6 463 001</v>
      </c>
      <c r="K3316" s="118">
        <f>SUMIFS(DATOS!$F:$F,DATOS!$A:$A,$C3316,DATOS!$G:$G,$N$1,DATOS!$E:$E,$Q$1)</f>
        <v>0</v>
      </c>
      <c r="L3316" s="118">
        <f>SUMIFS(DATOS!$F:$F,DATOS!$A:$A,$C3316,DATOS!$G:$G,$O$1,DATOS!$E:$E,$Q$1)</f>
        <v>0</v>
      </c>
      <c r="M3316" s="119">
        <f>SUMIFS(DATOS!$F:$F,DATOS!$A:$A,$C3316,DATOS!$G:$G,$P$1,DATOS!$E:$E,$Q$1)</f>
        <v>0</v>
      </c>
      <c r="N3316" s="117">
        <f>SUMIFS(DATOS!$F:$F,DATOS!$A:$A,$C3316,DATOS!$G:$G,$N$1,DATOS!$L:$L,$R$1)</f>
        <v>0</v>
      </c>
      <c r="O3316" s="118">
        <f>SUMIFS(DATOS!$F:$F,DATOS!$A:$A,$C3316,DATOS!$G:$G,$O$1,DATOS!$L:$L,$R$1)</f>
        <v>0</v>
      </c>
      <c r="P3316" s="119">
        <f>SUMIFS(DATOS!$F:$F,DATOS!$A:$A,$C3316,DATOS!$G:$G,$P$1,DATOS!$L:$L,$R$1)</f>
        <v>0</v>
      </c>
      <c r="Q3316" s="117">
        <f>SUMIFS(DATOS!$F:$F,DATOS!$A:$A,$C3316,DATOS!$G:$G,$N$1,DATOS!$J:$J,$S$1)</f>
        <v>0</v>
      </c>
      <c r="R3316" s="118">
        <f>SUMIFS(DATOS!$F:$F,DATOS!$A:$A,$C3316,DATOS!$G:$G,$O$1,DATOS!$J:$J,$S$1)</f>
        <v>0</v>
      </c>
      <c r="S3316" s="119">
        <f>SUMIFS(DATOS!$F:$F,DATOS!$A:$A,$C3316,DATOS!$G:$G,$P$1,DATOS!$J:$J,$S$1)</f>
        <v>0</v>
      </c>
      <c r="T3316" s="117">
        <f>SUMIFS(DATOS!$F:$F,DATOS!$A:$A,$C3316,DATOS!$G:$G,$N$1,DATOS!$K:$K,$T$1)</f>
        <v>0</v>
      </c>
      <c r="U3316" s="118">
        <f>SUMIFS(DATOS!$F:$F,DATOS!$A:$A,$C3316,DATOS!$G:$G,$O$1,DATOS!$K:$K,$T$1)</f>
        <v>0</v>
      </c>
      <c r="V3316" s="119">
        <f>SUMIFS(DATOS!$F:$F,DATOS!$A:$A,$C3316,DATOS!$G:$G,$P$1,DATOS!$K:$K,$R$1)</f>
        <v>0</v>
      </c>
    </row>
    <row r="3317" spans="1:22">
      <c r="A3317" s="128" t="s">
        <v>452</v>
      </c>
      <c r="B3317" s="128" t="str">
        <f t="shared" si="384"/>
        <v>1 4 6 463 002 001</v>
      </c>
      <c r="C3317" s="5" t="s">
        <v>10447</v>
      </c>
      <c r="D3317" t="s">
        <v>410</v>
      </c>
      <c r="E3317" s="127">
        <f t="shared" si="391"/>
        <v>0</v>
      </c>
      <c r="F3317" s="127">
        <f t="shared" si="392"/>
        <v>0</v>
      </c>
      <c r="G3317" s="127">
        <f t="shared" si="393"/>
        <v>0</v>
      </c>
      <c r="H3317" s="131">
        <f t="shared" si="394"/>
        <v>0</v>
      </c>
      <c r="I3317" s="128">
        <f t="shared" si="395"/>
        <v>17</v>
      </c>
      <c r="J3317" s="156" t="str">
        <f t="shared" si="385"/>
        <v>1 4 6 463 002</v>
      </c>
      <c r="K3317" s="118">
        <f>SUMIFS(DATOS!$F:$F,DATOS!$A:$A,$C3317,DATOS!$G:$G,$N$1,DATOS!$E:$E,$Q$1)</f>
        <v>0</v>
      </c>
      <c r="L3317" s="118">
        <f>SUMIFS(DATOS!$F:$F,DATOS!$A:$A,$C3317,DATOS!$G:$G,$O$1,DATOS!$E:$E,$Q$1)</f>
        <v>0</v>
      </c>
      <c r="M3317" s="119">
        <f>SUMIFS(DATOS!$F:$F,DATOS!$A:$A,$C3317,DATOS!$G:$G,$P$1,DATOS!$E:$E,$Q$1)</f>
        <v>0</v>
      </c>
      <c r="N3317" s="117">
        <f>SUMIFS(DATOS!$F:$F,DATOS!$A:$A,$C3317,DATOS!$G:$G,$N$1,DATOS!$L:$L,$R$1)</f>
        <v>0</v>
      </c>
      <c r="O3317" s="118">
        <f>SUMIFS(DATOS!$F:$F,DATOS!$A:$A,$C3317,DATOS!$G:$G,$O$1,DATOS!$L:$L,$R$1)</f>
        <v>0</v>
      </c>
      <c r="P3317" s="119">
        <f>SUMIFS(DATOS!$F:$F,DATOS!$A:$A,$C3317,DATOS!$G:$G,$P$1,DATOS!$L:$L,$R$1)</f>
        <v>0</v>
      </c>
      <c r="Q3317" s="117">
        <f>SUMIFS(DATOS!$F:$F,DATOS!$A:$A,$C3317,DATOS!$G:$G,$N$1,DATOS!$J:$J,$S$1)</f>
        <v>0</v>
      </c>
      <c r="R3317" s="118">
        <f>SUMIFS(DATOS!$F:$F,DATOS!$A:$A,$C3317,DATOS!$G:$G,$O$1,DATOS!$J:$J,$S$1)</f>
        <v>0</v>
      </c>
      <c r="S3317" s="119">
        <f>SUMIFS(DATOS!$F:$F,DATOS!$A:$A,$C3317,DATOS!$G:$G,$P$1,DATOS!$J:$J,$S$1)</f>
        <v>0</v>
      </c>
      <c r="T3317" s="117">
        <f>SUMIFS(DATOS!$F:$F,DATOS!$A:$A,$C3317,DATOS!$G:$G,$N$1,DATOS!$K:$K,$T$1)</f>
        <v>0</v>
      </c>
      <c r="U3317" s="118">
        <f>SUMIFS(DATOS!$F:$F,DATOS!$A:$A,$C3317,DATOS!$G:$G,$O$1,DATOS!$K:$K,$T$1)</f>
        <v>0</v>
      </c>
      <c r="V3317" s="119">
        <f>SUMIFS(DATOS!$F:$F,DATOS!$A:$A,$C3317,DATOS!$G:$G,$P$1,DATOS!$K:$K,$R$1)</f>
        <v>0</v>
      </c>
    </row>
    <row r="3318" spans="1:22">
      <c r="A3318" s="128" t="s">
        <v>452</v>
      </c>
      <c r="B3318" s="128" t="str">
        <f t="shared" si="384"/>
        <v>1 4 6 463 003 001</v>
      </c>
      <c r="C3318" s="5" t="s">
        <v>10448</v>
      </c>
      <c r="D3318" t="s">
        <v>410</v>
      </c>
      <c r="E3318" s="127">
        <f t="shared" si="391"/>
        <v>0</v>
      </c>
      <c r="F3318" s="127">
        <f t="shared" si="392"/>
        <v>0</v>
      </c>
      <c r="G3318" s="127">
        <f t="shared" si="393"/>
        <v>0</v>
      </c>
      <c r="H3318" s="131">
        <f t="shared" si="394"/>
        <v>0</v>
      </c>
      <c r="I3318" s="128">
        <f t="shared" si="395"/>
        <v>17</v>
      </c>
      <c r="J3318" s="156" t="str">
        <f t="shared" si="385"/>
        <v>1 4 6 463 003</v>
      </c>
      <c r="K3318" s="118">
        <f>SUMIFS(DATOS!$F:$F,DATOS!$A:$A,$C3318,DATOS!$G:$G,$N$1,DATOS!$E:$E,$Q$1)</f>
        <v>0</v>
      </c>
      <c r="L3318" s="118">
        <f>SUMIFS(DATOS!$F:$F,DATOS!$A:$A,$C3318,DATOS!$G:$G,$O$1,DATOS!$E:$E,$Q$1)</f>
        <v>0</v>
      </c>
      <c r="M3318" s="119">
        <f>SUMIFS(DATOS!$F:$F,DATOS!$A:$A,$C3318,DATOS!$G:$G,$P$1,DATOS!$E:$E,$Q$1)</f>
        <v>0</v>
      </c>
      <c r="N3318" s="117">
        <f>SUMIFS(DATOS!$F:$F,DATOS!$A:$A,$C3318,DATOS!$G:$G,$N$1,DATOS!$L:$L,$R$1)</f>
        <v>0</v>
      </c>
      <c r="O3318" s="118">
        <f>SUMIFS(DATOS!$F:$F,DATOS!$A:$A,$C3318,DATOS!$G:$G,$O$1,DATOS!$L:$L,$R$1)</f>
        <v>0</v>
      </c>
      <c r="P3318" s="119">
        <f>SUMIFS(DATOS!$F:$F,DATOS!$A:$A,$C3318,DATOS!$G:$G,$P$1,DATOS!$L:$L,$R$1)</f>
        <v>0</v>
      </c>
      <c r="Q3318" s="117">
        <f>SUMIFS(DATOS!$F:$F,DATOS!$A:$A,$C3318,DATOS!$G:$G,$N$1,DATOS!$J:$J,$S$1)</f>
        <v>0</v>
      </c>
      <c r="R3318" s="118">
        <f>SUMIFS(DATOS!$F:$F,DATOS!$A:$A,$C3318,DATOS!$G:$G,$O$1,DATOS!$J:$J,$S$1)</f>
        <v>0</v>
      </c>
      <c r="S3318" s="119">
        <f>SUMIFS(DATOS!$F:$F,DATOS!$A:$A,$C3318,DATOS!$G:$G,$P$1,DATOS!$J:$J,$S$1)</f>
        <v>0</v>
      </c>
      <c r="T3318" s="117">
        <f>SUMIFS(DATOS!$F:$F,DATOS!$A:$A,$C3318,DATOS!$G:$G,$N$1,DATOS!$K:$K,$T$1)</f>
        <v>0</v>
      </c>
      <c r="U3318" s="118">
        <f>SUMIFS(DATOS!$F:$F,DATOS!$A:$A,$C3318,DATOS!$G:$G,$O$1,DATOS!$K:$K,$T$1)</f>
        <v>0</v>
      </c>
      <c r="V3318" s="119">
        <f>SUMIFS(DATOS!$F:$F,DATOS!$A:$A,$C3318,DATOS!$G:$G,$P$1,DATOS!$K:$K,$R$1)</f>
        <v>0</v>
      </c>
    </row>
    <row r="3319" spans="1:22">
      <c r="A3319" s="128" t="s">
        <v>452</v>
      </c>
      <c r="B3319" s="128" t="str">
        <f t="shared" si="384"/>
        <v>1 4 6 463 004 001</v>
      </c>
      <c r="C3319" s="5" t="s">
        <v>10449</v>
      </c>
      <c r="D3319" t="s">
        <v>410</v>
      </c>
      <c r="E3319" s="127">
        <f t="shared" si="391"/>
        <v>0</v>
      </c>
      <c r="F3319" s="127">
        <f t="shared" si="392"/>
        <v>0</v>
      </c>
      <c r="G3319" s="127">
        <f t="shared" si="393"/>
        <v>0</v>
      </c>
      <c r="H3319" s="131">
        <f t="shared" si="394"/>
        <v>0</v>
      </c>
      <c r="I3319" s="128">
        <f t="shared" si="395"/>
        <v>17</v>
      </c>
      <c r="J3319" s="156" t="str">
        <f t="shared" si="385"/>
        <v>1 4 6 463 004</v>
      </c>
      <c r="K3319" s="118">
        <f>SUMIFS(DATOS!$F:$F,DATOS!$A:$A,$C3319,DATOS!$G:$G,$N$1,DATOS!$E:$E,$Q$1)</f>
        <v>0</v>
      </c>
      <c r="L3319" s="118">
        <f>SUMIFS(DATOS!$F:$F,DATOS!$A:$A,$C3319,DATOS!$G:$G,$O$1,DATOS!$E:$E,$Q$1)</f>
        <v>0</v>
      </c>
      <c r="M3319" s="119">
        <f>SUMIFS(DATOS!$F:$F,DATOS!$A:$A,$C3319,DATOS!$G:$G,$P$1,DATOS!$E:$E,$Q$1)</f>
        <v>0</v>
      </c>
      <c r="N3319" s="117">
        <f>SUMIFS(DATOS!$F:$F,DATOS!$A:$A,$C3319,DATOS!$G:$G,$N$1,DATOS!$L:$L,$R$1)</f>
        <v>0</v>
      </c>
      <c r="O3319" s="118">
        <f>SUMIFS(DATOS!$F:$F,DATOS!$A:$A,$C3319,DATOS!$G:$G,$O$1,DATOS!$L:$L,$R$1)</f>
        <v>0</v>
      </c>
      <c r="P3319" s="119">
        <f>SUMIFS(DATOS!$F:$F,DATOS!$A:$A,$C3319,DATOS!$G:$G,$P$1,DATOS!$L:$L,$R$1)</f>
        <v>0</v>
      </c>
      <c r="Q3319" s="117">
        <f>SUMIFS(DATOS!$F:$F,DATOS!$A:$A,$C3319,DATOS!$G:$G,$N$1,DATOS!$J:$J,$S$1)</f>
        <v>0</v>
      </c>
      <c r="R3319" s="118">
        <f>SUMIFS(DATOS!$F:$F,DATOS!$A:$A,$C3319,DATOS!$G:$G,$O$1,DATOS!$J:$J,$S$1)</f>
        <v>0</v>
      </c>
      <c r="S3319" s="119">
        <f>SUMIFS(DATOS!$F:$F,DATOS!$A:$A,$C3319,DATOS!$G:$G,$P$1,DATOS!$J:$J,$S$1)</f>
        <v>0</v>
      </c>
      <c r="T3319" s="117">
        <f>SUMIFS(DATOS!$F:$F,DATOS!$A:$A,$C3319,DATOS!$G:$G,$N$1,DATOS!$K:$K,$T$1)</f>
        <v>0</v>
      </c>
      <c r="U3319" s="118">
        <f>SUMIFS(DATOS!$F:$F,DATOS!$A:$A,$C3319,DATOS!$G:$G,$O$1,DATOS!$K:$K,$T$1)</f>
        <v>0</v>
      </c>
      <c r="V3319" s="119">
        <f>SUMIFS(DATOS!$F:$F,DATOS!$A:$A,$C3319,DATOS!$G:$G,$P$1,DATOS!$K:$K,$R$1)</f>
        <v>0</v>
      </c>
    </row>
    <row r="3320" spans="1:22">
      <c r="A3320" s="128" t="s">
        <v>452</v>
      </c>
      <c r="B3320" s="128" t="str">
        <f t="shared" si="384"/>
        <v>1 4 6 463 005 001</v>
      </c>
      <c r="C3320" s="5" t="s">
        <v>10450</v>
      </c>
      <c r="D3320" t="s">
        <v>410</v>
      </c>
      <c r="E3320" s="127">
        <f t="shared" si="391"/>
        <v>0</v>
      </c>
      <c r="F3320" s="127">
        <f t="shared" si="392"/>
        <v>0</v>
      </c>
      <c r="G3320" s="127">
        <f t="shared" si="393"/>
        <v>0</v>
      </c>
      <c r="H3320" s="131">
        <f t="shared" si="394"/>
        <v>0</v>
      </c>
      <c r="I3320" s="128">
        <f t="shared" si="395"/>
        <v>17</v>
      </c>
      <c r="J3320" s="156" t="str">
        <f t="shared" si="385"/>
        <v>1 4 6 463 005</v>
      </c>
      <c r="K3320" s="118">
        <f>SUMIFS(DATOS!$F:$F,DATOS!$A:$A,$C3320,DATOS!$G:$G,$N$1,DATOS!$E:$E,$Q$1)</f>
        <v>0</v>
      </c>
      <c r="L3320" s="118">
        <f>SUMIFS(DATOS!$F:$F,DATOS!$A:$A,$C3320,DATOS!$G:$G,$O$1,DATOS!$E:$E,$Q$1)</f>
        <v>0</v>
      </c>
      <c r="M3320" s="119">
        <f>SUMIFS(DATOS!$F:$F,DATOS!$A:$A,$C3320,DATOS!$G:$G,$P$1,DATOS!$E:$E,$Q$1)</f>
        <v>0</v>
      </c>
      <c r="N3320" s="117">
        <f>SUMIFS(DATOS!$F:$F,DATOS!$A:$A,$C3320,DATOS!$G:$G,$N$1,DATOS!$L:$L,$R$1)</f>
        <v>0</v>
      </c>
      <c r="O3320" s="118">
        <f>SUMIFS(DATOS!$F:$F,DATOS!$A:$A,$C3320,DATOS!$G:$G,$O$1,DATOS!$L:$L,$R$1)</f>
        <v>0</v>
      </c>
      <c r="P3320" s="119">
        <f>SUMIFS(DATOS!$F:$F,DATOS!$A:$A,$C3320,DATOS!$G:$G,$P$1,DATOS!$L:$L,$R$1)</f>
        <v>0</v>
      </c>
      <c r="Q3320" s="117">
        <f>SUMIFS(DATOS!$F:$F,DATOS!$A:$A,$C3320,DATOS!$G:$G,$N$1,DATOS!$J:$J,$S$1)</f>
        <v>0</v>
      </c>
      <c r="R3320" s="118">
        <f>SUMIFS(DATOS!$F:$F,DATOS!$A:$A,$C3320,DATOS!$G:$G,$O$1,DATOS!$J:$J,$S$1)</f>
        <v>0</v>
      </c>
      <c r="S3320" s="119">
        <f>SUMIFS(DATOS!$F:$F,DATOS!$A:$A,$C3320,DATOS!$G:$G,$P$1,DATOS!$J:$J,$S$1)</f>
        <v>0</v>
      </c>
      <c r="T3320" s="117">
        <f>SUMIFS(DATOS!$F:$F,DATOS!$A:$A,$C3320,DATOS!$G:$G,$N$1,DATOS!$K:$K,$T$1)</f>
        <v>0</v>
      </c>
      <c r="U3320" s="118">
        <f>SUMIFS(DATOS!$F:$F,DATOS!$A:$A,$C3320,DATOS!$G:$G,$O$1,DATOS!$K:$K,$T$1)</f>
        <v>0</v>
      </c>
      <c r="V3320" s="119">
        <f>SUMIFS(DATOS!$F:$F,DATOS!$A:$A,$C3320,DATOS!$G:$G,$P$1,DATOS!$K:$K,$R$1)</f>
        <v>0</v>
      </c>
    </row>
    <row r="3321" spans="1:22">
      <c r="A3321" s="128" t="s">
        <v>452</v>
      </c>
      <c r="B3321" s="128" t="str">
        <f t="shared" si="384"/>
        <v>1 4 6 464 001 001</v>
      </c>
      <c r="C3321" s="5" t="s">
        <v>5110</v>
      </c>
      <c r="D3321" t="s">
        <v>9016</v>
      </c>
      <c r="E3321" s="127">
        <f t="shared" si="391"/>
        <v>0</v>
      </c>
      <c r="F3321" s="127">
        <f t="shared" si="392"/>
        <v>0</v>
      </c>
      <c r="G3321" s="127">
        <f t="shared" si="393"/>
        <v>0</v>
      </c>
      <c r="H3321" s="131">
        <f t="shared" si="394"/>
        <v>0</v>
      </c>
      <c r="I3321" s="128">
        <f t="shared" si="395"/>
        <v>17</v>
      </c>
      <c r="J3321" s="156" t="str">
        <f t="shared" si="385"/>
        <v>1 4 6 464 001</v>
      </c>
      <c r="K3321" s="118">
        <f>SUMIFS(DATOS!$F:$F,DATOS!$A:$A,$C3321,DATOS!$G:$G,$N$1,DATOS!$E:$E,$Q$1)</f>
        <v>0</v>
      </c>
      <c r="L3321" s="118">
        <f>SUMIFS(DATOS!$F:$F,DATOS!$A:$A,$C3321,DATOS!$G:$G,$O$1,DATOS!$E:$E,$Q$1)</f>
        <v>0</v>
      </c>
      <c r="M3321" s="119">
        <f>SUMIFS(DATOS!$F:$F,DATOS!$A:$A,$C3321,DATOS!$G:$G,$P$1,DATOS!$E:$E,$Q$1)</f>
        <v>0</v>
      </c>
      <c r="N3321" s="117">
        <f>SUMIFS(DATOS!$F:$F,DATOS!$A:$A,$C3321,DATOS!$G:$G,$N$1,DATOS!$L:$L,$R$1)</f>
        <v>0</v>
      </c>
      <c r="O3321" s="118">
        <f>SUMIFS(DATOS!$F:$F,DATOS!$A:$A,$C3321,DATOS!$G:$G,$O$1,DATOS!$L:$L,$R$1)</f>
        <v>0</v>
      </c>
      <c r="P3321" s="119">
        <f>SUMIFS(DATOS!$F:$F,DATOS!$A:$A,$C3321,DATOS!$G:$G,$P$1,DATOS!$L:$L,$R$1)</f>
        <v>0</v>
      </c>
      <c r="Q3321" s="117">
        <f>SUMIFS(DATOS!$F:$F,DATOS!$A:$A,$C3321,DATOS!$G:$G,$N$1,DATOS!$J:$J,$S$1)</f>
        <v>0</v>
      </c>
      <c r="R3321" s="118">
        <f>SUMIFS(DATOS!$F:$F,DATOS!$A:$A,$C3321,DATOS!$G:$G,$O$1,DATOS!$J:$J,$S$1)</f>
        <v>0</v>
      </c>
      <c r="S3321" s="119">
        <f>SUMIFS(DATOS!$F:$F,DATOS!$A:$A,$C3321,DATOS!$G:$G,$P$1,DATOS!$J:$J,$S$1)</f>
        <v>0</v>
      </c>
      <c r="T3321" s="117">
        <f>SUMIFS(DATOS!$F:$F,DATOS!$A:$A,$C3321,DATOS!$G:$G,$N$1,DATOS!$K:$K,$T$1)</f>
        <v>0</v>
      </c>
      <c r="U3321" s="118">
        <f>SUMIFS(DATOS!$F:$F,DATOS!$A:$A,$C3321,DATOS!$G:$G,$O$1,DATOS!$K:$K,$T$1)</f>
        <v>0</v>
      </c>
      <c r="V3321" s="119">
        <f>SUMIFS(DATOS!$F:$F,DATOS!$A:$A,$C3321,DATOS!$G:$G,$P$1,DATOS!$K:$K,$R$1)</f>
        <v>0</v>
      </c>
    </row>
    <row r="3322" spans="1:22">
      <c r="A3322" s="128" t="s">
        <v>452</v>
      </c>
      <c r="B3322" s="128" t="str">
        <f t="shared" si="384"/>
        <v>1 4 6 464 002 001</v>
      </c>
      <c r="C3322" s="5" t="s">
        <v>10451</v>
      </c>
      <c r="D3322" t="s">
        <v>9016</v>
      </c>
      <c r="E3322" s="127">
        <f t="shared" si="391"/>
        <v>0</v>
      </c>
      <c r="F3322" s="127">
        <f t="shared" si="392"/>
        <v>0</v>
      </c>
      <c r="G3322" s="127">
        <f t="shared" si="393"/>
        <v>0</v>
      </c>
      <c r="H3322" s="131">
        <f t="shared" si="394"/>
        <v>0</v>
      </c>
      <c r="I3322" s="128">
        <f t="shared" si="395"/>
        <v>17</v>
      </c>
      <c r="J3322" s="156" t="str">
        <f t="shared" si="385"/>
        <v>1 4 6 464 002</v>
      </c>
      <c r="K3322" s="118">
        <f>SUMIFS(DATOS!$F:$F,DATOS!$A:$A,$C3322,DATOS!$G:$G,$N$1,DATOS!$E:$E,$Q$1)</f>
        <v>0</v>
      </c>
      <c r="L3322" s="118">
        <f>SUMIFS(DATOS!$F:$F,DATOS!$A:$A,$C3322,DATOS!$G:$G,$O$1,DATOS!$E:$E,$Q$1)</f>
        <v>0</v>
      </c>
      <c r="M3322" s="119">
        <f>SUMIFS(DATOS!$F:$F,DATOS!$A:$A,$C3322,DATOS!$G:$G,$P$1,DATOS!$E:$E,$Q$1)</f>
        <v>0</v>
      </c>
      <c r="N3322" s="117">
        <f>SUMIFS(DATOS!$F:$F,DATOS!$A:$A,$C3322,DATOS!$G:$G,$N$1,DATOS!$L:$L,$R$1)</f>
        <v>0</v>
      </c>
      <c r="O3322" s="118">
        <f>SUMIFS(DATOS!$F:$F,DATOS!$A:$A,$C3322,DATOS!$G:$G,$O$1,DATOS!$L:$L,$R$1)</f>
        <v>0</v>
      </c>
      <c r="P3322" s="119">
        <f>SUMIFS(DATOS!$F:$F,DATOS!$A:$A,$C3322,DATOS!$G:$G,$P$1,DATOS!$L:$L,$R$1)</f>
        <v>0</v>
      </c>
      <c r="Q3322" s="117">
        <f>SUMIFS(DATOS!$F:$F,DATOS!$A:$A,$C3322,DATOS!$G:$G,$N$1,DATOS!$J:$J,$S$1)</f>
        <v>0</v>
      </c>
      <c r="R3322" s="118">
        <f>SUMIFS(DATOS!$F:$F,DATOS!$A:$A,$C3322,DATOS!$G:$G,$O$1,DATOS!$J:$J,$S$1)</f>
        <v>0</v>
      </c>
      <c r="S3322" s="119">
        <f>SUMIFS(DATOS!$F:$F,DATOS!$A:$A,$C3322,DATOS!$G:$G,$P$1,DATOS!$J:$J,$S$1)</f>
        <v>0</v>
      </c>
      <c r="T3322" s="117">
        <f>SUMIFS(DATOS!$F:$F,DATOS!$A:$A,$C3322,DATOS!$G:$G,$N$1,DATOS!$K:$K,$T$1)</f>
        <v>0</v>
      </c>
      <c r="U3322" s="118">
        <f>SUMIFS(DATOS!$F:$F,DATOS!$A:$A,$C3322,DATOS!$G:$G,$O$1,DATOS!$K:$K,$T$1)</f>
        <v>0</v>
      </c>
      <c r="V3322" s="119">
        <f>SUMIFS(DATOS!$F:$F,DATOS!$A:$A,$C3322,DATOS!$G:$G,$P$1,DATOS!$K:$K,$R$1)</f>
        <v>0</v>
      </c>
    </row>
    <row r="3323" spans="1:22">
      <c r="A3323" s="128" t="s">
        <v>452</v>
      </c>
      <c r="B3323" s="128" t="str">
        <f t="shared" si="384"/>
        <v>1 4 6 464 003 001</v>
      </c>
      <c r="C3323" s="5" t="s">
        <v>10452</v>
      </c>
      <c r="D3323" t="s">
        <v>9016</v>
      </c>
      <c r="E3323" s="127">
        <f t="shared" si="391"/>
        <v>0</v>
      </c>
      <c r="F3323" s="127">
        <f t="shared" si="392"/>
        <v>0</v>
      </c>
      <c r="G3323" s="127">
        <f t="shared" si="393"/>
        <v>0</v>
      </c>
      <c r="H3323" s="131">
        <f t="shared" si="394"/>
        <v>0</v>
      </c>
      <c r="I3323" s="128">
        <f t="shared" si="395"/>
        <v>17</v>
      </c>
      <c r="J3323" s="156" t="str">
        <f t="shared" si="385"/>
        <v>1 4 6 464 003</v>
      </c>
      <c r="K3323" s="118">
        <f>SUMIFS(DATOS!$F:$F,DATOS!$A:$A,$C3323,DATOS!$G:$G,$N$1,DATOS!$E:$E,$Q$1)</f>
        <v>0</v>
      </c>
      <c r="L3323" s="118">
        <f>SUMIFS(DATOS!$F:$F,DATOS!$A:$A,$C3323,DATOS!$G:$G,$O$1,DATOS!$E:$E,$Q$1)</f>
        <v>0</v>
      </c>
      <c r="M3323" s="119">
        <f>SUMIFS(DATOS!$F:$F,DATOS!$A:$A,$C3323,DATOS!$G:$G,$P$1,DATOS!$E:$E,$Q$1)</f>
        <v>0</v>
      </c>
      <c r="N3323" s="117">
        <f>SUMIFS(DATOS!$F:$F,DATOS!$A:$A,$C3323,DATOS!$G:$G,$N$1,DATOS!$L:$L,$R$1)</f>
        <v>0</v>
      </c>
      <c r="O3323" s="118">
        <f>SUMIFS(DATOS!$F:$F,DATOS!$A:$A,$C3323,DATOS!$G:$G,$O$1,DATOS!$L:$L,$R$1)</f>
        <v>0</v>
      </c>
      <c r="P3323" s="119">
        <f>SUMIFS(DATOS!$F:$F,DATOS!$A:$A,$C3323,DATOS!$G:$G,$P$1,DATOS!$L:$L,$R$1)</f>
        <v>0</v>
      </c>
      <c r="Q3323" s="117">
        <f>SUMIFS(DATOS!$F:$F,DATOS!$A:$A,$C3323,DATOS!$G:$G,$N$1,DATOS!$J:$J,$S$1)</f>
        <v>0</v>
      </c>
      <c r="R3323" s="118">
        <f>SUMIFS(DATOS!$F:$F,DATOS!$A:$A,$C3323,DATOS!$G:$G,$O$1,DATOS!$J:$J,$S$1)</f>
        <v>0</v>
      </c>
      <c r="S3323" s="119">
        <f>SUMIFS(DATOS!$F:$F,DATOS!$A:$A,$C3323,DATOS!$G:$G,$P$1,DATOS!$J:$J,$S$1)</f>
        <v>0</v>
      </c>
      <c r="T3323" s="117">
        <f>SUMIFS(DATOS!$F:$F,DATOS!$A:$A,$C3323,DATOS!$G:$G,$N$1,DATOS!$K:$K,$T$1)</f>
        <v>0</v>
      </c>
      <c r="U3323" s="118">
        <f>SUMIFS(DATOS!$F:$F,DATOS!$A:$A,$C3323,DATOS!$G:$G,$O$1,DATOS!$K:$K,$T$1)</f>
        <v>0</v>
      </c>
      <c r="V3323" s="119">
        <f>SUMIFS(DATOS!$F:$F,DATOS!$A:$A,$C3323,DATOS!$G:$G,$P$1,DATOS!$K:$K,$R$1)</f>
        <v>0</v>
      </c>
    </row>
    <row r="3324" spans="1:22">
      <c r="A3324" s="128" t="s">
        <v>452</v>
      </c>
      <c r="B3324" s="128" t="str">
        <f t="shared" si="384"/>
        <v>1 4 6 464 004 001</v>
      </c>
      <c r="C3324" s="5" t="s">
        <v>10453</v>
      </c>
      <c r="D3324" t="s">
        <v>9016</v>
      </c>
      <c r="E3324" s="127">
        <f t="shared" si="391"/>
        <v>0</v>
      </c>
      <c r="F3324" s="127">
        <f t="shared" si="392"/>
        <v>0</v>
      </c>
      <c r="G3324" s="127">
        <f t="shared" si="393"/>
        <v>0</v>
      </c>
      <c r="H3324" s="131">
        <f t="shared" si="394"/>
        <v>0</v>
      </c>
      <c r="I3324" s="128">
        <f t="shared" si="395"/>
        <v>17</v>
      </c>
      <c r="J3324" s="156" t="str">
        <f t="shared" si="385"/>
        <v>1 4 6 464 004</v>
      </c>
      <c r="K3324" s="118">
        <f>SUMIFS(DATOS!$F:$F,DATOS!$A:$A,$C3324,DATOS!$G:$G,$N$1,DATOS!$E:$E,$Q$1)</f>
        <v>0</v>
      </c>
      <c r="L3324" s="118">
        <f>SUMIFS(DATOS!$F:$F,DATOS!$A:$A,$C3324,DATOS!$G:$G,$O$1,DATOS!$E:$E,$Q$1)</f>
        <v>0</v>
      </c>
      <c r="M3324" s="119">
        <f>SUMIFS(DATOS!$F:$F,DATOS!$A:$A,$C3324,DATOS!$G:$G,$P$1,DATOS!$E:$E,$Q$1)</f>
        <v>0</v>
      </c>
      <c r="N3324" s="117">
        <f>SUMIFS(DATOS!$F:$F,DATOS!$A:$A,$C3324,DATOS!$G:$G,$N$1,DATOS!$L:$L,$R$1)</f>
        <v>0</v>
      </c>
      <c r="O3324" s="118">
        <f>SUMIFS(DATOS!$F:$F,DATOS!$A:$A,$C3324,DATOS!$G:$G,$O$1,DATOS!$L:$L,$R$1)</f>
        <v>0</v>
      </c>
      <c r="P3324" s="119">
        <f>SUMIFS(DATOS!$F:$F,DATOS!$A:$A,$C3324,DATOS!$G:$G,$P$1,DATOS!$L:$L,$R$1)</f>
        <v>0</v>
      </c>
      <c r="Q3324" s="117">
        <f>SUMIFS(DATOS!$F:$F,DATOS!$A:$A,$C3324,DATOS!$G:$G,$N$1,DATOS!$J:$J,$S$1)</f>
        <v>0</v>
      </c>
      <c r="R3324" s="118">
        <f>SUMIFS(DATOS!$F:$F,DATOS!$A:$A,$C3324,DATOS!$G:$G,$O$1,DATOS!$J:$J,$S$1)</f>
        <v>0</v>
      </c>
      <c r="S3324" s="119">
        <f>SUMIFS(DATOS!$F:$F,DATOS!$A:$A,$C3324,DATOS!$G:$G,$P$1,DATOS!$J:$J,$S$1)</f>
        <v>0</v>
      </c>
      <c r="T3324" s="117">
        <f>SUMIFS(DATOS!$F:$F,DATOS!$A:$A,$C3324,DATOS!$G:$G,$N$1,DATOS!$K:$K,$T$1)</f>
        <v>0</v>
      </c>
      <c r="U3324" s="118">
        <f>SUMIFS(DATOS!$F:$F,DATOS!$A:$A,$C3324,DATOS!$G:$G,$O$1,DATOS!$K:$K,$T$1)</f>
        <v>0</v>
      </c>
      <c r="V3324" s="119">
        <f>SUMIFS(DATOS!$F:$F,DATOS!$A:$A,$C3324,DATOS!$G:$G,$P$1,DATOS!$K:$K,$R$1)</f>
        <v>0</v>
      </c>
    </row>
    <row r="3325" spans="1:22">
      <c r="A3325" s="128" t="s">
        <v>452</v>
      </c>
      <c r="B3325" s="128" t="str">
        <f t="shared" si="384"/>
        <v>1 4 6 464 005 001</v>
      </c>
      <c r="C3325" s="5" t="s">
        <v>10454</v>
      </c>
      <c r="D3325" t="s">
        <v>9016</v>
      </c>
      <c r="E3325" s="127">
        <f t="shared" si="391"/>
        <v>0</v>
      </c>
      <c r="F3325" s="127">
        <f t="shared" si="392"/>
        <v>0</v>
      </c>
      <c r="G3325" s="127">
        <f t="shared" si="393"/>
        <v>0</v>
      </c>
      <c r="H3325" s="131">
        <f t="shared" si="394"/>
        <v>0</v>
      </c>
      <c r="I3325" s="128">
        <f t="shared" si="395"/>
        <v>17</v>
      </c>
      <c r="J3325" s="156" t="str">
        <f t="shared" si="385"/>
        <v>1 4 6 464 005</v>
      </c>
      <c r="K3325" s="118">
        <f>SUMIFS(DATOS!$F:$F,DATOS!$A:$A,$C3325,DATOS!$G:$G,$N$1,DATOS!$E:$E,$Q$1)</f>
        <v>0</v>
      </c>
      <c r="L3325" s="118">
        <f>SUMIFS(DATOS!$F:$F,DATOS!$A:$A,$C3325,DATOS!$G:$G,$O$1,DATOS!$E:$E,$Q$1)</f>
        <v>0</v>
      </c>
      <c r="M3325" s="119">
        <f>SUMIFS(DATOS!$F:$F,DATOS!$A:$A,$C3325,DATOS!$G:$G,$P$1,DATOS!$E:$E,$Q$1)</f>
        <v>0</v>
      </c>
      <c r="N3325" s="117">
        <f>SUMIFS(DATOS!$F:$F,DATOS!$A:$A,$C3325,DATOS!$G:$G,$N$1,DATOS!$L:$L,$R$1)</f>
        <v>0</v>
      </c>
      <c r="O3325" s="118">
        <f>SUMIFS(DATOS!$F:$F,DATOS!$A:$A,$C3325,DATOS!$G:$G,$O$1,DATOS!$L:$L,$R$1)</f>
        <v>0</v>
      </c>
      <c r="P3325" s="119">
        <f>SUMIFS(DATOS!$F:$F,DATOS!$A:$A,$C3325,DATOS!$G:$G,$P$1,DATOS!$L:$L,$R$1)</f>
        <v>0</v>
      </c>
      <c r="Q3325" s="117">
        <f>SUMIFS(DATOS!$F:$F,DATOS!$A:$A,$C3325,DATOS!$G:$G,$N$1,DATOS!$J:$J,$S$1)</f>
        <v>0</v>
      </c>
      <c r="R3325" s="118">
        <f>SUMIFS(DATOS!$F:$F,DATOS!$A:$A,$C3325,DATOS!$G:$G,$O$1,DATOS!$J:$J,$S$1)</f>
        <v>0</v>
      </c>
      <c r="S3325" s="119">
        <f>SUMIFS(DATOS!$F:$F,DATOS!$A:$A,$C3325,DATOS!$G:$G,$P$1,DATOS!$J:$J,$S$1)</f>
        <v>0</v>
      </c>
      <c r="T3325" s="117">
        <f>SUMIFS(DATOS!$F:$F,DATOS!$A:$A,$C3325,DATOS!$G:$G,$N$1,DATOS!$K:$K,$T$1)</f>
        <v>0</v>
      </c>
      <c r="U3325" s="118">
        <f>SUMIFS(DATOS!$F:$F,DATOS!$A:$A,$C3325,DATOS!$G:$G,$O$1,DATOS!$K:$K,$T$1)</f>
        <v>0</v>
      </c>
      <c r="V3325" s="119">
        <f>SUMIFS(DATOS!$F:$F,DATOS!$A:$A,$C3325,DATOS!$G:$G,$P$1,DATOS!$K:$K,$R$1)</f>
        <v>0</v>
      </c>
    </row>
    <row r="3326" spans="1:22">
      <c r="A3326" s="128" t="s">
        <v>452</v>
      </c>
      <c r="B3326" s="128" t="str">
        <f t="shared" si="384"/>
        <v>1 4 6 465 001 001</v>
      </c>
      <c r="C3326" s="5" t="s">
        <v>5118</v>
      </c>
      <c r="D3326" t="s">
        <v>3434</v>
      </c>
      <c r="E3326" s="127">
        <f t="shared" si="391"/>
        <v>0</v>
      </c>
      <c r="F3326" s="127">
        <f t="shared" si="392"/>
        <v>0</v>
      </c>
      <c r="G3326" s="127">
        <f t="shared" si="393"/>
        <v>0</v>
      </c>
      <c r="H3326" s="131">
        <f t="shared" si="394"/>
        <v>0</v>
      </c>
      <c r="I3326" s="128">
        <f t="shared" si="395"/>
        <v>17</v>
      </c>
      <c r="J3326" s="156" t="str">
        <f t="shared" si="385"/>
        <v>1 4 6 465 001</v>
      </c>
      <c r="K3326" s="118">
        <f>SUMIFS(DATOS!$F:$F,DATOS!$A:$A,$C3326,DATOS!$G:$G,$N$1,DATOS!$E:$E,$Q$1)</f>
        <v>0</v>
      </c>
      <c r="L3326" s="118">
        <f>SUMIFS(DATOS!$F:$F,DATOS!$A:$A,$C3326,DATOS!$G:$G,$O$1,DATOS!$E:$E,$Q$1)</f>
        <v>0</v>
      </c>
      <c r="M3326" s="119">
        <f>SUMIFS(DATOS!$F:$F,DATOS!$A:$A,$C3326,DATOS!$G:$G,$P$1,DATOS!$E:$E,$Q$1)</f>
        <v>0</v>
      </c>
      <c r="N3326" s="117">
        <f>SUMIFS(DATOS!$F:$F,DATOS!$A:$A,$C3326,DATOS!$G:$G,$N$1,DATOS!$L:$L,$R$1)</f>
        <v>0</v>
      </c>
      <c r="O3326" s="118">
        <f>SUMIFS(DATOS!$F:$F,DATOS!$A:$A,$C3326,DATOS!$G:$G,$O$1,DATOS!$L:$L,$R$1)</f>
        <v>0</v>
      </c>
      <c r="P3326" s="119">
        <f>SUMIFS(DATOS!$F:$F,DATOS!$A:$A,$C3326,DATOS!$G:$G,$P$1,DATOS!$L:$L,$R$1)</f>
        <v>0</v>
      </c>
      <c r="Q3326" s="117">
        <f>SUMIFS(DATOS!$F:$F,DATOS!$A:$A,$C3326,DATOS!$G:$G,$N$1,DATOS!$J:$J,$S$1)</f>
        <v>0</v>
      </c>
      <c r="R3326" s="118">
        <f>SUMIFS(DATOS!$F:$F,DATOS!$A:$A,$C3326,DATOS!$G:$G,$O$1,DATOS!$J:$J,$S$1)</f>
        <v>0</v>
      </c>
      <c r="S3326" s="119">
        <f>SUMIFS(DATOS!$F:$F,DATOS!$A:$A,$C3326,DATOS!$G:$G,$P$1,DATOS!$J:$J,$S$1)</f>
        <v>0</v>
      </c>
      <c r="T3326" s="117">
        <f>SUMIFS(DATOS!$F:$F,DATOS!$A:$A,$C3326,DATOS!$G:$G,$N$1,DATOS!$K:$K,$T$1)</f>
        <v>0</v>
      </c>
      <c r="U3326" s="118">
        <f>SUMIFS(DATOS!$F:$F,DATOS!$A:$A,$C3326,DATOS!$G:$G,$O$1,DATOS!$K:$K,$T$1)</f>
        <v>0</v>
      </c>
      <c r="V3326" s="119">
        <f>SUMIFS(DATOS!$F:$F,DATOS!$A:$A,$C3326,DATOS!$G:$G,$P$1,DATOS!$K:$K,$R$1)</f>
        <v>0</v>
      </c>
    </row>
    <row r="3327" spans="1:22">
      <c r="A3327" s="128" t="s">
        <v>452</v>
      </c>
      <c r="B3327" s="128" t="str">
        <f t="shared" si="384"/>
        <v>1 4 6 465 002 001</v>
      </c>
      <c r="C3327" s="5" t="s">
        <v>10455</v>
      </c>
      <c r="D3327" t="s">
        <v>3434</v>
      </c>
      <c r="E3327" s="127">
        <f t="shared" si="391"/>
        <v>0</v>
      </c>
      <c r="F3327" s="127">
        <f t="shared" si="392"/>
        <v>0</v>
      </c>
      <c r="G3327" s="127">
        <f t="shared" si="393"/>
        <v>0</v>
      </c>
      <c r="H3327" s="131">
        <f t="shared" si="394"/>
        <v>0</v>
      </c>
      <c r="I3327" s="128">
        <f t="shared" si="395"/>
        <v>17</v>
      </c>
      <c r="J3327" s="156" t="str">
        <f t="shared" si="385"/>
        <v>1 4 6 465 002</v>
      </c>
      <c r="K3327" s="118">
        <f>SUMIFS(DATOS!$F:$F,DATOS!$A:$A,$C3327,DATOS!$G:$G,$N$1,DATOS!$E:$E,$Q$1)</f>
        <v>0</v>
      </c>
      <c r="L3327" s="118">
        <f>SUMIFS(DATOS!$F:$F,DATOS!$A:$A,$C3327,DATOS!$G:$G,$O$1,DATOS!$E:$E,$Q$1)</f>
        <v>0</v>
      </c>
      <c r="M3327" s="119">
        <f>SUMIFS(DATOS!$F:$F,DATOS!$A:$A,$C3327,DATOS!$G:$G,$P$1,DATOS!$E:$E,$Q$1)</f>
        <v>0</v>
      </c>
      <c r="N3327" s="117">
        <f>SUMIFS(DATOS!$F:$F,DATOS!$A:$A,$C3327,DATOS!$G:$G,$N$1,DATOS!$L:$L,$R$1)</f>
        <v>0</v>
      </c>
      <c r="O3327" s="118">
        <f>SUMIFS(DATOS!$F:$F,DATOS!$A:$A,$C3327,DATOS!$G:$G,$O$1,DATOS!$L:$L,$R$1)</f>
        <v>0</v>
      </c>
      <c r="P3327" s="119">
        <f>SUMIFS(DATOS!$F:$F,DATOS!$A:$A,$C3327,DATOS!$G:$G,$P$1,DATOS!$L:$L,$R$1)</f>
        <v>0</v>
      </c>
      <c r="Q3327" s="117">
        <f>SUMIFS(DATOS!$F:$F,DATOS!$A:$A,$C3327,DATOS!$G:$G,$N$1,DATOS!$J:$J,$S$1)</f>
        <v>0</v>
      </c>
      <c r="R3327" s="118">
        <f>SUMIFS(DATOS!$F:$F,DATOS!$A:$A,$C3327,DATOS!$G:$G,$O$1,DATOS!$J:$J,$S$1)</f>
        <v>0</v>
      </c>
      <c r="S3327" s="119">
        <f>SUMIFS(DATOS!$F:$F,DATOS!$A:$A,$C3327,DATOS!$G:$G,$P$1,DATOS!$J:$J,$S$1)</f>
        <v>0</v>
      </c>
      <c r="T3327" s="117">
        <f>SUMIFS(DATOS!$F:$F,DATOS!$A:$A,$C3327,DATOS!$G:$G,$N$1,DATOS!$K:$K,$T$1)</f>
        <v>0</v>
      </c>
      <c r="U3327" s="118">
        <f>SUMIFS(DATOS!$F:$F,DATOS!$A:$A,$C3327,DATOS!$G:$G,$O$1,DATOS!$K:$K,$T$1)</f>
        <v>0</v>
      </c>
      <c r="V3327" s="119">
        <f>SUMIFS(DATOS!$F:$F,DATOS!$A:$A,$C3327,DATOS!$G:$G,$P$1,DATOS!$K:$K,$R$1)</f>
        <v>0</v>
      </c>
    </row>
    <row r="3328" spans="1:22">
      <c r="A3328" s="128" t="s">
        <v>452</v>
      </c>
      <c r="B3328" s="128" t="str">
        <f t="shared" si="384"/>
        <v>1 4 6 465 003 001</v>
      </c>
      <c r="C3328" s="5" t="s">
        <v>10456</v>
      </c>
      <c r="D3328" t="s">
        <v>3434</v>
      </c>
      <c r="E3328" s="127">
        <f t="shared" si="391"/>
        <v>0</v>
      </c>
      <c r="F3328" s="127">
        <f t="shared" si="392"/>
        <v>0</v>
      </c>
      <c r="G3328" s="127">
        <f t="shared" si="393"/>
        <v>0</v>
      </c>
      <c r="H3328" s="131">
        <f t="shared" si="394"/>
        <v>0</v>
      </c>
      <c r="I3328" s="128">
        <f t="shared" si="395"/>
        <v>17</v>
      </c>
      <c r="J3328" s="156" t="str">
        <f t="shared" si="385"/>
        <v>1 4 6 465 003</v>
      </c>
      <c r="K3328" s="118">
        <f>SUMIFS(DATOS!$F:$F,DATOS!$A:$A,$C3328,DATOS!$G:$G,$N$1,DATOS!$E:$E,$Q$1)</f>
        <v>0</v>
      </c>
      <c r="L3328" s="118">
        <f>SUMIFS(DATOS!$F:$F,DATOS!$A:$A,$C3328,DATOS!$G:$G,$O$1,DATOS!$E:$E,$Q$1)</f>
        <v>0</v>
      </c>
      <c r="M3328" s="119">
        <f>SUMIFS(DATOS!$F:$F,DATOS!$A:$A,$C3328,DATOS!$G:$G,$P$1,DATOS!$E:$E,$Q$1)</f>
        <v>0</v>
      </c>
      <c r="N3328" s="117">
        <f>SUMIFS(DATOS!$F:$F,DATOS!$A:$A,$C3328,DATOS!$G:$G,$N$1,DATOS!$L:$L,$R$1)</f>
        <v>0</v>
      </c>
      <c r="O3328" s="118">
        <f>SUMIFS(DATOS!$F:$F,DATOS!$A:$A,$C3328,DATOS!$G:$G,$O$1,DATOS!$L:$L,$R$1)</f>
        <v>0</v>
      </c>
      <c r="P3328" s="119">
        <f>SUMIFS(DATOS!$F:$F,DATOS!$A:$A,$C3328,DATOS!$G:$G,$P$1,DATOS!$L:$L,$R$1)</f>
        <v>0</v>
      </c>
      <c r="Q3328" s="117">
        <f>SUMIFS(DATOS!$F:$F,DATOS!$A:$A,$C3328,DATOS!$G:$G,$N$1,DATOS!$J:$J,$S$1)</f>
        <v>0</v>
      </c>
      <c r="R3328" s="118">
        <f>SUMIFS(DATOS!$F:$F,DATOS!$A:$A,$C3328,DATOS!$G:$G,$O$1,DATOS!$J:$J,$S$1)</f>
        <v>0</v>
      </c>
      <c r="S3328" s="119">
        <f>SUMIFS(DATOS!$F:$F,DATOS!$A:$A,$C3328,DATOS!$G:$G,$P$1,DATOS!$J:$J,$S$1)</f>
        <v>0</v>
      </c>
      <c r="T3328" s="117">
        <f>SUMIFS(DATOS!$F:$F,DATOS!$A:$A,$C3328,DATOS!$G:$G,$N$1,DATOS!$K:$K,$T$1)</f>
        <v>0</v>
      </c>
      <c r="U3328" s="118">
        <f>SUMIFS(DATOS!$F:$F,DATOS!$A:$A,$C3328,DATOS!$G:$G,$O$1,DATOS!$K:$K,$T$1)</f>
        <v>0</v>
      </c>
      <c r="V3328" s="119">
        <f>SUMIFS(DATOS!$F:$F,DATOS!$A:$A,$C3328,DATOS!$G:$G,$P$1,DATOS!$K:$K,$R$1)</f>
        <v>0</v>
      </c>
    </row>
    <row r="3329" spans="1:22">
      <c r="A3329" s="128" t="s">
        <v>452</v>
      </c>
      <c r="B3329" s="128" t="str">
        <f t="shared" si="384"/>
        <v>1 4 6 465 004 001</v>
      </c>
      <c r="C3329" s="5" t="s">
        <v>10457</v>
      </c>
      <c r="D3329" t="s">
        <v>3434</v>
      </c>
      <c r="E3329" s="127">
        <f t="shared" si="391"/>
        <v>0</v>
      </c>
      <c r="F3329" s="127">
        <f t="shared" si="392"/>
        <v>0</v>
      </c>
      <c r="G3329" s="127">
        <f t="shared" si="393"/>
        <v>0</v>
      </c>
      <c r="H3329" s="131">
        <f t="shared" si="394"/>
        <v>0</v>
      </c>
      <c r="I3329" s="128">
        <f t="shared" si="395"/>
        <v>17</v>
      </c>
      <c r="J3329" s="156" t="str">
        <f t="shared" si="385"/>
        <v>1 4 6 465 004</v>
      </c>
      <c r="K3329" s="118">
        <f>SUMIFS(DATOS!$F:$F,DATOS!$A:$A,$C3329,DATOS!$G:$G,$N$1,DATOS!$E:$E,$Q$1)</f>
        <v>0</v>
      </c>
      <c r="L3329" s="118">
        <f>SUMIFS(DATOS!$F:$F,DATOS!$A:$A,$C3329,DATOS!$G:$G,$O$1,DATOS!$E:$E,$Q$1)</f>
        <v>0</v>
      </c>
      <c r="M3329" s="119">
        <f>SUMIFS(DATOS!$F:$F,DATOS!$A:$A,$C3329,DATOS!$G:$G,$P$1,DATOS!$E:$E,$Q$1)</f>
        <v>0</v>
      </c>
      <c r="N3329" s="117">
        <f>SUMIFS(DATOS!$F:$F,DATOS!$A:$A,$C3329,DATOS!$G:$G,$N$1,DATOS!$L:$L,$R$1)</f>
        <v>0</v>
      </c>
      <c r="O3329" s="118">
        <f>SUMIFS(DATOS!$F:$F,DATOS!$A:$A,$C3329,DATOS!$G:$G,$O$1,DATOS!$L:$L,$R$1)</f>
        <v>0</v>
      </c>
      <c r="P3329" s="119">
        <f>SUMIFS(DATOS!$F:$F,DATOS!$A:$A,$C3329,DATOS!$G:$G,$P$1,DATOS!$L:$L,$R$1)</f>
        <v>0</v>
      </c>
      <c r="Q3329" s="117">
        <f>SUMIFS(DATOS!$F:$F,DATOS!$A:$A,$C3329,DATOS!$G:$G,$N$1,DATOS!$J:$J,$S$1)</f>
        <v>0</v>
      </c>
      <c r="R3329" s="118">
        <f>SUMIFS(DATOS!$F:$F,DATOS!$A:$A,$C3329,DATOS!$G:$G,$O$1,DATOS!$J:$J,$S$1)</f>
        <v>0</v>
      </c>
      <c r="S3329" s="119">
        <f>SUMIFS(DATOS!$F:$F,DATOS!$A:$A,$C3329,DATOS!$G:$G,$P$1,DATOS!$J:$J,$S$1)</f>
        <v>0</v>
      </c>
      <c r="T3329" s="117">
        <f>SUMIFS(DATOS!$F:$F,DATOS!$A:$A,$C3329,DATOS!$G:$G,$N$1,DATOS!$K:$K,$T$1)</f>
        <v>0</v>
      </c>
      <c r="U3329" s="118">
        <f>SUMIFS(DATOS!$F:$F,DATOS!$A:$A,$C3329,DATOS!$G:$G,$O$1,DATOS!$K:$K,$T$1)</f>
        <v>0</v>
      </c>
      <c r="V3329" s="119">
        <f>SUMIFS(DATOS!$F:$F,DATOS!$A:$A,$C3329,DATOS!$G:$G,$P$1,DATOS!$K:$K,$R$1)</f>
        <v>0</v>
      </c>
    </row>
    <row r="3330" spans="1:22">
      <c r="A3330" s="128" t="s">
        <v>452</v>
      </c>
      <c r="B3330" s="128" t="str">
        <f t="shared" si="384"/>
        <v>1 4 6 465 005 001</v>
      </c>
      <c r="C3330" s="5" t="s">
        <v>10458</v>
      </c>
      <c r="D3330" t="s">
        <v>3434</v>
      </c>
      <c r="E3330" s="127">
        <f t="shared" si="391"/>
        <v>0</v>
      </c>
      <c r="F3330" s="127">
        <f t="shared" si="392"/>
        <v>0</v>
      </c>
      <c r="G3330" s="127">
        <f t="shared" si="393"/>
        <v>0</v>
      </c>
      <c r="H3330" s="131">
        <f t="shared" si="394"/>
        <v>0</v>
      </c>
      <c r="I3330" s="128">
        <f t="shared" si="395"/>
        <v>17</v>
      </c>
      <c r="J3330" s="156" t="str">
        <f t="shared" si="385"/>
        <v>1 4 6 465 005</v>
      </c>
      <c r="K3330" s="118">
        <f>SUMIFS(DATOS!$F:$F,DATOS!$A:$A,$C3330,DATOS!$G:$G,$N$1,DATOS!$E:$E,$Q$1)</f>
        <v>0</v>
      </c>
      <c r="L3330" s="118">
        <f>SUMIFS(DATOS!$F:$F,DATOS!$A:$A,$C3330,DATOS!$G:$G,$O$1,DATOS!$E:$E,$Q$1)</f>
        <v>0</v>
      </c>
      <c r="M3330" s="119">
        <f>SUMIFS(DATOS!$F:$F,DATOS!$A:$A,$C3330,DATOS!$G:$G,$P$1,DATOS!$E:$E,$Q$1)</f>
        <v>0</v>
      </c>
      <c r="N3330" s="117">
        <f>SUMIFS(DATOS!$F:$F,DATOS!$A:$A,$C3330,DATOS!$G:$G,$N$1,DATOS!$L:$L,$R$1)</f>
        <v>0</v>
      </c>
      <c r="O3330" s="118">
        <f>SUMIFS(DATOS!$F:$F,DATOS!$A:$A,$C3330,DATOS!$G:$G,$O$1,DATOS!$L:$L,$R$1)</f>
        <v>0</v>
      </c>
      <c r="P3330" s="119">
        <f>SUMIFS(DATOS!$F:$F,DATOS!$A:$A,$C3330,DATOS!$G:$G,$P$1,DATOS!$L:$L,$R$1)</f>
        <v>0</v>
      </c>
      <c r="Q3330" s="117">
        <f>SUMIFS(DATOS!$F:$F,DATOS!$A:$A,$C3330,DATOS!$G:$G,$N$1,DATOS!$J:$J,$S$1)</f>
        <v>0</v>
      </c>
      <c r="R3330" s="118">
        <f>SUMIFS(DATOS!$F:$F,DATOS!$A:$A,$C3330,DATOS!$G:$G,$O$1,DATOS!$J:$J,$S$1)</f>
        <v>0</v>
      </c>
      <c r="S3330" s="119">
        <f>SUMIFS(DATOS!$F:$F,DATOS!$A:$A,$C3330,DATOS!$G:$G,$P$1,DATOS!$J:$J,$S$1)</f>
        <v>0</v>
      </c>
      <c r="T3330" s="117">
        <f>SUMIFS(DATOS!$F:$F,DATOS!$A:$A,$C3330,DATOS!$G:$G,$N$1,DATOS!$K:$K,$T$1)</f>
        <v>0</v>
      </c>
      <c r="U3330" s="118">
        <f>SUMIFS(DATOS!$F:$F,DATOS!$A:$A,$C3330,DATOS!$G:$G,$O$1,DATOS!$K:$K,$T$1)</f>
        <v>0</v>
      </c>
      <c r="V3330" s="119">
        <f>SUMIFS(DATOS!$F:$F,DATOS!$A:$A,$C3330,DATOS!$G:$G,$P$1,DATOS!$K:$K,$R$1)</f>
        <v>0</v>
      </c>
    </row>
    <row r="3331" spans="1:22">
      <c r="A3331" s="128" t="s">
        <v>452</v>
      </c>
      <c r="B3331" s="128" t="str">
        <f t="shared" si="384"/>
        <v>1 4 6 466 001 001</v>
      </c>
      <c r="C3331" s="5" t="s">
        <v>5126</v>
      </c>
      <c r="D3331" t="s">
        <v>3435</v>
      </c>
      <c r="E3331" s="127">
        <f t="shared" si="391"/>
        <v>0</v>
      </c>
      <c r="F3331" s="127">
        <f t="shared" si="392"/>
        <v>0</v>
      </c>
      <c r="G3331" s="127">
        <f t="shared" si="393"/>
        <v>0</v>
      </c>
      <c r="H3331" s="131">
        <f t="shared" si="394"/>
        <v>0</v>
      </c>
      <c r="I3331" s="128">
        <f t="shared" si="395"/>
        <v>17</v>
      </c>
      <c r="J3331" s="156" t="str">
        <f t="shared" si="385"/>
        <v>1 4 6 466 001</v>
      </c>
      <c r="K3331" s="118">
        <f>SUMIFS(DATOS!$F:$F,DATOS!$A:$A,$C3331,DATOS!$G:$G,$N$1,DATOS!$E:$E,$Q$1)</f>
        <v>0</v>
      </c>
      <c r="L3331" s="118">
        <f>SUMIFS(DATOS!$F:$F,DATOS!$A:$A,$C3331,DATOS!$G:$G,$O$1,DATOS!$E:$E,$Q$1)</f>
        <v>0</v>
      </c>
      <c r="M3331" s="119">
        <f>SUMIFS(DATOS!$F:$F,DATOS!$A:$A,$C3331,DATOS!$G:$G,$P$1,DATOS!$E:$E,$Q$1)</f>
        <v>0</v>
      </c>
      <c r="N3331" s="117">
        <f>SUMIFS(DATOS!$F:$F,DATOS!$A:$A,$C3331,DATOS!$G:$G,$N$1,DATOS!$L:$L,$R$1)</f>
        <v>0</v>
      </c>
      <c r="O3331" s="118">
        <f>SUMIFS(DATOS!$F:$F,DATOS!$A:$A,$C3331,DATOS!$G:$G,$O$1,DATOS!$L:$L,$R$1)</f>
        <v>0</v>
      </c>
      <c r="P3331" s="119">
        <f>SUMIFS(DATOS!$F:$F,DATOS!$A:$A,$C3331,DATOS!$G:$G,$P$1,DATOS!$L:$L,$R$1)</f>
        <v>0</v>
      </c>
      <c r="Q3331" s="117">
        <f>SUMIFS(DATOS!$F:$F,DATOS!$A:$A,$C3331,DATOS!$G:$G,$N$1,DATOS!$J:$J,$S$1)</f>
        <v>0</v>
      </c>
      <c r="R3331" s="118">
        <f>SUMIFS(DATOS!$F:$F,DATOS!$A:$A,$C3331,DATOS!$G:$G,$O$1,DATOS!$J:$J,$S$1)</f>
        <v>0</v>
      </c>
      <c r="S3331" s="119">
        <f>SUMIFS(DATOS!$F:$F,DATOS!$A:$A,$C3331,DATOS!$G:$G,$P$1,DATOS!$J:$J,$S$1)</f>
        <v>0</v>
      </c>
      <c r="T3331" s="117">
        <f>SUMIFS(DATOS!$F:$F,DATOS!$A:$A,$C3331,DATOS!$G:$G,$N$1,DATOS!$K:$K,$T$1)</f>
        <v>0</v>
      </c>
      <c r="U3331" s="118">
        <f>SUMIFS(DATOS!$F:$F,DATOS!$A:$A,$C3331,DATOS!$G:$G,$O$1,DATOS!$K:$K,$T$1)</f>
        <v>0</v>
      </c>
      <c r="V3331" s="119">
        <f>SUMIFS(DATOS!$F:$F,DATOS!$A:$A,$C3331,DATOS!$G:$G,$P$1,DATOS!$K:$K,$R$1)</f>
        <v>0</v>
      </c>
    </row>
    <row r="3332" spans="1:22">
      <c r="A3332" s="128" t="s">
        <v>452</v>
      </c>
      <c r="B3332" s="128" t="str">
        <f t="shared" si="384"/>
        <v>1 4 6 466 002 001</v>
      </c>
      <c r="C3332" s="5" t="s">
        <v>10459</v>
      </c>
      <c r="D3332" t="s">
        <v>3435</v>
      </c>
      <c r="E3332" s="127">
        <f t="shared" si="391"/>
        <v>0</v>
      </c>
      <c r="F3332" s="127">
        <f t="shared" si="392"/>
        <v>0</v>
      </c>
      <c r="G3332" s="127">
        <f t="shared" si="393"/>
        <v>0</v>
      </c>
      <c r="H3332" s="131">
        <f t="shared" si="394"/>
        <v>0</v>
      </c>
      <c r="I3332" s="128">
        <f t="shared" si="395"/>
        <v>17</v>
      </c>
      <c r="J3332" s="156" t="str">
        <f t="shared" si="385"/>
        <v>1 4 6 466 002</v>
      </c>
      <c r="K3332" s="118">
        <f>SUMIFS(DATOS!$F:$F,DATOS!$A:$A,$C3332,DATOS!$G:$G,$N$1,DATOS!$E:$E,$Q$1)</f>
        <v>0</v>
      </c>
      <c r="L3332" s="118">
        <f>SUMIFS(DATOS!$F:$F,DATOS!$A:$A,$C3332,DATOS!$G:$G,$O$1,DATOS!$E:$E,$Q$1)</f>
        <v>0</v>
      </c>
      <c r="M3332" s="119">
        <f>SUMIFS(DATOS!$F:$F,DATOS!$A:$A,$C3332,DATOS!$G:$G,$P$1,DATOS!$E:$E,$Q$1)</f>
        <v>0</v>
      </c>
      <c r="N3332" s="117">
        <f>SUMIFS(DATOS!$F:$F,DATOS!$A:$A,$C3332,DATOS!$G:$G,$N$1,DATOS!$L:$L,$R$1)</f>
        <v>0</v>
      </c>
      <c r="O3332" s="118">
        <f>SUMIFS(DATOS!$F:$F,DATOS!$A:$A,$C3332,DATOS!$G:$G,$O$1,DATOS!$L:$L,$R$1)</f>
        <v>0</v>
      </c>
      <c r="P3332" s="119">
        <f>SUMIFS(DATOS!$F:$F,DATOS!$A:$A,$C3332,DATOS!$G:$G,$P$1,DATOS!$L:$L,$R$1)</f>
        <v>0</v>
      </c>
      <c r="Q3332" s="117">
        <f>SUMIFS(DATOS!$F:$F,DATOS!$A:$A,$C3332,DATOS!$G:$G,$N$1,DATOS!$J:$J,$S$1)</f>
        <v>0</v>
      </c>
      <c r="R3332" s="118">
        <f>SUMIFS(DATOS!$F:$F,DATOS!$A:$A,$C3332,DATOS!$G:$G,$O$1,DATOS!$J:$J,$S$1)</f>
        <v>0</v>
      </c>
      <c r="S3332" s="119">
        <f>SUMIFS(DATOS!$F:$F,DATOS!$A:$A,$C3332,DATOS!$G:$G,$P$1,DATOS!$J:$J,$S$1)</f>
        <v>0</v>
      </c>
      <c r="T3332" s="117">
        <f>SUMIFS(DATOS!$F:$F,DATOS!$A:$A,$C3332,DATOS!$G:$G,$N$1,DATOS!$K:$K,$T$1)</f>
        <v>0</v>
      </c>
      <c r="U3332" s="118">
        <f>SUMIFS(DATOS!$F:$F,DATOS!$A:$A,$C3332,DATOS!$G:$G,$O$1,DATOS!$K:$K,$T$1)</f>
        <v>0</v>
      </c>
      <c r="V3332" s="119">
        <f>SUMIFS(DATOS!$F:$F,DATOS!$A:$A,$C3332,DATOS!$G:$G,$P$1,DATOS!$K:$K,$R$1)</f>
        <v>0</v>
      </c>
    </row>
    <row r="3333" spans="1:22">
      <c r="A3333" s="128" t="s">
        <v>452</v>
      </c>
      <c r="B3333" s="128" t="str">
        <f t="shared" ref="B3333:B3396" si="396">MID(C3333,1,I3333)</f>
        <v>1 4 6 466 003 001</v>
      </c>
      <c r="C3333" s="5" t="s">
        <v>10460</v>
      </c>
      <c r="D3333" t="s">
        <v>3435</v>
      </c>
      <c r="E3333" s="127">
        <f t="shared" si="391"/>
        <v>0</v>
      </c>
      <c r="F3333" s="127">
        <f t="shared" si="392"/>
        <v>0</v>
      </c>
      <c r="G3333" s="127">
        <f t="shared" si="393"/>
        <v>0</v>
      </c>
      <c r="H3333" s="131">
        <f t="shared" si="394"/>
        <v>0</v>
      </c>
      <c r="I3333" s="128">
        <f t="shared" si="395"/>
        <v>17</v>
      </c>
      <c r="J3333" s="156" t="str">
        <f t="shared" si="385"/>
        <v>1 4 6 466 003</v>
      </c>
      <c r="K3333" s="118">
        <f>SUMIFS(DATOS!$F:$F,DATOS!$A:$A,$C3333,DATOS!$G:$G,$N$1,DATOS!$E:$E,$Q$1)</f>
        <v>0</v>
      </c>
      <c r="L3333" s="118">
        <f>SUMIFS(DATOS!$F:$F,DATOS!$A:$A,$C3333,DATOS!$G:$G,$O$1,DATOS!$E:$E,$Q$1)</f>
        <v>0</v>
      </c>
      <c r="M3333" s="119">
        <f>SUMIFS(DATOS!$F:$F,DATOS!$A:$A,$C3333,DATOS!$G:$G,$P$1,DATOS!$E:$E,$Q$1)</f>
        <v>0</v>
      </c>
      <c r="N3333" s="117">
        <f>SUMIFS(DATOS!$F:$F,DATOS!$A:$A,$C3333,DATOS!$G:$G,$N$1,DATOS!$L:$L,$R$1)</f>
        <v>0</v>
      </c>
      <c r="O3333" s="118">
        <f>SUMIFS(DATOS!$F:$F,DATOS!$A:$A,$C3333,DATOS!$G:$G,$O$1,DATOS!$L:$L,$R$1)</f>
        <v>0</v>
      </c>
      <c r="P3333" s="119">
        <f>SUMIFS(DATOS!$F:$F,DATOS!$A:$A,$C3333,DATOS!$G:$G,$P$1,DATOS!$L:$L,$R$1)</f>
        <v>0</v>
      </c>
      <c r="Q3333" s="117">
        <f>SUMIFS(DATOS!$F:$F,DATOS!$A:$A,$C3333,DATOS!$G:$G,$N$1,DATOS!$J:$J,$S$1)</f>
        <v>0</v>
      </c>
      <c r="R3333" s="118">
        <f>SUMIFS(DATOS!$F:$F,DATOS!$A:$A,$C3333,DATOS!$G:$G,$O$1,DATOS!$J:$J,$S$1)</f>
        <v>0</v>
      </c>
      <c r="S3333" s="119">
        <f>SUMIFS(DATOS!$F:$F,DATOS!$A:$A,$C3333,DATOS!$G:$G,$P$1,DATOS!$J:$J,$S$1)</f>
        <v>0</v>
      </c>
      <c r="T3333" s="117">
        <f>SUMIFS(DATOS!$F:$F,DATOS!$A:$A,$C3333,DATOS!$G:$G,$N$1,DATOS!$K:$K,$T$1)</f>
        <v>0</v>
      </c>
      <c r="U3333" s="118">
        <f>SUMIFS(DATOS!$F:$F,DATOS!$A:$A,$C3333,DATOS!$G:$G,$O$1,DATOS!$K:$K,$T$1)</f>
        <v>0</v>
      </c>
      <c r="V3333" s="119">
        <f>SUMIFS(DATOS!$F:$F,DATOS!$A:$A,$C3333,DATOS!$G:$G,$P$1,DATOS!$K:$K,$R$1)</f>
        <v>0</v>
      </c>
    </row>
    <row r="3334" spans="1:22">
      <c r="A3334" s="128" t="s">
        <v>452</v>
      </c>
      <c r="B3334" s="128" t="str">
        <f t="shared" si="396"/>
        <v>1 4 6 466 004 001</v>
      </c>
      <c r="C3334" s="5" t="s">
        <v>10461</v>
      </c>
      <c r="D3334" t="s">
        <v>3435</v>
      </c>
      <c r="E3334" s="127">
        <f t="shared" si="391"/>
        <v>0</v>
      </c>
      <c r="F3334" s="127">
        <f t="shared" si="392"/>
        <v>0</v>
      </c>
      <c r="G3334" s="127">
        <f t="shared" si="393"/>
        <v>0</v>
      </c>
      <c r="H3334" s="131">
        <f t="shared" si="394"/>
        <v>0</v>
      </c>
      <c r="I3334" s="128">
        <f t="shared" si="395"/>
        <v>17</v>
      </c>
      <c r="J3334" s="156" t="str">
        <f t="shared" si="385"/>
        <v>1 4 6 466 004</v>
      </c>
      <c r="K3334" s="118">
        <f>SUMIFS(DATOS!$F:$F,DATOS!$A:$A,$C3334,DATOS!$G:$G,$N$1,DATOS!$E:$E,$Q$1)</f>
        <v>0</v>
      </c>
      <c r="L3334" s="118">
        <f>SUMIFS(DATOS!$F:$F,DATOS!$A:$A,$C3334,DATOS!$G:$G,$O$1,DATOS!$E:$E,$Q$1)</f>
        <v>0</v>
      </c>
      <c r="M3334" s="119">
        <f>SUMIFS(DATOS!$F:$F,DATOS!$A:$A,$C3334,DATOS!$G:$G,$P$1,DATOS!$E:$E,$Q$1)</f>
        <v>0</v>
      </c>
      <c r="N3334" s="117">
        <f>SUMIFS(DATOS!$F:$F,DATOS!$A:$A,$C3334,DATOS!$G:$G,$N$1,DATOS!$L:$L,$R$1)</f>
        <v>0</v>
      </c>
      <c r="O3334" s="118">
        <f>SUMIFS(DATOS!$F:$F,DATOS!$A:$A,$C3334,DATOS!$G:$G,$O$1,DATOS!$L:$L,$R$1)</f>
        <v>0</v>
      </c>
      <c r="P3334" s="119">
        <f>SUMIFS(DATOS!$F:$F,DATOS!$A:$A,$C3334,DATOS!$G:$G,$P$1,DATOS!$L:$L,$R$1)</f>
        <v>0</v>
      </c>
      <c r="Q3334" s="117">
        <f>SUMIFS(DATOS!$F:$F,DATOS!$A:$A,$C3334,DATOS!$G:$G,$N$1,DATOS!$J:$J,$S$1)</f>
        <v>0</v>
      </c>
      <c r="R3334" s="118">
        <f>SUMIFS(DATOS!$F:$F,DATOS!$A:$A,$C3334,DATOS!$G:$G,$O$1,DATOS!$J:$J,$S$1)</f>
        <v>0</v>
      </c>
      <c r="S3334" s="119">
        <f>SUMIFS(DATOS!$F:$F,DATOS!$A:$A,$C3334,DATOS!$G:$G,$P$1,DATOS!$J:$J,$S$1)</f>
        <v>0</v>
      </c>
      <c r="T3334" s="117">
        <f>SUMIFS(DATOS!$F:$F,DATOS!$A:$A,$C3334,DATOS!$G:$G,$N$1,DATOS!$K:$K,$T$1)</f>
        <v>0</v>
      </c>
      <c r="U3334" s="118">
        <f>SUMIFS(DATOS!$F:$F,DATOS!$A:$A,$C3334,DATOS!$G:$G,$O$1,DATOS!$K:$K,$T$1)</f>
        <v>0</v>
      </c>
      <c r="V3334" s="119">
        <f>SUMIFS(DATOS!$F:$F,DATOS!$A:$A,$C3334,DATOS!$G:$G,$P$1,DATOS!$K:$K,$R$1)</f>
        <v>0</v>
      </c>
    </row>
    <row r="3335" spans="1:22">
      <c r="A3335" s="128" t="s">
        <v>452</v>
      </c>
      <c r="B3335" s="128" t="str">
        <f t="shared" si="396"/>
        <v>1 4 6 466 005 001</v>
      </c>
      <c r="C3335" s="5" t="s">
        <v>10462</v>
      </c>
      <c r="D3335" t="s">
        <v>3435</v>
      </c>
      <c r="E3335" s="127">
        <f t="shared" si="391"/>
        <v>0</v>
      </c>
      <c r="F3335" s="127">
        <f t="shared" si="392"/>
        <v>0</v>
      </c>
      <c r="G3335" s="127">
        <f t="shared" si="393"/>
        <v>0</v>
      </c>
      <c r="H3335" s="131">
        <f t="shared" si="394"/>
        <v>0</v>
      </c>
      <c r="I3335" s="128">
        <f t="shared" si="395"/>
        <v>17</v>
      </c>
      <c r="J3335" s="156" t="str">
        <f t="shared" si="385"/>
        <v>1 4 6 466 005</v>
      </c>
      <c r="K3335" s="118">
        <f>SUMIFS(DATOS!$F:$F,DATOS!$A:$A,$C3335,DATOS!$G:$G,$N$1,DATOS!$E:$E,$Q$1)</f>
        <v>0</v>
      </c>
      <c r="L3335" s="118">
        <f>SUMIFS(DATOS!$F:$F,DATOS!$A:$A,$C3335,DATOS!$G:$G,$O$1,DATOS!$E:$E,$Q$1)</f>
        <v>0</v>
      </c>
      <c r="M3335" s="119">
        <f>SUMIFS(DATOS!$F:$F,DATOS!$A:$A,$C3335,DATOS!$G:$G,$P$1,DATOS!$E:$E,$Q$1)</f>
        <v>0</v>
      </c>
      <c r="N3335" s="117">
        <f>SUMIFS(DATOS!$F:$F,DATOS!$A:$A,$C3335,DATOS!$G:$G,$N$1,DATOS!$L:$L,$R$1)</f>
        <v>0</v>
      </c>
      <c r="O3335" s="118">
        <f>SUMIFS(DATOS!$F:$F,DATOS!$A:$A,$C3335,DATOS!$G:$G,$O$1,DATOS!$L:$L,$R$1)</f>
        <v>0</v>
      </c>
      <c r="P3335" s="119">
        <f>SUMIFS(DATOS!$F:$F,DATOS!$A:$A,$C3335,DATOS!$G:$G,$P$1,DATOS!$L:$L,$R$1)</f>
        <v>0</v>
      </c>
      <c r="Q3335" s="117">
        <f>SUMIFS(DATOS!$F:$F,DATOS!$A:$A,$C3335,DATOS!$G:$G,$N$1,DATOS!$J:$J,$S$1)</f>
        <v>0</v>
      </c>
      <c r="R3335" s="118">
        <f>SUMIFS(DATOS!$F:$F,DATOS!$A:$A,$C3335,DATOS!$G:$G,$O$1,DATOS!$J:$J,$S$1)</f>
        <v>0</v>
      </c>
      <c r="S3335" s="119">
        <f>SUMIFS(DATOS!$F:$F,DATOS!$A:$A,$C3335,DATOS!$G:$G,$P$1,DATOS!$J:$J,$S$1)</f>
        <v>0</v>
      </c>
      <c r="T3335" s="117">
        <f>SUMIFS(DATOS!$F:$F,DATOS!$A:$A,$C3335,DATOS!$G:$G,$N$1,DATOS!$K:$K,$T$1)</f>
        <v>0</v>
      </c>
      <c r="U3335" s="118">
        <f>SUMIFS(DATOS!$F:$F,DATOS!$A:$A,$C3335,DATOS!$G:$G,$O$1,DATOS!$K:$K,$T$1)</f>
        <v>0</v>
      </c>
      <c r="V3335" s="119">
        <f>SUMIFS(DATOS!$F:$F,DATOS!$A:$A,$C3335,DATOS!$G:$G,$P$1,DATOS!$K:$K,$R$1)</f>
        <v>0</v>
      </c>
    </row>
    <row r="3336" spans="1:22">
      <c r="A3336" s="128" t="s">
        <v>452</v>
      </c>
      <c r="B3336" s="128" t="str">
        <f t="shared" si="396"/>
        <v>1 4 6 469 001 001</v>
      </c>
      <c r="C3336" s="5" t="s">
        <v>5134</v>
      </c>
      <c r="D3336" t="s">
        <v>3436</v>
      </c>
      <c r="E3336" s="127">
        <f t="shared" si="391"/>
        <v>0</v>
      </c>
      <c r="F3336" s="127">
        <f t="shared" si="392"/>
        <v>0</v>
      </c>
      <c r="G3336" s="127">
        <f t="shared" si="393"/>
        <v>0</v>
      </c>
      <c r="H3336" s="131">
        <f t="shared" si="394"/>
        <v>0</v>
      </c>
      <c r="I3336" s="128">
        <f t="shared" si="395"/>
        <v>17</v>
      </c>
      <c r="J3336" s="156" t="str">
        <f t="shared" si="385"/>
        <v>1 4 6 469 001</v>
      </c>
      <c r="K3336" s="118">
        <f>SUMIFS(DATOS!$F:$F,DATOS!$A:$A,$C3336,DATOS!$G:$G,$N$1,DATOS!$E:$E,$Q$1)</f>
        <v>0</v>
      </c>
      <c r="L3336" s="118">
        <f>SUMIFS(DATOS!$F:$F,DATOS!$A:$A,$C3336,DATOS!$G:$G,$O$1,DATOS!$E:$E,$Q$1)</f>
        <v>0</v>
      </c>
      <c r="M3336" s="119">
        <f>SUMIFS(DATOS!$F:$F,DATOS!$A:$A,$C3336,DATOS!$G:$G,$P$1,DATOS!$E:$E,$Q$1)</f>
        <v>0</v>
      </c>
      <c r="N3336" s="117">
        <f>SUMIFS(DATOS!$F:$F,DATOS!$A:$A,$C3336,DATOS!$G:$G,$N$1,DATOS!$L:$L,$R$1)</f>
        <v>0</v>
      </c>
      <c r="O3336" s="118">
        <f>SUMIFS(DATOS!$F:$F,DATOS!$A:$A,$C3336,DATOS!$G:$G,$O$1,DATOS!$L:$L,$R$1)</f>
        <v>0</v>
      </c>
      <c r="P3336" s="119">
        <f>SUMIFS(DATOS!$F:$F,DATOS!$A:$A,$C3336,DATOS!$G:$G,$P$1,DATOS!$L:$L,$R$1)</f>
        <v>0</v>
      </c>
      <c r="Q3336" s="117">
        <f>SUMIFS(DATOS!$F:$F,DATOS!$A:$A,$C3336,DATOS!$G:$G,$N$1,DATOS!$J:$J,$S$1)</f>
        <v>0</v>
      </c>
      <c r="R3336" s="118">
        <f>SUMIFS(DATOS!$F:$F,DATOS!$A:$A,$C3336,DATOS!$G:$G,$O$1,DATOS!$J:$J,$S$1)</f>
        <v>0</v>
      </c>
      <c r="S3336" s="119">
        <f>SUMIFS(DATOS!$F:$F,DATOS!$A:$A,$C3336,DATOS!$G:$G,$P$1,DATOS!$J:$J,$S$1)</f>
        <v>0</v>
      </c>
      <c r="T3336" s="117">
        <f>SUMIFS(DATOS!$F:$F,DATOS!$A:$A,$C3336,DATOS!$G:$G,$N$1,DATOS!$K:$K,$T$1)</f>
        <v>0</v>
      </c>
      <c r="U3336" s="118">
        <f>SUMIFS(DATOS!$F:$F,DATOS!$A:$A,$C3336,DATOS!$G:$G,$O$1,DATOS!$K:$K,$T$1)</f>
        <v>0</v>
      </c>
      <c r="V3336" s="119">
        <f>SUMIFS(DATOS!$F:$F,DATOS!$A:$A,$C3336,DATOS!$G:$G,$P$1,DATOS!$K:$K,$R$1)</f>
        <v>0</v>
      </c>
    </row>
    <row r="3337" spans="1:22">
      <c r="A3337" s="128" t="s">
        <v>452</v>
      </c>
      <c r="B3337" s="128" t="str">
        <f t="shared" si="396"/>
        <v>1 4 6 469 002 001</v>
      </c>
      <c r="C3337" s="5" t="s">
        <v>10463</v>
      </c>
      <c r="D3337" t="s">
        <v>3436</v>
      </c>
      <c r="E3337" s="127">
        <f t="shared" si="391"/>
        <v>0</v>
      </c>
      <c r="F3337" s="127">
        <f t="shared" si="392"/>
        <v>0</v>
      </c>
      <c r="G3337" s="127">
        <f t="shared" si="393"/>
        <v>0</v>
      </c>
      <c r="H3337" s="131">
        <f t="shared" si="394"/>
        <v>0</v>
      </c>
      <c r="I3337" s="128">
        <f t="shared" si="395"/>
        <v>17</v>
      </c>
      <c r="J3337" s="156" t="str">
        <f t="shared" si="385"/>
        <v>1 4 6 469 002</v>
      </c>
      <c r="K3337" s="118">
        <f>SUMIFS(DATOS!$F:$F,DATOS!$A:$A,$C3337,DATOS!$G:$G,$N$1,DATOS!$E:$E,$Q$1)</f>
        <v>0</v>
      </c>
      <c r="L3337" s="118">
        <f>SUMIFS(DATOS!$F:$F,DATOS!$A:$A,$C3337,DATOS!$G:$G,$O$1,DATOS!$E:$E,$Q$1)</f>
        <v>0</v>
      </c>
      <c r="M3337" s="119">
        <f>SUMIFS(DATOS!$F:$F,DATOS!$A:$A,$C3337,DATOS!$G:$G,$P$1,DATOS!$E:$E,$Q$1)</f>
        <v>0</v>
      </c>
      <c r="N3337" s="117">
        <f>SUMIFS(DATOS!$F:$F,DATOS!$A:$A,$C3337,DATOS!$G:$G,$N$1,DATOS!$L:$L,$R$1)</f>
        <v>0</v>
      </c>
      <c r="O3337" s="118">
        <f>SUMIFS(DATOS!$F:$F,DATOS!$A:$A,$C3337,DATOS!$G:$G,$O$1,DATOS!$L:$L,$R$1)</f>
        <v>0</v>
      </c>
      <c r="P3337" s="119">
        <f>SUMIFS(DATOS!$F:$F,DATOS!$A:$A,$C3337,DATOS!$G:$G,$P$1,DATOS!$L:$L,$R$1)</f>
        <v>0</v>
      </c>
      <c r="Q3337" s="117">
        <f>SUMIFS(DATOS!$F:$F,DATOS!$A:$A,$C3337,DATOS!$G:$G,$N$1,DATOS!$J:$J,$S$1)</f>
        <v>0</v>
      </c>
      <c r="R3337" s="118">
        <f>SUMIFS(DATOS!$F:$F,DATOS!$A:$A,$C3337,DATOS!$G:$G,$O$1,DATOS!$J:$J,$S$1)</f>
        <v>0</v>
      </c>
      <c r="S3337" s="119">
        <f>SUMIFS(DATOS!$F:$F,DATOS!$A:$A,$C3337,DATOS!$G:$G,$P$1,DATOS!$J:$J,$S$1)</f>
        <v>0</v>
      </c>
      <c r="T3337" s="117">
        <f>SUMIFS(DATOS!$F:$F,DATOS!$A:$A,$C3337,DATOS!$G:$G,$N$1,DATOS!$K:$K,$T$1)</f>
        <v>0</v>
      </c>
      <c r="U3337" s="118">
        <f>SUMIFS(DATOS!$F:$F,DATOS!$A:$A,$C3337,DATOS!$G:$G,$O$1,DATOS!$K:$K,$T$1)</f>
        <v>0</v>
      </c>
      <c r="V3337" s="119">
        <f>SUMIFS(DATOS!$F:$F,DATOS!$A:$A,$C3337,DATOS!$G:$G,$P$1,DATOS!$K:$K,$R$1)</f>
        <v>0</v>
      </c>
    </row>
    <row r="3338" spans="1:22">
      <c r="A3338" s="128" t="s">
        <v>452</v>
      </c>
      <c r="B3338" s="128" t="str">
        <f t="shared" si="396"/>
        <v>1 4 6 469 003 001</v>
      </c>
      <c r="C3338" s="5" t="s">
        <v>10464</v>
      </c>
      <c r="D3338" t="s">
        <v>3436</v>
      </c>
      <c r="E3338" s="127">
        <f t="shared" si="391"/>
        <v>0</v>
      </c>
      <c r="F3338" s="127">
        <f t="shared" si="392"/>
        <v>0</v>
      </c>
      <c r="G3338" s="127">
        <f t="shared" si="393"/>
        <v>0</v>
      </c>
      <c r="H3338" s="131">
        <f t="shared" si="394"/>
        <v>0</v>
      </c>
      <c r="I3338" s="128">
        <f t="shared" si="395"/>
        <v>17</v>
      </c>
      <c r="J3338" s="156" t="str">
        <f t="shared" si="385"/>
        <v>1 4 6 469 003</v>
      </c>
      <c r="K3338" s="118">
        <f>SUMIFS(DATOS!$F:$F,DATOS!$A:$A,$C3338,DATOS!$G:$G,$N$1,DATOS!$E:$E,$Q$1)</f>
        <v>0</v>
      </c>
      <c r="L3338" s="118">
        <f>SUMIFS(DATOS!$F:$F,DATOS!$A:$A,$C3338,DATOS!$G:$G,$O$1,DATOS!$E:$E,$Q$1)</f>
        <v>0</v>
      </c>
      <c r="M3338" s="119">
        <f>SUMIFS(DATOS!$F:$F,DATOS!$A:$A,$C3338,DATOS!$G:$G,$P$1,DATOS!$E:$E,$Q$1)</f>
        <v>0</v>
      </c>
      <c r="N3338" s="117">
        <f>SUMIFS(DATOS!$F:$F,DATOS!$A:$A,$C3338,DATOS!$G:$G,$N$1,DATOS!$L:$L,$R$1)</f>
        <v>0</v>
      </c>
      <c r="O3338" s="118">
        <f>SUMIFS(DATOS!$F:$F,DATOS!$A:$A,$C3338,DATOS!$G:$G,$O$1,DATOS!$L:$L,$R$1)</f>
        <v>0</v>
      </c>
      <c r="P3338" s="119">
        <f>SUMIFS(DATOS!$F:$F,DATOS!$A:$A,$C3338,DATOS!$G:$G,$P$1,DATOS!$L:$L,$R$1)</f>
        <v>0</v>
      </c>
      <c r="Q3338" s="117">
        <f>SUMIFS(DATOS!$F:$F,DATOS!$A:$A,$C3338,DATOS!$G:$G,$N$1,DATOS!$J:$J,$S$1)</f>
        <v>0</v>
      </c>
      <c r="R3338" s="118">
        <f>SUMIFS(DATOS!$F:$F,DATOS!$A:$A,$C3338,DATOS!$G:$G,$O$1,DATOS!$J:$J,$S$1)</f>
        <v>0</v>
      </c>
      <c r="S3338" s="119">
        <f>SUMIFS(DATOS!$F:$F,DATOS!$A:$A,$C3338,DATOS!$G:$G,$P$1,DATOS!$J:$J,$S$1)</f>
        <v>0</v>
      </c>
      <c r="T3338" s="117">
        <f>SUMIFS(DATOS!$F:$F,DATOS!$A:$A,$C3338,DATOS!$G:$G,$N$1,DATOS!$K:$K,$T$1)</f>
        <v>0</v>
      </c>
      <c r="U3338" s="118">
        <f>SUMIFS(DATOS!$F:$F,DATOS!$A:$A,$C3338,DATOS!$G:$G,$O$1,DATOS!$K:$K,$T$1)</f>
        <v>0</v>
      </c>
      <c r="V3338" s="119">
        <f>SUMIFS(DATOS!$F:$F,DATOS!$A:$A,$C3338,DATOS!$G:$G,$P$1,DATOS!$K:$K,$R$1)</f>
        <v>0</v>
      </c>
    </row>
    <row r="3339" spans="1:22">
      <c r="A3339" s="128" t="s">
        <v>452</v>
      </c>
      <c r="B3339" s="128" t="str">
        <f t="shared" si="396"/>
        <v>1 4 6 469 004 001</v>
      </c>
      <c r="C3339" s="5" t="s">
        <v>10465</v>
      </c>
      <c r="D3339" t="s">
        <v>3436</v>
      </c>
      <c r="E3339" s="127">
        <f t="shared" si="391"/>
        <v>0</v>
      </c>
      <c r="F3339" s="127">
        <f t="shared" si="392"/>
        <v>0</v>
      </c>
      <c r="G3339" s="127">
        <f t="shared" si="393"/>
        <v>0</v>
      </c>
      <c r="H3339" s="131">
        <f t="shared" si="394"/>
        <v>0</v>
      </c>
      <c r="I3339" s="128">
        <f t="shared" si="395"/>
        <v>17</v>
      </c>
      <c r="J3339" s="156" t="str">
        <f t="shared" si="385"/>
        <v>1 4 6 469 004</v>
      </c>
      <c r="K3339" s="118">
        <f>SUMIFS(DATOS!$F:$F,DATOS!$A:$A,$C3339,DATOS!$G:$G,$N$1,DATOS!$E:$E,$Q$1)</f>
        <v>0</v>
      </c>
      <c r="L3339" s="118">
        <f>SUMIFS(DATOS!$F:$F,DATOS!$A:$A,$C3339,DATOS!$G:$G,$O$1,DATOS!$E:$E,$Q$1)</f>
        <v>0</v>
      </c>
      <c r="M3339" s="119">
        <f>SUMIFS(DATOS!$F:$F,DATOS!$A:$A,$C3339,DATOS!$G:$G,$P$1,DATOS!$E:$E,$Q$1)</f>
        <v>0</v>
      </c>
      <c r="N3339" s="117">
        <f>SUMIFS(DATOS!$F:$F,DATOS!$A:$A,$C3339,DATOS!$G:$G,$N$1,DATOS!$L:$L,$R$1)</f>
        <v>0</v>
      </c>
      <c r="O3339" s="118">
        <f>SUMIFS(DATOS!$F:$F,DATOS!$A:$A,$C3339,DATOS!$G:$G,$O$1,DATOS!$L:$L,$R$1)</f>
        <v>0</v>
      </c>
      <c r="P3339" s="119">
        <f>SUMIFS(DATOS!$F:$F,DATOS!$A:$A,$C3339,DATOS!$G:$G,$P$1,DATOS!$L:$L,$R$1)</f>
        <v>0</v>
      </c>
      <c r="Q3339" s="117">
        <f>SUMIFS(DATOS!$F:$F,DATOS!$A:$A,$C3339,DATOS!$G:$G,$N$1,DATOS!$J:$J,$S$1)</f>
        <v>0</v>
      </c>
      <c r="R3339" s="118">
        <f>SUMIFS(DATOS!$F:$F,DATOS!$A:$A,$C3339,DATOS!$G:$G,$O$1,DATOS!$J:$J,$S$1)</f>
        <v>0</v>
      </c>
      <c r="S3339" s="119">
        <f>SUMIFS(DATOS!$F:$F,DATOS!$A:$A,$C3339,DATOS!$G:$G,$P$1,DATOS!$J:$J,$S$1)</f>
        <v>0</v>
      </c>
      <c r="T3339" s="117">
        <f>SUMIFS(DATOS!$F:$F,DATOS!$A:$A,$C3339,DATOS!$G:$G,$N$1,DATOS!$K:$K,$T$1)</f>
        <v>0</v>
      </c>
      <c r="U3339" s="118">
        <f>SUMIFS(DATOS!$F:$F,DATOS!$A:$A,$C3339,DATOS!$G:$G,$O$1,DATOS!$K:$K,$T$1)</f>
        <v>0</v>
      </c>
      <c r="V3339" s="119">
        <f>SUMIFS(DATOS!$F:$F,DATOS!$A:$A,$C3339,DATOS!$G:$G,$P$1,DATOS!$K:$K,$R$1)</f>
        <v>0</v>
      </c>
    </row>
    <row r="3340" spans="1:22">
      <c r="A3340" s="128" t="s">
        <v>452</v>
      </c>
      <c r="B3340" s="128" t="str">
        <f t="shared" si="396"/>
        <v>1 4 6 469 005 001</v>
      </c>
      <c r="C3340" s="5" t="s">
        <v>10466</v>
      </c>
      <c r="D3340" t="s">
        <v>3436</v>
      </c>
      <c r="E3340" s="127">
        <f t="shared" si="391"/>
        <v>0</v>
      </c>
      <c r="F3340" s="127">
        <f t="shared" si="392"/>
        <v>0</v>
      </c>
      <c r="G3340" s="127">
        <f t="shared" si="393"/>
        <v>0</v>
      </c>
      <c r="H3340" s="131">
        <f t="shared" si="394"/>
        <v>0</v>
      </c>
      <c r="I3340" s="128">
        <f t="shared" si="395"/>
        <v>17</v>
      </c>
      <c r="J3340" s="156" t="str">
        <f t="shared" si="385"/>
        <v>1 4 6 469 005</v>
      </c>
      <c r="K3340" s="118">
        <f>SUMIFS(DATOS!$F:$F,DATOS!$A:$A,$C3340,DATOS!$G:$G,$N$1,DATOS!$E:$E,$Q$1)</f>
        <v>0</v>
      </c>
      <c r="L3340" s="118">
        <f>SUMIFS(DATOS!$F:$F,DATOS!$A:$A,$C3340,DATOS!$G:$G,$O$1,DATOS!$E:$E,$Q$1)</f>
        <v>0</v>
      </c>
      <c r="M3340" s="119">
        <f>SUMIFS(DATOS!$F:$F,DATOS!$A:$A,$C3340,DATOS!$G:$G,$P$1,DATOS!$E:$E,$Q$1)</f>
        <v>0</v>
      </c>
      <c r="N3340" s="117">
        <f>SUMIFS(DATOS!$F:$F,DATOS!$A:$A,$C3340,DATOS!$G:$G,$N$1,DATOS!$L:$L,$R$1)</f>
        <v>0</v>
      </c>
      <c r="O3340" s="118">
        <f>SUMIFS(DATOS!$F:$F,DATOS!$A:$A,$C3340,DATOS!$G:$G,$O$1,DATOS!$L:$L,$R$1)</f>
        <v>0</v>
      </c>
      <c r="P3340" s="119">
        <f>SUMIFS(DATOS!$F:$F,DATOS!$A:$A,$C3340,DATOS!$G:$G,$P$1,DATOS!$L:$L,$R$1)</f>
        <v>0</v>
      </c>
      <c r="Q3340" s="117">
        <f>SUMIFS(DATOS!$F:$F,DATOS!$A:$A,$C3340,DATOS!$G:$G,$N$1,DATOS!$J:$J,$S$1)</f>
        <v>0</v>
      </c>
      <c r="R3340" s="118">
        <f>SUMIFS(DATOS!$F:$F,DATOS!$A:$A,$C3340,DATOS!$G:$G,$O$1,DATOS!$J:$J,$S$1)</f>
        <v>0</v>
      </c>
      <c r="S3340" s="119">
        <f>SUMIFS(DATOS!$F:$F,DATOS!$A:$A,$C3340,DATOS!$G:$G,$P$1,DATOS!$J:$J,$S$1)</f>
        <v>0</v>
      </c>
      <c r="T3340" s="117">
        <f>SUMIFS(DATOS!$F:$F,DATOS!$A:$A,$C3340,DATOS!$G:$G,$N$1,DATOS!$K:$K,$T$1)</f>
        <v>0</v>
      </c>
      <c r="U3340" s="118">
        <f>SUMIFS(DATOS!$F:$F,DATOS!$A:$A,$C3340,DATOS!$G:$G,$O$1,DATOS!$K:$K,$T$1)</f>
        <v>0</v>
      </c>
      <c r="V3340" s="119">
        <f>SUMIFS(DATOS!$F:$F,DATOS!$A:$A,$C3340,DATOS!$G:$G,$P$1,DATOS!$K:$K,$R$1)</f>
        <v>0</v>
      </c>
    </row>
    <row r="3341" spans="1:22">
      <c r="A3341" s="128" t="s">
        <v>452</v>
      </c>
      <c r="B3341" s="128" t="str">
        <f t="shared" si="396"/>
        <v>1 4 7 471 001 001</v>
      </c>
      <c r="C3341" s="5" t="s">
        <v>5142</v>
      </c>
      <c r="D3341" t="s">
        <v>3437</v>
      </c>
      <c r="E3341" s="127">
        <f t="shared" si="391"/>
        <v>0</v>
      </c>
      <c r="F3341" s="127">
        <f t="shared" si="392"/>
        <v>0</v>
      </c>
      <c r="G3341" s="127">
        <f t="shared" si="393"/>
        <v>0</v>
      </c>
      <c r="H3341" s="131">
        <f t="shared" si="394"/>
        <v>0</v>
      </c>
      <c r="I3341" s="128">
        <f t="shared" si="395"/>
        <v>17</v>
      </c>
      <c r="J3341" s="156" t="str">
        <f t="shared" si="385"/>
        <v>1 4 7 471 001</v>
      </c>
      <c r="K3341" s="118">
        <f>SUMIFS(DATOS!$F:$F,DATOS!$A:$A,$C3341,DATOS!$G:$G,$N$1,DATOS!$E:$E,$Q$1)</f>
        <v>0</v>
      </c>
      <c r="L3341" s="118">
        <f>SUMIFS(DATOS!$F:$F,DATOS!$A:$A,$C3341,DATOS!$G:$G,$O$1,DATOS!$E:$E,$Q$1)</f>
        <v>0</v>
      </c>
      <c r="M3341" s="119">
        <f>SUMIFS(DATOS!$F:$F,DATOS!$A:$A,$C3341,DATOS!$G:$G,$P$1,DATOS!$E:$E,$Q$1)</f>
        <v>0</v>
      </c>
      <c r="N3341" s="117">
        <f>SUMIFS(DATOS!$F:$F,DATOS!$A:$A,$C3341,DATOS!$G:$G,$N$1,DATOS!$L:$L,$R$1)</f>
        <v>0</v>
      </c>
      <c r="O3341" s="118">
        <f>SUMIFS(DATOS!$F:$F,DATOS!$A:$A,$C3341,DATOS!$G:$G,$O$1,DATOS!$L:$L,$R$1)</f>
        <v>0</v>
      </c>
      <c r="P3341" s="119">
        <f>SUMIFS(DATOS!$F:$F,DATOS!$A:$A,$C3341,DATOS!$G:$G,$P$1,DATOS!$L:$L,$R$1)</f>
        <v>0</v>
      </c>
      <c r="Q3341" s="117">
        <f>SUMIFS(DATOS!$F:$F,DATOS!$A:$A,$C3341,DATOS!$G:$G,$N$1,DATOS!$J:$J,$S$1)</f>
        <v>0</v>
      </c>
      <c r="R3341" s="118">
        <f>SUMIFS(DATOS!$F:$F,DATOS!$A:$A,$C3341,DATOS!$G:$G,$O$1,DATOS!$J:$J,$S$1)</f>
        <v>0</v>
      </c>
      <c r="S3341" s="119">
        <f>SUMIFS(DATOS!$F:$F,DATOS!$A:$A,$C3341,DATOS!$G:$G,$P$1,DATOS!$J:$J,$S$1)</f>
        <v>0</v>
      </c>
      <c r="T3341" s="117">
        <f>SUMIFS(DATOS!$F:$F,DATOS!$A:$A,$C3341,DATOS!$G:$G,$N$1,DATOS!$K:$K,$T$1)</f>
        <v>0</v>
      </c>
      <c r="U3341" s="118">
        <f>SUMIFS(DATOS!$F:$F,DATOS!$A:$A,$C3341,DATOS!$G:$G,$O$1,DATOS!$K:$K,$T$1)</f>
        <v>0</v>
      </c>
      <c r="V3341" s="119">
        <f>SUMIFS(DATOS!$F:$F,DATOS!$A:$A,$C3341,DATOS!$G:$G,$P$1,DATOS!$K:$K,$R$1)</f>
        <v>0</v>
      </c>
    </row>
    <row r="3342" spans="1:22">
      <c r="A3342" s="128" t="s">
        <v>452</v>
      </c>
      <c r="B3342" s="128" t="str">
        <f t="shared" si="396"/>
        <v>1 4 7 471 002 001</v>
      </c>
      <c r="C3342" s="5" t="s">
        <v>10467</v>
      </c>
      <c r="D3342" t="s">
        <v>3437</v>
      </c>
      <c r="E3342" s="127">
        <f t="shared" si="391"/>
        <v>0</v>
      </c>
      <c r="F3342" s="127">
        <f t="shared" si="392"/>
        <v>0</v>
      </c>
      <c r="G3342" s="127">
        <f t="shared" si="393"/>
        <v>0</v>
      </c>
      <c r="H3342" s="131">
        <f t="shared" si="394"/>
        <v>0</v>
      </c>
      <c r="I3342" s="128">
        <f t="shared" si="395"/>
        <v>17</v>
      </c>
      <c r="J3342" s="156" t="str">
        <f t="shared" si="385"/>
        <v>1 4 7 471 002</v>
      </c>
      <c r="K3342" s="118">
        <f>SUMIFS(DATOS!$F:$F,DATOS!$A:$A,$C3342,DATOS!$G:$G,$N$1,DATOS!$E:$E,$Q$1)</f>
        <v>0</v>
      </c>
      <c r="L3342" s="118">
        <f>SUMIFS(DATOS!$F:$F,DATOS!$A:$A,$C3342,DATOS!$G:$G,$O$1,DATOS!$E:$E,$Q$1)</f>
        <v>0</v>
      </c>
      <c r="M3342" s="119">
        <f>SUMIFS(DATOS!$F:$F,DATOS!$A:$A,$C3342,DATOS!$G:$G,$P$1,DATOS!$E:$E,$Q$1)</f>
        <v>0</v>
      </c>
      <c r="N3342" s="117">
        <f>SUMIFS(DATOS!$F:$F,DATOS!$A:$A,$C3342,DATOS!$G:$G,$N$1,DATOS!$L:$L,$R$1)</f>
        <v>0</v>
      </c>
      <c r="O3342" s="118">
        <f>SUMIFS(DATOS!$F:$F,DATOS!$A:$A,$C3342,DATOS!$G:$G,$O$1,DATOS!$L:$L,$R$1)</f>
        <v>0</v>
      </c>
      <c r="P3342" s="119">
        <f>SUMIFS(DATOS!$F:$F,DATOS!$A:$A,$C3342,DATOS!$G:$G,$P$1,DATOS!$L:$L,$R$1)</f>
        <v>0</v>
      </c>
      <c r="Q3342" s="117">
        <f>SUMIFS(DATOS!$F:$F,DATOS!$A:$A,$C3342,DATOS!$G:$G,$N$1,DATOS!$J:$J,$S$1)</f>
        <v>0</v>
      </c>
      <c r="R3342" s="118">
        <f>SUMIFS(DATOS!$F:$F,DATOS!$A:$A,$C3342,DATOS!$G:$G,$O$1,DATOS!$J:$J,$S$1)</f>
        <v>0</v>
      </c>
      <c r="S3342" s="119">
        <f>SUMIFS(DATOS!$F:$F,DATOS!$A:$A,$C3342,DATOS!$G:$G,$P$1,DATOS!$J:$J,$S$1)</f>
        <v>0</v>
      </c>
      <c r="T3342" s="117">
        <f>SUMIFS(DATOS!$F:$F,DATOS!$A:$A,$C3342,DATOS!$G:$G,$N$1,DATOS!$K:$K,$T$1)</f>
        <v>0</v>
      </c>
      <c r="U3342" s="118">
        <f>SUMIFS(DATOS!$F:$F,DATOS!$A:$A,$C3342,DATOS!$G:$G,$O$1,DATOS!$K:$K,$T$1)</f>
        <v>0</v>
      </c>
      <c r="V3342" s="119">
        <f>SUMIFS(DATOS!$F:$F,DATOS!$A:$A,$C3342,DATOS!$G:$G,$P$1,DATOS!$K:$K,$R$1)</f>
        <v>0</v>
      </c>
    </row>
    <row r="3343" spans="1:22">
      <c r="A3343" s="128" t="s">
        <v>452</v>
      </c>
      <c r="B3343" s="128" t="str">
        <f t="shared" si="396"/>
        <v>1 4 7 471 003 001</v>
      </c>
      <c r="C3343" s="5" t="s">
        <v>10468</v>
      </c>
      <c r="D3343" t="s">
        <v>3437</v>
      </c>
      <c r="E3343" s="127">
        <f t="shared" si="391"/>
        <v>0</v>
      </c>
      <c r="F3343" s="127">
        <f t="shared" si="392"/>
        <v>0</v>
      </c>
      <c r="G3343" s="127">
        <f t="shared" si="393"/>
        <v>0</v>
      </c>
      <c r="H3343" s="131">
        <f t="shared" si="394"/>
        <v>0</v>
      </c>
      <c r="I3343" s="128">
        <f t="shared" si="395"/>
        <v>17</v>
      </c>
      <c r="J3343" s="156" t="str">
        <f t="shared" si="385"/>
        <v>1 4 7 471 003</v>
      </c>
      <c r="K3343" s="118">
        <f>SUMIFS(DATOS!$F:$F,DATOS!$A:$A,$C3343,DATOS!$G:$G,$N$1,DATOS!$E:$E,$Q$1)</f>
        <v>0</v>
      </c>
      <c r="L3343" s="118">
        <f>SUMIFS(DATOS!$F:$F,DATOS!$A:$A,$C3343,DATOS!$G:$G,$O$1,DATOS!$E:$E,$Q$1)</f>
        <v>0</v>
      </c>
      <c r="M3343" s="119">
        <f>SUMIFS(DATOS!$F:$F,DATOS!$A:$A,$C3343,DATOS!$G:$G,$P$1,DATOS!$E:$E,$Q$1)</f>
        <v>0</v>
      </c>
      <c r="N3343" s="117">
        <f>SUMIFS(DATOS!$F:$F,DATOS!$A:$A,$C3343,DATOS!$G:$G,$N$1,DATOS!$L:$L,$R$1)</f>
        <v>0</v>
      </c>
      <c r="O3343" s="118">
        <f>SUMIFS(DATOS!$F:$F,DATOS!$A:$A,$C3343,DATOS!$G:$G,$O$1,DATOS!$L:$L,$R$1)</f>
        <v>0</v>
      </c>
      <c r="P3343" s="119">
        <f>SUMIFS(DATOS!$F:$F,DATOS!$A:$A,$C3343,DATOS!$G:$G,$P$1,DATOS!$L:$L,$R$1)</f>
        <v>0</v>
      </c>
      <c r="Q3343" s="117">
        <f>SUMIFS(DATOS!$F:$F,DATOS!$A:$A,$C3343,DATOS!$G:$G,$N$1,DATOS!$J:$J,$S$1)</f>
        <v>0</v>
      </c>
      <c r="R3343" s="118">
        <f>SUMIFS(DATOS!$F:$F,DATOS!$A:$A,$C3343,DATOS!$G:$G,$O$1,DATOS!$J:$J,$S$1)</f>
        <v>0</v>
      </c>
      <c r="S3343" s="119">
        <f>SUMIFS(DATOS!$F:$F,DATOS!$A:$A,$C3343,DATOS!$G:$G,$P$1,DATOS!$J:$J,$S$1)</f>
        <v>0</v>
      </c>
      <c r="T3343" s="117">
        <f>SUMIFS(DATOS!$F:$F,DATOS!$A:$A,$C3343,DATOS!$G:$G,$N$1,DATOS!$K:$K,$T$1)</f>
        <v>0</v>
      </c>
      <c r="U3343" s="118">
        <f>SUMIFS(DATOS!$F:$F,DATOS!$A:$A,$C3343,DATOS!$G:$G,$O$1,DATOS!$K:$K,$T$1)</f>
        <v>0</v>
      </c>
      <c r="V3343" s="119">
        <f>SUMIFS(DATOS!$F:$F,DATOS!$A:$A,$C3343,DATOS!$G:$G,$P$1,DATOS!$K:$K,$R$1)</f>
        <v>0</v>
      </c>
    </row>
    <row r="3344" spans="1:22">
      <c r="A3344" s="128" t="s">
        <v>452</v>
      </c>
      <c r="B3344" s="128" t="str">
        <f t="shared" si="396"/>
        <v>1 4 7 471 004 001</v>
      </c>
      <c r="C3344" s="5" t="s">
        <v>10469</v>
      </c>
      <c r="D3344" t="s">
        <v>3437</v>
      </c>
      <c r="E3344" s="127">
        <f t="shared" si="391"/>
        <v>0</v>
      </c>
      <c r="F3344" s="127">
        <f t="shared" si="392"/>
        <v>0</v>
      </c>
      <c r="G3344" s="127">
        <f t="shared" si="393"/>
        <v>0</v>
      </c>
      <c r="H3344" s="131">
        <f t="shared" si="394"/>
        <v>0</v>
      </c>
      <c r="I3344" s="128">
        <f t="shared" si="395"/>
        <v>17</v>
      </c>
      <c r="J3344" s="156" t="str">
        <f t="shared" si="385"/>
        <v>1 4 7 471 004</v>
      </c>
      <c r="K3344" s="118">
        <f>SUMIFS(DATOS!$F:$F,DATOS!$A:$A,$C3344,DATOS!$G:$G,$N$1,DATOS!$E:$E,$Q$1)</f>
        <v>0</v>
      </c>
      <c r="L3344" s="118">
        <f>SUMIFS(DATOS!$F:$F,DATOS!$A:$A,$C3344,DATOS!$G:$G,$O$1,DATOS!$E:$E,$Q$1)</f>
        <v>0</v>
      </c>
      <c r="M3344" s="119">
        <f>SUMIFS(DATOS!$F:$F,DATOS!$A:$A,$C3344,DATOS!$G:$G,$P$1,DATOS!$E:$E,$Q$1)</f>
        <v>0</v>
      </c>
      <c r="N3344" s="117">
        <f>SUMIFS(DATOS!$F:$F,DATOS!$A:$A,$C3344,DATOS!$G:$G,$N$1,DATOS!$L:$L,$R$1)</f>
        <v>0</v>
      </c>
      <c r="O3344" s="118">
        <f>SUMIFS(DATOS!$F:$F,DATOS!$A:$A,$C3344,DATOS!$G:$G,$O$1,DATOS!$L:$L,$R$1)</f>
        <v>0</v>
      </c>
      <c r="P3344" s="119">
        <f>SUMIFS(DATOS!$F:$F,DATOS!$A:$A,$C3344,DATOS!$G:$G,$P$1,DATOS!$L:$L,$R$1)</f>
        <v>0</v>
      </c>
      <c r="Q3344" s="117">
        <f>SUMIFS(DATOS!$F:$F,DATOS!$A:$A,$C3344,DATOS!$G:$G,$N$1,DATOS!$J:$J,$S$1)</f>
        <v>0</v>
      </c>
      <c r="R3344" s="118">
        <f>SUMIFS(DATOS!$F:$F,DATOS!$A:$A,$C3344,DATOS!$G:$G,$O$1,DATOS!$J:$J,$S$1)</f>
        <v>0</v>
      </c>
      <c r="S3344" s="119">
        <f>SUMIFS(DATOS!$F:$F,DATOS!$A:$A,$C3344,DATOS!$G:$G,$P$1,DATOS!$J:$J,$S$1)</f>
        <v>0</v>
      </c>
      <c r="T3344" s="117">
        <f>SUMIFS(DATOS!$F:$F,DATOS!$A:$A,$C3344,DATOS!$G:$G,$N$1,DATOS!$K:$K,$T$1)</f>
        <v>0</v>
      </c>
      <c r="U3344" s="118">
        <f>SUMIFS(DATOS!$F:$F,DATOS!$A:$A,$C3344,DATOS!$G:$G,$O$1,DATOS!$K:$K,$T$1)</f>
        <v>0</v>
      </c>
      <c r="V3344" s="119">
        <f>SUMIFS(DATOS!$F:$F,DATOS!$A:$A,$C3344,DATOS!$G:$G,$P$1,DATOS!$K:$K,$R$1)</f>
        <v>0</v>
      </c>
    </row>
    <row r="3345" spans="1:22">
      <c r="A3345" s="128" t="s">
        <v>452</v>
      </c>
      <c r="B3345" s="128" t="str">
        <f t="shared" si="396"/>
        <v>1 4 7 471 005 001</v>
      </c>
      <c r="C3345" s="5" t="s">
        <v>10470</v>
      </c>
      <c r="D3345" t="s">
        <v>3437</v>
      </c>
      <c r="E3345" s="127">
        <f t="shared" si="391"/>
        <v>0</v>
      </c>
      <c r="F3345" s="127">
        <f t="shared" si="392"/>
        <v>0</v>
      </c>
      <c r="G3345" s="127">
        <f t="shared" si="393"/>
        <v>0</v>
      </c>
      <c r="H3345" s="131">
        <f t="shared" si="394"/>
        <v>0</v>
      </c>
      <c r="I3345" s="128">
        <f t="shared" si="395"/>
        <v>17</v>
      </c>
      <c r="J3345" s="156" t="str">
        <f t="shared" si="385"/>
        <v>1 4 7 471 005</v>
      </c>
      <c r="K3345" s="118">
        <f>SUMIFS(DATOS!$F:$F,DATOS!$A:$A,$C3345,DATOS!$G:$G,$N$1,DATOS!$E:$E,$Q$1)</f>
        <v>0</v>
      </c>
      <c r="L3345" s="118">
        <f>SUMIFS(DATOS!$F:$F,DATOS!$A:$A,$C3345,DATOS!$G:$G,$O$1,DATOS!$E:$E,$Q$1)</f>
        <v>0</v>
      </c>
      <c r="M3345" s="119">
        <f>SUMIFS(DATOS!$F:$F,DATOS!$A:$A,$C3345,DATOS!$G:$G,$P$1,DATOS!$E:$E,$Q$1)</f>
        <v>0</v>
      </c>
      <c r="N3345" s="117">
        <f>SUMIFS(DATOS!$F:$F,DATOS!$A:$A,$C3345,DATOS!$G:$G,$N$1,DATOS!$L:$L,$R$1)</f>
        <v>0</v>
      </c>
      <c r="O3345" s="118">
        <f>SUMIFS(DATOS!$F:$F,DATOS!$A:$A,$C3345,DATOS!$G:$G,$O$1,DATOS!$L:$L,$R$1)</f>
        <v>0</v>
      </c>
      <c r="P3345" s="119">
        <f>SUMIFS(DATOS!$F:$F,DATOS!$A:$A,$C3345,DATOS!$G:$G,$P$1,DATOS!$L:$L,$R$1)</f>
        <v>0</v>
      </c>
      <c r="Q3345" s="117">
        <f>SUMIFS(DATOS!$F:$F,DATOS!$A:$A,$C3345,DATOS!$G:$G,$N$1,DATOS!$J:$J,$S$1)</f>
        <v>0</v>
      </c>
      <c r="R3345" s="118">
        <f>SUMIFS(DATOS!$F:$F,DATOS!$A:$A,$C3345,DATOS!$G:$G,$O$1,DATOS!$J:$J,$S$1)</f>
        <v>0</v>
      </c>
      <c r="S3345" s="119">
        <f>SUMIFS(DATOS!$F:$F,DATOS!$A:$A,$C3345,DATOS!$G:$G,$P$1,DATOS!$J:$J,$S$1)</f>
        <v>0</v>
      </c>
      <c r="T3345" s="117">
        <f>SUMIFS(DATOS!$F:$F,DATOS!$A:$A,$C3345,DATOS!$G:$G,$N$1,DATOS!$K:$K,$T$1)</f>
        <v>0</v>
      </c>
      <c r="U3345" s="118">
        <f>SUMIFS(DATOS!$F:$F,DATOS!$A:$A,$C3345,DATOS!$G:$G,$O$1,DATOS!$K:$K,$T$1)</f>
        <v>0</v>
      </c>
      <c r="V3345" s="119">
        <f>SUMIFS(DATOS!$F:$F,DATOS!$A:$A,$C3345,DATOS!$G:$G,$P$1,DATOS!$K:$K,$R$1)</f>
        <v>0</v>
      </c>
    </row>
    <row r="3346" spans="1:22">
      <c r="A3346" s="128" t="s">
        <v>452</v>
      </c>
      <c r="B3346" s="128" t="str">
        <f t="shared" si="396"/>
        <v>1 4 8 481 001 001</v>
      </c>
      <c r="C3346" s="5" t="s">
        <v>5150</v>
      </c>
      <c r="D3346" t="s">
        <v>417</v>
      </c>
      <c r="E3346" s="127">
        <f t="shared" si="391"/>
        <v>0</v>
      </c>
      <c r="F3346" s="127">
        <f t="shared" si="392"/>
        <v>0</v>
      </c>
      <c r="G3346" s="127">
        <f t="shared" si="393"/>
        <v>0</v>
      </c>
      <c r="H3346" s="131">
        <f t="shared" si="394"/>
        <v>0</v>
      </c>
      <c r="I3346" s="128">
        <f t="shared" si="395"/>
        <v>17</v>
      </c>
      <c r="J3346" s="156" t="str">
        <f t="shared" si="385"/>
        <v>1 4 8 481 001</v>
      </c>
      <c r="K3346" s="118">
        <f>SUMIFS(DATOS!$F:$F,DATOS!$A:$A,$C3346,DATOS!$G:$G,$N$1,DATOS!$E:$E,$Q$1)</f>
        <v>0</v>
      </c>
      <c r="L3346" s="118">
        <f>SUMIFS(DATOS!$F:$F,DATOS!$A:$A,$C3346,DATOS!$G:$G,$O$1,DATOS!$E:$E,$Q$1)</f>
        <v>0</v>
      </c>
      <c r="M3346" s="119">
        <f>SUMIFS(DATOS!$F:$F,DATOS!$A:$A,$C3346,DATOS!$G:$G,$P$1,DATOS!$E:$E,$Q$1)</f>
        <v>0</v>
      </c>
      <c r="N3346" s="117">
        <f>SUMIFS(DATOS!$F:$F,DATOS!$A:$A,$C3346,DATOS!$G:$G,$N$1,DATOS!$L:$L,$R$1)</f>
        <v>0</v>
      </c>
      <c r="O3346" s="118">
        <f>SUMIFS(DATOS!$F:$F,DATOS!$A:$A,$C3346,DATOS!$G:$G,$O$1,DATOS!$L:$L,$R$1)</f>
        <v>0</v>
      </c>
      <c r="P3346" s="119">
        <f>SUMIFS(DATOS!$F:$F,DATOS!$A:$A,$C3346,DATOS!$G:$G,$P$1,DATOS!$L:$L,$R$1)</f>
        <v>0</v>
      </c>
      <c r="Q3346" s="117">
        <f>SUMIFS(DATOS!$F:$F,DATOS!$A:$A,$C3346,DATOS!$G:$G,$N$1,DATOS!$J:$J,$S$1)</f>
        <v>0</v>
      </c>
      <c r="R3346" s="118">
        <f>SUMIFS(DATOS!$F:$F,DATOS!$A:$A,$C3346,DATOS!$G:$G,$O$1,DATOS!$J:$J,$S$1)</f>
        <v>0</v>
      </c>
      <c r="S3346" s="119">
        <f>SUMIFS(DATOS!$F:$F,DATOS!$A:$A,$C3346,DATOS!$G:$G,$P$1,DATOS!$J:$J,$S$1)</f>
        <v>0</v>
      </c>
      <c r="T3346" s="117">
        <f>SUMIFS(DATOS!$F:$F,DATOS!$A:$A,$C3346,DATOS!$G:$G,$N$1,DATOS!$K:$K,$T$1)</f>
        <v>0</v>
      </c>
      <c r="U3346" s="118">
        <f>SUMIFS(DATOS!$F:$F,DATOS!$A:$A,$C3346,DATOS!$G:$G,$O$1,DATOS!$K:$K,$T$1)</f>
        <v>0</v>
      </c>
      <c r="V3346" s="119">
        <f>SUMIFS(DATOS!$F:$F,DATOS!$A:$A,$C3346,DATOS!$G:$G,$P$1,DATOS!$K:$K,$R$1)</f>
        <v>0</v>
      </c>
    </row>
    <row r="3347" spans="1:22">
      <c r="A3347" s="128" t="s">
        <v>452</v>
      </c>
      <c r="B3347" s="128" t="str">
        <f t="shared" si="396"/>
        <v>1 4 8 481 002 001</v>
      </c>
      <c r="C3347" s="5" t="s">
        <v>10471</v>
      </c>
      <c r="D3347" t="s">
        <v>417</v>
      </c>
      <c r="E3347" s="127">
        <f t="shared" si="391"/>
        <v>0</v>
      </c>
      <c r="F3347" s="127">
        <f t="shared" si="392"/>
        <v>0</v>
      </c>
      <c r="G3347" s="127">
        <f t="shared" si="393"/>
        <v>0</v>
      </c>
      <c r="H3347" s="131">
        <f t="shared" si="394"/>
        <v>0</v>
      </c>
      <c r="I3347" s="128">
        <f t="shared" si="395"/>
        <v>17</v>
      </c>
      <c r="J3347" s="156" t="str">
        <f t="shared" si="385"/>
        <v>1 4 8 481 002</v>
      </c>
      <c r="K3347" s="118">
        <f>SUMIFS(DATOS!$F:$F,DATOS!$A:$A,$C3347,DATOS!$G:$G,$N$1,DATOS!$E:$E,$Q$1)</f>
        <v>0</v>
      </c>
      <c r="L3347" s="118">
        <f>SUMIFS(DATOS!$F:$F,DATOS!$A:$A,$C3347,DATOS!$G:$G,$O$1,DATOS!$E:$E,$Q$1)</f>
        <v>0</v>
      </c>
      <c r="M3347" s="119">
        <f>SUMIFS(DATOS!$F:$F,DATOS!$A:$A,$C3347,DATOS!$G:$G,$P$1,DATOS!$E:$E,$Q$1)</f>
        <v>0</v>
      </c>
      <c r="N3347" s="117">
        <f>SUMIFS(DATOS!$F:$F,DATOS!$A:$A,$C3347,DATOS!$G:$G,$N$1,DATOS!$L:$L,$R$1)</f>
        <v>0</v>
      </c>
      <c r="O3347" s="118">
        <f>SUMIFS(DATOS!$F:$F,DATOS!$A:$A,$C3347,DATOS!$G:$G,$O$1,DATOS!$L:$L,$R$1)</f>
        <v>0</v>
      </c>
      <c r="P3347" s="119">
        <f>SUMIFS(DATOS!$F:$F,DATOS!$A:$A,$C3347,DATOS!$G:$G,$P$1,DATOS!$L:$L,$R$1)</f>
        <v>0</v>
      </c>
      <c r="Q3347" s="117">
        <f>SUMIFS(DATOS!$F:$F,DATOS!$A:$A,$C3347,DATOS!$G:$G,$N$1,DATOS!$J:$J,$S$1)</f>
        <v>0</v>
      </c>
      <c r="R3347" s="118">
        <f>SUMIFS(DATOS!$F:$F,DATOS!$A:$A,$C3347,DATOS!$G:$G,$O$1,DATOS!$J:$J,$S$1)</f>
        <v>0</v>
      </c>
      <c r="S3347" s="119">
        <f>SUMIFS(DATOS!$F:$F,DATOS!$A:$A,$C3347,DATOS!$G:$G,$P$1,DATOS!$J:$J,$S$1)</f>
        <v>0</v>
      </c>
      <c r="T3347" s="117">
        <f>SUMIFS(DATOS!$F:$F,DATOS!$A:$A,$C3347,DATOS!$G:$G,$N$1,DATOS!$K:$K,$T$1)</f>
        <v>0</v>
      </c>
      <c r="U3347" s="118">
        <f>SUMIFS(DATOS!$F:$F,DATOS!$A:$A,$C3347,DATOS!$G:$G,$O$1,DATOS!$K:$K,$T$1)</f>
        <v>0</v>
      </c>
      <c r="V3347" s="119">
        <f>SUMIFS(DATOS!$F:$F,DATOS!$A:$A,$C3347,DATOS!$G:$G,$P$1,DATOS!$K:$K,$R$1)</f>
        <v>0</v>
      </c>
    </row>
    <row r="3348" spans="1:22">
      <c r="A3348" s="128" t="s">
        <v>452</v>
      </c>
      <c r="B3348" s="128" t="str">
        <f t="shared" si="396"/>
        <v>1 4 8 481 003 001</v>
      </c>
      <c r="C3348" s="5" t="s">
        <v>10472</v>
      </c>
      <c r="D3348" t="s">
        <v>417</v>
      </c>
      <c r="E3348" s="127">
        <f t="shared" si="391"/>
        <v>0</v>
      </c>
      <c r="F3348" s="127">
        <f t="shared" si="392"/>
        <v>0</v>
      </c>
      <c r="G3348" s="127">
        <f t="shared" si="393"/>
        <v>0</v>
      </c>
      <c r="H3348" s="131">
        <f t="shared" si="394"/>
        <v>0</v>
      </c>
      <c r="I3348" s="128">
        <f t="shared" si="395"/>
        <v>17</v>
      </c>
      <c r="J3348" s="156" t="str">
        <f t="shared" si="385"/>
        <v>1 4 8 481 003</v>
      </c>
      <c r="K3348" s="118">
        <f>SUMIFS(DATOS!$F:$F,DATOS!$A:$A,$C3348,DATOS!$G:$G,$N$1,DATOS!$E:$E,$Q$1)</f>
        <v>0</v>
      </c>
      <c r="L3348" s="118">
        <f>SUMIFS(DATOS!$F:$F,DATOS!$A:$A,$C3348,DATOS!$G:$G,$O$1,DATOS!$E:$E,$Q$1)</f>
        <v>0</v>
      </c>
      <c r="M3348" s="119">
        <f>SUMIFS(DATOS!$F:$F,DATOS!$A:$A,$C3348,DATOS!$G:$G,$P$1,DATOS!$E:$E,$Q$1)</f>
        <v>0</v>
      </c>
      <c r="N3348" s="117">
        <f>SUMIFS(DATOS!$F:$F,DATOS!$A:$A,$C3348,DATOS!$G:$G,$N$1,DATOS!$L:$L,$R$1)</f>
        <v>0</v>
      </c>
      <c r="O3348" s="118">
        <f>SUMIFS(DATOS!$F:$F,DATOS!$A:$A,$C3348,DATOS!$G:$G,$O$1,DATOS!$L:$L,$R$1)</f>
        <v>0</v>
      </c>
      <c r="P3348" s="119">
        <f>SUMIFS(DATOS!$F:$F,DATOS!$A:$A,$C3348,DATOS!$G:$G,$P$1,DATOS!$L:$L,$R$1)</f>
        <v>0</v>
      </c>
      <c r="Q3348" s="117">
        <f>SUMIFS(DATOS!$F:$F,DATOS!$A:$A,$C3348,DATOS!$G:$G,$N$1,DATOS!$J:$J,$S$1)</f>
        <v>0</v>
      </c>
      <c r="R3348" s="118">
        <f>SUMIFS(DATOS!$F:$F,DATOS!$A:$A,$C3348,DATOS!$G:$G,$O$1,DATOS!$J:$J,$S$1)</f>
        <v>0</v>
      </c>
      <c r="S3348" s="119">
        <f>SUMIFS(DATOS!$F:$F,DATOS!$A:$A,$C3348,DATOS!$G:$G,$P$1,DATOS!$J:$J,$S$1)</f>
        <v>0</v>
      </c>
      <c r="T3348" s="117">
        <f>SUMIFS(DATOS!$F:$F,DATOS!$A:$A,$C3348,DATOS!$G:$G,$N$1,DATOS!$K:$K,$T$1)</f>
        <v>0</v>
      </c>
      <c r="U3348" s="118">
        <f>SUMIFS(DATOS!$F:$F,DATOS!$A:$A,$C3348,DATOS!$G:$G,$O$1,DATOS!$K:$K,$T$1)</f>
        <v>0</v>
      </c>
      <c r="V3348" s="119">
        <f>SUMIFS(DATOS!$F:$F,DATOS!$A:$A,$C3348,DATOS!$G:$G,$P$1,DATOS!$K:$K,$R$1)</f>
        <v>0</v>
      </c>
    </row>
    <row r="3349" spans="1:22">
      <c r="A3349" s="128" t="s">
        <v>452</v>
      </c>
      <c r="B3349" s="128" t="str">
        <f t="shared" si="396"/>
        <v>1 4 8 481 004 001</v>
      </c>
      <c r="C3349" s="5" t="s">
        <v>10473</v>
      </c>
      <c r="D3349" t="s">
        <v>417</v>
      </c>
      <c r="E3349" s="127">
        <f t="shared" si="391"/>
        <v>0</v>
      </c>
      <c r="F3349" s="127">
        <f t="shared" si="392"/>
        <v>0</v>
      </c>
      <c r="G3349" s="127">
        <f t="shared" si="393"/>
        <v>0</v>
      </c>
      <c r="H3349" s="131">
        <f t="shared" si="394"/>
        <v>0</v>
      </c>
      <c r="I3349" s="128">
        <f t="shared" si="395"/>
        <v>17</v>
      </c>
      <c r="J3349" s="156" t="str">
        <f t="shared" si="385"/>
        <v>1 4 8 481 004</v>
      </c>
      <c r="K3349" s="118">
        <f>SUMIFS(DATOS!$F:$F,DATOS!$A:$A,$C3349,DATOS!$G:$G,$N$1,DATOS!$E:$E,$Q$1)</f>
        <v>0</v>
      </c>
      <c r="L3349" s="118">
        <f>SUMIFS(DATOS!$F:$F,DATOS!$A:$A,$C3349,DATOS!$G:$G,$O$1,DATOS!$E:$E,$Q$1)</f>
        <v>0</v>
      </c>
      <c r="M3349" s="119">
        <f>SUMIFS(DATOS!$F:$F,DATOS!$A:$A,$C3349,DATOS!$G:$G,$P$1,DATOS!$E:$E,$Q$1)</f>
        <v>0</v>
      </c>
      <c r="N3349" s="117">
        <f>SUMIFS(DATOS!$F:$F,DATOS!$A:$A,$C3349,DATOS!$G:$G,$N$1,DATOS!$L:$L,$R$1)</f>
        <v>0</v>
      </c>
      <c r="O3349" s="118">
        <f>SUMIFS(DATOS!$F:$F,DATOS!$A:$A,$C3349,DATOS!$G:$G,$O$1,DATOS!$L:$L,$R$1)</f>
        <v>0</v>
      </c>
      <c r="P3349" s="119">
        <f>SUMIFS(DATOS!$F:$F,DATOS!$A:$A,$C3349,DATOS!$G:$G,$P$1,DATOS!$L:$L,$R$1)</f>
        <v>0</v>
      </c>
      <c r="Q3349" s="117">
        <f>SUMIFS(DATOS!$F:$F,DATOS!$A:$A,$C3349,DATOS!$G:$G,$N$1,DATOS!$J:$J,$S$1)</f>
        <v>0</v>
      </c>
      <c r="R3349" s="118">
        <f>SUMIFS(DATOS!$F:$F,DATOS!$A:$A,$C3349,DATOS!$G:$G,$O$1,DATOS!$J:$J,$S$1)</f>
        <v>0</v>
      </c>
      <c r="S3349" s="119">
        <f>SUMIFS(DATOS!$F:$F,DATOS!$A:$A,$C3349,DATOS!$G:$G,$P$1,DATOS!$J:$J,$S$1)</f>
        <v>0</v>
      </c>
      <c r="T3349" s="117">
        <f>SUMIFS(DATOS!$F:$F,DATOS!$A:$A,$C3349,DATOS!$G:$G,$N$1,DATOS!$K:$K,$T$1)</f>
        <v>0</v>
      </c>
      <c r="U3349" s="118">
        <f>SUMIFS(DATOS!$F:$F,DATOS!$A:$A,$C3349,DATOS!$G:$G,$O$1,DATOS!$K:$K,$T$1)</f>
        <v>0</v>
      </c>
      <c r="V3349" s="119">
        <f>SUMIFS(DATOS!$F:$F,DATOS!$A:$A,$C3349,DATOS!$G:$G,$P$1,DATOS!$K:$K,$R$1)</f>
        <v>0</v>
      </c>
    </row>
    <row r="3350" spans="1:22">
      <c r="A3350" s="128" t="s">
        <v>452</v>
      </c>
      <c r="B3350" s="128" t="str">
        <f t="shared" si="396"/>
        <v>1 4 8 481 005 001</v>
      </c>
      <c r="C3350" s="5" t="s">
        <v>10474</v>
      </c>
      <c r="D3350" t="s">
        <v>417</v>
      </c>
      <c r="E3350" s="127">
        <f t="shared" si="391"/>
        <v>0</v>
      </c>
      <c r="F3350" s="127">
        <f t="shared" si="392"/>
        <v>0</v>
      </c>
      <c r="G3350" s="127">
        <f t="shared" si="393"/>
        <v>0</v>
      </c>
      <c r="H3350" s="131">
        <f t="shared" si="394"/>
        <v>0</v>
      </c>
      <c r="I3350" s="128">
        <f t="shared" si="395"/>
        <v>17</v>
      </c>
      <c r="J3350" s="156" t="str">
        <f t="shared" si="385"/>
        <v>1 4 8 481 005</v>
      </c>
      <c r="K3350" s="118">
        <f>SUMIFS(DATOS!$F:$F,DATOS!$A:$A,$C3350,DATOS!$G:$G,$N$1,DATOS!$E:$E,$Q$1)</f>
        <v>0</v>
      </c>
      <c r="L3350" s="118">
        <f>SUMIFS(DATOS!$F:$F,DATOS!$A:$A,$C3350,DATOS!$G:$G,$O$1,DATOS!$E:$E,$Q$1)</f>
        <v>0</v>
      </c>
      <c r="M3350" s="119">
        <f>SUMIFS(DATOS!$F:$F,DATOS!$A:$A,$C3350,DATOS!$G:$G,$P$1,DATOS!$E:$E,$Q$1)</f>
        <v>0</v>
      </c>
      <c r="N3350" s="117">
        <f>SUMIFS(DATOS!$F:$F,DATOS!$A:$A,$C3350,DATOS!$G:$G,$N$1,DATOS!$L:$L,$R$1)</f>
        <v>0</v>
      </c>
      <c r="O3350" s="118">
        <f>SUMIFS(DATOS!$F:$F,DATOS!$A:$A,$C3350,DATOS!$G:$G,$O$1,DATOS!$L:$L,$R$1)</f>
        <v>0</v>
      </c>
      <c r="P3350" s="119">
        <f>SUMIFS(DATOS!$F:$F,DATOS!$A:$A,$C3350,DATOS!$G:$G,$P$1,DATOS!$L:$L,$R$1)</f>
        <v>0</v>
      </c>
      <c r="Q3350" s="117">
        <f>SUMIFS(DATOS!$F:$F,DATOS!$A:$A,$C3350,DATOS!$G:$G,$N$1,DATOS!$J:$J,$S$1)</f>
        <v>0</v>
      </c>
      <c r="R3350" s="118">
        <f>SUMIFS(DATOS!$F:$F,DATOS!$A:$A,$C3350,DATOS!$G:$G,$O$1,DATOS!$J:$J,$S$1)</f>
        <v>0</v>
      </c>
      <c r="S3350" s="119">
        <f>SUMIFS(DATOS!$F:$F,DATOS!$A:$A,$C3350,DATOS!$G:$G,$P$1,DATOS!$J:$J,$S$1)</f>
        <v>0</v>
      </c>
      <c r="T3350" s="117">
        <f>SUMIFS(DATOS!$F:$F,DATOS!$A:$A,$C3350,DATOS!$G:$G,$N$1,DATOS!$K:$K,$T$1)</f>
        <v>0</v>
      </c>
      <c r="U3350" s="118">
        <f>SUMIFS(DATOS!$F:$F,DATOS!$A:$A,$C3350,DATOS!$G:$G,$O$1,DATOS!$K:$K,$T$1)</f>
        <v>0</v>
      </c>
      <c r="V3350" s="119">
        <f>SUMIFS(DATOS!$F:$F,DATOS!$A:$A,$C3350,DATOS!$G:$G,$P$1,DATOS!$K:$K,$R$1)</f>
        <v>0</v>
      </c>
    </row>
    <row r="3351" spans="1:22">
      <c r="A3351" s="128" t="s">
        <v>452</v>
      </c>
      <c r="B3351" s="128" t="str">
        <f t="shared" si="396"/>
        <v>1 4 8 482 001 001</v>
      </c>
      <c r="C3351" s="5" t="s">
        <v>5158</v>
      </c>
      <c r="D3351" t="s">
        <v>418</v>
      </c>
      <c r="E3351" s="127">
        <f t="shared" si="391"/>
        <v>0</v>
      </c>
      <c r="F3351" s="127">
        <f t="shared" si="392"/>
        <v>0</v>
      </c>
      <c r="G3351" s="127">
        <f t="shared" si="393"/>
        <v>0</v>
      </c>
      <c r="H3351" s="131">
        <f t="shared" si="394"/>
        <v>0</v>
      </c>
      <c r="I3351" s="128">
        <f t="shared" si="395"/>
        <v>17</v>
      </c>
      <c r="J3351" s="156" t="str">
        <f t="shared" si="385"/>
        <v>1 4 8 482 001</v>
      </c>
      <c r="K3351" s="118">
        <f>SUMIFS(DATOS!$F:$F,DATOS!$A:$A,$C3351,DATOS!$G:$G,$N$1,DATOS!$E:$E,$Q$1)</f>
        <v>0</v>
      </c>
      <c r="L3351" s="118">
        <f>SUMIFS(DATOS!$F:$F,DATOS!$A:$A,$C3351,DATOS!$G:$G,$O$1,DATOS!$E:$E,$Q$1)</f>
        <v>0</v>
      </c>
      <c r="M3351" s="119">
        <f>SUMIFS(DATOS!$F:$F,DATOS!$A:$A,$C3351,DATOS!$G:$G,$P$1,DATOS!$E:$E,$Q$1)</f>
        <v>0</v>
      </c>
      <c r="N3351" s="117">
        <f>SUMIFS(DATOS!$F:$F,DATOS!$A:$A,$C3351,DATOS!$G:$G,$N$1,DATOS!$L:$L,$R$1)</f>
        <v>0</v>
      </c>
      <c r="O3351" s="118">
        <f>SUMIFS(DATOS!$F:$F,DATOS!$A:$A,$C3351,DATOS!$G:$G,$O$1,DATOS!$L:$L,$R$1)</f>
        <v>0</v>
      </c>
      <c r="P3351" s="119">
        <f>SUMIFS(DATOS!$F:$F,DATOS!$A:$A,$C3351,DATOS!$G:$G,$P$1,DATOS!$L:$L,$R$1)</f>
        <v>0</v>
      </c>
      <c r="Q3351" s="117">
        <f>SUMIFS(DATOS!$F:$F,DATOS!$A:$A,$C3351,DATOS!$G:$G,$N$1,DATOS!$J:$J,$S$1)</f>
        <v>0</v>
      </c>
      <c r="R3351" s="118">
        <f>SUMIFS(DATOS!$F:$F,DATOS!$A:$A,$C3351,DATOS!$G:$G,$O$1,DATOS!$J:$J,$S$1)</f>
        <v>0</v>
      </c>
      <c r="S3351" s="119">
        <f>SUMIFS(DATOS!$F:$F,DATOS!$A:$A,$C3351,DATOS!$G:$G,$P$1,DATOS!$J:$J,$S$1)</f>
        <v>0</v>
      </c>
      <c r="T3351" s="117">
        <f>SUMIFS(DATOS!$F:$F,DATOS!$A:$A,$C3351,DATOS!$G:$G,$N$1,DATOS!$K:$K,$T$1)</f>
        <v>0</v>
      </c>
      <c r="U3351" s="118">
        <f>SUMIFS(DATOS!$F:$F,DATOS!$A:$A,$C3351,DATOS!$G:$G,$O$1,DATOS!$K:$K,$T$1)</f>
        <v>0</v>
      </c>
      <c r="V3351" s="119">
        <f>SUMIFS(DATOS!$F:$F,DATOS!$A:$A,$C3351,DATOS!$G:$G,$P$1,DATOS!$K:$K,$R$1)</f>
        <v>0</v>
      </c>
    </row>
    <row r="3352" spans="1:22">
      <c r="A3352" s="128" t="s">
        <v>452</v>
      </c>
      <c r="B3352" s="128" t="str">
        <f t="shared" si="396"/>
        <v>1 4 8 482 002 001</v>
      </c>
      <c r="C3352" s="5" t="s">
        <v>10475</v>
      </c>
      <c r="D3352" t="s">
        <v>418</v>
      </c>
      <c r="E3352" s="127">
        <f t="shared" si="391"/>
        <v>0</v>
      </c>
      <c r="F3352" s="127">
        <f t="shared" si="392"/>
        <v>0</v>
      </c>
      <c r="G3352" s="127">
        <f t="shared" si="393"/>
        <v>0</v>
      </c>
      <c r="H3352" s="131">
        <f t="shared" si="394"/>
        <v>0</v>
      </c>
      <c r="I3352" s="128">
        <f t="shared" si="395"/>
        <v>17</v>
      </c>
      <c r="J3352" s="156" t="str">
        <f t="shared" si="385"/>
        <v>1 4 8 482 002</v>
      </c>
      <c r="K3352" s="118">
        <f>SUMIFS(DATOS!$F:$F,DATOS!$A:$A,$C3352,DATOS!$G:$G,$N$1,DATOS!$E:$E,$Q$1)</f>
        <v>0</v>
      </c>
      <c r="L3352" s="118">
        <f>SUMIFS(DATOS!$F:$F,DATOS!$A:$A,$C3352,DATOS!$G:$G,$O$1,DATOS!$E:$E,$Q$1)</f>
        <v>0</v>
      </c>
      <c r="M3352" s="119">
        <f>SUMIFS(DATOS!$F:$F,DATOS!$A:$A,$C3352,DATOS!$G:$G,$P$1,DATOS!$E:$E,$Q$1)</f>
        <v>0</v>
      </c>
      <c r="N3352" s="117">
        <f>SUMIFS(DATOS!$F:$F,DATOS!$A:$A,$C3352,DATOS!$G:$G,$N$1,DATOS!$L:$L,$R$1)</f>
        <v>0</v>
      </c>
      <c r="O3352" s="118">
        <f>SUMIFS(DATOS!$F:$F,DATOS!$A:$A,$C3352,DATOS!$G:$G,$O$1,DATOS!$L:$L,$R$1)</f>
        <v>0</v>
      </c>
      <c r="P3352" s="119">
        <f>SUMIFS(DATOS!$F:$F,DATOS!$A:$A,$C3352,DATOS!$G:$G,$P$1,DATOS!$L:$L,$R$1)</f>
        <v>0</v>
      </c>
      <c r="Q3352" s="117">
        <f>SUMIFS(DATOS!$F:$F,DATOS!$A:$A,$C3352,DATOS!$G:$G,$N$1,DATOS!$J:$J,$S$1)</f>
        <v>0</v>
      </c>
      <c r="R3352" s="118">
        <f>SUMIFS(DATOS!$F:$F,DATOS!$A:$A,$C3352,DATOS!$G:$G,$O$1,DATOS!$J:$J,$S$1)</f>
        <v>0</v>
      </c>
      <c r="S3352" s="119">
        <f>SUMIFS(DATOS!$F:$F,DATOS!$A:$A,$C3352,DATOS!$G:$G,$P$1,DATOS!$J:$J,$S$1)</f>
        <v>0</v>
      </c>
      <c r="T3352" s="117">
        <f>SUMIFS(DATOS!$F:$F,DATOS!$A:$A,$C3352,DATOS!$G:$G,$N$1,DATOS!$K:$K,$T$1)</f>
        <v>0</v>
      </c>
      <c r="U3352" s="118">
        <f>SUMIFS(DATOS!$F:$F,DATOS!$A:$A,$C3352,DATOS!$G:$G,$O$1,DATOS!$K:$K,$T$1)</f>
        <v>0</v>
      </c>
      <c r="V3352" s="119">
        <f>SUMIFS(DATOS!$F:$F,DATOS!$A:$A,$C3352,DATOS!$G:$G,$P$1,DATOS!$K:$K,$R$1)</f>
        <v>0</v>
      </c>
    </row>
    <row r="3353" spans="1:22">
      <c r="A3353" s="128" t="s">
        <v>452</v>
      </c>
      <c r="B3353" s="128" t="str">
        <f t="shared" si="396"/>
        <v>1 4 8 482 003 001</v>
      </c>
      <c r="C3353" s="5" t="s">
        <v>10476</v>
      </c>
      <c r="D3353" t="s">
        <v>418</v>
      </c>
      <c r="E3353" s="127">
        <f t="shared" si="391"/>
        <v>0</v>
      </c>
      <c r="F3353" s="127">
        <f t="shared" si="392"/>
        <v>0</v>
      </c>
      <c r="G3353" s="127">
        <f t="shared" si="393"/>
        <v>0</v>
      </c>
      <c r="H3353" s="131">
        <f t="shared" si="394"/>
        <v>0</v>
      </c>
      <c r="I3353" s="128">
        <f t="shared" si="395"/>
        <v>17</v>
      </c>
      <c r="J3353" s="156" t="str">
        <f t="shared" si="385"/>
        <v>1 4 8 482 003</v>
      </c>
      <c r="K3353" s="118">
        <f>SUMIFS(DATOS!$F:$F,DATOS!$A:$A,$C3353,DATOS!$G:$G,$N$1,DATOS!$E:$E,$Q$1)</f>
        <v>0</v>
      </c>
      <c r="L3353" s="118">
        <f>SUMIFS(DATOS!$F:$F,DATOS!$A:$A,$C3353,DATOS!$G:$G,$O$1,DATOS!$E:$E,$Q$1)</f>
        <v>0</v>
      </c>
      <c r="M3353" s="119">
        <f>SUMIFS(DATOS!$F:$F,DATOS!$A:$A,$C3353,DATOS!$G:$G,$P$1,DATOS!$E:$E,$Q$1)</f>
        <v>0</v>
      </c>
      <c r="N3353" s="117">
        <f>SUMIFS(DATOS!$F:$F,DATOS!$A:$A,$C3353,DATOS!$G:$G,$N$1,DATOS!$L:$L,$R$1)</f>
        <v>0</v>
      </c>
      <c r="O3353" s="118">
        <f>SUMIFS(DATOS!$F:$F,DATOS!$A:$A,$C3353,DATOS!$G:$G,$O$1,DATOS!$L:$L,$R$1)</f>
        <v>0</v>
      </c>
      <c r="P3353" s="119">
        <f>SUMIFS(DATOS!$F:$F,DATOS!$A:$A,$C3353,DATOS!$G:$G,$P$1,DATOS!$L:$L,$R$1)</f>
        <v>0</v>
      </c>
      <c r="Q3353" s="117">
        <f>SUMIFS(DATOS!$F:$F,DATOS!$A:$A,$C3353,DATOS!$G:$G,$N$1,DATOS!$J:$J,$S$1)</f>
        <v>0</v>
      </c>
      <c r="R3353" s="118">
        <f>SUMIFS(DATOS!$F:$F,DATOS!$A:$A,$C3353,DATOS!$G:$G,$O$1,DATOS!$J:$J,$S$1)</f>
        <v>0</v>
      </c>
      <c r="S3353" s="119">
        <f>SUMIFS(DATOS!$F:$F,DATOS!$A:$A,$C3353,DATOS!$G:$G,$P$1,DATOS!$J:$J,$S$1)</f>
        <v>0</v>
      </c>
      <c r="T3353" s="117">
        <f>SUMIFS(DATOS!$F:$F,DATOS!$A:$A,$C3353,DATOS!$G:$G,$N$1,DATOS!$K:$K,$T$1)</f>
        <v>0</v>
      </c>
      <c r="U3353" s="118">
        <f>SUMIFS(DATOS!$F:$F,DATOS!$A:$A,$C3353,DATOS!$G:$G,$O$1,DATOS!$K:$K,$T$1)</f>
        <v>0</v>
      </c>
      <c r="V3353" s="119">
        <f>SUMIFS(DATOS!$F:$F,DATOS!$A:$A,$C3353,DATOS!$G:$G,$P$1,DATOS!$K:$K,$R$1)</f>
        <v>0</v>
      </c>
    </row>
    <row r="3354" spans="1:22">
      <c r="A3354" s="128" t="s">
        <v>452</v>
      </c>
      <c r="B3354" s="128" t="str">
        <f t="shared" si="396"/>
        <v>1 4 8 482 004 001</v>
      </c>
      <c r="C3354" s="5" t="s">
        <v>10477</v>
      </c>
      <c r="D3354" t="s">
        <v>418</v>
      </c>
      <c r="E3354" s="127">
        <f t="shared" si="391"/>
        <v>0</v>
      </c>
      <c r="F3354" s="127">
        <f t="shared" si="392"/>
        <v>0</v>
      </c>
      <c r="G3354" s="127">
        <f t="shared" si="393"/>
        <v>0</v>
      </c>
      <c r="H3354" s="131">
        <f t="shared" si="394"/>
        <v>0</v>
      </c>
      <c r="I3354" s="128">
        <f t="shared" si="395"/>
        <v>17</v>
      </c>
      <c r="J3354" s="156" t="str">
        <f t="shared" si="385"/>
        <v>1 4 8 482 004</v>
      </c>
      <c r="K3354" s="118">
        <f>SUMIFS(DATOS!$F:$F,DATOS!$A:$A,$C3354,DATOS!$G:$G,$N$1,DATOS!$E:$E,$Q$1)</f>
        <v>0</v>
      </c>
      <c r="L3354" s="118">
        <f>SUMIFS(DATOS!$F:$F,DATOS!$A:$A,$C3354,DATOS!$G:$G,$O$1,DATOS!$E:$E,$Q$1)</f>
        <v>0</v>
      </c>
      <c r="M3354" s="119">
        <f>SUMIFS(DATOS!$F:$F,DATOS!$A:$A,$C3354,DATOS!$G:$G,$P$1,DATOS!$E:$E,$Q$1)</f>
        <v>0</v>
      </c>
      <c r="N3354" s="117">
        <f>SUMIFS(DATOS!$F:$F,DATOS!$A:$A,$C3354,DATOS!$G:$G,$N$1,DATOS!$L:$L,$R$1)</f>
        <v>0</v>
      </c>
      <c r="O3354" s="118">
        <f>SUMIFS(DATOS!$F:$F,DATOS!$A:$A,$C3354,DATOS!$G:$G,$O$1,DATOS!$L:$L,$R$1)</f>
        <v>0</v>
      </c>
      <c r="P3354" s="119">
        <f>SUMIFS(DATOS!$F:$F,DATOS!$A:$A,$C3354,DATOS!$G:$G,$P$1,DATOS!$L:$L,$R$1)</f>
        <v>0</v>
      </c>
      <c r="Q3354" s="117">
        <f>SUMIFS(DATOS!$F:$F,DATOS!$A:$A,$C3354,DATOS!$G:$G,$N$1,DATOS!$J:$J,$S$1)</f>
        <v>0</v>
      </c>
      <c r="R3354" s="118">
        <f>SUMIFS(DATOS!$F:$F,DATOS!$A:$A,$C3354,DATOS!$G:$G,$O$1,DATOS!$J:$J,$S$1)</f>
        <v>0</v>
      </c>
      <c r="S3354" s="119">
        <f>SUMIFS(DATOS!$F:$F,DATOS!$A:$A,$C3354,DATOS!$G:$G,$P$1,DATOS!$J:$J,$S$1)</f>
        <v>0</v>
      </c>
      <c r="T3354" s="117">
        <f>SUMIFS(DATOS!$F:$F,DATOS!$A:$A,$C3354,DATOS!$G:$G,$N$1,DATOS!$K:$K,$T$1)</f>
        <v>0</v>
      </c>
      <c r="U3354" s="118">
        <f>SUMIFS(DATOS!$F:$F,DATOS!$A:$A,$C3354,DATOS!$G:$G,$O$1,DATOS!$K:$K,$T$1)</f>
        <v>0</v>
      </c>
      <c r="V3354" s="119">
        <f>SUMIFS(DATOS!$F:$F,DATOS!$A:$A,$C3354,DATOS!$G:$G,$P$1,DATOS!$K:$K,$R$1)</f>
        <v>0</v>
      </c>
    </row>
    <row r="3355" spans="1:22">
      <c r="A3355" s="128" t="s">
        <v>452</v>
      </c>
      <c r="B3355" s="128" t="str">
        <f t="shared" si="396"/>
        <v>1 4 8 482 005 001</v>
      </c>
      <c r="C3355" s="5" t="s">
        <v>10478</v>
      </c>
      <c r="D3355" t="s">
        <v>418</v>
      </c>
      <c r="E3355" s="127">
        <f t="shared" si="391"/>
        <v>0</v>
      </c>
      <c r="F3355" s="127">
        <f t="shared" si="392"/>
        <v>0</v>
      </c>
      <c r="G3355" s="127">
        <f t="shared" si="393"/>
        <v>0</v>
      </c>
      <c r="H3355" s="131">
        <f t="shared" si="394"/>
        <v>0</v>
      </c>
      <c r="I3355" s="128">
        <f t="shared" si="395"/>
        <v>17</v>
      </c>
      <c r="J3355" s="156" t="str">
        <f t="shared" si="385"/>
        <v>1 4 8 482 005</v>
      </c>
      <c r="K3355" s="118">
        <f>SUMIFS(DATOS!$F:$F,DATOS!$A:$A,$C3355,DATOS!$G:$G,$N$1,DATOS!$E:$E,$Q$1)</f>
        <v>0</v>
      </c>
      <c r="L3355" s="118">
        <f>SUMIFS(DATOS!$F:$F,DATOS!$A:$A,$C3355,DATOS!$G:$G,$O$1,DATOS!$E:$E,$Q$1)</f>
        <v>0</v>
      </c>
      <c r="M3355" s="119">
        <f>SUMIFS(DATOS!$F:$F,DATOS!$A:$A,$C3355,DATOS!$G:$G,$P$1,DATOS!$E:$E,$Q$1)</f>
        <v>0</v>
      </c>
      <c r="N3355" s="117">
        <f>SUMIFS(DATOS!$F:$F,DATOS!$A:$A,$C3355,DATOS!$G:$G,$N$1,DATOS!$L:$L,$R$1)</f>
        <v>0</v>
      </c>
      <c r="O3355" s="118">
        <f>SUMIFS(DATOS!$F:$F,DATOS!$A:$A,$C3355,DATOS!$G:$G,$O$1,DATOS!$L:$L,$R$1)</f>
        <v>0</v>
      </c>
      <c r="P3355" s="119">
        <f>SUMIFS(DATOS!$F:$F,DATOS!$A:$A,$C3355,DATOS!$G:$G,$P$1,DATOS!$L:$L,$R$1)</f>
        <v>0</v>
      </c>
      <c r="Q3355" s="117">
        <f>SUMIFS(DATOS!$F:$F,DATOS!$A:$A,$C3355,DATOS!$G:$G,$N$1,DATOS!$J:$J,$S$1)</f>
        <v>0</v>
      </c>
      <c r="R3355" s="118">
        <f>SUMIFS(DATOS!$F:$F,DATOS!$A:$A,$C3355,DATOS!$G:$G,$O$1,DATOS!$J:$J,$S$1)</f>
        <v>0</v>
      </c>
      <c r="S3355" s="119">
        <f>SUMIFS(DATOS!$F:$F,DATOS!$A:$A,$C3355,DATOS!$G:$G,$P$1,DATOS!$J:$J,$S$1)</f>
        <v>0</v>
      </c>
      <c r="T3355" s="117">
        <f>SUMIFS(DATOS!$F:$F,DATOS!$A:$A,$C3355,DATOS!$G:$G,$N$1,DATOS!$K:$K,$T$1)</f>
        <v>0</v>
      </c>
      <c r="U3355" s="118">
        <f>SUMIFS(DATOS!$F:$F,DATOS!$A:$A,$C3355,DATOS!$G:$G,$O$1,DATOS!$K:$K,$T$1)</f>
        <v>0</v>
      </c>
      <c r="V3355" s="119">
        <f>SUMIFS(DATOS!$F:$F,DATOS!$A:$A,$C3355,DATOS!$G:$G,$P$1,DATOS!$K:$K,$R$1)</f>
        <v>0</v>
      </c>
    </row>
    <row r="3356" spans="1:22">
      <c r="A3356" s="128" t="s">
        <v>452</v>
      </c>
      <c r="B3356" s="128" t="str">
        <f t="shared" si="396"/>
        <v>1 4 8 483 001 001</v>
      </c>
      <c r="C3356" s="5" t="s">
        <v>5166</v>
      </c>
      <c r="D3356" t="s">
        <v>419</v>
      </c>
      <c r="E3356" s="127">
        <f t="shared" si="391"/>
        <v>0</v>
      </c>
      <c r="F3356" s="127">
        <f t="shared" si="392"/>
        <v>0</v>
      </c>
      <c r="G3356" s="127">
        <f t="shared" si="393"/>
        <v>0</v>
      </c>
      <c r="H3356" s="131">
        <f t="shared" si="394"/>
        <v>0</v>
      </c>
      <c r="I3356" s="128">
        <f t="shared" si="395"/>
        <v>17</v>
      </c>
      <c r="J3356" s="156" t="str">
        <f t="shared" ref="J3356:J3419" si="397">IF(I3356=9,MID(C3356,1,5),IF(I3356=13,MID(C3356,1,9),IF(I3356=17,MID(C3356,1,13),IF(I3356=21,MID(C3356,1,17),IF(I3356=25,MID(C3356,1,21))))))</f>
        <v>1 4 8 483 001</v>
      </c>
      <c r="K3356" s="118">
        <f>SUMIFS(DATOS!$F:$F,DATOS!$A:$A,$C3356,DATOS!$G:$G,$N$1,DATOS!$E:$E,$Q$1)</f>
        <v>0</v>
      </c>
      <c r="L3356" s="118">
        <f>SUMIFS(DATOS!$F:$F,DATOS!$A:$A,$C3356,DATOS!$G:$G,$O$1,DATOS!$E:$E,$Q$1)</f>
        <v>0</v>
      </c>
      <c r="M3356" s="119">
        <f>SUMIFS(DATOS!$F:$F,DATOS!$A:$A,$C3356,DATOS!$G:$G,$P$1,DATOS!$E:$E,$Q$1)</f>
        <v>0</v>
      </c>
      <c r="N3356" s="117">
        <f>SUMIFS(DATOS!$F:$F,DATOS!$A:$A,$C3356,DATOS!$G:$G,$N$1,DATOS!$L:$L,$R$1)</f>
        <v>0</v>
      </c>
      <c r="O3356" s="118">
        <f>SUMIFS(DATOS!$F:$F,DATOS!$A:$A,$C3356,DATOS!$G:$G,$O$1,DATOS!$L:$L,$R$1)</f>
        <v>0</v>
      </c>
      <c r="P3356" s="119">
        <f>SUMIFS(DATOS!$F:$F,DATOS!$A:$A,$C3356,DATOS!$G:$G,$P$1,DATOS!$L:$L,$R$1)</f>
        <v>0</v>
      </c>
      <c r="Q3356" s="117">
        <f>SUMIFS(DATOS!$F:$F,DATOS!$A:$A,$C3356,DATOS!$G:$G,$N$1,DATOS!$J:$J,$S$1)</f>
        <v>0</v>
      </c>
      <c r="R3356" s="118">
        <f>SUMIFS(DATOS!$F:$F,DATOS!$A:$A,$C3356,DATOS!$G:$G,$O$1,DATOS!$J:$J,$S$1)</f>
        <v>0</v>
      </c>
      <c r="S3356" s="119">
        <f>SUMIFS(DATOS!$F:$F,DATOS!$A:$A,$C3356,DATOS!$G:$G,$P$1,DATOS!$J:$J,$S$1)</f>
        <v>0</v>
      </c>
      <c r="T3356" s="117">
        <f>SUMIFS(DATOS!$F:$F,DATOS!$A:$A,$C3356,DATOS!$G:$G,$N$1,DATOS!$K:$K,$T$1)</f>
        <v>0</v>
      </c>
      <c r="U3356" s="118">
        <f>SUMIFS(DATOS!$F:$F,DATOS!$A:$A,$C3356,DATOS!$G:$G,$O$1,DATOS!$K:$K,$T$1)</f>
        <v>0</v>
      </c>
      <c r="V3356" s="119">
        <f>SUMIFS(DATOS!$F:$F,DATOS!$A:$A,$C3356,DATOS!$G:$G,$P$1,DATOS!$K:$K,$R$1)</f>
        <v>0</v>
      </c>
    </row>
    <row r="3357" spans="1:22">
      <c r="A3357" s="128" t="s">
        <v>452</v>
      </c>
      <c r="B3357" s="128" t="str">
        <f t="shared" si="396"/>
        <v>1 4 8 483 002 001</v>
      </c>
      <c r="C3357" s="5" t="s">
        <v>10479</v>
      </c>
      <c r="D3357" t="s">
        <v>419</v>
      </c>
      <c r="E3357" s="127">
        <f t="shared" si="391"/>
        <v>0</v>
      </c>
      <c r="F3357" s="127">
        <f t="shared" si="392"/>
        <v>0</v>
      </c>
      <c r="G3357" s="127">
        <f t="shared" si="393"/>
        <v>0</v>
      </c>
      <c r="H3357" s="131">
        <f t="shared" si="394"/>
        <v>0</v>
      </c>
      <c r="I3357" s="128">
        <f t="shared" si="395"/>
        <v>17</v>
      </c>
      <c r="J3357" s="156" t="str">
        <f t="shared" si="397"/>
        <v>1 4 8 483 002</v>
      </c>
      <c r="K3357" s="118">
        <f>SUMIFS(DATOS!$F:$F,DATOS!$A:$A,$C3357,DATOS!$G:$G,$N$1,DATOS!$E:$E,$Q$1)</f>
        <v>0</v>
      </c>
      <c r="L3357" s="118">
        <f>SUMIFS(DATOS!$F:$F,DATOS!$A:$A,$C3357,DATOS!$G:$G,$O$1,DATOS!$E:$E,$Q$1)</f>
        <v>0</v>
      </c>
      <c r="M3357" s="119">
        <f>SUMIFS(DATOS!$F:$F,DATOS!$A:$A,$C3357,DATOS!$G:$G,$P$1,DATOS!$E:$E,$Q$1)</f>
        <v>0</v>
      </c>
      <c r="N3357" s="117">
        <f>SUMIFS(DATOS!$F:$F,DATOS!$A:$A,$C3357,DATOS!$G:$G,$N$1,DATOS!$L:$L,$R$1)</f>
        <v>0</v>
      </c>
      <c r="O3357" s="118">
        <f>SUMIFS(DATOS!$F:$F,DATOS!$A:$A,$C3357,DATOS!$G:$G,$O$1,DATOS!$L:$L,$R$1)</f>
        <v>0</v>
      </c>
      <c r="P3357" s="119">
        <f>SUMIFS(DATOS!$F:$F,DATOS!$A:$A,$C3357,DATOS!$G:$G,$P$1,DATOS!$L:$L,$R$1)</f>
        <v>0</v>
      </c>
      <c r="Q3357" s="117">
        <f>SUMIFS(DATOS!$F:$F,DATOS!$A:$A,$C3357,DATOS!$G:$G,$N$1,DATOS!$J:$J,$S$1)</f>
        <v>0</v>
      </c>
      <c r="R3357" s="118">
        <f>SUMIFS(DATOS!$F:$F,DATOS!$A:$A,$C3357,DATOS!$G:$G,$O$1,DATOS!$J:$J,$S$1)</f>
        <v>0</v>
      </c>
      <c r="S3357" s="119">
        <f>SUMIFS(DATOS!$F:$F,DATOS!$A:$A,$C3357,DATOS!$G:$G,$P$1,DATOS!$J:$J,$S$1)</f>
        <v>0</v>
      </c>
      <c r="T3357" s="117">
        <f>SUMIFS(DATOS!$F:$F,DATOS!$A:$A,$C3357,DATOS!$G:$G,$N$1,DATOS!$K:$K,$T$1)</f>
        <v>0</v>
      </c>
      <c r="U3357" s="118">
        <f>SUMIFS(DATOS!$F:$F,DATOS!$A:$A,$C3357,DATOS!$G:$G,$O$1,DATOS!$K:$K,$T$1)</f>
        <v>0</v>
      </c>
      <c r="V3357" s="119">
        <f>SUMIFS(DATOS!$F:$F,DATOS!$A:$A,$C3357,DATOS!$G:$G,$P$1,DATOS!$K:$K,$R$1)</f>
        <v>0</v>
      </c>
    </row>
    <row r="3358" spans="1:22">
      <c r="A3358" s="128" t="s">
        <v>452</v>
      </c>
      <c r="B3358" s="128" t="str">
        <f t="shared" si="396"/>
        <v>1 4 8 483 003 001</v>
      </c>
      <c r="C3358" s="5" t="s">
        <v>10480</v>
      </c>
      <c r="D3358" t="s">
        <v>419</v>
      </c>
      <c r="E3358" s="127">
        <f t="shared" si="391"/>
        <v>0</v>
      </c>
      <c r="F3358" s="127">
        <f t="shared" si="392"/>
        <v>0</v>
      </c>
      <c r="G3358" s="127">
        <f t="shared" si="393"/>
        <v>0</v>
      </c>
      <c r="H3358" s="131">
        <f t="shared" si="394"/>
        <v>0</v>
      </c>
      <c r="I3358" s="128">
        <f t="shared" si="395"/>
        <v>17</v>
      </c>
      <c r="J3358" s="156" t="str">
        <f t="shared" si="397"/>
        <v>1 4 8 483 003</v>
      </c>
      <c r="K3358" s="118">
        <f>SUMIFS(DATOS!$F:$F,DATOS!$A:$A,$C3358,DATOS!$G:$G,$N$1,DATOS!$E:$E,$Q$1)</f>
        <v>0</v>
      </c>
      <c r="L3358" s="118">
        <f>SUMIFS(DATOS!$F:$F,DATOS!$A:$A,$C3358,DATOS!$G:$G,$O$1,DATOS!$E:$E,$Q$1)</f>
        <v>0</v>
      </c>
      <c r="M3358" s="119">
        <f>SUMIFS(DATOS!$F:$F,DATOS!$A:$A,$C3358,DATOS!$G:$G,$P$1,DATOS!$E:$E,$Q$1)</f>
        <v>0</v>
      </c>
      <c r="N3358" s="117">
        <f>SUMIFS(DATOS!$F:$F,DATOS!$A:$A,$C3358,DATOS!$G:$G,$N$1,DATOS!$L:$L,$R$1)</f>
        <v>0</v>
      </c>
      <c r="O3358" s="118">
        <f>SUMIFS(DATOS!$F:$F,DATOS!$A:$A,$C3358,DATOS!$G:$G,$O$1,DATOS!$L:$L,$R$1)</f>
        <v>0</v>
      </c>
      <c r="P3358" s="119">
        <f>SUMIFS(DATOS!$F:$F,DATOS!$A:$A,$C3358,DATOS!$G:$G,$P$1,DATOS!$L:$L,$R$1)</f>
        <v>0</v>
      </c>
      <c r="Q3358" s="117">
        <f>SUMIFS(DATOS!$F:$F,DATOS!$A:$A,$C3358,DATOS!$G:$G,$N$1,DATOS!$J:$J,$S$1)</f>
        <v>0</v>
      </c>
      <c r="R3358" s="118">
        <f>SUMIFS(DATOS!$F:$F,DATOS!$A:$A,$C3358,DATOS!$G:$G,$O$1,DATOS!$J:$J,$S$1)</f>
        <v>0</v>
      </c>
      <c r="S3358" s="119">
        <f>SUMIFS(DATOS!$F:$F,DATOS!$A:$A,$C3358,DATOS!$G:$G,$P$1,DATOS!$J:$J,$S$1)</f>
        <v>0</v>
      </c>
      <c r="T3358" s="117">
        <f>SUMIFS(DATOS!$F:$F,DATOS!$A:$A,$C3358,DATOS!$G:$G,$N$1,DATOS!$K:$K,$T$1)</f>
        <v>0</v>
      </c>
      <c r="U3358" s="118">
        <f>SUMIFS(DATOS!$F:$F,DATOS!$A:$A,$C3358,DATOS!$G:$G,$O$1,DATOS!$K:$K,$T$1)</f>
        <v>0</v>
      </c>
      <c r="V3358" s="119">
        <f>SUMIFS(DATOS!$F:$F,DATOS!$A:$A,$C3358,DATOS!$G:$G,$P$1,DATOS!$K:$K,$R$1)</f>
        <v>0</v>
      </c>
    </row>
    <row r="3359" spans="1:22">
      <c r="A3359" s="128" t="s">
        <v>452</v>
      </c>
      <c r="B3359" s="128" t="str">
        <f t="shared" si="396"/>
        <v>1 4 8 483 004 001</v>
      </c>
      <c r="C3359" s="5" t="s">
        <v>10481</v>
      </c>
      <c r="D3359" t="s">
        <v>419</v>
      </c>
      <c r="E3359" s="127">
        <f t="shared" si="391"/>
        <v>0</v>
      </c>
      <c r="F3359" s="127">
        <f t="shared" si="392"/>
        <v>0</v>
      </c>
      <c r="G3359" s="127">
        <f t="shared" si="393"/>
        <v>0</v>
      </c>
      <c r="H3359" s="131">
        <f t="shared" si="394"/>
        <v>0</v>
      </c>
      <c r="I3359" s="128">
        <f t="shared" si="395"/>
        <v>17</v>
      </c>
      <c r="J3359" s="156" t="str">
        <f t="shared" si="397"/>
        <v>1 4 8 483 004</v>
      </c>
      <c r="K3359" s="118">
        <f>SUMIFS(DATOS!$F:$F,DATOS!$A:$A,$C3359,DATOS!$G:$G,$N$1,DATOS!$E:$E,$Q$1)</f>
        <v>0</v>
      </c>
      <c r="L3359" s="118">
        <f>SUMIFS(DATOS!$F:$F,DATOS!$A:$A,$C3359,DATOS!$G:$G,$O$1,DATOS!$E:$E,$Q$1)</f>
        <v>0</v>
      </c>
      <c r="M3359" s="119">
        <f>SUMIFS(DATOS!$F:$F,DATOS!$A:$A,$C3359,DATOS!$G:$G,$P$1,DATOS!$E:$E,$Q$1)</f>
        <v>0</v>
      </c>
      <c r="N3359" s="117">
        <f>SUMIFS(DATOS!$F:$F,DATOS!$A:$A,$C3359,DATOS!$G:$G,$N$1,DATOS!$L:$L,$R$1)</f>
        <v>0</v>
      </c>
      <c r="O3359" s="118">
        <f>SUMIFS(DATOS!$F:$F,DATOS!$A:$A,$C3359,DATOS!$G:$G,$O$1,DATOS!$L:$L,$R$1)</f>
        <v>0</v>
      </c>
      <c r="P3359" s="119">
        <f>SUMIFS(DATOS!$F:$F,DATOS!$A:$A,$C3359,DATOS!$G:$G,$P$1,DATOS!$L:$L,$R$1)</f>
        <v>0</v>
      </c>
      <c r="Q3359" s="117">
        <f>SUMIFS(DATOS!$F:$F,DATOS!$A:$A,$C3359,DATOS!$G:$G,$N$1,DATOS!$J:$J,$S$1)</f>
        <v>0</v>
      </c>
      <c r="R3359" s="118">
        <f>SUMIFS(DATOS!$F:$F,DATOS!$A:$A,$C3359,DATOS!$G:$G,$O$1,DATOS!$J:$J,$S$1)</f>
        <v>0</v>
      </c>
      <c r="S3359" s="119">
        <f>SUMIFS(DATOS!$F:$F,DATOS!$A:$A,$C3359,DATOS!$G:$G,$P$1,DATOS!$J:$J,$S$1)</f>
        <v>0</v>
      </c>
      <c r="T3359" s="117">
        <f>SUMIFS(DATOS!$F:$F,DATOS!$A:$A,$C3359,DATOS!$G:$G,$N$1,DATOS!$K:$K,$T$1)</f>
        <v>0</v>
      </c>
      <c r="U3359" s="118">
        <f>SUMIFS(DATOS!$F:$F,DATOS!$A:$A,$C3359,DATOS!$G:$G,$O$1,DATOS!$K:$K,$T$1)</f>
        <v>0</v>
      </c>
      <c r="V3359" s="119">
        <f>SUMIFS(DATOS!$F:$F,DATOS!$A:$A,$C3359,DATOS!$G:$G,$P$1,DATOS!$K:$K,$R$1)</f>
        <v>0</v>
      </c>
    </row>
    <row r="3360" spans="1:22">
      <c r="A3360" s="128" t="s">
        <v>452</v>
      </c>
      <c r="B3360" s="128" t="str">
        <f t="shared" si="396"/>
        <v>1 4 8 483 005 001</v>
      </c>
      <c r="C3360" s="5" t="s">
        <v>10482</v>
      </c>
      <c r="D3360" t="s">
        <v>419</v>
      </c>
      <c r="E3360" s="127">
        <f t="shared" si="391"/>
        <v>0</v>
      </c>
      <c r="F3360" s="127">
        <f t="shared" si="392"/>
        <v>0</v>
      </c>
      <c r="G3360" s="127">
        <f t="shared" si="393"/>
        <v>0</v>
      </c>
      <c r="H3360" s="131">
        <f t="shared" si="394"/>
        <v>0</v>
      </c>
      <c r="I3360" s="128">
        <f t="shared" si="395"/>
        <v>17</v>
      </c>
      <c r="J3360" s="156" t="str">
        <f t="shared" si="397"/>
        <v>1 4 8 483 005</v>
      </c>
      <c r="K3360" s="118">
        <f>SUMIFS(DATOS!$F:$F,DATOS!$A:$A,$C3360,DATOS!$G:$G,$N$1,DATOS!$E:$E,$Q$1)</f>
        <v>0</v>
      </c>
      <c r="L3360" s="118">
        <f>SUMIFS(DATOS!$F:$F,DATOS!$A:$A,$C3360,DATOS!$G:$G,$O$1,DATOS!$E:$E,$Q$1)</f>
        <v>0</v>
      </c>
      <c r="M3360" s="119">
        <f>SUMIFS(DATOS!$F:$F,DATOS!$A:$A,$C3360,DATOS!$G:$G,$P$1,DATOS!$E:$E,$Q$1)</f>
        <v>0</v>
      </c>
      <c r="N3360" s="117">
        <f>SUMIFS(DATOS!$F:$F,DATOS!$A:$A,$C3360,DATOS!$G:$G,$N$1,DATOS!$L:$L,$R$1)</f>
        <v>0</v>
      </c>
      <c r="O3360" s="118">
        <f>SUMIFS(DATOS!$F:$F,DATOS!$A:$A,$C3360,DATOS!$G:$G,$O$1,DATOS!$L:$L,$R$1)</f>
        <v>0</v>
      </c>
      <c r="P3360" s="119">
        <f>SUMIFS(DATOS!$F:$F,DATOS!$A:$A,$C3360,DATOS!$G:$G,$P$1,DATOS!$L:$L,$R$1)</f>
        <v>0</v>
      </c>
      <c r="Q3360" s="117">
        <f>SUMIFS(DATOS!$F:$F,DATOS!$A:$A,$C3360,DATOS!$G:$G,$N$1,DATOS!$J:$J,$S$1)</f>
        <v>0</v>
      </c>
      <c r="R3360" s="118">
        <f>SUMIFS(DATOS!$F:$F,DATOS!$A:$A,$C3360,DATOS!$G:$G,$O$1,DATOS!$J:$J,$S$1)</f>
        <v>0</v>
      </c>
      <c r="S3360" s="119">
        <f>SUMIFS(DATOS!$F:$F,DATOS!$A:$A,$C3360,DATOS!$G:$G,$P$1,DATOS!$J:$J,$S$1)</f>
        <v>0</v>
      </c>
      <c r="T3360" s="117">
        <f>SUMIFS(DATOS!$F:$F,DATOS!$A:$A,$C3360,DATOS!$G:$G,$N$1,DATOS!$K:$K,$T$1)</f>
        <v>0</v>
      </c>
      <c r="U3360" s="118">
        <f>SUMIFS(DATOS!$F:$F,DATOS!$A:$A,$C3360,DATOS!$G:$G,$O$1,DATOS!$K:$K,$T$1)</f>
        <v>0</v>
      </c>
      <c r="V3360" s="119">
        <f>SUMIFS(DATOS!$F:$F,DATOS!$A:$A,$C3360,DATOS!$G:$G,$P$1,DATOS!$K:$K,$R$1)</f>
        <v>0</v>
      </c>
    </row>
    <row r="3361" spans="1:22">
      <c r="A3361" s="128" t="s">
        <v>452</v>
      </c>
      <c r="B3361" s="128" t="str">
        <f t="shared" si="396"/>
        <v>1 4 8 484 001 001</v>
      </c>
      <c r="C3361" s="5" t="s">
        <v>5174</v>
      </c>
      <c r="D3361" t="s">
        <v>420</v>
      </c>
      <c r="E3361" s="127">
        <f t="shared" si="391"/>
        <v>0</v>
      </c>
      <c r="F3361" s="127">
        <f t="shared" si="392"/>
        <v>0</v>
      </c>
      <c r="G3361" s="127">
        <f t="shared" si="393"/>
        <v>0</v>
      </c>
      <c r="H3361" s="131">
        <f t="shared" si="394"/>
        <v>0</v>
      </c>
      <c r="I3361" s="128">
        <f t="shared" si="395"/>
        <v>17</v>
      </c>
      <c r="J3361" s="156" t="str">
        <f t="shared" si="397"/>
        <v>1 4 8 484 001</v>
      </c>
      <c r="K3361" s="118">
        <f>SUMIFS(DATOS!$F:$F,DATOS!$A:$A,$C3361,DATOS!$G:$G,$N$1,DATOS!$E:$E,$Q$1)</f>
        <v>0</v>
      </c>
      <c r="L3361" s="118">
        <f>SUMIFS(DATOS!$F:$F,DATOS!$A:$A,$C3361,DATOS!$G:$G,$O$1,DATOS!$E:$E,$Q$1)</f>
        <v>0</v>
      </c>
      <c r="M3361" s="119">
        <f>SUMIFS(DATOS!$F:$F,DATOS!$A:$A,$C3361,DATOS!$G:$G,$P$1,DATOS!$E:$E,$Q$1)</f>
        <v>0</v>
      </c>
      <c r="N3361" s="117">
        <f>SUMIFS(DATOS!$F:$F,DATOS!$A:$A,$C3361,DATOS!$G:$G,$N$1,DATOS!$L:$L,$R$1)</f>
        <v>0</v>
      </c>
      <c r="O3361" s="118">
        <f>SUMIFS(DATOS!$F:$F,DATOS!$A:$A,$C3361,DATOS!$G:$G,$O$1,DATOS!$L:$L,$R$1)</f>
        <v>0</v>
      </c>
      <c r="P3361" s="119">
        <f>SUMIFS(DATOS!$F:$F,DATOS!$A:$A,$C3361,DATOS!$G:$G,$P$1,DATOS!$L:$L,$R$1)</f>
        <v>0</v>
      </c>
      <c r="Q3361" s="117">
        <f>SUMIFS(DATOS!$F:$F,DATOS!$A:$A,$C3361,DATOS!$G:$G,$N$1,DATOS!$J:$J,$S$1)</f>
        <v>0</v>
      </c>
      <c r="R3361" s="118">
        <f>SUMIFS(DATOS!$F:$F,DATOS!$A:$A,$C3361,DATOS!$G:$G,$O$1,DATOS!$J:$J,$S$1)</f>
        <v>0</v>
      </c>
      <c r="S3361" s="119">
        <f>SUMIFS(DATOS!$F:$F,DATOS!$A:$A,$C3361,DATOS!$G:$G,$P$1,DATOS!$J:$J,$S$1)</f>
        <v>0</v>
      </c>
      <c r="T3361" s="117">
        <f>SUMIFS(DATOS!$F:$F,DATOS!$A:$A,$C3361,DATOS!$G:$G,$N$1,DATOS!$K:$K,$T$1)</f>
        <v>0</v>
      </c>
      <c r="U3361" s="118">
        <f>SUMIFS(DATOS!$F:$F,DATOS!$A:$A,$C3361,DATOS!$G:$G,$O$1,DATOS!$K:$K,$T$1)</f>
        <v>0</v>
      </c>
      <c r="V3361" s="119">
        <f>SUMIFS(DATOS!$F:$F,DATOS!$A:$A,$C3361,DATOS!$G:$G,$P$1,DATOS!$K:$K,$R$1)</f>
        <v>0</v>
      </c>
    </row>
    <row r="3362" spans="1:22">
      <c r="A3362" s="128" t="s">
        <v>452</v>
      </c>
      <c r="B3362" s="128" t="str">
        <f t="shared" si="396"/>
        <v>1 4 8 484 002 001</v>
      </c>
      <c r="C3362" s="5" t="s">
        <v>10483</v>
      </c>
      <c r="D3362" t="s">
        <v>420</v>
      </c>
      <c r="E3362" s="127">
        <f t="shared" si="391"/>
        <v>0</v>
      </c>
      <c r="F3362" s="127">
        <f t="shared" si="392"/>
        <v>0</v>
      </c>
      <c r="G3362" s="127">
        <f t="shared" si="393"/>
        <v>0</v>
      </c>
      <c r="H3362" s="131">
        <f t="shared" si="394"/>
        <v>0</v>
      </c>
      <c r="I3362" s="128">
        <f t="shared" si="395"/>
        <v>17</v>
      </c>
      <c r="J3362" s="156" t="str">
        <f t="shared" si="397"/>
        <v>1 4 8 484 002</v>
      </c>
      <c r="K3362" s="118">
        <f>SUMIFS(DATOS!$F:$F,DATOS!$A:$A,$C3362,DATOS!$G:$G,$N$1,DATOS!$E:$E,$Q$1)</f>
        <v>0</v>
      </c>
      <c r="L3362" s="118">
        <f>SUMIFS(DATOS!$F:$F,DATOS!$A:$A,$C3362,DATOS!$G:$G,$O$1,DATOS!$E:$E,$Q$1)</f>
        <v>0</v>
      </c>
      <c r="M3362" s="119">
        <f>SUMIFS(DATOS!$F:$F,DATOS!$A:$A,$C3362,DATOS!$G:$G,$P$1,DATOS!$E:$E,$Q$1)</f>
        <v>0</v>
      </c>
      <c r="N3362" s="117">
        <f>SUMIFS(DATOS!$F:$F,DATOS!$A:$A,$C3362,DATOS!$G:$G,$N$1,DATOS!$L:$L,$R$1)</f>
        <v>0</v>
      </c>
      <c r="O3362" s="118">
        <f>SUMIFS(DATOS!$F:$F,DATOS!$A:$A,$C3362,DATOS!$G:$G,$O$1,DATOS!$L:$L,$R$1)</f>
        <v>0</v>
      </c>
      <c r="P3362" s="119">
        <f>SUMIFS(DATOS!$F:$F,DATOS!$A:$A,$C3362,DATOS!$G:$G,$P$1,DATOS!$L:$L,$R$1)</f>
        <v>0</v>
      </c>
      <c r="Q3362" s="117">
        <f>SUMIFS(DATOS!$F:$F,DATOS!$A:$A,$C3362,DATOS!$G:$G,$N$1,DATOS!$J:$J,$S$1)</f>
        <v>0</v>
      </c>
      <c r="R3362" s="118">
        <f>SUMIFS(DATOS!$F:$F,DATOS!$A:$A,$C3362,DATOS!$G:$G,$O$1,DATOS!$J:$J,$S$1)</f>
        <v>0</v>
      </c>
      <c r="S3362" s="119">
        <f>SUMIFS(DATOS!$F:$F,DATOS!$A:$A,$C3362,DATOS!$G:$G,$P$1,DATOS!$J:$J,$S$1)</f>
        <v>0</v>
      </c>
      <c r="T3362" s="117">
        <f>SUMIFS(DATOS!$F:$F,DATOS!$A:$A,$C3362,DATOS!$G:$G,$N$1,DATOS!$K:$K,$T$1)</f>
        <v>0</v>
      </c>
      <c r="U3362" s="118">
        <f>SUMIFS(DATOS!$F:$F,DATOS!$A:$A,$C3362,DATOS!$G:$G,$O$1,DATOS!$K:$K,$T$1)</f>
        <v>0</v>
      </c>
      <c r="V3362" s="119">
        <f>SUMIFS(DATOS!$F:$F,DATOS!$A:$A,$C3362,DATOS!$G:$G,$P$1,DATOS!$K:$K,$R$1)</f>
        <v>0</v>
      </c>
    </row>
    <row r="3363" spans="1:22">
      <c r="A3363" s="128" t="s">
        <v>452</v>
      </c>
      <c r="B3363" s="128" t="str">
        <f t="shared" si="396"/>
        <v>1 4 8 484 003 001</v>
      </c>
      <c r="C3363" s="5" t="s">
        <v>10484</v>
      </c>
      <c r="D3363" t="s">
        <v>420</v>
      </c>
      <c r="E3363" s="127">
        <f t="shared" si="391"/>
        <v>0</v>
      </c>
      <c r="F3363" s="127">
        <f t="shared" si="392"/>
        <v>0</v>
      </c>
      <c r="G3363" s="127">
        <f t="shared" si="393"/>
        <v>0</v>
      </c>
      <c r="H3363" s="131">
        <f t="shared" si="394"/>
        <v>0</v>
      </c>
      <c r="I3363" s="128">
        <f t="shared" si="395"/>
        <v>17</v>
      </c>
      <c r="J3363" s="156" t="str">
        <f t="shared" si="397"/>
        <v>1 4 8 484 003</v>
      </c>
      <c r="K3363" s="118">
        <f>SUMIFS(DATOS!$F:$F,DATOS!$A:$A,$C3363,DATOS!$G:$G,$N$1,DATOS!$E:$E,$Q$1)</f>
        <v>0</v>
      </c>
      <c r="L3363" s="118">
        <f>SUMIFS(DATOS!$F:$F,DATOS!$A:$A,$C3363,DATOS!$G:$G,$O$1,DATOS!$E:$E,$Q$1)</f>
        <v>0</v>
      </c>
      <c r="M3363" s="119">
        <f>SUMIFS(DATOS!$F:$F,DATOS!$A:$A,$C3363,DATOS!$G:$G,$P$1,DATOS!$E:$E,$Q$1)</f>
        <v>0</v>
      </c>
      <c r="N3363" s="117">
        <f>SUMIFS(DATOS!$F:$F,DATOS!$A:$A,$C3363,DATOS!$G:$G,$N$1,DATOS!$L:$L,$R$1)</f>
        <v>0</v>
      </c>
      <c r="O3363" s="118">
        <f>SUMIFS(DATOS!$F:$F,DATOS!$A:$A,$C3363,DATOS!$G:$G,$O$1,DATOS!$L:$L,$R$1)</f>
        <v>0</v>
      </c>
      <c r="P3363" s="119">
        <f>SUMIFS(DATOS!$F:$F,DATOS!$A:$A,$C3363,DATOS!$G:$G,$P$1,DATOS!$L:$L,$R$1)</f>
        <v>0</v>
      </c>
      <c r="Q3363" s="117">
        <f>SUMIFS(DATOS!$F:$F,DATOS!$A:$A,$C3363,DATOS!$G:$G,$N$1,DATOS!$J:$J,$S$1)</f>
        <v>0</v>
      </c>
      <c r="R3363" s="118">
        <f>SUMIFS(DATOS!$F:$F,DATOS!$A:$A,$C3363,DATOS!$G:$G,$O$1,DATOS!$J:$J,$S$1)</f>
        <v>0</v>
      </c>
      <c r="S3363" s="119">
        <f>SUMIFS(DATOS!$F:$F,DATOS!$A:$A,$C3363,DATOS!$G:$G,$P$1,DATOS!$J:$J,$S$1)</f>
        <v>0</v>
      </c>
      <c r="T3363" s="117">
        <f>SUMIFS(DATOS!$F:$F,DATOS!$A:$A,$C3363,DATOS!$G:$G,$N$1,DATOS!$K:$K,$T$1)</f>
        <v>0</v>
      </c>
      <c r="U3363" s="118">
        <f>SUMIFS(DATOS!$F:$F,DATOS!$A:$A,$C3363,DATOS!$G:$G,$O$1,DATOS!$K:$K,$T$1)</f>
        <v>0</v>
      </c>
      <c r="V3363" s="119">
        <f>SUMIFS(DATOS!$F:$F,DATOS!$A:$A,$C3363,DATOS!$G:$G,$P$1,DATOS!$K:$K,$R$1)</f>
        <v>0</v>
      </c>
    </row>
    <row r="3364" spans="1:22">
      <c r="A3364" s="128" t="s">
        <v>452</v>
      </c>
      <c r="B3364" s="128" t="str">
        <f t="shared" si="396"/>
        <v>1 4 8 484 004 001</v>
      </c>
      <c r="C3364" s="5" t="s">
        <v>10485</v>
      </c>
      <c r="D3364" t="s">
        <v>420</v>
      </c>
      <c r="E3364" s="127">
        <f t="shared" si="391"/>
        <v>0</v>
      </c>
      <c r="F3364" s="127">
        <f t="shared" si="392"/>
        <v>0</v>
      </c>
      <c r="G3364" s="127">
        <f t="shared" si="393"/>
        <v>0</v>
      </c>
      <c r="H3364" s="131">
        <f t="shared" si="394"/>
        <v>0</v>
      </c>
      <c r="I3364" s="128">
        <f t="shared" si="395"/>
        <v>17</v>
      </c>
      <c r="J3364" s="156" t="str">
        <f t="shared" si="397"/>
        <v>1 4 8 484 004</v>
      </c>
      <c r="K3364" s="118">
        <f>SUMIFS(DATOS!$F:$F,DATOS!$A:$A,$C3364,DATOS!$G:$G,$N$1,DATOS!$E:$E,$Q$1)</f>
        <v>0</v>
      </c>
      <c r="L3364" s="118">
        <f>SUMIFS(DATOS!$F:$F,DATOS!$A:$A,$C3364,DATOS!$G:$G,$O$1,DATOS!$E:$E,$Q$1)</f>
        <v>0</v>
      </c>
      <c r="M3364" s="119">
        <f>SUMIFS(DATOS!$F:$F,DATOS!$A:$A,$C3364,DATOS!$G:$G,$P$1,DATOS!$E:$E,$Q$1)</f>
        <v>0</v>
      </c>
      <c r="N3364" s="117">
        <f>SUMIFS(DATOS!$F:$F,DATOS!$A:$A,$C3364,DATOS!$G:$G,$N$1,DATOS!$L:$L,$R$1)</f>
        <v>0</v>
      </c>
      <c r="O3364" s="118">
        <f>SUMIFS(DATOS!$F:$F,DATOS!$A:$A,$C3364,DATOS!$G:$G,$O$1,DATOS!$L:$L,$R$1)</f>
        <v>0</v>
      </c>
      <c r="P3364" s="119">
        <f>SUMIFS(DATOS!$F:$F,DATOS!$A:$A,$C3364,DATOS!$G:$G,$P$1,DATOS!$L:$L,$R$1)</f>
        <v>0</v>
      </c>
      <c r="Q3364" s="117">
        <f>SUMIFS(DATOS!$F:$F,DATOS!$A:$A,$C3364,DATOS!$G:$G,$N$1,DATOS!$J:$J,$S$1)</f>
        <v>0</v>
      </c>
      <c r="R3364" s="118">
        <f>SUMIFS(DATOS!$F:$F,DATOS!$A:$A,$C3364,DATOS!$G:$G,$O$1,DATOS!$J:$J,$S$1)</f>
        <v>0</v>
      </c>
      <c r="S3364" s="119">
        <f>SUMIFS(DATOS!$F:$F,DATOS!$A:$A,$C3364,DATOS!$G:$G,$P$1,DATOS!$J:$J,$S$1)</f>
        <v>0</v>
      </c>
      <c r="T3364" s="117">
        <f>SUMIFS(DATOS!$F:$F,DATOS!$A:$A,$C3364,DATOS!$G:$G,$N$1,DATOS!$K:$K,$T$1)</f>
        <v>0</v>
      </c>
      <c r="U3364" s="118">
        <f>SUMIFS(DATOS!$F:$F,DATOS!$A:$A,$C3364,DATOS!$G:$G,$O$1,DATOS!$K:$K,$T$1)</f>
        <v>0</v>
      </c>
      <c r="V3364" s="119">
        <f>SUMIFS(DATOS!$F:$F,DATOS!$A:$A,$C3364,DATOS!$G:$G,$P$1,DATOS!$K:$K,$R$1)</f>
        <v>0</v>
      </c>
    </row>
    <row r="3365" spans="1:22">
      <c r="A3365" s="128" t="s">
        <v>452</v>
      </c>
      <c r="B3365" s="128" t="str">
        <f t="shared" si="396"/>
        <v>1 4 8 484 005 001</v>
      </c>
      <c r="C3365" s="5" t="s">
        <v>10486</v>
      </c>
      <c r="D3365" t="s">
        <v>420</v>
      </c>
      <c r="E3365" s="127">
        <f t="shared" si="391"/>
        <v>0</v>
      </c>
      <c r="F3365" s="127">
        <f t="shared" si="392"/>
        <v>0</v>
      </c>
      <c r="G3365" s="127">
        <f t="shared" si="393"/>
        <v>0</v>
      </c>
      <c r="H3365" s="131">
        <f t="shared" si="394"/>
        <v>0</v>
      </c>
      <c r="I3365" s="128">
        <f t="shared" si="395"/>
        <v>17</v>
      </c>
      <c r="J3365" s="156" t="str">
        <f t="shared" si="397"/>
        <v>1 4 8 484 005</v>
      </c>
      <c r="K3365" s="118">
        <f>SUMIFS(DATOS!$F:$F,DATOS!$A:$A,$C3365,DATOS!$G:$G,$N$1,DATOS!$E:$E,$Q$1)</f>
        <v>0</v>
      </c>
      <c r="L3365" s="118">
        <f>SUMIFS(DATOS!$F:$F,DATOS!$A:$A,$C3365,DATOS!$G:$G,$O$1,DATOS!$E:$E,$Q$1)</f>
        <v>0</v>
      </c>
      <c r="M3365" s="119">
        <f>SUMIFS(DATOS!$F:$F,DATOS!$A:$A,$C3365,DATOS!$G:$G,$P$1,DATOS!$E:$E,$Q$1)</f>
        <v>0</v>
      </c>
      <c r="N3365" s="117">
        <f>SUMIFS(DATOS!$F:$F,DATOS!$A:$A,$C3365,DATOS!$G:$G,$N$1,DATOS!$L:$L,$R$1)</f>
        <v>0</v>
      </c>
      <c r="O3365" s="118">
        <f>SUMIFS(DATOS!$F:$F,DATOS!$A:$A,$C3365,DATOS!$G:$G,$O$1,DATOS!$L:$L,$R$1)</f>
        <v>0</v>
      </c>
      <c r="P3365" s="119">
        <f>SUMIFS(DATOS!$F:$F,DATOS!$A:$A,$C3365,DATOS!$G:$G,$P$1,DATOS!$L:$L,$R$1)</f>
        <v>0</v>
      </c>
      <c r="Q3365" s="117">
        <f>SUMIFS(DATOS!$F:$F,DATOS!$A:$A,$C3365,DATOS!$G:$G,$N$1,DATOS!$J:$J,$S$1)</f>
        <v>0</v>
      </c>
      <c r="R3365" s="118">
        <f>SUMIFS(DATOS!$F:$F,DATOS!$A:$A,$C3365,DATOS!$G:$G,$O$1,DATOS!$J:$J,$S$1)</f>
        <v>0</v>
      </c>
      <c r="S3365" s="119">
        <f>SUMIFS(DATOS!$F:$F,DATOS!$A:$A,$C3365,DATOS!$G:$G,$P$1,DATOS!$J:$J,$S$1)</f>
        <v>0</v>
      </c>
      <c r="T3365" s="117">
        <f>SUMIFS(DATOS!$F:$F,DATOS!$A:$A,$C3365,DATOS!$G:$G,$N$1,DATOS!$K:$K,$T$1)</f>
        <v>0</v>
      </c>
      <c r="U3365" s="118">
        <f>SUMIFS(DATOS!$F:$F,DATOS!$A:$A,$C3365,DATOS!$G:$G,$O$1,DATOS!$K:$K,$T$1)</f>
        <v>0</v>
      </c>
      <c r="V3365" s="119">
        <f>SUMIFS(DATOS!$F:$F,DATOS!$A:$A,$C3365,DATOS!$G:$G,$P$1,DATOS!$K:$K,$R$1)</f>
        <v>0</v>
      </c>
    </row>
    <row r="3366" spans="1:22">
      <c r="A3366" s="128" t="s">
        <v>452</v>
      </c>
      <c r="B3366" s="128" t="str">
        <f t="shared" si="396"/>
        <v>1 4 8 485 001 001</v>
      </c>
      <c r="C3366" s="5" t="s">
        <v>5182</v>
      </c>
      <c r="D3366" t="s">
        <v>421</v>
      </c>
      <c r="E3366" s="127">
        <f t="shared" si="391"/>
        <v>0</v>
      </c>
      <c r="F3366" s="127">
        <f t="shared" si="392"/>
        <v>0</v>
      </c>
      <c r="G3366" s="127">
        <f t="shared" si="393"/>
        <v>0</v>
      </c>
      <c r="H3366" s="131">
        <f t="shared" si="394"/>
        <v>0</v>
      </c>
      <c r="I3366" s="128">
        <f t="shared" si="395"/>
        <v>17</v>
      </c>
      <c r="J3366" s="156" t="str">
        <f t="shared" si="397"/>
        <v>1 4 8 485 001</v>
      </c>
      <c r="K3366" s="118">
        <f>SUMIFS(DATOS!$F:$F,DATOS!$A:$A,$C3366,DATOS!$G:$G,$N$1,DATOS!$E:$E,$Q$1)</f>
        <v>0</v>
      </c>
      <c r="L3366" s="118">
        <f>SUMIFS(DATOS!$F:$F,DATOS!$A:$A,$C3366,DATOS!$G:$G,$O$1,DATOS!$E:$E,$Q$1)</f>
        <v>0</v>
      </c>
      <c r="M3366" s="119">
        <f>SUMIFS(DATOS!$F:$F,DATOS!$A:$A,$C3366,DATOS!$G:$G,$P$1,DATOS!$E:$E,$Q$1)</f>
        <v>0</v>
      </c>
      <c r="N3366" s="117">
        <f>SUMIFS(DATOS!$F:$F,DATOS!$A:$A,$C3366,DATOS!$G:$G,$N$1,DATOS!$L:$L,$R$1)</f>
        <v>0</v>
      </c>
      <c r="O3366" s="118">
        <f>SUMIFS(DATOS!$F:$F,DATOS!$A:$A,$C3366,DATOS!$G:$G,$O$1,DATOS!$L:$L,$R$1)</f>
        <v>0</v>
      </c>
      <c r="P3366" s="119">
        <f>SUMIFS(DATOS!$F:$F,DATOS!$A:$A,$C3366,DATOS!$G:$G,$P$1,DATOS!$L:$L,$R$1)</f>
        <v>0</v>
      </c>
      <c r="Q3366" s="117">
        <f>SUMIFS(DATOS!$F:$F,DATOS!$A:$A,$C3366,DATOS!$G:$G,$N$1,DATOS!$J:$J,$S$1)</f>
        <v>0</v>
      </c>
      <c r="R3366" s="118">
        <f>SUMIFS(DATOS!$F:$F,DATOS!$A:$A,$C3366,DATOS!$G:$G,$O$1,DATOS!$J:$J,$S$1)</f>
        <v>0</v>
      </c>
      <c r="S3366" s="119">
        <f>SUMIFS(DATOS!$F:$F,DATOS!$A:$A,$C3366,DATOS!$G:$G,$P$1,DATOS!$J:$J,$S$1)</f>
        <v>0</v>
      </c>
      <c r="T3366" s="117">
        <f>SUMIFS(DATOS!$F:$F,DATOS!$A:$A,$C3366,DATOS!$G:$G,$N$1,DATOS!$K:$K,$T$1)</f>
        <v>0</v>
      </c>
      <c r="U3366" s="118">
        <f>SUMIFS(DATOS!$F:$F,DATOS!$A:$A,$C3366,DATOS!$G:$G,$O$1,DATOS!$K:$K,$T$1)</f>
        <v>0</v>
      </c>
      <c r="V3366" s="119">
        <f>SUMIFS(DATOS!$F:$F,DATOS!$A:$A,$C3366,DATOS!$G:$G,$P$1,DATOS!$K:$K,$R$1)</f>
        <v>0</v>
      </c>
    </row>
    <row r="3367" spans="1:22">
      <c r="A3367" s="128" t="s">
        <v>452</v>
      </c>
      <c r="B3367" s="128" t="str">
        <f t="shared" si="396"/>
        <v>1 4 8 485 002 001</v>
      </c>
      <c r="C3367" s="5" t="s">
        <v>10487</v>
      </c>
      <c r="D3367" t="s">
        <v>421</v>
      </c>
      <c r="E3367" s="127">
        <f t="shared" si="391"/>
        <v>0</v>
      </c>
      <c r="F3367" s="127">
        <f t="shared" si="392"/>
        <v>0</v>
      </c>
      <c r="G3367" s="127">
        <f t="shared" si="393"/>
        <v>0</v>
      </c>
      <c r="H3367" s="131">
        <f t="shared" si="394"/>
        <v>0</v>
      </c>
      <c r="I3367" s="128">
        <f t="shared" si="395"/>
        <v>17</v>
      </c>
      <c r="J3367" s="156" t="str">
        <f t="shared" si="397"/>
        <v>1 4 8 485 002</v>
      </c>
      <c r="K3367" s="118">
        <f>SUMIFS(DATOS!$F:$F,DATOS!$A:$A,$C3367,DATOS!$G:$G,$N$1,DATOS!$E:$E,$Q$1)</f>
        <v>0</v>
      </c>
      <c r="L3367" s="118">
        <f>SUMIFS(DATOS!$F:$F,DATOS!$A:$A,$C3367,DATOS!$G:$G,$O$1,DATOS!$E:$E,$Q$1)</f>
        <v>0</v>
      </c>
      <c r="M3367" s="119">
        <f>SUMIFS(DATOS!$F:$F,DATOS!$A:$A,$C3367,DATOS!$G:$G,$P$1,DATOS!$E:$E,$Q$1)</f>
        <v>0</v>
      </c>
      <c r="N3367" s="117">
        <f>SUMIFS(DATOS!$F:$F,DATOS!$A:$A,$C3367,DATOS!$G:$G,$N$1,DATOS!$L:$L,$R$1)</f>
        <v>0</v>
      </c>
      <c r="O3367" s="118">
        <f>SUMIFS(DATOS!$F:$F,DATOS!$A:$A,$C3367,DATOS!$G:$G,$O$1,DATOS!$L:$L,$R$1)</f>
        <v>0</v>
      </c>
      <c r="P3367" s="119">
        <f>SUMIFS(DATOS!$F:$F,DATOS!$A:$A,$C3367,DATOS!$G:$G,$P$1,DATOS!$L:$L,$R$1)</f>
        <v>0</v>
      </c>
      <c r="Q3367" s="117">
        <f>SUMIFS(DATOS!$F:$F,DATOS!$A:$A,$C3367,DATOS!$G:$G,$N$1,DATOS!$J:$J,$S$1)</f>
        <v>0</v>
      </c>
      <c r="R3367" s="118">
        <f>SUMIFS(DATOS!$F:$F,DATOS!$A:$A,$C3367,DATOS!$G:$G,$O$1,DATOS!$J:$J,$S$1)</f>
        <v>0</v>
      </c>
      <c r="S3367" s="119">
        <f>SUMIFS(DATOS!$F:$F,DATOS!$A:$A,$C3367,DATOS!$G:$G,$P$1,DATOS!$J:$J,$S$1)</f>
        <v>0</v>
      </c>
      <c r="T3367" s="117">
        <f>SUMIFS(DATOS!$F:$F,DATOS!$A:$A,$C3367,DATOS!$G:$G,$N$1,DATOS!$K:$K,$T$1)</f>
        <v>0</v>
      </c>
      <c r="U3367" s="118">
        <f>SUMIFS(DATOS!$F:$F,DATOS!$A:$A,$C3367,DATOS!$G:$G,$O$1,DATOS!$K:$K,$T$1)</f>
        <v>0</v>
      </c>
      <c r="V3367" s="119">
        <f>SUMIFS(DATOS!$F:$F,DATOS!$A:$A,$C3367,DATOS!$G:$G,$P$1,DATOS!$K:$K,$R$1)</f>
        <v>0</v>
      </c>
    </row>
    <row r="3368" spans="1:22">
      <c r="A3368" s="128" t="s">
        <v>452</v>
      </c>
      <c r="B3368" s="128" t="str">
        <f t="shared" si="396"/>
        <v>1 4 8 485 003 001</v>
      </c>
      <c r="C3368" s="5" t="s">
        <v>10488</v>
      </c>
      <c r="D3368" t="s">
        <v>421</v>
      </c>
      <c r="E3368" s="127">
        <f t="shared" si="391"/>
        <v>0</v>
      </c>
      <c r="F3368" s="127">
        <f t="shared" si="392"/>
        <v>0</v>
      </c>
      <c r="G3368" s="127">
        <f t="shared" si="393"/>
        <v>0</v>
      </c>
      <c r="H3368" s="131">
        <f t="shared" si="394"/>
        <v>0</v>
      </c>
      <c r="I3368" s="128">
        <f t="shared" si="395"/>
        <v>17</v>
      </c>
      <c r="J3368" s="156" t="str">
        <f t="shared" si="397"/>
        <v>1 4 8 485 003</v>
      </c>
      <c r="K3368" s="118">
        <f>SUMIFS(DATOS!$F:$F,DATOS!$A:$A,$C3368,DATOS!$G:$G,$N$1,DATOS!$E:$E,$Q$1)</f>
        <v>0</v>
      </c>
      <c r="L3368" s="118">
        <f>SUMIFS(DATOS!$F:$F,DATOS!$A:$A,$C3368,DATOS!$G:$G,$O$1,DATOS!$E:$E,$Q$1)</f>
        <v>0</v>
      </c>
      <c r="M3368" s="119">
        <f>SUMIFS(DATOS!$F:$F,DATOS!$A:$A,$C3368,DATOS!$G:$G,$P$1,DATOS!$E:$E,$Q$1)</f>
        <v>0</v>
      </c>
      <c r="N3368" s="117">
        <f>SUMIFS(DATOS!$F:$F,DATOS!$A:$A,$C3368,DATOS!$G:$G,$N$1,DATOS!$L:$L,$R$1)</f>
        <v>0</v>
      </c>
      <c r="O3368" s="118">
        <f>SUMIFS(DATOS!$F:$F,DATOS!$A:$A,$C3368,DATOS!$G:$G,$O$1,DATOS!$L:$L,$R$1)</f>
        <v>0</v>
      </c>
      <c r="P3368" s="119">
        <f>SUMIFS(DATOS!$F:$F,DATOS!$A:$A,$C3368,DATOS!$G:$G,$P$1,DATOS!$L:$L,$R$1)</f>
        <v>0</v>
      </c>
      <c r="Q3368" s="117">
        <f>SUMIFS(DATOS!$F:$F,DATOS!$A:$A,$C3368,DATOS!$G:$G,$N$1,DATOS!$J:$J,$S$1)</f>
        <v>0</v>
      </c>
      <c r="R3368" s="118">
        <f>SUMIFS(DATOS!$F:$F,DATOS!$A:$A,$C3368,DATOS!$G:$G,$O$1,DATOS!$J:$J,$S$1)</f>
        <v>0</v>
      </c>
      <c r="S3368" s="119">
        <f>SUMIFS(DATOS!$F:$F,DATOS!$A:$A,$C3368,DATOS!$G:$G,$P$1,DATOS!$J:$J,$S$1)</f>
        <v>0</v>
      </c>
      <c r="T3368" s="117">
        <f>SUMIFS(DATOS!$F:$F,DATOS!$A:$A,$C3368,DATOS!$G:$G,$N$1,DATOS!$K:$K,$T$1)</f>
        <v>0</v>
      </c>
      <c r="U3368" s="118">
        <f>SUMIFS(DATOS!$F:$F,DATOS!$A:$A,$C3368,DATOS!$G:$G,$O$1,DATOS!$K:$K,$T$1)</f>
        <v>0</v>
      </c>
      <c r="V3368" s="119">
        <f>SUMIFS(DATOS!$F:$F,DATOS!$A:$A,$C3368,DATOS!$G:$G,$P$1,DATOS!$K:$K,$R$1)</f>
        <v>0</v>
      </c>
    </row>
    <row r="3369" spans="1:22">
      <c r="A3369" s="128" t="s">
        <v>452</v>
      </c>
      <c r="B3369" s="128" t="str">
        <f t="shared" si="396"/>
        <v>1 4 8 485 004 001</v>
      </c>
      <c r="C3369" s="5" t="s">
        <v>10489</v>
      </c>
      <c r="D3369" t="s">
        <v>421</v>
      </c>
      <c r="E3369" s="127">
        <f t="shared" si="391"/>
        <v>0</v>
      </c>
      <c r="F3369" s="127">
        <f t="shared" si="392"/>
        <v>0</v>
      </c>
      <c r="G3369" s="127">
        <f t="shared" si="393"/>
        <v>0</v>
      </c>
      <c r="H3369" s="131">
        <f t="shared" si="394"/>
        <v>0</v>
      </c>
      <c r="I3369" s="128">
        <f t="shared" si="395"/>
        <v>17</v>
      </c>
      <c r="J3369" s="156" t="str">
        <f t="shared" si="397"/>
        <v>1 4 8 485 004</v>
      </c>
      <c r="K3369" s="118">
        <f>SUMIFS(DATOS!$F:$F,DATOS!$A:$A,$C3369,DATOS!$G:$G,$N$1,DATOS!$E:$E,$Q$1)</f>
        <v>0</v>
      </c>
      <c r="L3369" s="118">
        <f>SUMIFS(DATOS!$F:$F,DATOS!$A:$A,$C3369,DATOS!$G:$G,$O$1,DATOS!$E:$E,$Q$1)</f>
        <v>0</v>
      </c>
      <c r="M3369" s="119">
        <f>SUMIFS(DATOS!$F:$F,DATOS!$A:$A,$C3369,DATOS!$G:$G,$P$1,DATOS!$E:$E,$Q$1)</f>
        <v>0</v>
      </c>
      <c r="N3369" s="117">
        <f>SUMIFS(DATOS!$F:$F,DATOS!$A:$A,$C3369,DATOS!$G:$G,$N$1,DATOS!$L:$L,$R$1)</f>
        <v>0</v>
      </c>
      <c r="O3369" s="118">
        <f>SUMIFS(DATOS!$F:$F,DATOS!$A:$A,$C3369,DATOS!$G:$G,$O$1,DATOS!$L:$L,$R$1)</f>
        <v>0</v>
      </c>
      <c r="P3369" s="119">
        <f>SUMIFS(DATOS!$F:$F,DATOS!$A:$A,$C3369,DATOS!$G:$G,$P$1,DATOS!$L:$L,$R$1)</f>
        <v>0</v>
      </c>
      <c r="Q3369" s="117">
        <f>SUMIFS(DATOS!$F:$F,DATOS!$A:$A,$C3369,DATOS!$G:$G,$N$1,DATOS!$J:$J,$S$1)</f>
        <v>0</v>
      </c>
      <c r="R3369" s="118">
        <f>SUMIFS(DATOS!$F:$F,DATOS!$A:$A,$C3369,DATOS!$G:$G,$O$1,DATOS!$J:$J,$S$1)</f>
        <v>0</v>
      </c>
      <c r="S3369" s="119">
        <f>SUMIFS(DATOS!$F:$F,DATOS!$A:$A,$C3369,DATOS!$G:$G,$P$1,DATOS!$J:$J,$S$1)</f>
        <v>0</v>
      </c>
      <c r="T3369" s="117">
        <f>SUMIFS(DATOS!$F:$F,DATOS!$A:$A,$C3369,DATOS!$G:$G,$N$1,DATOS!$K:$K,$T$1)</f>
        <v>0</v>
      </c>
      <c r="U3369" s="118">
        <f>SUMIFS(DATOS!$F:$F,DATOS!$A:$A,$C3369,DATOS!$G:$G,$O$1,DATOS!$K:$K,$T$1)</f>
        <v>0</v>
      </c>
      <c r="V3369" s="119">
        <f>SUMIFS(DATOS!$F:$F,DATOS!$A:$A,$C3369,DATOS!$G:$G,$P$1,DATOS!$K:$K,$R$1)</f>
        <v>0</v>
      </c>
    </row>
    <row r="3370" spans="1:22">
      <c r="A3370" s="128" t="s">
        <v>452</v>
      </c>
      <c r="B3370" s="128" t="str">
        <f t="shared" si="396"/>
        <v>1 4 8 485 005 001</v>
      </c>
      <c r="C3370" s="5" t="s">
        <v>10490</v>
      </c>
      <c r="D3370" t="s">
        <v>421</v>
      </c>
      <c r="E3370" s="127">
        <f t="shared" si="391"/>
        <v>0</v>
      </c>
      <c r="F3370" s="127">
        <f t="shared" si="392"/>
        <v>0</v>
      </c>
      <c r="G3370" s="127">
        <f t="shared" si="393"/>
        <v>0</v>
      </c>
      <c r="H3370" s="131">
        <f t="shared" si="394"/>
        <v>0</v>
      </c>
      <c r="I3370" s="128">
        <f t="shared" si="395"/>
        <v>17</v>
      </c>
      <c r="J3370" s="156" t="str">
        <f t="shared" si="397"/>
        <v>1 4 8 485 005</v>
      </c>
      <c r="K3370" s="118">
        <f>SUMIFS(DATOS!$F:$F,DATOS!$A:$A,$C3370,DATOS!$G:$G,$N$1,DATOS!$E:$E,$Q$1)</f>
        <v>0</v>
      </c>
      <c r="L3370" s="118">
        <f>SUMIFS(DATOS!$F:$F,DATOS!$A:$A,$C3370,DATOS!$G:$G,$O$1,DATOS!$E:$E,$Q$1)</f>
        <v>0</v>
      </c>
      <c r="M3370" s="119">
        <f>SUMIFS(DATOS!$F:$F,DATOS!$A:$A,$C3370,DATOS!$G:$G,$P$1,DATOS!$E:$E,$Q$1)</f>
        <v>0</v>
      </c>
      <c r="N3370" s="117">
        <f>SUMIFS(DATOS!$F:$F,DATOS!$A:$A,$C3370,DATOS!$G:$G,$N$1,DATOS!$L:$L,$R$1)</f>
        <v>0</v>
      </c>
      <c r="O3370" s="118">
        <f>SUMIFS(DATOS!$F:$F,DATOS!$A:$A,$C3370,DATOS!$G:$G,$O$1,DATOS!$L:$L,$R$1)</f>
        <v>0</v>
      </c>
      <c r="P3370" s="119">
        <f>SUMIFS(DATOS!$F:$F,DATOS!$A:$A,$C3370,DATOS!$G:$G,$P$1,DATOS!$L:$L,$R$1)</f>
        <v>0</v>
      </c>
      <c r="Q3370" s="117">
        <f>SUMIFS(DATOS!$F:$F,DATOS!$A:$A,$C3370,DATOS!$G:$G,$N$1,DATOS!$J:$J,$S$1)</f>
        <v>0</v>
      </c>
      <c r="R3370" s="118">
        <f>SUMIFS(DATOS!$F:$F,DATOS!$A:$A,$C3370,DATOS!$G:$G,$O$1,DATOS!$J:$J,$S$1)</f>
        <v>0</v>
      </c>
      <c r="S3370" s="119">
        <f>SUMIFS(DATOS!$F:$F,DATOS!$A:$A,$C3370,DATOS!$G:$G,$P$1,DATOS!$J:$J,$S$1)</f>
        <v>0</v>
      </c>
      <c r="T3370" s="117">
        <f>SUMIFS(DATOS!$F:$F,DATOS!$A:$A,$C3370,DATOS!$G:$G,$N$1,DATOS!$K:$K,$T$1)</f>
        <v>0</v>
      </c>
      <c r="U3370" s="118">
        <f>SUMIFS(DATOS!$F:$F,DATOS!$A:$A,$C3370,DATOS!$G:$G,$O$1,DATOS!$K:$K,$T$1)</f>
        <v>0</v>
      </c>
      <c r="V3370" s="119">
        <f>SUMIFS(DATOS!$F:$F,DATOS!$A:$A,$C3370,DATOS!$G:$G,$P$1,DATOS!$K:$K,$R$1)</f>
        <v>0</v>
      </c>
    </row>
    <row r="3371" spans="1:22">
      <c r="A3371" s="128" t="s">
        <v>452</v>
      </c>
      <c r="B3371" s="128" t="str">
        <f t="shared" si="396"/>
        <v>1 4 9 491 001 001</v>
      </c>
      <c r="C3371" s="5" t="s">
        <v>5190</v>
      </c>
      <c r="D3371" t="s">
        <v>423</v>
      </c>
      <c r="E3371" s="127">
        <f t="shared" si="391"/>
        <v>0</v>
      </c>
      <c r="F3371" s="127">
        <f t="shared" si="392"/>
        <v>0</v>
      </c>
      <c r="G3371" s="127">
        <f t="shared" si="393"/>
        <v>0</v>
      </c>
      <c r="H3371" s="131">
        <f t="shared" si="394"/>
        <v>0</v>
      </c>
      <c r="I3371" s="128">
        <f t="shared" si="395"/>
        <v>17</v>
      </c>
      <c r="J3371" s="156" t="str">
        <f t="shared" si="397"/>
        <v>1 4 9 491 001</v>
      </c>
      <c r="K3371" s="118">
        <f>SUMIFS(DATOS!$F:$F,DATOS!$A:$A,$C3371,DATOS!$G:$G,$N$1,DATOS!$E:$E,$Q$1)</f>
        <v>0</v>
      </c>
      <c r="L3371" s="118">
        <f>SUMIFS(DATOS!$F:$F,DATOS!$A:$A,$C3371,DATOS!$G:$G,$O$1,DATOS!$E:$E,$Q$1)</f>
        <v>0</v>
      </c>
      <c r="M3371" s="119">
        <f>SUMIFS(DATOS!$F:$F,DATOS!$A:$A,$C3371,DATOS!$G:$G,$P$1,DATOS!$E:$E,$Q$1)</f>
        <v>0</v>
      </c>
      <c r="N3371" s="117">
        <f>SUMIFS(DATOS!$F:$F,DATOS!$A:$A,$C3371,DATOS!$G:$G,$N$1,DATOS!$L:$L,$R$1)</f>
        <v>0</v>
      </c>
      <c r="O3371" s="118">
        <f>SUMIFS(DATOS!$F:$F,DATOS!$A:$A,$C3371,DATOS!$G:$G,$O$1,DATOS!$L:$L,$R$1)</f>
        <v>0</v>
      </c>
      <c r="P3371" s="119">
        <f>SUMIFS(DATOS!$F:$F,DATOS!$A:$A,$C3371,DATOS!$G:$G,$P$1,DATOS!$L:$L,$R$1)</f>
        <v>0</v>
      </c>
      <c r="Q3371" s="117">
        <f>SUMIFS(DATOS!$F:$F,DATOS!$A:$A,$C3371,DATOS!$G:$G,$N$1,DATOS!$J:$J,$S$1)</f>
        <v>0</v>
      </c>
      <c r="R3371" s="118">
        <f>SUMIFS(DATOS!$F:$F,DATOS!$A:$A,$C3371,DATOS!$G:$G,$O$1,DATOS!$J:$J,$S$1)</f>
        <v>0</v>
      </c>
      <c r="S3371" s="119">
        <f>SUMIFS(DATOS!$F:$F,DATOS!$A:$A,$C3371,DATOS!$G:$G,$P$1,DATOS!$J:$J,$S$1)</f>
        <v>0</v>
      </c>
      <c r="T3371" s="117">
        <f>SUMIFS(DATOS!$F:$F,DATOS!$A:$A,$C3371,DATOS!$G:$G,$N$1,DATOS!$K:$K,$T$1)</f>
        <v>0</v>
      </c>
      <c r="U3371" s="118">
        <f>SUMIFS(DATOS!$F:$F,DATOS!$A:$A,$C3371,DATOS!$G:$G,$O$1,DATOS!$K:$K,$T$1)</f>
        <v>0</v>
      </c>
      <c r="V3371" s="119">
        <f>SUMIFS(DATOS!$F:$F,DATOS!$A:$A,$C3371,DATOS!$G:$G,$P$1,DATOS!$K:$K,$R$1)</f>
        <v>0</v>
      </c>
    </row>
    <row r="3372" spans="1:22">
      <c r="A3372" s="128" t="s">
        <v>452</v>
      </c>
      <c r="B3372" s="128" t="str">
        <f t="shared" si="396"/>
        <v>1 4 9 491 002 001</v>
      </c>
      <c r="C3372" s="5" t="s">
        <v>10491</v>
      </c>
      <c r="D3372" t="s">
        <v>423</v>
      </c>
      <c r="E3372" s="127">
        <f t="shared" si="391"/>
        <v>0</v>
      </c>
      <c r="F3372" s="127">
        <f t="shared" si="392"/>
        <v>0</v>
      </c>
      <c r="G3372" s="127">
        <f t="shared" si="393"/>
        <v>0</v>
      </c>
      <c r="H3372" s="131">
        <f t="shared" si="394"/>
        <v>0</v>
      </c>
      <c r="I3372" s="128">
        <f t="shared" si="395"/>
        <v>17</v>
      </c>
      <c r="J3372" s="156" t="str">
        <f t="shared" si="397"/>
        <v>1 4 9 491 002</v>
      </c>
      <c r="K3372" s="118">
        <f>SUMIFS(DATOS!$F:$F,DATOS!$A:$A,$C3372,DATOS!$G:$G,$N$1,DATOS!$E:$E,$Q$1)</f>
        <v>0</v>
      </c>
      <c r="L3372" s="118">
        <f>SUMIFS(DATOS!$F:$F,DATOS!$A:$A,$C3372,DATOS!$G:$G,$O$1,DATOS!$E:$E,$Q$1)</f>
        <v>0</v>
      </c>
      <c r="M3372" s="119">
        <f>SUMIFS(DATOS!$F:$F,DATOS!$A:$A,$C3372,DATOS!$G:$G,$P$1,DATOS!$E:$E,$Q$1)</f>
        <v>0</v>
      </c>
      <c r="N3372" s="117">
        <f>SUMIFS(DATOS!$F:$F,DATOS!$A:$A,$C3372,DATOS!$G:$G,$N$1,DATOS!$L:$L,$R$1)</f>
        <v>0</v>
      </c>
      <c r="O3372" s="118">
        <f>SUMIFS(DATOS!$F:$F,DATOS!$A:$A,$C3372,DATOS!$G:$G,$O$1,DATOS!$L:$L,$R$1)</f>
        <v>0</v>
      </c>
      <c r="P3372" s="119">
        <f>SUMIFS(DATOS!$F:$F,DATOS!$A:$A,$C3372,DATOS!$G:$G,$P$1,DATOS!$L:$L,$R$1)</f>
        <v>0</v>
      </c>
      <c r="Q3372" s="117">
        <f>SUMIFS(DATOS!$F:$F,DATOS!$A:$A,$C3372,DATOS!$G:$G,$N$1,DATOS!$J:$J,$S$1)</f>
        <v>0</v>
      </c>
      <c r="R3372" s="118">
        <f>SUMIFS(DATOS!$F:$F,DATOS!$A:$A,$C3372,DATOS!$G:$G,$O$1,DATOS!$J:$J,$S$1)</f>
        <v>0</v>
      </c>
      <c r="S3372" s="119">
        <f>SUMIFS(DATOS!$F:$F,DATOS!$A:$A,$C3372,DATOS!$G:$G,$P$1,DATOS!$J:$J,$S$1)</f>
        <v>0</v>
      </c>
      <c r="T3372" s="117">
        <f>SUMIFS(DATOS!$F:$F,DATOS!$A:$A,$C3372,DATOS!$G:$G,$N$1,DATOS!$K:$K,$T$1)</f>
        <v>0</v>
      </c>
      <c r="U3372" s="118">
        <f>SUMIFS(DATOS!$F:$F,DATOS!$A:$A,$C3372,DATOS!$G:$G,$O$1,DATOS!$K:$K,$T$1)</f>
        <v>0</v>
      </c>
      <c r="V3372" s="119">
        <f>SUMIFS(DATOS!$F:$F,DATOS!$A:$A,$C3372,DATOS!$G:$G,$P$1,DATOS!$K:$K,$R$1)</f>
        <v>0</v>
      </c>
    </row>
    <row r="3373" spans="1:22">
      <c r="A3373" s="128" t="s">
        <v>452</v>
      </c>
      <c r="B3373" s="128" t="str">
        <f t="shared" si="396"/>
        <v>1 4 9 491 003 001</v>
      </c>
      <c r="C3373" s="5" t="s">
        <v>10492</v>
      </c>
      <c r="D3373" t="s">
        <v>423</v>
      </c>
      <c r="E3373" s="127">
        <f t="shared" si="391"/>
        <v>0</v>
      </c>
      <c r="F3373" s="127">
        <f t="shared" si="392"/>
        <v>0</v>
      </c>
      <c r="G3373" s="127">
        <f t="shared" si="393"/>
        <v>0</v>
      </c>
      <c r="H3373" s="131">
        <f t="shared" si="394"/>
        <v>0</v>
      </c>
      <c r="I3373" s="128">
        <f t="shared" si="395"/>
        <v>17</v>
      </c>
      <c r="J3373" s="156" t="str">
        <f t="shared" si="397"/>
        <v>1 4 9 491 003</v>
      </c>
      <c r="K3373" s="118">
        <f>SUMIFS(DATOS!$F:$F,DATOS!$A:$A,$C3373,DATOS!$G:$G,$N$1,DATOS!$E:$E,$Q$1)</f>
        <v>0</v>
      </c>
      <c r="L3373" s="118">
        <f>SUMIFS(DATOS!$F:$F,DATOS!$A:$A,$C3373,DATOS!$G:$G,$O$1,DATOS!$E:$E,$Q$1)</f>
        <v>0</v>
      </c>
      <c r="M3373" s="119">
        <f>SUMIFS(DATOS!$F:$F,DATOS!$A:$A,$C3373,DATOS!$G:$G,$P$1,DATOS!$E:$E,$Q$1)</f>
        <v>0</v>
      </c>
      <c r="N3373" s="117">
        <f>SUMIFS(DATOS!$F:$F,DATOS!$A:$A,$C3373,DATOS!$G:$G,$N$1,DATOS!$L:$L,$R$1)</f>
        <v>0</v>
      </c>
      <c r="O3373" s="118">
        <f>SUMIFS(DATOS!$F:$F,DATOS!$A:$A,$C3373,DATOS!$G:$G,$O$1,DATOS!$L:$L,$R$1)</f>
        <v>0</v>
      </c>
      <c r="P3373" s="119">
        <f>SUMIFS(DATOS!$F:$F,DATOS!$A:$A,$C3373,DATOS!$G:$G,$P$1,DATOS!$L:$L,$R$1)</f>
        <v>0</v>
      </c>
      <c r="Q3373" s="117">
        <f>SUMIFS(DATOS!$F:$F,DATOS!$A:$A,$C3373,DATOS!$G:$G,$N$1,DATOS!$J:$J,$S$1)</f>
        <v>0</v>
      </c>
      <c r="R3373" s="118">
        <f>SUMIFS(DATOS!$F:$F,DATOS!$A:$A,$C3373,DATOS!$G:$G,$O$1,DATOS!$J:$J,$S$1)</f>
        <v>0</v>
      </c>
      <c r="S3373" s="119">
        <f>SUMIFS(DATOS!$F:$F,DATOS!$A:$A,$C3373,DATOS!$G:$G,$P$1,DATOS!$J:$J,$S$1)</f>
        <v>0</v>
      </c>
      <c r="T3373" s="117">
        <f>SUMIFS(DATOS!$F:$F,DATOS!$A:$A,$C3373,DATOS!$G:$G,$N$1,DATOS!$K:$K,$T$1)</f>
        <v>0</v>
      </c>
      <c r="U3373" s="118">
        <f>SUMIFS(DATOS!$F:$F,DATOS!$A:$A,$C3373,DATOS!$G:$G,$O$1,DATOS!$K:$K,$T$1)</f>
        <v>0</v>
      </c>
      <c r="V3373" s="119">
        <f>SUMIFS(DATOS!$F:$F,DATOS!$A:$A,$C3373,DATOS!$G:$G,$P$1,DATOS!$K:$K,$R$1)</f>
        <v>0</v>
      </c>
    </row>
    <row r="3374" spans="1:22">
      <c r="A3374" s="128" t="s">
        <v>452</v>
      </c>
      <c r="B3374" s="128" t="str">
        <f t="shared" si="396"/>
        <v>1 4 9 491 004 001</v>
      </c>
      <c r="C3374" s="5" t="s">
        <v>10493</v>
      </c>
      <c r="D3374" t="s">
        <v>423</v>
      </c>
      <c r="E3374" s="127">
        <f t="shared" ref="E3374:E3437" si="398">SUBTOTAL(9,K3374,N3374,Q3374,T3374)</f>
        <v>0</v>
      </c>
      <c r="F3374" s="127">
        <f t="shared" ref="F3374:F3437" si="399">SUBTOTAL(9,L3374,O3374,R3374,U3374)</f>
        <v>0</v>
      </c>
      <c r="G3374" s="127">
        <f t="shared" ref="G3374:G3437" si="400">SUBTOTAL(9,M3374,P3374,S3374,V3374)</f>
        <v>0</v>
      </c>
      <c r="H3374" s="131">
        <f t="shared" ref="H3374:H3437" si="401">SUM(E3374:G3374)</f>
        <v>0</v>
      </c>
      <c r="I3374" s="128">
        <f t="shared" ref="I3374:I3437" si="402">LEN(C3374)</f>
        <v>17</v>
      </c>
      <c r="J3374" s="156" t="str">
        <f t="shared" si="397"/>
        <v>1 4 9 491 004</v>
      </c>
      <c r="K3374" s="118">
        <f>SUMIFS(DATOS!$F:$F,DATOS!$A:$A,$C3374,DATOS!$G:$G,$N$1,DATOS!$E:$E,$Q$1)</f>
        <v>0</v>
      </c>
      <c r="L3374" s="118">
        <f>SUMIFS(DATOS!$F:$F,DATOS!$A:$A,$C3374,DATOS!$G:$G,$O$1,DATOS!$E:$E,$Q$1)</f>
        <v>0</v>
      </c>
      <c r="M3374" s="119">
        <f>SUMIFS(DATOS!$F:$F,DATOS!$A:$A,$C3374,DATOS!$G:$G,$P$1,DATOS!$E:$E,$Q$1)</f>
        <v>0</v>
      </c>
      <c r="N3374" s="117">
        <f>SUMIFS(DATOS!$F:$F,DATOS!$A:$A,$C3374,DATOS!$G:$G,$N$1,DATOS!$L:$L,$R$1)</f>
        <v>0</v>
      </c>
      <c r="O3374" s="118">
        <f>SUMIFS(DATOS!$F:$F,DATOS!$A:$A,$C3374,DATOS!$G:$G,$O$1,DATOS!$L:$L,$R$1)</f>
        <v>0</v>
      </c>
      <c r="P3374" s="119">
        <f>SUMIFS(DATOS!$F:$F,DATOS!$A:$A,$C3374,DATOS!$G:$G,$P$1,DATOS!$L:$L,$R$1)</f>
        <v>0</v>
      </c>
      <c r="Q3374" s="117">
        <f>SUMIFS(DATOS!$F:$F,DATOS!$A:$A,$C3374,DATOS!$G:$G,$N$1,DATOS!$J:$J,$S$1)</f>
        <v>0</v>
      </c>
      <c r="R3374" s="118">
        <f>SUMIFS(DATOS!$F:$F,DATOS!$A:$A,$C3374,DATOS!$G:$G,$O$1,DATOS!$J:$J,$S$1)</f>
        <v>0</v>
      </c>
      <c r="S3374" s="119">
        <f>SUMIFS(DATOS!$F:$F,DATOS!$A:$A,$C3374,DATOS!$G:$G,$P$1,DATOS!$J:$J,$S$1)</f>
        <v>0</v>
      </c>
      <c r="T3374" s="117">
        <f>SUMIFS(DATOS!$F:$F,DATOS!$A:$A,$C3374,DATOS!$G:$G,$N$1,DATOS!$K:$K,$T$1)</f>
        <v>0</v>
      </c>
      <c r="U3374" s="118">
        <f>SUMIFS(DATOS!$F:$F,DATOS!$A:$A,$C3374,DATOS!$G:$G,$O$1,DATOS!$K:$K,$T$1)</f>
        <v>0</v>
      </c>
      <c r="V3374" s="119">
        <f>SUMIFS(DATOS!$F:$F,DATOS!$A:$A,$C3374,DATOS!$G:$G,$P$1,DATOS!$K:$K,$R$1)</f>
        <v>0</v>
      </c>
    </row>
    <row r="3375" spans="1:22">
      <c r="A3375" s="128" t="s">
        <v>452</v>
      </c>
      <c r="B3375" s="128" t="str">
        <f t="shared" si="396"/>
        <v>1 4 9 491 005 001</v>
      </c>
      <c r="C3375" s="5" t="s">
        <v>10494</v>
      </c>
      <c r="D3375" t="s">
        <v>423</v>
      </c>
      <c r="E3375" s="127">
        <f t="shared" si="398"/>
        <v>0</v>
      </c>
      <c r="F3375" s="127">
        <f t="shared" si="399"/>
        <v>0</v>
      </c>
      <c r="G3375" s="127">
        <f t="shared" si="400"/>
        <v>0</v>
      </c>
      <c r="H3375" s="131">
        <f t="shared" si="401"/>
        <v>0</v>
      </c>
      <c r="I3375" s="128">
        <f t="shared" si="402"/>
        <v>17</v>
      </c>
      <c r="J3375" s="156" t="str">
        <f t="shared" si="397"/>
        <v>1 4 9 491 005</v>
      </c>
      <c r="K3375" s="118">
        <f>SUMIFS(DATOS!$F:$F,DATOS!$A:$A,$C3375,DATOS!$G:$G,$N$1,DATOS!$E:$E,$Q$1)</f>
        <v>0</v>
      </c>
      <c r="L3375" s="118">
        <f>SUMIFS(DATOS!$F:$F,DATOS!$A:$A,$C3375,DATOS!$G:$G,$O$1,DATOS!$E:$E,$Q$1)</f>
        <v>0</v>
      </c>
      <c r="M3375" s="119">
        <f>SUMIFS(DATOS!$F:$F,DATOS!$A:$A,$C3375,DATOS!$G:$G,$P$1,DATOS!$E:$E,$Q$1)</f>
        <v>0</v>
      </c>
      <c r="N3375" s="117">
        <f>SUMIFS(DATOS!$F:$F,DATOS!$A:$A,$C3375,DATOS!$G:$G,$N$1,DATOS!$L:$L,$R$1)</f>
        <v>0</v>
      </c>
      <c r="O3375" s="118">
        <f>SUMIFS(DATOS!$F:$F,DATOS!$A:$A,$C3375,DATOS!$G:$G,$O$1,DATOS!$L:$L,$R$1)</f>
        <v>0</v>
      </c>
      <c r="P3375" s="119">
        <f>SUMIFS(DATOS!$F:$F,DATOS!$A:$A,$C3375,DATOS!$G:$G,$P$1,DATOS!$L:$L,$R$1)</f>
        <v>0</v>
      </c>
      <c r="Q3375" s="117">
        <f>SUMIFS(DATOS!$F:$F,DATOS!$A:$A,$C3375,DATOS!$G:$G,$N$1,DATOS!$J:$J,$S$1)</f>
        <v>0</v>
      </c>
      <c r="R3375" s="118">
        <f>SUMIFS(DATOS!$F:$F,DATOS!$A:$A,$C3375,DATOS!$G:$G,$O$1,DATOS!$J:$J,$S$1)</f>
        <v>0</v>
      </c>
      <c r="S3375" s="119">
        <f>SUMIFS(DATOS!$F:$F,DATOS!$A:$A,$C3375,DATOS!$G:$G,$P$1,DATOS!$J:$J,$S$1)</f>
        <v>0</v>
      </c>
      <c r="T3375" s="117">
        <f>SUMIFS(DATOS!$F:$F,DATOS!$A:$A,$C3375,DATOS!$G:$G,$N$1,DATOS!$K:$K,$T$1)</f>
        <v>0</v>
      </c>
      <c r="U3375" s="118">
        <f>SUMIFS(DATOS!$F:$F,DATOS!$A:$A,$C3375,DATOS!$G:$G,$O$1,DATOS!$K:$K,$T$1)</f>
        <v>0</v>
      </c>
      <c r="V3375" s="119">
        <f>SUMIFS(DATOS!$F:$F,DATOS!$A:$A,$C3375,DATOS!$G:$G,$P$1,DATOS!$K:$K,$R$1)</f>
        <v>0</v>
      </c>
    </row>
    <row r="3376" spans="1:22">
      <c r="A3376" s="128" t="s">
        <v>452</v>
      </c>
      <c r="B3376" s="128" t="str">
        <f t="shared" si="396"/>
        <v>1 4 9 492 001 001</v>
      </c>
      <c r="C3376" s="5" t="s">
        <v>5198</v>
      </c>
      <c r="D3376" t="s">
        <v>424</v>
      </c>
      <c r="E3376" s="127">
        <f t="shared" si="398"/>
        <v>0</v>
      </c>
      <c r="F3376" s="127">
        <f t="shared" si="399"/>
        <v>0</v>
      </c>
      <c r="G3376" s="127">
        <f t="shared" si="400"/>
        <v>0</v>
      </c>
      <c r="H3376" s="131">
        <f t="shared" si="401"/>
        <v>0</v>
      </c>
      <c r="I3376" s="128">
        <f t="shared" si="402"/>
        <v>17</v>
      </c>
      <c r="J3376" s="156" t="str">
        <f t="shared" si="397"/>
        <v>1 4 9 492 001</v>
      </c>
      <c r="K3376" s="118">
        <f>SUMIFS(DATOS!$F:$F,DATOS!$A:$A,$C3376,DATOS!$G:$G,$N$1,DATOS!$E:$E,$Q$1)</f>
        <v>0</v>
      </c>
      <c r="L3376" s="118">
        <f>SUMIFS(DATOS!$F:$F,DATOS!$A:$A,$C3376,DATOS!$G:$G,$O$1,DATOS!$E:$E,$Q$1)</f>
        <v>0</v>
      </c>
      <c r="M3376" s="119">
        <f>SUMIFS(DATOS!$F:$F,DATOS!$A:$A,$C3376,DATOS!$G:$G,$P$1,DATOS!$E:$E,$Q$1)</f>
        <v>0</v>
      </c>
      <c r="N3376" s="117">
        <f>SUMIFS(DATOS!$F:$F,DATOS!$A:$A,$C3376,DATOS!$G:$G,$N$1,DATOS!$L:$L,$R$1)</f>
        <v>0</v>
      </c>
      <c r="O3376" s="118">
        <f>SUMIFS(DATOS!$F:$F,DATOS!$A:$A,$C3376,DATOS!$G:$G,$O$1,DATOS!$L:$L,$R$1)</f>
        <v>0</v>
      </c>
      <c r="P3376" s="119">
        <f>SUMIFS(DATOS!$F:$F,DATOS!$A:$A,$C3376,DATOS!$G:$G,$P$1,DATOS!$L:$L,$R$1)</f>
        <v>0</v>
      </c>
      <c r="Q3376" s="117">
        <f>SUMIFS(DATOS!$F:$F,DATOS!$A:$A,$C3376,DATOS!$G:$G,$N$1,DATOS!$J:$J,$S$1)</f>
        <v>0</v>
      </c>
      <c r="R3376" s="118">
        <f>SUMIFS(DATOS!$F:$F,DATOS!$A:$A,$C3376,DATOS!$G:$G,$O$1,DATOS!$J:$J,$S$1)</f>
        <v>0</v>
      </c>
      <c r="S3376" s="119">
        <f>SUMIFS(DATOS!$F:$F,DATOS!$A:$A,$C3376,DATOS!$G:$G,$P$1,DATOS!$J:$J,$S$1)</f>
        <v>0</v>
      </c>
      <c r="T3376" s="117">
        <f>SUMIFS(DATOS!$F:$F,DATOS!$A:$A,$C3376,DATOS!$G:$G,$N$1,DATOS!$K:$K,$T$1)</f>
        <v>0</v>
      </c>
      <c r="U3376" s="118">
        <f>SUMIFS(DATOS!$F:$F,DATOS!$A:$A,$C3376,DATOS!$G:$G,$O$1,DATOS!$K:$K,$T$1)</f>
        <v>0</v>
      </c>
      <c r="V3376" s="119">
        <f>SUMIFS(DATOS!$F:$F,DATOS!$A:$A,$C3376,DATOS!$G:$G,$P$1,DATOS!$K:$K,$R$1)</f>
        <v>0</v>
      </c>
    </row>
    <row r="3377" spans="1:22">
      <c r="A3377" s="128" t="s">
        <v>452</v>
      </c>
      <c r="B3377" s="128" t="str">
        <f t="shared" si="396"/>
        <v>1 4 9 492 002 001</v>
      </c>
      <c r="C3377" s="5" t="s">
        <v>10495</v>
      </c>
      <c r="D3377" t="s">
        <v>424</v>
      </c>
      <c r="E3377" s="127">
        <f t="shared" si="398"/>
        <v>0</v>
      </c>
      <c r="F3377" s="127">
        <f t="shared" si="399"/>
        <v>0</v>
      </c>
      <c r="G3377" s="127">
        <f t="shared" si="400"/>
        <v>0</v>
      </c>
      <c r="H3377" s="131">
        <f t="shared" si="401"/>
        <v>0</v>
      </c>
      <c r="I3377" s="128">
        <f t="shared" si="402"/>
        <v>17</v>
      </c>
      <c r="J3377" s="156" t="str">
        <f t="shared" si="397"/>
        <v>1 4 9 492 002</v>
      </c>
      <c r="K3377" s="118">
        <f>SUMIFS(DATOS!$F:$F,DATOS!$A:$A,$C3377,DATOS!$G:$G,$N$1,DATOS!$E:$E,$Q$1)</f>
        <v>0</v>
      </c>
      <c r="L3377" s="118">
        <f>SUMIFS(DATOS!$F:$F,DATOS!$A:$A,$C3377,DATOS!$G:$G,$O$1,DATOS!$E:$E,$Q$1)</f>
        <v>0</v>
      </c>
      <c r="M3377" s="119">
        <f>SUMIFS(DATOS!$F:$F,DATOS!$A:$A,$C3377,DATOS!$G:$G,$P$1,DATOS!$E:$E,$Q$1)</f>
        <v>0</v>
      </c>
      <c r="N3377" s="117">
        <f>SUMIFS(DATOS!$F:$F,DATOS!$A:$A,$C3377,DATOS!$G:$G,$N$1,DATOS!$L:$L,$R$1)</f>
        <v>0</v>
      </c>
      <c r="O3377" s="118">
        <f>SUMIFS(DATOS!$F:$F,DATOS!$A:$A,$C3377,DATOS!$G:$G,$O$1,DATOS!$L:$L,$R$1)</f>
        <v>0</v>
      </c>
      <c r="P3377" s="119">
        <f>SUMIFS(DATOS!$F:$F,DATOS!$A:$A,$C3377,DATOS!$G:$G,$P$1,DATOS!$L:$L,$R$1)</f>
        <v>0</v>
      </c>
      <c r="Q3377" s="117">
        <f>SUMIFS(DATOS!$F:$F,DATOS!$A:$A,$C3377,DATOS!$G:$G,$N$1,DATOS!$J:$J,$S$1)</f>
        <v>0</v>
      </c>
      <c r="R3377" s="118">
        <f>SUMIFS(DATOS!$F:$F,DATOS!$A:$A,$C3377,DATOS!$G:$G,$O$1,DATOS!$J:$J,$S$1)</f>
        <v>0</v>
      </c>
      <c r="S3377" s="119">
        <f>SUMIFS(DATOS!$F:$F,DATOS!$A:$A,$C3377,DATOS!$G:$G,$P$1,DATOS!$J:$J,$S$1)</f>
        <v>0</v>
      </c>
      <c r="T3377" s="117">
        <f>SUMIFS(DATOS!$F:$F,DATOS!$A:$A,$C3377,DATOS!$G:$G,$N$1,DATOS!$K:$K,$T$1)</f>
        <v>0</v>
      </c>
      <c r="U3377" s="118">
        <f>SUMIFS(DATOS!$F:$F,DATOS!$A:$A,$C3377,DATOS!$G:$G,$O$1,DATOS!$K:$K,$T$1)</f>
        <v>0</v>
      </c>
      <c r="V3377" s="119">
        <f>SUMIFS(DATOS!$F:$F,DATOS!$A:$A,$C3377,DATOS!$G:$G,$P$1,DATOS!$K:$K,$R$1)</f>
        <v>0</v>
      </c>
    </row>
    <row r="3378" spans="1:22">
      <c r="A3378" s="128" t="s">
        <v>452</v>
      </c>
      <c r="B3378" s="128" t="str">
        <f t="shared" si="396"/>
        <v>1 4 9 492 003 001</v>
      </c>
      <c r="C3378" s="5" t="s">
        <v>10496</v>
      </c>
      <c r="D3378" t="s">
        <v>424</v>
      </c>
      <c r="E3378" s="127">
        <f t="shared" si="398"/>
        <v>0</v>
      </c>
      <c r="F3378" s="127">
        <f t="shared" si="399"/>
        <v>0</v>
      </c>
      <c r="G3378" s="127">
        <f t="shared" si="400"/>
        <v>0</v>
      </c>
      <c r="H3378" s="131">
        <f t="shared" si="401"/>
        <v>0</v>
      </c>
      <c r="I3378" s="128">
        <f t="shared" si="402"/>
        <v>17</v>
      </c>
      <c r="J3378" s="156" t="str">
        <f t="shared" si="397"/>
        <v>1 4 9 492 003</v>
      </c>
      <c r="K3378" s="118">
        <f>SUMIFS(DATOS!$F:$F,DATOS!$A:$A,$C3378,DATOS!$G:$G,$N$1,DATOS!$E:$E,$Q$1)</f>
        <v>0</v>
      </c>
      <c r="L3378" s="118">
        <f>SUMIFS(DATOS!$F:$F,DATOS!$A:$A,$C3378,DATOS!$G:$G,$O$1,DATOS!$E:$E,$Q$1)</f>
        <v>0</v>
      </c>
      <c r="M3378" s="119">
        <f>SUMIFS(DATOS!$F:$F,DATOS!$A:$A,$C3378,DATOS!$G:$G,$P$1,DATOS!$E:$E,$Q$1)</f>
        <v>0</v>
      </c>
      <c r="N3378" s="117">
        <f>SUMIFS(DATOS!$F:$F,DATOS!$A:$A,$C3378,DATOS!$G:$G,$N$1,DATOS!$L:$L,$R$1)</f>
        <v>0</v>
      </c>
      <c r="O3378" s="118">
        <f>SUMIFS(DATOS!$F:$F,DATOS!$A:$A,$C3378,DATOS!$G:$G,$O$1,DATOS!$L:$L,$R$1)</f>
        <v>0</v>
      </c>
      <c r="P3378" s="119">
        <f>SUMIFS(DATOS!$F:$F,DATOS!$A:$A,$C3378,DATOS!$G:$G,$P$1,DATOS!$L:$L,$R$1)</f>
        <v>0</v>
      </c>
      <c r="Q3378" s="117">
        <f>SUMIFS(DATOS!$F:$F,DATOS!$A:$A,$C3378,DATOS!$G:$G,$N$1,DATOS!$J:$J,$S$1)</f>
        <v>0</v>
      </c>
      <c r="R3378" s="118">
        <f>SUMIFS(DATOS!$F:$F,DATOS!$A:$A,$C3378,DATOS!$G:$G,$O$1,DATOS!$J:$J,$S$1)</f>
        <v>0</v>
      </c>
      <c r="S3378" s="119">
        <f>SUMIFS(DATOS!$F:$F,DATOS!$A:$A,$C3378,DATOS!$G:$G,$P$1,DATOS!$J:$J,$S$1)</f>
        <v>0</v>
      </c>
      <c r="T3378" s="117">
        <f>SUMIFS(DATOS!$F:$F,DATOS!$A:$A,$C3378,DATOS!$G:$G,$N$1,DATOS!$K:$K,$T$1)</f>
        <v>0</v>
      </c>
      <c r="U3378" s="118">
        <f>SUMIFS(DATOS!$F:$F,DATOS!$A:$A,$C3378,DATOS!$G:$G,$O$1,DATOS!$K:$K,$T$1)</f>
        <v>0</v>
      </c>
      <c r="V3378" s="119">
        <f>SUMIFS(DATOS!$F:$F,DATOS!$A:$A,$C3378,DATOS!$G:$G,$P$1,DATOS!$K:$K,$R$1)</f>
        <v>0</v>
      </c>
    </row>
    <row r="3379" spans="1:22">
      <c r="A3379" s="128" t="s">
        <v>452</v>
      </c>
      <c r="B3379" s="128" t="str">
        <f t="shared" si="396"/>
        <v>1 4 9 492 004 001</v>
      </c>
      <c r="C3379" s="5" t="s">
        <v>10497</v>
      </c>
      <c r="D3379" t="s">
        <v>424</v>
      </c>
      <c r="E3379" s="127">
        <f t="shared" si="398"/>
        <v>0</v>
      </c>
      <c r="F3379" s="127">
        <f t="shared" si="399"/>
        <v>0</v>
      </c>
      <c r="G3379" s="127">
        <f t="shared" si="400"/>
        <v>0</v>
      </c>
      <c r="H3379" s="131">
        <f t="shared" si="401"/>
        <v>0</v>
      </c>
      <c r="I3379" s="128">
        <f t="shared" si="402"/>
        <v>17</v>
      </c>
      <c r="J3379" s="156" t="str">
        <f t="shared" si="397"/>
        <v>1 4 9 492 004</v>
      </c>
      <c r="K3379" s="118">
        <f>SUMIFS(DATOS!$F:$F,DATOS!$A:$A,$C3379,DATOS!$G:$G,$N$1,DATOS!$E:$E,$Q$1)</f>
        <v>0</v>
      </c>
      <c r="L3379" s="118">
        <f>SUMIFS(DATOS!$F:$F,DATOS!$A:$A,$C3379,DATOS!$G:$G,$O$1,DATOS!$E:$E,$Q$1)</f>
        <v>0</v>
      </c>
      <c r="M3379" s="119">
        <f>SUMIFS(DATOS!$F:$F,DATOS!$A:$A,$C3379,DATOS!$G:$G,$P$1,DATOS!$E:$E,$Q$1)</f>
        <v>0</v>
      </c>
      <c r="N3379" s="117">
        <f>SUMIFS(DATOS!$F:$F,DATOS!$A:$A,$C3379,DATOS!$G:$G,$N$1,DATOS!$L:$L,$R$1)</f>
        <v>0</v>
      </c>
      <c r="O3379" s="118">
        <f>SUMIFS(DATOS!$F:$F,DATOS!$A:$A,$C3379,DATOS!$G:$G,$O$1,DATOS!$L:$L,$R$1)</f>
        <v>0</v>
      </c>
      <c r="P3379" s="119">
        <f>SUMIFS(DATOS!$F:$F,DATOS!$A:$A,$C3379,DATOS!$G:$G,$P$1,DATOS!$L:$L,$R$1)</f>
        <v>0</v>
      </c>
      <c r="Q3379" s="117">
        <f>SUMIFS(DATOS!$F:$F,DATOS!$A:$A,$C3379,DATOS!$G:$G,$N$1,DATOS!$J:$J,$S$1)</f>
        <v>0</v>
      </c>
      <c r="R3379" s="118">
        <f>SUMIFS(DATOS!$F:$F,DATOS!$A:$A,$C3379,DATOS!$G:$G,$O$1,DATOS!$J:$J,$S$1)</f>
        <v>0</v>
      </c>
      <c r="S3379" s="119">
        <f>SUMIFS(DATOS!$F:$F,DATOS!$A:$A,$C3379,DATOS!$G:$G,$P$1,DATOS!$J:$J,$S$1)</f>
        <v>0</v>
      </c>
      <c r="T3379" s="117">
        <f>SUMIFS(DATOS!$F:$F,DATOS!$A:$A,$C3379,DATOS!$G:$G,$N$1,DATOS!$K:$K,$T$1)</f>
        <v>0</v>
      </c>
      <c r="U3379" s="118">
        <f>SUMIFS(DATOS!$F:$F,DATOS!$A:$A,$C3379,DATOS!$G:$G,$O$1,DATOS!$K:$K,$T$1)</f>
        <v>0</v>
      </c>
      <c r="V3379" s="119">
        <f>SUMIFS(DATOS!$F:$F,DATOS!$A:$A,$C3379,DATOS!$G:$G,$P$1,DATOS!$K:$K,$R$1)</f>
        <v>0</v>
      </c>
    </row>
    <row r="3380" spans="1:22">
      <c r="A3380" s="128" t="s">
        <v>452</v>
      </c>
      <c r="B3380" s="128" t="str">
        <f t="shared" si="396"/>
        <v>1 4 9 492 005 001</v>
      </c>
      <c r="C3380" s="5" t="s">
        <v>10498</v>
      </c>
      <c r="D3380" t="s">
        <v>424</v>
      </c>
      <c r="E3380" s="127">
        <f t="shared" si="398"/>
        <v>0</v>
      </c>
      <c r="F3380" s="127">
        <f t="shared" si="399"/>
        <v>0</v>
      </c>
      <c r="G3380" s="127">
        <f t="shared" si="400"/>
        <v>0</v>
      </c>
      <c r="H3380" s="131">
        <f t="shared" si="401"/>
        <v>0</v>
      </c>
      <c r="I3380" s="128">
        <f t="shared" si="402"/>
        <v>17</v>
      </c>
      <c r="J3380" s="156" t="str">
        <f t="shared" si="397"/>
        <v>1 4 9 492 005</v>
      </c>
      <c r="K3380" s="118">
        <f>SUMIFS(DATOS!$F:$F,DATOS!$A:$A,$C3380,DATOS!$G:$G,$N$1,DATOS!$E:$E,$Q$1)</f>
        <v>0</v>
      </c>
      <c r="L3380" s="118">
        <f>SUMIFS(DATOS!$F:$F,DATOS!$A:$A,$C3380,DATOS!$G:$G,$O$1,DATOS!$E:$E,$Q$1)</f>
        <v>0</v>
      </c>
      <c r="M3380" s="119">
        <f>SUMIFS(DATOS!$F:$F,DATOS!$A:$A,$C3380,DATOS!$G:$G,$P$1,DATOS!$E:$E,$Q$1)</f>
        <v>0</v>
      </c>
      <c r="N3380" s="117">
        <f>SUMIFS(DATOS!$F:$F,DATOS!$A:$A,$C3380,DATOS!$G:$G,$N$1,DATOS!$L:$L,$R$1)</f>
        <v>0</v>
      </c>
      <c r="O3380" s="118">
        <f>SUMIFS(DATOS!$F:$F,DATOS!$A:$A,$C3380,DATOS!$G:$G,$O$1,DATOS!$L:$L,$R$1)</f>
        <v>0</v>
      </c>
      <c r="P3380" s="119">
        <f>SUMIFS(DATOS!$F:$F,DATOS!$A:$A,$C3380,DATOS!$G:$G,$P$1,DATOS!$L:$L,$R$1)</f>
        <v>0</v>
      </c>
      <c r="Q3380" s="117">
        <f>SUMIFS(DATOS!$F:$F,DATOS!$A:$A,$C3380,DATOS!$G:$G,$N$1,DATOS!$J:$J,$S$1)</f>
        <v>0</v>
      </c>
      <c r="R3380" s="118">
        <f>SUMIFS(DATOS!$F:$F,DATOS!$A:$A,$C3380,DATOS!$G:$G,$O$1,DATOS!$J:$J,$S$1)</f>
        <v>0</v>
      </c>
      <c r="S3380" s="119">
        <f>SUMIFS(DATOS!$F:$F,DATOS!$A:$A,$C3380,DATOS!$G:$G,$P$1,DATOS!$J:$J,$S$1)</f>
        <v>0</v>
      </c>
      <c r="T3380" s="117">
        <f>SUMIFS(DATOS!$F:$F,DATOS!$A:$A,$C3380,DATOS!$G:$G,$N$1,DATOS!$K:$K,$T$1)</f>
        <v>0</v>
      </c>
      <c r="U3380" s="118">
        <f>SUMIFS(DATOS!$F:$F,DATOS!$A:$A,$C3380,DATOS!$G:$G,$O$1,DATOS!$K:$K,$T$1)</f>
        <v>0</v>
      </c>
      <c r="V3380" s="119">
        <f>SUMIFS(DATOS!$F:$F,DATOS!$A:$A,$C3380,DATOS!$G:$G,$P$1,DATOS!$K:$K,$R$1)</f>
        <v>0</v>
      </c>
    </row>
    <row r="3381" spans="1:22">
      <c r="A3381" s="128" t="s">
        <v>452</v>
      </c>
      <c r="B3381" s="128" t="str">
        <f t="shared" si="396"/>
        <v>1 4 9 493 001 001</v>
      </c>
      <c r="C3381" s="5" t="s">
        <v>5206</v>
      </c>
      <c r="D3381" t="s">
        <v>3438</v>
      </c>
      <c r="E3381" s="127">
        <f t="shared" si="398"/>
        <v>0</v>
      </c>
      <c r="F3381" s="127">
        <f t="shared" si="399"/>
        <v>0</v>
      </c>
      <c r="G3381" s="127">
        <f t="shared" si="400"/>
        <v>0</v>
      </c>
      <c r="H3381" s="131">
        <f t="shared" si="401"/>
        <v>0</v>
      </c>
      <c r="I3381" s="128">
        <f t="shared" si="402"/>
        <v>17</v>
      </c>
      <c r="J3381" s="156" t="str">
        <f t="shared" si="397"/>
        <v>1 4 9 493 001</v>
      </c>
      <c r="K3381" s="118">
        <f>SUMIFS(DATOS!$F:$F,DATOS!$A:$A,$C3381,DATOS!$G:$G,$N$1,DATOS!$E:$E,$Q$1)</f>
        <v>0</v>
      </c>
      <c r="L3381" s="118">
        <f>SUMIFS(DATOS!$F:$F,DATOS!$A:$A,$C3381,DATOS!$G:$G,$O$1,DATOS!$E:$E,$Q$1)</f>
        <v>0</v>
      </c>
      <c r="M3381" s="119">
        <f>SUMIFS(DATOS!$F:$F,DATOS!$A:$A,$C3381,DATOS!$G:$G,$P$1,DATOS!$E:$E,$Q$1)</f>
        <v>0</v>
      </c>
      <c r="N3381" s="117">
        <f>SUMIFS(DATOS!$F:$F,DATOS!$A:$A,$C3381,DATOS!$G:$G,$N$1,DATOS!$L:$L,$R$1)</f>
        <v>0</v>
      </c>
      <c r="O3381" s="118">
        <f>SUMIFS(DATOS!$F:$F,DATOS!$A:$A,$C3381,DATOS!$G:$G,$O$1,DATOS!$L:$L,$R$1)</f>
        <v>0</v>
      </c>
      <c r="P3381" s="119">
        <f>SUMIFS(DATOS!$F:$F,DATOS!$A:$A,$C3381,DATOS!$G:$G,$P$1,DATOS!$L:$L,$R$1)</f>
        <v>0</v>
      </c>
      <c r="Q3381" s="117">
        <f>SUMIFS(DATOS!$F:$F,DATOS!$A:$A,$C3381,DATOS!$G:$G,$N$1,DATOS!$J:$J,$S$1)</f>
        <v>0</v>
      </c>
      <c r="R3381" s="118">
        <f>SUMIFS(DATOS!$F:$F,DATOS!$A:$A,$C3381,DATOS!$G:$G,$O$1,DATOS!$J:$J,$S$1)</f>
        <v>0</v>
      </c>
      <c r="S3381" s="119">
        <f>SUMIFS(DATOS!$F:$F,DATOS!$A:$A,$C3381,DATOS!$G:$G,$P$1,DATOS!$J:$J,$S$1)</f>
        <v>0</v>
      </c>
      <c r="T3381" s="117">
        <f>SUMIFS(DATOS!$F:$F,DATOS!$A:$A,$C3381,DATOS!$G:$G,$N$1,DATOS!$K:$K,$T$1)</f>
        <v>0</v>
      </c>
      <c r="U3381" s="118">
        <f>SUMIFS(DATOS!$F:$F,DATOS!$A:$A,$C3381,DATOS!$G:$G,$O$1,DATOS!$K:$K,$T$1)</f>
        <v>0</v>
      </c>
      <c r="V3381" s="119">
        <f>SUMIFS(DATOS!$F:$F,DATOS!$A:$A,$C3381,DATOS!$G:$G,$P$1,DATOS!$K:$K,$R$1)</f>
        <v>0</v>
      </c>
    </row>
    <row r="3382" spans="1:22">
      <c r="A3382" s="128" t="s">
        <v>452</v>
      </c>
      <c r="B3382" s="128" t="str">
        <f t="shared" si="396"/>
        <v>1 4 9 493 002 001</v>
      </c>
      <c r="C3382" s="5" t="s">
        <v>10499</v>
      </c>
      <c r="D3382" t="s">
        <v>3438</v>
      </c>
      <c r="E3382" s="127">
        <f t="shared" si="398"/>
        <v>0</v>
      </c>
      <c r="F3382" s="127">
        <f t="shared" si="399"/>
        <v>0</v>
      </c>
      <c r="G3382" s="127">
        <f t="shared" si="400"/>
        <v>0</v>
      </c>
      <c r="H3382" s="131">
        <f t="shared" si="401"/>
        <v>0</v>
      </c>
      <c r="I3382" s="128">
        <f t="shared" si="402"/>
        <v>17</v>
      </c>
      <c r="J3382" s="156" t="str">
        <f t="shared" si="397"/>
        <v>1 4 9 493 002</v>
      </c>
      <c r="K3382" s="118">
        <f>SUMIFS(DATOS!$F:$F,DATOS!$A:$A,$C3382,DATOS!$G:$G,$N$1,DATOS!$E:$E,$Q$1)</f>
        <v>0</v>
      </c>
      <c r="L3382" s="118">
        <f>SUMIFS(DATOS!$F:$F,DATOS!$A:$A,$C3382,DATOS!$G:$G,$O$1,DATOS!$E:$E,$Q$1)</f>
        <v>0</v>
      </c>
      <c r="M3382" s="119">
        <f>SUMIFS(DATOS!$F:$F,DATOS!$A:$A,$C3382,DATOS!$G:$G,$P$1,DATOS!$E:$E,$Q$1)</f>
        <v>0</v>
      </c>
      <c r="N3382" s="117">
        <f>SUMIFS(DATOS!$F:$F,DATOS!$A:$A,$C3382,DATOS!$G:$G,$N$1,DATOS!$L:$L,$R$1)</f>
        <v>0</v>
      </c>
      <c r="O3382" s="118">
        <f>SUMIFS(DATOS!$F:$F,DATOS!$A:$A,$C3382,DATOS!$G:$G,$O$1,DATOS!$L:$L,$R$1)</f>
        <v>0</v>
      </c>
      <c r="P3382" s="119">
        <f>SUMIFS(DATOS!$F:$F,DATOS!$A:$A,$C3382,DATOS!$G:$G,$P$1,DATOS!$L:$L,$R$1)</f>
        <v>0</v>
      </c>
      <c r="Q3382" s="117">
        <f>SUMIFS(DATOS!$F:$F,DATOS!$A:$A,$C3382,DATOS!$G:$G,$N$1,DATOS!$J:$J,$S$1)</f>
        <v>0</v>
      </c>
      <c r="R3382" s="118">
        <f>SUMIFS(DATOS!$F:$F,DATOS!$A:$A,$C3382,DATOS!$G:$G,$O$1,DATOS!$J:$J,$S$1)</f>
        <v>0</v>
      </c>
      <c r="S3382" s="119">
        <f>SUMIFS(DATOS!$F:$F,DATOS!$A:$A,$C3382,DATOS!$G:$G,$P$1,DATOS!$J:$J,$S$1)</f>
        <v>0</v>
      </c>
      <c r="T3382" s="117">
        <f>SUMIFS(DATOS!$F:$F,DATOS!$A:$A,$C3382,DATOS!$G:$G,$N$1,DATOS!$K:$K,$T$1)</f>
        <v>0</v>
      </c>
      <c r="U3382" s="118">
        <f>SUMIFS(DATOS!$F:$F,DATOS!$A:$A,$C3382,DATOS!$G:$G,$O$1,DATOS!$K:$K,$T$1)</f>
        <v>0</v>
      </c>
      <c r="V3382" s="119">
        <f>SUMIFS(DATOS!$F:$F,DATOS!$A:$A,$C3382,DATOS!$G:$G,$P$1,DATOS!$K:$K,$R$1)</f>
        <v>0</v>
      </c>
    </row>
    <row r="3383" spans="1:22">
      <c r="A3383" s="128" t="s">
        <v>452</v>
      </c>
      <c r="B3383" s="128" t="str">
        <f t="shared" si="396"/>
        <v>1 4 9 493 003 001</v>
      </c>
      <c r="C3383" s="5" t="s">
        <v>10500</v>
      </c>
      <c r="D3383" t="s">
        <v>3438</v>
      </c>
      <c r="E3383" s="127">
        <f t="shared" si="398"/>
        <v>0</v>
      </c>
      <c r="F3383" s="127">
        <f t="shared" si="399"/>
        <v>0</v>
      </c>
      <c r="G3383" s="127">
        <f t="shared" si="400"/>
        <v>0</v>
      </c>
      <c r="H3383" s="131">
        <f t="shared" si="401"/>
        <v>0</v>
      </c>
      <c r="I3383" s="128">
        <f t="shared" si="402"/>
        <v>17</v>
      </c>
      <c r="J3383" s="156" t="str">
        <f t="shared" si="397"/>
        <v>1 4 9 493 003</v>
      </c>
      <c r="K3383" s="118">
        <f>SUMIFS(DATOS!$F:$F,DATOS!$A:$A,$C3383,DATOS!$G:$G,$N$1,DATOS!$E:$E,$Q$1)</f>
        <v>0</v>
      </c>
      <c r="L3383" s="118">
        <f>SUMIFS(DATOS!$F:$F,DATOS!$A:$A,$C3383,DATOS!$G:$G,$O$1,DATOS!$E:$E,$Q$1)</f>
        <v>0</v>
      </c>
      <c r="M3383" s="119">
        <f>SUMIFS(DATOS!$F:$F,DATOS!$A:$A,$C3383,DATOS!$G:$G,$P$1,DATOS!$E:$E,$Q$1)</f>
        <v>0</v>
      </c>
      <c r="N3383" s="117">
        <f>SUMIFS(DATOS!$F:$F,DATOS!$A:$A,$C3383,DATOS!$G:$G,$N$1,DATOS!$L:$L,$R$1)</f>
        <v>0</v>
      </c>
      <c r="O3383" s="118">
        <f>SUMIFS(DATOS!$F:$F,DATOS!$A:$A,$C3383,DATOS!$G:$G,$O$1,DATOS!$L:$L,$R$1)</f>
        <v>0</v>
      </c>
      <c r="P3383" s="119">
        <f>SUMIFS(DATOS!$F:$F,DATOS!$A:$A,$C3383,DATOS!$G:$G,$P$1,DATOS!$L:$L,$R$1)</f>
        <v>0</v>
      </c>
      <c r="Q3383" s="117">
        <f>SUMIFS(DATOS!$F:$F,DATOS!$A:$A,$C3383,DATOS!$G:$G,$N$1,DATOS!$J:$J,$S$1)</f>
        <v>0</v>
      </c>
      <c r="R3383" s="118">
        <f>SUMIFS(DATOS!$F:$F,DATOS!$A:$A,$C3383,DATOS!$G:$G,$O$1,DATOS!$J:$J,$S$1)</f>
        <v>0</v>
      </c>
      <c r="S3383" s="119">
        <f>SUMIFS(DATOS!$F:$F,DATOS!$A:$A,$C3383,DATOS!$G:$G,$P$1,DATOS!$J:$J,$S$1)</f>
        <v>0</v>
      </c>
      <c r="T3383" s="117">
        <f>SUMIFS(DATOS!$F:$F,DATOS!$A:$A,$C3383,DATOS!$G:$G,$N$1,DATOS!$K:$K,$T$1)</f>
        <v>0</v>
      </c>
      <c r="U3383" s="118">
        <f>SUMIFS(DATOS!$F:$F,DATOS!$A:$A,$C3383,DATOS!$G:$G,$O$1,DATOS!$K:$K,$T$1)</f>
        <v>0</v>
      </c>
      <c r="V3383" s="119">
        <f>SUMIFS(DATOS!$F:$F,DATOS!$A:$A,$C3383,DATOS!$G:$G,$P$1,DATOS!$K:$K,$R$1)</f>
        <v>0</v>
      </c>
    </row>
    <row r="3384" spans="1:22">
      <c r="A3384" s="128" t="s">
        <v>452</v>
      </c>
      <c r="B3384" s="128" t="str">
        <f t="shared" si="396"/>
        <v>1 4 9 493 004 001</v>
      </c>
      <c r="C3384" s="5" t="s">
        <v>10501</v>
      </c>
      <c r="D3384" t="s">
        <v>3438</v>
      </c>
      <c r="E3384" s="127">
        <f t="shared" si="398"/>
        <v>0</v>
      </c>
      <c r="F3384" s="127">
        <f t="shared" si="399"/>
        <v>0</v>
      </c>
      <c r="G3384" s="127">
        <f t="shared" si="400"/>
        <v>0</v>
      </c>
      <c r="H3384" s="131">
        <f t="shared" si="401"/>
        <v>0</v>
      </c>
      <c r="I3384" s="128">
        <f t="shared" si="402"/>
        <v>17</v>
      </c>
      <c r="J3384" s="156" t="str">
        <f t="shared" si="397"/>
        <v>1 4 9 493 004</v>
      </c>
      <c r="K3384" s="118">
        <f>SUMIFS(DATOS!$F:$F,DATOS!$A:$A,$C3384,DATOS!$G:$G,$N$1,DATOS!$E:$E,$Q$1)</f>
        <v>0</v>
      </c>
      <c r="L3384" s="118">
        <f>SUMIFS(DATOS!$F:$F,DATOS!$A:$A,$C3384,DATOS!$G:$G,$O$1,DATOS!$E:$E,$Q$1)</f>
        <v>0</v>
      </c>
      <c r="M3384" s="119">
        <f>SUMIFS(DATOS!$F:$F,DATOS!$A:$A,$C3384,DATOS!$G:$G,$P$1,DATOS!$E:$E,$Q$1)</f>
        <v>0</v>
      </c>
      <c r="N3384" s="117">
        <f>SUMIFS(DATOS!$F:$F,DATOS!$A:$A,$C3384,DATOS!$G:$G,$N$1,DATOS!$L:$L,$R$1)</f>
        <v>0</v>
      </c>
      <c r="O3384" s="118">
        <f>SUMIFS(DATOS!$F:$F,DATOS!$A:$A,$C3384,DATOS!$G:$G,$O$1,DATOS!$L:$L,$R$1)</f>
        <v>0</v>
      </c>
      <c r="P3384" s="119">
        <f>SUMIFS(DATOS!$F:$F,DATOS!$A:$A,$C3384,DATOS!$G:$G,$P$1,DATOS!$L:$L,$R$1)</f>
        <v>0</v>
      </c>
      <c r="Q3384" s="117">
        <f>SUMIFS(DATOS!$F:$F,DATOS!$A:$A,$C3384,DATOS!$G:$G,$N$1,DATOS!$J:$J,$S$1)</f>
        <v>0</v>
      </c>
      <c r="R3384" s="118">
        <f>SUMIFS(DATOS!$F:$F,DATOS!$A:$A,$C3384,DATOS!$G:$G,$O$1,DATOS!$J:$J,$S$1)</f>
        <v>0</v>
      </c>
      <c r="S3384" s="119">
        <f>SUMIFS(DATOS!$F:$F,DATOS!$A:$A,$C3384,DATOS!$G:$G,$P$1,DATOS!$J:$J,$S$1)</f>
        <v>0</v>
      </c>
      <c r="T3384" s="117">
        <f>SUMIFS(DATOS!$F:$F,DATOS!$A:$A,$C3384,DATOS!$G:$G,$N$1,DATOS!$K:$K,$T$1)</f>
        <v>0</v>
      </c>
      <c r="U3384" s="118">
        <f>SUMIFS(DATOS!$F:$F,DATOS!$A:$A,$C3384,DATOS!$G:$G,$O$1,DATOS!$K:$K,$T$1)</f>
        <v>0</v>
      </c>
      <c r="V3384" s="119">
        <f>SUMIFS(DATOS!$F:$F,DATOS!$A:$A,$C3384,DATOS!$G:$G,$P$1,DATOS!$K:$K,$R$1)</f>
        <v>0</v>
      </c>
    </row>
    <row r="3385" spans="1:22">
      <c r="A3385" s="128" t="s">
        <v>452</v>
      </c>
      <c r="B3385" s="128" t="str">
        <f t="shared" si="396"/>
        <v>1 4 9 493 005 001</v>
      </c>
      <c r="C3385" s="5" t="s">
        <v>10502</v>
      </c>
      <c r="D3385" t="s">
        <v>3438</v>
      </c>
      <c r="E3385" s="127">
        <f t="shared" si="398"/>
        <v>0</v>
      </c>
      <c r="F3385" s="127">
        <f t="shared" si="399"/>
        <v>0</v>
      </c>
      <c r="G3385" s="127">
        <f t="shared" si="400"/>
        <v>0</v>
      </c>
      <c r="H3385" s="131">
        <f t="shared" si="401"/>
        <v>0</v>
      </c>
      <c r="I3385" s="128">
        <f t="shared" si="402"/>
        <v>17</v>
      </c>
      <c r="J3385" s="156" t="str">
        <f t="shared" si="397"/>
        <v>1 4 9 493 005</v>
      </c>
      <c r="K3385" s="118">
        <f>SUMIFS(DATOS!$F:$F,DATOS!$A:$A,$C3385,DATOS!$G:$G,$N$1,DATOS!$E:$E,$Q$1)</f>
        <v>0</v>
      </c>
      <c r="L3385" s="118">
        <f>SUMIFS(DATOS!$F:$F,DATOS!$A:$A,$C3385,DATOS!$G:$G,$O$1,DATOS!$E:$E,$Q$1)</f>
        <v>0</v>
      </c>
      <c r="M3385" s="119">
        <f>SUMIFS(DATOS!$F:$F,DATOS!$A:$A,$C3385,DATOS!$G:$G,$P$1,DATOS!$E:$E,$Q$1)</f>
        <v>0</v>
      </c>
      <c r="N3385" s="117">
        <f>SUMIFS(DATOS!$F:$F,DATOS!$A:$A,$C3385,DATOS!$G:$G,$N$1,DATOS!$L:$L,$R$1)</f>
        <v>0</v>
      </c>
      <c r="O3385" s="118">
        <f>SUMIFS(DATOS!$F:$F,DATOS!$A:$A,$C3385,DATOS!$G:$G,$O$1,DATOS!$L:$L,$R$1)</f>
        <v>0</v>
      </c>
      <c r="P3385" s="119">
        <f>SUMIFS(DATOS!$F:$F,DATOS!$A:$A,$C3385,DATOS!$G:$G,$P$1,DATOS!$L:$L,$R$1)</f>
        <v>0</v>
      </c>
      <c r="Q3385" s="117">
        <f>SUMIFS(DATOS!$F:$F,DATOS!$A:$A,$C3385,DATOS!$G:$G,$N$1,DATOS!$J:$J,$S$1)</f>
        <v>0</v>
      </c>
      <c r="R3385" s="118">
        <f>SUMIFS(DATOS!$F:$F,DATOS!$A:$A,$C3385,DATOS!$G:$G,$O$1,DATOS!$J:$J,$S$1)</f>
        <v>0</v>
      </c>
      <c r="S3385" s="119">
        <f>SUMIFS(DATOS!$F:$F,DATOS!$A:$A,$C3385,DATOS!$G:$G,$P$1,DATOS!$J:$J,$S$1)</f>
        <v>0</v>
      </c>
      <c r="T3385" s="117">
        <f>SUMIFS(DATOS!$F:$F,DATOS!$A:$A,$C3385,DATOS!$G:$G,$N$1,DATOS!$K:$K,$T$1)</f>
        <v>0</v>
      </c>
      <c r="U3385" s="118">
        <f>SUMIFS(DATOS!$F:$F,DATOS!$A:$A,$C3385,DATOS!$G:$G,$O$1,DATOS!$K:$K,$T$1)</f>
        <v>0</v>
      </c>
      <c r="V3385" s="119">
        <f>SUMIFS(DATOS!$F:$F,DATOS!$A:$A,$C3385,DATOS!$G:$G,$P$1,DATOS!$K:$K,$R$1)</f>
        <v>0</v>
      </c>
    </row>
    <row r="3386" spans="1:22">
      <c r="A3386" s="128" t="s">
        <v>452</v>
      </c>
      <c r="B3386" s="128" t="str">
        <f t="shared" si="396"/>
        <v>2 5 1 511 001 001</v>
      </c>
      <c r="C3386" s="5" t="s">
        <v>5214</v>
      </c>
      <c r="D3386" t="s">
        <v>3440</v>
      </c>
      <c r="E3386" s="127">
        <f t="shared" si="398"/>
        <v>0</v>
      </c>
      <c r="F3386" s="127">
        <f t="shared" si="399"/>
        <v>0</v>
      </c>
      <c r="G3386" s="127">
        <f t="shared" si="400"/>
        <v>0</v>
      </c>
      <c r="H3386" s="131">
        <f t="shared" si="401"/>
        <v>0</v>
      </c>
      <c r="I3386" s="128">
        <f t="shared" si="402"/>
        <v>17</v>
      </c>
      <c r="J3386" s="156" t="str">
        <f t="shared" si="397"/>
        <v>2 5 1 511 001</v>
      </c>
      <c r="K3386" s="118">
        <f>SUMIFS(DATOS!$F:$F,DATOS!$A:$A,$C3386,DATOS!$G:$G,$N$1,DATOS!$E:$E,$Q$1)</f>
        <v>0</v>
      </c>
      <c r="L3386" s="118">
        <f>SUMIFS(DATOS!$F:$F,DATOS!$A:$A,$C3386,DATOS!$G:$G,$O$1,DATOS!$E:$E,$Q$1)</f>
        <v>0</v>
      </c>
      <c r="M3386" s="119">
        <f>SUMIFS(DATOS!$F:$F,DATOS!$A:$A,$C3386,DATOS!$G:$G,$P$1,DATOS!$E:$E,$Q$1)</f>
        <v>0</v>
      </c>
      <c r="N3386" s="117">
        <f>SUMIFS(DATOS!$F:$F,DATOS!$A:$A,$C3386,DATOS!$G:$G,$N$1,DATOS!$L:$L,$R$1)</f>
        <v>0</v>
      </c>
      <c r="O3386" s="118">
        <f>SUMIFS(DATOS!$F:$F,DATOS!$A:$A,$C3386,DATOS!$G:$G,$O$1,DATOS!$L:$L,$R$1)</f>
        <v>0</v>
      </c>
      <c r="P3386" s="119">
        <f>SUMIFS(DATOS!$F:$F,DATOS!$A:$A,$C3386,DATOS!$G:$G,$P$1,DATOS!$L:$L,$R$1)</f>
        <v>0</v>
      </c>
      <c r="Q3386" s="117">
        <f>SUMIFS(DATOS!$F:$F,DATOS!$A:$A,$C3386,DATOS!$G:$G,$N$1,DATOS!$J:$J,$S$1)</f>
        <v>0</v>
      </c>
      <c r="R3386" s="118">
        <f>SUMIFS(DATOS!$F:$F,DATOS!$A:$A,$C3386,DATOS!$G:$G,$O$1,DATOS!$J:$J,$S$1)</f>
        <v>0</v>
      </c>
      <c r="S3386" s="119">
        <f>SUMIFS(DATOS!$F:$F,DATOS!$A:$A,$C3386,DATOS!$G:$G,$P$1,DATOS!$J:$J,$S$1)</f>
        <v>0</v>
      </c>
      <c r="T3386" s="117">
        <f>SUMIFS(DATOS!$F:$F,DATOS!$A:$A,$C3386,DATOS!$G:$G,$N$1,DATOS!$K:$K,$T$1)</f>
        <v>0</v>
      </c>
      <c r="U3386" s="118">
        <f>SUMIFS(DATOS!$F:$F,DATOS!$A:$A,$C3386,DATOS!$G:$G,$O$1,DATOS!$K:$K,$T$1)</f>
        <v>0</v>
      </c>
      <c r="V3386" s="119">
        <f>SUMIFS(DATOS!$F:$F,DATOS!$A:$A,$C3386,DATOS!$G:$G,$P$1,DATOS!$K:$K,$R$1)</f>
        <v>0</v>
      </c>
    </row>
    <row r="3387" spans="1:22">
      <c r="A3387" s="128" t="s">
        <v>452</v>
      </c>
      <c r="B3387" s="128" t="str">
        <f t="shared" si="396"/>
        <v>2 5 1 511 002 001</v>
      </c>
      <c r="C3387" s="5" t="s">
        <v>10503</v>
      </c>
      <c r="D3387" t="s">
        <v>3440</v>
      </c>
      <c r="E3387" s="127">
        <f t="shared" si="398"/>
        <v>0</v>
      </c>
      <c r="F3387" s="127">
        <f t="shared" si="399"/>
        <v>0</v>
      </c>
      <c r="G3387" s="127">
        <f t="shared" si="400"/>
        <v>0</v>
      </c>
      <c r="H3387" s="131">
        <f t="shared" si="401"/>
        <v>0</v>
      </c>
      <c r="I3387" s="128">
        <f t="shared" si="402"/>
        <v>17</v>
      </c>
      <c r="J3387" s="156" t="str">
        <f t="shared" si="397"/>
        <v>2 5 1 511 002</v>
      </c>
      <c r="K3387" s="118">
        <f>SUMIFS(DATOS!$F:$F,DATOS!$A:$A,$C3387,DATOS!$G:$G,$N$1,DATOS!$E:$E,$Q$1)</f>
        <v>0</v>
      </c>
      <c r="L3387" s="118">
        <f>SUMIFS(DATOS!$F:$F,DATOS!$A:$A,$C3387,DATOS!$G:$G,$O$1,DATOS!$E:$E,$Q$1)</f>
        <v>0</v>
      </c>
      <c r="M3387" s="119">
        <f>SUMIFS(DATOS!$F:$F,DATOS!$A:$A,$C3387,DATOS!$G:$G,$P$1,DATOS!$E:$E,$Q$1)</f>
        <v>0</v>
      </c>
      <c r="N3387" s="117">
        <f>SUMIFS(DATOS!$F:$F,DATOS!$A:$A,$C3387,DATOS!$G:$G,$N$1,DATOS!$L:$L,$R$1)</f>
        <v>0</v>
      </c>
      <c r="O3387" s="118">
        <f>SUMIFS(DATOS!$F:$F,DATOS!$A:$A,$C3387,DATOS!$G:$G,$O$1,DATOS!$L:$L,$R$1)</f>
        <v>0</v>
      </c>
      <c r="P3387" s="119">
        <f>SUMIFS(DATOS!$F:$F,DATOS!$A:$A,$C3387,DATOS!$G:$G,$P$1,DATOS!$L:$L,$R$1)</f>
        <v>0</v>
      </c>
      <c r="Q3387" s="117">
        <f>SUMIFS(DATOS!$F:$F,DATOS!$A:$A,$C3387,DATOS!$G:$G,$N$1,DATOS!$J:$J,$S$1)</f>
        <v>0</v>
      </c>
      <c r="R3387" s="118">
        <f>SUMIFS(DATOS!$F:$F,DATOS!$A:$A,$C3387,DATOS!$G:$G,$O$1,DATOS!$J:$J,$S$1)</f>
        <v>0</v>
      </c>
      <c r="S3387" s="119">
        <f>SUMIFS(DATOS!$F:$F,DATOS!$A:$A,$C3387,DATOS!$G:$G,$P$1,DATOS!$J:$J,$S$1)</f>
        <v>0</v>
      </c>
      <c r="T3387" s="117">
        <f>SUMIFS(DATOS!$F:$F,DATOS!$A:$A,$C3387,DATOS!$G:$G,$N$1,DATOS!$K:$K,$T$1)</f>
        <v>0</v>
      </c>
      <c r="U3387" s="118">
        <f>SUMIFS(DATOS!$F:$F,DATOS!$A:$A,$C3387,DATOS!$G:$G,$O$1,DATOS!$K:$K,$T$1)</f>
        <v>0</v>
      </c>
      <c r="V3387" s="119">
        <f>SUMIFS(DATOS!$F:$F,DATOS!$A:$A,$C3387,DATOS!$G:$G,$P$1,DATOS!$K:$K,$R$1)</f>
        <v>0</v>
      </c>
    </row>
    <row r="3388" spans="1:22">
      <c r="A3388" s="128" t="s">
        <v>452</v>
      </c>
      <c r="B3388" s="128" t="str">
        <f t="shared" si="396"/>
        <v>2 5 1 511 003 001</v>
      </c>
      <c r="C3388" s="5" t="s">
        <v>10504</v>
      </c>
      <c r="D3388" t="s">
        <v>3440</v>
      </c>
      <c r="E3388" s="127">
        <f t="shared" si="398"/>
        <v>0</v>
      </c>
      <c r="F3388" s="127">
        <f t="shared" si="399"/>
        <v>0</v>
      </c>
      <c r="G3388" s="127">
        <f t="shared" si="400"/>
        <v>0</v>
      </c>
      <c r="H3388" s="131">
        <f t="shared" si="401"/>
        <v>0</v>
      </c>
      <c r="I3388" s="128">
        <f t="shared" si="402"/>
        <v>17</v>
      </c>
      <c r="J3388" s="156" t="str">
        <f t="shared" si="397"/>
        <v>2 5 1 511 003</v>
      </c>
      <c r="K3388" s="118">
        <f>SUMIFS(DATOS!$F:$F,DATOS!$A:$A,$C3388,DATOS!$G:$G,$N$1,DATOS!$E:$E,$Q$1)</f>
        <v>0</v>
      </c>
      <c r="L3388" s="118">
        <f>SUMIFS(DATOS!$F:$F,DATOS!$A:$A,$C3388,DATOS!$G:$G,$O$1,DATOS!$E:$E,$Q$1)</f>
        <v>0</v>
      </c>
      <c r="M3388" s="119">
        <f>SUMIFS(DATOS!$F:$F,DATOS!$A:$A,$C3388,DATOS!$G:$G,$P$1,DATOS!$E:$E,$Q$1)</f>
        <v>0</v>
      </c>
      <c r="N3388" s="117">
        <f>SUMIFS(DATOS!$F:$F,DATOS!$A:$A,$C3388,DATOS!$G:$G,$N$1,DATOS!$L:$L,$R$1)</f>
        <v>0</v>
      </c>
      <c r="O3388" s="118">
        <f>SUMIFS(DATOS!$F:$F,DATOS!$A:$A,$C3388,DATOS!$G:$G,$O$1,DATOS!$L:$L,$R$1)</f>
        <v>0</v>
      </c>
      <c r="P3388" s="119">
        <f>SUMIFS(DATOS!$F:$F,DATOS!$A:$A,$C3388,DATOS!$G:$G,$P$1,DATOS!$L:$L,$R$1)</f>
        <v>0</v>
      </c>
      <c r="Q3388" s="117">
        <f>SUMIFS(DATOS!$F:$F,DATOS!$A:$A,$C3388,DATOS!$G:$G,$N$1,DATOS!$J:$J,$S$1)</f>
        <v>0</v>
      </c>
      <c r="R3388" s="118">
        <f>SUMIFS(DATOS!$F:$F,DATOS!$A:$A,$C3388,DATOS!$G:$G,$O$1,DATOS!$J:$J,$S$1)</f>
        <v>0</v>
      </c>
      <c r="S3388" s="119">
        <f>SUMIFS(DATOS!$F:$F,DATOS!$A:$A,$C3388,DATOS!$G:$G,$P$1,DATOS!$J:$J,$S$1)</f>
        <v>0</v>
      </c>
      <c r="T3388" s="117">
        <f>SUMIFS(DATOS!$F:$F,DATOS!$A:$A,$C3388,DATOS!$G:$G,$N$1,DATOS!$K:$K,$T$1)</f>
        <v>0</v>
      </c>
      <c r="U3388" s="118">
        <f>SUMIFS(DATOS!$F:$F,DATOS!$A:$A,$C3388,DATOS!$G:$G,$O$1,DATOS!$K:$K,$T$1)</f>
        <v>0</v>
      </c>
      <c r="V3388" s="119">
        <f>SUMIFS(DATOS!$F:$F,DATOS!$A:$A,$C3388,DATOS!$G:$G,$P$1,DATOS!$K:$K,$R$1)</f>
        <v>0</v>
      </c>
    </row>
    <row r="3389" spans="1:22">
      <c r="A3389" s="128" t="s">
        <v>452</v>
      </c>
      <c r="B3389" s="128" t="str">
        <f t="shared" si="396"/>
        <v>2 5 1 511 004 001</v>
      </c>
      <c r="C3389" s="5" t="s">
        <v>10505</v>
      </c>
      <c r="D3389" t="s">
        <v>3440</v>
      </c>
      <c r="E3389" s="127">
        <f t="shared" si="398"/>
        <v>0</v>
      </c>
      <c r="F3389" s="127">
        <f t="shared" si="399"/>
        <v>0</v>
      </c>
      <c r="G3389" s="127">
        <f t="shared" si="400"/>
        <v>0</v>
      </c>
      <c r="H3389" s="131">
        <f t="shared" si="401"/>
        <v>0</v>
      </c>
      <c r="I3389" s="128">
        <f t="shared" si="402"/>
        <v>17</v>
      </c>
      <c r="J3389" s="156" t="str">
        <f t="shared" si="397"/>
        <v>2 5 1 511 004</v>
      </c>
      <c r="K3389" s="118">
        <f>SUMIFS(DATOS!$F:$F,DATOS!$A:$A,$C3389,DATOS!$G:$G,$N$1,DATOS!$E:$E,$Q$1)</f>
        <v>0</v>
      </c>
      <c r="L3389" s="118">
        <f>SUMIFS(DATOS!$F:$F,DATOS!$A:$A,$C3389,DATOS!$G:$G,$O$1,DATOS!$E:$E,$Q$1)</f>
        <v>0</v>
      </c>
      <c r="M3389" s="119">
        <f>SUMIFS(DATOS!$F:$F,DATOS!$A:$A,$C3389,DATOS!$G:$G,$P$1,DATOS!$E:$E,$Q$1)</f>
        <v>0</v>
      </c>
      <c r="N3389" s="117">
        <f>SUMIFS(DATOS!$F:$F,DATOS!$A:$A,$C3389,DATOS!$G:$G,$N$1,DATOS!$L:$L,$R$1)</f>
        <v>0</v>
      </c>
      <c r="O3389" s="118">
        <f>SUMIFS(DATOS!$F:$F,DATOS!$A:$A,$C3389,DATOS!$G:$G,$O$1,DATOS!$L:$L,$R$1)</f>
        <v>0</v>
      </c>
      <c r="P3389" s="119">
        <f>SUMIFS(DATOS!$F:$F,DATOS!$A:$A,$C3389,DATOS!$G:$G,$P$1,DATOS!$L:$L,$R$1)</f>
        <v>0</v>
      </c>
      <c r="Q3389" s="117">
        <f>SUMIFS(DATOS!$F:$F,DATOS!$A:$A,$C3389,DATOS!$G:$G,$N$1,DATOS!$J:$J,$S$1)</f>
        <v>0</v>
      </c>
      <c r="R3389" s="118">
        <f>SUMIFS(DATOS!$F:$F,DATOS!$A:$A,$C3389,DATOS!$G:$G,$O$1,DATOS!$J:$J,$S$1)</f>
        <v>0</v>
      </c>
      <c r="S3389" s="119">
        <f>SUMIFS(DATOS!$F:$F,DATOS!$A:$A,$C3389,DATOS!$G:$G,$P$1,DATOS!$J:$J,$S$1)</f>
        <v>0</v>
      </c>
      <c r="T3389" s="117">
        <f>SUMIFS(DATOS!$F:$F,DATOS!$A:$A,$C3389,DATOS!$G:$G,$N$1,DATOS!$K:$K,$T$1)</f>
        <v>0</v>
      </c>
      <c r="U3389" s="118">
        <f>SUMIFS(DATOS!$F:$F,DATOS!$A:$A,$C3389,DATOS!$G:$G,$O$1,DATOS!$K:$K,$T$1)</f>
        <v>0</v>
      </c>
      <c r="V3389" s="119">
        <f>SUMIFS(DATOS!$F:$F,DATOS!$A:$A,$C3389,DATOS!$G:$G,$P$1,DATOS!$K:$K,$R$1)</f>
        <v>0</v>
      </c>
    </row>
    <row r="3390" spans="1:22">
      <c r="A3390" s="128" t="s">
        <v>452</v>
      </c>
      <c r="B3390" s="128" t="str">
        <f t="shared" si="396"/>
        <v>2 5 1 511 005 001</v>
      </c>
      <c r="C3390" s="5" t="s">
        <v>10506</v>
      </c>
      <c r="D3390" t="s">
        <v>3440</v>
      </c>
      <c r="E3390" s="127">
        <f t="shared" si="398"/>
        <v>0</v>
      </c>
      <c r="F3390" s="127">
        <f t="shared" si="399"/>
        <v>0</v>
      </c>
      <c r="G3390" s="127">
        <f t="shared" si="400"/>
        <v>0</v>
      </c>
      <c r="H3390" s="131">
        <f t="shared" si="401"/>
        <v>0</v>
      </c>
      <c r="I3390" s="128">
        <f t="shared" si="402"/>
        <v>17</v>
      </c>
      <c r="J3390" s="156" t="str">
        <f t="shared" si="397"/>
        <v>2 5 1 511 005</v>
      </c>
      <c r="K3390" s="118">
        <f>SUMIFS(DATOS!$F:$F,DATOS!$A:$A,$C3390,DATOS!$G:$G,$N$1,DATOS!$E:$E,$Q$1)</f>
        <v>0</v>
      </c>
      <c r="L3390" s="118">
        <f>SUMIFS(DATOS!$F:$F,DATOS!$A:$A,$C3390,DATOS!$G:$G,$O$1,DATOS!$E:$E,$Q$1)</f>
        <v>0</v>
      </c>
      <c r="M3390" s="119">
        <f>SUMIFS(DATOS!$F:$F,DATOS!$A:$A,$C3390,DATOS!$G:$G,$P$1,DATOS!$E:$E,$Q$1)</f>
        <v>0</v>
      </c>
      <c r="N3390" s="117">
        <f>SUMIFS(DATOS!$F:$F,DATOS!$A:$A,$C3390,DATOS!$G:$G,$N$1,DATOS!$L:$L,$R$1)</f>
        <v>0</v>
      </c>
      <c r="O3390" s="118">
        <f>SUMIFS(DATOS!$F:$F,DATOS!$A:$A,$C3390,DATOS!$G:$G,$O$1,DATOS!$L:$L,$R$1)</f>
        <v>0</v>
      </c>
      <c r="P3390" s="119">
        <f>SUMIFS(DATOS!$F:$F,DATOS!$A:$A,$C3390,DATOS!$G:$G,$P$1,DATOS!$L:$L,$R$1)</f>
        <v>0</v>
      </c>
      <c r="Q3390" s="117">
        <f>SUMIFS(DATOS!$F:$F,DATOS!$A:$A,$C3390,DATOS!$G:$G,$N$1,DATOS!$J:$J,$S$1)</f>
        <v>0</v>
      </c>
      <c r="R3390" s="118">
        <f>SUMIFS(DATOS!$F:$F,DATOS!$A:$A,$C3390,DATOS!$G:$G,$O$1,DATOS!$J:$J,$S$1)</f>
        <v>0</v>
      </c>
      <c r="S3390" s="119">
        <f>SUMIFS(DATOS!$F:$F,DATOS!$A:$A,$C3390,DATOS!$G:$G,$P$1,DATOS!$J:$J,$S$1)</f>
        <v>0</v>
      </c>
      <c r="T3390" s="117">
        <f>SUMIFS(DATOS!$F:$F,DATOS!$A:$A,$C3390,DATOS!$G:$G,$N$1,DATOS!$K:$K,$T$1)</f>
        <v>0</v>
      </c>
      <c r="U3390" s="118">
        <f>SUMIFS(DATOS!$F:$F,DATOS!$A:$A,$C3390,DATOS!$G:$G,$O$1,DATOS!$K:$K,$T$1)</f>
        <v>0</v>
      </c>
      <c r="V3390" s="119">
        <f>SUMIFS(DATOS!$F:$F,DATOS!$A:$A,$C3390,DATOS!$G:$G,$P$1,DATOS!$K:$K,$R$1)</f>
        <v>0</v>
      </c>
    </row>
    <row r="3391" spans="1:22">
      <c r="A3391" s="128" t="s">
        <v>452</v>
      </c>
      <c r="B3391" s="128" t="str">
        <f t="shared" si="396"/>
        <v>2 5 1 512 001 001</v>
      </c>
      <c r="C3391" s="5" t="s">
        <v>5222</v>
      </c>
      <c r="D3391" t="s">
        <v>3441</v>
      </c>
      <c r="E3391" s="127">
        <f t="shared" si="398"/>
        <v>0</v>
      </c>
      <c r="F3391" s="127">
        <f t="shared" si="399"/>
        <v>0</v>
      </c>
      <c r="G3391" s="127">
        <f t="shared" si="400"/>
        <v>0</v>
      </c>
      <c r="H3391" s="131">
        <f t="shared" si="401"/>
        <v>0</v>
      </c>
      <c r="I3391" s="128">
        <f t="shared" si="402"/>
        <v>17</v>
      </c>
      <c r="J3391" s="156" t="str">
        <f t="shared" si="397"/>
        <v>2 5 1 512 001</v>
      </c>
      <c r="K3391" s="118">
        <f>SUMIFS(DATOS!$F:$F,DATOS!$A:$A,$C3391,DATOS!$G:$G,$N$1,DATOS!$E:$E,$Q$1)</f>
        <v>0</v>
      </c>
      <c r="L3391" s="118">
        <f>SUMIFS(DATOS!$F:$F,DATOS!$A:$A,$C3391,DATOS!$G:$G,$O$1,DATOS!$E:$E,$Q$1)</f>
        <v>0</v>
      </c>
      <c r="M3391" s="119">
        <f>SUMIFS(DATOS!$F:$F,DATOS!$A:$A,$C3391,DATOS!$G:$G,$P$1,DATOS!$E:$E,$Q$1)</f>
        <v>0</v>
      </c>
      <c r="N3391" s="117">
        <f>SUMIFS(DATOS!$F:$F,DATOS!$A:$A,$C3391,DATOS!$G:$G,$N$1,DATOS!$L:$L,$R$1)</f>
        <v>0</v>
      </c>
      <c r="O3391" s="118">
        <f>SUMIFS(DATOS!$F:$F,DATOS!$A:$A,$C3391,DATOS!$G:$G,$O$1,DATOS!$L:$L,$R$1)</f>
        <v>0</v>
      </c>
      <c r="P3391" s="119">
        <f>SUMIFS(DATOS!$F:$F,DATOS!$A:$A,$C3391,DATOS!$G:$G,$P$1,DATOS!$L:$L,$R$1)</f>
        <v>0</v>
      </c>
      <c r="Q3391" s="117">
        <f>SUMIFS(DATOS!$F:$F,DATOS!$A:$A,$C3391,DATOS!$G:$G,$N$1,DATOS!$J:$J,$S$1)</f>
        <v>0</v>
      </c>
      <c r="R3391" s="118">
        <f>SUMIFS(DATOS!$F:$F,DATOS!$A:$A,$C3391,DATOS!$G:$G,$O$1,DATOS!$J:$J,$S$1)</f>
        <v>0</v>
      </c>
      <c r="S3391" s="119">
        <f>SUMIFS(DATOS!$F:$F,DATOS!$A:$A,$C3391,DATOS!$G:$G,$P$1,DATOS!$J:$J,$S$1)</f>
        <v>0</v>
      </c>
      <c r="T3391" s="117">
        <f>SUMIFS(DATOS!$F:$F,DATOS!$A:$A,$C3391,DATOS!$G:$G,$N$1,DATOS!$K:$K,$T$1)</f>
        <v>0</v>
      </c>
      <c r="U3391" s="118">
        <f>SUMIFS(DATOS!$F:$F,DATOS!$A:$A,$C3391,DATOS!$G:$G,$O$1,DATOS!$K:$K,$T$1)</f>
        <v>0</v>
      </c>
      <c r="V3391" s="119">
        <f>SUMIFS(DATOS!$F:$F,DATOS!$A:$A,$C3391,DATOS!$G:$G,$P$1,DATOS!$K:$K,$R$1)</f>
        <v>0</v>
      </c>
    </row>
    <row r="3392" spans="1:22">
      <c r="A3392" s="128" t="s">
        <v>452</v>
      </c>
      <c r="B3392" s="128" t="str">
        <f t="shared" si="396"/>
        <v>2 5 1 512 002 001</v>
      </c>
      <c r="C3392" s="5" t="s">
        <v>10507</v>
      </c>
      <c r="D3392" t="s">
        <v>3441</v>
      </c>
      <c r="E3392" s="127">
        <f t="shared" si="398"/>
        <v>0</v>
      </c>
      <c r="F3392" s="127">
        <f t="shared" si="399"/>
        <v>0</v>
      </c>
      <c r="G3392" s="127">
        <f t="shared" si="400"/>
        <v>0</v>
      </c>
      <c r="H3392" s="131">
        <f t="shared" si="401"/>
        <v>0</v>
      </c>
      <c r="I3392" s="128">
        <f t="shared" si="402"/>
        <v>17</v>
      </c>
      <c r="J3392" s="156" t="str">
        <f t="shared" si="397"/>
        <v>2 5 1 512 002</v>
      </c>
      <c r="K3392" s="118">
        <f>SUMIFS(DATOS!$F:$F,DATOS!$A:$A,$C3392,DATOS!$G:$G,$N$1,DATOS!$E:$E,$Q$1)</f>
        <v>0</v>
      </c>
      <c r="L3392" s="118">
        <f>SUMIFS(DATOS!$F:$F,DATOS!$A:$A,$C3392,DATOS!$G:$G,$O$1,DATOS!$E:$E,$Q$1)</f>
        <v>0</v>
      </c>
      <c r="M3392" s="119">
        <f>SUMIFS(DATOS!$F:$F,DATOS!$A:$A,$C3392,DATOS!$G:$G,$P$1,DATOS!$E:$E,$Q$1)</f>
        <v>0</v>
      </c>
      <c r="N3392" s="117">
        <f>SUMIFS(DATOS!$F:$F,DATOS!$A:$A,$C3392,DATOS!$G:$G,$N$1,DATOS!$L:$L,$R$1)</f>
        <v>0</v>
      </c>
      <c r="O3392" s="118">
        <f>SUMIFS(DATOS!$F:$F,DATOS!$A:$A,$C3392,DATOS!$G:$G,$O$1,DATOS!$L:$L,$R$1)</f>
        <v>0</v>
      </c>
      <c r="P3392" s="119">
        <f>SUMIFS(DATOS!$F:$F,DATOS!$A:$A,$C3392,DATOS!$G:$G,$P$1,DATOS!$L:$L,$R$1)</f>
        <v>0</v>
      </c>
      <c r="Q3392" s="117">
        <f>SUMIFS(DATOS!$F:$F,DATOS!$A:$A,$C3392,DATOS!$G:$G,$N$1,DATOS!$J:$J,$S$1)</f>
        <v>0</v>
      </c>
      <c r="R3392" s="118">
        <f>SUMIFS(DATOS!$F:$F,DATOS!$A:$A,$C3392,DATOS!$G:$G,$O$1,DATOS!$J:$J,$S$1)</f>
        <v>0</v>
      </c>
      <c r="S3392" s="119">
        <f>SUMIFS(DATOS!$F:$F,DATOS!$A:$A,$C3392,DATOS!$G:$G,$P$1,DATOS!$J:$J,$S$1)</f>
        <v>0</v>
      </c>
      <c r="T3392" s="117">
        <f>SUMIFS(DATOS!$F:$F,DATOS!$A:$A,$C3392,DATOS!$G:$G,$N$1,DATOS!$K:$K,$T$1)</f>
        <v>0</v>
      </c>
      <c r="U3392" s="118">
        <f>SUMIFS(DATOS!$F:$F,DATOS!$A:$A,$C3392,DATOS!$G:$G,$O$1,DATOS!$K:$K,$T$1)</f>
        <v>0</v>
      </c>
      <c r="V3392" s="119">
        <f>SUMIFS(DATOS!$F:$F,DATOS!$A:$A,$C3392,DATOS!$G:$G,$P$1,DATOS!$K:$K,$R$1)</f>
        <v>0</v>
      </c>
    </row>
    <row r="3393" spans="1:22">
      <c r="A3393" s="128" t="s">
        <v>452</v>
      </c>
      <c r="B3393" s="128" t="str">
        <f t="shared" si="396"/>
        <v>2 5 1 512 003 001</v>
      </c>
      <c r="C3393" s="5" t="s">
        <v>10508</v>
      </c>
      <c r="D3393" t="s">
        <v>3441</v>
      </c>
      <c r="E3393" s="127">
        <f t="shared" si="398"/>
        <v>0</v>
      </c>
      <c r="F3393" s="127">
        <f t="shared" si="399"/>
        <v>0</v>
      </c>
      <c r="G3393" s="127">
        <f t="shared" si="400"/>
        <v>0</v>
      </c>
      <c r="H3393" s="131">
        <f t="shared" si="401"/>
        <v>0</v>
      </c>
      <c r="I3393" s="128">
        <f t="shared" si="402"/>
        <v>17</v>
      </c>
      <c r="J3393" s="156" t="str">
        <f t="shared" si="397"/>
        <v>2 5 1 512 003</v>
      </c>
      <c r="K3393" s="118">
        <f>SUMIFS(DATOS!$F:$F,DATOS!$A:$A,$C3393,DATOS!$G:$G,$N$1,DATOS!$E:$E,$Q$1)</f>
        <v>0</v>
      </c>
      <c r="L3393" s="118">
        <f>SUMIFS(DATOS!$F:$F,DATOS!$A:$A,$C3393,DATOS!$G:$G,$O$1,DATOS!$E:$E,$Q$1)</f>
        <v>0</v>
      </c>
      <c r="M3393" s="119">
        <f>SUMIFS(DATOS!$F:$F,DATOS!$A:$A,$C3393,DATOS!$G:$G,$P$1,DATOS!$E:$E,$Q$1)</f>
        <v>0</v>
      </c>
      <c r="N3393" s="117">
        <f>SUMIFS(DATOS!$F:$F,DATOS!$A:$A,$C3393,DATOS!$G:$G,$N$1,DATOS!$L:$L,$R$1)</f>
        <v>0</v>
      </c>
      <c r="O3393" s="118">
        <f>SUMIFS(DATOS!$F:$F,DATOS!$A:$A,$C3393,DATOS!$G:$G,$O$1,DATOS!$L:$L,$R$1)</f>
        <v>0</v>
      </c>
      <c r="P3393" s="119">
        <f>SUMIFS(DATOS!$F:$F,DATOS!$A:$A,$C3393,DATOS!$G:$G,$P$1,DATOS!$L:$L,$R$1)</f>
        <v>0</v>
      </c>
      <c r="Q3393" s="117">
        <f>SUMIFS(DATOS!$F:$F,DATOS!$A:$A,$C3393,DATOS!$G:$G,$N$1,DATOS!$J:$J,$S$1)</f>
        <v>0</v>
      </c>
      <c r="R3393" s="118">
        <f>SUMIFS(DATOS!$F:$F,DATOS!$A:$A,$C3393,DATOS!$G:$G,$O$1,DATOS!$J:$J,$S$1)</f>
        <v>0</v>
      </c>
      <c r="S3393" s="119">
        <f>SUMIFS(DATOS!$F:$F,DATOS!$A:$A,$C3393,DATOS!$G:$G,$P$1,DATOS!$J:$J,$S$1)</f>
        <v>0</v>
      </c>
      <c r="T3393" s="117">
        <f>SUMIFS(DATOS!$F:$F,DATOS!$A:$A,$C3393,DATOS!$G:$G,$N$1,DATOS!$K:$K,$T$1)</f>
        <v>0</v>
      </c>
      <c r="U3393" s="118">
        <f>SUMIFS(DATOS!$F:$F,DATOS!$A:$A,$C3393,DATOS!$G:$G,$O$1,DATOS!$K:$K,$T$1)</f>
        <v>0</v>
      </c>
      <c r="V3393" s="119">
        <f>SUMIFS(DATOS!$F:$F,DATOS!$A:$A,$C3393,DATOS!$G:$G,$P$1,DATOS!$K:$K,$R$1)</f>
        <v>0</v>
      </c>
    </row>
    <row r="3394" spans="1:22">
      <c r="A3394" s="128" t="s">
        <v>452</v>
      </c>
      <c r="B3394" s="128" t="str">
        <f t="shared" si="396"/>
        <v>2 5 1 512 004 001</v>
      </c>
      <c r="C3394" s="5" t="s">
        <v>10509</v>
      </c>
      <c r="D3394" t="s">
        <v>3441</v>
      </c>
      <c r="E3394" s="127">
        <f t="shared" si="398"/>
        <v>0</v>
      </c>
      <c r="F3394" s="127">
        <f t="shared" si="399"/>
        <v>0</v>
      </c>
      <c r="G3394" s="127">
        <f t="shared" si="400"/>
        <v>0</v>
      </c>
      <c r="H3394" s="131">
        <f t="shared" si="401"/>
        <v>0</v>
      </c>
      <c r="I3394" s="128">
        <f t="shared" si="402"/>
        <v>17</v>
      </c>
      <c r="J3394" s="156" t="str">
        <f t="shared" si="397"/>
        <v>2 5 1 512 004</v>
      </c>
      <c r="K3394" s="118">
        <f>SUMIFS(DATOS!$F:$F,DATOS!$A:$A,$C3394,DATOS!$G:$G,$N$1,DATOS!$E:$E,$Q$1)</f>
        <v>0</v>
      </c>
      <c r="L3394" s="118">
        <f>SUMIFS(DATOS!$F:$F,DATOS!$A:$A,$C3394,DATOS!$G:$G,$O$1,DATOS!$E:$E,$Q$1)</f>
        <v>0</v>
      </c>
      <c r="M3394" s="119">
        <f>SUMIFS(DATOS!$F:$F,DATOS!$A:$A,$C3394,DATOS!$G:$G,$P$1,DATOS!$E:$E,$Q$1)</f>
        <v>0</v>
      </c>
      <c r="N3394" s="117">
        <f>SUMIFS(DATOS!$F:$F,DATOS!$A:$A,$C3394,DATOS!$G:$G,$N$1,DATOS!$L:$L,$R$1)</f>
        <v>0</v>
      </c>
      <c r="O3394" s="118">
        <f>SUMIFS(DATOS!$F:$F,DATOS!$A:$A,$C3394,DATOS!$G:$G,$O$1,DATOS!$L:$L,$R$1)</f>
        <v>0</v>
      </c>
      <c r="P3394" s="119">
        <f>SUMIFS(DATOS!$F:$F,DATOS!$A:$A,$C3394,DATOS!$G:$G,$P$1,DATOS!$L:$L,$R$1)</f>
        <v>0</v>
      </c>
      <c r="Q3394" s="117">
        <f>SUMIFS(DATOS!$F:$F,DATOS!$A:$A,$C3394,DATOS!$G:$G,$N$1,DATOS!$J:$J,$S$1)</f>
        <v>0</v>
      </c>
      <c r="R3394" s="118">
        <f>SUMIFS(DATOS!$F:$F,DATOS!$A:$A,$C3394,DATOS!$G:$G,$O$1,DATOS!$J:$J,$S$1)</f>
        <v>0</v>
      </c>
      <c r="S3394" s="119">
        <f>SUMIFS(DATOS!$F:$F,DATOS!$A:$A,$C3394,DATOS!$G:$G,$P$1,DATOS!$J:$J,$S$1)</f>
        <v>0</v>
      </c>
      <c r="T3394" s="117">
        <f>SUMIFS(DATOS!$F:$F,DATOS!$A:$A,$C3394,DATOS!$G:$G,$N$1,DATOS!$K:$K,$T$1)</f>
        <v>0</v>
      </c>
      <c r="U3394" s="118">
        <f>SUMIFS(DATOS!$F:$F,DATOS!$A:$A,$C3394,DATOS!$G:$G,$O$1,DATOS!$K:$K,$T$1)</f>
        <v>0</v>
      </c>
      <c r="V3394" s="119">
        <f>SUMIFS(DATOS!$F:$F,DATOS!$A:$A,$C3394,DATOS!$G:$G,$P$1,DATOS!$K:$K,$R$1)</f>
        <v>0</v>
      </c>
    </row>
    <row r="3395" spans="1:22">
      <c r="A3395" s="128" t="s">
        <v>452</v>
      </c>
      <c r="B3395" s="128" t="str">
        <f t="shared" si="396"/>
        <v>2 5 1 512 005 001</v>
      </c>
      <c r="C3395" s="5" t="s">
        <v>10510</v>
      </c>
      <c r="D3395" t="s">
        <v>3441</v>
      </c>
      <c r="E3395" s="127">
        <f t="shared" si="398"/>
        <v>0</v>
      </c>
      <c r="F3395" s="127">
        <f t="shared" si="399"/>
        <v>0</v>
      </c>
      <c r="G3395" s="127">
        <f t="shared" si="400"/>
        <v>0</v>
      </c>
      <c r="H3395" s="131">
        <f t="shared" si="401"/>
        <v>0</v>
      </c>
      <c r="I3395" s="128">
        <f t="shared" si="402"/>
        <v>17</v>
      </c>
      <c r="J3395" s="156" t="str">
        <f t="shared" si="397"/>
        <v>2 5 1 512 005</v>
      </c>
      <c r="K3395" s="118">
        <f>SUMIFS(DATOS!$F:$F,DATOS!$A:$A,$C3395,DATOS!$G:$G,$N$1,DATOS!$E:$E,$Q$1)</f>
        <v>0</v>
      </c>
      <c r="L3395" s="118">
        <f>SUMIFS(DATOS!$F:$F,DATOS!$A:$A,$C3395,DATOS!$G:$G,$O$1,DATOS!$E:$E,$Q$1)</f>
        <v>0</v>
      </c>
      <c r="M3395" s="119">
        <f>SUMIFS(DATOS!$F:$F,DATOS!$A:$A,$C3395,DATOS!$G:$G,$P$1,DATOS!$E:$E,$Q$1)</f>
        <v>0</v>
      </c>
      <c r="N3395" s="117">
        <f>SUMIFS(DATOS!$F:$F,DATOS!$A:$A,$C3395,DATOS!$G:$G,$N$1,DATOS!$L:$L,$R$1)</f>
        <v>0</v>
      </c>
      <c r="O3395" s="118">
        <f>SUMIFS(DATOS!$F:$F,DATOS!$A:$A,$C3395,DATOS!$G:$G,$O$1,DATOS!$L:$L,$R$1)</f>
        <v>0</v>
      </c>
      <c r="P3395" s="119">
        <f>SUMIFS(DATOS!$F:$F,DATOS!$A:$A,$C3395,DATOS!$G:$G,$P$1,DATOS!$L:$L,$R$1)</f>
        <v>0</v>
      </c>
      <c r="Q3395" s="117">
        <f>SUMIFS(DATOS!$F:$F,DATOS!$A:$A,$C3395,DATOS!$G:$G,$N$1,DATOS!$J:$J,$S$1)</f>
        <v>0</v>
      </c>
      <c r="R3395" s="118">
        <f>SUMIFS(DATOS!$F:$F,DATOS!$A:$A,$C3395,DATOS!$G:$G,$O$1,DATOS!$J:$J,$S$1)</f>
        <v>0</v>
      </c>
      <c r="S3395" s="119">
        <f>SUMIFS(DATOS!$F:$F,DATOS!$A:$A,$C3395,DATOS!$G:$G,$P$1,DATOS!$J:$J,$S$1)</f>
        <v>0</v>
      </c>
      <c r="T3395" s="117">
        <f>SUMIFS(DATOS!$F:$F,DATOS!$A:$A,$C3395,DATOS!$G:$G,$N$1,DATOS!$K:$K,$T$1)</f>
        <v>0</v>
      </c>
      <c r="U3395" s="118">
        <f>SUMIFS(DATOS!$F:$F,DATOS!$A:$A,$C3395,DATOS!$G:$G,$O$1,DATOS!$K:$K,$T$1)</f>
        <v>0</v>
      </c>
      <c r="V3395" s="119">
        <f>SUMIFS(DATOS!$F:$F,DATOS!$A:$A,$C3395,DATOS!$G:$G,$P$1,DATOS!$K:$K,$R$1)</f>
        <v>0</v>
      </c>
    </row>
    <row r="3396" spans="1:22">
      <c r="A3396" s="128" t="s">
        <v>452</v>
      </c>
      <c r="B3396" s="128" t="str">
        <f t="shared" si="396"/>
        <v>2 5 1 513 001 001</v>
      </c>
      <c r="C3396" s="5" t="s">
        <v>5230</v>
      </c>
      <c r="D3396" t="s">
        <v>3442</v>
      </c>
      <c r="E3396" s="127">
        <f t="shared" si="398"/>
        <v>0</v>
      </c>
      <c r="F3396" s="127">
        <f t="shared" si="399"/>
        <v>0</v>
      </c>
      <c r="G3396" s="127">
        <f t="shared" si="400"/>
        <v>0</v>
      </c>
      <c r="H3396" s="131">
        <f t="shared" si="401"/>
        <v>0</v>
      </c>
      <c r="I3396" s="128">
        <f t="shared" si="402"/>
        <v>17</v>
      </c>
      <c r="J3396" s="156" t="str">
        <f t="shared" si="397"/>
        <v>2 5 1 513 001</v>
      </c>
      <c r="K3396" s="118">
        <f>SUMIFS(DATOS!$F:$F,DATOS!$A:$A,$C3396,DATOS!$G:$G,$N$1,DATOS!$E:$E,$Q$1)</f>
        <v>0</v>
      </c>
      <c r="L3396" s="118">
        <f>SUMIFS(DATOS!$F:$F,DATOS!$A:$A,$C3396,DATOS!$G:$G,$O$1,DATOS!$E:$E,$Q$1)</f>
        <v>0</v>
      </c>
      <c r="M3396" s="119">
        <f>SUMIFS(DATOS!$F:$F,DATOS!$A:$A,$C3396,DATOS!$G:$G,$P$1,DATOS!$E:$E,$Q$1)</f>
        <v>0</v>
      </c>
      <c r="N3396" s="117">
        <f>SUMIFS(DATOS!$F:$F,DATOS!$A:$A,$C3396,DATOS!$G:$G,$N$1,DATOS!$L:$L,$R$1)</f>
        <v>0</v>
      </c>
      <c r="O3396" s="118">
        <f>SUMIFS(DATOS!$F:$F,DATOS!$A:$A,$C3396,DATOS!$G:$G,$O$1,DATOS!$L:$L,$R$1)</f>
        <v>0</v>
      </c>
      <c r="P3396" s="119">
        <f>SUMIFS(DATOS!$F:$F,DATOS!$A:$A,$C3396,DATOS!$G:$G,$P$1,DATOS!$L:$L,$R$1)</f>
        <v>0</v>
      </c>
      <c r="Q3396" s="117">
        <f>SUMIFS(DATOS!$F:$F,DATOS!$A:$A,$C3396,DATOS!$G:$G,$N$1,DATOS!$J:$J,$S$1)</f>
        <v>0</v>
      </c>
      <c r="R3396" s="118">
        <f>SUMIFS(DATOS!$F:$F,DATOS!$A:$A,$C3396,DATOS!$G:$G,$O$1,DATOS!$J:$J,$S$1)</f>
        <v>0</v>
      </c>
      <c r="S3396" s="119">
        <f>SUMIFS(DATOS!$F:$F,DATOS!$A:$A,$C3396,DATOS!$G:$G,$P$1,DATOS!$J:$J,$S$1)</f>
        <v>0</v>
      </c>
      <c r="T3396" s="117">
        <f>SUMIFS(DATOS!$F:$F,DATOS!$A:$A,$C3396,DATOS!$G:$G,$N$1,DATOS!$K:$K,$T$1)</f>
        <v>0</v>
      </c>
      <c r="U3396" s="118">
        <f>SUMIFS(DATOS!$F:$F,DATOS!$A:$A,$C3396,DATOS!$G:$G,$O$1,DATOS!$K:$K,$T$1)</f>
        <v>0</v>
      </c>
      <c r="V3396" s="119">
        <f>SUMIFS(DATOS!$F:$F,DATOS!$A:$A,$C3396,DATOS!$G:$G,$P$1,DATOS!$K:$K,$R$1)</f>
        <v>0</v>
      </c>
    </row>
    <row r="3397" spans="1:22">
      <c r="A3397" s="128" t="s">
        <v>452</v>
      </c>
      <c r="B3397" s="128" t="str">
        <f t="shared" ref="B3397:B3460" si="403">MID(C3397,1,I3397)</f>
        <v>2 5 1 513 002 001</v>
      </c>
      <c r="C3397" s="5" t="s">
        <v>10511</v>
      </c>
      <c r="D3397" t="s">
        <v>3442</v>
      </c>
      <c r="E3397" s="127">
        <f t="shared" si="398"/>
        <v>0</v>
      </c>
      <c r="F3397" s="127">
        <f t="shared" si="399"/>
        <v>0</v>
      </c>
      <c r="G3397" s="127">
        <f t="shared" si="400"/>
        <v>0</v>
      </c>
      <c r="H3397" s="131">
        <f t="shared" si="401"/>
        <v>0</v>
      </c>
      <c r="I3397" s="128">
        <f t="shared" si="402"/>
        <v>17</v>
      </c>
      <c r="J3397" s="156" t="str">
        <f t="shared" si="397"/>
        <v>2 5 1 513 002</v>
      </c>
      <c r="K3397" s="118">
        <f>SUMIFS(DATOS!$F:$F,DATOS!$A:$A,$C3397,DATOS!$G:$G,$N$1,DATOS!$E:$E,$Q$1)</f>
        <v>0</v>
      </c>
      <c r="L3397" s="118">
        <f>SUMIFS(DATOS!$F:$F,DATOS!$A:$A,$C3397,DATOS!$G:$G,$O$1,DATOS!$E:$E,$Q$1)</f>
        <v>0</v>
      </c>
      <c r="M3397" s="119">
        <f>SUMIFS(DATOS!$F:$F,DATOS!$A:$A,$C3397,DATOS!$G:$G,$P$1,DATOS!$E:$E,$Q$1)</f>
        <v>0</v>
      </c>
      <c r="N3397" s="117">
        <f>SUMIFS(DATOS!$F:$F,DATOS!$A:$A,$C3397,DATOS!$G:$G,$N$1,DATOS!$L:$L,$R$1)</f>
        <v>0</v>
      </c>
      <c r="O3397" s="118">
        <f>SUMIFS(DATOS!$F:$F,DATOS!$A:$A,$C3397,DATOS!$G:$G,$O$1,DATOS!$L:$L,$R$1)</f>
        <v>0</v>
      </c>
      <c r="P3397" s="119">
        <f>SUMIFS(DATOS!$F:$F,DATOS!$A:$A,$C3397,DATOS!$G:$G,$P$1,DATOS!$L:$L,$R$1)</f>
        <v>0</v>
      </c>
      <c r="Q3397" s="117">
        <f>SUMIFS(DATOS!$F:$F,DATOS!$A:$A,$C3397,DATOS!$G:$G,$N$1,DATOS!$J:$J,$S$1)</f>
        <v>0</v>
      </c>
      <c r="R3397" s="118">
        <f>SUMIFS(DATOS!$F:$F,DATOS!$A:$A,$C3397,DATOS!$G:$G,$O$1,DATOS!$J:$J,$S$1)</f>
        <v>0</v>
      </c>
      <c r="S3397" s="119">
        <f>SUMIFS(DATOS!$F:$F,DATOS!$A:$A,$C3397,DATOS!$G:$G,$P$1,DATOS!$J:$J,$S$1)</f>
        <v>0</v>
      </c>
      <c r="T3397" s="117">
        <f>SUMIFS(DATOS!$F:$F,DATOS!$A:$A,$C3397,DATOS!$G:$G,$N$1,DATOS!$K:$K,$T$1)</f>
        <v>0</v>
      </c>
      <c r="U3397" s="118">
        <f>SUMIFS(DATOS!$F:$F,DATOS!$A:$A,$C3397,DATOS!$G:$G,$O$1,DATOS!$K:$K,$T$1)</f>
        <v>0</v>
      </c>
      <c r="V3397" s="119">
        <f>SUMIFS(DATOS!$F:$F,DATOS!$A:$A,$C3397,DATOS!$G:$G,$P$1,DATOS!$K:$K,$R$1)</f>
        <v>0</v>
      </c>
    </row>
    <row r="3398" spans="1:22">
      <c r="A3398" s="128" t="s">
        <v>452</v>
      </c>
      <c r="B3398" s="128" t="str">
        <f t="shared" si="403"/>
        <v>2 5 1 513 003 001</v>
      </c>
      <c r="C3398" s="5" t="s">
        <v>10512</v>
      </c>
      <c r="D3398" t="s">
        <v>3442</v>
      </c>
      <c r="E3398" s="127">
        <f t="shared" si="398"/>
        <v>0</v>
      </c>
      <c r="F3398" s="127">
        <f t="shared" si="399"/>
        <v>0</v>
      </c>
      <c r="G3398" s="127">
        <f t="shared" si="400"/>
        <v>0</v>
      </c>
      <c r="H3398" s="131">
        <f t="shared" si="401"/>
        <v>0</v>
      </c>
      <c r="I3398" s="128">
        <f t="shared" si="402"/>
        <v>17</v>
      </c>
      <c r="J3398" s="156" t="str">
        <f t="shared" si="397"/>
        <v>2 5 1 513 003</v>
      </c>
      <c r="K3398" s="118">
        <f>SUMIFS(DATOS!$F:$F,DATOS!$A:$A,$C3398,DATOS!$G:$G,$N$1,DATOS!$E:$E,$Q$1)</f>
        <v>0</v>
      </c>
      <c r="L3398" s="118">
        <f>SUMIFS(DATOS!$F:$F,DATOS!$A:$A,$C3398,DATOS!$G:$G,$O$1,DATOS!$E:$E,$Q$1)</f>
        <v>0</v>
      </c>
      <c r="M3398" s="119">
        <f>SUMIFS(DATOS!$F:$F,DATOS!$A:$A,$C3398,DATOS!$G:$G,$P$1,DATOS!$E:$E,$Q$1)</f>
        <v>0</v>
      </c>
      <c r="N3398" s="117">
        <f>SUMIFS(DATOS!$F:$F,DATOS!$A:$A,$C3398,DATOS!$G:$G,$N$1,DATOS!$L:$L,$R$1)</f>
        <v>0</v>
      </c>
      <c r="O3398" s="118">
        <f>SUMIFS(DATOS!$F:$F,DATOS!$A:$A,$C3398,DATOS!$G:$G,$O$1,DATOS!$L:$L,$R$1)</f>
        <v>0</v>
      </c>
      <c r="P3398" s="119">
        <f>SUMIFS(DATOS!$F:$F,DATOS!$A:$A,$C3398,DATOS!$G:$G,$P$1,DATOS!$L:$L,$R$1)</f>
        <v>0</v>
      </c>
      <c r="Q3398" s="117">
        <f>SUMIFS(DATOS!$F:$F,DATOS!$A:$A,$C3398,DATOS!$G:$G,$N$1,DATOS!$J:$J,$S$1)</f>
        <v>0</v>
      </c>
      <c r="R3398" s="118">
        <f>SUMIFS(DATOS!$F:$F,DATOS!$A:$A,$C3398,DATOS!$G:$G,$O$1,DATOS!$J:$J,$S$1)</f>
        <v>0</v>
      </c>
      <c r="S3398" s="119">
        <f>SUMIFS(DATOS!$F:$F,DATOS!$A:$A,$C3398,DATOS!$G:$G,$P$1,DATOS!$J:$J,$S$1)</f>
        <v>0</v>
      </c>
      <c r="T3398" s="117">
        <f>SUMIFS(DATOS!$F:$F,DATOS!$A:$A,$C3398,DATOS!$G:$G,$N$1,DATOS!$K:$K,$T$1)</f>
        <v>0</v>
      </c>
      <c r="U3398" s="118">
        <f>SUMIFS(DATOS!$F:$F,DATOS!$A:$A,$C3398,DATOS!$G:$G,$O$1,DATOS!$K:$K,$T$1)</f>
        <v>0</v>
      </c>
      <c r="V3398" s="119">
        <f>SUMIFS(DATOS!$F:$F,DATOS!$A:$A,$C3398,DATOS!$G:$G,$P$1,DATOS!$K:$K,$R$1)</f>
        <v>0</v>
      </c>
    </row>
    <row r="3399" spans="1:22">
      <c r="A3399" s="128" t="s">
        <v>452</v>
      </c>
      <c r="B3399" s="128" t="str">
        <f t="shared" si="403"/>
        <v>2 5 1 513 004 001</v>
      </c>
      <c r="C3399" s="5" t="s">
        <v>10513</v>
      </c>
      <c r="D3399" t="s">
        <v>3442</v>
      </c>
      <c r="E3399" s="127">
        <f t="shared" si="398"/>
        <v>0</v>
      </c>
      <c r="F3399" s="127">
        <f t="shared" si="399"/>
        <v>0</v>
      </c>
      <c r="G3399" s="127">
        <f t="shared" si="400"/>
        <v>0</v>
      </c>
      <c r="H3399" s="131">
        <f t="shared" si="401"/>
        <v>0</v>
      </c>
      <c r="I3399" s="128">
        <f t="shared" si="402"/>
        <v>17</v>
      </c>
      <c r="J3399" s="156" t="str">
        <f t="shared" si="397"/>
        <v>2 5 1 513 004</v>
      </c>
      <c r="K3399" s="118">
        <f>SUMIFS(DATOS!$F:$F,DATOS!$A:$A,$C3399,DATOS!$G:$G,$N$1,DATOS!$E:$E,$Q$1)</f>
        <v>0</v>
      </c>
      <c r="L3399" s="118">
        <f>SUMIFS(DATOS!$F:$F,DATOS!$A:$A,$C3399,DATOS!$G:$G,$O$1,DATOS!$E:$E,$Q$1)</f>
        <v>0</v>
      </c>
      <c r="M3399" s="119">
        <f>SUMIFS(DATOS!$F:$F,DATOS!$A:$A,$C3399,DATOS!$G:$G,$P$1,DATOS!$E:$E,$Q$1)</f>
        <v>0</v>
      </c>
      <c r="N3399" s="117">
        <f>SUMIFS(DATOS!$F:$F,DATOS!$A:$A,$C3399,DATOS!$G:$G,$N$1,DATOS!$L:$L,$R$1)</f>
        <v>0</v>
      </c>
      <c r="O3399" s="118">
        <f>SUMIFS(DATOS!$F:$F,DATOS!$A:$A,$C3399,DATOS!$G:$G,$O$1,DATOS!$L:$L,$R$1)</f>
        <v>0</v>
      </c>
      <c r="P3399" s="119">
        <f>SUMIFS(DATOS!$F:$F,DATOS!$A:$A,$C3399,DATOS!$G:$G,$P$1,DATOS!$L:$L,$R$1)</f>
        <v>0</v>
      </c>
      <c r="Q3399" s="117">
        <f>SUMIFS(DATOS!$F:$F,DATOS!$A:$A,$C3399,DATOS!$G:$G,$N$1,DATOS!$J:$J,$S$1)</f>
        <v>0</v>
      </c>
      <c r="R3399" s="118">
        <f>SUMIFS(DATOS!$F:$F,DATOS!$A:$A,$C3399,DATOS!$G:$G,$O$1,DATOS!$J:$J,$S$1)</f>
        <v>0</v>
      </c>
      <c r="S3399" s="119">
        <f>SUMIFS(DATOS!$F:$F,DATOS!$A:$A,$C3399,DATOS!$G:$G,$P$1,DATOS!$J:$J,$S$1)</f>
        <v>0</v>
      </c>
      <c r="T3399" s="117">
        <f>SUMIFS(DATOS!$F:$F,DATOS!$A:$A,$C3399,DATOS!$G:$G,$N$1,DATOS!$K:$K,$T$1)</f>
        <v>0</v>
      </c>
      <c r="U3399" s="118">
        <f>SUMIFS(DATOS!$F:$F,DATOS!$A:$A,$C3399,DATOS!$G:$G,$O$1,DATOS!$K:$K,$T$1)</f>
        <v>0</v>
      </c>
      <c r="V3399" s="119">
        <f>SUMIFS(DATOS!$F:$F,DATOS!$A:$A,$C3399,DATOS!$G:$G,$P$1,DATOS!$K:$K,$R$1)</f>
        <v>0</v>
      </c>
    </row>
    <row r="3400" spans="1:22">
      <c r="A3400" s="128" t="s">
        <v>452</v>
      </c>
      <c r="B3400" s="128" t="str">
        <f t="shared" si="403"/>
        <v>2 5 1 513 005 001</v>
      </c>
      <c r="C3400" s="5" t="s">
        <v>10514</v>
      </c>
      <c r="D3400" t="s">
        <v>3442</v>
      </c>
      <c r="E3400" s="127">
        <f t="shared" si="398"/>
        <v>0</v>
      </c>
      <c r="F3400" s="127">
        <f t="shared" si="399"/>
        <v>0</v>
      </c>
      <c r="G3400" s="127">
        <f t="shared" si="400"/>
        <v>0</v>
      </c>
      <c r="H3400" s="131">
        <f t="shared" si="401"/>
        <v>0</v>
      </c>
      <c r="I3400" s="128">
        <f t="shared" si="402"/>
        <v>17</v>
      </c>
      <c r="J3400" s="156" t="str">
        <f t="shared" si="397"/>
        <v>2 5 1 513 005</v>
      </c>
      <c r="K3400" s="118">
        <f>SUMIFS(DATOS!$F:$F,DATOS!$A:$A,$C3400,DATOS!$G:$G,$N$1,DATOS!$E:$E,$Q$1)</f>
        <v>0</v>
      </c>
      <c r="L3400" s="118">
        <f>SUMIFS(DATOS!$F:$F,DATOS!$A:$A,$C3400,DATOS!$G:$G,$O$1,DATOS!$E:$E,$Q$1)</f>
        <v>0</v>
      </c>
      <c r="M3400" s="119">
        <f>SUMIFS(DATOS!$F:$F,DATOS!$A:$A,$C3400,DATOS!$G:$G,$P$1,DATOS!$E:$E,$Q$1)</f>
        <v>0</v>
      </c>
      <c r="N3400" s="117">
        <f>SUMIFS(DATOS!$F:$F,DATOS!$A:$A,$C3400,DATOS!$G:$G,$N$1,DATOS!$L:$L,$R$1)</f>
        <v>0</v>
      </c>
      <c r="O3400" s="118">
        <f>SUMIFS(DATOS!$F:$F,DATOS!$A:$A,$C3400,DATOS!$G:$G,$O$1,DATOS!$L:$L,$R$1)</f>
        <v>0</v>
      </c>
      <c r="P3400" s="119">
        <f>SUMIFS(DATOS!$F:$F,DATOS!$A:$A,$C3400,DATOS!$G:$G,$P$1,DATOS!$L:$L,$R$1)</f>
        <v>0</v>
      </c>
      <c r="Q3400" s="117">
        <f>SUMIFS(DATOS!$F:$F,DATOS!$A:$A,$C3400,DATOS!$G:$G,$N$1,DATOS!$J:$J,$S$1)</f>
        <v>0</v>
      </c>
      <c r="R3400" s="118">
        <f>SUMIFS(DATOS!$F:$F,DATOS!$A:$A,$C3400,DATOS!$G:$G,$O$1,DATOS!$J:$J,$S$1)</f>
        <v>0</v>
      </c>
      <c r="S3400" s="119">
        <f>SUMIFS(DATOS!$F:$F,DATOS!$A:$A,$C3400,DATOS!$G:$G,$P$1,DATOS!$J:$J,$S$1)</f>
        <v>0</v>
      </c>
      <c r="T3400" s="117">
        <f>SUMIFS(DATOS!$F:$F,DATOS!$A:$A,$C3400,DATOS!$G:$G,$N$1,DATOS!$K:$K,$T$1)</f>
        <v>0</v>
      </c>
      <c r="U3400" s="118">
        <f>SUMIFS(DATOS!$F:$F,DATOS!$A:$A,$C3400,DATOS!$G:$G,$O$1,DATOS!$K:$K,$T$1)</f>
        <v>0</v>
      </c>
      <c r="V3400" s="119">
        <f>SUMIFS(DATOS!$F:$F,DATOS!$A:$A,$C3400,DATOS!$G:$G,$P$1,DATOS!$K:$K,$R$1)</f>
        <v>0</v>
      </c>
    </row>
    <row r="3401" spans="1:22">
      <c r="A3401" s="128" t="s">
        <v>452</v>
      </c>
      <c r="B3401" s="128" t="str">
        <f t="shared" si="403"/>
        <v>2 5 1 514 001 001</v>
      </c>
      <c r="C3401" s="5" t="s">
        <v>5238</v>
      </c>
      <c r="D3401" t="s">
        <v>3443</v>
      </c>
      <c r="E3401" s="127">
        <f t="shared" si="398"/>
        <v>0</v>
      </c>
      <c r="F3401" s="127">
        <f t="shared" si="399"/>
        <v>0</v>
      </c>
      <c r="G3401" s="127">
        <f t="shared" si="400"/>
        <v>0</v>
      </c>
      <c r="H3401" s="131">
        <f t="shared" si="401"/>
        <v>0</v>
      </c>
      <c r="I3401" s="128">
        <f t="shared" si="402"/>
        <v>17</v>
      </c>
      <c r="J3401" s="156" t="str">
        <f t="shared" si="397"/>
        <v>2 5 1 514 001</v>
      </c>
      <c r="K3401" s="118">
        <f>SUMIFS(DATOS!$F:$F,DATOS!$A:$A,$C3401,DATOS!$G:$G,$N$1,DATOS!$E:$E,$Q$1)</f>
        <v>0</v>
      </c>
      <c r="L3401" s="118">
        <f>SUMIFS(DATOS!$F:$F,DATOS!$A:$A,$C3401,DATOS!$G:$G,$O$1,DATOS!$E:$E,$Q$1)</f>
        <v>0</v>
      </c>
      <c r="M3401" s="119">
        <f>SUMIFS(DATOS!$F:$F,DATOS!$A:$A,$C3401,DATOS!$G:$G,$P$1,DATOS!$E:$E,$Q$1)</f>
        <v>0</v>
      </c>
      <c r="N3401" s="117">
        <f>SUMIFS(DATOS!$F:$F,DATOS!$A:$A,$C3401,DATOS!$G:$G,$N$1,DATOS!$L:$L,$R$1)</f>
        <v>0</v>
      </c>
      <c r="O3401" s="118">
        <f>SUMIFS(DATOS!$F:$F,DATOS!$A:$A,$C3401,DATOS!$G:$G,$O$1,DATOS!$L:$L,$R$1)</f>
        <v>0</v>
      </c>
      <c r="P3401" s="119">
        <f>SUMIFS(DATOS!$F:$F,DATOS!$A:$A,$C3401,DATOS!$G:$G,$P$1,DATOS!$L:$L,$R$1)</f>
        <v>0</v>
      </c>
      <c r="Q3401" s="117">
        <f>SUMIFS(DATOS!$F:$F,DATOS!$A:$A,$C3401,DATOS!$G:$G,$N$1,DATOS!$J:$J,$S$1)</f>
        <v>0</v>
      </c>
      <c r="R3401" s="118">
        <f>SUMIFS(DATOS!$F:$F,DATOS!$A:$A,$C3401,DATOS!$G:$G,$O$1,DATOS!$J:$J,$S$1)</f>
        <v>0</v>
      </c>
      <c r="S3401" s="119">
        <f>SUMIFS(DATOS!$F:$F,DATOS!$A:$A,$C3401,DATOS!$G:$G,$P$1,DATOS!$J:$J,$S$1)</f>
        <v>0</v>
      </c>
      <c r="T3401" s="117">
        <f>SUMIFS(DATOS!$F:$F,DATOS!$A:$A,$C3401,DATOS!$G:$G,$N$1,DATOS!$K:$K,$T$1)</f>
        <v>0</v>
      </c>
      <c r="U3401" s="118">
        <f>SUMIFS(DATOS!$F:$F,DATOS!$A:$A,$C3401,DATOS!$G:$G,$O$1,DATOS!$K:$K,$T$1)</f>
        <v>0</v>
      </c>
      <c r="V3401" s="119">
        <f>SUMIFS(DATOS!$F:$F,DATOS!$A:$A,$C3401,DATOS!$G:$G,$P$1,DATOS!$K:$K,$R$1)</f>
        <v>0</v>
      </c>
    </row>
    <row r="3402" spans="1:22">
      <c r="A3402" s="128" t="s">
        <v>452</v>
      </c>
      <c r="B3402" s="128" t="str">
        <f t="shared" si="403"/>
        <v>2 5 1 514 002 001</v>
      </c>
      <c r="C3402" s="5" t="s">
        <v>10515</v>
      </c>
      <c r="D3402" t="s">
        <v>3443</v>
      </c>
      <c r="E3402" s="127">
        <f t="shared" si="398"/>
        <v>0</v>
      </c>
      <c r="F3402" s="127">
        <f t="shared" si="399"/>
        <v>0</v>
      </c>
      <c r="G3402" s="127">
        <f t="shared" si="400"/>
        <v>0</v>
      </c>
      <c r="H3402" s="131">
        <f t="shared" si="401"/>
        <v>0</v>
      </c>
      <c r="I3402" s="128">
        <f t="shared" si="402"/>
        <v>17</v>
      </c>
      <c r="J3402" s="156" t="str">
        <f t="shared" si="397"/>
        <v>2 5 1 514 002</v>
      </c>
      <c r="K3402" s="118">
        <f>SUMIFS(DATOS!$F:$F,DATOS!$A:$A,$C3402,DATOS!$G:$G,$N$1,DATOS!$E:$E,$Q$1)</f>
        <v>0</v>
      </c>
      <c r="L3402" s="118">
        <f>SUMIFS(DATOS!$F:$F,DATOS!$A:$A,$C3402,DATOS!$G:$G,$O$1,DATOS!$E:$E,$Q$1)</f>
        <v>0</v>
      </c>
      <c r="M3402" s="119">
        <f>SUMIFS(DATOS!$F:$F,DATOS!$A:$A,$C3402,DATOS!$G:$G,$P$1,DATOS!$E:$E,$Q$1)</f>
        <v>0</v>
      </c>
      <c r="N3402" s="117">
        <f>SUMIFS(DATOS!$F:$F,DATOS!$A:$A,$C3402,DATOS!$G:$G,$N$1,DATOS!$L:$L,$R$1)</f>
        <v>0</v>
      </c>
      <c r="O3402" s="118">
        <f>SUMIFS(DATOS!$F:$F,DATOS!$A:$A,$C3402,DATOS!$G:$G,$O$1,DATOS!$L:$L,$R$1)</f>
        <v>0</v>
      </c>
      <c r="P3402" s="119">
        <f>SUMIFS(DATOS!$F:$F,DATOS!$A:$A,$C3402,DATOS!$G:$G,$P$1,DATOS!$L:$L,$R$1)</f>
        <v>0</v>
      </c>
      <c r="Q3402" s="117">
        <f>SUMIFS(DATOS!$F:$F,DATOS!$A:$A,$C3402,DATOS!$G:$G,$N$1,DATOS!$J:$J,$S$1)</f>
        <v>0</v>
      </c>
      <c r="R3402" s="118">
        <f>SUMIFS(DATOS!$F:$F,DATOS!$A:$A,$C3402,DATOS!$G:$G,$O$1,DATOS!$J:$J,$S$1)</f>
        <v>0</v>
      </c>
      <c r="S3402" s="119">
        <f>SUMIFS(DATOS!$F:$F,DATOS!$A:$A,$C3402,DATOS!$G:$G,$P$1,DATOS!$J:$J,$S$1)</f>
        <v>0</v>
      </c>
      <c r="T3402" s="117">
        <f>SUMIFS(DATOS!$F:$F,DATOS!$A:$A,$C3402,DATOS!$G:$G,$N$1,DATOS!$K:$K,$T$1)</f>
        <v>0</v>
      </c>
      <c r="U3402" s="118">
        <f>SUMIFS(DATOS!$F:$F,DATOS!$A:$A,$C3402,DATOS!$G:$G,$O$1,DATOS!$K:$K,$T$1)</f>
        <v>0</v>
      </c>
      <c r="V3402" s="119">
        <f>SUMIFS(DATOS!$F:$F,DATOS!$A:$A,$C3402,DATOS!$G:$G,$P$1,DATOS!$K:$K,$R$1)</f>
        <v>0</v>
      </c>
    </row>
    <row r="3403" spans="1:22">
      <c r="A3403" s="128" t="s">
        <v>452</v>
      </c>
      <c r="B3403" s="128" t="str">
        <f t="shared" si="403"/>
        <v>2 5 1 514 003 001</v>
      </c>
      <c r="C3403" s="5" t="s">
        <v>10516</v>
      </c>
      <c r="D3403" t="s">
        <v>3443</v>
      </c>
      <c r="E3403" s="127">
        <f t="shared" si="398"/>
        <v>0</v>
      </c>
      <c r="F3403" s="127">
        <f t="shared" si="399"/>
        <v>0</v>
      </c>
      <c r="G3403" s="127">
        <f t="shared" si="400"/>
        <v>0</v>
      </c>
      <c r="H3403" s="131">
        <f t="shared" si="401"/>
        <v>0</v>
      </c>
      <c r="I3403" s="128">
        <f t="shared" si="402"/>
        <v>17</v>
      </c>
      <c r="J3403" s="156" t="str">
        <f t="shared" si="397"/>
        <v>2 5 1 514 003</v>
      </c>
      <c r="K3403" s="118">
        <f>SUMIFS(DATOS!$F:$F,DATOS!$A:$A,$C3403,DATOS!$G:$G,$N$1,DATOS!$E:$E,$Q$1)</f>
        <v>0</v>
      </c>
      <c r="L3403" s="118">
        <f>SUMIFS(DATOS!$F:$F,DATOS!$A:$A,$C3403,DATOS!$G:$G,$O$1,DATOS!$E:$E,$Q$1)</f>
        <v>0</v>
      </c>
      <c r="M3403" s="119">
        <f>SUMIFS(DATOS!$F:$F,DATOS!$A:$A,$C3403,DATOS!$G:$G,$P$1,DATOS!$E:$E,$Q$1)</f>
        <v>0</v>
      </c>
      <c r="N3403" s="117">
        <f>SUMIFS(DATOS!$F:$F,DATOS!$A:$A,$C3403,DATOS!$G:$G,$N$1,DATOS!$L:$L,$R$1)</f>
        <v>0</v>
      </c>
      <c r="O3403" s="118">
        <f>SUMIFS(DATOS!$F:$F,DATOS!$A:$A,$C3403,DATOS!$G:$G,$O$1,DATOS!$L:$L,$R$1)</f>
        <v>0</v>
      </c>
      <c r="P3403" s="119">
        <f>SUMIFS(DATOS!$F:$F,DATOS!$A:$A,$C3403,DATOS!$G:$G,$P$1,DATOS!$L:$L,$R$1)</f>
        <v>0</v>
      </c>
      <c r="Q3403" s="117">
        <f>SUMIFS(DATOS!$F:$F,DATOS!$A:$A,$C3403,DATOS!$G:$G,$N$1,DATOS!$J:$J,$S$1)</f>
        <v>0</v>
      </c>
      <c r="R3403" s="118">
        <f>SUMIFS(DATOS!$F:$F,DATOS!$A:$A,$C3403,DATOS!$G:$G,$O$1,DATOS!$J:$J,$S$1)</f>
        <v>0</v>
      </c>
      <c r="S3403" s="119">
        <f>SUMIFS(DATOS!$F:$F,DATOS!$A:$A,$C3403,DATOS!$G:$G,$P$1,DATOS!$J:$J,$S$1)</f>
        <v>0</v>
      </c>
      <c r="T3403" s="117">
        <f>SUMIFS(DATOS!$F:$F,DATOS!$A:$A,$C3403,DATOS!$G:$G,$N$1,DATOS!$K:$K,$T$1)</f>
        <v>0</v>
      </c>
      <c r="U3403" s="118">
        <f>SUMIFS(DATOS!$F:$F,DATOS!$A:$A,$C3403,DATOS!$G:$G,$O$1,DATOS!$K:$K,$T$1)</f>
        <v>0</v>
      </c>
      <c r="V3403" s="119">
        <f>SUMIFS(DATOS!$F:$F,DATOS!$A:$A,$C3403,DATOS!$G:$G,$P$1,DATOS!$K:$K,$R$1)</f>
        <v>0</v>
      </c>
    </row>
    <row r="3404" spans="1:22">
      <c r="A3404" s="128" t="s">
        <v>452</v>
      </c>
      <c r="B3404" s="128" t="str">
        <f t="shared" si="403"/>
        <v>2 5 1 514 004 001</v>
      </c>
      <c r="C3404" s="5" t="s">
        <v>10517</v>
      </c>
      <c r="D3404" t="s">
        <v>3443</v>
      </c>
      <c r="E3404" s="127">
        <f t="shared" si="398"/>
        <v>0</v>
      </c>
      <c r="F3404" s="127">
        <f t="shared" si="399"/>
        <v>0</v>
      </c>
      <c r="G3404" s="127">
        <f t="shared" si="400"/>
        <v>0</v>
      </c>
      <c r="H3404" s="131">
        <f t="shared" si="401"/>
        <v>0</v>
      </c>
      <c r="I3404" s="128">
        <f t="shared" si="402"/>
        <v>17</v>
      </c>
      <c r="J3404" s="156" t="str">
        <f t="shared" si="397"/>
        <v>2 5 1 514 004</v>
      </c>
      <c r="K3404" s="118">
        <f>SUMIFS(DATOS!$F:$F,DATOS!$A:$A,$C3404,DATOS!$G:$G,$N$1,DATOS!$E:$E,$Q$1)</f>
        <v>0</v>
      </c>
      <c r="L3404" s="118">
        <f>SUMIFS(DATOS!$F:$F,DATOS!$A:$A,$C3404,DATOS!$G:$G,$O$1,DATOS!$E:$E,$Q$1)</f>
        <v>0</v>
      </c>
      <c r="M3404" s="119">
        <f>SUMIFS(DATOS!$F:$F,DATOS!$A:$A,$C3404,DATOS!$G:$G,$P$1,DATOS!$E:$E,$Q$1)</f>
        <v>0</v>
      </c>
      <c r="N3404" s="117">
        <f>SUMIFS(DATOS!$F:$F,DATOS!$A:$A,$C3404,DATOS!$G:$G,$N$1,DATOS!$L:$L,$R$1)</f>
        <v>0</v>
      </c>
      <c r="O3404" s="118">
        <f>SUMIFS(DATOS!$F:$F,DATOS!$A:$A,$C3404,DATOS!$G:$G,$O$1,DATOS!$L:$L,$R$1)</f>
        <v>0</v>
      </c>
      <c r="P3404" s="119">
        <f>SUMIFS(DATOS!$F:$F,DATOS!$A:$A,$C3404,DATOS!$G:$G,$P$1,DATOS!$L:$L,$R$1)</f>
        <v>0</v>
      </c>
      <c r="Q3404" s="117">
        <f>SUMIFS(DATOS!$F:$F,DATOS!$A:$A,$C3404,DATOS!$G:$G,$N$1,DATOS!$J:$J,$S$1)</f>
        <v>0</v>
      </c>
      <c r="R3404" s="118">
        <f>SUMIFS(DATOS!$F:$F,DATOS!$A:$A,$C3404,DATOS!$G:$G,$O$1,DATOS!$J:$J,$S$1)</f>
        <v>0</v>
      </c>
      <c r="S3404" s="119">
        <f>SUMIFS(DATOS!$F:$F,DATOS!$A:$A,$C3404,DATOS!$G:$G,$P$1,DATOS!$J:$J,$S$1)</f>
        <v>0</v>
      </c>
      <c r="T3404" s="117">
        <f>SUMIFS(DATOS!$F:$F,DATOS!$A:$A,$C3404,DATOS!$G:$G,$N$1,DATOS!$K:$K,$T$1)</f>
        <v>0</v>
      </c>
      <c r="U3404" s="118">
        <f>SUMIFS(DATOS!$F:$F,DATOS!$A:$A,$C3404,DATOS!$G:$G,$O$1,DATOS!$K:$K,$T$1)</f>
        <v>0</v>
      </c>
      <c r="V3404" s="119">
        <f>SUMIFS(DATOS!$F:$F,DATOS!$A:$A,$C3404,DATOS!$G:$G,$P$1,DATOS!$K:$K,$R$1)</f>
        <v>0</v>
      </c>
    </row>
    <row r="3405" spans="1:22">
      <c r="A3405" s="128" t="s">
        <v>452</v>
      </c>
      <c r="B3405" s="128" t="str">
        <f t="shared" si="403"/>
        <v>2 5 1 514 005 001</v>
      </c>
      <c r="C3405" s="5" t="s">
        <v>10518</v>
      </c>
      <c r="D3405" t="s">
        <v>3443</v>
      </c>
      <c r="E3405" s="127">
        <f t="shared" si="398"/>
        <v>0</v>
      </c>
      <c r="F3405" s="127">
        <f t="shared" si="399"/>
        <v>0</v>
      </c>
      <c r="G3405" s="127">
        <f t="shared" si="400"/>
        <v>0</v>
      </c>
      <c r="H3405" s="131">
        <f t="shared" si="401"/>
        <v>0</v>
      </c>
      <c r="I3405" s="128">
        <f t="shared" si="402"/>
        <v>17</v>
      </c>
      <c r="J3405" s="156" t="str">
        <f t="shared" si="397"/>
        <v>2 5 1 514 005</v>
      </c>
      <c r="K3405" s="118">
        <f>SUMIFS(DATOS!$F:$F,DATOS!$A:$A,$C3405,DATOS!$G:$G,$N$1,DATOS!$E:$E,$Q$1)</f>
        <v>0</v>
      </c>
      <c r="L3405" s="118">
        <f>SUMIFS(DATOS!$F:$F,DATOS!$A:$A,$C3405,DATOS!$G:$G,$O$1,DATOS!$E:$E,$Q$1)</f>
        <v>0</v>
      </c>
      <c r="M3405" s="119">
        <f>SUMIFS(DATOS!$F:$F,DATOS!$A:$A,$C3405,DATOS!$G:$G,$P$1,DATOS!$E:$E,$Q$1)</f>
        <v>0</v>
      </c>
      <c r="N3405" s="117">
        <f>SUMIFS(DATOS!$F:$F,DATOS!$A:$A,$C3405,DATOS!$G:$G,$N$1,DATOS!$L:$L,$R$1)</f>
        <v>0</v>
      </c>
      <c r="O3405" s="118">
        <f>SUMIFS(DATOS!$F:$F,DATOS!$A:$A,$C3405,DATOS!$G:$G,$O$1,DATOS!$L:$L,$R$1)</f>
        <v>0</v>
      </c>
      <c r="P3405" s="119">
        <f>SUMIFS(DATOS!$F:$F,DATOS!$A:$A,$C3405,DATOS!$G:$G,$P$1,DATOS!$L:$L,$R$1)</f>
        <v>0</v>
      </c>
      <c r="Q3405" s="117">
        <f>SUMIFS(DATOS!$F:$F,DATOS!$A:$A,$C3405,DATOS!$G:$G,$N$1,DATOS!$J:$J,$S$1)</f>
        <v>0</v>
      </c>
      <c r="R3405" s="118">
        <f>SUMIFS(DATOS!$F:$F,DATOS!$A:$A,$C3405,DATOS!$G:$G,$O$1,DATOS!$J:$J,$S$1)</f>
        <v>0</v>
      </c>
      <c r="S3405" s="119">
        <f>SUMIFS(DATOS!$F:$F,DATOS!$A:$A,$C3405,DATOS!$G:$G,$P$1,DATOS!$J:$J,$S$1)</f>
        <v>0</v>
      </c>
      <c r="T3405" s="117">
        <f>SUMIFS(DATOS!$F:$F,DATOS!$A:$A,$C3405,DATOS!$G:$G,$N$1,DATOS!$K:$K,$T$1)</f>
        <v>0</v>
      </c>
      <c r="U3405" s="118">
        <f>SUMIFS(DATOS!$F:$F,DATOS!$A:$A,$C3405,DATOS!$G:$G,$O$1,DATOS!$K:$K,$T$1)</f>
        <v>0</v>
      </c>
      <c r="V3405" s="119">
        <f>SUMIFS(DATOS!$F:$F,DATOS!$A:$A,$C3405,DATOS!$G:$G,$P$1,DATOS!$K:$K,$R$1)</f>
        <v>0</v>
      </c>
    </row>
    <row r="3406" spans="1:22">
      <c r="A3406" s="128" t="s">
        <v>452</v>
      </c>
      <c r="B3406" s="128" t="str">
        <f t="shared" si="403"/>
        <v>2 5 1 515 001 001</v>
      </c>
      <c r="C3406" s="5" t="s">
        <v>5246</v>
      </c>
      <c r="D3406" t="s">
        <v>3444</v>
      </c>
      <c r="E3406" s="127">
        <f t="shared" si="398"/>
        <v>0</v>
      </c>
      <c r="F3406" s="127">
        <f t="shared" si="399"/>
        <v>0</v>
      </c>
      <c r="G3406" s="127">
        <f t="shared" si="400"/>
        <v>0</v>
      </c>
      <c r="H3406" s="131">
        <f t="shared" si="401"/>
        <v>0</v>
      </c>
      <c r="I3406" s="128">
        <f t="shared" si="402"/>
        <v>17</v>
      </c>
      <c r="J3406" s="156" t="str">
        <f t="shared" si="397"/>
        <v>2 5 1 515 001</v>
      </c>
      <c r="K3406" s="118">
        <f>SUMIFS(DATOS!$F:$F,DATOS!$A:$A,$C3406,DATOS!$G:$G,$N$1,DATOS!$E:$E,$Q$1)</f>
        <v>0</v>
      </c>
      <c r="L3406" s="118">
        <f>SUMIFS(DATOS!$F:$F,DATOS!$A:$A,$C3406,DATOS!$G:$G,$O$1,DATOS!$E:$E,$Q$1)</f>
        <v>0</v>
      </c>
      <c r="M3406" s="119">
        <f>SUMIFS(DATOS!$F:$F,DATOS!$A:$A,$C3406,DATOS!$G:$G,$P$1,DATOS!$E:$E,$Q$1)</f>
        <v>0</v>
      </c>
      <c r="N3406" s="117">
        <f>SUMIFS(DATOS!$F:$F,DATOS!$A:$A,$C3406,DATOS!$G:$G,$N$1,DATOS!$L:$L,$R$1)</f>
        <v>0</v>
      </c>
      <c r="O3406" s="118">
        <f>SUMIFS(DATOS!$F:$F,DATOS!$A:$A,$C3406,DATOS!$G:$G,$O$1,DATOS!$L:$L,$R$1)</f>
        <v>0</v>
      </c>
      <c r="P3406" s="119">
        <f>SUMIFS(DATOS!$F:$F,DATOS!$A:$A,$C3406,DATOS!$G:$G,$P$1,DATOS!$L:$L,$R$1)</f>
        <v>0</v>
      </c>
      <c r="Q3406" s="117">
        <f>SUMIFS(DATOS!$F:$F,DATOS!$A:$A,$C3406,DATOS!$G:$G,$N$1,DATOS!$J:$J,$S$1)</f>
        <v>0</v>
      </c>
      <c r="R3406" s="118">
        <f>SUMIFS(DATOS!$F:$F,DATOS!$A:$A,$C3406,DATOS!$G:$G,$O$1,DATOS!$J:$J,$S$1)</f>
        <v>0</v>
      </c>
      <c r="S3406" s="119">
        <f>SUMIFS(DATOS!$F:$F,DATOS!$A:$A,$C3406,DATOS!$G:$G,$P$1,DATOS!$J:$J,$S$1)</f>
        <v>0</v>
      </c>
      <c r="T3406" s="117">
        <f>SUMIFS(DATOS!$F:$F,DATOS!$A:$A,$C3406,DATOS!$G:$G,$N$1,DATOS!$K:$K,$T$1)</f>
        <v>0</v>
      </c>
      <c r="U3406" s="118">
        <f>SUMIFS(DATOS!$F:$F,DATOS!$A:$A,$C3406,DATOS!$G:$G,$O$1,DATOS!$K:$K,$T$1)</f>
        <v>0</v>
      </c>
      <c r="V3406" s="119">
        <f>SUMIFS(DATOS!$F:$F,DATOS!$A:$A,$C3406,DATOS!$G:$G,$P$1,DATOS!$K:$K,$R$1)</f>
        <v>0</v>
      </c>
    </row>
    <row r="3407" spans="1:22">
      <c r="A3407" s="128" t="s">
        <v>452</v>
      </c>
      <c r="B3407" s="128" t="str">
        <f t="shared" si="403"/>
        <v>2 5 1 515 002 001</v>
      </c>
      <c r="C3407" s="5" t="s">
        <v>10519</v>
      </c>
      <c r="D3407" t="s">
        <v>3444</v>
      </c>
      <c r="E3407" s="127">
        <f t="shared" si="398"/>
        <v>0</v>
      </c>
      <c r="F3407" s="127">
        <f t="shared" si="399"/>
        <v>0</v>
      </c>
      <c r="G3407" s="127">
        <f t="shared" si="400"/>
        <v>0</v>
      </c>
      <c r="H3407" s="131">
        <f t="shared" si="401"/>
        <v>0</v>
      </c>
      <c r="I3407" s="128">
        <f t="shared" si="402"/>
        <v>17</v>
      </c>
      <c r="J3407" s="156" t="str">
        <f t="shared" si="397"/>
        <v>2 5 1 515 002</v>
      </c>
      <c r="K3407" s="118">
        <f>SUMIFS(DATOS!$F:$F,DATOS!$A:$A,$C3407,DATOS!$G:$G,$N$1,DATOS!$E:$E,$Q$1)</f>
        <v>0</v>
      </c>
      <c r="L3407" s="118">
        <f>SUMIFS(DATOS!$F:$F,DATOS!$A:$A,$C3407,DATOS!$G:$G,$O$1,DATOS!$E:$E,$Q$1)</f>
        <v>0</v>
      </c>
      <c r="M3407" s="119">
        <f>SUMIFS(DATOS!$F:$F,DATOS!$A:$A,$C3407,DATOS!$G:$G,$P$1,DATOS!$E:$E,$Q$1)</f>
        <v>0</v>
      </c>
      <c r="N3407" s="117">
        <f>SUMIFS(DATOS!$F:$F,DATOS!$A:$A,$C3407,DATOS!$G:$G,$N$1,DATOS!$L:$L,$R$1)</f>
        <v>0</v>
      </c>
      <c r="O3407" s="118">
        <f>SUMIFS(DATOS!$F:$F,DATOS!$A:$A,$C3407,DATOS!$G:$G,$O$1,DATOS!$L:$L,$R$1)</f>
        <v>0</v>
      </c>
      <c r="P3407" s="119">
        <f>SUMIFS(DATOS!$F:$F,DATOS!$A:$A,$C3407,DATOS!$G:$G,$P$1,DATOS!$L:$L,$R$1)</f>
        <v>0</v>
      </c>
      <c r="Q3407" s="117">
        <f>SUMIFS(DATOS!$F:$F,DATOS!$A:$A,$C3407,DATOS!$G:$G,$N$1,DATOS!$J:$J,$S$1)</f>
        <v>0</v>
      </c>
      <c r="R3407" s="118">
        <f>SUMIFS(DATOS!$F:$F,DATOS!$A:$A,$C3407,DATOS!$G:$G,$O$1,DATOS!$J:$J,$S$1)</f>
        <v>0</v>
      </c>
      <c r="S3407" s="119">
        <f>SUMIFS(DATOS!$F:$F,DATOS!$A:$A,$C3407,DATOS!$G:$G,$P$1,DATOS!$J:$J,$S$1)</f>
        <v>0</v>
      </c>
      <c r="T3407" s="117">
        <f>SUMIFS(DATOS!$F:$F,DATOS!$A:$A,$C3407,DATOS!$G:$G,$N$1,DATOS!$K:$K,$T$1)</f>
        <v>0</v>
      </c>
      <c r="U3407" s="118">
        <f>SUMIFS(DATOS!$F:$F,DATOS!$A:$A,$C3407,DATOS!$G:$G,$O$1,DATOS!$K:$K,$T$1)</f>
        <v>0</v>
      </c>
      <c r="V3407" s="119">
        <f>SUMIFS(DATOS!$F:$F,DATOS!$A:$A,$C3407,DATOS!$G:$G,$P$1,DATOS!$K:$K,$R$1)</f>
        <v>0</v>
      </c>
    </row>
    <row r="3408" spans="1:22">
      <c r="A3408" s="128" t="s">
        <v>452</v>
      </c>
      <c r="B3408" s="128" t="str">
        <f t="shared" si="403"/>
        <v>2 5 1 515 003 001</v>
      </c>
      <c r="C3408" s="5" t="s">
        <v>10520</v>
      </c>
      <c r="D3408" t="s">
        <v>3444</v>
      </c>
      <c r="E3408" s="127">
        <f t="shared" si="398"/>
        <v>0</v>
      </c>
      <c r="F3408" s="127">
        <f t="shared" si="399"/>
        <v>0</v>
      </c>
      <c r="G3408" s="127">
        <f t="shared" si="400"/>
        <v>0</v>
      </c>
      <c r="H3408" s="131">
        <f t="shared" si="401"/>
        <v>0</v>
      </c>
      <c r="I3408" s="128">
        <f t="shared" si="402"/>
        <v>17</v>
      </c>
      <c r="J3408" s="156" t="str">
        <f t="shared" si="397"/>
        <v>2 5 1 515 003</v>
      </c>
      <c r="K3408" s="118">
        <f>SUMIFS(DATOS!$F:$F,DATOS!$A:$A,$C3408,DATOS!$G:$G,$N$1,DATOS!$E:$E,$Q$1)</f>
        <v>0</v>
      </c>
      <c r="L3408" s="118">
        <f>SUMIFS(DATOS!$F:$F,DATOS!$A:$A,$C3408,DATOS!$G:$G,$O$1,DATOS!$E:$E,$Q$1)</f>
        <v>0</v>
      </c>
      <c r="M3408" s="119">
        <f>SUMIFS(DATOS!$F:$F,DATOS!$A:$A,$C3408,DATOS!$G:$G,$P$1,DATOS!$E:$E,$Q$1)</f>
        <v>0</v>
      </c>
      <c r="N3408" s="117">
        <f>SUMIFS(DATOS!$F:$F,DATOS!$A:$A,$C3408,DATOS!$G:$G,$N$1,DATOS!$L:$L,$R$1)</f>
        <v>0</v>
      </c>
      <c r="O3408" s="118">
        <f>SUMIFS(DATOS!$F:$F,DATOS!$A:$A,$C3408,DATOS!$G:$G,$O$1,DATOS!$L:$L,$R$1)</f>
        <v>0</v>
      </c>
      <c r="P3408" s="119">
        <f>SUMIFS(DATOS!$F:$F,DATOS!$A:$A,$C3408,DATOS!$G:$G,$P$1,DATOS!$L:$L,$R$1)</f>
        <v>0</v>
      </c>
      <c r="Q3408" s="117">
        <f>SUMIFS(DATOS!$F:$F,DATOS!$A:$A,$C3408,DATOS!$G:$G,$N$1,DATOS!$J:$J,$S$1)</f>
        <v>0</v>
      </c>
      <c r="R3408" s="118">
        <f>SUMIFS(DATOS!$F:$F,DATOS!$A:$A,$C3408,DATOS!$G:$G,$O$1,DATOS!$J:$J,$S$1)</f>
        <v>0</v>
      </c>
      <c r="S3408" s="119">
        <f>SUMIFS(DATOS!$F:$F,DATOS!$A:$A,$C3408,DATOS!$G:$G,$P$1,DATOS!$J:$J,$S$1)</f>
        <v>0</v>
      </c>
      <c r="T3408" s="117">
        <f>SUMIFS(DATOS!$F:$F,DATOS!$A:$A,$C3408,DATOS!$G:$G,$N$1,DATOS!$K:$K,$T$1)</f>
        <v>0</v>
      </c>
      <c r="U3408" s="118">
        <f>SUMIFS(DATOS!$F:$F,DATOS!$A:$A,$C3408,DATOS!$G:$G,$O$1,DATOS!$K:$K,$T$1)</f>
        <v>0</v>
      </c>
      <c r="V3408" s="119">
        <f>SUMIFS(DATOS!$F:$F,DATOS!$A:$A,$C3408,DATOS!$G:$G,$P$1,DATOS!$K:$K,$R$1)</f>
        <v>0</v>
      </c>
    </row>
    <row r="3409" spans="1:22">
      <c r="A3409" s="128" t="s">
        <v>452</v>
      </c>
      <c r="B3409" s="128" t="str">
        <f t="shared" si="403"/>
        <v>2 5 1 515 004 001</v>
      </c>
      <c r="C3409" s="5" t="s">
        <v>8300</v>
      </c>
      <c r="D3409" t="s">
        <v>3444</v>
      </c>
      <c r="E3409" s="127">
        <f t="shared" si="398"/>
        <v>0</v>
      </c>
      <c r="F3409" s="127">
        <f t="shared" si="399"/>
        <v>0</v>
      </c>
      <c r="G3409" s="127">
        <f t="shared" si="400"/>
        <v>0</v>
      </c>
      <c r="H3409" s="131">
        <f t="shared" si="401"/>
        <v>0</v>
      </c>
      <c r="I3409" s="128">
        <f t="shared" si="402"/>
        <v>17</v>
      </c>
      <c r="J3409" s="156" t="str">
        <f t="shared" si="397"/>
        <v>2 5 1 515 004</v>
      </c>
      <c r="K3409" s="118">
        <f>SUMIFS(DATOS!$F:$F,DATOS!$A:$A,$C3409,DATOS!$G:$G,$N$1,DATOS!$E:$E,$Q$1)</f>
        <v>0</v>
      </c>
      <c r="L3409" s="118">
        <f>SUMIFS(DATOS!$F:$F,DATOS!$A:$A,$C3409,DATOS!$G:$G,$O$1,DATOS!$E:$E,$Q$1)</f>
        <v>0</v>
      </c>
      <c r="M3409" s="119">
        <f>SUMIFS(DATOS!$F:$F,DATOS!$A:$A,$C3409,DATOS!$G:$G,$P$1,DATOS!$E:$E,$Q$1)</f>
        <v>0</v>
      </c>
      <c r="N3409" s="117">
        <f>SUMIFS(DATOS!$F:$F,DATOS!$A:$A,$C3409,DATOS!$G:$G,$N$1,DATOS!$L:$L,$R$1)</f>
        <v>0</v>
      </c>
      <c r="O3409" s="118">
        <f>SUMIFS(DATOS!$F:$F,DATOS!$A:$A,$C3409,DATOS!$G:$G,$O$1,DATOS!$L:$L,$R$1)</f>
        <v>0</v>
      </c>
      <c r="P3409" s="119">
        <f>SUMIFS(DATOS!$F:$F,DATOS!$A:$A,$C3409,DATOS!$G:$G,$P$1,DATOS!$L:$L,$R$1)</f>
        <v>0</v>
      </c>
      <c r="Q3409" s="117">
        <f>SUMIFS(DATOS!$F:$F,DATOS!$A:$A,$C3409,DATOS!$G:$G,$N$1,DATOS!$J:$J,$S$1)</f>
        <v>0</v>
      </c>
      <c r="R3409" s="118">
        <f>SUMIFS(DATOS!$F:$F,DATOS!$A:$A,$C3409,DATOS!$G:$G,$O$1,DATOS!$J:$J,$S$1)</f>
        <v>0</v>
      </c>
      <c r="S3409" s="119">
        <f>SUMIFS(DATOS!$F:$F,DATOS!$A:$A,$C3409,DATOS!$G:$G,$P$1,DATOS!$J:$J,$S$1)</f>
        <v>0</v>
      </c>
      <c r="T3409" s="117">
        <f>SUMIFS(DATOS!$F:$F,DATOS!$A:$A,$C3409,DATOS!$G:$G,$N$1,DATOS!$K:$K,$T$1)</f>
        <v>0</v>
      </c>
      <c r="U3409" s="118">
        <f>SUMIFS(DATOS!$F:$F,DATOS!$A:$A,$C3409,DATOS!$G:$G,$O$1,DATOS!$K:$K,$T$1)</f>
        <v>0</v>
      </c>
      <c r="V3409" s="119">
        <f>SUMIFS(DATOS!$F:$F,DATOS!$A:$A,$C3409,DATOS!$G:$G,$P$1,DATOS!$K:$K,$R$1)</f>
        <v>0</v>
      </c>
    </row>
    <row r="3410" spans="1:22">
      <c r="A3410" s="128" t="s">
        <v>452</v>
      </c>
      <c r="B3410" s="128" t="str">
        <f t="shared" si="403"/>
        <v>2 5 1 515 005 001</v>
      </c>
      <c r="C3410" s="5" t="s">
        <v>10521</v>
      </c>
      <c r="D3410" t="s">
        <v>3444</v>
      </c>
      <c r="E3410" s="127">
        <f t="shared" si="398"/>
        <v>0</v>
      </c>
      <c r="F3410" s="127">
        <f t="shared" si="399"/>
        <v>0</v>
      </c>
      <c r="G3410" s="127">
        <f t="shared" si="400"/>
        <v>0</v>
      </c>
      <c r="H3410" s="131">
        <f t="shared" si="401"/>
        <v>0</v>
      </c>
      <c r="I3410" s="128">
        <f t="shared" si="402"/>
        <v>17</v>
      </c>
      <c r="J3410" s="156" t="str">
        <f t="shared" si="397"/>
        <v>2 5 1 515 005</v>
      </c>
      <c r="K3410" s="118">
        <f>SUMIFS(DATOS!$F:$F,DATOS!$A:$A,$C3410,DATOS!$G:$G,$N$1,DATOS!$E:$E,$Q$1)</f>
        <v>0</v>
      </c>
      <c r="L3410" s="118">
        <f>SUMIFS(DATOS!$F:$F,DATOS!$A:$A,$C3410,DATOS!$G:$G,$O$1,DATOS!$E:$E,$Q$1)</f>
        <v>0</v>
      </c>
      <c r="M3410" s="119">
        <f>SUMIFS(DATOS!$F:$F,DATOS!$A:$A,$C3410,DATOS!$G:$G,$P$1,DATOS!$E:$E,$Q$1)</f>
        <v>0</v>
      </c>
      <c r="N3410" s="117">
        <f>SUMIFS(DATOS!$F:$F,DATOS!$A:$A,$C3410,DATOS!$G:$G,$N$1,DATOS!$L:$L,$R$1)</f>
        <v>0</v>
      </c>
      <c r="O3410" s="118">
        <f>SUMIFS(DATOS!$F:$F,DATOS!$A:$A,$C3410,DATOS!$G:$G,$O$1,DATOS!$L:$L,$R$1)</f>
        <v>0</v>
      </c>
      <c r="P3410" s="119">
        <f>SUMIFS(DATOS!$F:$F,DATOS!$A:$A,$C3410,DATOS!$G:$G,$P$1,DATOS!$L:$L,$R$1)</f>
        <v>0</v>
      </c>
      <c r="Q3410" s="117">
        <f>SUMIFS(DATOS!$F:$F,DATOS!$A:$A,$C3410,DATOS!$G:$G,$N$1,DATOS!$J:$J,$S$1)</f>
        <v>0</v>
      </c>
      <c r="R3410" s="118">
        <f>SUMIFS(DATOS!$F:$F,DATOS!$A:$A,$C3410,DATOS!$G:$G,$O$1,DATOS!$J:$J,$S$1)</f>
        <v>0</v>
      </c>
      <c r="S3410" s="119">
        <f>SUMIFS(DATOS!$F:$F,DATOS!$A:$A,$C3410,DATOS!$G:$G,$P$1,DATOS!$J:$J,$S$1)</f>
        <v>0</v>
      </c>
      <c r="T3410" s="117">
        <f>SUMIFS(DATOS!$F:$F,DATOS!$A:$A,$C3410,DATOS!$G:$G,$N$1,DATOS!$K:$K,$T$1)</f>
        <v>0</v>
      </c>
      <c r="U3410" s="118">
        <f>SUMIFS(DATOS!$F:$F,DATOS!$A:$A,$C3410,DATOS!$G:$G,$O$1,DATOS!$K:$K,$T$1)</f>
        <v>0</v>
      </c>
      <c r="V3410" s="119">
        <f>SUMIFS(DATOS!$F:$F,DATOS!$A:$A,$C3410,DATOS!$G:$G,$P$1,DATOS!$K:$K,$R$1)</f>
        <v>0</v>
      </c>
    </row>
    <row r="3411" spans="1:22">
      <c r="A3411" s="128" t="s">
        <v>452</v>
      </c>
      <c r="B3411" s="128" t="str">
        <f t="shared" si="403"/>
        <v>2 5 1 519 001 001</v>
      </c>
      <c r="C3411" s="5" t="s">
        <v>5254</v>
      </c>
      <c r="D3411" t="s">
        <v>3445</v>
      </c>
      <c r="E3411" s="127">
        <f t="shared" si="398"/>
        <v>0</v>
      </c>
      <c r="F3411" s="127">
        <f t="shared" si="399"/>
        <v>0</v>
      </c>
      <c r="G3411" s="127">
        <f t="shared" si="400"/>
        <v>0</v>
      </c>
      <c r="H3411" s="131">
        <f t="shared" si="401"/>
        <v>0</v>
      </c>
      <c r="I3411" s="128">
        <f t="shared" si="402"/>
        <v>17</v>
      </c>
      <c r="J3411" s="156" t="str">
        <f t="shared" si="397"/>
        <v>2 5 1 519 001</v>
      </c>
      <c r="K3411" s="118">
        <f>SUMIFS(DATOS!$F:$F,DATOS!$A:$A,$C3411,DATOS!$G:$G,$N$1,DATOS!$E:$E,$Q$1)</f>
        <v>0</v>
      </c>
      <c r="L3411" s="118">
        <f>SUMIFS(DATOS!$F:$F,DATOS!$A:$A,$C3411,DATOS!$G:$G,$O$1,DATOS!$E:$E,$Q$1)</f>
        <v>0</v>
      </c>
      <c r="M3411" s="119">
        <f>SUMIFS(DATOS!$F:$F,DATOS!$A:$A,$C3411,DATOS!$G:$G,$P$1,DATOS!$E:$E,$Q$1)</f>
        <v>0</v>
      </c>
      <c r="N3411" s="117">
        <f>SUMIFS(DATOS!$F:$F,DATOS!$A:$A,$C3411,DATOS!$G:$G,$N$1,DATOS!$L:$L,$R$1)</f>
        <v>0</v>
      </c>
      <c r="O3411" s="118">
        <f>SUMIFS(DATOS!$F:$F,DATOS!$A:$A,$C3411,DATOS!$G:$G,$O$1,DATOS!$L:$L,$R$1)</f>
        <v>0</v>
      </c>
      <c r="P3411" s="119">
        <f>SUMIFS(DATOS!$F:$F,DATOS!$A:$A,$C3411,DATOS!$G:$G,$P$1,DATOS!$L:$L,$R$1)</f>
        <v>0</v>
      </c>
      <c r="Q3411" s="117">
        <f>SUMIFS(DATOS!$F:$F,DATOS!$A:$A,$C3411,DATOS!$G:$G,$N$1,DATOS!$J:$J,$S$1)</f>
        <v>0</v>
      </c>
      <c r="R3411" s="118">
        <f>SUMIFS(DATOS!$F:$F,DATOS!$A:$A,$C3411,DATOS!$G:$G,$O$1,DATOS!$J:$J,$S$1)</f>
        <v>0</v>
      </c>
      <c r="S3411" s="119">
        <f>SUMIFS(DATOS!$F:$F,DATOS!$A:$A,$C3411,DATOS!$G:$G,$P$1,DATOS!$J:$J,$S$1)</f>
        <v>0</v>
      </c>
      <c r="T3411" s="117">
        <f>SUMIFS(DATOS!$F:$F,DATOS!$A:$A,$C3411,DATOS!$G:$G,$N$1,DATOS!$K:$K,$T$1)</f>
        <v>0</v>
      </c>
      <c r="U3411" s="118">
        <f>SUMIFS(DATOS!$F:$F,DATOS!$A:$A,$C3411,DATOS!$G:$G,$O$1,DATOS!$K:$K,$T$1)</f>
        <v>0</v>
      </c>
      <c r="V3411" s="119">
        <f>SUMIFS(DATOS!$F:$F,DATOS!$A:$A,$C3411,DATOS!$G:$G,$P$1,DATOS!$K:$K,$R$1)</f>
        <v>0</v>
      </c>
    </row>
    <row r="3412" spans="1:22">
      <c r="A3412" s="128" t="s">
        <v>452</v>
      </c>
      <c r="B3412" s="128" t="str">
        <f t="shared" si="403"/>
        <v>2 5 1 519 002 001</v>
      </c>
      <c r="C3412" s="5" t="s">
        <v>10522</v>
      </c>
      <c r="D3412" t="s">
        <v>3445</v>
      </c>
      <c r="E3412" s="127">
        <f t="shared" si="398"/>
        <v>0</v>
      </c>
      <c r="F3412" s="127">
        <f t="shared" si="399"/>
        <v>0</v>
      </c>
      <c r="G3412" s="127">
        <f t="shared" si="400"/>
        <v>0</v>
      </c>
      <c r="H3412" s="131">
        <f t="shared" si="401"/>
        <v>0</v>
      </c>
      <c r="I3412" s="128">
        <f t="shared" si="402"/>
        <v>17</v>
      </c>
      <c r="J3412" s="156" t="str">
        <f t="shared" si="397"/>
        <v>2 5 1 519 002</v>
      </c>
      <c r="K3412" s="118">
        <f>SUMIFS(DATOS!$F:$F,DATOS!$A:$A,$C3412,DATOS!$G:$G,$N$1,DATOS!$E:$E,$Q$1)</f>
        <v>0</v>
      </c>
      <c r="L3412" s="118">
        <f>SUMIFS(DATOS!$F:$F,DATOS!$A:$A,$C3412,DATOS!$G:$G,$O$1,DATOS!$E:$E,$Q$1)</f>
        <v>0</v>
      </c>
      <c r="M3412" s="119">
        <f>SUMIFS(DATOS!$F:$F,DATOS!$A:$A,$C3412,DATOS!$G:$G,$P$1,DATOS!$E:$E,$Q$1)</f>
        <v>0</v>
      </c>
      <c r="N3412" s="117">
        <f>SUMIFS(DATOS!$F:$F,DATOS!$A:$A,$C3412,DATOS!$G:$G,$N$1,DATOS!$L:$L,$R$1)</f>
        <v>0</v>
      </c>
      <c r="O3412" s="118">
        <f>SUMIFS(DATOS!$F:$F,DATOS!$A:$A,$C3412,DATOS!$G:$G,$O$1,DATOS!$L:$L,$R$1)</f>
        <v>0</v>
      </c>
      <c r="P3412" s="119">
        <f>SUMIFS(DATOS!$F:$F,DATOS!$A:$A,$C3412,DATOS!$G:$G,$P$1,DATOS!$L:$L,$R$1)</f>
        <v>0</v>
      </c>
      <c r="Q3412" s="117">
        <f>SUMIFS(DATOS!$F:$F,DATOS!$A:$A,$C3412,DATOS!$G:$G,$N$1,DATOS!$J:$J,$S$1)</f>
        <v>0</v>
      </c>
      <c r="R3412" s="118">
        <f>SUMIFS(DATOS!$F:$F,DATOS!$A:$A,$C3412,DATOS!$G:$G,$O$1,DATOS!$J:$J,$S$1)</f>
        <v>0</v>
      </c>
      <c r="S3412" s="119">
        <f>SUMIFS(DATOS!$F:$F,DATOS!$A:$A,$C3412,DATOS!$G:$G,$P$1,DATOS!$J:$J,$S$1)</f>
        <v>0</v>
      </c>
      <c r="T3412" s="117">
        <f>SUMIFS(DATOS!$F:$F,DATOS!$A:$A,$C3412,DATOS!$G:$G,$N$1,DATOS!$K:$K,$T$1)</f>
        <v>0</v>
      </c>
      <c r="U3412" s="118">
        <f>SUMIFS(DATOS!$F:$F,DATOS!$A:$A,$C3412,DATOS!$G:$G,$O$1,DATOS!$K:$K,$T$1)</f>
        <v>0</v>
      </c>
      <c r="V3412" s="119">
        <f>SUMIFS(DATOS!$F:$F,DATOS!$A:$A,$C3412,DATOS!$G:$G,$P$1,DATOS!$K:$K,$R$1)</f>
        <v>0</v>
      </c>
    </row>
    <row r="3413" spans="1:22">
      <c r="A3413" s="128" t="s">
        <v>452</v>
      </c>
      <c r="B3413" s="128" t="str">
        <f t="shared" si="403"/>
        <v>2 5 1 519 003 001</v>
      </c>
      <c r="C3413" s="5" t="s">
        <v>10523</v>
      </c>
      <c r="D3413" t="s">
        <v>3445</v>
      </c>
      <c r="E3413" s="127">
        <f t="shared" si="398"/>
        <v>0</v>
      </c>
      <c r="F3413" s="127">
        <f t="shared" si="399"/>
        <v>0</v>
      </c>
      <c r="G3413" s="127">
        <f t="shared" si="400"/>
        <v>0</v>
      </c>
      <c r="H3413" s="131">
        <f t="shared" si="401"/>
        <v>0</v>
      </c>
      <c r="I3413" s="128">
        <f t="shared" si="402"/>
        <v>17</v>
      </c>
      <c r="J3413" s="156" t="str">
        <f t="shared" si="397"/>
        <v>2 5 1 519 003</v>
      </c>
      <c r="K3413" s="118">
        <f>SUMIFS(DATOS!$F:$F,DATOS!$A:$A,$C3413,DATOS!$G:$G,$N$1,DATOS!$E:$E,$Q$1)</f>
        <v>0</v>
      </c>
      <c r="L3413" s="118">
        <f>SUMIFS(DATOS!$F:$F,DATOS!$A:$A,$C3413,DATOS!$G:$G,$O$1,DATOS!$E:$E,$Q$1)</f>
        <v>0</v>
      </c>
      <c r="M3413" s="119">
        <f>SUMIFS(DATOS!$F:$F,DATOS!$A:$A,$C3413,DATOS!$G:$G,$P$1,DATOS!$E:$E,$Q$1)</f>
        <v>0</v>
      </c>
      <c r="N3413" s="117">
        <f>SUMIFS(DATOS!$F:$F,DATOS!$A:$A,$C3413,DATOS!$G:$G,$N$1,DATOS!$L:$L,$R$1)</f>
        <v>0</v>
      </c>
      <c r="O3413" s="118">
        <f>SUMIFS(DATOS!$F:$F,DATOS!$A:$A,$C3413,DATOS!$G:$G,$O$1,DATOS!$L:$L,$R$1)</f>
        <v>0</v>
      </c>
      <c r="P3413" s="119">
        <f>SUMIFS(DATOS!$F:$F,DATOS!$A:$A,$C3413,DATOS!$G:$G,$P$1,DATOS!$L:$L,$R$1)</f>
        <v>0</v>
      </c>
      <c r="Q3413" s="117">
        <f>SUMIFS(DATOS!$F:$F,DATOS!$A:$A,$C3413,DATOS!$G:$G,$N$1,DATOS!$J:$J,$S$1)</f>
        <v>0</v>
      </c>
      <c r="R3413" s="118">
        <f>SUMIFS(DATOS!$F:$F,DATOS!$A:$A,$C3413,DATOS!$G:$G,$O$1,DATOS!$J:$J,$S$1)</f>
        <v>0</v>
      </c>
      <c r="S3413" s="119">
        <f>SUMIFS(DATOS!$F:$F,DATOS!$A:$A,$C3413,DATOS!$G:$G,$P$1,DATOS!$J:$J,$S$1)</f>
        <v>0</v>
      </c>
      <c r="T3413" s="117">
        <f>SUMIFS(DATOS!$F:$F,DATOS!$A:$A,$C3413,DATOS!$G:$G,$N$1,DATOS!$K:$K,$T$1)</f>
        <v>0</v>
      </c>
      <c r="U3413" s="118">
        <f>SUMIFS(DATOS!$F:$F,DATOS!$A:$A,$C3413,DATOS!$G:$G,$O$1,DATOS!$K:$K,$T$1)</f>
        <v>0</v>
      </c>
      <c r="V3413" s="119">
        <f>SUMIFS(DATOS!$F:$F,DATOS!$A:$A,$C3413,DATOS!$G:$G,$P$1,DATOS!$K:$K,$R$1)</f>
        <v>0</v>
      </c>
    </row>
    <row r="3414" spans="1:22">
      <c r="A3414" s="128" t="s">
        <v>452</v>
      </c>
      <c r="B3414" s="128" t="str">
        <f t="shared" si="403"/>
        <v>2 5 1 519 004 001</v>
      </c>
      <c r="C3414" s="5" t="s">
        <v>10524</v>
      </c>
      <c r="D3414" t="s">
        <v>3445</v>
      </c>
      <c r="E3414" s="127">
        <f t="shared" si="398"/>
        <v>0</v>
      </c>
      <c r="F3414" s="127">
        <f t="shared" si="399"/>
        <v>0</v>
      </c>
      <c r="G3414" s="127">
        <f t="shared" si="400"/>
        <v>0</v>
      </c>
      <c r="H3414" s="131">
        <f t="shared" si="401"/>
        <v>0</v>
      </c>
      <c r="I3414" s="128">
        <f t="shared" si="402"/>
        <v>17</v>
      </c>
      <c r="J3414" s="156" t="str">
        <f t="shared" si="397"/>
        <v>2 5 1 519 004</v>
      </c>
      <c r="K3414" s="118">
        <f>SUMIFS(DATOS!$F:$F,DATOS!$A:$A,$C3414,DATOS!$G:$G,$N$1,DATOS!$E:$E,$Q$1)</f>
        <v>0</v>
      </c>
      <c r="L3414" s="118">
        <f>SUMIFS(DATOS!$F:$F,DATOS!$A:$A,$C3414,DATOS!$G:$G,$O$1,DATOS!$E:$E,$Q$1)</f>
        <v>0</v>
      </c>
      <c r="M3414" s="119">
        <f>SUMIFS(DATOS!$F:$F,DATOS!$A:$A,$C3414,DATOS!$G:$G,$P$1,DATOS!$E:$E,$Q$1)</f>
        <v>0</v>
      </c>
      <c r="N3414" s="117">
        <f>SUMIFS(DATOS!$F:$F,DATOS!$A:$A,$C3414,DATOS!$G:$G,$N$1,DATOS!$L:$L,$R$1)</f>
        <v>0</v>
      </c>
      <c r="O3414" s="118">
        <f>SUMIFS(DATOS!$F:$F,DATOS!$A:$A,$C3414,DATOS!$G:$G,$O$1,DATOS!$L:$L,$R$1)</f>
        <v>0</v>
      </c>
      <c r="P3414" s="119">
        <f>SUMIFS(DATOS!$F:$F,DATOS!$A:$A,$C3414,DATOS!$G:$G,$P$1,DATOS!$L:$L,$R$1)</f>
        <v>0</v>
      </c>
      <c r="Q3414" s="117">
        <f>SUMIFS(DATOS!$F:$F,DATOS!$A:$A,$C3414,DATOS!$G:$G,$N$1,DATOS!$J:$J,$S$1)</f>
        <v>0</v>
      </c>
      <c r="R3414" s="118">
        <f>SUMIFS(DATOS!$F:$F,DATOS!$A:$A,$C3414,DATOS!$G:$G,$O$1,DATOS!$J:$J,$S$1)</f>
        <v>0</v>
      </c>
      <c r="S3414" s="119">
        <f>SUMIFS(DATOS!$F:$F,DATOS!$A:$A,$C3414,DATOS!$G:$G,$P$1,DATOS!$J:$J,$S$1)</f>
        <v>0</v>
      </c>
      <c r="T3414" s="117">
        <f>SUMIFS(DATOS!$F:$F,DATOS!$A:$A,$C3414,DATOS!$G:$G,$N$1,DATOS!$K:$K,$T$1)</f>
        <v>0</v>
      </c>
      <c r="U3414" s="118">
        <f>SUMIFS(DATOS!$F:$F,DATOS!$A:$A,$C3414,DATOS!$G:$G,$O$1,DATOS!$K:$K,$T$1)</f>
        <v>0</v>
      </c>
      <c r="V3414" s="119">
        <f>SUMIFS(DATOS!$F:$F,DATOS!$A:$A,$C3414,DATOS!$G:$G,$P$1,DATOS!$K:$K,$R$1)</f>
        <v>0</v>
      </c>
    </row>
    <row r="3415" spans="1:22">
      <c r="A3415" s="128" t="s">
        <v>452</v>
      </c>
      <c r="B3415" s="128" t="str">
        <f t="shared" si="403"/>
        <v>2 5 1 519 005 001</v>
      </c>
      <c r="C3415" s="5" t="s">
        <v>10525</v>
      </c>
      <c r="D3415" t="s">
        <v>3445</v>
      </c>
      <c r="E3415" s="127">
        <f t="shared" si="398"/>
        <v>0</v>
      </c>
      <c r="F3415" s="127">
        <f t="shared" si="399"/>
        <v>0</v>
      </c>
      <c r="G3415" s="127">
        <f t="shared" si="400"/>
        <v>0</v>
      </c>
      <c r="H3415" s="131">
        <f t="shared" si="401"/>
        <v>0</v>
      </c>
      <c r="I3415" s="128">
        <f t="shared" si="402"/>
        <v>17</v>
      </c>
      <c r="J3415" s="156" t="str">
        <f t="shared" si="397"/>
        <v>2 5 1 519 005</v>
      </c>
      <c r="K3415" s="118">
        <f>SUMIFS(DATOS!$F:$F,DATOS!$A:$A,$C3415,DATOS!$G:$G,$N$1,DATOS!$E:$E,$Q$1)</f>
        <v>0</v>
      </c>
      <c r="L3415" s="118">
        <f>SUMIFS(DATOS!$F:$F,DATOS!$A:$A,$C3415,DATOS!$G:$G,$O$1,DATOS!$E:$E,$Q$1)</f>
        <v>0</v>
      </c>
      <c r="M3415" s="119">
        <f>SUMIFS(DATOS!$F:$F,DATOS!$A:$A,$C3415,DATOS!$G:$G,$P$1,DATOS!$E:$E,$Q$1)</f>
        <v>0</v>
      </c>
      <c r="N3415" s="117">
        <f>SUMIFS(DATOS!$F:$F,DATOS!$A:$A,$C3415,DATOS!$G:$G,$N$1,DATOS!$L:$L,$R$1)</f>
        <v>0</v>
      </c>
      <c r="O3415" s="118">
        <f>SUMIFS(DATOS!$F:$F,DATOS!$A:$A,$C3415,DATOS!$G:$G,$O$1,DATOS!$L:$L,$R$1)</f>
        <v>0</v>
      </c>
      <c r="P3415" s="119">
        <f>SUMIFS(DATOS!$F:$F,DATOS!$A:$A,$C3415,DATOS!$G:$G,$P$1,DATOS!$L:$L,$R$1)</f>
        <v>0</v>
      </c>
      <c r="Q3415" s="117">
        <f>SUMIFS(DATOS!$F:$F,DATOS!$A:$A,$C3415,DATOS!$G:$G,$N$1,DATOS!$J:$J,$S$1)</f>
        <v>0</v>
      </c>
      <c r="R3415" s="118">
        <f>SUMIFS(DATOS!$F:$F,DATOS!$A:$A,$C3415,DATOS!$G:$G,$O$1,DATOS!$J:$J,$S$1)</f>
        <v>0</v>
      </c>
      <c r="S3415" s="119">
        <f>SUMIFS(DATOS!$F:$F,DATOS!$A:$A,$C3415,DATOS!$G:$G,$P$1,DATOS!$J:$J,$S$1)</f>
        <v>0</v>
      </c>
      <c r="T3415" s="117">
        <f>SUMIFS(DATOS!$F:$F,DATOS!$A:$A,$C3415,DATOS!$G:$G,$N$1,DATOS!$K:$K,$T$1)</f>
        <v>0</v>
      </c>
      <c r="U3415" s="118">
        <f>SUMIFS(DATOS!$F:$F,DATOS!$A:$A,$C3415,DATOS!$G:$G,$O$1,DATOS!$K:$K,$T$1)</f>
        <v>0</v>
      </c>
      <c r="V3415" s="119">
        <f>SUMIFS(DATOS!$F:$F,DATOS!$A:$A,$C3415,DATOS!$G:$G,$P$1,DATOS!$K:$K,$R$1)</f>
        <v>0</v>
      </c>
    </row>
    <row r="3416" spans="1:22">
      <c r="A3416" s="128" t="s">
        <v>452</v>
      </c>
      <c r="B3416" s="128" t="str">
        <f t="shared" si="403"/>
        <v>2 5 2 521 001 001</v>
      </c>
      <c r="C3416" s="5" t="s">
        <v>5262</v>
      </c>
      <c r="D3416" t="s">
        <v>3446</v>
      </c>
      <c r="E3416" s="127">
        <f t="shared" si="398"/>
        <v>0</v>
      </c>
      <c r="F3416" s="127">
        <f t="shared" si="399"/>
        <v>0</v>
      </c>
      <c r="G3416" s="127">
        <f t="shared" si="400"/>
        <v>0</v>
      </c>
      <c r="H3416" s="131">
        <f t="shared" si="401"/>
        <v>0</v>
      </c>
      <c r="I3416" s="128">
        <f t="shared" si="402"/>
        <v>17</v>
      </c>
      <c r="J3416" s="156" t="str">
        <f t="shared" si="397"/>
        <v>2 5 2 521 001</v>
      </c>
      <c r="K3416" s="118">
        <f>SUMIFS(DATOS!$F:$F,DATOS!$A:$A,$C3416,DATOS!$G:$G,$N$1,DATOS!$E:$E,$Q$1)</f>
        <v>0</v>
      </c>
      <c r="L3416" s="118">
        <f>SUMIFS(DATOS!$F:$F,DATOS!$A:$A,$C3416,DATOS!$G:$G,$O$1,DATOS!$E:$E,$Q$1)</f>
        <v>0</v>
      </c>
      <c r="M3416" s="119">
        <f>SUMIFS(DATOS!$F:$F,DATOS!$A:$A,$C3416,DATOS!$G:$G,$P$1,DATOS!$E:$E,$Q$1)</f>
        <v>0</v>
      </c>
      <c r="N3416" s="117">
        <f>SUMIFS(DATOS!$F:$F,DATOS!$A:$A,$C3416,DATOS!$G:$G,$N$1,DATOS!$L:$L,$R$1)</f>
        <v>0</v>
      </c>
      <c r="O3416" s="118">
        <f>SUMIFS(DATOS!$F:$F,DATOS!$A:$A,$C3416,DATOS!$G:$G,$O$1,DATOS!$L:$L,$R$1)</f>
        <v>0</v>
      </c>
      <c r="P3416" s="119">
        <f>SUMIFS(DATOS!$F:$F,DATOS!$A:$A,$C3416,DATOS!$G:$G,$P$1,DATOS!$L:$L,$R$1)</f>
        <v>0</v>
      </c>
      <c r="Q3416" s="117">
        <f>SUMIFS(DATOS!$F:$F,DATOS!$A:$A,$C3416,DATOS!$G:$G,$N$1,DATOS!$J:$J,$S$1)</f>
        <v>0</v>
      </c>
      <c r="R3416" s="118">
        <f>SUMIFS(DATOS!$F:$F,DATOS!$A:$A,$C3416,DATOS!$G:$G,$O$1,DATOS!$J:$J,$S$1)</f>
        <v>0</v>
      </c>
      <c r="S3416" s="119">
        <f>SUMIFS(DATOS!$F:$F,DATOS!$A:$A,$C3416,DATOS!$G:$G,$P$1,DATOS!$J:$J,$S$1)</f>
        <v>0</v>
      </c>
      <c r="T3416" s="117">
        <f>SUMIFS(DATOS!$F:$F,DATOS!$A:$A,$C3416,DATOS!$G:$G,$N$1,DATOS!$K:$K,$T$1)</f>
        <v>0</v>
      </c>
      <c r="U3416" s="118">
        <f>SUMIFS(DATOS!$F:$F,DATOS!$A:$A,$C3416,DATOS!$G:$G,$O$1,DATOS!$K:$K,$T$1)</f>
        <v>0</v>
      </c>
      <c r="V3416" s="119">
        <f>SUMIFS(DATOS!$F:$F,DATOS!$A:$A,$C3416,DATOS!$G:$G,$P$1,DATOS!$K:$K,$R$1)</f>
        <v>0</v>
      </c>
    </row>
    <row r="3417" spans="1:22">
      <c r="A3417" s="128" t="s">
        <v>452</v>
      </c>
      <c r="B3417" s="128" t="str">
        <f t="shared" si="403"/>
        <v>2 5 2 521 002 001</v>
      </c>
      <c r="C3417" s="5" t="s">
        <v>10526</v>
      </c>
      <c r="D3417" t="s">
        <v>3446</v>
      </c>
      <c r="E3417" s="127">
        <f t="shared" si="398"/>
        <v>0</v>
      </c>
      <c r="F3417" s="127">
        <f t="shared" si="399"/>
        <v>0</v>
      </c>
      <c r="G3417" s="127">
        <f t="shared" si="400"/>
        <v>0</v>
      </c>
      <c r="H3417" s="131">
        <f t="shared" si="401"/>
        <v>0</v>
      </c>
      <c r="I3417" s="128">
        <f t="shared" si="402"/>
        <v>17</v>
      </c>
      <c r="J3417" s="156" t="str">
        <f t="shared" si="397"/>
        <v>2 5 2 521 002</v>
      </c>
      <c r="K3417" s="118">
        <f>SUMIFS(DATOS!$F:$F,DATOS!$A:$A,$C3417,DATOS!$G:$G,$N$1,DATOS!$E:$E,$Q$1)</f>
        <v>0</v>
      </c>
      <c r="L3417" s="118">
        <f>SUMIFS(DATOS!$F:$F,DATOS!$A:$A,$C3417,DATOS!$G:$G,$O$1,DATOS!$E:$E,$Q$1)</f>
        <v>0</v>
      </c>
      <c r="M3417" s="119">
        <f>SUMIFS(DATOS!$F:$F,DATOS!$A:$A,$C3417,DATOS!$G:$G,$P$1,DATOS!$E:$E,$Q$1)</f>
        <v>0</v>
      </c>
      <c r="N3417" s="117">
        <f>SUMIFS(DATOS!$F:$F,DATOS!$A:$A,$C3417,DATOS!$G:$G,$N$1,DATOS!$L:$L,$R$1)</f>
        <v>0</v>
      </c>
      <c r="O3417" s="118">
        <f>SUMIFS(DATOS!$F:$F,DATOS!$A:$A,$C3417,DATOS!$G:$G,$O$1,DATOS!$L:$L,$R$1)</f>
        <v>0</v>
      </c>
      <c r="P3417" s="119">
        <f>SUMIFS(DATOS!$F:$F,DATOS!$A:$A,$C3417,DATOS!$G:$G,$P$1,DATOS!$L:$L,$R$1)</f>
        <v>0</v>
      </c>
      <c r="Q3417" s="117">
        <f>SUMIFS(DATOS!$F:$F,DATOS!$A:$A,$C3417,DATOS!$G:$G,$N$1,DATOS!$J:$J,$S$1)</f>
        <v>0</v>
      </c>
      <c r="R3417" s="118">
        <f>SUMIFS(DATOS!$F:$F,DATOS!$A:$A,$C3417,DATOS!$G:$G,$O$1,DATOS!$J:$J,$S$1)</f>
        <v>0</v>
      </c>
      <c r="S3417" s="119">
        <f>SUMIFS(DATOS!$F:$F,DATOS!$A:$A,$C3417,DATOS!$G:$G,$P$1,DATOS!$J:$J,$S$1)</f>
        <v>0</v>
      </c>
      <c r="T3417" s="117">
        <f>SUMIFS(DATOS!$F:$F,DATOS!$A:$A,$C3417,DATOS!$G:$G,$N$1,DATOS!$K:$K,$T$1)</f>
        <v>0</v>
      </c>
      <c r="U3417" s="118">
        <f>SUMIFS(DATOS!$F:$F,DATOS!$A:$A,$C3417,DATOS!$G:$G,$O$1,DATOS!$K:$K,$T$1)</f>
        <v>0</v>
      </c>
      <c r="V3417" s="119">
        <f>SUMIFS(DATOS!$F:$F,DATOS!$A:$A,$C3417,DATOS!$G:$G,$P$1,DATOS!$K:$K,$R$1)</f>
        <v>0</v>
      </c>
    </row>
    <row r="3418" spans="1:22">
      <c r="A3418" s="128" t="s">
        <v>452</v>
      </c>
      <c r="B3418" s="128" t="str">
        <f t="shared" si="403"/>
        <v>2 5 2 521 003 001</v>
      </c>
      <c r="C3418" s="5" t="s">
        <v>10527</v>
      </c>
      <c r="D3418" t="s">
        <v>3446</v>
      </c>
      <c r="E3418" s="127">
        <f t="shared" si="398"/>
        <v>0</v>
      </c>
      <c r="F3418" s="127">
        <f t="shared" si="399"/>
        <v>0</v>
      </c>
      <c r="G3418" s="127">
        <f t="shared" si="400"/>
        <v>0</v>
      </c>
      <c r="H3418" s="131">
        <f t="shared" si="401"/>
        <v>0</v>
      </c>
      <c r="I3418" s="128">
        <f t="shared" si="402"/>
        <v>17</v>
      </c>
      <c r="J3418" s="156" t="str">
        <f t="shared" si="397"/>
        <v>2 5 2 521 003</v>
      </c>
      <c r="K3418" s="118">
        <f>SUMIFS(DATOS!$F:$F,DATOS!$A:$A,$C3418,DATOS!$G:$G,$N$1,DATOS!$E:$E,$Q$1)</f>
        <v>0</v>
      </c>
      <c r="L3418" s="118">
        <f>SUMIFS(DATOS!$F:$F,DATOS!$A:$A,$C3418,DATOS!$G:$G,$O$1,DATOS!$E:$E,$Q$1)</f>
        <v>0</v>
      </c>
      <c r="M3418" s="119">
        <f>SUMIFS(DATOS!$F:$F,DATOS!$A:$A,$C3418,DATOS!$G:$G,$P$1,DATOS!$E:$E,$Q$1)</f>
        <v>0</v>
      </c>
      <c r="N3418" s="117">
        <f>SUMIFS(DATOS!$F:$F,DATOS!$A:$A,$C3418,DATOS!$G:$G,$N$1,DATOS!$L:$L,$R$1)</f>
        <v>0</v>
      </c>
      <c r="O3418" s="118">
        <f>SUMIFS(DATOS!$F:$F,DATOS!$A:$A,$C3418,DATOS!$G:$G,$O$1,DATOS!$L:$L,$R$1)</f>
        <v>0</v>
      </c>
      <c r="P3418" s="119">
        <f>SUMIFS(DATOS!$F:$F,DATOS!$A:$A,$C3418,DATOS!$G:$G,$P$1,DATOS!$L:$L,$R$1)</f>
        <v>0</v>
      </c>
      <c r="Q3418" s="117">
        <f>SUMIFS(DATOS!$F:$F,DATOS!$A:$A,$C3418,DATOS!$G:$G,$N$1,DATOS!$J:$J,$S$1)</f>
        <v>0</v>
      </c>
      <c r="R3418" s="118">
        <f>SUMIFS(DATOS!$F:$F,DATOS!$A:$A,$C3418,DATOS!$G:$G,$O$1,DATOS!$J:$J,$S$1)</f>
        <v>0</v>
      </c>
      <c r="S3418" s="119">
        <f>SUMIFS(DATOS!$F:$F,DATOS!$A:$A,$C3418,DATOS!$G:$G,$P$1,DATOS!$J:$J,$S$1)</f>
        <v>0</v>
      </c>
      <c r="T3418" s="117">
        <f>SUMIFS(DATOS!$F:$F,DATOS!$A:$A,$C3418,DATOS!$G:$G,$N$1,DATOS!$K:$K,$T$1)</f>
        <v>0</v>
      </c>
      <c r="U3418" s="118">
        <f>SUMIFS(DATOS!$F:$F,DATOS!$A:$A,$C3418,DATOS!$G:$G,$O$1,DATOS!$K:$K,$T$1)</f>
        <v>0</v>
      </c>
      <c r="V3418" s="119">
        <f>SUMIFS(DATOS!$F:$F,DATOS!$A:$A,$C3418,DATOS!$G:$G,$P$1,DATOS!$K:$K,$R$1)</f>
        <v>0</v>
      </c>
    </row>
    <row r="3419" spans="1:22">
      <c r="A3419" s="128" t="s">
        <v>452</v>
      </c>
      <c r="B3419" s="128" t="str">
        <f t="shared" si="403"/>
        <v>2 5 2 521 004 001</v>
      </c>
      <c r="C3419" s="5" t="s">
        <v>10528</v>
      </c>
      <c r="D3419" t="s">
        <v>3446</v>
      </c>
      <c r="E3419" s="127">
        <f t="shared" si="398"/>
        <v>0</v>
      </c>
      <c r="F3419" s="127">
        <f t="shared" si="399"/>
        <v>0</v>
      </c>
      <c r="G3419" s="127">
        <f t="shared" si="400"/>
        <v>0</v>
      </c>
      <c r="H3419" s="131">
        <f t="shared" si="401"/>
        <v>0</v>
      </c>
      <c r="I3419" s="128">
        <f t="shared" si="402"/>
        <v>17</v>
      </c>
      <c r="J3419" s="156" t="str">
        <f t="shared" si="397"/>
        <v>2 5 2 521 004</v>
      </c>
      <c r="K3419" s="118">
        <f>SUMIFS(DATOS!$F:$F,DATOS!$A:$A,$C3419,DATOS!$G:$G,$N$1,DATOS!$E:$E,$Q$1)</f>
        <v>0</v>
      </c>
      <c r="L3419" s="118">
        <f>SUMIFS(DATOS!$F:$F,DATOS!$A:$A,$C3419,DATOS!$G:$G,$O$1,DATOS!$E:$E,$Q$1)</f>
        <v>0</v>
      </c>
      <c r="M3419" s="119">
        <f>SUMIFS(DATOS!$F:$F,DATOS!$A:$A,$C3419,DATOS!$G:$G,$P$1,DATOS!$E:$E,$Q$1)</f>
        <v>0</v>
      </c>
      <c r="N3419" s="117">
        <f>SUMIFS(DATOS!$F:$F,DATOS!$A:$A,$C3419,DATOS!$G:$G,$N$1,DATOS!$L:$L,$R$1)</f>
        <v>0</v>
      </c>
      <c r="O3419" s="118">
        <f>SUMIFS(DATOS!$F:$F,DATOS!$A:$A,$C3419,DATOS!$G:$G,$O$1,DATOS!$L:$L,$R$1)</f>
        <v>0</v>
      </c>
      <c r="P3419" s="119">
        <f>SUMIFS(DATOS!$F:$F,DATOS!$A:$A,$C3419,DATOS!$G:$G,$P$1,DATOS!$L:$L,$R$1)</f>
        <v>0</v>
      </c>
      <c r="Q3419" s="117">
        <f>SUMIFS(DATOS!$F:$F,DATOS!$A:$A,$C3419,DATOS!$G:$G,$N$1,DATOS!$J:$J,$S$1)</f>
        <v>0</v>
      </c>
      <c r="R3419" s="118">
        <f>SUMIFS(DATOS!$F:$F,DATOS!$A:$A,$C3419,DATOS!$G:$G,$O$1,DATOS!$J:$J,$S$1)</f>
        <v>0</v>
      </c>
      <c r="S3419" s="119">
        <f>SUMIFS(DATOS!$F:$F,DATOS!$A:$A,$C3419,DATOS!$G:$G,$P$1,DATOS!$J:$J,$S$1)</f>
        <v>0</v>
      </c>
      <c r="T3419" s="117">
        <f>SUMIFS(DATOS!$F:$F,DATOS!$A:$A,$C3419,DATOS!$G:$G,$N$1,DATOS!$K:$K,$T$1)</f>
        <v>0</v>
      </c>
      <c r="U3419" s="118">
        <f>SUMIFS(DATOS!$F:$F,DATOS!$A:$A,$C3419,DATOS!$G:$G,$O$1,DATOS!$K:$K,$T$1)</f>
        <v>0</v>
      </c>
      <c r="V3419" s="119">
        <f>SUMIFS(DATOS!$F:$F,DATOS!$A:$A,$C3419,DATOS!$G:$G,$P$1,DATOS!$K:$K,$R$1)</f>
        <v>0</v>
      </c>
    </row>
    <row r="3420" spans="1:22">
      <c r="A3420" s="128" t="s">
        <v>452</v>
      </c>
      <c r="B3420" s="128" t="str">
        <f t="shared" si="403"/>
        <v>2 5 2 521 005 001</v>
      </c>
      <c r="C3420" s="5" t="s">
        <v>10529</v>
      </c>
      <c r="D3420" t="s">
        <v>3446</v>
      </c>
      <c r="E3420" s="127">
        <f t="shared" si="398"/>
        <v>0</v>
      </c>
      <c r="F3420" s="127">
        <f t="shared" si="399"/>
        <v>0</v>
      </c>
      <c r="G3420" s="127">
        <f t="shared" si="400"/>
        <v>0</v>
      </c>
      <c r="H3420" s="131">
        <f t="shared" si="401"/>
        <v>0</v>
      </c>
      <c r="I3420" s="128">
        <f t="shared" si="402"/>
        <v>17</v>
      </c>
      <c r="J3420" s="156" t="str">
        <f t="shared" ref="J3420:J3483" si="404">IF(I3420=9,MID(C3420,1,5),IF(I3420=13,MID(C3420,1,9),IF(I3420=17,MID(C3420,1,13),IF(I3420=21,MID(C3420,1,17),IF(I3420=25,MID(C3420,1,21))))))</f>
        <v>2 5 2 521 005</v>
      </c>
      <c r="K3420" s="118">
        <f>SUMIFS(DATOS!$F:$F,DATOS!$A:$A,$C3420,DATOS!$G:$G,$N$1,DATOS!$E:$E,$Q$1)</f>
        <v>0</v>
      </c>
      <c r="L3420" s="118">
        <f>SUMIFS(DATOS!$F:$F,DATOS!$A:$A,$C3420,DATOS!$G:$G,$O$1,DATOS!$E:$E,$Q$1)</f>
        <v>0</v>
      </c>
      <c r="M3420" s="119">
        <f>SUMIFS(DATOS!$F:$F,DATOS!$A:$A,$C3420,DATOS!$G:$G,$P$1,DATOS!$E:$E,$Q$1)</f>
        <v>0</v>
      </c>
      <c r="N3420" s="117">
        <f>SUMIFS(DATOS!$F:$F,DATOS!$A:$A,$C3420,DATOS!$G:$G,$N$1,DATOS!$L:$L,$R$1)</f>
        <v>0</v>
      </c>
      <c r="O3420" s="118">
        <f>SUMIFS(DATOS!$F:$F,DATOS!$A:$A,$C3420,DATOS!$G:$G,$O$1,DATOS!$L:$L,$R$1)</f>
        <v>0</v>
      </c>
      <c r="P3420" s="119">
        <f>SUMIFS(DATOS!$F:$F,DATOS!$A:$A,$C3420,DATOS!$G:$G,$P$1,DATOS!$L:$L,$R$1)</f>
        <v>0</v>
      </c>
      <c r="Q3420" s="117">
        <f>SUMIFS(DATOS!$F:$F,DATOS!$A:$A,$C3420,DATOS!$G:$G,$N$1,DATOS!$J:$J,$S$1)</f>
        <v>0</v>
      </c>
      <c r="R3420" s="118">
        <f>SUMIFS(DATOS!$F:$F,DATOS!$A:$A,$C3420,DATOS!$G:$G,$O$1,DATOS!$J:$J,$S$1)</f>
        <v>0</v>
      </c>
      <c r="S3420" s="119">
        <f>SUMIFS(DATOS!$F:$F,DATOS!$A:$A,$C3420,DATOS!$G:$G,$P$1,DATOS!$J:$J,$S$1)</f>
        <v>0</v>
      </c>
      <c r="T3420" s="117">
        <f>SUMIFS(DATOS!$F:$F,DATOS!$A:$A,$C3420,DATOS!$G:$G,$N$1,DATOS!$K:$K,$T$1)</f>
        <v>0</v>
      </c>
      <c r="U3420" s="118">
        <f>SUMIFS(DATOS!$F:$F,DATOS!$A:$A,$C3420,DATOS!$G:$G,$O$1,DATOS!$K:$K,$T$1)</f>
        <v>0</v>
      </c>
      <c r="V3420" s="119">
        <f>SUMIFS(DATOS!$F:$F,DATOS!$A:$A,$C3420,DATOS!$G:$G,$P$1,DATOS!$K:$K,$R$1)</f>
        <v>0</v>
      </c>
    </row>
    <row r="3421" spans="1:22">
      <c r="A3421" s="128" t="s">
        <v>452</v>
      </c>
      <c r="B3421" s="128" t="str">
        <f t="shared" si="403"/>
        <v>2 5 2 522 001 001</v>
      </c>
      <c r="C3421" s="5" t="s">
        <v>5270</v>
      </c>
      <c r="D3421" t="s">
        <v>3447</v>
      </c>
      <c r="E3421" s="127">
        <f t="shared" si="398"/>
        <v>0</v>
      </c>
      <c r="F3421" s="127">
        <f t="shared" si="399"/>
        <v>0</v>
      </c>
      <c r="G3421" s="127">
        <f t="shared" si="400"/>
        <v>0</v>
      </c>
      <c r="H3421" s="131">
        <f t="shared" si="401"/>
        <v>0</v>
      </c>
      <c r="I3421" s="128">
        <f t="shared" si="402"/>
        <v>17</v>
      </c>
      <c r="J3421" s="156" t="str">
        <f t="shared" si="404"/>
        <v>2 5 2 522 001</v>
      </c>
      <c r="K3421" s="118">
        <f>SUMIFS(DATOS!$F:$F,DATOS!$A:$A,$C3421,DATOS!$G:$G,$N$1,DATOS!$E:$E,$Q$1)</f>
        <v>0</v>
      </c>
      <c r="L3421" s="118">
        <f>SUMIFS(DATOS!$F:$F,DATOS!$A:$A,$C3421,DATOS!$G:$G,$O$1,DATOS!$E:$E,$Q$1)</f>
        <v>0</v>
      </c>
      <c r="M3421" s="119">
        <f>SUMIFS(DATOS!$F:$F,DATOS!$A:$A,$C3421,DATOS!$G:$G,$P$1,DATOS!$E:$E,$Q$1)</f>
        <v>0</v>
      </c>
      <c r="N3421" s="117">
        <f>SUMIFS(DATOS!$F:$F,DATOS!$A:$A,$C3421,DATOS!$G:$G,$N$1,DATOS!$L:$L,$R$1)</f>
        <v>0</v>
      </c>
      <c r="O3421" s="118">
        <f>SUMIFS(DATOS!$F:$F,DATOS!$A:$A,$C3421,DATOS!$G:$G,$O$1,DATOS!$L:$L,$R$1)</f>
        <v>0</v>
      </c>
      <c r="P3421" s="119">
        <f>SUMIFS(DATOS!$F:$F,DATOS!$A:$A,$C3421,DATOS!$G:$G,$P$1,DATOS!$L:$L,$R$1)</f>
        <v>0</v>
      </c>
      <c r="Q3421" s="117">
        <f>SUMIFS(DATOS!$F:$F,DATOS!$A:$A,$C3421,DATOS!$G:$G,$N$1,DATOS!$J:$J,$S$1)</f>
        <v>0</v>
      </c>
      <c r="R3421" s="118">
        <f>SUMIFS(DATOS!$F:$F,DATOS!$A:$A,$C3421,DATOS!$G:$G,$O$1,DATOS!$J:$J,$S$1)</f>
        <v>0</v>
      </c>
      <c r="S3421" s="119">
        <f>SUMIFS(DATOS!$F:$F,DATOS!$A:$A,$C3421,DATOS!$G:$G,$P$1,DATOS!$J:$J,$S$1)</f>
        <v>0</v>
      </c>
      <c r="T3421" s="117">
        <f>SUMIFS(DATOS!$F:$F,DATOS!$A:$A,$C3421,DATOS!$G:$G,$N$1,DATOS!$K:$K,$T$1)</f>
        <v>0</v>
      </c>
      <c r="U3421" s="118">
        <f>SUMIFS(DATOS!$F:$F,DATOS!$A:$A,$C3421,DATOS!$G:$G,$O$1,DATOS!$K:$K,$T$1)</f>
        <v>0</v>
      </c>
      <c r="V3421" s="119">
        <f>SUMIFS(DATOS!$F:$F,DATOS!$A:$A,$C3421,DATOS!$G:$G,$P$1,DATOS!$K:$K,$R$1)</f>
        <v>0</v>
      </c>
    </row>
    <row r="3422" spans="1:22">
      <c r="A3422" s="128" t="s">
        <v>452</v>
      </c>
      <c r="B3422" s="128" t="str">
        <f t="shared" si="403"/>
        <v>2 5 2 522 002 001</v>
      </c>
      <c r="C3422" s="5" t="s">
        <v>10530</v>
      </c>
      <c r="D3422" t="s">
        <v>3447</v>
      </c>
      <c r="E3422" s="127">
        <f t="shared" si="398"/>
        <v>0</v>
      </c>
      <c r="F3422" s="127">
        <f t="shared" si="399"/>
        <v>0</v>
      </c>
      <c r="G3422" s="127">
        <f t="shared" si="400"/>
        <v>0</v>
      </c>
      <c r="H3422" s="131">
        <f t="shared" si="401"/>
        <v>0</v>
      </c>
      <c r="I3422" s="128">
        <f t="shared" si="402"/>
        <v>17</v>
      </c>
      <c r="J3422" s="156" t="str">
        <f t="shared" si="404"/>
        <v>2 5 2 522 002</v>
      </c>
      <c r="K3422" s="118">
        <f>SUMIFS(DATOS!$F:$F,DATOS!$A:$A,$C3422,DATOS!$G:$G,$N$1,DATOS!$E:$E,$Q$1)</f>
        <v>0</v>
      </c>
      <c r="L3422" s="118">
        <f>SUMIFS(DATOS!$F:$F,DATOS!$A:$A,$C3422,DATOS!$G:$G,$O$1,DATOS!$E:$E,$Q$1)</f>
        <v>0</v>
      </c>
      <c r="M3422" s="119">
        <f>SUMIFS(DATOS!$F:$F,DATOS!$A:$A,$C3422,DATOS!$G:$G,$P$1,DATOS!$E:$E,$Q$1)</f>
        <v>0</v>
      </c>
      <c r="N3422" s="117">
        <f>SUMIFS(DATOS!$F:$F,DATOS!$A:$A,$C3422,DATOS!$G:$G,$N$1,DATOS!$L:$L,$R$1)</f>
        <v>0</v>
      </c>
      <c r="O3422" s="118">
        <f>SUMIFS(DATOS!$F:$F,DATOS!$A:$A,$C3422,DATOS!$G:$G,$O$1,DATOS!$L:$L,$R$1)</f>
        <v>0</v>
      </c>
      <c r="P3422" s="119">
        <f>SUMIFS(DATOS!$F:$F,DATOS!$A:$A,$C3422,DATOS!$G:$G,$P$1,DATOS!$L:$L,$R$1)</f>
        <v>0</v>
      </c>
      <c r="Q3422" s="117">
        <f>SUMIFS(DATOS!$F:$F,DATOS!$A:$A,$C3422,DATOS!$G:$G,$N$1,DATOS!$J:$J,$S$1)</f>
        <v>0</v>
      </c>
      <c r="R3422" s="118">
        <f>SUMIFS(DATOS!$F:$F,DATOS!$A:$A,$C3422,DATOS!$G:$G,$O$1,DATOS!$J:$J,$S$1)</f>
        <v>0</v>
      </c>
      <c r="S3422" s="119">
        <f>SUMIFS(DATOS!$F:$F,DATOS!$A:$A,$C3422,DATOS!$G:$G,$P$1,DATOS!$J:$J,$S$1)</f>
        <v>0</v>
      </c>
      <c r="T3422" s="117">
        <f>SUMIFS(DATOS!$F:$F,DATOS!$A:$A,$C3422,DATOS!$G:$G,$N$1,DATOS!$K:$K,$T$1)</f>
        <v>0</v>
      </c>
      <c r="U3422" s="118">
        <f>SUMIFS(DATOS!$F:$F,DATOS!$A:$A,$C3422,DATOS!$G:$G,$O$1,DATOS!$K:$K,$T$1)</f>
        <v>0</v>
      </c>
      <c r="V3422" s="119">
        <f>SUMIFS(DATOS!$F:$F,DATOS!$A:$A,$C3422,DATOS!$G:$G,$P$1,DATOS!$K:$K,$R$1)</f>
        <v>0</v>
      </c>
    </row>
    <row r="3423" spans="1:22">
      <c r="A3423" s="128" t="s">
        <v>452</v>
      </c>
      <c r="B3423" s="128" t="str">
        <f t="shared" si="403"/>
        <v>2 5 2 522 003 001</v>
      </c>
      <c r="C3423" s="5" t="s">
        <v>10531</v>
      </c>
      <c r="D3423" t="s">
        <v>3447</v>
      </c>
      <c r="E3423" s="127">
        <f t="shared" si="398"/>
        <v>0</v>
      </c>
      <c r="F3423" s="127">
        <f t="shared" si="399"/>
        <v>0</v>
      </c>
      <c r="G3423" s="127">
        <f t="shared" si="400"/>
        <v>0</v>
      </c>
      <c r="H3423" s="131">
        <f t="shared" si="401"/>
        <v>0</v>
      </c>
      <c r="I3423" s="128">
        <f t="shared" si="402"/>
        <v>17</v>
      </c>
      <c r="J3423" s="156" t="str">
        <f t="shared" si="404"/>
        <v>2 5 2 522 003</v>
      </c>
      <c r="K3423" s="118">
        <f>SUMIFS(DATOS!$F:$F,DATOS!$A:$A,$C3423,DATOS!$G:$G,$N$1,DATOS!$E:$E,$Q$1)</f>
        <v>0</v>
      </c>
      <c r="L3423" s="118">
        <f>SUMIFS(DATOS!$F:$F,DATOS!$A:$A,$C3423,DATOS!$G:$G,$O$1,DATOS!$E:$E,$Q$1)</f>
        <v>0</v>
      </c>
      <c r="M3423" s="119">
        <f>SUMIFS(DATOS!$F:$F,DATOS!$A:$A,$C3423,DATOS!$G:$G,$P$1,DATOS!$E:$E,$Q$1)</f>
        <v>0</v>
      </c>
      <c r="N3423" s="117">
        <f>SUMIFS(DATOS!$F:$F,DATOS!$A:$A,$C3423,DATOS!$G:$G,$N$1,DATOS!$L:$L,$R$1)</f>
        <v>0</v>
      </c>
      <c r="O3423" s="118">
        <f>SUMIFS(DATOS!$F:$F,DATOS!$A:$A,$C3423,DATOS!$G:$G,$O$1,DATOS!$L:$L,$R$1)</f>
        <v>0</v>
      </c>
      <c r="P3423" s="119">
        <f>SUMIFS(DATOS!$F:$F,DATOS!$A:$A,$C3423,DATOS!$G:$G,$P$1,DATOS!$L:$L,$R$1)</f>
        <v>0</v>
      </c>
      <c r="Q3423" s="117">
        <f>SUMIFS(DATOS!$F:$F,DATOS!$A:$A,$C3423,DATOS!$G:$G,$N$1,DATOS!$J:$J,$S$1)</f>
        <v>0</v>
      </c>
      <c r="R3423" s="118">
        <f>SUMIFS(DATOS!$F:$F,DATOS!$A:$A,$C3423,DATOS!$G:$G,$O$1,DATOS!$J:$J,$S$1)</f>
        <v>0</v>
      </c>
      <c r="S3423" s="119">
        <f>SUMIFS(DATOS!$F:$F,DATOS!$A:$A,$C3423,DATOS!$G:$G,$P$1,DATOS!$J:$J,$S$1)</f>
        <v>0</v>
      </c>
      <c r="T3423" s="117">
        <f>SUMIFS(DATOS!$F:$F,DATOS!$A:$A,$C3423,DATOS!$G:$G,$N$1,DATOS!$K:$K,$T$1)</f>
        <v>0</v>
      </c>
      <c r="U3423" s="118">
        <f>SUMIFS(DATOS!$F:$F,DATOS!$A:$A,$C3423,DATOS!$G:$G,$O$1,DATOS!$K:$K,$T$1)</f>
        <v>0</v>
      </c>
      <c r="V3423" s="119">
        <f>SUMIFS(DATOS!$F:$F,DATOS!$A:$A,$C3423,DATOS!$G:$G,$P$1,DATOS!$K:$K,$R$1)</f>
        <v>0</v>
      </c>
    </row>
    <row r="3424" spans="1:22">
      <c r="A3424" s="128" t="s">
        <v>452</v>
      </c>
      <c r="B3424" s="128" t="str">
        <f t="shared" si="403"/>
        <v>2 5 2 522 004 001</v>
      </c>
      <c r="C3424" s="5" t="s">
        <v>10532</v>
      </c>
      <c r="D3424" t="s">
        <v>3447</v>
      </c>
      <c r="E3424" s="127">
        <f t="shared" si="398"/>
        <v>0</v>
      </c>
      <c r="F3424" s="127">
        <f t="shared" si="399"/>
        <v>0</v>
      </c>
      <c r="G3424" s="127">
        <f t="shared" si="400"/>
        <v>0</v>
      </c>
      <c r="H3424" s="131">
        <f t="shared" si="401"/>
        <v>0</v>
      </c>
      <c r="I3424" s="128">
        <f t="shared" si="402"/>
        <v>17</v>
      </c>
      <c r="J3424" s="156" t="str">
        <f t="shared" si="404"/>
        <v>2 5 2 522 004</v>
      </c>
      <c r="K3424" s="118">
        <f>SUMIFS(DATOS!$F:$F,DATOS!$A:$A,$C3424,DATOS!$G:$G,$N$1,DATOS!$E:$E,$Q$1)</f>
        <v>0</v>
      </c>
      <c r="L3424" s="118">
        <f>SUMIFS(DATOS!$F:$F,DATOS!$A:$A,$C3424,DATOS!$G:$G,$O$1,DATOS!$E:$E,$Q$1)</f>
        <v>0</v>
      </c>
      <c r="M3424" s="119">
        <f>SUMIFS(DATOS!$F:$F,DATOS!$A:$A,$C3424,DATOS!$G:$G,$P$1,DATOS!$E:$E,$Q$1)</f>
        <v>0</v>
      </c>
      <c r="N3424" s="117">
        <f>SUMIFS(DATOS!$F:$F,DATOS!$A:$A,$C3424,DATOS!$G:$G,$N$1,DATOS!$L:$L,$R$1)</f>
        <v>0</v>
      </c>
      <c r="O3424" s="118">
        <f>SUMIFS(DATOS!$F:$F,DATOS!$A:$A,$C3424,DATOS!$G:$G,$O$1,DATOS!$L:$L,$R$1)</f>
        <v>0</v>
      </c>
      <c r="P3424" s="119">
        <f>SUMIFS(DATOS!$F:$F,DATOS!$A:$A,$C3424,DATOS!$G:$G,$P$1,DATOS!$L:$L,$R$1)</f>
        <v>0</v>
      </c>
      <c r="Q3424" s="117">
        <f>SUMIFS(DATOS!$F:$F,DATOS!$A:$A,$C3424,DATOS!$G:$G,$N$1,DATOS!$J:$J,$S$1)</f>
        <v>0</v>
      </c>
      <c r="R3424" s="118">
        <f>SUMIFS(DATOS!$F:$F,DATOS!$A:$A,$C3424,DATOS!$G:$G,$O$1,DATOS!$J:$J,$S$1)</f>
        <v>0</v>
      </c>
      <c r="S3424" s="119">
        <f>SUMIFS(DATOS!$F:$F,DATOS!$A:$A,$C3424,DATOS!$G:$G,$P$1,DATOS!$J:$J,$S$1)</f>
        <v>0</v>
      </c>
      <c r="T3424" s="117">
        <f>SUMIFS(DATOS!$F:$F,DATOS!$A:$A,$C3424,DATOS!$G:$G,$N$1,DATOS!$K:$K,$T$1)</f>
        <v>0</v>
      </c>
      <c r="U3424" s="118">
        <f>SUMIFS(DATOS!$F:$F,DATOS!$A:$A,$C3424,DATOS!$G:$G,$O$1,DATOS!$K:$K,$T$1)</f>
        <v>0</v>
      </c>
      <c r="V3424" s="119">
        <f>SUMIFS(DATOS!$F:$F,DATOS!$A:$A,$C3424,DATOS!$G:$G,$P$1,DATOS!$K:$K,$R$1)</f>
        <v>0</v>
      </c>
    </row>
    <row r="3425" spans="1:22">
      <c r="A3425" s="128" t="s">
        <v>452</v>
      </c>
      <c r="B3425" s="128" t="str">
        <f t="shared" si="403"/>
        <v>2 5 2 522 005 001</v>
      </c>
      <c r="C3425" s="5" t="s">
        <v>10533</v>
      </c>
      <c r="D3425" t="s">
        <v>3447</v>
      </c>
      <c r="E3425" s="127">
        <f t="shared" si="398"/>
        <v>0</v>
      </c>
      <c r="F3425" s="127">
        <f t="shared" si="399"/>
        <v>0</v>
      </c>
      <c r="G3425" s="127">
        <f t="shared" si="400"/>
        <v>0</v>
      </c>
      <c r="H3425" s="131">
        <f t="shared" si="401"/>
        <v>0</v>
      </c>
      <c r="I3425" s="128">
        <f t="shared" si="402"/>
        <v>17</v>
      </c>
      <c r="J3425" s="156" t="str">
        <f t="shared" si="404"/>
        <v>2 5 2 522 005</v>
      </c>
      <c r="K3425" s="118">
        <f>SUMIFS(DATOS!$F:$F,DATOS!$A:$A,$C3425,DATOS!$G:$G,$N$1,DATOS!$E:$E,$Q$1)</f>
        <v>0</v>
      </c>
      <c r="L3425" s="118">
        <f>SUMIFS(DATOS!$F:$F,DATOS!$A:$A,$C3425,DATOS!$G:$G,$O$1,DATOS!$E:$E,$Q$1)</f>
        <v>0</v>
      </c>
      <c r="M3425" s="119">
        <f>SUMIFS(DATOS!$F:$F,DATOS!$A:$A,$C3425,DATOS!$G:$G,$P$1,DATOS!$E:$E,$Q$1)</f>
        <v>0</v>
      </c>
      <c r="N3425" s="117">
        <f>SUMIFS(DATOS!$F:$F,DATOS!$A:$A,$C3425,DATOS!$G:$G,$N$1,DATOS!$L:$L,$R$1)</f>
        <v>0</v>
      </c>
      <c r="O3425" s="118">
        <f>SUMIFS(DATOS!$F:$F,DATOS!$A:$A,$C3425,DATOS!$G:$G,$O$1,DATOS!$L:$L,$R$1)</f>
        <v>0</v>
      </c>
      <c r="P3425" s="119">
        <f>SUMIFS(DATOS!$F:$F,DATOS!$A:$A,$C3425,DATOS!$G:$G,$P$1,DATOS!$L:$L,$R$1)</f>
        <v>0</v>
      </c>
      <c r="Q3425" s="117">
        <f>SUMIFS(DATOS!$F:$F,DATOS!$A:$A,$C3425,DATOS!$G:$G,$N$1,DATOS!$J:$J,$S$1)</f>
        <v>0</v>
      </c>
      <c r="R3425" s="118">
        <f>SUMIFS(DATOS!$F:$F,DATOS!$A:$A,$C3425,DATOS!$G:$G,$O$1,DATOS!$J:$J,$S$1)</f>
        <v>0</v>
      </c>
      <c r="S3425" s="119">
        <f>SUMIFS(DATOS!$F:$F,DATOS!$A:$A,$C3425,DATOS!$G:$G,$P$1,DATOS!$J:$J,$S$1)</f>
        <v>0</v>
      </c>
      <c r="T3425" s="117">
        <f>SUMIFS(DATOS!$F:$F,DATOS!$A:$A,$C3425,DATOS!$G:$G,$N$1,DATOS!$K:$K,$T$1)</f>
        <v>0</v>
      </c>
      <c r="U3425" s="118">
        <f>SUMIFS(DATOS!$F:$F,DATOS!$A:$A,$C3425,DATOS!$G:$G,$O$1,DATOS!$K:$K,$T$1)</f>
        <v>0</v>
      </c>
      <c r="V3425" s="119">
        <f>SUMIFS(DATOS!$F:$F,DATOS!$A:$A,$C3425,DATOS!$G:$G,$P$1,DATOS!$K:$K,$R$1)</f>
        <v>0</v>
      </c>
    </row>
    <row r="3426" spans="1:22">
      <c r="A3426" s="128" t="s">
        <v>452</v>
      </c>
      <c r="B3426" s="128" t="str">
        <f t="shared" si="403"/>
        <v>2 5 2 523 001 001</v>
      </c>
      <c r="C3426" s="5" t="s">
        <v>5278</v>
      </c>
      <c r="D3426" t="s">
        <v>3448</v>
      </c>
      <c r="E3426" s="127">
        <f t="shared" si="398"/>
        <v>0</v>
      </c>
      <c r="F3426" s="127">
        <f t="shared" si="399"/>
        <v>0</v>
      </c>
      <c r="G3426" s="127">
        <f t="shared" si="400"/>
        <v>0</v>
      </c>
      <c r="H3426" s="131">
        <f t="shared" si="401"/>
        <v>0</v>
      </c>
      <c r="I3426" s="128">
        <f t="shared" si="402"/>
        <v>17</v>
      </c>
      <c r="J3426" s="156" t="str">
        <f t="shared" si="404"/>
        <v>2 5 2 523 001</v>
      </c>
      <c r="K3426" s="118">
        <f>SUMIFS(DATOS!$F:$F,DATOS!$A:$A,$C3426,DATOS!$G:$G,$N$1,DATOS!$E:$E,$Q$1)</f>
        <v>0</v>
      </c>
      <c r="L3426" s="118">
        <f>SUMIFS(DATOS!$F:$F,DATOS!$A:$A,$C3426,DATOS!$G:$G,$O$1,DATOS!$E:$E,$Q$1)</f>
        <v>0</v>
      </c>
      <c r="M3426" s="119">
        <f>SUMIFS(DATOS!$F:$F,DATOS!$A:$A,$C3426,DATOS!$G:$G,$P$1,DATOS!$E:$E,$Q$1)</f>
        <v>0</v>
      </c>
      <c r="N3426" s="117">
        <f>SUMIFS(DATOS!$F:$F,DATOS!$A:$A,$C3426,DATOS!$G:$G,$N$1,DATOS!$L:$L,$R$1)</f>
        <v>0</v>
      </c>
      <c r="O3426" s="118">
        <f>SUMIFS(DATOS!$F:$F,DATOS!$A:$A,$C3426,DATOS!$G:$G,$O$1,DATOS!$L:$L,$R$1)</f>
        <v>0</v>
      </c>
      <c r="P3426" s="119">
        <f>SUMIFS(DATOS!$F:$F,DATOS!$A:$A,$C3426,DATOS!$G:$G,$P$1,DATOS!$L:$L,$R$1)</f>
        <v>0</v>
      </c>
      <c r="Q3426" s="117">
        <f>SUMIFS(DATOS!$F:$F,DATOS!$A:$A,$C3426,DATOS!$G:$G,$N$1,DATOS!$J:$J,$S$1)</f>
        <v>0</v>
      </c>
      <c r="R3426" s="118">
        <f>SUMIFS(DATOS!$F:$F,DATOS!$A:$A,$C3426,DATOS!$G:$G,$O$1,DATOS!$J:$J,$S$1)</f>
        <v>0</v>
      </c>
      <c r="S3426" s="119">
        <f>SUMIFS(DATOS!$F:$F,DATOS!$A:$A,$C3426,DATOS!$G:$G,$P$1,DATOS!$J:$J,$S$1)</f>
        <v>0</v>
      </c>
      <c r="T3426" s="117">
        <f>SUMIFS(DATOS!$F:$F,DATOS!$A:$A,$C3426,DATOS!$G:$G,$N$1,DATOS!$K:$K,$T$1)</f>
        <v>0</v>
      </c>
      <c r="U3426" s="118">
        <f>SUMIFS(DATOS!$F:$F,DATOS!$A:$A,$C3426,DATOS!$G:$G,$O$1,DATOS!$K:$K,$T$1)</f>
        <v>0</v>
      </c>
      <c r="V3426" s="119">
        <f>SUMIFS(DATOS!$F:$F,DATOS!$A:$A,$C3426,DATOS!$G:$G,$P$1,DATOS!$K:$K,$R$1)</f>
        <v>0</v>
      </c>
    </row>
    <row r="3427" spans="1:22">
      <c r="A3427" s="128" t="s">
        <v>452</v>
      </c>
      <c r="B3427" s="128" t="str">
        <f t="shared" si="403"/>
        <v>2 5 2 523 002 001</v>
      </c>
      <c r="C3427" s="5" t="s">
        <v>10534</v>
      </c>
      <c r="D3427" t="s">
        <v>3448</v>
      </c>
      <c r="E3427" s="127">
        <f t="shared" si="398"/>
        <v>0</v>
      </c>
      <c r="F3427" s="127">
        <f t="shared" si="399"/>
        <v>0</v>
      </c>
      <c r="G3427" s="127">
        <f t="shared" si="400"/>
        <v>0</v>
      </c>
      <c r="H3427" s="131">
        <f t="shared" si="401"/>
        <v>0</v>
      </c>
      <c r="I3427" s="128">
        <f t="shared" si="402"/>
        <v>17</v>
      </c>
      <c r="J3427" s="156" t="str">
        <f t="shared" si="404"/>
        <v>2 5 2 523 002</v>
      </c>
      <c r="K3427" s="118">
        <f>SUMIFS(DATOS!$F:$F,DATOS!$A:$A,$C3427,DATOS!$G:$G,$N$1,DATOS!$E:$E,$Q$1)</f>
        <v>0</v>
      </c>
      <c r="L3427" s="118">
        <f>SUMIFS(DATOS!$F:$F,DATOS!$A:$A,$C3427,DATOS!$G:$G,$O$1,DATOS!$E:$E,$Q$1)</f>
        <v>0</v>
      </c>
      <c r="M3427" s="119">
        <f>SUMIFS(DATOS!$F:$F,DATOS!$A:$A,$C3427,DATOS!$G:$G,$P$1,DATOS!$E:$E,$Q$1)</f>
        <v>0</v>
      </c>
      <c r="N3427" s="117">
        <f>SUMIFS(DATOS!$F:$F,DATOS!$A:$A,$C3427,DATOS!$G:$G,$N$1,DATOS!$L:$L,$R$1)</f>
        <v>0</v>
      </c>
      <c r="O3427" s="118">
        <f>SUMIFS(DATOS!$F:$F,DATOS!$A:$A,$C3427,DATOS!$G:$G,$O$1,DATOS!$L:$L,$R$1)</f>
        <v>0</v>
      </c>
      <c r="P3427" s="119">
        <f>SUMIFS(DATOS!$F:$F,DATOS!$A:$A,$C3427,DATOS!$G:$G,$P$1,DATOS!$L:$L,$R$1)</f>
        <v>0</v>
      </c>
      <c r="Q3427" s="117">
        <f>SUMIFS(DATOS!$F:$F,DATOS!$A:$A,$C3427,DATOS!$G:$G,$N$1,DATOS!$J:$J,$S$1)</f>
        <v>0</v>
      </c>
      <c r="R3427" s="118">
        <f>SUMIFS(DATOS!$F:$F,DATOS!$A:$A,$C3427,DATOS!$G:$G,$O$1,DATOS!$J:$J,$S$1)</f>
        <v>0</v>
      </c>
      <c r="S3427" s="119">
        <f>SUMIFS(DATOS!$F:$F,DATOS!$A:$A,$C3427,DATOS!$G:$G,$P$1,DATOS!$J:$J,$S$1)</f>
        <v>0</v>
      </c>
      <c r="T3427" s="117">
        <f>SUMIFS(DATOS!$F:$F,DATOS!$A:$A,$C3427,DATOS!$G:$G,$N$1,DATOS!$K:$K,$T$1)</f>
        <v>0</v>
      </c>
      <c r="U3427" s="118">
        <f>SUMIFS(DATOS!$F:$F,DATOS!$A:$A,$C3427,DATOS!$G:$G,$O$1,DATOS!$K:$K,$T$1)</f>
        <v>0</v>
      </c>
      <c r="V3427" s="119">
        <f>SUMIFS(DATOS!$F:$F,DATOS!$A:$A,$C3427,DATOS!$G:$G,$P$1,DATOS!$K:$K,$R$1)</f>
        <v>0</v>
      </c>
    </row>
    <row r="3428" spans="1:22">
      <c r="A3428" s="128" t="s">
        <v>452</v>
      </c>
      <c r="B3428" s="128" t="str">
        <f t="shared" si="403"/>
        <v>2 5 2 523 003 001</v>
      </c>
      <c r="C3428" s="5" t="s">
        <v>10535</v>
      </c>
      <c r="D3428" t="s">
        <v>3448</v>
      </c>
      <c r="E3428" s="127">
        <f t="shared" si="398"/>
        <v>0</v>
      </c>
      <c r="F3428" s="127">
        <f t="shared" si="399"/>
        <v>0</v>
      </c>
      <c r="G3428" s="127">
        <f t="shared" si="400"/>
        <v>0</v>
      </c>
      <c r="H3428" s="131">
        <f t="shared" si="401"/>
        <v>0</v>
      </c>
      <c r="I3428" s="128">
        <f t="shared" si="402"/>
        <v>17</v>
      </c>
      <c r="J3428" s="156" t="str">
        <f t="shared" si="404"/>
        <v>2 5 2 523 003</v>
      </c>
      <c r="K3428" s="118">
        <f>SUMIFS(DATOS!$F:$F,DATOS!$A:$A,$C3428,DATOS!$G:$G,$N$1,DATOS!$E:$E,$Q$1)</f>
        <v>0</v>
      </c>
      <c r="L3428" s="118">
        <f>SUMIFS(DATOS!$F:$F,DATOS!$A:$A,$C3428,DATOS!$G:$G,$O$1,DATOS!$E:$E,$Q$1)</f>
        <v>0</v>
      </c>
      <c r="M3428" s="119">
        <f>SUMIFS(DATOS!$F:$F,DATOS!$A:$A,$C3428,DATOS!$G:$G,$P$1,DATOS!$E:$E,$Q$1)</f>
        <v>0</v>
      </c>
      <c r="N3428" s="117">
        <f>SUMIFS(DATOS!$F:$F,DATOS!$A:$A,$C3428,DATOS!$G:$G,$N$1,DATOS!$L:$L,$R$1)</f>
        <v>0</v>
      </c>
      <c r="O3428" s="118">
        <f>SUMIFS(DATOS!$F:$F,DATOS!$A:$A,$C3428,DATOS!$G:$G,$O$1,DATOS!$L:$L,$R$1)</f>
        <v>0</v>
      </c>
      <c r="P3428" s="119">
        <f>SUMIFS(DATOS!$F:$F,DATOS!$A:$A,$C3428,DATOS!$G:$G,$P$1,DATOS!$L:$L,$R$1)</f>
        <v>0</v>
      </c>
      <c r="Q3428" s="117">
        <f>SUMIFS(DATOS!$F:$F,DATOS!$A:$A,$C3428,DATOS!$G:$G,$N$1,DATOS!$J:$J,$S$1)</f>
        <v>0</v>
      </c>
      <c r="R3428" s="118">
        <f>SUMIFS(DATOS!$F:$F,DATOS!$A:$A,$C3428,DATOS!$G:$G,$O$1,DATOS!$J:$J,$S$1)</f>
        <v>0</v>
      </c>
      <c r="S3428" s="119">
        <f>SUMIFS(DATOS!$F:$F,DATOS!$A:$A,$C3428,DATOS!$G:$G,$P$1,DATOS!$J:$J,$S$1)</f>
        <v>0</v>
      </c>
      <c r="T3428" s="117">
        <f>SUMIFS(DATOS!$F:$F,DATOS!$A:$A,$C3428,DATOS!$G:$G,$N$1,DATOS!$K:$K,$T$1)</f>
        <v>0</v>
      </c>
      <c r="U3428" s="118">
        <f>SUMIFS(DATOS!$F:$F,DATOS!$A:$A,$C3428,DATOS!$G:$G,$O$1,DATOS!$K:$K,$T$1)</f>
        <v>0</v>
      </c>
      <c r="V3428" s="119">
        <f>SUMIFS(DATOS!$F:$F,DATOS!$A:$A,$C3428,DATOS!$G:$G,$P$1,DATOS!$K:$K,$R$1)</f>
        <v>0</v>
      </c>
    </row>
    <row r="3429" spans="1:22">
      <c r="A3429" s="128" t="s">
        <v>452</v>
      </c>
      <c r="B3429" s="128" t="str">
        <f t="shared" si="403"/>
        <v>2 5 2 523 004 001</v>
      </c>
      <c r="C3429" s="5" t="s">
        <v>10536</v>
      </c>
      <c r="D3429" t="s">
        <v>3448</v>
      </c>
      <c r="E3429" s="127">
        <f t="shared" si="398"/>
        <v>0</v>
      </c>
      <c r="F3429" s="127">
        <f t="shared" si="399"/>
        <v>0</v>
      </c>
      <c r="G3429" s="127">
        <f t="shared" si="400"/>
        <v>0</v>
      </c>
      <c r="H3429" s="131">
        <f t="shared" si="401"/>
        <v>0</v>
      </c>
      <c r="I3429" s="128">
        <f t="shared" si="402"/>
        <v>17</v>
      </c>
      <c r="J3429" s="156" t="str">
        <f t="shared" si="404"/>
        <v>2 5 2 523 004</v>
      </c>
      <c r="K3429" s="118">
        <f>SUMIFS(DATOS!$F:$F,DATOS!$A:$A,$C3429,DATOS!$G:$G,$N$1,DATOS!$E:$E,$Q$1)</f>
        <v>0</v>
      </c>
      <c r="L3429" s="118">
        <f>SUMIFS(DATOS!$F:$F,DATOS!$A:$A,$C3429,DATOS!$G:$G,$O$1,DATOS!$E:$E,$Q$1)</f>
        <v>0</v>
      </c>
      <c r="M3429" s="119">
        <f>SUMIFS(DATOS!$F:$F,DATOS!$A:$A,$C3429,DATOS!$G:$G,$P$1,DATOS!$E:$E,$Q$1)</f>
        <v>0</v>
      </c>
      <c r="N3429" s="117">
        <f>SUMIFS(DATOS!$F:$F,DATOS!$A:$A,$C3429,DATOS!$G:$G,$N$1,DATOS!$L:$L,$R$1)</f>
        <v>0</v>
      </c>
      <c r="O3429" s="118">
        <f>SUMIFS(DATOS!$F:$F,DATOS!$A:$A,$C3429,DATOS!$G:$G,$O$1,DATOS!$L:$L,$R$1)</f>
        <v>0</v>
      </c>
      <c r="P3429" s="119">
        <f>SUMIFS(DATOS!$F:$F,DATOS!$A:$A,$C3429,DATOS!$G:$G,$P$1,DATOS!$L:$L,$R$1)</f>
        <v>0</v>
      </c>
      <c r="Q3429" s="117">
        <f>SUMIFS(DATOS!$F:$F,DATOS!$A:$A,$C3429,DATOS!$G:$G,$N$1,DATOS!$J:$J,$S$1)</f>
        <v>0</v>
      </c>
      <c r="R3429" s="118">
        <f>SUMIFS(DATOS!$F:$F,DATOS!$A:$A,$C3429,DATOS!$G:$G,$O$1,DATOS!$J:$J,$S$1)</f>
        <v>0</v>
      </c>
      <c r="S3429" s="119">
        <f>SUMIFS(DATOS!$F:$F,DATOS!$A:$A,$C3429,DATOS!$G:$G,$P$1,DATOS!$J:$J,$S$1)</f>
        <v>0</v>
      </c>
      <c r="T3429" s="117">
        <f>SUMIFS(DATOS!$F:$F,DATOS!$A:$A,$C3429,DATOS!$G:$G,$N$1,DATOS!$K:$K,$T$1)</f>
        <v>0</v>
      </c>
      <c r="U3429" s="118">
        <f>SUMIFS(DATOS!$F:$F,DATOS!$A:$A,$C3429,DATOS!$G:$G,$O$1,DATOS!$K:$K,$T$1)</f>
        <v>0</v>
      </c>
      <c r="V3429" s="119">
        <f>SUMIFS(DATOS!$F:$F,DATOS!$A:$A,$C3429,DATOS!$G:$G,$P$1,DATOS!$K:$K,$R$1)</f>
        <v>0</v>
      </c>
    </row>
    <row r="3430" spans="1:22">
      <c r="A3430" s="128" t="s">
        <v>452</v>
      </c>
      <c r="B3430" s="128" t="str">
        <f t="shared" si="403"/>
        <v>2 5 2 523 005 001</v>
      </c>
      <c r="C3430" s="5" t="s">
        <v>10537</v>
      </c>
      <c r="D3430" t="s">
        <v>3448</v>
      </c>
      <c r="E3430" s="127">
        <f t="shared" si="398"/>
        <v>0</v>
      </c>
      <c r="F3430" s="127">
        <f t="shared" si="399"/>
        <v>0</v>
      </c>
      <c r="G3430" s="127">
        <f t="shared" si="400"/>
        <v>0</v>
      </c>
      <c r="H3430" s="131">
        <f t="shared" si="401"/>
        <v>0</v>
      </c>
      <c r="I3430" s="128">
        <f t="shared" si="402"/>
        <v>17</v>
      </c>
      <c r="J3430" s="156" t="str">
        <f t="shared" si="404"/>
        <v>2 5 2 523 005</v>
      </c>
      <c r="K3430" s="118">
        <f>SUMIFS(DATOS!$F:$F,DATOS!$A:$A,$C3430,DATOS!$G:$G,$N$1,DATOS!$E:$E,$Q$1)</f>
        <v>0</v>
      </c>
      <c r="L3430" s="118">
        <f>SUMIFS(DATOS!$F:$F,DATOS!$A:$A,$C3430,DATOS!$G:$G,$O$1,DATOS!$E:$E,$Q$1)</f>
        <v>0</v>
      </c>
      <c r="M3430" s="119">
        <f>SUMIFS(DATOS!$F:$F,DATOS!$A:$A,$C3430,DATOS!$G:$G,$P$1,DATOS!$E:$E,$Q$1)</f>
        <v>0</v>
      </c>
      <c r="N3430" s="117">
        <f>SUMIFS(DATOS!$F:$F,DATOS!$A:$A,$C3430,DATOS!$G:$G,$N$1,DATOS!$L:$L,$R$1)</f>
        <v>0</v>
      </c>
      <c r="O3430" s="118">
        <f>SUMIFS(DATOS!$F:$F,DATOS!$A:$A,$C3430,DATOS!$G:$G,$O$1,DATOS!$L:$L,$R$1)</f>
        <v>0</v>
      </c>
      <c r="P3430" s="119">
        <f>SUMIFS(DATOS!$F:$F,DATOS!$A:$A,$C3430,DATOS!$G:$G,$P$1,DATOS!$L:$L,$R$1)</f>
        <v>0</v>
      </c>
      <c r="Q3430" s="117">
        <f>SUMIFS(DATOS!$F:$F,DATOS!$A:$A,$C3430,DATOS!$G:$G,$N$1,DATOS!$J:$J,$S$1)</f>
        <v>0</v>
      </c>
      <c r="R3430" s="118">
        <f>SUMIFS(DATOS!$F:$F,DATOS!$A:$A,$C3430,DATOS!$G:$G,$O$1,DATOS!$J:$J,$S$1)</f>
        <v>0</v>
      </c>
      <c r="S3430" s="119">
        <f>SUMIFS(DATOS!$F:$F,DATOS!$A:$A,$C3430,DATOS!$G:$G,$P$1,DATOS!$J:$J,$S$1)</f>
        <v>0</v>
      </c>
      <c r="T3430" s="117">
        <f>SUMIFS(DATOS!$F:$F,DATOS!$A:$A,$C3430,DATOS!$G:$G,$N$1,DATOS!$K:$K,$T$1)</f>
        <v>0</v>
      </c>
      <c r="U3430" s="118">
        <f>SUMIFS(DATOS!$F:$F,DATOS!$A:$A,$C3430,DATOS!$G:$G,$O$1,DATOS!$K:$K,$T$1)</f>
        <v>0</v>
      </c>
      <c r="V3430" s="119">
        <f>SUMIFS(DATOS!$F:$F,DATOS!$A:$A,$C3430,DATOS!$G:$G,$P$1,DATOS!$K:$K,$R$1)</f>
        <v>0</v>
      </c>
    </row>
    <row r="3431" spans="1:22">
      <c r="A3431" s="128" t="s">
        <v>452</v>
      </c>
      <c r="B3431" s="128" t="str">
        <f t="shared" si="403"/>
        <v>2 5 2 529 001 001</v>
      </c>
      <c r="C3431" s="5" t="s">
        <v>5286</v>
      </c>
      <c r="D3431" t="s">
        <v>3449</v>
      </c>
      <c r="E3431" s="127">
        <f t="shared" si="398"/>
        <v>0</v>
      </c>
      <c r="F3431" s="127">
        <f t="shared" si="399"/>
        <v>0</v>
      </c>
      <c r="G3431" s="127">
        <f t="shared" si="400"/>
        <v>0</v>
      </c>
      <c r="H3431" s="131">
        <f t="shared" si="401"/>
        <v>0</v>
      </c>
      <c r="I3431" s="128">
        <f t="shared" si="402"/>
        <v>17</v>
      </c>
      <c r="J3431" s="156" t="str">
        <f t="shared" si="404"/>
        <v>2 5 2 529 001</v>
      </c>
      <c r="K3431" s="118">
        <f>SUMIFS(DATOS!$F:$F,DATOS!$A:$A,$C3431,DATOS!$G:$G,$N$1,DATOS!$E:$E,$Q$1)</f>
        <v>0</v>
      </c>
      <c r="L3431" s="118">
        <f>SUMIFS(DATOS!$F:$F,DATOS!$A:$A,$C3431,DATOS!$G:$G,$O$1,DATOS!$E:$E,$Q$1)</f>
        <v>0</v>
      </c>
      <c r="M3431" s="119">
        <f>SUMIFS(DATOS!$F:$F,DATOS!$A:$A,$C3431,DATOS!$G:$G,$P$1,DATOS!$E:$E,$Q$1)</f>
        <v>0</v>
      </c>
      <c r="N3431" s="117">
        <f>SUMIFS(DATOS!$F:$F,DATOS!$A:$A,$C3431,DATOS!$G:$G,$N$1,DATOS!$L:$L,$R$1)</f>
        <v>0</v>
      </c>
      <c r="O3431" s="118">
        <f>SUMIFS(DATOS!$F:$F,DATOS!$A:$A,$C3431,DATOS!$G:$G,$O$1,DATOS!$L:$L,$R$1)</f>
        <v>0</v>
      </c>
      <c r="P3431" s="119">
        <f>SUMIFS(DATOS!$F:$F,DATOS!$A:$A,$C3431,DATOS!$G:$G,$P$1,DATOS!$L:$L,$R$1)</f>
        <v>0</v>
      </c>
      <c r="Q3431" s="117">
        <f>SUMIFS(DATOS!$F:$F,DATOS!$A:$A,$C3431,DATOS!$G:$G,$N$1,DATOS!$J:$J,$S$1)</f>
        <v>0</v>
      </c>
      <c r="R3431" s="118">
        <f>SUMIFS(DATOS!$F:$F,DATOS!$A:$A,$C3431,DATOS!$G:$G,$O$1,DATOS!$J:$J,$S$1)</f>
        <v>0</v>
      </c>
      <c r="S3431" s="119">
        <f>SUMIFS(DATOS!$F:$F,DATOS!$A:$A,$C3431,DATOS!$G:$G,$P$1,DATOS!$J:$J,$S$1)</f>
        <v>0</v>
      </c>
      <c r="T3431" s="117">
        <f>SUMIFS(DATOS!$F:$F,DATOS!$A:$A,$C3431,DATOS!$G:$G,$N$1,DATOS!$K:$K,$T$1)</f>
        <v>0</v>
      </c>
      <c r="U3431" s="118">
        <f>SUMIFS(DATOS!$F:$F,DATOS!$A:$A,$C3431,DATOS!$G:$G,$O$1,DATOS!$K:$K,$T$1)</f>
        <v>0</v>
      </c>
      <c r="V3431" s="119">
        <f>SUMIFS(DATOS!$F:$F,DATOS!$A:$A,$C3431,DATOS!$G:$G,$P$1,DATOS!$K:$K,$R$1)</f>
        <v>0</v>
      </c>
    </row>
    <row r="3432" spans="1:22">
      <c r="A3432" s="128" t="s">
        <v>452</v>
      </c>
      <c r="B3432" s="128" t="str">
        <f t="shared" si="403"/>
        <v>2 5 2 529 002 001</v>
      </c>
      <c r="C3432" s="5" t="s">
        <v>10538</v>
      </c>
      <c r="D3432" t="s">
        <v>3449</v>
      </c>
      <c r="E3432" s="127">
        <f t="shared" si="398"/>
        <v>0</v>
      </c>
      <c r="F3432" s="127">
        <f t="shared" si="399"/>
        <v>0</v>
      </c>
      <c r="G3432" s="127">
        <f t="shared" si="400"/>
        <v>0</v>
      </c>
      <c r="H3432" s="131">
        <f t="shared" si="401"/>
        <v>0</v>
      </c>
      <c r="I3432" s="128">
        <f t="shared" si="402"/>
        <v>17</v>
      </c>
      <c r="J3432" s="156" t="str">
        <f t="shared" si="404"/>
        <v>2 5 2 529 002</v>
      </c>
      <c r="K3432" s="118">
        <f>SUMIFS(DATOS!$F:$F,DATOS!$A:$A,$C3432,DATOS!$G:$G,$N$1,DATOS!$E:$E,$Q$1)</f>
        <v>0</v>
      </c>
      <c r="L3432" s="118">
        <f>SUMIFS(DATOS!$F:$F,DATOS!$A:$A,$C3432,DATOS!$G:$G,$O$1,DATOS!$E:$E,$Q$1)</f>
        <v>0</v>
      </c>
      <c r="M3432" s="119">
        <f>SUMIFS(DATOS!$F:$F,DATOS!$A:$A,$C3432,DATOS!$G:$G,$P$1,DATOS!$E:$E,$Q$1)</f>
        <v>0</v>
      </c>
      <c r="N3432" s="117">
        <f>SUMIFS(DATOS!$F:$F,DATOS!$A:$A,$C3432,DATOS!$G:$G,$N$1,DATOS!$L:$L,$R$1)</f>
        <v>0</v>
      </c>
      <c r="O3432" s="118">
        <f>SUMIFS(DATOS!$F:$F,DATOS!$A:$A,$C3432,DATOS!$G:$G,$O$1,DATOS!$L:$L,$R$1)</f>
        <v>0</v>
      </c>
      <c r="P3432" s="119">
        <f>SUMIFS(DATOS!$F:$F,DATOS!$A:$A,$C3432,DATOS!$G:$G,$P$1,DATOS!$L:$L,$R$1)</f>
        <v>0</v>
      </c>
      <c r="Q3432" s="117">
        <f>SUMIFS(DATOS!$F:$F,DATOS!$A:$A,$C3432,DATOS!$G:$G,$N$1,DATOS!$J:$J,$S$1)</f>
        <v>0</v>
      </c>
      <c r="R3432" s="118">
        <f>SUMIFS(DATOS!$F:$F,DATOS!$A:$A,$C3432,DATOS!$G:$G,$O$1,DATOS!$J:$J,$S$1)</f>
        <v>0</v>
      </c>
      <c r="S3432" s="119">
        <f>SUMIFS(DATOS!$F:$F,DATOS!$A:$A,$C3432,DATOS!$G:$G,$P$1,DATOS!$J:$J,$S$1)</f>
        <v>0</v>
      </c>
      <c r="T3432" s="117">
        <f>SUMIFS(DATOS!$F:$F,DATOS!$A:$A,$C3432,DATOS!$G:$G,$N$1,DATOS!$K:$K,$T$1)</f>
        <v>0</v>
      </c>
      <c r="U3432" s="118">
        <f>SUMIFS(DATOS!$F:$F,DATOS!$A:$A,$C3432,DATOS!$G:$G,$O$1,DATOS!$K:$K,$T$1)</f>
        <v>0</v>
      </c>
      <c r="V3432" s="119">
        <f>SUMIFS(DATOS!$F:$F,DATOS!$A:$A,$C3432,DATOS!$G:$G,$P$1,DATOS!$K:$K,$R$1)</f>
        <v>0</v>
      </c>
    </row>
    <row r="3433" spans="1:22">
      <c r="A3433" s="128" t="s">
        <v>452</v>
      </c>
      <c r="B3433" s="128" t="str">
        <f t="shared" si="403"/>
        <v>2 5 2 529 003 001</v>
      </c>
      <c r="C3433" s="5" t="s">
        <v>10539</v>
      </c>
      <c r="D3433" t="s">
        <v>3449</v>
      </c>
      <c r="E3433" s="127">
        <f t="shared" si="398"/>
        <v>0</v>
      </c>
      <c r="F3433" s="127">
        <f t="shared" si="399"/>
        <v>0</v>
      </c>
      <c r="G3433" s="127">
        <f t="shared" si="400"/>
        <v>0</v>
      </c>
      <c r="H3433" s="131">
        <f t="shared" si="401"/>
        <v>0</v>
      </c>
      <c r="I3433" s="128">
        <f t="shared" si="402"/>
        <v>17</v>
      </c>
      <c r="J3433" s="156" t="str">
        <f t="shared" si="404"/>
        <v>2 5 2 529 003</v>
      </c>
      <c r="K3433" s="118">
        <f>SUMIFS(DATOS!$F:$F,DATOS!$A:$A,$C3433,DATOS!$G:$G,$N$1,DATOS!$E:$E,$Q$1)</f>
        <v>0</v>
      </c>
      <c r="L3433" s="118">
        <f>SUMIFS(DATOS!$F:$F,DATOS!$A:$A,$C3433,DATOS!$G:$G,$O$1,DATOS!$E:$E,$Q$1)</f>
        <v>0</v>
      </c>
      <c r="M3433" s="119">
        <f>SUMIFS(DATOS!$F:$F,DATOS!$A:$A,$C3433,DATOS!$G:$G,$P$1,DATOS!$E:$E,$Q$1)</f>
        <v>0</v>
      </c>
      <c r="N3433" s="117">
        <f>SUMIFS(DATOS!$F:$F,DATOS!$A:$A,$C3433,DATOS!$G:$G,$N$1,DATOS!$L:$L,$R$1)</f>
        <v>0</v>
      </c>
      <c r="O3433" s="118">
        <f>SUMIFS(DATOS!$F:$F,DATOS!$A:$A,$C3433,DATOS!$G:$G,$O$1,DATOS!$L:$L,$R$1)</f>
        <v>0</v>
      </c>
      <c r="P3433" s="119">
        <f>SUMIFS(DATOS!$F:$F,DATOS!$A:$A,$C3433,DATOS!$G:$G,$P$1,DATOS!$L:$L,$R$1)</f>
        <v>0</v>
      </c>
      <c r="Q3433" s="117">
        <f>SUMIFS(DATOS!$F:$F,DATOS!$A:$A,$C3433,DATOS!$G:$G,$N$1,DATOS!$J:$J,$S$1)</f>
        <v>0</v>
      </c>
      <c r="R3433" s="118">
        <f>SUMIFS(DATOS!$F:$F,DATOS!$A:$A,$C3433,DATOS!$G:$G,$O$1,DATOS!$J:$J,$S$1)</f>
        <v>0</v>
      </c>
      <c r="S3433" s="119">
        <f>SUMIFS(DATOS!$F:$F,DATOS!$A:$A,$C3433,DATOS!$G:$G,$P$1,DATOS!$J:$J,$S$1)</f>
        <v>0</v>
      </c>
      <c r="T3433" s="117">
        <f>SUMIFS(DATOS!$F:$F,DATOS!$A:$A,$C3433,DATOS!$G:$G,$N$1,DATOS!$K:$K,$T$1)</f>
        <v>0</v>
      </c>
      <c r="U3433" s="118">
        <f>SUMIFS(DATOS!$F:$F,DATOS!$A:$A,$C3433,DATOS!$G:$G,$O$1,DATOS!$K:$K,$T$1)</f>
        <v>0</v>
      </c>
      <c r="V3433" s="119">
        <f>SUMIFS(DATOS!$F:$F,DATOS!$A:$A,$C3433,DATOS!$G:$G,$P$1,DATOS!$K:$K,$R$1)</f>
        <v>0</v>
      </c>
    </row>
    <row r="3434" spans="1:22">
      <c r="A3434" s="128" t="s">
        <v>452</v>
      </c>
      <c r="B3434" s="128" t="str">
        <f t="shared" si="403"/>
        <v>2 5 2 529 004 001</v>
      </c>
      <c r="C3434" s="5" t="s">
        <v>10540</v>
      </c>
      <c r="D3434" t="s">
        <v>3449</v>
      </c>
      <c r="E3434" s="127">
        <f t="shared" si="398"/>
        <v>0</v>
      </c>
      <c r="F3434" s="127">
        <f t="shared" si="399"/>
        <v>0</v>
      </c>
      <c r="G3434" s="127">
        <f t="shared" si="400"/>
        <v>0</v>
      </c>
      <c r="H3434" s="131">
        <f t="shared" si="401"/>
        <v>0</v>
      </c>
      <c r="I3434" s="128">
        <f t="shared" si="402"/>
        <v>17</v>
      </c>
      <c r="J3434" s="156" t="str">
        <f t="shared" si="404"/>
        <v>2 5 2 529 004</v>
      </c>
      <c r="K3434" s="118">
        <f>SUMIFS(DATOS!$F:$F,DATOS!$A:$A,$C3434,DATOS!$G:$G,$N$1,DATOS!$E:$E,$Q$1)</f>
        <v>0</v>
      </c>
      <c r="L3434" s="118">
        <f>SUMIFS(DATOS!$F:$F,DATOS!$A:$A,$C3434,DATOS!$G:$G,$O$1,DATOS!$E:$E,$Q$1)</f>
        <v>0</v>
      </c>
      <c r="M3434" s="119">
        <f>SUMIFS(DATOS!$F:$F,DATOS!$A:$A,$C3434,DATOS!$G:$G,$P$1,DATOS!$E:$E,$Q$1)</f>
        <v>0</v>
      </c>
      <c r="N3434" s="117">
        <f>SUMIFS(DATOS!$F:$F,DATOS!$A:$A,$C3434,DATOS!$G:$G,$N$1,DATOS!$L:$L,$R$1)</f>
        <v>0</v>
      </c>
      <c r="O3434" s="118">
        <f>SUMIFS(DATOS!$F:$F,DATOS!$A:$A,$C3434,DATOS!$G:$G,$O$1,DATOS!$L:$L,$R$1)</f>
        <v>0</v>
      </c>
      <c r="P3434" s="119">
        <f>SUMIFS(DATOS!$F:$F,DATOS!$A:$A,$C3434,DATOS!$G:$G,$P$1,DATOS!$L:$L,$R$1)</f>
        <v>0</v>
      </c>
      <c r="Q3434" s="117">
        <f>SUMIFS(DATOS!$F:$F,DATOS!$A:$A,$C3434,DATOS!$G:$G,$N$1,DATOS!$J:$J,$S$1)</f>
        <v>0</v>
      </c>
      <c r="R3434" s="118">
        <f>SUMIFS(DATOS!$F:$F,DATOS!$A:$A,$C3434,DATOS!$G:$G,$O$1,DATOS!$J:$J,$S$1)</f>
        <v>0</v>
      </c>
      <c r="S3434" s="119">
        <f>SUMIFS(DATOS!$F:$F,DATOS!$A:$A,$C3434,DATOS!$G:$G,$P$1,DATOS!$J:$J,$S$1)</f>
        <v>0</v>
      </c>
      <c r="T3434" s="117">
        <f>SUMIFS(DATOS!$F:$F,DATOS!$A:$A,$C3434,DATOS!$G:$G,$N$1,DATOS!$K:$K,$T$1)</f>
        <v>0</v>
      </c>
      <c r="U3434" s="118">
        <f>SUMIFS(DATOS!$F:$F,DATOS!$A:$A,$C3434,DATOS!$G:$G,$O$1,DATOS!$K:$K,$T$1)</f>
        <v>0</v>
      </c>
      <c r="V3434" s="119">
        <f>SUMIFS(DATOS!$F:$F,DATOS!$A:$A,$C3434,DATOS!$G:$G,$P$1,DATOS!$K:$K,$R$1)</f>
        <v>0</v>
      </c>
    </row>
    <row r="3435" spans="1:22">
      <c r="A3435" s="128" t="s">
        <v>452</v>
      </c>
      <c r="B3435" s="128" t="str">
        <f t="shared" si="403"/>
        <v>2 5 2 529 005 001</v>
      </c>
      <c r="C3435" s="5" t="s">
        <v>10541</v>
      </c>
      <c r="D3435" t="s">
        <v>3449</v>
      </c>
      <c r="E3435" s="127">
        <f t="shared" si="398"/>
        <v>0</v>
      </c>
      <c r="F3435" s="127">
        <f t="shared" si="399"/>
        <v>0</v>
      </c>
      <c r="G3435" s="127">
        <f t="shared" si="400"/>
        <v>0</v>
      </c>
      <c r="H3435" s="131">
        <f t="shared" si="401"/>
        <v>0</v>
      </c>
      <c r="I3435" s="128">
        <f t="shared" si="402"/>
        <v>17</v>
      </c>
      <c r="J3435" s="156" t="str">
        <f t="shared" si="404"/>
        <v>2 5 2 529 005</v>
      </c>
      <c r="K3435" s="118">
        <f>SUMIFS(DATOS!$F:$F,DATOS!$A:$A,$C3435,DATOS!$G:$G,$N$1,DATOS!$E:$E,$Q$1)</f>
        <v>0</v>
      </c>
      <c r="L3435" s="118">
        <f>SUMIFS(DATOS!$F:$F,DATOS!$A:$A,$C3435,DATOS!$G:$G,$O$1,DATOS!$E:$E,$Q$1)</f>
        <v>0</v>
      </c>
      <c r="M3435" s="119">
        <f>SUMIFS(DATOS!$F:$F,DATOS!$A:$A,$C3435,DATOS!$G:$G,$P$1,DATOS!$E:$E,$Q$1)</f>
        <v>0</v>
      </c>
      <c r="N3435" s="117">
        <f>SUMIFS(DATOS!$F:$F,DATOS!$A:$A,$C3435,DATOS!$G:$G,$N$1,DATOS!$L:$L,$R$1)</f>
        <v>0</v>
      </c>
      <c r="O3435" s="118">
        <f>SUMIFS(DATOS!$F:$F,DATOS!$A:$A,$C3435,DATOS!$G:$G,$O$1,DATOS!$L:$L,$R$1)</f>
        <v>0</v>
      </c>
      <c r="P3435" s="119">
        <f>SUMIFS(DATOS!$F:$F,DATOS!$A:$A,$C3435,DATOS!$G:$G,$P$1,DATOS!$L:$L,$R$1)</f>
        <v>0</v>
      </c>
      <c r="Q3435" s="117">
        <f>SUMIFS(DATOS!$F:$F,DATOS!$A:$A,$C3435,DATOS!$G:$G,$N$1,DATOS!$J:$J,$S$1)</f>
        <v>0</v>
      </c>
      <c r="R3435" s="118">
        <f>SUMIFS(DATOS!$F:$F,DATOS!$A:$A,$C3435,DATOS!$G:$G,$O$1,DATOS!$J:$J,$S$1)</f>
        <v>0</v>
      </c>
      <c r="S3435" s="119">
        <f>SUMIFS(DATOS!$F:$F,DATOS!$A:$A,$C3435,DATOS!$G:$G,$P$1,DATOS!$J:$J,$S$1)</f>
        <v>0</v>
      </c>
      <c r="T3435" s="117">
        <f>SUMIFS(DATOS!$F:$F,DATOS!$A:$A,$C3435,DATOS!$G:$G,$N$1,DATOS!$K:$K,$T$1)</f>
        <v>0</v>
      </c>
      <c r="U3435" s="118">
        <f>SUMIFS(DATOS!$F:$F,DATOS!$A:$A,$C3435,DATOS!$G:$G,$O$1,DATOS!$K:$K,$T$1)</f>
        <v>0</v>
      </c>
      <c r="V3435" s="119">
        <f>SUMIFS(DATOS!$F:$F,DATOS!$A:$A,$C3435,DATOS!$G:$G,$P$1,DATOS!$K:$K,$R$1)</f>
        <v>0</v>
      </c>
    </row>
    <row r="3436" spans="1:22">
      <c r="A3436" s="128" t="s">
        <v>452</v>
      </c>
      <c r="B3436" s="128" t="str">
        <f t="shared" si="403"/>
        <v>2 5 3 531 001 001</v>
      </c>
      <c r="C3436" s="5" t="s">
        <v>5294</v>
      </c>
      <c r="D3436" t="s">
        <v>3450</v>
      </c>
      <c r="E3436" s="127">
        <f t="shared" si="398"/>
        <v>0</v>
      </c>
      <c r="F3436" s="127">
        <f t="shared" si="399"/>
        <v>0</v>
      </c>
      <c r="G3436" s="127">
        <f t="shared" si="400"/>
        <v>0</v>
      </c>
      <c r="H3436" s="131">
        <f t="shared" si="401"/>
        <v>0</v>
      </c>
      <c r="I3436" s="128">
        <f t="shared" si="402"/>
        <v>17</v>
      </c>
      <c r="J3436" s="156" t="str">
        <f t="shared" si="404"/>
        <v>2 5 3 531 001</v>
      </c>
      <c r="K3436" s="118">
        <f>SUMIFS(DATOS!$F:$F,DATOS!$A:$A,$C3436,DATOS!$G:$G,$N$1,DATOS!$E:$E,$Q$1)</f>
        <v>0</v>
      </c>
      <c r="L3436" s="118">
        <f>SUMIFS(DATOS!$F:$F,DATOS!$A:$A,$C3436,DATOS!$G:$G,$O$1,DATOS!$E:$E,$Q$1)</f>
        <v>0</v>
      </c>
      <c r="M3436" s="119">
        <f>SUMIFS(DATOS!$F:$F,DATOS!$A:$A,$C3436,DATOS!$G:$G,$P$1,DATOS!$E:$E,$Q$1)</f>
        <v>0</v>
      </c>
      <c r="N3436" s="117">
        <f>SUMIFS(DATOS!$F:$F,DATOS!$A:$A,$C3436,DATOS!$G:$G,$N$1,DATOS!$L:$L,$R$1)</f>
        <v>0</v>
      </c>
      <c r="O3436" s="118">
        <f>SUMIFS(DATOS!$F:$F,DATOS!$A:$A,$C3436,DATOS!$G:$G,$O$1,DATOS!$L:$L,$R$1)</f>
        <v>0</v>
      </c>
      <c r="P3436" s="119">
        <f>SUMIFS(DATOS!$F:$F,DATOS!$A:$A,$C3436,DATOS!$G:$G,$P$1,DATOS!$L:$L,$R$1)</f>
        <v>0</v>
      </c>
      <c r="Q3436" s="117">
        <f>SUMIFS(DATOS!$F:$F,DATOS!$A:$A,$C3436,DATOS!$G:$G,$N$1,DATOS!$J:$J,$S$1)</f>
        <v>0</v>
      </c>
      <c r="R3436" s="118">
        <f>SUMIFS(DATOS!$F:$F,DATOS!$A:$A,$C3436,DATOS!$G:$G,$O$1,DATOS!$J:$J,$S$1)</f>
        <v>0</v>
      </c>
      <c r="S3436" s="119">
        <f>SUMIFS(DATOS!$F:$F,DATOS!$A:$A,$C3436,DATOS!$G:$G,$P$1,DATOS!$J:$J,$S$1)</f>
        <v>0</v>
      </c>
      <c r="T3436" s="117">
        <f>SUMIFS(DATOS!$F:$F,DATOS!$A:$A,$C3436,DATOS!$G:$G,$N$1,DATOS!$K:$K,$T$1)</f>
        <v>0</v>
      </c>
      <c r="U3436" s="118">
        <f>SUMIFS(DATOS!$F:$F,DATOS!$A:$A,$C3436,DATOS!$G:$G,$O$1,DATOS!$K:$K,$T$1)</f>
        <v>0</v>
      </c>
      <c r="V3436" s="119">
        <f>SUMIFS(DATOS!$F:$F,DATOS!$A:$A,$C3436,DATOS!$G:$G,$P$1,DATOS!$K:$K,$R$1)</f>
        <v>0</v>
      </c>
    </row>
    <row r="3437" spans="1:22">
      <c r="A3437" s="128" t="s">
        <v>452</v>
      </c>
      <c r="B3437" s="128" t="str">
        <f t="shared" si="403"/>
        <v>2 5 3 531 002 001</v>
      </c>
      <c r="C3437" s="5" t="s">
        <v>10542</v>
      </c>
      <c r="D3437" t="s">
        <v>3450</v>
      </c>
      <c r="E3437" s="127">
        <f t="shared" si="398"/>
        <v>0</v>
      </c>
      <c r="F3437" s="127">
        <f t="shared" si="399"/>
        <v>0</v>
      </c>
      <c r="G3437" s="127">
        <f t="shared" si="400"/>
        <v>0</v>
      </c>
      <c r="H3437" s="131">
        <f t="shared" si="401"/>
        <v>0</v>
      </c>
      <c r="I3437" s="128">
        <f t="shared" si="402"/>
        <v>17</v>
      </c>
      <c r="J3437" s="156" t="str">
        <f t="shared" si="404"/>
        <v>2 5 3 531 002</v>
      </c>
      <c r="K3437" s="118">
        <f>SUMIFS(DATOS!$F:$F,DATOS!$A:$A,$C3437,DATOS!$G:$G,$N$1,DATOS!$E:$E,$Q$1)</f>
        <v>0</v>
      </c>
      <c r="L3437" s="118">
        <f>SUMIFS(DATOS!$F:$F,DATOS!$A:$A,$C3437,DATOS!$G:$G,$O$1,DATOS!$E:$E,$Q$1)</f>
        <v>0</v>
      </c>
      <c r="M3437" s="119">
        <f>SUMIFS(DATOS!$F:$F,DATOS!$A:$A,$C3437,DATOS!$G:$G,$P$1,DATOS!$E:$E,$Q$1)</f>
        <v>0</v>
      </c>
      <c r="N3437" s="117">
        <f>SUMIFS(DATOS!$F:$F,DATOS!$A:$A,$C3437,DATOS!$G:$G,$N$1,DATOS!$L:$L,$R$1)</f>
        <v>0</v>
      </c>
      <c r="O3437" s="118">
        <f>SUMIFS(DATOS!$F:$F,DATOS!$A:$A,$C3437,DATOS!$G:$G,$O$1,DATOS!$L:$L,$R$1)</f>
        <v>0</v>
      </c>
      <c r="P3437" s="119">
        <f>SUMIFS(DATOS!$F:$F,DATOS!$A:$A,$C3437,DATOS!$G:$G,$P$1,DATOS!$L:$L,$R$1)</f>
        <v>0</v>
      </c>
      <c r="Q3437" s="117">
        <f>SUMIFS(DATOS!$F:$F,DATOS!$A:$A,$C3437,DATOS!$G:$G,$N$1,DATOS!$J:$J,$S$1)</f>
        <v>0</v>
      </c>
      <c r="R3437" s="118">
        <f>SUMIFS(DATOS!$F:$F,DATOS!$A:$A,$C3437,DATOS!$G:$G,$O$1,DATOS!$J:$J,$S$1)</f>
        <v>0</v>
      </c>
      <c r="S3437" s="119">
        <f>SUMIFS(DATOS!$F:$F,DATOS!$A:$A,$C3437,DATOS!$G:$G,$P$1,DATOS!$J:$J,$S$1)</f>
        <v>0</v>
      </c>
      <c r="T3437" s="117">
        <f>SUMIFS(DATOS!$F:$F,DATOS!$A:$A,$C3437,DATOS!$G:$G,$N$1,DATOS!$K:$K,$T$1)</f>
        <v>0</v>
      </c>
      <c r="U3437" s="118">
        <f>SUMIFS(DATOS!$F:$F,DATOS!$A:$A,$C3437,DATOS!$G:$G,$O$1,DATOS!$K:$K,$T$1)</f>
        <v>0</v>
      </c>
      <c r="V3437" s="119">
        <f>SUMIFS(DATOS!$F:$F,DATOS!$A:$A,$C3437,DATOS!$G:$G,$P$1,DATOS!$K:$K,$R$1)</f>
        <v>0</v>
      </c>
    </row>
    <row r="3438" spans="1:22">
      <c r="A3438" s="128" t="s">
        <v>452</v>
      </c>
      <c r="B3438" s="128" t="str">
        <f t="shared" si="403"/>
        <v>2 5 3 531 003 001</v>
      </c>
      <c r="C3438" s="5" t="s">
        <v>10543</v>
      </c>
      <c r="D3438" t="s">
        <v>3450</v>
      </c>
      <c r="E3438" s="127">
        <f t="shared" ref="E3438:E3501" si="405">SUBTOTAL(9,K3438,N3438,Q3438,T3438)</f>
        <v>0</v>
      </c>
      <c r="F3438" s="127">
        <f t="shared" ref="F3438:F3501" si="406">SUBTOTAL(9,L3438,O3438,R3438,U3438)</f>
        <v>0</v>
      </c>
      <c r="G3438" s="127">
        <f t="shared" ref="G3438:G3501" si="407">SUBTOTAL(9,M3438,P3438,S3438,V3438)</f>
        <v>0</v>
      </c>
      <c r="H3438" s="131">
        <f t="shared" ref="H3438:H3501" si="408">SUM(E3438:G3438)</f>
        <v>0</v>
      </c>
      <c r="I3438" s="128">
        <f t="shared" ref="I3438:I3501" si="409">LEN(C3438)</f>
        <v>17</v>
      </c>
      <c r="J3438" s="156" t="str">
        <f t="shared" si="404"/>
        <v>2 5 3 531 003</v>
      </c>
      <c r="K3438" s="118">
        <f>SUMIFS(DATOS!$F:$F,DATOS!$A:$A,$C3438,DATOS!$G:$G,$N$1,DATOS!$E:$E,$Q$1)</f>
        <v>0</v>
      </c>
      <c r="L3438" s="118">
        <f>SUMIFS(DATOS!$F:$F,DATOS!$A:$A,$C3438,DATOS!$G:$G,$O$1,DATOS!$E:$E,$Q$1)</f>
        <v>0</v>
      </c>
      <c r="M3438" s="119">
        <f>SUMIFS(DATOS!$F:$F,DATOS!$A:$A,$C3438,DATOS!$G:$G,$P$1,DATOS!$E:$E,$Q$1)</f>
        <v>0</v>
      </c>
      <c r="N3438" s="117">
        <f>SUMIFS(DATOS!$F:$F,DATOS!$A:$A,$C3438,DATOS!$G:$G,$N$1,DATOS!$L:$L,$R$1)</f>
        <v>0</v>
      </c>
      <c r="O3438" s="118">
        <f>SUMIFS(DATOS!$F:$F,DATOS!$A:$A,$C3438,DATOS!$G:$G,$O$1,DATOS!$L:$L,$R$1)</f>
        <v>0</v>
      </c>
      <c r="P3438" s="119">
        <f>SUMIFS(DATOS!$F:$F,DATOS!$A:$A,$C3438,DATOS!$G:$G,$P$1,DATOS!$L:$L,$R$1)</f>
        <v>0</v>
      </c>
      <c r="Q3438" s="117">
        <f>SUMIFS(DATOS!$F:$F,DATOS!$A:$A,$C3438,DATOS!$G:$G,$N$1,DATOS!$J:$J,$S$1)</f>
        <v>0</v>
      </c>
      <c r="R3438" s="118">
        <f>SUMIFS(DATOS!$F:$F,DATOS!$A:$A,$C3438,DATOS!$G:$G,$O$1,DATOS!$J:$J,$S$1)</f>
        <v>0</v>
      </c>
      <c r="S3438" s="119">
        <f>SUMIFS(DATOS!$F:$F,DATOS!$A:$A,$C3438,DATOS!$G:$G,$P$1,DATOS!$J:$J,$S$1)</f>
        <v>0</v>
      </c>
      <c r="T3438" s="117">
        <f>SUMIFS(DATOS!$F:$F,DATOS!$A:$A,$C3438,DATOS!$G:$G,$N$1,DATOS!$K:$K,$T$1)</f>
        <v>0</v>
      </c>
      <c r="U3438" s="118">
        <f>SUMIFS(DATOS!$F:$F,DATOS!$A:$A,$C3438,DATOS!$G:$G,$O$1,DATOS!$K:$K,$T$1)</f>
        <v>0</v>
      </c>
      <c r="V3438" s="119">
        <f>SUMIFS(DATOS!$F:$F,DATOS!$A:$A,$C3438,DATOS!$G:$G,$P$1,DATOS!$K:$K,$R$1)</f>
        <v>0</v>
      </c>
    </row>
    <row r="3439" spans="1:22">
      <c r="A3439" s="128" t="s">
        <v>452</v>
      </c>
      <c r="B3439" s="128" t="str">
        <f t="shared" si="403"/>
        <v>2 5 3 531 004 001</v>
      </c>
      <c r="C3439" s="5" t="s">
        <v>10544</v>
      </c>
      <c r="D3439" t="s">
        <v>3450</v>
      </c>
      <c r="E3439" s="127">
        <f t="shared" si="405"/>
        <v>0</v>
      </c>
      <c r="F3439" s="127">
        <f t="shared" si="406"/>
        <v>0</v>
      </c>
      <c r="G3439" s="127">
        <f t="shared" si="407"/>
        <v>0</v>
      </c>
      <c r="H3439" s="131">
        <f t="shared" si="408"/>
        <v>0</v>
      </c>
      <c r="I3439" s="128">
        <f t="shared" si="409"/>
        <v>17</v>
      </c>
      <c r="J3439" s="156" t="str">
        <f t="shared" si="404"/>
        <v>2 5 3 531 004</v>
      </c>
      <c r="K3439" s="118">
        <f>SUMIFS(DATOS!$F:$F,DATOS!$A:$A,$C3439,DATOS!$G:$G,$N$1,DATOS!$E:$E,$Q$1)</f>
        <v>0</v>
      </c>
      <c r="L3439" s="118">
        <f>SUMIFS(DATOS!$F:$F,DATOS!$A:$A,$C3439,DATOS!$G:$G,$O$1,DATOS!$E:$E,$Q$1)</f>
        <v>0</v>
      </c>
      <c r="M3439" s="119">
        <f>SUMIFS(DATOS!$F:$F,DATOS!$A:$A,$C3439,DATOS!$G:$G,$P$1,DATOS!$E:$E,$Q$1)</f>
        <v>0</v>
      </c>
      <c r="N3439" s="117">
        <f>SUMIFS(DATOS!$F:$F,DATOS!$A:$A,$C3439,DATOS!$G:$G,$N$1,DATOS!$L:$L,$R$1)</f>
        <v>0</v>
      </c>
      <c r="O3439" s="118">
        <f>SUMIFS(DATOS!$F:$F,DATOS!$A:$A,$C3439,DATOS!$G:$G,$O$1,DATOS!$L:$L,$R$1)</f>
        <v>0</v>
      </c>
      <c r="P3439" s="119">
        <f>SUMIFS(DATOS!$F:$F,DATOS!$A:$A,$C3439,DATOS!$G:$G,$P$1,DATOS!$L:$L,$R$1)</f>
        <v>0</v>
      </c>
      <c r="Q3439" s="117">
        <f>SUMIFS(DATOS!$F:$F,DATOS!$A:$A,$C3439,DATOS!$G:$G,$N$1,DATOS!$J:$J,$S$1)</f>
        <v>0</v>
      </c>
      <c r="R3439" s="118">
        <f>SUMIFS(DATOS!$F:$F,DATOS!$A:$A,$C3439,DATOS!$G:$G,$O$1,DATOS!$J:$J,$S$1)</f>
        <v>0</v>
      </c>
      <c r="S3439" s="119">
        <f>SUMIFS(DATOS!$F:$F,DATOS!$A:$A,$C3439,DATOS!$G:$G,$P$1,DATOS!$J:$J,$S$1)</f>
        <v>0</v>
      </c>
      <c r="T3439" s="117">
        <f>SUMIFS(DATOS!$F:$F,DATOS!$A:$A,$C3439,DATOS!$G:$G,$N$1,DATOS!$K:$K,$T$1)</f>
        <v>0</v>
      </c>
      <c r="U3439" s="118">
        <f>SUMIFS(DATOS!$F:$F,DATOS!$A:$A,$C3439,DATOS!$G:$G,$O$1,DATOS!$K:$K,$T$1)</f>
        <v>0</v>
      </c>
      <c r="V3439" s="119">
        <f>SUMIFS(DATOS!$F:$F,DATOS!$A:$A,$C3439,DATOS!$G:$G,$P$1,DATOS!$K:$K,$R$1)</f>
        <v>0</v>
      </c>
    </row>
    <row r="3440" spans="1:22">
      <c r="A3440" s="128" t="s">
        <v>452</v>
      </c>
      <c r="B3440" s="128" t="str">
        <f t="shared" si="403"/>
        <v>2 5 3 531 005 001</v>
      </c>
      <c r="C3440" s="5" t="s">
        <v>10545</v>
      </c>
      <c r="D3440" t="s">
        <v>3450</v>
      </c>
      <c r="E3440" s="127">
        <f t="shared" si="405"/>
        <v>0</v>
      </c>
      <c r="F3440" s="127">
        <f t="shared" si="406"/>
        <v>0</v>
      </c>
      <c r="G3440" s="127">
        <f t="shared" si="407"/>
        <v>0</v>
      </c>
      <c r="H3440" s="131">
        <f t="shared" si="408"/>
        <v>0</v>
      </c>
      <c r="I3440" s="128">
        <f t="shared" si="409"/>
        <v>17</v>
      </c>
      <c r="J3440" s="156" t="str">
        <f t="shared" si="404"/>
        <v>2 5 3 531 005</v>
      </c>
      <c r="K3440" s="118">
        <f>SUMIFS(DATOS!$F:$F,DATOS!$A:$A,$C3440,DATOS!$G:$G,$N$1,DATOS!$E:$E,$Q$1)</f>
        <v>0</v>
      </c>
      <c r="L3440" s="118">
        <f>SUMIFS(DATOS!$F:$F,DATOS!$A:$A,$C3440,DATOS!$G:$G,$O$1,DATOS!$E:$E,$Q$1)</f>
        <v>0</v>
      </c>
      <c r="M3440" s="119">
        <f>SUMIFS(DATOS!$F:$F,DATOS!$A:$A,$C3440,DATOS!$G:$G,$P$1,DATOS!$E:$E,$Q$1)</f>
        <v>0</v>
      </c>
      <c r="N3440" s="117">
        <f>SUMIFS(DATOS!$F:$F,DATOS!$A:$A,$C3440,DATOS!$G:$G,$N$1,DATOS!$L:$L,$R$1)</f>
        <v>0</v>
      </c>
      <c r="O3440" s="118">
        <f>SUMIFS(DATOS!$F:$F,DATOS!$A:$A,$C3440,DATOS!$G:$G,$O$1,DATOS!$L:$L,$R$1)</f>
        <v>0</v>
      </c>
      <c r="P3440" s="119">
        <f>SUMIFS(DATOS!$F:$F,DATOS!$A:$A,$C3440,DATOS!$G:$G,$P$1,DATOS!$L:$L,$R$1)</f>
        <v>0</v>
      </c>
      <c r="Q3440" s="117">
        <f>SUMIFS(DATOS!$F:$F,DATOS!$A:$A,$C3440,DATOS!$G:$G,$N$1,DATOS!$J:$J,$S$1)</f>
        <v>0</v>
      </c>
      <c r="R3440" s="118">
        <f>SUMIFS(DATOS!$F:$F,DATOS!$A:$A,$C3440,DATOS!$G:$G,$O$1,DATOS!$J:$J,$S$1)</f>
        <v>0</v>
      </c>
      <c r="S3440" s="119">
        <f>SUMIFS(DATOS!$F:$F,DATOS!$A:$A,$C3440,DATOS!$G:$G,$P$1,DATOS!$J:$J,$S$1)</f>
        <v>0</v>
      </c>
      <c r="T3440" s="117">
        <f>SUMIFS(DATOS!$F:$F,DATOS!$A:$A,$C3440,DATOS!$G:$G,$N$1,DATOS!$K:$K,$T$1)</f>
        <v>0</v>
      </c>
      <c r="U3440" s="118">
        <f>SUMIFS(DATOS!$F:$F,DATOS!$A:$A,$C3440,DATOS!$G:$G,$O$1,DATOS!$K:$K,$T$1)</f>
        <v>0</v>
      </c>
      <c r="V3440" s="119">
        <f>SUMIFS(DATOS!$F:$F,DATOS!$A:$A,$C3440,DATOS!$G:$G,$P$1,DATOS!$K:$K,$R$1)</f>
        <v>0</v>
      </c>
    </row>
    <row r="3441" spans="1:22">
      <c r="A3441" s="128" t="s">
        <v>452</v>
      </c>
      <c r="B3441" s="128" t="str">
        <f t="shared" si="403"/>
        <v>2 5 3 532 001 001</v>
      </c>
      <c r="C3441" s="5" t="s">
        <v>5302</v>
      </c>
      <c r="D3441" t="s">
        <v>3451</v>
      </c>
      <c r="E3441" s="127">
        <f t="shared" si="405"/>
        <v>0</v>
      </c>
      <c r="F3441" s="127">
        <f t="shared" si="406"/>
        <v>0</v>
      </c>
      <c r="G3441" s="127">
        <f t="shared" si="407"/>
        <v>0</v>
      </c>
      <c r="H3441" s="131">
        <f t="shared" si="408"/>
        <v>0</v>
      </c>
      <c r="I3441" s="128">
        <f t="shared" si="409"/>
        <v>17</v>
      </c>
      <c r="J3441" s="156" t="str">
        <f t="shared" si="404"/>
        <v>2 5 3 532 001</v>
      </c>
      <c r="K3441" s="118">
        <f>SUMIFS(DATOS!$F:$F,DATOS!$A:$A,$C3441,DATOS!$G:$G,$N$1,DATOS!$E:$E,$Q$1)</f>
        <v>0</v>
      </c>
      <c r="L3441" s="118">
        <f>SUMIFS(DATOS!$F:$F,DATOS!$A:$A,$C3441,DATOS!$G:$G,$O$1,DATOS!$E:$E,$Q$1)</f>
        <v>0</v>
      </c>
      <c r="M3441" s="119">
        <f>SUMIFS(DATOS!$F:$F,DATOS!$A:$A,$C3441,DATOS!$G:$G,$P$1,DATOS!$E:$E,$Q$1)</f>
        <v>0</v>
      </c>
      <c r="N3441" s="117">
        <f>SUMIFS(DATOS!$F:$F,DATOS!$A:$A,$C3441,DATOS!$G:$G,$N$1,DATOS!$L:$L,$R$1)</f>
        <v>0</v>
      </c>
      <c r="O3441" s="118">
        <f>SUMIFS(DATOS!$F:$F,DATOS!$A:$A,$C3441,DATOS!$G:$G,$O$1,DATOS!$L:$L,$R$1)</f>
        <v>0</v>
      </c>
      <c r="P3441" s="119">
        <f>SUMIFS(DATOS!$F:$F,DATOS!$A:$A,$C3441,DATOS!$G:$G,$P$1,DATOS!$L:$L,$R$1)</f>
        <v>0</v>
      </c>
      <c r="Q3441" s="117">
        <f>SUMIFS(DATOS!$F:$F,DATOS!$A:$A,$C3441,DATOS!$G:$G,$N$1,DATOS!$J:$J,$S$1)</f>
        <v>0</v>
      </c>
      <c r="R3441" s="118">
        <f>SUMIFS(DATOS!$F:$F,DATOS!$A:$A,$C3441,DATOS!$G:$G,$O$1,DATOS!$J:$J,$S$1)</f>
        <v>0</v>
      </c>
      <c r="S3441" s="119">
        <f>SUMIFS(DATOS!$F:$F,DATOS!$A:$A,$C3441,DATOS!$G:$G,$P$1,DATOS!$J:$J,$S$1)</f>
        <v>0</v>
      </c>
      <c r="T3441" s="117">
        <f>SUMIFS(DATOS!$F:$F,DATOS!$A:$A,$C3441,DATOS!$G:$G,$N$1,DATOS!$K:$K,$T$1)</f>
        <v>0</v>
      </c>
      <c r="U3441" s="118">
        <f>SUMIFS(DATOS!$F:$F,DATOS!$A:$A,$C3441,DATOS!$G:$G,$O$1,DATOS!$K:$K,$T$1)</f>
        <v>0</v>
      </c>
      <c r="V3441" s="119">
        <f>SUMIFS(DATOS!$F:$F,DATOS!$A:$A,$C3441,DATOS!$G:$G,$P$1,DATOS!$K:$K,$R$1)</f>
        <v>0</v>
      </c>
    </row>
    <row r="3442" spans="1:22">
      <c r="A3442" s="128" t="s">
        <v>452</v>
      </c>
      <c r="B3442" s="128" t="str">
        <f t="shared" si="403"/>
        <v>2 5 3 532 002 001</v>
      </c>
      <c r="C3442" s="5" t="s">
        <v>10546</v>
      </c>
      <c r="D3442" t="s">
        <v>3451</v>
      </c>
      <c r="E3442" s="127">
        <f t="shared" si="405"/>
        <v>0</v>
      </c>
      <c r="F3442" s="127">
        <f t="shared" si="406"/>
        <v>0</v>
      </c>
      <c r="G3442" s="127">
        <f t="shared" si="407"/>
        <v>0</v>
      </c>
      <c r="H3442" s="131">
        <f t="shared" si="408"/>
        <v>0</v>
      </c>
      <c r="I3442" s="128">
        <f t="shared" si="409"/>
        <v>17</v>
      </c>
      <c r="J3442" s="156" t="str">
        <f t="shared" si="404"/>
        <v>2 5 3 532 002</v>
      </c>
      <c r="K3442" s="118">
        <f>SUMIFS(DATOS!$F:$F,DATOS!$A:$A,$C3442,DATOS!$G:$G,$N$1,DATOS!$E:$E,$Q$1)</f>
        <v>0</v>
      </c>
      <c r="L3442" s="118">
        <f>SUMIFS(DATOS!$F:$F,DATOS!$A:$A,$C3442,DATOS!$G:$G,$O$1,DATOS!$E:$E,$Q$1)</f>
        <v>0</v>
      </c>
      <c r="M3442" s="119">
        <f>SUMIFS(DATOS!$F:$F,DATOS!$A:$A,$C3442,DATOS!$G:$G,$P$1,DATOS!$E:$E,$Q$1)</f>
        <v>0</v>
      </c>
      <c r="N3442" s="117">
        <f>SUMIFS(DATOS!$F:$F,DATOS!$A:$A,$C3442,DATOS!$G:$G,$N$1,DATOS!$L:$L,$R$1)</f>
        <v>0</v>
      </c>
      <c r="O3442" s="118">
        <f>SUMIFS(DATOS!$F:$F,DATOS!$A:$A,$C3442,DATOS!$G:$G,$O$1,DATOS!$L:$L,$R$1)</f>
        <v>0</v>
      </c>
      <c r="P3442" s="119">
        <f>SUMIFS(DATOS!$F:$F,DATOS!$A:$A,$C3442,DATOS!$G:$G,$P$1,DATOS!$L:$L,$R$1)</f>
        <v>0</v>
      </c>
      <c r="Q3442" s="117">
        <f>SUMIFS(DATOS!$F:$F,DATOS!$A:$A,$C3442,DATOS!$G:$G,$N$1,DATOS!$J:$J,$S$1)</f>
        <v>0</v>
      </c>
      <c r="R3442" s="118">
        <f>SUMIFS(DATOS!$F:$F,DATOS!$A:$A,$C3442,DATOS!$G:$G,$O$1,DATOS!$J:$J,$S$1)</f>
        <v>0</v>
      </c>
      <c r="S3442" s="119">
        <f>SUMIFS(DATOS!$F:$F,DATOS!$A:$A,$C3442,DATOS!$G:$G,$P$1,DATOS!$J:$J,$S$1)</f>
        <v>0</v>
      </c>
      <c r="T3442" s="117">
        <f>SUMIFS(DATOS!$F:$F,DATOS!$A:$A,$C3442,DATOS!$G:$G,$N$1,DATOS!$K:$K,$T$1)</f>
        <v>0</v>
      </c>
      <c r="U3442" s="118">
        <f>SUMIFS(DATOS!$F:$F,DATOS!$A:$A,$C3442,DATOS!$G:$G,$O$1,DATOS!$K:$K,$T$1)</f>
        <v>0</v>
      </c>
      <c r="V3442" s="119">
        <f>SUMIFS(DATOS!$F:$F,DATOS!$A:$A,$C3442,DATOS!$G:$G,$P$1,DATOS!$K:$K,$R$1)</f>
        <v>0</v>
      </c>
    </row>
    <row r="3443" spans="1:22">
      <c r="A3443" s="128" t="s">
        <v>452</v>
      </c>
      <c r="B3443" s="128" t="str">
        <f t="shared" si="403"/>
        <v>2 5 3 532 003 001</v>
      </c>
      <c r="C3443" s="5" t="s">
        <v>10547</v>
      </c>
      <c r="D3443" t="s">
        <v>3451</v>
      </c>
      <c r="E3443" s="127">
        <f t="shared" si="405"/>
        <v>0</v>
      </c>
      <c r="F3443" s="127">
        <f t="shared" si="406"/>
        <v>0</v>
      </c>
      <c r="G3443" s="127">
        <f t="shared" si="407"/>
        <v>0</v>
      </c>
      <c r="H3443" s="131">
        <f t="shared" si="408"/>
        <v>0</v>
      </c>
      <c r="I3443" s="128">
        <f t="shared" si="409"/>
        <v>17</v>
      </c>
      <c r="J3443" s="156" t="str">
        <f t="shared" si="404"/>
        <v>2 5 3 532 003</v>
      </c>
      <c r="K3443" s="118">
        <f>SUMIFS(DATOS!$F:$F,DATOS!$A:$A,$C3443,DATOS!$G:$G,$N$1,DATOS!$E:$E,$Q$1)</f>
        <v>0</v>
      </c>
      <c r="L3443" s="118">
        <f>SUMIFS(DATOS!$F:$F,DATOS!$A:$A,$C3443,DATOS!$G:$G,$O$1,DATOS!$E:$E,$Q$1)</f>
        <v>0</v>
      </c>
      <c r="M3443" s="119">
        <f>SUMIFS(DATOS!$F:$F,DATOS!$A:$A,$C3443,DATOS!$G:$G,$P$1,DATOS!$E:$E,$Q$1)</f>
        <v>0</v>
      </c>
      <c r="N3443" s="117">
        <f>SUMIFS(DATOS!$F:$F,DATOS!$A:$A,$C3443,DATOS!$G:$G,$N$1,DATOS!$L:$L,$R$1)</f>
        <v>0</v>
      </c>
      <c r="O3443" s="118">
        <f>SUMIFS(DATOS!$F:$F,DATOS!$A:$A,$C3443,DATOS!$G:$G,$O$1,DATOS!$L:$L,$R$1)</f>
        <v>0</v>
      </c>
      <c r="P3443" s="119">
        <f>SUMIFS(DATOS!$F:$F,DATOS!$A:$A,$C3443,DATOS!$G:$G,$P$1,DATOS!$L:$L,$R$1)</f>
        <v>0</v>
      </c>
      <c r="Q3443" s="117">
        <f>SUMIFS(DATOS!$F:$F,DATOS!$A:$A,$C3443,DATOS!$G:$G,$N$1,DATOS!$J:$J,$S$1)</f>
        <v>0</v>
      </c>
      <c r="R3443" s="118">
        <f>SUMIFS(DATOS!$F:$F,DATOS!$A:$A,$C3443,DATOS!$G:$G,$O$1,DATOS!$J:$J,$S$1)</f>
        <v>0</v>
      </c>
      <c r="S3443" s="119">
        <f>SUMIFS(DATOS!$F:$F,DATOS!$A:$A,$C3443,DATOS!$G:$G,$P$1,DATOS!$J:$J,$S$1)</f>
        <v>0</v>
      </c>
      <c r="T3443" s="117">
        <f>SUMIFS(DATOS!$F:$F,DATOS!$A:$A,$C3443,DATOS!$G:$G,$N$1,DATOS!$K:$K,$T$1)</f>
        <v>0</v>
      </c>
      <c r="U3443" s="118">
        <f>SUMIFS(DATOS!$F:$F,DATOS!$A:$A,$C3443,DATOS!$G:$G,$O$1,DATOS!$K:$K,$T$1)</f>
        <v>0</v>
      </c>
      <c r="V3443" s="119">
        <f>SUMIFS(DATOS!$F:$F,DATOS!$A:$A,$C3443,DATOS!$G:$G,$P$1,DATOS!$K:$K,$R$1)</f>
        <v>0</v>
      </c>
    </row>
    <row r="3444" spans="1:22">
      <c r="A3444" s="128" t="s">
        <v>452</v>
      </c>
      <c r="B3444" s="128" t="str">
        <f t="shared" si="403"/>
        <v>2 5 3 532 004 001</v>
      </c>
      <c r="C3444" s="5" t="s">
        <v>10548</v>
      </c>
      <c r="D3444" t="s">
        <v>3451</v>
      </c>
      <c r="E3444" s="127">
        <f t="shared" si="405"/>
        <v>0</v>
      </c>
      <c r="F3444" s="127">
        <f t="shared" si="406"/>
        <v>0</v>
      </c>
      <c r="G3444" s="127">
        <f t="shared" si="407"/>
        <v>0</v>
      </c>
      <c r="H3444" s="131">
        <f t="shared" si="408"/>
        <v>0</v>
      </c>
      <c r="I3444" s="128">
        <f t="shared" si="409"/>
        <v>17</v>
      </c>
      <c r="J3444" s="156" t="str">
        <f t="shared" si="404"/>
        <v>2 5 3 532 004</v>
      </c>
      <c r="K3444" s="118">
        <f>SUMIFS(DATOS!$F:$F,DATOS!$A:$A,$C3444,DATOS!$G:$G,$N$1,DATOS!$E:$E,$Q$1)</f>
        <v>0</v>
      </c>
      <c r="L3444" s="118">
        <f>SUMIFS(DATOS!$F:$F,DATOS!$A:$A,$C3444,DATOS!$G:$G,$O$1,DATOS!$E:$E,$Q$1)</f>
        <v>0</v>
      </c>
      <c r="M3444" s="119">
        <f>SUMIFS(DATOS!$F:$F,DATOS!$A:$A,$C3444,DATOS!$G:$G,$P$1,DATOS!$E:$E,$Q$1)</f>
        <v>0</v>
      </c>
      <c r="N3444" s="117">
        <f>SUMIFS(DATOS!$F:$F,DATOS!$A:$A,$C3444,DATOS!$G:$G,$N$1,DATOS!$L:$L,$R$1)</f>
        <v>0</v>
      </c>
      <c r="O3444" s="118">
        <f>SUMIFS(DATOS!$F:$F,DATOS!$A:$A,$C3444,DATOS!$G:$G,$O$1,DATOS!$L:$L,$R$1)</f>
        <v>0</v>
      </c>
      <c r="P3444" s="119">
        <f>SUMIFS(DATOS!$F:$F,DATOS!$A:$A,$C3444,DATOS!$G:$G,$P$1,DATOS!$L:$L,$R$1)</f>
        <v>0</v>
      </c>
      <c r="Q3444" s="117">
        <f>SUMIFS(DATOS!$F:$F,DATOS!$A:$A,$C3444,DATOS!$G:$G,$N$1,DATOS!$J:$J,$S$1)</f>
        <v>0</v>
      </c>
      <c r="R3444" s="118">
        <f>SUMIFS(DATOS!$F:$F,DATOS!$A:$A,$C3444,DATOS!$G:$G,$O$1,DATOS!$J:$J,$S$1)</f>
        <v>0</v>
      </c>
      <c r="S3444" s="119">
        <f>SUMIFS(DATOS!$F:$F,DATOS!$A:$A,$C3444,DATOS!$G:$G,$P$1,DATOS!$J:$J,$S$1)</f>
        <v>0</v>
      </c>
      <c r="T3444" s="117">
        <f>SUMIFS(DATOS!$F:$F,DATOS!$A:$A,$C3444,DATOS!$G:$G,$N$1,DATOS!$K:$K,$T$1)</f>
        <v>0</v>
      </c>
      <c r="U3444" s="118">
        <f>SUMIFS(DATOS!$F:$F,DATOS!$A:$A,$C3444,DATOS!$G:$G,$O$1,DATOS!$K:$K,$T$1)</f>
        <v>0</v>
      </c>
      <c r="V3444" s="119">
        <f>SUMIFS(DATOS!$F:$F,DATOS!$A:$A,$C3444,DATOS!$G:$G,$P$1,DATOS!$K:$K,$R$1)</f>
        <v>0</v>
      </c>
    </row>
    <row r="3445" spans="1:22">
      <c r="A3445" s="128" t="s">
        <v>452</v>
      </c>
      <c r="B3445" s="128" t="str">
        <f t="shared" si="403"/>
        <v>2 5 3 532 005 001</v>
      </c>
      <c r="C3445" s="5" t="s">
        <v>10549</v>
      </c>
      <c r="D3445" t="s">
        <v>3451</v>
      </c>
      <c r="E3445" s="127">
        <f t="shared" si="405"/>
        <v>0</v>
      </c>
      <c r="F3445" s="127">
        <f t="shared" si="406"/>
        <v>0</v>
      </c>
      <c r="G3445" s="127">
        <f t="shared" si="407"/>
        <v>0</v>
      </c>
      <c r="H3445" s="131">
        <f t="shared" si="408"/>
        <v>0</v>
      </c>
      <c r="I3445" s="128">
        <f t="shared" si="409"/>
        <v>17</v>
      </c>
      <c r="J3445" s="156" t="str">
        <f t="shared" si="404"/>
        <v>2 5 3 532 005</v>
      </c>
      <c r="K3445" s="118">
        <f>SUMIFS(DATOS!$F:$F,DATOS!$A:$A,$C3445,DATOS!$G:$G,$N$1,DATOS!$E:$E,$Q$1)</f>
        <v>0</v>
      </c>
      <c r="L3445" s="118">
        <f>SUMIFS(DATOS!$F:$F,DATOS!$A:$A,$C3445,DATOS!$G:$G,$O$1,DATOS!$E:$E,$Q$1)</f>
        <v>0</v>
      </c>
      <c r="M3445" s="119">
        <f>SUMIFS(DATOS!$F:$F,DATOS!$A:$A,$C3445,DATOS!$G:$G,$P$1,DATOS!$E:$E,$Q$1)</f>
        <v>0</v>
      </c>
      <c r="N3445" s="117">
        <f>SUMIFS(DATOS!$F:$F,DATOS!$A:$A,$C3445,DATOS!$G:$G,$N$1,DATOS!$L:$L,$R$1)</f>
        <v>0</v>
      </c>
      <c r="O3445" s="118">
        <f>SUMIFS(DATOS!$F:$F,DATOS!$A:$A,$C3445,DATOS!$G:$G,$O$1,DATOS!$L:$L,$R$1)</f>
        <v>0</v>
      </c>
      <c r="P3445" s="119">
        <f>SUMIFS(DATOS!$F:$F,DATOS!$A:$A,$C3445,DATOS!$G:$G,$P$1,DATOS!$L:$L,$R$1)</f>
        <v>0</v>
      </c>
      <c r="Q3445" s="117">
        <f>SUMIFS(DATOS!$F:$F,DATOS!$A:$A,$C3445,DATOS!$G:$G,$N$1,DATOS!$J:$J,$S$1)</f>
        <v>0</v>
      </c>
      <c r="R3445" s="118">
        <f>SUMIFS(DATOS!$F:$F,DATOS!$A:$A,$C3445,DATOS!$G:$G,$O$1,DATOS!$J:$J,$S$1)</f>
        <v>0</v>
      </c>
      <c r="S3445" s="119">
        <f>SUMIFS(DATOS!$F:$F,DATOS!$A:$A,$C3445,DATOS!$G:$G,$P$1,DATOS!$J:$J,$S$1)</f>
        <v>0</v>
      </c>
      <c r="T3445" s="117">
        <f>SUMIFS(DATOS!$F:$F,DATOS!$A:$A,$C3445,DATOS!$G:$G,$N$1,DATOS!$K:$K,$T$1)</f>
        <v>0</v>
      </c>
      <c r="U3445" s="118">
        <f>SUMIFS(DATOS!$F:$F,DATOS!$A:$A,$C3445,DATOS!$G:$G,$O$1,DATOS!$K:$K,$T$1)</f>
        <v>0</v>
      </c>
      <c r="V3445" s="119">
        <f>SUMIFS(DATOS!$F:$F,DATOS!$A:$A,$C3445,DATOS!$G:$G,$P$1,DATOS!$K:$K,$R$1)</f>
        <v>0</v>
      </c>
    </row>
    <row r="3446" spans="1:22">
      <c r="A3446" s="128" t="s">
        <v>452</v>
      </c>
      <c r="B3446" s="128" t="str">
        <f t="shared" si="403"/>
        <v>2 5 4 541 001 001</v>
      </c>
      <c r="C3446" s="5" t="s">
        <v>5310</v>
      </c>
      <c r="D3446" t="s">
        <v>3452</v>
      </c>
      <c r="E3446" s="127">
        <f t="shared" si="405"/>
        <v>0</v>
      </c>
      <c r="F3446" s="127">
        <f t="shared" si="406"/>
        <v>0</v>
      </c>
      <c r="G3446" s="127">
        <f t="shared" si="407"/>
        <v>0</v>
      </c>
      <c r="H3446" s="131">
        <f t="shared" si="408"/>
        <v>0</v>
      </c>
      <c r="I3446" s="128">
        <f t="shared" si="409"/>
        <v>17</v>
      </c>
      <c r="J3446" s="156" t="str">
        <f t="shared" si="404"/>
        <v>2 5 4 541 001</v>
      </c>
      <c r="K3446" s="118">
        <f>SUMIFS(DATOS!$F:$F,DATOS!$A:$A,$C3446,DATOS!$G:$G,$N$1,DATOS!$E:$E,$Q$1)</f>
        <v>0</v>
      </c>
      <c r="L3446" s="118">
        <f>SUMIFS(DATOS!$F:$F,DATOS!$A:$A,$C3446,DATOS!$G:$G,$O$1,DATOS!$E:$E,$Q$1)</f>
        <v>0</v>
      </c>
      <c r="M3446" s="119">
        <f>SUMIFS(DATOS!$F:$F,DATOS!$A:$A,$C3446,DATOS!$G:$G,$P$1,DATOS!$E:$E,$Q$1)</f>
        <v>0</v>
      </c>
      <c r="N3446" s="117">
        <f>SUMIFS(DATOS!$F:$F,DATOS!$A:$A,$C3446,DATOS!$G:$G,$N$1,DATOS!$L:$L,$R$1)</f>
        <v>0</v>
      </c>
      <c r="O3446" s="118">
        <f>SUMIFS(DATOS!$F:$F,DATOS!$A:$A,$C3446,DATOS!$G:$G,$O$1,DATOS!$L:$L,$R$1)</f>
        <v>0</v>
      </c>
      <c r="P3446" s="119">
        <f>SUMIFS(DATOS!$F:$F,DATOS!$A:$A,$C3446,DATOS!$G:$G,$P$1,DATOS!$L:$L,$R$1)</f>
        <v>0</v>
      </c>
      <c r="Q3446" s="117">
        <f>SUMIFS(DATOS!$F:$F,DATOS!$A:$A,$C3446,DATOS!$G:$G,$N$1,DATOS!$J:$J,$S$1)</f>
        <v>0</v>
      </c>
      <c r="R3446" s="118">
        <f>SUMIFS(DATOS!$F:$F,DATOS!$A:$A,$C3446,DATOS!$G:$G,$O$1,DATOS!$J:$J,$S$1)</f>
        <v>0</v>
      </c>
      <c r="S3446" s="119">
        <f>SUMIFS(DATOS!$F:$F,DATOS!$A:$A,$C3446,DATOS!$G:$G,$P$1,DATOS!$J:$J,$S$1)</f>
        <v>0</v>
      </c>
      <c r="T3446" s="117">
        <f>SUMIFS(DATOS!$F:$F,DATOS!$A:$A,$C3446,DATOS!$G:$G,$N$1,DATOS!$K:$K,$T$1)</f>
        <v>0</v>
      </c>
      <c r="U3446" s="118">
        <f>SUMIFS(DATOS!$F:$F,DATOS!$A:$A,$C3446,DATOS!$G:$G,$O$1,DATOS!$K:$K,$T$1)</f>
        <v>0</v>
      </c>
      <c r="V3446" s="119">
        <f>SUMIFS(DATOS!$F:$F,DATOS!$A:$A,$C3446,DATOS!$G:$G,$P$1,DATOS!$K:$K,$R$1)</f>
        <v>0</v>
      </c>
    </row>
    <row r="3447" spans="1:22">
      <c r="A3447" s="128" t="s">
        <v>452</v>
      </c>
      <c r="B3447" s="128" t="str">
        <f t="shared" si="403"/>
        <v>2 5 4 541 002 001</v>
      </c>
      <c r="C3447" s="5" t="s">
        <v>10550</v>
      </c>
      <c r="D3447" t="s">
        <v>3452</v>
      </c>
      <c r="E3447" s="127">
        <f t="shared" si="405"/>
        <v>0</v>
      </c>
      <c r="F3447" s="127">
        <f t="shared" si="406"/>
        <v>0</v>
      </c>
      <c r="G3447" s="127">
        <f t="shared" si="407"/>
        <v>0</v>
      </c>
      <c r="H3447" s="131">
        <f t="shared" si="408"/>
        <v>0</v>
      </c>
      <c r="I3447" s="128">
        <f t="shared" si="409"/>
        <v>17</v>
      </c>
      <c r="J3447" s="156" t="str">
        <f t="shared" si="404"/>
        <v>2 5 4 541 002</v>
      </c>
      <c r="K3447" s="118">
        <f>SUMIFS(DATOS!$F:$F,DATOS!$A:$A,$C3447,DATOS!$G:$G,$N$1,DATOS!$E:$E,$Q$1)</f>
        <v>0</v>
      </c>
      <c r="L3447" s="118">
        <f>SUMIFS(DATOS!$F:$F,DATOS!$A:$A,$C3447,DATOS!$G:$G,$O$1,DATOS!$E:$E,$Q$1)</f>
        <v>0</v>
      </c>
      <c r="M3447" s="119">
        <f>SUMIFS(DATOS!$F:$F,DATOS!$A:$A,$C3447,DATOS!$G:$G,$P$1,DATOS!$E:$E,$Q$1)</f>
        <v>0</v>
      </c>
      <c r="N3447" s="117">
        <f>SUMIFS(DATOS!$F:$F,DATOS!$A:$A,$C3447,DATOS!$G:$G,$N$1,DATOS!$L:$L,$R$1)</f>
        <v>0</v>
      </c>
      <c r="O3447" s="118">
        <f>SUMIFS(DATOS!$F:$F,DATOS!$A:$A,$C3447,DATOS!$G:$G,$O$1,DATOS!$L:$L,$R$1)</f>
        <v>0</v>
      </c>
      <c r="P3447" s="119">
        <f>SUMIFS(DATOS!$F:$F,DATOS!$A:$A,$C3447,DATOS!$G:$G,$P$1,DATOS!$L:$L,$R$1)</f>
        <v>0</v>
      </c>
      <c r="Q3447" s="117">
        <f>SUMIFS(DATOS!$F:$F,DATOS!$A:$A,$C3447,DATOS!$G:$G,$N$1,DATOS!$J:$J,$S$1)</f>
        <v>0</v>
      </c>
      <c r="R3447" s="118">
        <f>SUMIFS(DATOS!$F:$F,DATOS!$A:$A,$C3447,DATOS!$G:$G,$O$1,DATOS!$J:$J,$S$1)</f>
        <v>0</v>
      </c>
      <c r="S3447" s="119">
        <f>SUMIFS(DATOS!$F:$F,DATOS!$A:$A,$C3447,DATOS!$G:$G,$P$1,DATOS!$J:$J,$S$1)</f>
        <v>0</v>
      </c>
      <c r="T3447" s="117">
        <f>SUMIFS(DATOS!$F:$F,DATOS!$A:$A,$C3447,DATOS!$G:$G,$N$1,DATOS!$K:$K,$T$1)</f>
        <v>0</v>
      </c>
      <c r="U3447" s="118">
        <f>SUMIFS(DATOS!$F:$F,DATOS!$A:$A,$C3447,DATOS!$G:$G,$O$1,DATOS!$K:$K,$T$1)</f>
        <v>0</v>
      </c>
      <c r="V3447" s="119">
        <f>SUMIFS(DATOS!$F:$F,DATOS!$A:$A,$C3447,DATOS!$G:$G,$P$1,DATOS!$K:$K,$R$1)</f>
        <v>0</v>
      </c>
    </row>
    <row r="3448" spans="1:22">
      <c r="A3448" s="128" t="s">
        <v>452</v>
      </c>
      <c r="B3448" s="128" t="str">
        <f t="shared" si="403"/>
        <v>2 5 4 541 003 001</v>
      </c>
      <c r="C3448" s="5" t="s">
        <v>10551</v>
      </c>
      <c r="D3448" t="s">
        <v>3452</v>
      </c>
      <c r="E3448" s="127">
        <f t="shared" si="405"/>
        <v>0</v>
      </c>
      <c r="F3448" s="127">
        <f t="shared" si="406"/>
        <v>0</v>
      </c>
      <c r="G3448" s="127">
        <f t="shared" si="407"/>
        <v>0</v>
      </c>
      <c r="H3448" s="131">
        <f t="shared" si="408"/>
        <v>0</v>
      </c>
      <c r="I3448" s="128">
        <f t="shared" si="409"/>
        <v>17</v>
      </c>
      <c r="J3448" s="156" t="str">
        <f t="shared" si="404"/>
        <v>2 5 4 541 003</v>
      </c>
      <c r="K3448" s="118">
        <f>SUMIFS(DATOS!$F:$F,DATOS!$A:$A,$C3448,DATOS!$G:$G,$N$1,DATOS!$E:$E,$Q$1)</f>
        <v>0</v>
      </c>
      <c r="L3448" s="118">
        <f>SUMIFS(DATOS!$F:$F,DATOS!$A:$A,$C3448,DATOS!$G:$G,$O$1,DATOS!$E:$E,$Q$1)</f>
        <v>0</v>
      </c>
      <c r="M3448" s="119">
        <f>SUMIFS(DATOS!$F:$F,DATOS!$A:$A,$C3448,DATOS!$G:$G,$P$1,DATOS!$E:$E,$Q$1)</f>
        <v>0</v>
      </c>
      <c r="N3448" s="117">
        <f>SUMIFS(DATOS!$F:$F,DATOS!$A:$A,$C3448,DATOS!$G:$G,$N$1,DATOS!$L:$L,$R$1)</f>
        <v>0</v>
      </c>
      <c r="O3448" s="118">
        <f>SUMIFS(DATOS!$F:$F,DATOS!$A:$A,$C3448,DATOS!$G:$G,$O$1,DATOS!$L:$L,$R$1)</f>
        <v>0</v>
      </c>
      <c r="P3448" s="119">
        <f>SUMIFS(DATOS!$F:$F,DATOS!$A:$A,$C3448,DATOS!$G:$G,$P$1,DATOS!$L:$L,$R$1)</f>
        <v>0</v>
      </c>
      <c r="Q3448" s="117">
        <f>SUMIFS(DATOS!$F:$F,DATOS!$A:$A,$C3448,DATOS!$G:$G,$N$1,DATOS!$J:$J,$S$1)</f>
        <v>0</v>
      </c>
      <c r="R3448" s="118">
        <f>SUMIFS(DATOS!$F:$F,DATOS!$A:$A,$C3448,DATOS!$G:$G,$O$1,DATOS!$J:$J,$S$1)</f>
        <v>0</v>
      </c>
      <c r="S3448" s="119">
        <f>SUMIFS(DATOS!$F:$F,DATOS!$A:$A,$C3448,DATOS!$G:$G,$P$1,DATOS!$J:$J,$S$1)</f>
        <v>0</v>
      </c>
      <c r="T3448" s="117">
        <f>SUMIFS(DATOS!$F:$F,DATOS!$A:$A,$C3448,DATOS!$G:$G,$N$1,DATOS!$K:$K,$T$1)</f>
        <v>0</v>
      </c>
      <c r="U3448" s="118">
        <f>SUMIFS(DATOS!$F:$F,DATOS!$A:$A,$C3448,DATOS!$G:$G,$O$1,DATOS!$K:$K,$T$1)</f>
        <v>0</v>
      </c>
      <c r="V3448" s="119">
        <f>SUMIFS(DATOS!$F:$F,DATOS!$A:$A,$C3448,DATOS!$G:$G,$P$1,DATOS!$K:$K,$R$1)</f>
        <v>0</v>
      </c>
    </row>
    <row r="3449" spans="1:22">
      <c r="A3449" s="128" t="s">
        <v>452</v>
      </c>
      <c r="B3449" s="128" t="str">
        <f t="shared" si="403"/>
        <v>2 5 4 541 004 001</v>
      </c>
      <c r="C3449" s="5" t="s">
        <v>10552</v>
      </c>
      <c r="D3449" t="s">
        <v>3452</v>
      </c>
      <c r="E3449" s="127">
        <f t="shared" si="405"/>
        <v>0</v>
      </c>
      <c r="F3449" s="127">
        <f t="shared" si="406"/>
        <v>0</v>
      </c>
      <c r="G3449" s="127">
        <f t="shared" si="407"/>
        <v>0</v>
      </c>
      <c r="H3449" s="131">
        <f t="shared" si="408"/>
        <v>0</v>
      </c>
      <c r="I3449" s="128">
        <f t="shared" si="409"/>
        <v>17</v>
      </c>
      <c r="J3449" s="156" t="str">
        <f t="shared" si="404"/>
        <v>2 5 4 541 004</v>
      </c>
      <c r="K3449" s="118">
        <f>SUMIFS(DATOS!$F:$F,DATOS!$A:$A,$C3449,DATOS!$G:$G,$N$1,DATOS!$E:$E,$Q$1)</f>
        <v>0</v>
      </c>
      <c r="L3449" s="118">
        <f>SUMIFS(DATOS!$F:$F,DATOS!$A:$A,$C3449,DATOS!$G:$G,$O$1,DATOS!$E:$E,$Q$1)</f>
        <v>0</v>
      </c>
      <c r="M3449" s="119">
        <f>SUMIFS(DATOS!$F:$F,DATOS!$A:$A,$C3449,DATOS!$G:$G,$P$1,DATOS!$E:$E,$Q$1)</f>
        <v>0</v>
      </c>
      <c r="N3449" s="117">
        <f>SUMIFS(DATOS!$F:$F,DATOS!$A:$A,$C3449,DATOS!$G:$G,$N$1,DATOS!$L:$L,$R$1)</f>
        <v>0</v>
      </c>
      <c r="O3449" s="118">
        <f>SUMIFS(DATOS!$F:$F,DATOS!$A:$A,$C3449,DATOS!$G:$G,$O$1,DATOS!$L:$L,$R$1)</f>
        <v>0</v>
      </c>
      <c r="P3449" s="119">
        <f>SUMIFS(DATOS!$F:$F,DATOS!$A:$A,$C3449,DATOS!$G:$G,$P$1,DATOS!$L:$L,$R$1)</f>
        <v>0</v>
      </c>
      <c r="Q3449" s="117">
        <f>SUMIFS(DATOS!$F:$F,DATOS!$A:$A,$C3449,DATOS!$G:$G,$N$1,DATOS!$J:$J,$S$1)</f>
        <v>0</v>
      </c>
      <c r="R3449" s="118">
        <f>SUMIFS(DATOS!$F:$F,DATOS!$A:$A,$C3449,DATOS!$G:$G,$O$1,DATOS!$J:$J,$S$1)</f>
        <v>0</v>
      </c>
      <c r="S3449" s="119">
        <f>SUMIFS(DATOS!$F:$F,DATOS!$A:$A,$C3449,DATOS!$G:$G,$P$1,DATOS!$J:$J,$S$1)</f>
        <v>0</v>
      </c>
      <c r="T3449" s="117">
        <f>SUMIFS(DATOS!$F:$F,DATOS!$A:$A,$C3449,DATOS!$G:$G,$N$1,DATOS!$K:$K,$T$1)</f>
        <v>0</v>
      </c>
      <c r="U3449" s="118">
        <f>SUMIFS(DATOS!$F:$F,DATOS!$A:$A,$C3449,DATOS!$G:$G,$O$1,DATOS!$K:$K,$T$1)</f>
        <v>0</v>
      </c>
      <c r="V3449" s="119">
        <f>SUMIFS(DATOS!$F:$F,DATOS!$A:$A,$C3449,DATOS!$G:$G,$P$1,DATOS!$K:$K,$R$1)</f>
        <v>0</v>
      </c>
    </row>
    <row r="3450" spans="1:22">
      <c r="A3450" s="128" t="s">
        <v>452</v>
      </c>
      <c r="B3450" s="128" t="str">
        <f t="shared" si="403"/>
        <v>2 5 4 541 005 001</v>
      </c>
      <c r="C3450" s="5" t="s">
        <v>10553</v>
      </c>
      <c r="D3450" t="s">
        <v>3452</v>
      </c>
      <c r="E3450" s="127">
        <f t="shared" si="405"/>
        <v>0</v>
      </c>
      <c r="F3450" s="127">
        <f t="shared" si="406"/>
        <v>0</v>
      </c>
      <c r="G3450" s="127">
        <f t="shared" si="407"/>
        <v>0</v>
      </c>
      <c r="H3450" s="131">
        <f t="shared" si="408"/>
        <v>0</v>
      </c>
      <c r="I3450" s="128">
        <f t="shared" si="409"/>
        <v>17</v>
      </c>
      <c r="J3450" s="156" t="str">
        <f t="shared" si="404"/>
        <v>2 5 4 541 005</v>
      </c>
      <c r="K3450" s="118">
        <f>SUMIFS(DATOS!$F:$F,DATOS!$A:$A,$C3450,DATOS!$G:$G,$N$1,DATOS!$E:$E,$Q$1)</f>
        <v>0</v>
      </c>
      <c r="L3450" s="118">
        <f>SUMIFS(DATOS!$F:$F,DATOS!$A:$A,$C3450,DATOS!$G:$G,$O$1,DATOS!$E:$E,$Q$1)</f>
        <v>0</v>
      </c>
      <c r="M3450" s="119">
        <f>SUMIFS(DATOS!$F:$F,DATOS!$A:$A,$C3450,DATOS!$G:$G,$P$1,DATOS!$E:$E,$Q$1)</f>
        <v>0</v>
      </c>
      <c r="N3450" s="117">
        <f>SUMIFS(DATOS!$F:$F,DATOS!$A:$A,$C3450,DATOS!$G:$G,$N$1,DATOS!$L:$L,$R$1)</f>
        <v>0</v>
      </c>
      <c r="O3450" s="118">
        <f>SUMIFS(DATOS!$F:$F,DATOS!$A:$A,$C3450,DATOS!$G:$G,$O$1,DATOS!$L:$L,$R$1)</f>
        <v>0</v>
      </c>
      <c r="P3450" s="119">
        <f>SUMIFS(DATOS!$F:$F,DATOS!$A:$A,$C3450,DATOS!$G:$G,$P$1,DATOS!$L:$L,$R$1)</f>
        <v>0</v>
      </c>
      <c r="Q3450" s="117">
        <f>SUMIFS(DATOS!$F:$F,DATOS!$A:$A,$C3450,DATOS!$G:$G,$N$1,DATOS!$J:$J,$S$1)</f>
        <v>0</v>
      </c>
      <c r="R3450" s="118">
        <f>SUMIFS(DATOS!$F:$F,DATOS!$A:$A,$C3450,DATOS!$G:$G,$O$1,DATOS!$J:$J,$S$1)</f>
        <v>0</v>
      </c>
      <c r="S3450" s="119">
        <f>SUMIFS(DATOS!$F:$F,DATOS!$A:$A,$C3450,DATOS!$G:$G,$P$1,DATOS!$J:$J,$S$1)</f>
        <v>0</v>
      </c>
      <c r="T3450" s="117">
        <f>SUMIFS(DATOS!$F:$F,DATOS!$A:$A,$C3450,DATOS!$G:$G,$N$1,DATOS!$K:$K,$T$1)</f>
        <v>0</v>
      </c>
      <c r="U3450" s="118">
        <f>SUMIFS(DATOS!$F:$F,DATOS!$A:$A,$C3450,DATOS!$G:$G,$O$1,DATOS!$K:$K,$T$1)</f>
        <v>0</v>
      </c>
      <c r="V3450" s="119">
        <f>SUMIFS(DATOS!$F:$F,DATOS!$A:$A,$C3450,DATOS!$G:$G,$P$1,DATOS!$K:$K,$R$1)</f>
        <v>0</v>
      </c>
    </row>
    <row r="3451" spans="1:22">
      <c r="A3451" s="128" t="s">
        <v>452</v>
      </c>
      <c r="B3451" s="128" t="str">
        <f t="shared" si="403"/>
        <v>2 5 4 542 001 001</v>
      </c>
      <c r="C3451" s="5" t="s">
        <v>5318</v>
      </c>
      <c r="D3451" t="s">
        <v>3453</v>
      </c>
      <c r="E3451" s="127">
        <f t="shared" si="405"/>
        <v>0</v>
      </c>
      <c r="F3451" s="127">
        <f t="shared" si="406"/>
        <v>0</v>
      </c>
      <c r="G3451" s="127">
        <f t="shared" si="407"/>
        <v>0</v>
      </c>
      <c r="H3451" s="131">
        <f t="shared" si="408"/>
        <v>0</v>
      </c>
      <c r="I3451" s="128">
        <f t="shared" si="409"/>
        <v>17</v>
      </c>
      <c r="J3451" s="156" t="str">
        <f t="shared" si="404"/>
        <v>2 5 4 542 001</v>
      </c>
      <c r="K3451" s="118">
        <f>SUMIFS(DATOS!$F:$F,DATOS!$A:$A,$C3451,DATOS!$G:$G,$N$1,DATOS!$E:$E,$Q$1)</f>
        <v>0</v>
      </c>
      <c r="L3451" s="118">
        <f>SUMIFS(DATOS!$F:$F,DATOS!$A:$A,$C3451,DATOS!$G:$G,$O$1,DATOS!$E:$E,$Q$1)</f>
        <v>0</v>
      </c>
      <c r="M3451" s="119">
        <f>SUMIFS(DATOS!$F:$F,DATOS!$A:$A,$C3451,DATOS!$G:$G,$P$1,DATOS!$E:$E,$Q$1)</f>
        <v>0</v>
      </c>
      <c r="N3451" s="117">
        <f>SUMIFS(DATOS!$F:$F,DATOS!$A:$A,$C3451,DATOS!$G:$G,$N$1,DATOS!$L:$L,$R$1)</f>
        <v>0</v>
      </c>
      <c r="O3451" s="118">
        <f>SUMIFS(DATOS!$F:$F,DATOS!$A:$A,$C3451,DATOS!$G:$G,$O$1,DATOS!$L:$L,$R$1)</f>
        <v>0</v>
      </c>
      <c r="P3451" s="119">
        <f>SUMIFS(DATOS!$F:$F,DATOS!$A:$A,$C3451,DATOS!$G:$G,$P$1,DATOS!$L:$L,$R$1)</f>
        <v>0</v>
      </c>
      <c r="Q3451" s="117">
        <f>SUMIFS(DATOS!$F:$F,DATOS!$A:$A,$C3451,DATOS!$G:$G,$N$1,DATOS!$J:$J,$S$1)</f>
        <v>0</v>
      </c>
      <c r="R3451" s="118">
        <f>SUMIFS(DATOS!$F:$F,DATOS!$A:$A,$C3451,DATOS!$G:$G,$O$1,DATOS!$J:$J,$S$1)</f>
        <v>0</v>
      </c>
      <c r="S3451" s="119">
        <f>SUMIFS(DATOS!$F:$F,DATOS!$A:$A,$C3451,DATOS!$G:$G,$P$1,DATOS!$J:$J,$S$1)</f>
        <v>0</v>
      </c>
      <c r="T3451" s="117">
        <f>SUMIFS(DATOS!$F:$F,DATOS!$A:$A,$C3451,DATOS!$G:$G,$N$1,DATOS!$K:$K,$T$1)</f>
        <v>0</v>
      </c>
      <c r="U3451" s="118">
        <f>SUMIFS(DATOS!$F:$F,DATOS!$A:$A,$C3451,DATOS!$G:$G,$O$1,DATOS!$K:$K,$T$1)</f>
        <v>0</v>
      </c>
      <c r="V3451" s="119">
        <f>SUMIFS(DATOS!$F:$F,DATOS!$A:$A,$C3451,DATOS!$G:$G,$P$1,DATOS!$K:$K,$R$1)</f>
        <v>0</v>
      </c>
    </row>
    <row r="3452" spans="1:22">
      <c r="A3452" s="128" t="s">
        <v>452</v>
      </c>
      <c r="B3452" s="128" t="str">
        <f t="shared" si="403"/>
        <v>2 5 4 542 002 001</v>
      </c>
      <c r="C3452" s="5" t="s">
        <v>10554</v>
      </c>
      <c r="D3452" t="s">
        <v>3453</v>
      </c>
      <c r="E3452" s="127">
        <f t="shared" si="405"/>
        <v>0</v>
      </c>
      <c r="F3452" s="127">
        <f t="shared" si="406"/>
        <v>0</v>
      </c>
      <c r="G3452" s="127">
        <f t="shared" si="407"/>
        <v>0</v>
      </c>
      <c r="H3452" s="131">
        <f t="shared" si="408"/>
        <v>0</v>
      </c>
      <c r="I3452" s="128">
        <f t="shared" si="409"/>
        <v>17</v>
      </c>
      <c r="J3452" s="156" t="str">
        <f t="shared" si="404"/>
        <v>2 5 4 542 002</v>
      </c>
      <c r="K3452" s="118">
        <f>SUMIFS(DATOS!$F:$F,DATOS!$A:$A,$C3452,DATOS!$G:$G,$N$1,DATOS!$E:$E,$Q$1)</f>
        <v>0</v>
      </c>
      <c r="L3452" s="118">
        <f>SUMIFS(DATOS!$F:$F,DATOS!$A:$A,$C3452,DATOS!$G:$G,$O$1,DATOS!$E:$E,$Q$1)</f>
        <v>0</v>
      </c>
      <c r="M3452" s="119">
        <f>SUMIFS(DATOS!$F:$F,DATOS!$A:$A,$C3452,DATOS!$G:$G,$P$1,DATOS!$E:$E,$Q$1)</f>
        <v>0</v>
      </c>
      <c r="N3452" s="117">
        <f>SUMIFS(DATOS!$F:$F,DATOS!$A:$A,$C3452,DATOS!$G:$G,$N$1,DATOS!$L:$L,$R$1)</f>
        <v>0</v>
      </c>
      <c r="O3452" s="118">
        <f>SUMIFS(DATOS!$F:$F,DATOS!$A:$A,$C3452,DATOS!$G:$G,$O$1,DATOS!$L:$L,$R$1)</f>
        <v>0</v>
      </c>
      <c r="P3452" s="119">
        <f>SUMIFS(DATOS!$F:$F,DATOS!$A:$A,$C3452,DATOS!$G:$G,$P$1,DATOS!$L:$L,$R$1)</f>
        <v>0</v>
      </c>
      <c r="Q3452" s="117">
        <f>SUMIFS(DATOS!$F:$F,DATOS!$A:$A,$C3452,DATOS!$G:$G,$N$1,DATOS!$J:$J,$S$1)</f>
        <v>0</v>
      </c>
      <c r="R3452" s="118">
        <f>SUMIFS(DATOS!$F:$F,DATOS!$A:$A,$C3452,DATOS!$G:$G,$O$1,DATOS!$J:$J,$S$1)</f>
        <v>0</v>
      </c>
      <c r="S3452" s="119">
        <f>SUMIFS(DATOS!$F:$F,DATOS!$A:$A,$C3452,DATOS!$G:$G,$P$1,DATOS!$J:$J,$S$1)</f>
        <v>0</v>
      </c>
      <c r="T3452" s="117">
        <f>SUMIFS(DATOS!$F:$F,DATOS!$A:$A,$C3452,DATOS!$G:$G,$N$1,DATOS!$K:$K,$T$1)</f>
        <v>0</v>
      </c>
      <c r="U3452" s="118">
        <f>SUMIFS(DATOS!$F:$F,DATOS!$A:$A,$C3452,DATOS!$G:$G,$O$1,DATOS!$K:$K,$T$1)</f>
        <v>0</v>
      </c>
      <c r="V3452" s="119">
        <f>SUMIFS(DATOS!$F:$F,DATOS!$A:$A,$C3452,DATOS!$G:$G,$P$1,DATOS!$K:$K,$R$1)</f>
        <v>0</v>
      </c>
    </row>
    <row r="3453" spans="1:22">
      <c r="A3453" s="128" t="s">
        <v>452</v>
      </c>
      <c r="B3453" s="128" t="str">
        <f t="shared" si="403"/>
        <v>2 5 4 542 003 001</v>
      </c>
      <c r="C3453" s="5" t="s">
        <v>10555</v>
      </c>
      <c r="D3453" t="s">
        <v>3453</v>
      </c>
      <c r="E3453" s="127">
        <f t="shared" si="405"/>
        <v>0</v>
      </c>
      <c r="F3453" s="127">
        <f t="shared" si="406"/>
        <v>0</v>
      </c>
      <c r="G3453" s="127">
        <f t="shared" si="407"/>
        <v>0</v>
      </c>
      <c r="H3453" s="131">
        <f t="shared" si="408"/>
        <v>0</v>
      </c>
      <c r="I3453" s="128">
        <f t="shared" si="409"/>
        <v>17</v>
      </c>
      <c r="J3453" s="156" t="str">
        <f t="shared" si="404"/>
        <v>2 5 4 542 003</v>
      </c>
      <c r="K3453" s="118">
        <f>SUMIFS(DATOS!$F:$F,DATOS!$A:$A,$C3453,DATOS!$G:$G,$N$1,DATOS!$E:$E,$Q$1)</f>
        <v>0</v>
      </c>
      <c r="L3453" s="118">
        <f>SUMIFS(DATOS!$F:$F,DATOS!$A:$A,$C3453,DATOS!$G:$G,$O$1,DATOS!$E:$E,$Q$1)</f>
        <v>0</v>
      </c>
      <c r="M3453" s="119">
        <f>SUMIFS(DATOS!$F:$F,DATOS!$A:$A,$C3453,DATOS!$G:$G,$P$1,DATOS!$E:$E,$Q$1)</f>
        <v>0</v>
      </c>
      <c r="N3453" s="117">
        <f>SUMIFS(DATOS!$F:$F,DATOS!$A:$A,$C3453,DATOS!$G:$G,$N$1,DATOS!$L:$L,$R$1)</f>
        <v>0</v>
      </c>
      <c r="O3453" s="118">
        <f>SUMIFS(DATOS!$F:$F,DATOS!$A:$A,$C3453,DATOS!$G:$G,$O$1,DATOS!$L:$L,$R$1)</f>
        <v>0</v>
      </c>
      <c r="P3453" s="119">
        <f>SUMIFS(DATOS!$F:$F,DATOS!$A:$A,$C3453,DATOS!$G:$G,$P$1,DATOS!$L:$L,$R$1)</f>
        <v>0</v>
      </c>
      <c r="Q3453" s="117">
        <f>SUMIFS(DATOS!$F:$F,DATOS!$A:$A,$C3453,DATOS!$G:$G,$N$1,DATOS!$J:$J,$S$1)</f>
        <v>0</v>
      </c>
      <c r="R3453" s="118">
        <f>SUMIFS(DATOS!$F:$F,DATOS!$A:$A,$C3453,DATOS!$G:$G,$O$1,DATOS!$J:$J,$S$1)</f>
        <v>0</v>
      </c>
      <c r="S3453" s="119">
        <f>SUMIFS(DATOS!$F:$F,DATOS!$A:$A,$C3453,DATOS!$G:$G,$P$1,DATOS!$J:$J,$S$1)</f>
        <v>0</v>
      </c>
      <c r="T3453" s="117">
        <f>SUMIFS(DATOS!$F:$F,DATOS!$A:$A,$C3453,DATOS!$G:$G,$N$1,DATOS!$K:$K,$T$1)</f>
        <v>0</v>
      </c>
      <c r="U3453" s="118">
        <f>SUMIFS(DATOS!$F:$F,DATOS!$A:$A,$C3453,DATOS!$G:$G,$O$1,DATOS!$K:$K,$T$1)</f>
        <v>0</v>
      </c>
      <c r="V3453" s="119">
        <f>SUMIFS(DATOS!$F:$F,DATOS!$A:$A,$C3453,DATOS!$G:$G,$P$1,DATOS!$K:$K,$R$1)</f>
        <v>0</v>
      </c>
    </row>
    <row r="3454" spans="1:22">
      <c r="A3454" s="128" t="s">
        <v>452</v>
      </c>
      <c r="B3454" s="128" t="str">
        <f t="shared" si="403"/>
        <v>2 5 4 542 004 001</v>
      </c>
      <c r="C3454" s="5" t="s">
        <v>10556</v>
      </c>
      <c r="D3454" t="s">
        <v>3453</v>
      </c>
      <c r="E3454" s="127">
        <f t="shared" si="405"/>
        <v>0</v>
      </c>
      <c r="F3454" s="127">
        <f t="shared" si="406"/>
        <v>0</v>
      </c>
      <c r="G3454" s="127">
        <f t="shared" si="407"/>
        <v>0</v>
      </c>
      <c r="H3454" s="131">
        <f t="shared" si="408"/>
        <v>0</v>
      </c>
      <c r="I3454" s="128">
        <f t="shared" si="409"/>
        <v>17</v>
      </c>
      <c r="J3454" s="156" t="str">
        <f t="shared" si="404"/>
        <v>2 5 4 542 004</v>
      </c>
      <c r="K3454" s="118">
        <f>SUMIFS(DATOS!$F:$F,DATOS!$A:$A,$C3454,DATOS!$G:$G,$N$1,DATOS!$E:$E,$Q$1)</f>
        <v>0</v>
      </c>
      <c r="L3454" s="118">
        <f>SUMIFS(DATOS!$F:$F,DATOS!$A:$A,$C3454,DATOS!$G:$G,$O$1,DATOS!$E:$E,$Q$1)</f>
        <v>0</v>
      </c>
      <c r="M3454" s="119">
        <f>SUMIFS(DATOS!$F:$F,DATOS!$A:$A,$C3454,DATOS!$G:$G,$P$1,DATOS!$E:$E,$Q$1)</f>
        <v>0</v>
      </c>
      <c r="N3454" s="117">
        <f>SUMIFS(DATOS!$F:$F,DATOS!$A:$A,$C3454,DATOS!$G:$G,$N$1,DATOS!$L:$L,$R$1)</f>
        <v>0</v>
      </c>
      <c r="O3454" s="118">
        <f>SUMIFS(DATOS!$F:$F,DATOS!$A:$A,$C3454,DATOS!$G:$G,$O$1,DATOS!$L:$L,$R$1)</f>
        <v>0</v>
      </c>
      <c r="P3454" s="119">
        <f>SUMIFS(DATOS!$F:$F,DATOS!$A:$A,$C3454,DATOS!$G:$G,$P$1,DATOS!$L:$L,$R$1)</f>
        <v>0</v>
      </c>
      <c r="Q3454" s="117">
        <f>SUMIFS(DATOS!$F:$F,DATOS!$A:$A,$C3454,DATOS!$G:$G,$N$1,DATOS!$J:$J,$S$1)</f>
        <v>0</v>
      </c>
      <c r="R3454" s="118">
        <f>SUMIFS(DATOS!$F:$F,DATOS!$A:$A,$C3454,DATOS!$G:$G,$O$1,DATOS!$J:$J,$S$1)</f>
        <v>0</v>
      </c>
      <c r="S3454" s="119">
        <f>SUMIFS(DATOS!$F:$F,DATOS!$A:$A,$C3454,DATOS!$G:$G,$P$1,DATOS!$J:$J,$S$1)</f>
        <v>0</v>
      </c>
      <c r="T3454" s="117">
        <f>SUMIFS(DATOS!$F:$F,DATOS!$A:$A,$C3454,DATOS!$G:$G,$N$1,DATOS!$K:$K,$T$1)</f>
        <v>0</v>
      </c>
      <c r="U3454" s="118">
        <f>SUMIFS(DATOS!$F:$F,DATOS!$A:$A,$C3454,DATOS!$G:$G,$O$1,DATOS!$K:$K,$T$1)</f>
        <v>0</v>
      </c>
      <c r="V3454" s="119">
        <f>SUMIFS(DATOS!$F:$F,DATOS!$A:$A,$C3454,DATOS!$G:$G,$P$1,DATOS!$K:$K,$R$1)</f>
        <v>0</v>
      </c>
    </row>
    <row r="3455" spans="1:22">
      <c r="A3455" s="128" t="s">
        <v>452</v>
      </c>
      <c r="B3455" s="128" t="str">
        <f t="shared" si="403"/>
        <v>2 5 4 542 005 001</v>
      </c>
      <c r="C3455" s="5" t="s">
        <v>10557</v>
      </c>
      <c r="D3455" t="s">
        <v>3453</v>
      </c>
      <c r="E3455" s="127">
        <f t="shared" si="405"/>
        <v>0</v>
      </c>
      <c r="F3455" s="127">
        <f t="shared" si="406"/>
        <v>0</v>
      </c>
      <c r="G3455" s="127">
        <f t="shared" si="407"/>
        <v>0</v>
      </c>
      <c r="H3455" s="131">
        <f t="shared" si="408"/>
        <v>0</v>
      </c>
      <c r="I3455" s="128">
        <f t="shared" si="409"/>
        <v>17</v>
      </c>
      <c r="J3455" s="156" t="str">
        <f t="shared" si="404"/>
        <v>2 5 4 542 005</v>
      </c>
      <c r="K3455" s="118">
        <f>SUMIFS(DATOS!$F:$F,DATOS!$A:$A,$C3455,DATOS!$G:$G,$N$1,DATOS!$E:$E,$Q$1)</f>
        <v>0</v>
      </c>
      <c r="L3455" s="118">
        <f>SUMIFS(DATOS!$F:$F,DATOS!$A:$A,$C3455,DATOS!$G:$G,$O$1,DATOS!$E:$E,$Q$1)</f>
        <v>0</v>
      </c>
      <c r="M3455" s="119">
        <f>SUMIFS(DATOS!$F:$F,DATOS!$A:$A,$C3455,DATOS!$G:$G,$P$1,DATOS!$E:$E,$Q$1)</f>
        <v>0</v>
      </c>
      <c r="N3455" s="117">
        <f>SUMIFS(DATOS!$F:$F,DATOS!$A:$A,$C3455,DATOS!$G:$G,$N$1,DATOS!$L:$L,$R$1)</f>
        <v>0</v>
      </c>
      <c r="O3455" s="118">
        <f>SUMIFS(DATOS!$F:$F,DATOS!$A:$A,$C3455,DATOS!$G:$G,$O$1,DATOS!$L:$L,$R$1)</f>
        <v>0</v>
      </c>
      <c r="P3455" s="119">
        <f>SUMIFS(DATOS!$F:$F,DATOS!$A:$A,$C3455,DATOS!$G:$G,$P$1,DATOS!$L:$L,$R$1)</f>
        <v>0</v>
      </c>
      <c r="Q3455" s="117">
        <f>SUMIFS(DATOS!$F:$F,DATOS!$A:$A,$C3455,DATOS!$G:$G,$N$1,DATOS!$J:$J,$S$1)</f>
        <v>0</v>
      </c>
      <c r="R3455" s="118">
        <f>SUMIFS(DATOS!$F:$F,DATOS!$A:$A,$C3455,DATOS!$G:$G,$O$1,DATOS!$J:$J,$S$1)</f>
        <v>0</v>
      </c>
      <c r="S3455" s="119">
        <f>SUMIFS(DATOS!$F:$F,DATOS!$A:$A,$C3455,DATOS!$G:$G,$P$1,DATOS!$J:$J,$S$1)</f>
        <v>0</v>
      </c>
      <c r="T3455" s="117">
        <f>SUMIFS(DATOS!$F:$F,DATOS!$A:$A,$C3455,DATOS!$G:$G,$N$1,DATOS!$K:$K,$T$1)</f>
        <v>0</v>
      </c>
      <c r="U3455" s="118">
        <f>SUMIFS(DATOS!$F:$F,DATOS!$A:$A,$C3455,DATOS!$G:$G,$O$1,DATOS!$K:$K,$T$1)</f>
        <v>0</v>
      </c>
      <c r="V3455" s="119">
        <f>SUMIFS(DATOS!$F:$F,DATOS!$A:$A,$C3455,DATOS!$G:$G,$P$1,DATOS!$K:$K,$R$1)</f>
        <v>0</v>
      </c>
    </row>
    <row r="3456" spans="1:22">
      <c r="A3456" s="128" t="s">
        <v>452</v>
      </c>
      <c r="B3456" s="128" t="str">
        <f t="shared" si="403"/>
        <v>2 5 4 543 001 001</v>
      </c>
      <c r="C3456" s="5" t="s">
        <v>5326</v>
      </c>
      <c r="D3456" t="s">
        <v>3454</v>
      </c>
      <c r="E3456" s="127">
        <f t="shared" si="405"/>
        <v>0</v>
      </c>
      <c r="F3456" s="127">
        <f t="shared" si="406"/>
        <v>0</v>
      </c>
      <c r="G3456" s="127">
        <f t="shared" si="407"/>
        <v>0</v>
      </c>
      <c r="H3456" s="131">
        <f t="shared" si="408"/>
        <v>0</v>
      </c>
      <c r="I3456" s="128">
        <f t="shared" si="409"/>
        <v>17</v>
      </c>
      <c r="J3456" s="156" t="str">
        <f t="shared" si="404"/>
        <v>2 5 4 543 001</v>
      </c>
      <c r="K3456" s="118">
        <f>SUMIFS(DATOS!$F:$F,DATOS!$A:$A,$C3456,DATOS!$G:$G,$N$1,DATOS!$E:$E,$Q$1)</f>
        <v>0</v>
      </c>
      <c r="L3456" s="118">
        <f>SUMIFS(DATOS!$F:$F,DATOS!$A:$A,$C3456,DATOS!$G:$G,$O$1,DATOS!$E:$E,$Q$1)</f>
        <v>0</v>
      </c>
      <c r="M3456" s="119">
        <f>SUMIFS(DATOS!$F:$F,DATOS!$A:$A,$C3456,DATOS!$G:$G,$P$1,DATOS!$E:$E,$Q$1)</f>
        <v>0</v>
      </c>
      <c r="N3456" s="117">
        <f>SUMIFS(DATOS!$F:$F,DATOS!$A:$A,$C3456,DATOS!$G:$G,$N$1,DATOS!$L:$L,$R$1)</f>
        <v>0</v>
      </c>
      <c r="O3456" s="118">
        <f>SUMIFS(DATOS!$F:$F,DATOS!$A:$A,$C3456,DATOS!$G:$G,$O$1,DATOS!$L:$L,$R$1)</f>
        <v>0</v>
      </c>
      <c r="P3456" s="119">
        <f>SUMIFS(DATOS!$F:$F,DATOS!$A:$A,$C3456,DATOS!$G:$G,$P$1,DATOS!$L:$L,$R$1)</f>
        <v>0</v>
      </c>
      <c r="Q3456" s="117">
        <f>SUMIFS(DATOS!$F:$F,DATOS!$A:$A,$C3456,DATOS!$G:$G,$N$1,DATOS!$J:$J,$S$1)</f>
        <v>0</v>
      </c>
      <c r="R3456" s="118">
        <f>SUMIFS(DATOS!$F:$F,DATOS!$A:$A,$C3456,DATOS!$G:$G,$O$1,DATOS!$J:$J,$S$1)</f>
        <v>0</v>
      </c>
      <c r="S3456" s="119">
        <f>SUMIFS(DATOS!$F:$F,DATOS!$A:$A,$C3456,DATOS!$G:$G,$P$1,DATOS!$J:$J,$S$1)</f>
        <v>0</v>
      </c>
      <c r="T3456" s="117">
        <f>SUMIFS(DATOS!$F:$F,DATOS!$A:$A,$C3456,DATOS!$G:$G,$N$1,DATOS!$K:$K,$T$1)</f>
        <v>0</v>
      </c>
      <c r="U3456" s="118">
        <f>SUMIFS(DATOS!$F:$F,DATOS!$A:$A,$C3456,DATOS!$G:$G,$O$1,DATOS!$K:$K,$T$1)</f>
        <v>0</v>
      </c>
      <c r="V3456" s="119">
        <f>SUMIFS(DATOS!$F:$F,DATOS!$A:$A,$C3456,DATOS!$G:$G,$P$1,DATOS!$K:$K,$R$1)</f>
        <v>0</v>
      </c>
    </row>
    <row r="3457" spans="1:22">
      <c r="A3457" s="128" t="s">
        <v>452</v>
      </c>
      <c r="B3457" s="128" t="str">
        <f t="shared" si="403"/>
        <v>2 5 4 543 002 001</v>
      </c>
      <c r="C3457" s="5" t="s">
        <v>10558</v>
      </c>
      <c r="D3457" t="s">
        <v>3454</v>
      </c>
      <c r="E3457" s="127">
        <f t="shared" si="405"/>
        <v>0</v>
      </c>
      <c r="F3457" s="127">
        <f t="shared" si="406"/>
        <v>0</v>
      </c>
      <c r="G3457" s="127">
        <f t="shared" si="407"/>
        <v>0</v>
      </c>
      <c r="H3457" s="131">
        <f t="shared" si="408"/>
        <v>0</v>
      </c>
      <c r="I3457" s="128">
        <f t="shared" si="409"/>
        <v>17</v>
      </c>
      <c r="J3457" s="156" t="str">
        <f t="shared" si="404"/>
        <v>2 5 4 543 002</v>
      </c>
      <c r="K3457" s="118">
        <f>SUMIFS(DATOS!$F:$F,DATOS!$A:$A,$C3457,DATOS!$G:$G,$N$1,DATOS!$E:$E,$Q$1)</f>
        <v>0</v>
      </c>
      <c r="L3457" s="118">
        <f>SUMIFS(DATOS!$F:$F,DATOS!$A:$A,$C3457,DATOS!$G:$G,$O$1,DATOS!$E:$E,$Q$1)</f>
        <v>0</v>
      </c>
      <c r="M3457" s="119">
        <f>SUMIFS(DATOS!$F:$F,DATOS!$A:$A,$C3457,DATOS!$G:$G,$P$1,DATOS!$E:$E,$Q$1)</f>
        <v>0</v>
      </c>
      <c r="N3457" s="117">
        <f>SUMIFS(DATOS!$F:$F,DATOS!$A:$A,$C3457,DATOS!$G:$G,$N$1,DATOS!$L:$L,$R$1)</f>
        <v>0</v>
      </c>
      <c r="O3457" s="118">
        <f>SUMIFS(DATOS!$F:$F,DATOS!$A:$A,$C3457,DATOS!$G:$G,$O$1,DATOS!$L:$L,$R$1)</f>
        <v>0</v>
      </c>
      <c r="P3457" s="119">
        <f>SUMIFS(DATOS!$F:$F,DATOS!$A:$A,$C3457,DATOS!$G:$G,$P$1,DATOS!$L:$L,$R$1)</f>
        <v>0</v>
      </c>
      <c r="Q3457" s="117">
        <f>SUMIFS(DATOS!$F:$F,DATOS!$A:$A,$C3457,DATOS!$G:$G,$N$1,DATOS!$J:$J,$S$1)</f>
        <v>0</v>
      </c>
      <c r="R3457" s="118">
        <f>SUMIFS(DATOS!$F:$F,DATOS!$A:$A,$C3457,DATOS!$G:$G,$O$1,DATOS!$J:$J,$S$1)</f>
        <v>0</v>
      </c>
      <c r="S3457" s="119">
        <f>SUMIFS(DATOS!$F:$F,DATOS!$A:$A,$C3457,DATOS!$G:$G,$P$1,DATOS!$J:$J,$S$1)</f>
        <v>0</v>
      </c>
      <c r="T3457" s="117">
        <f>SUMIFS(DATOS!$F:$F,DATOS!$A:$A,$C3457,DATOS!$G:$G,$N$1,DATOS!$K:$K,$T$1)</f>
        <v>0</v>
      </c>
      <c r="U3457" s="118">
        <f>SUMIFS(DATOS!$F:$F,DATOS!$A:$A,$C3457,DATOS!$G:$G,$O$1,DATOS!$K:$K,$T$1)</f>
        <v>0</v>
      </c>
      <c r="V3457" s="119">
        <f>SUMIFS(DATOS!$F:$F,DATOS!$A:$A,$C3457,DATOS!$G:$G,$P$1,DATOS!$K:$K,$R$1)</f>
        <v>0</v>
      </c>
    </row>
    <row r="3458" spans="1:22">
      <c r="A3458" s="128" t="s">
        <v>452</v>
      </c>
      <c r="B3458" s="128" t="str">
        <f t="shared" si="403"/>
        <v>2 5 4 543 003 001</v>
      </c>
      <c r="C3458" s="5" t="s">
        <v>10559</v>
      </c>
      <c r="D3458" t="s">
        <v>3454</v>
      </c>
      <c r="E3458" s="127">
        <f t="shared" si="405"/>
        <v>0</v>
      </c>
      <c r="F3458" s="127">
        <f t="shared" si="406"/>
        <v>0</v>
      </c>
      <c r="G3458" s="127">
        <f t="shared" si="407"/>
        <v>0</v>
      </c>
      <c r="H3458" s="131">
        <f t="shared" si="408"/>
        <v>0</v>
      </c>
      <c r="I3458" s="128">
        <f t="shared" si="409"/>
        <v>17</v>
      </c>
      <c r="J3458" s="156" t="str">
        <f t="shared" si="404"/>
        <v>2 5 4 543 003</v>
      </c>
      <c r="K3458" s="118">
        <f>SUMIFS(DATOS!$F:$F,DATOS!$A:$A,$C3458,DATOS!$G:$G,$N$1,DATOS!$E:$E,$Q$1)</f>
        <v>0</v>
      </c>
      <c r="L3458" s="118">
        <f>SUMIFS(DATOS!$F:$F,DATOS!$A:$A,$C3458,DATOS!$G:$G,$O$1,DATOS!$E:$E,$Q$1)</f>
        <v>0</v>
      </c>
      <c r="M3458" s="119">
        <f>SUMIFS(DATOS!$F:$F,DATOS!$A:$A,$C3458,DATOS!$G:$G,$P$1,DATOS!$E:$E,$Q$1)</f>
        <v>0</v>
      </c>
      <c r="N3458" s="117">
        <f>SUMIFS(DATOS!$F:$F,DATOS!$A:$A,$C3458,DATOS!$G:$G,$N$1,DATOS!$L:$L,$R$1)</f>
        <v>0</v>
      </c>
      <c r="O3458" s="118">
        <f>SUMIFS(DATOS!$F:$F,DATOS!$A:$A,$C3458,DATOS!$G:$G,$O$1,DATOS!$L:$L,$R$1)</f>
        <v>0</v>
      </c>
      <c r="P3458" s="119">
        <f>SUMIFS(DATOS!$F:$F,DATOS!$A:$A,$C3458,DATOS!$G:$G,$P$1,DATOS!$L:$L,$R$1)</f>
        <v>0</v>
      </c>
      <c r="Q3458" s="117">
        <f>SUMIFS(DATOS!$F:$F,DATOS!$A:$A,$C3458,DATOS!$G:$G,$N$1,DATOS!$J:$J,$S$1)</f>
        <v>0</v>
      </c>
      <c r="R3458" s="118">
        <f>SUMIFS(DATOS!$F:$F,DATOS!$A:$A,$C3458,DATOS!$G:$G,$O$1,DATOS!$J:$J,$S$1)</f>
        <v>0</v>
      </c>
      <c r="S3458" s="119">
        <f>SUMIFS(DATOS!$F:$F,DATOS!$A:$A,$C3458,DATOS!$G:$G,$P$1,DATOS!$J:$J,$S$1)</f>
        <v>0</v>
      </c>
      <c r="T3458" s="117">
        <f>SUMIFS(DATOS!$F:$F,DATOS!$A:$A,$C3458,DATOS!$G:$G,$N$1,DATOS!$K:$K,$T$1)</f>
        <v>0</v>
      </c>
      <c r="U3458" s="118">
        <f>SUMIFS(DATOS!$F:$F,DATOS!$A:$A,$C3458,DATOS!$G:$G,$O$1,DATOS!$K:$K,$T$1)</f>
        <v>0</v>
      </c>
      <c r="V3458" s="119">
        <f>SUMIFS(DATOS!$F:$F,DATOS!$A:$A,$C3458,DATOS!$G:$G,$P$1,DATOS!$K:$K,$R$1)</f>
        <v>0</v>
      </c>
    </row>
    <row r="3459" spans="1:22">
      <c r="A3459" s="128" t="s">
        <v>452</v>
      </c>
      <c r="B3459" s="128" t="str">
        <f t="shared" si="403"/>
        <v>2 5 4 543 004 001</v>
      </c>
      <c r="C3459" s="5" t="s">
        <v>10560</v>
      </c>
      <c r="D3459" t="s">
        <v>3454</v>
      </c>
      <c r="E3459" s="127">
        <f t="shared" si="405"/>
        <v>0</v>
      </c>
      <c r="F3459" s="127">
        <f t="shared" si="406"/>
        <v>0</v>
      </c>
      <c r="G3459" s="127">
        <f t="shared" si="407"/>
        <v>0</v>
      </c>
      <c r="H3459" s="131">
        <f t="shared" si="408"/>
        <v>0</v>
      </c>
      <c r="I3459" s="128">
        <f t="shared" si="409"/>
        <v>17</v>
      </c>
      <c r="J3459" s="156" t="str">
        <f t="shared" si="404"/>
        <v>2 5 4 543 004</v>
      </c>
      <c r="K3459" s="118">
        <f>SUMIFS(DATOS!$F:$F,DATOS!$A:$A,$C3459,DATOS!$G:$G,$N$1,DATOS!$E:$E,$Q$1)</f>
        <v>0</v>
      </c>
      <c r="L3459" s="118">
        <f>SUMIFS(DATOS!$F:$F,DATOS!$A:$A,$C3459,DATOS!$G:$G,$O$1,DATOS!$E:$E,$Q$1)</f>
        <v>0</v>
      </c>
      <c r="M3459" s="119">
        <f>SUMIFS(DATOS!$F:$F,DATOS!$A:$A,$C3459,DATOS!$G:$G,$P$1,DATOS!$E:$E,$Q$1)</f>
        <v>0</v>
      </c>
      <c r="N3459" s="117">
        <f>SUMIFS(DATOS!$F:$F,DATOS!$A:$A,$C3459,DATOS!$G:$G,$N$1,DATOS!$L:$L,$R$1)</f>
        <v>0</v>
      </c>
      <c r="O3459" s="118">
        <f>SUMIFS(DATOS!$F:$F,DATOS!$A:$A,$C3459,DATOS!$G:$G,$O$1,DATOS!$L:$L,$R$1)</f>
        <v>0</v>
      </c>
      <c r="P3459" s="119">
        <f>SUMIFS(DATOS!$F:$F,DATOS!$A:$A,$C3459,DATOS!$G:$G,$P$1,DATOS!$L:$L,$R$1)</f>
        <v>0</v>
      </c>
      <c r="Q3459" s="117">
        <f>SUMIFS(DATOS!$F:$F,DATOS!$A:$A,$C3459,DATOS!$G:$G,$N$1,DATOS!$J:$J,$S$1)</f>
        <v>0</v>
      </c>
      <c r="R3459" s="118">
        <f>SUMIFS(DATOS!$F:$F,DATOS!$A:$A,$C3459,DATOS!$G:$G,$O$1,DATOS!$J:$J,$S$1)</f>
        <v>0</v>
      </c>
      <c r="S3459" s="119">
        <f>SUMIFS(DATOS!$F:$F,DATOS!$A:$A,$C3459,DATOS!$G:$G,$P$1,DATOS!$J:$J,$S$1)</f>
        <v>0</v>
      </c>
      <c r="T3459" s="117">
        <f>SUMIFS(DATOS!$F:$F,DATOS!$A:$A,$C3459,DATOS!$G:$G,$N$1,DATOS!$K:$K,$T$1)</f>
        <v>0</v>
      </c>
      <c r="U3459" s="118">
        <f>SUMIFS(DATOS!$F:$F,DATOS!$A:$A,$C3459,DATOS!$G:$G,$O$1,DATOS!$K:$K,$T$1)</f>
        <v>0</v>
      </c>
      <c r="V3459" s="119">
        <f>SUMIFS(DATOS!$F:$F,DATOS!$A:$A,$C3459,DATOS!$G:$G,$P$1,DATOS!$K:$K,$R$1)</f>
        <v>0</v>
      </c>
    </row>
    <row r="3460" spans="1:22">
      <c r="A3460" s="128" t="s">
        <v>452</v>
      </c>
      <c r="B3460" s="128" t="str">
        <f t="shared" si="403"/>
        <v>2 5 4 543 005 001</v>
      </c>
      <c r="C3460" s="5" t="s">
        <v>10561</v>
      </c>
      <c r="D3460" t="s">
        <v>3454</v>
      </c>
      <c r="E3460" s="127">
        <f t="shared" si="405"/>
        <v>0</v>
      </c>
      <c r="F3460" s="127">
        <f t="shared" si="406"/>
        <v>0</v>
      </c>
      <c r="G3460" s="127">
        <f t="shared" si="407"/>
        <v>0</v>
      </c>
      <c r="H3460" s="131">
        <f t="shared" si="408"/>
        <v>0</v>
      </c>
      <c r="I3460" s="128">
        <f t="shared" si="409"/>
        <v>17</v>
      </c>
      <c r="J3460" s="156" t="str">
        <f t="shared" si="404"/>
        <v>2 5 4 543 005</v>
      </c>
      <c r="K3460" s="118">
        <f>SUMIFS(DATOS!$F:$F,DATOS!$A:$A,$C3460,DATOS!$G:$G,$N$1,DATOS!$E:$E,$Q$1)</f>
        <v>0</v>
      </c>
      <c r="L3460" s="118">
        <f>SUMIFS(DATOS!$F:$F,DATOS!$A:$A,$C3460,DATOS!$G:$G,$O$1,DATOS!$E:$E,$Q$1)</f>
        <v>0</v>
      </c>
      <c r="M3460" s="119">
        <f>SUMIFS(DATOS!$F:$F,DATOS!$A:$A,$C3460,DATOS!$G:$G,$P$1,DATOS!$E:$E,$Q$1)</f>
        <v>0</v>
      </c>
      <c r="N3460" s="117">
        <f>SUMIFS(DATOS!$F:$F,DATOS!$A:$A,$C3460,DATOS!$G:$G,$N$1,DATOS!$L:$L,$R$1)</f>
        <v>0</v>
      </c>
      <c r="O3460" s="118">
        <f>SUMIFS(DATOS!$F:$F,DATOS!$A:$A,$C3460,DATOS!$G:$G,$O$1,DATOS!$L:$L,$R$1)</f>
        <v>0</v>
      </c>
      <c r="P3460" s="119">
        <f>SUMIFS(DATOS!$F:$F,DATOS!$A:$A,$C3460,DATOS!$G:$G,$P$1,DATOS!$L:$L,$R$1)</f>
        <v>0</v>
      </c>
      <c r="Q3460" s="117">
        <f>SUMIFS(DATOS!$F:$F,DATOS!$A:$A,$C3460,DATOS!$G:$G,$N$1,DATOS!$J:$J,$S$1)</f>
        <v>0</v>
      </c>
      <c r="R3460" s="118">
        <f>SUMIFS(DATOS!$F:$F,DATOS!$A:$A,$C3460,DATOS!$G:$G,$O$1,DATOS!$J:$J,$S$1)</f>
        <v>0</v>
      </c>
      <c r="S3460" s="119">
        <f>SUMIFS(DATOS!$F:$F,DATOS!$A:$A,$C3460,DATOS!$G:$G,$P$1,DATOS!$J:$J,$S$1)</f>
        <v>0</v>
      </c>
      <c r="T3460" s="117">
        <f>SUMIFS(DATOS!$F:$F,DATOS!$A:$A,$C3460,DATOS!$G:$G,$N$1,DATOS!$K:$K,$T$1)</f>
        <v>0</v>
      </c>
      <c r="U3460" s="118">
        <f>SUMIFS(DATOS!$F:$F,DATOS!$A:$A,$C3460,DATOS!$G:$G,$O$1,DATOS!$K:$K,$T$1)</f>
        <v>0</v>
      </c>
      <c r="V3460" s="119">
        <f>SUMIFS(DATOS!$F:$F,DATOS!$A:$A,$C3460,DATOS!$G:$G,$P$1,DATOS!$K:$K,$R$1)</f>
        <v>0</v>
      </c>
    </row>
    <row r="3461" spans="1:22">
      <c r="A3461" s="128" t="s">
        <v>452</v>
      </c>
      <c r="B3461" s="128" t="str">
        <f t="shared" ref="B3461:B3524" si="410">MID(C3461,1,I3461)</f>
        <v>2 5 4 544 001 001</v>
      </c>
      <c r="C3461" s="5" t="s">
        <v>5334</v>
      </c>
      <c r="D3461" t="s">
        <v>3455</v>
      </c>
      <c r="E3461" s="127">
        <f t="shared" si="405"/>
        <v>0</v>
      </c>
      <c r="F3461" s="127">
        <f t="shared" si="406"/>
        <v>0</v>
      </c>
      <c r="G3461" s="127">
        <f t="shared" si="407"/>
        <v>0</v>
      </c>
      <c r="H3461" s="131">
        <f t="shared" si="408"/>
        <v>0</v>
      </c>
      <c r="I3461" s="128">
        <f t="shared" si="409"/>
        <v>17</v>
      </c>
      <c r="J3461" s="156" t="str">
        <f t="shared" si="404"/>
        <v>2 5 4 544 001</v>
      </c>
      <c r="K3461" s="118">
        <f>SUMIFS(DATOS!$F:$F,DATOS!$A:$A,$C3461,DATOS!$G:$G,$N$1,DATOS!$E:$E,$Q$1)</f>
        <v>0</v>
      </c>
      <c r="L3461" s="118">
        <f>SUMIFS(DATOS!$F:$F,DATOS!$A:$A,$C3461,DATOS!$G:$G,$O$1,DATOS!$E:$E,$Q$1)</f>
        <v>0</v>
      </c>
      <c r="M3461" s="119">
        <f>SUMIFS(DATOS!$F:$F,DATOS!$A:$A,$C3461,DATOS!$G:$G,$P$1,DATOS!$E:$E,$Q$1)</f>
        <v>0</v>
      </c>
      <c r="N3461" s="117">
        <f>SUMIFS(DATOS!$F:$F,DATOS!$A:$A,$C3461,DATOS!$G:$G,$N$1,DATOS!$L:$L,$R$1)</f>
        <v>0</v>
      </c>
      <c r="O3461" s="118">
        <f>SUMIFS(DATOS!$F:$F,DATOS!$A:$A,$C3461,DATOS!$G:$G,$O$1,DATOS!$L:$L,$R$1)</f>
        <v>0</v>
      </c>
      <c r="P3461" s="119">
        <f>SUMIFS(DATOS!$F:$F,DATOS!$A:$A,$C3461,DATOS!$G:$G,$P$1,DATOS!$L:$L,$R$1)</f>
        <v>0</v>
      </c>
      <c r="Q3461" s="117">
        <f>SUMIFS(DATOS!$F:$F,DATOS!$A:$A,$C3461,DATOS!$G:$G,$N$1,DATOS!$J:$J,$S$1)</f>
        <v>0</v>
      </c>
      <c r="R3461" s="118">
        <f>SUMIFS(DATOS!$F:$F,DATOS!$A:$A,$C3461,DATOS!$G:$G,$O$1,DATOS!$J:$J,$S$1)</f>
        <v>0</v>
      </c>
      <c r="S3461" s="119">
        <f>SUMIFS(DATOS!$F:$F,DATOS!$A:$A,$C3461,DATOS!$G:$G,$P$1,DATOS!$J:$J,$S$1)</f>
        <v>0</v>
      </c>
      <c r="T3461" s="117">
        <f>SUMIFS(DATOS!$F:$F,DATOS!$A:$A,$C3461,DATOS!$G:$G,$N$1,DATOS!$K:$K,$T$1)</f>
        <v>0</v>
      </c>
      <c r="U3461" s="118">
        <f>SUMIFS(DATOS!$F:$F,DATOS!$A:$A,$C3461,DATOS!$G:$G,$O$1,DATOS!$K:$K,$T$1)</f>
        <v>0</v>
      </c>
      <c r="V3461" s="119">
        <f>SUMIFS(DATOS!$F:$F,DATOS!$A:$A,$C3461,DATOS!$G:$G,$P$1,DATOS!$K:$K,$R$1)</f>
        <v>0</v>
      </c>
    </row>
    <row r="3462" spans="1:22">
      <c r="A3462" s="128" t="s">
        <v>452</v>
      </c>
      <c r="B3462" s="128" t="str">
        <f t="shared" si="410"/>
        <v>2 5 4 544 002 001</v>
      </c>
      <c r="C3462" s="5" t="s">
        <v>10562</v>
      </c>
      <c r="D3462" t="s">
        <v>3455</v>
      </c>
      <c r="E3462" s="127">
        <f t="shared" si="405"/>
        <v>0</v>
      </c>
      <c r="F3462" s="127">
        <f t="shared" si="406"/>
        <v>0</v>
      </c>
      <c r="G3462" s="127">
        <f t="shared" si="407"/>
        <v>0</v>
      </c>
      <c r="H3462" s="131">
        <f t="shared" si="408"/>
        <v>0</v>
      </c>
      <c r="I3462" s="128">
        <f t="shared" si="409"/>
        <v>17</v>
      </c>
      <c r="J3462" s="156" t="str">
        <f t="shared" si="404"/>
        <v>2 5 4 544 002</v>
      </c>
      <c r="K3462" s="118">
        <f>SUMIFS(DATOS!$F:$F,DATOS!$A:$A,$C3462,DATOS!$G:$G,$N$1,DATOS!$E:$E,$Q$1)</f>
        <v>0</v>
      </c>
      <c r="L3462" s="118">
        <f>SUMIFS(DATOS!$F:$F,DATOS!$A:$A,$C3462,DATOS!$G:$G,$O$1,DATOS!$E:$E,$Q$1)</f>
        <v>0</v>
      </c>
      <c r="M3462" s="119">
        <f>SUMIFS(DATOS!$F:$F,DATOS!$A:$A,$C3462,DATOS!$G:$G,$P$1,DATOS!$E:$E,$Q$1)</f>
        <v>0</v>
      </c>
      <c r="N3462" s="117">
        <f>SUMIFS(DATOS!$F:$F,DATOS!$A:$A,$C3462,DATOS!$G:$G,$N$1,DATOS!$L:$L,$R$1)</f>
        <v>0</v>
      </c>
      <c r="O3462" s="118">
        <f>SUMIFS(DATOS!$F:$F,DATOS!$A:$A,$C3462,DATOS!$G:$G,$O$1,DATOS!$L:$L,$R$1)</f>
        <v>0</v>
      </c>
      <c r="P3462" s="119">
        <f>SUMIFS(DATOS!$F:$F,DATOS!$A:$A,$C3462,DATOS!$G:$G,$P$1,DATOS!$L:$L,$R$1)</f>
        <v>0</v>
      </c>
      <c r="Q3462" s="117">
        <f>SUMIFS(DATOS!$F:$F,DATOS!$A:$A,$C3462,DATOS!$G:$G,$N$1,DATOS!$J:$J,$S$1)</f>
        <v>0</v>
      </c>
      <c r="R3462" s="118">
        <f>SUMIFS(DATOS!$F:$F,DATOS!$A:$A,$C3462,DATOS!$G:$G,$O$1,DATOS!$J:$J,$S$1)</f>
        <v>0</v>
      </c>
      <c r="S3462" s="119">
        <f>SUMIFS(DATOS!$F:$F,DATOS!$A:$A,$C3462,DATOS!$G:$G,$P$1,DATOS!$J:$J,$S$1)</f>
        <v>0</v>
      </c>
      <c r="T3462" s="117">
        <f>SUMIFS(DATOS!$F:$F,DATOS!$A:$A,$C3462,DATOS!$G:$G,$N$1,DATOS!$K:$K,$T$1)</f>
        <v>0</v>
      </c>
      <c r="U3462" s="118">
        <f>SUMIFS(DATOS!$F:$F,DATOS!$A:$A,$C3462,DATOS!$G:$G,$O$1,DATOS!$K:$K,$T$1)</f>
        <v>0</v>
      </c>
      <c r="V3462" s="119">
        <f>SUMIFS(DATOS!$F:$F,DATOS!$A:$A,$C3462,DATOS!$G:$G,$P$1,DATOS!$K:$K,$R$1)</f>
        <v>0</v>
      </c>
    </row>
    <row r="3463" spans="1:22">
      <c r="A3463" s="128" t="s">
        <v>452</v>
      </c>
      <c r="B3463" s="128" t="str">
        <f t="shared" si="410"/>
        <v>2 5 4 544 003 001</v>
      </c>
      <c r="C3463" s="5" t="s">
        <v>10563</v>
      </c>
      <c r="D3463" t="s">
        <v>3455</v>
      </c>
      <c r="E3463" s="127">
        <f t="shared" si="405"/>
        <v>0</v>
      </c>
      <c r="F3463" s="127">
        <f t="shared" si="406"/>
        <v>0</v>
      </c>
      <c r="G3463" s="127">
        <f t="shared" si="407"/>
        <v>0</v>
      </c>
      <c r="H3463" s="131">
        <f t="shared" si="408"/>
        <v>0</v>
      </c>
      <c r="I3463" s="128">
        <f t="shared" si="409"/>
        <v>17</v>
      </c>
      <c r="J3463" s="156" t="str">
        <f t="shared" si="404"/>
        <v>2 5 4 544 003</v>
      </c>
      <c r="K3463" s="118">
        <f>SUMIFS(DATOS!$F:$F,DATOS!$A:$A,$C3463,DATOS!$G:$G,$N$1,DATOS!$E:$E,$Q$1)</f>
        <v>0</v>
      </c>
      <c r="L3463" s="118">
        <f>SUMIFS(DATOS!$F:$F,DATOS!$A:$A,$C3463,DATOS!$G:$G,$O$1,DATOS!$E:$E,$Q$1)</f>
        <v>0</v>
      </c>
      <c r="M3463" s="119">
        <f>SUMIFS(DATOS!$F:$F,DATOS!$A:$A,$C3463,DATOS!$G:$G,$P$1,DATOS!$E:$E,$Q$1)</f>
        <v>0</v>
      </c>
      <c r="N3463" s="117">
        <f>SUMIFS(DATOS!$F:$F,DATOS!$A:$A,$C3463,DATOS!$G:$G,$N$1,DATOS!$L:$L,$R$1)</f>
        <v>0</v>
      </c>
      <c r="O3463" s="118">
        <f>SUMIFS(DATOS!$F:$F,DATOS!$A:$A,$C3463,DATOS!$G:$G,$O$1,DATOS!$L:$L,$R$1)</f>
        <v>0</v>
      </c>
      <c r="P3463" s="119">
        <f>SUMIFS(DATOS!$F:$F,DATOS!$A:$A,$C3463,DATOS!$G:$G,$P$1,DATOS!$L:$L,$R$1)</f>
        <v>0</v>
      </c>
      <c r="Q3463" s="117">
        <f>SUMIFS(DATOS!$F:$F,DATOS!$A:$A,$C3463,DATOS!$G:$G,$N$1,DATOS!$J:$J,$S$1)</f>
        <v>0</v>
      </c>
      <c r="R3463" s="118">
        <f>SUMIFS(DATOS!$F:$F,DATOS!$A:$A,$C3463,DATOS!$G:$G,$O$1,DATOS!$J:$J,$S$1)</f>
        <v>0</v>
      </c>
      <c r="S3463" s="119">
        <f>SUMIFS(DATOS!$F:$F,DATOS!$A:$A,$C3463,DATOS!$G:$G,$P$1,DATOS!$J:$J,$S$1)</f>
        <v>0</v>
      </c>
      <c r="T3463" s="117">
        <f>SUMIFS(DATOS!$F:$F,DATOS!$A:$A,$C3463,DATOS!$G:$G,$N$1,DATOS!$K:$K,$T$1)</f>
        <v>0</v>
      </c>
      <c r="U3463" s="118">
        <f>SUMIFS(DATOS!$F:$F,DATOS!$A:$A,$C3463,DATOS!$G:$G,$O$1,DATOS!$K:$K,$T$1)</f>
        <v>0</v>
      </c>
      <c r="V3463" s="119">
        <f>SUMIFS(DATOS!$F:$F,DATOS!$A:$A,$C3463,DATOS!$G:$G,$P$1,DATOS!$K:$K,$R$1)</f>
        <v>0</v>
      </c>
    </row>
    <row r="3464" spans="1:22">
      <c r="A3464" s="128" t="s">
        <v>452</v>
      </c>
      <c r="B3464" s="128" t="str">
        <f t="shared" si="410"/>
        <v>2 5 4 544 004 001</v>
      </c>
      <c r="C3464" s="5" t="s">
        <v>10564</v>
      </c>
      <c r="D3464" t="s">
        <v>3455</v>
      </c>
      <c r="E3464" s="127">
        <f t="shared" si="405"/>
        <v>0</v>
      </c>
      <c r="F3464" s="127">
        <f t="shared" si="406"/>
        <v>0</v>
      </c>
      <c r="G3464" s="127">
        <f t="shared" si="407"/>
        <v>0</v>
      </c>
      <c r="H3464" s="131">
        <f t="shared" si="408"/>
        <v>0</v>
      </c>
      <c r="I3464" s="128">
        <f t="shared" si="409"/>
        <v>17</v>
      </c>
      <c r="J3464" s="156" t="str">
        <f t="shared" si="404"/>
        <v>2 5 4 544 004</v>
      </c>
      <c r="K3464" s="118">
        <f>SUMIFS(DATOS!$F:$F,DATOS!$A:$A,$C3464,DATOS!$G:$G,$N$1,DATOS!$E:$E,$Q$1)</f>
        <v>0</v>
      </c>
      <c r="L3464" s="118">
        <f>SUMIFS(DATOS!$F:$F,DATOS!$A:$A,$C3464,DATOS!$G:$G,$O$1,DATOS!$E:$E,$Q$1)</f>
        <v>0</v>
      </c>
      <c r="M3464" s="119">
        <f>SUMIFS(DATOS!$F:$F,DATOS!$A:$A,$C3464,DATOS!$G:$G,$P$1,DATOS!$E:$E,$Q$1)</f>
        <v>0</v>
      </c>
      <c r="N3464" s="117">
        <f>SUMIFS(DATOS!$F:$F,DATOS!$A:$A,$C3464,DATOS!$G:$G,$N$1,DATOS!$L:$L,$R$1)</f>
        <v>0</v>
      </c>
      <c r="O3464" s="118">
        <f>SUMIFS(DATOS!$F:$F,DATOS!$A:$A,$C3464,DATOS!$G:$G,$O$1,DATOS!$L:$L,$R$1)</f>
        <v>0</v>
      </c>
      <c r="P3464" s="119">
        <f>SUMIFS(DATOS!$F:$F,DATOS!$A:$A,$C3464,DATOS!$G:$G,$P$1,DATOS!$L:$L,$R$1)</f>
        <v>0</v>
      </c>
      <c r="Q3464" s="117">
        <f>SUMIFS(DATOS!$F:$F,DATOS!$A:$A,$C3464,DATOS!$G:$G,$N$1,DATOS!$J:$J,$S$1)</f>
        <v>0</v>
      </c>
      <c r="R3464" s="118">
        <f>SUMIFS(DATOS!$F:$F,DATOS!$A:$A,$C3464,DATOS!$G:$G,$O$1,DATOS!$J:$J,$S$1)</f>
        <v>0</v>
      </c>
      <c r="S3464" s="119">
        <f>SUMIFS(DATOS!$F:$F,DATOS!$A:$A,$C3464,DATOS!$G:$G,$P$1,DATOS!$J:$J,$S$1)</f>
        <v>0</v>
      </c>
      <c r="T3464" s="117">
        <f>SUMIFS(DATOS!$F:$F,DATOS!$A:$A,$C3464,DATOS!$G:$G,$N$1,DATOS!$K:$K,$T$1)</f>
        <v>0</v>
      </c>
      <c r="U3464" s="118">
        <f>SUMIFS(DATOS!$F:$F,DATOS!$A:$A,$C3464,DATOS!$G:$G,$O$1,DATOS!$K:$K,$T$1)</f>
        <v>0</v>
      </c>
      <c r="V3464" s="119">
        <f>SUMIFS(DATOS!$F:$F,DATOS!$A:$A,$C3464,DATOS!$G:$G,$P$1,DATOS!$K:$K,$R$1)</f>
        <v>0</v>
      </c>
    </row>
    <row r="3465" spans="1:22">
      <c r="A3465" s="128" t="s">
        <v>452</v>
      </c>
      <c r="B3465" s="128" t="str">
        <f t="shared" si="410"/>
        <v>2 5 4 544 005 001</v>
      </c>
      <c r="C3465" s="5" t="s">
        <v>10565</v>
      </c>
      <c r="D3465" t="s">
        <v>3455</v>
      </c>
      <c r="E3465" s="127">
        <f t="shared" si="405"/>
        <v>0</v>
      </c>
      <c r="F3465" s="127">
        <f t="shared" si="406"/>
        <v>0</v>
      </c>
      <c r="G3465" s="127">
        <f t="shared" si="407"/>
        <v>0</v>
      </c>
      <c r="H3465" s="131">
        <f t="shared" si="408"/>
        <v>0</v>
      </c>
      <c r="I3465" s="128">
        <f t="shared" si="409"/>
        <v>17</v>
      </c>
      <c r="J3465" s="156" t="str">
        <f t="shared" si="404"/>
        <v>2 5 4 544 005</v>
      </c>
      <c r="K3465" s="118">
        <f>SUMIFS(DATOS!$F:$F,DATOS!$A:$A,$C3465,DATOS!$G:$G,$N$1,DATOS!$E:$E,$Q$1)</f>
        <v>0</v>
      </c>
      <c r="L3465" s="118">
        <f>SUMIFS(DATOS!$F:$F,DATOS!$A:$A,$C3465,DATOS!$G:$G,$O$1,DATOS!$E:$E,$Q$1)</f>
        <v>0</v>
      </c>
      <c r="M3465" s="119">
        <f>SUMIFS(DATOS!$F:$F,DATOS!$A:$A,$C3465,DATOS!$G:$G,$P$1,DATOS!$E:$E,$Q$1)</f>
        <v>0</v>
      </c>
      <c r="N3465" s="117">
        <f>SUMIFS(DATOS!$F:$F,DATOS!$A:$A,$C3465,DATOS!$G:$G,$N$1,DATOS!$L:$L,$R$1)</f>
        <v>0</v>
      </c>
      <c r="O3465" s="118">
        <f>SUMIFS(DATOS!$F:$F,DATOS!$A:$A,$C3465,DATOS!$G:$G,$O$1,DATOS!$L:$L,$R$1)</f>
        <v>0</v>
      </c>
      <c r="P3465" s="119">
        <f>SUMIFS(DATOS!$F:$F,DATOS!$A:$A,$C3465,DATOS!$G:$G,$P$1,DATOS!$L:$L,$R$1)</f>
        <v>0</v>
      </c>
      <c r="Q3465" s="117">
        <f>SUMIFS(DATOS!$F:$F,DATOS!$A:$A,$C3465,DATOS!$G:$G,$N$1,DATOS!$J:$J,$S$1)</f>
        <v>0</v>
      </c>
      <c r="R3465" s="118">
        <f>SUMIFS(DATOS!$F:$F,DATOS!$A:$A,$C3465,DATOS!$G:$G,$O$1,DATOS!$J:$J,$S$1)</f>
        <v>0</v>
      </c>
      <c r="S3465" s="119">
        <f>SUMIFS(DATOS!$F:$F,DATOS!$A:$A,$C3465,DATOS!$G:$G,$P$1,DATOS!$J:$J,$S$1)</f>
        <v>0</v>
      </c>
      <c r="T3465" s="117">
        <f>SUMIFS(DATOS!$F:$F,DATOS!$A:$A,$C3465,DATOS!$G:$G,$N$1,DATOS!$K:$K,$T$1)</f>
        <v>0</v>
      </c>
      <c r="U3465" s="118">
        <f>SUMIFS(DATOS!$F:$F,DATOS!$A:$A,$C3465,DATOS!$G:$G,$O$1,DATOS!$K:$K,$T$1)</f>
        <v>0</v>
      </c>
      <c r="V3465" s="119">
        <f>SUMIFS(DATOS!$F:$F,DATOS!$A:$A,$C3465,DATOS!$G:$G,$P$1,DATOS!$K:$K,$R$1)</f>
        <v>0</v>
      </c>
    </row>
    <row r="3466" spans="1:22">
      <c r="A3466" s="128" t="s">
        <v>452</v>
      </c>
      <c r="B3466" s="128" t="str">
        <f t="shared" si="410"/>
        <v>2 5 4 545 001 001</v>
      </c>
      <c r="C3466" s="5" t="s">
        <v>5342</v>
      </c>
      <c r="D3466" t="s">
        <v>3456</v>
      </c>
      <c r="E3466" s="127">
        <f t="shared" si="405"/>
        <v>0</v>
      </c>
      <c r="F3466" s="127">
        <f t="shared" si="406"/>
        <v>0</v>
      </c>
      <c r="G3466" s="127">
        <f t="shared" si="407"/>
        <v>0</v>
      </c>
      <c r="H3466" s="131">
        <f t="shared" si="408"/>
        <v>0</v>
      </c>
      <c r="I3466" s="128">
        <f t="shared" si="409"/>
        <v>17</v>
      </c>
      <c r="J3466" s="156" t="str">
        <f t="shared" si="404"/>
        <v>2 5 4 545 001</v>
      </c>
      <c r="K3466" s="118">
        <f>SUMIFS(DATOS!$F:$F,DATOS!$A:$A,$C3466,DATOS!$G:$G,$N$1,DATOS!$E:$E,$Q$1)</f>
        <v>0</v>
      </c>
      <c r="L3466" s="118">
        <f>SUMIFS(DATOS!$F:$F,DATOS!$A:$A,$C3466,DATOS!$G:$G,$O$1,DATOS!$E:$E,$Q$1)</f>
        <v>0</v>
      </c>
      <c r="M3466" s="119">
        <f>SUMIFS(DATOS!$F:$F,DATOS!$A:$A,$C3466,DATOS!$G:$G,$P$1,DATOS!$E:$E,$Q$1)</f>
        <v>0</v>
      </c>
      <c r="N3466" s="117">
        <f>SUMIFS(DATOS!$F:$F,DATOS!$A:$A,$C3466,DATOS!$G:$G,$N$1,DATOS!$L:$L,$R$1)</f>
        <v>0</v>
      </c>
      <c r="O3466" s="118">
        <f>SUMIFS(DATOS!$F:$F,DATOS!$A:$A,$C3466,DATOS!$G:$G,$O$1,DATOS!$L:$L,$R$1)</f>
        <v>0</v>
      </c>
      <c r="P3466" s="119">
        <f>SUMIFS(DATOS!$F:$F,DATOS!$A:$A,$C3466,DATOS!$G:$G,$P$1,DATOS!$L:$L,$R$1)</f>
        <v>0</v>
      </c>
      <c r="Q3466" s="117">
        <f>SUMIFS(DATOS!$F:$F,DATOS!$A:$A,$C3466,DATOS!$G:$G,$N$1,DATOS!$J:$J,$S$1)</f>
        <v>0</v>
      </c>
      <c r="R3466" s="118">
        <f>SUMIFS(DATOS!$F:$F,DATOS!$A:$A,$C3466,DATOS!$G:$G,$O$1,DATOS!$J:$J,$S$1)</f>
        <v>0</v>
      </c>
      <c r="S3466" s="119">
        <f>SUMIFS(DATOS!$F:$F,DATOS!$A:$A,$C3466,DATOS!$G:$G,$P$1,DATOS!$J:$J,$S$1)</f>
        <v>0</v>
      </c>
      <c r="T3466" s="117">
        <f>SUMIFS(DATOS!$F:$F,DATOS!$A:$A,$C3466,DATOS!$G:$G,$N$1,DATOS!$K:$K,$T$1)</f>
        <v>0</v>
      </c>
      <c r="U3466" s="118">
        <f>SUMIFS(DATOS!$F:$F,DATOS!$A:$A,$C3466,DATOS!$G:$G,$O$1,DATOS!$K:$K,$T$1)</f>
        <v>0</v>
      </c>
      <c r="V3466" s="119">
        <f>SUMIFS(DATOS!$F:$F,DATOS!$A:$A,$C3466,DATOS!$G:$G,$P$1,DATOS!$K:$K,$R$1)</f>
        <v>0</v>
      </c>
    </row>
    <row r="3467" spans="1:22">
      <c r="A3467" s="128" t="s">
        <v>452</v>
      </c>
      <c r="B3467" s="128" t="str">
        <f t="shared" si="410"/>
        <v>2 5 4 545 002 001</v>
      </c>
      <c r="C3467" s="5" t="s">
        <v>10566</v>
      </c>
      <c r="D3467" t="s">
        <v>3456</v>
      </c>
      <c r="E3467" s="127">
        <f t="shared" si="405"/>
        <v>0</v>
      </c>
      <c r="F3467" s="127">
        <f t="shared" si="406"/>
        <v>0</v>
      </c>
      <c r="G3467" s="127">
        <f t="shared" si="407"/>
        <v>0</v>
      </c>
      <c r="H3467" s="131">
        <f t="shared" si="408"/>
        <v>0</v>
      </c>
      <c r="I3467" s="128">
        <f t="shared" si="409"/>
        <v>17</v>
      </c>
      <c r="J3467" s="156" t="str">
        <f t="shared" si="404"/>
        <v>2 5 4 545 002</v>
      </c>
      <c r="K3467" s="118">
        <f>SUMIFS(DATOS!$F:$F,DATOS!$A:$A,$C3467,DATOS!$G:$G,$N$1,DATOS!$E:$E,$Q$1)</f>
        <v>0</v>
      </c>
      <c r="L3467" s="118">
        <f>SUMIFS(DATOS!$F:$F,DATOS!$A:$A,$C3467,DATOS!$G:$G,$O$1,DATOS!$E:$E,$Q$1)</f>
        <v>0</v>
      </c>
      <c r="M3467" s="119">
        <f>SUMIFS(DATOS!$F:$F,DATOS!$A:$A,$C3467,DATOS!$G:$G,$P$1,DATOS!$E:$E,$Q$1)</f>
        <v>0</v>
      </c>
      <c r="N3467" s="117">
        <f>SUMIFS(DATOS!$F:$F,DATOS!$A:$A,$C3467,DATOS!$G:$G,$N$1,DATOS!$L:$L,$R$1)</f>
        <v>0</v>
      </c>
      <c r="O3467" s="118">
        <f>SUMIFS(DATOS!$F:$F,DATOS!$A:$A,$C3467,DATOS!$G:$G,$O$1,DATOS!$L:$L,$R$1)</f>
        <v>0</v>
      </c>
      <c r="P3467" s="119">
        <f>SUMIFS(DATOS!$F:$F,DATOS!$A:$A,$C3467,DATOS!$G:$G,$P$1,DATOS!$L:$L,$R$1)</f>
        <v>0</v>
      </c>
      <c r="Q3467" s="117">
        <f>SUMIFS(DATOS!$F:$F,DATOS!$A:$A,$C3467,DATOS!$G:$G,$N$1,DATOS!$J:$J,$S$1)</f>
        <v>0</v>
      </c>
      <c r="R3467" s="118">
        <f>SUMIFS(DATOS!$F:$F,DATOS!$A:$A,$C3467,DATOS!$G:$G,$O$1,DATOS!$J:$J,$S$1)</f>
        <v>0</v>
      </c>
      <c r="S3467" s="119">
        <f>SUMIFS(DATOS!$F:$F,DATOS!$A:$A,$C3467,DATOS!$G:$G,$P$1,DATOS!$J:$J,$S$1)</f>
        <v>0</v>
      </c>
      <c r="T3467" s="117">
        <f>SUMIFS(DATOS!$F:$F,DATOS!$A:$A,$C3467,DATOS!$G:$G,$N$1,DATOS!$K:$K,$T$1)</f>
        <v>0</v>
      </c>
      <c r="U3467" s="118">
        <f>SUMIFS(DATOS!$F:$F,DATOS!$A:$A,$C3467,DATOS!$G:$G,$O$1,DATOS!$K:$K,$T$1)</f>
        <v>0</v>
      </c>
      <c r="V3467" s="119">
        <f>SUMIFS(DATOS!$F:$F,DATOS!$A:$A,$C3467,DATOS!$G:$G,$P$1,DATOS!$K:$K,$R$1)</f>
        <v>0</v>
      </c>
    </row>
    <row r="3468" spans="1:22">
      <c r="A3468" s="128" t="s">
        <v>452</v>
      </c>
      <c r="B3468" s="128" t="str">
        <f t="shared" si="410"/>
        <v>2 5 4 545 003 001</v>
      </c>
      <c r="C3468" s="5" t="s">
        <v>10567</v>
      </c>
      <c r="D3468" t="s">
        <v>3456</v>
      </c>
      <c r="E3468" s="127">
        <f t="shared" si="405"/>
        <v>0</v>
      </c>
      <c r="F3468" s="127">
        <f t="shared" si="406"/>
        <v>0</v>
      </c>
      <c r="G3468" s="127">
        <f t="shared" si="407"/>
        <v>0</v>
      </c>
      <c r="H3468" s="131">
        <f t="shared" si="408"/>
        <v>0</v>
      </c>
      <c r="I3468" s="128">
        <f t="shared" si="409"/>
        <v>17</v>
      </c>
      <c r="J3468" s="156" t="str">
        <f t="shared" si="404"/>
        <v>2 5 4 545 003</v>
      </c>
      <c r="K3468" s="118">
        <f>SUMIFS(DATOS!$F:$F,DATOS!$A:$A,$C3468,DATOS!$G:$G,$N$1,DATOS!$E:$E,$Q$1)</f>
        <v>0</v>
      </c>
      <c r="L3468" s="118">
        <f>SUMIFS(DATOS!$F:$F,DATOS!$A:$A,$C3468,DATOS!$G:$G,$O$1,DATOS!$E:$E,$Q$1)</f>
        <v>0</v>
      </c>
      <c r="M3468" s="119">
        <f>SUMIFS(DATOS!$F:$F,DATOS!$A:$A,$C3468,DATOS!$G:$G,$P$1,DATOS!$E:$E,$Q$1)</f>
        <v>0</v>
      </c>
      <c r="N3468" s="117">
        <f>SUMIFS(DATOS!$F:$F,DATOS!$A:$A,$C3468,DATOS!$G:$G,$N$1,DATOS!$L:$L,$R$1)</f>
        <v>0</v>
      </c>
      <c r="O3468" s="118">
        <f>SUMIFS(DATOS!$F:$F,DATOS!$A:$A,$C3468,DATOS!$G:$G,$O$1,DATOS!$L:$L,$R$1)</f>
        <v>0</v>
      </c>
      <c r="P3468" s="119">
        <f>SUMIFS(DATOS!$F:$F,DATOS!$A:$A,$C3468,DATOS!$G:$G,$P$1,DATOS!$L:$L,$R$1)</f>
        <v>0</v>
      </c>
      <c r="Q3468" s="117">
        <f>SUMIFS(DATOS!$F:$F,DATOS!$A:$A,$C3468,DATOS!$G:$G,$N$1,DATOS!$J:$J,$S$1)</f>
        <v>0</v>
      </c>
      <c r="R3468" s="118">
        <f>SUMIFS(DATOS!$F:$F,DATOS!$A:$A,$C3468,DATOS!$G:$G,$O$1,DATOS!$J:$J,$S$1)</f>
        <v>0</v>
      </c>
      <c r="S3468" s="119">
        <f>SUMIFS(DATOS!$F:$F,DATOS!$A:$A,$C3468,DATOS!$G:$G,$P$1,DATOS!$J:$J,$S$1)</f>
        <v>0</v>
      </c>
      <c r="T3468" s="117">
        <f>SUMIFS(DATOS!$F:$F,DATOS!$A:$A,$C3468,DATOS!$G:$G,$N$1,DATOS!$K:$K,$T$1)</f>
        <v>0</v>
      </c>
      <c r="U3468" s="118">
        <f>SUMIFS(DATOS!$F:$F,DATOS!$A:$A,$C3468,DATOS!$G:$G,$O$1,DATOS!$K:$K,$T$1)</f>
        <v>0</v>
      </c>
      <c r="V3468" s="119">
        <f>SUMIFS(DATOS!$F:$F,DATOS!$A:$A,$C3468,DATOS!$G:$G,$P$1,DATOS!$K:$K,$R$1)</f>
        <v>0</v>
      </c>
    </row>
    <row r="3469" spans="1:22">
      <c r="A3469" s="128" t="s">
        <v>452</v>
      </c>
      <c r="B3469" s="128" t="str">
        <f t="shared" si="410"/>
        <v>2 5 4 545 004 001</v>
      </c>
      <c r="C3469" s="5" t="s">
        <v>10568</v>
      </c>
      <c r="D3469" t="s">
        <v>3456</v>
      </c>
      <c r="E3469" s="127">
        <f t="shared" si="405"/>
        <v>0</v>
      </c>
      <c r="F3469" s="127">
        <f t="shared" si="406"/>
        <v>0</v>
      </c>
      <c r="G3469" s="127">
        <f t="shared" si="407"/>
        <v>0</v>
      </c>
      <c r="H3469" s="131">
        <f t="shared" si="408"/>
        <v>0</v>
      </c>
      <c r="I3469" s="128">
        <f t="shared" si="409"/>
        <v>17</v>
      </c>
      <c r="J3469" s="156" t="str">
        <f t="shared" si="404"/>
        <v>2 5 4 545 004</v>
      </c>
      <c r="K3469" s="118">
        <f>SUMIFS(DATOS!$F:$F,DATOS!$A:$A,$C3469,DATOS!$G:$G,$N$1,DATOS!$E:$E,$Q$1)</f>
        <v>0</v>
      </c>
      <c r="L3469" s="118">
        <f>SUMIFS(DATOS!$F:$F,DATOS!$A:$A,$C3469,DATOS!$G:$G,$O$1,DATOS!$E:$E,$Q$1)</f>
        <v>0</v>
      </c>
      <c r="M3469" s="119">
        <f>SUMIFS(DATOS!$F:$F,DATOS!$A:$A,$C3469,DATOS!$G:$G,$P$1,DATOS!$E:$E,$Q$1)</f>
        <v>0</v>
      </c>
      <c r="N3469" s="117">
        <f>SUMIFS(DATOS!$F:$F,DATOS!$A:$A,$C3469,DATOS!$G:$G,$N$1,DATOS!$L:$L,$R$1)</f>
        <v>0</v>
      </c>
      <c r="O3469" s="118">
        <f>SUMIFS(DATOS!$F:$F,DATOS!$A:$A,$C3469,DATOS!$G:$G,$O$1,DATOS!$L:$L,$R$1)</f>
        <v>0</v>
      </c>
      <c r="P3469" s="119">
        <f>SUMIFS(DATOS!$F:$F,DATOS!$A:$A,$C3469,DATOS!$G:$G,$P$1,DATOS!$L:$L,$R$1)</f>
        <v>0</v>
      </c>
      <c r="Q3469" s="117">
        <f>SUMIFS(DATOS!$F:$F,DATOS!$A:$A,$C3469,DATOS!$G:$G,$N$1,DATOS!$J:$J,$S$1)</f>
        <v>0</v>
      </c>
      <c r="R3469" s="118">
        <f>SUMIFS(DATOS!$F:$F,DATOS!$A:$A,$C3469,DATOS!$G:$G,$O$1,DATOS!$J:$J,$S$1)</f>
        <v>0</v>
      </c>
      <c r="S3469" s="119">
        <f>SUMIFS(DATOS!$F:$F,DATOS!$A:$A,$C3469,DATOS!$G:$G,$P$1,DATOS!$J:$J,$S$1)</f>
        <v>0</v>
      </c>
      <c r="T3469" s="117">
        <f>SUMIFS(DATOS!$F:$F,DATOS!$A:$A,$C3469,DATOS!$G:$G,$N$1,DATOS!$K:$K,$T$1)</f>
        <v>0</v>
      </c>
      <c r="U3469" s="118">
        <f>SUMIFS(DATOS!$F:$F,DATOS!$A:$A,$C3469,DATOS!$G:$G,$O$1,DATOS!$K:$K,$T$1)</f>
        <v>0</v>
      </c>
      <c r="V3469" s="119">
        <f>SUMIFS(DATOS!$F:$F,DATOS!$A:$A,$C3469,DATOS!$G:$G,$P$1,DATOS!$K:$K,$R$1)</f>
        <v>0</v>
      </c>
    </row>
    <row r="3470" spans="1:22">
      <c r="A3470" s="128" t="s">
        <v>452</v>
      </c>
      <c r="B3470" s="128" t="str">
        <f t="shared" si="410"/>
        <v>2 5 4 545 005 001</v>
      </c>
      <c r="C3470" s="5" t="s">
        <v>10569</v>
      </c>
      <c r="D3470" t="s">
        <v>3456</v>
      </c>
      <c r="E3470" s="127">
        <f t="shared" si="405"/>
        <v>0</v>
      </c>
      <c r="F3470" s="127">
        <f t="shared" si="406"/>
        <v>0</v>
      </c>
      <c r="G3470" s="127">
        <f t="shared" si="407"/>
        <v>0</v>
      </c>
      <c r="H3470" s="131">
        <f t="shared" si="408"/>
        <v>0</v>
      </c>
      <c r="I3470" s="128">
        <f t="shared" si="409"/>
        <v>17</v>
      </c>
      <c r="J3470" s="156" t="str">
        <f t="shared" si="404"/>
        <v>2 5 4 545 005</v>
      </c>
      <c r="K3470" s="118">
        <f>SUMIFS(DATOS!$F:$F,DATOS!$A:$A,$C3470,DATOS!$G:$G,$N$1,DATOS!$E:$E,$Q$1)</f>
        <v>0</v>
      </c>
      <c r="L3470" s="118">
        <f>SUMIFS(DATOS!$F:$F,DATOS!$A:$A,$C3470,DATOS!$G:$G,$O$1,DATOS!$E:$E,$Q$1)</f>
        <v>0</v>
      </c>
      <c r="M3470" s="119">
        <f>SUMIFS(DATOS!$F:$F,DATOS!$A:$A,$C3470,DATOS!$G:$G,$P$1,DATOS!$E:$E,$Q$1)</f>
        <v>0</v>
      </c>
      <c r="N3470" s="117">
        <f>SUMIFS(DATOS!$F:$F,DATOS!$A:$A,$C3470,DATOS!$G:$G,$N$1,DATOS!$L:$L,$R$1)</f>
        <v>0</v>
      </c>
      <c r="O3470" s="118">
        <f>SUMIFS(DATOS!$F:$F,DATOS!$A:$A,$C3470,DATOS!$G:$G,$O$1,DATOS!$L:$L,$R$1)</f>
        <v>0</v>
      </c>
      <c r="P3470" s="119">
        <f>SUMIFS(DATOS!$F:$F,DATOS!$A:$A,$C3470,DATOS!$G:$G,$P$1,DATOS!$L:$L,$R$1)</f>
        <v>0</v>
      </c>
      <c r="Q3470" s="117">
        <f>SUMIFS(DATOS!$F:$F,DATOS!$A:$A,$C3470,DATOS!$G:$G,$N$1,DATOS!$J:$J,$S$1)</f>
        <v>0</v>
      </c>
      <c r="R3470" s="118">
        <f>SUMIFS(DATOS!$F:$F,DATOS!$A:$A,$C3470,DATOS!$G:$G,$O$1,DATOS!$J:$J,$S$1)</f>
        <v>0</v>
      </c>
      <c r="S3470" s="119">
        <f>SUMIFS(DATOS!$F:$F,DATOS!$A:$A,$C3470,DATOS!$G:$G,$P$1,DATOS!$J:$J,$S$1)</f>
        <v>0</v>
      </c>
      <c r="T3470" s="117">
        <f>SUMIFS(DATOS!$F:$F,DATOS!$A:$A,$C3470,DATOS!$G:$G,$N$1,DATOS!$K:$K,$T$1)</f>
        <v>0</v>
      </c>
      <c r="U3470" s="118">
        <f>SUMIFS(DATOS!$F:$F,DATOS!$A:$A,$C3470,DATOS!$G:$G,$O$1,DATOS!$K:$K,$T$1)</f>
        <v>0</v>
      </c>
      <c r="V3470" s="119">
        <f>SUMIFS(DATOS!$F:$F,DATOS!$A:$A,$C3470,DATOS!$G:$G,$P$1,DATOS!$K:$K,$R$1)</f>
        <v>0</v>
      </c>
    </row>
    <row r="3471" spans="1:22">
      <c r="A3471" s="128" t="s">
        <v>452</v>
      </c>
      <c r="B3471" s="128" t="str">
        <f t="shared" si="410"/>
        <v>2 5 4 549 001 001</v>
      </c>
      <c r="C3471" s="5" t="s">
        <v>5350</v>
      </c>
      <c r="D3471" t="s">
        <v>3457</v>
      </c>
      <c r="E3471" s="127">
        <f t="shared" si="405"/>
        <v>0</v>
      </c>
      <c r="F3471" s="127">
        <f t="shared" si="406"/>
        <v>0</v>
      </c>
      <c r="G3471" s="127">
        <f t="shared" si="407"/>
        <v>0</v>
      </c>
      <c r="H3471" s="131">
        <f t="shared" si="408"/>
        <v>0</v>
      </c>
      <c r="I3471" s="128">
        <f t="shared" si="409"/>
        <v>17</v>
      </c>
      <c r="J3471" s="156" t="str">
        <f t="shared" si="404"/>
        <v>2 5 4 549 001</v>
      </c>
      <c r="K3471" s="118">
        <f>SUMIFS(DATOS!$F:$F,DATOS!$A:$A,$C3471,DATOS!$G:$G,$N$1,DATOS!$E:$E,$Q$1)</f>
        <v>0</v>
      </c>
      <c r="L3471" s="118">
        <f>SUMIFS(DATOS!$F:$F,DATOS!$A:$A,$C3471,DATOS!$G:$G,$O$1,DATOS!$E:$E,$Q$1)</f>
        <v>0</v>
      </c>
      <c r="M3471" s="119">
        <f>SUMIFS(DATOS!$F:$F,DATOS!$A:$A,$C3471,DATOS!$G:$G,$P$1,DATOS!$E:$E,$Q$1)</f>
        <v>0</v>
      </c>
      <c r="N3471" s="117">
        <f>SUMIFS(DATOS!$F:$F,DATOS!$A:$A,$C3471,DATOS!$G:$G,$N$1,DATOS!$L:$L,$R$1)</f>
        <v>0</v>
      </c>
      <c r="O3471" s="118">
        <f>SUMIFS(DATOS!$F:$F,DATOS!$A:$A,$C3471,DATOS!$G:$G,$O$1,DATOS!$L:$L,$R$1)</f>
        <v>0</v>
      </c>
      <c r="P3471" s="119">
        <f>SUMIFS(DATOS!$F:$F,DATOS!$A:$A,$C3471,DATOS!$G:$G,$P$1,DATOS!$L:$L,$R$1)</f>
        <v>0</v>
      </c>
      <c r="Q3471" s="117">
        <f>SUMIFS(DATOS!$F:$F,DATOS!$A:$A,$C3471,DATOS!$G:$G,$N$1,DATOS!$J:$J,$S$1)</f>
        <v>0</v>
      </c>
      <c r="R3471" s="118">
        <f>SUMIFS(DATOS!$F:$F,DATOS!$A:$A,$C3471,DATOS!$G:$G,$O$1,DATOS!$J:$J,$S$1)</f>
        <v>0</v>
      </c>
      <c r="S3471" s="119">
        <f>SUMIFS(DATOS!$F:$F,DATOS!$A:$A,$C3471,DATOS!$G:$G,$P$1,DATOS!$J:$J,$S$1)</f>
        <v>0</v>
      </c>
      <c r="T3471" s="117">
        <f>SUMIFS(DATOS!$F:$F,DATOS!$A:$A,$C3471,DATOS!$G:$G,$N$1,DATOS!$K:$K,$T$1)</f>
        <v>0</v>
      </c>
      <c r="U3471" s="118">
        <f>SUMIFS(DATOS!$F:$F,DATOS!$A:$A,$C3471,DATOS!$G:$G,$O$1,DATOS!$K:$K,$T$1)</f>
        <v>0</v>
      </c>
      <c r="V3471" s="119">
        <f>SUMIFS(DATOS!$F:$F,DATOS!$A:$A,$C3471,DATOS!$G:$G,$P$1,DATOS!$K:$K,$R$1)</f>
        <v>0</v>
      </c>
    </row>
    <row r="3472" spans="1:22">
      <c r="A3472" s="128" t="s">
        <v>452</v>
      </c>
      <c r="B3472" s="128" t="str">
        <f t="shared" si="410"/>
        <v>2 5 4 549 002 001</v>
      </c>
      <c r="C3472" s="5" t="s">
        <v>10570</v>
      </c>
      <c r="D3472" t="s">
        <v>3457</v>
      </c>
      <c r="E3472" s="127">
        <f t="shared" si="405"/>
        <v>0</v>
      </c>
      <c r="F3472" s="127">
        <f t="shared" si="406"/>
        <v>0</v>
      </c>
      <c r="G3472" s="127">
        <f t="shared" si="407"/>
        <v>0</v>
      </c>
      <c r="H3472" s="131">
        <f t="shared" si="408"/>
        <v>0</v>
      </c>
      <c r="I3472" s="128">
        <f t="shared" si="409"/>
        <v>17</v>
      </c>
      <c r="J3472" s="156" t="str">
        <f t="shared" si="404"/>
        <v>2 5 4 549 002</v>
      </c>
      <c r="K3472" s="118">
        <f>SUMIFS(DATOS!$F:$F,DATOS!$A:$A,$C3472,DATOS!$G:$G,$N$1,DATOS!$E:$E,$Q$1)</f>
        <v>0</v>
      </c>
      <c r="L3472" s="118">
        <f>SUMIFS(DATOS!$F:$F,DATOS!$A:$A,$C3472,DATOS!$G:$G,$O$1,DATOS!$E:$E,$Q$1)</f>
        <v>0</v>
      </c>
      <c r="M3472" s="119">
        <f>SUMIFS(DATOS!$F:$F,DATOS!$A:$A,$C3472,DATOS!$G:$G,$P$1,DATOS!$E:$E,$Q$1)</f>
        <v>0</v>
      </c>
      <c r="N3472" s="117">
        <f>SUMIFS(DATOS!$F:$F,DATOS!$A:$A,$C3472,DATOS!$G:$G,$N$1,DATOS!$L:$L,$R$1)</f>
        <v>0</v>
      </c>
      <c r="O3472" s="118">
        <f>SUMIFS(DATOS!$F:$F,DATOS!$A:$A,$C3472,DATOS!$G:$G,$O$1,DATOS!$L:$L,$R$1)</f>
        <v>0</v>
      </c>
      <c r="P3472" s="119">
        <f>SUMIFS(DATOS!$F:$F,DATOS!$A:$A,$C3472,DATOS!$G:$G,$P$1,DATOS!$L:$L,$R$1)</f>
        <v>0</v>
      </c>
      <c r="Q3472" s="117">
        <f>SUMIFS(DATOS!$F:$F,DATOS!$A:$A,$C3472,DATOS!$G:$G,$N$1,DATOS!$J:$J,$S$1)</f>
        <v>0</v>
      </c>
      <c r="R3472" s="118">
        <f>SUMIFS(DATOS!$F:$F,DATOS!$A:$A,$C3472,DATOS!$G:$G,$O$1,DATOS!$J:$J,$S$1)</f>
        <v>0</v>
      </c>
      <c r="S3472" s="119">
        <f>SUMIFS(DATOS!$F:$F,DATOS!$A:$A,$C3472,DATOS!$G:$G,$P$1,DATOS!$J:$J,$S$1)</f>
        <v>0</v>
      </c>
      <c r="T3472" s="117">
        <f>SUMIFS(DATOS!$F:$F,DATOS!$A:$A,$C3472,DATOS!$G:$G,$N$1,DATOS!$K:$K,$T$1)</f>
        <v>0</v>
      </c>
      <c r="U3472" s="118">
        <f>SUMIFS(DATOS!$F:$F,DATOS!$A:$A,$C3472,DATOS!$G:$G,$O$1,DATOS!$K:$K,$T$1)</f>
        <v>0</v>
      </c>
      <c r="V3472" s="119">
        <f>SUMIFS(DATOS!$F:$F,DATOS!$A:$A,$C3472,DATOS!$G:$G,$P$1,DATOS!$K:$K,$R$1)</f>
        <v>0</v>
      </c>
    </row>
    <row r="3473" spans="1:22">
      <c r="A3473" s="128" t="s">
        <v>452</v>
      </c>
      <c r="B3473" s="128" t="str">
        <f t="shared" si="410"/>
        <v>2 5 4 549 003 001</v>
      </c>
      <c r="C3473" s="5" t="s">
        <v>10571</v>
      </c>
      <c r="D3473" t="s">
        <v>3457</v>
      </c>
      <c r="E3473" s="127">
        <f t="shared" si="405"/>
        <v>0</v>
      </c>
      <c r="F3473" s="127">
        <f t="shared" si="406"/>
        <v>0</v>
      </c>
      <c r="G3473" s="127">
        <f t="shared" si="407"/>
        <v>0</v>
      </c>
      <c r="H3473" s="131">
        <f t="shared" si="408"/>
        <v>0</v>
      </c>
      <c r="I3473" s="128">
        <f t="shared" si="409"/>
        <v>17</v>
      </c>
      <c r="J3473" s="156" t="str">
        <f t="shared" si="404"/>
        <v>2 5 4 549 003</v>
      </c>
      <c r="K3473" s="118">
        <f>SUMIFS(DATOS!$F:$F,DATOS!$A:$A,$C3473,DATOS!$G:$G,$N$1,DATOS!$E:$E,$Q$1)</f>
        <v>0</v>
      </c>
      <c r="L3473" s="118">
        <f>SUMIFS(DATOS!$F:$F,DATOS!$A:$A,$C3473,DATOS!$G:$G,$O$1,DATOS!$E:$E,$Q$1)</f>
        <v>0</v>
      </c>
      <c r="M3473" s="119">
        <f>SUMIFS(DATOS!$F:$F,DATOS!$A:$A,$C3473,DATOS!$G:$G,$P$1,DATOS!$E:$E,$Q$1)</f>
        <v>0</v>
      </c>
      <c r="N3473" s="117">
        <f>SUMIFS(DATOS!$F:$F,DATOS!$A:$A,$C3473,DATOS!$G:$G,$N$1,DATOS!$L:$L,$R$1)</f>
        <v>0</v>
      </c>
      <c r="O3473" s="118">
        <f>SUMIFS(DATOS!$F:$F,DATOS!$A:$A,$C3473,DATOS!$G:$G,$O$1,DATOS!$L:$L,$R$1)</f>
        <v>0</v>
      </c>
      <c r="P3473" s="119">
        <f>SUMIFS(DATOS!$F:$F,DATOS!$A:$A,$C3473,DATOS!$G:$G,$P$1,DATOS!$L:$L,$R$1)</f>
        <v>0</v>
      </c>
      <c r="Q3473" s="117">
        <f>SUMIFS(DATOS!$F:$F,DATOS!$A:$A,$C3473,DATOS!$G:$G,$N$1,DATOS!$J:$J,$S$1)</f>
        <v>0</v>
      </c>
      <c r="R3473" s="118">
        <f>SUMIFS(DATOS!$F:$F,DATOS!$A:$A,$C3473,DATOS!$G:$G,$O$1,DATOS!$J:$J,$S$1)</f>
        <v>0</v>
      </c>
      <c r="S3473" s="119">
        <f>SUMIFS(DATOS!$F:$F,DATOS!$A:$A,$C3473,DATOS!$G:$G,$P$1,DATOS!$J:$J,$S$1)</f>
        <v>0</v>
      </c>
      <c r="T3473" s="117">
        <f>SUMIFS(DATOS!$F:$F,DATOS!$A:$A,$C3473,DATOS!$G:$G,$N$1,DATOS!$K:$K,$T$1)</f>
        <v>0</v>
      </c>
      <c r="U3473" s="118">
        <f>SUMIFS(DATOS!$F:$F,DATOS!$A:$A,$C3473,DATOS!$G:$G,$O$1,DATOS!$K:$K,$T$1)</f>
        <v>0</v>
      </c>
      <c r="V3473" s="119">
        <f>SUMIFS(DATOS!$F:$F,DATOS!$A:$A,$C3473,DATOS!$G:$G,$P$1,DATOS!$K:$K,$R$1)</f>
        <v>0</v>
      </c>
    </row>
    <row r="3474" spans="1:22">
      <c r="A3474" s="128" t="s">
        <v>452</v>
      </c>
      <c r="B3474" s="128" t="str">
        <f t="shared" si="410"/>
        <v>2 5 4 549 004 001</v>
      </c>
      <c r="C3474" s="5" t="s">
        <v>10572</v>
      </c>
      <c r="D3474" t="s">
        <v>3457</v>
      </c>
      <c r="E3474" s="127">
        <f t="shared" si="405"/>
        <v>0</v>
      </c>
      <c r="F3474" s="127">
        <f t="shared" si="406"/>
        <v>0</v>
      </c>
      <c r="G3474" s="127">
        <f t="shared" si="407"/>
        <v>0</v>
      </c>
      <c r="H3474" s="131">
        <f t="shared" si="408"/>
        <v>0</v>
      </c>
      <c r="I3474" s="128">
        <f t="shared" si="409"/>
        <v>17</v>
      </c>
      <c r="J3474" s="156" t="str">
        <f t="shared" si="404"/>
        <v>2 5 4 549 004</v>
      </c>
      <c r="K3474" s="118">
        <f>SUMIFS(DATOS!$F:$F,DATOS!$A:$A,$C3474,DATOS!$G:$G,$N$1,DATOS!$E:$E,$Q$1)</f>
        <v>0</v>
      </c>
      <c r="L3474" s="118">
        <f>SUMIFS(DATOS!$F:$F,DATOS!$A:$A,$C3474,DATOS!$G:$G,$O$1,DATOS!$E:$E,$Q$1)</f>
        <v>0</v>
      </c>
      <c r="M3474" s="119">
        <f>SUMIFS(DATOS!$F:$F,DATOS!$A:$A,$C3474,DATOS!$G:$G,$P$1,DATOS!$E:$E,$Q$1)</f>
        <v>0</v>
      </c>
      <c r="N3474" s="117">
        <f>SUMIFS(DATOS!$F:$F,DATOS!$A:$A,$C3474,DATOS!$G:$G,$N$1,DATOS!$L:$L,$R$1)</f>
        <v>0</v>
      </c>
      <c r="O3474" s="118">
        <f>SUMIFS(DATOS!$F:$F,DATOS!$A:$A,$C3474,DATOS!$G:$G,$O$1,DATOS!$L:$L,$R$1)</f>
        <v>0</v>
      </c>
      <c r="P3474" s="119">
        <f>SUMIFS(DATOS!$F:$F,DATOS!$A:$A,$C3474,DATOS!$G:$G,$P$1,DATOS!$L:$L,$R$1)</f>
        <v>0</v>
      </c>
      <c r="Q3474" s="117">
        <f>SUMIFS(DATOS!$F:$F,DATOS!$A:$A,$C3474,DATOS!$G:$G,$N$1,DATOS!$J:$J,$S$1)</f>
        <v>0</v>
      </c>
      <c r="R3474" s="118">
        <f>SUMIFS(DATOS!$F:$F,DATOS!$A:$A,$C3474,DATOS!$G:$G,$O$1,DATOS!$J:$J,$S$1)</f>
        <v>0</v>
      </c>
      <c r="S3474" s="119">
        <f>SUMIFS(DATOS!$F:$F,DATOS!$A:$A,$C3474,DATOS!$G:$G,$P$1,DATOS!$J:$J,$S$1)</f>
        <v>0</v>
      </c>
      <c r="T3474" s="117">
        <f>SUMIFS(DATOS!$F:$F,DATOS!$A:$A,$C3474,DATOS!$G:$G,$N$1,DATOS!$K:$K,$T$1)</f>
        <v>0</v>
      </c>
      <c r="U3474" s="118">
        <f>SUMIFS(DATOS!$F:$F,DATOS!$A:$A,$C3474,DATOS!$G:$G,$O$1,DATOS!$K:$K,$T$1)</f>
        <v>0</v>
      </c>
      <c r="V3474" s="119">
        <f>SUMIFS(DATOS!$F:$F,DATOS!$A:$A,$C3474,DATOS!$G:$G,$P$1,DATOS!$K:$K,$R$1)</f>
        <v>0</v>
      </c>
    </row>
    <row r="3475" spans="1:22">
      <c r="A3475" s="128" t="s">
        <v>452</v>
      </c>
      <c r="B3475" s="128" t="str">
        <f t="shared" si="410"/>
        <v>2 5 4 549 005 001</v>
      </c>
      <c r="C3475" s="5" t="s">
        <v>10573</v>
      </c>
      <c r="D3475" t="s">
        <v>3457</v>
      </c>
      <c r="E3475" s="127">
        <f t="shared" si="405"/>
        <v>0</v>
      </c>
      <c r="F3475" s="127">
        <f t="shared" si="406"/>
        <v>0</v>
      </c>
      <c r="G3475" s="127">
        <f t="shared" si="407"/>
        <v>0</v>
      </c>
      <c r="H3475" s="131">
        <f t="shared" si="408"/>
        <v>0</v>
      </c>
      <c r="I3475" s="128">
        <f t="shared" si="409"/>
        <v>17</v>
      </c>
      <c r="J3475" s="156" t="str">
        <f t="shared" si="404"/>
        <v>2 5 4 549 005</v>
      </c>
      <c r="K3475" s="118">
        <f>SUMIFS(DATOS!$F:$F,DATOS!$A:$A,$C3475,DATOS!$G:$G,$N$1,DATOS!$E:$E,$Q$1)</f>
        <v>0</v>
      </c>
      <c r="L3475" s="118">
        <f>SUMIFS(DATOS!$F:$F,DATOS!$A:$A,$C3475,DATOS!$G:$G,$O$1,DATOS!$E:$E,$Q$1)</f>
        <v>0</v>
      </c>
      <c r="M3475" s="119">
        <f>SUMIFS(DATOS!$F:$F,DATOS!$A:$A,$C3475,DATOS!$G:$G,$P$1,DATOS!$E:$E,$Q$1)</f>
        <v>0</v>
      </c>
      <c r="N3475" s="117">
        <f>SUMIFS(DATOS!$F:$F,DATOS!$A:$A,$C3475,DATOS!$G:$G,$N$1,DATOS!$L:$L,$R$1)</f>
        <v>0</v>
      </c>
      <c r="O3475" s="118">
        <f>SUMIFS(DATOS!$F:$F,DATOS!$A:$A,$C3475,DATOS!$G:$G,$O$1,DATOS!$L:$L,$R$1)</f>
        <v>0</v>
      </c>
      <c r="P3475" s="119">
        <f>SUMIFS(DATOS!$F:$F,DATOS!$A:$A,$C3475,DATOS!$G:$G,$P$1,DATOS!$L:$L,$R$1)</f>
        <v>0</v>
      </c>
      <c r="Q3475" s="117">
        <f>SUMIFS(DATOS!$F:$F,DATOS!$A:$A,$C3475,DATOS!$G:$G,$N$1,DATOS!$J:$J,$S$1)</f>
        <v>0</v>
      </c>
      <c r="R3475" s="118">
        <f>SUMIFS(DATOS!$F:$F,DATOS!$A:$A,$C3475,DATOS!$G:$G,$O$1,DATOS!$J:$J,$S$1)</f>
        <v>0</v>
      </c>
      <c r="S3475" s="119">
        <f>SUMIFS(DATOS!$F:$F,DATOS!$A:$A,$C3475,DATOS!$G:$G,$P$1,DATOS!$J:$J,$S$1)</f>
        <v>0</v>
      </c>
      <c r="T3475" s="117">
        <f>SUMIFS(DATOS!$F:$F,DATOS!$A:$A,$C3475,DATOS!$G:$G,$N$1,DATOS!$K:$K,$T$1)</f>
        <v>0</v>
      </c>
      <c r="U3475" s="118">
        <f>SUMIFS(DATOS!$F:$F,DATOS!$A:$A,$C3475,DATOS!$G:$G,$O$1,DATOS!$K:$K,$T$1)</f>
        <v>0</v>
      </c>
      <c r="V3475" s="119">
        <f>SUMIFS(DATOS!$F:$F,DATOS!$A:$A,$C3475,DATOS!$G:$G,$P$1,DATOS!$K:$K,$R$1)</f>
        <v>0</v>
      </c>
    </row>
    <row r="3476" spans="1:22">
      <c r="A3476" s="128" t="s">
        <v>452</v>
      </c>
      <c r="B3476" s="128" t="str">
        <f t="shared" si="410"/>
        <v>2 5 5 551 001 001</v>
      </c>
      <c r="C3476" s="5" t="s">
        <v>5358</v>
      </c>
      <c r="D3476" t="s">
        <v>3458</v>
      </c>
      <c r="E3476" s="127">
        <f t="shared" si="405"/>
        <v>0</v>
      </c>
      <c r="F3476" s="127">
        <f t="shared" si="406"/>
        <v>0</v>
      </c>
      <c r="G3476" s="127">
        <f t="shared" si="407"/>
        <v>0</v>
      </c>
      <c r="H3476" s="131">
        <f t="shared" si="408"/>
        <v>0</v>
      </c>
      <c r="I3476" s="128">
        <f t="shared" si="409"/>
        <v>17</v>
      </c>
      <c r="J3476" s="156" t="str">
        <f t="shared" si="404"/>
        <v>2 5 5 551 001</v>
      </c>
      <c r="K3476" s="118">
        <f>SUMIFS(DATOS!$F:$F,DATOS!$A:$A,$C3476,DATOS!$G:$G,$N$1,DATOS!$E:$E,$Q$1)</f>
        <v>0</v>
      </c>
      <c r="L3476" s="118">
        <f>SUMIFS(DATOS!$F:$F,DATOS!$A:$A,$C3476,DATOS!$G:$G,$O$1,DATOS!$E:$E,$Q$1)</f>
        <v>0</v>
      </c>
      <c r="M3476" s="119">
        <f>SUMIFS(DATOS!$F:$F,DATOS!$A:$A,$C3476,DATOS!$G:$G,$P$1,DATOS!$E:$E,$Q$1)</f>
        <v>0</v>
      </c>
      <c r="N3476" s="117">
        <f>SUMIFS(DATOS!$F:$F,DATOS!$A:$A,$C3476,DATOS!$G:$G,$N$1,DATOS!$L:$L,$R$1)</f>
        <v>0</v>
      </c>
      <c r="O3476" s="118">
        <f>SUMIFS(DATOS!$F:$F,DATOS!$A:$A,$C3476,DATOS!$G:$G,$O$1,DATOS!$L:$L,$R$1)</f>
        <v>0</v>
      </c>
      <c r="P3476" s="119">
        <f>SUMIFS(DATOS!$F:$F,DATOS!$A:$A,$C3476,DATOS!$G:$G,$P$1,DATOS!$L:$L,$R$1)</f>
        <v>0</v>
      </c>
      <c r="Q3476" s="117">
        <f>SUMIFS(DATOS!$F:$F,DATOS!$A:$A,$C3476,DATOS!$G:$G,$N$1,DATOS!$J:$J,$S$1)</f>
        <v>0</v>
      </c>
      <c r="R3476" s="118">
        <f>SUMIFS(DATOS!$F:$F,DATOS!$A:$A,$C3476,DATOS!$G:$G,$O$1,DATOS!$J:$J,$S$1)</f>
        <v>0</v>
      </c>
      <c r="S3476" s="119">
        <f>SUMIFS(DATOS!$F:$F,DATOS!$A:$A,$C3476,DATOS!$G:$G,$P$1,DATOS!$J:$J,$S$1)</f>
        <v>0</v>
      </c>
      <c r="T3476" s="117">
        <f>SUMIFS(DATOS!$F:$F,DATOS!$A:$A,$C3476,DATOS!$G:$G,$N$1,DATOS!$K:$K,$T$1)</f>
        <v>0</v>
      </c>
      <c r="U3476" s="118">
        <f>SUMIFS(DATOS!$F:$F,DATOS!$A:$A,$C3476,DATOS!$G:$G,$O$1,DATOS!$K:$K,$T$1)</f>
        <v>0</v>
      </c>
      <c r="V3476" s="119">
        <f>SUMIFS(DATOS!$F:$F,DATOS!$A:$A,$C3476,DATOS!$G:$G,$P$1,DATOS!$K:$K,$R$1)</f>
        <v>0</v>
      </c>
    </row>
    <row r="3477" spans="1:22">
      <c r="A3477" s="128" t="s">
        <v>452</v>
      </c>
      <c r="B3477" s="128" t="str">
        <f t="shared" si="410"/>
        <v>2 5 5 551 002 001</v>
      </c>
      <c r="C3477" s="5" t="s">
        <v>10574</v>
      </c>
      <c r="D3477" t="s">
        <v>3458</v>
      </c>
      <c r="E3477" s="127">
        <f t="shared" si="405"/>
        <v>0</v>
      </c>
      <c r="F3477" s="127">
        <f t="shared" si="406"/>
        <v>0</v>
      </c>
      <c r="G3477" s="127">
        <f t="shared" si="407"/>
        <v>0</v>
      </c>
      <c r="H3477" s="131">
        <f t="shared" si="408"/>
        <v>0</v>
      </c>
      <c r="I3477" s="128">
        <f t="shared" si="409"/>
        <v>17</v>
      </c>
      <c r="J3477" s="156" t="str">
        <f t="shared" si="404"/>
        <v>2 5 5 551 002</v>
      </c>
      <c r="K3477" s="118">
        <f>SUMIFS(DATOS!$F:$F,DATOS!$A:$A,$C3477,DATOS!$G:$G,$N$1,DATOS!$E:$E,$Q$1)</f>
        <v>0</v>
      </c>
      <c r="L3477" s="118">
        <f>SUMIFS(DATOS!$F:$F,DATOS!$A:$A,$C3477,DATOS!$G:$G,$O$1,DATOS!$E:$E,$Q$1)</f>
        <v>0</v>
      </c>
      <c r="M3477" s="119">
        <f>SUMIFS(DATOS!$F:$F,DATOS!$A:$A,$C3477,DATOS!$G:$G,$P$1,DATOS!$E:$E,$Q$1)</f>
        <v>0</v>
      </c>
      <c r="N3477" s="117">
        <f>SUMIFS(DATOS!$F:$F,DATOS!$A:$A,$C3477,DATOS!$G:$G,$N$1,DATOS!$L:$L,$R$1)</f>
        <v>0</v>
      </c>
      <c r="O3477" s="118">
        <f>SUMIFS(DATOS!$F:$F,DATOS!$A:$A,$C3477,DATOS!$G:$G,$O$1,DATOS!$L:$L,$R$1)</f>
        <v>0</v>
      </c>
      <c r="P3477" s="119">
        <f>SUMIFS(DATOS!$F:$F,DATOS!$A:$A,$C3477,DATOS!$G:$G,$P$1,DATOS!$L:$L,$R$1)</f>
        <v>0</v>
      </c>
      <c r="Q3477" s="117">
        <f>SUMIFS(DATOS!$F:$F,DATOS!$A:$A,$C3477,DATOS!$G:$G,$N$1,DATOS!$J:$J,$S$1)</f>
        <v>0</v>
      </c>
      <c r="R3477" s="118">
        <f>SUMIFS(DATOS!$F:$F,DATOS!$A:$A,$C3477,DATOS!$G:$G,$O$1,DATOS!$J:$J,$S$1)</f>
        <v>0</v>
      </c>
      <c r="S3477" s="119">
        <f>SUMIFS(DATOS!$F:$F,DATOS!$A:$A,$C3477,DATOS!$G:$G,$P$1,DATOS!$J:$J,$S$1)</f>
        <v>0</v>
      </c>
      <c r="T3477" s="117">
        <f>SUMIFS(DATOS!$F:$F,DATOS!$A:$A,$C3477,DATOS!$G:$G,$N$1,DATOS!$K:$K,$T$1)</f>
        <v>0</v>
      </c>
      <c r="U3477" s="118">
        <f>SUMIFS(DATOS!$F:$F,DATOS!$A:$A,$C3477,DATOS!$G:$G,$O$1,DATOS!$K:$K,$T$1)</f>
        <v>0</v>
      </c>
      <c r="V3477" s="119">
        <f>SUMIFS(DATOS!$F:$F,DATOS!$A:$A,$C3477,DATOS!$G:$G,$P$1,DATOS!$K:$K,$R$1)</f>
        <v>0</v>
      </c>
    </row>
    <row r="3478" spans="1:22">
      <c r="A3478" s="128" t="s">
        <v>452</v>
      </c>
      <c r="B3478" s="128" t="str">
        <f t="shared" si="410"/>
        <v>2 5 5 551 003 001</v>
      </c>
      <c r="C3478" s="5" t="s">
        <v>10575</v>
      </c>
      <c r="D3478" t="s">
        <v>3458</v>
      </c>
      <c r="E3478" s="127">
        <f t="shared" si="405"/>
        <v>0</v>
      </c>
      <c r="F3478" s="127">
        <f t="shared" si="406"/>
        <v>0</v>
      </c>
      <c r="G3478" s="127">
        <f t="shared" si="407"/>
        <v>0</v>
      </c>
      <c r="H3478" s="131">
        <f t="shared" si="408"/>
        <v>0</v>
      </c>
      <c r="I3478" s="128">
        <f t="shared" si="409"/>
        <v>17</v>
      </c>
      <c r="J3478" s="156" t="str">
        <f t="shared" si="404"/>
        <v>2 5 5 551 003</v>
      </c>
      <c r="K3478" s="118">
        <f>SUMIFS(DATOS!$F:$F,DATOS!$A:$A,$C3478,DATOS!$G:$G,$N$1,DATOS!$E:$E,$Q$1)</f>
        <v>0</v>
      </c>
      <c r="L3478" s="118">
        <f>SUMIFS(DATOS!$F:$F,DATOS!$A:$A,$C3478,DATOS!$G:$G,$O$1,DATOS!$E:$E,$Q$1)</f>
        <v>0</v>
      </c>
      <c r="M3478" s="119">
        <f>SUMIFS(DATOS!$F:$F,DATOS!$A:$A,$C3478,DATOS!$G:$G,$P$1,DATOS!$E:$E,$Q$1)</f>
        <v>0</v>
      </c>
      <c r="N3478" s="117">
        <f>SUMIFS(DATOS!$F:$F,DATOS!$A:$A,$C3478,DATOS!$G:$G,$N$1,DATOS!$L:$L,$R$1)</f>
        <v>0</v>
      </c>
      <c r="O3478" s="118">
        <f>SUMIFS(DATOS!$F:$F,DATOS!$A:$A,$C3478,DATOS!$G:$G,$O$1,DATOS!$L:$L,$R$1)</f>
        <v>0</v>
      </c>
      <c r="P3478" s="119">
        <f>SUMIFS(DATOS!$F:$F,DATOS!$A:$A,$C3478,DATOS!$G:$G,$P$1,DATOS!$L:$L,$R$1)</f>
        <v>0</v>
      </c>
      <c r="Q3478" s="117">
        <f>SUMIFS(DATOS!$F:$F,DATOS!$A:$A,$C3478,DATOS!$G:$G,$N$1,DATOS!$J:$J,$S$1)</f>
        <v>0</v>
      </c>
      <c r="R3478" s="118">
        <f>SUMIFS(DATOS!$F:$F,DATOS!$A:$A,$C3478,DATOS!$G:$G,$O$1,DATOS!$J:$J,$S$1)</f>
        <v>0</v>
      </c>
      <c r="S3478" s="119">
        <f>SUMIFS(DATOS!$F:$F,DATOS!$A:$A,$C3478,DATOS!$G:$G,$P$1,DATOS!$J:$J,$S$1)</f>
        <v>0</v>
      </c>
      <c r="T3478" s="117">
        <f>SUMIFS(DATOS!$F:$F,DATOS!$A:$A,$C3478,DATOS!$G:$G,$N$1,DATOS!$K:$K,$T$1)</f>
        <v>0</v>
      </c>
      <c r="U3478" s="118">
        <f>SUMIFS(DATOS!$F:$F,DATOS!$A:$A,$C3478,DATOS!$G:$G,$O$1,DATOS!$K:$K,$T$1)</f>
        <v>0</v>
      </c>
      <c r="V3478" s="119">
        <f>SUMIFS(DATOS!$F:$F,DATOS!$A:$A,$C3478,DATOS!$G:$G,$P$1,DATOS!$K:$K,$R$1)</f>
        <v>0</v>
      </c>
    </row>
    <row r="3479" spans="1:22">
      <c r="A3479" s="128" t="s">
        <v>452</v>
      </c>
      <c r="B3479" s="128" t="str">
        <f t="shared" si="410"/>
        <v>2 5 5 551 004 001</v>
      </c>
      <c r="C3479" s="5" t="s">
        <v>10576</v>
      </c>
      <c r="D3479" t="s">
        <v>3458</v>
      </c>
      <c r="E3479" s="127">
        <f t="shared" si="405"/>
        <v>0</v>
      </c>
      <c r="F3479" s="127">
        <f t="shared" si="406"/>
        <v>0</v>
      </c>
      <c r="G3479" s="127">
        <f t="shared" si="407"/>
        <v>0</v>
      </c>
      <c r="H3479" s="131">
        <f t="shared" si="408"/>
        <v>0</v>
      </c>
      <c r="I3479" s="128">
        <f t="shared" si="409"/>
        <v>17</v>
      </c>
      <c r="J3479" s="156" t="str">
        <f t="shared" si="404"/>
        <v>2 5 5 551 004</v>
      </c>
      <c r="K3479" s="118">
        <f>SUMIFS(DATOS!$F:$F,DATOS!$A:$A,$C3479,DATOS!$G:$G,$N$1,DATOS!$E:$E,$Q$1)</f>
        <v>0</v>
      </c>
      <c r="L3479" s="118">
        <f>SUMIFS(DATOS!$F:$F,DATOS!$A:$A,$C3479,DATOS!$G:$G,$O$1,DATOS!$E:$E,$Q$1)</f>
        <v>0</v>
      </c>
      <c r="M3479" s="119">
        <f>SUMIFS(DATOS!$F:$F,DATOS!$A:$A,$C3479,DATOS!$G:$G,$P$1,DATOS!$E:$E,$Q$1)</f>
        <v>0</v>
      </c>
      <c r="N3479" s="117">
        <f>SUMIFS(DATOS!$F:$F,DATOS!$A:$A,$C3479,DATOS!$G:$G,$N$1,DATOS!$L:$L,$R$1)</f>
        <v>0</v>
      </c>
      <c r="O3479" s="118">
        <f>SUMIFS(DATOS!$F:$F,DATOS!$A:$A,$C3479,DATOS!$G:$G,$O$1,DATOS!$L:$L,$R$1)</f>
        <v>0</v>
      </c>
      <c r="P3479" s="119">
        <f>SUMIFS(DATOS!$F:$F,DATOS!$A:$A,$C3479,DATOS!$G:$G,$P$1,DATOS!$L:$L,$R$1)</f>
        <v>0</v>
      </c>
      <c r="Q3479" s="117">
        <f>SUMIFS(DATOS!$F:$F,DATOS!$A:$A,$C3479,DATOS!$G:$G,$N$1,DATOS!$J:$J,$S$1)</f>
        <v>0</v>
      </c>
      <c r="R3479" s="118">
        <f>SUMIFS(DATOS!$F:$F,DATOS!$A:$A,$C3479,DATOS!$G:$G,$O$1,DATOS!$J:$J,$S$1)</f>
        <v>0</v>
      </c>
      <c r="S3479" s="119">
        <f>SUMIFS(DATOS!$F:$F,DATOS!$A:$A,$C3479,DATOS!$G:$G,$P$1,DATOS!$J:$J,$S$1)</f>
        <v>0</v>
      </c>
      <c r="T3479" s="117">
        <f>SUMIFS(DATOS!$F:$F,DATOS!$A:$A,$C3479,DATOS!$G:$G,$N$1,DATOS!$K:$K,$T$1)</f>
        <v>0</v>
      </c>
      <c r="U3479" s="118">
        <f>SUMIFS(DATOS!$F:$F,DATOS!$A:$A,$C3479,DATOS!$G:$G,$O$1,DATOS!$K:$K,$T$1)</f>
        <v>0</v>
      </c>
      <c r="V3479" s="119">
        <f>SUMIFS(DATOS!$F:$F,DATOS!$A:$A,$C3479,DATOS!$G:$G,$P$1,DATOS!$K:$K,$R$1)</f>
        <v>0</v>
      </c>
    </row>
    <row r="3480" spans="1:22">
      <c r="A3480" s="128" t="s">
        <v>452</v>
      </c>
      <c r="B3480" s="128" t="str">
        <f t="shared" si="410"/>
        <v>2 5 5 551 005 001</v>
      </c>
      <c r="C3480" s="5" t="s">
        <v>10577</v>
      </c>
      <c r="D3480" t="s">
        <v>3458</v>
      </c>
      <c r="E3480" s="127">
        <f t="shared" si="405"/>
        <v>0</v>
      </c>
      <c r="F3480" s="127">
        <f t="shared" si="406"/>
        <v>0</v>
      </c>
      <c r="G3480" s="127">
        <f t="shared" si="407"/>
        <v>0</v>
      </c>
      <c r="H3480" s="131">
        <f t="shared" si="408"/>
        <v>0</v>
      </c>
      <c r="I3480" s="128">
        <f t="shared" si="409"/>
        <v>17</v>
      </c>
      <c r="J3480" s="156" t="str">
        <f t="shared" si="404"/>
        <v>2 5 5 551 005</v>
      </c>
      <c r="K3480" s="118">
        <f>SUMIFS(DATOS!$F:$F,DATOS!$A:$A,$C3480,DATOS!$G:$G,$N$1,DATOS!$E:$E,$Q$1)</f>
        <v>0</v>
      </c>
      <c r="L3480" s="118">
        <f>SUMIFS(DATOS!$F:$F,DATOS!$A:$A,$C3480,DATOS!$G:$G,$O$1,DATOS!$E:$E,$Q$1)</f>
        <v>0</v>
      </c>
      <c r="M3480" s="119">
        <f>SUMIFS(DATOS!$F:$F,DATOS!$A:$A,$C3480,DATOS!$G:$G,$P$1,DATOS!$E:$E,$Q$1)</f>
        <v>0</v>
      </c>
      <c r="N3480" s="117">
        <f>SUMIFS(DATOS!$F:$F,DATOS!$A:$A,$C3480,DATOS!$G:$G,$N$1,DATOS!$L:$L,$R$1)</f>
        <v>0</v>
      </c>
      <c r="O3480" s="118">
        <f>SUMIFS(DATOS!$F:$F,DATOS!$A:$A,$C3480,DATOS!$G:$G,$O$1,DATOS!$L:$L,$R$1)</f>
        <v>0</v>
      </c>
      <c r="P3480" s="119">
        <f>SUMIFS(DATOS!$F:$F,DATOS!$A:$A,$C3480,DATOS!$G:$G,$P$1,DATOS!$L:$L,$R$1)</f>
        <v>0</v>
      </c>
      <c r="Q3480" s="117">
        <f>SUMIFS(DATOS!$F:$F,DATOS!$A:$A,$C3480,DATOS!$G:$G,$N$1,DATOS!$J:$J,$S$1)</f>
        <v>0</v>
      </c>
      <c r="R3480" s="118">
        <f>SUMIFS(DATOS!$F:$F,DATOS!$A:$A,$C3480,DATOS!$G:$G,$O$1,DATOS!$J:$J,$S$1)</f>
        <v>0</v>
      </c>
      <c r="S3480" s="119">
        <f>SUMIFS(DATOS!$F:$F,DATOS!$A:$A,$C3480,DATOS!$G:$G,$P$1,DATOS!$J:$J,$S$1)</f>
        <v>0</v>
      </c>
      <c r="T3480" s="117">
        <f>SUMIFS(DATOS!$F:$F,DATOS!$A:$A,$C3480,DATOS!$G:$G,$N$1,DATOS!$K:$K,$T$1)</f>
        <v>0</v>
      </c>
      <c r="U3480" s="118">
        <f>SUMIFS(DATOS!$F:$F,DATOS!$A:$A,$C3480,DATOS!$G:$G,$O$1,DATOS!$K:$K,$T$1)</f>
        <v>0</v>
      </c>
      <c r="V3480" s="119">
        <f>SUMIFS(DATOS!$F:$F,DATOS!$A:$A,$C3480,DATOS!$G:$G,$P$1,DATOS!$K:$K,$R$1)</f>
        <v>0</v>
      </c>
    </row>
    <row r="3481" spans="1:22">
      <c r="A3481" s="128" t="s">
        <v>452</v>
      </c>
      <c r="B3481" s="128" t="str">
        <f t="shared" si="410"/>
        <v>2 5 6 561 001 001</v>
      </c>
      <c r="C3481" s="5" t="s">
        <v>5366</v>
      </c>
      <c r="D3481" t="s">
        <v>3459</v>
      </c>
      <c r="E3481" s="127">
        <f t="shared" si="405"/>
        <v>0</v>
      </c>
      <c r="F3481" s="127">
        <f t="shared" si="406"/>
        <v>0</v>
      </c>
      <c r="G3481" s="127">
        <f t="shared" si="407"/>
        <v>0</v>
      </c>
      <c r="H3481" s="131">
        <f t="shared" si="408"/>
        <v>0</v>
      </c>
      <c r="I3481" s="128">
        <f t="shared" si="409"/>
        <v>17</v>
      </c>
      <c r="J3481" s="156" t="str">
        <f t="shared" si="404"/>
        <v>2 5 6 561 001</v>
      </c>
      <c r="K3481" s="118">
        <f>SUMIFS(DATOS!$F:$F,DATOS!$A:$A,$C3481,DATOS!$G:$G,$N$1,DATOS!$E:$E,$Q$1)</f>
        <v>0</v>
      </c>
      <c r="L3481" s="118">
        <f>SUMIFS(DATOS!$F:$F,DATOS!$A:$A,$C3481,DATOS!$G:$G,$O$1,DATOS!$E:$E,$Q$1)</f>
        <v>0</v>
      </c>
      <c r="M3481" s="119">
        <f>SUMIFS(DATOS!$F:$F,DATOS!$A:$A,$C3481,DATOS!$G:$G,$P$1,DATOS!$E:$E,$Q$1)</f>
        <v>0</v>
      </c>
      <c r="N3481" s="117">
        <f>SUMIFS(DATOS!$F:$F,DATOS!$A:$A,$C3481,DATOS!$G:$G,$N$1,DATOS!$L:$L,$R$1)</f>
        <v>0</v>
      </c>
      <c r="O3481" s="118">
        <f>SUMIFS(DATOS!$F:$F,DATOS!$A:$A,$C3481,DATOS!$G:$G,$O$1,DATOS!$L:$L,$R$1)</f>
        <v>0</v>
      </c>
      <c r="P3481" s="119">
        <f>SUMIFS(DATOS!$F:$F,DATOS!$A:$A,$C3481,DATOS!$G:$G,$P$1,DATOS!$L:$L,$R$1)</f>
        <v>0</v>
      </c>
      <c r="Q3481" s="117">
        <f>SUMIFS(DATOS!$F:$F,DATOS!$A:$A,$C3481,DATOS!$G:$G,$N$1,DATOS!$J:$J,$S$1)</f>
        <v>0</v>
      </c>
      <c r="R3481" s="118">
        <f>SUMIFS(DATOS!$F:$F,DATOS!$A:$A,$C3481,DATOS!$G:$G,$O$1,DATOS!$J:$J,$S$1)</f>
        <v>0</v>
      </c>
      <c r="S3481" s="119">
        <f>SUMIFS(DATOS!$F:$F,DATOS!$A:$A,$C3481,DATOS!$G:$G,$P$1,DATOS!$J:$J,$S$1)</f>
        <v>0</v>
      </c>
      <c r="T3481" s="117">
        <f>SUMIFS(DATOS!$F:$F,DATOS!$A:$A,$C3481,DATOS!$G:$G,$N$1,DATOS!$K:$K,$T$1)</f>
        <v>0</v>
      </c>
      <c r="U3481" s="118">
        <f>SUMIFS(DATOS!$F:$F,DATOS!$A:$A,$C3481,DATOS!$G:$G,$O$1,DATOS!$K:$K,$T$1)</f>
        <v>0</v>
      </c>
      <c r="V3481" s="119">
        <f>SUMIFS(DATOS!$F:$F,DATOS!$A:$A,$C3481,DATOS!$G:$G,$P$1,DATOS!$K:$K,$R$1)</f>
        <v>0</v>
      </c>
    </row>
    <row r="3482" spans="1:22">
      <c r="A3482" s="128" t="s">
        <v>452</v>
      </c>
      <c r="B3482" s="128" t="str">
        <f t="shared" si="410"/>
        <v>2 5 6 561 002 001</v>
      </c>
      <c r="C3482" s="5" t="s">
        <v>10578</v>
      </c>
      <c r="D3482" t="s">
        <v>3459</v>
      </c>
      <c r="E3482" s="127">
        <f t="shared" si="405"/>
        <v>0</v>
      </c>
      <c r="F3482" s="127">
        <f t="shared" si="406"/>
        <v>0</v>
      </c>
      <c r="G3482" s="127">
        <f t="shared" si="407"/>
        <v>0</v>
      </c>
      <c r="H3482" s="131">
        <f t="shared" si="408"/>
        <v>0</v>
      </c>
      <c r="I3482" s="128">
        <f t="shared" si="409"/>
        <v>17</v>
      </c>
      <c r="J3482" s="156" t="str">
        <f t="shared" si="404"/>
        <v>2 5 6 561 002</v>
      </c>
      <c r="K3482" s="118">
        <f>SUMIFS(DATOS!$F:$F,DATOS!$A:$A,$C3482,DATOS!$G:$G,$N$1,DATOS!$E:$E,$Q$1)</f>
        <v>0</v>
      </c>
      <c r="L3482" s="118">
        <f>SUMIFS(DATOS!$F:$F,DATOS!$A:$A,$C3482,DATOS!$G:$G,$O$1,DATOS!$E:$E,$Q$1)</f>
        <v>0</v>
      </c>
      <c r="M3482" s="119">
        <f>SUMIFS(DATOS!$F:$F,DATOS!$A:$A,$C3482,DATOS!$G:$G,$P$1,DATOS!$E:$E,$Q$1)</f>
        <v>0</v>
      </c>
      <c r="N3482" s="117">
        <f>SUMIFS(DATOS!$F:$F,DATOS!$A:$A,$C3482,DATOS!$G:$G,$N$1,DATOS!$L:$L,$R$1)</f>
        <v>0</v>
      </c>
      <c r="O3482" s="118">
        <f>SUMIFS(DATOS!$F:$F,DATOS!$A:$A,$C3482,DATOS!$G:$G,$O$1,DATOS!$L:$L,$R$1)</f>
        <v>0</v>
      </c>
      <c r="P3482" s="119">
        <f>SUMIFS(DATOS!$F:$F,DATOS!$A:$A,$C3482,DATOS!$G:$G,$P$1,DATOS!$L:$L,$R$1)</f>
        <v>0</v>
      </c>
      <c r="Q3482" s="117">
        <f>SUMIFS(DATOS!$F:$F,DATOS!$A:$A,$C3482,DATOS!$G:$G,$N$1,DATOS!$J:$J,$S$1)</f>
        <v>0</v>
      </c>
      <c r="R3482" s="118">
        <f>SUMIFS(DATOS!$F:$F,DATOS!$A:$A,$C3482,DATOS!$G:$G,$O$1,DATOS!$J:$J,$S$1)</f>
        <v>0</v>
      </c>
      <c r="S3482" s="119">
        <f>SUMIFS(DATOS!$F:$F,DATOS!$A:$A,$C3482,DATOS!$G:$G,$P$1,DATOS!$J:$J,$S$1)</f>
        <v>0</v>
      </c>
      <c r="T3482" s="117">
        <f>SUMIFS(DATOS!$F:$F,DATOS!$A:$A,$C3482,DATOS!$G:$G,$N$1,DATOS!$K:$K,$T$1)</f>
        <v>0</v>
      </c>
      <c r="U3482" s="118">
        <f>SUMIFS(DATOS!$F:$F,DATOS!$A:$A,$C3482,DATOS!$G:$G,$O$1,DATOS!$K:$K,$T$1)</f>
        <v>0</v>
      </c>
      <c r="V3482" s="119">
        <f>SUMIFS(DATOS!$F:$F,DATOS!$A:$A,$C3482,DATOS!$G:$G,$P$1,DATOS!$K:$K,$R$1)</f>
        <v>0</v>
      </c>
    </row>
    <row r="3483" spans="1:22">
      <c r="A3483" s="128" t="s">
        <v>452</v>
      </c>
      <c r="B3483" s="128" t="str">
        <f t="shared" si="410"/>
        <v>2 5 6 561 003 001</v>
      </c>
      <c r="C3483" s="5" t="s">
        <v>10579</v>
      </c>
      <c r="D3483" t="s">
        <v>3459</v>
      </c>
      <c r="E3483" s="127">
        <f t="shared" si="405"/>
        <v>0</v>
      </c>
      <c r="F3483" s="127">
        <f t="shared" si="406"/>
        <v>0</v>
      </c>
      <c r="G3483" s="127">
        <f t="shared" si="407"/>
        <v>0</v>
      </c>
      <c r="H3483" s="131">
        <f t="shared" si="408"/>
        <v>0</v>
      </c>
      <c r="I3483" s="128">
        <f t="shared" si="409"/>
        <v>17</v>
      </c>
      <c r="J3483" s="156" t="str">
        <f t="shared" si="404"/>
        <v>2 5 6 561 003</v>
      </c>
      <c r="K3483" s="118">
        <f>SUMIFS(DATOS!$F:$F,DATOS!$A:$A,$C3483,DATOS!$G:$G,$N$1,DATOS!$E:$E,$Q$1)</f>
        <v>0</v>
      </c>
      <c r="L3483" s="118">
        <f>SUMIFS(DATOS!$F:$F,DATOS!$A:$A,$C3483,DATOS!$G:$G,$O$1,DATOS!$E:$E,$Q$1)</f>
        <v>0</v>
      </c>
      <c r="M3483" s="119">
        <f>SUMIFS(DATOS!$F:$F,DATOS!$A:$A,$C3483,DATOS!$G:$G,$P$1,DATOS!$E:$E,$Q$1)</f>
        <v>0</v>
      </c>
      <c r="N3483" s="117">
        <f>SUMIFS(DATOS!$F:$F,DATOS!$A:$A,$C3483,DATOS!$G:$G,$N$1,DATOS!$L:$L,$R$1)</f>
        <v>0</v>
      </c>
      <c r="O3483" s="118">
        <f>SUMIFS(DATOS!$F:$F,DATOS!$A:$A,$C3483,DATOS!$G:$G,$O$1,DATOS!$L:$L,$R$1)</f>
        <v>0</v>
      </c>
      <c r="P3483" s="119">
        <f>SUMIFS(DATOS!$F:$F,DATOS!$A:$A,$C3483,DATOS!$G:$G,$P$1,DATOS!$L:$L,$R$1)</f>
        <v>0</v>
      </c>
      <c r="Q3483" s="117">
        <f>SUMIFS(DATOS!$F:$F,DATOS!$A:$A,$C3483,DATOS!$G:$G,$N$1,DATOS!$J:$J,$S$1)</f>
        <v>0</v>
      </c>
      <c r="R3483" s="118">
        <f>SUMIFS(DATOS!$F:$F,DATOS!$A:$A,$C3483,DATOS!$G:$G,$O$1,DATOS!$J:$J,$S$1)</f>
        <v>0</v>
      </c>
      <c r="S3483" s="119">
        <f>SUMIFS(DATOS!$F:$F,DATOS!$A:$A,$C3483,DATOS!$G:$G,$P$1,DATOS!$J:$J,$S$1)</f>
        <v>0</v>
      </c>
      <c r="T3483" s="117">
        <f>SUMIFS(DATOS!$F:$F,DATOS!$A:$A,$C3483,DATOS!$G:$G,$N$1,DATOS!$K:$K,$T$1)</f>
        <v>0</v>
      </c>
      <c r="U3483" s="118">
        <f>SUMIFS(DATOS!$F:$F,DATOS!$A:$A,$C3483,DATOS!$G:$G,$O$1,DATOS!$K:$K,$T$1)</f>
        <v>0</v>
      </c>
      <c r="V3483" s="119">
        <f>SUMIFS(DATOS!$F:$F,DATOS!$A:$A,$C3483,DATOS!$G:$G,$P$1,DATOS!$K:$K,$R$1)</f>
        <v>0</v>
      </c>
    </row>
    <row r="3484" spans="1:22">
      <c r="A3484" s="128" t="s">
        <v>452</v>
      </c>
      <c r="B3484" s="128" t="str">
        <f t="shared" si="410"/>
        <v>2 5 6 561 004 001</v>
      </c>
      <c r="C3484" s="5" t="s">
        <v>10580</v>
      </c>
      <c r="D3484" t="s">
        <v>3459</v>
      </c>
      <c r="E3484" s="127">
        <f t="shared" si="405"/>
        <v>0</v>
      </c>
      <c r="F3484" s="127">
        <f t="shared" si="406"/>
        <v>0</v>
      </c>
      <c r="G3484" s="127">
        <f t="shared" si="407"/>
        <v>0</v>
      </c>
      <c r="H3484" s="131">
        <f t="shared" si="408"/>
        <v>0</v>
      </c>
      <c r="I3484" s="128">
        <f t="shared" si="409"/>
        <v>17</v>
      </c>
      <c r="J3484" s="156" t="str">
        <f t="shared" ref="J3484:J3547" si="411">IF(I3484=9,MID(C3484,1,5),IF(I3484=13,MID(C3484,1,9),IF(I3484=17,MID(C3484,1,13),IF(I3484=21,MID(C3484,1,17),IF(I3484=25,MID(C3484,1,21))))))</f>
        <v>2 5 6 561 004</v>
      </c>
      <c r="K3484" s="118">
        <f>SUMIFS(DATOS!$F:$F,DATOS!$A:$A,$C3484,DATOS!$G:$G,$N$1,DATOS!$E:$E,$Q$1)</f>
        <v>0</v>
      </c>
      <c r="L3484" s="118">
        <f>SUMIFS(DATOS!$F:$F,DATOS!$A:$A,$C3484,DATOS!$G:$G,$O$1,DATOS!$E:$E,$Q$1)</f>
        <v>0</v>
      </c>
      <c r="M3484" s="119">
        <f>SUMIFS(DATOS!$F:$F,DATOS!$A:$A,$C3484,DATOS!$G:$G,$P$1,DATOS!$E:$E,$Q$1)</f>
        <v>0</v>
      </c>
      <c r="N3484" s="117">
        <f>SUMIFS(DATOS!$F:$F,DATOS!$A:$A,$C3484,DATOS!$G:$G,$N$1,DATOS!$L:$L,$R$1)</f>
        <v>0</v>
      </c>
      <c r="O3484" s="118">
        <f>SUMIFS(DATOS!$F:$F,DATOS!$A:$A,$C3484,DATOS!$G:$G,$O$1,DATOS!$L:$L,$R$1)</f>
        <v>0</v>
      </c>
      <c r="P3484" s="119">
        <f>SUMIFS(DATOS!$F:$F,DATOS!$A:$A,$C3484,DATOS!$G:$G,$P$1,DATOS!$L:$L,$R$1)</f>
        <v>0</v>
      </c>
      <c r="Q3484" s="117">
        <f>SUMIFS(DATOS!$F:$F,DATOS!$A:$A,$C3484,DATOS!$G:$G,$N$1,DATOS!$J:$J,$S$1)</f>
        <v>0</v>
      </c>
      <c r="R3484" s="118">
        <f>SUMIFS(DATOS!$F:$F,DATOS!$A:$A,$C3484,DATOS!$G:$G,$O$1,DATOS!$J:$J,$S$1)</f>
        <v>0</v>
      </c>
      <c r="S3484" s="119">
        <f>SUMIFS(DATOS!$F:$F,DATOS!$A:$A,$C3484,DATOS!$G:$G,$P$1,DATOS!$J:$J,$S$1)</f>
        <v>0</v>
      </c>
      <c r="T3484" s="117">
        <f>SUMIFS(DATOS!$F:$F,DATOS!$A:$A,$C3484,DATOS!$G:$G,$N$1,DATOS!$K:$K,$T$1)</f>
        <v>0</v>
      </c>
      <c r="U3484" s="118">
        <f>SUMIFS(DATOS!$F:$F,DATOS!$A:$A,$C3484,DATOS!$G:$G,$O$1,DATOS!$K:$K,$T$1)</f>
        <v>0</v>
      </c>
      <c r="V3484" s="119">
        <f>SUMIFS(DATOS!$F:$F,DATOS!$A:$A,$C3484,DATOS!$G:$G,$P$1,DATOS!$K:$K,$R$1)</f>
        <v>0</v>
      </c>
    </row>
    <row r="3485" spans="1:22">
      <c r="A3485" s="128" t="s">
        <v>452</v>
      </c>
      <c r="B3485" s="128" t="str">
        <f t="shared" si="410"/>
        <v>2 5 6 561 005 001</v>
      </c>
      <c r="C3485" s="5" t="s">
        <v>10581</v>
      </c>
      <c r="D3485" t="s">
        <v>3459</v>
      </c>
      <c r="E3485" s="127">
        <f t="shared" si="405"/>
        <v>0</v>
      </c>
      <c r="F3485" s="127">
        <f t="shared" si="406"/>
        <v>0</v>
      </c>
      <c r="G3485" s="127">
        <f t="shared" si="407"/>
        <v>0</v>
      </c>
      <c r="H3485" s="131">
        <f t="shared" si="408"/>
        <v>0</v>
      </c>
      <c r="I3485" s="128">
        <f t="shared" si="409"/>
        <v>17</v>
      </c>
      <c r="J3485" s="156" t="str">
        <f t="shared" si="411"/>
        <v>2 5 6 561 005</v>
      </c>
      <c r="K3485" s="118">
        <f>SUMIFS(DATOS!$F:$F,DATOS!$A:$A,$C3485,DATOS!$G:$G,$N$1,DATOS!$E:$E,$Q$1)</f>
        <v>0</v>
      </c>
      <c r="L3485" s="118">
        <f>SUMIFS(DATOS!$F:$F,DATOS!$A:$A,$C3485,DATOS!$G:$G,$O$1,DATOS!$E:$E,$Q$1)</f>
        <v>0</v>
      </c>
      <c r="M3485" s="119">
        <f>SUMIFS(DATOS!$F:$F,DATOS!$A:$A,$C3485,DATOS!$G:$G,$P$1,DATOS!$E:$E,$Q$1)</f>
        <v>0</v>
      </c>
      <c r="N3485" s="117">
        <f>SUMIFS(DATOS!$F:$F,DATOS!$A:$A,$C3485,DATOS!$G:$G,$N$1,DATOS!$L:$L,$R$1)</f>
        <v>0</v>
      </c>
      <c r="O3485" s="118">
        <f>SUMIFS(DATOS!$F:$F,DATOS!$A:$A,$C3485,DATOS!$G:$G,$O$1,DATOS!$L:$L,$R$1)</f>
        <v>0</v>
      </c>
      <c r="P3485" s="119">
        <f>SUMIFS(DATOS!$F:$F,DATOS!$A:$A,$C3485,DATOS!$G:$G,$P$1,DATOS!$L:$L,$R$1)</f>
        <v>0</v>
      </c>
      <c r="Q3485" s="117">
        <f>SUMIFS(DATOS!$F:$F,DATOS!$A:$A,$C3485,DATOS!$G:$G,$N$1,DATOS!$J:$J,$S$1)</f>
        <v>0</v>
      </c>
      <c r="R3485" s="118">
        <f>SUMIFS(DATOS!$F:$F,DATOS!$A:$A,$C3485,DATOS!$G:$G,$O$1,DATOS!$J:$J,$S$1)</f>
        <v>0</v>
      </c>
      <c r="S3485" s="119">
        <f>SUMIFS(DATOS!$F:$F,DATOS!$A:$A,$C3485,DATOS!$G:$G,$P$1,DATOS!$J:$J,$S$1)</f>
        <v>0</v>
      </c>
      <c r="T3485" s="117">
        <f>SUMIFS(DATOS!$F:$F,DATOS!$A:$A,$C3485,DATOS!$G:$G,$N$1,DATOS!$K:$K,$T$1)</f>
        <v>0</v>
      </c>
      <c r="U3485" s="118">
        <f>SUMIFS(DATOS!$F:$F,DATOS!$A:$A,$C3485,DATOS!$G:$G,$O$1,DATOS!$K:$K,$T$1)</f>
        <v>0</v>
      </c>
      <c r="V3485" s="119">
        <f>SUMIFS(DATOS!$F:$F,DATOS!$A:$A,$C3485,DATOS!$G:$G,$P$1,DATOS!$K:$K,$R$1)</f>
        <v>0</v>
      </c>
    </row>
    <row r="3486" spans="1:22">
      <c r="A3486" s="128" t="s">
        <v>452</v>
      </c>
      <c r="B3486" s="128" t="str">
        <f t="shared" si="410"/>
        <v>2 5 6 562 001 001</v>
      </c>
      <c r="C3486" s="5" t="s">
        <v>5374</v>
      </c>
      <c r="D3486" t="s">
        <v>3460</v>
      </c>
      <c r="E3486" s="127">
        <f t="shared" si="405"/>
        <v>0</v>
      </c>
      <c r="F3486" s="127">
        <f t="shared" si="406"/>
        <v>0</v>
      </c>
      <c r="G3486" s="127">
        <f t="shared" si="407"/>
        <v>0</v>
      </c>
      <c r="H3486" s="131">
        <f t="shared" si="408"/>
        <v>0</v>
      </c>
      <c r="I3486" s="128">
        <f t="shared" si="409"/>
        <v>17</v>
      </c>
      <c r="J3486" s="156" t="str">
        <f t="shared" si="411"/>
        <v>2 5 6 562 001</v>
      </c>
      <c r="K3486" s="118">
        <f>SUMIFS(DATOS!$F:$F,DATOS!$A:$A,$C3486,DATOS!$G:$G,$N$1,DATOS!$E:$E,$Q$1)</f>
        <v>0</v>
      </c>
      <c r="L3486" s="118">
        <f>SUMIFS(DATOS!$F:$F,DATOS!$A:$A,$C3486,DATOS!$G:$G,$O$1,DATOS!$E:$E,$Q$1)</f>
        <v>0</v>
      </c>
      <c r="M3486" s="119">
        <f>SUMIFS(DATOS!$F:$F,DATOS!$A:$A,$C3486,DATOS!$G:$G,$P$1,DATOS!$E:$E,$Q$1)</f>
        <v>0</v>
      </c>
      <c r="N3486" s="117">
        <f>SUMIFS(DATOS!$F:$F,DATOS!$A:$A,$C3486,DATOS!$G:$G,$N$1,DATOS!$L:$L,$R$1)</f>
        <v>0</v>
      </c>
      <c r="O3486" s="118">
        <f>SUMIFS(DATOS!$F:$F,DATOS!$A:$A,$C3486,DATOS!$G:$G,$O$1,DATOS!$L:$L,$R$1)</f>
        <v>0</v>
      </c>
      <c r="P3486" s="119">
        <f>SUMIFS(DATOS!$F:$F,DATOS!$A:$A,$C3486,DATOS!$G:$G,$P$1,DATOS!$L:$L,$R$1)</f>
        <v>0</v>
      </c>
      <c r="Q3486" s="117">
        <f>SUMIFS(DATOS!$F:$F,DATOS!$A:$A,$C3486,DATOS!$G:$G,$N$1,DATOS!$J:$J,$S$1)</f>
        <v>0</v>
      </c>
      <c r="R3486" s="118">
        <f>SUMIFS(DATOS!$F:$F,DATOS!$A:$A,$C3486,DATOS!$G:$G,$O$1,DATOS!$J:$J,$S$1)</f>
        <v>0</v>
      </c>
      <c r="S3486" s="119">
        <f>SUMIFS(DATOS!$F:$F,DATOS!$A:$A,$C3486,DATOS!$G:$G,$P$1,DATOS!$J:$J,$S$1)</f>
        <v>0</v>
      </c>
      <c r="T3486" s="117">
        <f>SUMIFS(DATOS!$F:$F,DATOS!$A:$A,$C3486,DATOS!$G:$G,$N$1,DATOS!$K:$K,$T$1)</f>
        <v>0</v>
      </c>
      <c r="U3486" s="118">
        <f>SUMIFS(DATOS!$F:$F,DATOS!$A:$A,$C3486,DATOS!$G:$G,$O$1,DATOS!$K:$K,$T$1)</f>
        <v>0</v>
      </c>
      <c r="V3486" s="119">
        <f>SUMIFS(DATOS!$F:$F,DATOS!$A:$A,$C3486,DATOS!$G:$G,$P$1,DATOS!$K:$K,$R$1)</f>
        <v>0</v>
      </c>
    </row>
    <row r="3487" spans="1:22">
      <c r="A3487" s="128" t="s">
        <v>452</v>
      </c>
      <c r="B3487" s="128" t="str">
        <f t="shared" si="410"/>
        <v>2 5 6 562 002 001</v>
      </c>
      <c r="C3487" s="5" t="s">
        <v>10582</v>
      </c>
      <c r="D3487" t="s">
        <v>3460</v>
      </c>
      <c r="E3487" s="127">
        <f t="shared" si="405"/>
        <v>0</v>
      </c>
      <c r="F3487" s="127">
        <f t="shared" si="406"/>
        <v>0</v>
      </c>
      <c r="G3487" s="127">
        <f t="shared" si="407"/>
        <v>0</v>
      </c>
      <c r="H3487" s="131">
        <f t="shared" si="408"/>
        <v>0</v>
      </c>
      <c r="I3487" s="128">
        <f t="shared" si="409"/>
        <v>17</v>
      </c>
      <c r="J3487" s="156" t="str">
        <f t="shared" si="411"/>
        <v>2 5 6 562 002</v>
      </c>
      <c r="K3487" s="118">
        <f>SUMIFS(DATOS!$F:$F,DATOS!$A:$A,$C3487,DATOS!$G:$G,$N$1,DATOS!$E:$E,$Q$1)</f>
        <v>0</v>
      </c>
      <c r="L3487" s="118">
        <f>SUMIFS(DATOS!$F:$F,DATOS!$A:$A,$C3487,DATOS!$G:$G,$O$1,DATOS!$E:$E,$Q$1)</f>
        <v>0</v>
      </c>
      <c r="M3487" s="119">
        <f>SUMIFS(DATOS!$F:$F,DATOS!$A:$A,$C3487,DATOS!$G:$G,$P$1,DATOS!$E:$E,$Q$1)</f>
        <v>0</v>
      </c>
      <c r="N3487" s="117">
        <f>SUMIFS(DATOS!$F:$F,DATOS!$A:$A,$C3487,DATOS!$G:$G,$N$1,DATOS!$L:$L,$R$1)</f>
        <v>0</v>
      </c>
      <c r="O3487" s="118">
        <f>SUMIFS(DATOS!$F:$F,DATOS!$A:$A,$C3487,DATOS!$G:$G,$O$1,DATOS!$L:$L,$R$1)</f>
        <v>0</v>
      </c>
      <c r="P3487" s="119">
        <f>SUMIFS(DATOS!$F:$F,DATOS!$A:$A,$C3487,DATOS!$G:$G,$P$1,DATOS!$L:$L,$R$1)</f>
        <v>0</v>
      </c>
      <c r="Q3487" s="117">
        <f>SUMIFS(DATOS!$F:$F,DATOS!$A:$A,$C3487,DATOS!$G:$G,$N$1,DATOS!$J:$J,$S$1)</f>
        <v>0</v>
      </c>
      <c r="R3487" s="118">
        <f>SUMIFS(DATOS!$F:$F,DATOS!$A:$A,$C3487,DATOS!$G:$G,$O$1,DATOS!$J:$J,$S$1)</f>
        <v>0</v>
      </c>
      <c r="S3487" s="119">
        <f>SUMIFS(DATOS!$F:$F,DATOS!$A:$A,$C3487,DATOS!$G:$G,$P$1,DATOS!$J:$J,$S$1)</f>
        <v>0</v>
      </c>
      <c r="T3487" s="117">
        <f>SUMIFS(DATOS!$F:$F,DATOS!$A:$A,$C3487,DATOS!$G:$G,$N$1,DATOS!$K:$K,$T$1)</f>
        <v>0</v>
      </c>
      <c r="U3487" s="118">
        <f>SUMIFS(DATOS!$F:$F,DATOS!$A:$A,$C3487,DATOS!$G:$G,$O$1,DATOS!$K:$K,$T$1)</f>
        <v>0</v>
      </c>
      <c r="V3487" s="119">
        <f>SUMIFS(DATOS!$F:$F,DATOS!$A:$A,$C3487,DATOS!$G:$G,$P$1,DATOS!$K:$K,$R$1)</f>
        <v>0</v>
      </c>
    </row>
    <row r="3488" spans="1:22">
      <c r="A3488" s="128" t="s">
        <v>452</v>
      </c>
      <c r="B3488" s="128" t="str">
        <f t="shared" si="410"/>
        <v>2 5 6 562 003 001</v>
      </c>
      <c r="C3488" s="5" t="s">
        <v>10583</v>
      </c>
      <c r="D3488" t="s">
        <v>3460</v>
      </c>
      <c r="E3488" s="127">
        <f t="shared" si="405"/>
        <v>0</v>
      </c>
      <c r="F3488" s="127">
        <f t="shared" si="406"/>
        <v>0</v>
      </c>
      <c r="G3488" s="127">
        <f t="shared" si="407"/>
        <v>0</v>
      </c>
      <c r="H3488" s="131">
        <f t="shared" si="408"/>
        <v>0</v>
      </c>
      <c r="I3488" s="128">
        <f t="shared" si="409"/>
        <v>17</v>
      </c>
      <c r="J3488" s="156" t="str">
        <f t="shared" si="411"/>
        <v>2 5 6 562 003</v>
      </c>
      <c r="K3488" s="118">
        <f>SUMIFS(DATOS!$F:$F,DATOS!$A:$A,$C3488,DATOS!$G:$G,$N$1,DATOS!$E:$E,$Q$1)</f>
        <v>0</v>
      </c>
      <c r="L3488" s="118">
        <f>SUMIFS(DATOS!$F:$F,DATOS!$A:$A,$C3488,DATOS!$G:$G,$O$1,DATOS!$E:$E,$Q$1)</f>
        <v>0</v>
      </c>
      <c r="M3488" s="119">
        <f>SUMIFS(DATOS!$F:$F,DATOS!$A:$A,$C3488,DATOS!$G:$G,$P$1,DATOS!$E:$E,$Q$1)</f>
        <v>0</v>
      </c>
      <c r="N3488" s="117">
        <f>SUMIFS(DATOS!$F:$F,DATOS!$A:$A,$C3488,DATOS!$G:$G,$N$1,DATOS!$L:$L,$R$1)</f>
        <v>0</v>
      </c>
      <c r="O3488" s="118">
        <f>SUMIFS(DATOS!$F:$F,DATOS!$A:$A,$C3488,DATOS!$G:$G,$O$1,DATOS!$L:$L,$R$1)</f>
        <v>0</v>
      </c>
      <c r="P3488" s="119">
        <f>SUMIFS(DATOS!$F:$F,DATOS!$A:$A,$C3488,DATOS!$G:$G,$P$1,DATOS!$L:$L,$R$1)</f>
        <v>0</v>
      </c>
      <c r="Q3488" s="117">
        <f>SUMIFS(DATOS!$F:$F,DATOS!$A:$A,$C3488,DATOS!$G:$G,$N$1,DATOS!$J:$J,$S$1)</f>
        <v>0</v>
      </c>
      <c r="R3488" s="118">
        <f>SUMIFS(DATOS!$F:$F,DATOS!$A:$A,$C3488,DATOS!$G:$G,$O$1,DATOS!$J:$J,$S$1)</f>
        <v>0</v>
      </c>
      <c r="S3488" s="119">
        <f>SUMIFS(DATOS!$F:$F,DATOS!$A:$A,$C3488,DATOS!$G:$G,$P$1,DATOS!$J:$J,$S$1)</f>
        <v>0</v>
      </c>
      <c r="T3488" s="117">
        <f>SUMIFS(DATOS!$F:$F,DATOS!$A:$A,$C3488,DATOS!$G:$G,$N$1,DATOS!$K:$K,$T$1)</f>
        <v>0</v>
      </c>
      <c r="U3488" s="118">
        <f>SUMIFS(DATOS!$F:$F,DATOS!$A:$A,$C3488,DATOS!$G:$G,$O$1,DATOS!$K:$K,$T$1)</f>
        <v>0</v>
      </c>
      <c r="V3488" s="119">
        <f>SUMIFS(DATOS!$F:$F,DATOS!$A:$A,$C3488,DATOS!$G:$G,$P$1,DATOS!$K:$K,$R$1)</f>
        <v>0</v>
      </c>
    </row>
    <row r="3489" spans="1:22">
      <c r="A3489" s="128" t="s">
        <v>452</v>
      </c>
      <c r="B3489" s="128" t="str">
        <f t="shared" si="410"/>
        <v>2 5 6 562 004 001</v>
      </c>
      <c r="C3489" s="5" t="s">
        <v>10584</v>
      </c>
      <c r="D3489" t="s">
        <v>3460</v>
      </c>
      <c r="E3489" s="127">
        <f t="shared" si="405"/>
        <v>0</v>
      </c>
      <c r="F3489" s="127">
        <f t="shared" si="406"/>
        <v>0</v>
      </c>
      <c r="G3489" s="127">
        <f t="shared" si="407"/>
        <v>0</v>
      </c>
      <c r="H3489" s="131">
        <f t="shared" si="408"/>
        <v>0</v>
      </c>
      <c r="I3489" s="128">
        <f t="shared" si="409"/>
        <v>17</v>
      </c>
      <c r="J3489" s="156" t="str">
        <f t="shared" si="411"/>
        <v>2 5 6 562 004</v>
      </c>
      <c r="K3489" s="118">
        <f>SUMIFS(DATOS!$F:$F,DATOS!$A:$A,$C3489,DATOS!$G:$G,$N$1,DATOS!$E:$E,$Q$1)</f>
        <v>0</v>
      </c>
      <c r="L3489" s="118">
        <f>SUMIFS(DATOS!$F:$F,DATOS!$A:$A,$C3489,DATOS!$G:$G,$O$1,DATOS!$E:$E,$Q$1)</f>
        <v>0</v>
      </c>
      <c r="M3489" s="119">
        <f>SUMIFS(DATOS!$F:$F,DATOS!$A:$A,$C3489,DATOS!$G:$G,$P$1,DATOS!$E:$E,$Q$1)</f>
        <v>0</v>
      </c>
      <c r="N3489" s="117">
        <f>SUMIFS(DATOS!$F:$F,DATOS!$A:$A,$C3489,DATOS!$G:$G,$N$1,DATOS!$L:$L,$R$1)</f>
        <v>0</v>
      </c>
      <c r="O3489" s="118">
        <f>SUMIFS(DATOS!$F:$F,DATOS!$A:$A,$C3489,DATOS!$G:$G,$O$1,DATOS!$L:$L,$R$1)</f>
        <v>0</v>
      </c>
      <c r="P3489" s="119">
        <f>SUMIFS(DATOS!$F:$F,DATOS!$A:$A,$C3489,DATOS!$G:$G,$P$1,DATOS!$L:$L,$R$1)</f>
        <v>0</v>
      </c>
      <c r="Q3489" s="117">
        <f>SUMIFS(DATOS!$F:$F,DATOS!$A:$A,$C3489,DATOS!$G:$G,$N$1,DATOS!$J:$J,$S$1)</f>
        <v>0</v>
      </c>
      <c r="R3489" s="118">
        <f>SUMIFS(DATOS!$F:$F,DATOS!$A:$A,$C3489,DATOS!$G:$G,$O$1,DATOS!$J:$J,$S$1)</f>
        <v>0</v>
      </c>
      <c r="S3489" s="119">
        <f>SUMIFS(DATOS!$F:$F,DATOS!$A:$A,$C3489,DATOS!$G:$G,$P$1,DATOS!$J:$J,$S$1)</f>
        <v>0</v>
      </c>
      <c r="T3489" s="117">
        <f>SUMIFS(DATOS!$F:$F,DATOS!$A:$A,$C3489,DATOS!$G:$G,$N$1,DATOS!$K:$K,$T$1)</f>
        <v>0</v>
      </c>
      <c r="U3489" s="118">
        <f>SUMIFS(DATOS!$F:$F,DATOS!$A:$A,$C3489,DATOS!$G:$G,$O$1,DATOS!$K:$K,$T$1)</f>
        <v>0</v>
      </c>
      <c r="V3489" s="119">
        <f>SUMIFS(DATOS!$F:$F,DATOS!$A:$A,$C3489,DATOS!$G:$G,$P$1,DATOS!$K:$K,$R$1)</f>
        <v>0</v>
      </c>
    </row>
    <row r="3490" spans="1:22">
      <c r="A3490" s="128" t="s">
        <v>452</v>
      </c>
      <c r="B3490" s="128" t="str">
        <f t="shared" si="410"/>
        <v>2 5 6 562 005 001</v>
      </c>
      <c r="C3490" s="5" t="s">
        <v>10585</v>
      </c>
      <c r="D3490" t="s">
        <v>3460</v>
      </c>
      <c r="E3490" s="127">
        <f t="shared" si="405"/>
        <v>0</v>
      </c>
      <c r="F3490" s="127">
        <f t="shared" si="406"/>
        <v>0</v>
      </c>
      <c r="G3490" s="127">
        <f t="shared" si="407"/>
        <v>0</v>
      </c>
      <c r="H3490" s="131">
        <f t="shared" si="408"/>
        <v>0</v>
      </c>
      <c r="I3490" s="128">
        <f t="shared" si="409"/>
        <v>17</v>
      </c>
      <c r="J3490" s="156" t="str">
        <f t="shared" si="411"/>
        <v>2 5 6 562 005</v>
      </c>
      <c r="K3490" s="118">
        <f>SUMIFS(DATOS!$F:$F,DATOS!$A:$A,$C3490,DATOS!$G:$G,$N$1,DATOS!$E:$E,$Q$1)</f>
        <v>0</v>
      </c>
      <c r="L3490" s="118">
        <f>SUMIFS(DATOS!$F:$F,DATOS!$A:$A,$C3490,DATOS!$G:$G,$O$1,DATOS!$E:$E,$Q$1)</f>
        <v>0</v>
      </c>
      <c r="M3490" s="119">
        <f>SUMIFS(DATOS!$F:$F,DATOS!$A:$A,$C3490,DATOS!$G:$G,$P$1,DATOS!$E:$E,$Q$1)</f>
        <v>0</v>
      </c>
      <c r="N3490" s="117">
        <f>SUMIFS(DATOS!$F:$F,DATOS!$A:$A,$C3490,DATOS!$G:$G,$N$1,DATOS!$L:$L,$R$1)</f>
        <v>0</v>
      </c>
      <c r="O3490" s="118">
        <f>SUMIFS(DATOS!$F:$F,DATOS!$A:$A,$C3490,DATOS!$G:$G,$O$1,DATOS!$L:$L,$R$1)</f>
        <v>0</v>
      </c>
      <c r="P3490" s="119">
        <f>SUMIFS(DATOS!$F:$F,DATOS!$A:$A,$C3490,DATOS!$G:$G,$P$1,DATOS!$L:$L,$R$1)</f>
        <v>0</v>
      </c>
      <c r="Q3490" s="117">
        <f>SUMIFS(DATOS!$F:$F,DATOS!$A:$A,$C3490,DATOS!$G:$G,$N$1,DATOS!$J:$J,$S$1)</f>
        <v>0</v>
      </c>
      <c r="R3490" s="118">
        <f>SUMIFS(DATOS!$F:$F,DATOS!$A:$A,$C3490,DATOS!$G:$G,$O$1,DATOS!$J:$J,$S$1)</f>
        <v>0</v>
      </c>
      <c r="S3490" s="119">
        <f>SUMIFS(DATOS!$F:$F,DATOS!$A:$A,$C3490,DATOS!$G:$G,$P$1,DATOS!$J:$J,$S$1)</f>
        <v>0</v>
      </c>
      <c r="T3490" s="117">
        <f>SUMIFS(DATOS!$F:$F,DATOS!$A:$A,$C3490,DATOS!$G:$G,$N$1,DATOS!$K:$K,$T$1)</f>
        <v>0</v>
      </c>
      <c r="U3490" s="118">
        <f>SUMIFS(DATOS!$F:$F,DATOS!$A:$A,$C3490,DATOS!$G:$G,$O$1,DATOS!$K:$K,$T$1)</f>
        <v>0</v>
      </c>
      <c r="V3490" s="119">
        <f>SUMIFS(DATOS!$F:$F,DATOS!$A:$A,$C3490,DATOS!$G:$G,$P$1,DATOS!$K:$K,$R$1)</f>
        <v>0</v>
      </c>
    </row>
    <row r="3491" spans="1:22">
      <c r="A3491" s="128" t="s">
        <v>452</v>
      </c>
      <c r="B3491" s="128" t="str">
        <f t="shared" si="410"/>
        <v>2 5 6 563 001 001</v>
      </c>
      <c r="C3491" s="5" t="s">
        <v>5382</v>
      </c>
      <c r="D3491" t="s">
        <v>3461</v>
      </c>
      <c r="E3491" s="127">
        <f t="shared" si="405"/>
        <v>0</v>
      </c>
      <c r="F3491" s="127">
        <f t="shared" si="406"/>
        <v>0</v>
      </c>
      <c r="G3491" s="127">
        <f t="shared" si="407"/>
        <v>0</v>
      </c>
      <c r="H3491" s="131">
        <f t="shared" si="408"/>
        <v>0</v>
      </c>
      <c r="I3491" s="128">
        <f t="shared" si="409"/>
        <v>17</v>
      </c>
      <c r="J3491" s="156" t="str">
        <f t="shared" si="411"/>
        <v>2 5 6 563 001</v>
      </c>
      <c r="K3491" s="118">
        <f>SUMIFS(DATOS!$F:$F,DATOS!$A:$A,$C3491,DATOS!$G:$G,$N$1,DATOS!$E:$E,$Q$1)</f>
        <v>0</v>
      </c>
      <c r="L3491" s="118">
        <f>SUMIFS(DATOS!$F:$F,DATOS!$A:$A,$C3491,DATOS!$G:$G,$O$1,DATOS!$E:$E,$Q$1)</f>
        <v>0</v>
      </c>
      <c r="M3491" s="119">
        <f>SUMIFS(DATOS!$F:$F,DATOS!$A:$A,$C3491,DATOS!$G:$G,$P$1,DATOS!$E:$E,$Q$1)</f>
        <v>0</v>
      </c>
      <c r="N3491" s="117">
        <f>SUMIFS(DATOS!$F:$F,DATOS!$A:$A,$C3491,DATOS!$G:$G,$N$1,DATOS!$L:$L,$R$1)</f>
        <v>0</v>
      </c>
      <c r="O3491" s="118">
        <f>SUMIFS(DATOS!$F:$F,DATOS!$A:$A,$C3491,DATOS!$G:$G,$O$1,DATOS!$L:$L,$R$1)</f>
        <v>0</v>
      </c>
      <c r="P3491" s="119">
        <f>SUMIFS(DATOS!$F:$F,DATOS!$A:$A,$C3491,DATOS!$G:$G,$P$1,DATOS!$L:$L,$R$1)</f>
        <v>0</v>
      </c>
      <c r="Q3491" s="117">
        <f>SUMIFS(DATOS!$F:$F,DATOS!$A:$A,$C3491,DATOS!$G:$G,$N$1,DATOS!$J:$J,$S$1)</f>
        <v>0</v>
      </c>
      <c r="R3491" s="118">
        <f>SUMIFS(DATOS!$F:$F,DATOS!$A:$A,$C3491,DATOS!$G:$G,$O$1,DATOS!$J:$J,$S$1)</f>
        <v>0</v>
      </c>
      <c r="S3491" s="119">
        <f>SUMIFS(DATOS!$F:$F,DATOS!$A:$A,$C3491,DATOS!$G:$G,$P$1,DATOS!$J:$J,$S$1)</f>
        <v>0</v>
      </c>
      <c r="T3491" s="117">
        <f>SUMIFS(DATOS!$F:$F,DATOS!$A:$A,$C3491,DATOS!$G:$G,$N$1,DATOS!$K:$K,$T$1)</f>
        <v>0</v>
      </c>
      <c r="U3491" s="118">
        <f>SUMIFS(DATOS!$F:$F,DATOS!$A:$A,$C3491,DATOS!$G:$G,$O$1,DATOS!$K:$K,$T$1)</f>
        <v>0</v>
      </c>
      <c r="V3491" s="119">
        <f>SUMIFS(DATOS!$F:$F,DATOS!$A:$A,$C3491,DATOS!$G:$G,$P$1,DATOS!$K:$K,$R$1)</f>
        <v>0</v>
      </c>
    </row>
    <row r="3492" spans="1:22">
      <c r="A3492" s="128" t="s">
        <v>452</v>
      </c>
      <c r="B3492" s="128" t="str">
        <f t="shared" si="410"/>
        <v>2 5 6 563 002 001</v>
      </c>
      <c r="C3492" s="5" t="s">
        <v>10586</v>
      </c>
      <c r="D3492" t="s">
        <v>3461</v>
      </c>
      <c r="E3492" s="127">
        <f t="shared" si="405"/>
        <v>0</v>
      </c>
      <c r="F3492" s="127">
        <f t="shared" si="406"/>
        <v>0</v>
      </c>
      <c r="G3492" s="127">
        <f t="shared" si="407"/>
        <v>0</v>
      </c>
      <c r="H3492" s="131">
        <f t="shared" si="408"/>
        <v>0</v>
      </c>
      <c r="I3492" s="128">
        <f t="shared" si="409"/>
        <v>17</v>
      </c>
      <c r="J3492" s="156" t="str">
        <f t="shared" si="411"/>
        <v>2 5 6 563 002</v>
      </c>
      <c r="K3492" s="118">
        <f>SUMIFS(DATOS!$F:$F,DATOS!$A:$A,$C3492,DATOS!$G:$G,$N$1,DATOS!$E:$E,$Q$1)</f>
        <v>0</v>
      </c>
      <c r="L3492" s="118">
        <f>SUMIFS(DATOS!$F:$F,DATOS!$A:$A,$C3492,DATOS!$G:$G,$O$1,DATOS!$E:$E,$Q$1)</f>
        <v>0</v>
      </c>
      <c r="M3492" s="119">
        <f>SUMIFS(DATOS!$F:$F,DATOS!$A:$A,$C3492,DATOS!$G:$G,$P$1,DATOS!$E:$E,$Q$1)</f>
        <v>0</v>
      </c>
      <c r="N3492" s="117">
        <f>SUMIFS(DATOS!$F:$F,DATOS!$A:$A,$C3492,DATOS!$G:$G,$N$1,DATOS!$L:$L,$R$1)</f>
        <v>0</v>
      </c>
      <c r="O3492" s="118">
        <f>SUMIFS(DATOS!$F:$F,DATOS!$A:$A,$C3492,DATOS!$G:$G,$O$1,DATOS!$L:$L,$R$1)</f>
        <v>0</v>
      </c>
      <c r="P3492" s="119">
        <f>SUMIFS(DATOS!$F:$F,DATOS!$A:$A,$C3492,DATOS!$G:$G,$P$1,DATOS!$L:$L,$R$1)</f>
        <v>0</v>
      </c>
      <c r="Q3492" s="117">
        <f>SUMIFS(DATOS!$F:$F,DATOS!$A:$A,$C3492,DATOS!$G:$G,$N$1,DATOS!$J:$J,$S$1)</f>
        <v>0</v>
      </c>
      <c r="R3492" s="118">
        <f>SUMIFS(DATOS!$F:$F,DATOS!$A:$A,$C3492,DATOS!$G:$G,$O$1,DATOS!$J:$J,$S$1)</f>
        <v>0</v>
      </c>
      <c r="S3492" s="119">
        <f>SUMIFS(DATOS!$F:$F,DATOS!$A:$A,$C3492,DATOS!$G:$G,$P$1,DATOS!$J:$J,$S$1)</f>
        <v>0</v>
      </c>
      <c r="T3492" s="117">
        <f>SUMIFS(DATOS!$F:$F,DATOS!$A:$A,$C3492,DATOS!$G:$G,$N$1,DATOS!$K:$K,$T$1)</f>
        <v>0</v>
      </c>
      <c r="U3492" s="118">
        <f>SUMIFS(DATOS!$F:$F,DATOS!$A:$A,$C3492,DATOS!$G:$G,$O$1,DATOS!$K:$K,$T$1)</f>
        <v>0</v>
      </c>
      <c r="V3492" s="119">
        <f>SUMIFS(DATOS!$F:$F,DATOS!$A:$A,$C3492,DATOS!$G:$G,$P$1,DATOS!$K:$K,$R$1)</f>
        <v>0</v>
      </c>
    </row>
    <row r="3493" spans="1:22">
      <c r="A3493" s="128" t="s">
        <v>452</v>
      </c>
      <c r="B3493" s="128" t="str">
        <f t="shared" si="410"/>
        <v>2 5 6 563 003 001</v>
      </c>
      <c r="C3493" s="5" t="s">
        <v>10587</v>
      </c>
      <c r="D3493" t="s">
        <v>3461</v>
      </c>
      <c r="E3493" s="127">
        <f t="shared" si="405"/>
        <v>0</v>
      </c>
      <c r="F3493" s="127">
        <f t="shared" si="406"/>
        <v>0</v>
      </c>
      <c r="G3493" s="127">
        <f t="shared" si="407"/>
        <v>0</v>
      </c>
      <c r="H3493" s="131">
        <f t="shared" si="408"/>
        <v>0</v>
      </c>
      <c r="I3493" s="128">
        <f t="shared" si="409"/>
        <v>17</v>
      </c>
      <c r="J3493" s="156" t="str">
        <f t="shared" si="411"/>
        <v>2 5 6 563 003</v>
      </c>
      <c r="K3493" s="118">
        <f>SUMIFS(DATOS!$F:$F,DATOS!$A:$A,$C3493,DATOS!$G:$G,$N$1,DATOS!$E:$E,$Q$1)</f>
        <v>0</v>
      </c>
      <c r="L3493" s="118">
        <f>SUMIFS(DATOS!$F:$F,DATOS!$A:$A,$C3493,DATOS!$G:$G,$O$1,DATOS!$E:$E,$Q$1)</f>
        <v>0</v>
      </c>
      <c r="M3493" s="119">
        <f>SUMIFS(DATOS!$F:$F,DATOS!$A:$A,$C3493,DATOS!$G:$G,$P$1,DATOS!$E:$E,$Q$1)</f>
        <v>0</v>
      </c>
      <c r="N3493" s="117">
        <f>SUMIFS(DATOS!$F:$F,DATOS!$A:$A,$C3493,DATOS!$G:$G,$N$1,DATOS!$L:$L,$R$1)</f>
        <v>0</v>
      </c>
      <c r="O3493" s="118">
        <f>SUMIFS(DATOS!$F:$F,DATOS!$A:$A,$C3493,DATOS!$G:$G,$O$1,DATOS!$L:$L,$R$1)</f>
        <v>0</v>
      </c>
      <c r="P3493" s="119">
        <f>SUMIFS(DATOS!$F:$F,DATOS!$A:$A,$C3493,DATOS!$G:$G,$P$1,DATOS!$L:$L,$R$1)</f>
        <v>0</v>
      </c>
      <c r="Q3493" s="117">
        <f>SUMIFS(DATOS!$F:$F,DATOS!$A:$A,$C3493,DATOS!$G:$G,$N$1,DATOS!$J:$J,$S$1)</f>
        <v>0</v>
      </c>
      <c r="R3493" s="118">
        <f>SUMIFS(DATOS!$F:$F,DATOS!$A:$A,$C3493,DATOS!$G:$G,$O$1,DATOS!$J:$J,$S$1)</f>
        <v>0</v>
      </c>
      <c r="S3493" s="119">
        <f>SUMIFS(DATOS!$F:$F,DATOS!$A:$A,$C3493,DATOS!$G:$G,$P$1,DATOS!$J:$J,$S$1)</f>
        <v>0</v>
      </c>
      <c r="T3493" s="117">
        <f>SUMIFS(DATOS!$F:$F,DATOS!$A:$A,$C3493,DATOS!$G:$G,$N$1,DATOS!$K:$K,$T$1)</f>
        <v>0</v>
      </c>
      <c r="U3493" s="118">
        <f>SUMIFS(DATOS!$F:$F,DATOS!$A:$A,$C3493,DATOS!$G:$G,$O$1,DATOS!$K:$K,$T$1)</f>
        <v>0</v>
      </c>
      <c r="V3493" s="119">
        <f>SUMIFS(DATOS!$F:$F,DATOS!$A:$A,$C3493,DATOS!$G:$G,$P$1,DATOS!$K:$K,$R$1)</f>
        <v>0</v>
      </c>
    </row>
    <row r="3494" spans="1:22">
      <c r="A3494" s="128" t="s">
        <v>452</v>
      </c>
      <c r="B3494" s="128" t="str">
        <f t="shared" si="410"/>
        <v>2 5 6 563 004 001</v>
      </c>
      <c r="C3494" s="5" t="s">
        <v>10588</v>
      </c>
      <c r="D3494" t="s">
        <v>3461</v>
      </c>
      <c r="E3494" s="127">
        <f t="shared" si="405"/>
        <v>0</v>
      </c>
      <c r="F3494" s="127">
        <f t="shared" si="406"/>
        <v>0</v>
      </c>
      <c r="G3494" s="127">
        <f t="shared" si="407"/>
        <v>0</v>
      </c>
      <c r="H3494" s="131">
        <f t="shared" si="408"/>
        <v>0</v>
      </c>
      <c r="I3494" s="128">
        <f t="shared" si="409"/>
        <v>17</v>
      </c>
      <c r="J3494" s="156" t="str">
        <f t="shared" si="411"/>
        <v>2 5 6 563 004</v>
      </c>
      <c r="K3494" s="118">
        <f>SUMIFS(DATOS!$F:$F,DATOS!$A:$A,$C3494,DATOS!$G:$G,$N$1,DATOS!$E:$E,$Q$1)</f>
        <v>0</v>
      </c>
      <c r="L3494" s="118">
        <f>SUMIFS(DATOS!$F:$F,DATOS!$A:$A,$C3494,DATOS!$G:$G,$O$1,DATOS!$E:$E,$Q$1)</f>
        <v>0</v>
      </c>
      <c r="M3494" s="119">
        <f>SUMIFS(DATOS!$F:$F,DATOS!$A:$A,$C3494,DATOS!$G:$G,$P$1,DATOS!$E:$E,$Q$1)</f>
        <v>0</v>
      </c>
      <c r="N3494" s="117">
        <f>SUMIFS(DATOS!$F:$F,DATOS!$A:$A,$C3494,DATOS!$G:$G,$N$1,DATOS!$L:$L,$R$1)</f>
        <v>0</v>
      </c>
      <c r="O3494" s="118">
        <f>SUMIFS(DATOS!$F:$F,DATOS!$A:$A,$C3494,DATOS!$G:$G,$O$1,DATOS!$L:$L,$R$1)</f>
        <v>0</v>
      </c>
      <c r="P3494" s="119">
        <f>SUMIFS(DATOS!$F:$F,DATOS!$A:$A,$C3494,DATOS!$G:$G,$P$1,DATOS!$L:$L,$R$1)</f>
        <v>0</v>
      </c>
      <c r="Q3494" s="117">
        <f>SUMIFS(DATOS!$F:$F,DATOS!$A:$A,$C3494,DATOS!$G:$G,$N$1,DATOS!$J:$J,$S$1)</f>
        <v>0</v>
      </c>
      <c r="R3494" s="118">
        <f>SUMIFS(DATOS!$F:$F,DATOS!$A:$A,$C3494,DATOS!$G:$G,$O$1,DATOS!$J:$J,$S$1)</f>
        <v>0</v>
      </c>
      <c r="S3494" s="119">
        <f>SUMIFS(DATOS!$F:$F,DATOS!$A:$A,$C3494,DATOS!$G:$G,$P$1,DATOS!$J:$J,$S$1)</f>
        <v>0</v>
      </c>
      <c r="T3494" s="117">
        <f>SUMIFS(DATOS!$F:$F,DATOS!$A:$A,$C3494,DATOS!$G:$G,$N$1,DATOS!$K:$K,$T$1)</f>
        <v>0</v>
      </c>
      <c r="U3494" s="118">
        <f>SUMIFS(DATOS!$F:$F,DATOS!$A:$A,$C3494,DATOS!$G:$G,$O$1,DATOS!$K:$K,$T$1)</f>
        <v>0</v>
      </c>
      <c r="V3494" s="119">
        <f>SUMIFS(DATOS!$F:$F,DATOS!$A:$A,$C3494,DATOS!$G:$G,$P$1,DATOS!$K:$K,$R$1)</f>
        <v>0</v>
      </c>
    </row>
    <row r="3495" spans="1:22">
      <c r="A3495" s="128" t="s">
        <v>452</v>
      </c>
      <c r="B3495" s="128" t="str">
        <f t="shared" si="410"/>
        <v>2 5 6 563 005 001</v>
      </c>
      <c r="C3495" s="5" t="s">
        <v>10589</v>
      </c>
      <c r="D3495" t="s">
        <v>3461</v>
      </c>
      <c r="E3495" s="127">
        <f t="shared" si="405"/>
        <v>0</v>
      </c>
      <c r="F3495" s="127">
        <f t="shared" si="406"/>
        <v>0</v>
      </c>
      <c r="G3495" s="127">
        <f t="shared" si="407"/>
        <v>0</v>
      </c>
      <c r="H3495" s="131">
        <f t="shared" si="408"/>
        <v>0</v>
      </c>
      <c r="I3495" s="128">
        <f t="shared" si="409"/>
        <v>17</v>
      </c>
      <c r="J3495" s="156" t="str">
        <f t="shared" si="411"/>
        <v>2 5 6 563 005</v>
      </c>
      <c r="K3495" s="118">
        <f>SUMIFS(DATOS!$F:$F,DATOS!$A:$A,$C3495,DATOS!$G:$G,$N$1,DATOS!$E:$E,$Q$1)</f>
        <v>0</v>
      </c>
      <c r="L3495" s="118">
        <f>SUMIFS(DATOS!$F:$F,DATOS!$A:$A,$C3495,DATOS!$G:$G,$O$1,DATOS!$E:$E,$Q$1)</f>
        <v>0</v>
      </c>
      <c r="M3495" s="119">
        <f>SUMIFS(DATOS!$F:$F,DATOS!$A:$A,$C3495,DATOS!$G:$G,$P$1,DATOS!$E:$E,$Q$1)</f>
        <v>0</v>
      </c>
      <c r="N3495" s="117">
        <f>SUMIFS(DATOS!$F:$F,DATOS!$A:$A,$C3495,DATOS!$G:$G,$N$1,DATOS!$L:$L,$R$1)</f>
        <v>0</v>
      </c>
      <c r="O3495" s="118">
        <f>SUMIFS(DATOS!$F:$F,DATOS!$A:$A,$C3495,DATOS!$G:$G,$O$1,DATOS!$L:$L,$R$1)</f>
        <v>0</v>
      </c>
      <c r="P3495" s="119">
        <f>SUMIFS(DATOS!$F:$F,DATOS!$A:$A,$C3495,DATOS!$G:$G,$P$1,DATOS!$L:$L,$R$1)</f>
        <v>0</v>
      </c>
      <c r="Q3495" s="117">
        <f>SUMIFS(DATOS!$F:$F,DATOS!$A:$A,$C3495,DATOS!$G:$G,$N$1,DATOS!$J:$J,$S$1)</f>
        <v>0</v>
      </c>
      <c r="R3495" s="118">
        <f>SUMIFS(DATOS!$F:$F,DATOS!$A:$A,$C3495,DATOS!$G:$G,$O$1,DATOS!$J:$J,$S$1)</f>
        <v>0</v>
      </c>
      <c r="S3495" s="119">
        <f>SUMIFS(DATOS!$F:$F,DATOS!$A:$A,$C3495,DATOS!$G:$G,$P$1,DATOS!$J:$J,$S$1)</f>
        <v>0</v>
      </c>
      <c r="T3495" s="117">
        <f>SUMIFS(DATOS!$F:$F,DATOS!$A:$A,$C3495,DATOS!$G:$G,$N$1,DATOS!$K:$K,$T$1)</f>
        <v>0</v>
      </c>
      <c r="U3495" s="118">
        <f>SUMIFS(DATOS!$F:$F,DATOS!$A:$A,$C3495,DATOS!$G:$G,$O$1,DATOS!$K:$K,$T$1)</f>
        <v>0</v>
      </c>
      <c r="V3495" s="119">
        <f>SUMIFS(DATOS!$F:$F,DATOS!$A:$A,$C3495,DATOS!$G:$G,$P$1,DATOS!$K:$K,$R$1)</f>
        <v>0</v>
      </c>
    </row>
    <row r="3496" spans="1:22">
      <c r="A3496" s="128" t="s">
        <v>452</v>
      </c>
      <c r="B3496" s="128" t="str">
        <f t="shared" si="410"/>
        <v>2 5 6 564 001 001</v>
      </c>
      <c r="C3496" s="5" t="s">
        <v>5390</v>
      </c>
      <c r="D3496" t="s">
        <v>3462</v>
      </c>
      <c r="E3496" s="127">
        <f t="shared" si="405"/>
        <v>0</v>
      </c>
      <c r="F3496" s="127">
        <f t="shared" si="406"/>
        <v>0</v>
      </c>
      <c r="G3496" s="127">
        <f t="shared" si="407"/>
        <v>0</v>
      </c>
      <c r="H3496" s="131">
        <f t="shared" si="408"/>
        <v>0</v>
      </c>
      <c r="I3496" s="128">
        <f t="shared" si="409"/>
        <v>17</v>
      </c>
      <c r="J3496" s="156" t="str">
        <f t="shared" si="411"/>
        <v>2 5 6 564 001</v>
      </c>
      <c r="K3496" s="118">
        <f>SUMIFS(DATOS!$F:$F,DATOS!$A:$A,$C3496,DATOS!$G:$G,$N$1,DATOS!$E:$E,$Q$1)</f>
        <v>0</v>
      </c>
      <c r="L3496" s="118">
        <f>SUMIFS(DATOS!$F:$F,DATOS!$A:$A,$C3496,DATOS!$G:$G,$O$1,DATOS!$E:$E,$Q$1)</f>
        <v>0</v>
      </c>
      <c r="M3496" s="119">
        <f>SUMIFS(DATOS!$F:$F,DATOS!$A:$A,$C3496,DATOS!$G:$G,$P$1,DATOS!$E:$E,$Q$1)</f>
        <v>0</v>
      </c>
      <c r="N3496" s="117">
        <f>SUMIFS(DATOS!$F:$F,DATOS!$A:$A,$C3496,DATOS!$G:$G,$N$1,DATOS!$L:$L,$R$1)</f>
        <v>0</v>
      </c>
      <c r="O3496" s="118">
        <f>SUMIFS(DATOS!$F:$F,DATOS!$A:$A,$C3496,DATOS!$G:$G,$O$1,DATOS!$L:$L,$R$1)</f>
        <v>0</v>
      </c>
      <c r="P3496" s="119">
        <f>SUMIFS(DATOS!$F:$F,DATOS!$A:$A,$C3496,DATOS!$G:$G,$P$1,DATOS!$L:$L,$R$1)</f>
        <v>0</v>
      </c>
      <c r="Q3496" s="117">
        <f>SUMIFS(DATOS!$F:$F,DATOS!$A:$A,$C3496,DATOS!$G:$G,$N$1,DATOS!$J:$J,$S$1)</f>
        <v>0</v>
      </c>
      <c r="R3496" s="118">
        <f>SUMIFS(DATOS!$F:$F,DATOS!$A:$A,$C3496,DATOS!$G:$G,$O$1,DATOS!$J:$J,$S$1)</f>
        <v>0</v>
      </c>
      <c r="S3496" s="119">
        <f>SUMIFS(DATOS!$F:$F,DATOS!$A:$A,$C3496,DATOS!$G:$G,$P$1,DATOS!$J:$J,$S$1)</f>
        <v>0</v>
      </c>
      <c r="T3496" s="117">
        <f>SUMIFS(DATOS!$F:$F,DATOS!$A:$A,$C3496,DATOS!$G:$G,$N$1,DATOS!$K:$K,$T$1)</f>
        <v>0</v>
      </c>
      <c r="U3496" s="118">
        <f>SUMIFS(DATOS!$F:$F,DATOS!$A:$A,$C3496,DATOS!$G:$G,$O$1,DATOS!$K:$K,$T$1)</f>
        <v>0</v>
      </c>
      <c r="V3496" s="119">
        <f>SUMIFS(DATOS!$F:$F,DATOS!$A:$A,$C3496,DATOS!$G:$G,$P$1,DATOS!$K:$K,$R$1)</f>
        <v>0</v>
      </c>
    </row>
    <row r="3497" spans="1:22">
      <c r="A3497" s="128" t="s">
        <v>452</v>
      </c>
      <c r="B3497" s="128" t="str">
        <f t="shared" si="410"/>
        <v>2 5 6 564 002 001</v>
      </c>
      <c r="C3497" s="5" t="s">
        <v>10590</v>
      </c>
      <c r="D3497" t="s">
        <v>3462</v>
      </c>
      <c r="E3497" s="127">
        <f t="shared" si="405"/>
        <v>0</v>
      </c>
      <c r="F3497" s="127">
        <f t="shared" si="406"/>
        <v>0</v>
      </c>
      <c r="G3497" s="127">
        <f t="shared" si="407"/>
        <v>0</v>
      </c>
      <c r="H3497" s="131">
        <f t="shared" si="408"/>
        <v>0</v>
      </c>
      <c r="I3497" s="128">
        <f t="shared" si="409"/>
        <v>17</v>
      </c>
      <c r="J3497" s="156" t="str">
        <f t="shared" si="411"/>
        <v>2 5 6 564 002</v>
      </c>
      <c r="K3497" s="118">
        <f>SUMIFS(DATOS!$F:$F,DATOS!$A:$A,$C3497,DATOS!$G:$G,$N$1,DATOS!$E:$E,$Q$1)</f>
        <v>0</v>
      </c>
      <c r="L3497" s="118">
        <f>SUMIFS(DATOS!$F:$F,DATOS!$A:$A,$C3497,DATOS!$G:$G,$O$1,DATOS!$E:$E,$Q$1)</f>
        <v>0</v>
      </c>
      <c r="M3497" s="119">
        <f>SUMIFS(DATOS!$F:$F,DATOS!$A:$A,$C3497,DATOS!$G:$G,$P$1,DATOS!$E:$E,$Q$1)</f>
        <v>0</v>
      </c>
      <c r="N3497" s="117">
        <f>SUMIFS(DATOS!$F:$F,DATOS!$A:$A,$C3497,DATOS!$G:$G,$N$1,DATOS!$L:$L,$R$1)</f>
        <v>0</v>
      </c>
      <c r="O3497" s="118">
        <f>SUMIFS(DATOS!$F:$F,DATOS!$A:$A,$C3497,DATOS!$G:$G,$O$1,DATOS!$L:$L,$R$1)</f>
        <v>0</v>
      </c>
      <c r="P3497" s="119">
        <f>SUMIFS(DATOS!$F:$F,DATOS!$A:$A,$C3497,DATOS!$G:$G,$P$1,DATOS!$L:$L,$R$1)</f>
        <v>0</v>
      </c>
      <c r="Q3497" s="117">
        <f>SUMIFS(DATOS!$F:$F,DATOS!$A:$A,$C3497,DATOS!$G:$G,$N$1,DATOS!$J:$J,$S$1)</f>
        <v>0</v>
      </c>
      <c r="R3497" s="118">
        <f>SUMIFS(DATOS!$F:$F,DATOS!$A:$A,$C3497,DATOS!$G:$G,$O$1,DATOS!$J:$J,$S$1)</f>
        <v>0</v>
      </c>
      <c r="S3497" s="119">
        <f>SUMIFS(DATOS!$F:$F,DATOS!$A:$A,$C3497,DATOS!$G:$G,$P$1,DATOS!$J:$J,$S$1)</f>
        <v>0</v>
      </c>
      <c r="T3497" s="117">
        <f>SUMIFS(DATOS!$F:$F,DATOS!$A:$A,$C3497,DATOS!$G:$G,$N$1,DATOS!$K:$K,$T$1)</f>
        <v>0</v>
      </c>
      <c r="U3497" s="118">
        <f>SUMIFS(DATOS!$F:$F,DATOS!$A:$A,$C3497,DATOS!$G:$G,$O$1,DATOS!$K:$K,$T$1)</f>
        <v>0</v>
      </c>
      <c r="V3497" s="119">
        <f>SUMIFS(DATOS!$F:$F,DATOS!$A:$A,$C3497,DATOS!$G:$G,$P$1,DATOS!$K:$K,$R$1)</f>
        <v>0</v>
      </c>
    </row>
    <row r="3498" spans="1:22">
      <c r="A3498" s="128" t="s">
        <v>452</v>
      </c>
      <c r="B3498" s="128" t="str">
        <f t="shared" si="410"/>
        <v>2 5 6 564 003 001</v>
      </c>
      <c r="C3498" s="5" t="s">
        <v>10591</v>
      </c>
      <c r="D3498" t="s">
        <v>3462</v>
      </c>
      <c r="E3498" s="127">
        <f t="shared" si="405"/>
        <v>0</v>
      </c>
      <c r="F3498" s="127">
        <f t="shared" si="406"/>
        <v>0</v>
      </c>
      <c r="G3498" s="127">
        <f t="shared" si="407"/>
        <v>0</v>
      </c>
      <c r="H3498" s="131">
        <f t="shared" si="408"/>
        <v>0</v>
      </c>
      <c r="I3498" s="128">
        <f t="shared" si="409"/>
        <v>17</v>
      </c>
      <c r="J3498" s="156" t="str">
        <f t="shared" si="411"/>
        <v>2 5 6 564 003</v>
      </c>
      <c r="K3498" s="118">
        <f>SUMIFS(DATOS!$F:$F,DATOS!$A:$A,$C3498,DATOS!$G:$G,$N$1,DATOS!$E:$E,$Q$1)</f>
        <v>0</v>
      </c>
      <c r="L3498" s="118">
        <f>SUMIFS(DATOS!$F:$F,DATOS!$A:$A,$C3498,DATOS!$G:$G,$O$1,DATOS!$E:$E,$Q$1)</f>
        <v>0</v>
      </c>
      <c r="M3498" s="119">
        <f>SUMIFS(DATOS!$F:$F,DATOS!$A:$A,$C3498,DATOS!$G:$G,$P$1,DATOS!$E:$E,$Q$1)</f>
        <v>0</v>
      </c>
      <c r="N3498" s="117">
        <f>SUMIFS(DATOS!$F:$F,DATOS!$A:$A,$C3498,DATOS!$G:$G,$N$1,DATOS!$L:$L,$R$1)</f>
        <v>0</v>
      </c>
      <c r="O3498" s="118">
        <f>SUMIFS(DATOS!$F:$F,DATOS!$A:$A,$C3498,DATOS!$G:$G,$O$1,DATOS!$L:$L,$R$1)</f>
        <v>0</v>
      </c>
      <c r="P3498" s="119">
        <f>SUMIFS(DATOS!$F:$F,DATOS!$A:$A,$C3498,DATOS!$G:$G,$P$1,DATOS!$L:$L,$R$1)</f>
        <v>0</v>
      </c>
      <c r="Q3498" s="117">
        <f>SUMIFS(DATOS!$F:$F,DATOS!$A:$A,$C3498,DATOS!$G:$G,$N$1,DATOS!$J:$J,$S$1)</f>
        <v>0</v>
      </c>
      <c r="R3498" s="118">
        <f>SUMIFS(DATOS!$F:$F,DATOS!$A:$A,$C3498,DATOS!$G:$G,$O$1,DATOS!$J:$J,$S$1)</f>
        <v>0</v>
      </c>
      <c r="S3498" s="119">
        <f>SUMIFS(DATOS!$F:$F,DATOS!$A:$A,$C3498,DATOS!$G:$G,$P$1,DATOS!$J:$J,$S$1)</f>
        <v>0</v>
      </c>
      <c r="T3498" s="117">
        <f>SUMIFS(DATOS!$F:$F,DATOS!$A:$A,$C3498,DATOS!$G:$G,$N$1,DATOS!$K:$K,$T$1)</f>
        <v>0</v>
      </c>
      <c r="U3498" s="118">
        <f>SUMIFS(DATOS!$F:$F,DATOS!$A:$A,$C3498,DATOS!$G:$G,$O$1,DATOS!$K:$K,$T$1)</f>
        <v>0</v>
      </c>
      <c r="V3498" s="119">
        <f>SUMIFS(DATOS!$F:$F,DATOS!$A:$A,$C3498,DATOS!$G:$G,$P$1,DATOS!$K:$K,$R$1)</f>
        <v>0</v>
      </c>
    </row>
    <row r="3499" spans="1:22">
      <c r="A3499" s="128" t="s">
        <v>452</v>
      </c>
      <c r="B3499" s="128" t="str">
        <f t="shared" si="410"/>
        <v>2 5 6 564 004 001</v>
      </c>
      <c r="C3499" s="5" t="s">
        <v>10592</v>
      </c>
      <c r="D3499" t="s">
        <v>3462</v>
      </c>
      <c r="E3499" s="127">
        <f t="shared" si="405"/>
        <v>0</v>
      </c>
      <c r="F3499" s="127">
        <f t="shared" si="406"/>
        <v>0</v>
      </c>
      <c r="G3499" s="127">
        <f t="shared" si="407"/>
        <v>0</v>
      </c>
      <c r="H3499" s="131">
        <f t="shared" si="408"/>
        <v>0</v>
      </c>
      <c r="I3499" s="128">
        <f t="shared" si="409"/>
        <v>17</v>
      </c>
      <c r="J3499" s="156" t="str">
        <f t="shared" si="411"/>
        <v>2 5 6 564 004</v>
      </c>
      <c r="K3499" s="118">
        <f>SUMIFS(DATOS!$F:$F,DATOS!$A:$A,$C3499,DATOS!$G:$G,$N$1,DATOS!$E:$E,$Q$1)</f>
        <v>0</v>
      </c>
      <c r="L3499" s="118">
        <f>SUMIFS(DATOS!$F:$F,DATOS!$A:$A,$C3499,DATOS!$G:$G,$O$1,DATOS!$E:$E,$Q$1)</f>
        <v>0</v>
      </c>
      <c r="M3499" s="119">
        <f>SUMIFS(DATOS!$F:$F,DATOS!$A:$A,$C3499,DATOS!$G:$G,$P$1,DATOS!$E:$E,$Q$1)</f>
        <v>0</v>
      </c>
      <c r="N3499" s="117">
        <f>SUMIFS(DATOS!$F:$F,DATOS!$A:$A,$C3499,DATOS!$G:$G,$N$1,DATOS!$L:$L,$R$1)</f>
        <v>0</v>
      </c>
      <c r="O3499" s="118">
        <f>SUMIFS(DATOS!$F:$F,DATOS!$A:$A,$C3499,DATOS!$G:$G,$O$1,DATOS!$L:$L,$R$1)</f>
        <v>0</v>
      </c>
      <c r="P3499" s="119">
        <f>SUMIFS(DATOS!$F:$F,DATOS!$A:$A,$C3499,DATOS!$G:$G,$P$1,DATOS!$L:$L,$R$1)</f>
        <v>0</v>
      </c>
      <c r="Q3499" s="117">
        <f>SUMIFS(DATOS!$F:$F,DATOS!$A:$A,$C3499,DATOS!$G:$G,$N$1,DATOS!$J:$J,$S$1)</f>
        <v>0</v>
      </c>
      <c r="R3499" s="118">
        <f>SUMIFS(DATOS!$F:$F,DATOS!$A:$A,$C3499,DATOS!$G:$G,$O$1,DATOS!$J:$J,$S$1)</f>
        <v>0</v>
      </c>
      <c r="S3499" s="119">
        <f>SUMIFS(DATOS!$F:$F,DATOS!$A:$A,$C3499,DATOS!$G:$G,$P$1,DATOS!$J:$J,$S$1)</f>
        <v>0</v>
      </c>
      <c r="T3499" s="117">
        <f>SUMIFS(DATOS!$F:$F,DATOS!$A:$A,$C3499,DATOS!$G:$G,$N$1,DATOS!$K:$K,$T$1)</f>
        <v>0</v>
      </c>
      <c r="U3499" s="118">
        <f>SUMIFS(DATOS!$F:$F,DATOS!$A:$A,$C3499,DATOS!$G:$G,$O$1,DATOS!$K:$K,$T$1)</f>
        <v>0</v>
      </c>
      <c r="V3499" s="119">
        <f>SUMIFS(DATOS!$F:$F,DATOS!$A:$A,$C3499,DATOS!$G:$G,$P$1,DATOS!$K:$K,$R$1)</f>
        <v>0</v>
      </c>
    </row>
    <row r="3500" spans="1:22">
      <c r="A3500" s="128" t="s">
        <v>452</v>
      </c>
      <c r="B3500" s="128" t="str">
        <f t="shared" si="410"/>
        <v>2 5 6 564 005 001</v>
      </c>
      <c r="C3500" s="5" t="s">
        <v>10593</v>
      </c>
      <c r="D3500" t="s">
        <v>3462</v>
      </c>
      <c r="E3500" s="127">
        <f t="shared" si="405"/>
        <v>0</v>
      </c>
      <c r="F3500" s="127">
        <f t="shared" si="406"/>
        <v>0</v>
      </c>
      <c r="G3500" s="127">
        <f t="shared" si="407"/>
        <v>0</v>
      </c>
      <c r="H3500" s="131">
        <f t="shared" si="408"/>
        <v>0</v>
      </c>
      <c r="I3500" s="128">
        <f t="shared" si="409"/>
        <v>17</v>
      </c>
      <c r="J3500" s="156" t="str">
        <f t="shared" si="411"/>
        <v>2 5 6 564 005</v>
      </c>
      <c r="K3500" s="118">
        <f>SUMIFS(DATOS!$F:$F,DATOS!$A:$A,$C3500,DATOS!$G:$G,$N$1,DATOS!$E:$E,$Q$1)</f>
        <v>0</v>
      </c>
      <c r="L3500" s="118">
        <f>SUMIFS(DATOS!$F:$F,DATOS!$A:$A,$C3500,DATOS!$G:$G,$O$1,DATOS!$E:$E,$Q$1)</f>
        <v>0</v>
      </c>
      <c r="M3500" s="119">
        <f>SUMIFS(DATOS!$F:$F,DATOS!$A:$A,$C3500,DATOS!$G:$G,$P$1,DATOS!$E:$E,$Q$1)</f>
        <v>0</v>
      </c>
      <c r="N3500" s="117">
        <f>SUMIFS(DATOS!$F:$F,DATOS!$A:$A,$C3500,DATOS!$G:$G,$N$1,DATOS!$L:$L,$R$1)</f>
        <v>0</v>
      </c>
      <c r="O3500" s="118">
        <f>SUMIFS(DATOS!$F:$F,DATOS!$A:$A,$C3500,DATOS!$G:$G,$O$1,DATOS!$L:$L,$R$1)</f>
        <v>0</v>
      </c>
      <c r="P3500" s="119">
        <f>SUMIFS(DATOS!$F:$F,DATOS!$A:$A,$C3500,DATOS!$G:$G,$P$1,DATOS!$L:$L,$R$1)</f>
        <v>0</v>
      </c>
      <c r="Q3500" s="117">
        <f>SUMIFS(DATOS!$F:$F,DATOS!$A:$A,$C3500,DATOS!$G:$G,$N$1,DATOS!$J:$J,$S$1)</f>
        <v>0</v>
      </c>
      <c r="R3500" s="118">
        <f>SUMIFS(DATOS!$F:$F,DATOS!$A:$A,$C3500,DATOS!$G:$G,$O$1,DATOS!$J:$J,$S$1)</f>
        <v>0</v>
      </c>
      <c r="S3500" s="119">
        <f>SUMIFS(DATOS!$F:$F,DATOS!$A:$A,$C3500,DATOS!$G:$G,$P$1,DATOS!$J:$J,$S$1)</f>
        <v>0</v>
      </c>
      <c r="T3500" s="117">
        <f>SUMIFS(DATOS!$F:$F,DATOS!$A:$A,$C3500,DATOS!$G:$G,$N$1,DATOS!$K:$K,$T$1)</f>
        <v>0</v>
      </c>
      <c r="U3500" s="118">
        <f>SUMIFS(DATOS!$F:$F,DATOS!$A:$A,$C3500,DATOS!$G:$G,$O$1,DATOS!$K:$K,$T$1)</f>
        <v>0</v>
      </c>
      <c r="V3500" s="119">
        <f>SUMIFS(DATOS!$F:$F,DATOS!$A:$A,$C3500,DATOS!$G:$G,$P$1,DATOS!$K:$K,$R$1)</f>
        <v>0</v>
      </c>
    </row>
    <row r="3501" spans="1:22">
      <c r="A3501" s="128" t="s">
        <v>452</v>
      </c>
      <c r="B3501" s="128" t="str">
        <f t="shared" si="410"/>
        <v>2 5 6 565 001 001</v>
      </c>
      <c r="C3501" s="5" t="s">
        <v>5398</v>
      </c>
      <c r="D3501" t="s">
        <v>3463</v>
      </c>
      <c r="E3501" s="127">
        <f t="shared" si="405"/>
        <v>0</v>
      </c>
      <c r="F3501" s="127">
        <f t="shared" si="406"/>
        <v>0</v>
      </c>
      <c r="G3501" s="127">
        <f t="shared" si="407"/>
        <v>0</v>
      </c>
      <c r="H3501" s="131">
        <f t="shared" si="408"/>
        <v>0</v>
      </c>
      <c r="I3501" s="128">
        <f t="shared" si="409"/>
        <v>17</v>
      </c>
      <c r="J3501" s="156" t="str">
        <f t="shared" si="411"/>
        <v>2 5 6 565 001</v>
      </c>
      <c r="K3501" s="118">
        <f>SUMIFS(DATOS!$F:$F,DATOS!$A:$A,$C3501,DATOS!$G:$G,$N$1,DATOS!$E:$E,$Q$1)</f>
        <v>0</v>
      </c>
      <c r="L3501" s="118">
        <f>SUMIFS(DATOS!$F:$F,DATOS!$A:$A,$C3501,DATOS!$G:$G,$O$1,DATOS!$E:$E,$Q$1)</f>
        <v>0</v>
      </c>
      <c r="M3501" s="119">
        <f>SUMIFS(DATOS!$F:$F,DATOS!$A:$A,$C3501,DATOS!$G:$G,$P$1,DATOS!$E:$E,$Q$1)</f>
        <v>0</v>
      </c>
      <c r="N3501" s="117">
        <f>SUMIFS(DATOS!$F:$F,DATOS!$A:$A,$C3501,DATOS!$G:$G,$N$1,DATOS!$L:$L,$R$1)</f>
        <v>0</v>
      </c>
      <c r="O3501" s="118">
        <f>SUMIFS(DATOS!$F:$F,DATOS!$A:$A,$C3501,DATOS!$G:$G,$O$1,DATOS!$L:$L,$R$1)</f>
        <v>0</v>
      </c>
      <c r="P3501" s="119">
        <f>SUMIFS(DATOS!$F:$F,DATOS!$A:$A,$C3501,DATOS!$G:$G,$P$1,DATOS!$L:$L,$R$1)</f>
        <v>0</v>
      </c>
      <c r="Q3501" s="117">
        <f>SUMIFS(DATOS!$F:$F,DATOS!$A:$A,$C3501,DATOS!$G:$G,$N$1,DATOS!$J:$J,$S$1)</f>
        <v>0</v>
      </c>
      <c r="R3501" s="118">
        <f>SUMIFS(DATOS!$F:$F,DATOS!$A:$A,$C3501,DATOS!$G:$G,$O$1,DATOS!$J:$J,$S$1)</f>
        <v>0</v>
      </c>
      <c r="S3501" s="119">
        <f>SUMIFS(DATOS!$F:$F,DATOS!$A:$A,$C3501,DATOS!$G:$G,$P$1,DATOS!$J:$J,$S$1)</f>
        <v>0</v>
      </c>
      <c r="T3501" s="117">
        <f>SUMIFS(DATOS!$F:$F,DATOS!$A:$A,$C3501,DATOS!$G:$G,$N$1,DATOS!$K:$K,$T$1)</f>
        <v>0</v>
      </c>
      <c r="U3501" s="118">
        <f>SUMIFS(DATOS!$F:$F,DATOS!$A:$A,$C3501,DATOS!$G:$G,$O$1,DATOS!$K:$K,$T$1)</f>
        <v>0</v>
      </c>
      <c r="V3501" s="119">
        <f>SUMIFS(DATOS!$F:$F,DATOS!$A:$A,$C3501,DATOS!$G:$G,$P$1,DATOS!$K:$K,$R$1)</f>
        <v>0</v>
      </c>
    </row>
    <row r="3502" spans="1:22">
      <c r="A3502" s="128" t="s">
        <v>452</v>
      </c>
      <c r="B3502" s="128" t="str">
        <f t="shared" si="410"/>
        <v>2 5 6 565 002 001</v>
      </c>
      <c r="C3502" s="5" t="s">
        <v>10594</v>
      </c>
      <c r="D3502" t="s">
        <v>3463</v>
      </c>
      <c r="E3502" s="127">
        <f t="shared" ref="E3502:E3565" si="412">SUBTOTAL(9,K3502,N3502,Q3502,T3502)</f>
        <v>0</v>
      </c>
      <c r="F3502" s="127">
        <f t="shared" ref="F3502:F3565" si="413">SUBTOTAL(9,L3502,O3502,R3502,U3502)</f>
        <v>0</v>
      </c>
      <c r="G3502" s="127">
        <f t="shared" ref="G3502:G3565" si="414">SUBTOTAL(9,M3502,P3502,S3502,V3502)</f>
        <v>0</v>
      </c>
      <c r="H3502" s="131">
        <f t="shared" ref="H3502:H3565" si="415">SUM(E3502:G3502)</f>
        <v>0</v>
      </c>
      <c r="I3502" s="128">
        <f t="shared" ref="I3502:I3565" si="416">LEN(C3502)</f>
        <v>17</v>
      </c>
      <c r="J3502" s="156" t="str">
        <f t="shared" si="411"/>
        <v>2 5 6 565 002</v>
      </c>
      <c r="K3502" s="118">
        <f>SUMIFS(DATOS!$F:$F,DATOS!$A:$A,$C3502,DATOS!$G:$G,$N$1,DATOS!$E:$E,$Q$1)</f>
        <v>0</v>
      </c>
      <c r="L3502" s="118">
        <f>SUMIFS(DATOS!$F:$F,DATOS!$A:$A,$C3502,DATOS!$G:$G,$O$1,DATOS!$E:$E,$Q$1)</f>
        <v>0</v>
      </c>
      <c r="M3502" s="119">
        <f>SUMIFS(DATOS!$F:$F,DATOS!$A:$A,$C3502,DATOS!$G:$G,$P$1,DATOS!$E:$E,$Q$1)</f>
        <v>0</v>
      </c>
      <c r="N3502" s="117">
        <f>SUMIFS(DATOS!$F:$F,DATOS!$A:$A,$C3502,DATOS!$G:$G,$N$1,DATOS!$L:$L,$R$1)</f>
        <v>0</v>
      </c>
      <c r="O3502" s="118">
        <f>SUMIFS(DATOS!$F:$F,DATOS!$A:$A,$C3502,DATOS!$G:$G,$O$1,DATOS!$L:$L,$R$1)</f>
        <v>0</v>
      </c>
      <c r="P3502" s="119">
        <f>SUMIFS(DATOS!$F:$F,DATOS!$A:$A,$C3502,DATOS!$G:$G,$P$1,DATOS!$L:$L,$R$1)</f>
        <v>0</v>
      </c>
      <c r="Q3502" s="117">
        <f>SUMIFS(DATOS!$F:$F,DATOS!$A:$A,$C3502,DATOS!$G:$G,$N$1,DATOS!$J:$J,$S$1)</f>
        <v>0</v>
      </c>
      <c r="R3502" s="118">
        <f>SUMIFS(DATOS!$F:$F,DATOS!$A:$A,$C3502,DATOS!$G:$G,$O$1,DATOS!$J:$J,$S$1)</f>
        <v>0</v>
      </c>
      <c r="S3502" s="119">
        <f>SUMIFS(DATOS!$F:$F,DATOS!$A:$A,$C3502,DATOS!$G:$G,$P$1,DATOS!$J:$J,$S$1)</f>
        <v>0</v>
      </c>
      <c r="T3502" s="117">
        <f>SUMIFS(DATOS!$F:$F,DATOS!$A:$A,$C3502,DATOS!$G:$G,$N$1,DATOS!$K:$K,$T$1)</f>
        <v>0</v>
      </c>
      <c r="U3502" s="118">
        <f>SUMIFS(DATOS!$F:$F,DATOS!$A:$A,$C3502,DATOS!$G:$G,$O$1,DATOS!$K:$K,$T$1)</f>
        <v>0</v>
      </c>
      <c r="V3502" s="119">
        <f>SUMIFS(DATOS!$F:$F,DATOS!$A:$A,$C3502,DATOS!$G:$G,$P$1,DATOS!$K:$K,$R$1)</f>
        <v>0</v>
      </c>
    </row>
    <row r="3503" spans="1:22">
      <c r="A3503" s="128" t="s">
        <v>452</v>
      </c>
      <c r="B3503" s="128" t="str">
        <f t="shared" si="410"/>
        <v>2 5 6 565 003 001</v>
      </c>
      <c r="C3503" s="5" t="s">
        <v>10595</v>
      </c>
      <c r="D3503" t="s">
        <v>3463</v>
      </c>
      <c r="E3503" s="127">
        <f t="shared" si="412"/>
        <v>0</v>
      </c>
      <c r="F3503" s="127">
        <f t="shared" si="413"/>
        <v>0</v>
      </c>
      <c r="G3503" s="127">
        <f t="shared" si="414"/>
        <v>0</v>
      </c>
      <c r="H3503" s="131">
        <f t="shared" si="415"/>
        <v>0</v>
      </c>
      <c r="I3503" s="128">
        <f t="shared" si="416"/>
        <v>17</v>
      </c>
      <c r="J3503" s="156" t="str">
        <f t="shared" si="411"/>
        <v>2 5 6 565 003</v>
      </c>
      <c r="K3503" s="118">
        <f>SUMIFS(DATOS!$F:$F,DATOS!$A:$A,$C3503,DATOS!$G:$G,$N$1,DATOS!$E:$E,$Q$1)</f>
        <v>0</v>
      </c>
      <c r="L3503" s="118">
        <f>SUMIFS(DATOS!$F:$F,DATOS!$A:$A,$C3503,DATOS!$G:$G,$O$1,DATOS!$E:$E,$Q$1)</f>
        <v>0</v>
      </c>
      <c r="M3503" s="119">
        <f>SUMIFS(DATOS!$F:$F,DATOS!$A:$A,$C3503,DATOS!$G:$G,$P$1,DATOS!$E:$E,$Q$1)</f>
        <v>0</v>
      </c>
      <c r="N3503" s="117">
        <f>SUMIFS(DATOS!$F:$F,DATOS!$A:$A,$C3503,DATOS!$G:$G,$N$1,DATOS!$L:$L,$R$1)</f>
        <v>0</v>
      </c>
      <c r="O3503" s="118">
        <f>SUMIFS(DATOS!$F:$F,DATOS!$A:$A,$C3503,DATOS!$G:$G,$O$1,DATOS!$L:$L,$R$1)</f>
        <v>0</v>
      </c>
      <c r="P3503" s="119">
        <f>SUMIFS(DATOS!$F:$F,DATOS!$A:$A,$C3503,DATOS!$G:$G,$P$1,DATOS!$L:$L,$R$1)</f>
        <v>0</v>
      </c>
      <c r="Q3503" s="117">
        <f>SUMIFS(DATOS!$F:$F,DATOS!$A:$A,$C3503,DATOS!$G:$G,$N$1,DATOS!$J:$J,$S$1)</f>
        <v>0</v>
      </c>
      <c r="R3503" s="118">
        <f>SUMIFS(DATOS!$F:$F,DATOS!$A:$A,$C3503,DATOS!$G:$G,$O$1,DATOS!$J:$J,$S$1)</f>
        <v>0</v>
      </c>
      <c r="S3503" s="119">
        <f>SUMIFS(DATOS!$F:$F,DATOS!$A:$A,$C3503,DATOS!$G:$G,$P$1,DATOS!$J:$J,$S$1)</f>
        <v>0</v>
      </c>
      <c r="T3503" s="117">
        <f>SUMIFS(DATOS!$F:$F,DATOS!$A:$A,$C3503,DATOS!$G:$G,$N$1,DATOS!$K:$K,$T$1)</f>
        <v>0</v>
      </c>
      <c r="U3503" s="118">
        <f>SUMIFS(DATOS!$F:$F,DATOS!$A:$A,$C3503,DATOS!$G:$G,$O$1,DATOS!$K:$K,$T$1)</f>
        <v>0</v>
      </c>
      <c r="V3503" s="119">
        <f>SUMIFS(DATOS!$F:$F,DATOS!$A:$A,$C3503,DATOS!$G:$G,$P$1,DATOS!$K:$K,$R$1)</f>
        <v>0</v>
      </c>
    </row>
    <row r="3504" spans="1:22">
      <c r="A3504" s="128" t="s">
        <v>452</v>
      </c>
      <c r="B3504" s="128" t="str">
        <f t="shared" si="410"/>
        <v>2 5 6 565 004 001</v>
      </c>
      <c r="C3504" s="5" t="s">
        <v>10596</v>
      </c>
      <c r="D3504" t="s">
        <v>3463</v>
      </c>
      <c r="E3504" s="127">
        <f t="shared" si="412"/>
        <v>0</v>
      </c>
      <c r="F3504" s="127">
        <f t="shared" si="413"/>
        <v>0</v>
      </c>
      <c r="G3504" s="127">
        <f t="shared" si="414"/>
        <v>0</v>
      </c>
      <c r="H3504" s="131">
        <f t="shared" si="415"/>
        <v>0</v>
      </c>
      <c r="I3504" s="128">
        <f t="shared" si="416"/>
        <v>17</v>
      </c>
      <c r="J3504" s="156" t="str">
        <f t="shared" si="411"/>
        <v>2 5 6 565 004</v>
      </c>
      <c r="K3504" s="118">
        <f>SUMIFS(DATOS!$F:$F,DATOS!$A:$A,$C3504,DATOS!$G:$G,$N$1,DATOS!$E:$E,$Q$1)</f>
        <v>0</v>
      </c>
      <c r="L3504" s="118">
        <f>SUMIFS(DATOS!$F:$F,DATOS!$A:$A,$C3504,DATOS!$G:$G,$O$1,DATOS!$E:$E,$Q$1)</f>
        <v>0</v>
      </c>
      <c r="M3504" s="119">
        <f>SUMIFS(DATOS!$F:$F,DATOS!$A:$A,$C3504,DATOS!$G:$G,$P$1,DATOS!$E:$E,$Q$1)</f>
        <v>0</v>
      </c>
      <c r="N3504" s="117">
        <f>SUMIFS(DATOS!$F:$F,DATOS!$A:$A,$C3504,DATOS!$G:$G,$N$1,DATOS!$L:$L,$R$1)</f>
        <v>0</v>
      </c>
      <c r="O3504" s="118">
        <f>SUMIFS(DATOS!$F:$F,DATOS!$A:$A,$C3504,DATOS!$G:$G,$O$1,DATOS!$L:$L,$R$1)</f>
        <v>0</v>
      </c>
      <c r="P3504" s="119">
        <f>SUMIFS(DATOS!$F:$F,DATOS!$A:$A,$C3504,DATOS!$G:$G,$P$1,DATOS!$L:$L,$R$1)</f>
        <v>0</v>
      </c>
      <c r="Q3504" s="117">
        <f>SUMIFS(DATOS!$F:$F,DATOS!$A:$A,$C3504,DATOS!$G:$G,$N$1,DATOS!$J:$J,$S$1)</f>
        <v>0</v>
      </c>
      <c r="R3504" s="118">
        <f>SUMIFS(DATOS!$F:$F,DATOS!$A:$A,$C3504,DATOS!$G:$G,$O$1,DATOS!$J:$J,$S$1)</f>
        <v>0</v>
      </c>
      <c r="S3504" s="119">
        <f>SUMIFS(DATOS!$F:$F,DATOS!$A:$A,$C3504,DATOS!$G:$G,$P$1,DATOS!$J:$J,$S$1)</f>
        <v>0</v>
      </c>
      <c r="T3504" s="117">
        <f>SUMIFS(DATOS!$F:$F,DATOS!$A:$A,$C3504,DATOS!$G:$G,$N$1,DATOS!$K:$K,$T$1)</f>
        <v>0</v>
      </c>
      <c r="U3504" s="118">
        <f>SUMIFS(DATOS!$F:$F,DATOS!$A:$A,$C3504,DATOS!$G:$G,$O$1,DATOS!$K:$K,$T$1)</f>
        <v>0</v>
      </c>
      <c r="V3504" s="119">
        <f>SUMIFS(DATOS!$F:$F,DATOS!$A:$A,$C3504,DATOS!$G:$G,$P$1,DATOS!$K:$K,$R$1)</f>
        <v>0</v>
      </c>
    </row>
    <row r="3505" spans="1:22">
      <c r="A3505" s="128" t="s">
        <v>452</v>
      </c>
      <c r="B3505" s="128" t="str">
        <f t="shared" si="410"/>
        <v>2 5 6 565 005 001</v>
      </c>
      <c r="C3505" s="5" t="s">
        <v>10597</v>
      </c>
      <c r="D3505" t="s">
        <v>3463</v>
      </c>
      <c r="E3505" s="127">
        <f t="shared" si="412"/>
        <v>0</v>
      </c>
      <c r="F3505" s="127">
        <f t="shared" si="413"/>
        <v>0</v>
      </c>
      <c r="G3505" s="127">
        <f t="shared" si="414"/>
        <v>0</v>
      </c>
      <c r="H3505" s="131">
        <f t="shared" si="415"/>
        <v>0</v>
      </c>
      <c r="I3505" s="128">
        <f t="shared" si="416"/>
        <v>17</v>
      </c>
      <c r="J3505" s="156" t="str">
        <f t="shared" si="411"/>
        <v>2 5 6 565 005</v>
      </c>
      <c r="K3505" s="118">
        <f>SUMIFS(DATOS!$F:$F,DATOS!$A:$A,$C3505,DATOS!$G:$G,$N$1,DATOS!$E:$E,$Q$1)</f>
        <v>0</v>
      </c>
      <c r="L3505" s="118">
        <f>SUMIFS(DATOS!$F:$F,DATOS!$A:$A,$C3505,DATOS!$G:$G,$O$1,DATOS!$E:$E,$Q$1)</f>
        <v>0</v>
      </c>
      <c r="M3505" s="119">
        <f>SUMIFS(DATOS!$F:$F,DATOS!$A:$A,$C3505,DATOS!$G:$G,$P$1,DATOS!$E:$E,$Q$1)</f>
        <v>0</v>
      </c>
      <c r="N3505" s="117">
        <f>SUMIFS(DATOS!$F:$F,DATOS!$A:$A,$C3505,DATOS!$G:$G,$N$1,DATOS!$L:$L,$R$1)</f>
        <v>0</v>
      </c>
      <c r="O3505" s="118">
        <f>SUMIFS(DATOS!$F:$F,DATOS!$A:$A,$C3505,DATOS!$G:$G,$O$1,DATOS!$L:$L,$R$1)</f>
        <v>0</v>
      </c>
      <c r="P3505" s="119">
        <f>SUMIFS(DATOS!$F:$F,DATOS!$A:$A,$C3505,DATOS!$G:$G,$P$1,DATOS!$L:$L,$R$1)</f>
        <v>0</v>
      </c>
      <c r="Q3505" s="117">
        <f>SUMIFS(DATOS!$F:$F,DATOS!$A:$A,$C3505,DATOS!$G:$G,$N$1,DATOS!$J:$J,$S$1)</f>
        <v>0</v>
      </c>
      <c r="R3505" s="118">
        <f>SUMIFS(DATOS!$F:$F,DATOS!$A:$A,$C3505,DATOS!$G:$G,$O$1,DATOS!$J:$J,$S$1)</f>
        <v>0</v>
      </c>
      <c r="S3505" s="119">
        <f>SUMIFS(DATOS!$F:$F,DATOS!$A:$A,$C3505,DATOS!$G:$G,$P$1,DATOS!$J:$J,$S$1)</f>
        <v>0</v>
      </c>
      <c r="T3505" s="117">
        <f>SUMIFS(DATOS!$F:$F,DATOS!$A:$A,$C3505,DATOS!$G:$G,$N$1,DATOS!$K:$K,$T$1)</f>
        <v>0</v>
      </c>
      <c r="U3505" s="118">
        <f>SUMIFS(DATOS!$F:$F,DATOS!$A:$A,$C3505,DATOS!$G:$G,$O$1,DATOS!$K:$K,$T$1)</f>
        <v>0</v>
      </c>
      <c r="V3505" s="119">
        <f>SUMIFS(DATOS!$F:$F,DATOS!$A:$A,$C3505,DATOS!$G:$G,$P$1,DATOS!$K:$K,$R$1)</f>
        <v>0</v>
      </c>
    </row>
    <row r="3506" spans="1:22">
      <c r="A3506" s="128" t="s">
        <v>452</v>
      </c>
      <c r="B3506" s="128" t="str">
        <f t="shared" si="410"/>
        <v>2 5 6 566 001 001</v>
      </c>
      <c r="C3506" s="5" t="s">
        <v>5406</v>
      </c>
      <c r="D3506" t="s">
        <v>3464</v>
      </c>
      <c r="E3506" s="127">
        <f t="shared" si="412"/>
        <v>0</v>
      </c>
      <c r="F3506" s="127">
        <f t="shared" si="413"/>
        <v>0</v>
      </c>
      <c r="G3506" s="127">
        <f t="shared" si="414"/>
        <v>0</v>
      </c>
      <c r="H3506" s="131">
        <f t="shared" si="415"/>
        <v>0</v>
      </c>
      <c r="I3506" s="128">
        <f t="shared" si="416"/>
        <v>17</v>
      </c>
      <c r="J3506" s="156" t="str">
        <f t="shared" si="411"/>
        <v>2 5 6 566 001</v>
      </c>
      <c r="K3506" s="118">
        <f>SUMIFS(DATOS!$F:$F,DATOS!$A:$A,$C3506,DATOS!$G:$G,$N$1,DATOS!$E:$E,$Q$1)</f>
        <v>0</v>
      </c>
      <c r="L3506" s="118">
        <f>SUMIFS(DATOS!$F:$F,DATOS!$A:$A,$C3506,DATOS!$G:$G,$O$1,DATOS!$E:$E,$Q$1)</f>
        <v>0</v>
      </c>
      <c r="M3506" s="119">
        <f>SUMIFS(DATOS!$F:$F,DATOS!$A:$A,$C3506,DATOS!$G:$G,$P$1,DATOS!$E:$E,$Q$1)</f>
        <v>0</v>
      </c>
      <c r="N3506" s="117">
        <f>SUMIFS(DATOS!$F:$F,DATOS!$A:$A,$C3506,DATOS!$G:$G,$N$1,DATOS!$L:$L,$R$1)</f>
        <v>0</v>
      </c>
      <c r="O3506" s="118">
        <f>SUMIFS(DATOS!$F:$F,DATOS!$A:$A,$C3506,DATOS!$G:$G,$O$1,DATOS!$L:$L,$R$1)</f>
        <v>0</v>
      </c>
      <c r="P3506" s="119">
        <f>SUMIFS(DATOS!$F:$F,DATOS!$A:$A,$C3506,DATOS!$G:$G,$P$1,DATOS!$L:$L,$R$1)</f>
        <v>0</v>
      </c>
      <c r="Q3506" s="117">
        <f>SUMIFS(DATOS!$F:$F,DATOS!$A:$A,$C3506,DATOS!$G:$G,$N$1,DATOS!$J:$J,$S$1)</f>
        <v>0</v>
      </c>
      <c r="R3506" s="118">
        <f>SUMIFS(DATOS!$F:$F,DATOS!$A:$A,$C3506,DATOS!$G:$G,$O$1,DATOS!$J:$J,$S$1)</f>
        <v>0</v>
      </c>
      <c r="S3506" s="119">
        <f>SUMIFS(DATOS!$F:$F,DATOS!$A:$A,$C3506,DATOS!$G:$G,$P$1,DATOS!$J:$J,$S$1)</f>
        <v>0</v>
      </c>
      <c r="T3506" s="117">
        <f>SUMIFS(DATOS!$F:$F,DATOS!$A:$A,$C3506,DATOS!$G:$G,$N$1,DATOS!$K:$K,$T$1)</f>
        <v>0</v>
      </c>
      <c r="U3506" s="118">
        <f>SUMIFS(DATOS!$F:$F,DATOS!$A:$A,$C3506,DATOS!$G:$G,$O$1,DATOS!$K:$K,$T$1)</f>
        <v>0</v>
      </c>
      <c r="V3506" s="119">
        <f>SUMIFS(DATOS!$F:$F,DATOS!$A:$A,$C3506,DATOS!$G:$G,$P$1,DATOS!$K:$K,$R$1)</f>
        <v>0</v>
      </c>
    </row>
    <row r="3507" spans="1:22">
      <c r="A3507" s="128" t="s">
        <v>452</v>
      </c>
      <c r="B3507" s="128" t="str">
        <f t="shared" si="410"/>
        <v>2 5 6 566 002 001</v>
      </c>
      <c r="C3507" s="5" t="s">
        <v>10598</v>
      </c>
      <c r="D3507" t="s">
        <v>3464</v>
      </c>
      <c r="E3507" s="127">
        <f t="shared" si="412"/>
        <v>0</v>
      </c>
      <c r="F3507" s="127">
        <f t="shared" si="413"/>
        <v>0</v>
      </c>
      <c r="G3507" s="127">
        <f t="shared" si="414"/>
        <v>0</v>
      </c>
      <c r="H3507" s="131">
        <f t="shared" si="415"/>
        <v>0</v>
      </c>
      <c r="I3507" s="128">
        <f t="shared" si="416"/>
        <v>17</v>
      </c>
      <c r="J3507" s="156" t="str">
        <f t="shared" si="411"/>
        <v>2 5 6 566 002</v>
      </c>
      <c r="K3507" s="118">
        <f>SUMIFS(DATOS!$F:$F,DATOS!$A:$A,$C3507,DATOS!$G:$G,$N$1,DATOS!$E:$E,$Q$1)</f>
        <v>0</v>
      </c>
      <c r="L3507" s="118">
        <f>SUMIFS(DATOS!$F:$F,DATOS!$A:$A,$C3507,DATOS!$G:$G,$O$1,DATOS!$E:$E,$Q$1)</f>
        <v>0</v>
      </c>
      <c r="M3507" s="119">
        <f>SUMIFS(DATOS!$F:$F,DATOS!$A:$A,$C3507,DATOS!$G:$G,$P$1,DATOS!$E:$E,$Q$1)</f>
        <v>0</v>
      </c>
      <c r="N3507" s="117">
        <f>SUMIFS(DATOS!$F:$F,DATOS!$A:$A,$C3507,DATOS!$G:$G,$N$1,DATOS!$L:$L,$R$1)</f>
        <v>0</v>
      </c>
      <c r="O3507" s="118">
        <f>SUMIFS(DATOS!$F:$F,DATOS!$A:$A,$C3507,DATOS!$G:$G,$O$1,DATOS!$L:$L,$R$1)</f>
        <v>0</v>
      </c>
      <c r="P3507" s="119">
        <f>SUMIFS(DATOS!$F:$F,DATOS!$A:$A,$C3507,DATOS!$G:$G,$P$1,DATOS!$L:$L,$R$1)</f>
        <v>0</v>
      </c>
      <c r="Q3507" s="117">
        <f>SUMIFS(DATOS!$F:$F,DATOS!$A:$A,$C3507,DATOS!$G:$G,$N$1,DATOS!$J:$J,$S$1)</f>
        <v>0</v>
      </c>
      <c r="R3507" s="118">
        <f>SUMIFS(DATOS!$F:$F,DATOS!$A:$A,$C3507,DATOS!$G:$G,$O$1,DATOS!$J:$J,$S$1)</f>
        <v>0</v>
      </c>
      <c r="S3507" s="119">
        <f>SUMIFS(DATOS!$F:$F,DATOS!$A:$A,$C3507,DATOS!$G:$G,$P$1,DATOS!$J:$J,$S$1)</f>
        <v>0</v>
      </c>
      <c r="T3507" s="117">
        <f>SUMIFS(DATOS!$F:$F,DATOS!$A:$A,$C3507,DATOS!$G:$G,$N$1,DATOS!$K:$K,$T$1)</f>
        <v>0</v>
      </c>
      <c r="U3507" s="118">
        <f>SUMIFS(DATOS!$F:$F,DATOS!$A:$A,$C3507,DATOS!$G:$G,$O$1,DATOS!$K:$K,$T$1)</f>
        <v>0</v>
      </c>
      <c r="V3507" s="119">
        <f>SUMIFS(DATOS!$F:$F,DATOS!$A:$A,$C3507,DATOS!$G:$G,$P$1,DATOS!$K:$K,$R$1)</f>
        <v>0</v>
      </c>
    </row>
    <row r="3508" spans="1:22">
      <c r="A3508" s="128" t="s">
        <v>452</v>
      </c>
      <c r="B3508" s="128" t="str">
        <f t="shared" si="410"/>
        <v>2 5 6 566 003 001</v>
      </c>
      <c r="C3508" s="5" t="s">
        <v>10599</v>
      </c>
      <c r="D3508" t="s">
        <v>3464</v>
      </c>
      <c r="E3508" s="127">
        <f t="shared" si="412"/>
        <v>0</v>
      </c>
      <c r="F3508" s="127">
        <f t="shared" si="413"/>
        <v>0</v>
      </c>
      <c r="G3508" s="127">
        <f t="shared" si="414"/>
        <v>0</v>
      </c>
      <c r="H3508" s="131">
        <f t="shared" si="415"/>
        <v>0</v>
      </c>
      <c r="I3508" s="128">
        <f t="shared" si="416"/>
        <v>17</v>
      </c>
      <c r="J3508" s="156" t="str">
        <f t="shared" si="411"/>
        <v>2 5 6 566 003</v>
      </c>
      <c r="K3508" s="118">
        <f>SUMIFS(DATOS!$F:$F,DATOS!$A:$A,$C3508,DATOS!$G:$G,$N$1,DATOS!$E:$E,$Q$1)</f>
        <v>0</v>
      </c>
      <c r="L3508" s="118">
        <f>SUMIFS(DATOS!$F:$F,DATOS!$A:$A,$C3508,DATOS!$G:$G,$O$1,DATOS!$E:$E,$Q$1)</f>
        <v>0</v>
      </c>
      <c r="M3508" s="119">
        <f>SUMIFS(DATOS!$F:$F,DATOS!$A:$A,$C3508,DATOS!$G:$G,$P$1,DATOS!$E:$E,$Q$1)</f>
        <v>0</v>
      </c>
      <c r="N3508" s="117">
        <f>SUMIFS(DATOS!$F:$F,DATOS!$A:$A,$C3508,DATOS!$G:$G,$N$1,DATOS!$L:$L,$R$1)</f>
        <v>0</v>
      </c>
      <c r="O3508" s="118">
        <f>SUMIFS(DATOS!$F:$F,DATOS!$A:$A,$C3508,DATOS!$G:$G,$O$1,DATOS!$L:$L,$R$1)</f>
        <v>0</v>
      </c>
      <c r="P3508" s="119">
        <f>SUMIFS(DATOS!$F:$F,DATOS!$A:$A,$C3508,DATOS!$G:$G,$P$1,DATOS!$L:$L,$R$1)</f>
        <v>0</v>
      </c>
      <c r="Q3508" s="117">
        <f>SUMIFS(DATOS!$F:$F,DATOS!$A:$A,$C3508,DATOS!$G:$G,$N$1,DATOS!$J:$J,$S$1)</f>
        <v>0</v>
      </c>
      <c r="R3508" s="118">
        <f>SUMIFS(DATOS!$F:$F,DATOS!$A:$A,$C3508,DATOS!$G:$G,$O$1,DATOS!$J:$J,$S$1)</f>
        <v>0</v>
      </c>
      <c r="S3508" s="119">
        <f>SUMIFS(DATOS!$F:$F,DATOS!$A:$A,$C3508,DATOS!$G:$G,$P$1,DATOS!$J:$J,$S$1)</f>
        <v>0</v>
      </c>
      <c r="T3508" s="117">
        <f>SUMIFS(DATOS!$F:$F,DATOS!$A:$A,$C3508,DATOS!$G:$G,$N$1,DATOS!$K:$K,$T$1)</f>
        <v>0</v>
      </c>
      <c r="U3508" s="118">
        <f>SUMIFS(DATOS!$F:$F,DATOS!$A:$A,$C3508,DATOS!$G:$G,$O$1,DATOS!$K:$K,$T$1)</f>
        <v>0</v>
      </c>
      <c r="V3508" s="119">
        <f>SUMIFS(DATOS!$F:$F,DATOS!$A:$A,$C3508,DATOS!$G:$G,$P$1,DATOS!$K:$K,$R$1)</f>
        <v>0</v>
      </c>
    </row>
    <row r="3509" spans="1:22">
      <c r="A3509" s="128" t="s">
        <v>452</v>
      </c>
      <c r="B3509" s="128" t="str">
        <f t="shared" si="410"/>
        <v>2 5 6 566 004 001</v>
      </c>
      <c r="C3509" s="5" t="s">
        <v>10600</v>
      </c>
      <c r="D3509" t="s">
        <v>3464</v>
      </c>
      <c r="E3509" s="127">
        <f t="shared" si="412"/>
        <v>0</v>
      </c>
      <c r="F3509" s="127">
        <f t="shared" si="413"/>
        <v>0</v>
      </c>
      <c r="G3509" s="127">
        <f t="shared" si="414"/>
        <v>0</v>
      </c>
      <c r="H3509" s="131">
        <f t="shared" si="415"/>
        <v>0</v>
      </c>
      <c r="I3509" s="128">
        <f t="shared" si="416"/>
        <v>17</v>
      </c>
      <c r="J3509" s="156" t="str">
        <f t="shared" si="411"/>
        <v>2 5 6 566 004</v>
      </c>
      <c r="K3509" s="118">
        <f>SUMIFS(DATOS!$F:$F,DATOS!$A:$A,$C3509,DATOS!$G:$G,$N$1,DATOS!$E:$E,$Q$1)</f>
        <v>0</v>
      </c>
      <c r="L3509" s="118">
        <f>SUMIFS(DATOS!$F:$F,DATOS!$A:$A,$C3509,DATOS!$G:$G,$O$1,DATOS!$E:$E,$Q$1)</f>
        <v>0</v>
      </c>
      <c r="M3509" s="119">
        <f>SUMIFS(DATOS!$F:$F,DATOS!$A:$A,$C3509,DATOS!$G:$G,$P$1,DATOS!$E:$E,$Q$1)</f>
        <v>0</v>
      </c>
      <c r="N3509" s="117">
        <f>SUMIFS(DATOS!$F:$F,DATOS!$A:$A,$C3509,DATOS!$G:$G,$N$1,DATOS!$L:$L,$R$1)</f>
        <v>0</v>
      </c>
      <c r="O3509" s="118">
        <f>SUMIFS(DATOS!$F:$F,DATOS!$A:$A,$C3509,DATOS!$G:$G,$O$1,DATOS!$L:$L,$R$1)</f>
        <v>0</v>
      </c>
      <c r="P3509" s="119">
        <f>SUMIFS(DATOS!$F:$F,DATOS!$A:$A,$C3509,DATOS!$G:$G,$P$1,DATOS!$L:$L,$R$1)</f>
        <v>0</v>
      </c>
      <c r="Q3509" s="117">
        <f>SUMIFS(DATOS!$F:$F,DATOS!$A:$A,$C3509,DATOS!$G:$G,$N$1,DATOS!$J:$J,$S$1)</f>
        <v>0</v>
      </c>
      <c r="R3509" s="118">
        <f>SUMIFS(DATOS!$F:$F,DATOS!$A:$A,$C3509,DATOS!$G:$G,$O$1,DATOS!$J:$J,$S$1)</f>
        <v>0</v>
      </c>
      <c r="S3509" s="119">
        <f>SUMIFS(DATOS!$F:$F,DATOS!$A:$A,$C3509,DATOS!$G:$G,$P$1,DATOS!$J:$J,$S$1)</f>
        <v>0</v>
      </c>
      <c r="T3509" s="117">
        <f>SUMIFS(DATOS!$F:$F,DATOS!$A:$A,$C3509,DATOS!$G:$G,$N$1,DATOS!$K:$K,$T$1)</f>
        <v>0</v>
      </c>
      <c r="U3509" s="118">
        <f>SUMIFS(DATOS!$F:$F,DATOS!$A:$A,$C3509,DATOS!$G:$G,$O$1,DATOS!$K:$K,$T$1)</f>
        <v>0</v>
      </c>
      <c r="V3509" s="119">
        <f>SUMIFS(DATOS!$F:$F,DATOS!$A:$A,$C3509,DATOS!$G:$G,$P$1,DATOS!$K:$K,$R$1)</f>
        <v>0</v>
      </c>
    </row>
    <row r="3510" spans="1:22">
      <c r="A3510" s="128" t="s">
        <v>452</v>
      </c>
      <c r="B3510" s="128" t="str">
        <f t="shared" si="410"/>
        <v>2 5 6 566 005 001</v>
      </c>
      <c r="C3510" s="5" t="s">
        <v>10601</v>
      </c>
      <c r="D3510" t="s">
        <v>3464</v>
      </c>
      <c r="E3510" s="127">
        <f t="shared" si="412"/>
        <v>0</v>
      </c>
      <c r="F3510" s="127">
        <f t="shared" si="413"/>
        <v>0</v>
      </c>
      <c r="G3510" s="127">
        <f t="shared" si="414"/>
        <v>0</v>
      </c>
      <c r="H3510" s="131">
        <f t="shared" si="415"/>
        <v>0</v>
      </c>
      <c r="I3510" s="128">
        <f t="shared" si="416"/>
        <v>17</v>
      </c>
      <c r="J3510" s="156" t="str">
        <f t="shared" si="411"/>
        <v>2 5 6 566 005</v>
      </c>
      <c r="K3510" s="118">
        <f>SUMIFS(DATOS!$F:$F,DATOS!$A:$A,$C3510,DATOS!$G:$G,$N$1,DATOS!$E:$E,$Q$1)</f>
        <v>0</v>
      </c>
      <c r="L3510" s="118">
        <f>SUMIFS(DATOS!$F:$F,DATOS!$A:$A,$C3510,DATOS!$G:$G,$O$1,DATOS!$E:$E,$Q$1)</f>
        <v>0</v>
      </c>
      <c r="M3510" s="119">
        <f>SUMIFS(DATOS!$F:$F,DATOS!$A:$A,$C3510,DATOS!$G:$G,$P$1,DATOS!$E:$E,$Q$1)</f>
        <v>0</v>
      </c>
      <c r="N3510" s="117">
        <f>SUMIFS(DATOS!$F:$F,DATOS!$A:$A,$C3510,DATOS!$G:$G,$N$1,DATOS!$L:$L,$R$1)</f>
        <v>0</v>
      </c>
      <c r="O3510" s="118">
        <f>SUMIFS(DATOS!$F:$F,DATOS!$A:$A,$C3510,DATOS!$G:$G,$O$1,DATOS!$L:$L,$R$1)</f>
        <v>0</v>
      </c>
      <c r="P3510" s="119">
        <f>SUMIFS(DATOS!$F:$F,DATOS!$A:$A,$C3510,DATOS!$G:$G,$P$1,DATOS!$L:$L,$R$1)</f>
        <v>0</v>
      </c>
      <c r="Q3510" s="117">
        <f>SUMIFS(DATOS!$F:$F,DATOS!$A:$A,$C3510,DATOS!$G:$G,$N$1,DATOS!$J:$J,$S$1)</f>
        <v>0</v>
      </c>
      <c r="R3510" s="118">
        <f>SUMIFS(DATOS!$F:$F,DATOS!$A:$A,$C3510,DATOS!$G:$G,$O$1,DATOS!$J:$J,$S$1)</f>
        <v>0</v>
      </c>
      <c r="S3510" s="119">
        <f>SUMIFS(DATOS!$F:$F,DATOS!$A:$A,$C3510,DATOS!$G:$G,$P$1,DATOS!$J:$J,$S$1)</f>
        <v>0</v>
      </c>
      <c r="T3510" s="117">
        <f>SUMIFS(DATOS!$F:$F,DATOS!$A:$A,$C3510,DATOS!$G:$G,$N$1,DATOS!$K:$K,$T$1)</f>
        <v>0</v>
      </c>
      <c r="U3510" s="118">
        <f>SUMIFS(DATOS!$F:$F,DATOS!$A:$A,$C3510,DATOS!$G:$G,$O$1,DATOS!$K:$K,$T$1)</f>
        <v>0</v>
      </c>
      <c r="V3510" s="119">
        <f>SUMIFS(DATOS!$F:$F,DATOS!$A:$A,$C3510,DATOS!$G:$G,$P$1,DATOS!$K:$K,$R$1)</f>
        <v>0</v>
      </c>
    </row>
    <row r="3511" spans="1:22">
      <c r="A3511" s="128" t="s">
        <v>452</v>
      </c>
      <c r="B3511" s="128" t="str">
        <f t="shared" si="410"/>
        <v>2 5 6 567 001 001</v>
      </c>
      <c r="C3511" s="5" t="s">
        <v>5414</v>
      </c>
      <c r="D3511" t="s">
        <v>3465</v>
      </c>
      <c r="E3511" s="127">
        <f t="shared" si="412"/>
        <v>0</v>
      </c>
      <c r="F3511" s="127">
        <f t="shared" si="413"/>
        <v>0</v>
      </c>
      <c r="G3511" s="127">
        <f t="shared" si="414"/>
        <v>0</v>
      </c>
      <c r="H3511" s="131">
        <f t="shared" si="415"/>
        <v>0</v>
      </c>
      <c r="I3511" s="128">
        <f t="shared" si="416"/>
        <v>17</v>
      </c>
      <c r="J3511" s="156" t="str">
        <f t="shared" si="411"/>
        <v>2 5 6 567 001</v>
      </c>
      <c r="K3511" s="118">
        <f>SUMIFS(DATOS!$F:$F,DATOS!$A:$A,$C3511,DATOS!$G:$G,$N$1,DATOS!$E:$E,$Q$1)</f>
        <v>0</v>
      </c>
      <c r="L3511" s="118">
        <f>SUMIFS(DATOS!$F:$F,DATOS!$A:$A,$C3511,DATOS!$G:$G,$O$1,DATOS!$E:$E,$Q$1)</f>
        <v>0</v>
      </c>
      <c r="M3511" s="119">
        <f>SUMIFS(DATOS!$F:$F,DATOS!$A:$A,$C3511,DATOS!$G:$G,$P$1,DATOS!$E:$E,$Q$1)</f>
        <v>0</v>
      </c>
      <c r="N3511" s="117">
        <f>SUMIFS(DATOS!$F:$F,DATOS!$A:$A,$C3511,DATOS!$G:$G,$N$1,DATOS!$L:$L,$R$1)</f>
        <v>0</v>
      </c>
      <c r="O3511" s="118">
        <f>SUMIFS(DATOS!$F:$F,DATOS!$A:$A,$C3511,DATOS!$G:$G,$O$1,DATOS!$L:$L,$R$1)</f>
        <v>0</v>
      </c>
      <c r="P3511" s="119">
        <f>SUMIFS(DATOS!$F:$F,DATOS!$A:$A,$C3511,DATOS!$G:$G,$P$1,DATOS!$L:$L,$R$1)</f>
        <v>0</v>
      </c>
      <c r="Q3511" s="117">
        <f>SUMIFS(DATOS!$F:$F,DATOS!$A:$A,$C3511,DATOS!$G:$G,$N$1,DATOS!$J:$J,$S$1)</f>
        <v>0</v>
      </c>
      <c r="R3511" s="118">
        <f>SUMIFS(DATOS!$F:$F,DATOS!$A:$A,$C3511,DATOS!$G:$G,$O$1,DATOS!$J:$J,$S$1)</f>
        <v>0</v>
      </c>
      <c r="S3511" s="119">
        <f>SUMIFS(DATOS!$F:$F,DATOS!$A:$A,$C3511,DATOS!$G:$G,$P$1,DATOS!$J:$J,$S$1)</f>
        <v>0</v>
      </c>
      <c r="T3511" s="117">
        <f>SUMIFS(DATOS!$F:$F,DATOS!$A:$A,$C3511,DATOS!$G:$G,$N$1,DATOS!$K:$K,$T$1)</f>
        <v>0</v>
      </c>
      <c r="U3511" s="118">
        <f>SUMIFS(DATOS!$F:$F,DATOS!$A:$A,$C3511,DATOS!$G:$G,$O$1,DATOS!$K:$K,$T$1)</f>
        <v>0</v>
      </c>
      <c r="V3511" s="119">
        <f>SUMIFS(DATOS!$F:$F,DATOS!$A:$A,$C3511,DATOS!$G:$G,$P$1,DATOS!$K:$K,$R$1)</f>
        <v>0</v>
      </c>
    </row>
    <row r="3512" spans="1:22">
      <c r="A3512" s="128" t="s">
        <v>452</v>
      </c>
      <c r="B3512" s="128" t="str">
        <f t="shared" si="410"/>
        <v>2 5 6 567 002 001</v>
      </c>
      <c r="C3512" s="5" t="s">
        <v>10602</v>
      </c>
      <c r="D3512" t="s">
        <v>3465</v>
      </c>
      <c r="E3512" s="127">
        <f t="shared" si="412"/>
        <v>0</v>
      </c>
      <c r="F3512" s="127">
        <f t="shared" si="413"/>
        <v>0</v>
      </c>
      <c r="G3512" s="127">
        <f t="shared" si="414"/>
        <v>0</v>
      </c>
      <c r="H3512" s="131">
        <f t="shared" si="415"/>
        <v>0</v>
      </c>
      <c r="I3512" s="128">
        <f t="shared" si="416"/>
        <v>17</v>
      </c>
      <c r="J3512" s="156" t="str">
        <f t="shared" si="411"/>
        <v>2 5 6 567 002</v>
      </c>
      <c r="K3512" s="118">
        <f>SUMIFS(DATOS!$F:$F,DATOS!$A:$A,$C3512,DATOS!$G:$G,$N$1,DATOS!$E:$E,$Q$1)</f>
        <v>0</v>
      </c>
      <c r="L3512" s="118">
        <f>SUMIFS(DATOS!$F:$F,DATOS!$A:$A,$C3512,DATOS!$G:$G,$O$1,DATOS!$E:$E,$Q$1)</f>
        <v>0</v>
      </c>
      <c r="M3512" s="119">
        <f>SUMIFS(DATOS!$F:$F,DATOS!$A:$A,$C3512,DATOS!$G:$G,$P$1,DATOS!$E:$E,$Q$1)</f>
        <v>0</v>
      </c>
      <c r="N3512" s="117">
        <f>SUMIFS(DATOS!$F:$F,DATOS!$A:$A,$C3512,DATOS!$G:$G,$N$1,DATOS!$L:$L,$R$1)</f>
        <v>0</v>
      </c>
      <c r="O3512" s="118">
        <f>SUMIFS(DATOS!$F:$F,DATOS!$A:$A,$C3512,DATOS!$G:$G,$O$1,DATOS!$L:$L,$R$1)</f>
        <v>0</v>
      </c>
      <c r="P3512" s="119">
        <f>SUMIFS(DATOS!$F:$F,DATOS!$A:$A,$C3512,DATOS!$G:$G,$P$1,DATOS!$L:$L,$R$1)</f>
        <v>0</v>
      </c>
      <c r="Q3512" s="117">
        <f>SUMIFS(DATOS!$F:$F,DATOS!$A:$A,$C3512,DATOS!$G:$G,$N$1,DATOS!$J:$J,$S$1)</f>
        <v>0</v>
      </c>
      <c r="R3512" s="118">
        <f>SUMIFS(DATOS!$F:$F,DATOS!$A:$A,$C3512,DATOS!$G:$G,$O$1,DATOS!$J:$J,$S$1)</f>
        <v>0</v>
      </c>
      <c r="S3512" s="119">
        <f>SUMIFS(DATOS!$F:$F,DATOS!$A:$A,$C3512,DATOS!$G:$G,$P$1,DATOS!$J:$J,$S$1)</f>
        <v>0</v>
      </c>
      <c r="T3512" s="117">
        <f>SUMIFS(DATOS!$F:$F,DATOS!$A:$A,$C3512,DATOS!$G:$G,$N$1,DATOS!$K:$K,$T$1)</f>
        <v>0</v>
      </c>
      <c r="U3512" s="118">
        <f>SUMIFS(DATOS!$F:$F,DATOS!$A:$A,$C3512,DATOS!$G:$G,$O$1,DATOS!$K:$K,$T$1)</f>
        <v>0</v>
      </c>
      <c r="V3512" s="119">
        <f>SUMIFS(DATOS!$F:$F,DATOS!$A:$A,$C3512,DATOS!$G:$G,$P$1,DATOS!$K:$K,$R$1)</f>
        <v>0</v>
      </c>
    </row>
    <row r="3513" spans="1:22">
      <c r="A3513" s="128" t="s">
        <v>452</v>
      </c>
      <c r="B3513" s="128" t="str">
        <f t="shared" si="410"/>
        <v>2 5 6 567 003 001</v>
      </c>
      <c r="C3513" s="5" t="s">
        <v>10603</v>
      </c>
      <c r="D3513" t="s">
        <v>3465</v>
      </c>
      <c r="E3513" s="127">
        <f t="shared" si="412"/>
        <v>0</v>
      </c>
      <c r="F3513" s="127">
        <f t="shared" si="413"/>
        <v>0</v>
      </c>
      <c r="G3513" s="127">
        <f t="shared" si="414"/>
        <v>0</v>
      </c>
      <c r="H3513" s="131">
        <f t="shared" si="415"/>
        <v>0</v>
      </c>
      <c r="I3513" s="128">
        <f t="shared" si="416"/>
        <v>17</v>
      </c>
      <c r="J3513" s="156" t="str">
        <f t="shared" si="411"/>
        <v>2 5 6 567 003</v>
      </c>
      <c r="K3513" s="118">
        <f>SUMIFS(DATOS!$F:$F,DATOS!$A:$A,$C3513,DATOS!$G:$G,$N$1,DATOS!$E:$E,$Q$1)</f>
        <v>0</v>
      </c>
      <c r="L3513" s="118">
        <f>SUMIFS(DATOS!$F:$F,DATOS!$A:$A,$C3513,DATOS!$G:$G,$O$1,DATOS!$E:$E,$Q$1)</f>
        <v>0</v>
      </c>
      <c r="M3513" s="119">
        <f>SUMIFS(DATOS!$F:$F,DATOS!$A:$A,$C3513,DATOS!$G:$G,$P$1,DATOS!$E:$E,$Q$1)</f>
        <v>0</v>
      </c>
      <c r="N3513" s="117">
        <f>SUMIFS(DATOS!$F:$F,DATOS!$A:$A,$C3513,DATOS!$G:$G,$N$1,DATOS!$L:$L,$R$1)</f>
        <v>0</v>
      </c>
      <c r="O3513" s="118">
        <f>SUMIFS(DATOS!$F:$F,DATOS!$A:$A,$C3513,DATOS!$G:$G,$O$1,DATOS!$L:$L,$R$1)</f>
        <v>0</v>
      </c>
      <c r="P3513" s="119">
        <f>SUMIFS(DATOS!$F:$F,DATOS!$A:$A,$C3513,DATOS!$G:$G,$P$1,DATOS!$L:$L,$R$1)</f>
        <v>0</v>
      </c>
      <c r="Q3513" s="117">
        <f>SUMIFS(DATOS!$F:$F,DATOS!$A:$A,$C3513,DATOS!$G:$G,$N$1,DATOS!$J:$J,$S$1)</f>
        <v>0</v>
      </c>
      <c r="R3513" s="118">
        <f>SUMIFS(DATOS!$F:$F,DATOS!$A:$A,$C3513,DATOS!$G:$G,$O$1,DATOS!$J:$J,$S$1)</f>
        <v>0</v>
      </c>
      <c r="S3513" s="119">
        <f>SUMIFS(DATOS!$F:$F,DATOS!$A:$A,$C3513,DATOS!$G:$G,$P$1,DATOS!$J:$J,$S$1)</f>
        <v>0</v>
      </c>
      <c r="T3513" s="117">
        <f>SUMIFS(DATOS!$F:$F,DATOS!$A:$A,$C3513,DATOS!$G:$G,$N$1,DATOS!$K:$K,$T$1)</f>
        <v>0</v>
      </c>
      <c r="U3513" s="118">
        <f>SUMIFS(DATOS!$F:$F,DATOS!$A:$A,$C3513,DATOS!$G:$G,$O$1,DATOS!$K:$K,$T$1)</f>
        <v>0</v>
      </c>
      <c r="V3513" s="119">
        <f>SUMIFS(DATOS!$F:$F,DATOS!$A:$A,$C3513,DATOS!$G:$G,$P$1,DATOS!$K:$K,$R$1)</f>
        <v>0</v>
      </c>
    </row>
    <row r="3514" spans="1:22">
      <c r="A3514" s="128" t="s">
        <v>452</v>
      </c>
      <c r="B3514" s="128" t="str">
        <f t="shared" si="410"/>
        <v>2 5 6 567 004 001</v>
      </c>
      <c r="C3514" s="5" t="s">
        <v>10604</v>
      </c>
      <c r="D3514" t="s">
        <v>3465</v>
      </c>
      <c r="E3514" s="127">
        <f t="shared" si="412"/>
        <v>0</v>
      </c>
      <c r="F3514" s="127">
        <f t="shared" si="413"/>
        <v>0</v>
      </c>
      <c r="G3514" s="127">
        <f t="shared" si="414"/>
        <v>0</v>
      </c>
      <c r="H3514" s="131">
        <f t="shared" si="415"/>
        <v>0</v>
      </c>
      <c r="I3514" s="128">
        <f t="shared" si="416"/>
        <v>17</v>
      </c>
      <c r="J3514" s="156" t="str">
        <f t="shared" si="411"/>
        <v>2 5 6 567 004</v>
      </c>
      <c r="K3514" s="118">
        <f>SUMIFS(DATOS!$F:$F,DATOS!$A:$A,$C3514,DATOS!$G:$G,$N$1,DATOS!$E:$E,$Q$1)</f>
        <v>0</v>
      </c>
      <c r="L3514" s="118">
        <f>SUMIFS(DATOS!$F:$F,DATOS!$A:$A,$C3514,DATOS!$G:$G,$O$1,DATOS!$E:$E,$Q$1)</f>
        <v>0</v>
      </c>
      <c r="M3514" s="119">
        <f>SUMIFS(DATOS!$F:$F,DATOS!$A:$A,$C3514,DATOS!$G:$G,$P$1,DATOS!$E:$E,$Q$1)</f>
        <v>0</v>
      </c>
      <c r="N3514" s="117">
        <f>SUMIFS(DATOS!$F:$F,DATOS!$A:$A,$C3514,DATOS!$G:$G,$N$1,DATOS!$L:$L,$R$1)</f>
        <v>0</v>
      </c>
      <c r="O3514" s="118">
        <f>SUMIFS(DATOS!$F:$F,DATOS!$A:$A,$C3514,DATOS!$G:$G,$O$1,DATOS!$L:$L,$R$1)</f>
        <v>0</v>
      </c>
      <c r="P3514" s="119">
        <f>SUMIFS(DATOS!$F:$F,DATOS!$A:$A,$C3514,DATOS!$G:$G,$P$1,DATOS!$L:$L,$R$1)</f>
        <v>0</v>
      </c>
      <c r="Q3514" s="117">
        <f>SUMIFS(DATOS!$F:$F,DATOS!$A:$A,$C3514,DATOS!$G:$G,$N$1,DATOS!$J:$J,$S$1)</f>
        <v>0</v>
      </c>
      <c r="R3514" s="118">
        <f>SUMIFS(DATOS!$F:$F,DATOS!$A:$A,$C3514,DATOS!$G:$G,$O$1,DATOS!$J:$J,$S$1)</f>
        <v>0</v>
      </c>
      <c r="S3514" s="119">
        <f>SUMIFS(DATOS!$F:$F,DATOS!$A:$A,$C3514,DATOS!$G:$G,$P$1,DATOS!$J:$J,$S$1)</f>
        <v>0</v>
      </c>
      <c r="T3514" s="117">
        <f>SUMIFS(DATOS!$F:$F,DATOS!$A:$A,$C3514,DATOS!$G:$G,$N$1,DATOS!$K:$K,$T$1)</f>
        <v>0</v>
      </c>
      <c r="U3514" s="118">
        <f>SUMIFS(DATOS!$F:$F,DATOS!$A:$A,$C3514,DATOS!$G:$G,$O$1,DATOS!$K:$K,$T$1)</f>
        <v>0</v>
      </c>
      <c r="V3514" s="119">
        <f>SUMIFS(DATOS!$F:$F,DATOS!$A:$A,$C3514,DATOS!$G:$G,$P$1,DATOS!$K:$K,$R$1)</f>
        <v>0</v>
      </c>
    </row>
    <row r="3515" spans="1:22">
      <c r="A3515" s="128" t="s">
        <v>452</v>
      </c>
      <c r="B3515" s="128" t="str">
        <f t="shared" si="410"/>
        <v>2 5 6 567 005 001</v>
      </c>
      <c r="C3515" s="5" t="s">
        <v>10605</v>
      </c>
      <c r="D3515" t="s">
        <v>3465</v>
      </c>
      <c r="E3515" s="127">
        <f t="shared" si="412"/>
        <v>0</v>
      </c>
      <c r="F3515" s="127">
        <f t="shared" si="413"/>
        <v>0</v>
      </c>
      <c r="G3515" s="127">
        <f t="shared" si="414"/>
        <v>0</v>
      </c>
      <c r="H3515" s="131">
        <f t="shared" si="415"/>
        <v>0</v>
      </c>
      <c r="I3515" s="128">
        <f t="shared" si="416"/>
        <v>17</v>
      </c>
      <c r="J3515" s="156" t="str">
        <f t="shared" si="411"/>
        <v>2 5 6 567 005</v>
      </c>
      <c r="K3515" s="118">
        <f>SUMIFS(DATOS!$F:$F,DATOS!$A:$A,$C3515,DATOS!$G:$G,$N$1,DATOS!$E:$E,$Q$1)</f>
        <v>0</v>
      </c>
      <c r="L3515" s="118">
        <f>SUMIFS(DATOS!$F:$F,DATOS!$A:$A,$C3515,DATOS!$G:$G,$O$1,DATOS!$E:$E,$Q$1)</f>
        <v>0</v>
      </c>
      <c r="M3515" s="119">
        <f>SUMIFS(DATOS!$F:$F,DATOS!$A:$A,$C3515,DATOS!$G:$G,$P$1,DATOS!$E:$E,$Q$1)</f>
        <v>0</v>
      </c>
      <c r="N3515" s="117">
        <f>SUMIFS(DATOS!$F:$F,DATOS!$A:$A,$C3515,DATOS!$G:$G,$N$1,DATOS!$L:$L,$R$1)</f>
        <v>0</v>
      </c>
      <c r="O3515" s="118">
        <f>SUMIFS(DATOS!$F:$F,DATOS!$A:$A,$C3515,DATOS!$G:$G,$O$1,DATOS!$L:$L,$R$1)</f>
        <v>0</v>
      </c>
      <c r="P3515" s="119">
        <f>SUMIFS(DATOS!$F:$F,DATOS!$A:$A,$C3515,DATOS!$G:$G,$P$1,DATOS!$L:$L,$R$1)</f>
        <v>0</v>
      </c>
      <c r="Q3515" s="117">
        <f>SUMIFS(DATOS!$F:$F,DATOS!$A:$A,$C3515,DATOS!$G:$G,$N$1,DATOS!$J:$J,$S$1)</f>
        <v>0</v>
      </c>
      <c r="R3515" s="118">
        <f>SUMIFS(DATOS!$F:$F,DATOS!$A:$A,$C3515,DATOS!$G:$G,$O$1,DATOS!$J:$J,$S$1)</f>
        <v>0</v>
      </c>
      <c r="S3515" s="119">
        <f>SUMIFS(DATOS!$F:$F,DATOS!$A:$A,$C3515,DATOS!$G:$G,$P$1,DATOS!$J:$J,$S$1)</f>
        <v>0</v>
      </c>
      <c r="T3515" s="117">
        <f>SUMIFS(DATOS!$F:$F,DATOS!$A:$A,$C3515,DATOS!$G:$G,$N$1,DATOS!$K:$K,$T$1)</f>
        <v>0</v>
      </c>
      <c r="U3515" s="118">
        <f>SUMIFS(DATOS!$F:$F,DATOS!$A:$A,$C3515,DATOS!$G:$G,$O$1,DATOS!$K:$K,$T$1)</f>
        <v>0</v>
      </c>
      <c r="V3515" s="119">
        <f>SUMIFS(DATOS!$F:$F,DATOS!$A:$A,$C3515,DATOS!$G:$G,$P$1,DATOS!$K:$K,$R$1)</f>
        <v>0</v>
      </c>
    </row>
    <row r="3516" spans="1:22">
      <c r="A3516" s="128" t="s">
        <v>452</v>
      </c>
      <c r="B3516" s="128" t="str">
        <f t="shared" si="410"/>
        <v>2 5 6 569 001 001</v>
      </c>
      <c r="C3516" s="5" t="s">
        <v>5422</v>
      </c>
      <c r="D3516" t="s">
        <v>3466</v>
      </c>
      <c r="E3516" s="127">
        <f t="shared" si="412"/>
        <v>0</v>
      </c>
      <c r="F3516" s="127">
        <f t="shared" si="413"/>
        <v>0</v>
      </c>
      <c r="G3516" s="127">
        <f t="shared" si="414"/>
        <v>0</v>
      </c>
      <c r="H3516" s="131">
        <f t="shared" si="415"/>
        <v>0</v>
      </c>
      <c r="I3516" s="128">
        <f t="shared" si="416"/>
        <v>17</v>
      </c>
      <c r="J3516" s="156" t="str">
        <f t="shared" si="411"/>
        <v>2 5 6 569 001</v>
      </c>
      <c r="K3516" s="118">
        <f>SUMIFS(DATOS!$F:$F,DATOS!$A:$A,$C3516,DATOS!$G:$G,$N$1,DATOS!$E:$E,$Q$1)</f>
        <v>0</v>
      </c>
      <c r="L3516" s="118">
        <f>SUMIFS(DATOS!$F:$F,DATOS!$A:$A,$C3516,DATOS!$G:$G,$O$1,DATOS!$E:$E,$Q$1)</f>
        <v>0</v>
      </c>
      <c r="M3516" s="119">
        <f>SUMIFS(DATOS!$F:$F,DATOS!$A:$A,$C3516,DATOS!$G:$G,$P$1,DATOS!$E:$E,$Q$1)</f>
        <v>0</v>
      </c>
      <c r="N3516" s="117">
        <f>SUMIFS(DATOS!$F:$F,DATOS!$A:$A,$C3516,DATOS!$G:$G,$N$1,DATOS!$L:$L,$R$1)</f>
        <v>0</v>
      </c>
      <c r="O3516" s="118">
        <f>SUMIFS(DATOS!$F:$F,DATOS!$A:$A,$C3516,DATOS!$G:$G,$O$1,DATOS!$L:$L,$R$1)</f>
        <v>0</v>
      </c>
      <c r="P3516" s="119">
        <f>SUMIFS(DATOS!$F:$F,DATOS!$A:$A,$C3516,DATOS!$G:$G,$P$1,DATOS!$L:$L,$R$1)</f>
        <v>0</v>
      </c>
      <c r="Q3516" s="117">
        <f>SUMIFS(DATOS!$F:$F,DATOS!$A:$A,$C3516,DATOS!$G:$G,$N$1,DATOS!$J:$J,$S$1)</f>
        <v>0</v>
      </c>
      <c r="R3516" s="118">
        <f>SUMIFS(DATOS!$F:$F,DATOS!$A:$A,$C3516,DATOS!$G:$G,$O$1,DATOS!$J:$J,$S$1)</f>
        <v>0</v>
      </c>
      <c r="S3516" s="119">
        <f>SUMIFS(DATOS!$F:$F,DATOS!$A:$A,$C3516,DATOS!$G:$G,$P$1,DATOS!$J:$J,$S$1)</f>
        <v>0</v>
      </c>
      <c r="T3516" s="117">
        <f>SUMIFS(DATOS!$F:$F,DATOS!$A:$A,$C3516,DATOS!$G:$G,$N$1,DATOS!$K:$K,$T$1)</f>
        <v>0</v>
      </c>
      <c r="U3516" s="118">
        <f>SUMIFS(DATOS!$F:$F,DATOS!$A:$A,$C3516,DATOS!$G:$G,$O$1,DATOS!$K:$K,$T$1)</f>
        <v>0</v>
      </c>
      <c r="V3516" s="119">
        <f>SUMIFS(DATOS!$F:$F,DATOS!$A:$A,$C3516,DATOS!$G:$G,$P$1,DATOS!$K:$K,$R$1)</f>
        <v>0</v>
      </c>
    </row>
    <row r="3517" spans="1:22">
      <c r="A3517" s="128" t="s">
        <v>452</v>
      </c>
      <c r="B3517" s="128" t="str">
        <f t="shared" si="410"/>
        <v>2 5 6 569 002 001</v>
      </c>
      <c r="C3517" s="5" t="s">
        <v>10606</v>
      </c>
      <c r="D3517" t="s">
        <v>3466</v>
      </c>
      <c r="E3517" s="127">
        <f t="shared" si="412"/>
        <v>0</v>
      </c>
      <c r="F3517" s="127">
        <f t="shared" si="413"/>
        <v>0</v>
      </c>
      <c r="G3517" s="127">
        <f t="shared" si="414"/>
        <v>0</v>
      </c>
      <c r="H3517" s="131">
        <f t="shared" si="415"/>
        <v>0</v>
      </c>
      <c r="I3517" s="128">
        <f t="shared" si="416"/>
        <v>17</v>
      </c>
      <c r="J3517" s="156" t="str">
        <f t="shared" si="411"/>
        <v>2 5 6 569 002</v>
      </c>
      <c r="K3517" s="118">
        <f>SUMIFS(DATOS!$F:$F,DATOS!$A:$A,$C3517,DATOS!$G:$G,$N$1,DATOS!$E:$E,$Q$1)</f>
        <v>0</v>
      </c>
      <c r="L3517" s="118">
        <f>SUMIFS(DATOS!$F:$F,DATOS!$A:$A,$C3517,DATOS!$G:$G,$O$1,DATOS!$E:$E,$Q$1)</f>
        <v>0</v>
      </c>
      <c r="M3517" s="119">
        <f>SUMIFS(DATOS!$F:$F,DATOS!$A:$A,$C3517,DATOS!$G:$G,$P$1,DATOS!$E:$E,$Q$1)</f>
        <v>0</v>
      </c>
      <c r="N3517" s="117">
        <f>SUMIFS(DATOS!$F:$F,DATOS!$A:$A,$C3517,DATOS!$G:$G,$N$1,DATOS!$L:$L,$R$1)</f>
        <v>0</v>
      </c>
      <c r="O3517" s="118">
        <f>SUMIFS(DATOS!$F:$F,DATOS!$A:$A,$C3517,DATOS!$G:$G,$O$1,DATOS!$L:$L,$R$1)</f>
        <v>0</v>
      </c>
      <c r="P3517" s="119">
        <f>SUMIFS(DATOS!$F:$F,DATOS!$A:$A,$C3517,DATOS!$G:$G,$P$1,DATOS!$L:$L,$R$1)</f>
        <v>0</v>
      </c>
      <c r="Q3517" s="117">
        <f>SUMIFS(DATOS!$F:$F,DATOS!$A:$A,$C3517,DATOS!$G:$G,$N$1,DATOS!$J:$J,$S$1)</f>
        <v>0</v>
      </c>
      <c r="R3517" s="118">
        <f>SUMIFS(DATOS!$F:$F,DATOS!$A:$A,$C3517,DATOS!$G:$G,$O$1,DATOS!$J:$J,$S$1)</f>
        <v>0</v>
      </c>
      <c r="S3517" s="119">
        <f>SUMIFS(DATOS!$F:$F,DATOS!$A:$A,$C3517,DATOS!$G:$G,$P$1,DATOS!$J:$J,$S$1)</f>
        <v>0</v>
      </c>
      <c r="T3517" s="117">
        <f>SUMIFS(DATOS!$F:$F,DATOS!$A:$A,$C3517,DATOS!$G:$G,$N$1,DATOS!$K:$K,$T$1)</f>
        <v>0</v>
      </c>
      <c r="U3517" s="118">
        <f>SUMIFS(DATOS!$F:$F,DATOS!$A:$A,$C3517,DATOS!$G:$G,$O$1,DATOS!$K:$K,$T$1)</f>
        <v>0</v>
      </c>
      <c r="V3517" s="119">
        <f>SUMIFS(DATOS!$F:$F,DATOS!$A:$A,$C3517,DATOS!$G:$G,$P$1,DATOS!$K:$K,$R$1)</f>
        <v>0</v>
      </c>
    </row>
    <row r="3518" spans="1:22">
      <c r="A3518" s="128" t="s">
        <v>452</v>
      </c>
      <c r="B3518" s="128" t="str">
        <f t="shared" si="410"/>
        <v>2 5 6 569 003 001</v>
      </c>
      <c r="C3518" s="5" t="s">
        <v>10607</v>
      </c>
      <c r="D3518" t="s">
        <v>3466</v>
      </c>
      <c r="E3518" s="127">
        <f t="shared" si="412"/>
        <v>0</v>
      </c>
      <c r="F3518" s="127">
        <f t="shared" si="413"/>
        <v>0</v>
      </c>
      <c r="G3518" s="127">
        <f t="shared" si="414"/>
        <v>0</v>
      </c>
      <c r="H3518" s="131">
        <f t="shared" si="415"/>
        <v>0</v>
      </c>
      <c r="I3518" s="128">
        <f t="shared" si="416"/>
        <v>17</v>
      </c>
      <c r="J3518" s="156" t="str">
        <f t="shared" si="411"/>
        <v>2 5 6 569 003</v>
      </c>
      <c r="K3518" s="118">
        <f>SUMIFS(DATOS!$F:$F,DATOS!$A:$A,$C3518,DATOS!$G:$G,$N$1,DATOS!$E:$E,$Q$1)</f>
        <v>0</v>
      </c>
      <c r="L3518" s="118">
        <f>SUMIFS(DATOS!$F:$F,DATOS!$A:$A,$C3518,DATOS!$G:$G,$O$1,DATOS!$E:$E,$Q$1)</f>
        <v>0</v>
      </c>
      <c r="M3518" s="119">
        <f>SUMIFS(DATOS!$F:$F,DATOS!$A:$A,$C3518,DATOS!$G:$G,$P$1,DATOS!$E:$E,$Q$1)</f>
        <v>0</v>
      </c>
      <c r="N3518" s="117">
        <f>SUMIFS(DATOS!$F:$F,DATOS!$A:$A,$C3518,DATOS!$G:$G,$N$1,DATOS!$L:$L,$R$1)</f>
        <v>0</v>
      </c>
      <c r="O3518" s="118">
        <f>SUMIFS(DATOS!$F:$F,DATOS!$A:$A,$C3518,DATOS!$G:$G,$O$1,DATOS!$L:$L,$R$1)</f>
        <v>0</v>
      </c>
      <c r="P3518" s="119">
        <f>SUMIFS(DATOS!$F:$F,DATOS!$A:$A,$C3518,DATOS!$G:$G,$P$1,DATOS!$L:$L,$R$1)</f>
        <v>0</v>
      </c>
      <c r="Q3518" s="117">
        <f>SUMIFS(DATOS!$F:$F,DATOS!$A:$A,$C3518,DATOS!$G:$G,$N$1,DATOS!$J:$J,$S$1)</f>
        <v>0</v>
      </c>
      <c r="R3518" s="118">
        <f>SUMIFS(DATOS!$F:$F,DATOS!$A:$A,$C3518,DATOS!$G:$G,$O$1,DATOS!$J:$J,$S$1)</f>
        <v>0</v>
      </c>
      <c r="S3518" s="119">
        <f>SUMIFS(DATOS!$F:$F,DATOS!$A:$A,$C3518,DATOS!$G:$G,$P$1,DATOS!$J:$J,$S$1)</f>
        <v>0</v>
      </c>
      <c r="T3518" s="117">
        <f>SUMIFS(DATOS!$F:$F,DATOS!$A:$A,$C3518,DATOS!$G:$G,$N$1,DATOS!$K:$K,$T$1)</f>
        <v>0</v>
      </c>
      <c r="U3518" s="118">
        <f>SUMIFS(DATOS!$F:$F,DATOS!$A:$A,$C3518,DATOS!$G:$G,$O$1,DATOS!$K:$K,$T$1)</f>
        <v>0</v>
      </c>
      <c r="V3518" s="119">
        <f>SUMIFS(DATOS!$F:$F,DATOS!$A:$A,$C3518,DATOS!$G:$G,$P$1,DATOS!$K:$K,$R$1)</f>
        <v>0</v>
      </c>
    </row>
    <row r="3519" spans="1:22">
      <c r="A3519" s="128" t="s">
        <v>452</v>
      </c>
      <c r="B3519" s="128" t="str">
        <f t="shared" si="410"/>
        <v>2 5 6 569 004 001</v>
      </c>
      <c r="C3519" s="5" t="s">
        <v>10608</v>
      </c>
      <c r="D3519" t="s">
        <v>3466</v>
      </c>
      <c r="E3519" s="127">
        <f t="shared" si="412"/>
        <v>0</v>
      </c>
      <c r="F3519" s="127">
        <f t="shared" si="413"/>
        <v>0</v>
      </c>
      <c r="G3519" s="127">
        <f t="shared" si="414"/>
        <v>0</v>
      </c>
      <c r="H3519" s="131">
        <f t="shared" si="415"/>
        <v>0</v>
      </c>
      <c r="I3519" s="128">
        <f t="shared" si="416"/>
        <v>17</v>
      </c>
      <c r="J3519" s="156" t="str">
        <f t="shared" si="411"/>
        <v>2 5 6 569 004</v>
      </c>
      <c r="K3519" s="118">
        <f>SUMIFS(DATOS!$F:$F,DATOS!$A:$A,$C3519,DATOS!$G:$G,$N$1,DATOS!$E:$E,$Q$1)</f>
        <v>0</v>
      </c>
      <c r="L3519" s="118">
        <f>SUMIFS(DATOS!$F:$F,DATOS!$A:$A,$C3519,DATOS!$G:$G,$O$1,DATOS!$E:$E,$Q$1)</f>
        <v>0</v>
      </c>
      <c r="M3519" s="119">
        <f>SUMIFS(DATOS!$F:$F,DATOS!$A:$A,$C3519,DATOS!$G:$G,$P$1,DATOS!$E:$E,$Q$1)</f>
        <v>0</v>
      </c>
      <c r="N3519" s="117">
        <f>SUMIFS(DATOS!$F:$F,DATOS!$A:$A,$C3519,DATOS!$G:$G,$N$1,DATOS!$L:$L,$R$1)</f>
        <v>0</v>
      </c>
      <c r="O3519" s="118">
        <f>SUMIFS(DATOS!$F:$F,DATOS!$A:$A,$C3519,DATOS!$G:$G,$O$1,DATOS!$L:$L,$R$1)</f>
        <v>0</v>
      </c>
      <c r="P3519" s="119">
        <f>SUMIFS(DATOS!$F:$F,DATOS!$A:$A,$C3519,DATOS!$G:$G,$P$1,DATOS!$L:$L,$R$1)</f>
        <v>0</v>
      </c>
      <c r="Q3519" s="117">
        <f>SUMIFS(DATOS!$F:$F,DATOS!$A:$A,$C3519,DATOS!$G:$G,$N$1,DATOS!$J:$J,$S$1)</f>
        <v>0</v>
      </c>
      <c r="R3519" s="118">
        <f>SUMIFS(DATOS!$F:$F,DATOS!$A:$A,$C3519,DATOS!$G:$G,$O$1,DATOS!$J:$J,$S$1)</f>
        <v>0</v>
      </c>
      <c r="S3519" s="119">
        <f>SUMIFS(DATOS!$F:$F,DATOS!$A:$A,$C3519,DATOS!$G:$G,$P$1,DATOS!$J:$J,$S$1)</f>
        <v>0</v>
      </c>
      <c r="T3519" s="117">
        <f>SUMIFS(DATOS!$F:$F,DATOS!$A:$A,$C3519,DATOS!$G:$G,$N$1,DATOS!$K:$K,$T$1)</f>
        <v>0</v>
      </c>
      <c r="U3519" s="118">
        <f>SUMIFS(DATOS!$F:$F,DATOS!$A:$A,$C3519,DATOS!$G:$G,$O$1,DATOS!$K:$K,$T$1)</f>
        <v>0</v>
      </c>
      <c r="V3519" s="119">
        <f>SUMIFS(DATOS!$F:$F,DATOS!$A:$A,$C3519,DATOS!$G:$G,$P$1,DATOS!$K:$K,$R$1)</f>
        <v>0</v>
      </c>
    </row>
    <row r="3520" spans="1:22">
      <c r="A3520" s="128" t="s">
        <v>452</v>
      </c>
      <c r="B3520" s="128" t="str">
        <f t="shared" si="410"/>
        <v>2 5 6 569 005 001</v>
      </c>
      <c r="C3520" s="5" t="s">
        <v>10609</v>
      </c>
      <c r="D3520" t="s">
        <v>3466</v>
      </c>
      <c r="E3520" s="127">
        <f t="shared" si="412"/>
        <v>0</v>
      </c>
      <c r="F3520" s="127">
        <f t="shared" si="413"/>
        <v>0</v>
      </c>
      <c r="G3520" s="127">
        <f t="shared" si="414"/>
        <v>0</v>
      </c>
      <c r="H3520" s="131">
        <f t="shared" si="415"/>
        <v>0</v>
      </c>
      <c r="I3520" s="128">
        <f t="shared" si="416"/>
        <v>17</v>
      </c>
      <c r="J3520" s="156" t="str">
        <f t="shared" si="411"/>
        <v>2 5 6 569 005</v>
      </c>
      <c r="K3520" s="118">
        <f>SUMIFS(DATOS!$F:$F,DATOS!$A:$A,$C3520,DATOS!$G:$G,$N$1,DATOS!$E:$E,$Q$1)</f>
        <v>0</v>
      </c>
      <c r="L3520" s="118">
        <f>SUMIFS(DATOS!$F:$F,DATOS!$A:$A,$C3520,DATOS!$G:$G,$O$1,DATOS!$E:$E,$Q$1)</f>
        <v>0</v>
      </c>
      <c r="M3520" s="119">
        <f>SUMIFS(DATOS!$F:$F,DATOS!$A:$A,$C3520,DATOS!$G:$G,$P$1,DATOS!$E:$E,$Q$1)</f>
        <v>0</v>
      </c>
      <c r="N3520" s="117">
        <f>SUMIFS(DATOS!$F:$F,DATOS!$A:$A,$C3520,DATOS!$G:$G,$N$1,DATOS!$L:$L,$R$1)</f>
        <v>0</v>
      </c>
      <c r="O3520" s="118">
        <f>SUMIFS(DATOS!$F:$F,DATOS!$A:$A,$C3520,DATOS!$G:$G,$O$1,DATOS!$L:$L,$R$1)</f>
        <v>0</v>
      </c>
      <c r="P3520" s="119">
        <f>SUMIFS(DATOS!$F:$F,DATOS!$A:$A,$C3520,DATOS!$G:$G,$P$1,DATOS!$L:$L,$R$1)</f>
        <v>0</v>
      </c>
      <c r="Q3520" s="117">
        <f>SUMIFS(DATOS!$F:$F,DATOS!$A:$A,$C3520,DATOS!$G:$G,$N$1,DATOS!$J:$J,$S$1)</f>
        <v>0</v>
      </c>
      <c r="R3520" s="118">
        <f>SUMIFS(DATOS!$F:$F,DATOS!$A:$A,$C3520,DATOS!$G:$G,$O$1,DATOS!$J:$J,$S$1)</f>
        <v>0</v>
      </c>
      <c r="S3520" s="119">
        <f>SUMIFS(DATOS!$F:$F,DATOS!$A:$A,$C3520,DATOS!$G:$G,$P$1,DATOS!$J:$J,$S$1)</f>
        <v>0</v>
      </c>
      <c r="T3520" s="117">
        <f>SUMIFS(DATOS!$F:$F,DATOS!$A:$A,$C3520,DATOS!$G:$G,$N$1,DATOS!$K:$K,$T$1)</f>
        <v>0</v>
      </c>
      <c r="U3520" s="118">
        <f>SUMIFS(DATOS!$F:$F,DATOS!$A:$A,$C3520,DATOS!$G:$G,$O$1,DATOS!$K:$K,$T$1)</f>
        <v>0</v>
      </c>
      <c r="V3520" s="119">
        <f>SUMIFS(DATOS!$F:$F,DATOS!$A:$A,$C3520,DATOS!$G:$G,$P$1,DATOS!$K:$K,$R$1)</f>
        <v>0</v>
      </c>
    </row>
    <row r="3521" spans="1:22">
      <c r="A3521" s="128" t="s">
        <v>452</v>
      </c>
      <c r="B3521" s="128" t="str">
        <f t="shared" si="410"/>
        <v>2 5 7 571 001 001</v>
      </c>
      <c r="C3521" s="5" t="s">
        <v>5430</v>
      </c>
      <c r="D3521" t="s">
        <v>3467</v>
      </c>
      <c r="E3521" s="127">
        <f t="shared" si="412"/>
        <v>0</v>
      </c>
      <c r="F3521" s="127">
        <f t="shared" si="413"/>
        <v>0</v>
      </c>
      <c r="G3521" s="127">
        <f t="shared" si="414"/>
        <v>0</v>
      </c>
      <c r="H3521" s="131">
        <f t="shared" si="415"/>
        <v>0</v>
      </c>
      <c r="I3521" s="128">
        <f t="shared" si="416"/>
        <v>17</v>
      </c>
      <c r="J3521" s="156" t="str">
        <f t="shared" si="411"/>
        <v>2 5 7 571 001</v>
      </c>
      <c r="K3521" s="118">
        <f>SUMIFS(DATOS!$F:$F,DATOS!$A:$A,$C3521,DATOS!$G:$G,$N$1,DATOS!$E:$E,$Q$1)</f>
        <v>0</v>
      </c>
      <c r="L3521" s="118">
        <f>SUMIFS(DATOS!$F:$F,DATOS!$A:$A,$C3521,DATOS!$G:$G,$O$1,DATOS!$E:$E,$Q$1)</f>
        <v>0</v>
      </c>
      <c r="M3521" s="119">
        <f>SUMIFS(DATOS!$F:$F,DATOS!$A:$A,$C3521,DATOS!$G:$G,$P$1,DATOS!$E:$E,$Q$1)</f>
        <v>0</v>
      </c>
      <c r="N3521" s="117">
        <f>SUMIFS(DATOS!$F:$F,DATOS!$A:$A,$C3521,DATOS!$G:$G,$N$1,DATOS!$L:$L,$R$1)</f>
        <v>0</v>
      </c>
      <c r="O3521" s="118">
        <f>SUMIFS(DATOS!$F:$F,DATOS!$A:$A,$C3521,DATOS!$G:$G,$O$1,DATOS!$L:$L,$R$1)</f>
        <v>0</v>
      </c>
      <c r="P3521" s="119">
        <f>SUMIFS(DATOS!$F:$F,DATOS!$A:$A,$C3521,DATOS!$G:$G,$P$1,DATOS!$L:$L,$R$1)</f>
        <v>0</v>
      </c>
      <c r="Q3521" s="117">
        <f>SUMIFS(DATOS!$F:$F,DATOS!$A:$A,$C3521,DATOS!$G:$G,$N$1,DATOS!$J:$J,$S$1)</f>
        <v>0</v>
      </c>
      <c r="R3521" s="118">
        <f>SUMIFS(DATOS!$F:$F,DATOS!$A:$A,$C3521,DATOS!$G:$G,$O$1,DATOS!$J:$J,$S$1)</f>
        <v>0</v>
      </c>
      <c r="S3521" s="119">
        <f>SUMIFS(DATOS!$F:$F,DATOS!$A:$A,$C3521,DATOS!$G:$G,$P$1,DATOS!$J:$J,$S$1)</f>
        <v>0</v>
      </c>
      <c r="T3521" s="117">
        <f>SUMIFS(DATOS!$F:$F,DATOS!$A:$A,$C3521,DATOS!$G:$G,$N$1,DATOS!$K:$K,$T$1)</f>
        <v>0</v>
      </c>
      <c r="U3521" s="118">
        <f>SUMIFS(DATOS!$F:$F,DATOS!$A:$A,$C3521,DATOS!$G:$G,$O$1,DATOS!$K:$K,$T$1)</f>
        <v>0</v>
      </c>
      <c r="V3521" s="119">
        <f>SUMIFS(DATOS!$F:$F,DATOS!$A:$A,$C3521,DATOS!$G:$G,$P$1,DATOS!$K:$K,$R$1)</f>
        <v>0</v>
      </c>
    </row>
    <row r="3522" spans="1:22">
      <c r="A3522" s="128" t="s">
        <v>452</v>
      </c>
      <c r="B3522" s="128" t="str">
        <f t="shared" si="410"/>
        <v>2 5 7 571 002 001</v>
      </c>
      <c r="C3522" s="5" t="s">
        <v>10610</v>
      </c>
      <c r="D3522" t="s">
        <v>3467</v>
      </c>
      <c r="E3522" s="127">
        <f t="shared" si="412"/>
        <v>0</v>
      </c>
      <c r="F3522" s="127">
        <f t="shared" si="413"/>
        <v>0</v>
      </c>
      <c r="G3522" s="127">
        <f t="shared" si="414"/>
        <v>0</v>
      </c>
      <c r="H3522" s="131">
        <f t="shared" si="415"/>
        <v>0</v>
      </c>
      <c r="I3522" s="128">
        <f t="shared" si="416"/>
        <v>17</v>
      </c>
      <c r="J3522" s="156" t="str">
        <f t="shared" si="411"/>
        <v>2 5 7 571 002</v>
      </c>
      <c r="K3522" s="118">
        <f>SUMIFS(DATOS!$F:$F,DATOS!$A:$A,$C3522,DATOS!$G:$G,$N$1,DATOS!$E:$E,$Q$1)</f>
        <v>0</v>
      </c>
      <c r="L3522" s="118">
        <f>SUMIFS(DATOS!$F:$F,DATOS!$A:$A,$C3522,DATOS!$G:$G,$O$1,DATOS!$E:$E,$Q$1)</f>
        <v>0</v>
      </c>
      <c r="M3522" s="119">
        <f>SUMIFS(DATOS!$F:$F,DATOS!$A:$A,$C3522,DATOS!$G:$G,$P$1,DATOS!$E:$E,$Q$1)</f>
        <v>0</v>
      </c>
      <c r="N3522" s="117">
        <f>SUMIFS(DATOS!$F:$F,DATOS!$A:$A,$C3522,DATOS!$G:$G,$N$1,DATOS!$L:$L,$R$1)</f>
        <v>0</v>
      </c>
      <c r="O3522" s="118">
        <f>SUMIFS(DATOS!$F:$F,DATOS!$A:$A,$C3522,DATOS!$G:$G,$O$1,DATOS!$L:$L,$R$1)</f>
        <v>0</v>
      </c>
      <c r="P3522" s="119">
        <f>SUMIFS(DATOS!$F:$F,DATOS!$A:$A,$C3522,DATOS!$G:$G,$P$1,DATOS!$L:$L,$R$1)</f>
        <v>0</v>
      </c>
      <c r="Q3522" s="117">
        <f>SUMIFS(DATOS!$F:$F,DATOS!$A:$A,$C3522,DATOS!$G:$G,$N$1,DATOS!$J:$J,$S$1)</f>
        <v>0</v>
      </c>
      <c r="R3522" s="118">
        <f>SUMIFS(DATOS!$F:$F,DATOS!$A:$A,$C3522,DATOS!$G:$G,$O$1,DATOS!$J:$J,$S$1)</f>
        <v>0</v>
      </c>
      <c r="S3522" s="119">
        <f>SUMIFS(DATOS!$F:$F,DATOS!$A:$A,$C3522,DATOS!$G:$G,$P$1,DATOS!$J:$J,$S$1)</f>
        <v>0</v>
      </c>
      <c r="T3522" s="117">
        <f>SUMIFS(DATOS!$F:$F,DATOS!$A:$A,$C3522,DATOS!$G:$G,$N$1,DATOS!$K:$K,$T$1)</f>
        <v>0</v>
      </c>
      <c r="U3522" s="118">
        <f>SUMIFS(DATOS!$F:$F,DATOS!$A:$A,$C3522,DATOS!$G:$G,$O$1,DATOS!$K:$K,$T$1)</f>
        <v>0</v>
      </c>
      <c r="V3522" s="119">
        <f>SUMIFS(DATOS!$F:$F,DATOS!$A:$A,$C3522,DATOS!$G:$G,$P$1,DATOS!$K:$K,$R$1)</f>
        <v>0</v>
      </c>
    </row>
    <row r="3523" spans="1:22">
      <c r="A3523" s="128" t="s">
        <v>452</v>
      </c>
      <c r="B3523" s="128" t="str">
        <f t="shared" si="410"/>
        <v>2 5 7 571 003 001</v>
      </c>
      <c r="C3523" s="5" t="s">
        <v>10611</v>
      </c>
      <c r="D3523" t="s">
        <v>3467</v>
      </c>
      <c r="E3523" s="127">
        <f t="shared" si="412"/>
        <v>0</v>
      </c>
      <c r="F3523" s="127">
        <f t="shared" si="413"/>
        <v>0</v>
      </c>
      <c r="G3523" s="127">
        <f t="shared" si="414"/>
        <v>0</v>
      </c>
      <c r="H3523" s="131">
        <f t="shared" si="415"/>
        <v>0</v>
      </c>
      <c r="I3523" s="128">
        <f t="shared" si="416"/>
        <v>17</v>
      </c>
      <c r="J3523" s="156" t="str">
        <f t="shared" si="411"/>
        <v>2 5 7 571 003</v>
      </c>
      <c r="K3523" s="118">
        <f>SUMIFS(DATOS!$F:$F,DATOS!$A:$A,$C3523,DATOS!$G:$G,$N$1,DATOS!$E:$E,$Q$1)</f>
        <v>0</v>
      </c>
      <c r="L3523" s="118">
        <f>SUMIFS(DATOS!$F:$F,DATOS!$A:$A,$C3523,DATOS!$G:$G,$O$1,DATOS!$E:$E,$Q$1)</f>
        <v>0</v>
      </c>
      <c r="M3523" s="119">
        <f>SUMIFS(DATOS!$F:$F,DATOS!$A:$A,$C3523,DATOS!$G:$G,$P$1,DATOS!$E:$E,$Q$1)</f>
        <v>0</v>
      </c>
      <c r="N3523" s="117">
        <f>SUMIFS(DATOS!$F:$F,DATOS!$A:$A,$C3523,DATOS!$G:$G,$N$1,DATOS!$L:$L,$R$1)</f>
        <v>0</v>
      </c>
      <c r="O3523" s="118">
        <f>SUMIFS(DATOS!$F:$F,DATOS!$A:$A,$C3523,DATOS!$G:$G,$O$1,DATOS!$L:$L,$R$1)</f>
        <v>0</v>
      </c>
      <c r="P3523" s="119">
        <f>SUMIFS(DATOS!$F:$F,DATOS!$A:$A,$C3523,DATOS!$G:$G,$P$1,DATOS!$L:$L,$R$1)</f>
        <v>0</v>
      </c>
      <c r="Q3523" s="117">
        <f>SUMIFS(DATOS!$F:$F,DATOS!$A:$A,$C3523,DATOS!$G:$G,$N$1,DATOS!$J:$J,$S$1)</f>
        <v>0</v>
      </c>
      <c r="R3523" s="118">
        <f>SUMIFS(DATOS!$F:$F,DATOS!$A:$A,$C3523,DATOS!$G:$G,$O$1,DATOS!$J:$J,$S$1)</f>
        <v>0</v>
      </c>
      <c r="S3523" s="119">
        <f>SUMIFS(DATOS!$F:$F,DATOS!$A:$A,$C3523,DATOS!$G:$G,$P$1,DATOS!$J:$J,$S$1)</f>
        <v>0</v>
      </c>
      <c r="T3523" s="117">
        <f>SUMIFS(DATOS!$F:$F,DATOS!$A:$A,$C3523,DATOS!$G:$G,$N$1,DATOS!$K:$K,$T$1)</f>
        <v>0</v>
      </c>
      <c r="U3523" s="118">
        <f>SUMIFS(DATOS!$F:$F,DATOS!$A:$A,$C3523,DATOS!$G:$G,$O$1,DATOS!$K:$K,$T$1)</f>
        <v>0</v>
      </c>
      <c r="V3523" s="119">
        <f>SUMIFS(DATOS!$F:$F,DATOS!$A:$A,$C3523,DATOS!$G:$G,$P$1,DATOS!$K:$K,$R$1)</f>
        <v>0</v>
      </c>
    </row>
    <row r="3524" spans="1:22">
      <c r="A3524" s="128" t="s">
        <v>452</v>
      </c>
      <c r="B3524" s="128" t="str">
        <f t="shared" si="410"/>
        <v>2 5 7 571 004 001</v>
      </c>
      <c r="C3524" s="5" t="s">
        <v>10612</v>
      </c>
      <c r="D3524" t="s">
        <v>3467</v>
      </c>
      <c r="E3524" s="127">
        <f t="shared" si="412"/>
        <v>0</v>
      </c>
      <c r="F3524" s="127">
        <f t="shared" si="413"/>
        <v>0</v>
      </c>
      <c r="G3524" s="127">
        <f t="shared" si="414"/>
        <v>0</v>
      </c>
      <c r="H3524" s="131">
        <f t="shared" si="415"/>
        <v>0</v>
      </c>
      <c r="I3524" s="128">
        <f t="shared" si="416"/>
        <v>17</v>
      </c>
      <c r="J3524" s="156" t="str">
        <f t="shared" si="411"/>
        <v>2 5 7 571 004</v>
      </c>
      <c r="K3524" s="118">
        <f>SUMIFS(DATOS!$F:$F,DATOS!$A:$A,$C3524,DATOS!$G:$G,$N$1,DATOS!$E:$E,$Q$1)</f>
        <v>0</v>
      </c>
      <c r="L3524" s="118">
        <f>SUMIFS(DATOS!$F:$F,DATOS!$A:$A,$C3524,DATOS!$G:$G,$O$1,DATOS!$E:$E,$Q$1)</f>
        <v>0</v>
      </c>
      <c r="M3524" s="119">
        <f>SUMIFS(DATOS!$F:$F,DATOS!$A:$A,$C3524,DATOS!$G:$G,$P$1,DATOS!$E:$E,$Q$1)</f>
        <v>0</v>
      </c>
      <c r="N3524" s="117">
        <f>SUMIFS(DATOS!$F:$F,DATOS!$A:$A,$C3524,DATOS!$G:$G,$N$1,DATOS!$L:$L,$R$1)</f>
        <v>0</v>
      </c>
      <c r="O3524" s="118">
        <f>SUMIFS(DATOS!$F:$F,DATOS!$A:$A,$C3524,DATOS!$G:$G,$O$1,DATOS!$L:$L,$R$1)</f>
        <v>0</v>
      </c>
      <c r="P3524" s="119">
        <f>SUMIFS(DATOS!$F:$F,DATOS!$A:$A,$C3524,DATOS!$G:$G,$P$1,DATOS!$L:$L,$R$1)</f>
        <v>0</v>
      </c>
      <c r="Q3524" s="117">
        <f>SUMIFS(DATOS!$F:$F,DATOS!$A:$A,$C3524,DATOS!$G:$G,$N$1,DATOS!$J:$J,$S$1)</f>
        <v>0</v>
      </c>
      <c r="R3524" s="118">
        <f>SUMIFS(DATOS!$F:$F,DATOS!$A:$A,$C3524,DATOS!$G:$G,$O$1,DATOS!$J:$J,$S$1)</f>
        <v>0</v>
      </c>
      <c r="S3524" s="119">
        <f>SUMIFS(DATOS!$F:$F,DATOS!$A:$A,$C3524,DATOS!$G:$G,$P$1,DATOS!$J:$J,$S$1)</f>
        <v>0</v>
      </c>
      <c r="T3524" s="117">
        <f>SUMIFS(DATOS!$F:$F,DATOS!$A:$A,$C3524,DATOS!$G:$G,$N$1,DATOS!$K:$K,$T$1)</f>
        <v>0</v>
      </c>
      <c r="U3524" s="118">
        <f>SUMIFS(DATOS!$F:$F,DATOS!$A:$A,$C3524,DATOS!$G:$G,$O$1,DATOS!$K:$K,$T$1)</f>
        <v>0</v>
      </c>
      <c r="V3524" s="119">
        <f>SUMIFS(DATOS!$F:$F,DATOS!$A:$A,$C3524,DATOS!$G:$G,$P$1,DATOS!$K:$K,$R$1)</f>
        <v>0</v>
      </c>
    </row>
    <row r="3525" spans="1:22">
      <c r="A3525" s="128" t="s">
        <v>452</v>
      </c>
      <c r="B3525" s="128" t="str">
        <f t="shared" ref="B3525:B3588" si="417">MID(C3525,1,I3525)</f>
        <v>2 5 7 571 005 001</v>
      </c>
      <c r="C3525" s="5" t="s">
        <v>10613</v>
      </c>
      <c r="D3525" t="s">
        <v>3467</v>
      </c>
      <c r="E3525" s="127">
        <f t="shared" si="412"/>
        <v>0</v>
      </c>
      <c r="F3525" s="127">
        <f t="shared" si="413"/>
        <v>0</v>
      </c>
      <c r="G3525" s="127">
        <f t="shared" si="414"/>
        <v>0</v>
      </c>
      <c r="H3525" s="131">
        <f t="shared" si="415"/>
        <v>0</v>
      </c>
      <c r="I3525" s="128">
        <f t="shared" si="416"/>
        <v>17</v>
      </c>
      <c r="J3525" s="156" t="str">
        <f t="shared" si="411"/>
        <v>2 5 7 571 005</v>
      </c>
      <c r="K3525" s="118">
        <f>SUMIFS(DATOS!$F:$F,DATOS!$A:$A,$C3525,DATOS!$G:$G,$N$1,DATOS!$E:$E,$Q$1)</f>
        <v>0</v>
      </c>
      <c r="L3525" s="118">
        <f>SUMIFS(DATOS!$F:$F,DATOS!$A:$A,$C3525,DATOS!$G:$G,$O$1,DATOS!$E:$E,$Q$1)</f>
        <v>0</v>
      </c>
      <c r="M3525" s="119">
        <f>SUMIFS(DATOS!$F:$F,DATOS!$A:$A,$C3525,DATOS!$G:$G,$P$1,DATOS!$E:$E,$Q$1)</f>
        <v>0</v>
      </c>
      <c r="N3525" s="117">
        <f>SUMIFS(DATOS!$F:$F,DATOS!$A:$A,$C3525,DATOS!$G:$G,$N$1,DATOS!$L:$L,$R$1)</f>
        <v>0</v>
      </c>
      <c r="O3525" s="118">
        <f>SUMIFS(DATOS!$F:$F,DATOS!$A:$A,$C3525,DATOS!$G:$G,$O$1,DATOS!$L:$L,$R$1)</f>
        <v>0</v>
      </c>
      <c r="P3525" s="119">
        <f>SUMIFS(DATOS!$F:$F,DATOS!$A:$A,$C3525,DATOS!$G:$G,$P$1,DATOS!$L:$L,$R$1)</f>
        <v>0</v>
      </c>
      <c r="Q3525" s="117">
        <f>SUMIFS(DATOS!$F:$F,DATOS!$A:$A,$C3525,DATOS!$G:$G,$N$1,DATOS!$J:$J,$S$1)</f>
        <v>0</v>
      </c>
      <c r="R3525" s="118">
        <f>SUMIFS(DATOS!$F:$F,DATOS!$A:$A,$C3525,DATOS!$G:$G,$O$1,DATOS!$J:$J,$S$1)</f>
        <v>0</v>
      </c>
      <c r="S3525" s="119">
        <f>SUMIFS(DATOS!$F:$F,DATOS!$A:$A,$C3525,DATOS!$G:$G,$P$1,DATOS!$J:$J,$S$1)</f>
        <v>0</v>
      </c>
      <c r="T3525" s="117">
        <f>SUMIFS(DATOS!$F:$F,DATOS!$A:$A,$C3525,DATOS!$G:$G,$N$1,DATOS!$K:$K,$T$1)</f>
        <v>0</v>
      </c>
      <c r="U3525" s="118">
        <f>SUMIFS(DATOS!$F:$F,DATOS!$A:$A,$C3525,DATOS!$G:$G,$O$1,DATOS!$K:$K,$T$1)</f>
        <v>0</v>
      </c>
      <c r="V3525" s="119">
        <f>SUMIFS(DATOS!$F:$F,DATOS!$A:$A,$C3525,DATOS!$G:$G,$P$1,DATOS!$K:$K,$R$1)</f>
        <v>0</v>
      </c>
    </row>
    <row r="3526" spans="1:22">
      <c r="A3526" s="128" t="s">
        <v>452</v>
      </c>
      <c r="B3526" s="128" t="str">
        <f t="shared" si="417"/>
        <v>2 5 7 572 001 001</v>
      </c>
      <c r="C3526" s="5" t="s">
        <v>5438</v>
      </c>
      <c r="D3526" t="s">
        <v>3468</v>
      </c>
      <c r="E3526" s="127">
        <f t="shared" si="412"/>
        <v>0</v>
      </c>
      <c r="F3526" s="127">
        <f t="shared" si="413"/>
        <v>0</v>
      </c>
      <c r="G3526" s="127">
        <f t="shared" si="414"/>
        <v>0</v>
      </c>
      <c r="H3526" s="131">
        <f t="shared" si="415"/>
        <v>0</v>
      </c>
      <c r="I3526" s="128">
        <f t="shared" si="416"/>
        <v>17</v>
      </c>
      <c r="J3526" s="156" t="str">
        <f t="shared" si="411"/>
        <v>2 5 7 572 001</v>
      </c>
      <c r="K3526" s="118">
        <f>SUMIFS(DATOS!$F:$F,DATOS!$A:$A,$C3526,DATOS!$G:$G,$N$1,DATOS!$E:$E,$Q$1)</f>
        <v>0</v>
      </c>
      <c r="L3526" s="118">
        <f>SUMIFS(DATOS!$F:$F,DATOS!$A:$A,$C3526,DATOS!$G:$G,$O$1,DATOS!$E:$E,$Q$1)</f>
        <v>0</v>
      </c>
      <c r="M3526" s="119">
        <f>SUMIFS(DATOS!$F:$F,DATOS!$A:$A,$C3526,DATOS!$G:$G,$P$1,DATOS!$E:$E,$Q$1)</f>
        <v>0</v>
      </c>
      <c r="N3526" s="117">
        <f>SUMIFS(DATOS!$F:$F,DATOS!$A:$A,$C3526,DATOS!$G:$G,$N$1,DATOS!$L:$L,$R$1)</f>
        <v>0</v>
      </c>
      <c r="O3526" s="118">
        <f>SUMIFS(DATOS!$F:$F,DATOS!$A:$A,$C3526,DATOS!$G:$G,$O$1,DATOS!$L:$L,$R$1)</f>
        <v>0</v>
      </c>
      <c r="P3526" s="119">
        <f>SUMIFS(DATOS!$F:$F,DATOS!$A:$A,$C3526,DATOS!$G:$G,$P$1,DATOS!$L:$L,$R$1)</f>
        <v>0</v>
      </c>
      <c r="Q3526" s="117">
        <f>SUMIFS(DATOS!$F:$F,DATOS!$A:$A,$C3526,DATOS!$G:$G,$N$1,DATOS!$J:$J,$S$1)</f>
        <v>0</v>
      </c>
      <c r="R3526" s="118">
        <f>SUMIFS(DATOS!$F:$F,DATOS!$A:$A,$C3526,DATOS!$G:$G,$O$1,DATOS!$J:$J,$S$1)</f>
        <v>0</v>
      </c>
      <c r="S3526" s="119">
        <f>SUMIFS(DATOS!$F:$F,DATOS!$A:$A,$C3526,DATOS!$G:$G,$P$1,DATOS!$J:$J,$S$1)</f>
        <v>0</v>
      </c>
      <c r="T3526" s="117">
        <f>SUMIFS(DATOS!$F:$F,DATOS!$A:$A,$C3526,DATOS!$G:$G,$N$1,DATOS!$K:$K,$T$1)</f>
        <v>0</v>
      </c>
      <c r="U3526" s="118">
        <f>SUMIFS(DATOS!$F:$F,DATOS!$A:$A,$C3526,DATOS!$G:$G,$O$1,DATOS!$K:$K,$T$1)</f>
        <v>0</v>
      </c>
      <c r="V3526" s="119">
        <f>SUMIFS(DATOS!$F:$F,DATOS!$A:$A,$C3526,DATOS!$G:$G,$P$1,DATOS!$K:$K,$R$1)</f>
        <v>0</v>
      </c>
    </row>
    <row r="3527" spans="1:22">
      <c r="A3527" s="128" t="s">
        <v>452</v>
      </c>
      <c r="B3527" s="128" t="str">
        <f t="shared" si="417"/>
        <v>2 5 7 572 002 001</v>
      </c>
      <c r="C3527" s="5" t="s">
        <v>10614</v>
      </c>
      <c r="D3527" t="s">
        <v>3468</v>
      </c>
      <c r="E3527" s="127">
        <f t="shared" si="412"/>
        <v>0</v>
      </c>
      <c r="F3527" s="127">
        <f t="shared" si="413"/>
        <v>0</v>
      </c>
      <c r="G3527" s="127">
        <f t="shared" si="414"/>
        <v>0</v>
      </c>
      <c r="H3527" s="131">
        <f t="shared" si="415"/>
        <v>0</v>
      </c>
      <c r="I3527" s="128">
        <f t="shared" si="416"/>
        <v>17</v>
      </c>
      <c r="J3527" s="156" t="str">
        <f t="shared" si="411"/>
        <v>2 5 7 572 002</v>
      </c>
      <c r="K3527" s="118">
        <f>SUMIFS(DATOS!$F:$F,DATOS!$A:$A,$C3527,DATOS!$G:$G,$N$1,DATOS!$E:$E,$Q$1)</f>
        <v>0</v>
      </c>
      <c r="L3527" s="118">
        <f>SUMIFS(DATOS!$F:$F,DATOS!$A:$A,$C3527,DATOS!$G:$G,$O$1,DATOS!$E:$E,$Q$1)</f>
        <v>0</v>
      </c>
      <c r="M3527" s="119">
        <f>SUMIFS(DATOS!$F:$F,DATOS!$A:$A,$C3527,DATOS!$G:$G,$P$1,DATOS!$E:$E,$Q$1)</f>
        <v>0</v>
      </c>
      <c r="N3527" s="117">
        <f>SUMIFS(DATOS!$F:$F,DATOS!$A:$A,$C3527,DATOS!$G:$G,$N$1,DATOS!$L:$L,$R$1)</f>
        <v>0</v>
      </c>
      <c r="O3527" s="118">
        <f>SUMIFS(DATOS!$F:$F,DATOS!$A:$A,$C3527,DATOS!$G:$G,$O$1,DATOS!$L:$L,$R$1)</f>
        <v>0</v>
      </c>
      <c r="P3527" s="119">
        <f>SUMIFS(DATOS!$F:$F,DATOS!$A:$A,$C3527,DATOS!$G:$G,$P$1,DATOS!$L:$L,$R$1)</f>
        <v>0</v>
      </c>
      <c r="Q3527" s="117">
        <f>SUMIFS(DATOS!$F:$F,DATOS!$A:$A,$C3527,DATOS!$G:$G,$N$1,DATOS!$J:$J,$S$1)</f>
        <v>0</v>
      </c>
      <c r="R3527" s="118">
        <f>SUMIFS(DATOS!$F:$F,DATOS!$A:$A,$C3527,DATOS!$G:$G,$O$1,DATOS!$J:$J,$S$1)</f>
        <v>0</v>
      </c>
      <c r="S3527" s="119">
        <f>SUMIFS(DATOS!$F:$F,DATOS!$A:$A,$C3527,DATOS!$G:$G,$P$1,DATOS!$J:$J,$S$1)</f>
        <v>0</v>
      </c>
      <c r="T3527" s="117">
        <f>SUMIFS(DATOS!$F:$F,DATOS!$A:$A,$C3527,DATOS!$G:$G,$N$1,DATOS!$K:$K,$T$1)</f>
        <v>0</v>
      </c>
      <c r="U3527" s="118">
        <f>SUMIFS(DATOS!$F:$F,DATOS!$A:$A,$C3527,DATOS!$G:$G,$O$1,DATOS!$K:$K,$T$1)</f>
        <v>0</v>
      </c>
      <c r="V3527" s="119">
        <f>SUMIFS(DATOS!$F:$F,DATOS!$A:$A,$C3527,DATOS!$G:$G,$P$1,DATOS!$K:$K,$R$1)</f>
        <v>0</v>
      </c>
    </row>
    <row r="3528" spans="1:22">
      <c r="A3528" s="128" t="s">
        <v>452</v>
      </c>
      <c r="B3528" s="128" t="str">
        <f t="shared" si="417"/>
        <v>2 5 7 572 003 001</v>
      </c>
      <c r="C3528" s="5" t="s">
        <v>10615</v>
      </c>
      <c r="D3528" t="s">
        <v>3468</v>
      </c>
      <c r="E3528" s="127">
        <f t="shared" si="412"/>
        <v>0</v>
      </c>
      <c r="F3528" s="127">
        <f t="shared" si="413"/>
        <v>0</v>
      </c>
      <c r="G3528" s="127">
        <f t="shared" si="414"/>
        <v>0</v>
      </c>
      <c r="H3528" s="131">
        <f t="shared" si="415"/>
        <v>0</v>
      </c>
      <c r="I3528" s="128">
        <f t="shared" si="416"/>
        <v>17</v>
      </c>
      <c r="J3528" s="156" t="str">
        <f t="shared" si="411"/>
        <v>2 5 7 572 003</v>
      </c>
      <c r="K3528" s="118">
        <f>SUMIFS(DATOS!$F:$F,DATOS!$A:$A,$C3528,DATOS!$G:$G,$N$1,DATOS!$E:$E,$Q$1)</f>
        <v>0</v>
      </c>
      <c r="L3528" s="118">
        <f>SUMIFS(DATOS!$F:$F,DATOS!$A:$A,$C3528,DATOS!$G:$G,$O$1,DATOS!$E:$E,$Q$1)</f>
        <v>0</v>
      </c>
      <c r="M3528" s="119">
        <f>SUMIFS(DATOS!$F:$F,DATOS!$A:$A,$C3528,DATOS!$G:$G,$P$1,DATOS!$E:$E,$Q$1)</f>
        <v>0</v>
      </c>
      <c r="N3528" s="117">
        <f>SUMIFS(DATOS!$F:$F,DATOS!$A:$A,$C3528,DATOS!$G:$G,$N$1,DATOS!$L:$L,$R$1)</f>
        <v>0</v>
      </c>
      <c r="O3528" s="118">
        <f>SUMIFS(DATOS!$F:$F,DATOS!$A:$A,$C3528,DATOS!$G:$G,$O$1,DATOS!$L:$L,$R$1)</f>
        <v>0</v>
      </c>
      <c r="P3528" s="119">
        <f>SUMIFS(DATOS!$F:$F,DATOS!$A:$A,$C3528,DATOS!$G:$G,$P$1,DATOS!$L:$L,$R$1)</f>
        <v>0</v>
      </c>
      <c r="Q3528" s="117">
        <f>SUMIFS(DATOS!$F:$F,DATOS!$A:$A,$C3528,DATOS!$G:$G,$N$1,DATOS!$J:$J,$S$1)</f>
        <v>0</v>
      </c>
      <c r="R3528" s="118">
        <f>SUMIFS(DATOS!$F:$F,DATOS!$A:$A,$C3528,DATOS!$G:$G,$O$1,DATOS!$J:$J,$S$1)</f>
        <v>0</v>
      </c>
      <c r="S3528" s="119">
        <f>SUMIFS(DATOS!$F:$F,DATOS!$A:$A,$C3528,DATOS!$G:$G,$P$1,DATOS!$J:$J,$S$1)</f>
        <v>0</v>
      </c>
      <c r="T3528" s="117">
        <f>SUMIFS(DATOS!$F:$F,DATOS!$A:$A,$C3528,DATOS!$G:$G,$N$1,DATOS!$K:$K,$T$1)</f>
        <v>0</v>
      </c>
      <c r="U3528" s="118">
        <f>SUMIFS(DATOS!$F:$F,DATOS!$A:$A,$C3528,DATOS!$G:$G,$O$1,DATOS!$K:$K,$T$1)</f>
        <v>0</v>
      </c>
      <c r="V3528" s="119">
        <f>SUMIFS(DATOS!$F:$F,DATOS!$A:$A,$C3528,DATOS!$G:$G,$P$1,DATOS!$K:$K,$R$1)</f>
        <v>0</v>
      </c>
    </row>
    <row r="3529" spans="1:22">
      <c r="A3529" s="128" t="s">
        <v>452</v>
      </c>
      <c r="B3529" s="128" t="str">
        <f t="shared" si="417"/>
        <v>2 5 7 572 004 001</v>
      </c>
      <c r="C3529" s="5" t="s">
        <v>10616</v>
      </c>
      <c r="D3529" t="s">
        <v>3468</v>
      </c>
      <c r="E3529" s="127">
        <f t="shared" si="412"/>
        <v>0</v>
      </c>
      <c r="F3529" s="127">
        <f t="shared" si="413"/>
        <v>0</v>
      </c>
      <c r="G3529" s="127">
        <f t="shared" si="414"/>
        <v>0</v>
      </c>
      <c r="H3529" s="131">
        <f t="shared" si="415"/>
        <v>0</v>
      </c>
      <c r="I3529" s="128">
        <f t="shared" si="416"/>
        <v>17</v>
      </c>
      <c r="J3529" s="156" t="str">
        <f t="shared" si="411"/>
        <v>2 5 7 572 004</v>
      </c>
      <c r="K3529" s="118">
        <f>SUMIFS(DATOS!$F:$F,DATOS!$A:$A,$C3529,DATOS!$G:$G,$N$1,DATOS!$E:$E,$Q$1)</f>
        <v>0</v>
      </c>
      <c r="L3529" s="118">
        <f>SUMIFS(DATOS!$F:$F,DATOS!$A:$A,$C3529,DATOS!$G:$G,$O$1,DATOS!$E:$E,$Q$1)</f>
        <v>0</v>
      </c>
      <c r="M3529" s="119">
        <f>SUMIFS(DATOS!$F:$F,DATOS!$A:$A,$C3529,DATOS!$G:$G,$P$1,DATOS!$E:$E,$Q$1)</f>
        <v>0</v>
      </c>
      <c r="N3529" s="117">
        <f>SUMIFS(DATOS!$F:$F,DATOS!$A:$A,$C3529,DATOS!$G:$G,$N$1,DATOS!$L:$L,$R$1)</f>
        <v>0</v>
      </c>
      <c r="O3529" s="118">
        <f>SUMIFS(DATOS!$F:$F,DATOS!$A:$A,$C3529,DATOS!$G:$G,$O$1,DATOS!$L:$L,$R$1)</f>
        <v>0</v>
      </c>
      <c r="P3529" s="119">
        <f>SUMIFS(DATOS!$F:$F,DATOS!$A:$A,$C3529,DATOS!$G:$G,$P$1,DATOS!$L:$L,$R$1)</f>
        <v>0</v>
      </c>
      <c r="Q3529" s="117">
        <f>SUMIFS(DATOS!$F:$F,DATOS!$A:$A,$C3529,DATOS!$G:$G,$N$1,DATOS!$J:$J,$S$1)</f>
        <v>0</v>
      </c>
      <c r="R3529" s="118">
        <f>SUMIFS(DATOS!$F:$F,DATOS!$A:$A,$C3529,DATOS!$G:$G,$O$1,DATOS!$J:$J,$S$1)</f>
        <v>0</v>
      </c>
      <c r="S3529" s="119">
        <f>SUMIFS(DATOS!$F:$F,DATOS!$A:$A,$C3529,DATOS!$G:$G,$P$1,DATOS!$J:$J,$S$1)</f>
        <v>0</v>
      </c>
      <c r="T3529" s="117">
        <f>SUMIFS(DATOS!$F:$F,DATOS!$A:$A,$C3529,DATOS!$G:$G,$N$1,DATOS!$K:$K,$T$1)</f>
        <v>0</v>
      </c>
      <c r="U3529" s="118">
        <f>SUMIFS(DATOS!$F:$F,DATOS!$A:$A,$C3529,DATOS!$G:$G,$O$1,DATOS!$K:$K,$T$1)</f>
        <v>0</v>
      </c>
      <c r="V3529" s="119">
        <f>SUMIFS(DATOS!$F:$F,DATOS!$A:$A,$C3529,DATOS!$G:$G,$P$1,DATOS!$K:$K,$R$1)</f>
        <v>0</v>
      </c>
    </row>
    <row r="3530" spans="1:22">
      <c r="A3530" s="128" t="s">
        <v>452</v>
      </c>
      <c r="B3530" s="128" t="str">
        <f t="shared" si="417"/>
        <v>2 5 7 572 005 001</v>
      </c>
      <c r="C3530" s="5" t="s">
        <v>10617</v>
      </c>
      <c r="D3530" t="s">
        <v>3468</v>
      </c>
      <c r="E3530" s="127">
        <f t="shared" si="412"/>
        <v>0</v>
      </c>
      <c r="F3530" s="127">
        <f t="shared" si="413"/>
        <v>0</v>
      </c>
      <c r="G3530" s="127">
        <f t="shared" si="414"/>
        <v>0</v>
      </c>
      <c r="H3530" s="131">
        <f t="shared" si="415"/>
        <v>0</v>
      </c>
      <c r="I3530" s="128">
        <f t="shared" si="416"/>
        <v>17</v>
      </c>
      <c r="J3530" s="156" t="str">
        <f t="shared" si="411"/>
        <v>2 5 7 572 005</v>
      </c>
      <c r="K3530" s="118">
        <f>SUMIFS(DATOS!$F:$F,DATOS!$A:$A,$C3530,DATOS!$G:$G,$N$1,DATOS!$E:$E,$Q$1)</f>
        <v>0</v>
      </c>
      <c r="L3530" s="118">
        <f>SUMIFS(DATOS!$F:$F,DATOS!$A:$A,$C3530,DATOS!$G:$G,$O$1,DATOS!$E:$E,$Q$1)</f>
        <v>0</v>
      </c>
      <c r="M3530" s="119">
        <f>SUMIFS(DATOS!$F:$F,DATOS!$A:$A,$C3530,DATOS!$G:$G,$P$1,DATOS!$E:$E,$Q$1)</f>
        <v>0</v>
      </c>
      <c r="N3530" s="117">
        <f>SUMIFS(DATOS!$F:$F,DATOS!$A:$A,$C3530,DATOS!$G:$G,$N$1,DATOS!$L:$L,$R$1)</f>
        <v>0</v>
      </c>
      <c r="O3530" s="118">
        <f>SUMIFS(DATOS!$F:$F,DATOS!$A:$A,$C3530,DATOS!$G:$G,$O$1,DATOS!$L:$L,$R$1)</f>
        <v>0</v>
      </c>
      <c r="P3530" s="119">
        <f>SUMIFS(DATOS!$F:$F,DATOS!$A:$A,$C3530,DATOS!$G:$G,$P$1,DATOS!$L:$L,$R$1)</f>
        <v>0</v>
      </c>
      <c r="Q3530" s="117">
        <f>SUMIFS(DATOS!$F:$F,DATOS!$A:$A,$C3530,DATOS!$G:$G,$N$1,DATOS!$J:$J,$S$1)</f>
        <v>0</v>
      </c>
      <c r="R3530" s="118">
        <f>SUMIFS(DATOS!$F:$F,DATOS!$A:$A,$C3530,DATOS!$G:$G,$O$1,DATOS!$J:$J,$S$1)</f>
        <v>0</v>
      </c>
      <c r="S3530" s="119">
        <f>SUMIFS(DATOS!$F:$F,DATOS!$A:$A,$C3530,DATOS!$G:$G,$P$1,DATOS!$J:$J,$S$1)</f>
        <v>0</v>
      </c>
      <c r="T3530" s="117">
        <f>SUMIFS(DATOS!$F:$F,DATOS!$A:$A,$C3530,DATOS!$G:$G,$N$1,DATOS!$K:$K,$T$1)</f>
        <v>0</v>
      </c>
      <c r="U3530" s="118">
        <f>SUMIFS(DATOS!$F:$F,DATOS!$A:$A,$C3530,DATOS!$G:$G,$O$1,DATOS!$K:$K,$T$1)</f>
        <v>0</v>
      </c>
      <c r="V3530" s="119">
        <f>SUMIFS(DATOS!$F:$F,DATOS!$A:$A,$C3530,DATOS!$G:$G,$P$1,DATOS!$K:$K,$R$1)</f>
        <v>0</v>
      </c>
    </row>
    <row r="3531" spans="1:22">
      <c r="A3531" s="128" t="s">
        <v>452</v>
      </c>
      <c r="B3531" s="128" t="str">
        <f t="shared" si="417"/>
        <v>2 5 7 573 001 001</v>
      </c>
      <c r="C3531" s="5" t="s">
        <v>5446</v>
      </c>
      <c r="D3531" t="s">
        <v>3469</v>
      </c>
      <c r="E3531" s="127">
        <f t="shared" si="412"/>
        <v>0</v>
      </c>
      <c r="F3531" s="127">
        <f t="shared" si="413"/>
        <v>0</v>
      </c>
      <c r="G3531" s="127">
        <f t="shared" si="414"/>
        <v>0</v>
      </c>
      <c r="H3531" s="131">
        <f t="shared" si="415"/>
        <v>0</v>
      </c>
      <c r="I3531" s="128">
        <f t="shared" si="416"/>
        <v>17</v>
      </c>
      <c r="J3531" s="156" t="str">
        <f t="shared" si="411"/>
        <v>2 5 7 573 001</v>
      </c>
      <c r="K3531" s="118">
        <f>SUMIFS(DATOS!$F:$F,DATOS!$A:$A,$C3531,DATOS!$G:$G,$N$1,DATOS!$E:$E,$Q$1)</f>
        <v>0</v>
      </c>
      <c r="L3531" s="118">
        <f>SUMIFS(DATOS!$F:$F,DATOS!$A:$A,$C3531,DATOS!$G:$G,$O$1,DATOS!$E:$E,$Q$1)</f>
        <v>0</v>
      </c>
      <c r="M3531" s="119">
        <f>SUMIFS(DATOS!$F:$F,DATOS!$A:$A,$C3531,DATOS!$G:$G,$P$1,DATOS!$E:$E,$Q$1)</f>
        <v>0</v>
      </c>
      <c r="N3531" s="117">
        <f>SUMIFS(DATOS!$F:$F,DATOS!$A:$A,$C3531,DATOS!$G:$G,$N$1,DATOS!$L:$L,$R$1)</f>
        <v>0</v>
      </c>
      <c r="O3531" s="118">
        <f>SUMIFS(DATOS!$F:$F,DATOS!$A:$A,$C3531,DATOS!$G:$G,$O$1,DATOS!$L:$L,$R$1)</f>
        <v>0</v>
      </c>
      <c r="P3531" s="119">
        <f>SUMIFS(DATOS!$F:$F,DATOS!$A:$A,$C3531,DATOS!$G:$G,$P$1,DATOS!$L:$L,$R$1)</f>
        <v>0</v>
      </c>
      <c r="Q3531" s="117">
        <f>SUMIFS(DATOS!$F:$F,DATOS!$A:$A,$C3531,DATOS!$G:$G,$N$1,DATOS!$J:$J,$S$1)</f>
        <v>0</v>
      </c>
      <c r="R3531" s="118">
        <f>SUMIFS(DATOS!$F:$F,DATOS!$A:$A,$C3531,DATOS!$G:$G,$O$1,DATOS!$J:$J,$S$1)</f>
        <v>0</v>
      </c>
      <c r="S3531" s="119">
        <f>SUMIFS(DATOS!$F:$F,DATOS!$A:$A,$C3531,DATOS!$G:$G,$P$1,DATOS!$J:$J,$S$1)</f>
        <v>0</v>
      </c>
      <c r="T3531" s="117">
        <f>SUMIFS(DATOS!$F:$F,DATOS!$A:$A,$C3531,DATOS!$G:$G,$N$1,DATOS!$K:$K,$T$1)</f>
        <v>0</v>
      </c>
      <c r="U3531" s="118">
        <f>SUMIFS(DATOS!$F:$F,DATOS!$A:$A,$C3531,DATOS!$G:$G,$O$1,DATOS!$K:$K,$T$1)</f>
        <v>0</v>
      </c>
      <c r="V3531" s="119">
        <f>SUMIFS(DATOS!$F:$F,DATOS!$A:$A,$C3531,DATOS!$G:$G,$P$1,DATOS!$K:$K,$R$1)</f>
        <v>0</v>
      </c>
    </row>
    <row r="3532" spans="1:22">
      <c r="A3532" s="128" t="s">
        <v>452</v>
      </c>
      <c r="B3532" s="128" t="str">
        <f t="shared" si="417"/>
        <v>2 5 7 573 002 001</v>
      </c>
      <c r="C3532" s="5" t="s">
        <v>10618</v>
      </c>
      <c r="D3532" t="s">
        <v>3469</v>
      </c>
      <c r="E3532" s="127">
        <f t="shared" si="412"/>
        <v>0</v>
      </c>
      <c r="F3532" s="127">
        <f t="shared" si="413"/>
        <v>0</v>
      </c>
      <c r="G3532" s="127">
        <f t="shared" si="414"/>
        <v>0</v>
      </c>
      <c r="H3532" s="131">
        <f t="shared" si="415"/>
        <v>0</v>
      </c>
      <c r="I3532" s="128">
        <f t="shared" si="416"/>
        <v>17</v>
      </c>
      <c r="J3532" s="156" t="str">
        <f t="shared" si="411"/>
        <v>2 5 7 573 002</v>
      </c>
      <c r="K3532" s="118">
        <f>SUMIFS(DATOS!$F:$F,DATOS!$A:$A,$C3532,DATOS!$G:$G,$N$1,DATOS!$E:$E,$Q$1)</f>
        <v>0</v>
      </c>
      <c r="L3532" s="118">
        <f>SUMIFS(DATOS!$F:$F,DATOS!$A:$A,$C3532,DATOS!$G:$G,$O$1,DATOS!$E:$E,$Q$1)</f>
        <v>0</v>
      </c>
      <c r="M3532" s="119">
        <f>SUMIFS(DATOS!$F:$F,DATOS!$A:$A,$C3532,DATOS!$G:$G,$P$1,DATOS!$E:$E,$Q$1)</f>
        <v>0</v>
      </c>
      <c r="N3532" s="117">
        <f>SUMIFS(DATOS!$F:$F,DATOS!$A:$A,$C3532,DATOS!$G:$G,$N$1,DATOS!$L:$L,$R$1)</f>
        <v>0</v>
      </c>
      <c r="O3532" s="118">
        <f>SUMIFS(DATOS!$F:$F,DATOS!$A:$A,$C3532,DATOS!$G:$G,$O$1,DATOS!$L:$L,$R$1)</f>
        <v>0</v>
      </c>
      <c r="P3532" s="119">
        <f>SUMIFS(DATOS!$F:$F,DATOS!$A:$A,$C3532,DATOS!$G:$G,$P$1,DATOS!$L:$L,$R$1)</f>
        <v>0</v>
      </c>
      <c r="Q3532" s="117">
        <f>SUMIFS(DATOS!$F:$F,DATOS!$A:$A,$C3532,DATOS!$G:$G,$N$1,DATOS!$J:$J,$S$1)</f>
        <v>0</v>
      </c>
      <c r="R3532" s="118">
        <f>SUMIFS(DATOS!$F:$F,DATOS!$A:$A,$C3532,DATOS!$G:$G,$O$1,DATOS!$J:$J,$S$1)</f>
        <v>0</v>
      </c>
      <c r="S3532" s="119">
        <f>SUMIFS(DATOS!$F:$F,DATOS!$A:$A,$C3532,DATOS!$G:$G,$P$1,DATOS!$J:$J,$S$1)</f>
        <v>0</v>
      </c>
      <c r="T3532" s="117">
        <f>SUMIFS(DATOS!$F:$F,DATOS!$A:$A,$C3532,DATOS!$G:$G,$N$1,DATOS!$K:$K,$T$1)</f>
        <v>0</v>
      </c>
      <c r="U3532" s="118">
        <f>SUMIFS(DATOS!$F:$F,DATOS!$A:$A,$C3532,DATOS!$G:$G,$O$1,DATOS!$K:$K,$T$1)</f>
        <v>0</v>
      </c>
      <c r="V3532" s="119">
        <f>SUMIFS(DATOS!$F:$F,DATOS!$A:$A,$C3532,DATOS!$G:$G,$P$1,DATOS!$K:$K,$R$1)</f>
        <v>0</v>
      </c>
    </row>
    <row r="3533" spans="1:22">
      <c r="A3533" s="128" t="s">
        <v>452</v>
      </c>
      <c r="B3533" s="128" t="str">
        <f t="shared" si="417"/>
        <v>2 5 7 573 003 001</v>
      </c>
      <c r="C3533" s="5" t="s">
        <v>10619</v>
      </c>
      <c r="D3533" t="s">
        <v>3469</v>
      </c>
      <c r="E3533" s="127">
        <f t="shared" si="412"/>
        <v>0</v>
      </c>
      <c r="F3533" s="127">
        <f t="shared" si="413"/>
        <v>0</v>
      </c>
      <c r="G3533" s="127">
        <f t="shared" si="414"/>
        <v>0</v>
      </c>
      <c r="H3533" s="131">
        <f t="shared" si="415"/>
        <v>0</v>
      </c>
      <c r="I3533" s="128">
        <f t="shared" si="416"/>
        <v>17</v>
      </c>
      <c r="J3533" s="156" t="str">
        <f t="shared" si="411"/>
        <v>2 5 7 573 003</v>
      </c>
      <c r="K3533" s="118">
        <f>SUMIFS(DATOS!$F:$F,DATOS!$A:$A,$C3533,DATOS!$G:$G,$N$1,DATOS!$E:$E,$Q$1)</f>
        <v>0</v>
      </c>
      <c r="L3533" s="118">
        <f>SUMIFS(DATOS!$F:$F,DATOS!$A:$A,$C3533,DATOS!$G:$G,$O$1,DATOS!$E:$E,$Q$1)</f>
        <v>0</v>
      </c>
      <c r="M3533" s="119">
        <f>SUMIFS(DATOS!$F:$F,DATOS!$A:$A,$C3533,DATOS!$G:$G,$P$1,DATOS!$E:$E,$Q$1)</f>
        <v>0</v>
      </c>
      <c r="N3533" s="117">
        <f>SUMIFS(DATOS!$F:$F,DATOS!$A:$A,$C3533,DATOS!$G:$G,$N$1,DATOS!$L:$L,$R$1)</f>
        <v>0</v>
      </c>
      <c r="O3533" s="118">
        <f>SUMIFS(DATOS!$F:$F,DATOS!$A:$A,$C3533,DATOS!$G:$G,$O$1,DATOS!$L:$L,$R$1)</f>
        <v>0</v>
      </c>
      <c r="P3533" s="119">
        <f>SUMIFS(DATOS!$F:$F,DATOS!$A:$A,$C3533,DATOS!$G:$G,$P$1,DATOS!$L:$L,$R$1)</f>
        <v>0</v>
      </c>
      <c r="Q3533" s="117">
        <f>SUMIFS(DATOS!$F:$F,DATOS!$A:$A,$C3533,DATOS!$G:$G,$N$1,DATOS!$J:$J,$S$1)</f>
        <v>0</v>
      </c>
      <c r="R3533" s="118">
        <f>SUMIFS(DATOS!$F:$F,DATOS!$A:$A,$C3533,DATOS!$G:$G,$O$1,DATOS!$J:$J,$S$1)</f>
        <v>0</v>
      </c>
      <c r="S3533" s="119">
        <f>SUMIFS(DATOS!$F:$F,DATOS!$A:$A,$C3533,DATOS!$G:$G,$P$1,DATOS!$J:$J,$S$1)</f>
        <v>0</v>
      </c>
      <c r="T3533" s="117">
        <f>SUMIFS(DATOS!$F:$F,DATOS!$A:$A,$C3533,DATOS!$G:$G,$N$1,DATOS!$K:$K,$T$1)</f>
        <v>0</v>
      </c>
      <c r="U3533" s="118">
        <f>SUMIFS(DATOS!$F:$F,DATOS!$A:$A,$C3533,DATOS!$G:$G,$O$1,DATOS!$K:$K,$T$1)</f>
        <v>0</v>
      </c>
      <c r="V3533" s="119">
        <f>SUMIFS(DATOS!$F:$F,DATOS!$A:$A,$C3533,DATOS!$G:$G,$P$1,DATOS!$K:$K,$R$1)</f>
        <v>0</v>
      </c>
    </row>
    <row r="3534" spans="1:22">
      <c r="A3534" s="128" t="s">
        <v>452</v>
      </c>
      <c r="B3534" s="128" t="str">
        <f t="shared" si="417"/>
        <v>2 5 7 573 004 001</v>
      </c>
      <c r="C3534" s="5" t="s">
        <v>10620</v>
      </c>
      <c r="D3534" t="s">
        <v>3469</v>
      </c>
      <c r="E3534" s="127">
        <f t="shared" si="412"/>
        <v>0</v>
      </c>
      <c r="F3534" s="127">
        <f t="shared" si="413"/>
        <v>0</v>
      </c>
      <c r="G3534" s="127">
        <f t="shared" si="414"/>
        <v>0</v>
      </c>
      <c r="H3534" s="131">
        <f t="shared" si="415"/>
        <v>0</v>
      </c>
      <c r="I3534" s="128">
        <f t="shared" si="416"/>
        <v>17</v>
      </c>
      <c r="J3534" s="156" t="str">
        <f t="shared" si="411"/>
        <v>2 5 7 573 004</v>
      </c>
      <c r="K3534" s="118">
        <f>SUMIFS(DATOS!$F:$F,DATOS!$A:$A,$C3534,DATOS!$G:$G,$N$1,DATOS!$E:$E,$Q$1)</f>
        <v>0</v>
      </c>
      <c r="L3534" s="118">
        <f>SUMIFS(DATOS!$F:$F,DATOS!$A:$A,$C3534,DATOS!$G:$G,$O$1,DATOS!$E:$E,$Q$1)</f>
        <v>0</v>
      </c>
      <c r="M3534" s="119">
        <f>SUMIFS(DATOS!$F:$F,DATOS!$A:$A,$C3534,DATOS!$G:$G,$P$1,DATOS!$E:$E,$Q$1)</f>
        <v>0</v>
      </c>
      <c r="N3534" s="117">
        <f>SUMIFS(DATOS!$F:$F,DATOS!$A:$A,$C3534,DATOS!$G:$G,$N$1,DATOS!$L:$L,$R$1)</f>
        <v>0</v>
      </c>
      <c r="O3534" s="118">
        <f>SUMIFS(DATOS!$F:$F,DATOS!$A:$A,$C3534,DATOS!$G:$G,$O$1,DATOS!$L:$L,$R$1)</f>
        <v>0</v>
      </c>
      <c r="P3534" s="119">
        <f>SUMIFS(DATOS!$F:$F,DATOS!$A:$A,$C3534,DATOS!$G:$G,$P$1,DATOS!$L:$L,$R$1)</f>
        <v>0</v>
      </c>
      <c r="Q3534" s="117">
        <f>SUMIFS(DATOS!$F:$F,DATOS!$A:$A,$C3534,DATOS!$G:$G,$N$1,DATOS!$J:$J,$S$1)</f>
        <v>0</v>
      </c>
      <c r="R3534" s="118">
        <f>SUMIFS(DATOS!$F:$F,DATOS!$A:$A,$C3534,DATOS!$G:$G,$O$1,DATOS!$J:$J,$S$1)</f>
        <v>0</v>
      </c>
      <c r="S3534" s="119">
        <f>SUMIFS(DATOS!$F:$F,DATOS!$A:$A,$C3534,DATOS!$G:$G,$P$1,DATOS!$J:$J,$S$1)</f>
        <v>0</v>
      </c>
      <c r="T3534" s="117">
        <f>SUMIFS(DATOS!$F:$F,DATOS!$A:$A,$C3534,DATOS!$G:$G,$N$1,DATOS!$K:$K,$T$1)</f>
        <v>0</v>
      </c>
      <c r="U3534" s="118">
        <f>SUMIFS(DATOS!$F:$F,DATOS!$A:$A,$C3534,DATOS!$G:$G,$O$1,DATOS!$K:$K,$T$1)</f>
        <v>0</v>
      </c>
      <c r="V3534" s="119">
        <f>SUMIFS(DATOS!$F:$F,DATOS!$A:$A,$C3534,DATOS!$G:$G,$P$1,DATOS!$K:$K,$R$1)</f>
        <v>0</v>
      </c>
    </row>
    <row r="3535" spans="1:22">
      <c r="A3535" s="128" t="s">
        <v>452</v>
      </c>
      <c r="B3535" s="128" t="str">
        <f t="shared" si="417"/>
        <v>2 5 7 573 005 001</v>
      </c>
      <c r="C3535" s="5" t="s">
        <v>10621</v>
      </c>
      <c r="D3535" t="s">
        <v>3469</v>
      </c>
      <c r="E3535" s="127">
        <f t="shared" si="412"/>
        <v>0</v>
      </c>
      <c r="F3535" s="127">
        <f t="shared" si="413"/>
        <v>0</v>
      </c>
      <c r="G3535" s="127">
        <f t="shared" si="414"/>
        <v>0</v>
      </c>
      <c r="H3535" s="131">
        <f t="shared" si="415"/>
        <v>0</v>
      </c>
      <c r="I3535" s="128">
        <f t="shared" si="416"/>
        <v>17</v>
      </c>
      <c r="J3535" s="156" t="str">
        <f t="shared" si="411"/>
        <v>2 5 7 573 005</v>
      </c>
      <c r="K3535" s="118">
        <f>SUMIFS(DATOS!$F:$F,DATOS!$A:$A,$C3535,DATOS!$G:$G,$N$1,DATOS!$E:$E,$Q$1)</f>
        <v>0</v>
      </c>
      <c r="L3535" s="118">
        <f>SUMIFS(DATOS!$F:$F,DATOS!$A:$A,$C3535,DATOS!$G:$G,$O$1,DATOS!$E:$E,$Q$1)</f>
        <v>0</v>
      </c>
      <c r="M3535" s="119">
        <f>SUMIFS(DATOS!$F:$F,DATOS!$A:$A,$C3535,DATOS!$G:$G,$P$1,DATOS!$E:$E,$Q$1)</f>
        <v>0</v>
      </c>
      <c r="N3535" s="117">
        <f>SUMIFS(DATOS!$F:$F,DATOS!$A:$A,$C3535,DATOS!$G:$G,$N$1,DATOS!$L:$L,$R$1)</f>
        <v>0</v>
      </c>
      <c r="O3535" s="118">
        <f>SUMIFS(DATOS!$F:$F,DATOS!$A:$A,$C3535,DATOS!$G:$G,$O$1,DATOS!$L:$L,$R$1)</f>
        <v>0</v>
      </c>
      <c r="P3535" s="119">
        <f>SUMIFS(DATOS!$F:$F,DATOS!$A:$A,$C3535,DATOS!$G:$G,$P$1,DATOS!$L:$L,$R$1)</f>
        <v>0</v>
      </c>
      <c r="Q3535" s="117">
        <f>SUMIFS(DATOS!$F:$F,DATOS!$A:$A,$C3535,DATOS!$G:$G,$N$1,DATOS!$J:$J,$S$1)</f>
        <v>0</v>
      </c>
      <c r="R3535" s="118">
        <f>SUMIFS(DATOS!$F:$F,DATOS!$A:$A,$C3535,DATOS!$G:$G,$O$1,DATOS!$J:$J,$S$1)</f>
        <v>0</v>
      </c>
      <c r="S3535" s="119">
        <f>SUMIFS(DATOS!$F:$F,DATOS!$A:$A,$C3535,DATOS!$G:$G,$P$1,DATOS!$J:$J,$S$1)</f>
        <v>0</v>
      </c>
      <c r="T3535" s="117">
        <f>SUMIFS(DATOS!$F:$F,DATOS!$A:$A,$C3535,DATOS!$G:$G,$N$1,DATOS!$K:$K,$T$1)</f>
        <v>0</v>
      </c>
      <c r="U3535" s="118">
        <f>SUMIFS(DATOS!$F:$F,DATOS!$A:$A,$C3535,DATOS!$G:$G,$O$1,DATOS!$K:$K,$T$1)</f>
        <v>0</v>
      </c>
      <c r="V3535" s="119">
        <f>SUMIFS(DATOS!$F:$F,DATOS!$A:$A,$C3535,DATOS!$G:$G,$P$1,DATOS!$K:$K,$R$1)</f>
        <v>0</v>
      </c>
    </row>
    <row r="3536" spans="1:22">
      <c r="A3536" s="128" t="s">
        <v>452</v>
      </c>
      <c r="B3536" s="128" t="str">
        <f t="shared" si="417"/>
        <v>2 5 7 574 001 001</v>
      </c>
      <c r="C3536" s="5" t="s">
        <v>5454</v>
      </c>
      <c r="D3536" t="s">
        <v>3470</v>
      </c>
      <c r="E3536" s="127">
        <f t="shared" si="412"/>
        <v>0</v>
      </c>
      <c r="F3536" s="127">
        <f t="shared" si="413"/>
        <v>0</v>
      </c>
      <c r="G3536" s="127">
        <f t="shared" si="414"/>
        <v>0</v>
      </c>
      <c r="H3536" s="131">
        <f t="shared" si="415"/>
        <v>0</v>
      </c>
      <c r="I3536" s="128">
        <f t="shared" si="416"/>
        <v>17</v>
      </c>
      <c r="J3536" s="156" t="str">
        <f t="shared" si="411"/>
        <v>2 5 7 574 001</v>
      </c>
      <c r="K3536" s="118">
        <f>SUMIFS(DATOS!$F:$F,DATOS!$A:$A,$C3536,DATOS!$G:$G,$N$1,DATOS!$E:$E,$Q$1)</f>
        <v>0</v>
      </c>
      <c r="L3536" s="118">
        <f>SUMIFS(DATOS!$F:$F,DATOS!$A:$A,$C3536,DATOS!$G:$G,$O$1,DATOS!$E:$E,$Q$1)</f>
        <v>0</v>
      </c>
      <c r="M3536" s="119">
        <f>SUMIFS(DATOS!$F:$F,DATOS!$A:$A,$C3536,DATOS!$G:$G,$P$1,DATOS!$E:$E,$Q$1)</f>
        <v>0</v>
      </c>
      <c r="N3536" s="117">
        <f>SUMIFS(DATOS!$F:$F,DATOS!$A:$A,$C3536,DATOS!$G:$G,$N$1,DATOS!$L:$L,$R$1)</f>
        <v>0</v>
      </c>
      <c r="O3536" s="118">
        <f>SUMIFS(DATOS!$F:$F,DATOS!$A:$A,$C3536,DATOS!$G:$G,$O$1,DATOS!$L:$L,$R$1)</f>
        <v>0</v>
      </c>
      <c r="P3536" s="119">
        <f>SUMIFS(DATOS!$F:$F,DATOS!$A:$A,$C3536,DATOS!$G:$G,$P$1,DATOS!$L:$L,$R$1)</f>
        <v>0</v>
      </c>
      <c r="Q3536" s="117">
        <f>SUMIFS(DATOS!$F:$F,DATOS!$A:$A,$C3536,DATOS!$G:$G,$N$1,DATOS!$J:$J,$S$1)</f>
        <v>0</v>
      </c>
      <c r="R3536" s="118">
        <f>SUMIFS(DATOS!$F:$F,DATOS!$A:$A,$C3536,DATOS!$G:$G,$O$1,DATOS!$J:$J,$S$1)</f>
        <v>0</v>
      </c>
      <c r="S3536" s="119">
        <f>SUMIFS(DATOS!$F:$F,DATOS!$A:$A,$C3536,DATOS!$G:$G,$P$1,DATOS!$J:$J,$S$1)</f>
        <v>0</v>
      </c>
      <c r="T3536" s="117">
        <f>SUMIFS(DATOS!$F:$F,DATOS!$A:$A,$C3536,DATOS!$G:$G,$N$1,DATOS!$K:$K,$T$1)</f>
        <v>0</v>
      </c>
      <c r="U3536" s="118">
        <f>SUMIFS(DATOS!$F:$F,DATOS!$A:$A,$C3536,DATOS!$G:$G,$O$1,DATOS!$K:$K,$T$1)</f>
        <v>0</v>
      </c>
      <c r="V3536" s="119">
        <f>SUMIFS(DATOS!$F:$F,DATOS!$A:$A,$C3536,DATOS!$G:$G,$P$1,DATOS!$K:$K,$R$1)</f>
        <v>0</v>
      </c>
    </row>
    <row r="3537" spans="1:22">
      <c r="A3537" s="128" t="s">
        <v>452</v>
      </c>
      <c r="B3537" s="128" t="str">
        <f t="shared" si="417"/>
        <v>2 5 7 574 002 001</v>
      </c>
      <c r="C3537" s="5" t="s">
        <v>10622</v>
      </c>
      <c r="D3537" t="s">
        <v>3470</v>
      </c>
      <c r="E3537" s="127">
        <f t="shared" si="412"/>
        <v>0</v>
      </c>
      <c r="F3537" s="127">
        <f t="shared" si="413"/>
        <v>0</v>
      </c>
      <c r="G3537" s="127">
        <f t="shared" si="414"/>
        <v>0</v>
      </c>
      <c r="H3537" s="131">
        <f t="shared" si="415"/>
        <v>0</v>
      </c>
      <c r="I3537" s="128">
        <f t="shared" si="416"/>
        <v>17</v>
      </c>
      <c r="J3537" s="156" t="str">
        <f t="shared" si="411"/>
        <v>2 5 7 574 002</v>
      </c>
      <c r="K3537" s="118">
        <f>SUMIFS(DATOS!$F:$F,DATOS!$A:$A,$C3537,DATOS!$G:$G,$N$1,DATOS!$E:$E,$Q$1)</f>
        <v>0</v>
      </c>
      <c r="L3537" s="118">
        <f>SUMIFS(DATOS!$F:$F,DATOS!$A:$A,$C3537,DATOS!$G:$G,$O$1,DATOS!$E:$E,$Q$1)</f>
        <v>0</v>
      </c>
      <c r="M3537" s="119">
        <f>SUMIFS(DATOS!$F:$F,DATOS!$A:$A,$C3537,DATOS!$G:$G,$P$1,DATOS!$E:$E,$Q$1)</f>
        <v>0</v>
      </c>
      <c r="N3537" s="117">
        <f>SUMIFS(DATOS!$F:$F,DATOS!$A:$A,$C3537,DATOS!$G:$G,$N$1,DATOS!$L:$L,$R$1)</f>
        <v>0</v>
      </c>
      <c r="O3537" s="118">
        <f>SUMIFS(DATOS!$F:$F,DATOS!$A:$A,$C3537,DATOS!$G:$G,$O$1,DATOS!$L:$L,$R$1)</f>
        <v>0</v>
      </c>
      <c r="P3537" s="119">
        <f>SUMIFS(DATOS!$F:$F,DATOS!$A:$A,$C3537,DATOS!$G:$G,$P$1,DATOS!$L:$L,$R$1)</f>
        <v>0</v>
      </c>
      <c r="Q3537" s="117">
        <f>SUMIFS(DATOS!$F:$F,DATOS!$A:$A,$C3537,DATOS!$G:$G,$N$1,DATOS!$J:$J,$S$1)</f>
        <v>0</v>
      </c>
      <c r="R3537" s="118">
        <f>SUMIFS(DATOS!$F:$F,DATOS!$A:$A,$C3537,DATOS!$G:$G,$O$1,DATOS!$J:$J,$S$1)</f>
        <v>0</v>
      </c>
      <c r="S3537" s="119">
        <f>SUMIFS(DATOS!$F:$F,DATOS!$A:$A,$C3537,DATOS!$G:$G,$P$1,DATOS!$J:$J,$S$1)</f>
        <v>0</v>
      </c>
      <c r="T3537" s="117">
        <f>SUMIFS(DATOS!$F:$F,DATOS!$A:$A,$C3537,DATOS!$G:$G,$N$1,DATOS!$K:$K,$T$1)</f>
        <v>0</v>
      </c>
      <c r="U3537" s="118">
        <f>SUMIFS(DATOS!$F:$F,DATOS!$A:$A,$C3537,DATOS!$G:$G,$O$1,DATOS!$K:$K,$T$1)</f>
        <v>0</v>
      </c>
      <c r="V3537" s="119">
        <f>SUMIFS(DATOS!$F:$F,DATOS!$A:$A,$C3537,DATOS!$G:$G,$P$1,DATOS!$K:$K,$R$1)</f>
        <v>0</v>
      </c>
    </row>
    <row r="3538" spans="1:22">
      <c r="A3538" s="128" t="s">
        <v>452</v>
      </c>
      <c r="B3538" s="128" t="str">
        <f t="shared" si="417"/>
        <v>2 5 7 574 003 001</v>
      </c>
      <c r="C3538" s="5" t="s">
        <v>10623</v>
      </c>
      <c r="D3538" t="s">
        <v>3470</v>
      </c>
      <c r="E3538" s="127">
        <f t="shared" si="412"/>
        <v>0</v>
      </c>
      <c r="F3538" s="127">
        <f t="shared" si="413"/>
        <v>0</v>
      </c>
      <c r="G3538" s="127">
        <f t="shared" si="414"/>
        <v>0</v>
      </c>
      <c r="H3538" s="131">
        <f t="shared" si="415"/>
        <v>0</v>
      </c>
      <c r="I3538" s="128">
        <f t="shared" si="416"/>
        <v>17</v>
      </c>
      <c r="J3538" s="156" t="str">
        <f t="shared" si="411"/>
        <v>2 5 7 574 003</v>
      </c>
      <c r="K3538" s="118">
        <f>SUMIFS(DATOS!$F:$F,DATOS!$A:$A,$C3538,DATOS!$G:$G,$N$1,DATOS!$E:$E,$Q$1)</f>
        <v>0</v>
      </c>
      <c r="L3538" s="118">
        <f>SUMIFS(DATOS!$F:$F,DATOS!$A:$A,$C3538,DATOS!$G:$G,$O$1,DATOS!$E:$E,$Q$1)</f>
        <v>0</v>
      </c>
      <c r="M3538" s="119">
        <f>SUMIFS(DATOS!$F:$F,DATOS!$A:$A,$C3538,DATOS!$G:$G,$P$1,DATOS!$E:$E,$Q$1)</f>
        <v>0</v>
      </c>
      <c r="N3538" s="117">
        <f>SUMIFS(DATOS!$F:$F,DATOS!$A:$A,$C3538,DATOS!$G:$G,$N$1,DATOS!$L:$L,$R$1)</f>
        <v>0</v>
      </c>
      <c r="O3538" s="118">
        <f>SUMIFS(DATOS!$F:$F,DATOS!$A:$A,$C3538,DATOS!$G:$G,$O$1,DATOS!$L:$L,$R$1)</f>
        <v>0</v>
      </c>
      <c r="P3538" s="119">
        <f>SUMIFS(DATOS!$F:$F,DATOS!$A:$A,$C3538,DATOS!$G:$G,$P$1,DATOS!$L:$L,$R$1)</f>
        <v>0</v>
      </c>
      <c r="Q3538" s="117">
        <f>SUMIFS(DATOS!$F:$F,DATOS!$A:$A,$C3538,DATOS!$G:$G,$N$1,DATOS!$J:$J,$S$1)</f>
        <v>0</v>
      </c>
      <c r="R3538" s="118">
        <f>SUMIFS(DATOS!$F:$F,DATOS!$A:$A,$C3538,DATOS!$G:$G,$O$1,DATOS!$J:$J,$S$1)</f>
        <v>0</v>
      </c>
      <c r="S3538" s="119">
        <f>SUMIFS(DATOS!$F:$F,DATOS!$A:$A,$C3538,DATOS!$G:$G,$P$1,DATOS!$J:$J,$S$1)</f>
        <v>0</v>
      </c>
      <c r="T3538" s="117">
        <f>SUMIFS(DATOS!$F:$F,DATOS!$A:$A,$C3538,DATOS!$G:$G,$N$1,DATOS!$K:$K,$T$1)</f>
        <v>0</v>
      </c>
      <c r="U3538" s="118">
        <f>SUMIFS(DATOS!$F:$F,DATOS!$A:$A,$C3538,DATOS!$G:$G,$O$1,DATOS!$K:$K,$T$1)</f>
        <v>0</v>
      </c>
      <c r="V3538" s="119">
        <f>SUMIFS(DATOS!$F:$F,DATOS!$A:$A,$C3538,DATOS!$G:$G,$P$1,DATOS!$K:$K,$R$1)</f>
        <v>0</v>
      </c>
    </row>
    <row r="3539" spans="1:22">
      <c r="A3539" s="128" t="s">
        <v>452</v>
      </c>
      <c r="B3539" s="128" t="str">
        <f t="shared" si="417"/>
        <v>2 5 7 574 004 001</v>
      </c>
      <c r="C3539" s="5" t="s">
        <v>10624</v>
      </c>
      <c r="D3539" t="s">
        <v>3470</v>
      </c>
      <c r="E3539" s="127">
        <f t="shared" si="412"/>
        <v>0</v>
      </c>
      <c r="F3539" s="127">
        <f t="shared" si="413"/>
        <v>0</v>
      </c>
      <c r="G3539" s="127">
        <f t="shared" si="414"/>
        <v>0</v>
      </c>
      <c r="H3539" s="131">
        <f t="shared" si="415"/>
        <v>0</v>
      </c>
      <c r="I3539" s="128">
        <f t="shared" si="416"/>
        <v>17</v>
      </c>
      <c r="J3539" s="156" t="str">
        <f t="shared" si="411"/>
        <v>2 5 7 574 004</v>
      </c>
      <c r="K3539" s="118">
        <f>SUMIFS(DATOS!$F:$F,DATOS!$A:$A,$C3539,DATOS!$G:$G,$N$1,DATOS!$E:$E,$Q$1)</f>
        <v>0</v>
      </c>
      <c r="L3539" s="118">
        <f>SUMIFS(DATOS!$F:$F,DATOS!$A:$A,$C3539,DATOS!$G:$G,$O$1,DATOS!$E:$E,$Q$1)</f>
        <v>0</v>
      </c>
      <c r="M3539" s="119">
        <f>SUMIFS(DATOS!$F:$F,DATOS!$A:$A,$C3539,DATOS!$G:$G,$P$1,DATOS!$E:$E,$Q$1)</f>
        <v>0</v>
      </c>
      <c r="N3539" s="117">
        <f>SUMIFS(DATOS!$F:$F,DATOS!$A:$A,$C3539,DATOS!$G:$G,$N$1,DATOS!$L:$L,$R$1)</f>
        <v>0</v>
      </c>
      <c r="O3539" s="118">
        <f>SUMIFS(DATOS!$F:$F,DATOS!$A:$A,$C3539,DATOS!$G:$G,$O$1,DATOS!$L:$L,$R$1)</f>
        <v>0</v>
      </c>
      <c r="P3539" s="119">
        <f>SUMIFS(DATOS!$F:$F,DATOS!$A:$A,$C3539,DATOS!$G:$G,$P$1,DATOS!$L:$L,$R$1)</f>
        <v>0</v>
      </c>
      <c r="Q3539" s="117">
        <f>SUMIFS(DATOS!$F:$F,DATOS!$A:$A,$C3539,DATOS!$G:$G,$N$1,DATOS!$J:$J,$S$1)</f>
        <v>0</v>
      </c>
      <c r="R3539" s="118">
        <f>SUMIFS(DATOS!$F:$F,DATOS!$A:$A,$C3539,DATOS!$G:$G,$O$1,DATOS!$J:$J,$S$1)</f>
        <v>0</v>
      </c>
      <c r="S3539" s="119">
        <f>SUMIFS(DATOS!$F:$F,DATOS!$A:$A,$C3539,DATOS!$G:$G,$P$1,DATOS!$J:$J,$S$1)</f>
        <v>0</v>
      </c>
      <c r="T3539" s="117">
        <f>SUMIFS(DATOS!$F:$F,DATOS!$A:$A,$C3539,DATOS!$G:$G,$N$1,DATOS!$K:$K,$T$1)</f>
        <v>0</v>
      </c>
      <c r="U3539" s="118">
        <f>SUMIFS(DATOS!$F:$F,DATOS!$A:$A,$C3539,DATOS!$G:$G,$O$1,DATOS!$K:$K,$T$1)</f>
        <v>0</v>
      </c>
      <c r="V3539" s="119">
        <f>SUMIFS(DATOS!$F:$F,DATOS!$A:$A,$C3539,DATOS!$G:$G,$P$1,DATOS!$K:$K,$R$1)</f>
        <v>0</v>
      </c>
    </row>
    <row r="3540" spans="1:22">
      <c r="A3540" s="128" t="s">
        <v>452</v>
      </c>
      <c r="B3540" s="128" t="str">
        <f t="shared" si="417"/>
        <v>2 5 7 574 005 001</v>
      </c>
      <c r="C3540" s="5" t="s">
        <v>10625</v>
      </c>
      <c r="D3540" t="s">
        <v>3470</v>
      </c>
      <c r="E3540" s="127">
        <f t="shared" si="412"/>
        <v>0</v>
      </c>
      <c r="F3540" s="127">
        <f t="shared" si="413"/>
        <v>0</v>
      </c>
      <c r="G3540" s="127">
        <f t="shared" si="414"/>
        <v>0</v>
      </c>
      <c r="H3540" s="131">
        <f t="shared" si="415"/>
        <v>0</v>
      </c>
      <c r="I3540" s="128">
        <f t="shared" si="416"/>
        <v>17</v>
      </c>
      <c r="J3540" s="156" t="str">
        <f t="shared" si="411"/>
        <v>2 5 7 574 005</v>
      </c>
      <c r="K3540" s="118">
        <f>SUMIFS(DATOS!$F:$F,DATOS!$A:$A,$C3540,DATOS!$G:$G,$N$1,DATOS!$E:$E,$Q$1)</f>
        <v>0</v>
      </c>
      <c r="L3540" s="118">
        <f>SUMIFS(DATOS!$F:$F,DATOS!$A:$A,$C3540,DATOS!$G:$G,$O$1,DATOS!$E:$E,$Q$1)</f>
        <v>0</v>
      </c>
      <c r="M3540" s="119">
        <f>SUMIFS(DATOS!$F:$F,DATOS!$A:$A,$C3540,DATOS!$G:$G,$P$1,DATOS!$E:$E,$Q$1)</f>
        <v>0</v>
      </c>
      <c r="N3540" s="117">
        <f>SUMIFS(DATOS!$F:$F,DATOS!$A:$A,$C3540,DATOS!$G:$G,$N$1,DATOS!$L:$L,$R$1)</f>
        <v>0</v>
      </c>
      <c r="O3540" s="118">
        <f>SUMIFS(DATOS!$F:$F,DATOS!$A:$A,$C3540,DATOS!$G:$G,$O$1,DATOS!$L:$L,$R$1)</f>
        <v>0</v>
      </c>
      <c r="P3540" s="119">
        <f>SUMIFS(DATOS!$F:$F,DATOS!$A:$A,$C3540,DATOS!$G:$G,$P$1,DATOS!$L:$L,$R$1)</f>
        <v>0</v>
      </c>
      <c r="Q3540" s="117">
        <f>SUMIFS(DATOS!$F:$F,DATOS!$A:$A,$C3540,DATOS!$G:$G,$N$1,DATOS!$J:$J,$S$1)</f>
        <v>0</v>
      </c>
      <c r="R3540" s="118">
        <f>SUMIFS(DATOS!$F:$F,DATOS!$A:$A,$C3540,DATOS!$G:$G,$O$1,DATOS!$J:$J,$S$1)</f>
        <v>0</v>
      </c>
      <c r="S3540" s="119">
        <f>SUMIFS(DATOS!$F:$F,DATOS!$A:$A,$C3540,DATOS!$G:$G,$P$1,DATOS!$J:$J,$S$1)</f>
        <v>0</v>
      </c>
      <c r="T3540" s="117">
        <f>SUMIFS(DATOS!$F:$F,DATOS!$A:$A,$C3540,DATOS!$G:$G,$N$1,DATOS!$K:$K,$T$1)</f>
        <v>0</v>
      </c>
      <c r="U3540" s="118">
        <f>SUMIFS(DATOS!$F:$F,DATOS!$A:$A,$C3540,DATOS!$G:$G,$O$1,DATOS!$K:$K,$T$1)</f>
        <v>0</v>
      </c>
      <c r="V3540" s="119">
        <f>SUMIFS(DATOS!$F:$F,DATOS!$A:$A,$C3540,DATOS!$G:$G,$P$1,DATOS!$K:$K,$R$1)</f>
        <v>0</v>
      </c>
    </row>
    <row r="3541" spans="1:22">
      <c r="A3541" s="128" t="s">
        <v>452</v>
      </c>
      <c r="B3541" s="128" t="str">
        <f t="shared" si="417"/>
        <v>2 5 7 575 001 001</v>
      </c>
      <c r="C3541" s="5" t="s">
        <v>5462</v>
      </c>
      <c r="D3541" t="s">
        <v>3471</v>
      </c>
      <c r="E3541" s="127">
        <f t="shared" si="412"/>
        <v>0</v>
      </c>
      <c r="F3541" s="127">
        <f t="shared" si="413"/>
        <v>0</v>
      </c>
      <c r="G3541" s="127">
        <f t="shared" si="414"/>
        <v>0</v>
      </c>
      <c r="H3541" s="131">
        <f t="shared" si="415"/>
        <v>0</v>
      </c>
      <c r="I3541" s="128">
        <f t="shared" si="416"/>
        <v>17</v>
      </c>
      <c r="J3541" s="156" t="str">
        <f t="shared" si="411"/>
        <v>2 5 7 575 001</v>
      </c>
      <c r="K3541" s="118">
        <f>SUMIFS(DATOS!$F:$F,DATOS!$A:$A,$C3541,DATOS!$G:$G,$N$1,DATOS!$E:$E,$Q$1)</f>
        <v>0</v>
      </c>
      <c r="L3541" s="118">
        <f>SUMIFS(DATOS!$F:$F,DATOS!$A:$A,$C3541,DATOS!$G:$G,$O$1,DATOS!$E:$E,$Q$1)</f>
        <v>0</v>
      </c>
      <c r="M3541" s="119">
        <f>SUMIFS(DATOS!$F:$F,DATOS!$A:$A,$C3541,DATOS!$G:$G,$P$1,DATOS!$E:$E,$Q$1)</f>
        <v>0</v>
      </c>
      <c r="N3541" s="117">
        <f>SUMIFS(DATOS!$F:$F,DATOS!$A:$A,$C3541,DATOS!$G:$G,$N$1,DATOS!$L:$L,$R$1)</f>
        <v>0</v>
      </c>
      <c r="O3541" s="118">
        <f>SUMIFS(DATOS!$F:$F,DATOS!$A:$A,$C3541,DATOS!$G:$G,$O$1,DATOS!$L:$L,$R$1)</f>
        <v>0</v>
      </c>
      <c r="P3541" s="119">
        <f>SUMIFS(DATOS!$F:$F,DATOS!$A:$A,$C3541,DATOS!$G:$G,$P$1,DATOS!$L:$L,$R$1)</f>
        <v>0</v>
      </c>
      <c r="Q3541" s="117">
        <f>SUMIFS(DATOS!$F:$F,DATOS!$A:$A,$C3541,DATOS!$G:$G,$N$1,DATOS!$J:$J,$S$1)</f>
        <v>0</v>
      </c>
      <c r="R3541" s="118">
        <f>SUMIFS(DATOS!$F:$F,DATOS!$A:$A,$C3541,DATOS!$G:$G,$O$1,DATOS!$J:$J,$S$1)</f>
        <v>0</v>
      </c>
      <c r="S3541" s="119">
        <f>SUMIFS(DATOS!$F:$F,DATOS!$A:$A,$C3541,DATOS!$G:$G,$P$1,DATOS!$J:$J,$S$1)</f>
        <v>0</v>
      </c>
      <c r="T3541" s="117">
        <f>SUMIFS(DATOS!$F:$F,DATOS!$A:$A,$C3541,DATOS!$G:$G,$N$1,DATOS!$K:$K,$T$1)</f>
        <v>0</v>
      </c>
      <c r="U3541" s="118">
        <f>SUMIFS(DATOS!$F:$F,DATOS!$A:$A,$C3541,DATOS!$G:$G,$O$1,DATOS!$K:$K,$T$1)</f>
        <v>0</v>
      </c>
      <c r="V3541" s="119">
        <f>SUMIFS(DATOS!$F:$F,DATOS!$A:$A,$C3541,DATOS!$G:$G,$P$1,DATOS!$K:$K,$R$1)</f>
        <v>0</v>
      </c>
    </row>
    <row r="3542" spans="1:22">
      <c r="A3542" s="128" t="s">
        <v>452</v>
      </c>
      <c r="B3542" s="128" t="str">
        <f t="shared" si="417"/>
        <v>2 5 7 575 002 001</v>
      </c>
      <c r="C3542" s="5" t="s">
        <v>10626</v>
      </c>
      <c r="D3542" t="s">
        <v>3471</v>
      </c>
      <c r="E3542" s="127">
        <f t="shared" si="412"/>
        <v>0</v>
      </c>
      <c r="F3542" s="127">
        <f t="shared" si="413"/>
        <v>0</v>
      </c>
      <c r="G3542" s="127">
        <f t="shared" si="414"/>
        <v>0</v>
      </c>
      <c r="H3542" s="131">
        <f t="shared" si="415"/>
        <v>0</v>
      </c>
      <c r="I3542" s="128">
        <f t="shared" si="416"/>
        <v>17</v>
      </c>
      <c r="J3542" s="156" t="str">
        <f t="shared" si="411"/>
        <v>2 5 7 575 002</v>
      </c>
      <c r="K3542" s="118">
        <f>SUMIFS(DATOS!$F:$F,DATOS!$A:$A,$C3542,DATOS!$G:$G,$N$1,DATOS!$E:$E,$Q$1)</f>
        <v>0</v>
      </c>
      <c r="L3542" s="118">
        <f>SUMIFS(DATOS!$F:$F,DATOS!$A:$A,$C3542,DATOS!$G:$G,$O$1,DATOS!$E:$E,$Q$1)</f>
        <v>0</v>
      </c>
      <c r="M3542" s="119">
        <f>SUMIFS(DATOS!$F:$F,DATOS!$A:$A,$C3542,DATOS!$G:$G,$P$1,DATOS!$E:$E,$Q$1)</f>
        <v>0</v>
      </c>
      <c r="N3542" s="117">
        <f>SUMIFS(DATOS!$F:$F,DATOS!$A:$A,$C3542,DATOS!$G:$G,$N$1,DATOS!$L:$L,$R$1)</f>
        <v>0</v>
      </c>
      <c r="O3542" s="118">
        <f>SUMIFS(DATOS!$F:$F,DATOS!$A:$A,$C3542,DATOS!$G:$G,$O$1,DATOS!$L:$L,$R$1)</f>
        <v>0</v>
      </c>
      <c r="P3542" s="119">
        <f>SUMIFS(DATOS!$F:$F,DATOS!$A:$A,$C3542,DATOS!$G:$G,$P$1,DATOS!$L:$L,$R$1)</f>
        <v>0</v>
      </c>
      <c r="Q3542" s="117">
        <f>SUMIFS(DATOS!$F:$F,DATOS!$A:$A,$C3542,DATOS!$G:$G,$N$1,DATOS!$J:$J,$S$1)</f>
        <v>0</v>
      </c>
      <c r="R3542" s="118">
        <f>SUMIFS(DATOS!$F:$F,DATOS!$A:$A,$C3542,DATOS!$G:$G,$O$1,DATOS!$J:$J,$S$1)</f>
        <v>0</v>
      </c>
      <c r="S3542" s="119">
        <f>SUMIFS(DATOS!$F:$F,DATOS!$A:$A,$C3542,DATOS!$G:$G,$P$1,DATOS!$J:$J,$S$1)</f>
        <v>0</v>
      </c>
      <c r="T3542" s="117">
        <f>SUMIFS(DATOS!$F:$F,DATOS!$A:$A,$C3542,DATOS!$G:$G,$N$1,DATOS!$K:$K,$T$1)</f>
        <v>0</v>
      </c>
      <c r="U3542" s="118">
        <f>SUMIFS(DATOS!$F:$F,DATOS!$A:$A,$C3542,DATOS!$G:$G,$O$1,DATOS!$K:$K,$T$1)</f>
        <v>0</v>
      </c>
      <c r="V3542" s="119">
        <f>SUMIFS(DATOS!$F:$F,DATOS!$A:$A,$C3542,DATOS!$G:$G,$P$1,DATOS!$K:$K,$R$1)</f>
        <v>0</v>
      </c>
    </row>
    <row r="3543" spans="1:22">
      <c r="A3543" s="128" t="s">
        <v>452</v>
      </c>
      <c r="B3543" s="128" t="str">
        <f t="shared" si="417"/>
        <v>2 5 7 575 003 001</v>
      </c>
      <c r="C3543" s="5" t="s">
        <v>10627</v>
      </c>
      <c r="D3543" t="s">
        <v>3471</v>
      </c>
      <c r="E3543" s="127">
        <f t="shared" si="412"/>
        <v>0</v>
      </c>
      <c r="F3543" s="127">
        <f t="shared" si="413"/>
        <v>0</v>
      </c>
      <c r="G3543" s="127">
        <f t="shared" si="414"/>
        <v>0</v>
      </c>
      <c r="H3543" s="131">
        <f t="shared" si="415"/>
        <v>0</v>
      </c>
      <c r="I3543" s="128">
        <f t="shared" si="416"/>
        <v>17</v>
      </c>
      <c r="J3543" s="156" t="str">
        <f t="shared" si="411"/>
        <v>2 5 7 575 003</v>
      </c>
      <c r="K3543" s="118">
        <f>SUMIFS(DATOS!$F:$F,DATOS!$A:$A,$C3543,DATOS!$G:$G,$N$1,DATOS!$E:$E,$Q$1)</f>
        <v>0</v>
      </c>
      <c r="L3543" s="118">
        <f>SUMIFS(DATOS!$F:$F,DATOS!$A:$A,$C3543,DATOS!$G:$G,$O$1,DATOS!$E:$E,$Q$1)</f>
        <v>0</v>
      </c>
      <c r="M3543" s="119">
        <f>SUMIFS(DATOS!$F:$F,DATOS!$A:$A,$C3543,DATOS!$G:$G,$P$1,DATOS!$E:$E,$Q$1)</f>
        <v>0</v>
      </c>
      <c r="N3543" s="117">
        <f>SUMIFS(DATOS!$F:$F,DATOS!$A:$A,$C3543,DATOS!$G:$G,$N$1,DATOS!$L:$L,$R$1)</f>
        <v>0</v>
      </c>
      <c r="O3543" s="118">
        <f>SUMIFS(DATOS!$F:$F,DATOS!$A:$A,$C3543,DATOS!$G:$G,$O$1,DATOS!$L:$L,$R$1)</f>
        <v>0</v>
      </c>
      <c r="P3543" s="119">
        <f>SUMIFS(DATOS!$F:$F,DATOS!$A:$A,$C3543,DATOS!$G:$G,$P$1,DATOS!$L:$L,$R$1)</f>
        <v>0</v>
      </c>
      <c r="Q3543" s="117">
        <f>SUMIFS(DATOS!$F:$F,DATOS!$A:$A,$C3543,DATOS!$G:$G,$N$1,DATOS!$J:$J,$S$1)</f>
        <v>0</v>
      </c>
      <c r="R3543" s="118">
        <f>SUMIFS(DATOS!$F:$F,DATOS!$A:$A,$C3543,DATOS!$G:$G,$O$1,DATOS!$J:$J,$S$1)</f>
        <v>0</v>
      </c>
      <c r="S3543" s="119">
        <f>SUMIFS(DATOS!$F:$F,DATOS!$A:$A,$C3543,DATOS!$G:$G,$P$1,DATOS!$J:$J,$S$1)</f>
        <v>0</v>
      </c>
      <c r="T3543" s="117">
        <f>SUMIFS(DATOS!$F:$F,DATOS!$A:$A,$C3543,DATOS!$G:$G,$N$1,DATOS!$K:$K,$T$1)</f>
        <v>0</v>
      </c>
      <c r="U3543" s="118">
        <f>SUMIFS(DATOS!$F:$F,DATOS!$A:$A,$C3543,DATOS!$G:$G,$O$1,DATOS!$K:$K,$T$1)</f>
        <v>0</v>
      </c>
      <c r="V3543" s="119">
        <f>SUMIFS(DATOS!$F:$F,DATOS!$A:$A,$C3543,DATOS!$G:$G,$P$1,DATOS!$K:$K,$R$1)</f>
        <v>0</v>
      </c>
    </row>
    <row r="3544" spans="1:22">
      <c r="A3544" s="128" t="s">
        <v>452</v>
      </c>
      <c r="B3544" s="128" t="str">
        <f t="shared" si="417"/>
        <v>2 5 7 575 004 001</v>
      </c>
      <c r="C3544" s="5" t="s">
        <v>10628</v>
      </c>
      <c r="D3544" t="s">
        <v>3471</v>
      </c>
      <c r="E3544" s="127">
        <f t="shared" si="412"/>
        <v>0</v>
      </c>
      <c r="F3544" s="127">
        <f t="shared" si="413"/>
        <v>0</v>
      </c>
      <c r="G3544" s="127">
        <f t="shared" si="414"/>
        <v>0</v>
      </c>
      <c r="H3544" s="131">
        <f t="shared" si="415"/>
        <v>0</v>
      </c>
      <c r="I3544" s="128">
        <f t="shared" si="416"/>
        <v>17</v>
      </c>
      <c r="J3544" s="156" t="str">
        <f t="shared" si="411"/>
        <v>2 5 7 575 004</v>
      </c>
      <c r="K3544" s="118">
        <f>SUMIFS(DATOS!$F:$F,DATOS!$A:$A,$C3544,DATOS!$G:$G,$N$1,DATOS!$E:$E,$Q$1)</f>
        <v>0</v>
      </c>
      <c r="L3544" s="118">
        <f>SUMIFS(DATOS!$F:$F,DATOS!$A:$A,$C3544,DATOS!$G:$G,$O$1,DATOS!$E:$E,$Q$1)</f>
        <v>0</v>
      </c>
      <c r="M3544" s="119">
        <f>SUMIFS(DATOS!$F:$F,DATOS!$A:$A,$C3544,DATOS!$G:$G,$P$1,DATOS!$E:$E,$Q$1)</f>
        <v>0</v>
      </c>
      <c r="N3544" s="117">
        <f>SUMIFS(DATOS!$F:$F,DATOS!$A:$A,$C3544,DATOS!$G:$G,$N$1,DATOS!$L:$L,$R$1)</f>
        <v>0</v>
      </c>
      <c r="O3544" s="118">
        <f>SUMIFS(DATOS!$F:$F,DATOS!$A:$A,$C3544,DATOS!$G:$G,$O$1,DATOS!$L:$L,$R$1)</f>
        <v>0</v>
      </c>
      <c r="P3544" s="119">
        <f>SUMIFS(DATOS!$F:$F,DATOS!$A:$A,$C3544,DATOS!$G:$G,$P$1,DATOS!$L:$L,$R$1)</f>
        <v>0</v>
      </c>
      <c r="Q3544" s="117">
        <f>SUMIFS(DATOS!$F:$F,DATOS!$A:$A,$C3544,DATOS!$G:$G,$N$1,DATOS!$J:$J,$S$1)</f>
        <v>0</v>
      </c>
      <c r="R3544" s="118">
        <f>SUMIFS(DATOS!$F:$F,DATOS!$A:$A,$C3544,DATOS!$G:$G,$O$1,DATOS!$J:$J,$S$1)</f>
        <v>0</v>
      </c>
      <c r="S3544" s="119">
        <f>SUMIFS(DATOS!$F:$F,DATOS!$A:$A,$C3544,DATOS!$G:$G,$P$1,DATOS!$J:$J,$S$1)</f>
        <v>0</v>
      </c>
      <c r="T3544" s="117">
        <f>SUMIFS(DATOS!$F:$F,DATOS!$A:$A,$C3544,DATOS!$G:$G,$N$1,DATOS!$K:$K,$T$1)</f>
        <v>0</v>
      </c>
      <c r="U3544" s="118">
        <f>SUMIFS(DATOS!$F:$F,DATOS!$A:$A,$C3544,DATOS!$G:$G,$O$1,DATOS!$K:$K,$T$1)</f>
        <v>0</v>
      </c>
      <c r="V3544" s="119">
        <f>SUMIFS(DATOS!$F:$F,DATOS!$A:$A,$C3544,DATOS!$G:$G,$P$1,DATOS!$K:$K,$R$1)</f>
        <v>0</v>
      </c>
    </row>
    <row r="3545" spans="1:22">
      <c r="A3545" s="128" t="s">
        <v>452</v>
      </c>
      <c r="B3545" s="128" t="str">
        <f t="shared" si="417"/>
        <v>2 5 7 575 005 001</v>
      </c>
      <c r="C3545" s="5" t="s">
        <v>10629</v>
      </c>
      <c r="D3545" t="s">
        <v>3471</v>
      </c>
      <c r="E3545" s="127">
        <f t="shared" si="412"/>
        <v>0</v>
      </c>
      <c r="F3545" s="127">
        <f t="shared" si="413"/>
        <v>0</v>
      </c>
      <c r="G3545" s="127">
        <f t="shared" si="414"/>
        <v>0</v>
      </c>
      <c r="H3545" s="131">
        <f t="shared" si="415"/>
        <v>0</v>
      </c>
      <c r="I3545" s="128">
        <f t="shared" si="416"/>
        <v>17</v>
      </c>
      <c r="J3545" s="156" t="str">
        <f t="shared" si="411"/>
        <v>2 5 7 575 005</v>
      </c>
      <c r="K3545" s="118">
        <f>SUMIFS(DATOS!$F:$F,DATOS!$A:$A,$C3545,DATOS!$G:$G,$N$1,DATOS!$E:$E,$Q$1)</f>
        <v>0</v>
      </c>
      <c r="L3545" s="118">
        <f>SUMIFS(DATOS!$F:$F,DATOS!$A:$A,$C3545,DATOS!$G:$G,$O$1,DATOS!$E:$E,$Q$1)</f>
        <v>0</v>
      </c>
      <c r="M3545" s="119">
        <f>SUMIFS(DATOS!$F:$F,DATOS!$A:$A,$C3545,DATOS!$G:$G,$P$1,DATOS!$E:$E,$Q$1)</f>
        <v>0</v>
      </c>
      <c r="N3545" s="117">
        <f>SUMIFS(DATOS!$F:$F,DATOS!$A:$A,$C3545,DATOS!$G:$G,$N$1,DATOS!$L:$L,$R$1)</f>
        <v>0</v>
      </c>
      <c r="O3545" s="118">
        <f>SUMIFS(DATOS!$F:$F,DATOS!$A:$A,$C3545,DATOS!$G:$G,$O$1,DATOS!$L:$L,$R$1)</f>
        <v>0</v>
      </c>
      <c r="P3545" s="119">
        <f>SUMIFS(DATOS!$F:$F,DATOS!$A:$A,$C3545,DATOS!$G:$G,$P$1,DATOS!$L:$L,$R$1)</f>
        <v>0</v>
      </c>
      <c r="Q3545" s="117">
        <f>SUMIFS(DATOS!$F:$F,DATOS!$A:$A,$C3545,DATOS!$G:$G,$N$1,DATOS!$J:$J,$S$1)</f>
        <v>0</v>
      </c>
      <c r="R3545" s="118">
        <f>SUMIFS(DATOS!$F:$F,DATOS!$A:$A,$C3545,DATOS!$G:$G,$O$1,DATOS!$J:$J,$S$1)</f>
        <v>0</v>
      </c>
      <c r="S3545" s="119">
        <f>SUMIFS(DATOS!$F:$F,DATOS!$A:$A,$C3545,DATOS!$G:$G,$P$1,DATOS!$J:$J,$S$1)</f>
        <v>0</v>
      </c>
      <c r="T3545" s="117">
        <f>SUMIFS(DATOS!$F:$F,DATOS!$A:$A,$C3545,DATOS!$G:$G,$N$1,DATOS!$K:$K,$T$1)</f>
        <v>0</v>
      </c>
      <c r="U3545" s="118">
        <f>SUMIFS(DATOS!$F:$F,DATOS!$A:$A,$C3545,DATOS!$G:$G,$O$1,DATOS!$K:$K,$T$1)</f>
        <v>0</v>
      </c>
      <c r="V3545" s="119">
        <f>SUMIFS(DATOS!$F:$F,DATOS!$A:$A,$C3545,DATOS!$G:$G,$P$1,DATOS!$K:$K,$R$1)</f>
        <v>0</v>
      </c>
    </row>
    <row r="3546" spans="1:22">
      <c r="A3546" s="128" t="s">
        <v>452</v>
      </c>
      <c r="B3546" s="128" t="str">
        <f t="shared" si="417"/>
        <v>2 5 7 576 001 001</v>
      </c>
      <c r="C3546" s="5" t="s">
        <v>5470</v>
      </c>
      <c r="D3546" t="s">
        <v>3472</v>
      </c>
      <c r="E3546" s="127">
        <f t="shared" si="412"/>
        <v>0</v>
      </c>
      <c r="F3546" s="127">
        <f t="shared" si="413"/>
        <v>0</v>
      </c>
      <c r="G3546" s="127">
        <f t="shared" si="414"/>
        <v>0</v>
      </c>
      <c r="H3546" s="131">
        <f t="shared" si="415"/>
        <v>0</v>
      </c>
      <c r="I3546" s="128">
        <f t="shared" si="416"/>
        <v>17</v>
      </c>
      <c r="J3546" s="156" t="str">
        <f t="shared" si="411"/>
        <v>2 5 7 576 001</v>
      </c>
      <c r="K3546" s="118">
        <f>SUMIFS(DATOS!$F:$F,DATOS!$A:$A,$C3546,DATOS!$G:$G,$N$1,DATOS!$E:$E,$Q$1)</f>
        <v>0</v>
      </c>
      <c r="L3546" s="118">
        <f>SUMIFS(DATOS!$F:$F,DATOS!$A:$A,$C3546,DATOS!$G:$G,$O$1,DATOS!$E:$E,$Q$1)</f>
        <v>0</v>
      </c>
      <c r="M3546" s="119">
        <f>SUMIFS(DATOS!$F:$F,DATOS!$A:$A,$C3546,DATOS!$G:$G,$P$1,DATOS!$E:$E,$Q$1)</f>
        <v>0</v>
      </c>
      <c r="N3546" s="117">
        <f>SUMIFS(DATOS!$F:$F,DATOS!$A:$A,$C3546,DATOS!$G:$G,$N$1,DATOS!$L:$L,$R$1)</f>
        <v>0</v>
      </c>
      <c r="O3546" s="118">
        <f>SUMIFS(DATOS!$F:$F,DATOS!$A:$A,$C3546,DATOS!$G:$G,$O$1,DATOS!$L:$L,$R$1)</f>
        <v>0</v>
      </c>
      <c r="P3546" s="119">
        <f>SUMIFS(DATOS!$F:$F,DATOS!$A:$A,$C3546,DATOS!$G:$G,$P$1,DATOS!$L:$L,$R$1)</f>
        <v>0</v>
      </c>
      <c r="Q3546" s="117">
        <f>SUMIFS(DATOS!$F:$F,DATOS!$A:$A,$C3546,DATOS!$G:$G,$N$1,DATOS!$J:$J,$S$1)</f>
        <v>0</v>
      </c>
      <c r="R3546" s="118">
        <f>SUMIFS(DATOS!$F:$F,DATOS!$A:$A,$C3546,DATOS!$G:$G,$O$1,DATOS!$J:$J,$S$1)</f>
        <v>0</v>
      </c>
      <c r="S3546" s="119">
        <f>SUMIFS(DATOS!$F:$F,DATOS!$A:$A,$C3546,DATOS!$G:$G,$P$1,DATOS!$J:$J,$S$1)</f>
        <v>0</v>
      </c>
      <c r="T3546" s="117">
        <f>SUMIFS(DATOS!$F:$F,DATOS!$A:$A,$C3546,DATOS!$G:$G,$N$1,DATOS!$K:$K,$T$1)</f>
        <v>0</v>
      </c>
      <c r="U3546" s="118">
        <f>SUMIFS(DATOS!$F:$F,DATOS!$A:$A,$C3546,DATOS!$G:$G,$O$1,DATOS!$K:$K,$T$1)</f>
        <v>0</v>
      </c>
      <c r="V3546" s="119">
        <f>SUMIFS(DATOS!$F:$F,DATOS!$A:$A,$C3546,DATOS!$G:$G,$P$1,DATOS!$K:$K,$R$1)</f>
        <v>0</v>
      </c>
    </row>
    <row r="3547" spans="1:22">
      <c r="A3547" s="128" t="s">
        <v>452</v>
      </c>
      <c r="B3547" s="128" t="str">
        <f t="shared" si="417"/>
        <v>2 5 7 576 002 001</v>
      </c>
      <c r="C3547" s="5" t="s">
        <v>10630</v>
      </c>
      <c r="D3547" t="s">
        <v>3472</v>
      </c>
      <c r="E3547" s="127">
        <f t="shared" si="412"/>
        <v>0</v>
      </c>
      <c r="F3547" s="127">
        <f t="shared" si="413"/>
        <v>0</v>
      </c>
      <c r="G3547" s="127">
        <f t="shared" si="414"/>
        <v>0</v>
      </c>
      <c r="H3547" s="131">
        <f t="shared" si="415"/>
        <v>0</v>
      </c>
      <c r="I3547" s="128">
        <f t="shared" si="416"/>
        <v>17</v>
      </c>
      <c r="J3547" s="156" t="str">
        <f t="shared" si="411"/>
        <v>2 5 7 576 002</v>
      </c>
      <c r="K3547" s="118">
        <f>SUMIFS(DATOS!$F:$F,DATOS!$A:$A,$C3547,DATOS!$G:$G,$N$1,DATOS!$E:$E,$Q$1)</f>
        <v>0</v>
      </c>
      <c r="L3547" s="118">
        <f>SUMIFS(DATOS!$F:$F,DATOS!$A:$A,$C3547,DATOS!$G:$G,$O$1,DATOS!$E:$E,$Q$1)</f>
        <v>0</v>
      </c>
      <c r="M3547" s="119">
        <f>SUMIFS(DATOS!$F:$F,DATOS!$A:$A,$C3547,DATOS!$G:$G,$P$1,DATOS!$E:$E,$Q$1)</f>
        <v>0</v>
      </c>
      <c r="N3547" s="117">
        <f>SUMIFS(DATOS!$F:$F,DATOS!$A:$A,$C3547,DATOS!$G:$G,$N$1,DATOS!$L:$L,$R$1)</f>
        <v>0</v>
      </c>
      <c r="O3547" s="118">
        <f>SUMIFS(DATOS!$F:$F,DATOS!$A:$A,$C3547,DATOS!$G:$G,$O$1,DATOS!$L:$L,$R$1)</f>
        <v>0</v>
      </c>
      <c r="P3547" s="119">
        <f>SUMIFS(DATOS!$F:$F,DATOS!$A:$A,$C3547,DATOS!$G:$G,$P$1,DATOS!$L:$L,$R$1)</f>
        <v>0</v>
      </c>
      <c r="Q3547" s="117">
        <f>SUMIFS(DATOS!$F:$F,DATOS!$A:$A,$C3547,DATOS!$G:$G,$N$1,DATOS!$J:$J,$S$1)</f>
        <v>0</v>
      </c>
      <c r="R3547" s="118">
        <f>SUMIFS(DATOS!$F:$F,DATOS!$A:$A,$C3547,DATOS!$G:$G,$O$1,DATOS!$J:$J,$S$1)</f>
        <v>0</v>
      </c>
      <c r="S3547" s="119">
        <f>SUMIFS(DATOS!$F:$F,DATOS!$A:$A,$C3547,DATOS!$G:$G,$P$1,DATOS!$J:$J,$S$1)</f>
        <v>0</v>
      </c>
      <c r="T3547" s="117">
        <f>SUMIFS(DATOS!$F:$F,DATOS!$A:$A,$C3547,DATOS!$G:$G,$N$1,DATOS!$K:$K,$T$1)</f>
        <v>0</v>
      </c>
      <c r="U3547" s="118">
        <f>SUMIFS(DATOS!$F:$F,DATOS!$A:$A,$C3547,DATOS!$G:$G,$O$1,DATOS!$K:$K,$T$1)</f>
        <v>0</v>
      </c>
      <c r="V3547" s="119">
        <f>SUMIFS(DATOS!$F:$F,DATOS!$A:$A,$C3547,DATOS!$G:$G,$P$1,DATOS!$K:$K,$R$1)</f>
        <v>0</v>
      </c>
    </row>
    <row r="3548" spans="1:22">
      <c r="A3548" s="128" t="s">
        <v>452</v>
      </c>
      <c r="B3548" s="128" t="str">
        <f t="shared" si="417"/>
        <v>2 5 7 576 003 001</v>
      </c>
      <c r="C3548" s="5" t="s">
        <v>10631</v>
      </c>
      <c r="D3548" t="s">
        <v>3472</v>
      </c>
      <c r="E3548" s="127">
        <f t="shared" si="412"/>
        <v>0</v>
      </c>
      <c r="F3548" s="127">
        <f t="shared" si="413"/>
        <v>0</v>
      </c>
      <c r="G3548" s="127">
        <f t="shared" si="414"/>
        <v>0</v>
      </c>
      <c r="H3548" s="131">
        <f t="shared" si="415"/>
        <v>0</v>
      </c>
      <c r="I3548" s="128">
        <f t="shared" si="416"/>
        <v>17</v>
      </c>
      <c r="J3548" s="156" t="str">
        <f t="shared" ref="J3548:J3611" si="418">IF(I3548=9,MID(C3548,1,5),IF(I3548=13,MID(C3548,1,9),IF(I3548=17,MID(C3548,1,13),IF(I3548=21,MID(C3548,1,17),IF(I3548=25,MID(C3548,1,21))))))</f>
        <v>2 5 7 576 003</v>
      </c>
      <c r="K3548" s="118">
        <f>SUMIFS(DATOS!$F:$F,DATOS!$A:$A,$C3548,DATOS!$G:$G,$N$1,DATOS!$E:$E,$Q$1)</f>
        <v>0</v>
      </c>
      <c r="L3548" s="118">
        <f>SUMIFS(DATOS!$F:$F,DATOS!$A:$A,$C3548,DATOS!$G:$G,$O$1,DATOS!$E:$E,$Q$1)</f>
        <v>0</v>
      </c>
      <c r="M3548" s="119">
        <f>SUMIFS(DATOS!$F:$F,DATOS!$A:$A,$C3548,DATOS!$G:$G,$P$1,DATOS!$E:$E,$Q$1)</f>
        <v>0</v>
      </c>
      <c r="N3548" s="117">
        <f>SUMIFS(DATOS!$F:$F,DATOS!$A:$A,$C3548,DATOS!$G:$G,$N$1,DATOS!$L:$L,$R$1)</f>
        <v>0</v>
      </c>
      <c r="O3548" s="118">
        <f>SUMIFS(DATOS!$F:$F,DATOS!$A:$A,$C3548,DATOS!$G:$G,$O$1,DATOS!$L:$L,$R$1)</f>
        <v>0</v>
      </c>
      <c r="P3548" s="119">
        <f>SUMIFS(DATOS!$F:$F,DATOS!$A:$A,$C3548,DATOS!$G:$G,$P$1,DATOS!$L:$L,$R$1)</f>
        <v>0</v>
      </c>
      <c r="Q3548" s="117">
        <f>SUMIFS(DATOS!$F:$F,DATOS!$A:$A,$C3548,DATOS!$G:$G,$N$1,DATOS!$J:$J,$S$1)</f>
        <v>0</v>
      </c>
      <c r="R3548" s="118">
        <f>SUMIFS(DATOS!$F:$F,DATOS!$A:$A,$C3548,DATOS!$G:$G,$O$1,DATOS!$J:$J,$S$1)</f>
        <v>0</v>
      </c>
      <c r="S3548" s="119">
        <f>SUMIFS(DATOS!$F:$F,DATOS!$A:$A,$C3548,DATOS!$G:$G,$P$1,DATOS!$J:$J,$S$1)</f>
        <v>0</v>
      </c>
      <c r="T3548" s="117">
        <f>SUMIFS(DATOS!$F:$F,DATOS!$A:$A,$C3548,DATOS!$G:$G,$N$1,DATOS!$K:$K,$T$1)</f>
        <v>0</v>
      </c>
      <c r="U3548" s="118">
        <f>SUMIFS(DATOS!$F:$F,DATOS!$A:$A,$C3548,DATOS!$G:$G,$O$1,DATOS!$K:$K,$T$1)</f>
        <v>0</v>
      </c>
      <c r="V3548" s="119">
        <f>SUMIFS(DATOS!$F:$F,DATOS!$A:$A,$C3548,DATOS!$G:$G,$P$1,DATOS!$K:$K,$R$1)</f>
        <v>0</v>
      </c>
    </row>
    <row r="3549" spans="1:22">
      <c r="A3549" s="128" t="s">
        <v>452</v>
      </c>
      <c r="B3549" s="128" t="str">
        <f t="shared" si="417"/>
        <v>2 5 7 576 004 001</v>
      </c>
      <c r="C3549" s="5" t="s">
        <v>10632</v>
      </c>
      <c r="D3549" t="s">
        <v>3472</v>
      </c>
      <c r="E3549" s="127">
        <f t="shared" si="412"/>
        <v>0</v>
      </c>
      <c r="F3549" s="127">
        <f t="shared" si="413"/>
        <v>0</v>
      </c>
      <c r="G3549" s="127">
        <f t="shared" si="414"/>
        <v>0</v>
      </c>
      <c r="H3549" s="131">
        <f t="shared" si="415"/>
        <v>0</v>
      </c>
      <c r="I3549" s="128">
        <f t="shared" si="416"/>
        <v>17</v>
      </c>
      <c r="J3549" s="156" t="str">
        <f t="shared" si="418"/>
        <v>2 5 7 576 004</v>
      </c>
      <c r="K3549" s="118">
        <f>SUMIFS(DATOS!$F:$F,DATOS!$A:$A,$C3549,DATOS!$G:$G,$N$1,DATOS!$E:$E,$Q$1)</f>
        <v>0</v>
      </c>
      <c r="L3549" s="118">
        <f>SUMIFS(DATOS!$F:$F,DATOS!$A:$A,$C3549,DATOS!$G:$G,$O$1,DATOS!$E:$E,$Q$1)</f>
        <v>0</v>
      </c>
      <c r="M3549" s="119">
        <f>SUMIFS(DATOS!$F:$F,DATOS!$A:$A,$C3549,DATOS!$G:$G,$P$1,DATOS!$E:$E,$Q$1)</f>
        <v>0</v>
      </c>
      <c r="N3549" s="117">
        <f>SUMIFS(DATOS!$F:$F,DATOS!$A:$A,$C3549,DATOS!$G:$G,$N$1,DATOS!$L:$L,$R$1)</f>
        <v>0</v>
      </c>
      <c r="O3549" s="118">
        <f>SUMIFS(DATOS!$F:$F,DATOS!$A:$A,$C3549,DATOS!$G:$G,$O$1,DATOS!$L:$L,$R$1)</f>
        <v>0</v>
      </c>
      <c r="P3549" s="119">
        <f>SUMIFS(DATOS!$F:$F,DATOS!$A:$A,$C3549,DATOS!$G:$G,$P$1,DATOS!$L:$L,$R$1)</f>
        <v>0</v>
      </c>
      <c r="Q3549" s="117">
        <f>SUMIFS(DATOS!$F:$F,DATOS!$A:$A,$C3549,DATOS!$G:$G,$N$1,DATOS!$J:$J,$S$1)</f>
        <v>0</v>
      </c>
      <c r="R3549" s="118">
        <f>SUMIFS(DATOS!$F:$F,DATOS!$A:$A,$C3549,DATOS!$G:$G,$O$1,DATOS!$J:$J,$S$1)</f>
        <v>0</v>
      </c>
      <c r="S3549" s="119">
        <f>SUMIFS(DATOS!$F:$F,DATOS!$A:$A,$C3549,DATOS!$G:$G,$P$1,DATOS!$J:$J,$S$1)</f>
        <v>0</v>
      </c>
      <c r="T3549" s="117">
        <f>SUMIFS(DATOS!$F:$F,DATOS!$A:$A,$C3549,DATOS!$G:$G,$N$1,DATOS!$K:$K,$T$1)</f>
        <v>0</v>
      </c>
      <c r="U3549" s="118">
        <f>SUMIFS(DATOS!$F:$F,DATOS!$A:$A,$C3549,DATOS!$G:$G,$O$1,DATOS!$K:$K,$T$1)</f>
        <v>0</v>
      </c>
      <c r="V3549" s="119">
        <f>SUMIFS(DATOS!$F:$F,DATOS!$A:$A,$C3549,DATOS!$G:$G,$P$1,DATOS!$K:$K,$R$1)</f>
        <v>0</v>
      </c>
    </row>
    <row r="3550" spans="1:22">
      <c r="A3550" s="128" t="s">
        <v>452</v>
      </c>
      <c r="B3550" s="128" t="str">
        <f t="shared" si="417"/>
        <v>2 5 7 576 005 001</v>
      </c>
      <c r="C3550" s="5" t="s">
        <v>10633</v>
      </c>
      <c r="D3550" t="s">
        <v>3472</v>
      </c>
      <c r="E3550" s="127">
        <f t="shared" si="412"/>
        <v>0</v>
      </c>
      <c r="F3550" s="127">
        <f t="shared" si="413"/>
        <v>0</v>
      </c>
      <c r="G3550" s="127">
        <f t="shared" si="414"/>
        <v>0</v>
      </c>
      <c r="H3550" s="131">
        <f t="shared" si="415"/>
        <v>0</v>
      </c>
      <c r="I3550" s="128">
        <f t="shared" si="416"/>
        <v>17</v>
      </c>
      <c r="J3550" s="156" t="str">
        <f t="shared" si="418"/>
        <v>2 5 7 576 005</v>
      </c>
      <c r="K3550" s="118">
        <f>SUMIFS(DATOS!$F:$F,DATOS!$A:$A,$C3550,DATOS!$G:$G,$N$1,DATOS!$E:$E,$Q$1)</f>
        <v>0</v>
      </c>
      <c r="L3550" s="118">
        <f>SUMIFS(DATOS!$F:$F,DATOS!$A:$A,$C3550,DATOS!$G:$G,$O$1,DATOS!$E:$E,$Q$1)</f>
        <v>0</v>
      </c>
      <c r="M3550" s="119">
        <f>SUMIFS(DATOS!$F:$F,DATOS!$A:$A,$C3550,DATOS!$G:$G,$P$1,DATOS!$E:$E,$Q$1)</f>
        <v>0</v>
      </c>
      <c r="N3550" s="117">
        <f>SUMIFS(DATOS!$F:$F,DATOS!$A:$A,$C3550,DATOS!$G:$G,$N$1,DATOS!$L:$L,$R$1)</f>
        <v>0</v>
      </c>
      <c r="O3550" s="118">
        <f>SUMIFS(DATOS!$F:$F,DATOS!$A:$A,$C3550,DATOS!$G:$G,$O$1,DATOS!$L:$L,$R$1)</f>
        <v>0</v>
      </c>
      <c r="P3550" s="119">
        <f>SUMIFS(DATOS!$F:$F,DATOS!$A:$A,$C3550,DATOS!$G:$G,$P$1,DATOS!$L:$L,$R$1)</f>
        <v>0</v>
      </c>
      <c r="Q3550" s="117">
        <f>SUMIFS(DATOS!$F:$F,DATOS!$A:$A,$C3550,DATOS!$G:$G,$N$1,DATOS!$J:$J,$S$1)</f>
        <v>0</v>
      </c>
      <c r="R3550" s="118">
        <f>SUMIFS(DATOS!$F:$F,DATOS!$A:$A,$C3550,DATOS!$G:$G,$O$1,DATOS!$J:$J,$S$1)</f>
        <v>0</v>
      </c>
      <c r="S3550" s="119">
        <f>SUMIFS(DATOS!$F:$F,DATOS!$A:$A,$C3550,DATOS!$G:$G,$P$1,DATOS!$J:$J,$S$1)</f>
        <v>0</v>
      </c>
      <c r="T3550" s="117">
        <f>SUMIFS(DATOS!$F:$F,DATOS!$A:$A,$C3550,DATOS!$G:$G,$N$1,DATOS!$K:$K,$T$1)</f>
        <v>0</v>
      </c>
      <c r="U3550" s="118">
        <f>SUMIFS(DATOS!$F:$F,DATOS!$A:$A,$C3550,DATOS!$G:$G,$O$1,DATOS!$K:$K,$T$1)</f>
        <v>0</v>
      </c>
      <c r="V3550" s="119">
        <f>SUMIFS(DATOS!$F:$F,DATOS!$A:$A,$C3550,DATOS!$G:$G,$P$1,DATOS!$K:$K,$R$1)</f>
        <v>0</v>
      </c>
    </row>
    <row r="3551" spans="1:22">
      <c r="A3551" s="128" t="s">
        <v>452</v>
      </c>
      <c r="B3551" s="128" t="str">
        <f t="shared" si="417"/>
        <v>2 5 7 577 001 001</v>
      </c>
      <c r="C3551" s="5" t="s">
        <v>5478</v>
      </c>
      <c r="D3551" t="s">
        <v>3473</v>
      </c>
      <c r="E3551" s="127">
        <f t="shared" si="412"/>
        <v>0</v>
      </c>
      <c r="F3551" s="127">
        <f t="shared" si="413"/>
        <v>0</v>
      </c>
      <c r="G3551" s="127">
        <f t="shared" si="414"/>
        <v>0</v>
      </c>
      <c r="H3551" s="131">
        <f t="shared" si="415"/>
        <v>0</v>
      </c>
      <c r="I3551" s="128">
        <f t="shared" si="416"/>
        <v>17</v>
      </c>
      <c r="J3551" s="156" t="str">
        <f t="shared" si="418"/>
        <v>2 5 7 577 001</v>
      </c>
      <c r="K3551" s="118">
        <f>SUMIFS(DATOS!$F:$F,DATOS!$A:$A,$C3551,DATOS!$G:$G,$N$1,DATOS!$E:$E,$Q$1)</f>
        <v>0</v>
      </c>
      <c r="L3551" s="118">
        <f>SUMIFS(DATOS!$F:$F,DATOS!$A:$A,$C3551,DATOS!$G:$G,$O$1,DATOS!$E:$E,$Q$1)</f>
        <v>0</v>
      </c>
      <c r="M3551" s="119">
        <f>SUMIFS(DATOS!$F:$F,DATOS!$A:$A,$C3551,DATOS!$G:$G,$P$1,DATOS!$E:$E,$Q$1)</f>
        <v>0</v>
      </c>
      <c r="N3551" s="117">
        <f>SUMIFS(DATOS!$F:$F,DATOS!$A:$A,$C3551,DATOS!$G:$G,$N$1,DATOS!$L:$L,$R$1)</f>
        <v>0</v>
      </c>
      <c r="O3551" s="118">
        <f>SUMIFS(DATOS!$F:$F,DATOS!$A:$A,$C3551,DATOS!$G:$G,$O$1,DATOS!$L:$L,$R$1)</f>
        <v>0</v>
      </c>
      <c r="P3551" s="119">
        <f>SUMIFS(DATOS!$F:$F,DATOS!$A:$A,$C3551,DATOS!$G:$G,$P$1,DATOS!$L:$L,$R$1)</f>
        <v>0</v>
      </c>
      <c r="Q3551" s="117">
        <f>SUMIFS(DATOS!$F:$F,DATOS!$A:$A,$C3551,DATOS!$G:$G,$N$1,DATOS!$J:$J,$S$1)</f>
        <v>0</v>
      </c>
      <c r="R3551" s="118">
        <f>SUMIFS(DATOS!$F:$F,DATOS!$A:$A,$C3551,DATOS!$G:$G,$O$1,DATOS!$J:$J,$S$1)</f>
        <v>0</v>
      </c>
      <c r="S3551" s="119">
        <f>SUMIFS(DATOS!$F:$F,DATOS!$A:$A,$C3551,DATOS!$G:$G,$P$1,DATOS!$J:$J,$S$1)</f>
        <v>0</v>
      </c>
      <c r="T3551" s="117">
        <f>SUMIFS(DATOS!$F:$F,DATOS!$A:$A,$C3551,DATOS!$G:$G,$N$1,DATOS!$K:$K,$T$1)</f>
        <v>0</v>
      </c>
      <c r="U3551" s="118">
        <f>SUMIFS(DATOS!$F:$F,DATOS!$A:$A,$C3551,DATOS!$G:$G,$O$1,DATOS!$K:$K,$T$1)</f>
        <v>0</v>
      </c>
      <c r="V3551" s="119">
        <f>SUMIFS(DATOS!$F:$F,DATOS!$A:$A,$C3551,DATOS!$G:$G,$P$1,DATOS!$K:$K,$R$1)</f>
        <v>0</v>
      </c>
    </row>
    <row r="3552" spans="1:22">
      <c r="A3552" s="128" t="s">
        <v>452</v>
      </c>
      <c r="B3552" s="128" t="str">
        <f t="shared" si="417"/>
        <v>2 5 7 577 002 001</v>
      </c>
      <c r="C3552" s="5" t="s">
        <v>10634</v>
      </c>
      <c r="D3552" t="s">
        <v>3473</v>
      </c>
      <c r="E3552" s="127">
        <f t="shared" si="412"/>
        <v>0</v>
      </c>
      <c r="F3552" s="127">
        <f t="shared" si="413"/>
        <v>0</v>
      </c>
      <c r="G3552" s="127">
        <f t="shared" si="414"/>
        <v>0</v>
      </c>
      <c r="H3552" s="131">
        <f t="shared" si="415"/>
        <v>0</v>
      </c>
      <c r="I3552" s="128">
        <f t="shared" si="416"/>
        <v>17</v>
      </c>
      <c r="J3552" s="156" t="str">
        <f t="shared" si="418"/>
        <v>2 5 7 577 002</v>
      </c>
      <c r="K3552" s="118">
        <f>SUMIFS(DATOS!$F:$F,DATOS!$A:$A,$C3552,DATOS!$G:$G,$N$1,DATOS!$E:$E,$Q$1)</f>
        <v>0</v>
      </c>
      <c r="L3552" s="118">
        <f>SUMIFS(DATOS!$F:$F,DATOS!$A:$A,$C3552,DATOS!$G:$G,$O$1,DATOS!$E:$E,$Q$1)</f>
        <v>0</v>
      </c>
      <c r="M3552" s="119">
        <f>SUMIFS(DATOS!$F:$F,DATOS!$A:$A,$C3552,DATOS!$G:$G,$P$1,DATOS!$E:$E,$Q$1)</f>
        <v>0</v>
      </c>
      <c r="N3552" s="117">
        <f>SUMIFS(DATOS!$F:$F,DATOS!$A:$A,$C3552,DATOS!$G:$G,$N$1,DATOS!$L:$L,$R$1)</f>
        <v>0</v>
      </c>
      <c r="O3552" s="118">
        <f>SUMIFS(DATOS!$F:$F,DATOS!$A:$A,$C3552,DATOS!$G:$G,$O$1,DATOS!$L:$L,$R$1)</f>
        <v>0</v>
      </c>
      <c r="P3552" s="119">
        <f>SUMIFS(DATOS!$F:$F,DATOS!$A:$A,$C3552,DATOS!$G:$G,$P$1,DATOS!$L:$L,$R$1)</f>
        <v>0</v>
      </c>
      <c r="Q3552" s="117">
        <f>SUMIFS(DATOS!$F:$F,DATOS!$A:$A,$C3552,DATOS!$G:$G,$N$1,DATOS!$J:$J,$S$1)</f>
        <v>0</v>
      </c>
      <c r="R3552" s="118">
        <f>SUMIFS(DATOS!$F:$F,DATOS!$A:$A,$C3552,DATOS!$G:$G,$O$1,DATOS!$J:$J,$S$1)</f>
        <v>0</v>
      </c>
      <c r="S3552" s="119">
        <f>SUMIFS(DATOS!$F:$F,DATOS!$A:$A,$C3552,DATOS!$G:$G,$P$1,DATOS!$J:$J,$S$1)</f>
        <v>0</v>
      </c>
      <c r="T3552" s="117">
        <f>SUMIFS(DATOS!$F:$F,DATOS!$A:$A,$C3552,DATOS!$G:$G,$N$1,DATOS!$K:$K,$T$1)</f>
        <v>0</v>
      </c>
      <c r="U3552" s="118">
        <f>SUMIFS(DATOS!$F:$F,DATOS!$A:$A,$C3552,DATOS!$G:$G,$O$1,DATOS!$K:$K,$T$1)</f>
        <v>0</v>
      </c>
      <c r="V3552" s="119">
        <f>SUMIFS(DATOS!$F:$F,DATOS!$A:$A,$C3552,DATOS!$G:$G,$P$1,DATOS!$K:$K,$R$1)</f>
        <v>0</v>
      </c>
    </row>
    <row r="3553" spans="1:22">
      <c r="A3553" s="128" t="s">
        <v>452</v>
      </c>
      <c r="B3553" s="128" t="str">
        <f t="shared" si="417"/>
        <v>2 5 7 577 003 001</v>
      </c>
      <c r="C3553" s="5" t="s">
        <v>10635</v>
      </c>
      <c r="D3553" t="s">
        <v>3473</v>
      </c>
      <c r="E3553" s="127">
        <f t="shared" si="412"/>
        <v>0</v>
      </c>
      <c r="F3553" s="127">
        <f t="shared" si="413"/>
        <v>0</v>
      </c>
      <c r="G3553" s="127">
        <f t="shared" si="414"/>
        <v>0</v>
      </c>
      <c r="H3553" s="131">
        <f t="shared" si="415"/>
        <v>0</v>
      </c>
      <c r="I3553" s="128">
        <f t="shared" si="416"/>
        <v>17</v>
      </c>
      <c r="J3553" s="156" t="str">
        <f t="shared" si="418"/>
        <v>2 5 7 577 003</v>
      </c>
      <c r="K3553" s="118">
        <f>SUMIFS(DATOS!$F:$F,DATOS!$A:$A,$C3553,DATOS!$G:$G,$N$1,DATOS!$E:$E,$Q$1)</f>
        <v>0</v>
      </c>
      <c r="L3553" s="118">
        <f>SUMIFS(DATOS!$F:$F,DATOS!$A:$A,$C3553,DATOS!$G:$G,$O$1,DATOS!$E:$E,$Q$1)</f>
        <v>0</v>
      </c>
      <c r="M3553" s="119">
        <f>SUMIFS(DATOS!$F:$F,DATOS!$A:$A,$C3553,DATOS!$G:$G,$P$1,DATOS!$E:$E,$Q$1)</f>
        <v>0</v>
      </c>
      <c r="N3553" s="117">
        <f>SUMIFS(DATOS!$F:$F,DATOS!$A:$A,$C3553,DATOS!$G:$G,$N$1,DATOS!$L:$L,$R$1)</f>
        <v>0</v>
      </c>
      <c r="O3553" s="118">
        <f>SUMIFS(DATOS!$F:$F,DATOS!$A:$A,$C3553,DATOS!$G:$G,$O$1,DATOS!$L:$L,$R$1)</f>
        <v>0</v>
      </c>
      <c r="P3553" s="119">
        <f>SUMIFS(DATOS!$F:$F,DATOS!$A:$A,$C3553,DATOS!$G:$G,$P$1,DATOS!$L:$L,$R$1)</f>
        <v>0</v>
      </c>
      <c r="Q3553" s="117">
        <f>SUMIFS(DATOS!$F:$F,DATOS!$A:$A,$C3553,DATOS!$G:$G,$N$1,DATOS!$J:$J,$S$1)</f>
        <v>0</v>
      </c>
      <c r="R3553" s="118">
        <f>SUMIFS(DATOS!$F:$F,DATOS!$A:$A,$C3553,DATOS!$G:$G,$O$1,DATOS!$J:$J,$S$1)</f>
        <v>0</v>
      </c>
      <c r="S3553" s="119">
        <f>SUMIFS(DATOS!$F:$F,DATOS!$A:$A,$C3553,DATOS!$G:$G,$P$1,DATOS!$J:$J,$S$1)</f>
        <v>0</v>
      </c>
      <c r="T3553" s="117">
        <f>SUMIFS(DATOS!$F:$F,DATOS!$A:$A,$C3553,DATOS!$G:$G,$N$1,DATOS!$K:$K,$T$1)</f>
        <v>0</v>
      </c>
      <c r="U3553" s="118">
        <f>SUMIFS(DATOS!$F:$F,DATOS!$A:$A,$C3553,DATOS!$G:$G,$O$1,DATOS!$K:$K,$T$1)</f>
        <v>0</v>
      </c>
      <c r="V3553" s="119">
        <f>SUMIFS(DATOS!$F:$F,DATOS!$A:$A,$C3553,DATOS!$G:$G,$P$1,DATOS!$K:$K,$R$1)</f>
        <v>0</v>
      </c>
    </row>
    <row r="3554" spans="1:22">
      <c r="A3554" s="128" t="s">
        <v>452</v>
      </c>
      <c r="B3554" s="128" t="str">
        <f t="shared" si="417"/>
        <v>2 5 7 577 004 001</v>
      </c>
      <c r="C3554" s="5" t="s">
        <v>10636</v>
      </c>
      <c r="D3554" t="s">
        <v>3473</v>
      </c>
      <c r="E3554" s="127">
        <f t="shared" si="412"/>
        <v>0</v>
      </c>
      <c r="F3554" s="127">
        <f t="shared" si="413"/>
        <v>0</v>
      </c>
      <c r="G3554" s="127">
        <f t="shared" si="414"/>
        <v>0</v>
      </c>
      <c r="H3554" s="131">
        <f t="shared" si="415"/>
        <v>0</v>
      </c>
      <c r="I3554" s="128">
        <f t="shared" si="416"/>
        <v>17</v>
      </c>
      <c r="J3554" s="156" t="str">
        <f t="shared" si="418"/>
        <v>2 5 7 577 004</v>
      </c>
      <c r="K3554" s="118">
        <f>SUMIFS(DATOS!$F:$F,DATOS!$A:$A,$C3554,DATOS!$G:$G,$N$1,DATOS!$E:$E,$Q$1)</f>
        <v>0</v>
      </c>
      <c r="L3554" s="118">
        <f>SUMIFS(DATOS!$F:$F,DATOS!$A:$A,$C3554,DATOS!$G:$G,$O$1,DATOS!$E:$E,$Q$1)</f>
        <v>0</v>
      </c>
      <c r="M3554" s="119">
        <f>SUMIFS(DATOS!$F:$F,DATOS!$A:$A,$C3554,DATOS!$G:$G,$P$1,DATOS!$E:$E,$Q$1)</f>
        <v>0</v>
      </c>
      <c r="N3554" s="117">
        <f>SUMIFS(DATOS!$F:$F,DATOS!$A:$A,$C3554,DATOS!$G:$G,$N$1,DATOS!$L:$L,$R$1)</f>
        <v>0</v>
      </c>
      <c r="O3554" s="118">
        <f>SUMIFS(DATOS!$F:$F,DATOS!$A:$A,$C3554,DATOS!$G:$G,$O$1,DATOS!$L:$L,$R$1)</f>
        <v>0</v>
      </c>
      <c r="P3554" s="119">
        <f>SUMIFS(DATOS!$F:$F,DATOS!$A:$A,$C3554,DATOS!$G:$G,$P$1,DATOS!$L:$L,$R$1)</f>
        <v>0</v>
      </c>
      <c r="Q3554" s="117">
        <f>SUMIFS(DATOS!$F:$F,DATOS!$A:$A,$C3554,DATOS!$G:$G,$N$1,DATOS!$J:$J,$S$1)</f>
        <v>0</v>
      </c>
      <c r="R3554" s="118">
        <f>SUMIFS(DATOS!$F:$F,DATOS!$A:$A,$C3554,DATOS!$G:$G,$O$1,DATOS!$J:$J,$S$1)</f>
        <v>0</v>
      </c>
      <c r="S3554" s="119">
        <f>SUMIFS(DATOS!$F:$F,DATOS!$A:$A,$C3554,DATOS!$G:$G,$P$1,DATOS!$J:$J,$S$1)</f>
        <v>0</v>
      </c>
      <c r="T3554" s="117">
        <f>SUMIFS(DATOS!$F:$F,DATOS!$A:$A,$C3554,DATOS!$G:$G,$N$1,DATOS!$K:$K,$T$1)</f>
        <v>0</v>
      </c>
      <c r="U3554" s="118">
        <f>SUMIFS(DATOS!$F:$F,DATOS!$A:$A,$C3554,DATOS!$G:$G,$O$1,DATOS!$K:$K,$T$1)</f>
        <v>0</v>
      </c>
      <c r="V3554" s="119">
        <f>SUMIFS(DATOS!$F:$F,DATOS!$A:$A,$C3554,DATOS!$G:$G,$P$1,DATOS!$K:$K,$R$1)</f>
        <v>0</v>
      </c>
    </row>
    <row r="3555" spans="1:22">
      <c r="A3555" s="128" t="s">
        <v>452</v>
      </c>
      <c r="B3555" s="128" t="str">
        <f t="shared" si="417"/>
        <v>2 5 7 577 005 001</v>
      </c>
      <c r="C3555" s="5" t="s">
        <v>10637</v>
      </c>
      <c r="D3555" t="s">
        <v>3473</v>
      </c>
      <c r="E3555" s="127">
        <f t="shared" si="412"/>
        <v>0</v>
      </c>
      <c r="F3555" s="127">
        <f t="shared" si="413"/>
        <v>0</v>
      </c>
      <c r="G3555" s="127">
        <f t="shared" si="414"/>
        <v>0</v>
      </c>
      <c r="H3555" s="131">
        <f t="shared" si="415"/>
        <v>0</v>
      </c>
      <c r="I3555" s="128">
        <f t="shared" si="416"/>
        <v>17</v>
      </c>
      <c r="J3555" s="156" t="str">
        <f t="shared" si="418"/>
        <v>2 5 7 577 005</v>
      </c>
      <c r="K3555" s="118">
        <f>SUMIFS(DATOS!$F:$F,DATOS!$A:$A,$C3555,DATOS!$G:$G,$N$1,DATOS!$E:$E,$Q$1)</f>
        <v>0</v>
      </c>
      <c r="L3555" s="118">
        <f>SUMIFS(DATOS!$F:$F,DATOS!$A:$A,$C3555,DATOS!$G:$G,$O$1,DATOS!$E:$E,$Q$1)</f>
        <v>0</v>
      </c>
      <c r="M3555" s="119">
        <f>SUMIFS(DATOS!$F:$F,DATOS!$A:$A,$C3555,DATOS!$G:$G,$P$1,DATOS!$E:$E,$Q$1)</f>
        <v>0</v>
      </c>
      <c r="N3555" s="117">
        <f>SUMIFS(DATOS!$F:$F,DATOS!$A:$A,$C3555,DATOS!$G:$G,$N$1,DATOS!$L:$L,$R$1)</f>
        <v>0</v>
      </c>
      <c r="O3555" s="118">
        <f>SUMIFS(DATOS!$F:$F,DATOS!$A:$A,$C3555,DATOS!$G:$G,$O$1,DATOS!$L:$L,$R$1)</f>
        <v>0</v>
      </c>
      <c r="P3555" s="119">
        <f>SUMIFS(DATOS!$F:$F,DATOS!$A:$A,$C3555,DATOS!$G:$G,$P$1,DATOS!$L:$L,$R$1)</f>
        <v>0</v>
      </c>
      <c r="Q3555" s="117">
        <f>SUMIFS(DATOS!$F:$F,DATOS!$A:$A,$C3555,DATOS!$G:$G,$N$1,DATOS!$J:$J,$S$1)</f>
        <v>0</v>
      </c>
      <c r="R3555" s="118">
        <f>SUMIFS(DATOS!$F:$F,DATOS!$A:$A,$C3555,DATOS!$G:$G,$O$1,DATOS!$J:$J,$S$1)</f>
        <v>0</v>
      </c>
      <c r="S3555" s="119">
        <f>SUMIFS(DATOS!$F:$F,DATOS!$A:$A,$C3555,DATOS!$G:$G,$P$1,DATOS!$J:$J,$S$1)</f>
        <v>0</v>
      </c>
      <c r="T3555" s="117">
        <f>SUMIFS(DATOS!$F:$F,DATOS!$A:$A,$C3555,DATOS!$G:$G,$N$1,DATOS!$K:$K,$T$1)</f>
        <v>0</v>
      </c>
      <c r="U3555" s="118">
        <f>SUMIFS(DATOS!$F:$F,DATOS!$A:$A,$C3555,DATOS!$G:$G,$O$1,DATOS!$K:$K,$T$1)</f>
        <v>0</v>
      </c>
      <c r="V3555" s="119">
        <f>SUMIFS(DATOS!$F:$F,DATOS!$A:$A,$C3555,DATOS!$G:$G,$P$1,DATOS!$K:$K,$R$1)</f>
        <v>0</v>
      </c>
    </row>
    <row r="3556" spans="1:22">
      <c r="A3556" s="128" t="s">
        <v>452</v>
      </c>
      <c r="B3556" s="128" t="str">
        <f t="shared" si="417"/>
        <v>2 5 7 578 001 001</v>
      </c>
      <c r="C3556" s="5" t="s">
        <v>5486</v>
      </c>
      <c r="D3556" t="s">
        <v>3474</v>
      </c>
      <c r="E3556" s="127">
        <f t="shared" si="412"/>
        <v>0</v>
      </c>
      <c r="F3556" s="127">
        <f t="shared" si="413"/>
        <v>0</v>
      </c>
      <c r="G3556" s="127">
        <f t="shared" si="414"/>
        <v>0</v>
      </c>
      <c r="H3556" s="131">
        <f t="shared" si="415"/>
        <v>0</v>
      </c>
      <c r="I3556" s="128">
        <f t="shared" si="416"/>
        <v>17</v>
      </c>
      <c r="J3556" s="156" t="str">
        <f t="shared" si="418"/>
        <v>2 5 7 578 001</v>
      </c>
      <c r="K3556" s="118">
        <f>SUMIFS(DATOS!$F:$F,DATOS!$A:$A,$C3556,DATOS!$G:$G,$N$1,DATOS!$E:$E,$Q$1)</f>
        <v>0</v>
      </c>
      <c r="L3556" s="118">
        <f>SUMIFS(DATOS!$F:$F,DATOS!$A:$A,$C3556,DATOS!$G:$G,$O$1,DATOS!$E:$E,$Q$1)</f>
        <v>0</v>
      </c>
      <c r="M3556" s="119">
        <f>SUMIFS(DATOS!$F:$F,DATOS!$A:$A,$C3556,DATOS!$G:$G,$P$1,DATOS!$E:$E,$Q$1)</f>
        <v>0</v>
      </c>
      <c r="N3556" s="117">
        <f>SUMIFS(DATOS!$F:$F,DATOS!$A:$A,$C3556,DATOS!$G:$G,$N$1,DATOS!$L:$L,$R$1)</f>
        <v>0</v>
      </c>
      <c r="O3556" s="118">
        <f>SUMIFS(DATOS!$F:$F,DATOS!$A:$A,$C3556,DATOS!$G:$G,$O$1,DATOS!$L:$L,$R$1)</f>
        <v>0</v>
      </c>
      <c r="P3556" s="119">
        <f>SUMIFS(DATOS!$F:$F,DATOS!$A:$A,$C3556,DATOS!$G:$G,$P$1,DATOS!$L:$L,$R$1)</f>
        <v>0</v>
      </c>
      <c r="Q3556" s="117">
        <f>SUMIFS(DATOS!$F:$F,DATOS!$A:$A,$C3556,DATOS!$G:$G,$N$1,DATOS!$J:$J,$S$1)</f>
        <v>0</v>
      </c>
      <c r="R3556" s="118">
        <f>SUMIFS(DATOS!$F:$F,DATOS!$A:$A,$C3556,DATOS!$G:$G,$O$1,DATOS!$J:$J,$S$1)</f>
        <v>0</v>
      </c>
      <c r="S3556" s="119">
        <f>SUMIFS(DATOS!$F:$F,DATOS!$A:$A,$C3556,DATOS!$G:$G,$P$1,DATOS!$J:$J,$S$1)</f>
        <v>0</v>
      </c>
      <c r="T3556" s="117">
        <f>SUMIFS(DATOS!$F:$F,DATOS!$A:$A,$C3556,DATOS!$G:$G,$N$1,DATOS!$K:$K,$T$1)</f>
        <v>0</v>
      </c>
      <c r="U3556" s="118">
        <f>SUMIFS(DATOS!$F:$F,DATOS!$A:$A,$C3556,DATOS!$G:$G,$O$1,DATOS!$K:$K,$T$1)</f>
        <v>0</v>
      </c>
      <c r="V3556" s="119">
        <f>SUMIFS(DATOS!$F:$F,DATOS!$A:$A,$C3556,DATOS!$G:$G,$P$1,DATOS!$K:$K,$R$1)</f>
        <v>0</v>
      </c>
    </row>
    <row r="3557" spans="1:22">
      <c r="A3557" s="128" t="s">
        <v>452</v>
      </c>
      <c r="B3557" s="128" t="str">
        <f t="shared" si="417"/>
        <v>2 5 7 578 002 001</v>
      </c>
      <c r="C3557" s="5" t="s">
        <v>10638</v>
      </c>
      <c r="D3557" t="s">
        <v>3474</v>
      </c>
      <c r="E3557" s="127">
        <f t="shared" si="412"/>
        <v>0</v>
      </c>
      <c r="F3557" s="127">
        <f t="shared" si="413"/>
        <v>0</v>
      </c>
      <c r="G3557" s="127">
        <f t="shared" si="414"/>
        <v>0</v>
      </c>
      <c r="H3557" s="131">
        <f t="shared" si="415"/>
        <v>0</v>
      </c>
      <c r="I3557" s="128">
        <f t="shared" si="416"/>
        <v>17</v>
      </c>
      <c r="J3557" s="156" t="str">
        <f t="shared" si="418"/>
        <v>2 5 7 578 002</v>
      </c>
      <c r="K3557" s="118">
        <f>SUMIFS(DATOS!$F:$F,DATOS!$A:$A,$C3557,DATOS!$G:$G,$N$1,DATOS!$E:$E,$Q$1)</f>
        <v>0</v>
      </c>
      <c r="L3557" s="118">
        <f>SUMIFS(DATOS!$F:$F,DATOS!$A:$A,$C3557,DATOS!$G:$G,$O$1,DATOS!$E:$E,$Q$1)</f>
        <v>0</v>
      </c>
      <c r="M3557" s="119">
        <f>SUMIFS(DATOS!$F:$F,DATOS!$A:$A,$C3557,DATOS!$G:$G,$P$1,DATOS!$E:$E,$Q$1)</f>
        <v>0</v>
      </c>
      <c r="N3557" s="117">
        <f>SUMIFS(DATOS!$F:$F,DATOS!$A:$A,$C3557,DATOS!$G:$G,$N$1,DATOS!$L:$L,$R$1)</f>
        <v>0</v>
      </c>
      <c r="O3557" s="118">
        <f>SUMIFS(DATOS!$F:$F,DATOS!$A:$A,$C3557,DATOS!$G:$G,$O$1,DATOS!$L:$L,$R$1)</f>
        <v>0</v>
      </c>
      <c r="P3557" s="119">
        <f>SUMIFS(DATOS!$F:$F,DATOS!$A:$A,$C3557,DATOS!$G:$G,$P$1,DATOS!$L:$L,$R$1)</f>
        <v>0</v>
      </c>
      <c r="Q3557" s="117">
        <f>SUMIFS(DATOS!$F:$F,DATOS!$A:$A,$C3557,DATOS!$G:$G,$N$1,DATOS!$J:$J,$S$1)</f>
        <v>0</v>
      </c>
      <c r="R3557" s="118">
        <f>SUMIFS(DATOS!$F:$F,DATOS!$A:$A,$C3557,DATOS!$G:$G,$O$1,DATOS!$J:$J,$S$1)</f>
        <v>0</v>
      </c>
      <c r="S3557" s="119">
        <f>SUMIFS(DATOS!$F:$F,DATOS!$A:$A,$C3557,DATOS!$G:$G,$P$1,DATOS!$J:$J,$S$1)</f>
        <v>0</v>
      </c>
      <c r="T3557" s="117">
        <f>SUMIFS(DATOS!$F:$F,DATOS!$A:$A,$C3557,DATOS!$G:$G,$N$1,DATOS!$K:$K,$T$1)</f>
        <v>0</v>
      </c>
      <c r="U3557" s="118">
        <f>SUMIFS(DATOS!$F:$F,DATOS!$A:$A,$C3557,DATOS!$G:$G,$O$1,DATOS!$K:$K,$T$1)</f>
        <v>0</v>
      </c>
      <c r="V3557" s="119">
        <f>SUMIFS(DATOS!$F:$F,DATOS!$A:$A,$C3557,DATOS!$G:$G,$P$1,DATOS!$K:$K,$R$1)</f>
        <v>0</v>
      </c>
    </row>
    <row r="3558" spans="1:22">
      <c r="A3558" s="128" t="s">
        <v>452</v>
      </c>
      <c r="B3558" s="128" t="str">
        <f t="shared" si="417"/>
        <v>2 5 7 578 003 001</v>
      </c>
      <c r="C3558" s="5" t="s">
        <v>10639</v>
      </c>
      <c r="D3558" t="s">
        <v>3474</v>
      </c>
      <c r="E3558" s="127">
        <f t="shared" si="412"/>
        <v>0</v>
      </c>
      <c r="F3558" s="127">
        <f t="shared" si="413"/>
        <v>0</v>
      </c>
      <c r="G3558" s="127">
        <f t="shared" si="414"/>
        <v>0</v>
      </c>
      <c r="H3558" s="131">
        <f t="shared" si="415"/>
        <v>0</v>
      </c>
      <c r="I3558" s="128">
        <f t="shared" si="416"/>
        <v>17</v>
      </c>
      <c r="J3558" s="156" t="str">
        <f t="shared" si="418"/>
        <v>2 5 7 578 003</v>
      </c>
      <c r="K3558" s="118">
        <f>SUMIFS(DATOS!$F:$F,DATOS!$A:$A,$C3558,DATOS!$G:$G,$N$1,DATOS!$E:$E,$Q$1)</f>
        <v>0</v>
      </c>
      <c r="L3558" s="118">
        <f>SUMIFS(DATOS!$F:$F,DATOS!$A:$A,$C3558,DATOS!$G:$G,$O$1,DATOS!$E:$E,$Q$1)</f>
        <v>0</v>
      </c>
      <c r="M3558" s="119">
        <f>SUMIFS(DATOS!$F:$F,DATOS!$A:$A,$C3558,DATOS!$G:$G,$P$1,DATOS!$E:$E,$Q$1)</f>
        <v>0</v>
      </c>
      <c r="N3558" s="117">
        <f>SUMIFS(DATOS!$F:$F,DATOS!$A:$A,$C3558,DATOS!$G:$G,$N$1,DATOS!$L:$L,$R$1)</f>
        <v>0</v>
      </c>
      <c r="O3558" s="118">
        <f>SUMIFS(DATOS!$F:$F,DATOS!$A:$A,$C3558,DATOS!$G:$G,$O$1,DATOS!$L:$L,$R$1)</f>
        <v>0</v>
      </c>
      <c r="P3558" s="119">
        <f>SUMIFS(DATOS!$F:$F,DATOS!$A:$A,$C3558,DATOS!$G:$G,$P$1,DATOS!$L:$L,$R$1)</f>
        <v>0</v>
      </c>
      <c r="Q3558" s="117">
        <f>SUMIFS(DATOS!$F:$F,DATOS!$A:$A,$C3558,DATOS!$G:$G,$N$1,DATOS!$J:$J,$S$1)</f>
        <v>0</v>
      </c>
      <c r="R3558" s="118">
        <f>SUMIFS(DATOS!$F:$F,DATOS!$A:$A,$C3558,DATOS!$G:$G,$O$1,DATOS!$J:$J,$S$1)</f>
        <v>0</v>
      </c>
      <c r="S3558" s="119">
        <f>SUMIFS(DATOS!$F:$F,DATOS!$A:$A,$C3558,DATOS!$G:$G,$P$1,DATOS!$J:$J,$S$1)</f>
        <v>0</v>
      </c>
      <c r="T3558" s="117">
        <f>SUMIFS(DATOS!$F:$F,DATOS!$A:$A,$C3558,DATOS!$G:$G,$N$1,DATOS!$K:$K,$T$1)</f>
        <v>0</v>
      </c>
      <c r="U3558" s="118">
        <f>SUMIFS(DATOS!$F:$F,DATOS!$A:$A,$C3558,DATOS!$G:$G,$O$1,DATOS!$K:$K,$T$1)</f>
        <v>0</v>
      </c>
      <c r="V3558" s="119">
        <f>SUMIFS(DATOS!$F:$F,DATOS!$A:$A,$C3558,DATOS!$G:$G,$P$1,DATOS!$K:$K,$R$1)</f>
        <v>0</v>
      </c>
    </row>
    <row r="3559" spans="1:22">
      <c r="A3559" s="128" t="s">
        <v>452</v>
      </c>
      <c r="B3559" s="128" t="str">
        <f t="shared" si="417"/>
        <v>2 5 7 578 004 001</v>
      </c>
      <c r="C3559" s="5" t="s">
        <v>10640</v>
      </c>
      <c r="D3559" t="s">
        <v>3474</v>
      </c>
      <c r="E3559" s="127">
        <f t="shared" si="412"/>
        <v>0</v>
      </c>
      <c r="F3559" s="127">
        <f t="shared" si="413"/>
        <v>0</v>
      </c>
      <c r="G3559" s="127">
        <f t="shared" si="414"/>
        <v>0</v>
      </c>
      <c r="H3559" s="131">
        <f t="shared" si="415"/>
        <v>0</v>
      </c>
      <c r="I3559" s="128">
        <f t="shared" si="416"/>
        <v>17</v>
      </c>
      <c r="J3559" s="156" t="str">
        <f t="shared" si="418"/>
        <v>2 5 7 578 004</v>
      </c>
      <c r="K3559" s="118">
        <f>SUMIFS(DATOS!$F:$F,DATOS!$A:$A,$C3559,DATOS!$G:$G,$N$1,DATOS!$E:$E,$Q$1)</f>
        <v>0</v>
      </c>
      <c r="L3559" s="118">
        <f>SUMIFS(DATOS!$F:$F,DATOS!$A:$A,$C3559,DATOS!$G:$G,$O$1,DATOS!$E:$E,$Q$1)</f>
        <v>0</v>
      </c>
      <c r="M3559" s="119">
        <f>SUMIFS(DATOS!$F:$F,DATOS!$A:$A,$C3559,DATOS!$G:$G,$P$1,DATOS!$E:$E,$Q$1)</f>
        <v>0</v>
      </c>
      <c r="N3559" s="117">
        <f>SUMIFS(DATOS!$F:$F,DATOS!$A:$A,$C3559,DATOS!$G:$G,$N$1,DATOS!$L:$L,$R$1)</f>
        <v>0</v>
      </c>
      <c r="O3559" s="118">
        <f>SUMIFS(DATOS!$F:$F,DATOS!$A:$A,$C3559,DATOS!$G:$G,$O$1,DATOS!$L:$L,$R$1)</f>
        <v>0</v>
      </c>
      <c r="P3559" s="119">
        <f>SUMIFS(DATOS!$F:$F,DATOS!$A:$A,$C3559,DATOS!$G:$G,$P$1,DATOS!$L:$L,$R$1)</f>
        <v>0</v>
      </c>
      <c r="Q3559" s="117">
        <f>SUMIFS(DATOS!$F:$F,DATOS!$A:$A,$C3559,DATOS!$G:$G,$N$1,DATOS!$J:$J,$S$1)</f>
        <v>0</v>
      </c>
      <c r="R3559" s="118">
        <f>SUMIFS(DATOS!$F:$F,DATOS!$A:$A,$C3559,DATOS!$G:$G,$O$1,DATOS!$J:$J,$S$1)</f>
        <v>0</v>
      </c>
      <c r="S3559" s="119">
        <f>SUMIFS(DATOS!$F:$F,DATOS!$A:$A,$C3559,DATOS!$G:$G,$P$1,DATOS!$J:$J,$S$1)</f>
        <v>0</v>
      </c>
      <c r="T3559" s="117">
        <f>SUMIFS(DATOS!$F:$F,DATOS!$A:$A,$C3559,DATOS!$G:$G,$N$1,DATOS!$K:$K,$T$1)</f>
        <v>0</v>
      </c>
      <c r="U3559" s="118">
        <f>SUMIFS(DATOS!$F:$F,DATOS!$A:$A,$C3559,DATOS!$G:$G,$O$1,DATOS!$K:$K,$T$1)</f>
        <v>0</v>
      </c>
      <c r="V3559" s="119">
        <f>SUMIFS(DATOS!$F:$F,DATOS!$A:$A,$C3559,DATOS!$G:$G,$P$1,DATOS!$K:$K,$R$1)</f>
        <v>0</v>
      </c>
    </row>
    <row r="3560" spans="1:22">
      <c r="A3560" s="128" t="s">
        <v>452</v>
      </c>
      <c r="B3560" s="128" t="str">
        <f t="shared" si="417"/>
        <v>2 5 7 578 005 001</v>
      </c>
      <c r="C3560" s="5" t="s">
        <v>10641</v>
      </c>
      <c r="D3560" t="s">
        <v>3474</v>
      </c>
      <c r="E3560" s="127">
        <f t="shared" si="412"/>
        <v>0</v>
      </c>
      <c r="F3560" s="127">
        <f t="shared" si="413"/>
        <v>0</v>
      </c>
      <c r="G3560" s="127">
        <f t="shared" si="414"/>
        <v>0</v>
      </c>
      <c r="H3560" s="131">
        <f t="shared" si="415"/>
        <v>0</v>
      </c>
      <c r="I3560" s="128">
        <f t="shared" si="416"/>
        <v>17</v>
      </c>
      <c r="J3560" s="156" t="str">
        <f t="shared" si="418"/>
        <v>2 5 7 578 005</v>
      </c>
      <c r="K3560" s="118">
        <f>SUMIFS(DATOS!$F:$F,DATOS!$A:$A,$C3560,DATOS!$G:$G,$N$1,DATOS!$E:$E,$Q$1)</f>
        <v>0</v>
      </c>
      <c r="L3560" s="118">
        <f>SUMIFS(DATOS!$F:$F,DATOS!$A:$A,$C3560,DATOS!$G:$G,$O$1,DATOS!$E:$E,$Q$1)</f>
        <v>0</v>
      </c>
      <c r="M3560" s="119">
        <f>SUMIFS(DATOS!$F:$F,DATOS!$A:$A,$C3560,DATOS!$G:$G,$P$1,DATOS!$E:$E,$Q$1)</f>
        <v>0</v>
      </c>
      <c r="N3560" s="117">
        <f>SUMIFS(DATOS!$F:$F,DATOS!$A:$A,$C3560,DATOS!$G:$G,$N$1,DATOS!$L:$L,$R$1)</f>
        <v>0</v>
      </c>
      <c r="O3560" s="118">
        <f>SUMIFS(DATOS!$F:$F,DATOS!$A:$A,$C3560,DATOS!$G:$G,$O$1,DATOS!$L:$L,$R$1)</f>
        <v>0</v>
      </c>
      <c r="P3560" s="119">
        <f>SUMIFS(DATOS!$F:$F,DATOS!$A:$A,$C3560,DATOS!$G:$G,$P$1,DATOS!$L:$L,$R$1)</f>
        <v>0</v>
      </c>
      <c r="Q3560" s="117">
        <f>SUMIFS(DATOS!$F:$F,DATOS!$A:$A,$C3560,DATOS!$G:$G,$N$1,DATOS!$J:$J,$S$1)</f>
        <v>0</v>
      </c>
      <c r="R3560" s="118">
        <f>SUMIFS(DATOS!$F:$F,DATOS!$A:$A,$C3560,DATOS!$G:$G,$O$1,DATOS!$J:$J,$S$1)</f>
        <v>0</v>
      </c>
      <c r="S3560" s="119">
        <f>SUMIFS(DATOS!$F:$F,DATOS!$A:$A,$C3560,DATOS!$G:$G,$P$1,DATOS!$J:$J,$S$1)</f>
        <v>0</v>
      </c>
      <c r="T3560" s="117">
        <f>SUMIFS(DATOS!$F:$F,DATOS!$A:$A,$C3560,DATOS!$G:$G,$N$1,DATOS!$K:$K,$T$1)</f>
        <v>0</v>
      </c>
      <c r="U3560" s="118">
        <f>SUMIFS(DATOS!$F:$F,DATOS!$A:$A,$C3560,DATOS!$G:$G,$O$1,DATOS!$K:$K,$T$1)</f>
        <v>0</v>
      </c>
      <c r="V3560" s="119">
        <f>SUMIFS(DATOS!$F:$F,DATOS!$A:$A,$C3560,DATOS!$G:$G,$P$1,DATOS!$K:$K,$R$1)</f>
        <v>0</v>
      </c>
    </row>
    <row r="3561" spans="1:22">
      <c r="A3561" s="128" t="s">
        <v>452</v>
      </c>
      <c r="B3561" s="128" t="str">
        <f t="shared" si="417"/>
        <v>2 5 7 579 001 001</v>
      </c>
      <c r="C3561" s="5" t="s">
        <v>5494</v>
      </c>
      <c r="D3561" t="s">
        <v>3475</v>
      </c>
      <c r="E3561" s="127">
        <f t="shared" si="412"/>
        <v>0</v>
      </c>
      <c r="F3561" s="127">
        <f t="shared" si="413"/>
        <v>0</v>
      </c>
      <c r="G3561" s="127">
        <f t="shared" si="414"/>
        <v>0</v>
      </c>
      <c r="H3561" s="131">
        <f t="shared" si="415"/>
        <v>0</v>
      </c>
      <c r="I3561" s="128">
        <f t="shared" si="416"/>
        <v>17</v>
      </c>
      <c r="J3561" s="156" t="str">
        <f t="shared" si="418"/>
        <v>2 5 7 579 001</v>
      </c>
      <c r="K3561" s="118">
        <f>SUMIFS(DATOS!$F:$F,DATOS!$A:$A,$C3561,DATOS!$G:$G,$N$1,DATOS!$E:$E,$Q$1)</f>
        <v>0</v>
      </c>
      <c r="L3561" s="118">
        <f>SUMIFS(DATOS!$F:$F,DATOS!$A:$A,$C3561,DATOS!$G:$G,$O$1,DATOS!$E:$E,$Q$1)</f>
        <v>0</v>
      </c>
      <c r="M3561" s="119">
        <f>SUMIFS(DATOS!$F:$F,DATOS!$A:$A,$C3561,DATOS!$G:$G,$P$1,DATOS!$E:$E,$Q$1)</f>
        <v>0</v>
      </c>
      <c r="N3561" s="117">
        <f>SUMIFS(DATOS!$F:$F,DATOS!$A:$A,$C3561,DATOS!$G:$G,$N$1,DATOS!$L:$L,$R$1)</f>
        <v>0</v>
      </c>
      <c r="O3561" s="118">
        <f>SUMIFS(DATOS!$F:$F,DATOS!$A:$A,$C3561,DATOS!$G:$G,$O$1,DATOS!$L:$L,$R$1)</f>
        <v>0</v>
      </c>
      <c r="P3561" s="119">
        <f>SUMIFS(DATOS!$F:$F,DATOS!$A:$A,$C3561,DATOS!$G:$G,$P$1,DATOS!$L:$L,$R$1)</f>
        <v>0</v>
      </c>
      <c r="Q3561" s="117">
        <f>SUMIFS(DATOS!$F:$F,DATOS!$A:$A,$C3561,DATOS!$G:$G,$N$1,DATOS!$J:$J,$S$1)</f>
        <v>0</v>
      </c>
      <c r="R3561" s="118">
        <f>SUMIFS(DATOS!$F:$F,DATOS!$A:$A,$C3561,DATOS!$G:$G,$O$1,DATOS!$J:$J,$S$1)</f>
        <v>0</v>
      </c>
      <c r="S3561" s="119">
        <f>SUMIFS(DATOS!$F:$F,DATOS!$A:$A,$C3561,DATOS!$G:$G,$P$1,DATOS!$J:$J,$S$1)</f>
        <v>0</v>
      </c>
      <c r="T3561" s="117">
        <f>SUMIFS(DATOS!$F:$F,DATOS!$A:$A,$C3561,DATOS!$G:$G,$N$1,DATOS!$K:$K,$T$1)</f>
        <v>0</v>
      </c>
      <c r="U3561" s="118">
        <f>SUMIFS(DATOS!$F:$F,DATOS!$A:$A,$C3561,DATOS!$G:$G,$O$1,DATOS!$K:$K,$T$1)</f>
        <v>0</v>
      </c>
      <c r="V3561" s="119">
        <f>SUMIFS(DATOS!$F:$F,DATOS!$A:$A,$C3561,DATOS!$G:$G,$P$1,DATOS!$K:$K,$R$1)</f>
        <v>0</v>
      </c>
    </row>
    <row r="3562" spans="1:22">
      <c r="A3562" s="128" t="s">
        <v>452</v>
      </c>
      <c r="B3562" s="128" t="str">
        <f t="shared" si="417"/>
        <v>2 5 7 579 002 001</v>
      </c>
      <c r="C3562" s="5" t="s">
        <v>10642</v>
      </c>
      <c r="D3562" t="s">
        <v>3475</v>
      </c>
      <c r="E3562" s="127">
        <f t="shared" si="412"/>
        <v>0</v>
      </c>
      <c r="F3562" s="127">
        <f t="shared" si="413"/>
        <v>0</v>
      </c>
      <c r="G3562" s="127">
        <f t="shared" si="414"/>
        <v>0</v>
      </c>
      <c r="H3562" s="131">
        <f t="shared" si="415"/>
        <v>0</v>
      </c>
      <c r="I3562" s="128">
        <f t="shared" si="416"/>
        <v>17</v>
      </c>
      <c r="J3562" s="156" t="str">
        <f t="shared" si="418"/>
        <v>2 5 7 579 002</v>
      </c>
      <c r="K3562" s="118">
        <f>SUMIFS(DATOS!$F:$F,DATOS!$A:$A,$C3562,DATOS!$G:$G,$N$1,DATOS!$E:$E,$Q$1)</f>
        <v>0</v>
      </c>
      <c r="L3562" s="118">
        <f>SUMIFS(DATOS!$F:$F,DATOS!$A:$A,$C3562,DATOS!$G:$G,$O$1,DATOS!$E:$E,$Q$1)</f>
        <v>0</v>
      </c>
      <c r="M3562" s="119">
        <f>SUMIFS(DATOS!$F:$F,DATOS!$A:$A,$C3562,DATOS!$G:$G,$P$1,DATOS!$E:$E,$Q$1)</f>
        <v>0</v>
      </c>
      <c r="N3562" s="117">
        <f>SUMIFS(DATOS!$F:$F,DATOS!$A:$A,$C3562,DATOS!$G:$G,$N$1,DATOS!$L:$L,$R$1)</f>
        <v>0</v>
      </c>
      <c r="O3562" s="118">
        <f>SUMIFS(DATOS!$F:$F,DATOS!$A:$A,$C3562,DATOS!$G:$G,$O$1,DATOS!$L:$L,$R$1)</f>
        <v>0</v>
      </c>
      <c r="P3562" s="119">
        <f>SUMIFS(DATOS!$F:$F,DATOS!$A:$A,$C3562,DATOS!$G:$G,$P$1,DATOS!$L:$L,$R$1)</f>
        <v>0</v>
      </c>
      <c r="Q3562" s="117">
        <f>SUMIFS(DATOS!$F:$F,DATOS!$A:$A,$C3562,DATOS!$G:$G,$N$1,DATOS!$J:$J,$S$1)</f>
        <v>0</v>
      </c>
      <c r="R3562" s="118">
        <f>SUMIFS(DATOS!$F:$F,DATOS!$A:$A,$C3562,DATOS!$G:$G,$O$1,DATOS!$J:$J,$S$1)</f>
        <v>0</v>
      </c>
      <c r="S3562" s="119">
        <f>SUMIFS(DATOS!$F:$F,DATOS!$A:$A,$C3562,DATOS!$G:$G,$P$1,DATOS!$J:$J,$S$1)</f>
        <v>0</v>
      </c>
      <c r="T3562" s="117">
        <f>SUMIFS(DATOS!$F:$F,DATOS!$A:$A,$C3562,DATOS!$G:$G,$N$1,DATOS!$K:$K,$T$1)</f>
        <v>0</v>
      </c>
      <c r="U3562" s="118">
        <f>SUMIFS(DATOS!$F:$F,DATOS!$A:$A,$C3562,DATOS!$G:$G,$O$1,DATOS!$K:$K,$T$1)</f>
        <v>0</v>
      </c>
      <c r="V3562" s="119">
        <f>SUMIFS(DATOS!$F:$F,DATOS!$A:$A,$C3562,DATOS!$G:$G,$P$1,DATOS!$K:$K,$R$1)</f>
        <v>0</v>
      </c>
    </row>
    <row r="3563" spans="1:22">
      <c r="A3563" s="128" t="s">
        <v>452</v>
      </c>
      <c r="B3563" s="128" t="str">
        <f t="shared" si="417"/>
        <v>2 5 7 579 003 001</v>
      </c>
      <c r="C3563" s="5" t="s">
        <v>10643</v>
      </c>
      <c r="D3563" t="s">
        <v>3475</v>
      </c>
      <c r="E3563" s="127">
        <f t="shared" si="412"/>
        <v>0</v>
      </c>
      <c r="F3563" s="127">
        <f t="shared" si="413"/>
        <v>0</v>
      </c>
      <c r="G3563" s="127">
        <f t="shared" si="414"/>
        <v>0</v>
      </c>
      <c r="H3563" s="131">
        <f t="shared" si="415"/>
        <v>0</v>
      </c>
      <c r="I3563" s="128">
        <f t="shared" si="416"/>
        <v>17</v>
      </c>
      <c r="J3563" s="156" t="str">
        <f t="shared" si="418"/>
        <v>2 5 7 579 003</v>
      </c>
      <c r="K3563" s="118">
        <f>SUMIFS(DATOS!$F:$F,DATOS!$A:$A,$C3563,DATOS!$G:$G,$N$1,DATOS!$E:$E,$Q$1)</f>
        <v>0</v>
      </c>
      <c r="L3563" s="118">
        <f>SUMIFS(DATOS!$F:$F,DATOS!$A:$A,$C3563,DATOS!$G:$G,$O$1,DATOS!$E:$E,$Q$1)</f>
        <v>0</v>
      </c>
      <c r="M3563" s="119">
        <f>SUMIFS(DATOS!$F:$F,DATOS!$A:$A,$C3563,DATOS!$G:$G,$P$1,DATOS!$E:$E,$Q$1)</f>
        <v>0</v>
      </c>
      <c r="N3563" s="117">
        <f>SUMIFS(DATOS!$F:$F,DATOS!$A:$A,$C3563,DATOS!$G:$G,$N$1,DATOS!$L:$L,$R$1)</f>
        <v>0</v>
      </c>
      <c r="O3563" s="118">
        <f>SUMIFS(DATOS!$F:$F,DATOS!$A:$A,$C3563,DATOS!$G:$G,$O$1,DATOS!$L:$L,$R$1)</f>
        <v>0</v>
      </c>
      <c r="P3563" s="119">
        <f>SUMIFS(DATOS!$F:$F,DATOS!$A:$A,$C3563,DATOS!$G:$G,$P$1,DATOS!$L:$L,$R$1)</f>
        <v>0</v>
      </c>
      <c r="Q3563" s="117">
        <f>SUMIFS(DATOS!$F:$F,DATOS!$A:$A,$C3563,DATOS!$G:$G,$N$1,DATOS!$J:$J,$S$1)</f>
        <v>0</v>
      </c>
      <c r="R3563" s="118">
        <f>SUMIFS(DATOS!$F:$F,DATOS!$A:$A,$C3563,DATOS!$G:$G,$O$1,DATOS!$J:$J,$S$1)</f>
        <v>0</v>
      </c>
      <c r="S3563" s="119">
        <f>SUMIFS(DATOS!$F:$F,DATOS!$A:$A,$C3563,DATOS!$G:$G,$P$1,DATOS!$J:$J,$S$1)</f>
        <v>0</v>
      </c>
      <c r="T3563" s="117">
        <f>SUMIFS(DATOS!$F:$F,DATOS!$A:$A,$C3563,DATOS!$G:$G,$N$1,DATOS!$K:$K,$T$1)</f>
        <v>0</v>
      </c>
      <c r="U3563" s="118">
        <f>SUMIFS(DATOS!$F:$F,DATOS!$A:$A,$C3563,DATOS!$G:$G,$O$1,DATOS!$K:$K,$T$1)</f>
        <v>0</v>
      </c>
      <c r="V3563" s="119">
        <f>SUMIFS(DATOS!$F:$F,DATOS!$A:$A,$C3563,DATOS!$G:$G,$P$1,DATOS!$K:$K,$R$1)</f>
        <v>0</v>
      </c>
    </row>
    <row r="3564" spans="1:22">
      <c r="A3564" s="128" t="s">
        <v>452</v>
      </c>
      <c r="B3564" s="128" t="str">
        <f t="shared" si="417"/>
        <v>2 5 7 579 004 001</v>
      </c>
      <c r="C3564" s="5" t="s">
        <v>10644</v>
      </c>
      <c r="D3564" t="s">
        <v>3475</v>
      </c>
      <c r="E3564" s="127">
        <f t="shared" si="412"/>
        <v>0</v>
      </c>
      <c r="F3564" s="127">
        <f t="shared" si="413"/>
        <v>0</v>
      </c>
      <c r="G3564" s="127">
        <f t="shared" si="414"/>
        <v>0</v>
      </c>
      <c r="H3564" s="131">
        <f t="shared" si="415"/>
        <v>0</v>
      </c>
      <c r="I3564" s="128">
        <f t="shared" si="416"/>
        <v>17</v>
      </c>
      <c r="J3564" s="156" t="str">
        <f t="shared" si="418"/>
        <v>2 5 7 579 004</v>
      </c>
      <c r="K3564" s="118">
        <f>SUMIFS(DATOS!$F:$F,DATOS!$A:$A,$C3564,DATOS!$G:$G,$N$1,DATOS!$E:$E,$Q$1)</f>
        <v>0</v>
      </c>
      <c r="L3564" s="118">
        <f>SUMIFS(DATOS!$F:$F,DATOS!$A:$A,$C3564,DATOS!$G:$G,$O$1,DATOS!$E:$E,$Q$1)</f>
        <v>0</v>
      </c>
      <c r="M3564" s="119">
        <f>SUMIFS(DATOS!$F:$F,DATOS!$A:$A,$C3564,DATOS!$G:$G,$P$1,DATOS!$E:$E,$Q$1)</f>
        <v>0</v>
      </c>
      <c r="N3564" s="117">
        <f>SUMIFS(DATOS!$F:$F,DATOS!$A:$A,$C3564,DATOS!$G:$G,$N$1,DATOS!$L:$L,$R$1)</f>
        <v>0</v>
      </c>
      <c r="O3564" s="118">
        <f>SUMIFS(DATOS!$F:$F,DATOS!$A:$A,$C3564,DATOS!$G:$G,$O$1,DATOS!$L:$L,$R$1)</f>
        <v>0</v>
      </c>
      <c r="P3564" s="119">
        <f>SUMIFS(DATOS!$F:$F,DATOS!$A:$A,$C3564,DATOS!$G:$G,$P$1,DATOS!$L:$L,$R$1)</f>
        <v>0</v>
      </c>
      <c r="Q3564" s="117">
        <f>SUMIFS(DATOS!$F:$F,DATOS!$A:$A,$C3564,DATOS!$G:$G,$N$1,DATOS!$J:$J,$S$1)</f>
        <v>0</v>
      </c>
      <c r="R3564" s="118">
        <f>SUMIFS(DATOS!$F:$F,DATOS!$A:$A,$C3564,DATOS!$G:$G,$O$1,DATOS!$J:$J,$S$1)</f>
        <v>0</v>
      </c>
      <c r="S3564" s="119">
        <f>SUMIFS(DATOS!$F:$F,DATOS!$A:$A,$C3564,DATOS!$G:$G,$P$1,DATOS!$J:$J,$S$1)</f>
        <v>0</v>
      </c>
      <c r="T3564" s="117">
        <f>SUMIFS(DATOS!$F:$F,DATOS!$A:$A,$C3564,DATOS!$G:$G,$N$1,DATOS!$K:$K,$T$1)</f>
        <v>0</v>
      </c>
      <c r="U3564" s="118">
        <f>SUMIFS(DATOS!$F:$F,DATOS!$A:$A,$C3564,DATOS!$G:$G,$O$1,DATOS!$K:$K,$T$1)</f>
        <v>0</v>
      </c>
      <c r="V3564" s="119">
        <f>SUMIFS(DATOS!$F:$F,DATOS!$A:$A,$C3564,DATOS!$G:$G,$P$1,DATOS!$K:$K,$R$1)</f>
        <v>0</v>
      </c>
    </row>
    <row r="3565" spans="1:22">
      <c r="A3565" s="128" t="s">
        <v>452</v>
      </c>
      <c r="B3565" s="128" t="str">
        <f t="shared" si="417"/>
        <v>2 5 7 579 005 001</v>
      </c>
      <c r="C3565" s="5" t="s">
        <v>10645</v>
      </c>
      <c r="D3565" t="s">
        <v>3475</v>
      </c>
      <c r="E3565" s="127">
        <f t="shared" si="412"/>
        <v>0</v>
      </c>
      <c r="F3565" s="127">
        <f t="shared" si="413"/>
        <v>0</v>
      </c>
      <c r="G3565" s="127">
        <f t="shared" si="414"/>
        <v>0</v>
      </c>
      <c r="H3565" s="131">
        <f t="shared" si="415"/>
        <v>0</v>
      </c>
      <c r="I3565" s="128">
        <f t="shared" si="416"/>
        <v>17</v>
      </c>
      <c r="J3565" s="156" t="str">
        <f t="shared" si="418"/>
        <v>2 5 7 579 005</v>
      </c>
      <c r="K3565" s="118">
        <f>SUMIFS(DATOS!$F:$F,DATOS!$A:$A,$C3565,DATOS!$G:$G,$N$1,DATOS!$E:$E,$Q$1)</f>
        <v>0</v>
      </c>
      <c r="L3565" s="118">
        <f>SUMIFS(DATOS!$F:$F,DATOS!$A:$A,$C3565,DATOS!$G:$G,$O$1,DATOS!$E:$E,$Q$1)</f>
        <v>0</v>
      </c>
      <c r="M3565" s="119">
        <f>SUMIFS(DATOS!$F:$F,DATOS!$A:$A,$C3565,DATOS!$G:$G,$P$1,DATOS!$E:$E,$Q$1)</f>
        <v>0</v>
      </c>
      <c r="N3565" s="117">
        <f>SUMIFS(DATOS!$F:$F,DATOS!$A:$A,$C3565,DATOS!$G:$G,$N$1,DATOS!$L:$L,$R$1)</f>
        <v>0</v>
      </c>
      <c r="O3565" s="118">
        <f>SUMIFS(DATOS!$F:$F,DATOS!$A:$A,$C3565,DATOS!$G:$G,$O$1,DATOS!$L:$L,$R$1)</f>
        <v>0</v>
      </c>
      <c r="P3565" s="119">
        <f>SUMIFS(DATOS!$F:$F,DATOS!$A:$A,$C3565,DATOS!$G:$G,$P$1,DATOS!$L:$L,$R$1)</f>
        <v>0</v>
      </c>
      <c r="Q3565" s="117">
        <f>SUMIFS(DATOS!$F:$F,DATOS!$A:$A,$C3565,DATOS!$G:$G,$N$1,DATOS!$J:$J,$S$1)</f>
        <v>0</v>
      </c>
      <c r="R3565" s="118">
        <f>SUMIFS(DATOS!$F:$F,DATOS!$A:$A,$C3565,DATOS!$G:$G,$O$1,DATOS!$J:$J,$S$1)</f>
        <v>0</v>
      </c>
      <c r="S3565" s="119">
        <f>SUMIFS(DATOS!$F:$F,DATOS!$A:$A,$C3565,DATOS!$G:$G,$P$1,DATOS!$J:$J,$S$1)</f>
        <v>0</v>
      </c>
      <c r="T3565" s="117">
        <f>SUMIFS(DATOS!$F:$F,DATOS!$A:$A,$C3565,DATOS!$G:$G,$N$1,DATOS!$K:$K,$T$1)</f>
        <v>0</v>
      </c>
      <c r="U3565" s="118">
        <f>SUMIFS(DATOS!$F:$F,DATOS!$A:$A,$C3565,DATOS!$G:$G,$O$1,DATOS!$K:$K,$T$1)</f>
        <v>0</v>
      </c>
      <c r="V3565" s="119">
        <f>SUMIFS(DATOS!$F:$F,DATOS!$A:$A,$C3565,DATOS!$G:$G,$P$1,DATOS!$K:$K,$R$1)</f>
        <v>0</v>
      </c>
    </row>
    <row r="3566" spans="1:22">
      <c r="A3566" s="128" t="s">
        <v>452</v>
      </c>
      <c r="B3566" s="128" t="str">
        <f t="shared" si="417"/>
        <v>2 5 8 581 001 001</v>
      </c>
      <c r="C3566" s="5" t="s">
        <v>5502</v>
      </c>
      <c r="D3566" t="s">
        <v>3476</v>
      </c>
      <c r="E3566" s="127">
        <f t="shared" ref="E3566:E3629" si="419">SUBTOTAL(9,K3566,N3566,Q3566,T3566)</f>
        <v>0</v>
      </c>
      <c r="F3566" s="127">
        <f t="shared" ref="F3566:F3629" si="420">SUBTOTAL(9,L3566,O3566,R3566,U3566)</f>
        <v>0</v>
      </c>
      <c r="G3566" s="127">
        <f t="shared" ref="G3566:G3629" si="421">SUBTOTAL(9,M3566,P3566,S3566,V3566)</f>
        <v>0</v>
      </c>
      <c r="H3566" s="131">
        <f t="shared" ref="H3566:H3629" si="422">SUM(E3566:G3566)</f>
        <v>0</v>
      </c>
      <c r="I3566" s="128">
        <f t="shared" ref="I3566:I3629" si="423">LEN(C3566)</f>
        <v>17</v>
      </c>
      <c r="J3566" s="156" t="str">
        <f t="shared" si="418"/>
        <v>2 5 8 581 001</v>
      </c>
      <c r="K3566" s="118">
        <f>SUMIFS(DATOS!$F:$F,DATOS!$A:$A,$C3566,DATOS!$G:$G,$N$1,DATOS!$E:$E,$Q$1)</f>
        <v>0</v>
      </c>
      <c r="L3566" s="118">
        <f>SUMIFS(DATOS!$F:$F,DATOS!$A:$A,$C3566,DATOS!$G:$G,$O$1,DATOS!$E:$E,$Q$1)</f>
        <v>0</v>
      </c>
      <c r="M3566" s="119">
        <f>SUMIFS(DATOS!$F:$F,DATOS!$A:$A,$C3566,DATOS!$G:$G,$P$1,DATOS!$E:$E,$Q$1)</f>
        <v>0</v>
      </c>
      <c r="N3566" s="117">
        <f>SUMIFS(DATOS!$F:$F,DATOS!$A:$A,$C3566,DATOS!$G:$G,$N$1,DATOS!$L:$L,$R$1)</f>
        <v>0</v>
      </c>
      <c r="O3566" s="118">
        <f>SUMIFS(DATOS!$F:$F,DATOS!$A:$A,$C3566,DATOS!$G:$G,$O$1,DATOS!$L:$L,$R$1)</f>
        <v>0</v>
      </c>
      <c r="P3566" s="119">
        <f>SUMIFS(DATOS!$F:$F,DATOS!$A:$A,$C3566,DATOS!$G:$G,$P$1,DATOS!$L:$L,$R$1)</f>
        <v>0</v>
      </c>
      <c r="Q3566" s="117">
        <f>SUMIFS(DATOS!$F:$F,DATOS!$A:$A,$C3566,DATOS!$G:$G,$N$1,DATOS!$J:$J,$S$1)</f>
        <v>0</v>
      </c>
      <c r="R3566" s="118">
        <f>SUMIFS(DATOS!$F:$F,DATOS!$A:$A,$C3566,DATOS!$G:$G,$O$1,DATOS!$J:$J,$S$1)</f>
        <v>0</v>
      </c>
      <c r="S3566" s="119">
        <f>SUMIFS(DATOS!$F:$F,DATOS!$A:$A,$C3566,DATOS!$G:$G,$P$1,DATOS!$J:$J,$S$1)</f>
        <v>0</v>
      </c>
      <c r="T3566" s="117">
        <f>SUMIFS(DATOS!$F:$F,DATOS!$A:$A,$C3566,DATOS!$G:$G,$N$1,DATOS!$K:$K,$T$1)</f>
        <v>0</v>
      </c>
      <c r="U3566" s="118">
        <f>SUMIFS(DATOS!$F:$F,DATOS!$A:$A,$C3566,DATOS!$G:$G,$O$1,DATOS!$K:$K,$T$1)</f>
        <v>0</v>
      </c>
      <c r="V3566" s="119">
        <f>SUMIFS(DATOS!$F:$F,DATOS!$A:$A,$C3566,DATOS!$G:$G,$P$1,DATOS!$K:$K,$R$1)</f>
        <v>0</v>
      </c>
    </row>
    <row r="3567" spans="1:22">
      <c r="A3567" s="128" t="s">
        <v>452</v>
      </c>
      <c r="B3567" s="128" t="str">
        <f t="shared" si="417"/>
        <v>2 5 8 581 002 001</v>
      </c>
      <c r="C3567" s="5" t="s">
        <v>10646</v>
      </c>
      <c r="D3567" t="s">
        <v>3476</v>
      </c>
      <c r="E3567" s="127">
        <f t="shared" si="419"/>
        <v>0</v>
      </c>
      <c r="F3567" s="127">
        <f t="shared" si="420"/>
        <v>0</v>
      </c>
      <c r="G3567" s="127">
        <f t="shared" si="421"/>
        <v>0</v>
      </c>
      <c r="H3567" s="131">
        <f t="shared" si="422"/>
        <v>0</v>
      </c>
      <c r="I3567" s="128">
        <f t="shared" si="423"/>
        <v>17</v>
      </c>
      <c r="J3567" s="156" t="str">
        <f t="shared" si="418"/>
        <v>2 5 8 581 002</v>
      </c>
      <c r="K3567" s="118">
        <f>SUMIFS(DATOS!$F:$F,DATOS!$A:$A,$C3567,DATOS!$G:$G,$N$1,DATOS!$E:$E,$Q$1)</f>
        <v>0</v>
      </c>
      <c r="L3567" s="118">
        <f>SUMIFS(DATOS!$F:$F,DATOS!$A:$A,$C3567,DATOS!$G:$G,$O$1,DATOS!$E:$E,$Q$1)</f>
        <v>0</v>
      </c>
      <c r="M3567" s="119">
        <f>SUMIFS(DATOS!$F:$F,DATOS!$A:$A,$C3567,DATOS!$G:$G,$P$1,DATOS!$E:$E,$Q$1)</f>
        <v>0</v>
      </c>
      <c r="N3567" s="117">
        <f>SUMIFS(DATOS!$F:$F,DATOS!$A:$A,$C3567,DATOS!$G:$G,$N$1,DATOS!$L:$L,$R$1)</f>
        <v>0</v>
      </c>
      <c r="O3567" s="118">
        <f>SUMIFS(DATOS!$F:$F,DATOS!$A:$A,$C3567,DATOS!$G:$G,$O$1,DATOS!$L:$L,$R$1)</f>
        <v>0</v>
      </c>
      <c r="P3567" s="119">
        <f>SUMIFS(DATOS!$F:$F,DATOS!$A:$A,$C3567,DATOS!$G:$G,$P$1,DATOS!$L:$L,$R$1)</f>
        <v>0</v>
      </c>
      <c r="Q3567" s="117">
        <f>SUMIFS(DATOS!$F:$F,DATOS!$A:$A,$C3567,DATOS!$G:$G,$N$1,DATOS!$J:$J,$S$1)</f>
        <v>0</v>
      </c>
      <c r="R3567" s="118">
        <f>SUMIFS(DATOS!$F:$F,DATOS!$A:$A,$C3567,DATOS!$G:$G,$O$1,DATOS!$J:$J,$S$1)</f>
        <v>0</v>
      </c>
      <c r="S3567" s="119">
        <f>SUMIFS(DATOS!$F:$F,DATOS!$A:$A,$C3567,DATOS!$G:$G,$P$1,DATOS!$J:$J,$S$1)</f>
        <v>0</v>
      </c>
      <c r="T3567" s="117">
        <f>SUMIFS(DATOS!$F:$F,DATOS!$A:$A,$C3567,DATOS!$G:$G,$N$1,DATOS!$K:$K,$T$1)</f>
        <v>0</v>
      </c>
      <c r="U3567" s="118">
        <f>SUMIFS(DATOS!$F:$F,DATOS!$A:$A,$C3567,DATOS!$G:$G,$O$1,DATOS!$K:$K,$T$1)</f>
        <v>0</v>
      </c>
      <c r="V3567" s="119">
        <f>SUMIFS(DATOS!$F:$F,DATOS!$A:$A,$C3567,DATOS!$G:$G,$P$1,DATOS!$K:$K,$R$1)</f>
        <v>0</v>
      </c>
    </row>
    <row r="3568" spans="1:22">
      <c r="A3568" s="128" t="s">
        <v>452</v>
      </c>
      <c r="B3568" s="128" t="str">
        <f t="shared" si="417"/>
        <v>2 5 8 581 003 001</v>
      </c>
      <c r="C3568" s="5" t="s">
        <v>10647</v>
      </c>
      <c r="D3568" t="s">
        <v>3476</v>
      </c>
      <c r="E3568" s="127">
        <f t="shared" si="419"/>
        <v>0</v>
      </c>
      <c r="F3568" s="127">
        <f t="shared" si="420"/>
        <v>0</v>
      </c>
      <c r="G3568" s="127">
        <f t="shared" si="421"/>
        <v>0</v>
      </c>
      <c r="H3568" s="131">
        <f t="shared" si="422"/>
        <v>0</v>
      </c>
      <c r="I3568" s="128">
        <f t="shared" si="423"/>
        <v>17</v>
      </c>
      <c r="J3568" s="156" t="str">
        <f t="shared" si="418"/>
        <v>2 5 8 581 003</v>
      </c>
      <c r="K3568" s="118">
        <f>SUMIFS(DATOS!$F:$F,DATOS!$A:$A,$C3568,DATOS!$G:$G,$N$1,DATOS!$E:$E,$Q$1)</f>
        <v>0</v>
      </c>
      <c r="L3568" s="118">
        <f>SUMIFS(DATOS!$F:$F,DATOS!$A:$A,$C3568,DATOS!$G:$G,$O$1,DATOS!$E:$E,$Q$1)</f>
        <v>0</v>
      </c>
      <c r="M3568" s="119">
        <f>SUMIFS(DATOS!$F:$F,DATOS!$A:$A,$C3568,DATOS!$G:$G,$P$1,DATOS!$E:$E,$Q$1)</f>
        <v>0</v>
      </c>
      <c r="N3568" s="117">
        <f>SUMIFS(DATOS!$F:$F,DATOS!$A:$A,$C3568,DATOS!$G:$G,$N$1,DATOS!$L:$L,$R$1)</f>
        <v>0</v>
      </c>
      <c r="O3568" s="118">
        <f>SUMIFS(DATOS!$F:$F,DATOS!$A:$A,$C3568,DATOS!$G:$G,$O$1,DATOS!$L:$L,$R$1)</f>
        <v>0</v>
      </c>
      <c r="P3568" s="119">
        <f>SUMIFS(DATOS!$F:$F,DATOS!$A:$A,$C3568,DATOS!$G:$G,$P$1,DATOS!$L:$L,$R$1)</f>
        <v>0</v>
      </c>
      <c r="Q3568" s="117">
        <f>SUMIFS(DATOS!$F:$F,DATOS!$A:$A,$C3568,DATOS!$G:$G,$N$1,DATOS!$J:$J,$S$1)</f>
        <v>0</v>
      </c>
      <c r="R3568" s="118">
        <f>SUMIFS(DATOS!$F:$F,DATOS!$A:$A,$C3568,DATOS!$G:$G,$O$1,DATOS!$J:$J,$S$1)</f>
        <v>0</v>
      </c>
      <c r="S3568" s="119">
        <f>SUMIFS(DATOS!$F:$F,DATOS!$A:$A,$C3568,DATOS!$G:$G,$P$1,DATOS!$J:$J,$S$1)</f>
        <v>0</v>
      </c>
      <c r="T3568" s="117">
        <f>SUMIFS(DATOS!$F:$F,DATOS!$A:$A,$C3568,DATOS!$G:$G,$N$1,DATOS!$K:$K,$T$1)</f>
        <v>0</v>
      </c>
      <c r="U3568" s="118">
        <f>SUMIFS(DATOS!$F:$F,DATOS!$A:$A,$C3568,DATOS!$G:$G,$O$1,DATOS!$K:$K,$T$1)</f>
        <v>0</v>
      </c>
      <c r="V3568" s="119">
        <f>SUMIFS(DATOS!$F:$F,DATOS!$A:$A,$C3568,DATOS!$G:$G,$P$1,DATOS!$K:$K,$R$1)</f>
        <v>0</v>
      </c>
    </row>
    <row r="3569" spans="1:22">
      <c r="A3569" s="128" t="s">
        <v>452</v>
      </c>
      <c r="B3569" s="128" t="str">
        <f t="shared" si="417"/>
        <v>2 5 8 581 004 001</v>
      </c>
      <c r="C3569" s="5" t="s">
        <v>10648</v>
      </c>
      <c r="D3569" t="s">
        <v>3476</v>
      </c>
      <c r="E3569" s="127">
        <f t="shared" si="419"/>
        <v>0</v>
      </c>
      <c r="F3569" s="127">
        <f t="shared" si="420"/>
        <v>0</v>
      </c>
      <c r="G3569" s="127">
        <f t="shared" si="421"/>
        <v>0</v>
      </c>
      <c r="H3569" s="131">
        <f t="shared" si="422"/>
        <v>0</v>
      </c>
      <c r="I3569" s="128">
        <f t="shared" si="423"/>
        <v>17</v>
      </c>
      <c r="J3569" s="156" t="str">
        <f t="shared" si="418"/>
        <v>2 5 8 581 004</v>
      </c>
      <c r="K3569" s="118">
        <f>SUMIFS(DATOS!$F:$F,DATOS!$A:$A,$C3569,DATOS!$G:$G,$N$1,DATOS!$E:$E,$Q$1)</f>
        <v>0</v>
      </c>
      <c r="L3569" s="118">
        <f>SUMIFS(DATOS!$F:$F,DATOS!$A:$A,$C3569,DATOS!$G:$G,$O$1,DATOS!$E:$E,$Q$1)</f>
        <v>0</v>
      </c>
      <c r="M3569" s="119">
        <f>SUMIFS(DATOS!$F:$F,DATOS!$A:$A,$C3569,DATOS!$G:$G,$P$1,DATOS!$E:$E,$Q$1)</f>
        <v>0</v>
      </c>
      <c r="N3569" s="117">
        <f>SUMIFS(DATOS!$F:$F,DATOS!$A:$A,$C3569,DATOS!$G:$G,$N$1,DATOS!$L:$L,$R$1)</f>
        <v>0</v>
      </c>
      <c r="O3569" s="118">
        <f>SUMIFS(DATOS!$F:$F,DATOS!$A:$A,$C3569,DATOS!$G:$G,$O$1,DATOS!$L:$L,$R$1)</f>
        <v>0</v>
      </c>
      <c r="P3569" s="119">
        <f>SUMIFS(DATOS!$F:$F,DATOS!$A:$A,$C3569,DATOS!$G:$G,$P$1,DATOS!$L:$L,$R$1)</f>
        <v>0</v>
      </c>
      <c r="Q3569" s="117">
        <f>SUMIFS(DATOS!$F:$F,DATOS!$A:$A,$C3569,DATOS!$G:$G,$N$1,DATOS!$J:$J,$S$1)</f>
        <v>0</v>
      </c>
      <c r="R3569" s="118">
        <f>SUMIFS(DATOS!$F:$F,DATOS!$A:$A,$C3569,DATOS!$G:$G,$O$1,DATOS!$J:$J,$S$1)</f>
        <v>0</v>
      </c>
      <c r="S3569" s="119">
        <f>SUMIFS(DATOS!$F:$F,DATOS!$A:$A,$C3569,DATOS!$G:$G,$P$1,DATOS!$J:$J,$S$1)</f>
        <v>0</v>
      </c>
      <c r="T3569" s="117">
        <f>SUMIFS(DATOS!$F:$F,DATOS!$A:$A,$C3569,DATOS!$G:$G,$N$1,DATOS!$K:$K,$T$1)</f>
        <v>0</v>
      </c>
      <c r="U3569" s="118">
        <f>SUMIFS(DATOS!$F:$F,DATOS!$A:$A,$C3569,DATOS!$G:$G,$O$1,DATOS!$K:$K,$T$1)</f>
        <v>0</v>
      </c>
      <c r="V3569" s="119">
        <f>SUMIFS(DATOS!$F:$F,DATOS!$A:$A,$C3569,DATOS!$G:$G,$P$1,DATOS!$K:$K,$R$1)</f>
        <v>0</v>
      </c>
    </row>
    <row r="3570" spans="1:22">
      <c r="A3570" s="128" t="s">
        <v>452</v>
      </c>
      <c r="B3570" s="128" t="str">
        <f t="shared" si="417"/>
        <v>2 5 8 581 005 001</v>
      </c>
      <c r="C3570" s="5" t="s">
        <v>10649</v>
      </c>
      <c r="D3570" t="s">
        <v>3476</v>
      </c>
      <c r="E3570" s="127">
        <f t="shared" si="419"/>
        <v>0</v>
      </c>
      <c r="F3570" s="127">
        <f t="shared" si="420"/>
        <v>0</v>
      </c>
      <c r="G3570" s="127">
        <f t="shared" si="421"/>
        <v>0</v>
      </c>
      <c r="H3570" s="131">
        <f t="shared" si="422"/>
        <v>0</v>
      </c>
      <c r="I3570" s="128">
        <f t="shared" si="423"/>
        <v>17</v>
      </c>
      <c r="J3570" s="156" t="str">
        <f t="shared" si="418"/>
        <v>2 5 8 581 005</v>
      </c>
      <c r="K3570" s="118">
        <f>SUMIFS(DATOS!$F:$F,DATOS!$A:$A,$C3570,DATOS!$G:$G,$N$1,DATOS!$E:$E,$Q$1)</f>
        <v>0</v>
      </c>
      <c r="L3570" s="118">
        <f>SUMIFS(DATOS!$F:$F,DATOS!$A:$A,$C3570,DATOS!$G:$G,$O$1,DATOS!$E:$E,$Q$1)</f>
        <v>0</v>
      </c>
      <c r="M3570" s="119">
        <f>SUMIFS(DATOS!$F:$F,DATOS!$A:$A,$C3570,DATOS!$G:$G,$P$1,DATOS!$E:$E,$Q$1)</f>
        <v>0</v>
      </c>
      <c r="N3570" s="117">
        <f>SUMIFS(DATOS!$F:$F,DATOS!$A:$A,$C3570,DATOS!$G:$G,$N$1,DATOS!$L:$L,$R$1)</f>
        <v>0</v>
      </c>
      <c r="O3570" s="118">
        <f>SUMIFS(DATOS!$F:$F,DATOS!$A:$A,$C3570,DATOS!$G:$G,$O$1,DATOS!$L:$L,$R$1)</f>
        <v>0</v>
      </c>
      <c r="P3570" s="119">
        <f>SUMIFS(DATOS!$F:$F,DATOS!$A:$A,$C3570,DATOS!$G:$G,$P$1,DATOS!$L:$L,$R$1)</f>
        <v>0</v>
      </c>
      <c r="Q3570" s="117">
        <f>SUMIFS(DATOS!$F:$F,DATOS!$A:$A,$C3570,DATOS!$G:$G,$N$1,DATOS!$J:$J,$S$1)</f>
        <v>0</v>
      </c>
      <c r="R3570" s="118">
        <f>SUMIFS(DATOS!$F:$F,DATOS!$A:$A,$C3570,DATOS!$G:$G,$O$1,DATOS!$J:$J,$S$1)</f>
        <v>0</v>
      </c>
      <c r="S3570" s="119">
        <f>SUMIFS(DATOS!$F:$F,DATOS!$A:$A,$C3570,DATOS!$G:$G,$P$1,DATOS!$J:$J,$S$1)</f>
        <v>0</v>
      </c>
      <c r="T3570" s="117">
        <f>SUMIFS(DATOS!$F:$F,DATOS!$A:$A,$C3570,DATOS!$G:$G,$N$1,DATOS!$K:$K,$T$1)</f>
        <v>0</v>
      </c>
      <c r="U3570" s="118">
        <f>SUMIFS(DATOS!$F:$F,DATOS!$A:$A,$C3570,DATOS!$G:$G,$O$1,DATOS!$K:$K,$T$1)</f>
        <v>0</v>
      </c>
      <c r="V3570" s="119">
        <f>SUMIFS(DATOS!$F:$F,DATOS!$A:$A,$C3570,DATOS!$G:$G,$P$1,DATOS!$K:$K,$R$1)</f>
        <v>0</v>
      </c>
    </row>
    <row r="3571" spans="1:22">
      <c r="A3571" s="128" t="s">
        <v>452</v>
      </c>
      <c r="B3571" s="128" t="str">
        <f t="shared" si="417"/>
        <v>2 5 8 582 001 001</v>
      </c>
      <c r="C3571" s="5" t="s">
        <v>5510</v>
      </c>
      <c r="D3571" t="s">
        <v>3477</v>
      </c>
      <c r="E3571" s="127">
        <f t="shared" si="419"/>
        <v>0</v>
      </c>
      <c r="F3571" s="127">
        <f t="shared" si="420"/>
        <v>0</v>
      </c>
      <c r="G3571" s="127">
        <f t="shared" si="421"/>
        <v>0</v>
      </c>
      <c r="H3571" s="131">
        <f t="shared" si="422"/>
        <v>0</v>
      </c>
      <c r="I3571" s="128">
        <f t="shared" si="423"/>
        <v>17</v>
      </c>
      <c r="J3571" s="156" t="str">
        <f t="shared" si="418"/>
        <v>2 5 8 582 001</v>
      </c>
      <c r="K3571" s="118">
        <f>SUMIFS(DATOS!$F:$F,DATOS!$A:$A,$C3571,DATOS!$G:$G,$N$1,DATOS!$E:$E,$Q$1)</f>
        <v>0</v>
      </c>
      <c r="L3571" s="118">
        <f>SUMIFS(DATOS!$F:$F,DATOS!$A:$A,$C3571,DATOS!$G:$G,$O$1,DATOS!$E:$E,$Q$1)</f>
        <v>0</v>
      </c>
      <c r="M3571" s="119">
        <f>SUMIFS(DATOS!$F:$F,DATOS!$A:$A,$C3571,DATOS!$G:$G,$P$1,DATOS!$E:$E,$Q$1)</f>
        <v>0</v>
      </c>
      <c r="N3571" s="117">
        <f>SUMIFS(DATOS!$F:$F,DATOS!$A:$A,$C3571,DATOS!$G:$G,$N$1,DATOS!$L:$L,$R$1)</f>
        <v>0</v>
      </c>
      <c r="O3571" s="118">
        <f>SUMIFS(DATOS!$F:$F,DATOS!$A:$A,$C3571,DATOS!$G:$G,$O$1,DATOS!$L:$L,$R$1)</f>
        <v>0</v>
      </c>
      <c r="P3571" s="119">
        <f>SUMIFS(DATOS!$F:$F,DATOS!$A:$A,$C3571,DATOS!$G:$G,$P$1,DATOS!$L:$L,$R$1)</f>
        <v>0</v>
      </c>
      <c r="Q3571" s="117">
        <f>SUMIFS(DATOS!$F:$F,DATOS!$A:$A,$C3571,DATOS!$G:$G,$N$1,DATOS!$J:$J,$S$1)</f>
        <v>0</v>
      </c>
      <c r="R3571" s="118">
        <f>SUMIFS(DATOS!$F:$F,DATOS!$A:$A,$C3571,DATOS!$G:$G,$O$1,DATOS!$J:$J,$S$1)</f>
        <v>0</v>
      </c>
      <c r="S3571" s="119">
        <f>SUMIFS(DATOS!$F:$F,DATOS!$A:$A,$C3571,DATOS!$G:$G,$P$1,DATOS!$J:$J,$S$1)</f>
        <v>0</v>
      </c>
      <c r="T3571" s="117">
        <f>SUMIFS(DATOS!$F:$F,DATOS!$A:$A,$C3571,DATOS!$G:$G,$N$1,DATOS!$K:$K,$T$1)</f>
        <v>0</v>
      </c>
      <c r="U3571" s="118">
        <f>SUMIFS(DATOS!$F:$F,DATOS!$A:$A,$C3571,DATOS!$G:$G,$O$1,DATOS!$K:$K,$T$1)</f>
        <v>0</v>
      </c>
      <c r="V3571" s="119">
        <f>SUMIFS(DATOS!$F:$F,DATOS!$A:$A,$C3571,DATOS!$G:$G,$P$1,DATOS!$K:$K,$R$1)</f>
        <v>0</v>
      </c>
    </row>
    <row r="3572" spans="1:22">
      <c r="A3572" s="128" t="s">
        <v>452</v>
      </c>
      <c r="B3572" s="128" t="str">
        <f t="shared" si="417"/>
        <v>2 5 8 582 002 001</v>
      </c>
      <c r="C3572" s="5" t="s">
        <v>10650</v>
      </c>
      <c r="D3572" t="s">
        <v>3477</v>
      </c>
      <c r="E3572" s="127">
        <f t="shared" si="419"/>
        <v>0</v>
      </c>
      <c r="F3572" s="127">
        <f t="shared" si="420"/>
        <v>0</v>
      </c>
      <c r="G3572" s="127">
        <f t="shared" si="421"/>
        <v>0</v>
      </c>
      <c r="H3572" s="131">
        <f t="shared" si="422"/>
        <v>0</v>
      </c>
      <c r="I3572" s="128">
        <f t="shared" si="423"/>
        <v>17</v>
      </c>
      <c r="J3572" s="156" t="str">
        <f t="shared" si="418"/>
        <v>2 5 8 582 002</v>
      </c>
      <c r="K3572" s="118">
        <f>SUMIFS(DATOS!$F:$F,DATOS!$A:$A,$C3572,DATOS!$G:$G,$N$1,DATOS!$E:$E,$Q$1)</f>
        <v>0</v>
      </c>
      <c r="L3572" s="118">
        <f>SUMIFS(DATOS!$F:$F,DATOS!$A:$A,$C3572,DATOS!$G:$G,$O$1,DATOS!$E:$E,$Q$1)</f>
        <v>0</v>
      </c>
      <c r="M3572" s="119">
        <f>SUMIFS(DATOS!$F:$F,DATOS!$A:$A,$C3572,DATOS!$G:$G,$P$1,DATOS!$E:$E,$Q$1)</f>
        <v>0</v>
      </c>
      <c r="N3572" s="117">
        <f>SUMIFS(DATOS!$F:$F,DATOS!$A:$A,$C3572,DATOS!$G:$G,$N$1,DATOS!$L:$L,$R$1)</f>
        <v>0</v>
      </c>
      <c r="O3572" s="118">
        <f>SUMIFS(DATOS!$F:$F,DATOS!$A:$A,$C3572,DATOS!$G:$G,$O$1,DATOS!$L:$L,$R$1)</f>
        <v>0</v>
      </c>
      <c r="P3572" s="119">
        <f>SUMIFS(DATOS!$F:$F,DATOS!$A:$A,$C3572,DATOS!$G:$G,$P$1,DATOS!$L:$L,$R$1)</f>
        <v>0</v>
      </c>
      <c r="Q3572" s="117">
        <f>SUMIFS(DATOS!$F:$F,DATOS!$A:$A,$C3572,DATOS!$G:$G,$N$1,DATOS!$J:$J,$S$1)</f>
        <v>0</v>
      </c>
      <c r="R3572" s="118">
        <f>SUMIFS(DATOS!$F:$F,DATOS!$A:$A,$C3572,DATOS!$G:$G,$O$1,DATOS!$J:$J,$S$1)</f>
        <v>0</v>
      </c>
      <c r="S3572" s="119">
        <f>SUMIFS(DATOS!$F:$F,DATOS!$A:$A,$C3572,DATOS!$G:$G,$P$1,DATOS!$J:$J,$S$1)</f>
        <v>0</v>
      </c>
      <c r="T3572" s="117">
        <f>SUMIFS(DATOS!$F:$F,DATOS!$A:$A,$C3572,DATOS!$G:$G,$N$1,DATOS!$K:$K,$T$1)</f>
        <v>0</v>
      </c>
      <c r="U3572" s="118">
        <f>SUMIFS(DATOS!$F:$F,DATOS!$A:$A,$C3572,DATOS!$G:$G,$O$1,DATOS!$K:$K,$T$1)</f>
        <v>0</v>
      </c>
      <c r="V3572" s="119">
        <f>SUMIFS(DATOS!$F:$F,DATOS!$A:$A,$C3572,DATOS!$G:$G,$P$1,DATOS!$K:$K,$R$1)</f>
        <v>0</v>
      </c>
    </row>
    <row r="3573" spans="1:22">
      <c r="A3573" s="128" t="s">
        <v>452</v>
      </c>
      <c r="B3573" s="128" t="str">
        <f t="shared" si="417"/>
        <v>2 5 8 582 003 001</v>
      </c>
      <c r="C3573" s="5" t="s">
        <v>10651</v>
      </c>
      <c r="D3573" t="s">
        <v>3477</v>
      </c>
      <c r="E3573" s="127">
        <f t="shared" si="419"/>
        <v>0</v>
      </c>
      <c r="F3573" s="127">
        <f t="shared" si="420"/>
        <v>0</v>
      </c>
      <c r="G3573" s="127">
        <f t="shared" si="421"/>
        <v>0</v>
      </c>
      <c r="H3573" s="131">
        <f t="shared" si="422"/>
        <v>0</v>
      </c>
      <c r="I3573" s="128">
        <f t="shared" si="423"/>
        <v>17</v>
      </c>
      <c r="J3573" s="156" t="str">
        <f t="shared" si="418"/>
        <v>2 5 8 582 003</v>
      </c>
      <c r="K3573" s="118">
        <f>SUMIFS(DATOS!$F:$F,DATOS!$A:$A,$C3573,DATOS!$G:$G,$N$1,DATOS!$E:$E,$Q$1)</f>
        <v>0</v>
      </c>
      <c r="L3573" s="118">
        <f>SUMIFS(DATOS!$F:$F,DATOS!$A:$A,$C3573,DATOS!$G:$G,$O$1,DATOS!$E:$E,$Q$1)</f>
        <v>0</v>
      </c>
      <c r="M3573" s="119">
        <f>SUMIFS(DATOS!$F:$F,DATOS!$A:$A,$C3573,DATOS!$G:$G,$P$1,DATOS!$E:$E,$Q$1)</f>
        <v>0</v>
      </c>
      <c r="N3573" s="117">
        <f>SUMIFS(DATOS!$F:$F,DATOS!$A:$A,$C3573,DATOS!$G:$G,$N$1,DATOS!$L:$L,$R$1)</f>
        <v>0</v>
      </c>
      <c r="O3573" s="118">
        <f>SUMIFS(DATOS!$F:$F,DATOS!$A:$A,$C3573,DATOS!$G:$G,$O$1,DATOS!$L:$L,$R$1)</f>
        <v>0</v>
      </c>
      <c r="P3573" s="119">
        <f>SUMIFS(DATOS!$F:$F,DATOS!$A:$A,$C3573,DATOS!$G:$G,$P$1,DATOS!$L:$L,$R$1)</f>
        <v>0</v>
      </c>
      <c r="Q3573" s="117">
        <f>SUMIFS(DATOS!$F:$F,DATOS!$A:$A,$C3573,DATOS!$G:$G,$N$1,DATOS!$J:$J,$S$1)</f>
        <v>0</v>
      </c>
      <c r="R3573" s="118">
        <f>SUMIFS(DATOS!$F:$F,DATOS!$A:$A,$C3573,DATOS!$G:$G,$O$1,DATOS!$J:$J,$S$1)</f>
        <v>0</v>
      </c>
      <c r="S3573" s="119">
        <f>SUMIFS(DATOS!$F:$F,DATOS!$A:$A,$C3573,DATOS!$G:$G,$P$1,DATOS!$J:$J,$S$1)</f>
        <v>0</v>
      </c>
      <c r="T3573" s="117">
        <f>SUMIFS(DATOS!$F:$F,DATOS!$A:$A,$C3573,DATOS!$G:$G,$N$1,DATOS!$K:$K,$T$1)</f>
        <v>0</v>
      </c>
      <c r="U3573" s="118">
        <f>SUMIFS(DATOS!$F:$F,DATOS!$A:$A,$C3573,DATOS!$G:$G,$O$1,DATOS!$K:$K,$T$1)</f>
        <v>0</v>
      </c>
      <c r="V3573" s="119">
        <f>SUMIFS(DATOS!$F:$F,DATOS!$A:$A,$C3573,DATOS!$G:$G,$P$1,DATOS!$K:$K,$R$1)</f>
        <v>0</v>
      </c>
    </row>
    <row r="3574" spans="1:22">
      <c r="A3574" s="128" t="s">
        <v>452</v>
      </c>
      <c r="B3574" s="128" t="str">
        <f t="shared" si="417"/>
        <v>2 5 8 582 004 001</v>
      </c>
      <c r="C3574" s="5" t="s">
        <v>10652</v>
      </c>
      <c r="D3574" t="s">
        <v>3477</v>
      </c>
      <c r="E3574" s="127">
        <f t="shared" si="419"/>
        <v>0</v>
      </c>
      <c r="F3574" s="127">
        <f t="shared" si="420"/>
        <v>0</v>
      </c>
      <c r="G3574" s="127">
        <f t="shared" si="421"/>
        <v>0</v>
      </c>
      <c r="H3574" s="131">
        <f t="shared" si="422"/>
        <v>0</v>
      </c>
      <c r="I3574" s="128">
        <f t="shared" si="423"/>
        <v>17</v>
      </c>
      <c r="J3574" s="156" t="str">
        <f t="shared" si="418"/>
        <v>2 5 8 582 004</v>
      </c>
      <c r="K3574" s="118">
        <f>SUMIFS(DATOS!$F:$F,DATOS!$A:$A,$C3574,DATOS!$G:$G,$N$1,DATOS!$E:$E,$Q$1)</f>
        <v>0</v>
      </c>
      <c r="L3574" s="118">
        <f>SUMIFS(DATOS!$F:$F,DATOS!$A:$A,$C3574,DATOS!$G:$G,$O$1,DATOS!$E:$E,$Q$1)</f>
        <v>0</v>
      </c>
      <c r="M3574" s="119">
        <f>SUMIFS(DATOS!$F:$F,DATOS!$A:$A,$C3574,DATOS!$G:$G,$P$1,DATOS!$E:$E,$Q$1)</f>
        <v>0</v>
      </c>
      <c r="N3574" s="117">
        <f>SUMIFS(DATOS!$F:$F,DATOS!$A:$A,$C3574,DATOS!$G:$G,$N$1,DATOS!$L:$L,$R$1)</f>
        <v>0</v>
      </c>
      <c r="O3574" s="118">
        <f>SUMIFS(DATOS!$F:$F,DATOS!$A:$A,$C3574,DATOS!$G:$G,$O$1,DATOS!$L:$L,$R$1)</f>
        <v>0</v>
      </c>
      <c r="P3574" s="119">
        <f>SUMIFS(DATOS!$F:$F,DATOS!$A:$A,$C3574,DATOS!$G:$G,$P$1,DATOS!$L:$L,$R$1)</f>
        <v>0</v>
      </c>
      <c r="Q3574" s="117">
        <f>SUMIFS(DATOS!$F:$F,DATOS!$A:$A,$C3574,DATOS!$G:$G,$N$1,DATOS!$J:$J,$S$1)</f>
        <v>0</v>
      </c>
      <c r="R3574" s="118">
        <f>SUMIFS(DATOS!$F:$F,DATOS!$A:$A,$C3574,DATOS!$G:$G,$O$1,DATOS!$J:$J,$S$1)</f>
        <v>0</v>
      </c>
      <c r="S3574" s="119">
        <f>SUMIFS(DATOS!$F:$F,DATOS!$A:$A,$C3574,DATOS!$G:$G,$P$1,DATOS!$J:$J,$S$1)</f>
        <v>0</v>
      </c>
      <c r="T3574" s="117">
        <f>SUMIFS(DATOS!$F:$F,DATOS!$A:$A,$C3574,DATOS!$G:$G,$N$1,DATOS!$K:$K,$T$1)</f>
        <v>0</v>
      </c>
      <c r="U3574" s="118">
        <f>SUMIFS(DATOS!$F:$F,DATOS!$A:$A,$C3574,DATOS!$G:$G,$O$1,DATOS!$K:$K,$T$1)</f>
        <v>0</v>
      </c>
      <c r="V3574" s="119">
        <f>SUMIFS(DATOS!$F:$F,DATOS!$A:$A,$C3574,DATOS!$G:$G,$P$1,DATOS!$K:$K,$R$1)</f>
        <v>0</v>
      </c>
    </row>
    <row r="3575" spans="1:22">
      <c r="A3575" s="128" t="s">
        <v>452</v>
      </c>
      <c r="B3575" s="128" t="str">
        <f t="shared" si="417"/>
        <v>2 5 8 582 005 001</v>
      </c>
      <c r="C3575" s="5" t="s">
        <v>10653</v>
      </c>
      <c r="D3575" t="s">
        <v>3477</v>
      </c>
      <c r="E3575" s="127">
        <f t="shared" si="419"/>
        <v>0</v>
      </c>
      <c r="F3575" s="127">
        <f t="shared" si="420"/>
        <v>0</v>
      </c>
      <c r="G3575" s="127">
        <f t="shared" si="421"/>
        <v>0</v>
      </c>
      <c r="H3575" s="131">
        <f t="shared" si="422"/>
        <v>0</v>
      </c>
      <c r="I3575" s="128">
        <f t="shared" si="423"/>
        <v>17</v>
      </c>
      <c r="J3575" s="156" t="str">
        <f t="shared" si="418"/>
        <v>2 5 8 582 005</v>
      </c>
      <c r="K3575" s="118">
        <f>SUMIFS(DATOS!$F:$F,DATOS!$A:$A,$C3575,DATOS!$G:$G,$N$1,DATOS!$E:$E,$Q$1)</f>
        <v>0</v>
      </c>
      <c r="L3575" s="118">
        <f>SUMIFS(DATOS!$F:$F,DATOS!$A:$A,$C3575,DATOS!$G:$G,$O$1,DATOS!$E:$E,$Q$1)</f>
        <v>0</v>
      </c>
      <c r="M3575" s="119">
        <f>SUMIFS(DATOS!$F:$F,DATOS!$A:$A,$C3575,DATOS!$G:$G,$P$1,DATOS!$E:$E,$Q$1)</f>
        <v>0</v>
      </c>
      <c r="N3575" s="117">
        <f>SUMIFS(DATOS!$F:$F,DATOS!$A:$A,$C3575,DATOS!$G:$G,$N$1,DATOS!$L:$L,$R$1)</f>
        <v>0</v>
      </c>
      <c r="O3575" s="118">
        <f>SUMIFS(DATOS!$F:$F,DATOS!$A:$A,$C3575,DATOS!$G:$G,$O$1,DATOS!$L:$L,$R$1)</f>
        <v>0</v>
      </c>
      <c r="P3575" s="119">
        <f>SUMIFS(DATOS!$F:$F,DATOS!$A:$A,$C3575,DATOS!$G:$G,$P$1,DATOS!$L:$L,$R$1)</f>
        <v>0</v>
      </c>
      <c r="Q3575" s="117">
        <f>SUMIFS(DATOS!$F:$F,DATOS!$A:$A,$C3575,DATOS!$G:$G,$N$1,DATOS!$J:$J,$S$1)</f>
        <v>0</v>
      </c>
      <c r="R3575" s="118">
        <f>SUMIFS(DATOS!$F:$F,DATOS!$A:$A,$C3575,DATOS!$G:$G,$O$1,DATOS!$J:$J,$S$1)</f>
        <v>0</v>
      </c>
      <c r="S3575" s="119">
        <f>SUMIFS(DATOS!$F:$F,DATOS!$A:$A,$C3575,DATOS!$G:$G,$P$1,DATOS!$J:$J,$S$1)</f>
        <v>0</v>
      </c>
      <c r="T3575" s="117">
        <f>SUMIFS(DATOS!$F:$F,DATOS!$A:$A,$C3575,DATOS!$G:$G,$N$1,DATOS!$K:$K,$T$1)</f>
        <v>0</v>
      </c>
      <c r="U3575" s="118">
        <f>SUMIFS(DATOS!$F:$F,DATOS!$A:$A,$C3575,DATOS!$G:$G,$O$1,DATOS!$K:$K,$T$1)</f>
        <v>0</v>
      </c>
      <c r="V3575" s="119">
        <f>SUMIFS(DATOS!$F:$F,DATOS!$A:$A,$C3575,DATOS!$G:$G,$P$1,DATOS!$K:$K,$R$1)</f>
        <v>0</v>
      </c>
    </row>
    <row r="3576" spans="1:22">
      <c r="A3576" s="128" t="s">
        <v>452</v>
      </c>
      <c r="B3576" s="128" t="str">
        <f t="shared" si="417"/>
        <v>2 5 8 583 001 001</v>
      </c>
      <c r="C3576" s="5" t="s">
        <v>5518</v>
      </c>
      <c r="D3576" t="s">
        <v>3478</v>
      </c>
      <c r="E3576" s="127">
        <f t="shared" si="419"/>
        <v>0</v>
      </c>
      <c r="F3576" s="127">
        <f t="shared" si="420"/>
        <v>0</v>
      </c>
      <c r="G3576" s="127">
        <f t="shared" si="421"/>
        <v>0</v>
      </c>
      <c r="H3576" s="131">
        <f t="shared" si="422"/>
        <v>0</v>
      </c>
      <c r="I3576" s="128">
        <f t="shared" si="423"/>
        <v>17</v>
      </c>
      <c r="J3576" s="156" t="str">
        <f t="shared" si="418"/>
        <v>2 5 8 583 001</v>
      </c>
      <c r="K3576" s="118">
        <f>SUMIFS(DATOS!$F:$F,DATOS!$A:$A,$C3576,DATOS!$G:$G,$N$1,DATOS!$E:$E,$Q$1)</f>
        <v>0</v>
      </c>
      <c r="L3576" s="118">
        <f>SUMIFS(DATOS!$F:$F,DATOS!$A:$A,$C3576,DATOS!$G:$G,$O$1,DATOS!$E:$E,$Q$1)</f>
        <v>0</v>
      </c>
      <c r="M3576" s="119">
        <f>SUMIFS(DATOS!$F:$F,DATOS!$A:$A,$C3576,DATOS!$G:$G,$P$1,DATOS!$E:$E,$Q$1)</f>
        <v>0</v>
      </c>
      <c r="N3576" s="117">
        <f>SUMIFS(DATOS!$F:$F,DATOS!$A:$A,$C3576,DATOS!$G:$G,$N$1,DATOS!$L:$L,$R$1)</f>
        <v>0</v>
      </c>
      <c r="O3576" s="118">
        <f>SUMIFS(DATOS!$F:$F,DATOS!$A:$A,$C3576,DATOS!$G:$G,$O$1,DATOS!$L:$L,$R$1)</f>
        <v>0</v>
      </c>
      <c r="P3576" s="119">
        <f>SUMIFS(DATOS!$F:$F,DATOS!$A:$A,$C3576,DATOS!$G:$G,$P$1,DATOS!$L:$L,$R$1)</f>
        <v>0</v>
      </c>
      <c r="Q3576" s="117">
        <f>SUMIFS(DATOS!$F:$F,DATOS!$A:$A,$C3576,DATOS!$G:$G,$N$1,DATOS!$J:$J,$S$1)</f>
        <v>0</v>
      </c>
      <c r="R3576" s="118">
        <f>SUMIFS(DATOS!$F:$F,DATOS!$A:$A,$C3576,DATOS!$G:$G,$O$1,DATOS!$J:$J,$S$1)</f>
        <v>0</v>
      </c>
      <c r="S3576" s="119">
        <f>SUMIFS(DATOS!$F:$F,DATOS!$A:$A,$C3576,DATOS!$G:$G,$P$1,DATOS!$J:$J,$S$1)</f>
        <v>0</v>
      </c>
      <c r="T3576" s="117">
        <f>SUMIFS(DATOS!$F:$F,DATOS!$A:$A,$C3576,DATOS!$G:$G,$N$1,DATOS!$K:$K,$T$1)</f>
        <v>0</v>
      </c>
      <c r="U3576" s="118">
        <f>SUMIFS(DATOS!$F:$F,DATOS!$A:$A,$C3576,DATOS!$G:$G,$O$1,DATOS!$K:$K,$T$1)</f>
        <v>0</v>
      </c>
      <c r="V3576" s="119">
        <f>SUMIFS(DATOS!$F:$F,DATOS!$A:$A,$C3576,DATOS!$G:$G,$P$1,DATOS!$K:$K,$R$1)</f>
        <v>0</v>
      </c>
    </row>
    <row r="3577" spans="1:22">
      <c r="A3577" s="128" t="s">
        <v>452</v>
      </c>
      <c r="B3577" s="128" t="str">
        <f t="shared" si="417"/>
        <v>2 5 8 583 002 001</v>
      </c>
      <c r="C3577" s="5" t="s">
        <v>10654</v>
      </c>
      <c r="D3577" t="s">
        <v>3478</v>
      </c>
      <c r="E3577" s="127">
        <f t="shared" si="419"/>
        <v>0</v>
      </c>
      <c r="F3577" s="127">
        <f t="shared" si="420"/>
        <v>0</v>
      </c>
      <c r="G3577" s="127">
        <f t="shared" si="421"/>
        <v>0</v>
      </c>
      <c r="H3577" s="131">
        <f t="shared" si="422"/>
        <v>0</v>
      </c>
      <c r="I3577" s="128">
        <f t="shared" si="423"/>
        <v>17</v>
      </c>
      <c r="J3577" s="156" t="str">
        <f t="shared" si="418"/>
        <v>2 5 8 583 002</v>
      </c>
      <c r="K3577" s="118">
        <f>SUMIFS(DATOS!$F:$F,DATOS!$A:$A,$C3577,DATOS!$G:$G,$N$1,DATOS!$E:$E,$Q$1)</f>
        <v>0</v>
      </c>
      <c r="L3577" s="118">
        <f>SUMIFS(DATOS!$F:$F,DATOS!$A:$A,$C3577,DATOS!$G:$G,$O$1,DATOS!$E:$E,$Q$1)</f>
        <v>0</v>
      </c>
      <c r="M3577" s="119">
        <f>SUMIFS(DATOS!$F:$F,DATOS!$A:$A,$C3577,DATOS!$G:$G,$P$1,DATOS!$E:$E,$Q$1)</f>
        <v>0</v>
      </c>
      <c r="N3577" s="117">
        <f>SUMIFS(DATOS!$F:$F,DATOS!$A:$A,$C3577,DATOS!$G:$G,$N$1,DATOS!$L:$L,$R$1)</f>
        <v>0</v>
      </c>
      <c r="O3577" s="118">
        <f>SUMIFS(DATOS!$F:$F,DATOS!$A:$A,$C3577,DATOS!$G:$G,$O$1,DATOS!$L:$L,$R$1)</f>
        <v>0</v>
      </c>
      <c r="P3577" s="119">
        <f>SUMIFS(DATOS!$F:$F,DATOS!$A:$A,$C3577,DATOS!$G:$G,$P$1,DATOS!$L:$L,$R$1)</f>
        <v>0</v>
      </c>
      <c r="Q3577" s="117">
        <f>SUMIFS(DATOS!$F:$F,DATOS!$A:$A,$C3577,DATOS!$G:$G,$N$1,DATOS!$J:$J,$S$1)</f>
        <v>0</v>
      </c>
      <c r="R3577" s="118">
        <f>SUMIFS(DATOS!$F:$F,DATOS!$A:$A,$C3577,DATOS!$G:$G,$O$1,DATOS!$J:$J,$S$1)</f>
        <v>0</v>
      </c>
      <c r="S3577" s="119">
        <f>SUMIFS(DATOS!$F:$F,DATOS!$A:$A,$C3577,DATOS!$G:$G,$P$1,DATOS!$J:$J,$S$1)</f>
        <v>0</v>
      </c>
      <c r="T3577" s="117">
        <f>SUMIFS(DATOS!$F:$F,DATOS!$A:$A,$C3577,DATOS!$G:$G,$N$1,DATOS!$K:$K,$T$1)</f>
        <v>0</v>
      </c>
      <c r="U3577" s="118">
        <f>SUMIFS(DATOS!$F:$F,DATOS!$A:$A,$C3577,DATOS!$G:$G,$O$1,DATOS!$K:$K,$T$1)</f>
        <v>0</v>
      </c>
      <c r="V3577" s="119">
        <f>SUMIFS(DATOS!$F:$F,DATOS!$A:$A,$C3577,DATOS!$G:$G,$P$1,DATOS!$K:$K,$R$1)</f>
        <v>0</v>
      </c>
    </row>
    <row r="3578" spans="1:22">
      <c r="A3578" s="128" t="s">
        <v>452</v>
      </c>
      <c r="B3578" s="128" t="str">
        <f t="shared" si="417"/>
        <v>2 5 8 583 003 001</v>
      </c>
      <c r="C3578" s="5" t="s">
        <v>10655</v>
      </c>
      <c r="D3578" t="s">
        <v>3478</v>
      </c>
      <c r="E3578" s="127">
        <f t="shared" si="419"/>
        <v>0</v>
      </c>
      <c r="F3578" s="127">
        <f t="shared" si="420"/>
        <v>0</v>
      </c>
      <c r="G3578" s="127">
        <f t="shared" si="421"/>
        <v>0</v>
      </c>
      <c r="H3578" s="131">
        <f t="shared" si="422"/>
        <v>0</v>
      </c>
      <c r="I3578" s="128">
        <f t="shared" si="423"/>
        <v>17</v>
      </c>
      <c r="J3578" s="156" t="str">
        <f t="shared" si="418"/>
        <v>2 5 8 583 003</v>
      </c>
      <c r="K3578" s="118">
        <f>SUMIFS(DATOS!$F:$F,DATOS!$A:$A,$C3578,DATOS!$G:$G,$N$1,DATOS!$E:$E,$Q$1)</f>
        <v>0</v>
      </c>
      <c r="L3578" s="118">
        <f>SUMIFS(DATOS!$F:$F,DATOS!$A:$A,$C3578,DATOS!$G:$G,$O$1,DATOS!$E:$E,$Q$1)</f>
        <v>0</v>
      </c>
      <c r="M3578" s="119">
        <f>SUMIFS(DATOS!$F:$F,DATOS!$A:$A,$C3578,DATOS!$G:$G,$P$1,DATOS!$E:$E,$Q$1)</f>
        <v>0</v>
      </c>
      <c r="N3578" s="117">
        <f>SUMIFS(DATOS!$F:$F,DATOS!$A:$A,$C3578,DATOS!$G:$G,$N$1,DATOS!$L:$L,$R$1)</f>
        <v>0</v>
      </c>
      <c r="O3578" s="118">
        <f>SUMIFS(DATOS!$F:$F,DATOS!$A:$A,$C3578,DATOS!$G:$G,$O$1,DATOS!$L:$L,$R$1)</f>
        <v>0</v>
      </c>
      <c r="P3578" s="119">
        <f>SUMIFS(DATOS!$F:$F,DATOS!$A:$A,$C3578,DATOS!$G:$G,$P$1,DATOS!$L:$L,$R$1)</f>
        <v>0</v>
      </c>
      <c r="Q3578" s="117">
        <f>SUMIFS(DATOS!$F:$F,DATOS!$A:$A,$C3578,DATOS!$G:$G,$N$1,DATOS!$J:$J,$S$1)</f>
        <v>0</v>
      </c>
      <c r="R3578" s="118">
        <f>SUMIFS(DATOS!$F:$F,DATOS!$A:$A,$C3578,DATOS!$G:$G,$O$1,DATOS!$J:$J,$S$1)</f>
        <v>0</v>
      </c>
      <c r="S3578" s="119">
        <f>SUMIFS(DATOS!$F:$F,DATOS!$A:$A,$C3578,DATOS!$G:$G,$P$1,DATOS!$J:$J,$S$1)</f>
        <v>0</v>
      </c>
      <c r="T3578" s="117">
        <f>SUMIFS(DATOS!$F:$F,DATOS!$A:$A,$C3578,DATOS!$G:$G,$N$1,DATOS!$K:$K,$T$1)</f>
        <v>0</v>
      </c>
      <c r="U3578" s="118">
        <f>SUMIFS(DATOS!$F:$F,DATOS!$A:$A,$C3578,DATOS!$G:$G,$O$1,DATOS!$K:$K,$T$1)</f>
        <v>0</v>
      </c>
      <c r="V3578" s="119">
        <f>SUMIFS(DATOS!$F:$F,DATOS!$A:$A,$C3578,DATOS!$G:$G,$P$1,DATOS!$K:$K,$R$1)</f>
        <v>0</v>
      </c>
    </row>
    <row r="3579" spans="1:22">
      <c r="A3579" s="128" t="s">
        <v>452</v>
      </c>
      <c r="B3579" s="128" t="str">
        <f t="shared" si="417"/>
        <v>2 5 8 583 004 001</v>
      </c>
      <c r="C3579" s="5" t="s">
        <v>10656</v>
      </c>
      <c r="D3579" t="s">
        <v>3478</v>
      </c>
      <c r="E3579" s="127">
        <f t="shared" si="419"/>
        <v>0</v>
      </c>
      <c r="F3579" s="127">
        <f t="shared" si="420"/>
        <v>0</v>
      </c>
      <c r="G3579" s="127">
        <f t="shared" si="421"/>
        <v>0</v>
      </c>
      <c r="H3579" s="131">
        <f t="shared" si="422"/>
        <v>0</v>
      </c>
      <c r="I3579" s="128">
        <f t="shared" si="423"/>
        <v>17</v>
      </c>
      <c r="J3579" s="156" t="str">
        <f t="shared" si="418"/>
        <v>2 5 8 583 004</v>
      </c>
      <c r="K3579" s="118">
        <f>SUMIFS(DATOS!$F:$F,DATOS!$A:$A,$C3579,DATOS!$G:$G,$N$1,DATOS!$E:$E,$Q$1)</f>
        <v>0</v>
      </c>
      <c r="L3579" s="118">
        <f>SUMIFS(DATOS!$F:$F,DATOS!$A:$A,$C3579,DATOS!$G:$G,$O$1,DATOS!$E:$E,$Q$1)</f>
        <v>0</v>
      </c>
      <c r="M3579" s="119">
        <f>SUMIFS(DATOS!$F:$F,DATOS!$A:$A,$C3579,DATOS!$G:$G,$P$1,DATOS!$E:$E,$Q$1)</f>
        <v>0</v>
      </c>
      <c r="N3579" s="117">
        <f>SUMIFS(DATOS!$F:$F,DATOS!$A:$A,$C3579,DATOS!$G:$G,$N$1,DATOS!$L:$L,$R$1)</f>
        <v>0</v>
      </c>
      <c r="O3579" s="118">
        <f>SUMIFS(DATOS!$F:$F,DATOS!$A:$A,$C3579,DATOS!$G:$G,$O$1,DATOS!$L:$L,$R$1)</f>
        <v>0</v>
      </c>
      <c r="P3579" s="119">
        <f>SUMIFS(DATOS!$F:$F,DATOS!$A:$A,$C3579,DATOS!$G:$G,$P$1,DATOS!$L:$L,$R$1)</f>
        <v>0</v>
      </c>
      <c r="Q3579" s="117">
        <f>SUMIFS(DATOS!$F:$F,DATOS!$A:$A,$C3579,DATOS!$G:$G,$N$1,DATOS!$J:$J,$S$1)</f>
        <v>0</v>
      </c>
      <c r="R3579" s="118">
        <f>SUMIFS(DATOS!$F:$F,DATOS!$A:$A,$C3579,DATOS!$G:$G,$O$1,DATOS!$J:$J,$S$1)</f>
        <v>0</v>
      </c>
      <c r="S3579" s="119">
        <f>SUMIFS(DATOS!$F:$F,DATOS!$A:$A,$C3579,DATOS!$G:$G,$P$1,DATOS!$J:$J,$S$1)</f>
        <v>0</v>
      </c>
      <c r="T3579" s="117">
        <f>SUMIFS(DATOS!$F:$F,DATOS!$A:$A,$C3579,DATOS!$G:$G,$N$1,DATOS!$K:$K,$T$1)</f>
        <v>0</v>
      </c>
      <c r="U3579" s="118">
        <f>SUMIFS(DATOS!$F:$F,DATOS!$A:$A,$C3579,DATOS!$G:$G,$O$1,DATOS!$K:$K,$T$1)</f>
        <v>0</v>
      </c>
      <c r="V3579" s="119">
        <f>SUMIFS(DATOS!$F:$F,DATOS!$A:$A,$C3579,DATOS!$G:$G,$P$1,DATOS!$K:$K,$R$1)</f>
        <v>0</v>
      </c>
    </row>
    <row r="3580" spans="1:22">
      <c r="A3580" s="128" t="s">
        <v>452</v>
      </c>
      <c r="B3580" s="128" t="str">
        <f t="shared" si="417"/>
        <v>2 5 8 583 005 001</v>
      </c>
      <c r="C3580" s="5" t="s">
        <v>10657</v>
      </c>
      <c r="D3580" t="s">
        <v>3478</v>
      </c>
      <c r="E3580" s="127">
        <f t="shared" si="419"/>
        <v>0</v>
      </c>
      <c r="F3580" s="127">
        <f t="shared" si="420"/>
        <v>0</v>
      </c>
      <c r="G3580" s="127">
        <f t="shared" si="421"/>
        <v>0</v>
      </c>
      <c r="H3580" s="131">
        <f t="shared" si="422"/>
        <v>0</v>
      </c>
      <c r="I3580" s="128">
        <f t="shared" si="423"/>
        <v>17</v>
      </c>
      <c r="J3580" s="156" t="str">
        <f t="shared" si="418"/>
        <v>2 5 8 583 005</v>
      </c>
      <c r="K3580" s="118">
        <f>SUMIFS(DATOS!$F:$F,DATOS!$A:$A,$C3580,DATOS!$G:$G,$N$1,DATOS!$E:$E,$Q$1)</f>
        <v>0</v>
      </c>
      <c r="L3580" s="118">
        <f>SUMIFS(DATOS!$F:$F,DATOS!$A:$A,$C3580,DATOS!$G:$G,$O$1,DATOS!$E:$E,$Q$1)</f>
        <v>0</v>
      </c>
      <c r="M3580" s="119">
        <f>SUMIFS(DATOS!$F:$F,DATOS!$A:$A,$C3580,DATOS!$G:$G,$P$1,DATOS!$E:$E,$Q$1)</f>
        <v>0</v>
      </c>
      <c r="N3580" s="117">
        <f>SUMIFS(DATOS!$F:$F,DATOS!$A:$A,$C3580,DATOS!$G:$G,$N$1,DATOS!$L:$L,$R$1)</f>
        <v>0</v>
      </c>
      <c r="O3580" s="118">
        <f>SUMIFS(DATOS!$F:$F,DATOS!$A:$A,$C3580,DATOS!$G:$G,$O$1,DATOS!$L:$L,$R$1)</f>
        <v>0</v>
      </c>
      <c r="P3580" s="119">
        <f>SUMIFS(DATOS!$F:$F,DATOS!$A:$A,$C3580,DATOS!$G:$G,$P$1,DATOS!$L:$L,$R$1)</f>
        <v>0</v>
      </c>
      <c r="Q3580" s="117">
        <f>SUMIFS(DATOS!$F:$F,DATOS!$A:$A,$C3580,DATOS!$G:$G,$N$1,DATOS!$J:$J,$S$1)</f>
        <v>0</v>
      </c>
      <c r="R3580" s="118">
        <f>SUMIFS(DATOS!$F:$F,DATOS!$A:$A,$C3580,DATOS!$G:$G,$O$1,DATOS!$J:$J,$S$1)</f>
        <v>0</v>
      </c>
      <c r="S3580" s="119">
        <f>SUMIFS(DATOS!$F:$F,DATOS!$A:$A,$C3580,DATOS!$G:$G,$P$1,DATOS!$J:$J,$S$1)</f>
        <v>0</v>
      </c>
      <c r="T3580" s="117">
        <f>SUMIFS(DATOS!$F:$F,DATOS!$A:$A,$C3580,DATOS!$G:$G,$N$1,DATOS!$K:$K,$T$1)</f>
        <v>0</v>
      </c>
      <c r="U3580" s="118">
        <f>SUMIFS(DATOS!$F:$F,DATOS!$A:$A,$C3580,DATOS!$G:$G,$O$1,DATOS!$K:$K,$T$1)</f>
        <v>0</v>
      </c>
      <c r="V3580" s="119">
        <f>SUMIFS(DATOS!$F:$F,DATOS!$A:$A,$C3580,DATOS!$G:$G,$P$1,DATOS!$K:$K,$R$1)</f>
        <v>0</v>
      </c>
    </row>
    <row r="3581" spans="1:22">
      <c r="A3581" s="128" t="s">
        <v>452</v>
      </c>
      <c r="B3581" s="128" t="str">
        <f t="shared" si="417"/>
        <v>2 5 8 589 001 001</v>
      </c>
      <c r="C3581" s="5" t="s">
        <v>5526</v>
      </c>
      <c r="D3581" t="s">
        <v>3479</v>
      </c>
      <c r="E3581" s="127">
        <f t="shared" si="419"/>
        <v>0</v>
      </c>
      <c r="F3581" s="127">
        <f t="shared" si="420"/>
        <v>0</v>
      </c>
      <c r="G3581" s="127">
        <f t="shared" si="421"/>
        <v>0</v>
      </c>
      <c r="H3581" s="131">
        <f t="shared" si="422"/>
        <v>0</v>
      </c>
      <c r="I3581" s="128">
        <f t="shared" si="423"/>
        <v>17</v>
      </c>
      <c r="J3581" s="156" t="str">
        <f t="shared" si="418"/>
        <v>2 5 8 589 001</v>
      </c>
      <c r="K3581" s="118">
        <f>SUMIFS(DATOS!$F:$F,DATOS!$A:$A,$C3581,DATOS!$G:$G,$N$1,DATOS!$E:$E,$Q$1)</f>
        <v>0</v>
      </c>
      <c r="L3581" s="118">
        <f>SUMIFS(DATOS!$F:$F,DATOS!$A:$A,$C3581,DATOS!$G:$G,$O$1,DATOS!$E:$E,$Q$1)</f>
        <v>0</v>
      </c>
      <c r="M3581" s="119">
        <f>SUMIFS(DATOS!$F:$F,DATOS!$A:$A,$C3581,DATOS!$G:$G,$P$1,DATOS!$E:$E,$Q$1)</f>
        <v>0</v>
      </c>
      <c r="N3581" s="117">
        <f>SUMIFS(DATOS!$F:$F,DATOS!$A:$A,$C3581,DATOS!$G:$G,$N$1,DATOS!$L:$L,$R$1)</f>
        <v>0</v>
      </c>
      <c r="O3581" s="118">
        <f>SUMIFS(DATOS!$F:$F,DATOS!$A:$A,$C3581,DATOS!$G:$G,$O$1,DATOS!$L:$L,$R$1)</f>
        <v>0</v>
      </c>
      <c r="P3581" s="119">
        <f>SUMIFS(DATOS!$F:$F,DATOS!$A:$A,$C3581,DATOS!$G:$G,$P$1,DATOS!$L:$L,$R$1)</f>
        <v>0</v>
      </c>
      <c r="Q3581" s="117">
        <f>SUMIFS(DATOS!$F:$F,DATOS!$A:$A,$C3581,DATOS!$G:$G,$N$1,DATOS!$J:$J,$S$1)</f>
        <v>0</v>
      </c>
      <c r="R3581" s="118">
        <f>SUMIFS(DATOS!$F:$F,DATOS!$A:$A,$C3581,DATOS!$G:$G,$O$1,DATOS!$J:$J,$S$1)</f>
        <v>0</v>
      </c>
      <c r="S3581" s="119">
        <f>SUMIFS(DATOS!$F:$F,DATOS!$A:$A,$C3581,DATOS!$G:$G,$P$1,DATOS!$J:$J,$S$1)</f>
        <v>0</v>
      </c>
      <c r="T3581" s="117">
        <f>SUMIFS(DATOS!$F:$F,DATOS!$A:$A,$C3581,DATOS!$G:$G,$N$1,DATOS!$K:$K,$T$1)</f>
        <v>0</v>
      </c>
      <c r="U3581" s="118">
        <f>SUMIFS(DATOS!$F:$F,DATOS!$A:$A,$C3581,DATOS!$G:$G,$O$1,DATOS!$K:$K,$T$1)</f>
        <v>0</v>
      </c>
      <c r="V3581" s="119">
        <f>SUMIFS(DATOS!$F:$F,DATOS!$A:$A,$C3581,DATOS!$G:$G,$P$1,DATOS!$K:$K,$R$1)</f>
        <v>0</v>
      </c>
    </row>
    <row r="3582" spans="1:22">
      <c r="A3582" s="128" t="s">
        <v>452</v>
      </c>
      <c r="B3582" s="128" t="str">
        <f t="shared" si="417"/>
        <v>2 5 8 589 002 001</v>
      </c>
      <c r="C3582" s="5" t="s">
        <v>10658</v>
      </c>
      <c r="D3582" t="s">
        <v>3479</v>
      </c>
      <c r="E3582" s="127">
        <f t="shared" si="419"/>
        <v>0</v>
      </c>
      <c r="F3582" s="127">
        <f t="shared" si="420"/>
        <v>0</v>
      </c>
      <c r="G3582" s="127">
        <f t="shared" si="421"/>
        <v>0</v>
      </c>
      <c r="H3582" s="131">
        <f t="shared" si="422"/>
        <v>0</v>
      </c>
      <c r="I3582" s="128">
        <f t="shared" si="423"/>
        <v>17</v>
      </c>
      <c r="J3582" s="156" t="str">
        <f t="shared" si="418"/>
        <v>2 5 8 589 002</v>
      </c>
      <c r="K3582" s="118">
        <f>SUMIFS(DATOS!$F:$F,DATOS!$A:$A,$C3582,DATOS!$G:$G,$N$1,DATOS!$E:$E,$Q$1)</f>
        <v>0</v>
      </c>
      <c r="L3582" s="118">
        <f>SUMIFS(DATOS!$F:$F,DATOS!$A:$A,$C3582,DATOS!$G:$G,$O$1,DATOS!$E:$E,$Q$1)</f>
        <v>0</v>
      </c>
      <c r="M3582" s="119">
        <f>SUMIFS(DATOS!$F:$F,DATOS!$A:$A,$C3582,DATOS!$G:$G,$P$1,DATOS!$E:$E,$Q$1)</f>
        <v>0</v>
      </c>
      <c r="N3582" s="117">
        <f>SUMIFS(DATOS!$F:$F,DATOS!$A:$A,$C3582,DATOS!$G:$G,$N$1,DATOS!$L:$L,$R$1)</f>
        <v>0</v>
      </c>
      <c r="O3582" s="118">
        <f>SUMIFS(DATOS!$F:$F,DATOS!$A:$A,$C3582,DATOS!$G:$G,$O$1,DATOS!$L:$L,$R$1)</f>
        <v>0</v>
      </c>
      <c r="P3582" s="119">
        <f>SUMIFS(DATOS!$F:$F,DATOS!$A:$A,$C3582,DATOS!$G:$G,$P$1,DATOS!$L:$L,$R$1)</f>
        <v>0</v>
      </c>
      <c r="Q3582" s="117">
        <f>SUMIFS(DATOS!$F:$F,DATOS!$A:$A,$C3582,DATOS!$G:$G,$N$1,DATOS!$J:$J,$S$1)</f>
        <v>0</v>
      </c>
      <c r="R3582" s="118">
        <f>SUMIFS(DATOS!$F:$F,DATOS!$A:$A,$C3582,DATOS!$G:$G,$O$1,DATOS!$J:$J,$S$1)</f>
        <v>0</v>
      </c>
      <c r="S3582" s="119">
        <f>SUMIFS(DATOS!$F:$F,DATOS!$A:$A,$C3582,DATOS!$G:$G,$P$1,DATOS!$J:$J,$S$1)</f>
        <v>0</v>
      </c>
      <c r="T3582" s="117">
        <f>SUMIFS(DATOS!$F:$F,DATOS!$A:$A,$C3582,DATOS!$G:$G,$N$1,DATOS!$K:$K,$T$1)</f>
        <v>0</v>
      </c>
      <c r="U3582" s="118">
        <f>SUMIFS(DATOS!$F:$F,DATOS!$A:$A,$C3582,DATOS!$G:$G,$O$1,DATOS!$K:$K,$T$1)</f>
        <v>0</v>
      </c>
      <c r="V3582" s="119">
        <f>SUMIFS(DATOS!$F:$F,DATOS!$A:$A,$C3582,DATOS!$G:$G,$P$1,DATOS!$K:$K,$R$1)</f>
        <v>0</v>
      </c>
    </row>
    <row r="3583" spans="1:22">
      <c r="A3583" s="128" t="s">
        <v>452</v>
      </c>
      <c r="B3583" s="128" t="str">
        <f t="shared" si="417"/>
        <v>2 5 8 589 003 001</v>
      </c>
      <c r="C3583" s="5" t="s">
        <v>10659</v>
      </c>
      <c r="D3583" t="s">
        <v>3479</v>
      </c>
      <c r="E3583" s="127">
        <f t="shared" si="419"/>
        <v>0</v>
      </c>
      <c r="F3583" s="127">
        <f t="shared" si="420"/>
        <v>0</v>
      </c>
      <c r="G3583" s="127">
        <f t="shared" si="421"/>
        <v>0</v>
      </c>
      <c r="H3583" s="131">
        <f t="shared" si="422"/>
        <v>0</v>
      </c>
      <c r="I3583" s="128">
        <f t="shared" si="423"/>
        <v>17</v>
      </c>
      <c r="J3583" s="156" t="str">
        <f t="shared" si="418"/>
        <v>2 5 8 589 003</v>
      </c>
      <c r="K3583" s="118">
        <f>SUMIFS(DATOS!$F:$F,DATOS!$A:$A,$C3583,DATOS!$G:$G,$N$1,DATOS!$E:$E,$Q$1)</f>
        <v>0</v>
      </c>
      <c r="L3583" s="118">
        <f>SUMIFS(DATOS!$F:$F,DATOS!$A:$A,$C3583,DATOS!$G:$G,$O$1,DATOS!$E:$E,$Q$1)</f>
        <v>0</v>
      </c>
      <c r="M3583" s="119">
        <f>SUMIFS(DATOS!$F:$F,DATOS!$A:$A,$C3583,DATOS!$G:$G,$P$1,DATOS!$E:$E,$Q$1)</f>
        <v>0</v>
      </c>
      <c r="N3583" s="117">
        <f>SUMIFS(DATOS!$F:$F,DATOS!$A:$A,$C3583,DATOS!$G:$G,$N$1,DATOS!$L:$L,$R$1)</f>
        <v>0</v>
      </c>
      <c r="O3583" s="118">
        <f>SUMIFS(DATOS!$F:$F,DATOS!$A:$A,$C3583,DATOS!$G:$G,$O$1,DATOS!$L:$L,$R$1)</f>
        <v>0</v>
      </c>
      <c r="P3583" s="119">
        <f>SUMIFS(DATOS!$F:$F,DATOS!$A:$A,$C3583,DATOS!$G:$G,$P$1,DATOS!$L:$L,$R$1)</f>
        <v>0</v>
      </c>
      <c r="Q3583" s="117">
        <f>SUMIFS(DATOS!$F:$F,DATOS!$A:$A,$C3583,DATOS!$G:$G,$N$1,DATOS!$J:$J,$S$1)</f>
        <v>0</v>
      </c>
      <c r="R3583" s="118">
        <f>SUMIFS(DATOS!$F:$F,DATOS!$A:$A,$C3583,DATOS!$G:$G,$O$1,DATOS!$J:$J,$S$1)</f>
        <v>0</v>
      </c>
      <c r="S3583" s="119">
        <f>SUMIFS(DATOS!$F:$F,DATOS!$A:$A,$C3583,DATOS!$G:$G,$P$1,DATOS!$J:$J,$S$1)</f>
        <v>0</v>
      </c>
      <c r="T3583" s="117">
        <f>SUMIFS(DATOS!$F:$F,DATOS!$A:$A,$C3583,DATOS!$G:$G,$N$1,DATOS!$K:$K,$T$1)</f>
        <v>0</v>
      </c>
      <c r="U3583" s="118">
        <f>SUMIFS(DATOS!$F:$F,DATOS!$A:$A,$C3583,DATOS!$G:$G,$O$1,DATOS!$K:$K,$T$1)</f>
        <v>0</v>
      </c>
      <c r="V3583" s="119">
        <f>SUMIFS(DATOS!$F:$F,DATOS!$A:$A,$C3583,DATOS!$G:$G,$P$1,DATOS!$K:$K,$R$1)</f>
        <v>0</v>
      </c>
    </row>
    <row r="3584" spans="1:22">
      <c r="A3584" s="128" t="s">
        <v>452</v>
      </c>
      <c r="B3584" s="128" t="str">
        <f t="shared" si="417"/>
        <v>2 5 8 589 004 001</v>
      </c>
      <c r="C3584" s="5" t="s">
        <v>10660</v>
      </c>
      <c r="D3584" t="s">
        <v>3479</v>
      </c>
      <c r="E3584" s="127">
        <f t="shared" si="419"/>
        <v>0</v>
      </c>
      <c r="F3584" s="127">
        <f t="shared" si="420"/>
        <v>0</v>
      </c>
      <c r="G3584" s="127">
        <f t="shared" si="421"/>
        <v>0</v>
      </c>
      <c r="H3584" s="131">
        <f t="shared" si="422"/>
        <v>0</v>
      </c>
      <c r="I3584" s="128">
        <f t="shared" si="423"/>
        <v>17</v>
      </c>
      <c r="J3584" s="156" t="str">
        <f t="shared" si="418"/>
        <v>2 5 8 589 004</v>
      </c>
      <c r="K3584" s="118">
        <f>SUMIFS(DATOS!$F:$F,DATOS!$A:$A,$C3584,DATOS!$G:$G,$N$1,DATOS!$E:$E,$Q$1)</f>
        <v>0</v>
      </c>
      <c r="L3584" s="118">
        <f>SUMIFS(DATOS!$F:$F,DATOS!$A:$A,$C3584,DATOS!$G:$G,$O$1,DATOS!$E:$E,$Q$1)</f>
        <v>0</v>
      </c>
      <c r="M3584" s="119">
        <f>SUMIFS(DATOS!$F:$F,DATOS!$A:$A,$C3584,DATOS!$G:$G,$P$1,DATOS!$E:$E,$Q$1)</f>
        <v>0</v>
      </c>
      <c r="N3584" s="117">
        <f>SUMIFS(DATOS!$F:$F,DATOS!$A:$A,$C3584,DATOS!$G:$G,$N$1,DATOS!$L:$L,$R$1)</f>
        <v>0</v>
      </c>
      <c r="O3584" s="118">
        <f>SUMIFS(DATOS!$F:$F,DATOS!$A:$A,$C3584,DATOS!$G:$G,$O$1,DATOS!$L:$L,$R$1)</f>
        <v>0</v>
      </c>
      <c r="P3584" s="119">
        <f>SUMIFS(DATOS!$F:$F,DATOS!$A:$A,$C3584,DATOS!$G:$G,$P$1,DATOS!$L:$L,$R$1)</f>
        <v>0</v>
      </c>
      <c r="Q3584" s="117">
        <f>SUMIFS(DATOS!$F:$F,DATOS!$A:$A,$C3584,DATOS!$G:$G,$N$1,DATOS!$J:$J,$S$1)</f>
        <v>0</v>
      </c>
      <c r="R3584" s="118">
        <f>SUMIFS(DATOS!$F:$F,DATOS!$A:$A,$C3584,DATOS!$G:$G,$O$1,DATOS!$J:$J,$S$1)</f>
        <v>0</v>
      </c>
      <c r="S3584" s="119">
        <f>SUMIFS(DATOS!$F:$F,DATOS!$A:$A,$C3584,DATOS!$G:$G,$P$1,DATOS!$J:$J,$S$1)</f>
        <v>0</v>
      </c>
      <c r="T3584" s="117">
        <f>SUMIFS(DATOS!$F:$F,DATOS!$A:$A,$C3584,DATOS!$G:$G,$N$1,DATOS!$K:$K,$T$1)</f>
        <v>0</v>
      </c>
      <c r="U3584" s="118">
        <f>SUMIFS(DATOS!$F:$F,DATOS!$A:$A,$C3584,DATOS!$G:$G,$O$1,DATOS!$K:$K,$T$1)</f>
        <v>0</v>
      </c>
      <c r="V3584" s="119">
        <f>SUMIFS(DATOS!$F:$F,DATOS!$A:$A,$C3584,DATOS!$G:$G,$P$1,DATOS!$K:$K,$R$1)</f>
        <v>0</v>
      </c>
    </row>
    <row r="3585" spans="1:22">
      <c r="A3585" s="128" t="s">
        <v>452</v>
      </c>
      <c r="B3585" s="128" t="str">
        <f t="shared" si="417"/>
        <v>2 5 8 589 005 001</v>
      </c>
      <c r="C3585" s="5" t="s">
        <v>10661</v>
      </c>
      <c r="D3585" t="s">
        <v>3479</v>
      </c>
      <c r="E3585" s="127">
        <f t="shared" si="419"/>
        <v>0</v>
      </c>
      <c r="F3585" s="127">
        <f t="shared" si="420"/>
        <v>0</v>
      </c>
      <c r="G3585" s="127">
        <f t="shared" si="421"/>
        <v>0</v>
      </c>
      <c r="H3585" s="131">
        <f t="shared" si="422"/>
        <v>0</v>
      </c>
      <c r="I3585" s="128">
        <f t="shared" si="423"/>
        <v>17</v>
      </c>
      <c r="J3585" s="156" t="str">
        <f t="shared" si="418"/>
        <v>2 5 8 589 005</v>
      </c>
      <c r="K3585" s="118">
        <f>SUMIFS(DATOS!$F:$F,DATOS!$A:$A,$C3585,DATOS!$G:$G,$N$1,DATOS!$E:$E,$Q$1)</f>
        <v>0</v>
      </c>
      <c r="L3585" s="118">
        <f>SUMIFS(DATOS!$F:$F,DATOS!$A:$A,$C3585,DATOS!$G:$G,$O$1,DATOS!$E:$E,$Q$1)</f>
        <v>0</v>
      </c>
      <c r="M3585" s="119">
        <f>SUMIFS(DATOS!$F:$F,DATOS!$A:$A,$C3585,DATOS!$G:$G,$P$1,DATOS!$E:$E,$Q$1)</f>
        <v>0</v>
      </c>
      <c r="N3585" s="117">
        <f>SUMIFS(DATOS!$F:$F,DATOS!$A:$A,$C3585,DATOS!$G:$G,$N$1,DATOS!$L:$L,$R$1)</f>
        <v>0</v>
      </c>
      <c r="O3585" s="118">
        <f>SUMIFS(DATOS!$F:$F,DATOS!$A:$A,$C3585,DATOS!$G:$G,$O$1,DATOS!$L:$L,$R$1)</f>
        <v>0</v>
      </c>
      <c r="P3585" s="119">
        <f>SUMIFS(DATOS!$F:$F,DATOS!$A:$A,$C3585,DATOS!$G:$G,$P$1,DATOS!$L:$L,$R$1)</f>
        <v>0</v>
      </c>
      <c r="Q3585" s="117">
        <f>SUMIFS(DATOS!$F:$F,DATOS!$A:$A,$C3585,DATOS!$G:$G,$N$1,DATOS!$J:$J,$S$1)</f>
        <v>0</v>
      </c>
      <c r="R3585" s="118">
        <f>SUMIFS(DATOS!$F:$F,DATOS!$A:$A,$C3585,DATOS!$G:$G,$O$1,DATOS!$J:$J,$S$1)</f>
        <v>0</v>
      </c>
      <c r="S3585" s="119">
        <f>SUMIFS(DATOS!$F:$F,DATOS!$A:$A,$C3585,DATOS!$G:$G,$P$1,DATOS!$J:$J,$S$1)</f>
        <v>0</v>
      </c>
      <c r="T3585" s="117">
        <f>SUMIFS(DATOS!$F:$F,DATOS!$A:$A,$C3585,DATOS!$G:$G,$N$1,DATOS!$K:$K,$T$1)</f>
        <v>0</v>
      </c>
      <c r="U3585" s="118">
        <f>SUMIFS(DATOS!$F:$F,DATOS!$A:$A,$C3585,DATOS!$G:$G,$O$1,DATOS!$K:$K,$T$1)</f>
        <v>0</v>
      </c>
      <c r="V3585" s="119">
        <f>SUMIFS(DATOS!$F:$F,DATOS!$A:$A,$C3585,DATOS!$G:$G,$P$1,DATOS!$K:$K,$R$1)</f>
        <v>0</v>
      </c>
    </row>
    <row r="3586" spans="1:22">
      <c r="A3586" s="128" t="s">
        <v>452</v>
      </c>
      <c r="B3586" s="128" t="str">
        <f t="shared" si="417"/>
        <v>2 5 9 591 001 001</v>
      </c>
      <c r="C3586" s="5" t="s">
        <v>5534</v>
      </c>
      <c r="D3586" t="s">
        <v>3480</v>
      </c>
      <c r="E3586" s="127">
        <f t="shared" si="419"/>
        <v>0</v>
      </c>
      <c r="F3586" s="127">
        <f t="shared" si="420"/>
        <v>0</v>
      </c>
      <c r="G3586" s="127">
        <f t="shared" si="421"/>
        <v>0</v>
      </c>
      <c r="H3586" s="131">
        <f t="shared" si="422"/>
        <v>0</v>
      </c>
      <c r="I3586" s="128">
        <f t="shared" si="423"/>
        <v>17</v>
      </c>
      <c r="J3586" s="156" t="str">
        <f t="shared" si="418"/>
        <v>2 5 9 591 001</v>
      </c>
      <c r="K3586" s="118">
        <f>SUMIFS(DATOS!$F:$F,DATOS!$A:$A,$C3586,DATOS!$G:$G,$N$1,DATOS!$E:$E,$Q$1)</f>
        <v>0</v>
      </c>
      <c r="L3586" s="118">
        <f>SUMIFS(DATOS!$F:$F,DATOS!$A:$A,$C3586,DATOS!$G:$G,$O$1,DATOS!$E:$E,$Q$1)</f>
        <v>0</v>
      </c>
      <c r="M3586" s="119">
        <f>SUMIFS(DATOS!$F:$F,DATOS!$A:$A,$C3586,DATOS!$G:$G,$P$1,DATOS!$E:$E,$Q$1)</f>
        <v>0</v>
      </c>
      <c r="N3586" s="117">
        <f>SUMIFS(DATOS!$F:$F,DATOS!$A:$A,$C3586,DATOS!$G:$G,$N$1,DATOS!$L:$L,$R$1)</f>
        <v>0</v>
      </c>
      <c r="O3586" s="118">
        <f>SUMIFS(DATOS!$F:$F,DATOS!$A:$A,$C3586,DATOS!$G:$G,$O$1,DATOS!$L:$L,$R$1)</f>
        <v>0</v>
      </c>
      <c r="P3586" s="119">
        <f>SUMIFS(DATOS!$F:$F,DATOS!$A:$A,$C3586,DATOS!$G:$G,$P$1,DATOS!$L:$L,$R$1)</f>
        <v>0</v>
      </c>
      <c r="Q3586" s="117">
        <f>SUMIFS(DATOS!$F:$F,DATOS!$A:$A,$C3586,DATOS!$G:$G,$N$1,DATOS!$J:$J,$S$1)</f>
        <v>0</v>
      </c>
      <c r="R3586" s="118">
        <f>SUMIFS(DATOS!$F:$F,DATOS!$A:$A,$C3586,DATOS!$G:$G,$O$1,DATOS!$J:$J,$S$1)</f>
        <v>0</v>
      </c>
      <c r="S3586" s="119">
        <f>SUMIFS(DATOS!$F:$F,DATOS!$A:$A,$C3586,DATOS!$G:$G,$P$1,DATOS!$J:$J,$S$1)</f>
        <v>0</v>
      </c>
      <c r="T3586" s="117">
        <f>SUMIFS(DATOS!$F:$F,DATOS!$A:$A,$C3586,DATOS!$G:$G,$N$1,DATOS!$K:$K,$T$1)</f>
        <v>0</v>
      </c>
      <c r="U3586" s="118">
        <f>SUMIFS(DATOS!$F:$F,DATOS!$A:$A,$C3586,DATOS!$G:$G,$O$1,DATOS!$K:$K,$T$1)</f>
        <v>0</v>
      </c>
      <c r="V3586" s="119">
        <f>SUMIFS(DATOS!$F:$F,DATOS!$A:$A,$C3586,DATOS!$G:$G,$P$1,DATOS!$K:$K,$R$1)</f>
        <v>0</v>
      </c>
    </row>
    <row r="3587" spans="1:22">
      <c r="A3587" s="128" t="s">
        <v>452</v>
      </c>
      <c r="B3587" s="128" t="str">
        <f t="shared" si="417"/>
        <v>2 5 9 591 002 001</v>
      </c>
      <c r="C3587" s="5" t="s">
        <v>10662</v>
      </c>
      <c r="D3587" t="s">
        <v>3480</v>
      </c>
      <c r="E3587" s="127">
        <f t="shared" si="419"/>
        <v>0</v>
      </c>
      <c r="F3587" s="127">
        <f t="shared" si="420"/>
        <v>0</v>
      </c>
      <c r="G3587" s="127">
        <f t="shared" si="421"/>
        <v>0</v>
      </c>
      <c r="H3587" s="131">
        <f t="shared" si="422"/>
        <v>0</v>
      </c>
      <c r="I3587" s="128">
        <f t="shared" si="423"/>
        <v>17</v>
      </c>
      <c r="J3587" s="156" t="str">
        <f t="shared" si="418"/>
        <v>2 5 9 591 002</v>
      </c>
      <c r="K3587" s="118">
        <f>SUMIFS(DATOS!$F:$F,DATOS!$A:$A,$C3587,DATOS!$G:$G,$N$1,DATOS!$E:$E,$Q$1)</f>
        <v>0</v>
      </c>
      <c r="L3587" s="118">
        <f>SUMIFS(DATOS!$F:$F,DATOS!$A:$A,$C3587,DATOS!$G:$G,$O$1,DATOS!$E:$E,$Q$1)</f>
        <v>0</v>
      </c>
      <c r="M3587" s="119">
        <f>SUMIFS(DATOS!$F:$F,DATOS!$A:$A,$C3587,DATOS!$G:$G,$P$1,DATOS!$E:$E,$Q$1)</f>
        <v>0</v>
      </c>
      <c r="N3587" s="117">
        <f>SUMIFS(DATOS!$F:$F,DATOS!$A:$A,$C3587,DATOS!$G:$G,$N$1,DATOS!$L:$L,$R$1)</f>
        <v>0</v>
      </c>
      <c r="O3587" s="118">
        <f>SUMIFS(DATOS!$F:$F,DATOS!$A:$A,$C3587,DATOS!$G:$G,$O$1,DATOS!$L:$L,$R$1)</f>
        <v>0</v>
      </c>
      <c r="P3587" s="119">
        <f>SUMIFS(DATOS!$F:$F,DATOS!$A:$A,$C3587,DATOS!$G:$G,$P$1,DATOS!$L:$L,$R$1)</f>
        <v>0</v>
      </c>
      <c r="Q3587" s="117">
        <f>SUMIFS(DATOS!$F:$F,DATOS!$A:$A,$C3587,DATOS!$G:$G,$N$1,DATOS!$J:$J,$S$1)</f>
        <v>0</v>
      </c>
      <c r="R3587" s="118">
        <f>SUMIFS(DATOS!$F:$F,DATOS!$A:$A,$C3587,DATOS!$G:$G,$O$1,DATOS!$J:$J,$S$1)</f>
        <v>0</v>
      </c>
      <c r="S3587" s="119">
        <f>SUMIFS(DATOS!$F:$F,DATOS!$A:$A,$C3587,DATOS!$G:$G,$P$1,DATOS!$J:$J,$S$1)</f>
        <v>0</v>
      </c>
      <c r="T3587" s="117">
        <f>SUMIFS(DATOS!$F:$F,DATOS!$A:$A,$C3587,DATOS!$G:$G,$N$1,DATOS!$K:$K,$T$1)</f>
        <v>0</v>
      </c>
      <c r="U3587" s="118">
        <f>SUMIFS(DATOS!$F:$F,DATOS!$A:$A,$C3587,DATOS!$G:$G,$O$1,DATOS!$K:$K,$T$1)</f>
        <v>0</v>
      </c>
      <c r="V3587" s="119">
        <f>SUMIFS(DATOS!$F:$F,DATOS!$A:$A,$C3587,DATOS!$G:$G,$P$1,DATOS!$K:$K,$R$1)</f>
        <v>0</v>
      </c>
    </row>
    <row r="3588" spans="1:22">
      <c r="A3588" s="128" t="s">
        <v>452</v>
      </c>
      <c r="B3588" s="128" t="str">
        <f t="shared" si="417"/>
        <v>2 5 9 591 003 001</v>
      </c>
      <c r="C3588" s="5" t="s">
        <v>10663</v>
      </c>
      <c r="D3588" t="s">
        <v>3480</v>
      </c>
      <c r="E3588" s="127">
        <f t="shared" si="419"/>
        <v>0</v>
      </c>
      <c r="F3588" s="127">
        <f t="shared" si="420"/>
        <v>0</v>
      </c>
      <c r="G3588" s="127">
        <f t="shared" si="421"/>
        <v>0</v>
      </c>
      <c r="H3588" s="131">
        <f t="shared" si="422"/>
        <v>0</v>
      </c>
      <c r="I3588" s="128">
        <f t="shared" si="423"/>
        <v>17</v>
      </c>
      <c r="J3588" s="156" t="str">
        <f t="shared" si="418"/>
        <v>2 5 9 591 003</v>
      </c>
      <c r="K3588" s="118">
        <f>SUMIFS(DATOS!$F:$F,DATOS!$A:$A,$C3588,DATOS!$G:$G,$N$1,DATOS!$E:$E,$Q$1)</f>
        <v>0</v>
      </c>
      <c r="L3588" s="118">
        <f>SUMIFS(DATOS!$F:$F,DATOS!$A:$A,$C3588,DATOS!$G:$G,$O$1,DATOS!$E:$E,$Q$1)</f>
        <v>0</v>
      </c>
      <c r="M3588" s="119">
        <f>SUMIFS(DATOS!$F:$F,DATOS!$A:$A,$C3588,DATOS!$G:$G,$P$1,DATOS!$E:$E,$Q$1)</f>
        <v>0</v>
      </c>
      <c r="N3588" s="117">
        <f>SUMIFS(DATOS!$F:$F,DATOS!$A:$A,$C3588,DATOS!$G:$G,$N$1,DATOS!$L:$L,$R$1)</f>
        <v>0</v>
      </c>
      <c r="O3588" s="118">
        <f>SUMIFS(DATOS!$F:$F,DATOS!$A:$A,$C3588,DATOS!$G:$G,$O$1,DATOS!$L:$L,$R$1)</f>
        <v>0</v>
      </c>
      <c r="P3588" s="119">
        <f>SUMIFS(DATOS!$F:$F,DATOS!$A:$A,$C3588,DATOS!$G:$G,$P$1,DATOS!$L:$L,$R$1)</f>
        <v>0</v>
      </c>
      <c r="Q3588" s="117">
        <f>SUMIFS(DATOS!$F:$F,DATOS!$A:$A,$C3588,DATOS!$G:$G,$N$1,DATOS!$J:$J,$S$1)</f>
        <v>0</v>
      </c>
      <c r="R3588" s="118">
        <f>SUMIFS(DATOS!$F:$F,DATOS!$A:$A,$C3588,DATOS!$G:$G,$O$1,DATOS!$J:$J,$S$1)</f>
        <v>0</v>
      </c>
      <c r="S3588" s="119">
        <f>SUMIFS(DATOS!$F:$F,DATOS!$A:$A,$C3588,DATOS!$G:$G,$P$1,DATOS!$J:$J,$S$1)</f>
        <v>0</v>
      </c>
      <c r="T3588" s="117">
        <f>SUMIFS(DATOS!$F:$F,DATOS!$A:$A,$C3588,DATOS!$G:$G,$N$1,DATOS!$K:$K,$T$1)</f>
        <v>0</v>
      </c>
      <c r="U3588" s="118">
        <f>SUMIFS(DATOS!$F:$F,DATOS!$A:$A,$C3588,DATOS!$G:$G,$O$1,DATOS!$K:$K,$T$1)</f>
        <v>0</v>
      </c>
      <c r="V3588" s="119">
        <f>SUMIFS(DATOS!$F:$F,DATOS!$A:$A,$C3588,DATOS!$G:$G,$P$1,DATOS!$K:$K,$R$1)</f>
        <v>0</v>
      </c>
    </row>
    <row r="3589" spans="1:22">
      <c r="A3589" s="128" t="s">
        <v>452</v>
      </c>
      <c r="B3589" s="128" t="str">
        <f t="shared" ref="B3589:B3652" si="424">MID(C3589,1,I3589)</f>
        <v>2 5 9 591 004 001</v>
      </c>
      <c r="C3589" s="5" t="s">
        <v>10664</v>
      </c>
      <c r="D3589" t="s">
        <v>3480</v>
      </c>
      <c r="E3589" s="127">
        <f t="shared" si="419"/>
        <v>0</v>
      </c>
      <c r="F3589" s="127">
        <f t="shared" si="420"/>
        <v>0</v>
      </c>
      <c r="G3589" s="127">
        <f t="shared" si="421"/>
        <v>0</v>
      </c>
      <c r="H3589" s="131">
        <f t="shared" si="422"/>
        <v>0</v>
      </c>
      <c r="I3589" s="128">
        <f t="shared" si="423"/>
        <v>17</v>
      </c>
      <c r="J3589" s="156" t="str">
        <f t="shared" si="418"/>
        <v>2 5 9 591 004</v>
      </c>
      <c r="K3589" s="118">
        <f>SUMIFS(DATOS!$F:$F,DATOS!$A:$A,$C3589,DATOS!$G:$G,$N$1,DATOS!$E:$E,$Q$1)</f>
        <v>0</v>
      </c>
      <c r="L3589" s="118">
        <f>SUMIFS(DATOS!$F:$F,DATOS!$A:$A,$C3589,DATOS!$G:$G,$O$1,DATOS!$E:$E,$Q$1)</f>
        <v>0</v>
      </c>
      <c r="M3589" s="119">
        <f>SUMIFS(DATOS!$F:$F,DATOS!$A:$A,$C3589,DATOS!$G:$G,$P$1,DATOS!$E:$E,$Q$1)</f>
        <v>0</v>
      </c>
      <c r="N3589" s="117">
        <f>SUMIFS(DATOS!$F:$F,DATOS!$A:$A,$C3589,DATOS!$G:$G,$N$1,DATOS!$L:$L,$R$1)</f>
        <v>0</v>
      </c>
      <c r="O3589" s="118">
        <f>SUMIFS(DATOS!$F:$F,DATOS!$A:$A,$C3589,DATOS!$G:$G,$O$1,DATOS!$L:$L,$R$1)</f>
        <v>0</v>
      </c>
      <c r="P3589" s="119">
        <f>SUMIFS(DATOS!$F:$F,DATOS!$A:$A,$C3589,DATOS!$G:$G,$P$1,DATOS!$L:$L,$R$1)</f>
        <v>0</v>
      </c>
      <c r="Q3589" s="117">
        <f>SUMIFS(DATOS!$F:$F,DATOS!$A:$A,$C3589,DATOS!$G:$G,$N$1,DATOS!$J:$J,$S$1)</f>
        <v>0</v>
      </c>
      <c r="R3589" s="118">
        <f>SUMIFS(DATOS!$F:$F,DATOS!$A:$A,$C3589,DATOS!$G:$G,$O$1,DATOS!$J:$J,$S$1)</f>
        <v>0</v>
      </c>
      <c r="S3589" s="119">
        <f>SUMIFS(DATOS!$F:$F,DATOS!$A:$A,$C3589,DATOS!$G:$G,$P$1,DATOS!$J:$J,$S$1)</f>
        <v>0</v>
      </c>
      <c r="T3589" s="117">
        <f>SUMIFS(DATOS!$F:$F,DATOS!$A:$A,$C3589,DATOS!$G:$G,$N$1,DATOS!$K:$K,$T$1)</f>
        <v>0</v>
      </c>
      <c r="U3589" s="118">
        <f>SUMIFS(DATOS!$F:$F,DATOS!$A:$A,$C3589,DATOS!$G:$G,$O$1,DATOS!$K:$K,$T$1)</f>
        <v>0</v>
      </c>
      <c r="V3589" s="119">
        <f>SUMIFS(DATOS!$F:$F,DATOS!$A:$A,$C3589,DATOS!$G:$G,$P$1,DATOS!$K:$K,$R$1)</f>
        <v>0</v>
      </c>
    </row>
    <row r="3590" spans="1:22">
      <c r="A3590" s="128" t="s">
        <v>452</v>
      </c>
      <c r="B3590" s="128" t="str">
        <f t="shared" si="424"/>
        <v>2 5 9 591 005 001</v>
      </c>
      <c r="C3590" s="5" t="s">
        <v>10665</v>
      </c>
      <c r="D3590" t="s">
        <v>3480</v>
      </c>
      <c r="E3590" s="127">
        <f t="shared" si="419"/>
        <v>0</v>
      </c>
      <c r="F3590" s="127">
        <f t="shared" si="420"/>
        <v>0</v>
      </c>
      <c r="G3590" s="127">
        <f t="shared" si="421"/>
        <v>0</v>
      </c>
      <c r="H3590" s="131">
        <f t="shared" si="422"/>
        <v>0</v>
      </c>
      <c r="I3590" s="128">
        <f t="shared" si="423"/>
        <v>17</v>
      </c>
      <c r="J3590" s="156" t="str">
        <f t="shared" si="418"/>
        <v>2 5 9 591 005</v>
      </c>
      <c r="K3590" s="118">
        <f>SUMIFS(DATOS!$F:$F,DATOS!$A:$A,$C3590,DATOS!$G:$G,$N$1,DATOS!$E:$E,$Q$1)</f>
        <v>0</v>
      </c>
      <c r="L3590" s="118">
        <f>SUMIFS(DATOS!$F:$F,DATOS!$A:$A,$C3590,DATOS!$G:$G,$O$1,DATOS!$E:$E,$Q$1)</f>
        <v>0</v>
      </c>
      <c r="M3590" s="119">
        <f>SUMIFS(DATOS!$F:$F,DATOS!$A:$A,$C3590,DATOS!$G:$G,$P$1,DATOS!$E:$E,$Q$1)</f>
        <v>0</v>
      </c>
      <c r="N3590" s="117">
        <f>SUMIFS(DATOS!$F:$F,DATOS!$A:$A,$C3590,DATOS!$G:$G,$N$1,DATOS!$L:$L,$R$1)</f>
        <v>0</v>
      </c>
      <c r="O3590" s="118">
        <f>SUMIFS(DATOS!$F:$F,DATOS!$A:$A,$C3590,DATOS!$G:$G,$O$1,DATOS!$L:$L,$R$1)</f>
        <v>0</v>
      </c>
      <c r="P3590" s="119">
        <f>SUMIFS(DATOS!$F:$F,DATOS!$A:$A,$C3590,DATOS!$G:$G,$P$1,DATOS!$L:$L,$R$1)</f>
        <v>0</v>
      </c>
      <c r="Q3590" s="117">
        <f>SUMIFS(DATOS!$F:$F,DATOS!$A:$A,$C3590,DATOS!$G:$G,$N$1,DATOS!$J:$J,$S$1)</f>
        <v>0</v>
      </c>
      <c r="R3590" s="118">
        <f>SUMIFS(DATOS!$F:$F,DATOS!$A:$A,$C3590,DATOS!$G:$G,$O$1,DATOS!$J:$J,$S$1)</f>
        <v>0</v>
      </c>
      <c r="S3590" s="119">
        <f>SUMIFS(DATOS!$F:$F,DATOS!$A:$A,$C3590,DATOS!$G:$G,$P$1,DATOS!$J:$J,$S$1)</f>
        <v>0</v>
      </c>
      <c r="T3590" s="117">
        <f>SUMIFS(DATOS!$F:$F,DATOS!$A:$A,$C3590,DATOS!$G:$G,$N$1,DATOS!$K:$K,$T$1)</f>
        <v>0</v>
      </c>
      <c r="U3590" s="118">
        <f>SUMIFS(DATOS!$F:$F,DATOS!$A:$A,$C3590,DATOS!$G:$G,$O$1,DATOS!$K:$K,$T$1)</f>
        <v>0</v>
      </c>
      <c r="V3590" s="119">
        <f>SUMIFS(DATOS!$F:$F,DATOS!$A:$A,$C3590,DATOS!$G:$G,$P$1,DATOS!$K:$K,$R$1)</f>
        <v>0</v>
      </c>
    </row>
    <row r="3591" spans="1:22">
      <c r="A3591" s="128" t="s">
        <v>452</v>
      </c>
      <c r="B3591" s="128" t="str">
        <f t="shared" si="424"/>
        <v>2 5 9 592 001 001</v>
      </c>
      <c r="C3591" s="5" t="s">
        <v>5542</v>
      </c>
      <c r="D3591" t="s">
        <v>3481</v>
      </c>
      <c r="E3591" s="127">
        <f t="shared" si="419"/>
        <v>0</v>
      </c>
      <c r="F3591" s="127">
        <f t="shared" si="420"/>
        <v>0</v>
      </c>
      <c r="G3591" s="127">
        <f t="shared" si="421"/>
        <v>0</v>
      </c>
      <c r="H3591" s="131">
        <f t="shared" si="422"/>
        <v>0</v>
      </c>
      <c r="I3591" s="128">
        <f t="shared" si="423"/>
        <v>17</v>
      </c>
      <c r="J3591" s="156" t="str">
        <f t="shared" si="418"/>
        <v>2 5 9 592 001</v>
      </c>
      <c r="K3591" s="118">
        <f>SUMIFS(DATOS!$F:$F,DATOS!$A:$A,$C3591,DATOS!$G:$G,$N$1,DATOS!$E:$E,$Q$1)</f>
        <v>0</v>
      </c>
      <c r="L3591" s="118">
        <f>SUMIFS(DATOS!$F:$F,DATOS!$A:$A,$C3591,DATOS!$G:$G,$O$1,DATOS!$E:$E,$Q$1)</f>
        <v>0</v>
      </c>
      <c r="M3591" s="119">
        <f>SUMIFS(DATOS!$F:$F,DATOS!$A:$A,$C3591,DATOS!$G:$G,$P$1,DATOS!$E:$E,$Q$1)</f>
        <v>0</v>
      </c>
      <c r="N3591" s="117">
        <f>SUMIFS(DATOS!$F:$F,DATOS!$A:$A,$C3591,DATOS!$G:$G,$N$1,DATOS!$L:$L,$R$1)</f>
        <v>0</v>
      </c>
      <c r="O3591" s="118">
        <f>SUMIFS(DATOS!$F:$F,DATOS!$A:$A,$C3591,DATOS!$G:$G,$O$1,DATOS!$L:$L,$R$1)</f>
        <v>0</v>
      </c>
      <c r="P3591" s="119">
        <f>SUMIFS(DATOS!$F:$F,DATOS!$A:$A,$C3591,DATOS!$G:$G,$P$1,DATOS!$L:$L,$R$1)</f>
        <v>0</v>
      </c>
      <c r="Q3591" s="117">
        <f>SUMIFS(DATOS!$F:$F,DATOS!$A:$A,$C3591,DATOS!$G:$G,$N$1,DATOS!$J:$J,$S$1)</f>
        <v>0</v>
      </c>
      <c r="R3591" s="118">
        <f>SUMIFS(DATOS!$F:$F,DATOS!$A:$A,$C3591,DATOS!$G:$G,$O$1,DATOS!$J:$J,$S$1)</f>
        <v>0</v>
      </c>
      <c r="S3591" s="119">
        <f>SUMIFS(DATOS!$F:$F,DATOS!$A:$A,$C3591,DATOS!$G:$G,$P$1,DATOS!$J:$J,$S$1)</f>
        <v>0</v>
      </c>
      <c r="T3591" s="117">
        <f>SUMIFS(DATOS!$F:$F,DATOS!$A:$A,$C3591,DATOS!$G:$G,$N$1,DATOS!$K:$K,$T$1)</f>
        <v>0</v>
      </c>
      <c r="U3591" s="118">
        <f>SUMIFS(DATOS!$F:$F,DATOS!$A:$A,$C3591,DATOS!$G:$G,$O$1,DATOS!$K:$K,$T$1)</f>
        <v>0</v>
      </c>
      <c r="V3591" s="119">
        <f>SUMIFS(DATOS!$F:$F,DATOS!$A:$A,$C3591,DATOS!$G:$G,$P$1,DATOS!$K:$K,$R$1)</f>
        <v>0</v>
      </c>
    </row>
    <row r="3592" spans="1:22">
      <c r="A3592" s="128" t="s">
        <v>452</v>
      </c>
      <c r="B3592" s="128" t="str">
        <f t="shared" si="424"/>
        <v>2 5 9 592 002 001</v>
      </c>
      <c r="C3592" s="5" t="s">
        <v>10666</v>
      </c>
      <c r="D3592" t="s">
        <v>3481</v>
      </c>
      <c r="E3592" s="127">
        <f t="shared" si="419"/>
        <v>0</v>
      </c>
      <c r="F3592" s="127">
        <f t="shared" si="420"/>
        <v>0</v>
      </c>
      <c r="G3592" s="127">
        <f t="shared" si="421"/>
        <v>0</v>
      </c>
      <c r="H3592" s="131">
        <f t="shared" si="422"/>
        <v>0</v>
      </c>
      <c r="I3592" s="128">
        <f t="shared" si="423"/>
        <v>17</v>
      </c>
      <c r="J3592" s="156" t="str">
        <f t="shared" si="418"/>
        <v>2 5 9 592 002</v>
      </c>
      <c r="K3592" s="118">
        <f>SUMIFS(DATOS!$F:$F,DATOS!$A:$A,$C3592,DATOS!$G:$G,$N$1,DATOS!$E:$E,$Q$1)</f>
        <v>0</v>
      </c>
      <c r="L3592" s="118">
        <f>SUMIFS(DATOS!$F:$F,DATOS!$A:$A,$C3592,DATOS!$G:$G,$O$1,DATOS!$E:$E,$Q$1)</f>
        <v>0</v>
      </c>
      <c r="M3592" s="119">
        <f>SUMIFS(DATOS!$F:$F,DATOS!$A:$A,$C3592,DATOS!$G:$G,$P$1,DATOS!$E:$E,$Q$1)</f>
        <v>0</v>
      </c>
      <c r="N3592" s="117">
        <f>SUMIFS(DATOS!$F:$F,DATOS!$A:$A,$C3592,DATOS!$G:$G,$N$1,DATOS!$L:$L,$R$1)</f>
        <v>0</v>
      </c>
      <c r="O3592" s="118">
        <f>SUMIFS(DATOS!$F:$F,DATOS!$A:$A,$C3592,DATOS!$G:$G,$O$1,DATOS!$L:$L,$R$1)</f>
        <v>0</v>
      </c>
      <c r="P3592" s="119">
        <f>SUMIFS(DATOS!$F:$F,DATOS!$A:$A,$C3592,DATOS!$G:$G,$P$1,DATOS!$L:$L,$R$1)</f>
        <v>0</v>
      </c>
      <c r="Q3592" s="117">
        <f>SUMIFS(DATOS!$F:$F,DATOS!$A:$A,$C3592,DATOS!$G:$G,$N$1,DATOS!$J:$J,$S$1)</f>
        <v>0</v>
      </c>
      <c r="R3592" s="118">
        <f>SUMIFS(DATOS!$F:$F,DATOS!$A:$A,$C3592,DATOS!$G:$G,$O$1,DATOS!$J:$J,$S$1)</f>
        <v>0</v>
      </c>
      <c r="S3592" s="119">
        <f>SUMIFS(DATOS!$F:$F,DATOS!$A:$A,$C3592,DATOS!$G:$G,$P$1,DATOS!$J:$J,$S$1)</f>
        <v>0</v>
      </c>
      <c r="T3592" s="117">
        <f>SUMIFS(DATOS!$F:$F,DATOS!$A:$A,$C3592,DATOS!$G:$G,$N$1,DATOS!$K:$K,$T$1)</f>
        <v>0</v>
      </c>
      <c r="U3592" s="118">
        <f>SUMIFS(DATOS!$F:$F,DATOS!$A:$A,$C3592,DATOS!$G:$G,$O$1,DATOS!$K:$K,$T$1)</f>
        <v>0</v>
      </c>
      <c r="V3592" s="119">
        <f>SUMIFS(DATOS!$F:$F,DATOS!$A:$A,$C3592,DATOS!$G:$G,$P$1,DATOS!$K:$K,$R$1)</f>
        <v>0</v>
      </c>
    </row>
    <row r="3593" spans="1:22">
      <c r="A3593" s="128" t="s">
        <v>452</v>
      </c>
      <c r="B3593" s="128" t="str">
        <f t="shared" si="424"/>
        <v>2 5 9 592 003 001</v>
      </c>
      <c r="C3593" s="5" t="s">
        <v>10667</v>
      </c>
      <c r="D3593" t="s">
        <v>3481</v>
      </c>
      <c r="E3593" s="127">
        <f t="shared" si="419"/>
        <v>0</v>
      </c>
      <c r="F3593" s="127">
        <f t="shared" si="420"/>
        <v>0</v>
      </c>
      <c r="G3593" s="127">
        <f t="shared" si="421"/>
        <v>0</v>
      </c>
      <c r="H3593" s="131">
        <f t="shared" si="422"/>
        <v>0</v>
      </c>
      <c r="I3593" s="128">
        <f t="shared" si="423"/>
        <v>17</v>
      </c>
      <c r="J3593" s="156" t="str">
        <f t="shared" si="418"/>
        <v>2 5 9 592 003</v>
      </c>
      <c r="K3593" s="118">
        <f>SUMIFS(DATOS!$F:$F,DATOS!$A:$A,$C3593,DATOS!$G:$G,$N$1,DATOS!$E:$E,$Q$1)</f>
        <v>0</v>
      </c>
      <c r="L3593" s="118">
        <f>SUMIFS(DATOS!$F:$F,DATOS!$A:$A,$C3593,DATOS!$G:$G,$O$1,DATOS!$E:$E,$Q$1)</f>
        <v>0</v>
      </c>
      <c r="M3593" s="119">
        <f>SUMIFS(DATOS!$F:$F,DATOS!$A:$A,$C3593,DATOS!$G:$G,$P$1,DATOS!$E:$E,$Q$1)</f>
        <v>0</v>
      </c>
      <c r="N3593" s="117">
        <f>SUMIFS(DATOS!$F:$F,DATOS!$A:$A,$C3593,DATOS!$G:$G,$N$1,DATOS!$L:$L,$R$1)</f>
        <v>0</v>
      </c>
      <c r="O3593" s="118">
        <f>SUMIFS(DATOS!$F:$F,DATOS!$A:$A,$C3593,DATOS!$G:$G,$O$1,DATOS!$L:$L,$R$1)</f>
        <v>0</v>
      </c>
      <c r="P3593" s="119">
        <f>SUMIFS(DATOS!$F:$F,DATOS!$A:$A,$C3593,DATOS!$G:$G,$P$1,DATOS!$L:$L,$R$1)</f>
        <v>0</v>
      </c>
      <c r="Q3593" s="117">
        <f>SUMIFS(DATOS!$F:$F,DATOS!$A:$A,$C3593,DATOS!$G:$G,$N$1,DATOS!$J:$J,$S$1)</f>
        <v>0</v>
      </c>
      <c r="R3593" s="118">
        <f>SUMIFS(DATOS!$F:$F,DATOS!$A:$A,$C3593,DATOS!$G:$G,$O$1,DATOS!$J:$J,$S$1)</f>
        <v>0</v>
      </c>
      <c r="S3593" s="119">
        <f>SUMIFS(DATOS!$F:$F,DATOS!$A:$A,$C3593,DATOS!$G:$G,$P$1,DATOS!$J:$J,$S$1)</f>
        <v>0</v>
      </c>
      <c r="T3593" s="117">
        <f>SUMIFS(DATOS!$F:$F,DATOS!$A:$A,$C3593,DATOS!$G:$G,$N$1,DATOS!$K:$K,$T$1)</f>
        <v>0</v>
      </c>
      <c r="U3593" s="118">
        <f>SUMIFS(DATOS!$F:$F,DATOS!$A:$A,$C3593,DATOS!$G:$G,$O$1,DATOS!$K:$K,$T$1)</f>
        <v>0</v>
      </c>
      <c r="V3593" s="119">
        <f>SUMIFS(DATOS!$F:$F,DATOS!$A:$A,$C3593,DATOS!$G:$G,$P$1,DATOS!$K:$K,$R$1)</f>
        <v>0</v>
      </c>
    </row>
    <row r="3594" spans="1:22">
      <c r="A3594" s="128" t="s">
        <v>452</v>
      </c>
      <c r="B3594" s="128" t="str">
        <f t="shared" si="424"/>
        <v>2 5 9 592 004 001</v>
      </c>
      <c r="C3594" s="5" t="s">
        <v>10668</v>
      </c>
      <c r="D3594" t="s">
        <v>3481</v>
      </c>
      <c r="E3594" s="127">
        <f t="shared" si="419"/>
        <v>0</v>
      </c>
      <c r="F3594" s="127">
        <f t="shared" si="420"/>
        <v>0</v>
      </c>
      <c r="G3594" s="127">
        <f t="shared" si="421"/>
        <v>0</v>
      </c>
      <c r="H3594" s="131">
        <f t="shared" si="422"/>
        <v>0</v>
      </c>
      <c r="I3594" s="128">
        <f t="shared" si="423"/>
        <v>17</v>
      </c>
      <c r="J3594" s="156" t="str">
        <f t="shared" si="418"/>
        <v>2 5 9 592 004</v>
      </c>
      <c r="K3594" s="118">
        <f>SUMIFS(DATOS!$F:$F,DATOS!$A:$A,$C3594,DATOS!$G:$G,$N$1,DATOS!$E:$E,$Q$1)</f>
        <v>0</v>
      </c>
      <c r="L3594" s="118">
        <f>SUMIFS(DATOS!$F:$F,DATOS!$A:$A,$C3594,DATOS!$G:$G,$O$1,DATOS!$E:$E,$Q$1)</f>
        <v>0</v>
      </c>
      <c r="M3594" s="119">
        <f>SUMIFS(DATOS!$F:$F,DATOS!$A:$A,$C3594,DATOS!$G:$G,$P$1,DATOS!$E:$E,$Q$1)</f>
        <v>0</v>
      </c>
      <c r="N3594" s="117">
        <f>SUMIFS(DATOS!$F:$F,DATOS!$A:$A,$C3594,DATOS!$G:$G,$N$1,DATOS!$L:$L,$R$1)</f>
        <v>0</v>
      </c>
      <c r="O3594" s="118">
        <f>SUMIFS(DATOS!$F:$F,DATOS!$A:$A,$C3594,DATOS!$G:$G,$O$1,DATOS!$L:$L,$R$1)</f>
        <v>0</v>
      </c>
      <c r="P3594" s="119">
        <f>SUMIFS(DATOS!$F:$F,DATOS!$A:$A,$C3594,DATOS!$G:$G,$P$1,DATOS!$L:$L,$R$1)</f>
        <v>0</v>
      </c>
      <c r="Q3594" s="117">
        <f>SUMIFS(DATOS!$F:$F,DATOS!$A:$A,$C3594,DATOS!$G:$G,$N$1,DATOS!$J:$J,$S$1)</f>
        <v>0</v>
      </c>
      <c r="R3594" s="118">
        <f>SUMIFS(DATOS!$F:$F,DATOS!$A:$A,$C3594,DATOS!$G:$G,$O$1,DATOS!$J:$J,$S$1)</f>
        <v>0</v>
      </c>
      <c r="S3594" s="119">
        <f>SUMIFS(DATOS!$F:$F,DATOS!$A:$A,$C3594,DATOS!$G:$G,$P$1,DATOS!$J:$J,$S$1)</f>
        <v>0</v>
      </c>
      <c r="T3594" s="117">
        <f>SUMIFS(DATOS!$F:$F,DATOS!$A:$A,$C3594,DATOS!$G:$G,$N$1,DATOS!$K:$K,$T$1)</f>
        <v>0</v>
      </c>
      <c r="U3594" s="118">
        <f>SUMIFS(DATOS!$F:$F,DATOS!$A:$A,$C3594,DATOS!$G:$G,$O$1,DATOS!$K:$K,$T$1)</f>
        <v>0</v>
      </c>
      <c r="V3594" s="119">
        <f>SUMIFS(DATOS!$F:$F,DATOS!$A:$A,$C3594,DATOS!$G:$G,$P$1,DATOS!$K:$K,$R$1)</f>
        <v>0</v>
      </c>
    </row>
    <row r="3595" spans="1:22">
      <c r="A3595" s="128" t="s">
        <v>452</v>
      </c>
      <c r="B3595" s="128" t="str">
        <f t="shared" si="424"/>
        <v>2 5 9 592 005 001</v>
      </c>
      <c r="C3595" s="5" t="s">
        <v>10669</v>
      </c>
      <c r="D3595" t="s">
        <v>3481</v>
      </c>
      <c r="E3595" s="127">
        <f t="shared" si="419"/>
        <v>0</v>
      </c>
      <c r="F3595" s="127">
        <f t="shared" si="420"/>
        <v>0</v>
      </c>
      <c r="G3595" s="127">
        <f t="shared" si="421"/>
        <v>0</v>
      </c>
      <c r="H3595" s="131">
        <f t="shared" si="422"/>
        <v>0</v>
      </c>
      <c r="I3595" s="128">
        <f t="shared" si="423"/>
        <v>17</v>
      </c>
      <c r="J3595" s="156" t="str">
        <f t="shared" si="418"/>
        <v>2 5 9 592 005</v>
      </c>
      <c r="K3595" s="118">
        <f>SUMIFS(DATOS!$F:$F,DATOS!$A:$A,$C3595,DATOS!$G:$G,$N$1,DATOS!$E:$E,$Q$1)</f>
        <v>0</v>
      </c>
      <c r="L3595" s="118">
        <f>SUMIFS(DATOS!$F:$F,DATOS!$A:$A,$C3595,DATOS!$G:$G,$O$1,DATOS!$E:$E,$Q$1)</f>
        <v>0</v>
      </c>
      <c r="M3595" s="119">
        <f>SUMIFS(DATOS!$F:$F,DATOS!$A:$A,$C3595,DATOS!$G:$G,$P$1,DATOS!$E:$E,$Q$1)</f>
        <v>0</v>
      </c>
      <c r="N3595" s="117">
        <f>SUMIFS(DATOS!$F:$F,DATOS!$A:$A,$C3595,DATOS!$G:$G,$N$1,DATOS!$L:$L,$R$1)</f>
        <v>0</v>
      </c>
      <c r="O3595" s="118">
        <f>SUMIFS(DATOS!$F:$F,DATOS!$A:$A,$C3595,DATOS!$G:$G,$O$1,DATOS!$L:$L,$R$1)</f>
        <v>0</v>
      </c>
      <c r="P3595" s="119">
        <f>SUMIFS(DATOS!$F:$F,DATOS!$A:$A,$C3595,DATOS!$G:$G,$P$1,DATOS!$L:$L,$R$1)</f>
        <v>0</v>
      </c>
      <c r="Q3595" s="117">
        <f>SUMIFS(DATOS!$F:$F,DATOS!$A:$A,$C3595,DATOS!$G:$G,$N$1,DATOS!$J:$J,$S$1)</f>
        <v>0</v>
      </c>
      <c r="R3595" s="118">
        <f>SUMIFS(DATOS!$F:$F,DATOS!$A:$A,$C3595,DATOS!$G:$G,$O$1,DATOS!$J:$J,$S$1)</f>
        <v>0</v>
      </c>
      <c r="S3595" s="119">
        <f>SUMIFS(DATOS!$F:$F,DATOS!$A:$A,$C3595,DATOS!$G:$G,$P$1,DATOS!$J:$J,$S$1)</f>
        <v>0</v>
      </c>
      <c r="T3595" s="117">
        <f>SUMIFS(DATOS!$F:$F,DATOS!$A:$A,$C3595,DATOS!$G:$G,$N$1,DATOS!$K:$K,$T$1)</f>
        <v>0</v>
      </c>
      <c r="U3595" s="118">
        <f>SUMIFS(DATOS!$F:$F,DATOS!$A:$A,$C3595,DATOS!$G:$G,$O$1,DATOS!$K:$K,$T$1)</f>
        <v>0</v>
      </c>
      <c r="V3595" s="119">
        <f>SUMIFS(DATOS!$F:$F,DATOS!$A:$A,$C3595,DATOS!$G:$G,$P$1,DATOS!$K:$K,$R$1)</f>
        <v>0</v>
      </c>
    </row>
    <row r="3596" spans="1:22">
      <c r="A3596" s="128" t="s">
        <v>452</v>
      </c>
      <c r="B3596" s="128" t="str">
        <f t="shared" si="424"/>
        <v>2 5 9 593 001 001</v>
      </c>
      <c r="C3596" s="5" t="s">
        <v>5550</v>
      </c>
      <c r="D3596" t="s">
        <v>3482</v>
      </c>
      <c r="E3596" s="127">
        <f t="shared" si="419"/>
        <v>0</v>
      </c>
      <c r="F3596" s="127">
        <f t="shared" si="420"/>
        <v>0</v>
      </c>
      <c r="G3596" s="127">
        <f t="shared" si="421"/>
        <v>0</v>
      </c>
      <c r="H3596" s="131">
        <f t="shared" si="422"/>
        <v>0</v>
      </c>
      <c r="I3596" s="128">
        <f t="shared" si="423"/>
        <v>17</v>
      </c>
      <c r="J3596" s="156" t="str">
        <f t="shared" si="418"/>
        <v>2 5 9 593 001</v>
      </c>
      <c r="K3596" s="118">
        <f>SUMIFS(DATOS!$F:$F,DATOS!$A:$A,$C3596,DATOS!$G:$G,$N$1,DATOS!$E:$E,$Q$1)</f>
        <v>0</v>
      </c>
      <c r="L3596" s="118">
        <f>SUMIFS(DATOS!$F:$F,DATOS!$A:$A,$C3596,DATOS!$G:$G,$O$1,DATOS!$E:$E,$Q$1)</f>
        <v>0</v>
      </c>
      <c r="M3596" s="119">
        <f>SUMIFS(DATOS!$F:$F,DATOS!$A:$A,$C3596,DATOS!$G:$G,$P$1,DATOS!$E:$E,$Q$1)</f>
        <v>0</v>
      </c>
      <c r="N3596" s="117">
        <f>SUMIFS(DATOS!$F:$F,DATOS!$A:$A,$C3596,DATOS!$G:$G,$N$1,DATOS!$L:$L,$R$1)</f>
        <v>0</v>
      </c>
      <c r="O3596" s="118">
        <f>SUMIFS(DATOS!$F:$F,DATOS!$A:$A,$C3596,DATOS!$G:$G,$O$1,DATOS!$L:$L,$R$1)</f>
        <v>0</v>
      </c>
      <c r="P3596" s="119">
        <f>SUMIFS(DATOS!$F:$F,DATOS!$A:$A,$C3596,DATOS!$G:$G,$P$1,DATOS!$L:$L,$R$1)</f>
        <v>0</v>
      </c>
      <c r="Q3596" s="117">
        <f>SUMIFS(DATOS!$F:$F,DATOS!$A:$A,$C3596,DATOS!$G:$G,$N$1,DATOS!$J:$J,$S$1)</f>
        <v>0</v>
      </c>
      <c r="R3596" s="118">
        <f>SUMIFS(DATOS!$F:$F,DATOS!$A:$A,$C3596,DATOS!$G:$G,$O$1,DATOS!$J:$J,$S$1)</f>
        <v>0</v>
      </c>
      <c r="S3596" s="119">
        <f>SUMIFS(DATOS!$F:$F,DATOS!$A:$A,$C3596,DATOS!$G:$G,$P$1,DATOS!$J:$J,$S$1)</f>
        <v>0</v>
      </c>
      <c r="T3596" s="117">
        <f>SUMIFS(DATOS!$F:$F,DATOS!$A:$A,$C3596,DATOS!$G:$G,$N$1,DATOS!$K:$K,$T$1)</f>
        <v>0</v>
      </c>
      <c r="U3596" s="118">
        <f>SUMIFS(DATOS!$F:$F,DATOS!$A:$A,$C3596,DATOS!$G:$G,$O$1,DATOS!$K:$K,$T$1)</f>
        <v>0</v>
      </c>
      <c r="V3596" s="119">
        <f>SUMIFS(DATOS!$F:$F,DATOS!$A:$A,$C3596,DATOS!$G:$G,$P$1,DATOS!$K:$K,$R$1)</f>
        <v>0</v>
      </c>
    </row>
    <row r="3597" spans="1:22">
      <c r="A3597" s="128" t="s">
        <v>452</v>
      </c>
      <c r="B3597" s="128" t="str">
        <f t="shared" si="424"/>
        <v>2 5 9 593 002 001</v>
      </c>
      <c r="C3597" s="5" t="s">
        <v>10670</v>
      </c>
      <c r="D3597" t="s">
        <v>3482</v>
      </c>
      <c r="E3597" s="127">
        <f t="shared" si="419"/>
        <v>0</v>
      </c>
      <c r="F3597" s="127">
        <f t="shared" si="420"/>
        <v>0</v>
      </c>
      <c r="G3597" s="127">
        <f t="shared" si="421"/>
        <v>0</v>
      </c>
      <c r="H3597" s="131">
        <f t="shared" si="422"/>
        <v>0</v>
      </c>
      <c r="I3597" s="128">
        <f t="shared" si="423"/>
        <v>17</v>
      </c>
      <c r="J3597" s="156" t="str">
        <f t="shared" si="418"/>
        <v>2 5 9 593 002</v>
      </c>
      <c r="K3597" s="118">
        <f>SUMIFS(DATOS!$F:$F,DATOS!$A:$A,$C3597,DATOS!$G:$G,$N$1,DATOS!$E:$E,$Q$1)</f>
        <v>0</v>
      </c>
      <c r="L3597" s="118">
        <f>SUMIFS(DATOS!$F:$F,DATOS!$A:$A,$C3597,DATOS!$G:$G,$O$1,DATOS!$E:$E,$Q$1)</f>
        <v>0</v>
      </c>
      <c r="M3597" s="119">
        <f>SUMIFS(DATOS!$F:$F,DATOS!$A:$A,$C3597,DATOS!$G:$G,$P$1,DATOS!$E:$E,$Q$1)</f>
        <v>0</v>
      </c>
      <c r="N3597" s="117">
        <f>SUMIFS(DATOS!$F:$F,DATOS!$A:$A,$C3597,DATOS!$G:$G,$N$1,DATOS!$L:$L,$R$1)</f>
        <v>0</v>
      </c>
      <c r="O3597" s="118">
        <f>SUMIFS(DATOS!$F:$F,DATOS!$A:$A,$C3597,DATOS!$G:$G,$O$1,DATOS!$L:$L,$R$1)</f>
        <v>0</v>
      </c>
      <c r="P3597" s="119">
        <f>SUMIFS(DATOS!$F:$F,DATOS!$A:$A,$C3597,DATOS!$G:$G,$P$1,DATOS!$L:$L,$R$1)</f>
        <v>0</v>
      </c>
      <c r="Q3597" s="117">
        <f>SUMIFS(DATOS!$F:$F,DATOS!$A:$A,$C3597,DATOS!$G:$G,$N$1,DATOS!$J:$J,$S$1)</f>
        <v>0</v>
      </c>
      <c r="R3597" s="118">
        <f>SUMIFS(DATOS!$F:$F,DATOS!$A:$A,$C3597,DATOS!$G:$G,$O$1,DATOS!$J:$J,$S$1)</f>
        <v>0</v>
      </c>
      <c r="S3597" s="119">
        <f>SUMIFS(DATOS!$F:$F,DATOS!$A:$A,$C3597,DATOS!$G:$G,$P$1,DATOS!$J:$J,$S$1)</f>
        <v>0</v>
      </c>
      <c r="T3597" s="117">
        <f>SUMIFS(DATOS!$F:$F,DATOS!$A:$A,$C3597,DATOS!$G:$G,$N$1,DATOS!$K:$K,$T$1)</f>
        <v>0</v>
      </c>
      <c r="U3597" s="118">
        <f>SUMIFS(DATOS!$F:$F,DATOS!$A:$A,$C3597,DATOS!$G:$G,$O$1,DATOS!$K:$K,$T$1)</f>
        <v>0</v>
      </c>
      <c r="V3597" s="119">
        <f>SUMIFS(DATOS!$F:$F,DATOS!$A:$A,$C3597,DATOS!$G:$G,$P$1,DATOS!$K:$K,$R$1)</f>
        <v>0</v>
      </c>
    </row>
    <row r="3598" spans="1:22">
      <c r="A3598" s="128" t="s">
        <v>452</v>
      </c>
      <c r="B3598" s="128" t="str">
        <f t="shared" si="424"/>
        <v>2 5 9 593 003 001</v>
      </c>
      <c r="C3598" s="5" t="s">
        <v>10671</v>
      </c>
      <c r="D3598" t="s">
        <v>3482</v>
      </c>
      <c r="E3598" s="127">
        <f t="shared" si="419"/>
        <v>0</v>
      </c>
      <c r="F3598" s="127">
        <f t="shared" si="420"/>
        <v>0</v>
      </c>
      <c r="G3598" s="127">
        <f t="shared" si="421"/>
        <v>0</v>
      </c>
      <c r="H3598" s="131">
        <f t="shared" si="422"/>
        <v>0</v>
      </c>
      <c r="I3598" s="128">
        <f t="shared" si="423"/>
        <v>17</v>
      </c>
      <c r="J3598" s="156" t="str">
        <f t="shared" si="418"/>
        <v>2 5 9 593 003</v>
      </c>
      <c r="K3598" s="118">
        <f>SUMIFS(DATOS!$F:$F,DATOS!$A:$A,$C3598,DATOS!$G:$G,$N$1,DATOS!$E:$E,$Q$1)</f>
        <v>0</v>
      </c>
      <c r="L3598" s="118">
        <f>SUMIFS(DATOS!$F:$F,DATOS!$A:$A,$C3598,DATOS!$G:$G,$O$1,DATOS!$E:$E,$Q$1)</f>
        <v>0</v>
      </c>
      <c r="M3598" s="119">
        <f>SUMIFS(DATOS!$F:$F,DATOS!$A:$A,$C3598,DATOS!$G:$G,$P$1,DATOS!$E:$E,$Q$1)</f>
        <v>0</v>
      </c>
      <c r="N3598" s="117">
        <f>SUMIFS(DATOS!$F:$F,DATOS!$A:$A,$C3598,DATOS!$G:$G,$N$1,DATOS!$L:$L,$R$1)</f>
        <v>0</v>
      </c>
      <c r="O3598" s="118">
        <f>SUMIFS(DATOS!$F:$F,DATOS!$A:$A,$C3598,DATOS!$G:$G,$O$1,DATOS!$L:$L,$R$1)</f>
        <v>0</v>
      </c>
      <c r="P3598" s="119">
        <f>SUMIFS(DATOS!$F:$F,DATOS!$A:$A,$C3598,DATOS!$G:$G,$P$1,DATOS!$L:$L,$R$1)</f>
        <v>0</v>
      </c>
      <c r="Q3598" s="117">
        <f>SUMIFS(DATOS!$F:$F,DATOS!$A:$A,$C3598,DATOS!$G:$G,$N$1,DATOS!$J:$J,$S$1)</f>
        <v>0</v>
      </c>
      <c r="R3598" s="118">
        <f>SUMIFS(DATOS!$F:$F,DATOS!$A:$A,$C3598,DATOS!$G:$G,$O$1,DATOS!$J:$J,$S$1)</f>
        <v>0</v>
      </c>
      <c r="S3598" s="119">
        <f>SUMIFS(DATOS!$F:$F,DATOS!$A:$A,$C3598,DATOS!$G:$G,$P$1,DATOS!$J:$J,$S$1)</f>
        <v>0</v>
      </c>
      <c r="T3598" s="117">
        <f>SUMIFS(DATOS!$F:$F,DATOS!$A:$A,$C3598,DATOS!$G:$G,$N$1,DATOS!$K:$K,$T$1)</f>
        <v>0</v>
      </c>
      <c r="U3598" s="118">
        <f>SUMIFS(DATOS!$F:$F,DATOS!$A:$A,$C3598,DATOS!$G:$G,$O$1,DATOS!$K:$K,$T$1)</f>
        <v>0</v>
      </c>
      <c r="V3598" s="119">
        <f>SUMIFS(DATOS!$F:$F,DATOS!$A:$A,$C3598,DATOS!$G:$G,$P$1,DATOS!$K:$K,$R$1)</f>
        <v>0</v>
      </c>
    </row>
    <row r="3599" spans="1:22">
      <c r="A3599" s="128" t="s">
        <v>452</v>
      </c>
      <c r="B3599" s="128" t="str">
        <f t="shared" si="424"/>
        <v>2 5 9 593 004 001</v>
      </c>
      <c r="C3599" s="5" t="s">
        <v>10672</v>
      </c>
      <c r="D3599" t="s">
        <v>3482</v>
      </c>
      <c r="E3599" s="127">
        <f t="shared" si="419"/>
        <v>0</v>
      </c>
      <c r="F3599" s="127">
        <f t="shared" si="420"/>
        <v>0</v>
      </c>
      <c r="G3599" s="127">
        <f t="shared" si="421"/>
        <v>0</v>
      </c>
      <c r="H3599" s="131">
        <f t="shared" si="422"/>
        <v>0</v>
      </c>
      <c r="I3599" s="128">
        <f t="shared" si="423"/>
        <v>17</v>
      </c>
      <c r="J3599" s="156" t="str">
        <f t="shared" si="418"/>
        <v>2 5 9 593 004</v>
      </c>
      <c r="K3599" s="118">
        <f>SUMIFS(DATOS!$F:$F,DATOS!$A:$A,$C3599,DATOS!$G:$G,$N$1,DATOS!$E:$E,$Q$1)</f>
        <v>0</v>
      </c>
      <c r="L3599" s="118">
        <f>SUMIFS(DATOS!$F:$F,DATOS!$A:$A,$C3599,DATOS!$G:$G,$O$1,DATOS!$E:$E,$Q$1)</f>
        <v>0</v>
      </c>
      <c r="M3599" s="119">
        <f>SUMIFS(DATOS!$F:$F,DATOS!$A:$A,$C3599,DATOS!$G:$G,$P$1,DATOS!$E:$E,$Q$1)</f>
        <v>0</v>
      </c>
      <c r="N3599" s="117">
        <f>SUMIFS(DATOS!$F:$F,DATOS!$A:$A,$C3599,DATOS!$G:$G,$N$1,DATOS!$L:$L,$R$1)</f>
        <v>0</v>
      </c>
      <c r="O3599" s="118">
        <f>SUMIFS(DATOS!$F:$F,DATOS!$A:$A,$C3599,DATOS!$G:$G,$O$1,DATOS!$L:$L,$R$1)</f>
        <v>0</v>
      </c>
      <c r="P3599" s="119">
        <f>SUMIFS(DATOS!$F:$F,DATOS!$A:$A,$C3599,DATOS!$G:$G,$P$1,DATOS!$L:$L,$R$1)</f>
        <v>0</v>
      </c>
      <c r="Q3599" s="117">
        <f>SUMIFS(DATOS!$F:$F,DATOS!$A:$A,$C3599,DATOS!$G:$G,$N$1,DATOS!$J:$J,$S$1)</f>
        <v>0</v>
      </c>
      <c r="R3599" s="118">
        <f>SUMIFS(DATOS!$F:$F,DATOS!$A:$A,$C3599,DATOS!$G:$G,$O$1,DATOS!$J:$J,$S$1)</f>
        <v>0</v>
      </c>
      <c r="S3599" s="119">
        <f>SUMIFS(DATOS!$F:$F,DATOS!$A:$A,$C3599,DATOS!$G:$G,$P$1,DATOS!$J:$J,$S$1)</f>
        <v>0</v>
      </c>
      <c r="T3599" s="117">
        <f>SUMIFS(DATOS!$F:$F,DATOS!$A:$A,$C3599,DATOS!$G:$G,$N$1,DATOS!$K:$K,$T$1)</f>
        <v>0</v>
      </c>
      <c r="U3599" s="118">
        <f>SUMIFS(DATOS!$F:$F,DATOS!$A:$A,$C3599,DATOS!$G:$G,$O$1,DATOS!$K:$K,$T$1)</f>
        <v>0</v>
      </c>
      <c r="V3599" s="119">
        <f>SUMIFS(DATOS!$F:$F,DATOS!$A:$A,$C3599,DATOS!$G:$G,$P$1,DATOS!$K:$K,$R$1)</f>
        <v>0</v>
      </c>
    </row>
    <row r="3600" spans="1:22">
      <c r="A3600" s="128" t="s">
        <v>452</v>
      </c>
      <c r="B3600" s="128" t="str">
        <f t="shared" si="424"/>
        <v>2 5 9 593 005 001</v>
      </c>
      <c r="C3600" s="5" t="s">
        <v>10673</v>
      </c>
      <c r="D3600" t="s">
        <v>3482</v>
      </c>
      <c r="E3600" s="127">
        <f t="shared" si="419"/>
        <v>0</v>
      </c>
      <c r="F3600" s="127">
        <f t="shared" si="420"/>
        <v>0</v>
      </c>
      <c r="G3600" s="127">
        <f t="shared" si="421"/>
        <v>0</v>
      </c>
      <c r="H3600" s="131">
        <f t="shared" si="422"/>
        <v>0</v>
      </c>
      <c r="I3600" s="128">
        <f t="shared" si="423"/>
        <v>17</v>
      </c>
      <c r="J3600" s="156" t="str">
        <f t="shared" si="418"/>
        <v>2 5 9 593 005</v>
      </c>
      <c r="K3600" s="118">
        <f>SUMIFS(DATOS!$F:$F,DATOS!$A:$A,$C3600,DATOS!$G:$G,$N$1,DATOS!$E:$E,$Q$1)</f>
        <v>0</v>
      </c>
      <c r="L3600" s="118">
        <f>SUMIFS(DATOS!$F:$F,DATOS!$A:$A,$C3600,DATOS!$G:$G,$O$1,DATOS!$E:$E,$Q$1)</f>
        <v>0</v>
      </c>
      <c r="M3600" s="119">
        <f>SUMIFS(DATOS!$F:$F,DATOS!$A:$A,$C3600,DATOS!$G:$G,$P$1,DATOS!$E:$E,$Q$1)</f>
        <v>0</v>
      </c>
      <c r="N3600" s="117">
        <f>SUMIFS(DATOS!$F:$F,DATOS!$A:$A,$C3600,DATOS!$G:$G,$N$1,DATOS!$L:$L,$R$1)</f>
        <v>0</v>
      </c>
      <c r="O3600" s="118">
        <f>SUMIFS(DATOS!$F:$F,DATOS!$A:$A,$C3600,DATOS!$G:$G,$O$1,DATOS!$L:$L,$R$1)</f>
        <v>0</v>
      </c>
      <c r="P3600" s="119">
        <f>SUMIFS(DATOS!$F:$F,DATOS!$A:$A,$C3600,DATOS!$G:$G,$P$1,DATOS!$L:$L,$R$1)</f>
        <v>0</v>
      </c>
      <c r="Q3600" s="117">
        <f>SUMIFS(DATOS!$F:$F,DATOS!$A:$A,$C3600,DATOS!$G:$G,$N$1,DATOS!$J:$J,$S$1)</f>
        <v>0</v>
      </c>
      <c r="R3600" s="118">
        <f>SUMIFS(DATOS!$F:$F,DATOS!$A:$A,$C3600,DATOS!$G:$G,$O$1,DATOS!$J:$J,$S$1)</f>
        <v>0</v>
      </c>
      <c r="S3600" s="119">
        <f>SUMIFS(DATOS!$F:$F,DATOS!$A:$A,$C3600,DATOS!$G:$G,$P$1,DATOS!$J:$J,$S$1)</f>
        <v>0</v>
      </c>
      <c r="T3600" s="117">
        <f>SUMIFS(DATOS!$F:$F,DATOS!$A:$A,$C3600,DATOS!$G:$G,$N$1,DATOS!$K:$K,$T$1)</f>
        <v>0</v>
      </c>
      <c r="U3600" s="118">
        <f>SUMIFS(DATOS!$F:$F,DATOS!$A:$A,$C3600,DATOS!$G:$G,$O$1,DATOS!$K:$K,$T$1)</f>
        <v>0</v>
      </c>
      <c r="V3600" s="119">
        <f>SUMIFS(DATOS!$F:$F,DATOS!$A:$A,$C3600,DATOS!$G:$G,$P$1,DATOS!$K:$K,$R$1)</f>
        <v>0</v>
      </c>
    </row>
    <row r="3601" spans="1:22">
      <c r="A3601" s="128" t="s">
        <v>452</v>
      </c>
      <c r="B3601" s="128" t="str">
        <f t="shared" si="424"/>
        <v>2 5 9 594 001 001</v>
      </c>
      <c r="C3601" s="5" t="s">
        <v>5558</v>
      </c>
      <c r="D3601" t="s">
        <v>3483</v>
      </c>
      <c r="E3601" s="127">
        <f t="shared" si="419"/>
        <v>0</v>
      </c>
      <c r="F3601" s="127">
        <f t="shared" si="420"/>
        <v>0</v>
      </c>
      <c r="G3601" s="127">
        <f t="shared" si="421"/>
        <v>0</v>
      </c>
      <c r="H3601" s="131">
        <f t="shared" si="422"/>
        <v>0</v>
      </c>
      <c r="I3601" s="128">
        <f t="shared" si="423"/>
        <v>17</v>
      </c>
      <c r="J3601" s="156" t="str">
        <f t="shared" si="418"/>
        <v>2 5 9 594 001</v>
      </c>
      <c r="K3601" s="118">
        <f>SUMIFS(DATOS!$F:$F,DATOS!$A:$A,$C3601,DATOS!$G:$G,$N$1,DATOS!$E:$E,$Q$1)</f>
        <v>0</v>
      </c>
      <c r="L3601" s="118">
        <f>SUMIFS(DATOS!$F:$F,DATOS!$A:$A,$C3601,DATOS!$G:$G,$O$1,DATOS!$E:$E,$Q$1)</f>
        <v>0</v>
      </c>
      <c r="M3601" s="119">
        <f>SUMIFS(DATOS!$F:$F,DATOS!$A:$A,$C3601,DATOS!$G:$G,$P$1,DATOS!$E:$E,$Q$1)</f>
        <v>0</v>
      </c>
      <c r="N3601" s="117">
        <f>SUMIFS(DATOS!$F:$F,DATOS!$A:$A,$C3601,DATOS!$G:$G,$N$1,DATOS!$L:$L,$R$1)</f>
        <v>0</v>
      </c>
      <c r="O3601" s="118">
        <f>SUMIFS(DATOS!$F:$F,DATOS!$A:$A,$C3601,DATOS!$G:$G,$O$1,DATOS!$L:$L,$R$1)</f>
        <v>0</v>
      </c>
      <c r="P3601" s="119">
        <f>SUMIFS(DATOS!$F:$F,DATOS!$A:$A,$C3601,DATOS!$G:$G,$P$1,DATOS!$L:$L,$R$1)</f>
        <v>0</v>
      </c>
      <c r="Q3601" s="117">
        <f>SUMIFS(DATOS!$F:$F,DATOS!$A:$A,$C3601,DATOS!$G:$G,$N$1,DATOS!$J:$J,$S$1)</f>
        <v>0</v>
      </c>
      <c r="R3601" s="118">
        <f>SUMIFS(DATOS!$F:$F,DATOS!$A:$A,$C3601,DATOS!$G:$G,$O$1,DATOS!$J:$J,$S$1)</f>
        <v>0</v>
      </c>
      <c r="S3601" s="119">
        <f>SUMIFS(DATOS!$F:$F,DATOS!$A:$A,$C3601,DATOS!$G:$G,$P$1,DATOS!$J:$J,$S$1)</f>
        <v>0</v>
      </c>
      <c r="T3601" s="117">
        <f>SUMIFS(DATOS!$F:$F,DATOS!$A:$A,$C3601,DATOS!$G:$G,$N$1,DATOS!$K:$K,$T$1)</f>
        <v>0</v>
      </c>
      <c r="U3601" s="118">
        <f>SUMIFS(DATOS!$F:$F,DATOS!$A:$A,$C3601,DATOS!$G:$G,$O$1,DATOS!$K:$K,$T$1)</f>
        <v>0</v>
      </c>
      <c r="V3601" s="119">
        <f>SUMIFS(DATOS!$F:$F,DATOS!$A:$A,$C3601,DATOS!$G:$G,$P$1,DATOS!$K:$K,$R$1)</f>
        <v>0</v>
      </c>
    </row>
    <row r="3602" spans="1:22">
      <c r="A3602" s="128" t="s">
        <v>452</v>
      </c>
      <c r="B3602" s="128" t="str">
        <f t="shared" si="424"/>
        <v>2 5 9 594 002 001</v>
      </c>
      <c r="C3602" s="5" t="s">
        <v>10674</v>
      </c>
      <c r="D3602" t="s">
        <v>3483</v>
      </c>
      <c r="E3602" s="127">
        <f t="shared" si="419"/>
        <v>0</v>
      </c>
      <c r="F3602" s="127">
        <f t="shared" si="420"/>
        <v>0</v>
      </c>
      <c r="G3602" s="127">
        <f t="shared" si="421"/>
        <v>0</v>
      </c>
      <c r="H3602" s="131">
        <f t="shared" si="422"/>
        <v>0</v>
      </c>
      <c r="I3602" s="128">
        <f t="shared" si="423"/>
        <v>17</v>
      </c>
      <c r="J3602" s="156" t="str">
        <f t="shared" si="418"/>
        <v>2 5 9 594 002</v>
      </c>
      <c r="K3602" s="118">
        <f>SUMIFS(DATOS!$F:$F,DATOS!$A:$A,$C3602,DATOS!$G:$G,$N$1,DATOS!$E:$E,$Q$1)</f>
        <v>0</v>
      </c>
      <c r="L3602" s="118">
        <f>SUMIFS(DATOS!$F:$F,DATOS!$A:$A,$C3602,DATOS!$G:$G,$O$1,DATOS!$E:$E,$Q$1)</f>
        <v>0</v>
      </c>
      <c r="M3602" s="119">
        <f>SUMIFS(DATOS!$F:$F,DATOS!$A:$A,$C3602,DATOS!$G:$G,$P$1,DATOS!$E:$E,$Q$1)</f>
        <v>0</v>
      </c>
      <c r="N3602" s="117">
        <f>SUMIFS(DATOS!$F:$F,DATOS!$A:$A,$C3602,DATOS!$G:$G,$N$1,DATOS!$L:$L,$R$1)</f>
        <v>0</v>
      </c>
      <c r="O3602" s="118">
        <f>SUMIFS(DATOS!$F:$F,DATOS!$A:$A,$C3602,DATOS!$G:$G,$O$1,DATOS!$L:$L,$R$1)</f>
        <v>0</v>
      </c>
      <c r="P3602" s="119">
        <f>SUMIFS(DATOS!$F:$F,DATOS!$A:$A,$C3602,DATOS!$G:$G,$P$1,DATOS!$L:$L,$R$1)</f>
        <v>0</v>
      </c>
      <c r="Q3602" s="117">
        <f>SUMIFS(DATOS!$F:$F,DATOS!$A:$A,$C3602,DATOS!$G:$G,$N$1,DATOS!$J:$J,$S$1)</f>
        <v>0</v>
      </c>
      <c r="R3602" s="118">
        <f>SUMIFS(DATOS!$F:$F,DATOS!$A:$A,$C3602,DATOS!$G:$G,$O$1,DATOS!$J:$J,$S$1)</f>
        <v>0</v>
      </c>
      <c r="S3602" s="119">
        <f>SUMIFS(DATOS!$F:$F,DATOS!$A:$A,$C3602,DATOS!$G:$G,$P$1,DATOS!$J:$J,$S$1)</f>
        <v>0</v>
      </c>
      <c r="T3602" s="117">
        <f>SUMIFS(DATOS!$F:$F,DATOS!$A:$A,$C3602,DATOS!$G:$G,$N$1,DATOS!$K:$K,$T$1)</f>
        <v>0</v>
      </c>
      <c r="U3602" s="118">
        <f>SUMIFS(DATOS!$F:$F,DATOS!$A:$A,$C3602,DATOS!$G:$G,$O$1,DATOS!$K:$K,$T$1)</f>
        <v>0</v>
      </c>
      <c r="V3602" s="119">
        <f>SUMIFS(DATOS!$F:$F,DATOS!$A:$A,$C3602,DATOS!$G:$G,$P$1,DATOS!$K:$K,$R$1)</f>
        <v>0</v>
      </c>
    </row>
    <row r="3603" spans="1:22">
      <c r="A3603" s="128" t="s">
        <v>452</v>
      </c>
      <c r="B3603" s="128" t="str">
        <f t="shared" si="424"/>
        <v>2 5 9 594 003 001</v>
      </c>
      <c r="C3603" s="5" t="s">
        <v>10675</v>
      </c>
      <c r="D3603" t="s">
        <v>3483</v>
      </c>
      <c r="E3603" s="127">
        <f t="shared" si="419"/>
        <v>0</v>
      </c>
      <c r="F3603" s="127">
        <f t="shared" si="420"/>
        <v>0</v>
      </c>
      <c r="G3603" s="127">
        <f t="shared" si="421"/>
        <v>0</v>
      </c>
      <c r="H3603" s="131">
        <f t="shared" si="422"/>
        <v>0</v>
      </c>
      <c r="I3603" s="128">
        <f t="shared" si="423"/>
        <v>17</v>
      </c>
      <c r="J3603" s="156" t="str">
        <f t="shared" si="418"/>
        <v>2 5 9 594 003</v>
      </c>
      <c r="K3603" s="118">
        <f>SUMIFS(DATOS!$F:$F,DATOS!$A:$A,$C3603,DATOS!$G:$G,$N$1,DATOS!$E:$E,$Q$1)</f>
        <v>0</v>
      </c>
      <c r="L3603" s="118">
        <f>SUMIFS(DATOS!$F:$F,DATOS!$A:$A,$C3603,DATOS!$G:$G,$O$1,DATOS!$E:$E,$Q$1)</f>
        <v>0</v>
      </c>
      <c r="M3603" s="119">
        <f>SUMIFS(DATOS!$F:$F,DATOS!$A:$A,$C3603,DATOS!$G:$G,$P$1,DATOS!$E:$E,$Q$1)</f>
        <v>0</v>
      </c>
      <c r="N3603" s="117">
        <f>SUMIFS(DATOS!$F:$F,DATOS!$A:$A,$C3603,DATOS!$G:$G,$N$1,DATOS!$L:$L,$R$1)</f>
        <v>0</v>
      </c>
      <c r="O3603" s="118">
        <f>SUMIFS(DATOS!$F:$F,DATOS!$A:$A,$C3603,DATOS!$G:$G,$O$1,DATOS!$L:$L,$R$1)</f>
        <v>0</v>
      </c>
      <c r="P3603" s="119">
        <f>SUMIFS(DATOS!$F:$F,DATOS!$A:$A,$C3603,DATOS!$G:$G,$P$1,DATOS!$L:$L,$R$1)</f>
        <v>0</v>
      </c>
      <c r="Q3603" s="117">
        <f>SUMIFS(DATOS!$F:$F,DATOS!$A:$A,$C3603,DATOS!$G:$G,$N$1,DATOS!$J:$J,$S$1)</f>
        <v>0</v>
      </c>
      <c r="R3603" s="118">
        <f>SUMIFS(DATOS!$F:$F,DATOS!$A:$A,$C3603,DATOS!$G:$G,$O$1,DATOS!$J:$J,$S$1)</f>
        <v>0</v>
      </c>
      <c r="S3603" s="119">
        <f>SUMIFS(DATOS!$F:$F,DATOS!$A:$A,$C3603,DATOS!$G:$G,$P$1,DATOS!$J:$J,$S$1)</f>
        <v>0</v>
      </c>
      <c r="T3603" s="117">
        <f>SUMIFS(DATOS!$F:$F,DATOS!$A:$A,$C3603,DATOS!$G:$G,$N$1,DATOS!$K:$K,$T$1)</f>
        <v>0</v>
      </c>
      <c r="U3603" s="118">
        <f>SUMIFS(DATOS!$F:$F,DATOS!$A:$A,$C3603,DATOS!$G:$G,$O$1,DATOS!$K:$K,$T$1)</f>
        <v>0</v>
      </c>
      <c r="V3603" s="119">
        <f>SUMIFS(DATOS!$F:$F,DATOS!$A:$A,$C3603,DATOS!$G:$G,$P$1,DATOS!$K:$K,$R$1)</f>
        <v>0</v>
      </c>
    </row>
    <row r="3604" spans="1:22">
      <c r="A3604" s="128" t="s">
        <v>452</v>
      </c>
      <c r="B3604" s="128" t="str">
        <f t="shared" si="424"/>
        <v>2 5 9 594 004 001</v>
      </c>
      <c r="C3604" s="5" t="s">
        <v>10676</v>
      </c>
      <c r="D3604" t="s">
        <v>3483</v>
      </c>
      <c r="E3604" s="127">
        <f t="shared" si="419"/>
        <v>0</v>
      </c>
      <c r="F3604" s="127">
        <f t="shared" si="420"/>
        <v>0</v>
      </c>
      <c r="G3604" s="127">
        <f t="shared" si="421"/>
        <v>0</v>
      </c>
      <c r="H3604" s="131">
        <f t="shared" si="422"/>
        <v>0</v>
      </c>
      <c r="I3604" s="128">
        <f t="shared" si="423"/>
        <v>17</v>
      </c>
      <c r="J3604" s="156" t="str">
        <f t="shared" si="418"/>
        <v>2 5 9 594 004</v>
      </c>
      <c r="K3604" s="118">
        <f>SUMIFS(DATOS!$F:$F,DATOS!$A:$A,$C3604,DATOS!$G:$G,$N$1,DATOS!$E:$E,$Q$1)</f>
        <v>0</v>
      </c>
      <c r="L3604" s="118">
        <f>SUMIFS(DATOS!$F:$F,DATOS!$A:$A,$C3604,DATOS!$G:$G,$O$1,DATOS!$E:$E,$Q$1)</f>
        <v>0</v>
      </c>
      <c r="M3604" s="119">
        <f>SUMIFS(DATOS!$F:$F,DATOS!$A:$A,$C3604,DATOS!$G:$G,$P$1,DATOS!$E:$E,$Q$1)</f>
        <v>0</v>
      </c>
      <c r="N3604" s="117">
        <f>SUMIFS(DATOS!$F:$F,DATOS!$A:$A,$C3604,DATOS!$G:$G,$N$1,DATOS!$L:$L,$R$1)</f>
        <v>0</v>
      </c>
      <c r="O3604" s="118">
        <f>SUMIFS(DATOS!$F:$F,DATOS!$A:$A,$C3604,DATOS!$G:$G,$O$1,DATOS!$L:$L,$R$1)</f>
        <v>0</v>
      </c>
      <c r="P3604" s="119">
        <f>SUMIFS(DATOS!$F:$F,DATOS!$A:$A,$C3604,DATOS!$G:$G,$P$1,DATOS!$L:$L,$R$1)</f>
        <v>0</v>
      </c>
      <c r="Q3604" s="117">
        <f>SUMIFS(DATOS!$F:$F,DATOS!$A:$A,$C3604,DATOS!$G:$G,$N$1,DATOS!$J:$J,$S$1)</f>
        <v>0</v>
      </c>
      <c r="R3604" s="118">
        <f>SUMIFS(DATOS!$F:$F,DATOS!$A:$A,$C3604,DATOS!$G:$G,$O$1,DATOS!$J:$J,$S$1)</f>
        <v>0</v>
      </c>
      <c r="S3604" s="119">
        <f>SUMIFS(DATOS!$F:$F,DATOS!$A:$A,$C3604,DATOS!$G:$G,$P$1,DATOS!$J:$J,$S$1)</f>
        <v>0</v>
      </c>
      <c r="T3604" s="117">
        <f>SUMIFS(DATOS!$F:$F,DATOS!$A:$A,$C3604,DATOS!$G:$G,$N$1,DATOS!$K:$K,$T$1)</f>
        <v>0</v>
      </c>
      <c r="U3604" s="118">
        <f>SUMIFS(DATOS!$F:$F,DATOS!$A:$A,$C3604,DATOS!$G:$G,$O$1,DATOS!$K:$K,$T$1)</f>
        <v>0</v>
      </c>
      <c r="V3604" s="119">
        <f>SUMIFS(DATOS!$F:$F,DATOS!$A:$A,$C3604,DATOS!$G:$G,$P$1,DATOS!$K:$K,$R$1)</f>
        <v>0</v>
      </c>
    </row>
    <row r="3605" spans="1:22">
      <c r="A3605" s="128" t="s">
        <v>452</v>
      </c>
      <c r="B3605" s="128" t="str">
        <f t="shared" si="424"/>
        <v>2 5 9 594 005 001</v>
      </c>
      <c r="C3605" s="5" t="s">
        <v>10677</v>
      </c>
      <c r="D3605" t="s">
        <v>3483</v>
      </c>
      <c r="E3605" s="127">
        <f t="shared" si="419"/>
        <v>0</v>
      </c>
      <c r="F3605" s="127">
        <f t="shared" si="420"/>
        <v>0</v>
      </c>
      <c r="G3605" s="127">
        <f t="shared" si="421"/>
        <v>0</v>
      </c>
      <c r="H3605" s="131">
        <f t="shared" si="422"/>
        <v>0</v>
      </c>
      <c r="I3605" s="128">
        <f t="shared" si="423"/>
        <v>17</v>
      </c>
      <c r="J3605" s="156" t="str">
        <f t="shared" si="418"/>
        <v>2 5 9 594 005</v>
      </c>
      <c r="K3605" s="118">
        <f>SUMIFS(DATOS!$F:$F,DATOS!$A:$A,$C3605,DATOS!$G:$G,$N$1,DATOS!$E:$E,$Q$1)</f>
        <v>0</v>
      </c>
      <c r="L3605" s="118">
        <f>SUMIFS(DATOS!$F:$F,DATOS!$A:$A,$C3605,DATOS!$G:$G,$O$1,DATOS!$E:$E,$Q$1)</f>
        <v>0</v>
      </c>
      <c r="M3605" s="119">
        <f>SUMIFS(DATOS!$F:$F,DATOS!$A:$A,$C3605,DATOS!$G:$G,$P$1,DATOS!$E:$E,$Q$1)</f>
        <v>0</v>
      </c>
      <c r="N3605" s="117">
        <f>SUMIFS(DATOS!$F:$F,DATOS!$A:$A,$C3605,DATOS!$G:$G,$N$1,DATOS!$L:$L,$R$1)</f>
        <v>0</v>
      </c>
      <c r="O3605" s="118">
        <f>SUMIFS(DATOS!$F:$F,DATOS!$A:$A,$C3605,DATOS!$G:$G,$O$1,DATOS!$L:$L,$R$1)</f>
        <v>0</v>
      </c>
      <c r="P3605" s="119">
        <f>SUMIFS(DATOS!$F:$F,DATOS!$A:$A,$C3605,DATOS!$G:$G,$P$1,DATOS!$L:$L,$R$1)</f>
        <v>0</v>
      </c>
      <c r="Q3605" s="117">
        <f>SUMIFS(DATOS!$F:$F,DATOS!$A:$A,$C3605,DATOS!$G:$G,$N$1,DATOS!$J:$J,$S$1)</f>
        <v>0</v>
      </c>
      <c r="R3605" s="118">
        <f>SUMIFS(DATOS!$F:$F,DATOS!$A:$A,$C3605,DATOS!$G:$G,$O$1,DATOS!$J:$J,$S$1)</f>
        <v>0</v>
      </c>
      <c r="S3605" s="119">
        <f>SUMIFS(DATOS!$F:$F,DATOS!$A:$A,$C3605,DATOS!$G:$G,$P$1,DATOS!$J:$J,$S$1)</f>
        <v>0</v>
      </c>
      <c r="T3605" s="117">
        <f>SUMIFS(DATOS!$F:$F,DATOS!$A:$A,$C3605,DATOS!$G:$G,$N$1,DATOS!$K:$K,$T$1)</f>
        <v>0</v>
      </c>
      <c r="U3605" s="118">
        <f>SUMIFS(DATOS!$F:$F,DATOS!$A:$A,$C3605,DATOS!$G:$G,$O$1,DATOS!$K:$K,$T$1)</f>
        <v>0</v>
      </c>
      <c r="V3605" s="119">
        <f>SUMIFS(DATOS!$F:$F,DATOS!$A:$A,$C3605,DATOS!$G:$G,$P$1,DATOS!$K:$K,$R$1)</f>
        <v>0</v>
      </c>
    </row>
    <row r="3606" spans="1:22">
      <c r="A3606" s="128" t="s">
        <v>452</v>
      </c>
      <c r="B3606" s="128" t="str">
        <f t="shared" si="424"/>
        <v>2 5 9 595 001 001</v>
      </c>
      <c r="C3606" s="5" t="s">
        <v>5566</v>
      </c>
      <c r="D3606" t="s">
        <v>3484</v>
      </c>
      <c r="E3606" s="127">
        <f t="shared" si="419"/>
        <v>0</v>
      </c>
      <c r="F3606" s="127">
        <f t="shared" si="420"/>
        <v>0</v>
      </c>
      <c r="G3606" s="127">
        <f t="shared" si="421"/>
        <v>0</v>
      </c>
      <c r="H3606" s="131">
        <f t="shared" si="422"/>
        <v>0</v>
      </c>
      <c r="I3606" s="128">
        <f t="shared" si="423"/>
        <v>17</v>
      </c>
      <c r="J3606" s="156" t="str">
        <f t="shared" si="418"/>
        <v>2 5 9 595 001</v>
      </c>
      <c r="K3606" s="118">
        <f>SUMIFS(DATOS!$F:$F,DATOS!$A:$A,$C3606,DATOS!$G:$G,$N$1,DATOS!$E:$E,$Q$1)</f>
        <v>0</v>
      </c>
      <c r="L3606" s="118">
        <f>SUMIFS(DATOS!$F:$F,DATOS!$A:$A,$C3606,DATOS!$G:$G,$O$1,DATOS!$E:$E,$Q$1)</f>
        <v>0</v>
      </c>
      <c r="M3606" s="119">
        <f>SUMIFS(DATOS!$F:$F,DATOS!$A:$A,$C3606,DATOS!$G:$G,$P$1,DATOS!$E:$E,$Q$1)</f>
        <v>0</v>
      </c>
      <c r="N3606" s="117">
        <f>SUMIFS(DATOS!$F:$F,DATOS!$A:$A,$C3606,DATOS!$G:$G,$N$1,DATOS!$L:$L,$R$1)</f>
        <v>0</v>
      </c>
      <c r="O3606" s="118">
        <f>SUMIFS(DATOS!$F:$F,DATOS!$A:$A,$C3606,DATOS!$G:$G,$O$1,DATOS!$L:$L,$R$1)</f>
        <v>0</v>
      </c>
      <c r="P3606" s="119">
        <f>SUMIFS(DATOS!$F:$F,DATOS!$A:$A,$C3606,DATOS!$G:$G,$P$1,DATOS!$L:$L,$R$1)</f>
        <v>0</v>
      </c>
      <c r="Q3606" s="117">
        <f>SUMIFS(DATOS!$F:$F,DATOS!$A:$A,$C3606,DATOS!$G:$G,$N$1,DATOS!$J:$J,$S$1)</f>
        <v>0</v>
      </c>
      <c r="R3606" s="118">
        <f>SUMIFS(DATOS!$F:$F,DATOS!$A:$A,$C3606,DATOS!$G:$G,$O$1,DATOS!$J:$J,$S$1)</f>
        <v>0</v>
      </c>
      <c r="S3606" s="119">
        <f>SUMIFS(DATOS!$F:$F,DATOS!$A:$A,$C3606,DATOS!$G:$G,$P$1,DATOS!$J:$J,$S$1)</f>
        <v>0</v>
      </c>
      <c r="T3606" s="117">
        <f>SUMIFS(DATOS!$F:$F,DATOS!$A:$A,$C3606,DATOS!$G:$G,$N$1,DATOS!$K:$K,$T$1)</f>
        <v>0</v>
      </c>
      <c r="U3606" s="118">
        <f>SUMIFS(DATOS!$F:$F,DATOS!$A:$A,$C3606,DATOS!$G:$G,$O$1,DATOS!$K:$K,$T$1)</f>
        <v>0</v>
      </c>
      <c r="V3606" s="119">
        <f>SUMIFS(DATOS!$F:$F,DATOS!$A:$A,$C3606,DATOS!$G:$G,$P$1,DATOS!$K:$K,$R$1)</f>
        <v>0</v>
      </c>
    </row>
    <row r="3607" spans="1:22">
      <c r="A3607" s="128" t="s">
        <v>452</v>
      </c>
      <c r="B3607" s="128" t="str">
        <f t="shared" si="424"/>
        <v>2 5 9 595 002 001</v>
      </c>
      <c r="C3607" s="5" t="s">
        <v>10678</v>
      </c>
      <c r="D3607" t="s">
        <v>3484</v>
      </c>
      <c r="E3607" s="127">
        <f t="shared" si="419"/>
        <v>0</v>
      </c>
      <c r="F3607" s="127">
        <f t="shared" si="420"/>
        <v>0</v>
      </c>
      <c r="G3607" s="127">
        <f t="shared" si="421"/>
        <v>0</v>
      </c>
      <c r="H3607" s="131">
        <f t="shared" si="422"/>
        <v>0</v>
      </c>
      <c r="I3607" s="128">
        <f t="shared" si="423"/>
        <v>17</v>
      </c>
      <c r="J3607" s="156" t="str">
        <f t="shared" si="418"/>
        <v>2 5 9 595 002</v>
      </c>
      <c r="K3607" s="118">
        <f>SUMIFS(DATOS!$F:$F,DATOS!$A:$A,$C3607,DATOS!$G:$G,$N$1,DATOS!$E:$E,$Q$1)</f>
        <v>0</v>
      </c>
      <c r="L3607" s="118">
        <f>SUMIFS(DATOS!$F:$F,DATOS!$A:$A,$C3607,DATOS!$G:$G,$O$1,DATOS!$E:$E,$Q$1)</f>
        <v>0</v>
      </c>
      <c r="M3607" s="119">
        <f>SUMIFS(DATOS!$F:$F,DATOS!$A:$A,$C3607,DATOS!$G:$G,$P$1,DATOS!$E:$E,$Q$1)</f>
        <v>0</v>
      </c>
      <c r="N3607" s="117">
        <f>SUMIFS(DATOS!$F:$F,DATOS!$A:$A,$C3607,DATOS!$G:$G,$N$1,DATOS!$L:$L,$R$1)</f>
        <v>0</v>
      </c>
      <c r="O3607" s="118">
        <f>SUMIFS(DATOS!$F:$F,DATOS!$A:$A,$C3607,DATOS!$G:$G,$O$1,DATOS!$L:$L,$R$1)</f>
        <v>0</v>
      </c>
      <c r="P3607" s="119">
        <f>SUMIFS(DATOS!$F:$F,DATOS!$A:$A,$C3607,DATOS!$G:$G,$P$1,DATOS!$L:$L,$R$1)</f>
        <v>0</v>
      </c>
      <c r="Q3607" s="117">
        <f>SUMIFS(DATOS!$F:$F,DATOS!$A:$A,$C3607,DATOS!$G:$G,$N$1,DATOS!$J:$J,$S$1)</f>
        <v>0</v>
      </c>
      <c r="R3607" s="118">
        <f>SUMIFS(DATOS!$F:$F,DATOS!$A:$A,$C3607,DATOS!$G:$G,$O$1,DATOS!$J:$J,$S$1)</f>
        <v>0</v>
      </c>
      <c r="S3607" s="119">
        <f>SUMIFS(DATOS!$F:$F,DATOS!$A:$A,$C3607,DATOS!$G:$G,$P$1,DATOS!$J:$J,$S$1)</f>
        <v>0</v>
      </c>
      <c r="T3607" s="117">
        <f>SUMIFS(DATOS!$F:$F,DATOS!$A:$A,$C3607,DATOS!$G:$G,$N$1,DATOS!$K:$K,$T$1)</f>
        <v>0</v>
      </c>
      <c r="U3607" s="118">
        <f>SUMIFS(DATOS!$F:$F,DATOS!$A:$A,$C3607,DATOS!$G:$G,$O$1,DATOS!$K:$K,$T$1)</f>
        <v>0</v>
      </c>
      <c r="V3607" s="119">
        <f>SUMIFS(DATOS!$F:$F,DATOS!$A:$A,$C3607,DATOS!$G:$G,$P$1,DATOS!$K:$K,$R$1)</f>
        <v>0</v>
      </c>
    </row>
    <row r="3608" spans="1:22">
      <c r="A3608" s="128" t="s">
        <v>452</v>
      </c>
      <c r="B3608" s="128" t="str">
        <f t="shared" si="424"/>
        <v>2 5 9 595 003 001</v>
      </c>
      <c r="C3608" s="5" t="s">
        <v>10679</v>
      </c>
      <c r="D3608" t="s">
        <v>3484</v>
      </c>
      <c r="E3608" s="127">
        <f t="shared" si="419"/>
        <v>0</v>
      </c>
      <c r="F3608" s="127">
        <f t="shared" si="420"/>
        <v>0</v>
      </c>
      <c r="G3608" s="127">
        <f t="shared" si="421"/>
        <v>0</v>
      </c>
      <c r="H3608" s="131">
        <f t="shared" si="422"/>
        <v>0</v>
      </c>
      <c r="I3608" s="128">
        <f t="shared" si="423"/>
        <v>17</v>
      </c>
      <c r="J3608" s="156" t="str">
        <f t="shared" si="418"/>
        <v>2 5 9 595 003</v>
      </c>
      <c r="K3608" s="118">
        <f>SUMIFS(DATOS!$F:$F,DATOS!$A:$A,$C3608,DATOS!$G:$G,$N$1,DATOS!$E:$E,$Q$1)</f>
        <v>0</v>
      </c>
      <c r="L3608" s="118">
        <f>SUMIFS(DATOS!$F:$F,DATOS!$A:$A,$C3608,DATOS!$G:$G,$O$1,DATOS!$E:$E,$Q$1)</f>
        <v>0</v>
      </c>
      <c r="M3608" s="119">
        <f>SUMIFS(DATOS!$F:$F,DATOS!$A:$A,$C3608,DATOS!$G:$G,$P$1,DATOS!$E:$E,$Q$1)</f>
        <v>0</v>
      </c>
      <c r="N3608" s="117">
        <f>SUMIFS(DATOS!$F:$F,DATOS!$A:$A,$C3608,DATOS!$G:$G,$N$1,DATOS!$L:$L,$R$1)</f>
        <v>0</v>
      </c>
      <c r="O3608" s="118">
        <f>SUMIFS(DATOS!$F:$F,DATOS!$A:$A,$C3608,DATOS!$G:$G,$O$1,DATOS!$L:$L,$R$1)</f>
        <v>0</v>
      </c>
      <c r="P3608" s="119">
        <f>SUMIFS(DATOS!$F:$F,DATOS!$A:$A,$C3608,DATOS!$G:$G,$P$1,DATOS!$L:$L,$R$1)</f>
        <v>0</v>
      </c>
      <c r="Q3608" s="117">
        <f>SUMIFS(DATOS!$F:$F,DATOS!$A:$A,$C3608,DATOS!$G:$G,$N$1,DATOS!$J:$J,$S$1)</f>
        <v>0</v>
      </c>
      <c r="R3608" s="118">
        <f>SUMIFS(DATOS!$F:$F,DATOS!$A:$A,$C3608,DATOS!$G:$G,$O$1,DATOS!$J:$J,$S$1)</f>
        <v>0</v>
      </c>
      <c r="S3608" s="119">
        <f>SUMIFS(DATOS!$F:$F,DATOS!$A:$A,$C3608,DATOS!$G:$G,$P$1,DATOS!$J:$J,$S$1)</f>
        <v>0</v>
      </c>
      <c r="T3608" s="117">
        <f>SUMIFS(DATOS!$F:$F,DATOS!$A:$A,$C3608,DATOS!$G:$G,$N$1,DATOS!$K:$K,$T$1)</f>
        <v>0</v>
      </c>
      <c r="U3608" s="118">
        <f>SUMIFS(DATOS!$F:$F,DATOS!$A:$A,$C3608,DATOS!$G:$G,$O$1,DATOS!$K:$K,$T$1)</f>
        <v>0</v>
      </c>
      <c r="V3608" s="119">
        <f>SUMIFS(DATOS!$F:$F,DATOS!$A:$A,$C3608,DATOS!$G:$G,$P$1,DATOS!$K:$K,$R$1)</f>
        <v>0</v>
      </c>
    </row>
    <row r="3609" spans="1:22">
      <c r="A3609" s="128" t="s">
        <v>452</v>
      </c>
      <c r="B3609" s="128" t="str">
        <f t="shared" si="424"/>
        <v>2 5 9 595 004 001</v>
      </c>
      <c r="C3609" s="5" t="s">
        <v>10680</v>
      </c>
      <c r="D3609" t="s">
        <v>3484</v>
      </c>
      <c r="E3609" s="127">
        <f t="shared" si="419"/>
        <v>0</v>
      </c>
      <c r="F3609" s="127">
        <f t="shared" si="420"/>
        <v>0</v>
      </c>
      <c r="G3609" s="127">
        <f t="shared" si="421"/>
        <v>0</v>
      </c>
      <c r="H3609" s="131">
        <f t="shared" si="422"/>
        <v>0</v>
      </c>
      <c r="I3609" s="128">
        <f t="shared" si="423"/>
        <v>17</v>
      </c>
      <c r="J3609" s="156" t="str">
        <f t="shared" si="418"/>
        <v>2 5 9 595 004</v>
      </c>
      <c r="K3609" s="118">
        <f>SUMIFS(DATOS!$F:$F,DATOS!$A:$A,$C3609,DATOS!$G:$G,$N$1,DATOS!$E:$E,$Q$1)</f>
        <v>0</v>
      </c>
      <c r="L3609" s="118">
        <f>SUMIFS(DATOS!$F:$F,DATOS!$A:$A,$C3609,DATOS!$G:$G,$O$1,DATOS!$E:$E,$Q$1)</f>
        <v>0</v>
      </c>
      <c r="M3609" s="119">
        <f>SUMIFS(DATOS!$F:$F,DATOS!$A:$A,$C3609,DATOS!$G:$G,$P$1,DATOS!$E:$E,$Q$1)</f>
        <v>0</v>
      </c>
      <c r="N3609" s="117">
        <f>SUMIFS(DATOS!$F:$F,DATOS!$A:$A,$C3609,DATOS!$G:$G,$N$1,DATOS!$L:$L,$R$1)</f>
        <v>0</v>
      </c>
      <c r="O3609" s="118">
        <f>SUMIFS(DATOS!$F:$F,DATOS!$A:$A,$C3609,DATOS!$G:$G,$O$1,DATOS!$L:$L,$R$1)</f>
        <v>0</v>
      </c>
      <c r="P3609" s="119">
        <f>SUMIFS(DATOS!$F:$F,DATOS!$A:$A,$C3609,DATOS!$G:$G,$P$1,DATOS!$L:$L,$R$1)</f>
        <v>0</v>
      </c>
      <c r="Q3609" s="117">
        <f>SUMIFS(DATOS!$F:$F,DATOS!$A:$A,$C3609,DATOS!$G:$G,$N$1,DATOS!$J:$J,$S$1)</f>
        <v>0</v>
      </c>
      <c r="R3609" s="118">
        <f>SUMIFS(DATOS!$F:$F,DATOS!$A:$A,$C3609,DATOS!$G:$G,$O$1,DATOS!$J:$J,$S$1)</f>
        <v>0</v>
      </c>
      <c r="S3609" s="119">
        <f>SUMIFS(DATOS!$F:$F,DATOS!$A:$A,$C3609,DATOS!$G:$G,$P$1,DATOS!$J:$J,$S$1)</f>
        <v>0</v>
      </c>
      <c r="T3609" s="117">
        <f>SUMIFS(DATOS!$F:$F,DATOS!$A:$A,$C3609,DATOS!$G:$G,$N$1,DATOS!$K:$K,$T$1)</f>
        <v>0</v>
      </c>
      <c r="U3609" s="118">
        <f>SUMIFS(DATOS!$F:$F,DATOS!$A:$A,$C3609,DATOS!$G:$G,$O$1,DATOS!$K:$K,$T$1)</f>
        <v>0</v>
      </c>
      <c r="V3609" s="119">
        <f>SUMIFS(DATOS!$F:$F,DATOS!$A:$A,$C3609,DATOS!$G:$G,$P$1,DATOS!$K:$K,$R$1)</f>
        <v>0</v>
      </c>
    </row>
    <row r="3610" spans="1:22">
      <c r="A3610" s="128" t="s">
        <v>452</v>
      </c>
      <c r="B3610" s="128" t="str">
        <f t="shared" si="424"/>
        <v>2 5 9 595 005 001</v>
      </c>
      <c r="C3610" s="5" t="s">
        <v>10681</v>
      </c>
      <c r="D3610" t="s">
        <v>3484</v>
      </c>
      <c r="E3610" s="127">
        <f t="shared" si="419"/>
        <v>0</v>
      </c>
      <c r="F3610" s="127">
        <f t="shared" si="420"/>
        <v>0</v>
      </c>
      <c r="G3610" s="127">
        <f t="shared" si="421"/>
        <v>0</v>
      </c>
      <c r="H3610" s="131">
        <f t="shared" si="422"/>
        <v>0</v>
      </c>
      <c r="I3610" s="128">
        <f t="shared" si="423"/>
        <v>17</v>
      </c>
      <c r="J3610" s="156" t="str">
        <f t="shared" si="418"/>
        <v>2 5 9 595 005</v>
      </c>
      <c r="K3610" s="118">
        <f>SUMIFS(DATOS!$F:$F,DATOS!$A:$A,$C3610,DATOS!$G:$G,$N$1,DATOS!$E:$E,$Q$1)</f>
        <v>0</v>
      </c>
      <c r="L3610" s="118">
        <f>SUMIFS(DATOS!$F:$F,DATOS!$A:$A,$C3610,DATOS!$G:$G,$O$1,DATOS!$E:$E,$Q$1)</f>
        <v>0</v>
      </c>
      <c r="M3610" s="119">
        <f>SUMIFS(DATOS!$F:$F,DATOS!$A:$A,$C3610,DATOS!$G:$G,$P$1,DATOS!$E:$E,$Q$1)</f>
        <v>0</v>
      </c>
      <c r="N3610" s="117">
        <f>SUMIFS(DATOS!$F:$F,DATOS!$A:$A,$C3610,DATOS!$G:$G,$N$1,DATOS!$L:$L,$R$1)</f>
        <v>0</v>
      </c>
      <c r="O3610" s="118">
        <f>SUMIFS(DATOS!$F:$F,DATOS!$A:$A,$C3610,DATOS!$G:$G,$O$1,DATOS!$L:$L,$R$1)</f>
        <v>0</v>
      </c>
      <c r="P3610" s="119">
        <f>SUMIFS(DATOS!$F:$F,DATOS!$A:$A,$C3610,DATOS!$G:$G,$P$1,DATOS!$L:$L,$R$1)</f>
        <v>0</v>
      </c>
      <c r="Q3610" s="117">
        <f>SUMIFS(DATOS!$F:$F,DATOS!$A:$A,$C3610,DATOS!$G:$G,$N$1,DATOS!$J:$J,$S$1)</f>
        <v>0</v>
      </c>
      <c r="R3610" s="118">
        <f>SUMIFS(DATOS!$F:$F,DATOS!$A:$A,$C3610,DATOS!$G:$G,$O$1,DATOS!$J:$J,$S$1)</f>
        <v>0</v>
      </c>
      <c r="S3610" s="119">
        <f>SUMIFS(DATOS!$F:$F,DATOS!$A:$A,$C3610,DATOS!$G:$G,$P$1,DATOS!$J:$J,$S$1)</f>
        <v>0</v>
      </c>
      <c r="T3610" s="117">
        <f>SUMIFS(DATOS!$F:$F,DATOS!$A:$A,$C3610,DATOS!$G:$G,$N$1,DATOS!$K:$K,$T$1)</f>
        <v>0</v>
      </c>
      <c r="U3610" s="118">
        <f>SUMIFS(DATOS!$F:$F,DATOS!$A:$A,$C3610,DATOS!$G:$G,$O$1,DATOS!$K:$K,$T$1)</f>
        <v>0</v>
      </c>
      <c r="V3610" s="119">
        <f>SUMIFS(DATOS!$F:$F,DATOS!$A:$A,$C3610,DATOS!$G:$G,$P$1,DATOS!$K:$K,$R$1)</f>
        <v>0</v>
      </c>
    </row>
    <row r="3611" spans="1:22">
      <c r="A3611" s="128" t="s">
        <v>452</v>
      </c>
      <c r="B3611" s="128" t="str">
        <f t="shared" si="424"/>
        <v>2 5 9 596 001 001</v>
      </c>
      <c r="C3611" s="5" t="s">
        <v>5574</v>
      </c>
      <c r="D3611" t="s">
        <v>3485</v>
      </c>
      <c r="E3611" s="127">
        <f t="shared" si="419"/>
        <v>0</v>
      </c>
      <c r="F3611" s="127">
        <f t="shared" si="420"/>
        <v>0</v>
      </c>
      <c r="G3611" s="127">
        <f t="shared" si="421"/>
        <v>0</v>
      </c>
      <c r="H3611" s="131">
        <f t="shared" si="422"/>
        <v>0</v>
      </c>
      <c r="I3611" s="128">
        <f t="shared" si="423"/>
        <v>17</v>
      </c>
      <c r="J3611" s="156" t="str">
        <f t="shared" si="418"/>
        <v>2 5 9 596 001</v>
      </c>
      <c r="K3611" s="118">
        <f>SUMIFS(DATOS!$F:$F,DATOS!$A:$A,$C3611,DATOS!$G:$G,$N$1,DATOS!$E:$E,$Q$1)</f>
        <v>0</v>
      </c>
      <c r="L3611" s="118">
        <f>SUMIFS(DATOS!$F:$F,DATOS!$A:$A,$C3611,DATOS!$G:$G,$O$1,DATOS!$E:$E,$Q$1)</f>
        <v>0</v>
      </c>
      <c r="M3611" s="119">
        <f>SUMIFS(DATOS!$F:$F,DATOS!$A:$A,$C3611,DATOS!$G:$G,$P$1,DATOS!$E:$E,$Q$1)</f>
        <v>0</v>
      </c>
      <c r="N3611" s="117">
        <f>SUMIFS(DATOS!$F:$F,DATOS!$A:$A,$C3611,DATOS!$G:$G,$N$1,DATOS!$L:$L,$R$1)</f>
        <v>0</v>
      </c>
      <c r="O3611" s="118">
        <f>SUMIFS(DATOS!$F:$F,DATOS!$A:$A,$C3611,DATOS!$G:$G,$O$1,DATOS!$L:$L,$R$1)</f>
        <v>0</v>
      </c>
      <c r="P3611" s="119">
        <f>SUMIFS(DATOS!$F:$F,DATOS!$A:$A,$C3611,DATOS!$G:$G,$P$1,DATOS!$L:$L,$R$1)</f>
        <v>0</v>
      </c>
      <c r="Q3611" s="117">
        <f>SUMIFS(DATOS!$F:$F,DATOS!$A:$A,$C3611,DATOS!$G:$G,$N$1,DATOS!$J:$J,$S$1)</f>
        <v>0</v>
      </c>
      <c r="R3611" s="118">
        <f>SUMIFS(DATOS!$F:$F,DATOS!$A:$A,$C3611,DATOS!$G:$G,$O$1,DATOS!$J:$J,$S$1)</f>
        <v>0</v>
      </c>
      <c r="S3611" s="119">
        <f>SUMIFS(DATOS!$F:$F,DATOS!$A:$A,$C3611,DATOS!$G:$G,$P$1,DATOS!$J:$J,$S$1)</f>
        <v>0</v>
      </c>
      <c r="T3611" s="117">
        <f>SUMIFS(DATOS!$F:$F,DATOS!$A:$A,$C3611,DATOS!$G:$G,$N$1,DATOS!$K:$K,$T$1)</f>
        <v>0</v>
      </c>
      <c r="U3611" s="118">
        <f>SUMIFS(DATOS!$F:$F,DATOS!$A:$A,$C3611,DATOS!$G:$G,$O$1,DATOS!$K:$K,$T$1)</f>
        <v>0</v>
      </c>
      <c r="V3611" s="119">
        <f>SUMIFS(DATOS!$F:$F,DATOS!$A:$A,$C3611,DATOS!$G:$G,$P$1,DATOS!$K:$K,$R$1)</f>
        <v>0</v>
      </c>
    </row>
    <row r="3612" spans="1:22">
      <c r="A3612" s="128" t="s">
        <v>452</v>
      </c>
      <c r="B3612" s="128" t="str">
        <f t="shared" si="424"/>
        <v>2 5 9 596 002 001</v>
      </c>
      <c r="C3612" s="5" t="s">
        <v>10682</v>
      </c>
      <c r="D3612" t="s">
        <v>3485</v>
      </c>
      <c r="E3612" s="127">
        <f t="shared" si="419"/>
        <v>0</v>
      </c>
      <c r="F3612" s="127">
        <f t="shared" si="420"/>
        <v>0</v>
      </c>
      <c r="G3612" s="127">
        <f t="shared" si="421"/>
        <v>0</v>
      </c>
      <c r="H3612" s="131">
        <f t="shared" si="422"/>
        <v>0</v>
      </c>
      <c r="I3612" s="128">
        <f t="shared" si="423"/>
        <v>17</v>
      </c>
      <c r="J3612" s="156" t="str">
        <f t="shared" ref="J3612:J3675" si="425">IF(I3612=9,MID(C3612,1,5),IF(I3612=13,MID(C3612,1,9),IF(I3612=17,MID(C3612,1,13),IF(I3612=21,MID(C3612,1,17),IF(I3612=25,MID(C3612,1,21))))))</f>
        <v>2 5 9 596 002</v>
      </c>
      <c r="K3612" s="118">
        <f>SUMIFS(DATOS!$F:$F,DATOS!$A:$A,$C3612,DATOS!$G:$G,$N$1,DATOS!$E:$E,$Q$1)</f>
        <v>0</v>
      </c>
      <c r="L3612" s="118">
        <f>SUMIFS(DATOS!$F:$F,DATOS!$A:$A,$C3612,DATOS!$G:$G,$O$1,DATOS!$E:$E,$Q$1)</f>
        <v>0</v>
      </c>
      <c r="M3612" s="119">
        <f>SUMIFS(DATOS!$F:$F,DATOS!$A:$A,$C3612,DATOS!$G:$G,$P$1,DATOS!$E:$E,$Q$1)</f>
        <v>0</v>
      </c>
      <c r="N3612" s="117">
        <f>SUMIFS(DATOS!$F:$F,DATOS!$A:$A,$C3612,DATOS!$G:$G,$N$1,DATOS!$L:$L,$R$1)</f>
        <v>0</v>
      </c>
      <c r="O3612" s="118">
        <f>SUMIFS(DATOS!$F:$F,DATOS!$A:$A,$C3612,DATOS!$G:$G,$O$1,DATOS!$L:$L,$R$1)</f>
        <v>0</v>
      </c>
      <c r="P3612" s="119">
        <f>SUMIFS(DATOS!$F:$F,DATOS!$A:$A,$C3612,DATOS!$G:$G,$P$1,DATOS!$L:$L,$R$1)</f>
        <v>0</v>
      </c>
      <c r="Q3612" s="117">
        <f>SUMIFS(DATOS!$F:$F,DATOS!$A:$A,$C3612,DATOS!$G:$G,$N$1,DATOS!$J:$J,$S$1)</f>
        <v>0</v>
      </c>
      <c r="R3612" s="118">
        <f>SUMIFS(DATOS!$F:$F,DATOS!$A:$A,$C3612,DATOS!$G:$G,$O$1,DATOS!$J:$J,$S$1)</f>
        <v>0</v>
      </c>
      <c r="S3612" s="119">
        <f>SUMIFS(DATOS!$F:$F,DATOS!$A:$A,$C3612,DATOS!$G:$G,$P$1,DATOS!$J:$J,$S$1)</f>
        <v>0</v>
      </c>
      <c r="T3612" s="117">
        <f>SUMIFS(DATOS!$F:$F,DATOS!$A:$A,$C3612,DATOS!$G:$G,$N$1,DATOS!$K:$K,$T$1)</f>
        <v>0</v>
      </c>
      <c r="U3612" s="118">
        <f>SUMIFS(DATOS!$F:$F,DATOS!$A:$A,$C3612,DATOS!$G:$G,$O$1,DATOS!$K:$K,$T$1)</f>
        <v>0</v>
      </c>
      <c r="V3612" s="119">
        <f>SUMIFS(DATOS!$F:$F,DATOS!$A:$A,$C3612,DATOS!$G:$G,$P$1,DATOS!$K:$K,$R$1)</f>
        <v>0</v>
      </c>
    </row>
    <row r="3613" spans="1:22">
      <c r="A3613" s="128" t="s">
        <v>452</v>
      </c>
      <c r="B3613" s="128" t="str">
        <f t="shared" si="424"/>
        <v>2 5 9 596 003 001</v>
      </c>
      <c r="C3613" s="5" t="s">
        <v>10683</v>
      </c>
      <c r="D3613" t="s">
        <v>3485</v>
      </c>
      <c r="E3613" s="127">
        <f t="shared" si="419"/>
        <v>0</v>
      </c>
      <c r="F3613" s="127">
        <f t="shared" si="420"/>
        <v>0</v>
      </c>
      <c r="G3613" s="127">
        <f t="shared" si="421"/>
        <v>0</v>
      </c>
      <c r="H3613" s="131">
        <f t="shared" si="422"/>
        <v>0</v>
      </c>
      <c r="I3613" s="128">
        <f t="shared" si="423"/>
        <v>17</v>
      </c>
      <c r="J3613" s="156" t="str">
        <f t="shared" si="425"/>
        <v>2 5 9 596 003</v>
      </c>
      <c r="K3613" s="118">
        <f>SUMIFS(DATOS!$F:$F,DATOS!$A:$A,$C3613,DATOS!$G:$G,$N$1,DATOS!$E:$E,$Q$1)</f>
        <v>0</v>
      </c>
      <c r="L3613" s="118">
        <f>SUMIFS(DATOS!$F:$F,DATOS!$A:$A,$C3613,DATOS!$G:$G,$O$1,DATOS!$E:$E,$Q$1)</f>
        <v>0</v>
      </c>
      <c r="M3613" s="119">
        <f>SUMIFS(DATOS!$F:$F,DATOS!$A:$A,$C3613,DATOS!$G:$G,$P$1,DATOS!$E:$E,$Q$1)</f>
        <v>0</v>
      </c>
      <c r="N3613" s="117">
        <f>SUMIFS(DATOS!$F:$F,DATOS!$A:$A,$C3613,DATOS!$G:$G,$N$1,DATOS!$L:$L,$R$1)</f>
        <v>0</v>
      </c>
      <c r="O3613" s="118">
        <f>SUMIFS(DATOS!$F:$F,DATOS!$A:$A,$C3613,DATOS!$G:$G,$O$1,DATOS!$L:$L,$R$1)</f>
        <v>0</v>
      </c>
      <c r="P3613" s="119">
        <f>SUMIFS(DATOS!$F:$F,DATOS!$A:$A,$C3613,DATOS!$G:$G,$P$1,DATOS!$L:$L,$R$1)</f>
        <v>0</v>
      </c>
      <c r="Q3613" s="117">
        <f>SUMIFS(DATOS!$F:$F,DATOS!$A:$A,$C3613,DATOS!$G:$G,$N$1,DATOS!$J:$J,$S$1)</f>
        <v>0</v>
      </c>
      <c r="R3613" s="118">
        <f>SUMIFS(DATOS!$F:$F,DATOS!$A:$A,$C3613,DATOS!$G:$G,$O$1,DATOS!$J:$J,$S$1)</f>
        <v>0</v>
      </c>
      <c r="S3613" s="119">
        <f>SUMIFS(DATOS!$F:$F,DATOS!$A:$A,$C3613,DATOS!$G:$G,$P$1,DATOS!$J:$J,$S$1)</f>
        <v>0</v>
      </c>
      <c r="T3613" s="117">
        <f>SUMIFS(DATOS!$F:$F,DATOS!$A:$A,$C3613,DATOS!$G:$G,$N$1,DATOS!$K:$K,$T$1)</f>
        <v>0</v>
      </c>
      <c r="U3613" s="118">
        <f>SUMIFS(DATOS!$F:$F,DATOS!$A:$A,$C3613,DATOS!$G:$G,$O$1,DATOS!$K:$K,$T$1)</f>
        <v>0</v>
      </c>
      <c r="V3613" s="119">
        <f>SUMIFS(DATOS!$F:$F,DATOS!$A:$A,$C3613,DATOS!$G:$G,$P$1,DATOS!$K:$K,$R$1)</f>
        <v>0</v>
      </c>
    </row>
    <row r="3614" spans="1:22">
      <c r="A3614" s="128" t="s">
        <v>452</v>
      </c>
      <c r="B3614" s="128" t="str">
        <f t="shared" si="424"/>
        <v>2 5 9 596 004 001</v>
      </c>
      <c r="C3614" s="5" t="s">
        <v>10684</v>
      </c>
      <c r="D3614" t="s">
        <v>3485</v>
      </c>
      <c r="E3614" s="127">
        <f t="shared" si="419"/>
        <v>0</v>
      </c>
      <c r="F3614" s="127">
        <f t="shared" si="420"/>
        <v>0</v>
      </c>
      <c r="G3614" s="127">
        <f t="shared" si="421"/>
        <v>0</v>
      </c>
      <c r="H3614" s="131">
        <f t="shared" si="422"/>
        <v>0</v>
      </c>
      <c r="I3614" s="128">
        <f t="shared" si="423"/>
        <v>17</v>
      </c>
      <c r="J3614" s="156" t="str">
        <f t="shared" si="425"/>
        <v>2 5 9 596 004</v>
      </c>
      <c r="K3614" s="118">
        <f>SUMIFS(DATOS!$F:$F,DATOS!$A:$A,$C3614,DATOS!$G:$G,$N$1,DATOS!$E:$E,$Q$1)</f>
        <v>0</v>
      </c>
      <c r="L3614" s="118">
        <f>SUMIFS(DATOS!$F:$F,DATOS!$A:$A,$C3614,DATOS!$G:$G,$O$1,DATOS!$E:$E,$Q$1)</f>
        <v>0</v>
      </c>
      <c r="M3614" s="119">
        <f>SUMIFS(DATOS!$F:$F,DATOS!$A:$A,$C3614,DATOS!$G:$G,$P$1,DATOS!$E:$E,$Q$1)</f>
        <v>0</v>
      </c>
      <c r="N3614" s="117">
        <f>SUMIFS(DATOS!$F:$F,DATOS!$A:$A,$C3614,DATOS!$G:$G,$N$1,DATOS!$L:$L,$R$1)</f>
        <v>0</v>
      </c>
      <c r="O3614" s="118">
        <f>SUMIFS(DATOS!$F:$F,DATOS!$A:$A,$C3614,DATOS!$G:$G,$O$1,DATOS!$L:$L,$R$1)</f>
        <v>0</v>
      </c>
      <c r="P3614" s="119">
        <f>SUMIFS(DATOS!$F:$F,DATOS!$A:$A,$C3614,DATOS!$G:$G,$P$1,DATOS!$L:$L,$R$1)</f>
        <v>0</v>
      </c>
      <c r="Q3614" s="117">
        <f>SUMIFS(DATOS!$F:$F,DATOS!$A:$A,$C3614,DATOS!$G:$G,$N$1,DATOS!$J:$J,$S$1)</f>
        <v>0</v>
      </c>
      <c r="R3614" s="118">
        <f>SUMIFS(DATOS!$F:$F,DATOS!$A:$A,$C3614,DATOS!$G:$G,$O$1,DATOS!$J:$J,$S$1)</f>
        <v>0</v>
      </c>
      <c r="S3614" s="119">
        <f>SUMIFS(DATOS!$F:$F,DATOS!$A:$A,$C3614,DATOS!$G:$G,$P$1,DATOS!$J:$J,$S$1)</f>
        <v>0</v>
      </c>
      <c r="T3614" s="117">
        <f>SUMIFS(DATOS!$F:$F,DATOS!$A:$A,$C3614,DATOS!$G:$G,$N$1,DATOS!$K:$K,$T$1)</f>
        <v>0</v>
      </c>
      <c r="U3614" s="118">
        <f>SUMIFS(DATOS!$F:$F,DATOS!$A:$A,$C3614,DATOS!$G:$G,$O$1,DATOS!$K:$K,$T$1)</f>
        <v>0</v>
      </c>
      <c r="V3614" s="119">
        <f>SUMIFS(DATOS!$F:$F,DATOS!$A:$A,$C3614,DATOS!$G:$G,$P$1,DATOS!$K:$K,$R$1)</f>
        <v>0</v>
      </c>
    </row>
    <row r="3615" spans="1:22">
      <c r="A3615" s="128" t="s">
        <v>452</v>
      </c>
      <c r="B3615" s="128" t="str">
        <f t="shared" si="424"/>
        <v>2 5 9 596 005 001</v>
      </c>
      <c r="C3615" s="5" t="s">
        <v>10685</v>
      </c>
      <c r="D3615" t="s">
        <v>3485</v>
      </c>
      <c r="E3615" s="127">
        <f t="shared" si="419"/>
        <v>0</v>
      </c>
      <c r="F3615" s="127">
        <f t="shared" si="420"/>
        <v>0</v>
      </c>
      <c r="G3615" s="127">
        <f t="shared" si="421"/>
        <v>0</v>
      </c>
      <c r="H3615" s="131">
        <f t="shared" si="422"/>
        <v>0</v>
      </c>
      <c r="I3615" s="128">
        <f t="shared" si="423"/>
        <v>17</v>
      </c>
      <c r="J3615" s="156" t="str">
        <f t="shared" si="425"/>
        <v>2 5 9 596 005</v>
      </c>
      <c r="K3615" s="118">
        <f>SUMIFS(DATOS!$F:$F,DATOS!$A:$A,$C3615,DATOS!$G:$G,$N$1,DATOS!$E:$E,$Q$1)</f>
        <v>0</v>
      </c>
      <c r="L3615" s="118">
        <f>SUMIFS(DATOS!$F:$F,DATOS!$A:$A,$C3615,DATOS!$G:$G,$O$1,DATOS!$E:$E,$Q$1)</f>
        <v>0</v>
      </c>
      <c r="M3615" s="119">
        <f>SUMIFS(DATOS!$F:$F,DATOS!$A:$A,$C3615,DATOS!$G:$G,$P$1,DATOS!$E:$E,$Q$1)</f>
        <v>0</v>
      </c>
      <c r="N3615" s="117">
        <f>SUMIFS(DATOS!$F:$F,DATOS!$A:$A,$C3615,DATOS!$G:$G,$N$1,DATOS!$L:$L,$R$1)</f>
        <v>0</v>
      </c>
      <c r="O3615" s="118">
        <f>SUMIFS(DATOS!$F:$F,DATOS!$A:$A,$C3615,DATOS!$G:$G,$O$1,DATOS!$L:$L,$R$1)</f>
        <v>0</v>
      </c>
      <c r="P3615" s="119">
        <f>SUMIFS(DATOS!$F:$F,DATOS!$A:$A,$C3615,DATOS!$G:$G,$P$1,DATOS!$L:$L,$R$1)</f>
        <v>0</v>
      </c>
      <c r="Q3615" s="117">
        <f>SUMIFS(DATOS!$F:$F,DATOS!$A:$A,$C3615,DATOS!$G:$G,$N$1,DATOS!$J:$J,$S$1)</f>
        <v>0</v>
      </c>
      <c r="R3615" s="118">
        <f>SUMIFS(DATOS!$F:$F,DATOS!$A:$A,$C3615,DATOS!$G:$G,$O$1,DATOS!$J:$J,$S$1)</f>
        <v>0</v>
      </c>
      <c r="S3615" s="119">
        <f>SUMIFS(DATOS!$F:$F,DATOS!$A:$A,$C3615,DATOS!$G:$G,$P$1,DATOS!$J:$J,$S$1)</f>
        <v>0</v>
      </c>
      <c r="T3615" s="117">
        <f>SUMIFS(DATOS!$F:$F,DATOS!$A:$A,$C3615,DATOS!$G:$G,$N$1,DATOS!$K:$K,$T$1)</f>
        <v>0</v>
      </c>
      <c r="U3615" s="118">
        <f>SUMIFS(DATOS!$F:$F,DATOS!$A:$A,$C3615,DATOS!$G:$G,$O$1,DATOS!$K:$K,$T$1)</f>
        <v>0</v>
      </c>
      <c r="V3615" s="119">
        <f>SUMIFS(DATOS!$F:$F,DATOS!$A:$A,$C3615,DATOS!$G:$G,$P$1,DATOS!$K:$K,$R$1)</f>
        <v>0</v>
      </c>
    </row>
    <row r="3616" spans="1:22">
      <c r="A3616" s="128" t="s">
        <v>452</v>
      </c>
      <c r="B3616" s="128" t="str">
        <f t="shared" si="424"/>
        <v>2 5 9 597 001 001</v>
      </c>
      <c r="C3616" s="5" t="s">
        <v>5582</v>
      </c>
      <c r="D3616" t="s">
        <v>3486</v>
      </c>
      <c r="E3616" s="127">
        <f t="shared" si="419"/>
        <v>0</v>
      </c>
      <c r="F3616" s="127">
        <f t="shared" si="420"/>
        <v>0</v>
      </c>
      <c r="G3616" s="127">
        <f t="shared" si="421"/>
        <v>0</v>
      </c>
      <c r="H3616" s="131">
        <f t="shared" si="422"/>
        <v>0</v>
      </c>
      <c r="I3616" s="128">
        <f t="shared" si="423"/>
        <v>17</v>
      </c>
      <c r="J3616" s="156" t="str">
        <f t="shared" si="425"/>
        <v>2 5 9 597 001</v>
      </c>
      <c r="K3616" s="118">
        <f>SUMIFS(DATOS!$F:$F,DATOS!$A:$A,$C3616,DATOS!$G:$G,$N$1,DATOS!$E:$E,$Q$1)</f>
        <v>0</v>
      </c>
      <c r="L3616" s="118">
        <f>SUMIFS(DATOS!$F:$F,DATOS!$A:$A,$C3616,DATOS!$G:$G,$O$1,DATOS!$E:$E,$Q$1)</f>
        <v>0</v>
      </c>
      <c r="M3616" s="119">
        <f>SUMIFS(DATOS!$F:$F,DATOS!$A:$A,$C3616,DATOS!$G:$G,$P$1,DATOS!$E:$E,$Q$1)</f>
        <v>0</v>
      </c>
      <c r="N3616" s="117">
        <f>SUMIFS(DATOS!$F:$F,DATOS!$A:$A,$C3616,DATOS!$G:$G,$N$1,DATOS!$L:$L,$R$1)</f>
        <v>0</v>
      </c>
      <c r="O3616" s="118">
        <f>SUMIFS(DATOS!$F:$F,DATOS!$A:$A,$C3616,DATOS!$G:$G,$O$1,DATOS!$L:$L,$R$1)</f>
        <v>0</v>
      </c>
      <c r="P3616" s="119">
        <f>SUMIFS(DATOS!$F:$F,DATOS!$A:$A,$C3616,DATOS!$G:$G,$P$1,DATOS!$L:$L,$R$1)</f>
        <v>0</v>
      </c>
      <c r="Q3616" s="117">
        <f>SUMIFS(DATOS!$F:$F,DATOS!$A:$A,$C3616,DATOS!$G:$G,$N$1,DATOS!$J:$J,$S$1)</f>
        <v>0</v>
      </c>
      <c r="R3616" s="118">
        <f>SUMIFS(DATOS!$F:$F,DATOS!$A:$A,$C3616,DATOS!$G:$G,$O$1,DATOS!$J:$J,$S$1)</f>
        <v>0</v>
      </c>
      <c r="S3616" s="119">
        <f>SUMIFS(DATOS!$F:$F,DATOS!$A:$A,$C3616,DATOS!$G:$G,$P$1,DATOS!$J:$J,$S$1)</f>
        <v>0</v>
      </c>
      <c r="T3616" s="117">
        <f>SUMIFS(DATOS!$F:$F,DATOS!$A:$A,$C3616,DATOS!$G:$G,$N$1,DATOS!$K:$K,$T$1)</f>
        <v>0</v>
      </c>
      <c r="U3616" s="118">
        <f>SUMIFS(DATOS!$F:$F,DATOS!$A:$A,$C3616,DATOS!$G:$G,$O$1,DATOS!$K:$K,$T$1)</f>
        <v>0</v>
      </c>
      <c r="V3616" s="119">
        <f>SUMIFS(DATOS!$F:$F,DATOS!$A:$A,$C3616,DATOS!$G:$G,$P$1,DATOS!$K:$K,$R$1)</f>
        <v>0</v>
      </c>
    </row>
    <row r="3617" spans="1:22">
      <c r="A3617" s="128" t="s">
        <v>452</v>
      </c>
      <c r="B3617" s="128" t="str">
        <f t="shared" si="424"/>
        <v>2 5 9 597 002 001</v>
      </c>
      <c r="C3617" s="5" t="s">
        <v>10686</v>
      </c>
      <c r="D3617" t="s">
        <v>3486</v>
      </c>
      <c r="E3617" s="127">
        <f t="shared" si="419"/>
        <v>0</v>
      </c>
      <c r="F3617" s="127">
        <f t="shared" si="420"/>
        <v>0</v>
      </c>
      <c r="G3617" s="127">
        <f t="shared" si="421"/>
        <v>0</v>
      </c>
      <c r="H3617" s="131">
        <f t="shared" si="422"/>
        <v>0</v>
      </c>
      <c r="I3617" s="128">
        <f t="shared" si="423"/>
        <v>17</v>
      </c>
      <c r="J3617" s="156" t="str">
        <f t="shared" si="425"/>
        <v>2 5 9 597 002</v>
      </c>
      <c r="K3617" s="118">
        <f>SUMIFS(DATOS!$F:$F,DATOS!$A:$A,$C3617,DATOS!$G:$G,$N$1,DATOS!$E:$E,$Q$1)</f>
        <v>0</v>
      </c>
      <c r="L3617" s="118">
        <f>SUMIFS(DATOS!$F:$F,DATOS!$A:$A,$C3617,DATOS!$G:$G,$O$1,DATOS!$E:$E,$Q$1)</f>
        <v>0</v>
      </c>
      <c r="M3617" s="119">
        <f>SUMIFS(DATOS!$F:$F,DATOS!$A:$A,$C3617,DATOS!$G:$G,$P$1,DATOS!$E:$E,$Q$1)</f>
        <v>0</v>
      </c>
      <c r="N3617" s="117">
        <f>SUMIFS(DATOS!$F:$F,DATOS!$A:$A,$C3617,DATOS!$G:$G,$N$1,DATOS!$L:$L,$R$1)</f>
        <v>0</v>
      </c>
      <c r="O3617" s="118">
        <f>SUMIFS(DATOS!$F:$F,DATOS!$A:$A,$C3617,DATOS!$G:$G,$O$1,DATOS!$L:$L,$R$1)</f>
        <v>0</v>
      </c>
      <c r="P3617" s="119">
        <f>SUMIFS(DATOS!$F:$F,DATOS!$A:$A,$C3617,DATOS!$G:$G,$P$1,DATOS!$L:$L,$R$1)</f>
        <v>0</v>
      </c>
      <c r="Q3617" s="117">
        <f>SUMIFS(DATOS!$F:$F,DATOS!$A:$A,$C3617,DATOS!$G:$G,$N$1,DATOS!$J:$J,$S$1)</f>
        <v>0</v>
      </c>
      <c r="R3617" s="118">
        <f>SUMIFS(DATOS!$F:$F,DATOS!$A:$A,$C3617,DATOS!$G:$G,$O$1,DATOS!$J:$J,$S$1)</f>
        <v>0</v>
      </c>
      <c r="S3617" s="119">
        <f>SUMIFS(DATOS!$F:$F,DATOS!$A:$A,$C3617,DATOS!$G:$G,$P$1,DATOS!$J:$J,$S$1)</f>
        <v>0</v>
      </c>
      <c r="T3617" s="117">
        <f>SUMIFS(DATOS!$F:$F,DATOS!$A:$A,$C3617,DATOS!$G:$G,$N$1,DATOS!$K:$K,$T$1)</f>
        <v>0</v>
      </c>
      <c r="U3617" s="118">
        <f>SUMIFS(DATOS!$F:$F,DATOS!$A:$A,$C3617,DATOS!$G:$G,$O$1,DATOS!$K:$K,$T$1)</f>
        <v>0</v>
      </c>
      <c r="V3617" s="119">
        <f>SUMIFS(DATOS!$F:$F,DATOS!$A:$A,$C3617,DATOS!$G:$G,$P$1,DATOS!$K:$K,$R$1)</f>
        <v>0</v>
      </c>
    </row>
    <row r="3618" spans="1:22">
      <c r="A3618" s="128" t="s">
        <v>452</v>
      </c>
      <c r="B3618" s="128" t="str">
        <f t="shared" si="424"/>
        <v>2 5 9 597 003 001</v>
      </c>
      <c r="C3618" s="5" t="s">
        <v>10687</v>
      </c>
      <c r="D3618" t="s">
        <v>3486</v>
      </c>
      <c r="E3618" s="127">
        <f t="shared" si="419"/>
        <v>0</v>
      </c>
      <c r="F3618" s="127">
        <f t="shared" si="420"/>
        <v>0</v>
      </c>
      <c r="G3618" s="127">
        <f t="shared" si="421"/>
        <v>0</v>
      </c>
      <c r="H3618" s="131">
        <f t="shared" si="422"/>
        <v>0</v>
      </c>
      <c r="I3618" s="128">
        <f t="shared" si="423"/>
        <v>17</v>
      </c>
      <c r="J3618" s="156" t="str">
        <f t="shared" si="425"/>
        <v>2 5 9 597 003</v>
      </c>
      <c r="K3618" s="118">
        <f>SUMIFS(DATOS!$F:$F,DATOS!$A:$A,$C3618,DATOS!$G:$G,$N$1,DATOS!$E:$E,$Q$1)</f>
        <v>0</v>
      </c>
      <c r="L3618" s="118">
        <f>SUMIFS(DATOS!$F:$F,DATOS!$A:$A,$C3618,DATOS!$G:$G,$O$1,DATOS!$E:$E,$Q$1)</f>
        <v>0</v>
      </c>
      <c r="M3618" s="119">
        <f>SUMIFS(DATOS!$F:$F,DATOS!$A:$A,$C3618,DATOS!$G:$G,$P$1,DATOS!$E:$E,$Q$1)</f>
        <v>0</v>
      </c>
      <c r="N3618" s="117">
        <f>SUMIFS(DATOS!$F:$F,DATOS!$A:$A,$C3618,DATOS!$G:$G,$N$1,DATOS!$L:$L,$R$1)</f>
        <v>0</v>
      </c>
      <c r="O3618" s="118">
        <f>SUMIFS(DATOS!$F:$F,DATOS!$A:$A,$C3618,DATOS!$G:$G,$O$1,DATOS!$L:$L,$R$1)</f>
        <v>0</v>
      </c>
      <c r="P3618" s="119">
        <f>SUMIFS(DATOS!$F:$F,DATOS!$A:$A,$C3618,DATOS!$G:$G,$P$1,DATOS!$L:$L,$R$1)</f>
        <v>0</v>
      </c>
      <c r="Q3618" s="117">
        <f>SUMIFS(DATOS!$F:$F,DATOS!$A:$A,$C3618,DATOS!$G:$G,$N$1,DATOS!$J:$J,$S$1)</f>
        <v>0</v>
      </c>
      <c r="R3618" s="118">
        <f>SUMIFS(DATOS!$F:$F,DATOS!$A:$A,$C3618,DATOS!$G:$G,$O$1,DATOS!$J:$J,$S$1)</f>
        <v>0</v>
      </c>
      <c r="S3618" s="119">
        <f>SUMIFS(DATOS!$F:$F,DATOS!$A:$A,$C3618,DATOS!$G:$G,$P$1,DATOS!$J:$J,$S$1)</f>
        <v>0</v>
      </c>
      <c r="T3618" s="117">
        <f>SUMIFS(DATOS!$F:$F,DATOS!$A:$A,$C3618,DATOS!$G:$G,$N$1,DATOS!$K:$K,$T$1)</f>
        <v>0</v>
      </c>
      <c r="U3618" s="118">
        <f>SUMIFS(DATOS!$F:$F,DATOS!$A:$A,$C3618,DATOS!$G:$G,$O$1,DATOS!$K:$K,$T$1)</f>
        <v>0</v>
      </c>
      <c r="V3618" s="119">
        <f>SUMIFS(DATOS!$F:$F,DATOS!$A:$A,$C3618,DATOS!$G:$G,$P$1,DATOS!$K:$K,$R$1)</f>
        <v>0</v>
      </c>
    </row>
    <row r="3619" spans="1:22">
      <c r="A3619" s="128" t="s">
        <v>452</v>
      </c>
      <c r="B3619" s="128" t="str">
        <f t="shared" si="424"/>
        <v>2 5 9 597 004 001</v>
      </c>
      <c r="C3619" s="5" t="s">
        <v>10688</v>
      </c>
      <c r="D3619" t="s">
        <v>3486</v>
      </c>
      <c r="E3619" s="127">
        <f t="shared" si="419"/>
        <v>0</v>
      </c>
      <c r="F3619" s="127">
        <f t="shared" si="420"/>
        <v>0</v>
      </c>
      <c r="G3619" s="127">
        <f t="shared" si="421"/>
        <v>0</v>
      </c>
      <c r="H3619" s="131">
        <f t="shared" si="422"/>
        <v>0</v>
      </c>
      <c r="I3619" s="128">
        <f t="shared" si="423"/>
        <v>17</v>
      </c>
      <c r="J3619" s="156" t="str">
        <f t="shared" si="425"/>
        <v>2 5 9 597 004</v>
      </c>
      <c r="K3619" s="118">
        <f>SUMIFS(DATOS!$F:$F,DATOS!$A:$A,$C3619,DATOS!$G:$G,$N$1,DATOS!$E:$E,$Q$1)</f>
        <v>0</v>
      </c>
      <c r="L3619" s="118">
        <f>SUMIFS(DATOS!$F:$F,DATOS!$A:$A,$C3619,DATOS!$G:$G,$O$1,DATOS!$E:$E,$Q$1)</f>
        <v>0</v>
      </c>
      <c r="M3619" s="119">
        <f>SUMIFS(DATOS!$F:$F,DATOS!$A:$A,$C3619,DATOS!$G:$G,$P$1,DATOS!$E:$E,$Q$1)</f>
        <v>0</v>
      </c>
      <c r="N3619" s="117">
        <f>SUMIFS(DATOS!$F:$F,DATOS!$A:$A,$C3619,DATOS!$G:$G,$N$1,DATOS!$L:$L,$R$1)</f>
        <v>0</v>
      </c>
      <c r="O3619" s="118">
        <f>SUMIFS(DATOS!$F:$F,DATOS!$A:$A,$C3619,DATOS!$G:$G,$O$1,DATOS!$L:$L,$R$1)</f>
        <v>0</v>
      </c>
      <c r="P3619" s="119">
        <f>SUMIFS(DATOS!$F:$F,DATOS!$A:$A,$C3619,DATOS!$G:$G,$P$1,DATOS!$L:$L,$R$1)</f>
        <v>0</v>
      </c>
      <c r="Q3619" s="117">
        <f>SUMIFS(DATOS!$F:$F,DATOS!$A:$A,$C3619,DATOS!$G:$G,$N$1,DATOS!$J:$J,$S$1)</f>
        <v>0</v>
      </c>
      <c r="R3619" s="118">
        <f>SUMIFS(DATOS!$F:$F,DATOS!$A:$A,$C3619,DATOS!$G:$G,$O$1,DATOS!$J:$J,$S$1)</f>
        <v>0</v>
      </c>
      <c r="S3619" s="119">
        <f>SUMIFS(DATOS!$F:$F,DATOS!$A:$A,$C3619,DATOS!$G:$G,$P$1,DATOS!$J:$J,$S$1)</f>
        <v>0</v>
      </c>
      <c r="T3619" s="117">
        <f>SUMIFS(DATOS!$F:$F,DATOS!$A:$A,$C3619,DATOS!$G:$G,$N$1,DATOS!$K:$K,$T$1)</f>
        <v>0</v>
      </c>
      <c r="U3619" s="118">
        <f>SUMIFS(DATOS!$F:$F,DATOS!$A:$A,$C3619,DATOS!$G:$G,$O$1,DATOS!$K:$K,$T$1)</f>
        <v>0</v>
      </c>
      <c r="V3619" s="119">
        <f>SUMIFS(DATOS!$F:$F,DATOS!$A:$A,$C3619,DATOS!$G:$G,$P$1,DATOS!$K:$K,$R$1)</f>
        <v>0</v>
      </c>
    </row>
    <row r="3620" spans="1:22">
      <c r="A3620" s="128" t="s">
        <v>452</v>
      </c>
      <c r="B3620" s="128" t="str">
        <f t="shared" si="424"/>
        <v>2 5 9 597 005 001</v>
      </c>
      <c r="C3620" s="5" t="s">
        <v>10689</v>
      </c>
      <c r="D3620" t="s">
        <v>3486</v>
      </c>
      <c r="E3620" s="127">
        <f t="shared" si="419"/>
        <v>0</v>
      </c>
      <c r="F3620" s="127">
        <f t="shared" si="420"/>
        <v>0</v>
      </c>
      <c r="G3620" s="127">
        <f t="shared" si="421"/>
        <v>0</v>
      </c>
      <c r="H3620" s="131">
        <f t="shared" si="422"/>
        <v>0</v>
      </c>
      <c r="I3620" s="128">
        <f t="shared" si="423"/>
        <v>17</v>
      </c>
      <c r="J3620" s="156" t="str">
        <f t="shared" si="425"/>
        <v>2 5 9 597 005</v>
      </c>
      <c r="K3620" s="118">
        <f>SUMIFS(DATOS!$F:$F,DATOS!$A:$A,$C3620,DATOS!$G:$G,$N$1,DATOS!$E:$E,$Q$1)</f>
        <v>0</v>
      </c>
      <c r="L3620" s="118">
        <f>SUMIFS(DATOS!$F:$F,DATOS!$A:$A,$C3620,DATOS!$G:$G,$O$1,DATOS!$E:$E,$Q$1)</f>
        <v>0</v>
      </c>
      <c r="M3620" s="119">
        <f>SUMIFS(DATOS!$F:$F,DATOS!$A:$A,$C3620,DATOS!$G:$G,$P$1,DATOS!$E:$E,$Q$1)</f>
        <v>0</v>
      </c>
      <c r="N3620" s="117">
        <f>SUMIFS(DATOS!$F:$F,DATOS!$A:$A,$C3620,DATOS!$G:$G,$N$1,DATOS!$L:$L,$R$1)</f>
        <v>0</v>
      </c>
      <c r="O3620" s="118">
        <f>SUMIFS(DATOS!$F:$F,DATOS!$A:$A,$C3620,DATOS!$G:$G,$O$1,DATOS!$L:$L,$R$1)</f>
        <v>0</v>
      </c>
      <c r="P3620" s="119">
        <f>SUMIFS(DATOS!$F:$F,DATOS!$A:$A,$C3620,DATOS!$G:$G,$P$1,DATOS!$L:$L,$R$1)</f>
        <v>0</v>
      </c>
      <c r="Q3620" s="117">
        <f>SUMIFS(DATOS!$F:$F,DATOS!$A:$A,$C3620,DATOS!$G:$G,$N$1,DATOS!$J:$J,$S$1)</f>
        <v>0</v>
      </c>
      <c r="R3620" s="118">
        <f>SUMIFS(DATOS!$F:$F,DATOS!$A:$A,$C3620,DATOS!$G:$G,$O$1,DATOS!$J:$J,$S$1)</f>
        <v>0</v>
      </c>
      <c r="S3620" s="119">
        <f>SUMIFS(DATOS!$F:$F,DATOS!$A:$A,$C3620,DATOS!$G:$G,$P$1,DATOS!$J:$J,$S$1)</f>
        <v>0</v>
      </c>
      <c r="T3620" s="117">
        <f>SUMIFS(DATOS!$F:$F,DATOS!$A:$A,$C3620,DATOS!$G:$G,$N$1,DATOS!$K:$K,$T$1)</f>
        <v>0</v>
      </c>
      <c r="U3620" s="118">
        <f>SUMIFS(DATOS!$F:$F,DATOS!$A:$A,$C3620,DATOS!$G:$G,$O$1,DATOS!$K:$K,$T$1)</f>
        <v>0</v>
      </c>
      <c r="V3620" s="119">
        <f>SUMIFS(DATOS!$F:$F,DATOS!$A:$A,$C3620,DATOS!$G:$G,$P$1,DATOS!$K:$K,$R$1)</f>
        <v>0</v>
      </c>
    </row>
    <row r="3621" spans="1:22">
      <c r="A3621" s="128" t="s">
        <v>452</v>
      </c>
      <c r="B3621" s="128" t="str">
        <f t="shared" si="424"/>
        <v>2 5 9 598 001 001</v>
      </c>
      <c r="C3621" s="5" t="s">
        <v>5590</v>
      </c>
      <c r="D3621" t="s">
        <v>3487</v>
      </c>
      <c r="E3621" s="127">
        <f t="shared" si="419"/>
        <v>0</v>
      </c>
      <c r="F3621" s="127">
        <f t="shared" si="420"/>
        <v>0</v>
      </c>
      <c r="G3621" s="127">
        <f t="shared" si="421"/>
        <v>0</v>
      </c>
      <c r="H3621" s="131">
        <f t="shared" si="422"/>
        <v>0</v>
      </c>
      <c r="I3621" s="128">
        <f t="shared" si="423"/>
        <v>17</v>
      </c>
      <c r="J3621" s="156" t="str">
        <f t="shared" si="425"/>
        <v>2 5 9 598 001</v>
      </c>
      <c r="K3621" s="118">
        <f>SUMIFS(DATOS!$F:$F,DATOS!$A:$A,$C3621,DATOS!$G:$G,$N$1,DATOS!$E:$E,$Q$1)</f>
        <v>0</v>
      </c>
      <c r="L3621" s="118">
        <f>SUMIFS(DATOS!$F:$F,DATOS!$A:$A,$C3621,DATOS!$G:$G,$O$1,DATOS!$E:$E,$Q$1)</f>
        <v>0</v>
      </c>
      <c r="M3621" s="119">
        <f>SUMIFS(DATOS!$F:$F,DATOS!$A:$A,$C3621,DATOS!$G:$G,$P$1,DATOS!$E:$E,$Q$1)</f>
        <v>0</v>
      </c>
      <c r="N3621" s="117">
        <f>SUMIFS(DATOS!$F:$F,DATOS!$A:$A,$C3621,DATOS!$G:$G,$N$1,DATOS!$L:$L,$R$1)</f>
        <v>0</v>
      </c>
      <c r="O3621" s="118">
        <f>SUMIFS(DATOS!$F:$F,DATOS!$A:$A,$C3621,DATOS!$G:$G,$O$1,DATOS!$L:$L,$R$1)</f>
        <v>0</v>
      </c>
      <c r="P3621" s="119">
        <f>SUMIFS(DATOS!$F:$F,DATOS!$A:$A,$C3621,DATOS!$G:$G,$P$1,DATOS!$L:$L,$R$1)</f>
        <v>0</v>
      </c>
      <c r="Q3621" s="117">
        <f>SUMIFS(DATOS!$F:$F,DATOS!$A:$A,$C3621,DATOS!$G:$G,$N$1,DATOS!$J:$J,$S$1)</f>
        <v>0</v>
      </c>
      <c r="R3621" s="118">
        <f>SUMIFS(DATOS!$F:$F,DATOS!$A:$A,$C3621,DATOS!$G:$G,$O$1,DATOS!$J:$J,$S$1)</f>
        <v>0</v>
      </c>
      <c r="S3621" s="119">
        <f>SUMIFS(DATOS!$F:$F,DATOS!$A:$A,$C3621,DATOS!$G:$G,$P$1,DATOS!$J:$J,$S$1)</f>
        <v>0</v>
      </c>
      <c r="T3621" s="117">
        <f>SUMIFS(DATOS!$F:$F,DATOS!$A:$A,$C3621,DATOS!$G:$G,$N$1,DATOS!$K:$K,$T$1)</f>
        <v>0</v>
      </c>
      <c r="U3621" s="118">
        <f>SUMIFS(DATOS!$F:$F,DATOS!$A:$A,$C3621,DATOS!$G:$G,$O$1,DATOS!$K:$K,$T$1)</f>
        <v>0</v>
      </c>
      <c r="V3621" s="119">
        <f>SUMIFS(DATOS!$F:$F,DATOS!$A:$A,$C3621,DATOS!$G:$G,$P$1,DATOS!$K:$K,$R$1)</f>
        <v>0</v>
      </c>
    </row>
    <row r="3622" spans="1:22">
      <c r="A3622" s="128" t="s">
        <v>452</v>
      </c>
      <c r="B3622" s="128" t="str">
        <f t="shared" si="424"/>
        <v>2 5 9 598 002 001</v>
      </c>
      <c r="C3622" s="5" t="s">
        <v>10690</v>
      </c>
      <c r="D3622" t="s">
        <v>3487</v>
      </c>
      <c r="E3622" s="127">
        <f t="shared" si="419"/>
        <v>0</v>
      </c>
      <c r="F3622" s="127">
        <f t="shared" si="420"/>
        <v>0</v>
      </c>
      <c r="G3622" s="127">
        <f t="shared" si="421"/>
        <v>0</v>
      </c>
      <c r="H3622" s="131">
        <f t="shared" si="422"/>
        <v>0</v>
      </c>
      <c r="I3622" s="128">
        <f t="shared" si="423"/>
        <v>17</v>
      </c>
      <c r="J3622" s="156" t="str">
        <f t="shared" si="425"/>
        <v>2 5 9 598 002</v>
      </c>
      <c r="K3622" s="118">
        <f>SUMIFS(DATOS!$F:$F,DATOS!$A:$A,$C3622,DATOS!$G:$G,$N$1,DATOS!$E:$E,$Q$1)</f>
        <v>0</v>
      </c>
      <c r="L3622" s="118">
        <f>SUMIFS(DATOS!$F:$F,DATOS!$A:$A,$C3622,DATOS!$G:$G,$O$1,DATOS!$E:$E,$Q$1)</f>
        <v>0</v>
      </c>
      <c r="M3622" s="119">
        <f>SUMIFS(DATOS!$F:$F,DATOS!$A:$A,$C3622,DATOS!$G:$G,$P$1,DATOS!$E:$E,$Q$1)</f>
        <v>0</v>
      </c>
      <c r="N3622" s="117">
        <f>SUMIFS(DATOS!$F:$F,DATOS!$A:$A,$C3622,DATOS!$G:$G,$N$1,DATOS!$L:$L,$R$1)</f>
        <v>0</v>
      </c>
      <c r="O3622" s="118">
        <f>SUMIFS(DATOS!$F:$F,DATOS!$A:$A,$C3622,DATOS!$G:$G,$O$1,DATOS!$L:$L,$R$1)</f>
        <v>0</v>
      </c>
      <c r="P3622" s="119">
        <f>SUMIFS(DATOS!$F:$F,DATOS!$A:$A,$C3622,DATOS!$G:$G,$P$1,DATOS!$L:$L,$R$1)</f>
        <v>0</v>
      </c>
      <c r="Q3622" s="117">
        <f>SUMIFS(DATOS!$F:$F,DATOS!$A:$A,$C3622,DATOS!$G:$G,$N$1,DATOS!$J:$J,$S$1)</f>
        <v>0</v>
      </c>
      <c r="R3622" s="118">
        <f>SUMIFS(DATOS!$F:$F,DATOS!$A:$A,$C3622,DATOS!$G:$G,$O$1,DATOS!$J:$J,$S$1)</f>
        <v>0</v>
      </c>
      <c r="S3622" s="119">
        <f>SUMIFS(DATOS!$F:$F,DATOS!$A:$A,$C3622,DATOS!$G:$G,$P$1,DATOS!$J:$J,$S$1)</f>
        <v>0</v>
      </c>
      <c r="T3622" s="117">
        <f>SUMIFS(DATOS!$F:$F,DATOS!$A:$A,$C3622,DATOS!$G:$G,$N$1,DATOS!$K:$K,$T$1)</f>
        <v>0</v>
      </c>
      <c r="U3622" s="118">
        <f>SUMIFS(DATOS!$F:$F,DATOS!$A:$A,$C3622,DATOS!$G:$G,$O$1,DATOS!$K:$K,$T$1)</f>
        <v>0</v>
      </c>
      <c r="V3622" s="119">
        <f>SUMIFS(DATOS!$F:$F,DATOS!$A:$A,$C3622,DATOS!$G:$G,$P$1,DATOS!$K:$K,$R$1)</f>
        <v>0</v>
      </c>
    </row>
    <row r="3623" spans="1:22">
      <c r="A3623" s="128" t="s">
        <v>452</v>
      </c>
      <c r="B3623" s="128" t="str">
        <f t="shared" si="424"/>
        <v>2 5 9 598 003 001</v>
      </c>
      <c r="C3623" s="5" t="s">
        <v>10691</v>
      </c>
      <c r="D3623" t="s">
        <v>3487</v>
      </c>
      <c r="E3623" s="127">
        <f t="shared" si="419"/>
        <v>0</v>
      </c>
      <c r="F3623" s="127">
        <f t="shared" si="420"/>
        <v>0</v>
      </c>
      <c r="G3623" s="127">
        <f t="shared" si="421"/>
        <v>0</v>
      </c>
      <c r="H3623" s="131">
        <f t="shared" si="422"/>
        <v>0</v>
      </c>
      <c r="I3623" s="128">
        <f t="shared" si="423"/>
        <v>17</v>
      </c>
      <c r="J3623" s="156" t="str">
        <f t="shared" si="425"/>
        <v>2 5 9 598 003</v>
      </c>
      <c r="K3623" s="118">
        <f>SUMIFS(DATOS!$F:$F,DATOS!$A:$A,$C3623,DATOS!$G:$G,$N$1,DATOS!$E:$E,$Q$1)</f>
        <v>0</v>
      </c>
      <c r="L3623" s="118">
        <f>SUMIFS(DATOS!$F:$F,DATOS!$A:$A,$C3623,DATOS!$G:$G,$O$1,DATOS!$E:$E,$Q$1)</f>
        <v>0</v>
      </c>
      <c r="M3623" s="119">
        <f>SUMIFS(DATOS!$F:$F,DATOS!$A:$A,$C3623,DATOS!$G:$G,$P$1,DATOS!$E:$E,$Q$1)</f>
        <v>0</v>
      </c>
      <c r="N3623" s="117">
        <f>SUMIFS(DATOS!$F:$F,DATOS!$A:$A,$C3623,DATOS!$G:$G,$N$1,DATOS!$L:$L,$R$1)</f>
        <v>0</v>
      </c>
      <c r="O3623" s="118">
        <f>SUMIFS(DATOS!$F:$F,DATOS!$A:$A,$C3623,DATOS!$G:$G,$O$1,DATOS!$L:$L,$R$1)</f>
        <v>0</v>
      </c>
      <c r="P3623" s="119">
        <f>SUMIFS(DATOS!$F:$F,DATOS!$A:$A,$C3623,DATOS!$G:$G,$P$1,DATOS!$L:$L,$R$1)</f>
        <v>0</v>
      </c>
      <c r="Q3623" s="117">
        <f>SUMIFS(DATOS!$F:$F,DATOS!$A:$A,$C3623,DATOS!$G:$G,$N$1,DATOS!$J:$J,$S$1)</f>
        <v>0</v>
      </c>
      <c r="R3623" s="118">
        <f>SUMIFS(DATOS!$F:$F,DATOS!$A:$A,$C3623,DATOS!$G:$G,$O$1,DATOS!$J:$J,$S$1)</f>
        <v>0</v>
      </c>
      <c r="S3623" s="119">
        <f>SUMIFS(DATOS!$F:$F,DATOS!$A:$A,$C3623,DATOS!$G:$G,$P$1,DATOS!$J:$J,$S$1)</f>
        <v>0</v>
      </c>
      <c r="T3623" s="117">
        <f>SUMIFS(DATOS!$F:$F,DATOS!$A:$A,$C3623,DATOS!$G:$G,$N$1,DATOS!$K:$K,$T$1)</f>
        <v>0</v>
      </c>
      <c r="U3623" s="118">
        <f>SUMIFS(DATOS!$F:$F,DATOS!$A:$A,$C3623,DATOS!$G:$G,$O$1,DATOS!$K:$K,$T$1)</f>
        <v>0</v>
      </c>
      <c r="V3623" s="119">
        <f>SUMIFS(DATOS!$F:$F,DATOS!$A:$A,$C3623,DATOS!$G:$G,$P$1,DATOS!$K:$K,$R$1)</f>
        <v>0</v>
      </c>
    </row>
    <row r="3624" spans="1:22">
      <c r="A3624" s="128" t="s">
        <v>452</v>
      </c>
      <c r="B3624" s="128" t="str">
        <f t="shared" si="424"/>
        <v>2 5 9 598 004 001</v>
      </c>
      <c r="C3624" s="5" t="s">
        <v>10692</v>
      </c>
      <c r="D3624" t="s">
        <v>3487</v>
      </c>
      <c r="E3624" s="127">
        <f t="shared" si="419"/>
        <v>0</v>
      </c>
      <c r="F3624" s="127">
        <f t="shared" si="420"/>
        <v>0</v>
      </c>
      <c r="G3624" s="127">
        <f t="shared" si="421"/>
        <v>0</v>
      </c>
      <c r="H3624" s="131">
        <f t="shared" si="422"/>
        <v>0</v>
      </c>
      <c r="I3624" s="128">
        <f t="shared" si="423"/>
        <v>17</v>
      </c>
      <c r="J3624" s="156" t="str">
        <f t="shared" si="425"/>
        <v>2 5 9 598 004</v>
      </c>
      <c r="K3624" s="118">
        <f>SUMIFS(DATOS!$F:$F,DATOS!$A:$A,$C3624,DATOS!$G:$G,$N$1,DATOS!$E:$E,$Q$1)</f>
        <v>0</v>
      </c>
      <c r="L3624" s="118">
        <f>SUMIFS(DATOS!$F:$F,DATOS!$A:$A,$C3624,DATOS!$G:$G,$O$1,DATOS!$E:$E,$Q$1)</f>
        <v>0</v>
      </c>
      <c r="M3624" s="119">
        <f>SUMIFS(DATOS!$F:$F,DATOS!$A:$A,$C3624,DATOS!$G:$G,$P$1,DATOS!$E:$E,$Q$1)</f>
        <v>0</v>
      </c>
      <c r="N3624" s="117">
        <f>SUMIFS(DATOS!$F:$F,DATOS!$A:$A,$C3624,DATOS!$G:$G,$N$1,DATOS!$L:$L,$R$1)</f>
        <v>0</v>
      </c>
      <c r="O3624" s="118">
        <f>SUMIFS(DATOS!$F:$F,DATOS!$A:$A,$C3624,DATOS!$G:$G,$O$1,DATOS!$L:$L,$R$1)</f>
        <v>0</v>
      </c>
      <c r="P3624" s="119">
        <f>SUMIFS(DATOS!$F:$F,DATOS!$A:$A,$C3624,DATOS!$G:$G,$P$1,DATOS!$L:$L,$R$1)</f>
        <v>0</v>
      </c>
      <c r="Q3624" s="117">
        <f>SUMIFS(DATOS!$F:$F,DATOS!$A:$A,$C3624,DATOS!$G:$G,$N$1,DATOS!$J:$J,$S$1)</f>
        <v>0</v>
      </c>
      <c r="R3624" s="118">
        <f>SUMIFS(DATOS!$F:$F,DATOS!$A:$A,$C3624,DATOS!$G:$G,$O$1,DATOS!$J:$J,$S$1)</f>
        <v>0</v>
      </c>
      <c r="S3624" s="119">
        <f>SUMIFS(DATOS!$F:$F,DATOS!$A:$A,$C3624,DATOS!$G:$G,$P$1,DATOS!$J:$J,$S$1)</f>
        <v>0</v>
      </c>
      <c r="T3624" s="117">
        <f>SUMIFS(DATOS!$F:$F,DATOS!$A:$A,$C3624,DATOS!$G:$G,$N$1,DATOS!$K:$K,$T$1)</f>
        <v>0</v>
      </c>
      <c r="U3624" s="118">
        <f>SUMIFS(DATOS!$F:$F,DATOS!$A:$A,$C3624,DATOS!$G:$G,$O$1,DATOS!$K:$K,$T$1)</f>
        <v>0</v>
      </c>
      <c r="V3624" s="119">
        <f>SUMIFS(DATOS!$F:$F,DATOS!$A:$A,$C3624,DATOS!$G:$G,$P$1,DATOS!$K:$K,$R$1)</f>
        <v>0</v>
      </c>
    </row>
    <row r="3625" spans="1:22">
      <c r="A3625" s="128" t="s">
        <v>452</v>
      </c>
      <c r="B3625" s="128" t="str">
        <f t="shared" si="424"/>
        <v>2 5 9 598 005 001</v>
      </c>
      <c r="C3625" s="5" t="s">
        <v>10693</v>
      </c>
      <c r="D3625" t="s">
        <v>3487</v>
      </c>
      <c r="E3625" s="127">
        <f t="shared" si="419"/>
        <v>0</v>
      </c>
      <c r="F3625" s="127">
        <f t="shared" si="420"/>
        <v>0</v>
      </c>
      <c r="G3625" s="127">
        <f t="shared" si="421"/>
        <v>0</v>
      </c>
      <c r="H3625" s="131">
        <f t="shared" si="422"/>
        <v>0</v>
      </c>
      <c r="I3625" s="128">
        <f t="shared" si="423"/>
        <v>17</v>
      </c>
      <c r="J3625" s="156" t="str">
        <f t="shared" si="425"/>
        <v>2 5 9 598 005</v>
      </c>
      <c r="K3625" s="118">
        <f>SUMIFS(DATOS!$F:$F,DATOS!$A:$A,$C3625,DATOS!$G:$G,$N$1,DATOS!$E:$E,$Q$1)</f>
        <v>0</v>
      </c>
      <c r="L3625" s="118">
        <f>SUMIFS(DATOS!$F:$F,DATOS!$A:$A,$C3625,DATOS!$G:$G,$O$1,DATOS!$E:$E,$Q$1)</f>
        <v>0</v>
      </c>
      <c r="M3625" s="119">
        <f>SUMIFS(DATOS!$F:$F,DATOS!$A:$A,$C3625,DATOS!$G:$G,$P$1,DATOS!$E:$E,$Q$1)</f>
        <v>0</v>
      </c>
      <c r="N3625" s="117">
        <f>SUMIFS(DATOS!$F:$F,DATOS!$A:$A,$C3625,DATOS!$G:$G,$N$1,DATOS!$L:$L,$R$1)</f>
        <v>0</v>
      </c>
      <c r="O3625" s="118">
        <f>SUMIFS(DATOS!$F:$F,DATOS!$A:$A,$C3625,DATOS!$G:$G,$O$1,DATOS!$L:$L,$R$1)</f>
        <v>0</v>
      </c>
      <c r="P3625" s="119">
        <f>SUMIFS(DATOS!$F:$F,DATOS!$A:$A,$C3625,DATOS!$G:$G,$P$1,DATOS!$L:$L,$R$1)</f>
        <v>0</v>
      </c>
      <c r="Q3625" s="117">
        <f>SUMIFS(DATOS!$F:$F,DATOS!$A:$A,$C3625,DATOS!$G:$G,$N$1,DATOS!$J:$J,$S$1)</f>
        <v>0</v>
      </c>
      <c r="R3625" s="118">
        <f>SUMIFS(DATOS!$F:$F,DATOS!$A:$A,$C3625,DATOS!$G:$G,$O$1,DATOS!$J:$J,$S$1)</f>
        <v>0</v>
      </c>
      <c r="S3625" s="119">
        <f>SUMIFS(DATOS!$F:$F,DATOS!$A:$A,$C3625,DATOS!$G:$G,$P$1,DATOS!$J:$J,$S$1)</f>
        <v>0</v>
      </c>
      <c r="T3625" s="117">
        <f>SUMIFS(DATOS!$F:$F,DATOS!$A:$A,$C3625,DATOS!$G:$G,$N$1,DATOS!$K:$K,$T$1)</f>
        <v>0</v>
      </c>
      <c r="U3625" s="118">
        <f>SUMIFS(DATOS!$F:$F,DATOS!$A:$A,$C3625,DATOS!$G:$G,$O$1,DATOS!$K:$K,$T$1)</f>
        <v>0</v>
      </c>
      <c r="V3625" s="119">
        <f>SUMIFS(DATOS!$F:$F,DATOS!$A:$A,$C3625,DATOS!$G:$G,$P$1,DATOS!$K:$K,$R$1)</f>
        <v>0</v>
      </c>
    </row>
    <row r="3626" spans="1:22">
      <c r="A3626" s="128" t="s">
        <v>452</v>
      </c>
      <c r="B3626" s="128" t="str">
        <f t="shared" si="424"/>
        <v>2 5 9 599 001 001</v>
      </c>
      <c r="C3626" s="5" t="s">
        <v>5598</v>
      </c>
      <c r="D3626" t="s">
        <v>3488</v>
      </c>
      <c r="E3626" s="127">
        <f t="shared" si="419"/>
        <v>0</v>
      </c>
      <c r="F3626" s="127">
        <f t="shared" si="420"/>
        <v>0</v>
      </c>
      <c r="G3626" s="127">
        <f t="shared" si="421"/>
        <v>0</v>
      </c>
      <c r="H3626" s="131">
        <f t="shared" si="422"/>
        <v>0</v>
      </c>
      <c r="I3626" s="128">
        <f t="shared" si="423"/>
        <v>17</v>
      </c>
      <c r="J3626" s="156" t="str">
        <f t="shared" si="425"/>
        <v>2 5 9 599 001</v>
      </c>
      <c r="K3626" s="118">
        <f>SUMIFS(DATOS!$F:$F,DATOS!$A:$A,$C3626,DATOS!$G:$G,$N$1,DATOS!$E:$E,$Q$1)</f>
        <v>0</v>
      </c>
      <c r="L3626" s="118">
        <f>SUMIFS(DATOS!$F:$F,DATOS!$A:$A,$C3626,DATOS!$G:$G,$O$1,DATOS!$E:$E,$Q$1)</f>
        <v>0</v>
      </c>
      <c r="M3626" s="119">
        <f>SUMIFS(DATOS!$F:$F,DATOS!$A:$A,$C3626,DATOS!$G:$G,$P$1,DATOS!$E:$E,$Q$1)</f>
        <v>0</v>
      </c>
      <c r="N3626" s="117">
        <f>SUMIFS(DATOS!$F:$F,DATOS!$A:$A,$C3626,DATOS!$G:$G,$N$1,DATOS!$L:$L,$R$1)</f>
        <v>0</v>
      </c>
      <c r="O3626" s="118">
        <f>SUMIFS(DATOS!$F:$F,DATOS!$A:$A,$C3626,DATOS!$G:$G,$O$1,DATOS!$L:$L,$R$1)</f>
        <v>0</v>
      </c>
      <c r="P3626" s="119">
        <f>SUMIFS(DATOS!$F:$F,DATOS!$A:$A,$C3626,DATOS!$G:$G,$P$1,DATOS!$L:$L,$R$1)</f>
        <v>0</v>
      </c>
      <c r="Q3626" s="117">
        <f>SUMIFS(DATOS!$F:$F,DATOS!$A:$A,$C3626,DATOS!$G:$G,$N$1,DATOS!$J:$J,$S$1)</f>
        <v>0</v>
      </c>
      <c r="R3626" s="118">
        <f>SUMIFS(DATOS!$F:$F,DATOS!$A:$A,$C3626,DATOS!$G:$G,$O$1,DATOS!$J:$J,$S$1)</f>
        <v>0</v>
      </c>
      <c r="S3626" s="119">
        <f>SUMIFS(DATOS!$F:$F,DATOS!$A:$A,$C3626,DATOS!$G:$G,$P$1,DATOS!$J:$J,$S$1)</f>
        <v>0</v>
      </c>
      <c r="T3626" s="117">
        <f>SUMIFS(DATOS!$F:$F,DATOS!$A:$A,$C3626,DATOS!$G:$G,$N$1,DATOS!$K:$K,$T$1)</f>
        <v>0</v>
      </c>
      <c r="U3626" s="118">
        <f>SUMIFS(DATOS!$F:$F,DATOS!$A:$A,$C3626,DATOS!$G:$G,$O$1,DATOS!$K:$K,$T$1)</f>
        <v>0</v>
      </c>
      <c r="V3626" s="119">
        <f>SUMIFS(DATOS!$F:$F,DATOS!$A:$A,$C3626,DATOS!$G:$G,$P$1,DATOS!$K:$K,$R$1)</f>
        <v>0</v>
      </c>
    </row>
    <row r="3627" spans="1:22">
      <c r="A3627" s="128" t="s">
        <v>452</v>
      </c>
      <c r="B3627" s="128" t="str">
        <f t="shared" si="424"/>
        <v>2 5 9 599 002 001</v>
      </c>
      <c r="C3627" s="5" t="s">
        <v>10694</v>
      </c>
      <c r="D3627" t="s">
        <v>3488</v>
      </c>
      <c r="E3627" s="127">
        <f t="shared" si="419"/>
        <v>0</v>
      </c>
      <c r="F3627" s="127">
        <f t="shared" si="420"/>
        <v>0</v>
      </c>
      <c r="G3627" s="127">
        <f t="shared" si="421"/>
        <v>0</v>
      </c>
      <c r="H3627" s="131">
        <f t="shared" si="422"/>
        <v>0</v>
      </c>
      <c r="I3627" s="128">
        <f t="shared" si="423"/>
        <v>17</v>
      </c>
      <c r="J3627" s="156" t="str">
        <f t="shared" si="425"/>
        <v>2 5 9 599 002</v>
      </c>
      <c r="K3627" s="118">
        <f>SUMIFS(DATOS!$F:$F,DATOS!$A:$A,$C3627,DATOS!$G:$G,$N$1,DATOS!$E:$E,$Q$1)</f>
        <v>0</v>
      </c>
      <c r="L3627" s="118">
        <f>SUMIFS(DATOS!$F:$F,DATOS!$A:$A,$C3627,DATOS!$G:$G,$O$1,DATOS!$E:$E,$Q$1)</f>
        <v>0</v>
      </c>
      <c r="M3627" s="119">
        <f>SUMIFS(DATOS!$F:$F,DATOS!$A:$A,$C3627,DATOS!$G:$G,$P$1,DATOS!$E:$E,$Q$1)</f>
        <v>0</v>
      </c>
      <c r="N3627" s="117">
        <f>SUMIFS(DATOS!$F:$F,DATOS!$A:$A,$C3627,DATOS!$G:$G,$N$1,DATOS!$L:$L,$R$1)</f>
        <v>0</v>
      </c>
      <c r="O3627" s="118">
        <f>SUMIFS(DATOS!$F:$F,DATOS!$A:$A,$C3627,DATOS!$G:$G,$O$1,DATOS!$L:$L,$R$1)</f>
        <v>0</v>
      </c>
      <c r="P3627" s="119">
        <f>SUMIFS(DATOS!$F:$F,DATOS!$A:$A,$C3627,DATOS!$G:$G,$P$1,DATOS!$L:$L,$R$1)</f>
        <v>0</v>
      </c>
      <c r="Q3627" s="117">
        <f>SUMIFS(DATOS!$F:$F,DATOS!$A:$A,$C3627,DATOS!$G:$G,$N$1,DATOS!$J:$J,$S$1)</f>
        <v>0</v>
      </c>
      <c r="R3627" s="118">
        <f>SUMIFS(DATOS!$F:$F,DATOS!$A:$A,$C3627,DATOS!$G:$G,$O$1,DATOS!$J:$J,$S$1)</f>
        <v>0</v>
      </c>
      <c r="S3627" s="119">
        <f>SUMIFS(DATOS!$F:$F,DATOS!$A:$A,$C3627,DATOS!$G:$G,$P$1,DATOS!$J:$J,$S$1)</f>
        <v>0</v>
      </c>
      <c r="T3627" s="117">
        <f>SUMIFS(DATOS!$F:$F,DATOS!$A:$A,$C3627,DATOS!$G:$G,$N$1,DATOS!$K:$K,$T$1)</f>
        <v>0</v>
      </c>
      <c r="U3627" s="118">
        <f>SUMIFS(DATOS!$F:$F,DATOS!$A:$A,$C3627,DATOS!$G:$G,$O$1,DATOS!$K:$K,$T$1)</f>
        <v>0</v>
      </c>
      <c r="V3627" s="119">
        <f>SUMIFS(DATOS!$F:$F,DATOS!$A:$A,$C3627,DATOS!$G:$G,$P$1,DATOS!$K:$K,$R$1)</f>
        <v>0</v>
      </c>
    </row>
    <row r="3628" spans="1:22">
      <c r="A3628" s="128" t="s">
        <v>452</v>
      </c>
      <c r="B3628" s="128" t="str">
        <f t="shared" si="424"/>
        <v>2 5 9 599 003 001</v>
      </c>
      <c r="C3628" s="5" t="s">
        <v>10695</v>
      </c>
      <c r="D3628" t="s">
        <v>3488</v>
      </c>
      <c r="E3628" s="127">
        <f t="shared" si="419"/>
        <v>0</v>
      </c>
      <c r="F3628" s="127">
        <f t="shared" si="420"/>
        <v>0</v>
      </c>
      <c r="G3628" s="127">
        <f t="shared" si="421"/>
        <v>0</v>
      </c>
      <c r="H3628" s="131">
        <f t="shared" si="422"/>
        <v>0</v>
      </c>
      <c r="I3628" s="128">
        <f t="shared" si="423"/>
        <v>17</v>
      </c>
      <c r="J3628" s="156" t="str">
        <f t="shared" si="425"/>
        <v>2 5 9 599 003</v>
      </c>
      <c r="K3628" s="118">
        <f>SUMIFS(DATOS!$F:$F,DATOS!$A:$A,$C3628,DATOS!$G:$G,$N$1,DATOS!$E:$E,$Q$1)</f>
        <v>0</v>
      </c>
      <c r="L3628" s="118">
        <f>SUMIFS(DATOS!$F:$F,DATOS!$A:$A,$C3628,DATOS!$G:$G,$O$1,DATOS!$E:$E,$Q$1)</f>
        <v>0</v>
      </c>
      <c r="M3628" s="119">
        <f>SUMIFS(DATOS!$F:$F,DATOS!$A:$A,$C3628,DATOS!$G:$G,$P$1,DATOS!$E:$E,$Q$1)</f>
        <v>0</v>
      </c>
      <c r="N3628" s="117">
        <f>SUMIFS(DATOS!$F:$F,DATOS!$A:$A,$C3628,DATOS!$G:$G,$N$1,DATOS!$L:$L,$R$1)</f>
        <v>0</v>
      </c>
      <c r="O3628" s="118">
        <f>SUMIFS(DATOS!$F:$F,DATOS!$A:$A,$C3628,DATOS!$G:$G,$O$1,DATOS!$L:$L,$R$1)</f>
        <v>0</v>
      </c>
      <c r="P3628" s="119">
        <f>SUMIFS(DATOS!$F:$F,DATOS!$A:$A,$C3628,DATOS!$G:$G,$P$1,DATOS!$L:$L,$R$1)</f>
        <v>0</v>
      </c>
      <c r="Q3628" s="117">
        <f>SUMIFS(DATOS!$F:$F,DATOS!$A:$A,$C3628,DATOS!$G:$G,$N$1,DATOS!$J:$J,$S$1)</f>
        <v>0</v>
      </c>
      <c r="R3628" s="118">
        <f>SUMIFS(DATOS!$F:$F,DATOS!$A:$A,$C3628,DATOS!$G:$G,$O$1,DATOS!$J:$J,$S$1)</f>
        <v>0</v>
      </c>
      <c r="S3628" s="119">
        <f>SUMIFS(DATOS!$F:$F,DATOS!$A:$A,$C3628,DATOS!$G:$G,$P$1,DATOS!$J:$J,$S$1)</f>
        <v>0</v>
      </c>
      <c r="T3628" s="117">
        <f>SUMIFS(DATOS!$F:$F,DATOS!$A:$A,$C3628,DATOS!$G:$G,$N$1,DATOS!$K:$K,$T$1)</f>
        <v>0</v>
      </c>
      <c r="U3628" s="118">
        <f>SUMIFS(DATOS!$F:$F,DATOS!$A:$A,$C3628,DATOS!$G:$G,$O$1,DATOS!$K:$K,$T$1)</f>
        <v>0</v>
      </c>
      <c r="V3628" s="119">
        <f>SUMIFS(DATOS!$F:$F,DATOS!$A:$A,$C3628,DATOS!$G:$G,$P$1,DATOS!$K:$K,$R$1)</f>
        <v>0</v>
      </c>
    </row>
    <row r="3629" spans="1:22">
      <c r="A3629" s="128" t="s">
        <v>452</v>
      </c>
      <c r="B3629" s="128" t="str">
        <f t="shared" si="424"/>
        <v>2 5 9 599 004 001</v>
      </c>
      <c r="C3629" s="5" t="s">
        <v>10696</v>
      </c>
      <c r="D3629" t="s">
        <v>3488</v>
      </c>
      <c r="E3629" s="127">
        <f t="shared" si="419"/>
        <v>0</v>
      </c>
      <c r="F3629" s="127">
        <f t="shared" si="420"/>
        <v>0</v>
      </c>
      <c r="G3629" s="127">
        <f t="shared" si="421"/>
        <v>0</v>
      </c>
      <c r="H3629" s="131">
        <f t="shared" si="422"/>
        <v>0</v>
      </c>
      <c r="I3629" s="128">
        <f t="shared" si="423"/>
        <v>17</v>
      </c>
      <c r="J3629" s="156" t="str">
        <f t="shared" si="425"/>
        <v>2 5 9 599 004</v>
      </c>
      <c r="K3629" s="118">
        <f>SUMIFS(DATOS!$F:$F,DATOS!$A:$A,$C3629,DATOS!$G:$G,$N$1,DATOS!$E:$E,$Q$1)</f>
        <v>0</v>
      </c>
      <c r="L3629" s="118">
        <f>SUMIFS(DATOS!$F:$F,DATOS!$A:$A,$C3629,DATOS!$G:$G,$O$1,DATOS!$E:$E,$Q$1)</f>
        <v>0</v>
      </c>
      <c r="M3629" s="119">
        <f>SUMIFS(DATOS!$F:$F,DATOS!$A:$A,$C3629,DATOS!$G:$G,$P$1,DATOS!$E:$E,$Q$1)</f>
        <v>0</v>
      </c>
      <c r="N3629" s="117">
        <f>SUMIFS(DATOS!$F:$F,DATOS!$A:$A,$C3629,DATOS!$G:$G,$N$1,DATOS!$L:$L,$R$1)</f>
        <v>0</v>
      </c>
      <c r="O3629" s="118">
        <f>SUMIFS(DATOS!$F:$F,DATOS!$A:$A,$C3629,DATOS!$G:$G,$O$1,DATOS!$L:$L,$R$1)</f>
        <v>0</v>
      </c>
      <c r="P3629" s="119">
        <f>SUMIFS(DATOS!$F:$F,DATOS!$A:$A,$C3629,DATOS!$G:$G,$P$1,DATOS!$L:$L,$R$1)</f>
        <v>0</v>
      </c>
      <c r="Q3629" s="117">
        <f>SUMIFS(DATOS!$F:$F,DATOS!$A:$A,$C3629,DATOS!$G:$G,$N$1,DATOS!$J:$J,$S$1)</f>
        <v>0</v>
      </c>
      <c r="R3629" s="118">
        <f>SUMIFS(DATOS!$F:$F,DATOS!$A:$A,$C3629,DATOS!$G:$G,$O$1,DATOS!$J:$J,$S$1)</f>
        <v>0</v>
      </c>
      <c r="S3629" s="119">
        <f>SUMIFS(DATOS!$F:$F,DATOS!$A:$A,$C3629,DATOS!$G:$G,$P$1,DATOS!$J:$J,$S$1)</f>
        <v>0</v>
      </c>
      <c r="T3629" s="117">
        <f>SUMIFS(DATOS!$F:$F,DATOS!$A:$A,$C3629,DATOS!$G:$G,$N$1,DATOS!$K:$K,$T$1)</f>
        <v>0</v>
      </c>
      <c r="U3629" s="118">
        <f>SUMIFS(DATOS!$F:$F,DATOS!$A:$A,$C3629,DATOS!$G:$G,$O$1,DATOS!$K:$K,$T$1)</f>
        <v>0</v>
      </c>
      <c r="V3629" s="119">
        <f>SUMIFS(DATOS!$F:$F,DATOS!$A:$A,$C3629,DATOS!$G:$G,$P$1,DATOS!$K:$K,$R$1)</f>
        <v>0</v>
      </c>
    </row>
    <row r="3630" spans="1:22">
      <c r="A3630" s="128" t="s">
        <v>452</v>
      </c>
      <c r="B3630" s="128" t="str">
        <f t="shared" si="424"/>
        <v>2 5 9 599 005 001</v>
      </c>
      <c r="C3630" s="5" t="s">
        <v>10697</v>
      </c>
      <c r="D3630" t="s">
        <v>3488</v>
      </c>
      <c r="E3630" s="127">
        <f t="shared" ref="E3630:E3693" si="426">SUBTOTAL(9,K3630,N3630,Q3630,T3630)</f>
        <v>0</v>
      </c>
      <c r="F3630" s="127">
        <f t="shared" ref="F3630:F3693" si="427">SUBTOTAL(9,L3630,O3630,R3630,U3630)</f>
        <v>0</v>
      </c>
      <c r="G3630" s="127">
        <f t="shared" ref="G3630:G3693" si="428">SUBTOTAL(9,M3630,P3630,S3630,V3630)</f>
        <v>0</v>
      </c>
      <c r="H3630" s="131">
        <f t="shared" ref="H3630:H3693" si="429">SUM(E3630:G3630)</f>
        <v>0</v>
      </c>
      <c r="I3630" s="128">
        <f t="shared" ref="I3630:I3693" si="430">LEN(C3630)</f>
        <v>17</v>
      </c>
      <c r="J3630" s="156" t="str">
        <f t="shared" si="425"/>
        <v>2 5 9 599 005</v>
      </c>
      <c r="K3630" s="118">
        <f>SUMIFS(DATOS!$F:$F,DATOS!$A:$A,$C3630,DATOS!$G:$G,$N$1,DATOS!$E:$E,$Q$1)</f>
        <v>0</v>
      </c>
      <c r="L3630" s="118">
        <f>SUMIFS(DATOS!$F:$F,DATOS!$A:$A,$C3630,DATOS!$G:$G,$O$1,DATOS!$E:$E,$Q$1)</f>
        <v>0</v>
      </c>
      <c r="M3630" s="119">
        <f>SUMIFS(DATOS!$F:$F,DATOS!$A:$A,$C3630,DATOS!$G:$G,$P$1,DATOS!$E:$E,$Q$1)</f>
        <v>0</v>
      </c>
      <c r="N3630" s="117">
        <f>SUMIFS(DATOS!$F:$F,DATOS!$A:$A,$C3630,DATOS!$G:$G,$N$1,DATOS!$L:$L,$R$1)</f>
        <v>0</v>
      </c>
      <c r="O3630" s="118">
        <f>SUMIFS(DATOS!$F:$F,DATOS!$A:$A,$C3630,DATOS!$G:$G,$O$1,DATOS!$L:$L,$R$1)</f>
        <v>0</v>
      </c>
      <c r="P3630" s="119">
        <f>SUMIFS(DATOS!$F:$F,DATOS!$A:$A,$C3630,DATOS!$G:$G,$P$1,DATOS!$L:$L,$R$1)</f>
        <v>0</v>
      </c>
      <c r="Q3630" s="117">
        <f>SUMIFS(DATOS!$F:$F,DATOS!$A:$A,$C3630,DATOS!$G:$G,$N$1,DATOS!$J:$J,$S$1)</f>
        <v>0</v>
      </c>
      <c r="R3630" s="118">
        <f>SUMIFS(DATOS!$F:$F,DATOS!$A:$A,$C3630,DATOS!$G:$G,$O$1,DATOS!$J:$J,$S$1)</f>
        <v>0</v>
      </c>
      <c r="S3630" s="119">
        <f>SUMIFS(DATOS!$F:$F,DATOS!$A:$A,$C3630,DATOS!$G:$G,$P$1,DATOS!$J:$J,$S$1)</f>
        <v>0</v>
      </c>
      <c r="T3630" s="117">
        <f>SUMIFS(DATOS!$F:$F,DATOS!$A:$A,$C3630,DATOS!$G:$G,$N$1,DATOS!$K:$K,$T$1)</f>
        <v>0</v>
      </c>
      <c r="U3630" s="118">
        <f>SUMIFS(DATOS!$F:$F,DATOS!$A:$A,$C3630,DATOS!$G:$G,$O$1,DATOS!$K:$K,$T$1)</f>
        <v>0</v>
      </c>
      <c r="V3630" s="119">
        <f>SUMIFS(DATOS!$F:$F,DATOS!$A:$A,$C3630,DATOS!$G:$G,$P$1,DATOS!$K:$K,$R$1)</f>
        <v>0</v>
      </c>
    </row>
    <row r="3631" spans="1:22">
      <c r="A3631" s="128" t="s">
        <v>452</v>
      </c>
      <c r="B3631" s="128" t="str">
        <f t="shared" si="424"/>
        <v>2 6 1 611 001 001</v>
      </c>
      <c r="C3631" s="5" t="s">
        <v>5606</v>
      </c>
      <c r="D3631" t="s">
        <v>3489</v>
      </c>
      <c r="E3631" s="127">
        <f t="shared" si="426"/>
        <v>0</v>
      </c>
      <c r="F3631" s="127">
        <f t="shared" si="427"/>
        <v>0</v>
      </c>
      <c r="G3631" s="127">
        <f t="shared" si="428"/>
        <v>0</v>
      </c>
      <c r="H3631" s="131">
        <f t="shared" si="429"/>
        <v>0</v>
      </c>
      <c r="I3631" s="128">
        <f t="shared" si="430"/>
        <v>17</v>
      </c>
      <c r="J3631" s="156" t="str">
        <f t="shared" si="425"/>
        <v>2 6 1 611 001</v>
      </c>
      <c r="K3631" s="118">
        <f>SUMIFS(DATOS!$F:$F,DATOS!$A:$A,$C3631,DATOS!$G:$G,$N$1,DATOS!$E:$E,$Q$1)</f>
        <v>0</v>
      </c>
      <c r="L3631" s="118">
        <f>SUMIFS(DATOS!$F:$F,DATOS!$A:$A,$C3631,DATOS!$G:$G,$O$1,DATOS!$E:$E,$Q$1)</f>
        <v>0</v>
      </c>
      <c r="M3631" s="119">
        <f>SUMIFS(DATOS!$F:$F,DATOS!$A:$A,$C3631,DATOS!$G:$G,$P$1,DATOS!$E:$E,$Q$1)</f>
        <v>0</v>
      </c>
      <c r="N3631" s="117">
        <f>SUMIFS(DATOS!$F:$F,DATOS!$A:$A,$C3631,DATOS!$G:$G,$N$1,DATOS!$L:$L,$R$1)</f>
        <v>0</v>
      </c>
      <c r="O3631" s="118">
        <f>SUMIFS(DATOS!$F:$F,DATOS!$A:$A,$C3631,DATOS!$G:$G,$O$1,DATOS!$L:$L,$R$1)</f>
        <v>0</v>
      </c>
      <c r="P3631" s="119">
        <f>SUMIFS(DATOS!$F:$F,DATOS!$A:$A,$C3631,DATOS!$G:$G,$P$1,DATOS!$L:$L,$R$1)</f>
        <v>0</v>
      </c>
      <c r="Q3631" s="117">
        <f>SUMIFS(DATOS!$F:$F,DATOS!$A:$A,$C3631,DATOS!$G:$G,$N$1,DATOS!$J:$J,$S$1)</f>
        <v>0</v>
      </c>
      <c r="R3631" s="118">
        <f>SUMIFS(DATOS!$F:$F,DATOS!$A:$A,$C3631,DATOS!$G:$G,$O$1,DATOS!$J:$J,$S$1)</f>
        <v>0</v>
      </c>
      <c r="S3631" s="119">
        <f>SUMIFS(DATOS!$F:$F,DATOS!$A:$A,$C3631,DATOS!$G:$G,$P$1,DATOS!$J:$J,$S$1)</f>
        <v>0</v>
      </c>
      <c r="T3631" s="117">
        <f>SUMIFS(DATOS!$F:$F,DATOS!$A:$A,$C3631,DATOS!$G:$G,$N$1,DATOS!$K:$K,$T$1)</f>
        <v>0</v>
      </c>
      <c r="U3631" s="118">
        <f>SUMIFS(DATOS!$F:$F,DATOS!$A:$A,$C3631,DATOS!$G:$G,$O$1,DATOS!$K:$K,$T$1)</f>
        <v>0</v>
      </c>
      <c r="V3631" s="119">
        <f>SUMIFS(DATOS!$F:$F,DATOS!$A:$A,$C3631,DATOS!$G:$G,$P$1,DATOS!$K:$K,$R$1)</f>
        <v>0</v>
      </c>
    </row>
    <row r="3632" spans="1:22">
      <c r="A3632" s="128" t="s">
        <v>452</v>
      </c>
      <c r="B3632" s="128" t="str">
        <f t="shared" si="424"/>
        <v>2 6 1 611 002 001</v>
      </c>
      <c r="C3632" s="5" t="s">
        <v>10698</v>
      </c>
      <c r="D3632" t="s">
        <v>3489</v>
      </c>
      <c r="E3632" s="127">
        <f t="shared" si="426"/>
        <v>0</v>
      </c>
      <c r="F3632" s="127">
        <f t="shared" si="427"/>
        <v>0</v>
      </c>
      <c r="G3632" s="127">
        <f t="shared" si="428"/>
        <v>0</v>
      </c>
      <c r="H3632" s="131">
        <f t="shared" si="429"/>
        <v>0</v>
      </c>
      <c r="I3632" s="128">
        <f t="shared" si="430"/>
        <v>17</v>
      </c>
      <c r="J3632" s="156" t="str">
        <f t="shared" si="425"/>
        <v>2 6 1 611 002</v>
      </c>
      <c r="K3632" s="118">
        <f>SUMIFS(DATOS!$F:$F,DATOS!$A:$A,$C3632,DATOS!$G:$G,$N$1,DATOS!$E:$E,$Q$1)</f>
        <v>0</v>
      </c>
      <c r="L3632" s="118">
        <f>SUMIFS(DATOS!$F:$F,DATOS!$A:$A,$C3632,DATOS!$G:$G,$O$1,DATOS!$E:$E,$Q$1)</f>
        <v>0</v>
      </c>
      <c r="M3632" s="119">
        <f>SUMIFS(DATOS!$F:$F,DATOS!$A:$A,$C3632,DATOS!$G:$G,$P$1,DATOS!$E:$E,$Q$1)</f>
        <v>0</v>
      </c>
      <c r="N3632" s="117">
        <f>SUMIFS(DATOS!$F:$F,DATOS!$A:$A,$C3632,DATOS!$G:$G,$N$1,DATOS!$L:$L,$R$1)</f>
        <v>0</v>
      </c>
      <c r="O3632" s="118">
        <f>SUMIFS(DATOS!$F:$F,DATOS!$A:$A,$C3632,DATOS!$G:$G,$O$1,DATOS!$L:$L,$R$1)</f>
        <v>0</v>
      </c>
      <c r="P3632" s="119">
        <f>SUMIFS(DATOS!$F:$F,DATOS!$A:$A,$C3632,DATOS!$G:$G,$P$1,DATOS!$L:$L,$R$1)</f>
        <v>0</v>
      </c>
      <c r="Q3632" s="117">
        <f>SUMIFS(DATOS!$F:$F,DATOS!$A:$A,$C3632,DATOS!$G:$G,$N$1,DATOS!$J:$J,$S$1)</f>
        <v>0</v>
      </c>
      <c r="R3632" s="118">
        <f>SUMIFS(DATOS!$F:$F,DATOS!$A:$A,$C3632,DATOS!$G:$G,$O$1,DATOS!$J:$J,$S$1)</f>
        <v>0</v>
      </c>
      <c r="S3632" s="119">
        <f>SUMIFS(DATOS!$F:$F,DATOS!$A:$A,$C3632,DATOS!$G:$G,$P$1,DATOS!$J:$J,$S$1)</f>
        <v>0</v>
      </c>
      <c r="T3632" s="117">
        <f>SUMIFS(DATOS!$F:$F,DATOS!$A:$A,$C3632,DATOS!$G:$G,$N$1,DATOS!$K:$K,$T$1)</f>
        <v>0</v>
      </c>
      <c r="U3632" s="118">
        <f>SUMIFS(DATOS!$F:$F,DATOS!$A:$A,$C3632,DATOS!$G:$G,$O$1,DATOS!$K:$K,$T$1)</f>
        <v>0</v>
      </c>
      <c r="V3632" s="119">
        <f>SUMIFS(DATOS!$F:$F,DATOS!$A:$A,$C3632,DATOS!$G:$G,$P$1,DATOS!$K:$K,$R$1)</f>
        <v>0</v>
      </c>
    </row>
    <row r="3633" spans="1:22">
      <c r="A3633" s="128" t="s">
        <v>452</v>
      </c>
      <c r="B3633" s="128" t="str">
        <f t="shared" si="424"/>
        <v>2 6 1 611 003 001</v>
      </c>
      <c r="C3633" s="5" t="s">
        <v>10699</v>
      </c>
      <c r="D3633" t="s">
        <v>3489</v>
      </c>
      <c r="E3633" s="127">
        <f t="shared" si="426"/>
        <v>0</v>
      </c>
      <c r="F3633" s="127">
        <f t="shared" si="427"/>
        <v>0</v>
      </c>
      <c r="G3633" s="127">
        <f t="shared" si="428"/>
        <v>0</v>
      </c>
      <c r="H3633" s="131">
        <f t="shared" si="429"/>
        <v>0</v>
      </c>
      <c r="I3633" s="128">
        <f t="shared" si="430"/>
        <v>17</v>
      </c>
      <c r="J3633" s="156" t="str">
        <f t="shared" si="425"/>
        <v>2 6 1 611 003</v>
      </c>
      <c r="K3633" s="118">
        <f>SUMIFS(DATOS!$F:$F,DATOS!$A:$A,$C3633,DATOS!$G:$G,$N$1,DATOS!$E:$E,$Q$1)</f>
        <v>0</v>
      </c>
      <c r="L3633" s="118">
        <f>SUMIFS(DATOS!$F:$F,DATOS!$A:$A,$C3633,DATOS!$G:$G,$O$1,DATOS!$E:$E,$Q$1)</f>
        <v>0</v>
      </c>
      <c r="M3633" s="119">
        <f>SUMIFS(DATOS!$F:$F,DATOS!$A:$A,$C3633,DATOS!$G:$G,$P$1,DATOS!$E:$E,$Q$1)</f>
        <v>0</v>
      </c>
      <c r="N3633" s="117">
        <f>SUMIFS(DATOS!$F:$F,DATOS!$A:$A,$C3633,DATOS!$G:$G,$N$1,DATOS!$L:$L,$R$1)</f>
        <v>0</v>
      </c>
      <c r="O3633" s="118">
        <f>SUMIFS(DATOS!$F:$F,DATOS!$A:$A,$C3633,DATOS!$G:$G,$O$1,DATOS!$L:$L,$R$1)</f>
        <v>0</v>
      </c>
      <c r="P3633" s="119">
        <f>SUMIFS(DATOS!$F:$F,DATOS!$A:$A,$C3633,DATOS!$G:$G,$P$1,DATOS!$L:$L,$R$1)</f>
        <v>0</v>
      </c>
      <c r="Q3633" s="117">
        <f>SUMIFS(DATOS!$F:$F,DATOS!$A:$A,$C3633,DATOS!$G:$G,$N$1,DATOS!$J:$J,$S$1)</f>
        <v>0</v>
      </c>
      <c r="R3633" s="118">
        <f>SUMIFS(DATOS!$F:$F,DATOS!$A:$A,$C3633,DATOS!$G:$G,$O$1,DATOS!$J:$J,$S$1)</f>
        <v>0</v>
      </c>
      <c r="S3633" s="119">
        <f>SUMIFS(DATOS!$F:$F,DATOS!$A:$A,$C3633,DATOS!$G:$G,$P$1,DATOS!$J:$J,$S$1)</f>
        <v>0</v>
      </c>
      <c r="T3633" s="117">
        <f>SUMIFS(DATOS!$F:$F,DATOS!$A:$A,$C3633,DATOS!$G:$G,$N$1,DATOS!$K:$K,$T$1)</f>
        <v>0</v>
      </c>
      <c r="U3633" s="118">
        <f>SUMIFS(DATOS!$F:$F,DATOS!$A:$A,$C3633,DATOS!$G:$G,$O$1,DATOS!$K:$K,$T$1)</f>
        <v>0</v>
      </c>
      <c r="V3633" s="119">
        <f>SUMIFS(DATOS!$F:$F,DATOS!$A:$A,$C3633,DATOS!$G:$G,$P$1,DATOS!$K:$K,$R$1)</f>
        <v>0</v>
      </c>
    </row>
    <row r="3634" spans="1:22">
      <c r="A3634" s="128" t="s">
        <v>452</v>
      </c>
      <c r="B3634" s="128" t="str">
        <f t="shared" si="424"/>
        <v>2 6 1 611 004 001</v>
      </c>
      <c r="C3634" s="5" t="s">
        <v>10700</v>
      </c>
      <c r="D3634" t="s">
        <v>3489</v>
      </c>
      <c r="E3634" s="127">
        <f t="shared" si="426"/>
        <v>0</v>
      </c>
      <c r="F3634" s="127">
        <f t="shared" si="427"/>
        <v>0</v>
      </c>
      <c r="G3634" s="127">
        <f t="shared" si="428"/>
        <v>0</v>
      </c>
      <c r="H3634" s="131">
        <f t="shared" si="429"/>
        <v>0</v>
      </c>
      <c r="I3634" s="128">
        <f t="shared" si="430"/>
        <v>17</v>
      </c>
      <c r="J3634" s="156" t="str">
        <f t="shared" si="425"/>
        <v>2 6 1 611 004</v>
      </c>
      <c r="K3634" s="118">
        <f>SUMIFS(DATOS!$F:$F,DATOS!$A:$A,$C3634,DATOS!$G:$G,$N$1,DATOS!$E:$E,$Q$1)</f>
        <v>0</v>
      </c>
      <c r="L3634" s="118">
        <f>SUMIFS(DATOS!$F:$F,DATOS!$A:$A,$C3634,DATOS!$G:$G,$O$1,DATOS!$E:$E,$Q$1)</f>
        <v>0</v>
      </c>
      <c r="M3634" s="119">
        <f>SUMIFS(DATOS!$F:$F,DATOS!$A:$A,$C3634,DATOS!$G:$G,$P$1,DATOS!$E:$E,$Q$1)</f>
        <v>0</v>
      </c>
      <c r="N3634" s="117">
        <f>SUMIFS(DATOS!$F:$F,DATOS!$A:$A,$C3634,DATOS!$G:$G,$N$1,DATOS!$L:$L,$R$1)</f>
        <v>0</v>
      </c>
      <c r="O3634" s="118">
        <f>SUMIFS(DATOS!$F:$F,DATOS!$A:$A,$C3634,DATOS!$G:$G,$O$1,DATOS!$L:$L,$R$1)</f>
        <v>0</v>
      </c>
      <c r="P3634" s="119">
        <f>SUMIFS(DATOS!$F:$F,DATOS!$A:$A,$C3634,DATOS!$G:$G,$P$1,DATOS!$L:$L,$R$1)</f>
        <v>0</v>
      </c>
      <c r="Q3634" s="117">
        <f>SUMIFS(DATOS!$F:$F,DATOS!$A:$A,$C3634,DATOS!$G:$G,$N$1,DATOS!$J:$J,$S$1)</f>
        <v>0</v>
      </c>
      <c r="R3634" s="118">
        <f>SUMIFS(DATOS!$F:$F,DATOS!$A:$A,$C3634,DATOS!$G:$G,$O$1,DATOS!$J:$J,$S$1)</f>
        <v>0</v>
      </c>
      <c r="S3634" s="119">
        <f>SUMIFS(DATOS!$F:$F,DATOS!$A:$A,$C3634,DATOS!$G:$G,$P$1,DATOS!$J:$J,$S$1)</f>
        <v>0</v>
      </c>
      <c r="T3634" s="117">
        <f>SUMIFS(DATOS!$F:$F,DATOS!$A:$A,$C3634,DATOS!$G:$G,$N$1,DATOS!$K:$K,$T$1)</f>
        <v>0</v>
      </c>
      <c r="U3634" s="118">
        <f>SUMIFS(DATOS!$F:$F,DATOS!$A:$A,$C3634,DATOS!$G:$G,$O$1,DATOS!$K:$K,$T$1)</f>
        <v>0</v>
      </c>
      <c r="V3634" s="119">
        <f>SUMIFS(DATOS!$F:$F,DATOS!$A:$A,$C3634,DATOS!$G:$G,$P$1,DATOS!$K:$K,$R$1)</f>
        <v>0</v>
      </c>
    </row>
    <row r="3635" spans="1:22">
      <c r="A3635" s="128" t="s">
        <v>452</v>
      </c>
      <c r="B3635" s="128" t="str">
        <f t="shared" si="424"/>
        <v>2 6 1 611 005 001</v>
      </c>
      <c r="C3635" s="5" t="s">
        <v>10701</v>
      </c>
      <c r="D3635" t="s">
        <v>3489</v>
      </c>
      <c r="E3635" s="127">
        <f t="shared" si="426"/>
        <v>0</v>
      </c>
      <c r="F3635" s="127">
        <f t="shared" si="427"/>
        <v>0</v>
      </c>
      <c r="G3635" s="127">
        <f t="shared" si="428"/>
        <v>0</v>
      </c>
      <c r="H3635" s="131">
        <f t="shared" si="429"/>
        <v>0</v>
      </c>
      <c r="I3635" s="128">
        <f t="shared" si="430"/>
        <v>17</v>
      </c>
      <c r="J3635" s="156" t="str">
        <f t="shared" si="425"/>
        <v>2 6 1 611 005</v>
      </c>
      <c r="K3635" s="118">
        <f>SUMIFS(DATOS!$F:$F,DATOS!$A:$A,$C3635,DATOS!$G:$G,$N$1,DATOS!$E:$E,$Q$1)</f>
        <v>0</v>
      </c>
      <c r="L3635" s="118">
        <f>SUMIFS(DATOS!$F:$F,DATOS!$A:$A,$C3635,DATOS!$G:$G,$O$1,DATOS!$E:$E,$Q$1)</f>
        <v>0</v>
      </c>
      <c r="M3635" s="119">
        <f>SUMIFS(DATOS!$F:$F,DATOS!$A:$A,$C3635,DATOS!$G:$G,$P$1,DATOS!$E:$E,$Q$1)</f>
        <v>0</v>
      </c>
      <c r="N3635" s="117">
        <f>SUMIFS(DATOS!$F:$F,DATOS!$A:$A,$C3635,DATOS!$G:$G,$N$1,DATOS!$L:$L,$R$1)</f>
        <v>0</v>
      </c>
      <c r="O3635" s="118">
        <f>SUMIFS(DATOS!$F:$F,DATOS!$A:$A,$C3635,DATOS!$G:$G,$O$1,DATOS!$L:$L,$R$1)</f>
        <v>0</v>
      </c>
      <c r="P3635" s="119">
        <f>SUMIFS(DATOS!$F:$F,DATOS!$A:$A,$C3635,DATOS!$G:$G,$P$1,DATOS!$L:$L,$R$1)</f>
        <v>0</v>
      </c>
      <c r="Q3635" s="117">
        <f>SUMIFS(DATOS!$F:$F,DATOS!$A:$A,$C3635,DATOS!$G:$G,$N$1,DATOS!$J:$J,$S$1)</f>
        <v>0</v>
      </c>
      <c r="R3635" s="118">
        <f>SUMIFS(DATOS!$F:$F,DATOS!$A:$A,$C3635,DATOS!$G:$G,$O$1,DATOS!$J:$J,$S$1)</f>
        <v>0</v>
      </c>
      <c r="S3635" s="119">
        <f>SUMIFS(DATOS!$F:$F,DATOS!$A:$A,$C3635,DATOS!$G:$G,$P$1,DATOS!$J:$J,$S$1)</f>
        <v>0</v>
      </c>
      <c r="T3635" s="117">
        <f>SUMIFS(DATOS!$F:$F,DATOS!$A:$A,$C3635,DATOS!$G:$G,$N$1,DATOS!$K:$K,$T$1)</f>
        <v>0</v>
      </c>
      <c r="U3635" s="118">
        <f>SUMIFS(DATOS!$F:$F,DATOS!$A:$A,$C3635,DATOS!$G:$G,$O$1,DATOS!$K:$K,$T$1)</f>
        <v>0</v>
      </c>
      <c r="V3635" s="119">
        <f>SUMIFS(DATOS!$F:$F,DATOS!$A:$A,$C3635,DATOS!$G:$G,$P$1,DATOS!$K:$K,$R$1)</f>
        <v>0</v>
      </c>
    </row>
    <row r="3636" spans="1:22">
      <c r="A3636" s="128" t="s">
        <v>452</v>
      </c>
      <c r="B3636" s="128" t="str">
        <f t="shared" si="424"/>
        <v>2 6 1 612 001 001</v>
      </c>
      <c r="C3636" s="5" t="s">
        <v>5614</v>
      </c>
      <c r="D3636" t="s">
        <v>3490</v>
      </c>
      <c r="E3636" s="127">
        <f t="shared" si="426"/>
        <v>0</v>
      </c>
      <c r="F3636" s="127">
        <f t="shared" si="427"/>
        <v>0</v>
      </c>
      <c r="G3636" s="127">
        <f t="shared" si="428"/>
        <v>0</v>
      </c>
      <c r="H3636" s="131">
        <f t="shared" si="429"/>
        <v>0</v>
      </c>
      <c r="I3636" s="128">
        <f t="shared" si="430"/>
        <v>17</v>
      </c>
      <c r="J3636" s="156" t="str">
        <f t="shared" si="425"/>
        <v>2 6 1 612 001</v>
      </c>
      <c r="K3636" s="118">
        <f>SUMIFS(DATOS!$F:$F,DATOS!$A:$A,$C3636,DATOS!$G:$G,$N$1,DATOS!$E:$E,$Q$1)</f>
        <v>0</v>
      </c>
      <c r="L3636" s="118">
        <f>SUMIFS(DATOS!$F:$F,DATOS!$A:$A,$C3636,DATOS!$G:$G,$O$1,DATOS!$E:$E,$Q$1)</f>
        <v>0</v>
      </c>
      <c r="M3636" s="119">
        <f>SUMIFS(DATOS!$F:$F,DATOS!$A:$A,$C3636,DATOS!$G:$G,$P$1,DATOS!$E:$E,$Q$1)</f>
        <v>0</v>
      </c>
      <c r="N3636" s="117">
        <f>SUMIFS(DATOS!$F:$F,DATOS!$A:$A,$C3636,DATOS!$G:$G,$N$1,DATOS!$L:$L,$R$1)</f>
        <v>0</v>
      </c>
      <c r="O3636" s="118">
        <f>SUMIFS(DATOS!$F:$F,DATOS!$A:$A,$C3636,DATOS!$G:$G,$O$1,DATOS!$L:$L,$R$1)</f>
        <v>0</v>
      </c>
      <c r="P3636" s="119">
        <f>SUMIFS(DATOS!$F:$F,DATOS!$A:$A,$C3636,DATOS!$G:$G,$P$1,DATOS!$L:$L,$R$1)</f>
        <v>0</v>
      </c>
      <c r="Q3636" s="117">
        <f>SUMIFS(DATOS!$F:$F,DATOS!$A:$A,$C3636,DATOS!$G:$G,$N$1,DATOS!$J:$J,$S$1)</f>
        <v>0</v>
      </c>
      <c r="R3636" s="118">
        <f>SUMIFS(DATOS!$F:$F,DATOS!$A:$A,$C3636,DATOS!$G:$G,$O$1,DATOS!$J:$J,$S$1)</f>
        <v>0</v>
      </c>
      <c r="S3636" s="119">
        <f>SUMIFS(DATOS!$F:$F,DATOS!$A:$A,$C3636,DATOS!$G:$G,$P$1,DATOS!$J:$J,$S$1)</f>
        <v>0</v>
      </c>
      <c r="T3636" s="117">
        <f>SUMIFS(DATOS!$F:$F,DATOS!$A:$A,$C3636,DATOS!$G:$G,$N$1,DATOS!$K:$K,$T$1)</f>
        <v>0</v>
      </c>
      <c r="U3636" s="118">
        <f>SUMIFS(DATOS!$F:$F,DATOS!$A:$A,$C3636,DATOS!$G:$G,$O$1,DATOS!$K:$K,$T$1)</f>
        <v>0</v>
      </c>
      <c r="V3636" s="119">
        <f>SUMIFS(DATOS!$F:$F,DATOS!$A:$A,$C3636,DATOS!$G:$G,$P$1,DATOS!$K:$K,$R$1)</f>
        <v>0</v>
      </c>
    </row>
    <row r="3637" spans="1:22">
      <c r="A3637" s="128" t="s">
        <v>452</v>
      </c>
      <c r="B3637" s="128" t="str">
        <f t="shared" si="424"/>
        <v>2 6 1 612 002 001</v>
      </c>
      <c r="C3637" s="5" t="s">
        <v>10702</v>
      </c>
      <c r="D3637" t="s">
        <v>3490</v>
      </c>
      <c r="E3637" s="127">
        <f t="shared" si="426"/>
        <v>0</v>
      </c>
      <c r="F3637" s="127">
        <f t="shared" si="427"/>
        <v>0</v>
      </c>
      <c r="G3637" s="127">
        <f t="shared" si="428"/>
        <v>0</v>
      </c>
      <c r="H3637" s="131">
        <f t="shared" si="429"/>
        <v>0</v>
      </c>
      <c r="I3637" s="128">
        <f t="shared" si="430"/>
        <v>17</v>
      </c>
      <c r="J3637" s="156" t="str">
        <f t="shared" si="425"/>
        <v>2 6 1 612 002</v>
      </c>
      <c r="K3637" s="118">
        <f>SUMIFS(DATOS!$F:$F,DATOS!$A:$A,$C3637,DATOS!$G:$G,$N$1,DATOS!$E:$E,$Q$1)</f>
        <v>0</v>
      </c>
      <c r="L3637" s="118">
        <f>SUMIFS(DATOS!$F:$F,DATOS!$A:$A,$C3637,DATOS!$G:$G,$O$1,DATOS!$E:$E,$Q$1)</f>
        <v>0</v>
      </c>
      <c r="M3637" s="119">
        <f>SUMIFS(DATOS!$F:$F,DATOS!$A:$A,$C3637,DATOS!$G:$G,$P$1,DATOS!$E:$E,$Q$1)</f>
        <v>0</v>
      </c>
      <c r="N3637" s="117">
        <f>SUMIFS(DATOS!$F:$F,DATOS!$A:$A,$C3637,DATOS!$G:$G,$N$1,DATOS!$L:$L,$R$1)</f>
        <v>0</v>
      </c>
      <c r="O3637" s="118">
        <f>SUMIFS(DATOS!$F:$F,DATOS!$A:$A,$C3637,DATOS!$G:$G,$O$1,DATOS!$L:$L,$R$1)</f>
        <v>0</v>
      </c>
      <c r="P3637" s="119">
        <f>SUMIFS(DATOS!$F:$F,DATOS!$A:$A,$C3637,DATOS!$G:$G,$P$1,DATOS!$L:$L,$R$1)</f>
        <v>0</v>
      </c>
      <c r="Q3637" s="117">
        <f>SUMIFS(DATOS!$F:$F,DATOS!$A:$A,$C3637,DATOS!$G:$G,$N$1,DATOS!$J:$J,$S$1)</f>
        <v>0</v>
      </c>
      <c r="R3637" s="118">
        <f>SUMIFS(DATOS!$F:$F,DATOS!$A:$A,$C3637,DATOS!$G:$G,$O$1,DATOS!$J:$J,$S$1)</f>
        <v>0</v>
      </c>
      <c r="S3637" s="119">
        <f>SUMIFS(DATOS!$F:$F,DATOS!$A:$A,$C3637,DATOS!$G:$G,$P$1,DATOS!$J:$J,$S$1)</f>
        <v>0</v>
      </c>
      <c r="T3637" s="117">
        <f>SUMIFS(DATOS!$F:$F,DATOS!$A:$A,$C3637,DATOS!$G:$G,$N$1,DATOS!$K:$K,$T$1)</f>
        <v>0</v>
      </c>
      <c r="U3637" s="118">
        <f>SUMIFS(DATOS!$F:$F,DATOS!$A:$A,$C3637,DATOS!$G:$G,$O$1,DATOS!$K:$K,$T$1)</f>
        <v>0</v>
      </c>
      <c r="V3637" s="119">
        <f>SUMIFS(DATOS!$F:$F,DATOS!$A:$A,$C3637,DATOS!$G:$G,$P$1,DATOS!$K:$K,$R$1)</f>
        <v>0</v>
      </c>
    </row>
    <row r="3638" spans="1:22">
      <c r="A3638" s="128" t="s">
        <v>452</v>
      </c>
      <c r="B3638" s="128" t="str">
        <f t="shared" si="424"/>
        <v>2 6 1 612 003 001</v>
      </c>
      <c r="C3638" s="5" t="s">
        <v>10703</v>
      </c>
      <c r="D3638" t="s">
        <v>3490</v>
      </c>
      <c r="E3638" s="127">
        <f t="shared" si="426"/>
        <v>0</v>
      </c>
      <c r="F3638" s="127">
        <f t="shared" si="427"/>
        <v>0</v>
      </c>
      <c r="G3638" s="127">
        <f t="shared" si="428"/>
        <v>0</v>
      </c>
      <c r="H3638" s="131">
        <f t="shared" si="429"/>
        <v>0</v>
      </c>
      <c r="I3638" s="128">
        <f t="shared" si="430"/>
        <v>17</v>
      </c>
      <c r="J3638" s="156" t="str">
        <f t="shared" si="425"/>
        <v>2 6 1 612 003</v>
      </c>
      <c r="K3638" s="118">
        <f>SUMIFS(DATOS!$F:$F,DATOS!$A:$A,$C3638,DATOS!$G:$G,$N$1,DATOS!$E:$E,$Q$1)</f>
        <v>0</v>
      </c>
      <c r="L3638" s="118">
        <f>SUMIFS(DATOS!$F:$F,DATOS!$A:$A,$C3638,DATOS!$G:$G,$O$1,DATOS!$E:$E,$Q$1)</f>
        <v>0</v>
      </c>
      <c r="M3638" s="119">
        <f>SUMIFS(DATOS!$F:$F,DATOS!$A:$A,$C3638,DATOS!$G:$G,$P$1,DATOS!$E:$E,$Q$1)</f>
        <v>0</v>
      </c>
      <c r="N3638" s="117">
        <f>SUMIFS(DATOS!$F:$F,DATOS!$A:$A,$C3638,DATOS!$G:$G,$N$1,DATOS!$L:$L,$R$1)</f>
        <v>0</v>
      </c>
      <c r="O3638" s="118">
        <f>SUMIFS(DATOS!$F:$F,DATOS!$A:$A,$C3638,DATOS!$G:$G,$O$1,DATOS!$L:$L,$R$1)</f>
        <v>0</v>
      </c>
      <c r="P3638" s="119">
        <f>SUMIFS(DATOS!$F:$F,DATOS!$A:$A,$C3638,DATOS!$G:$G,$P$1,DATOS!$L:$L,$R$1)</f>
        <v>0</v>
      </c>
      <c r="Q3638" s="117">
        <f>SUMIFS(DATOS!$F:$F,DATOS!$A:$A,$C3638,DATOS!$G:$G,$N$1,DATOS!$J:$J,$S$1)</f>
        <v>0</v>
      </c>
      <c r="R3638" s="118">
        <f>SUMIFS(DATOS!$F:$F,DATOS!$A:$A,$C3638,DATOS!$G:$G,$O$1,DATOS!$J:$J,$S$1)</f>
        <v>0</v>
      </c>
      <c r="S3638" s="119">
        <f>SUMIFS(DATOS!$F:$F,DATOS!$A:$A,$C3638,DATOS!$G:$G,$P$1,DATOS!$J:$J,$S$1)</f>
        <v>0</v>
      </c>
      <c r="T3638" s="117">
        <f>SUMIFS(DATOS!$F:$F,DATOS!$A:$A,$C3638,DATOS!$G:$G,$N$1,DATOS!$K:$K,$T$1)</f>
        <v>0</v>
      </c>
      <c r="U3638" s="118">
        <f>SUMIFS(DATOS!$F:$F,DATOS!$A:$A,$C3638,DATOS!$G:$G,$O$1,DATOS!$K:$K,$T$1)</f>
        <v>0</v>
      </c>
      <c r="V3638" s="119">
        <f>SUMIFS(DATOS!$F:$F,DATOS!$A:$A,$C3638,DATOS!$G:$G,$P$1,DATOS!$K:$K,$R$1)</f>
        <v>0</v>
      </c>
    </row>
    <row r="3639" spans="1:22">
      <c r="A3639" s="128" t="s">
        <v>452</v>
      </c>
      <c r="B3639" s="128" t="str">
        <f t="shared" si="424"/>
        <v>2 6 1 612 004 001</v>
      </c>
      <c r="C3639" s="5" t="s">
        <v>8297</v>
      </c>
      <c r="D3639" t="s">
        <v>3490</v>
      </c>
      <c r="E3639" s="127">
        <f t="shared" si="426"/>
        <v>0</v>
      </c>
      <c r="F3639" s="127">
        <f t="shared" si="427"/>
        <v>0</v>
      </c>
      <c r="G3639" s="127">
        <f t="shared" si="428"/>
        <v>0</v>
      </c>
      <c r="H3639" s="131">
        <f t="shared" si="429"/>
        <v>0</v>
      </c>
      <c r="I3639" s="128">
        <f t="shared" si="430"/>
        <v>17</v>
      </c>
      <c r="J3639" s="156" t="str">
        <f t="shared" si="425"/>
        <v>2 6 1 612 004</v>
      </c>
      <c r="K3639" s="118">
        <f>SUMIFS(DATOS!$F:$F,DATOS!$A:$A,$C3639,DATOS!$G:$G,$N$1,DATOS!$E:$E,$Q$1)</f>
        <v>0</v>
      </c>
      <c r="L3639" s="118">
        <f>SUMIFS(DATOS!$F:$F,DATOS!$A:$A,$C3639,DATOS!$G:$G,$O$1,DATOS!$E:$E,$Q$1)</f>
        <v>0</v>
      </c>
      <c r="M3639" s="119">
        <f>SUMIFS(DATOS!$F:$F,DATOS!$A:$A,$C3639,DATOS!$G:$G,$P$1,DATOS!$E:$E,$Q$1)</f>
        <v>0</v>
      </c>
      <c r="N3639" s="117">
        <f>SUMIFS(DATOS!$F:$F,DATOS!$A:$A,$C3639,DATOS!$G:$G,$N$1,DATOS!$L:$L,$R$1)</f>
        <v>0</v>
      </c>
      <c r="O3639" s="118">
        <f>SUMIFS(DATOS!$F:$F,DATOS!$A:$A,$C3639,DATOS!$G:$G,$O$1,DATOS!$L:$L,$R$1)</f>
        <v>0</v>
      </c>
      <c r="P3639" s="119">
        <f>SUMIFS(DATOS!$F:$F,DATOS!$A:$A,$C3639,DATOS!$G:$G,$P$1,DATOS!$L:$L,$R$1)</f>
        <v>0</v>
      </c>
      <c r="Q3639" s="117">
        <f>SUMIFS(DATOS!$F:$F,DATOS!$A:$A,$C3639,DATOS!$G:$G,$N$1,DATOS!$J:$J,$S$1)</f>
        <v>0</v>
      </c>
      <c r="R3639" s="118">
        <f>SUMIFS(DATOS!$F:$F,DATOS!$A:$A,$C3639,DATOS!$G:$G,$O$1,DATOS!$J:$J,$S$1)</f>
        <v>0</v>
      </c>
      <c r="S3639" s="119">
        <f>SUMIFS(DATOS!$F:$F,DATOS!$A:$A,$C3639,DATOS!$G:$G,$P$1,DATOS!$J:$J,$S$1)</f>
        <v>0</v>
      </c>
      <c r="T3639" s="117">
        <f>SUMIFS(DATOS!$F:$F,DATOS!$A:$A,$C3639,DATOS!$G:$G,$N$1,DATOS!$K:$K,$T$1)</f>
        <v>0</v>
      </c>
      <c r="U3639" s="118">
        <f>SUMIFS(DATOS!$F:$F,DATOS!$A:$A,$C3639,DATOS!$G:$G,$O$1,DATOS!$K:$K,$T$1)</f>
        <v>0</v>
      </c>
      <c r="V3639" s="119">
        <f>SUMIFS(DATOS!$F:$F,DATOS!$A:$A,$C3639,DATOS!$G:$G,$P$1,DATOS!$K:$K,$R$1)</f>
        <v>0</v>
      </c>
    </row>
    <row r="3640" spans="1:22">
      <c r="A3640" s="128" t="s">
        <v>452</v>
      </c>
      <c r="B3640" s="128" t="str">
        <f t="shared" si="424"/>
        <v>2 6 1 612 005 001</v>
      </c>
      <c r="C3640" s="5" t="s">
        <v>10704</v>
      </c>
      <c r="D3640" t="s">
        <v>3490</v>
      </c>
      <c r="E3640" s="127">
        <f t="shared" si="426"/>
        <v>0</v>
      </c>
      <c r="F3640" s="127">
        <f t="shared" si="427"/>
        <v>0</v>
      </c>
      <c r="G3640" s="127">
        <f t="shared" si="428"/>
        <v>0</v>
      </c>
      <c r="H3640" s="131">
        <f t="shared" si="429"/>
        <v>0</v>
      </c>
      <c r="I3640" s="128">
        <f t="shared" si="430"/>
        <v>17</v>
      </c>
      <c r="J3640" s="156" t="str">
        <f t="shared" si="425"/>
        <v>2 6 1 612 005</v>
      </c>
      <c r="K3640" s="118">
        <f>SUMIFS(DATOS!$F:$F,DATOS!$A:$A,$C3640,DATOS!$G:$G,$N$1,DATOS!$E:$E,$Q$1)</f>
        <v>0</v>
      </c>
      <c r="L3640" s="118">
        <f>SUMIFS(DATOS!$F:$F,DATOS!$A:$A,$C3640,DATOS!$G:$G,$O$1,DATOS!$E:$E,$Q$1)</f>
        <v>0</v>
      </c>
      <c r="M3640" s="119">
        <f>SUMIFS(DATOS!$F:$F,DATOS!$A:$A,$C3640,DATOS!$G:$G,$P$1,DATOS!$E:$E,$Q$1)</f>
        <v>0</v>
      </c>
      <c r="N3640" s="117">
        <f>SUMIFS(DATOS!$F:$F,DATOS!$A:$A,$C3640,DATOS!$G:$G,$N$1,DATOS!$L:$L,$R$1)</f>
        <v>0</v>
      </c>
      <c r="O3640" s="118">
        <f>SUMIFS(DATOS!$F:$F,DATOS!$A:$A,$C3640,DATOS!$G:$G,$O$1,DATOS!$L:$L,$R$1)</f>
        <v>0</v>
      </c>
      <c r="P3640" s="119">
        <f>SUMIFS(DATOS!$F:$F,DATOS!$A:$A,$C3640,DATOS!$G:$G,$P$1,DATOS!$L:$L,$R$1)</f>
        <v>0</v>
      </c>
      <c r="Q3640" s="117">
        <f>SUMIFS(DATOS!$F:$F,DATOS!$A:$A,$C3640,DATOS!$G:$G,$N$1,DATOS!$J:$J,$S$1)</f>
        <v>0</v>
      </c>
      <c r="R3640" s="118">
        <f>SUMIFS(DATOS!$F:$F,DATOS!$A:$A,$C3640,DATOS!$G:$G,$O$1,DATOS!$J:$J,$S$1)</f>
        <v>0</v>
      </c>
      <c r="S3640" s="119">
        <f>SUMIFS(DATOS!$F:$F,DATOS!$A:$A,$C3640,DATOS!$G:$G,$P$1,DATOS!$J:$J,$S$1)</f>
        <v>0</v>
      </c>
      <c r="T3640" s="117">
        <f>SUMIFS(DATOS!$F:$F,DATOS!$A:$A,$C3640,DATOS!$G:$G,$N$1,DATOS!$K:$K,$T$1)</f>
        <v>0</v>
      </c>
      <c r="U3640" s="118">
        <f>SUMIFS(DATOS!$F:$F,DATOS!$A:$A,$C3640,DATOS!$G:$G,$O$1,DATOS!$K:$K,$T$1)</f>
        <v>0</v>
      </c>
      <c r="V3640" s="119">
        <f>SUMIFS(DATOS!$F:$F,DATOS!$A:$A,$C3640,DATOS!$G:$G,$P$1,DATOS!$K:$K,$R$1)</f>
        <v>0</v>
      </c>
    </row>
    <row r="3641" spans="1:22">
      <c r="A3641" s="128" t="s">
        <v>452</v>
      </c>
      <c r="B3641" s="128" t="str">
        <f t="shared" si="424"/>
        <v>2 6 1 613 001 001</v>
      </c>
      <c r="C3641" s="5" t="s">
        <v>5621</v>
      </c>
      <c r="D3641" t="s">
        <v>9290</v>
      </c>
      <c r="E3641" s="127">
        <f t="shared" si="426"/>
        <v>0</v>
      </c>
      <c r="F3641" s="127">
        <f t="shared" si="427"/>
        <v>0</v>
      </c>
      <c r="G3641" s="127">
        <f t="shared" si="428"/>
        <v>0</v>
      </c>
      <c r="H3641" s="131">
        <f t="shared" si="429"/>
        <v>0</v>
      </c>
      <c r="I3641" s="128">
        <f t="shared" si="430"/>
        <v>17</v>
      </c>
      <c r="J3641" s="156" t="str">
        <f t="shared" si="425"/>
        <v>2 6 1 613 001</v>
      </c>
      <c r="K3641" s="118">
        <f>SUMIFS(DATOS!$F:$F,DATOS!$A:$A,$C3641,DATOS!$G:$G,$N$1,DATOS!$E:$E,$Q$1)</f>
        <v>0</v>
      </c>
      <c r="L3641" s="118">
        <f>SUMIFS(DATOS!$F:$F,DATOS!$A:$A,$C3641,DATOS!$G:$G,$O$1,DATOS!$E:$E,$Q$1)</f>
        <v>0</v>
      </c>
      <c r="M3641" s="119">
        <f>SUMIFS(DATOS!$F:$F,DATOS!$A:$A,$C3641,DATOS!$G:$G,$P$1,DATOS!$E:$E,$Q$1)</f>
        <v>0</v>
      </c>
      <c r="N3641" s="117">
        <f>SUMIFS(DATOS!$F:$F,DATOS!$A:$A,$C3641,DATOS!$G:$G,$N$1,DATOS!$L:$L,$R$1)</f>
        <v>0</v>
      </c>
      <c r="O3641" s="118">
        <f>SUMIFS(DATOS!$F:$F,DATOS!$A:$A,$C3641,DATOS!$G:$G,$O$1,DATOS!$L:$L,$R$1)</f>
        <v>0</v>
      </c>
      <c r="P3641" s="119">
        <f>SUMIFS(DATOS!$F:$F,DATOS!$A:$A,$C3641,DATOS!$G:$G,$P$1,DATOS!$L:$L,$R$1)</f>
        <v>0</v>
      </c>
      <c r="Q3641" s="117">
        <f>SUMIFS(DATOS!$F:$F,DATOS!$A:$A,$C3641,DATOS!$G:$G,$N$1,DATOS!$J:$J,$S$1)</f>
        <v>0</v>
      </c>
      <c r="R3641" s="118">
        <f>SUMIFS(DATOS!$F:$F,DATOS!$A:$A,$C3641,DATOS!$G:$G,$O$1,DATOS!$J:$J,$S$1)</f>
        <v>0</v>
      </c>
      <c r="S3641" s="119">
        <f>SUMIFS(DATOS!$F:$F,DATOS!$A:$A,$C3641,DATOS!$G:$G,$P$1,DATOS!$J:$J,$S$1)</f>
        <v>0</v>
      </c>
      <c r="T3641" s="117">
        <f>SUMIFS(DATOS!$F:$F,DATOS!$A:$A,$C3641,DATOS!$G:$G,$N$1,DATOS!$K:$K,$T$1)</f>
        <v>0</v>
      </c>
      <c r="U3641" s="118">
        <f>SUMIFS(DATOS!$F:$F,DATOS!$A:$A,$C3641,DATOS!$G:$G,$O$1,DATOS!$K:$K,$T$1)</f>
        <v>0</v>
      </c>
      <c r="V3641" s="119">
        <f>SUMIFS(DATOS!$F:$F,DATOS!$A:$A,$C3641,DATOS!$G:$G,$P$1,DATOS!$K:$K,$R$1)</f>
        <v>0</v>
      </c>
    </row>
    <row r="3642" spans="1:22">
      <c r="A3642" s="128" t="s">
        <v>452</v>
      </c>
      <c r="B3642" s="128" t="str">
        <f t="shared" si="424"/>
        <v>2 6 1 613 002 001</v>
      </c>
      <c r="C3642" s="5" t="s">
        <v>8083</v>
      </c>
      <c r="D3642" t="s">
        <v>9290</v>
      </c>
      <c r="E3642" s="127">
        <f t="shared" si="426"/>
        <v>0</v>
      </c>
      <c r="F3642" s="127">
        <f t="shared" si="427"/>
        <v>0</v>
      </c>
      <c r="G3642" s="127">
        <f t="shared" si="428"/>
        <v>0</v>
      </c>
      <c r="H3642" s="131">
        <f t="shared" si="429"/>
        <v>0</v>
      </c>
      <c r="I3642" s="128">
        <f t="shared" si="430"/>
        <v>17</v>
      </c>
      <c r="J3642" s="156" t="str">
        <f t="shared" si="425"/>
        <v>2 6 1 613 002</v>
      </c>
      <c r="K3642" s="118">
        <f>SUMIFS(DATOS!$F:$F,DATOS!$A:$A,$C3642,DATOS!$G:$G,$N$1,DATOS!$E:$E,$Q$1)</f>
        <v>0</v>
      </c>
      <c r="L3642" s="118">
        <f>SUMIFS(DATOS!$F:$F,DATOS!$A:$A,$C3642,DATOS!$G:$G,$O$1,DATOS!$E:$E,$Q$1)</f>
        <v>0</v>
      </c>
      <c r="M3642" s="119">
        <f>SUMIFS(DATOS!$F:$F,DATOS!$A:$A,$C3642,DATOS!$G:$G,$P$1,DATOS!$E:$E,$Q$1)</f>
        <v>0</v>
      </c>
      <c r="N3642" s="117">
        <f>SUMIFS(DATOS!$F:$F,DATOS!$A:$A,$C3642,DATOS!$G:$G,$N$1,DATOS!$L:$L,$R$1)</f>
        <v>0</v>
      </c>
      <c r="O3642" s="118">
        <f>SUMIFS(DATOS!$F:$F,DATOS!$A:$A,$C3642,DATOS!$G:$G,$O$1,DATOS!$L:$L,$R$1)</f>
        <v>0</v>
      </c>
      <c r="P3642" s="119">
        <f>SUMIFS(DATOS!$F:$F,DATOS!$A:$A,$C3642,DATOS!$G:$G,$P$1,DATOS!$L:$L,$R$1)</f>
        <v>0</v>
      </c>
      <c r="Q3642" s="117">
        <f>SUMIFS(DATOS!$F:$F,DATOS!$A:$A,$C3642,DATOS!$G:$G,$N$1,DATOS!$J:$J,$S$1)</f>
        <v>0</v>
      </c>
      <c r="R3642" s="118">
        <f>SUMIFS(DATOS!$F:$F,DATOS!$A:$A,$C3642,DATOS!$G:$G,$O$1,DATOS!$J:$J,$S$1)</f>
        <v>0</v>
      </c>
      <c r="S3642" s="119">
        <f>SUMIFS(DATOS!$F:$F,DATOS!$A:$A,$C3642,DATOS!$G:$G,$P$1,DATOS!$J:$J,$S$1)</f>
        <v>0</v>
      </c>
      <c r="T3642" s="117">
        <f>SUMIFS(DATOS!$F:$F,DATOS!$A:$A,$C3642,DATOS!$G:$G,$N$1,DATOS!$K:$K,$T$1)</f>
        <v>0</v>
      </c>
      <c r="U3642" s="118">
        <f>SUMIFS(DATOS!$F:$F,DATOS!$A:$A,$C3642,DATOS!$G:$G,$O$1,DATOS!$K:$K,$T$1)</f>
        <v>0</v>
      </c>
      <c r="V3642" s="119">
        <f>SUMIFS(DATOS!$F:$F,DATOS!$A:$A,$C3642,DATOS!$G:$G,$P$1,DATOS!$K:$K,$R$1)</f>
        <v>0</v>
      </c>
    </row>
    <row r="3643" spans="1:22">
      <c r="A3643" s="128" t="s">
        <v>452</v>
      </c>
      <c r="B3643" s="128" t="str">
        <f t="shared" si="424"/>
        <v>2 6 1 613 003 001</v>
      </c>
      <c r="C3643" s="5" t="s">
        <v>10705</v>
      </c>
      <c r="D3643" t="s">
        <v>9290</v>
      </c>
      <c r="E3643" s="127">
        <f t="shared" si="426"/>
        <v>0</v>
      </c>
      <c r="F3643" s="127">
        <f t="shared" si="427"/>
        <v>0</v>
      </c>
      <c r="G3643" s="127">
        <f t="shared" si="428"/>
        <v>0</v>
      </c>
      <c r="H3643" s="131">
        <f t="shared" si="429"/>
        <v>0</v>
      </c>
      <c r="I3643" s="128">
        <f t="shared" si="430"/>
        <v>17</v>
      </c>
      <c r="J3643" s="156" t="str">
        <f t="shared" si="425"/>
        <v>2 6 1 613 003</v>
      </c>
      <c r="K3643" s="118">
        <f>SUMIFS(DATOS!$F:$F,DATOS!$A:$A,$C3643,DATOS!$G:$G,$N$1,DATOS!$E:$E,$Q$1)</f>
        <v>0</v>
      </c>
      <c r="L3643" s="118">
        <f>SUMIFS(DATOS!$F:$F,DATOS!$A:$A,$C3643,DATOS!$G:$G,$O$1,DATOS!$E:$E,$Q$1)</f>
        <v>0</v>
      </c>
      <c r="M3643" s="119">
        <f>SUMIFS(DATOS!$F:$F,DATOS!$A:$A,$C3643,DATOS!$G:$G,$P$1,DATOS!$E:$E,$Q$1)</f>
        <v>0</v>
      </c>
      <c r="N3643" s="117">
        <f>SUMIFS(DATOS!$F:$F,DATOS!$A:$A,$C3643,DATOS!$G:$G,$N$1,DATOS!$L:$L,$R$1)</f>
        <v>0</v>
      </c>
      <c r="O3643" s="118">
        <f>SUMIFS(DATOS!$F:$F,DATOS!$A:$A,$C3643,DATOS!$G:$G,$O$1,DATOS!$L:$L,$R$1)</f>
        <v>0</v>
      </c>
      <c r="P3643" s="119">
        <f>SUMIFS(DATOS!$F:$F,DATOS!$A:$A,$C3643,DATOS!$G:$G,$P$1,DATOS!$L:$L,$R$1)</f>
        <v>0</v>
      </c>
      <c r="Q3643" s="117">
        <f>SUMIFS(DATOS!$F:$F,DATOS!$A:$A,$C3643,DATOS!$G:$G,$N$1,DATOS!$J:$J,$S$1)</f>
        <v>0</v>
      </c>
      <c r="R3643" s="118">
        <f>SUMIFS(DATOS!$F:$F,DATOS!$A:$A,$C3643,DATOS!$G:$G,$O$1,DATOS!$J:$J,$S$1)</f>
        <v>0</v>
      </c>
      <c r="S3643" s="119">
        <f>SUMIFS(DATOS!$F:$F,DATOS!$A:$A,$C3643,DATOS!$G:$G,$P$1,DATOS!$J:$J,$S$1)</f>
        <v>0</v>
      </c>
      <c r="T3643" s="117">
        <f>SUMIFS(DATOS!$F:$F,DATOS!$A:$A,$C3643,DATOS!$G:$G,$N$1,DATOS!$K:$K,$T$1)</f>
        <v>0</v>
      </c>
      <c r="U3643" s="118">
        <f>SUMIFS(DATOS!$F:$F,DATOS!$A:$A,$C3643,DATOS!$G:$G,$O$1,DATOS!$K:$K,$T$1)</f>
        <v>0</v>
      </c>
      <c r="V3643" s="119">
        <f>SUMIFS(DATOS!$F:$F,DATOS!$A:$A,$C3643,DATOS!$G:$G,$P$1,DATOS!$K:$K,$R$1)</f>
        <v>0</v>
      </c>
    </row>
    <row r="3644" spans="1:22">
      <c r="A3644" s="128" t="s">
        <v>452</v>
      </c>
      <c r="B3644" s="128" t="str">
        <f t="shared" si="424"/>
        <v>2 6 1 613 004 001</v>
      </c>
      <c r="C3644" s="5" t="s">
        <v>8296</v>
      </c>
      <c r="D3644" t="s">
        <v>9290</v>
      </c>
      <c r="E3644" s="127">
        <f t="shared" si="426"/>
        <v>0</v>
      </c>
      <c r="F3644" s="127">
        <f t="shared" si="427"/>
        <v>0</v>
      </c>
      <c r="G3644" s="127">
        <f t="shared" si="428"/>
        <v>0</v>
      </c>
      <c r="H3644" s="131">
        <f t="shared" si="429"/>
        <v>0</v>
      </c>
      <c r="I3644" s="128">
        <f t="shared" si="430"/>
        <v>17</v>
      </c>
      <c r="J3644" s="156" t="str">
        <f t="shared" si="425"/>
        <v>2 6 1 613 004</v>
      </c>
      <c r="K3644" s="118">
        <f>SUMIFS(DATOS!$F:$F,DATOS!$A:$A,$C3644,DATOS!$G:$G,$N$1,DATOS!$E:$E,$Q$1)</f>
        <v>0</v>
      </c>
      <c r="L3644" s="118">
        <f>SUMIFS(DATOS!$F:$F,DATOS!$A:$A,$C3644,DATOS!$G:$G,$O$1,DATOS!$E:$E,$Q$1)</f>
        <v>0</v>
      </c>
      <c r="M3644" s="119">
        <f>SUMIFS(DATOS!$F:$F,DATOS!$A:$A,$C3644,DATOS!$G:$G,$P$1,DATOS!$E:$E,$Q$1)</f>
        <v>0</v>
      </c>
      <c r="N3644" s="117">
        <f>SUMIFS(DATOS!$F:$F,DATOS!$A:$A,$C3644,DATOS!$G:$G,$N$1,DATOS!$L:$L,$R$1)</f>
        <v>0</v>
      </c>
      <c r="O3644" s="118">
        <f>SUMIFS(DATOS!$F:$F,DATOS!$A:$A,$C3644,DATOS!$G:$G,$O$1,DATOS!$L:$L,$R$1)</f>
        <v>0</v>
      </c>
      <c r="P3644" s="119">
        <f>SUMIFS(DATOS!$F:$F,DATOS!$A:$A,$C3644,DATOS!$G:$G,$P$1,DATOS!$L:$L,$R$1)</f>
        <v>0</v>
      </c>
      <c r="Q3644" s="117">
        <f>SUMIFS(DATOS!$F:$F,DATOS!$A:$A,$C3644,DATOS!$G:$G,$N$1,DATOS!$J:$J,$S$1)</f>
        <v>0</v>
      </c>
      <c r="R3644" s="118">
        <f>SUMIFS(DATOS!$F:$F,DATOS!$A:$A,$C3644,DATOS!$G:$G,$O$1,DATOS!$J:$J,$S$1)</f>
        <v>0</v>
      </c>
      <c r="S3644" s="119">
        <f>SUMIFS(DATOS!$F:$F,DATOS!$A:$A,$C3644,DATOS!$G:$G,$P$1,DATOS!$J:$J,$S$1)</f>
        <v>0</v>
      </c>
      <c r="T3644" s="117">
        <f>SUMIFS(DATOS!$F:$F,DATOS!$A:$A,$C3644,DATOS!$G:$G,$N$1,DATOS!$K:$K,$T$1)</f>
        <v>0</v>
      </c>
      <c r="U3644" s="118">
        <f>SUMIFS(DATOS!$F:$F,DATOS!$A:$A,$C3644,DATOS!$G:$G,$O$1,DATOS!$K:$K,$T$1)</f>
        <v>0</v>
      </c>
      <c r="V3644" s="119">
        <f>SUMIFS(DATOS!$F:$F,DATOS!$A:$A,$C3644,DATOS!$G:$G,$P$1,DATOS!$K:$K,$R$1)</f>
        <v>0</v>
      </c>
    </row>
    <row r="3645" spans="1:22">
      <c r="A3645" s="128" t="s">
        <v>452</v>
      </c>
      <c r="B3645" s="128" t="str">
        <f t="shared" si="424"/>
        <v>2 6 1 613 005 001</v>
      </c>
      <c r="C3645" s="5" t="s">
        <v>10706</v>
      </c>
      <c r="D3645" t="s">
        <v>9290</v>
      </c>
      <c r="E3645" s="127">
        <f t="shared" si="426"/>
        <v>0</v>
      </c>
      <c r="F3645" s="127">
        <f t="shared" si="427"/>
        <v>0</v>
      </c>
      <c r="G3645" s="127">
        <f t="shared" si="428"/>
        <v>0</v>
      </c>
      <c r="H3645" s="131">
        <f t="shared" si="429"/>
        <v>0</v>
      </c>
      <c r="I3645" s="128">
        <f t="shared" si="430"/>
        <v>17</v>
      </c>
      <c r="J3645" s="156" t="str">
        <f t="shared" si="425"/>
        <v>2 6 1 613 005</v>
      </c>
      <c r="K3645" s="118">
        <f>SUMIFS(DATOS!$F:$F,DATOS!$A:$A,$C3645,DATOS!$G:$G,$N$1,DATOS!$E:$E,$Q$1)</f>
        <v>0</v>
      </c>
      <c r="L3645" s="118">
        <f>SUMIFS(DATOS!$F:$F,DATOS!$A:$A,$C3645,DATOS!$G:$G,$O$1,DATOS!$E:$E,$Q$1)</f>
        <v>0</v>
      </c>
      <c r="M3645" s="119">
        <f>SUMIFS(DATOS!$F:$F,DATOS!$A:$A,$C3645,DATOS!$G:$G,$P$1,DATOS!$E:$E,$Q$1)</f>
        <v>0</v>
      </c>
      <c r="N3645" s="117">
        <f>SUMIFS(DATOS!$F:$F,DATOS!$A:$A,$C3645,DATOS!$G:$G,$N$1,DATOS!$L:$L,$R$1)</f>
        <v>0</v>
      </c>
      <c r="O3645" s="118">
        <f>SUMIFS(DATOS!$F:$F,DATOS!$A:$A,$C3645,DATOS!$G:$G,$O$1,DATOS!$L:$L,$R$1)</f>
        <v>0</v>
      </c>
      <c r="P3645" s="119">
        <f>SUMIFS(DATOS!$F:$F,DATOS!$A:$A,$C3645,DATOS!$G:$G,$P$1,DATOS!$L:$L,$R$1)</f>
        <v>0</v>
      </c>
      <c r="Q3645" s="117">
        <f>SUMIFS(DATOS!$F:$F,DATOS!$A:$A,$C3645,DATOS!$G:$G,$N$1,DATOS!$J:$J,$S$1)</f>
        <v>0</v>
      </c>
      <c r="R3645" s="118">
        <f>SUMIFS(DATOS!$F:$F,DATOS!$A:$A,$C3645,DATOS!$G:$G,$O$1,DATOS!$J:$J,$S$1)</f>
        <v>0</v>
      </c>
      <c r="S3645" s="119">
        <f>SUMIFS(DATOS!$F:$F,DATOS!$A:$A,$C3645,DATOS!$G:$G,$P$1,DATOS!$J:$J,$S$1)</f>
        <v>0</v>
      </c>
      <c r="T3645" s="117">
        <f>SUMIFS(DATOS!$F:$F,DATOS!$A:$A,$C3645,DATOS!$G:$G,$N$1,DATOS!$K:$K,$T$1)</f>
        <v>0</v>
      </c>
      <c r="U3645" s="118">
        <f>SUMIFS(DATOS!$F:$F,DATOS!$A:$A,$C3645,DATOS!$G:$G,$O$1,DATOS!$K:$K,$T$1)</f>
        <v>0</v>
      </c>
      <c r="V3645" s="119">
        <f>SUMIFS(DATOS!$F:$F,DATOS!$A:$A,$C3645,DATOS!$G:$G,$P$1,DATOS!$K:$K,$R$1)</f>
        <v>0</v>
      </c>
    </row>
    <row r="3646" spans="1:22">
      <c r="A3646" s="128" t="s">
        <v>452</v>
      </c>
      <c r="B3646" s="128" t="str">
        <f t="shared" si="424"/>
        <v>2 6 1 614 001 001</v>
      </c>
      <c r="C3646" s="5" t="s">
        <v>5628</v>
      </c>
      <c r="D3646" t="s">
        <v>3492</v>
      </c>
      <c r="E3646" s="127">
        <f t="shared" si="426"/>
        <v>0</v>
      </c>
      <c r="F3646" s="127">
        <f t="shared" si="427"/>
        <v>0</v>
      </c>
      <c r="G3646" s="127">
        <f t="shared" si="428"/>
        <v>0</v>
      </c>
      <c r="H3646" s="131">
        <f t="shared" si="429"/>
        <v>0</v>
      </c>
      <c r="I3646" s="128">
        <f t="shared" si="430"/>
        <v>17</v>
      </c>
      <c r="J3646" s="156" t="str">
        <f t="shared" si="425"/>
        <v>2 6 1 614 001</v>
      </c>
      <c r="K3646" s="118">
        <f>SUMIFS(DATOS!$F:$F,DATOS!$A:$A,$C3646,DATOS!$G:$G,$N$1,DATOS!$E:$E,$Q$1)</f>
        <v>0</v>
      </c>
      <c r="L3646" s="118">
        <f>SUMIFS(DATOS!$F:$F,DATOS!$A:$A,$C3646,DATOS!$G:$G,$O$1,DATOS!$E:$E,$Q$1)</f>
        <v>0</v>
      </c>
      <c r="M3646" s="119">
        <f>SUMIFS(DATOS!$F:$F,DATOS!$A:$A,$C3646,DATOS!$G:$G,$P$1,DATOS!$E:$E,$Q$1)</f>
        <v>0</v>
      </c>
      <c r="N3646" s="117">
        <f>SUMIFS(DATOS!$F:$F,DATOS!$A:$A,$C3646,DATOS!$G:$G,$N$1,DATOS!$L:$L,$R$1)</f>
        <v>0</v>
      </c>
      <c r="O3646" s="118">
        <f>SUMIFS(DATOS!$F:$F,DATOS!$A:$A,$C3646,DATOS!$G:$G,$O$1,DATOS!$L:$L,$R$1)</f>
        <v>0</v>
      </c>
      <c r="P3646" s="119">
        <f>SUMIFS(DATOS!$F:$F,DATOS!$A:$A,$C3646,DATOS!$G:$G,$P$1,DATOS!$L:$L,$R$1)</f>
        <v>0</v>
      </c>
      <c r="Q3646" s="117">
        <f>SUMIFS(DATOS!$F:$F,DATOS!$A:$A,$C3646,DATOS!$G:$G,$N$1,DATOS!$J:$J,$S$1)</f>
        <v>0</v>
      </c>
      <c r="R3646" s="118">
        <f>SUMIFS(DATOS!$F:$F,DATOS!$A:$A,$C3646,DATOS!$G:$G,$O$1,DATOS!$J:$J,$S$1)</f>
        <v>0</v>
      </c>
      <c r="S3646" s="119">
        <f>SUMIFS(DATOS!$F:$F,DATOS!$A:$A,$C3646,DATOS!$G:$G,$P$1,DATOS!$J:$J,$S$1)</f>
        <v>0</v>
      </c>
      <c r="T3646" s="117">
        <f>SUMIFS(DATOS!$F:$F,DATOS!$A:$A,$C3646,DATOS!$G:$G,$N$1,DATOS!$K:$K,$T$1)</f>
        <v>0</v>
      </c>
      <c r="U3646" s="118">
        <f>SUMIFS(DATOS!$F:$F,DATOS!$A:$A,$C3646,DATOS!$G:$G,$O$1,DATOS!$K:$K,$T$1)</f>
        <v>0</v>
      </c>
      <c r="V3646" s="119">
        <f>SUMIFS(DATOS!$F:$F,DATOS!$A:$A,$C3646,DATOS!$G:$G,$P$1,DATOS!$K:$K,$R$1)</f>
        <v>0</v>
      </c>
    </row>
    <row r="3647" spans="1:22">
      <c r="A3647" s="128" t="s">
        <v>452</v>
      </c>
      <c r="B3647" s="128" t="str">
        <f t="shared" si="424"/>
        <v>2 6 1 614 002 001</v>
      </c>
      <c r="C3647" s="5" t="s">
        <v>6740</v>
      </c>
      <c r="D3647" t="s">
        <v>3492</v>
      </c>
      <c r="E3647" s="127">
        <f t="shared" si="426"/>
        <v>0</v>
      </c>
      <c r="F3647" s="127">
        <f t="shared" si="427"/>
        <v>0</v>
      </c>
      <c r="G3647" s="127">
        <f t="shared" si="428"/>
        <v>0</v>
      </c>
      <c r="H3647" s="131">
        <f t="shared" si="429"/>
        <v>0</v>
      </c>
      <c r="I3647" s="128">
        <f t="shared" si="430"/>
        <v>17</v>
      </c>
      <c r="J3647" s="156" t="str">
        <f t="shared" si="425"/>
        <v>2 6 1 614 002</v>
      </c>
      <c r="K3647" s="118">
        <f>SUMIFS(DATOS!$F:$F,DATOS!$A:$A,$C3647,DATOS!$G:$G,$N$1,DATOS!$E:$E,$Q$1)</f>
        <v>0</v>
      </c>
      <c r="L3647" s="118">
        <f>SUMIFS(DATOS!$F:$F,DATOS!$A:$A,$C3647,DATOS!$G:$G,$O$1,DATOS!$E:$E,$Q$1)</f>
        <v>0</v>
      </c>
      <c r="M3647" s="119">
        <f>SUMIFS(DATOS!$F:$F,DATOS!$A:$A,$C3647,DATOS!$G:$G,$P$1,DATOS!$E:$E,$Q$1)</f>
        <v>0</v>
      </c>
      <c r="N3647" s="117">
        <f>SUMIFS(DATOS!$F:$F,DATOS!$A:$A,$C3647,DATOS!$G:$G,$N$1,DATOS!$L:$L,$R$1)</f>
        <v>0</v>
      </c>
      <c r="O3647" s="118">
        <f>SUMIFS(DATOS!$F:$F,DATOS!$A:$A,$C3647,DATOS!$G:$G,$O$1,DATOS!$L:$L,$R$1)</f>
        <v>0</v>
      </c>
      <c r="P3647" s="119">
        <f>SUMIFS(DATOS!$F:$F,DATOS!$A:$A,$C3647,DATOS!$G:$G,$P$1,DATOS!$L:$L,$R$1)</f>
        <v>0</v>
      </c>
      <c r="Q3647" s="117">
        <f>SUMIFS(DATOS!$F:$F,DATOS!$A:$A,$C3647,DATOS!$G:$G,$N$1,DATOS!$J:$J,$S$1)</f>
        <v>0</v>
      </c>
      <c r="R3647" s="118">
        <f>SUMIFS(DATOS!$F:$F,DATOS!$A:$A,$C3647,DATOS!$G:$G,$O$1,DATOS!$J:$J,$S$1)</f>
        <v>0</v>
      </c>
      <c r="S3647" s="119">
        <f>SUMIFS(DATOS!$F:$F,DATOS!$A:$A,$C3647,DATOS!$G:$G,$P$1,DATOS!$J:$J,$S$1)</f>
        <v>0</v>
      </c>
      <c r="T3647" s="117">
        <f>SUMIFS(DATOS!$F:$F,DATOS!$A:$A,$C3647,DATOS!$G:$G,$N$1,DATOS!$K:$K,$T$1)</f>
        <v>0</v>
      </c>
      <c r="U3647" s="118">
        <f>SUMIFS(DATOS!$F:$F,DATOS!$A:$A,$C3647,DATOS!$G:$G,$O$1,DATOS!$K:$K,$T$1)</f>
        <v>0</v>
      </c>
      <c r="V3647" s="119">
        <f>SUMIFS(DATOS!$F:$F,DATOS!$A:$A,$C3647,DATOS!$G:$G,$P$1,DATOS!$K:$K,$R$1)</f>
        <v>0</v>
      </c>
    </row>
    <row r="3648" spans="1:22">
      <c r="A3648" s="128" t="s">
        <v>452</v>
      </c>
      <c r="B3648" s="128" t="str">
        <f t="shared" si="424"/>
        <v>2 6 1 614 003 001</v>
      </c>
      <c r="C3648" s="5" t="s">
        <v>8088</v>
      </c>
      <c r="D3648" t="s">
        <v>3492</v>
      </c>
      <c r="E3648" s="127">
        <f t="shared" si="426"/>
        <v>0</v>
      </c>
      <c r="F3648" s="127">
        <f t="shared" si="427"/>
        <v>0</v>
      </c>
      <c r="G3648" s="127">
        <f t="shared" si="428"/>
        <v>0</v>
      </c>
      <c r="H3648" s="131">
        <f t="shared" si="429"/>
        <v>0</v>
      </c>
      <c r="I3648" s="128">
        <f t="shared" si="430"/>
        <v>17</v>
      </c>
      <c r="J3648" s="156" t="str">
        <f t="shared" si="425"/>
        <v>2 6 1 614 003</v>
      </c>
      <c r="K3648" s="118">
        <f>SUMIFS(DATOS!$F:$F,DATOS!$A:$A,$C3648,DATOS!$G:$G,$N$1,DATOS!$E:$E,$Q$1)</f>
        <v>0</v>
      </c>
      <c r="L3648" s="118">
        <f>SUMIFS(DATOS!$F:$F,DATOS!$A:$A,$C3648,DATOS!$G:$G,$O$1,DATOS!$E:$E,$Q$1)</f>
        <v>0</v>
      </c>
      <c r="M3648" s="119">
        <f>SUMIFS(DATOS!$F:$F,DATOS!$A:$A,$C3648,DATOS!$G:$G,$P$1,DATOS!$E:$E,$Q$1)</f>
        <v>0</v>
      </c>
      <c r="N3648" s="117">
        <f>SUMIFS(DATOS!$F:$F,DATOS!$A:$A,$C3648,DATOS!$G:$G,$N$1,DATOS!$L:$L,$R$1)</f>
        <v>0</v>
      </c>
      <c r="O3648" s="118">
        <f>SUMIFS(DATOS!$F:$F,DATOS!$A:$A,$C3648,DATOS!$G:$G,$O$1,DATOS!$L:$L,$R$1)</f>
        <v>0</v>
      </c>
      <c r="P3648" s="119">
        <f>SUMIFS(DATOS!$F:$F,DATOS!$A:$A,$C3648,DATOS!$G:$G,$P$1,DATOS!$L:$L,$R$1)</f>
        <v>0</v>
      </c>
      <c r="Q3648" s="117">
        <f>SUMIFS(DATOS!$F:$F,DATOS!$A:$A,$C3648,DATOS!$G:$G,$N$1,DATOS!$J:$J,$S$1)</f>
        <v>0</v>
      </c>
      <c r="R3648" s="118">
        <f>SUMIFS(DATOS!$F:$F,DATOS!$A:$A,$C3648,DATOS!$G:$G,$O$1,DATOS!$J:$J,$S$1)</f>
        <v>0</v>
      </c>
      <c r="S3648" s="119">
        <f>SUMIFS(DATOS!$F:$F,DATOS!$A:$A,$C3648,DATOS!$G:$G,$P$1,DATOS!$J:$J,$S$1)</f>
        <v>0</v>
      </c>
      <c r="T3648" s="117">
        <f>SUMIFS(DATOS!$F:$F,DATOS!$A:$A,$C3648,DATOS!$G:$G,$N$1,DATOS!$K:$K,$T$1)</f>
        <v>0</v>
      </c>
      <c r="U3648" s="118">
        <f>SUMIFS(DATOS!$F:$F,DATOS!$A:$A,$C3648,DATOS!$G:$G,$O$1,DATOS!$K:$K,$T$1)</f>
        <v>0</v>
      </c>
      <c r="V3648" s="119">
        <f>SUMIFS(DATOS!$F:$F,DATOS!$A:$A,$C3648,DATOS!$G:$G,$P$1,DATOS!$K:$K,$R$1)</f>
        <v>0</v>
      </c>
    </row>
    <row r="3649" spans="1:22">
      <c r="A3649" s="128" t="s">
        <v>452</v>
      </c>
      <c r="B3649" s="128" t="str">
        <f t="shared" si="424"/>
        <v>2 6 1 614 004 001</v>
      </c>
      <c r="C3649" s="5" t="s">
        <v>8298</v>
      </c>
      <c r="D3649" t="s">
        <v>3492</v>
      </c>
      <c r="E3649" s="127">
        <f t="shared" si="426"/>
        <v>0</v>
      </c>
      <c r="F3649" s="127">
        <f t="shared" si="427"/>
        <v>0</v>
      </c>
      <c r="G3649" s="127">
        <f t="shared" si="428"/>
        <v>0</v>
      </c>
      <c r="H3649" s="131">
        <f t="shared" si="429"/>
        <v>0</v>
      </c>
      <c r="I3649" s="128">
        <f t="shared" si="430"/>
        <v>17</v>
      </c>
      <c r="J3649" s="156" t="str">
        <f t="shared" si="425"/>
        <v>2 6 1 614 004</v>
      </c>
      <c r="K3649" s="118">
        <f>SUMIFS(DATOS!$F:$F,DATOS!$A:$A,$C3649,DATOS!$G:$G,$N$1,DATOS!$E:$E,$Q$1)</f>
        <v>0</v>
      </c>
      <c r="L3649" s="118">
        <f>SUMIFS(DATOS!$F:$F,DATOS!$A:$A,$C3649,DATOS!$G:$G,$O$1,DATOS!$E:$E,$Q$1)</f>
        <v>0</v>
      </c>
      <c r="M3649" s="119">
        <f>SUMIFS(DATOS!$F:$F,DATOS!$A:$A,$C3649,DATOS!$G:$G,$P$1,DATOS!$E:$E,$Q$1)</f>
        <v>0</v>
      </c>
      <c r="N3649" s="117">
        <f>SUMIFS(DATOS!$F:$F,DATOS!$A:$A,$C3649,DATOS!$G:$G,$N$1,DATOS!$L:$L,$R$1)</f>
        <v>0</v>
      </c>
      <c r="O3649" s="118">
        <f>SUMIFS(DATOS!$F:$F,DATOS!$A:$A,$C3649,DATOS!$G:$G,$O$1,DATOS!$L:$L,$R$1)</f>
        <v>0</v>
      </c>
      <c r="P3649" s="119">
        <f>SUMIFS(DATOS!$F:$F,DATOS!$A:$A,$C3649,DATOS!$G:$G,$P$1,DATOS!$L:$L,$R$1)</f>
        <v>0</v>
      </c>
      <c r="Q3649" s="117">
        <f>SUMIFS(DATOS!$F:$F,DATOS!$A:$A,$C3649,DATOS!$G:$G,$N$1,DATOS!$J:$J,$S$1)</f>
        <v>0</v>
      </c>
      <c r="R3649" s="118">
        <f>SUMIFS(DATOS!$F:$F,DATOS!$A:$A,$C3649,DATOS!$G:$G,$O$1,DATOS!$J:$J,$S$1)</f>
        <v>0</v>
      </c>
      <c r="S3649" s="119">
        <f>SUMIFS(DATOS!$F:$F,DATOS!$A:$A,$C3649,DATOS!$G:$G,$P$1,DATOS!$J:$J,$S$1)</f>
        <v>0</v>
      </c>
      <c r="T3649" s="117">
        <f>SUMIFS(DATOS!$F:$F,DATOS!$A:$A,$C3649,DATOS!$G:$G,$N$1,DATOS!$K:$K,$T$1)</f>
        <v>0</v>
      </c>
      <c r="U3649" s="118">
        <f>SUMIFS(DATOS!$F:$F,DATOS!$A:$A,$C3649,DATOS!$G:$G,$O$1,DATOS!$K:$K,$T$1)</f>
        <v>0</v>
      </c>
      <c r="V3649" s="119">
        <f>SUMIFS(DATOS!$F:$F,DATOS!$A:$A,$C3649,DATOS!$G:$G,$P$1,DATOS!$K:$K,$R$1)</f>
        <v>0</v>
      </c>
    </row>
    <row r="3650" spans="1:22">
      <c r="A3650" s="128" t="s">
        <v>452</v>
      </c>
      <c r="B3650" s="128" t="str">
        <f t="shared" si="424"/>
        <v>2 6 1 614 005 001</v>
      </c>
      <c r="C3650" s="5" t="s">
        <v>10707</v>
      </c>
      <c r="D3650" t="s">
        <v>3492</v>
      </c>
      <c r="E3650" s="127">
        <f t="shared" si="426"/>
        <v>0</v>
      </c>
      <c r="F3650" s="127">
        <f t="shared" si="427"/>
        <v>0</v>
      </c>
      <c r="G3650" s="127">
        <f t="shared" si="428"/>
        <v>0</v>
      </c>
      <c r="H3650" s="131">
        <f t="shared" si="429"/>
        <v>0</v>
      </c>
      <c r="I3650" s="128">
        <f t="shared" si="430"/>
        <v>17</v>
      </c>
      <c r="J3650" s="156" t="str">
        <f t="shared" si="425"/>
        <v>2 6 1 614 005</v>
      </c>
      <c r="K3650" s="118">
        <f>SUMIFS(DATOS!$F:$F,DATOS!$A:$A,$C3650,DATOS!$G:$G,$N$1,DATOS!$E:$E,$Q$1)</f>
        <v>0</v>
      </c>
      <c r="L3650" s="118">
        <f>SUMIFS(DATOS!$F:$F,DATOS!$A:$A,$C3650,DATOS!$G:$G,$O$1,DATOS!$E:$E,$Q$1)</f>
        <v>0</v>
      </c>
      <c r="M3650" s="119">
        <f>SUMIFS(DATOS!$F:$F,DATOS!$A:$A,$C3650,DATOS!$G:$G,$P$1,DATOS!$E:$E,$Q$1)</f>
        <v>0</v>
      </c>
      <c r="N3650" s="117">
        <f>SUMIFS(DATOS!$F:$F,DATOS!$A:$A,$C3650,DATOS!$G:$G,$N$1,DATOS!$L:$L,$R$1)</f>
        <v>0</v>
      </c>
      <c r="O3650" s="118">
        <f>SUMIFS(DATOS!$F:$F,DATOS!$A:$A,$C3650,DATOS!$G:$G,$O$1,DATOS!$L:$L,$R$1)</f>
        <v>0</v>
      </c>
      <c r="P3650" s="119">
        <f>SUMIFS(DATOS!$F:$F,DATOS!$A:$A,$C3650,DATOS!$G:$G,$P$1,DATOS!$L:$L,$R$1)</f>
        <v>0</v>
      </c>
      <c r="Q3650" s="117">
        <f>SUMIFS(DATOS!$F:$F,DATOS!$A:$A,$C3650,DATOS!$G:$G,$N$1,DATOS!$J:$J,$S$1)</f>
        <v>0</v>
      </c>
      <c r="R3650" s="118">
        <f>SUMIFS(DATOS!$F:$F,DATOS!$A:$A,$C3650,DATOS!$G:$G,$O$1,DATOS!$J:$J,$S$1)</f>
        <v>0</v>
      </c>
      <c r="S3650" s="119">
        <f>SUMIFS(DATOS!$F:$F,DATOS!$A:$A,$C3650,DATOS!$G:$G,$P$1,DATOS!$J:$J,$S$1)</f>
        <v>0</v>
      </c>
      <c r="T3650" s="117">
        <f>SUMIFS(DATOS!$F:$F,DATOS!$A:$A,$C3650,DATOS!$G:$G,$N$1,DATOS!$K:$K,$T$1)</f>
        <v>0</v>
      </c>
      <c r="U3650" s="118">
        <f>SUMIFS(DATOS!$F:$F,DATOS!$A:$A,$C3650,DATOS!$G:$G,$O$1,DATOS!$K:$K,$T$1)</f>
        <v>0</v>
      </c>
      <c r="V3650" s="119">
        <f>SUMIFS(DATOS!$F:$F,DATOS!$A:$A,$C3650,DATOS!$G:$G,$P$1,DATOS!$K:$K,$R$1)</f>
        <v>0</v>
      </c>
    </row>
    <row r="3651" spans="1:22">
      <c r="A3651" s="128" t="s">
        <v>452</v>
      </c>
      <c r="B3651" s="128" t="str">
        <f t="shared" si="424"/>
        <v>2 6 1 615 001 001</v>
      </c>
      <c r="C3651" s="5" t="s">
        <v>5635</v>
      </c>
      <c r="D3651" t="s">
        <v>3493</v>
      </c>
      <c r="E3651" s="127">
        <f t="shared" si="426"/>
        <v>0</v>
      </c>
      <c r="F3651" s="127">
        <f t="shared" si="427"/>
        <v>0</v>
      </c>
      <c r="G3651" s="127">
        <f t="shared" si="428"/>
        <v>0</v>
      </c>
      <c r="H3651" s="131">
        <f t="shared" si="429"/>
        <v>0</v>
      </c>
      <c r="I3651" s="128">
        <f t="shared" si="430"/>
        <v>17</v>
      </c>
      <c r="J3651" s="156" t="str">
        <f t="shared" si="425"/>
        <v>2 6 1 615 001</v>
      </c>
      <c r="K3651" s="118">
        <f>SUMIFS(DATOS!$F:$F,DATOS!$A:$A,$C3651,DATOS!$G:$G,$N$1,DATOS!$E:$E,$Q$1)</f>
        <v>0</v>
      </c>
      <c r="L3651" s="118">
        <f>SUMIFS(DATOS!$F:$F,DATOS!$A:$A,$C3651,DATOS!$G:$G,$O$1,DATOS!$E:$E,$Q$1)</f>
        <v>0</v>
      </c>
      <c r="M3651" s="119">
        <f>SUMIFS(DATOS!$F:$F,DATOS!$A:$A,$C3651,DATOS!$G:$G,$P$1,DATOS!$E:$E,$Q$1)</f>
        <v>0</v>
      </c>
      <c r="N3651" s="117">
        <f>SUMIFS(DATOS!$F:$F,DATOS!$A:$A,$C3651,DATOS!$G:$G,$N$1,DATOS!$L:$L,$R$1)</f>
        <v>0</v>
      </c>
      <c r="O3651" s="118">
        <f>SUMIFS(DATOS!$F:$F,DATOS!$A:$A,$C3651,DATOS!$G:$G,$O$1,DATOS!$L:$L,$R$1)</f>
        <v>0</v>
      </c>
      <c r="P3651" s="119">
        <f>SUMIFS(DATOS!$F:$F,DATOS!$A:$A,$C3651,DATOS!$G:$G,$P$1,DATOS!$L:$L,$R$1)</f>
        <v>0</v>
      </c>
      <c r="Q3651" s="117">
        <f>SUMIFS(DATOS!$F:$F,DATOS!$A:$A,$C3651,DATOS!$G:$G,$N$1,DATOS!$J:$J,$S$1)</f>
        <v>0</v>
      </c>
      <c r="R3651" s="118">
        <f>SUMIFS(DATOS!$F:$F,DATOS!$A:$A,$C3651,DATOS!$G:$G,$O$1,DATOS!$J:$J,$S$1)</f>
        <v>0</v>
      </c>
      <c r="S3651" s="119">
        <f>SUMIFS(DATOS!$F:$F,DATOS!$A:$A,$C3651,DATOS!$G:$G,$P$1,DATOS!$J:$J,$S$1)</f>
        <v>0</v>
      </c>
      <c r="T3651" s="117">
        <f>SUMIFS(DATOS!$F:$F,DATOS!$A:$A,$C3651,DATOS!$G:$G,$N$1,DATOS!$K:$K,$T$1)</f>
        <v>0</v>
      </c>
      <c r="U3651" s="118">
        <f>SUMIFS(DATOS!$F:$F,DATOS!$A:$A,$C3651,DATOS!$G:$G,$O$1,DATOS!$K:$K,$T$1)</f>
        <v>0</v>
      </c>
      <c r="V3651" s="119">
        <f>SUMIFS(DATOS!$F:$F,DATOS!$A:$A,$C3651,DATOS!$G:$G,$P$1,DATOS!$K:$K,$R$1)</f>
        <v>0</v>
      </c>
    </row>
    <row r="3652" spans="1:22">
      <c r="A3652" s="128" t="s">
        <v>452</v>
      </c>
      <c r="B3652" s="128" t="str">
        <f t="shared" si="424"/>
        <v>2 6 1 615 002 001</v>
      </c>
      <c r="C3652" s="5" t="s">
        <v>10708</v>
      </c>
      <c r="D3652" t="s">
        <v>3493</v>
      </c>
      <c r="E3652" s="127">
        <f t="shared" si="426"/>
        <v>0</v>
      </c>
      <c r="F3652" s="127">
        <f t="shared" si="427"/>
        <v>0</v>
      </c>
      <c r="G3652" s="127">
        <f t="shared" si="428"/>
        <v>0</v>
      </c>
      <c r="H3652" s="131">
        <f t="shared" si="429"/>
        <v>0</v>
      </c>
      <c r="I3652" s="128">
        <f t="shared" si="430"/>
        <v>17</v>
      </c>
      <c r="J3652" s="156" t="str">
        <f t="shared" si="425"/>
        <v>2 6 1 615 002</v>
      </c>
      <c r="K3652" s="118">
        <f>SUMIFS(DATOS!$F:$F,DATOS!$A:$A,$C3652,DATOS!$G:$G,$N$1,DATOS!$E:$E,$Q$1)</f>
        <v>0</v>
      </c>
      <c r="L3652" s="118">
        <f>SUMIFS(DATOS!$F:$F,DATOS!$A:$A,$C3652,DATOS!$G:$G,$O$1,DATOS!$E:$E,$Q$1)</f>
        <v>0</v>
      </c>
      <c r="M3652" s="119">
        <f>SUMIFS(DATOS!$F:$F,DATOS!$A:$A,$C3652,DATOS!$G:$G,$P$1,DATOS!$E:$E,$Q$1)</f>
        <v>0</v>
      </c>
      <c r="N3652" s="117">
        <f>SUMIFS(DATOS!$F:$F,DATOS!$A:$A,$C3652,DATOS!$G:$G,$N$1,DATOS!$L:$L,$R$1)</f>
        <v>0</v>
      </c>
      <c r="O3652" s="118">
        <f>SUMIFS(DATOS!$F:$F,DATOS!$A:$A,$C3652,DATOS!$G:$G,$O$1,DATOS!$L:$L,$R$1)</f>
        <v>0</v>
      </c>
      <c r="P3652" s="119">
        <f>SUMIFS(DATOS!$F:$F,DATOS!$A:$A,$C3652,DATOS!$G:$G,$P$1,DATOS!$L:$L,$R$1)</f>
        <v>0</v>
      </c>
      <c r="Q3652" s="117">
        <f>SUMIFS(DATOS!$F:$F,DATOS!$A:$A,$C3652,DATOS!$G:$G,$N$1,DATOS!$J:$J,$S$1)</f>
        <v>0</v>
      </c>
      <c r="R3652" s="118">
        <f>SUMIFS(DATOS!$F:$F,DATOS!$A:$A,$C3652,DATOS!$G:$G,$O$1,DATOS!$J:$J,$S$1)</f>
        <v>0</v>
      </c>
      <c r="S3652" s="119">
        <f>SUMIFS(DATOS!$F:$F,DATOS!$A:$A,$C3652,DATOS!$G:$G,$P$1,DATOS!$J:$J,$S$1)</f>
        <v>0</v>
      </c>
      <c r="T3652" s="117">
        <f>SUMIFS(DATOS!$F:$F,DATOS!$A:$A,$C3652,DATOS!$G:$G,$N$1,DATOS!$K:$K,$T$1)</f>
        <v>0</v>
      </c>
      <c r="U3652" s="118">
        <f>SUMIFS(DATOS!$F:$F,DATOS!$A:$A,$C3652,DATOS!$G:$G,$O$1,DATOS!$K:$K,$T$1)</f>
        <v>0</v>
      </c>
      <c r="V3652" s="119">
        <f>SUMIFS(DATOS!$F:$F,DATOS!$A:$A,$C3652,DATOS!$G:$G,$P$1,DATOS!$K:$K,$R$1)</f>
        <v>0</v>
      </c>
    </row>
    <row r="3653" spans="1:22">
      <c r="A3653" s="128" t="s">
        <v>452</v>
      </c>
      <c r="B3653" s="128" t="str">
        <f t="shared" ref="B3653:B3716" si="431">MID(C3653,1,I3653)</f>
        <v>2 6 1 615 003 001</v>
      </c>
      <c r="C3653" s="5" t="s">
        <v>10709</v>
      </c>
      <c r="D3653" t="s">
        <v>3493</v>
      </c>
      <c r="E3653" s="127">
        <f t="shared" si="426"/>
        <v>0</v>
      </c>
      <c r="F3653" s="127">
        <f t="shared" si="427"/>
        <v>0</v>
      </c>
      <c r="G3653" s="127">
        <f t="shared" si="428"/>
        <v>0</v>
      </c>
      <c r="H3653" s="131">
        <f t="shared" si="429"/>
        <v>0</v>
      </c>
      <c r="I3653" s="128">
        <f t="shared" si="430"/>
        <v>17</v>
      </c>
      <c r="J3653" s="156" t="str">
        <f t="shared" si="425"/>
        <v>2 6 1 615 003</v>
      </c>
      <c r="K3653" s="118">
        <f>SUMIFS(DATOS!$F:$F,DATOS!$A:$A,$C3653,DATOS!$G:$G,$N$1,DATOS!$E:$E,$Q$1)</f>
        <v>0</v>
      </c>
      <c r="L3653" s="118">
        <f>SUMIFS(DATOS!$F:$F,DATOS!$A:$A,$C3653,DATOS!$G:$G,$O$1,DATOS!$E:$E,$Q$1)</f>
        <v>0</v>
      </c>
      <c r="M3653" s="119">
        <f>SUMIFS(DATOS!$F:$F,DATOS!$A:$A,$C3653,DATOS!$G:$G,$P$1,DATOS!$E:$E,$Q$1)</f>
        <v>0</v>
      </c>
      <c r="N3653" s="117">
        <f>SUMIFS(DATOS!$F:$F,DATOS!$A:$A,$C3653,DATOS!$G:$G,$N$1,DATOS!$L:$L,$R$1)</f>
        <v>0</v>
      </c>
      <c r="O3653" s="118">
        <f>SUMIFS(DATOS!$F:$F,DATOS!$A:$A,$C3653,DATOS!$G:$G,$O$1,DATOS!$L:$L,$R$1)</f>
        <v>0</v>
      </c>
      <c r="P3653" s="119">
        <f>SUMIFS(DATOS!$F:$F,DATOS!$A:$A,$C3653,DATOS!$G:$G,$P$1,DATOS!$L:$L,$R$1)</f>
        <v>0</v>
      </c>
      <c r="Q3653" s="117">
        <f>SUMIFS(DATOS!$F:$F,DATOS!$A:$A,$C3653,DATOS!$G:$G,$N$1,DATOS!$J:$J,$S$1)</f>
        <v>0</v>
      </c>
      <c r="R3653" s="118">
        <f>SUMIFS(DATOS!$F:$F,DATOS!$A:$A,$C3653,DATOS!$G:$G,$O$1,DATOS!$J:$J,$S$1)</f>
        <v>0</v>
      </c>
      <c r="S3653" s="119">
        <f>SUMIFS(DATOS!$F:$F,DATOS!$A:$A,$C3653,DATOS!$G:$G,$P$1,DATOS!$J:$J,$S$1)</f>
        <v>0</v>
      </c>
      <c r="T3653" s="117">
        <f>SUMIFS(DATOS!$F:$F,DATOS!$A:$A,$C3653,DATOS!$G:$G,$N$1,DATOS!$K:$K,$T$1)</f>
        <v>0</v>
      </c>
      <c r="U3653" s="118">
        <f>SUMIFS(DATOS!$F:$F,DATOS!$A:$A,$C3653,DATOS!$G:$G,$O$1,DATOS!$K:$K,$T$1)</f>
        <v>0</v>
      </c>
      <c r="V3653" s="119">
        <f>SUMIFS(DATOS!$F:$F,DATOS!$A:$A,$C3653,DATOS!$G:$G,$P$1,DATOS!$K:$K,$R$1)</f>
        <v>0</v>
      </c>
    </row>
    <row r="3654" spans="1:22">
      <c r="A3654" s="128" t="s">
        <v>452</v>
      </c>
      <c r="B3654" s="128" t="str">
        <f t="shared" si="431"/>
        <v>2 6 1 615 004 001</v>
      </c>
      <c r="C3654" s="5" t="s">
        <v>8299</v>
      </c>
      <c r="D3654" t="s">
        <v>3493</v>
      </c>
      <c r="E3654" s="127">
        <f t="shared" si="426"/>
        <v>0</v>
      </c>
      <c r="F3654" s="127">
        <f t="shared" si="427"/>
        <v>0</v>
      </c>
      <c r="G3654" s="127">
        <f t="shared" si="428"/>
        <v>0</v>
      </c>
      <c r="H3654" s="131">
        <f t="shared" si="429"/>
        <v>0</v>
      </c>
      <c r="I3654" s="128">
        <f t="shared" si="430"/>
        <v>17</v>
      </c>
      <c r="J3654" s="156" t="str">
        <f t="shared" si="425"/>
        <v>2 6 1 615 004</v>
      </c>
      <c r="K3654" s="118">
        <f>SUMIFS(DATOS!$F:$F,DATOS!$A:$A,$C3654,DATOS!$G:$G,$N$1,DATOS!$E:$E,$Q$1)</f>
        <v>0</v>
      </c>
      <c r="L3654" s="118">
        <f>SUMIFS(DATOS!$F:$F,DATOS!$A:$A,$C3654,DATOS!$G:$G,$O$1,DATOS!$E:$E,$Q$1)</f>
        <v>0</v>
      </c>
      <c r="M3654" s="119">
        <f>SUMIFS(DATOS!$F:$F,DATOS!$A:$A,$C3654,DATOS!$G:$G,$P$1,DATOS!$E:$E,$Q$1)</f>
        <v>0</v>
      </c>
      <c r="N3654" s="117">
        <f>SUMIFS(DATOS!$F:$F,DATOS!$A:$A,$C3654,DATOS!$G:$G,$N$1,DATOS!$L:$L,$R$1)</f>
        <v>0</v>
      </c>
      <c r="O3654" s="118">
        <f>SUMIFS(DATOS!$F:$F,DATOS!$A:$A,$C3654,DATOS!$G:$G,$O$1,DATOS!$L:$L,$R$1)</f>
        <v>0</v>
      </c>
      <c r="P3654" s="119">
        <f>SUMIFS(DATOS!$F:$F,DATOS!$A:$A,$C3654,DATOS!$G:$G,$P$1,DATOS!$L:$L,$R$1)</f>
        <v>0</v>
      </c>
      <c r="Q3654" s="117">
        <f>SUMIFS(DATOS!$F:$F,DATOS!$A:$A,$C3654,DATOS!$G:$G,$N$1,DATOS!$J:$J,$S$1)</f>
        <v>0</v>
      </c>
      <c r="R3654" s="118">
        <f>SUMIFS(DATOS!$F:$F,DATOS!$A:$A,$C3654,DATOS!$G:$G,$O$1,DATOS!$J:$J,$S$1)</f>
        <v>0</v>
      </c>
      <c r="S3654" s="119">
        <f>SUMIFS(DATOS!$F:$F,DATOS!$A:$A,$C3654,DATOS!$G:$G,$P$1,DATOS!$J:$J,$S$1)</f>
        <v>0</v>
      </c>
      <c r="T3654" s="117">
        <f>SUMIFS(DATOS!$F:$F,DATOS!$A:$A,$C3654,DATOS!$G:$G,$N$1,DATOS!$K:$K,$T$1)</f>
        <v>0</v>
      </c>
      <c r="U3654" s="118">
        <f>SUMIFS(DATOS!$F:$F,DATOS!$A:$A,$C3654,DATOS!$G:$G,$O$1,DATOS!$K:$K,$T$1)</f>
        <v>0</v>
      </c>
      <c r="V3654" s="119">
        <f>SUMIFS(DATOS!$F:$F,DATOS!$A:$A,$C3654,DATOS!$G:$G,$P$1,DATOS!$K:$K,$R$1)</f>
        <v>0</v>
      </c>
    </row>
    <row r="3655" spans="1:22">
      <c r="A3655" s="128" t="s">
        <v>452</v>
      </c>
      <c r="B3655" s="128" t="str">
        <f t="shared" si="431"/>
        <v>2 6 1 615 005 001</v>
      </c>
      <c r="C3655" s="5" t="s">
        <v>10710</v>
      </c>
      <c r="D3655" t="s">
        <v>3493</v>
      </c>
      <c r="E3655" s="127">
        <f t="shared" si="426"/>
        <v>0</v>
      </c>
      <c r="F3655" s="127">
        <f t="shared" si="427"/>
        <v>0</v>
      </c>
      <c r="G3655" s="127">
        <f t="shared" si="428"/>
        <v>0</v>
      </c>
      <c r="H3655" s="131">
        <f t="shared" si="429"/>
        <v>0</v>
      </c>
      <c r="I3655" s="128">
        <f t="shared" si="430"/>
        <v>17</v>
      </c>
      <c r="J3655" s="156" t="str">
        <f t="shared" si="425"/>
        <v>2 6 1 615 005</v>
      </c>
      <c r="K3655" s="118">
        <f>SUMIFS(DATOS!$F:$F,DATOS!$A:$A,$C3655,DATOS!$G:$G,$N$1,DATOS!$E:$E,$Q$1)</f>
        <v>0</v>
      </c>
      <c r="L3655" s="118">
        <f>SUMIFS(DATOS!$F:$F,DATOS!$A:$A,$C3655,DATOS!$G:$G,$O$1,DATOS!$E:$E,$Q$1)</f>
        <v>0</v>
      </c>
      <c r="M3655" s="119">
        <f>SUMIFS(DATOS!$F:$F,DATOS!$A:$A,$C3655,DATOS!$G:$G,$P$1,DATOS!$E:$E,$Q$1)</f>
        <v>0</v>
      </c>
      <c r="N3655" s="117">
        <f>SUMIFS(DATOS!$F:$F,DATOS!$A:$A,$C3655,DATOS!$G:$G,$N$1,DATOS!$L:$L,$R$1)</f>
        <v>0</v>
      </c>
      <c r="O3655" s="118">
        <f>SUMIFS(DATOS!$F:$F,DATOS!$A:$A,$C3655,DATOS!$G:$G,$O$1,DATOS!$L:$L,$R$1)</f>
        <v>0</v>
      </c>
      <c r="P3655" s="119">
        <f>SUMIFS(DATOS!$F:$F,DATOS!$A:$A,$C3655,DATOS!$G:$G,$P$1,DATOS!$L:$L,$R$1)</f>
        <v>0</v>
      </c>
      <c r="Q3655" s="117">
        <f>SUMIFS(DATOS!$F:$F,DATOS!$A:$A,$C3655,DATOS!$G:$G,$N$1,DATOS!$J:$J,$S$1)</f>
        <v>0</v>
      </c>
      <c r="R3655" s="118">
        <f>SUMIFS(DATOS!$F:$F,DATOS!$A:$A,$C3655,DATOS!$G:$G,$O$1,DATOS!$J:$J,$S$1)</f>
        <v>0</v>
      </c>
      <c r="S3655" s="119">
        <f>SUMIFS(DATOS!$F:$F,DATOS!$A:$A,$C3655,DATOS!$G:$G,$P$1,DATOS!$J:$J,$S$1)</f>
        <v>0</v>
      </c>
      <c r="T3655" s="117">
        <f>SUMIFS(DATOS!$F:$F,DATOS!$A:$A,$C3655,DATOS!$G:$G,$N$1,DATOS!$K:$K,$T$1)</f>
        <v>0</v>
      </c>
      <c r="U3655" s="118">
        <f>SUMIFS(DATOS!$F:$F,DATOS!$A:$A,$C3655,DATOS!$G:$G,$O$1,DATOS!$K:$K,$T$1)</f>
        <v>0</v>
      </c>
      <c r="V3655" s="119">
        <f>SUMIFS(DATOS!$F:$F,DATOS!$A:$A,$C3655,DATOS!$G:$G,$P$1,DATOS!$K:$K,$R$1)</f>
        <v>0</v>
      </c>
    </row>
    <row r="3656" spans="1:22">
      <c r="A3656" s="128" t="s">
        <v>452</v>
      </c>
      <c r="B3656" s="128" t="str">
        <f t="shared" si="431"/>
        <v>2 6 1 616 001 001</v>
      </c>
      <c r="C3656" s="5" t="s">
        <v>5643</v>
      </c>
      <c r="D3656" t="s">
        <v>3494</v>
      </c>
      <c r="E3656" s="127">
        <f t="shared" si="426"/>
        <v>0</v>
      </c>
      <c r="F3656" s="127">
        <f t="shared" si="427"/>
        <v>0</v>
      </c>
      <c r="G3656" s="127">
        <f t="shared" si="428"/>
        <v>0</v>
      </c>
      <c r="H3656" s="131">
        <f t="shared" si="429"/>
        <v>0</v>
      </c>
      <c r="I3656" s="128">
        <f t="shared" si="430"/>
        <v>17</v>
      </c>
      <c r="J3656" s="156" t="str">
        <f t="shared" si="425"/>
        <v>2 6 1 616 001</v>
      </c>
      <c r="K3656" s="118">
        <f>SUMIFS(DATOS!$F:$F,DATOS!$A:$A,$C3656,DATOS!$G:$G,$N$1,DATOS!$E:$E,$Q$1)</f>
        <v>0</v>
      </c>
      <c r="L3656" s="118">
        <f>SUMIFS(DATOS!$F:$F,DATOS!$A:$A,$C3656,DATOS!$G:$G,$O$1,DATOS!$E:$E,$Q$1)</f>
        <v>0</v>
      </c>
      <c r="M3656" s="119">
        <f>SUMIFS(DATOS!$F:$F,DATOS!$A:$A,$C3656,DATOS!$G:$G,$P$1,DATOS!$E:$E,$Q$1)</f>
        <v>0</v>
      </c>
      <c r="N3656" s="117">
        <f>SUMIFS(DATOS!$F:$F,DATOS!$A:$A,$C3656,DATOS!$G:$G,$N$1,DATOS!$L:$L,$R$1)</f>
        <v>0</v>
      </c>
      <c r="O3656" s="118">
        <f>SUMIFS(DATOS!$F:$F,DATOS!$A:$A,$C3656,DATOS!$G:$G,$O$1,DATOS!$L:$L,$R$1)</f>
        <v>0</v>
      </c>
      <c r="P3656" s="119">
        <f>SUMIFS(DATOS!$F:$F,DATOS!$A:$A,$C3656,DATOS!$G:$G,$P$1,DATOS!$L:$L,$R$1)</f>
        <v>0</v>
      </c>
      <c r="Q3656" s="117">
        <f>SUMIFS(DATOS!$F:$F,DATOS!$A:$A,$C3656,DATOS!$G:$G,$N$1,DATOS!$J:$J,$S$1)</f>
        <v>0</v>
      </c>
      <c r="R3656" s="118">
        <f>SUMIFS(DATOS!$F:$F,DATOS!$A:$A,$C3656,DATOS!$G:$G,$O$1,DATOS!$J:$J,$S$1)</f>
        <v>0</v>
      </c>
      <c r="S3656" s="119">
        <f>SUMIFS(DATOS!$F:$F,DATOS!$A:$A,$C3656,DATOS!$G:$G,$P$1,DATOS!$J:$J,$S$1)</f>
        <v>0</v>
      </c>
      <c r="T3656" s="117">
        <f>SUMIFS(DATOS!$F:$F,DATOS!$A:$A,$C3656,DATOS!$G:$G,$N$1,DATOS!$K:$K,$T$1)</f>
        <v>0</v>
      </c>
      <c r="U3656" s="118">
        <f>SUMIFS(DATOS!$F:$F,DATOS!$A:$A,$C3656,DATOS!$G:$G,$O$1,DATOS!$K:$K,$T$1)</f>
        <v>0</v>
      </c>
      <c r="V3656" s="119">
        <f>SUMIFS(DATOS!$F:$F,DATOS!$A:$A,$C3656,DATOS!$G:$G,$P$1,DATOS!$K:$K,$R$1)</f>
        <v>0</v>
      </c>
    </row>
    <row r="3657" spans="1:22">
      <c r="A3657" s="128" t="s">
        <v>452</v>
      </c>
      <c r="B3657" s="128" t="str">
        <f t="shared" si="431"/>
        <v>2 6 1 616 002 001</v>
      </c>
      <c r="C3657" s="5" t="s">
        <v>10711</v>
      </c>
      <c r="D3657" t="s">
        <v>3494</v>
      </c>
      <c r="E3657" s="127">
        <f t="shared" si="426"/>
        <v>0</v>
      </c>
      <c r="F3657" s="127">
        <f t="shared" si="427"/>
        <v>0</v>
      </c>
      <c r="G3657" s="127">
        <f t="shared" si="428"/>
        <v>0</v>
      </c>
      <c r="H3657" s="131">
        <f t="shared" si="429"/>
        <v>0</v>
      </c>
      <c r="I3657" s="128">
        <f t="shared" si="430"/>
        <v>17</v>
      </c>
      <c r="J3657" s="156" t="str">
        <f t="shared" si="425"/>
        <v>2 6 1 616 002</v>
      </c>
      <c r="K3657" s="118">
        <f>SUMIFS(DATOS!$F:$F,DATOS!$A:$A,$C3657,DATOS!$G:$G,$N$1,DATOS!$E:$E,$Q$1)</f>
        <v>0</v>
      </c>
      <c r="L3657" s="118">
        <f>SUMIFS(DATOS!$F:$F,DATOS!$A:$A,$C3657,DATOS!$G:$G,$O$1,DATOS!$E:$E,$Q$1)</f>
        <v>0</v>
      </c>
      <c r="M3657" s="119">
        <f>SUMIFS(DATOS!$F:$F,DATOS!$A:$A,$C3657,DATOS!$G:$G,$P$1,DATOS!$E:$E,$Q$1)</f>
        <v>0</v>
      </c>
      <c r="N3657" s="117">
        <f>SUMIFS(DATOS!$F:$F,DATOS!$A:$A,$C3657,DATOS!$G:$G,$N$1,DATOS!$L:$L,$R$1)</f>
        <v>0</v>
      </c>
      <c r="O3657" s="118">
        <f>SUMIFS(DATOS!$F:$F,DATOS!$A:$A,$C3657,DATOS!$G:$G,$O$1,DATOS!$L:$L,$R$1)</f>
        <v>0</v>
      </c>
      <c r="P3657" s="119">
        <f>SUMIFS(DATOS!$F:$F,DATOS!$A:$A,$C3657,DATOS!$G:$G,$P$1,DATOS!$L:$L,$R$1)</f>
        <v>0</v>
      </c>
      <c r="Q3657" s="117">
        <f>SUMIFS(DATOS!$F:$F,DATOS!$A:$A,$C3657,DATOS!$G:$G,$N$1,DATOS!$J:$J,$S$1)</f>
        <v>0</v>
      </c>
      <c r="R3657" s="118">
        <f>SUMIFS(DATOS!$F:$F,DATOS!$A:$A,$C3657,DATOS!$G:$G,$O$1,DATOS!$J:$J,$S$1)</f>
        <v>0</v>
      </c>
      <c r="S3657" s="119">
        <f>SUMIFS(DATOS!$F:$F,DATOS!$A:$A,$C3657,DATOS!$G:$G,$P$1,DATOS!$J:$J,$S$1)</f>
        <v>0</v>
      </c>
      <c r="T3657" s="117">
        <f>SUMIFS(DATOS!$F:$F,DATOS!$A:$A,$C3657,DATOS!$G:$G,$N$1,DATOS!$K:$K,$T$1)</f>
        <v>0</v>
      </c>
      <c r="U3657" s="118">
        <f>SUMIFS(DATOS!$F:$F,DATOS!$A:$A,$C3657,DATOS!$G:$G,$O$1,DATOS!$K:$K,$T$1)</f>
        <v>0</v>
      </c>
      <c r="V3657" s="119">
        <f>SUMIFS(DATOS!$F:$F,DATOS!$A:$A,$C3657,DATOS!$G:$G,$P$1,DATOS!$K:$K,$R$1)</f>
        <v>0</v>
      </c>
    </row>
    <row r="3658" spans="1:22">
      <c r="A3658" s="128" t="s">
        <v>452</v>
      </c>
      <c r="B3658" s="128" t="str">
        <f t="shared" si="431"/>
        <v>2 6 1 616 003 001</v>
      </c>
      <c r="C3658" s="5" t="s">
        <v>10712</v>
      </c>
      <c r="D3658" t="s">
        <v>3494</v>
      </c>
      <c r="E3658" s="127">
        <f t="shared" si="426"/>
        <v>0</v>
      </c>
      <c r="F3658" s="127">
        <f t="shared" si="427"/>
        <v>0</v>
      </c>
      <c r="G3658" s="127">
        <f t="shared" si="428"/>
        <v>0</v>
      </c>
      <c r="H3658" s="131">
        <f t="shared" si="429"/>
        <v>0</v>
      </c>
      <c r="I3658" s="128">
        <f t="shared" si="430"/>
        <v>17</v>
      </c>
      <c r="J3658" s="156" t="str">
        <f t="shared" si="425"/>
        <v>2 6 1 616 003</v>
      </c>
      <c r="K3658" s="118">
        <f>SUMIFS(DATOS!$F:$F,DATOS!$A:$A,$C3658,DATOS!$G:$G,$N$1,DATOS!$E:$E,$Q$1)</f>
        <v>0</v>
      </c>
      <c r="L3658" s="118">
        <f>SUMIFS(DATOS!$F:$F,DATOS!$A:$A,$C3658,DATOS!$G:$G,$O$1,DATOS!$E:$E,$Q$1)</f>
        <v>0</v>
      </c>
      <c r="M3658" s="119">
        <f>SUMIFS(DATOS!$F:$F,DATOS!$A:$A,$C3658,DATOS!$G:$G,$P$1,DATOS!$E:$E,$Q$1)</f>
        <v>0</v>
      </c>
      <c r="N3658" s="117">
        <f>SUMIFS(DATOS!$F:$F,DATOS!$A:$A,$C3658,DATOS!$G:$G,$N$1,DATOS!$L:$L,$R$1)</f>
        <v>0</v>
      </c>
      <c r="O3658" s="118">
        <f>SUMIFS(DATOS!$F:$F,DATOS!$A:$A,$C3658,DATOS!$G:$G,$O$1,DATOS!$L:$L,$R$1)</f>
        <v>0</v>
      </c>
      <c r="P3658" s="119">
        <f>SUMIFS(DATOS!$F:$F,DATOS!$A:$A,$C3658,DATOS!$G:$G,$P$1,DATOS!$L:$L,$R$1)</f>
        <v>0</v>
      </c>
      <c r="Q3658" s="117">
        <f>SUMIFS(DATOS!$F:$F,DATOS!$A:$A,$C3658,DATOS!$G:$G,$N$1,DATOS!$J:$J,$S$1)</f>
        <v>0</v>
      </c>
      <c r="R3658" s="118">
        <f>SUMIFS(DATOS!$F:$F,DATOS!$A:$A,$C3658,DATOS!$G:$G,$O$1,DATOS!$J:$J,$S$1)</f>
        <v>0</v>
      </c>
      <c r="S3658" s="119">
        <f>SUMIFS(DATOS!$F:$F,DATOS!$A:$A,$C3658,DATOS!$G:$G,$P$1,DATOS!$J:$J,$S$1)</f>
        <v>0</v>
      </c>
      <c r="T3658" s="117">
        <f>SUMIFS(DATOS!$F:$F,DATOS!$A:$A,$C3658,DATOS!$G:$G,$N$1,DATOS!$K:$K,$T$1)</f>
        <v>0</v>
      </c>
      <c r="U3658" s="118">
        <f>SUMIFS(DATOS!$F:$F,DATOS!$A:$A,$C3658,DATOS!$G:$G,$O$1,DATOS!$K:$K,$T$1)</f>
        <v>0</v>
      </c>
      <c r="V3658" s="119">
        <f>SUMIFS(DATOS!$F:$F,DATOS!$A:$A,$C3658,DATOS!$G:$G,$P$1,DATOS!$K:$K,$R$1)</f>
        <v>0</v>
      </c>
    </row>
    <row r="3659" spans="1:22">
      <c r="A3659" s="128" t="s">
        <v>452</v>
      </c>
      <c r="B3659" s="128" t="str">
        <f t="shared" si="431"/>
        <v>2 6 1 616 004 001</v>
      </c>
      <c r="C3659" s="5" t="s">
        <v>10713</v>
      </c>
      <c r="D3659" t="s">
        <v>3494</v>
      </c>
      <c r="E3659" s="127">
        <f t="shared" si="426"/>
        <v>0</v>
      </c>
      <c r="F3659" s="127">
        <f t="shared" si="427"/>
        <v>0</v>
      </c>
      <c r="G3659" s="127">
        <f t="shared" si="428"/>
        <v>0</v>
      </c>
      <c r="H3659" s="131">
        <f t="shared" si="429"/>
        <v>0</v>
      </c>
      <c r="I3659" s="128">
        <f t="shared" si="430"/>
        <v>17</v>
      </c>
      <c r="J3659" s="156" t="str">
        <f t="shared" si="425"/>
        <v>2 6 1 616 004</v>
      </c>
      <c r="K3659" s="118">
        <f>SUMIFS(DATOS!$F:$F,DATOS!$A:$A,$C3659,DATOS!$G:$G,$N$1,DATOS!$E:$E,$Q$1)</f>
        <v>0</v>
      </c>
      <c r="L3659" s="118">
        <f>SUMIFS(DATOS!$F:$F,DATOS!$A:$A,$C3659,DATOS!$G:$G,$O$1,DATOS!$E:$E,$Q$1)</f>
        <v>0</v>
      </c>
      <c r="M3659" s="119">
        <f>SUMIFS(DATOS!$F:$F,DATOS!$A:$A,$C3659,DATOS!$G:$G,$P$1,DATOS!$E:$E,$Q$1)</f>
        <v>0</v>
      </c>
      <c r="N3659" s="117">
        <f>SUMIFS(DATOS!$F:$F,DATOS!$A:$A,$C3659,DATOS!$G:$G,$N$1,DATOS!$L:$L,$R$1)</f>
        <v>0</v>
      </c>
      <c r="O3659" s="118">
        <f>SUMIFS(DATOS!$F:$F,DATOS!$A:$A,$C3659,DATOS!$G:$G,$O$1,DATOS!$L:$L,$R$1)</f>
        <v>0</v>
      </c>
      <c r="P3659" s="119">
        <f>SUMIFS(DATOS!$F:$F,DATOS!$A:$A,$C3659,DATOS!$G:$G,$P$1,DATOS!$L:$L,$R$1)</f>
        <v>0</v>
      </c>
      <c r="Q3659" s="117">
        <f>SUMIFS(DATOS!$F:$F,DATOS!$A:$A,$C3659,DATOS!$G:$G,$N$1,DATOS!$J:$J,$S$1)</f>
        <v>0</v>
      </c>
      <c r="R3659" s="118">
        <f>SUMIFS(DATOS!$F:$F,DATOS!$A:$A,$C3659,DATOS!$G:$G,$O$1,DATOS!$J:$J,$S$1)</f>
        <v>0</v>
      </c>
      <c r="S3659" s="119">
        <f>SUMIFS(DATOS!$F:$F,DATOS!$A:$A,$C3659,DATOS!$G:$G,$P$1,DATOS!$J:$J,$S$1)</f>
        <v>0</v>
      </c>
      <c r="T3659" s="117">
        <f>SUMIFS(DATOS!$F:$F,DATOS!$A:$A,$C3659,DATOS!$G:$G,$N$1,DATOS!$K:$K,$T$1)</f>
        <v>0</v>
      </c>
      <c r="U3659" s="118">
        <f>SUMIFS(DATOS!$F:$F,DATOS!$A:$A,$C3659,DATOS!$G:$G,$O$1,DATOS!$K:$K,$T$1)</f>
        <v>0</v>
      </c>
      <c r="V3659" s="119">
        <f>SUMIFS(DATOS!$F:$F,DATOS!$A:$A,$C3659,DATOS!$G:$G,$P$1,DATOS!$K:$K,$R$1)</f>
        <v>0</v>
      </c>
    </row>
    <row r="3660" spans="1:22">
      <c r="A3660" s="128" t="s">
        <v>452</v>
      </c>
      <c r="B3660" s="128" t="str">
        <f t="shared" si="431"/>
        <v>2 6 1 616 005 001</v>
      </c>
      <c r="C3660" s="5" t="s">
        <v>10714</v>
      </c>
      <c r="D3660" t="s">
        <v>3494</v>
      </c>
      <c r="E3660" s="127">
        <f t="shared" si="426"/>
        <v>0</v>
      </c>
      <c r="F3660" s="127">
        <f t="shared" si="427"/>
        <v>0</v>
      </c>
      <c r="G3660" s="127">
        <f t="shared" si="428"/>
        <v>0</v>
      </c>
      <c r="H3660" s="131">
        <f t="shared" si="429"/>
        <v>0</v>
      </c>
      <c r="I3660" s="128">
        <f t="shared" si="430"/>
        <v>17</v>
      </c>
      <c r="J3660" s="156" t="str">
        <f t="shared" si="425"/>
        <v>2 6 1 616 005</v>
      </c>
      <c r="K3660" s="118">
        <f>SUMIFS(DATOS!$F:$F,DATOS!$A:$A,$C3660,DATOS!$G:$G,$N$1,DATOS!$E:$E,$Q$1)</f>
        <v>0</v>
      </c>
      <c r="L3660" s="118">
        <f>SUMIFS(DATOS!$F:$F,DATOS!$A:$A,$C3660,DATOS!$G:$G,$O$1,DATOS!$E:$E,$Q$1)</f>
        <v>0</v>
      </c>
      <c r="M3660" s="119">
        <f>SUMIFS(DATOS!$F:$F,DATOS!$A:$A,$C3660,DATOS!$G:$G,$P$1,DATOS!$E:$E,$Q$1)</f>
        <v>0</v>
      </c>
      <c r="N3660" s="117">
        <f>SUMIFS(DATOS!$F:$F,DATOS!$A:$A,$C3660,DATOS!$G:$G,$N$1,DATOS!$L:$L,$R$1)</f>
        <v>0</v>
      </c>
      <c r="O3660" s="118">
        <f>SUMIFS(DATOS!$F:$F,DATOS!$A:$A,$C3660,DATOS!$G:$G,$O$1,DATOS!$L:$L,$R$1)</f>
        <v>0</v>
      </c>
      <c r="P3660" s="119">
        <f>SUMIFS(DATOS!$F:$F,DATOS!$A:$A,$C3660,DATOS!$G:$G,$P$1,DATOS!$L:$L,$R$1)</f>
        <v>0</v>
      </c>
      <c r="Q3660" s="117">
        <f>SUMIFS(DATOS!$F:$F,DATOS!$A:$A,$C3660,DATOS!$G:$G,$N$1,DATOS!$J:$J,$S$1)</f>
        <v>0</v>
      </c>
      <c r="R3660" s="118">
        <f>SUMIFS(DATOS!$F:$F,DATOS!$A:$A,$C3660,DATOS!$G:$G,$O$1,DATOS!$J:$J,$S$1)</f>
        <v>0</v>
      </c>
      <c r="S3660" s="119">
        <f>SUMIFS(DATOS!$F:$F,DATOS!$A:$A,$C3660,DATOS!$G:$G,$P$1,DATOS!$J:$J,$S$1)</f>
        <v>0</v>
      </c>
      <c r="T3660" s="117">
        <f>SUMIFS(DATOS!$F:$F,DATOS!$A:$A,$C3660,DATOS!$G:$G,$N$1,DATOS!$K:$K,$T$1)</f>
        <v>0</v>
      </c>
      <c r="U3660" s="118">
        <f>SUMIFS(DATOS!$F:$F,DATOS!$A:$A,$C3660,DATOS!$G:$G,$O$1,DATOS!$K:$K,$T$1)</f>
        <v>0</v>
      </c>
      <c r="V3660" s="119">
        <f>SUMIFS(DATOS!$F:$F,DATOS!$A:$A,$C3660,DATOS!$G:$G,$P$1,DATOS!$K:$K,$R$1)</f>
        <v>0</v>
      </c>
    </row>
    <row r="3661" spans="1:22">
      <c r="A3661" s="128" t="s">
        <v>452</v>
      </c>
      <c r="B3661" s="128" t="str">
        <f t="shared" si="431"/>
        <v>2 6 1 617 001 001</v>
      </c>
      <c r="C3661" s="5" t="s">
        <v>5651</v>
      </c>
      <c r="D3661" t="s">
        <v>3495</v>
      </c>
      <c r="E3661" s="127">
        <f t="shared" si="426"/>
        <v>0</v>
      </c>
      <c r="F3661" s="127">
        <f t="shared" si="427"/>
        <v>0</v>
      </c>
      <c r="G3661" s="127">
        <f t="shared" si="428"/>
        <v>0</v>
      </c>
      <c r="H3661" s="131">
        <f t="shared" si="429"/>
        <v>0</v>
      </c>
      <c r="I3661" s="128">
        <f t="shared" si="430"/>
        <v>17</v>
      </c>
      <c r="J3661" s="156" t="str">
        <f t="shared" si="425"/>
        <v>2 6 1 617 001</v>
      </c>
      <c r="K3661" s="118">
        <f>SUMIFS(DATOS!$F:$F,DATOS!$A:$A,$C3661,DATOS!$G:$G,$N$1,DATOS!$E:$E,$Q$1)</f>
        <v>0</v>
      </c>
      <c r="L3661" s="118">
        <f>SUMIFS(DATOS!$F:$F,DATOS!$A:$A,$C3661,DATOS!$G:$G,$O$1,DATOS!$E:$E,$Q$1)</f>
        <v>0</v>
      </c>
      <c r="M3661" s="119">
        <f>SUMIFS(DATOS!$F:$F,DATOS!$A:$A,$C3661,DATOS!$G:$G,$P$1,DATOS!$E:$E,$Q$1)</f>
        <v>0</v>
      </c>
      <c r="N3661" s="117">
        <f>SUMIFS(DATOS!$F:$F,DATOS!$A:$A,$C3661,DATOS!$G:$G,$N$1,DATOS!$L:$L,$R$1)</f>
        <v>0</v>
      </c>
      <c r="O3661" s="118">
        <f>SUMIFS(DATOS!$F:$F,DATOS!$A:$A,$C3661,DATOS!$G:$G,$O$1,DATOS!$L:$L,$R$1)</f>
        <v>0</v>
      </c>
      <c r="P3661" s="119">
        <f>SUMIFS(DATOS!$F:$F,DATOS!$A:$A,$C3661,DATOS!$G:$G,$P$1,DATOS!$L:$L,$R$1)</f>
        <v>0</v>
      </c>
      <c r="Q3661" s="117">
        <f>SUMIFS(DATOS!$F:$F,DATOS!$A:$A,$C3661,DATOS!$G:$G,$N$1,DATOS!$J:$J,$S$1)</f>
        <v>0</v>
      </c>
      <c r="R3661" s="118">
        <f>SUMIFS(DATOS!$F:$F,DATOS!$A:$A,$C3661,DATOS!$G:$G,$O$1,DATOS!$J:$J,$S$1)</f>
        <v>0</v>
      </c>
      <c r="S3661" s="119">
        <f>SUMIFS(DATOS!$F:$F,DATOS!$A:$A,$C3661,DATOS!$G:$G,$P$1,DATOS!$J:$J,$S$1)</f>
        <v>0</v>
      </c>
      <c r="T3661" s="117">
        <f>SUMIFS(DATOS!$F:$F,DATOS!$A:$A,$C3661,DATOS!$G:$G,$N$1,DATOS!$K:$K,$T$1)</f>
        <v>0</v>
      </c>
      <c r="U3661" s="118">
        <f>SUMIFS(DATOS!$F:$F,DATOS!$A:$A,$C3661,DATOS!$G:$G,$O$1,DATOS!$K:$K,$T$1)</f>
        <v>0</v>
      </c>
      <c r="V3661" s="119">
        <f>SUMIFS(DATOS!$F:$F,DATOS!$A:$A,$C3661,DATOS!$G:$G,$P$1,DATOS!$K:$K,$R$1)</f>
        <v>0</v>
      </c>
    </row>
    <row r="3662" spans="1:22">
      <c r="A3662" s="128" t="s">
        <v>452</v>
      </c>
      <c r="B3662" s="128" t="str">
        <f t="shared" si="431"/>
        <v>2 6 1 617 002 001</v>
      </c>
      <c r="C3662" s="5" t="s">
        <v>10715</v>
      </c>
      <c r="D3662" t="s">
        <v>3495</v>
      </c>
      <c r="E3662" s="127">
        <f t="shared" si="426"/>
        <v>0</v>
      </c>
      <c r="F3662" s="127">
        <f t="shared" si="427"/>
        <v>0</v>
      </c>
      <c r="G3662" s="127">
        <f t="shared" si="428"/>
        <v>0</v>
      </c>
      <c r="H3662" s="131">
        <f t="shared" si="429"/>
        <v>0</v>
      </c>
      <c r="I3662" s="128">
        <f t="shared" si="430"/>
        <v>17</v>
      </c>
      <c r="J3662" s="156" t="str">
        <f t="shared" si="425"/>
        <v>2 6 1 617 002</v>
      </c>
      <c r="K3662" s="118">
        <f>SUMIFS(DATOS!$F:$F,DATOS!$A:$A,$C3662,DATOS!$G:$G,$N$1,DATOS!$E:$E,$Q$1)</f>
        <v>0</v>
      </c>
      <c r="L3662" s="118">
        <f>SUMIFS(DATOS!$F:$F,DATOS!$A:$A,$C3662,DATOS!$G:$G,$O$1,DATOS!$E:$E,$Q$1)</f>
        <v>0</v>
      </c>
      <c r="M3662" s="119">
        <f>SUMIFS(DATOS!$F:$F,DATOS!$A:$A,$C3662,DATOS!$G:$G,$P$1,DATOS!$E:$E,$Q$1)</f>
        <v>0</v>
      </c>
      <c r="N3662" s="117">
        <f>SUMIFS(DATOS!$F:$F,DATOS!$A:$A,$C3662,DATOS!$G:$G,$N$1,DATOS!$L:$L,$R$1)</f>
        <v>0</v>
      </c>
      <c r="O3662" s="118">
        <f>SUMIFS(DATOS!$F:$F,DATOS!$A:$A,$C3662,DATOS!$G:$G,$O$1,DATOS!$L:$L,$R$1)</f>
        <v>0</v>
      </c>
      <c r="P3662" s="119">
        <f>SUMIFS(DATOS!$F:$F,DATOS!$A:$A,$C3662,DATOS!$G:$G,$P$1,DATOS!$L:$L,$R$1)</f>
        <v>0</v>
      </c>
      <c r="Q3662" s="117">
        <f>SUMIFS(DATOS!$F:$F,DATOS!$A:$A,$C3662,DATOS!$G:$G,$N$1,DATOS!$J:$J,$S$1)</f>
        <v>0</v>
      </c>
      <c r="R3662" s="118">
        <f>SUMIFS(DATOS!$F:$F,DATOS!$A:$A,$C3662,DATOS!$G:$G,$O$1,DATOS!$J:$J,$S$1)</f>
        <v>0</v>
      </c>
      <c r="S3662" s="119">
        <f>SUMIFS(DATOS!$F:$F,DATOS!$A:$A,$C3662,DATOS!$G:$G,$P$1,DATOS!$J:$J,$S$1)</f>
        <v>0</v>
      </c>
      <c r="T3662" s="117">
        <f>SUMIFS(DATOS!$F:$F,DATOS!$A:$A,$C3662,DATOS!$G:$G,$N$1,DATOS!$K:$K,$T$1)</f>
        <v>0</v>
      </c>
      <c r="U3662" s="118">
        <f>SUMIFS(DATOS!$F:$F,DATOS!$A:$A,$C3662,DATOS!$G:$G,$O$1,DATOS!$K:$K,$T$1)</f>
        <v>0</v>
      </c>
      <c r="V3662" s="119">
        <f>SUMIFS(DATOS!$F:$F,DATOS!$A:$A,$C3662,DATOS!$G:$G,$P$1,DATOS!$K:$K,$R$1)</f>
        <v>0</v>
      </c>
    </row>
    <row r="3663" spans="1:22">
      <c r="A3663" s="128" t="s">
        <v>452</v>
      </c>
      <c r="B3663" s="128" t="str">
        <f t="shared" si="431"/>
        <v>2 6 1 617 003 001</v>
      </c>
      <c r="C3663" s="5" t="s">
        <v>10716</v>
      </c>
      <c r="D3663" t="s">
        <v>3495</v>
      </c>
      <c r="E3663" s="127">
        <f t="shared" si="426"/>
        <v>0</v>
      </c>
      <c r="F3663" s="127">
        <f t="shared" si="427"/>
        <v>0</v>
      </c>
      <c r="G3663" s="127">
        <f t="shared" si="428"/>
        <v>0</v>
      </c>
      <c r="H3663" s="131">
        <f t="shared" si="429"/>
        <v>0</v>
      </c>
      <c r="I3663" s="128">
        <f t="shared" si="430"/>
        <v>17</v>
      </c>
      <c r="J3663" s="156" t="str">
        <f t="shared" si="425"/>
        <v>2 6 1 617 003</v>
      </c>
      <c r="K3663" s="118">
        <f>SUMIFS(DATOS!$F:$F,DATOS!$A:$A,$C3663,DATOS!$G:$G,$N$1,DATOS!$E:$E,$Q$1)</f>
        <v>0</v>
      </c>
      <c r="L3663" s="118">
        <f>SUMIFS(DATOS!$F:$F,DATOS!$A:$A,$C3663,DATOS!$G:$G,$O$1,DATOS!$E:$E,$Q$1)</f>
        <v>0</v>
      </c>
      <c r="M3663" s="119">
        <f>SUMIFS(DATOS!$F:$F,DATOS!$A:$A,$C3663,DATOS!$G:$G,$P$1,DATOS!$E:$E,$Q$1)</f>
        <v>0</v>
      </c>
      <c r="N3663" s="117">
        <f>SUMIFS(DATOS!$F:$F,DATOS!$A:$A,$C3663,DATOS!$G:$G,$N$1,DATOS!$L:$L,$R$1)</f>
        <v>0</v>
      </c>
      <c r="O3663" s="118">
        <f>SUMIFS(DATOS!$F:$F,DATOS!$A:$A,$C3663,DATOS!$G:$G,$O$1,DATOS!$L:$L,$R$1)</f>
        <v>0</v>
      </c>
      <c r="P3663" s="119">
        <f>SUMIFS(DATOS!$F:$F,DATOS!$A:$A,$C3663,DATOS!$G:$G,$P$1,DATOS!$L:$L,$R$1)</f>
        <v>0</v>
      </c>
      <c r="Q3663" s="117">
        <f>SUMIFS(DATOS!$F:$F,DATOS!$A:$A,$C3663,DATOS!$G:$G,$N$1,DATOS!$J:$J,$S$1)</f>
        <v>0</v>
      </c>
      <c r="R3663" s="118">
        <f>SUMIFS(DATOS!$F:$F,DATOS!$A:$A,$C3663,DATOS!$G:$G,$O$1,DATOS!$J:$J,$S$1)</f>
        <v>0</v>
      </c>
      <c r="S3663" s="119">
        <f>SUMIFS(DATOS!$F:$F,DATOS!$A:$A,$C3663,DATOS!$G:$G,$P$1,DATOS!$J:$J,$S$1)</f>
        <v>0</v>
      </c>
      <c r="T3663" s="117">
        <f>SUMIFS(DATOS!$F:$F,DATOS!$A:$A,$C3663,DATOS!$G:$G,$N$1,DATOS!$K:$K,$T$1)</f>
        <v>0</v>
      </c>
      <c r="U3663" s="118">
        <f>SUMIFS(DATOS!$F:$F,DATOS!$A:$A,$C3663,DATOS!$G:$G,$O$1,DATOS!$K:$K,$T$1)</f>
        <v>0</v>
      </c>
      <c r="V3663" s="119">
        <f>SUMIFS(DATOS!$F:$F,DATOS!$A:$A,$C3663,DATOS!$G:$G,$P$1,DATOS!$K:$K,$R$1)</f>
        <v>0</v>
      </c>
    </row>
    <row r="3664" spans="1:22">
      <c r="A3664" s="128" t="s">
        <v>452</v>
      </c>
      <c r="B3664" s="128" t="str">
        <f t="shared" si="431"/>
        <v>2 6 1 617 004 001</v>
      </c>
      <c r="C3664" s="5" t="s">
        <v>10717</v>
      </c>
      <c r="D3664" t="s">
        <v>3495</v>
      </c>
      <c r="E3664" s="127">
        <f t="shared" si="426"/>
        <v>0</v>
      </c>
      <c r="F3664" s="127">
        <f t="shared" si="427"/>
        <v>0</v>
      </c>
      <c r="G3664" s="127">
        <f t="shared" si="428"/>
        <v>0</v>
      </c>
      <c r="H3664" s="131">
        <f t="shared" si="429"/>
        <v>0</v>
      </c>
      <c r="I3664" s="128">
        <f t="shared" si="430"/>
        <v>17</v>
      </c>
      <c r="J3664" s="156" t="str">
        <f t="shared" si="425"/>
        <v>2 6 1 617 004</v>
      </c>
      <c r="K3664" s="118">
        <f>SUMIFS(DATOS!$F:$F,DATOS!$A:$A,$C3664,DATOS!$G:$G,$N$1,DATOS!$E:$E,$Q$1)</f>
        <v>0</v>
      </c>
      <c r="L3664" s="118">
        <f>SUMIFS(DATOS!$F:$F,DATOS!$A:$A,$C3664,DATOS!$G:$G,$O$1,DATOS!$E:$E,$Q$1)</f>
        <v>0</v>
      </c>
      <c r="M3664" s="119">
        <f>SUMIFS(DATOS!$F:$F,DATOS!$A:$A,$C3664,DATOS!$G:$G,$P$1,DATOS!$E:$E,$Q$1)</f>
        <v>0</v>
      </c>
      <c r="N3664" s="117">
        <f>SUMIFS(DATOS!$F:$F,DATOS!$A:$A,$C3664,DATOS!$G:$G,$N$1,DATOS!$L:$L,$R$1)</f>
        <v>0</v>
      </c>
      <c r="O3664" s="118">
        <f>SUMIFS(DATOS!$F:$F,DATOS!$A:$A,$C3664,DATOS!$G:$G,$O$1,DATOS!$L:$L,$R$1)</f>
        <v>0</v>
      </c>
      <c r="P3664" s="119">
        <f>SUMIFS(DATOS!$F:$F,DATOS!$A:$A,$C3664,DATOS!$G:$G,$P$1,DATOS!$L:$L,$R$1)</f>
        <v>0</v>
      </c>
      <c r="Q3664" s="117">
        <f>SUMIFS(DATOS!$F:$F,DATOS!$A:$A,$C3664,DATOS!$G:$G,$N$1,DATOS!$J:$J,$S$1)</f>
        <v>0</v>
      </c>
      <c r="R3664" s="118">
        <f>SUMIFS(DATOS!$F:$F,DATOS!$A:$A,$C3664,DATOS!$G:$G,$O$1,DATOS!$J:$J,$S$1)</f>
        <v>0</v>
      </c>
      <c r="S3664" s="119">
        <f>SUMIFS(DATOS!$F:$F,DATOS!$A:$A,$C3664,DATOS!$G:$G,$P$1,DATOS!$J:$J,$S$1)</f>
        <v>0</v>
      </c>
      <c r="T3664" s="117">
        <f>SUMIFS(DATOS!$F:$F,DATOS!$A:$A,$C3664,DATOS!$G:$G,$N$1,DATOS!$K:$K,$T$1)</f>
        <v>0</v>
      </c>
      <c r="U3664" s="118">
        <f>SUMIFS(DATOS!$F:$F,DATOS!$A:$A,$C3664,DATOS!$G:$G,$O$1,DATOS!$K:$K,$T$1)</f>
        <v>0</v>
      </c>
      <c r="V3664" s="119">
        <f>SUMIFS(DATOS!$F:$F,DATOS!$A:$A,$C3664,DATOS!$G:$G,$P$1,DATOS!$K:$K,$R$1)</f>
        <v>0</v>
      </c>
    </row>
    <row r="3665" spans="1:22">
      <c r="A3665" s="128" t="s">
        <v>452</v>
      </c>
      <c r="B3665" s="128" t="str">
        <f t="shared" si="431"/>
        <v>2 6 1 617 005 001</v>
      </c>
      <c r="C3665" s="5" t="s">
        <v>10718</v>
      </c>
      <c r="D3665" t="s">
        <v>3495</v>
      </c>
      <c r="E3665" s="127">
        <f t="shared" si="426"/>
        <v>0</v>
      </c>
      <c r="F3665" s="127">
        <f t="shared" si="427"/>
        <v>0</v>
      </c>
      <c r="G3665" s="127">
        <f t="shared" si="428"/>
        <v>0</v>
      </c>
      <c r="H3665" s="131">
        <f t="shared" si="429"/>
        <v>0</v>
      </c>
      <c r="I3665" s="128">
        <f t="shared" si="430"/>
        <v>17</v>
      </c>
      <c r="J3665" s="156" t="str">
        <f t="shared" si="425"/>
        <v>2 6 1 617 005</v>
      </c>
      <c r="K3665" s="118">
        <f>SUMIFS(DATOS!$F:$F,DATOS!$A:$A,$C3665,DATOS!$G:$G,$N$1,DATOS!$E:$E,$Q$1)</f>
        <v>0</v>
      </c>
      <c r="L3665" s="118">
        <f>SUMIFS(DATOS!$F:$F,DATOS!$A:$A,$C3665,DATOS!$G:$G,$O$1,DATOS!$E:$E,$Q$1)</f>
        <v>0</v>
      </c>
      <c r="M3665" s="119">
        <f>SUMIFS(DATOS!$F:$F,DATOS!$A:$A,$C3665,DATOS!$G:$G,$P$1,DATOS!$E:$E,$Q$1)</f>
        <v>0</v>
      </c>
      <c r="N3665" s="117">
        <f>SUMIFS(DATOS!$F:$F,DATOS!$A:$A,$C3665,DATOS!$G:$G,$N$1,DATOS!$L:$L,$R$1)</f>
        <v>0</v>
      </c>
      <c r="O3665" s="118">
        <f>SUMIFS(DATOS!$F:$F,DATOS!$A:$A,$C3665,DATOS!$G:$G,$O$1,DATOS!$L:$L,$R$1)</f>
        <v>0</v>
      </c>
      <c r="P3665" s="119">
        <f>SUMIFS(DATOS!$F:$F,DATOS!$A:$A,$C3665,DATOS!$G:$G,$P$1,DATOS!$L:$L,$R$1)</f>
        <v>0</v>
      </c>
      <c r="Q3665" s="117">
        <f>SUMIFS(DATOS!$F:$F,DATOS!$A:$A,$C3665,DATOS!$G:$G,$N$1,DATOS!$J:$J,$S$1)</f>
        <v>0</v>
      </c>
      <c r="R3665" s="118">
        <f>SUMIFS(DATOS!$F:$F,DATOS!$A:$A,$C3665,DATOS!$G:$G,$O$1,DATOS!$J:$J,$S$1)</f>
        <v>0</v>
      </c>
      <c r="S3665" s="119">
        <f>SUMIFS(DATOS!$F:$F,DATOS!$A:$A,$C3665,DATOS!$G:$G,$P$1,DATOS!$J:$J,$S$1)</f>
        <v>0</v>
      </c>
      <c r="T3665" s="117">
        <f>SUMIFS(DATOS!$F:$F,DATOS!$A:$A,$C3665,DATOS!$G:$G,$N$1,DATOS!$K:$K,$T$1)</f>
        <v>0</v>
      </c>
      <c r="U3665" s="118">
        <f>SUMIFS(DATOS!$F:$F,DATOS!$A:$A,$C3665,DATOS!$G:$G,$O$1,DATOS!$K:$K,$T$1)</f>
        <v>0</v>
      </c>
      <c r="V3665" s="119">
        <f>SUMIFS(DATOS!$F:$F,DATOS!$A:$A,$C3665,DATOS!$G:$G,$P$1,DATOS!$K:$K,$R$1)</f>
        <v>0</v>
      </c>
    </row>
    <row r="3666" spans="1:22">
      <c r="A3666" s="128" t="s">
        <v>452</v>
      </c>
      <c r="B3666" s="128" t="str">
        <f t="shared" si="431"/>
        <v>2 6 1 619 001 001</v>
      </c>
      <c r="C3666" s="5" t="s">
        <v>5659</v>
      </c>
      <c r="D3666" t="s">
        <v>3496</v>
      </c>
      <c r="E3666" s="127">
        <f t="shared" si="426"/>
        <v>0</v>
      </c>
      <c r="F3666" s="127">
        <f t="shared" si="427"/>
        <v>0</v>
      </c>
      <c r="G3666" s="127">
        <f t="shared" si="428"/>
        <v>0</v>
      </c>
      <c r="H3666" s="131">
        <f t="shared" si="429"/>
        <v>0</v>
      </c>
      <c r="I3666" s="128">
        <f t="shared" si="430"/>
        <v>17</v>
      </c>
      <c r="J3666" s="156" t="str">
        <f t="shared" si="425"/>
        <v>2 6 1 619 001</v>
      </c>
      <c r="K3666" s="118">
        <f>SUMIFS(DATOS!$F:$F,DATOS!$A:$A,$C3666,DATOS!$G:$G,$N$1,DATOS!$E:$E,$Q$1)</f>
        <v>0</v>
      </c>
      <c r="L3666" s="118">
        <f>SUMIFS(DATOS!$F:$F,DATOS!$A:$A,$C3666,DATOS!$G:$G,$O$1,DATOS!$E:$E,$Q$1)</f>
        <v>0</v>
      </c>
      <c r="M3666" s="119">
        <f>SUMIFS(DATOS!$F:$F,DATOS!$A:$A,$C3666,DATOS!$G:$G,$P$1,DATOS!$E:$E,$Q$1)</f>
        <v>0</v>
      </c>
      <c r="N3666" s="117">
        <f>SUMIFS(DATOS!$F:$F,DATOS!$A:$A,$C3666,DATOS!$G:$G,$N$1,DATOS!$L:$L,$R$1)</f>
        <v>0</v>
      </c>
      <c r="O3666" s="118">
        <f>SUMIFS(DATOS!$F:$F,DATOS!$A:$A,$C3666,DATOS!$G:$G,$O$1,DATOS!$L:$L,$R$1)</f>
        <v>0</v>
      </c>
      <c r="P3666" s="119">
        <f>SUMIFS(DATOS!$F:$F,DATOS!$A:$A,$C3666,DATOS!$G:$G,$P$1,DATOS!$L:$L,$R$1)</f>
        <v>0</v>
      </c>
      <c r="Q3666" s="117">
        <f>SUMIFS(DATOS!$F:$F,DATOS!$A:$A,$C3666,DATOS!$G:$G,$N$1,DATOS!$J:$J,$S$1)</f>
        <v>0</v>
      </c>
      <c r="R3666" s="118">
        <f>SUMIFS(DATOS!$F:$F,DATOS!$A:$A,$C3666,DATOS!$G:$G,$O$1,DATOS!$J:$J,$S$1)</f>
        <v>0</v>
      </c>
      <c r="S3666" s="119">
        <f>SUMIFS(DATOS!$F:$F,DATOS!$A:$A,$C3666,DATOS!$G:$G,$P$1,DATOS!$J:$J,$S$1)</f>
        <v>0</v>
      </c>
      <c r="T3666" s="117">
        <f>SUMIFS(DATOS!$F:$F,DATOS!$A:$A,$C3666,DATOS!$G:$G,$N$1,DATOS!$K:$K,$T$1)</f>
        <v>0</v>
      </c>
      <c r="U3666" s="118">
        <f>SUMIFS(DATOS!$F:$F,DATOS!$A:$A,$C3666,DATOS!$G:$G,$O$1,DATOS!$K:$K,$T$1)</f>
        <v>0</v>
      </c>
      <c r="V3666" s="119">
        <f>SUMIFS(DATOS!$F:$F,DATOS!$A:$A,$C3666,DATOS!$G:$G,$P$1,DATOS!$K:$K,$R$1)</f>
        <v>0</v>
      </c>
    </row>
    <row r="3667" spans="1:22">
      <c r="A3667" s="128" t="s">
        <v>452</v>
      </c>
      <c r="B3667" s="128" t="str">
        <f t="shared" si="431"/>
        <v>2 6 1 619 002 001</v>
      </c>
      <c r="C3667" s="5" t="s">
        <v>10719</v>
      </c>
      <c r="D3667" t="s">
        <v>3496</v>
      </c>
      <c r="E3667" s="127">
        <f t="shared" si="426"/>
        <v>0</v>
      </c>
      <c r="F3667" s="127">
        <f t="shared" si="427"/>
        <v>0</v>
      </c>
      <c r="G3667" s="127">
        <f t="shared" si="428"/>
        <v>0</v>
      </c>
      <c r="H3667" s="131">
        <f t="shared" si="429"/>
        <v>0</v>
      </c>
      <c r="I3667" s="128">
        <f t="shared" si="430"/>
        <v>17</v>
      </c>
      <c r="J3667" s="156" t="str">
        <f t="shared" si="425"/>
        <v>2 6 1 619 002</v>
      </c>
      <c r="K3667" s="118">
        <f>SUMIFS(DATOS!$F:$F,DATOS!$A:$A,$C3667,DATOS!$G:$G,$N$1,DATOS!$E:$E,$Q$1)</f>
        <v>0</v>
      </c>
      <c r="L3667" s="118">
        <f>SUMIFS(DATOS!$F:$F,DATOS!$A:$A,$C3667,DATOS!$G:$G,$O$1,DATOS!$E:$E,$Q$1)</f>
        <v>0</v>
      </c>
      <c r="M3667" s="119">
        <f>SUMIFS(DATOS!$F:$F,DATOS!$A:$A,$C3667,DATOS!$G:$G,$P$1,DATOS!$E:$E,$Q$1)</f>
        <v>0</v>
      </c>
      <c r="N3667" s="117">
        <f>SUMIFS(DATOS!$F:$F,DATOS!$A:$A,$C3667,DATOS!$G:$G,$N$1,DATOS!$L:$L,$R$1)</f>
        <v>0</v>
      </c>
      <c r="O3667" s="118">
        <f>SUMIFS(DATOS!$F:$F,DATOS!$A:$A,$C3667,DATOS!$G:$G,$O$1,DATOS!$L:$L,$R$1)</f>
        <v>0</v>
      </c>
      <c r="P3667" s="119">
        <f>SUMIFS(DATOS!$F:$F,DATOS!$A:$A,$C3667,DATOS!$G:$G,$P$1,DATOS!$L:$L,$R$1)</f>
        <v>0</v>
      </c>
      <c r="Q3667" s="117">
        <f>SUMIFS(DATOS!$F:$F,DATOS!$A:$A,$C3667,DATOS!$G:$G,$N$1,DATOS!$J:$J,$S$1)</f>
        <v>0</v>
      </c>
      <c r="R3667" s="118">
        <f>SUMIFS(DATOS!$F:$F,DATOS!$A:$A,$C3667,DATOS!$G:$G,$O$1,DATOS!$J:$J,$S$1)</f>
        <v>0</v>
      </c>
      <c r="S3667" s="119">
        <f>SUMIFS(DATOS!$F:$F,DATOS!$A:$A,$C3667,DATOS!$G:$G,$P$1,DATOS!$J:$J,$S$1)</f>
        <v>0</v>
      </c>
      <c r="T3667" s="117">
        <f>SUMIFS(DATOS!$F:$F,DATOS!$A:$A,$C3667,DATOS!$G:$G,$N$1,DATOS!$K:$K,$T$1)</f>
        <v>0</v>
      </c>
      <c r="U3667" s="118">
        <f>SUMIFS(DATOS!$F:$F,DATOS!$A:$A,$C3667,DATOS!$G:$G,$O$1,DATOS!$K:$K,$T$1)</f>
        <v>0</v>
      </c>
      <c r="V3667" s="119">
        <f>SUMIFS(DATOS!$F:$F,DATOS!$A:$A,$C3667,DATOS!$G:$G,$P$1,DATOS!$K:$K,$R$1)</f>
        <v>0</v>
      </c>
    </row>
    <row r="3668" spans="1:22">
      <c r="A3668" s="128" t="s">
        <v>452</v>
      </c>
      <c r="B3668" s="128" t="str">
        <f t="shared" si="431"/>
        <v>2 6 1 619 003 001</v>
      </c>
      <c r="C3668" s="5" t="s">
        <v>10720</v>
      </c>
      <c r="D3668" t="s">
        <v>3496</v>
      </c>
      <c r="E3668" s="127">
        <f t="shared" si="426"/>
        <v>0</v>
      </c>
      <c r="F3668" s="127">
        <f t="shared" si="427"/>
        <v>0</v>
      </c>
      <c r="G3668" s="127">
        <f t="shared" si="428"/>
        <v>0</v>
      </c>
      <c r="H3668" s="131">
        <f t="shared" si="429"/>
        <v>0</v>
      </c>
      <c r="I3668" s="128">
        <f t="shared" si="430"/>
        <v>17</v>
      </c>
      <c r="J3668" s="156" t="str">
        <f t="shared" si="425"/>
        <v>2 6 1 619 003</v>
      </c>
      <c r="K3668" s="118">
        <f>SUMIFS(DATOS!$F:$F,DATOS!$A:$A,$C3668,DATOS!$G:$G,$N$1,DATOS!$E:$E,$Q$1)</f>
        <v>0</v>
      </c>
      <c r="L3668" s="118">
        <f>SUMIFS(DATOS!$F:$F,DATOS!$A:$A,$C3668,DATOS!$G:$G,$O$1,DATOS!$E:$E,$Q$1)</f>
        <v>0</v>
      </c>
      <c r="M3668" s="119">
        <f>SUMIFS(DATOS!$F:$F,DATOS!$A:$A,$C3668,DATOS!$G:$G,$P$1,DATOS!$E:$E,$Q$1)</f>
        <v>0</v>
      </c>
      <c r="N3668" s="117">
        <f>SUMIFS(DATOS!$F:$F,DATOS!$A:$A,$C3668,DATOS!$G:$G,$N$1,DATOS!$L:$L,$R$1)</f>
        <v>0</v>
      </c>
      <c r="O3668" s="118">
        <f>SUMIFS(DATOS!$F:$F,DATOS!$A:$A,$C3668,DATOS!$G:$G,$O$1,DATOS!$L:$L,$R$1)</f>
        <v>0</v>
      </c>
      <c r="P3668" s="119">
        <f>SUMIFS(DATOS!$F:$F,DATOS!$A:$A,$C3668,DATOS!$G:$G,$P$1,DATOS!$L:$L,$R$1)</f>
        <v>0</v>
      </c>
      <c r="Q3668" s="117">
        <f>SUMIFS(DATOS!$F:$F,DATOS!$A:$A,$C3668,DATOS!$G:$G,$N$1,DATOS!$J:$J,$S$1)</f>
        <v>0</v>
      </c>
      <c r="R3668" s="118">
        <f>SUMIFS(DATOS!$F:$F,DATOS!$A:$A,$C3668,DATOS!$G:$G,$O$1,DATOS!$J:$J,$S$1)</f>
        <v>0</v>
      </c>
      <c r="S3668" s="119">
        <f>SUMIFS(DATOS!$F:$F,DATOS!$A:$A,$C3668,DATOS!$G:$G,$P$1,DATOS!$J:$J,$S$1)</f>
        <v>0</v>
      </c>
      <c r="T3668" s="117">
        <f>SUMIFS(DATOS!$F:$F,DATOS!$A:$A,$C3668,DATOS!$G:$G,$N$1,DATOS!$K:$K,$T$1)</f>
        <v>0</v>
      </c>
      <c r="U3668" s="118">
        <f>SUMIFS(DATOS!$F:$F,DATOS!$A:$A,$C3668,DATOS!$G:$G,$O$1,DATOS!$K:$K,$T$1)</f>
        <v>0</v>
      </c>
      <c r="V3668" s="119">
        <f>SUMIFS(DATOS!$F:$F,DATOS!$A:$A,$C3668,DATOS!$G:$G,$P$1,DATOS!$K:$K,$R$1)</f>
        <v>0</v>
      </c>
    </row>
    <row r="3669" spans="1:22">
      <c r="A3669" s="128" t="s">
        <v>452</v>
      </c>
      <c r="B3669" s="128" t="str">
        <f t="shared" si="431"/>
        <v>2 6 1 619 004 001</v>
      </c>
      <c r="C3669" s="5" t="s">
        <v>10721</v>
      </c>
      <c r="D3669" t="s">
        <v>3496</v>
      </c>
      <c r="E3669" s="127">
        <f t="shared" si="426"/>
        <v>0</v>
      </c>
      <c r="F3669" s="127">
        <f t="shared" si="427"/>
        <v>0</v>
      </c>
      <c r="G3669" s="127">
        <f t="shared" si="428"/>
        <v>0</v>
      </c>
      <c r="H3669" s="131">
        <f t="shared" si="429"/>
        <v>0</v>
      </c>
      <c r="I3669" s="128">
        <f t="shared" si="430"/>
        <v>17</v>
      </c>
      <c r="J3669" s="156" t="str">
        <f t="shared" si="425"/>
        <v>2 6 1 619 004</v>
      </c>
      <c r="K3669" s="118">
        <f>SUMIFS(DATOS!$F:$F,DATOS!$A:$A,$C3669,DATOS!$G:$G,$N$1,DATOS!$E:$E,$Q$1)</f>
        <v>0</v>
      </c>
      <c r="L3669" s="118">
        <f>SUMIFS(DATOS!$F:$F,DATOS!$A:$A,$C3669,DATOS!$G:$G,$O$1,DATOS!$E:$E,$Q$1)</f>
        <v>0</v>
      </c>
      <c r="M3669" s="119">
        <f>SUMIFS(DATOS!$F:$F,DATOS!$A:$A,$C3669,DATOS!$G:$G,$P$1,DATOS!$E:$E,$Q$1)</f>
        <v>0</v>
      </c>
      <c r="N3669" s="117">
        <f>SUMIFS(DATOS!$F:$F,DATOS!$A:$A,$C3669,DATOS!$G:$G,$N$1,DATOS!$L:$L,$R$1)</f>
        <v>0</v>
      </c>
      <c r="O3669" s="118">
        <f>SUMIFS(DATOS!$F:$F,DATOS!$A:$A,$C3669,DATOS!$G:$G,$O$1,DATOS!$L:$L,$R$1)</f>
        <v>0</v>
      </c>
      <c r="P3669" s="119">
        <f>SUMIFS(DATOS!$F:$F,DATOS!$A:$A,$C3669,DATOS!$G:$G,$P$1,DATOS!$L:$L,$R$1)</f>
        <v>0</v>
      </c>
      <c r="Q3669" s="117">
        <f>SUMIFS(DATOS!$F:$F,DATOS!$A:$A,$C3669,DATOS!$G:$G,$N$1,DATOS!$J:$J,$S$1)</f>
        <v>0</v>
      </c>
      <c r="R3669" s="118">
        <f>SUMIFS(DATOS!$F:$F,DATOS!$A:$A,$C3669,DATOS!$G:$G,$O$1,DATOS!$J:$J,$S$1)</f>
        <v>0</v>
      </c>
      <c r="S3669" s="119">
        <f>SUMIFS(DATOS!$F:$F,DATOS!$A:$A,$C3669,DATOS!$G:$G,$P$1,DATOS!$J:$J,$S$1)</f>
        <v>0</v>
      </c>
      <c r="T3669" s="117">
        <f>SUMIFS(DATOS!$F:$F,DATOS!$A:$A,$C3669,DATOS!$G:$G,$N$1,DATOS!$K:$K,$T$1)</f>
        <v>0</v>
      </c>
      <c r="U3669" s="118">
        <f>SUMIFS(DATOS!$F:$F,DATOS!$A:$A,$C3669,DATOS!$G:$G,$O$1,DATOS!$K:$K,$T$1)</f>
        <v>0</v>
      </c>
      <c r="V3669" s="119">
        <f>SUMIFS(DATOS!$F:$F,DATOS!$A:$A,$C3669,DATOS!$G:$G,$P$1,DATOS!$K:$K,$R$1)</f>
        <v>0</v>
      </c>
    </row>
    <row r="3670" spans="1:22">
      <c r="A3670" s="128" t="s">
        <v>452</v>
      </c>
      <c r="B3670" s="128" t="str">
        <f t="shared" si="431"/>
        <v>2 6 1 619 005 001</v>
      </c>
      <c r="C3670" s="5" t="s">
        <v>10722</v>
      </c>
      <c r="D3670" t="s">
        <v>3496</v>
      </c>
      <c r="E3670" s="127">
        <f t="shared" si="426"/>
        <v>0</v>
      </c>
      <c r="F3670" s="127">
        <f t="shared" si="427"/>
        <v>0</v>
      </c>
      <c r="G3670" s="127">
        <f t="shared" si="428"/>
        <v>0</v>
      </c>
      <c r="H3670" s="131">
        <f t="shared" si="429"/>
        <v>0</v>
      </c>
      <c r="I3670" s="128">
        <f t="shared" si="430"/>
        <v>17</v>
      </c>
      <c r="J3670" s="156" t="str">
        <f t="shared" si="425"/>
        <v>2 6 1 619 005</v>
      </c>
      <c r="K3670" s="118">
        <f>SUMIFS(DATOS!$F:$F,DATOS!$A:$A,$C3670,DATOS!$G:$G,$N$1,DATOS!$E:$E,$Q$1)</f>
        <v>0</v>
      </c>
      <c r="L3670" s="118">
        <f>SUMIFS(DATOS!$F:$F,DATOS!$A:$A,$C3670,DATOS!$G:$G,$O$1,DATOS!$E:$E,$Q$1)</f>
        <v>0</v>
      </c>
      <c r="M3670" s="119">
        <f>SUMIFS(DATOS!$F:$F,DATOS!$A:$A,$C3670,DATOS!$G:$G,$P$1,DATOS!$E:$E,$Q$1)</f>
        <v>0</v>
      </c>
      <c r="N3670" s="117">
        <f>SUMIFS(DATOS!$F:$F,DATOS!$A:$A,$C3670,DATOS!$G:$G,$N$1,DATOS!$L:$L,$R$1)</f>
        <v>0</v>
      </c>
      <c r="O3670" s="118">
        <f>SUMIFS(DATOS!$F:$F,DATOS!$A:$A,$C3670,DATOS!$G:$G,$O$1,DATOS!$L:$L,$R$1)</f>
        <v>0</v>
      </c>
      <c r="P3670" s="119">
        <f>SUMIFS(DATOS!$F:$F,DATOS!$A:$A,$C3670,DATOS!$G:$G,$P$1,DATOS!$L:$L,$R$1)</f>
        <v>0</v>
      </c>
      <c r="Q3670" s="117">
        <f>SUMIFS(DATOS!$F:$F,DATOS!$A:$A,$C3670,DATOS!$G:$G,$N$1,DATOS!$J:$J,$S$1)</f>
        <v>0</v>
      </c>
      <c r="R3670" s="118">
        <f>SUMIFS(DATOS!$F:$F,DATOS!$A:$A,$C3670,DATOS!$G:$G,$O$1,DATOS!$J:$J,$S$1)</f>
        <v>0</v>
      </c>
      <c r="S3670" s="119">
        <f>SUMIFS(DATOS!$F:$F,DATOS!$A:$A,$C3670,DATOS!$G:$G,$P$1,DATOS!$J:$J,$S$1)</f>
        <v>0</v>
      </c>
      <c r="T3670" s="117">
        <f>SUMIFS(DATOS!$F:$F,DATOS!$A:$A,$C3670,DATOS!$G:$G,$N$1,DATOS!$K:$K,$T$1)</f>
        <v>0</v>
      </c>
      <c r="U3670" s="118">
        <f>SUMIFS(DATOS!$F:$F,DATOS!$A:$A,$C3670,DATOS!$G:$G,$O$1,DATOS!$K:$K,$T$1)</f>
        <v>0</v>
      </c>
      <c r="V3670" s="119">
        <f>SUMIFS(DATOS!$F:$F,DATOS!$A:$A,$C3670,DATOS!$G:$G,$P$1,DATOS!$K:$K,$R$1)</f>
        <v>0</v>
      </c>
    </row>
    <row r="3671" spans="1:22">
      <c r="A3671" s="128" t="s">
        <v>452</v>
      </c>
      <c r="B3671" s="128" t="str">
        <f t="shared" si="431"/>
        <v>2 6 2 621 001 001</v>
      </c>
      <c r="C3671" s="5" t="s">
        <v>5667</v>
      </c>
      <c r="D3671" t="s">
        <v>3489</v>
      </c>
      <c r="E3671" s="127">
        <f t="shared" si="426"/>
        <v>0</v>
      </c>
      <c r="F3671" s="127">
        <f t="shared" si="427"/>
        <v>0</v>
      </c>
      <c r="G3671" s="127">
        <f t="shared" si="428"/>
        <v>0</v>
      </c>
      <c r="H3671" s="131">
        <f t="shared" si="429"/>
        <v>0</v>
      </c>
      <c r="I3671" s="128">
        <f t="shared" si="430"/>
        <v>17</v>
      </c>
      <c r="J3671" s="156" t="str">
        <f t="shared" si="425"/>
        <v>2 6 2 621 001</v>
      </c>
      <c r="K3671" s="118">
        <f>SUMIFS(DATOS!$F:$F,DATOS!$A:$A,$C3671,DATOS!$G:$G,$N$1,DATOS!$E:$E,$Q$1)</f>
        <v>0</v>
      </c>
      <c r="L3671" s="118">
        <f>SUMIFS(DATOS!$F:$F,DATOS!$A:$A,$C3671,DATOS!$G:$G,$O$1,DATOS!$E:$E,$Q$1)</f>
        <v>0</v>
      </c>
      <c r="M3671" s="119">
        <f>SUMIFS(DATOS!$F:$F,DATOS!$A:$A,$C3671,DATOS!$G:$G,$P$1,DATOS!$E:$E,$Q$1)</f>
        <v>0</v>
      </c>
      <c r="N3671" s="117">
        <f>SUMIFS(DATOS!$F:$F,DATOS!$A:$A,$C3671,DATOS!$G:$G,$N$1,DATOS!$L:$L,$R$1)</f>
        <v>0</v>
      </c>
      <c r="O3671" s="118">
        <f>SUMIFS(DATOS!$F:$F,DATOS!$A:$A,$C3671,DATOS!$G:$G,$O$1,DATOS!$L:$L,$R$1)</f>
        <v>0</v>
      </c>
      <c r="P3671" s="119">
        <f>SUMIFS(DATOS!$F:$F,DATOS!$A:$A,$C3671,DATOS!$G:$G,$P$1,DATOS!$L:$L,$R$1)</f>
        <v>0</v>
      </c>
      <c r="Q3671" s="117">
        <f>SUMIFS(DATOS!$F:$F,DATOS!$A:$A,$C3671,DATOS!$G:$G,$N$1,DATOS!$J:$J,$S$1)</f>
        <v>0</v>
      </c>
      <c r="R3671" s="118">
        <f>SUMIFS(DATOS!$F:$F,DATOS!$A:$A,$C3671,DATOS!$G:$G,$O$1,DATOS!$J:$J,$S$1)</f>
        <v>0</v>
      </c>
      <c r="S3671" s="119">
        <f>SUMIFS(DATOS!$F:$F,DATOS!$A:$A,$C3671,DATOS!$G:$G,$P$1,DATOS!$J:$J,$S$1)</f>
        <v>0</v>
      </c>
      <c r="T3671" s="117">
        <f>SUMIFS(DATOS!$F:$F,DATOS!$A:$A,$C3671,DATOS!$G:$G,$N$1,DATOS!$K:$K,$T$1)</f>
        <v>0</v>
      </c>
      <c r="U3671" s="118">
        <f>SUMIFS(DATOS!$F:$F,DATOS!$A:$A,$C3671,DATOS!$G:$G,$O$1,DATOS!$K:$K,$T$1)</f>
        <v>0</v>
      </c>
      <c r="V3671" s="119">
        <f>SUMIFS(DATOS!$F:$F,DATOS!$A:$A,$C3671,DATOS!$G:$G,$P$1,DATOS!$K:$K,$R$1)</f>
        <v>0</v>
      </c>
    </row>
    <row r="3672" spans="1:22">
      <c r="A3672" s="128" t="s">
        <v>452</v>
      </c>
      <c r="B3672" s="128" t="str">
        <f t="shared" si="431"/>
        <v>2 6 2 621 002 001</v>
      </c>
      <c r="C3672" s="5" t="s">
        <v>10723</v>
      </c>
      <c r="D3672" t="s">
        <v>3489</v>
      </c>
      <c r="E3672" s="127">
        <f t="shared" si="426"/>
        <v>0</v>
      </c>
      <c r="F3672" s="127">
        <f t="shared" si="427"/>
        <v>0</v>
      </c>
      <c r="G3672" s="127">
        <f t="shared" si="428"/>
        <v>0</v>
      </c>
      <c r="H3672" s="131">
        <f t="shared" si="429"/>
        <v>0</v>
      </c>
      <c r="I3672" s="128">
        <f t="shared" si="430"/>
        <v>17</v>
      </c>
      <c r="J3672" s="156" t="str">
        <f t="shared" si="425"/>
        <v>2 6 2 621 002</v>
      </c>
      <c r="K3672" s="118">
        <f>SUMIFS(DATOS!$F:$F,DATOS!$A:$A,$C3672,DATOS!$G:$G,$N$1,DATOS!$E:$E,$Q$1)</f>
        <v>0</v>
      </c>
      <c r="L3672" s="118">
        <f>SUMIFS(DATOS!$F:$F,DATOS!$A:$A,$C3672,DATOS!$G:$G,$O$1,DATOS!$E:$E,$Q$1)</f>
        <v>0</v>
      </c>
      <c r="M3672" s="119">
        <f>SUMIFS(DATOS!$F:$F,DATOS!$A:$A,$C3672,DATOS!$G:$G,$P$1,DATOS!$E:$E,$Q$1)</f>
        <v>0</v>
      </c>
      <c r="N3672" s="117">
        <f>SUMIFS(DATOS!$F:$F,DATOS!$A:$A,$C3672,DATOS!$G:$G,$N$1,DATOS!$L:$L,$R$1)</f>
        <v>0</v>
      </c>
      <c r="O3672" s="118">
        <f>SUMIFS(DATOS!$F:$F,DATOS!$A:$A,$C3672,DATOS!$G:$G,$O$1,DATOS!$L:$L,$R$1)</f>
        <v>0</v>
      </c>
      <c r="P3672" s="119">
        <f>SUMIFS(DATOS!$F:$F,DATOS!$A:$A,$C3672,DATOS!$G:$G,$P$1,DATOS!$L:$L,$R$1)</f>
        <v>0</v>
      </c>
      <c r="Q3672" s="117">
        <f>SUMIFS(DATOS!$F:$F,DATOS!$A:$A,$C3672,DATOS!$G:$G,$N$1,DATOS!$J:$J,$S$1)</f>
        <v>0</v>
      </c>
      <c r="R3672" s="118">
        <f>SUMIFS(DATOS!$F:$F,DATOS!$A:$A,$C3672,DATOS!$G:$G,$O$1,DATOS!$J:$J,$S$1)</f>
        <v>0</v>
      </c>
      <c r="S3672" s="119">
        <f>SUMIFS(DATOS!$F:$F,DATOS!$A:$A,$C3672,DATOS!$G:$G,$P$1,DATOS!$J:$J,$S$1)</f>
        <v>0</v>
      </c>
      <c r="T3672" s="117">
        <f>SUMIFS(DATOS!$F:$F,DATOS!$A:$A,$C3672,DATOS!$G:$G,$N$1,DATOS!$K:$K,$T$1)</f>
        <v>0</v>
      </c>
      <c r="U3672" s="118">
        <f>SUMIFS(DATOS!$F:$F,DATOS!$A:$A,$C3672,DATOS!$G:$G,$O$1,DATOS!$K:$K,$T$1)</f>
        <v>0</v>
      </c>
      <c r="V3672" s="119">
        <f>SUMIFS(DATOS!$F:$F,DATOS!$A:$A,$C3672,DATOS!$G:$G,$P$1,DATOS!$K:$K,$R$1)</f>
        <v>0</v>
      </c>
    </row>
    <row r="3673" spans="1:22">
      <c r="A3673" s="128" t="s">
        <v>452</v>
      </c>
      <c r="B3673" s="128" t="str">
        <f t="shared" si="431"/>
        <v>2 6 2 621 003 001</v>
      </c>
      <c r="C3673" s="5" t="s">
        <v>10724</v>
      </c>
      <c r="D3673" t="s">
        <v>3489</v>
      </c>
      <c r="E3673" s="127">
        <f t="shared" si="426"/>
        <v>0</v>
      </c>
      <c r="F3673" s="127">
        <f t="shared" si="427"/>
        <v>0</v>
      </c>
      <c r="G3673" s="127">
        <f t="shared" si="428"/>
        <v>0</v>
      </c>
      <c r="H3673" s="131">
        <f t="shared" si="429"/>
        <v>0</v>
      </c>
      <c r="I3673" s="128">
        <f t="shared" si="430"/>
        <v>17</v>
      </c>
      <c r="J3673" s="156" t="str">
        <f t="shared" si="425"/>
        <v>2 6 2 621 003</v>
      </c>
      <c r="K3673" s="118">
        <f>SUMIFS(DATOS!$F:$F,DATOS!$A:$A,$C3673,DATOS!$G:$G,$N$1,DATOS!$E:$E,$Q$1)</f>
        <v>0</v>
      </c>
      <c r="L3673" s="118">
        <f>SUMIFS(DATOS!$F:$F,DATOS!$A:$A,$C3673,DATOS!$G:$G,$O$1,DATOS!$E:$E,$Q$1)</f>
        <v>0</v>
      </c>
      <c r="M3673" s="119">
        <f>SUMIFS(DATOS!$F:$F,DATOS!$A:$A,$C3673,DATOS!$G:$G,$P$1,DATOS!$E:$E,$Q$1)</f>
        <v>0</v>
      </c>
      <c r="N3673" s="117">
        <f>SUMIFS(DATOS!$F:$F,DATOS!$A:$A,$C3673,DATOS!$G:$G,$N$1,DATOS!$L:$L,$R$1)</f>
        <v>0</v>
      </c>
      <c r="O3673" s="118">
        <f>SUMIFS(DATOS!$F:$F,DATOS!$A:$A,$C3673,DATOS!$G:$G,$O$1,DATOS!$L:$L,$R$1)</f>
        <v>0</v>
      </c>
      <c r="P3673" s="119">
        <f>SUMIFS(DATOS!$F:$F,DATOS!$A:$A,$C3673,DATOS!$G:$G,$P$1,DATOS!$L:$L,$R$1)</f>
        <v>0</v>
      </c>
      <c r="Q3673" s="117">
        <f>SUMIFS(DATOS!$F:$F,DATOS!$A:$A,$C3673,DATOS!$G:$G,$N$1,DATOS!$J:$J,$S$1)</f>
        <v>0</v>
      </c>
      <c r="R3673" s="118">
        <f>SUMIFS(DATOS!$F:$F,DATOS!$A:$A,$C3673,DATOS!$G:$G,$O$1,DATOS!$J:$J,$S$1)</f>
        <v>0</v>
      </c>
      <c r="S3673" s="119">
        <f>SUMIFS(DATOS!$F:$F,DATOS!$A:$A,$C3673,DATOS!$G:$G,$P$1,DATOS!$J:$J,$S$1)</f>
        <v>0</v>
      </c>
      <c r="T3673" s="117">
        <f>SUMIFS(DATOS!$F:$F,DATOS!$A:$A,$C3673,DATOS!$G:$G,$N$1,DATOS!$K:$K,$T$1)</f>
        <v>0</v>
      </c>
      <c r="U3673" s="118">
        <f>SUMIFS(DATOS!$F:$F,DATOS!$A:$A,$C3673,DATOS!$G:$G,$O$1,DATOS!$K:$K,$T$1)</f>
        <v>0</v>
      </c>
      <c r="V3673" s="119">
        <f>SUMIFS(DATOS!$F:$F,DATOS!$A:$A,$C3673,DATOS!$G:$G,$P$1,DATOS!$K:$K,$R$1)</f>
        <v>0</v>
      </c>
    </row>
    <row r="3674" spans="1:22">
      <c r="A3674" s="128" t="s">
        <v>452</v>
      </c>
      <c r="B3674" s="128" t="str">
        <f t="shared" si="431"/>
        <v>2 6 2 621 004 001</v>
      </c>
      <c r="C3674" s="5" t="s">
        <v>10725</v>
      </c>
      <c r="D3674" t="s">
        <v>3489</v>
      </c>
      <c r="E3674" s="127">
        <f t="shared" si="426"/>
        <v>0</v>
      </c>
      <c r="F3674" s="127">
        <f t="shared" si="427"/>
        <v>0</v>
      </c>
      <c r="G3674" s="127">
        <f t="shared" si="428"/>
        <v>0</v>
      </c>
      <c r="H3674" s="131">
        <f t="shared" si="429"/>
        <v>0</v>
      </c>
      <c r="I3674" s="128">
        <f t="shared" si="430"/>
        <v>17</v>
      </c>
      <c r="J3674" s="156" t="str">
        <f t="shared" si="425"/>
        <v>2 6 2 621 004</v>
      </c>
      <c r="K3674" s="118">
        <f>SUMIFS(DATOS!$F:$F,DATOS!$A:$A,$C3674,DATOS!$G:$G,$N$1,DATOS!$E:$E,$Q$1)</f>
        <v>0</v>
      </c>
      <c r="L3674" s="118">
        <f>SUMIFS(DATOS!$F:$F,DATOS!$A:$A,$C3674,DATOS!$G:$G,$O$1,DATOS!$E:$E,$Q$1)</f>
        <v>0</v>
      </c>
      <c r="M3674" s="119">
        <f>SUMIFS(DATOS!$F:$F,DATOS!$A:$A,$C3674,DATOS!$G:$G,$P$1,DATOS!$E:$E,$Q$1)</f>
        <v>0</v>
      </c>
      <c r="N3674" s="117">
        <f>SUMIFS(DATOS!$F:$F,DATOS!$A:$A,$C3674,DATOS!$G:$G,$N$1,DATOS!$L:$L,$R$1)</f>
        <v>0</v>
      </c>
      <c r="O3674" s="118">
        <f>SUMIFS(DATOS!$F:$F,DATOS!$A:$A,$C3674,DATOS!$G:$G,$O$1,DATOS!$L:$L,$R$1)</f>
        <v>0</v>
      </c>
      <c r="P3674" s="119">
        <f>SUMIFS(DATOS!$F:$F,DATOS!$A:$A,$C3674,DATOS!$G:$G,$P$1,DATOS!$L:$L,$R$1)</f>
        <v>0</v>
      </c>
      <c r="Q3674" s="117">
        <f>SUMIFS(DATOS!$F:$F,DATOS!$A:$A,$C3674,DATOS!$G:$G,$N$1,DATOS!$J:$J,$S$1)</f>
        <v>0</v>
      </c>
      <c r="R3674" s="118">
        <f>SUMIFS(DATOS!$F:$F,DATOS!$A:$A,$C3674,DATOS!$G:$G,$O$1,DATOS!$J:$J,$S$1)</f>
        <v>0</v>
      </c>
      <c r="S3674" s="119">
        <f>SUMIFS(DATOS!$F:$F,DATOS!$A:$A,$C3674,DATOS!$G:$G,$P$1,DATOS!$J:$J,$S$1)</f>
        <v>0</v>
      </c>
      <c r="T3674" s="117">
        <f>SUMIFS(DATOS!$F:$F,DATOS!$A:$A,$C3674,DATOS!$G:$G,$N$1,DATOS!$K:$K,$T$1)</f>
        <v>0</v>
      </c>
      <c r="U3674" s="118">
        <f>SUMIFS(DATOS!$F:$F,DATOS!$A:$A,$C3674,DATOS!$G:$G,$O$1,DATOS!$K:$K,$T$1)</f>
        <v>0</v>
      </c>
      <c r="V3674" s="119">
        <f>SUMIFS(DATOS!$F:$F,DATOS!$A:$A,$C3674,DATOS!$G:$G,$P$1,DATOS!$K:$K,$R$1)</f>
        <v>0</v>
      </c>
    </row>
    <row r="3675" spans="1:22">
      <c r="A3675" s="128" t="s">
        <v>452</v>
      </c>
      <c r="B3675" s="128" t="str">
        <f t="shared" si="431"/>
        <v>2 6 2 621 005 001</v>
      </c>
      <c r="C3675" s="5" t="s">
        <v>10726</v>
      </c>
      <c r="D3675" t="s">
        <v>3489</v>
      </c>
      <c r="E3675" s="127">
        <f t="shared" si="426"/>
        <v>0</v>
      </c>
      <c r="F3675" s="127">
        <f t="shared" si="427"/>
        <v>0</v>
      </c>
      <c r="G3675" s="127">
        <f t="shared" si="428"/>
        <v>0</v>
      </c>
      <c r="H3675" s="131">
        <f t="shared" si="429"/>
        <v>0</v>
      </c>
      <c r="I3675" s="128">
        <f t="shared" si="430"/>
        <v>17</v>
      </c>
      <c r="J3675" s="156" t="str">
        <f t="shared" si="425"/>
        <v>2 6 2 621 005</v>
      </c>
      <c r="K3675" s="118">
        <f>SUMIFS(DATOS!$F:$F,DATOS!$A:$A,$C3675,DATOS!$G:$G,$N$1,DATOS!$E:$E,$Q$1)</f>
        <v>0</v>
      </c>
      <c r="L3675" s="118">
        <f>SUMIFS(DATOS!$F:$F,DATOS!$A:$A,$C3675,DATOS!$G:$G,$O$1,DATOS!$E:$E,$Q$1)</f>
        <v>0</v>
      </c>
      <c r="M3675" s="119">
        <f>SUMIFS(DATOS!$F:$F,DATOS!$A:$A,$C3675,DATOS!$G:$G,$P$1,DATOS!$E:$E,$Q$1)</f>
        <v>0</v>
      </c>
      <c r="N3675" s="117">
        <f>SUMIFS(DATOS!$F:$F,DATOS!$A:$A,$C3675,DATOS!$G:$G,$N$1,DATOS!$L:$L,$R$1)</f>
        <v>0</v>
      </c>
      <c r="O3675" s="118">
        <f>SUMIFS(DATOS!$F:$F,DATOS!$A:$A,$C3675,DATOS!$G:$G,$O$1,DATOS!$L:$L,$R$1)</f>
        <v>0</v>
      </c>
      <c r="P3675" s="119">
        <f>SUMIFS(DATOS!$F:$F,DATOS!$A:$A,$C3675,DATOS!$G:$G,$P$1,DATOS!$L:$L,$R$1)</f>
        <v>0</v>
      </c>
      <c r="Q3675" s="117">
        <f>SUMIFS(DATOS!$F:$F,DATOS!$A:$A,$C3675,DATOS!$G:$G,$N$1,DATOS!$J:$J,$S$1)</f>
        <v>0</v>
      </c>
      <c r="R3675" s="118">
        <f>SUMIFS(DATOS!$F:$F,DATOS!$A:$A,$C3675,DATOS!$G:$G,$O$1,DATOS!$J:$J,$S$1)</f>
        <v>0</v>
      </c>
      <c r="S3675" s="119">
        <f>SUMIFS(DATOS!$F:$F,DATOS!$A:$A,$C3675,DATOS!$G:$G,$P$1,DATOS!$J:$J,$S$1)</f>
        <v>0</v>
      </c>
      <c r="T3675" s="117">
        <f>SUMIFS(DATOS!$F:$F,DATOS!$A:$A,$C3675,DATOS!$G:$G,$N$1,DATOS!$K:$K,$T$1)</f>
        <v>0</v>
      </c>
      <c r="U3675" s="118">
        <f>SUMIFS(DATOS!$F:$F,DATOS!$A:$A,$C3675,DATOS!$G:$G,$O$1,DATOS!$K:$K,$T$1)</f>
        <v>0</v>
      </c>
      <c r="V3675" s="119">
        <f>SUMIFS(DATOS!$F:$F,DATOS!$A:$A,$C3675,DATOS!$G:$G,$P$1,DATOS!$K:$K,$R$1)</f>
        <v>0</v>
      </c>
    </row>
    <row r="3676" spans="1:22">
      <c r="A3676" s="128" t="s">
        <v>452</v>
      </c>
      <c r="B3676" s="128" t="str">
        <f t="shared" si="431"/>
        <v>2 6 2 622 001 001</v>
      </c>
      <c r="C3676" s="5" t="s">
        <v>5671</v>
      </c>
      <c r="D3676" t="s">
        <v>3490</v>
      </c>
      <c r="E3676" s="127">
        <f t="shared" si="426"/>
        <v>0</v>
      </c>
      <c r="F3676" s="127">
        <f t="shared" si="427"/>
        <v>0</v>
      </c>
      <c r="G3676" s="127">
        <f t="shared" si="428"/>
        <v>0</v>
      </c>
      <c r="H3676" s="131">
        <f t="shared" si="429"/>
        <v>0</v>
      </c>
      <c r="I3676" s="128">
        <f t="shared" si="430"/>
        <v>17</v>
      </c>
      <c r="J3676" s="156" t="str">
        <f t="shared" ref="J3676:J3739" si="432">IF(I3676=9,MID(C3676,1,5),IF(I3676=13,MID(C3676,1,9),IF(I3676=17,MID(C3676,1,13),IF(I3676=21,MID(C3676,1,17),IF(I3676=25,MID(C3676,1,21))))))</f>
        <v>2 6 2 622 001</v>
      </c>
      <c r="K3676" s="118">
        <f>SUMIFS(DATOS!$F:$F,DATOS!$A:$A,$C3676,DATOS!$G:$G,$N$1,DATOS!$E:$E,$Q$1)</f>
        <v>0</v>
      </c>
      <c r="L3676" s="118">
        <f>SUMIFS(DATOS!$F:$F,DATOS!$A:$A,$C3676,DATOS!$G:$G,$O$1,DATOS!$E:$E,$Q$1)</f>
        <v>0</v>
      </c>
      <c r="M3676" s="119">
        <f>SUMIFS(DATOS!$F:$F,DATOS!$A:$A,$C3676,DATOS!$G:$G,$P$1,DATOS!$E:$E,$Q$1)</f>
        <v>0</v>
      </c>
      <c r="N3676" s="117">
        <f>SUMIFS(DATOS!$F:$F,DATOS!$A:$A,$C3676,DATOS!$G:$G,$N$1,DATOS!$L:$L,$R$1)</f>
        <v>0</v>
      </c>
      <c r="O3676" s="118">
        <f>SUMIFS(DATOS!$F:$F,DATOS!$A:$A,$C3676,DATOS!$G:$G,$O$1,DATOS!$L:$L,$R$1)</f>
        <v>0</v>
      </c>
      <c r="P3676" s="119">
        <f>SUMIFS(DATOS!$F:$F,DATOS!$A:$A,$C3676,DATOS!$G:$G,$P$1,DATOS!$L:$L,$R$1)</f>
        <v>0</v>
      </c>
      <c r="Q3676" s="117">
        <f>SUMIFS(DATOS!$F:$F,DATOS!$A:$A,$C3676,DATOS!$G:$G,$N$1,DATOS!$J:$J,$S$1)</f>
        <v>0</v>
      </c>
      <c r="R3676" s="118">
        <f>SUMIFS(DATOS!$F:$F,DATOS!$A:$A,$C3676,DATOS!$G:$G,$O$1,DATOS!$J:$J,$S$1)</f>
        <v>0</v>
      </c>
      <c r="S3676" s="119">
        <f>SUMIFS(DATOS!$F:$F,DATOS!$A:$A,$C3676,DATOS!$G:$G,$P$1,DATOS!$J:$J,$S$1)</f>
        <v>0</v>
      </c>
      <c r="T3676" s="117">
        <f>SUMIFS(DATOS!$F:$F,DATOS!$A:$A,$C3676,DATOS!$G:$G,$N$1,DATOS!$K:$K,$T$1)</f>
        <v>0</v>
      </c>
      <c r="U3676" s="118">
        <f>SUMIFS(DATOS!$F:$F,DATOS!$A:$A,$C3676,DATOS!$G:$G,$O$1,DATOS!$K:$K,$T$1)</f>
        <v>0</v>
      </c>
      <c r="V3676" s="119">
        <f>SUMIFS(DATOS!$F:$F,DATOS!$A:$A,$C3676,DATOS!$G:$G,$P$1,DATOS!$K:$K,$R$1)</f>
        <v>0</v>
      </c>
    </row>
    <row r="3677" spans="1:22">
      <c r="A3677" s="128" t="s">
        <v>452</v>
      </c>
      <c r="B3677" s="128" t="str">
        <f t="shared" si="431"/>
        <v>2 6 2 622 002 001</v>
      </c>
      <c r="C3677" s="5" t="s">
        <v>10727</v>
      </c>
      <c r="D3677" t="s">
        <v>3490</v>
      </c>
      <c r="E3677" s="127">
        <f t="shared" si="426"/>
        <v>0</v>
      </c>
      <c r="F3677" s="127">
        <f t="shared" si="427"/>
        <v>0</v>
      </c>
      <c r="G3677" s="127">
        <f t="shared" si="428"/>
        <v>0</v>
      </c>
      <c r="H3677" s="131">
        <f t="shared" si="429"/>
        <v>0</v>
      </c>
      <c r="I3677" s="128">
        <f t="shared" si="430"/>
        <v>17</v>
      </c>
      <c r="J3677" s="156" t="str">
        <f t="shared" si="432"/>
        <v>2 6 2 622 002</v>
      </c>
      <c r="K3677" s="118">
        <f>SUMIFS(DATOS!$F:$F,DATOS!$A:$A,$C3677,DATOS!$G:$G,$N$1,DATOS!$E:$E,$Q$1)</f>
        <v>0</v>
      </c>
      <c r="L3677" s="118">
        <f>SUMIFS(DATOS!$F:$F,DATOS!$A:$A,$C3677,DATOS!$G:$G,$O$1,DATOS!$E:$E,$Q$1)</f>
        <v>0</v>
      </c>
      <c r="M3677" s="119">
        <f>SUMIFS(DATOS!$F:$F,DATOS!$A:$A,$C3677,DATOS!$G:$G,$P$1,DATOS!$E:$E,$Q$1)</f>
        <v>0</v>
      </c>
      <c r="N3677" s="117">
        <f>SUMIFS(DATOS!$F:$F,DATOS!$A:$A,$C3677,DATOS!$G:$G,$N$1,DATOS!$L:$L,$R$1)</f>
        <v>0</v>
      </c>
      <c r="O3677" s="118">
        <f>SUMIFS(DATOS!$F:$F,DATOS!$A:$A,$C3677,DATOS!$G:$G,$O$1,DATOS!$L:$L,$R$1)</f>
        <v>0</v>
      </c>
      <c r="P3677" s="119">
        <f>SUMIFS(DATOS!$F:$F,DATOS!$A:$A,$C3677,DATOS!$G:$G,$P$1,DATOS!$L:$L,$R$1)</f>
        <v>0</v>
      </c>
      <c r="Q3677" s="117">
        <f>SUMIFS(DATOS!$F:$F,DATOS!$A:$A,$C3677,DATOS!$G:$G,$N$1,DATOS!$J:$J,$S$1)</f>
        <v>0</v>
      </c>
      <c r="R3677" s="118">
        <f>SUMIFS(DATOS!$F:$F,DATOS!$A:$A,$C3677,DATOS!$G:$G,$O$1,DATOS!$J:$J,$S$1)</f>
        <v>0</v>
      </c>
      <c r="S3677" s="119">
        <f>SUMIFS(DATOS!$F:$F,DATOS!$A:$A,$C3677,DATOS!$G:$G,$P$1,DATOS!$J:$J,$S$1)</f>
        <v>0</v>
      </c>
      <c r="T3677" s="117">
        <f>SUMIFS(DATOS!$F:$F,DATOS!$A:$A,$C3677,DATOS!$G:$G,$N$1,DATOS!$K:$K,$T$1)</f>
        <v>0</v>
      </c>
      <c r="U3677" s="118">
        <f>SUMIFS(DATOS!$F:$F,DATOS!$A:$A,$C3677,DATOS!$G:$G,$O$1,DATOS!$K:$K,$T$1)</f>
        <v>0</v>
      </c>
      <c r="V3677" s="119">
        <f>SUMIFS(DATOS!$F:$F,DATOS!$A:$A,$C3677,DATOS!$G:$G,$P$1,DATOS!$K:$K,$R$1)</f>
        <v>0</v>
      </c>
    </row>
    <row r="3678" spans="1:22">
      <c r="A3678" s="128" t="s">
        <v>452</v>
      </c>
      <c r="B3678" s="128" t="str">
        <f t="shared" si="431"/>
        <v>2 6 2 622 003 001</v>
      </c>
      <c r="C3678" s="5" t="s">
        <v>10728</v>
      </c>
      <c r="D3678" t="s">
        <v>3490</v>
      </c>
      <c r="E3678" s="127">
        <f t="shared" si="426"/>
        <v>0</v>
      </c>
      <c r="F3678" s="127">
        <f t="shared" si="427"/>
        <v>0</v>
      </c>
      <c r="G3678" s="127">
        <f t="shared" si="428"/>
        <v>0</v>
      </c>
      <c r="H3678" s="131">
        <f t="shared" si="429"/>
        <v>0</v>
      </c>
      <c r="I3678" s="128">
        <f t="shared" si="430"/>
        <v>17</v>
      </c>
      <c r="J3678" s="156" t="str">
        <f t="shared" si="432"/>
        <v>2 6 2 622 003</v>
      </c>
      <c r="K3678" s="118">
        <f>SUMIFS(DATOS!$F:$F,DATOS!$A:$A,$C3678,DATOS!$G:$G,$N$1,DATOS!$E:$E,$Q$1)</f>
        <v>0</v>
      </c>
      <c r="L3678" s="118">
        <f>SUMIFS(DATOS!$F:$F,DATOS!$A:$A,$C3678,DATOS!$G:$G,$O$1,DATOS!$E:$E,$Q$1)</f>
        <v>0</v>
      </c>
      <c r="M3678" s="119">
        <f>SUMIFS(DATOS!$F:$F,DATOS!$A:$A,$C3678,DATOS!$G:$G,$P$1,DATOS!$E:$E,$Q$1)</f>
        <v>0</v>
      </c>
      <c r="N3678" s="117">
        <f>SUMIFS(DATOS!$F:$F,DATOS!$A:$A,$C3678,DATOS!$G:$G,$N$1,DATOS!$L:$L,$R$1)</f>
        <v>0</v>
      </c>
      <c r="O3678" s="118">
        <f>SUMIFS(DATOS!$F:$F,DATOS!$A:$A,$C3678,DATOS!$G:$G,$O$1,DATOS!$L:$L,$R$1)</f>
        <v>0</v>
      </c>
      <c r="P3678" s="119">
        <f>SUMIFS(DATOS!$F:$F,DATOS!$A:$A,$C3678,DATOS!$G:$G,$P$1,DATOS!$L:$L,$R$1)</f>
        <v>0</v>
      </c>
      <c r="Q3678" s="117">
        <f>SUMIFS(DATOS!$F:$F,DATOS!$A:$A,$C3678,DATOS!$G:$G,$N$1,DATOS!$J:$J,$S$1)</f>
        <v>0</v>
      </c>
      <c r="R3678" s="118">
        <f>SUMIFS(DATOS!$F:$F,DATOS!$A:$A,$C3678,DATOS!$G:$G,$O$1,DATOS!$J:$J,$S$1)</f>
        <v>0</v>
      </c>
      <c r="S3678" s="119">
        <f>SUMIFS(DATOS!$F:$F,DATOS!$A:$A,$C3678,DATOS!$G:$G,$P$1,DATOS!$J:$J,$S$1)</f>
        <v>0</v>
      </c>
      <c r="T3678" s="117">
        <f>SUMIFS(DATOS!$F:$F,DATOS!$A:$A,$C3678,DATOS!$G:$G,$N$1,DATOS!$K:$K,$T$1)</f>
        <v>0</v>
      </c>
      <c r="U3678" s="118">
        <f>SUMIFS(DATOS!$F:$F,DATOS!$A:$A,$C3678,DATOS!$G:$G,$O$1,DATOS!$K:$K,$T$1)</f>
        <v>0</v>
      </c>
      <c r="V3678" s="119">
        <f>SUMIFS(DATOS!$F:$F,DATOS!$A:$A,$C3678,DATOS!$G:$G,$P$1,DATOS!$K:$K,$R$1)</f>
        <v>0</v>
      </c>
    </row>
    <row r="3679" spans="1:22">
      <c r="A3679" s="128" t="s">
        <v>452</v>
      </c>
      <c r="B3679" s="128" t="str">
        <f t="shared" si="431"/>
        <v>2 6 2 622 004 001</v>
      </c>
      <c r="C3679" s="5" t="s">
        <v>10729</v>
      </c>
      <c r="D3679" t="s">
        <v>3490</v>
      </c>
      <c r="E3679" s="127">
        <f t="shared" si="426"/>
        <v>0</v>
      </c>
      <c r="F3679" s="127">
        <f t="shared" si="427"/>
        <v>0</v>
      </c>
      <c r="G3679" s="127">
        <f t="shared" si="428"/>
        <v>0</v>
      </c>
      <c r="H3679" s="131">
        <f t="shared" si="429"/>
        <v>0</v>
      </c>
      <c r="I3679" s="128">
        <f t="shared" si="430"/>
        <v>17</v>
      </c>
      <c r="J3679" s="156" t="str">
        <f t="shared" si="432"/>
        <v>2 6 2 622 004</v>
      </c>
      <c r="K3679" s="118">
        <f>SUMIFS(DATOS!$F:$F,DATOS!$A:$A,$C3679,DATOS!$G:$G,$N$1,DATOS!$E:$E,$Q$1)</f>
        <v>0</v>
      </c>
      <c r="L3679" s="118">
        <f>SUMIFS(DATOS!$F:$F,DATOS!$A:$A,$C3679,DATOS!$G:$G,$O$1,DATOS!$E:$E,$Q$1)</f>
        <v>0</v>
      </c>
      <c r="M3679" s="119">
        <f>SUMIFS(DATOS!$F:$F,DATOS!$A:$A,$C3679,DATOS!$G:$G,$P$1,DATOS!$E:$E,$Q$1)</f>
        <v>0</v>
      </c>
      <c r="N3679" s="117">
        <f>SUMIFS(DATOS!$F:$F,DATOS!$A:$A,$C3679,DATOS!$G:$G,$N$1,DATOS!$L:$L,$R$1)</f>
        <v>0</v>
      </c>
      <c r="O3679" s="118">
        <f>SUMIFS(DATOS!$F:$F,DATOS!$A:$A,$C3679,DATOS!$G:$G,$O$1,DATOS!$L:$L,$R$1)</f>
        <v>0</v>
      </c>
      <c r="P3679" s="119">
        <f>SUMIFS(DATOS!$F:$F,DATOS!$A:$A,$C3679,DATOS!$G:$G,$P$1,DATOS!$L:$L,$R$1)</f>
        <v>0</v>
      </c>
      <c r="Q3679" s="117">
        <f>SUMIFS(DATOS!$F:$F,DATOS!$A:$A,$C3679,DATOS!$G:$G,$N$1,DATOS!$J:$J,$S$1)</f>
        <v>0</v>
      </c>
      <c r="R3679" s="118">
        <f>SUMIFS(DATOS!$F:$F,DATOS!$A:$A,$C3679,DATOS!$G:$G,$O$1,DATOS!$J:$J,$S$1)</f>
        <v>0</v>
      </c>
      <c r="S3679" s="119">
        <f>SUMIFS(DATOS!$F:$F,DATOS!$A:$A,$C3679,DATOS!$G:$G,$P$1,DATOS!$J:$J,$S$1)</f>
        <v>0</v>
      </c>
      <c r="T3679" s="117">
        <f>SUMIFS(DATOS!$F:$F,DATOS!$A:$A,$C3679,DATOS!$G:$G,$N$1,DATOS!$K:$K,$T$1)</f>
        <v>0</v>
      </c>
      <c r="U3679" s="118">
        <f>SUMIFS(DATOS!$F:$F,DATOS!$A:$A,$C3679,DATOS!$G:$G,$O$1,DATOS!$K:$K,$T$1)</f>
        <v>0</v>
      </c>
      <c r="V3679" s="119">
        <f>SUMIFS(DATOS!$F:$F,DATOS!$A:$A,$C3679,DATOS!$G:$G,$P$1,DATOS!$K:$K,$R$1)</f>
        <v>0</v>
      </c>
    </row>
    <row r="3680" spans="1:22">
      <c r="A3680" s="128" t="s">
        <v>452</v>
      </c>
      <c r="B3680" s="128" t="str">
        <f t="shared" si="431"/>
        <v>2 6 2 622 005 001</v>
      </c>
      <c r="C3680" s="5" t="s">
        <v>10730</v>
      </c>
      <c r="D3680" t="s">
        <v>3490</v>
      </c>
      <c r="E3680" s="127">
        <f t="shared" si="426"/>
        <v>0</v>
      </c>
      <c r="F3680" s="127">
        <f t="shared" si="427"/>
        <v>0</v>
      </c>
      <c r="G3680" s="127">
        <f t="shared" si="428"/>
        <v>0</v>
      </c>
      <c r="H3680" s="131">
        <f t="shared" si="429"/>
        <v>0</v>
      </c>
      <c r="I3680" s="128">
        <f t="shared" si="430"/>
        <v>17</v>
      </c>
      <c r="J3680" s="156" t="str">
        <f t="shared" si="432"/>
        <v>2 6 2 622 005</v>
      </c>
      <c r="K3680" s="118">
        <f>SUMIFS(DATOS!$F:$F,DATOS!$A:$A,$C3680,DATOS!$G:$G,$N$1,DATOS!$E:$E,$Q$1)</f>
        <v>0</v>
      </c>
      <c r="L3680" s="118">
        <f>SUMIFS(DATOS!$F:$F,DATOS!$A:$A,$C3680,DATOS!$G:$G,$O$1,DATOS!$E:$E,$Q$1)</f>
        <v>0</v>
      </c>
      <c r="M3680" s="119">
        <f>SUMIFS(DATOS!$F:$F,DATOS!$A:$A,$C3680,DATOS!$G:$G,$P$1,DATOS!$E:$E,$Q$1)</f>
        <v>0</v>
      </c>
      <c r="N3680" s="117">
        <f>SUMIFS(DATOS!$F:$F,DATOS!$A:$A,$C3680,DATOS!$G:$G,$N$1,DATOS!$L:$L,$R$1)</f>
        <v>0</v>
      </c>
      <c r="O3680" s="118">
        <f>SUMIFS(DATOS!$F:$F,DATOS!$A:$A,$C3680,DATOS!$G:$G,$O$1,DATOS!$L:$L,$R$1)</f>
        <v>0</v>
      </c>
      <c r="P3680" s="119">
        <f>SUMIFS(DATOS!$F:$F,DATOS!$A:$A,$C3680,DATOS!$G:$G,$P$1,DATOS!$L:$L,$R$1)</f>
        <v>0</v>
      </c>
      <c r="Q3680" s="117">
        <f>SUMIFS(DATOS!$F:$F,DATOS!$A:$A,$C3680,DATOS!$G:$G,$N$1,DATOS!$J:$J,$S$1)</f>
        <v>0</v>
      </c>
      <c r="R3680" s="118">
        <f>SUMIFS(DATOS!$F:$F,DATOS!$A:$A,$C3680,DATOS!$G:$G,$O$1,DATOS!$J:$J,$S$1)</f>
        <v>0</v>
      </c>
      <c r="S3680" s="119">
        <f>SUMIFS(DATOS!$F:$F,DATOS!$A:$A,$C3680,DATOS!$G:$G,$P$1,DATOS!$J:$J,$S$1)</f>
        <v>0</v>
      </c>
      <c r="T3680" s="117">
        <f>SUMIFS(DATOS!$F:$F,DATOS!$A:$A,$C3680,DATOS!$G:$G,$N$1,DATOS!$K:$K,$T$1)</f>
        <v>0</v>
      </c>
      <c r="U3680" s="118">
        <f>SUMIFS(DATOS!$F:$F,DATOS!$A:$A,$C3680,DATOS!$G:$G,$O$1,DATOS!$K:$K,$T$1)</f>
        <v>0</v>
      </c>
      <c r="V3680" s="119">
        <f>SUMIFS(DATOS!$F:$F,DATOS!$A:$A,$C3680,DATOS!$G:$G,$P$1,DATOS!$K:$K,$R$1)</f>
        <v>0</v>
      </c>
    </row>
    <row r="3681" spans="1:22">
      <c r="A3681" s="128" t="s">
        <v>452</v>
      </c>
      <c r="B3681" s="128" t="str">
        <f t="shared" si="431"/>
        <v>2 6 2 623 001 001</v>
      </c>
      <c r="C3681" s="5" t="s">
        <v>5675</v>
      </c>
      <c r="D3681" t="s">
        <v>9290</v>
      </c>
      <c r="E3681" s="127">
        <f t="shared" si="426"/>
        <v>0</v>
      </c>
      <c r="F3681" s="127">
        <f t="shared" si="427"/>
        <v>0</v>
      </c>
      <c r="G3681" s="127">
        <f t="shared" si="428"/>
        <v>0</v>
      </c>
      <c r="H3681" s="131">
        <f t="shared" si="429"/>
        <v>0</v>
      </c>
      <c r="I3681" s="128">
        <f t="shared" si="430"/>
        <v>17</v>
      </c>
      <c r="J3681" s="156" t="str">
        <f t="shared" si="432"/>
        <v>2 6 2 623 001</v>
      </c>
      <c r="K3681" s="118">
        <f>SUMIFS(DATOS!$F:$F,DATOS!$A:$A,$C3681,DATOS!$G:$G,$N$1,DATOS!$E:$E,$Q$1)</f>
        <v>0</v>
      </c>
      <c r="L3681" s="118">
        <f>SUMIFS(DATOS!$F:$F,DATOS!$A:$A,$C3681,DATOS!$G:$G,$O$1,DATOS!$E:$E,$Q$1)</f>
        <v>0</v>
      </c>
      <c r="M3681" s="119">
        <f>SUMIFS(DATOS!$F:$F,DATOS!$A:$A,$C3681,DATOS!$G:$G,$P$1,DATOS!$E:$E,$Q$1)</f>
        <v>0</v>
      </c>
      <c r="N3681" s="117">
        <f>SUMIFS(DATOS!$F:$F,DATOS!$A:$A,$C3681,DATOS!$G:$G,$N$1,DATOS!$L:$L,$R$1)</f>
        <v>0</v>
      </c>
      <c r="O3681" s="118">
        <f>SUMIFS(DATOS!$F:$F,DATOS!$A:$A,$C3681,DATOS!$G:$G,$O$1,DATOS!$L:$L,$R$1)</f>
        <v>0</v>
      </c>
      <c r="P3681" s="119">
        <f>SUMIFS(DATOS!$F:$F,DATOS!$A:$A,$C3681,DATOS!$G:$G,$P$1,DATOS!$L:$L,$R$1)</f>
        <v>0</v>
      </c>
      <c r="Q3681" s="117">
        <f>SUMIFS(DATOS!$F:$F,DATOS!$A:$A,$C3681,DATOS!$G:$G,$N$1,DATOS!$J:$J,$S$1)</f>
        <v>0</v>
      </c>
      <c r="R3681" s="118">
        <f>SUMIFS(DATOS!$F:$F,DATOS!$A:$A,$C3681,DATOS!$G:$G,$O$1,DATOS!$J:$J,$S$1)</f>
        <v>0</v>
      </c>
      <c r="S3681" s="119">
        <f>SUMIFS(DATOS!$F:$F,DATOS!$A:$A,$C3681,DATOS!$G:$G,$P$1,DATOS!$J:$J,$S$1)</f>
        <v>0</v>
      </c>
      <c r="T3681" s="117">
        <f>SUMIFS(DATOS!$F:$F,DATOS!$A:$A,$C3681,DATOS!$G:$G,$N$1,DATOS!$K:$K,$T$1)</f>
        <v>0</v>
      </c>
      <c r="U3681" s="118">
        <f>SUMIFS(DATOS!$F:$F,DATOS!$A:$A,$C3681,DATOS!$G:$G,$O$1,DATOS!$K:$K,$T$1)</f>
        <v>0</v>
      </c>
      <c r="V3681" s="119">
        <f>SUMIFS(DATOS!$F:$F,DATOS!$A:$A,$C3681,DATOS!$G:$G,$P$1,DATOS!$K:$K,$R$1)</f>
        <v>0</v>
      </c>
    </row>
    <row r="3682" spans="1:22">
      <c r="A3682" s="128" t="s">
        <v>452</v>
      </c>
      <c r="B3682" s="128" t="str">
        <f t="shared" si="431"/>
        <v>2 6 2 623 002 001</v>
      </c>
      <c r="C3682" s="5" t="s">
        <v>10731</v>
      </c>
      <c r="D3682" t="s">
        <v>9290</v>
      </c>
      <c r="E3682" s="127">
        <f t="shared" si="426"/>
        <v>0</v>
      </c>
      <c r="F3682" s="127">
        <f t="shared" si="427"/>
        <v>0</v>
      </c>
      <c r="G3682" s="127">
        <f t="shared" si="428"/>
        <v>0</v>
      </c>
      <c r="H3682" s="131">
        <f t="shared" si="429"/>
        <v>0</v>
      </c>
      <c r="I3682" s="128">
        <f t="shared" si="430"/>
        <v>17</v>
      </c>
      <c r="J3682" s="156" t="str">
        <f t="shared" si="432"/>
        <v>2 6 2 623 002</v>
      </c>
      <c r="K3682" s="118">
        <f>SUMIFS(DATOS!$F:$F,DATOS!$A:$A,$C3682,DATOS!$G:$G,$N$1,DATOS!$E:$E,$Q$1)</f>
        <v>0</v>
      </c>
      <c r="L3682" s="118">
        <f>SUMIFS(DATOS!$F:$F,DATOS!$A:$A,$C3682,DATOS!$G:$G,$O$1,DATOS!$E:$E,$Q$1)</f>
        <v>0</v>
      </c>
      <c r="M3682" s="119">
        <f>SUMIFS(DATOS!$F:$F,DATOS!$A:$A,$C3682,DATOS!$G:$G,$P$1,DATOS!$E:$E,$Q$1)</f>
        <v>0</v>
      </c>
      <c r="N3682" s="117">
        <f>SUMIFS(DATOS!$F:$F,DATOS!$A:$A,$C3682,DATOS!$G:$G,$N$1,DATOS!$L:$L,$R$1)</f>
        <v>0</v>
      </c>
      <c r="O3682" s="118">
        <f>SUMIFS(DATOS!$F:$F,DATOS!$A:$A,$C3682,DATOS!$G:$G,$O$1,DATOS!$L:$L,$R$1)</f>
        <v>0</v>
      </c>
      <c r="P3682" s="119">
        <f>SUMIFS(DATOS!$F:$F,DATOS!$A:$A,$C3682,DATOS!$G:$G,$P$1,DATOS!$L:$L,$R$1)</f>
        <v>0</v>
      </c>
      <c r="Q3682" s="117">
        <f>SUMIFS(DATOS!$F:$F,DATOS!$A:$A,$C3682,DATOS!$G:$G,$N$1,DATOS!$J:$J,$S$1)</f>
        <v>0</v>
      </c>
      <c r="R3682" s="118">
        <f>SUMIFS(DATOS!$F:$F,DATOS!$A:$A,$C3682,DATOS!$G:$G,$O$1,DATOS!$J:$J,$S$1)</f>
        <v>0</v>
      </c>
      <c r="S3682" s="119">
        <f>SUMIFS(DATOS!$F:$F,DATOS!$A:$A,$C3682,DATOS!$G:$G,$P$1,DATOS!$J:$J,$S$1)</f>
        <v>0</v>
      </c>
      <c r="T3682" s="117">
        <f>SUMIFS(DATOS!$F:$F,DATOS!$A:$A,$C3682,DATOS!$G:$G,$N$1,DATOS!$K:$K,$T$1)</f>
        <v>0</v>
      </c>
      <c r="U3682" s="118">
        <f>SUMIFS(DATOS!$F:$F,DATOS!$A:$A,$C3682,DATOS!$G:$G,$O$1,DATOS!$K:$K,$T$1)</f>
        <v>0</v>
      </c>
      <c r="V3682" s="119">
        <f>SUMIFS(DATOS!$F:$F,DATOS!$A:$A,$C3682,DATOS!$G:$G,$P$1,DATOS!$K:$K,$R$1)</f>
        <v>0</v>
      </c>
    </row>
    <row r="3683" spans="1:22">
      <c r="A3683" s="128" t="s">
        <v>452</v>
      </c>
      <c r="B3683" s="128" t="str">
        <f t="shared" si="431"/>
        <v>2 6 2 623 003 001</v>
      </c>
      <c r="C3683" s="5" t="s">
        <v>10732</v>
      </c>
      <c r="D3683" t="s">
        <v>9290</v>
      </c>
      <c r="E3683" s="127">
        <f t="shared" si="426"/>
        <v>0</v>
      </c>
      <c r="F3683" s="127">
        <f t="shared" si="427"/>
        <v>0</v>
      </c>
      <c r="G3683" s="127">
        <f t="shared" si="428"/>
        <v>0</v>
      </c>
      <c r="H3683" s="131">
        <f t="shared" si="429"/>
        <v>0</v>
      </c>
      <c r="I3683" s="128">
        <f t="shared" si="430"/>
        <v>17</v>
      </c>
      <c r="J3683" s="156" t="str">
        <f t="shared" si="432"/>
        <v>2 6 2 623 003</v>
      </c>
      <c r="K3683" s="118">
        <f>SUMIFS(DATOS!$F:$F,DATOS!$A:$A,$C3683,DATOS!$G:$G,$N$1,DATOS!$E:$E,$Q$1)</f>
        <v>0</v>
      </c>
      <c r="L3683" s="118">
        <f>SUMIFS(DATOS!$F:$F,DATOS!$A:$A,$C3683,DATOS!$G:$G,$O$1,DATOS!$E:$E,$Q$1)</f>
        <v>0</v>
      </c>
      <c r="M3683" s="119">
        <f>SUMIFS(DATOS!$F:$F,DATOS!$A:$A,$C3683,DATOS!$G:$G,$P$1,DATOS!$E:$E,$Q$1)</f>
        <v>0</v>
      </c>
      <c r="N3683" s="117">
        <f>SUMIFS(DATOS!$F:$F,DATOS!$A:$A,$C3683,DATOS!$G:$G,$N$1,DATOS!$L:$L,$R$1)</f>
        <v>0</v>
      </c>
      <c r="O3683" s="118">
        <f>SUMIFS(DATOS!$F:$F,DATOS!$A:$A,$C3683,DATOS!$G:$G,$O$1,DATOS!$L:$L,$R$1)</f>
        <v>0</v>
      </c>
      <c r="P3683" s="119">
        <f>SUMIFS(DATOS!$F:$F,DATOS!$A:$A,$C3683,DATOS!$G:$G,$P$1,DATOS!$L:$L,$R$1)</f>
        <v>0</v>
      </c>
      <c r="Q3683" s="117">
        <f>SUMIFS(DATOS!$F:$F,DATOS!$A:$A,$C3683,DATOS!$G:$G,$N$1,DATOS!$J:$J,$S$1)</f>
        <v>0</v>
      </c>
      <c r="R3683" s="118">
        <f>SUMIFS(DATOS!$F:$F,DATOS!$A:$A,$C3683,DATOS!$G:$G,$O$1,DATOS!$J:$J,$S$1)</f>
        <v>0</v>
      </c>
      <c r="S3683" s="119">
        <f>SUMIFS(DATOS!$F:$F,DATOS!$A:$A,$C3683,DATOS!$G:$G,$P$1,DATOS!$J:$J,$S$1)</f>
        <v>0</v>
      </c>
      <c r="T3683" s="117">
        <f>SUMIFS(DATOS!$F:$F,DATOS!$A:$A,$C3683,DATOS!$G:$G,$N$1,DATOS!$K:$K,$T$1)</f>
        <v>0</v>
      </c>
      <c r="U3683" s="118">
        <f>SUMIFS(DATOS!$F:$F,DATOS!$A:$A,$C3683,DATOS!$G:$G,$O$1,DATOS!$K:$K,$T$1)</f>
        <v>0</v>
      </c>
      <c r="V3683" s="119">
        <f>SUMIFS(DATOS!$F:$F,DATOS!$A:$A,$C3683,DATOS!$G:$G,$P$1,DATOS!$K:$K,$R$1)</f>
        <v>0</v>
      </c>
    </row>
    <row r="3684" spans="1:22">
      <c r="A3684" s="128" t="s">
        <v>452</v>
      </c>
      <c r="B3684" s="128" t="str">
        <f t="shared" si="431"/>
        <v>2 6 2 623 004 001</v>
      </c>
      <c r="C3684" s="5" t="s">
        <v>10733</v>
      </c>
      <c r="D3684" t="s">
        <v>9290</v>
      </c>
      <c r="E3684" s="127">
        <f t="shared" si="426"/>
        <v>0</v>
      </c>
      <c r="F3684" s="127">
        <f t="shared" si="427"/>
        <v>0</v>
      </c>
      <c r="G3684" s="127">
        <f t="shared" si="428"/>
        <v>0</v>
      </c>
      <c r="H3684" s="131">
        <f t="shared" si="429"/>
        <v>0</v>
      </c>
      <c r="I3684" s="128">
        <f t="shared" si="430"/>
        <v>17</v>
      </c>
      <c r="J3684" s="156" t="str">
        <f t="shared" si="432"/>
        <v>2 6 2 623 004</v>
      </c>
      <c r="K3684" s="118">
        <f>SUMIFS(DATOS!$F:$F,DATOS!$A:$A,$C3684,DATOS!$G:$G,$N$1,DATOS!$E:$E,$Q$1)</f>
        <v>0</v>
      </c>
      <c r="L3684" s="118">
        <f>SUMIFS(DATOS!$F:$F,DATOS!$A:$A,$C3684,DATOS!$G:$G,$O$1,DATOS!$E:$E,$Q$1)</f>
        <v>0</v>
      </c>
      <c r="M3684" s="119">
        <f>SUMIFS(DATOS!$F:$F,DATOS!$A:$A,$C3684,DATOS!$G:$G,$P$1,DATOS!$E:$E,$Q$1)</f>
        <v>0</v>
      </c>
      <c r="N3684" s="117">
        <f>SUMIFS(DATOS!$F:$F,DATOS!$A:$A,$C3684,DATOS!$G:$G,$N$1,DATOS!$L:$L,$R$1)</f>
        <v>0</v>
      </c>
      <c r="O3684" s="118">
        <f>SUMIFS(DATOS!$F:$F,DATOS!$A:$A,$C3684,DATOS!$G:$G,$O$1,DATOS!$L:$L,$R$1)</f>
        <v>0</v>
      </c>
      <c r="P3684" s="119">
        <f>SUMIFS(DATOS!$F:$F,DATOS!$A:$A,$C3684,DATOS!$G:$G,$P$1,DATOS!$L:$L,$R$1)</f>
        <v>0</v>
      </c>
      <c r="Q3684" s="117">
        <f>SUMIFS(DATOS!$F:$F,DATOS!$A:$A,$C3684,DATOS!$G:$G,$N$1,DATOS!$J:$J,$S$1)</f>
        <v>0</v>
      </c>
      <c r="R3684" s="118">
        <f>SUMIFS(DATOS!$F:$F,DATOS!$A:$A,$C3684,DATOS!$G:$G,$O$1,DATOS!$J:$J,$S$1)</f>
        <v>0</v>
      </c>
      <c r="S3684" s="119">
        <f>SUMIFS(DATOS!$F:$F,DATOS!$A:$A,$C3684,DATOS!$G:$G,$P$1,DATOS!$J:$J,$S$1)</f>
        <v>0</v>
      </c>
      <c r="T3684" s="117">
        <f>SUMIFS(DATOS!$F:$F,DATOS!$A:$A,$C3684,DATOS!$G:$G,$N$1,DATOS!$K:$K,$T$1)</f>
        <v>0</v>
      </c>
      <c r="U3684" s="118">
        <f>SUMIFS(DATOS!$F:$F,DATOS!$A:$A,$C3684,DATOS!$G:$G,$O$1,DATOS!$K:$K,$T$1)</f>
        <v>0</v>
      </c>
      <c r="V3684" s="119">
        <f>SUMIFS(DATOS!$F:$F,DATOS!$A:$A,$C3684,DATOS!$G:$G,$P$1,DATOS!$K:$K,$R$1)</f>
        <v>0</v>
      </c>
    </row>
    <row r="3685" spans="1:22">
      <c r="A3685" s="128" t="s">
        <v>452</v>
      </c>
      <c r="B3685" s="128" t="str">
        <f t="shared" si="431"/>
        <v>2 6 2 623 005 001</v>
      </c>
      <c r="C3685" s="5" t="s">
        <v>10734</v>
      </c>
      <c r="D3685" t="s">
        <v>9290</v>
      </c>
      <c r="E3685" s="127">
        <f t="shared" si="426"/>
        <v>0</v>
      </c>
      <c r="F3685" s="127">
        <f t="shared" si="427"/>
        <v>0</v>
      </c>
      <c r="G3685" s="127">
        <f t="shared" si="428"/>
        <v>0</v>
      </c>
      <c r="H3685" s="131">
        <f t="shared" si="429"/>
        <v>0</v>
      </c>
      <c r="I3685" s="128">
        <f t="shared" si="430"/>
        <v>17</v>
      </c>
      <c r="J3685" s="156" t="str">
        <f t="shared" si="432"/>
        <v>2 6 2 623 005</v>
      </c>
      <c r="K3685" s="118">
        <f>SUMIFS(DATOS!$F:$F,DATOS!$A:$A,$C3685,DATOS!$G:$G,$N$1,DATOS!$E:$E,$Q$1)</f>
        <v>0</v>
      </c>
      <c r="L3685" s="118">
        <f>SUMIFS(DATOS!$F:$F,DATOS!$A:$A,$C3685,DATOS!$G:$G,$O$1,DATOS!$E:$E,$Q$1)</f>
        <v>0</v>
      </c>
      <c r="M3685" s="119">
        <f>SUMIFS(DATOS!$F:$F,DATOS!$A:$A,$C3685,DATOS!$G:$G,$P$1,DATOS!$E:$E,$Q$1)</f>
        <v>0</v>
      </c>
      <c r="N3685" s="117">
        <f>SUMIFS(DATOS!$F:$F,DATOS!$A:$A,$C3685,DATOS!$G:$G,$N$1,DATOS!$L:$L,$R$1)</f>
        <v>0</v>
      </c>
      <c r="O3685" s="118">
        <f>SUMIFS(DATOS!$F:$F,DATOS!$A:$A,$C3685,DATOS!$G:$G,$O$1,DATOS!$L:$L,$R$1)</f>
        <v>0</v>
      </c>
      <c r="P3685" s="119">
        <f>SUMIFS(DATOS!$F:$F,DATOS!$A:$A,$C3685,DATOS!$G:$G,$P$1,DATOS!$L:$L,$R$1)</f>
        <v>0</v>
      </c>
      <c r="Q3685" s="117">
        <f>SUMIFS(DATOS!$F:$F,DATOS!$A:$A,$C3685,DATOS!$G:$G,$N$1,DATOS!$J:$J,$S$1)</f>
        <v>0</v>
      </c>
      <c r="R3685" s="118">
        <f>SUMIFS(DATOS!$F:$F,DATOS!$A:$A,$C3685,DATOS!$G:$G,$O$1,DATOS!$J:$J,$S$1)</f>
        <v>0</v>
      </c>
      <c r="S3685" s="119">
        <f>SUMIFS(DATOS!$F:$F,DATOS!$A:$A,$C3685,DATOS!$G:$G,$P$1,DATOS!$J:$J,$S$1)</f>
        <v>0</v>
      </c>
      <c r="T3685" s="117">
        <f>SUMIFS(DATOS!$F:$F,DATOS!$A:$A,$C3685,DATOS!$G:$G,$N$1,DATOS!$K:$K,$T$1)</f>
        <v>0</v>
      </c>
      <c r="U3685" s="118">
        <f>SUMIFS(DATOS!$F:$F,DATOS!$A:$A,$C3685,DATOS!$G:$G,$O$1,DATOS!$K:$K,$T$1)</f>
        <v>0</v>
      </c>
      <c r="V3685" s="119">
        <f>SUMIFS(DATOS!$F:$F,DATOS!$A:$A,$C3685,DATOS!$G:$G,$P$1,DATOS!$K:$K,$R$1)</f>
        <v>0</v>
      </c>
    </row>
    <row r="3686" spans="1:22">
      <c r="A3686" s="128" t="s">
        <v>452</v>
      </c>
      <c r="B3686" s="128" t="str">
        <f t="shared" si="431"/>
        <v>2 6 2 624 001 001</v>
      </c>
      <c r="C3686" s="5" t="s">
        <v>5679</v>
      </c>
      <c r="D3686" t="s">
        <v>3492</v>
      </c>
      <c r="E3686" s="127">
        <f t="shared" si="426"/>
        <v>0</v>
      </c>
      <c r="F3686" s="127">
        <f t="shared" si="427"/>
        <v>0</v>
      </c>
      <c r="G3686" s="127">
        <f t="shared" si="428"/>
        <v>0</v>
      </c>
      <c r="H3686" s="131">
        <f t="shared" si="429"/>
        <v>0</v>
      </c>
      <c r="I3686" s="128">
        <f t="shared" si="430"/>
        <v>17</v>
      </c>
      <c r="J3686" s="156" t="str">
        <f t="shared" si="432"/>
        <v>2 6 2 624 001</v>
      </c>
      <c r="K3686" s="118">
        <f>SUMIFS(DATOS!$F:$F,DATOS!$A:$A,$C3686,DATOS!$G:$G,$N$1,DATOS!$E:$E,$Q$1)</f>
        <v>0</v>
      </c>
      <c r="L3686" s="118">
        <f>SUMIFS(DATOS!$F:$F,DATOS!$A:$A,$C3686,DATOS!$G:$G,$O$1,DATOS!$E:$E,$Q$1)</f>
        <v>0</v>
      </c>
      <c r="M3686" s="119">
        <f>SUMIFS(DATOS!$F:$F,DATOS!$A:$A,$C3686,DATOS!$G:$G,$P$1,DATOS!$E:$E,$Q$1)</f>
        <v>0</v>
      </c>
      <c r="N3686" s="117">
        <f>SUMIFS(DATOS!$F:$F,DATOS!$A:$A,$C3686,DATOS!$G:$G,$N$1,DATOS!$L:$L,$R$1)</f>
        <v>0</v>
      </c>
      <c r="O3686" s="118">
        <f>SUMIFS(DATOS!$F:$F,DATOS!$A:$A,$C3686,DATOS!$G:$G,$O$1,DATOS!$L:$L,$R$1)</f>
        <v>0</v>
      </c>
      <c r="P3686" s="119">
        <f>SUMIFS(DATOS!$F:$F,DATOS!$A:$A,$C3686,DATOS!$G:$G,$P$1,DATOS!$L:$L,$R$1)</f>
        <v>0</v>
      </c>
      <c r="Q3686" s="117">
        <f>SUMIFS(DATOS!$F:$F,DATOS!$A:$A,$C3686,DATOS!$G:$G,$N$1,DATOS!$J:$J,$S$1)</f>
        <v>0</v>
      </c>
      <c r="R3686" s="118">
        <f>SUMIFS(DATOS!$F:$F,DATOS!$A:$A,$C3686,DATOS!$G:$G,$O$1,DATOS!$J:$J,$S$1)</f>
        <v>0</v>
      </c>
      <c r="S3686" s="119">
        <f>SUMIFS(DATOS!$F:$F,DATOS!$A:$A,$C3686,DATOS!$G:$G,$P$1,DATOS!$J:$J,$S$1)</f>
        <v>0</v>
      </c>
      <c r="T3686" s="117">
        <f>SUMIFS(DATOS!$F:$F,DATOS!$A:$A,$C3686,DATOS!$G:$G,$N$1,DATOS!$K:$K,$T$1)</f>
        <v>0</v>
      </c>
      <c r="U3686" s="118">
        <f>SUMIFS(DATOS!$F:$F,DATOS!$A:$A,$C3686,DATOS!$G:$G,$O$1,DATOS!$K:$K,$T$1)</f>
        <v>0</v>
      </c>
      <c r="V3686" s="119">
        <f>SUMIFS(DATOS!$F:$F,DATOS!$A:$A,$C3686,DATOS!$G:$G,$P$1,DATOS!$K:$K,$R$1)</f>
        <v>0</v>
      </c>
    </row>
    <row r="3687" spans="1:22">
      <c r="A3687" s="128" t="s">
        <v>452</v>
      </c>
      <c r="B3687" s="128" t="str">
        <f t="shared" si="431"/>
        <v>2 6 2 624 002 001</v>
      </c>
      <c r="C3687" s="5" t="s">
        <v>10735</v>
      </c>
      <c r="D3687" t="s">
        <v>3492</v>
      </c>
      <c r="E3687" s="127">
        <f t="shared" si="426"/>
        <v>0</v>
      </c>
      <c r="F3687" s="127">
        <f t="shared" si="427"/>
        <v>0</v>
      </c>
      <c r="G3687" s="127">
        <f t="shared" si="428"/>
        <v>0</v>
      </c>
      <c r="H3687" s="131">
        <f t="shared" si="429"/>
        <v>0</v>
      </c>
      <c r="I3687" s="128">
        <f t="shared" si="430"/>
        <v>17</v>
      </c>
      <c r="J3687" s="156" t="str">
        <f t="shared" si="432"/>
        <v>2 6 2 624 002</v>
      </c>
      <c r="K3687" s="118">
        <f>SUMIFS(DATOS!$F:$F,DATOS!$A:$A,$C3687,DATOS!$G:$G,$N$1,DATOS!$E:$E,$Q$1)</f>
        <v>0</v>
      </c>
      <c r="L3687" s="118">
        <f>SUMIFS(DATOS!$F:$F,DATOS!$A:$A,$C3687,DATOS!$G:$G,$O$1,DATOS!$E:$E,$Q$1)</f>
        <v>0</v>
      </c>
      <c r="M3687" s="119">
        <f>SUMIFS(DATOS!$F:$F,DATOS!$A:$A,$C3687,DATOS!$G:$G,$P$1,DATOS!$E:$E,$Q$1)</f>
        <v>0</v>
      </c>
      <c r="N3687" s="117">
        <f>SUMIFS(DATOS!$F:$F,DATOS!$A:$A,$C3687,DATOS!$G:$G,$N$1,DATOS!$L:$L,$R$1)</f>
        <v>0</v>
      </c>
      <c r="O3687" s="118">
        <f>SUMIFS(DATOS!$F:$F,DATOS!$A:$A,$C3687,DATOS!$G:$G,$O$1,DATOS!$L:$L,$R$1)</f>
        <v>0</v>
      </c>
      <c r="P3687" s="119">
        <f>SUMIFS(DATOS!$F:$F,DATOS!$A:$A,$C3687,DATOS!$G:$G,$P$1,DATOS!$L:$L,$R$1)</f>
        <v>0</v>
      </c>
      <c r="Q3687" s="117">
        <f>SUMIFS(DATOS!$F:$F,DATOS!$A:$A,$C3687,DATOS!$G:$G,$N$1,DATOS!$J:$J,$S$1)</f>
        <v>0</v>
      </c>
      <c r="R3687" s="118">
        <f>SUMIFS(DATOS!$F:$F,DATOS!$A:$A,$C3687,DATOS!$G:$G,$O$1,DATOS!$J:$J,$S$1)</f>
        <v>0</v>
      </c>
      <c r="S3687" s="119">
        <f>SUMIFS(DATOS!$F:$F,DATOS!$A:$A,$C3687,DATOS!$G:$G,$P$1,DATOS!$J:$J,$S$1)</f>
        <v>0</v>
      </c>
      <c r="T3687" s="117">
        <f>SUMIFS(DATOS!$F:$F,DATOS!$A:$A,$C3687,DATOS!$G:$G,$N$1,DATOS!$K:$K,$T$1)</f>
        <v>0</v>
      </c>
      <c r="U3687" s="118">
        <f>SUMIFS(DATOS!$F:$F,DATOS!$A:$A,$C3687,DATOS!$G:$G,$O$1,DATOS!$K:$K,$T$1)</f>
        <v>0</v>
      </c>
      <c r="V3687" s="119">
        <f>SUMIFS(DATOS!$F:$F,DATOS!$A:$A,$C3687,DATOS!$G:$G,$P$1,DATOS!$K:$K,$R$1)</f>
        <v>0</v>
      </c>
    </row>
    <row r="3688" spans="1:22">
      <c r="A3688" s="128" t="s">
        <v>452</v>
      </c>
      <c r="B3688" s="128" t="str">
        <f t="shared" si="431"/>
        <v>2 6 2 624 003 001</v>
      </c>
      <c r="C3688" s="5" t="s">
        <v>10736</v>
      </c>
      <c r="D3688" t="s">
        <v>3492</v>
      </c>
      <c r="E3688" s="127">
        <f t="shared" si="426"/>
        <v>0</v>
      </c>
      <c r="F3688" s="127">
        <f t="shared" si="427"/>
        <v>0</v>
      </c>
      <c r="G3688" s="127">
        <f t="shared" si="428"/>
        <v>0</v>
      </c>
      <c r="H3688" s="131">
        <f t="shared" si="429"/>
        <v>0</v>
      </c>
      <c r="I3688" s="128">
        <f t="shared" si="430"/>
        <v>17</v>
      </c>
      <c r="J3688" s="156" t="str">
        <f t="shared" si="432"/>
        <v>2 6 2 624 003</v>
      </c>
      <c r="K3688" s="118">
        <f>SUMIFS(DATOS!$F:$F,DATOS!$A:$A,$C3688,DATOS!$G:$G,$N$1,DATOS!$E:$E,$Q$1)</f>
        <v>0</v>
      </c>
      <c r="L3688" s="118">
        <f>SUMIFS(DATOS!$F:$F,DATOS!$A:$A,$C3688,DATOS!$G:$G,$O$1,DATOS!$E:$E,$Q$1)</f>
        <v>0</v>
      </c>
      <c r="M3688" s="119">
        <f>SUMIFS(DATOS!$F:$F,DATOS!$A:$A,$C3688,DATOS!$G:$G,$P$1,DATOS!$E:$E,$Q$1)</f>
        <v>0</v>
      </c>
      <c r="N3688" s="117">
        <f>SUMIFS(DATOS!$F:$F,DATOS!$A:$A,$C3688,DATOS!$G:$G,$N$1,DATOS!$L:$L,$R$1)</f>
        <v>0</v>
      </c>
      <c r="O3688" s="118">
        <f>SUMIFS(DATOS!$F:$F,DATOS!$A:$A,$C3688,DATOS!$G:$G,$O$1,DATOS!$L:$L,$R$1)</f>
        <v>0</v>
      </c>
      <c r="P3688" s="119">
        <f>SUMIFS(DATOS!$F:$F,DATOS!$A:$A,$C3688,DATOS!$G:$G,$P$1,DATOS!$L:$L,$R$1)</f>
        <v>0</v>
      </c>
      <c r="Q3688" s="117">
        <f>SUMIFS(DATOS!$F:$F,DATOS!$A:$A,$C3688,DATOS!$G:$G,$N$1,DATOS!$J:$J,$S$1)</f>
        <v>0</v>
      </c>
      <c r="R3688" s="118">
        <f>SUMIFS(DATOS!$F:$F,DATOS!$A:$A,$C3688,DATOS!$G:$G,$O$1,DATOS!$J:$J,$S$1)</f>
        <v>0</v>
      </c>
      <c r="S3688" s="119">
        <f>SUMIFS(DATOS!$F:$F,DATOS!$A:$A,$C3688,DATOS!$G:$G,$P$1,DATOS!$J:$J,$S$1)</f>
        <v>0</v>
      </c>
      <c r="T3688" s="117">
        <f>SUMIFS(DATOS!$F:$F,DATOS!$A:$A,$C3688,DATOS!$G:$G,$N$1,DATOS!$K:$K,$T$1)</f>
        <v>0</v>
      </c>
      <c r="U3688" s="118">
        <f>SUMIFS(DATOS!$F:$F,DATOS!$A:$A,$C3688,DATOS!$G:$G,$O$1,DATOS!$K:$K,$T$1)</f>
        <v>0</v>
      </c>
      <c r="V3688" s="119">
        <f>SUMIFS(DATOS!$F:$F,DATOS!$A:$A,$C3688,DATOS!$G:$G,$P$1,DATOS!$K:$K,$R$1)</f>
        <v>0</v>
      </c>
    </row>
    <row r="3689" spans="1:22">
      <c r="A3689" s="128" t="s">
        <v>452</v>
      </c>
      <c r="B3689" s="128" t="str">
        <f t="shared" si="431"/>
        <v>2 6 2 624 004 001</v>
      </c>
      <c r="C3689" s="5" t="s">
        <v>10737</v>
      </c>
      <c r="D3689" t="s">
        <v>3492</v>
      </c>
      <c r="E3689" s="127">
        <f t="shared" si="426"/>
        <v>0</v>
      </c>
      <c r="F3689" s="127">
        <f t="shared" si="427"/>
        <v>0</v>
      </c>
      <c r="G3689" s="127">
        <f t="shared" si="428"/>
        <v>0</v>
      </c>
      <c r="H3689" s="131">
        <f t="shared" si="429"/>
        <v>0</v>
      </c>
      <c r="I3689" s="128">
        <f t="shared" si="430"/>
        <v>17</v>
      </c>
      <c r="J3689" s="156" t="str">
        <f t="shared" si="432"/>
        <v>2 6 2 624 004</v>
      </c>
      <c r="K3689" s="118">
        <f>SUMIFS(DATOS!$F:$F,DATOS!$A:$A,$C3689,DATOS!$G:$G,$N$1,DATOS!$E:$E,$Q$1)</f>
        <v>0</v>
      </c>
      <c r="L3689" s="118">
        <f>SUMIFS(DATOS!$F:$F,DATOS!$A:$A,$C3689,DATOS!$G:$G,$O$1,DATOS!$E:$E,$Q$1)</f>
        <v>0</v>
      </c>
      <c r="M3689" s="119">
        <f>SUMIFS(DATOS!$F:$F,DATOS!$A:$A,$C3689,DATOS!$G:$G,$P$1,DATOS!$E:$E,$Q$1)</f>
        <v>0</v>
      </c>
      <c r="N3689" s="117">
        <f>SUMIFS(DATOS!$F:$F,DATOS!$A:$A,$C3689,DATOS!$G:$G,$N$1,DATOS!$L:$L,$R$1)</f>
        <v>0</v>
      </c>
      <c r="O3689" s="118">
        <f>SUMIFS(DATOS!$F:$F,DATOS!$A:$A,$C3689,DATOS!$G:$G,$O$1,DATOS!$L:$L,$R$1)</f>
        <v>0</v>
      </c>
      <c r="P3689" s="119">
        <f>SUMIFS(DATOS!$F:$F,DATOS!$A:$A,$C3689,DATOS!$G:$G,$P$1,DATOS!$L:$L,$R$1)</f>
        <v>0</v>
      </c>
      <c r="Q3689" s="117">
        <f>SUMIFS(DATOS!$F:$F,DATOS!$A:$A,$C3689,DATOS!$G:$G,$N$1,DATOS!$J:$J,$S$1)</f>
        <v>0</v>
      </c>
      <c r="R3689" s="118">
        <f>SUMIFS(DATOS!$F:$F,DATOS!$A:$A,$C3689,DATOS!$G:$G,$O$1,DATOS!$J:$J,$S$1)</f>
        <v>0</v>
      </c>
      <c r="S3689" s="119">
        <f>SUMIFS(DATOS!$F:$F,DATOS!$A:$A,$C3689,DATOS!$G:$G,$P$1,DATOS!$J:$J,$S$1)</f>
        <v>0</v>
      </c>
      <c r="T3689" s="117">
        <f>SUMIFS(DATOS!$F:$F,DATOS!$A:$A,$C3689,DATOS!$G:$G,$N$1,DATOS!$K:$K,$T$1)</f>
        <v>0</v>
      </c>
      <c r="U3689" s="118">
        <f>SUMIFS(DATOS!$F:$F,DATOS!$A:$A,$C3689,DATOS!$G:$G,$O$1,DATOS!$K:$K,$T$1)</f>
        <v>0</v>
      </c>
      <c r="V3689" s="119">
        <f>SUMIFS(DATOS!$F:$F,DATOS!$A:$A,$C3689,DATOS!$G:$G,$P$1,DATOS!$K:$K,$R$1)</f>
        <v>0</v>
      </c>
    </row>
    <row r="3690" spans="1:22">
      <c r="A3690" s="128" t="s">
        <v>452</v>
      </c>
      <c r="B3690" s="128" t="str">
        <f t="shared" si="431"/>
        <v>2 6 2 624 005 001</v>
      </c>
      <c r="C3690" s="5" t="s">
        <v>10738</v>
      </c>
      <c r="D3690" t="s">
        <v>3492</v>
      </c>
      <c r="E3690" s="127">
        <f t="shared" si="426"/>
        <v>0</v>
      </c>
      <c r="F3690" s="127">
        <f t="shared" si="427"/>
        <v>0</v>
      </c>
      <c r="G3690" s="127">
        <f t="shared" si="428"/>
        <v>0</v>
      </c>
      <c r="H3690" s="131">
        <f t="shared" si="429"/>
        <v>0</v>
      </c>
      <c r="I3690" s="128">
        <f t="shared" si="430"/>
        <v>17</v>
      </c>
      <c r="J3690" s="156" t="str">
        <f t="shared" si="432"/>
        <v>2 6 2 624 005</v>
      </c>
      <c r="K3690" s="118">
        <f>SUMIFS(DATOS!$F:$F,DATOS!$A:$A,$C3690,DATOS!$G:$G,$N$1,DATOS!$E:$E,$Q$1)</f>
        <v>0</v>
      </c>
      <c r="L3690" s="118">
        <f>SUMIFS(DATOS!$F:$F,DATOS!$A:$A,$C3690,DATOS!$G:$G,$O$1,DATOS!$E:$E,$Q$1)</f>
        <v>0</v>
      </c>
      <c r="M3690" s="119">
        <f>SUMIFS(DATOS!$F:$F,DATOS!$A:$A,$C3690,DATOS!$G:$G,$P$1,DATOS!$E:$E,$Q$1)</f>
        <v>0</v>
      </c>
      <c r="N3690" s="117">
        <f>SUMIFS(DATOS!$F:$F,DATOS!$A:$A,$C3690,DATOS!$G:$G,$N$1,DATOS!$L:$L,$R$1)</f>
        <v>0</v>
      </c>
      <c r="O3690" s="118">
        <f>SUMIFS(DATOS!$F:$F,DATOS!$A:$A,$C3690,DATOS!$G:$G,$O$1,DATOS!$L:$L,$R$1)</f>
        <v>0</v>
      </c>
      <c r="P3690" s="119">
        <f>SUMIFS(DATOS!$F:$F,DATOS!$A:$A,$C3690,DATOS!$G:$G,$P$1,DATOS!$L:$L,$R$1)</f>
        <v>0</v>
      </c>
      <c r="Q3690" s="117">
        <f>SUMIFS(DATOS!$F:$F,DATOS!$A:$A,$C3690,DATOS!$G:$G,$N$1,DATOS!$J:$J,$S$1)</f>
        <v>0</v>
      </c>
      <c r="R3690" s="118">
        <f>SUMIFS(DATOS!$F:$F,DATOS!$A:$A,$C3690,DATOS!$G:$G,$O$1,DATOS!$J:$J,$S$1)</f>
        <v>0</v>
      </c>
      <c r="S3690" s="119">
        <f>SUMIFS(DATOS!$F:$F,DATOS!$A:$A,$C3690,DATOS!$G:$G,$P$1,DATOS!$J:$J,$S$1)</f>
        <v>0</v>
      </c>
      <c r="T3690" s="117">
        <f>SUMIFS(DATOS!$F:$F,DATOS!$A:$A,$C3690,DATOS!$G:$G,$N$1,DATOS!$K:$K,$T$1)</f>
        <v>0</v>
      </c>
      <c r="U3690" s="118">
        <f>SUMIFS(DATOS!$F:$F,DATOS!$A:$A,$C3690,DATOS!$G:$G,$O$1,DATOS!$K:$K,$T$1)</f>
        <v>0</v>
      </c>
      <c r="V3690" s="119">
        <f>SUMIFS(DATOS!$F:$F,DATOS!$A:$A,$C3690,DATOS!$G:$G,$P$1,DATOS!$K:$K,$R$1)</f>
        <v>0</v>
      </c>
    </row>
    <row r="3691" spans="1:22">
      <c r="A3691" s="128" t="s">
        <v>452</v>
      </c>
      <c r="B3691" s="128" t="str">
        <f t="shared" si="431"/>
        <v>2 6 2 625 001 001</v>
      </c>
      <c r="C3691" s="5" t="s">
        <v>5683</v>
      </c>
      <c r="D3691" t="s">
        <v>3493</v>
      </c>
      <c r="E3691" s="127">
        <f t="shared" si="426"/>
        <v>0</v>
      </c>
      <c r="F3691" s="127">
        <f t="shared" si="427"/>
        <v>0</v>
      </c>
      <c r="G3691" s="127">
        <f t="shared" si="428"/>
        <v>0</v>
      </c>
      <c r="H3691" s="131">
        <f t="shared" si="429"/>
        <v>0</v>
      </c>
      <c r="I3691" s="128">
        <f t="shared" si="430"/>
        <v>17</v>
      </c>
      <c r="J3691" s="156" t="str">
        <f t="shared" si="432"/>
        <v>2 6 2 625 001</v>
      </c>
      <c r="K3691" s="118">
        <f>SUMIFS(DATOS!$F:$F,DATOS!$A:$A,$C3691,DATOS!$G:$G,$N$1,DATOS!$E:$E,$Q$1)</f>
        <v>0</v>
      </c>
      <c r="L3691" s="118">
        <f>SUMIFS(DATOS!$F:$F,DATOS!$A:$A,$C3691,DATOS!$G:$G,$O$1,DATOS!$E:$E,$Q$1)</f>
        <v>0</v>
      </c>
      <c r="M3691" s="119">
        <f>SUMIFS(DATOS!$F:$F,DATOS!$A:$A,$C3691,DATOS!$G:$G,$P$1,DATOS!$E:$E,$Q$1)</f>
        <v>0</v>
      </c>
      <c r="N3691" s="117">
        <f>SUMIFS(DATOS!$F:$F,DATOS!$A:$A,$C3691,DATOS!$G:$G,$N$1,DATOS!$L:$L,$R$1)</f>
        <v>0</v>
      </c>
      <c r="O3691" s="118">
        <f>SUMIFS(DATOS!$F:$F,DATOS!$A:$A,$C3691,DATOS!$G:$G,$O$1,DATOS!$L:$L,$R$1)</f>
        <v>0</v>
      </c>
      <c r="P3691" s="119">
        <f>SUMIFS(DATOS!$F:$F,DATOS!$A:$A,$C3691,DATOS!$G:$G,$P$1,DATOS!$L:$L,$R$1)</f>
        <v>0</v>
      </c>
      <c r="Q3691" s="117">
        <f>SUMIFS(DATOS!$F:$F,DATOS!$A:$A,$C3691,DATOS!$G:$G,$N$1,DATOS!$J:$J,$S$1)</f>
        <v>0</v>
      </c>
      <c r="R3691" s="118">
        <f>SUMIFS(DATOS!$F:$F,DATOS!$A:$A,$C3691,DATOS!$G:$G,$O$1,DATOS!$J:$J,$S$1)</f>
        <v>0</v>
      </c>
      <c r="S3691" s="119">
        <f>SUMIFS(DATOS!$F:$F,DATOS!$A:$A,$C3691,DATOS!$G:$G,$P$1,DATOS!$J:$J,$S$1)</f>
        <v>0</v>
      </c>
      <c r="T3691" s="117">
        <f>SUMIFS(DATOS!$F:$F,DATOS!$A:$A,$C3691,DATOS!$G:$G,$N$1,DATOS!$K:$K,$T$1)</f>
        <v>0</v>
      </c>
      <c r="U3691" s="118">
        <f>SUMIFS(DATOS!$F:$F,DATOS!$A:$A,$C3691,DATOS!$G:$G,$O$1,DATOS!$K:$K,$T$1)</f>
        <v>0</v>
      </c>
      <c r="V3691" s="119">
        <f>SUMIFS(DATOS!$F:$F,DATOS!$A:$A,$C3691,DATOS!$G:$G,$P$1,DATOS!$K:$K,$R$1)</f>
        <v>0</v>
      </c>
    </row>
    <row r="3692" spans="1:22">
      <c r="A3692" s="128" t="s">
        <v>452</v>
      </c>
      <c r="B3692" s="128" t="str">
        <f t="shared" si="431"/>
        <v>2 6 2 625 002 001</v>
      </c>
      <c r="C3692" s="5" t="s">
        <v>10739</v>
      </c>
      <c r="D3692" t="s">
        <v>3493</v>
      </c>
      <c r="E3692" s="127">
        <f t="shared" si="426"/>
        <v>0</v>
      </c>
      <c r="F3692" s="127">
        <f t="shared" si="427"/>
        <v>0</v>
      </c>
      <c r="G3692" s="127">
        <f t="shared" si="428"/>
        <v>0</v>
      </c>
      <c r="H3692" s="131">
        <f t="shared" si="429"/>
        <v>0</v>
      </c>
      <c r="I3692" s="128">
        <f t="shared" si="430"/>
        <v>17</v>
      </c>
      <c r="J3692" s="156" t="str">
        <f t="shared" si="432"/>
        <v>2 6 2 625 002</v>
      </c>
      <c r="K3692" s="118">
        <f>SUMIFS(DATOS!$F:$F,DATOS!$A:$A,$C3692,DATOS!$G:$G,$N$1,DATOS!$E:$E,$Q$1)</f>
        <v>0</v>
      </c>
      <c r="L3692" s="118">
        <f>SUMIFS(DATOS!$F:$F,DATOS!$A:$A,$C3692,DATOS!$G:$G,$O$1,DATOS!$E:$E,$Q$1)</f>
        <v>0</v>
      </c>
      <c r="M3692" s="119">
        <f>SUMIFS(DATOS!$F:$F,DATOS!$A:$A,$C3692,DATOS!$G:$G,$P$1,DATOS!$E:$E,$Q$1)</f>
        <v>0</v>
      </c>
      <c r="N3692" s="117">
        <f>SUMIFS(DATOS!$F:$F,DATOS!$A:$A,$C3692,DATOS!$G:$G,$N$1,DATOS!$L:$L,$R$1)</f>
        <v>0</v>
      </c>
      <c r="O3692" s="118">
        <f>SUMIFS(DATOS!$F:$F,DATOS!$A:$A,$C3692,DATOS!$G:$G,$O$1,DATOS!$L:$L,$R$1)</f>
        <v>0</v>
      </c>
      <c r="P3692" s="119">
        <f>SUMIFS(DATOS!$F:$F,DATOS!$A:$A,$C3692,DATOS!$G:$G,$P$1,DATOS!$L:$L,$R$1)</f>
        <v>0</v>
      </c>
      <c r="Q3692" s="117">
        <f>SUMIFS(DATOS!$F:$F,DATOS!$A:$A,$C3692,DATOS!$G:$G,$N$1,DATOS!$J:$J,$S$1)</f>
        <v>0</v>
      </c>
      <c r="R3692" s="118">
        <f>SUMIFS(DATOS!$F:$F,DATOS!$A:$A,$C3692,DATOS!$G:$G,$O$1,DATOS!$J:$J,$S$1)</f>
        <v>0</v>
      </c>
      <c r="S3692" s="119">
        <f>SUMIFS(DATOS!$F:$F,DATOS!$A:$A,$C3692,DATOS!$G:$G,$P$1,DATOS!$J:$J,$S$1)</f>
        <v>0</v>
      </c>
      <c r="T3692" s="117">
        <f>SUMIFS(DATOS!$F:$F,DATOS!$A:$A,$C3692,DATOS!$G:$G,$N$1,DATOS!$K:$K,$T$1)</f>
        <v>0</v>
      </c>
      <c r="U3692" s="118">
        <f>SUMIFS(DATOS!$F:$F,DATOS!$A:$A,$C3692,DATOS!$G:$G,$O$1,DATOS!$K:$K,$T$1)</f>
        <v>0</v>
      </c>
      <c r="V3692" s="119">
        <f>SUMIFS(DATOS!$F:$F,DATOS!$A:$A,$C3692,DATOS!$G:$G,$P$1,DATOS!$K:$K,$R$1)</f>
        <v>0</v>
      </c>
    </row>
    <row r="3693" spans="1:22">
      <c r="A3693" s="128" t="s">
        <v>452</v>
      </c>
      <c r="B3693" s="128" t="str">
        <f t="shared" si="431"/>
        <v>2 6 2 625 003 001</v>
      </c>
      <c r="C3693" s="5" t="s">
        <v>10740</v>
      </c>
      <c r="D3693" t="s">
        <v>3493</v>
      </c>
      <c r="E3693" s="127">
        <f t="shared" si="426"/>
        <v>0</v>
      </c>
      <c r="F3693" s="127">
        <f t="shared" si="427"/>
        <v>0</v>
      </c>
      <c r="G3693" s="127">
        <f t="shared" si="428"/>
        <v>0</v>
      </c>
      <c r="H3693" s="131">
        <f t="shared" si="429"/>
        <v>0</v>
      </c>
      <c r="I3693" s="128">
        <f t="shared" si="430"/>
        <v>17</v>
      </c>
      <c r="J3693" s="156" t="str">
        <f t="shared" si="432"/>
        <v>2 6 2 625 003</v>
      </c>
      <c r="K3693" s="118">
        <f>SUMIFS(DATOS!$F:$F,DATOS!$A:$A,$C3693,DATOS!$G:$G,$N$1,DATOS!$E:$E,$Q$1)</f>
        <v>0</v>
      </c>
      <c r="L3693" s="118">
        <f>SUMIFS(DATOS!$F:$F,DATOS!$A:$A,$C3693,DATOS!$G:$G,$O$1,DATOS!$E:$E,$Q$1)</f>
        <v>0</v>
      </c>
      <c r="M3693" s="119">
        <f>SUMIFS(DATOS!$F:$F,DATOS!$A:$A,$C3693,DATOS!$G:$G,$P$1,DATOS!$E:$E,$Q$1)</f>
        <v>0</v>
      </c>
      <c r="N3693" s="117">
        <f>SUMIFS(DATOS!$F:$F,DATOS!$A:$A,$C3693,DATOS!$G:$G,$N$1,DATOS!$L:$L,$R$1)</f>
        <v>0</v>
      </c>
      <c r="O3693" s="118">
        <f>SUMIFS(DATOS!$F:$F,DATOS!$A:$A,$C3693,DATOS!$G:$G,$O$1,DATOS!$L:$L,$R$1)</f>
        <v>0</v>
      </c>
      <c r="P3693" s="119">
        <f>SUMIFS(DATOS!$F:$F,DATOS!$A:$A,$C3693,DATOS!$G:$G,$P$1,DATOS!$L:$L,$R$1)</f>
        <v>0</v>
      </c>
      <c r="Q3693" s="117">
        <f>SUMIFS(DATOS!$F:$F,DATOS!$A:$A,$C3693,DATOS!$G:$G,$N$1,DATOS!$J:$J,$S$1)</f>
        <v>0</v>
      </c>
      <c r="R3693" s="118">
        <f>SUMIFS(DATOS!$F:$F,DATOS!$A:$A,$C3693,DATOS!$G:$G,$O$1,DATOS!$J:$J,$S$1)</f>
        <v>0</v>
      </c>
      <c r="S3693" s="119">
        <f>SUMIFS(DATOS!$F:$F,DATOS!$A:$A,$C3693,DATOS!$G:$G,$P$1,DATOS!$J:$J,$S$1)</f>
        <v>0</v>
      </c>
      <c r="T3693" s="117">
        <f>SUMIFS(DATOS!$F:$F,DATOS!$A:$A,$C3693,DATOS!$G:$G,$N$1,DATOS!$K:$K,$T$1)</f>
        <v>0</v>
      </c>
      <c r="U3693" s="118">
        <f>SUMIFS(DATOS!$F:$F,DATOS!$A:$A,$C3693,DATOS!$G:$G,$O$1,DATOS!$K:$K,$T$1)</f>
        <v>0</v>
      </c>
      <c r="V3693" s="119">
        <f>SUMIFS(DATOS!$F:$F,DATOS!$A:$A,$C3693,DATOS!$G:$G,$P$1,DATOS!$K:$K,$R$1)</f>
        <v>0</v>
      </c>
    </row>
    <row r="3694" spans="1:22">
      <c r="A3694" s="128" t="s">
        <v>452</v>
      </c>
      <c r="B3694" s="128" t="str">
        <f t="shared" si="431"/>
        <v>2 6 2 625 004 001</v>
      </c>
      <c r="C3694" s="5" t="s">
        <v>10741</v>
      </c>
      <c r="D3694" t="s">
        <v>3493</v>
      </c>
      <c r="E3694" s="127">
        <f t="shared" ref="E3694:E3754" si="433">SUBTOTAL(9,K3694,N3694,Q3694,T3694)</f>
        <v>0</v>
      </c>
      <c r="F3694" s="127">
        <f t="shared" ref="F3694:F3754" si="434">SUBTOTAL(9,L3694,O3694,R3694,U3694)</f>
        <v>0</v>
      </c>
      <c r="G3694" s="127">
        <f t="shared" ref="G3694:G3754" si="435">SUBTOTAL(9,M3694,P3694,S3694,V3694)</f>
        <v>0</v>
      </c>
      <c r="H3694" s="131">
        <f t="shared" ref="H3694:H3754" si="436">SUM(E3694:G3694)</f>
        <v>0</v>
      </c>
      <c r="I3694" s="128">
        <f t="shared" ref="I3694:I3754" si="437">LEN(C3694)</f>
        <v>17</v>
      </c>
      <c r="J3694" s="156" t="str">
        <f t="shared" si="432"/>
        <v>2 6 2 625 004</v>
      </c>
      <c r="K3694" s="118">
        <f>SUMIFS(DATOS!$F:$F,DATOS!$A:$A,$C3694,DATOS!$G:$G,$N$1,DATOS!$E:$E,$Q$1)</f>
        <v>0</v>
      </c>
      <c r="L3694" s="118">
        <f>SUMIFS(DATOS!$F:$F,DATOS!$A:$A,$C3694,DATOS!$G:$G,$O$1,DATOS!$E:$E,$Q$1)</f>
        <v>0</v>
      </c>
      <c r="M3694" s="119">
        <f>SUMIFS(DATOS!$F:$F,DATOS!$A:$A,$C3694,DATOS!$G:$G,$P$1,DATOS!$E:$E,$Q$1)</f>
        <v>0</v>
      </c>
      <c r="N3694" s="117">
        <f>SUMIFS(DATOS!$F:$F,DATOS!$A:$A,$C3694,DATOS!$G:$G,$N$1,DATOS!$L:$L,$R$1)</f>
        <v>0</v>
      </c>
      <c r="O3694" s="118">
        <f>SUMIFS(DATOS!$F:$F,DATOS!$A:$A,$C3694,DATOS!$G:$G,$O$1,DATOS!$L:$L,$R$1)</f>
        <v>0</v>
      </c>
      <c r="P3694" s="119">
        <f>SUMIFS(DATOS!$F:$F,DATOS!$A:$A,$C3694,DATOS!$G:$G,$P$1,DATOS!$L:$L,$R$1)</f>
        <v>0</v>
      </c>
      <c r="Q3694" s="117">
        <f>SUMIFS(DATOS!$F:$F,DATOS!$A:$A,$C3694,DATOS!$G:$G,$N$1,DATOS!$J:$J,$S$1)</f>
        <v>0</v>
      </c>
      <c r="R3694" s="118">
        <f>SUMIFS(DATOS!$F:$F,DATOS!$A:$A,$C3694,DATOS!$G:$G,$O$1,DATOS!$J:$J,$S$1)</f>
        <v>0</v>
      </c>
      <c r="S3694" s="119">
        <f>SUMIFS(DATOS!$F:$F,DATOS!$A:$A,$C3694,DATOS!$G:$G,$P$1,DATOS!$J:$J,$S$1)</f>
        <v>0</v>
      </c>
      <c r="T3694" s="117">
        <f>SUMIFS(DATOS!$F:$F,DATOS!$A:$A,$C3694,DATOS!$G:$G,$N$1,DATOS!$K:$K,$T$1)</f>
        <v>0</v>
      </c>
      <c r="U3694" s="118">
        <f>SUMIFS(DATOS!$F:$F,DATOS!$A:$A,$C3694,DATOS!$G:$G,$O$1,DATOS!$K:$K,$T$1)</f>
        <v>0</v>
      </c>
      <c r="V3694" s="119">
        <f>SUMIFS(DATOS!$F:$F,DATOS!$A:$A,$C3694,DATOS!$G:$G,$P$1,DATOS!$K:$K,$R$1)</f>
        <v>0</v>
      </c>
    </row>
    <row r="3695" spans="1:22">
      <c r="A3695" s="128" t="s">
        <v>452</v>
      </c>
      <c r="B3695" s="128" t="str">
        <f t="shared" si="431"/>
        <v>2 6 2 625 005 001</v>
      </c>
      <c r="C3695" s="5" t="s">
        <v>10742</v>
      </c>
      <c r="D3695" t="s">
        <v>3493</v>
      </c>
      <c r="E3695" s="127">
        <f t="shared" si="433"/>
        <v>0</v>
      </c>
      <c r="F3695" s="127">
        <f t="shared" si="434"/>
        <v>0</v>
      </c>
      <c r="G3695" s="127">
        <f t="shared" si="435"/>
        <v>0</v>
      </c>
      <c r="H3695" s="131">
        <f t="shared" si="436"/>
        <v>0</v>
      </c>
      <c r="I3695" s="128">
        <f t="shared" si="437"/>
        <v>17</v>
      </c>
      <c r="J3695" s="156" t="str">
        <f t="shared" si="432"/>
        <v>2 6 2 625 005</v>
      </c>
      <c r="K3695" s="118">
        <f>SUMIFS(DATOS!$F:$F,DATOS!$A:$A,$C3695,DATOS!$G:$G,$N$1,DATOS!$E:$E,$Q$1)</f>
        <v>0</v>
      </c>
      <c r="L3695" s="118">
        <f>SUMIFS(DATOS!$F:$F,DATOS!$A:$A,$C3695,DATOS!$G:$G,$O$1,DATOS!$E:$E,$Q$1)</f>
        <v>0</v>
      </c>
      <c r="M3695" s="119">
        <f>SUMIFS(DATOS!$F:$F,DATOS!$A:$A,$C3695,DATOS!$G:$G,$P$1,DATOS!$E:$E,$Q$1)</f>
        <v>0</v>
      </c>
      <c r="N3695" s="117">
        <f>SUMIFS(DATOS!$F:$F,DATOS!$A:$A,$C3695,DATOS!$G:$G,$N$1,DATOS!$L:$L,$R$1)</f>
        <v>0</v>
      </c>
      <c r="O3695" s="118">
        <f>SUMIFS(DATOS!$F:$F,DATOS!$A:$A,$C3695,DATOS!$G:$G,$O$1,DATOS!$L:$L,$R$1)</f>
        <v>0</v>
      </c>
      <c r="P3695" s="119">
        <f>SUMIFS(DATOS!$F:$F,DATOS!$A:$A,$C3695,DATOS!$G:$G,$P$1,DATOS!$L:$L,$R$1)</f>
        <v>0</v>
      </c>
      <c r="Q3695" s="117">
        <f>SUMIFS(DATOS!$F:$F,DATOS!$A:$A,$C3695,DATOS!$G:$G,$N$1,DATOS!$J:$J,$S$1)</f>
        <v>0</v>
      </c>
      <c r="R3695" s="118">
        <f>SUMIFS(DATOS!$F:$F,DATOS!$A:$A,$C3695,DATOS!$G:$G,$O$1,DATOS!$J:$J,$S$1)</f>
        <v>0</v>
      </c>
      <c r="S3695" s="119">
        <f>SUMIFS(DATOS!$F:$F,DATOS!$A:$A,$C3695,DATOS!$G:$G,$P$1,DATOS!$J:$J,$S$1)</f>
        <v>0</v>
      </c>
      <c r="T3695" s="117">
        <f>SUMIFS(DATOS!$F:$F,DATOS!$A:$A,$C3695,DATOS!$G:$G,$N$1,DATOS!$K:$K,$T$1)</f>
        <v>0</v>
      </c>
      <c r="U3695" s="118">
        <f>SUMIFS(DATOS!$F:$F,DATOS!$A:$A,$C3695,DATOS!$G:$G,$O$1,DATOS!$K:$K,$T$1)</f>
        <v>0</v>
      </c>
      <c r="V3695" s="119">
        <f>SUMIFS(DATOS!$F:$F,DATOS!$A:$A,$C3695,DATOS!$G:$G,$P$1,DATOS!$K:$K,$R$1)</f>
        <v>0</v>
      </c>
    </row>
    <row r="3696" spans="1:22">
      <c r="A3696" s="128" t="s">
        <v>452</v>
      </c>
      <c r="B3696" s="128" t="str">
        <f t="shared" si="431"/>
        <v>2 6 2 626 001 001</v>
      </c>
      <c r="C3696" s="5" t="s">
        <v>5687</v>
      </c>
      <c r="D3696" t="s">
        <v>3494</v>
      </c>
      <c r="E3696" s="127">
        <f t="shared" si="433"/>
        <v>0</v>
      </c>
      <c r="F3696" s="127">
        <f t="shared" si="434"/>
        <v>0</v>
      </c>
      <c r="G3696" s="127">
        <f t="shared" si="435"/>
        <v>0</v>
      </c>
      <c r="H3696" s="131">
        <f t="shared" si="436"/>
        <v>0</v>
      </c>
      <c r="I3696" s="128">
        <f t="shared" si="437"/>
        <v>17</v>
      </c>
      <c r="J3696" s="156" t="str">
        <f t="shared" si="432"/>
        <v>2 6 2 626 001</v>
      </c>
      <c r="K3696" s="118">
        <f>SUMIFS(DATOS!$F:$F,DATOS!$A:$A,$C3696,DATOS!$G:$G,$N$1,DATOS!$E:$E,$Q$1)</f>
        <v>0</v>
      </c>
      <c r="L3696" s="118">
        <f>SUMIFS(DATOS!$F:$F,DATOS!$A:$A,$C3696,DATOS!$G:$G,$O$1,DATOS!$E:$E,$Q$1)</f>
        <v>0</v>
      </c>
      <c r="M3696" s="119">
        <f>SUMIFS(DATOS!$F:$F,DATOS!$A:$A,$C3696,DATOS!$G:$G,$P$1,DATOS!$E:$E,$Q$1)</f>
        <v>0</v>
      </c>
      <c r="N3696" s="117">
        <f>SUMIFS(DATOS!$F:$F,DATOS!$A:$A,$C3696,DATOS!$G:$G,$N$1,DATOS!$L:$L,$R$1)</f>
        <v>0</v>
      </c>
      <c r="O3696" s="118">
        <f>SUMIFS(DATOS!$F:$F,DATOS!$A:$A,$C3696,DATOS!$G:$G,$O$1,DATOS!$L:$L,$R$1)</f>
        <v>0</v>
      </c>
      <c r="P3696" s="119">
        <f>SUMIFS(DATOS!$F:$F,DATOS!$A:$A,$C3696,DATOS!$G:$G,$P$1,DATOS!$L:$L,$R$1)</f>
        <v>0</v>
      </c>
      <c r="Q3696" s="117">
        <f>SUMIFS(DATOS!$F:$F,DATOS!$A:$A,$C3696,DATOS!$G:$G,$N$1,DATOS!$J:$J,$S$1)</f>
        <v>0</v>
      </c>
      <c r="R3696" s="118">
        <f>SUMIFS(DATOS!$F:$F,DATOS!$A:$A,$C3696,DATOS!$G:$G,$O$1,DATOS!$J:$J,$S$1)</f>
        <v>0</v>
      </c>
      <c r="S3696" s="119">
        <f>SUMIFS(DATOS!$F:$F,DATOS!$A:$A,$C3696,DATOS!$G:$G,$P$1,DATOS!$J:$J,$S$1)</f>
        <v>0</v>
      </c>
      <c r="T3696" s="117">
        <f>SUMIFS(DATOS!$F:$F,DATOS!$A:$A,$C3696,DATOS!$G:$G,$N$1,DATOS!$K:$K,$T$1)</f>
        <v>0</v>
      </c>
      <c r="U3696" s="118">
        <f>SUMIFS(DATOS!$F:$F,DATOS!$A:$A,$C3696,DATOS!$G:$G,$O$1,DATOS!$K:$K,$T$1)</f>
        <v>0</v>
      </c>
      <c r="V3696" s="119">
        <f>SUMIFS(DATOS!$F:$F,DATOS!$A:$A,$C3696,DATOS!$G:$G,$P$1,DATOS!$K:$K,$R$1)</f>
        <v>0</v>
      </c>
    </row>
    <row r="3697" spans="1:22">
      <c r="A3697" s="128" t="s">
        <v>452</v>
      </c>
      <c r="B3697" s="128" t="str">
        <f t="shared" si="431"/>
        <v>2 6 2 626 002 001</v>
      </c>
      <c r="C3697" s="5" t="s">
        <v>10743</v>
      </c>
      <c r="D3697" t="s">
        <v>3494</v>
      </c>
      <c r="E3697" s="127">
        <f t="shared" si="433"/>
        <v>0</v>
      </c>
      <c r="F3697" s="127">
        <f t="shared" si="434"/>
        <v>0</v>
      </c>
      <c r="G3697" s="127">
        <f t="shared" si="435"/>
        <v>0</v>
      </c>
      <c r="H3697" s="131">
        <f t="shared" si="436"/>
        <v>0</v>
      </c>
      <c r="I3697" s="128">
        <f t="shared" si="437"/>
        <v>17</v>
      </c>
      <c r="J3697" s="156" t="str">
        <f t="shared" si="432"/>
        <v>2 6 2 626 002</v>
      </c>
      <c r="K3697" s="118">
        <f>SUMIFS(DATOS!$F:$F,DATOS!$A:$A,$C3697,DATOS!$G:$G,$N$1,DATOS!$E:$E,$Q$1)</f>
        <v>0</v>
      </c>
      <c r="L3697" s="118">
        <f>SUMIFS(DATOS!$F:$F,DATOS!$A:$A,$C3697,DATOS!$G:$G,$O$1,DATOS!$E:$E,$Q$1)</f>
        <v>0</v>
      </c>
      <c r="M3697" s="119">
        <f>SUMIFS(DATOS!$F:$F,DATOS!$A:$A,$C3697,DATOS!$G:$G,$P$1,DATOS!$E:$E,$Q$1)</f>
        <v>0</v>
      </c>
      <c r="N3697" s="117">
        <f>SUMIFS(DATOS!$F:$F,DATOS!$A:$A,$C3697,DATOS!$G:$G,$N$1,DATOS!$L:$L,$R$1)</f>
        <v>0</v>
      </c>
      <c r="O3697" s="118">
        <f>SUMIFS(DATOS!$F:$F,DATOS!$A:$A,$C3697,DATOS!$G:$G,$O$1,DATOS!$L:$L,$R$1)</f>
        <v>0</v>
      </c>
      <c r="P3697" s="119">
        <f>SUMIFS(DATOS!$F:$F,DATOS!$A:$A,$C3697,DATOS!$G:$G,$P$1,DATOS!$L:$L,$R$1)</f>
        <v>0</v>
      </c>
      <c r="Q3697" s="117">
        <f>SUMIFS(DATOS!$F:$F,DATOS!$A:$A,$C3697,DATOS!$G:$G,$N$1,DATOS!$J:$J,$S$1)</f>
        <v>0</v>
      </c>
      <c r="R3697" s="118">
        <f>SUMIFS(DATOS!$F:$F,DATOS!$A:$A,$C3697,DATOS!$G:$G,$O$1,DATOS!$J:$J,$S$1)</f>
        <v>0</v>
      </c>
      <c r="S3697" s="119">
        <f>SUMIFS(DATOS!$F:$F,DATOS!$A:$A,$C3697,DATOS!$G:$G,$P$1,DATOS!$J:$J,$S$1)</f>
        <v>0</v>
      </c>
      <c r="T3697" s="117">
        <f>SUMIFS(DATOS!$F:$F,DATOS!$A:$A,$C3697,DATOS!$G:$G,$N$1,DATOS!$K:$K,$T$1)</f>
        <v>0</v>
      </c>
      <c r="U3697" s="118">
        <f>SUMIFS(DATOS!$F:$F,DATOS!$A:$A,$C3697,DATOS!$G:$G,$O$1,DATOS!$K:$K,$T$1)</f>
        <v>0</v>
      </c>
      <c r="V3697" s="119">
        <f>SUMIFS(DATOS!$F:$F,DATOS!$A:$A,$C3697,DATOS!$G:$G,$P$1,DATOS!$K:$K,$R$1)</f>
        <v>0</v>
      </c>
    </row>
    <row r="3698" spans="1:22">
      <c r="A3698" s="128" t="s">
        <v>452</v>
      </c>
      <c r="B3698" s="128" t="str">
        <f t="shared" si="431"/>
        <v>2 6 2 626 003 001</v>
      </c>
      <c r="C3698" s="5" t="s">
        <v>10744</v>
      </c>
      <c r="D3698" t="s">
        <v>3494</v>
      </c>
      <c r="E3698" s="127">
        <f t="shared" si="433"/>
        <v>0</v>
      </c>
      <c r="F3698" s="127">
        <f t="shared" si="434"/>
        <v>0</v>
      </c>
      <c r="G3698" s="127">
        <f t="shared" si="435"/>
        <v>0</v>
      </c>
      <c r="H3698" s="131">
        <f t="shared" si="436"/>
        <v>0</v>
      </c>
      <c r="I3698" s="128">
        <f t="shared" si="437"/>
        <v>17</v>
      </c>
      <c r="J3698" s="156" t="str">
        <f t="shared" si="432"/>
        <v>2 6 2 626 003</v>
      </c>
      <c r="K3698" s="118">
        <f>SUMIFS(DATOS!$F:$F,DATOS!$A:$A,$C3698,DATOS!$G:$G,$N$1,DATOS!$E:$E,$Q$1)</f>
        <v>0</v>
      </c>
      <c r="L3698" s="118">
        <f>SUMIFS(DATOS!$F:$F,DATOS!$A:$A,$C3698,DATOS!$G:$G,$O$1,DATOS!$E:$E,$Q$1)</f>
        <v>0</v>
      </c>
      <c r="M3698" s="119">
        <f>SUMIFS(DATOS!$F:$F,DATOS!$A:$A,$C3698,DATOS!$G:$G,$P$1,DATOS!$E:$E,$Q$1)</f>
        <v>0</v>
      </c>
      <c r="N3698" s="117">
        <f>SUMIFS(DATOS!$F:$F,DATOS!$A:$A,$C3698,DATOS!$G:$G,$N$1,DATOS!$L:$L,$R$1)</f>
        <v>0</v>
      </c>
      <c r="O3698" s="118">
        <f>SUMIFS(DATOS!$F:$F,DATOS!$A:$A,$C3698,DATOS!$G:$G,$O$1,DATOS!$L:$L,$R$1)</f>
        <v>0</v>
      </c>
      <c r="P3698" s="119">
        <f>SUMIFS(DATOS!$F:$F,DATOS!$A:$A,$C3698,DATOS!$G:$G,$P$1,DATOS!$L:$L,$R$1)</f>
        <v>0</v>
      </c>
      <c r="Q3698" s="117">
        <f>SUMIFS(DATOS!$F:$F,DATOS!$A:$A,$C3698,DATOS!$G:$G,$N$1,DATOS!$J:$J,$S$1)</f>
        <v>0</v>
      </c>
      <c r="R3698" s="118">
        <f>SUMIFS(DATOS!$F:$F,DATOS!$A:$A,$C3698,DATOS!$G:$G,$O$1,DATOS!$J:$J,$S$1)</f>
        <v>0</v>
      </c>
      <c r="S3698" s="119">
        <f>SUMIFS(DATOS!$F:$F,DATOS!$A:$A,$C3698,DATOS!$G:$G,$P$1,DATOS!$J:$J,$S$1)</f>
        <v>0</v>
      </c>
      <c r="T3698" s="117">
        <f>SUMIFS(DATOS!$F:$F,DATOS!$A:$A,$C3698,DATOS!$G:$G,$N$1,DATOS!$K:$K,$T$1)</f>
        <v>0</v>
      </c>
      <c r="U3698" s="118">
        <f>SUMIFS(DATOS!$F:$F,DATOS!$A:$A,$C3698,DATOS!$G:$G,$O$1,DATOS!$K:$K,$T$1)</f>
        <v>0</v>
      </c>
      <c r="V3698" s="119">
        <f>SUMIFS(DATOS!$F:$F,DATOS!$A:$A,$C3698,DATOS!$G:$G,$P$1,DATOS!$K:$K,$R$1)</f>
        <v>0</v>
      </c>
    </row>
    <row r="3699" spans="1:22">
      <c r="A3699" s="128" t="s">
        <v>452</v>
      </c>
      <c r="B3699" s="128" t="str">
        <f t="shared" si="431"/>
        <v>2 6 2 626 004 001</v>
      </c>
      <c r="C3699" s="5" t="s">
        <v>10745</v>
      </c>
      <c r="D3699" t="s">
        <v>3494</v>
      </c>
      <c r="E3699" s="127">
        <f t="shared" si="433"/>
        <v>0</v>
      </c>
      <c r="F3699" s="127">
        <f t="shared" si="434"/>
        <v>0</v>
      </c>
      <c r="G3699" s="127">
        <f t="shared" si="435"/>
        <v>0</v>
      </c>
      <c r="H3699" s="131">
        <f t="shared" si="436"/>
        <v>0</v>
      </c>
      <c r="I3699" s="128">
        <f t="shared" si="437"/>
        <v>17</v>
      </c>
      <c r="J3699" s="156" t="str">
        <f t="shared" si="432"/>
        <v>2 6 2 626 004</v>
      </c>
      <c r="K3699" s="118">
        <f>SUMIFS(DATOS!$F:$F,DATOS!$A:$A,$C3699,DATOS!$G:$G,$N$1,DATOS!$E:$E,$Q$1)</f>
        <v>0</v>
      </c>
      <c r="L3699" s="118">
        <f>SUMIFS(DATOS!$F:$F,DATOS!$A:$A,$C3699,DATOS!$G:$G,$O$1,DATOS!$E:$E,$Q$1)</f>
        <v>0</v>
      </c>
      <c r="M3699" s="119">
        <f>SUMIFS(DATOS!$F:$F,DATOS!$A:$A,$C3699,DATOS!$G:$G,$P$1,DATOS!$E:$E,$Q$1)</f>
        <v>0</v>
      </c>
      <c r="N3699" s="117">
        <f>SUMIFS(DATOS!$F:$F,DATOS!$A:$A,$C3699,DATOS!$G:$G,$N$1,DATOS!$L:$L,$R$1)</f>
        <v>0</v>
      </c>
      <c r="O3699" s="118">
        <f>SUMIFS(DATOS!$F:$F,DATOS!$A:$A,$C3699,DATOS!$G:$G,$O$1,DATOS!$L:$L,$R$1)</f>
        <v>0</v>
      </c>
      <c r="P3699" s="119">
        <f>SUMIFS(DATOS!$F:$F,DATOS!$A:$A,$C3699,DATOS!$G:$G,$P$1,DATOS!$L:$L,$R$1)</f>
        <v>0</v>
      </c>
      <c r="Q3699" s="117">
        <f>SUMIFS(DATOS!$F:$F,DATOS!$A:$A,$C3699,DATOS!$G:$G,$N$1,DATOS!$J:$J,$S$1)</f>
        <v>0</v>
      </c>
      <c r="R3699" s="118">
        <f>SUMIFS(DATOS!$F:$F,DATOS!$A:$A,$C3699,DATOS!$G:$G,$O$1,DATOS!$J:$J,$S$1)</f>
        <v>0</v>
      </c>
      <c r="S3699" s="119">
        <f>SUMIFS(DATOS!$F:$F,DATOS!$A:$A,$C3699,DATOS!$G:$G,$P$1,DATOS!$J:$J,$S$1)</f>
        <v>0</v>
      </c>
      <c r="T3699" s="117">
        <f>SUMIFS(DATOS!$F:$F,DATOS!$A:$A,$C3699,DATOS!$G:$G,$N$1,DATOS!$K:$K,$T$1)</f>
        <v>0</v>
      </c>
      <c r="U3699" s="118">
        <f>SUMIFS(DATOS!$F:$F,DATOS!$A:$A,$C3699,DATOS!$G:$G,$O$1,DATOS!$K:$K,$T$1)</f>
        <v>0</v>
      </c>
      <c r="V3699" s="119">
        <f>SUMIFS(DATOS!$F:$F,DATOS!$A:$A,$C3699,DATOS!$G:$G,$P$1,DATOS!$K:$K,$R$1)</f>
        <v>0</v>
      </c>
    </row>
    <row r="3700" spans="1:22">
      <c r="A3700" s="128" t="s">
        <v>452</v>
      </c>
      <c r="B3700" s="128" t="str">
        <f t="shared" si="431"/>
        <v>2 6 2 626 005 001</v>
      </c>
      <c r="C3700" s="5" t="s">
        <v>10746</v>
      </c>
      <c r="D3700" t="s">
        <v>3494</v>
      </c>
      <c r="E3700" s="127">
        <f t="shared" si="433"/>
        <v>0</v>
      </c>
      <c r="F3700" s="127">
        <f t="shared" si="434"/>
        <v>0</v>
      </c>
      <c r="G3700" s="127">
        <f t="shared" si="435"/>
        <v>0</v>
      </c>
      <c r="H3700" s="131">
        <f t="shared" si="436"/>
        <v>0</v>
      </c>
      <c r="I3700" s="128">
        <f t="shared" si="437"/>
        <v>17</v>
      </c>
      <c r="J3700" s="156" t="str">
        <f t="shared" si="432"/>
        <v>2 6 2 626 005</v>
      </c>
      <c r="K3700" s="118">
        <f>SUMIFS(DATOS!$F:$F,DATOS!$A:$A,$C3700,DATOS!$G:$G,$N$1,DATOS!$E:$E,$Q$1)</f>
        <v>0</v>
      </c>
      <c r="L3700" s="118">
        <f>SUMIFS(DATOS!$F:$F,DATOS!$A:$A,$C3700,DATOS!$G:$G,$O$1,DATOS!$E:$E,$Q$1)</f>
        <v>0</v>
      </c>
      <c r="M3700" s="119">
        <f>SUMIFS(DATOS!$F:$F,DATOS!$A:$A,$C3700,DATOS!$G:$G,$P$1,DATOS!$E:$E,$Q$1)</f>
        <v>0</v>
      </c>
      <c r="N3700" s="117">
        <f>SUMIFS(DATOS!$F:$F,DATOS!$A:$A,$C3700,DATOS!$G:$G,$N$1,DATOS!$L:$L,$R$1)</f>
        <v>0</v>
      </c>
      <c r="O3700" s="118">
        <f>SUMIFS(DATOS!$F:$F,DATOS!$A:$A,$C3700,DATOS!$G:$G,$O$1,DATOS!$L:$L,$R$1)</f>
        <v>0</v>
      </c>
      <c r="P3700" s="119">
        <f>SUMIFS(DATOS!$F:$F,DATOS!$A:$A,$C3700,DATOS!$G:$G,$P$1,DATOS!$L:$L,$R$1)</f>
        <v>0</v>
      </c>
      <c r="Q3700" s="117">
        <f>SUMIFS(DATOS!$F:$F,DATOS!$A:$A,$C3700,DATOS!$G:$G,$N$1,DATOS!$J:$J,$S$1)</f>
        <v>0</v>
      </c>
      <c r="R3700" s="118">
        <f>SUMIFS(DATOS!$F:$F,DATOS!$A:$A,$C3700,DATOS!$G:$G,$O$1,DATOS!$J:$J,$S$1)</f>
        <v>0</v>
      </c>
      <c r="S3700" s="119">
        <f>SUMIFS(DATOS!$F:$F,DATOS!$A:$A,$C3700,DATOS!$G:$G,$P$1,DATOS!$J:$J,$S$1)</f>
        <v>0</v>
      </c>
      <c r="T3700" s="117">
        <f>SUMIFS(DATOS!$F:$F,DATOS!$A:$A,$C3700,DATOS!$G:$G,$N$1,DATOS!$K:$K,$T$1)</f>
        <v>0</v>
      </c>
      <c r="U3700" s="118">
        <f>SUMIFS(DATOS!$F:$F,DATOS!$A:$A,$C3700,DATOS!$G:$G,$O$1,DATOS!$K:$K,$T$1)</f>
        <v>0</v>
      </c>
      <c r="V3700" s="119">
        <f>SUMIFS(DATOS!$F:$F,DATOS!$A:$A,$C3700,DATOS!$G:$G,$P$1,DATOS!$K:$K,$R$1)</f>
        <v>0</v>
      </c>
    </row>
    <row r="3701" spans="1:22">
      <c r="A3701" s="128" t="s">
        <v>452</v>
      </c>
      <c r="B3701" s="128" t="str">
        <f t="shared" si="431"/>
        <v>2 6 2 627 001 001</v>
      </c>
      <c r="C3701" s="5" t="s">
        <v>5691</v>
      </c>
      <c r="D3701" t="s">
        <v>3495</v>
      </c>
      <c r="E3701" s="127">
        <f t="shared" si="433"/>
        <v>0</v>
      </c>
      <c r="F3701" s="127">
        <f t="shared" si="434"/>
        <v>0</v>
      </c>
      <c r="G3701" s="127">
        <f t="shared" si="435"/>
        <v>0</v>
      </c>
      <c r="H3701" s="131">
        <f t="shared" si="436"/>
        <v>0</v>
      </c>
      <c r="I3701" s="128">
        <f t="shared" si="437"/>
        <v>17</v>
      </c>
      <c r="J3701" s="156" t="str">
        <f t="shared" si="432"/>
        <v>2 6 2 627 001</v>
      </c>
      <c r="K3701" s="118">
        <f>SUMIFS(DATOS!$F:$F,DATOS!$A:$A,$C3701,DATOS!$G:$G,$N$1,DATOS!$E:$E,$Q$1)</f>
        <v>0</v>
      </c>
      <c r="L3701" s="118">
        <f>SUMIFS(DATOS!$F:$F,DATOS!$A:$A,$C3701,DATOS!$G:$G,$O$1,DATOS!$E:$E,$Q$1)</f>
        <v>0</v>
      </c>
      <c r="M3701" s="119">
        <f>SUMIFS(DATOS!$F:$F,DATOS!$A:$A,$C3701,DATOS!$G:$G,$P$1,DATOS!$E:$E,$Q$1)</f>
        <v>0</v>
      </c>
      <c r="N3701" s="117">
        <f>SUMIFS(DATOS!$F:$F,DATOS!$A:$A,$C3701,DATOS!$G:$G,$N$1,DATOS!$L:$L,$R$1)</f>
        <v>0</v>
      </c>
      <c r="O3701" s="118">
        <f>SUMIFS(DATOS!$F:$F,DATOS!$A:$A,$C3701,DATOS!$G:$G,$O$1,DATOS!$L:$L,$R$1)</f>
        <v>0</v>
      </c>
      <c r="P3701" s="119">
        <f>SUMIFS(DATOS!$F:$F,DATOS!$A:$A,$C3701,DATOS!$G:$G,$P$1,DATOS!$L:$L,$R$1)</f>
        <v>0</v>
      </c>
      <c r="Q3701" s="117">
        <f>SUMIFS(DATOS!$F:$F,DATOS!$A:$A,$C3701,DATOS!$G:$G,$N$1,DATOS!$J:$J,$S$1)</f>
        <v>0</v>
      </c>
      <c r="R3701" s="118">
        <f>SUMIFS(DATOS!$F:$F,DATOS!$A:$A,$C3701,DATOS!$G:$G,$O$1,DATOS!$J:$J,$S$1)</f>
        <v>0</v>
      </c>
      <c r="S3701" s="119">
        <f>SUMIFS(DATOS!$F:$F,DATOS!$A:$A,$C3701,DATOS!$G:$G,$P$1,DATOS!$J:$J,$S$1)</f>
        <v>0</v>
      </c>
      <c r="T3701" s="117">
        <f>SUMIFS(DATOS!$F:$F,DATOS!$A:$A,$C3701,DATOS!$G:$G,$N$1,DATOS!$K:$K,$T$1)</f>
        <v>0</v>
      </c>
      <c r="U3701" s="118">
        <f>SUMIFS(DATOS!$F:$F,DATOS!$A:$A,$C3701,DATOS!$G:$G,$O$1,DATOS!$K:$K,$T$1)</f>
        <v>0</v>
      </c>
      <c r="V3701" s="119">
        <f>SUMIFS(DATOS!$F:$F,DATOS!$A:$A,$C3701,DATOS!$G:$G,$P$1,DATOS!$K:$K,$R$1)</f>
        <v>0</v>
      </c>
    </row>
    <row r="3702" spans="1:22">
      <c r="A3702" s="128" t="s">
        <v>452</v>
      </c>
      <c r="B3702" s="128" t="str">
        <f t="shared" si="431"/>
        <v>2 6 2 627 002 001</v>
      </c>
      <c r="C3702" s="5" t="s">
        <v>10747</v>
      </c>
      <c r="D3702" t="s">
        <v>3495</v>
      </c>
      <c r="E3702" s="127">
        <f t="shared" si="433"/>
        <v>0</v>
      </c>
      <c r="F3702" s="127">
        <f t="shared" si="434"/>
        <v>0</v>
      </c>
      <c r="G3702" s="127">
        <f t="shared" si="435"/>
        <v>0</v>
      </c>
      <c r="H3702" s="131">
        <f t="shared" si="436"/>
        <v>0</v>
      </c>
      <c r="I3702" s="128">
        <f t="shared" si="437"/>
        <v>17</v>
      </c>
      <c r="J3702" s="156" t="str">
        <f t="shared" si="432"/>
        <v>2 6 2 627 002</v>
      </c>
      <c r="K3702" s="118">
        <f>SUMIFS(DATOS!$F:$F,DATOS!$A:$A,$C3702,DATOS!$G:$G,$N$1,DATOS!$E:$E,$Q$1)</f>
        <v>0</v>
      </c>
      <c r="L3702" s="118">
        <f>SUMIFS(DATOS!$F:$F,DATOS!$A:$A,$C3702,DATOS!$G:$G,$O$1,DATOS!$E:$E,$Q$1)</f>
        <v>0</v>
      </c>
      <c r="M3702" s="119">
        <f>SUMIFS(DATOS!$F:$F,DATOS!$A:$A,$C3702,DATOS!$G:$G,$P$1,DATOS!$E:$E,$Q$1)</f>
        <v>0</v>
      </c>
      <c r="N3702" s="117">
        <f>SUMIFS(DATOS!$F:$F,DATOS!$A:$A,$C3702,DATOS!$G:$G,$N$1,DATOS!$L:$L,$R$1)</f>
        <v>0</v>
      </c>
      <c r="O3702" s="118">
        <f>SUMIFS(DATOS!$F:$F,DATOS!$A:$A,$C3702,DATOS!$G:$G,$O$1,DATOS!$L:$L,$R$1)</f>
        <v>0</v>
      </c>
      <c r="P3702" s="119">
        <f>SUMIFS(DATOS!$F:$F,DATOS!$A:$A,$C3702,DATOS!$G:$G,$P$1,DATOS!$L:$L,$R$1)</f>
        <v>0</v>
      </c>
      <c r="Q3702" s="117">
        <f>SUMIFS(DATOS!$F:$F,DATOS!$A:$A,$C3702,DATOS!$G:$G,$N$1,DATOS!$J:$J,$S$1)</f>
        <v>0</v>
      </c>
      <c r="R3702" s="118">
        <f>SUMIFS(DATOS!$F:$F,DATOS!$A:$A,$C3702,DATOS!$G:$G,$O$1,DATOS!$J:$J,$S$1)</f>
        <v>0</v>
      </c>
      <c r="S3702" s="119">
        <f>SUMIFS(DATOS!$F:$F,DATOS!$A:$A,$C3702,DATOS!$G:$G,$P$1,DATOS!$J:$J,$S$1)</f>
        <v>0</v>
      </c>
      <c r="T3702" s="117">
        <f>SUMIFS(DATOS!$F:$F,DATOS!$A:$A,$C3702,DATOS!$G:$G,$N$1,DATOS!$K:$K,$T$1)</f>
        <v>0</v>
      </c>
      <c r="U3702" s="118">
        <f>SUMIFS(DATOS!$F:$F,DATOS!$A:$A,$C3702,DATOS!$G:$G,$O$1,DATOS!$K:$K,$T$1)</f>
        <v>0</v>
      </c>
      <c r="V3702" s="119">
        <f>SUMIFS(DATOS!$F:$F,DATOS!$A:$A,$C3702,DATOS!$G:$G,$P$1,DATOS!$K:$K,$R$1)</f>
        <v>0</v>
      </c>
    </row>
    <row r="3703" spans="1:22">
      <c r="A3703" s="128" t="s">
        <v>452</v>
      </c>
      <c r="B3703" s="128" t="str">
        <f t="shared" si="431"/>
        <v>2 6 2 627 003 001</v>
      </c>
      <c r="C3703" s="5" t="s">
        <v>10748</v>
      </c>
      <c r="D3703" t="s">
        <v>3495</v>
      </c>
      <c r="E3703" s="127">
        <f t="shared" si="433"/>
        <v>0</v>
      </c>
      <c r="F3703" s="127">
        <f t="shared" si="434"/>
        <v>0</v>
      </c>
      <c r="G3703" s="127">
        <f t="shared" si="435"/>
        <v>0</v>
      </c>
      <c r="H3703" s="131">
        <f t="shared" si="436"/>
        <v>0</v>
      </c>
      <c r="I3703" s="128">
        <f t="shared" si="437"/>
        <v>17</v>
      </c>
      <c r="J3703" s="156" t="str">
        <f t="shared" si="432"/>
        <v>2 6 2 627 003</v>
      </c>
      <c r="K3703" s="118">
        <f>SUMIFS(DATOS!$F:$F,DATOS!$A:$A,$C3703,DATOS!$G:$G,$N$1,DATOS!$E:$E,$Q$1)</f>
        <v>0</v>
      </c>
      <c r="L3703" s="118">
        <f>SUMIFS(DATOS!$F:$F,DATOS!$A:$A,$C3703,DATOS!$G:$G,$O$1,DATOS!$E:$E,$Q$1)</f>
        <v>0</v>
      </c>
      <c r="M3703" s="119">
        <f>SUMIFS(DATOS!$F:$F,DATOS!$A:$A,$C3703,DATOS!$G:$G,$P$1,DATOS!$E:$E,$Q$1)</f>
        <v>0</v>
      </c>
      <c r="N3703" s="117">
        <f>SUMIFS(DATOS!$F:$F,DATOS!$A:$A,$C3703,DATOS!$G:$G,$N$1,DATOS!$L:$L,$R$1)</f>
        <v>0</v>
      </c>
      <c r="O3703" s="118">
        <f>SUMIFS(DATOS!$F:$F,DATOS!$A:$A,$C3703,DATOS!$G:$G,$O$1,DATOS!$L:$L,$R$1)</f>
        <v>0</v>
      </c>
      <c r="P3703" s="119">
        <f>SUMIFS(DATOS!$F:$F,DATOS!$A:$A,$C3703,DATOS!$G:$G,$P$1,DATOS!$L:$L,$R$1)</f>
        <v>0</v>
      </c>
      <c r="Q3703" s="117">
        <f>SUMIFS(DATOS!$F:$F,DATOS!$A:$A,$C3703,DATOS!$G:$G,$N$1,DATOS!$J:$J,$S$1)</f>
        <v>0</v>
      </c>
      <c r="R3703" s="118">
        <f>SUMIFS(DATOS!$F:$F,DATOS!$A:$A,$C3703,DATOS!$G:$G,$O$1,DATOS!$J:$J,$S$1)</f>
        <v>0</v>
      </c>
      <c r="S3703" s="119">
        <f>SUMIFS(DATOS!$F:$F,DATOS!$A:$A,$C3703,DATOS!$G:$G,$P$1,DATOS!$J:$J,$S$1)</f>
        <v>0</v>
      </c>
      <c r="T3703" s="117">
        <f>SUMIFS(DATOS!$F:$F,DATOS!$A:$A,$C3703,DATOS!$G:$G,$N$1,DATOS!$K:$K,$T$1)</f>
        <v>0</v>
      </c>
      <c r="U3703" s="118">
        <f>SUMIFS(DATOS!$F:$F,DATOS!$A:$A,$C3703,DATOS!$G:$G,$O$1,DATOS!$K:$K,$T$1)</f>
        <v>0</v>
      </c>
      <c r="V3703" s="119">
        <f>SUMIFS(DATOS!$F:$F,DATOS!$A:$A,$C3703,DATOS!$G:$G,$P$1,DATOS!$K:$K,$R$1)</f>
        <v>0</v>
      </c>
    </row>
    <row r="3704" spans="1:22">
      <c r="A3704" s="128" t="s">
        <v>452</v>
      </c>
      <c r="B3704" s="128" t="str">
        <f t="shared" si="431"/>
        <v>2 6 2 627 004 001</v>
      </c>
      <c r="C3704" s="5" t="s">
        <v>10749</v>
      </c>
      <c r="D3704" t="s">
        <v>3495</v>
      </c>
      <c r="E3704" s="127">
        <f t="shared" si="433"/>
        <v>0</v>
      </c>
      <c r="F3704" s="127">
        <f t="shared" si="434"/>
        <v>0</v>
      </c>
      <c r="G3704" s="127">
        <f t="shared" si="435"/>
        <v>0</v>
      </c>
      <c r="H3704" s="131">
        <f t="shared" si="436"/>
        <v>0</v>
      </c>
      <c r="I3704" s="128">
        <f t="shared" si="437"/>
        <v>17</v>
      </c>
      <c r="J3704" s="156" t="str">
        <f t="shared" si="432"/>
        <v>2 6 2 627 004</v>
      </c>
      <c r="K3704" s="118">
        <f>SUMIFS(DATOS!$F:$F,DATOS!$A:$A,$C3704,DATOS!$G:$G,$N$1,DATOS!$E:$E,$Q$1)</f>
        <v>0</v>
      </c>
      <c r="L3704" s="118">
        <f>SUMIFS(DATOS!$F:$F,DATOS!$A:$A,$C3704,DATOS!$G:$G,$O$1,DATOS!$E:$E,$Q$1)</f>
        <v>0</v>
      </c>
      <c r="M3704" s="119">
        <f>SUMIFS(DATOS!$F:$F,DATOS!$A:$A,$C3704,DATOS!$G:$G,$P$1,DATOS!$E:$E,$Q$1)</f>
        <v>0</v>
      </c>
      <c r="N3704" s="117">
        <f>SUMIFS(DATOS!$F:$F,DATOS!$A:$A,$C3704,DATOS!$G:$G,$N$1,DATOS!$L:$L,$R$1)</f>
        <v>0</v>
      </c>
      <c r="O3704" s="118">
        <f>SUMIFS(DATOS!$F:$F,DATOS!$A:$A,$C3704,DATOS!$G:$G,$O$1,DATOS!$L:$L,$R$1)</f>
        <v>0</v>
      </c>
      <c r="P3704" s="119">
        <f>SUMIFS(DATOS!$F:$F,DATOS!$A:$A,$C3704,DATOS!$G:$G,$P$1,DATOS!$L:$L,$R$1)</f>
        <v>0</v>
      </c>
      <c r="Q3704" s="117">
        <f>SUMIFS(DATOS!$F:$F,DATOS!$A:$A,$C3704,DATOS!$G:$G,$N$1,DATOS!$J:$J,$S$1)</f>
        <v>0</v>
      </c>
      <c r="R3704" s="118">
        <f>SUMIFS(DATOS!$F:$F,DATOS!$A:$A,$C3704,DATOS!$G:$G,$O$1,DATOS!$J:$J,$S$1)</f>
        <v>0</v>
      </c>
      <c r="S3704" s="119">
        <f>SUMIFS(DATOS!$F:$F,DATOS!$A:$A,$C3704,DATOS!$G:$G,$P$1,DATOS!$J:$J,$S$1)</f>
        <v>0</v>
      </c>
      <c r="T3704" s="117">
        <f>SUMIFS(DATOS!$F:$F,DATOS!$A:$A,$C3704,DATOS!$G:$G,$N$1,DATOS!$K:$K,$T$1)</f>
        <v>0</v>
      </c>
      <c r="U3704" s="118">
        <f>SUMIFS(DATOS!$F:$F,DATOS!$A:$A,$C3704,DATOS!$G:$G,$O$1,DATOS!$K:$K,$T$1)</f>
        <v>0</v>
      </c>
      <c r="V3704" s="119">
        <f>SUMIFS(DATOS!$F:$F,DATOS!$A:$A,$C3704,DATOS!$G:$G,$P$1,DATOS!$K:$K,$R$1)</f>
        <v>0</v>
      </c>
    </row>
    <row r="3705" spans="1:22">
      <c r="A3705" s="128" t="s">
        <v>452</v>
      </c>
      <c r="B3705" s="128" t="str">
        <f t="shared" si="431"/>
        <v>2 6 2 627 005 001</v>
      </c>
      <c r="C3705" s="5" t="s">
        <v>10750</v>
      </c>
      <c r="D3705" t="s">
        <v>3495</v>
      </c>
      <c r="E3705" s="127">
        <f t="shared" si="433"/>
        <v>0</v>
      </c>
      <c r="F3705" s="127">
        <f t="shared" si="434"/>
        <v>0</v>
      </c>
      <c r="G3705" s="127">
        <f t="shared" si="435"/>
        <v>0</v>
      </c>
      <c r="H3705" s="131">
        <f t="shared" si="436"/>
        <v>0</v>
      </c>
      <c r="I3705" s="128">
        <f t="shared" si="437"/>
        <v>17</v>
      </c>
      <c r="J3705" s="156" t="str">
        <f t="shared" si="432"/>
        <v>2 6 2 627 005</v>
      </c>
      <c r="K3705" s="118">
        <f>SUMIFS(DATOS!$F:$F,DATOS!$A:$A,$C3705,DATOS!$G:$G,$N$1,DATOS!$E:$E,$Q$1)</f>
        <v>0</v>
      </c>
      <c r="L3705" s="118">
        <f>SUMIFS(DATOS!$F:$F,DATOS!$A:$A,$C3705,DATOS!$G:$G,$O$1,DATOS!$E:$E,$Q$1)</f>
        <v>0</v>
      </c>
      <c r="M3705" s="119">
        <f>SUMIFS(DATOS!$F:$F,DATOS!$A:$A,$C3705,DATOS!$G:$G,$P$1,DATOS!$E:$E,$Q$1)</f>
        <v>0</v>
      </c>
      <c r="N3705" s="117">
        <f>SUMIFS(DATOS!$F:$F,DATOS!$A:$A,$C3705,DATOS!$G:$G,$N$1,DATOS!$L:$L,$R$1)</f>
        <v>0</v>
      </c>
      <c r="O3705" s="118">
        <f>SUMIFS(DATOS!$F:$F,DATOS!$A:$A,$C3705,DATOS!$G:$G,$O$1,DATOS!$L:$L,$R$1)</f>
        <v>0</v>
      </c>
      <c r="P3705" s="119">
        <f>SUMIFS(DATOS!$F:$F,DATOS!$A:$A,$C3705,DATOS!$G:$G,$P$1,DATOS!$L:$L,$R$1)</f>
        <v>0</v>
      </c>
      <c r="Q3705" s="117">
        <f>SUMIFS(DATOS!$F:$F,DATOS!$A:$A,$C3705,DATOS!$G:$G,$N$1,DATOS!$J:$J,$S$1)</f>
        <v>0</v>
      </c>
      <c r="R3705" s="118">
        <f>SUMIFS(DATOS!$F:$F,DATOS!$A:$A,$C3705,DATOS!$G:$G,$O$1,DATOS!$J:$J,$S$1)</f>
        <v>0</v>
      </c>
      <c r="S3705" s="119">
        <f>SUMIFS(DATOS!$F:$F,DATOS!$A:$A,$C3705,DATOS!$G:$G,$P$1,DATOS!$J:$J,$S$1)</f>
        <v>0</v>
      </c>
      <c r="T3705" s="117">
        <f>SUMIFS(DATOS!$F:$F,DATOS!$A:$A,$C3705,DATOS!$G:$G,$N$1,DATOS!$K:$K,$T$1)</f>
        <v>0</v>
      </c>
      <c r="U3705" s="118">
        <f>SUMIFS(DATOS!$F:$F,DATOS!$A:$A,$C3705,DATOS!$G:$G,$O$1,DATOS!$K:$K,$T$1)</f>
        <v>0</v>
      </c>
      <c r="V3705" s="119">
        <f>SUMIFS(DATOS!$F:$F,DATOS!$A:$A,$C3705,DATOS!$G:$G,$P$1,DATOS!$K:$K,$R$1)</f>
        <v>0</v>
      </c>
    </row>
    <row r="3706" spans="1:22">
      <c r="A3706" s="128" t="s">
        <v>452</v>
      </c>
      <c r="B3706" s="128" t="str">
        <f t="shared" si="431"/>
        <v>2 6 2 629 001 001</v>
      </c>
      <c r="C3706" s="5" t="s">
        <v>5695</v>
      </c>
      <c r="D3706" t="s">
        <v>3496</v>
      </c>
      <c r="E3706" s="127">
        <f t="shared" si="433"/>
        <v>0</v>
      </c>
      <c r="F3706" s="127">
        <f t="shared" si="434"/>
        <v>0</v>
      </c>
      <c r="G3706" s="127">
        <f t="shared" si="435"/>
        <v>0</v>
      </c>
      <c r="H3706" s="131">
        <f t="shared" si="436"/>
        <v>0</v>
      </c>
      <c r="I3706" s="128">
        <f t="shared" si="437"/>
        <v>17</v>
      </c>
      <c r="J3706" s="156" t="str">
        <f t="shared" si="432"/>
        <v>2 6 2 629 001</v>
      </c>
      <c r="K3706" s="118">
        <f>SUMIFS(DATOS!$F:$F,DATOS!$A:$A,$C3706,DATOS!$G:$G,$N$1,DATOS!$E:$E,$Q$1)</f>
        <v>0</v>
      </c>
      <c r="L3706" s="118">
        <f>SUMIFS(DATOS!$F:$F,DATOS!$A:$A,$C3706,DATOS!$G:$G,$O$1,DATOS!$E:$E,$Q$1)</f>
        <v>0</v>
      </c>
      <c r="M3706" s="119">
        <f>SUMIFS(DATOS!$F:$F,DATOS!$A:$A,$C3706,DATOS!$G:$G,$P$1,DATOS!$E:$E,$Q$1)</f>
        <v>0</v>
      </c>
      <c r="N3706" s="117">
        <f>SUMIFS(DATOS!$F:$F,DATOS!$A:$A,$C3706,DATOS!$G:$G,$N$1,DATOS!$L:$L,$R$1)</f>
        <v>0</v>
      </c>
      <c r="O3706" s="118">
        <f>SUMIFS(DATOS!$F:$F,DATOS!$A:$A,$C3706,DATOS!$G:$G,$O$1,DATOS!$L:$L,$R$1)</f>
        <v>0</v>
      </c>
      <c r="P3706" s="119">
        <f>SUMIFS(DATOS!$F:$F,DATOS!$A:$A,$C3706,DATOS!$G:$G,$P$1,DATOS!$L:$L,$R$1)</f>
        <v>0</v>
      </c>
      <c r="Q3706" s="117">
        <f>SUMIFS(DATOS!$F:$F,DATOS!$A:$A,$C3706,DATOS!$G:$G,$N$1,DATOS!$J:$J,$S$1)</f>
        <v>0</v>
      </c>
      <c r="R3706" s="118">
        <f>SUMIFS(DATOS!$F:$F,DATOS!$A:$A,$C3706,DATOS!$G:$G,$O$1,DATOS!$J:$J,$S$1)</f>
        <v>0</v>
      </c>
      <c r="S3706" s="119">
        <f>SUMIFS(DATOS!$F:$F,DATOS!$A:$A,$C3706,DATOS!$G:$G,$P$1,DATOS!$J:$J,$S$1)</f>
        <v>0</v>
      </c>
      <c r="T3706" s="117">
        <f>SUMIFS(DATOS!$F:$F,DATOS!$A:$A,$C3706,DATOS!$G:$G,$N$1,DATOS!$K:$K,$T$1)</f>
        <v>0</v>
      </c>
      <c r="U3706" s="118">
        <f>SUMIFS(DATOS!$F:$F,DATOS!$A:$A,$C3706,DATOS!$G:$G,$O$1,DATOS!$K:$K,$T$1)</f>
        <v>0</v>
      </c>
      <c r="V3706" s="119">
        <f>SUMIFS(DATOS!$F:$F,DATOS!$A:$A,$C3706,DATOS!$G:$G,$P$1,DATOS!$K:$K,$R$1)</f>
        <v>0</v>
      </c>
    </row>
    <row r="3707" spans="1:22">
      <c r="A3707" s="128" t="s">
        <v>452</v>
      </c>
      <c r="B3707" s="128" t="str">
        <f t="shared" si="431"/>
        <v>2 6 2 629 002 001</v>
      </c>
      <c r="C3707" s="5" t="s">
        <v>10751</v>
      </c>
      <c r="D3707" t="s">
        <v>3496</v>
      </c>
      <c r="E3707" s="127">
        <f t="shared" si="433"/>
        <v>0</v>
      </c>
      <c r="F3707" s="127">
        <f t="shared" si="434"/>
        <v>0</v>
      </c>
      <c r="G3707" s="127">
        <f t="shared" si="435"/>
        <v>0</v>
      </c>
      <c r="H3707" s="131">
        <f t="shared" si="436"/>
        <v>0</v>
      </c>
      <c r="I3707" s="128">
        <f t="shared" si="437"/>
        <v>17</v>
      </c>
      <c r="J3707" s="156" t="str">
        <f t="shared" si="432"/>
        <v>2 6 2 629 002</v>
      </c>
      <c r="K3707" s="118">
        <f>SUMIFS(DATOS!$F:$F,DATOS!$A:$A,$C3707,DATOS!$G:$G,$N$1,DATOS!$E:$E,$Q$1)</f>
        <v>0</v>
      </c>
      <c r="L3707" s="118">
        <f>SUMIFS(DATOS!$F:$F,DATOS!$A:$A,$C3707,DATOS!$G:$G,$O$1,DATOS!$E:$E,$Q$1)</f>
        <v>0</v>
      </c>
      <c r="M3707" s="119">
        <f>SUMIFS(DATOS!$F:$F,DATOS!$A:$A,$C3707,DATOS!$G:$G,$P$1,DATOS!$E:$E,$Q$1)</f>
        <v>0</v>
      </c>
      <c r="N3707" s="117">
        <f>SUMIFS(DATOS!$F:$F,DATOS!$A:$A,$C3707,DATOS!$G:$G,$N$1,DATOS!$L:$L,$R$1)</f>
        <v>0</v>
      </c>
      <c r="O3707" s="118">
        <f>SUMIFS(DATOS!$F:$F,DATOS!$A:$A,$C3707,DATOS!$G:$G,$O$1,DATOS!$L:$L,$R$1)</f>
        <v>0</v>
      </c>
      <c r="P3707" s="119">
        <f>SUMIFS(DATOS!$F:$F,DATOS!$A:$A,$C3707,DATOS!$G:$G,$P$1,DATOS!$L:$L,$R$1)</f>
        <v>0</v>
      </c>
      <c r="Q3707" s="117">
        <f>SUMIFS(DATOS!$F:$F,DATOS!$A:$A,$C3707,DATOS!$G:$G,$N$1,DATOS!$J:$J,$S$1)</f>
        <v>0</v>
      </c>
      <c r="R3707" s="118">
        <f>SUMIFS(DATOS!$F:$F,DATOS!$A:$A,$C3707,DATOS!$G:$G,$O$1,DATOS!$J:$J,$S$1)</f>
        <v>0</v>
      </c>
      <c r="S3707" s="119">
        <f>SUMIFS(DATOS!$F:$F,DATOS!$A:$A,$C3707,DATOS!$G:$G,$P$1,DATOS!$J:$J,$S$1)</f>
        <v>0</v>
      </c>
      <c r="T3707" s="117">
        <f>SUMIFS(DATOS!$F:$F,DATOS!$A:$A,$C3707,DATOS!$G:$G,$N$1,DATOS!$K:$K,$T$1)</f>
        <v>0</v>
      </c>
      <c r="U3707" s="118">
        <f>SUMIFS(DATOS!$F:$F,DATOS!$A:$A,$C3707,DATOS!$G:$G,$O$1,DATOS!$K:$K,$T$1)</f>
        <v>0</v>
      </c>
      <c r="V3707" s="119">
        <f>SUMIFS(DATOS!$F:$F,DATOS!$A:$A,$C3707,DATOS!$G:$G,$P$1,DATOS!$K:$K,$R$1)</f>
        <v>0</v>
      </c>
    </row>
    <row r="3708" spans="1:22">
      <c r="A3708" s="128" t="s">
        <v>452</v>
      </c>
      <c r="B3708" s="128" t="str">
        <f t="shared" si="431"/>
        <v>2 6 2 629 003 001</v>
      </c>
      <c r="C3708" s="5" t="s">
        <v>10752</v>
      </c>
      <c r="D3708" t="s">
        <v>3496</v>
      </c>
      <c r="E3708" s="127">
        <f t="shared" si="433"/>
        <v>0</v>
      </c>
      <c r="F3708" s="127">
        <f t="shared" si="434"/>
        <v>0</v>
      </c>
      <c r="G3708" s="127">
        <f t="shared" si="435"/>
        <v>0</v>
      </c>
      <c r="H3708" s="131">
        <f t="shared" si="436"/>
        <v>0</v>
      </c>
      <c r="I3708" s="128">
        <f t="shared" si="437"/>
        <v>17</v>
      </c>
      <c r="J3708" s="156" t="str">
        <f t="shared" si="432"/>
        <v>2 6 2 629 003</v>
      </c>
      <c r="K3708" s="118">
        <f>SUMIFS(DATOS!$F:$F,DATOS!$A:$A,$C3708,DATOS!$G:$G,$N$1,DATOS!$E:$E,$Q$1)</f>
        <v>0</v>
      </c>
      <c r="L3708" s="118">
        <f>SUMIFS(DATOS!$F:$F,DATOS!$A:$A,$C3708,DATOS!$G:$G,$O$1,DATOS!$E:$E,$Q$1)</f>
        <v>0</v>
      </c>
      <c r="M3708" s="119">
        <f>SUMIFS(DATOS!$F:$F,DATOS!$A:$A,$C3708,DATOS!$G:$G,$P$1,DATOS!$E:$E,$Q$1)</f>
        <v>0</v>
      </c>
      <c r="N3708" s="117">
        <f>SUMIFS(DATOS!$F:$F,DATOS!$A:$A,$C3708,DATOS!$G:$G,$N$1,DATOS!$L:$L,$R$1)</f>
        <v>0</v>
      </c>
      <c r="O3708" s="118">
        <f>SUMIFS(DATOS!$F:$F,DATOS!$A:$A,$C3708,DATOS!$G:$G,$O$1,DATOS!$L:$L,$R$1)</f>
        <v>0</v>
      </c>
      <c r="P3708" s="119">
        <f>SUMIFS(DATOS!$F:$F,DATOS!$A:$A,$C3708,DATOS!$G:$G,$P$1,DATOS!$L:$L,$R$1)</f>
        <v>0</v>
      </c>
      <c r="Q3708" s="117">
        <f>SUMIFS(DATOS!$F:$F,DATOS!$A:$A,$C3708,DATOS!$G:$G,$N$1,DATOS!$J:$J,$S$1)</f>
        <v>0</v>
      </c>
      <c r="R3708" s="118">
        <f>SUMIFS(DATOS!$F:$F,DATOS!$A:$A,$C3708,DATOS!$G:$G,$O$1,DATOS!$J:$J,$S$1)</f>
        <v>0</v>
      </c>
      <c r="S3708" s="119">
        <f>SUMIFS(DATOS!$F:$F,DATOS!$A:$A,$C3708,DATOS!$G:$G,$P$1,DATOS!$J:$J,$S$1)</f>
        <v>0</v>
      </c>
      <c r="T3708" s="117">
        <f>SUMIFS(DATOS!$F:$F,DATOS!$A:$A,$C3708,DATOS!$G:$G,$N$1,DATOS!$K:$K,$T$1)</f>
        <v>0</v>
      </c>
      <c r="U3708" s="118">
        <f>SUMIFS(DATOS!$F:$F,DATOS!$A:$A,$C3708,DATOS!$G:$G,$O$1,DATOS!$K:$K,$T$1)</f>
        <v>0</v>
      </c>
      <c r="V3708" s="119">
        <f>SUMIFS(DATOS!$F:$F,DATOS!$A:$A,$C3708,DATOS!$G:$G,$P$1,DATOS!$K:$K,$R$1)</f>
        <v>0</v>
      </c>
    </row>
    <row r="3709" spans="1:22">
      <c r="A3709" s="128" t="s">
        <v>452</v>
      </c>
      <c r="B3709" s="128" t="str">
        <f t="shared" si="431"/>
        <v>2 6 2 629 004 001</v>
      </c>
      <c r="C3709" s="5" t="s">
        <v>10753</v>
      </c>
      <c r="D3709" t="s">
        <v>3496</v>
      </c>
      <c r="E3709" s="127">
        <f t="shared" si="433"/>
        <v>0</v>
      </c>
      <c r="F3709" s="127">
        <f t="shared" si="434"/>
        <v>0</v>
      </c>
      <c r="G3709" s="127">
        <f t="shared" si="435"/>
        <v>0</v>
      </c>
      <c r="H3709" s="131">
        <f t="shared" si="436"/>
        <v>0</v>
      </c>
      <c r="I3709" s="128">
        <f t="shared" si="437"/>
        <v>17</v>
      </c>
      <c r="J3709" s="156" t="str">
        <f t="shared" si="432"/>
        <v>2 6 2 629 004</v>
      </c>
      <c r="K3709" s="118">
        <f>SUMIFS(DATOS!$F:$F,DATOS!$A:$A,$C3709,DATOS!$G:$G,$N$1,DATOS!$E:$E,$Q$1)</f>
        <v>0</v>
      </c>
      <c r="L3709" s="118">
        <f>SUMIFS(DATOS!$F:$F,DATOS!$A:$A,$C3709,DATOS!$G:$G,$O$1,DATOS!$E:$E,$Q$1)</f>
        <v>0</v>
      </c>
      <c r="M3709" s="119">
        <f>SUMIFS(DATOS!$F:$F,DATOS!$A:$A,$C3709,DATOS!$G:$G,$P$1,DATOS!$E:$E,$Q$1)</f>
        <v>0</v>
      </c>
      <c r="N3709" s="117">
        <f>SUMIFS(DATOS!$F:$F,DATOS!$A:$A,$C3709,DATOS!$G:$G,$N$1,DATOS!$L:$L,$R$1)</f>
        <v>0</v>
      </c>
      <c r="O3709" s="118">
        <f>SUMIFS(DATOS!$F:$F,DATOS!$A:$A,$C3709,DATOS!$G:$G,$O$1,DATOS!$L:$L,$R$1)</f>
        <v>0</v>
      </c>
      <c r="P3709" s="119">
        <f>SUMIFS(DATOS!$F:$F,DATOS!$A:$A,$C3709,DATOS!$G:$G,$P$1,DATOS!$L:$L,$R$1)</f>
        <v>0</v>
      </c>
      <c r="Q3709" s="117">
        <f>SUMIFS(DATOS!$F:$F,DATOS!$A:$A,$C3709,DATOS!$G:$G,$N$1,DATOS!$J:$J,$S$1)</f>
        <v>0</v>
      </c>
      <c r="R3709" s="118">
        <f>SUMIFS(DATOS!$F:$F,DATOS!$A:$A,$C3709,DATOS!$G:$G,$O$1,DATOS!$J:$J,$S$1)</f>
        <v>0</v>
      </c>
      <c r="S3709" s="119">
        <f>SUMIFS(DATOS!$F:$F,DATOS!$A:$A,$C3709,DATOS!$G:$G,$P$1,DATOS!$J:$J,$S$1)</f>
        <v>0</v>
      </c>
      <c r="T3709" s="117">
        <f>SUMIFS(DATOS!$F:$F,DATOS!$A:$A,$C3709,DATOS!$G:$G,$N$1,DATOS!$K:$K,$T$1)</f>
        <v>0</v>
      </c>
      <c r="U3709" s="118">
        <f>SUMIFS(DATOS!$F:$F,DATOS!$A:$A,$C3709,DATOS!$G:$G,$O$1,DATOS!$K:$K,$T$1)</f>
        <v>0</v>
      </c>
      <c r="V3709" s="119">
        <f>SUMIFS(DATOS!$F:$F,DATOS!$A:$A,$C3709,DATOS!$G:$G,$P$1,DATOS!$K:$K,$R$1)</f>
        <v>0</v>
      </c>
    </row>
    <row r="3710" spans="1:22">
      <c r="A3710" s="128" t="s">
        <v>452</v>
      </c>
      <c r="B3710" s="128" t="str">
        <f t="shared" si="431"/>
        <v>2 6 2 629 005 001</v>
      </c>
      <c r="C3710" s="5" t="s">
        <v>10754</v>
      </c>
      <c r="D3710" t="s">
        <v>3496</v>
      </c>
      <c r="E3710" s="127">
        <f t="shared" si="433"/>
        <v>0</v>
      </c>
      <c r="F3710" s="127">
        <f t="shared" si="434"/>
        <v>0</v>
      </c>
      <c r="G3710" s="127">
        <f t="shared" si="435"/>
        <v>0</v>
      </c>
      <c r="H3710" s="131">
        <f t="shared" si="436"/>
        <v>0</v>
      </c>
      <c r="I3710" s="128">
        <f t="shared" si="437"/>
        <v>17</v>
      </c>
      <c r="J3710" s="156" t="str">
        <f t="shared" si="432"/>
        <v>2 6 2 629 005</v>
      </c>
      <c r="K3710" s="118">
        <f>SUMIFS(DATOS!$F:$F,DATOS!$A:$A,$C3710,DATOS!$G:$G,$N$1,DATOS!$E:$E,$Q$1)</f>
        <v>0</v>
      </c>
      <c r="L3710" s="118">
        <f>SUMIFS(DATOS!$F:$F,DATOS!$A:$A,$C3710,DATOS!$G:$G,$O$1,DATOS!$E:$E,$Q$1)</f>
        <v>0</v>
      </c>
      <c r="M3710" s="119">
        <f>SUMIFS(DATOS!$F:$F,DATOS!$A:$A,$C3710,DATOS!$G:$G,$P$1,DATOS!$E:$E,$Q$1)</f>
        <v>0</v>
      </c>
      <c r="N3710" s="117">
        <f>SUMIFS(DATOS!$F:$F,DATOS!$A:$A,$C3710,DATOS!$G:$G,$N$1,DATOS!$L:$L,$R$1)</f>
        <v>0</v>
      </c>
      <c r="O3710" s="118">
        <f>SUMIFS(DATOS!$F:$F,DATOS!$A:$A,$C3710,DATOS!$G:$G,$O$1,DATOS!$L:$L,$R$1)</f>
        <v>0</v>
      </c>
      <c r="P3710" s="119">
        <f>SUMIFS(DATOS!$F:$F,DATOS!$A:$A,$C3710,DATOS!$G:$G,$P$1,DATOS!$L:$L,$R$1)</f>
        <v>0</v>
      </c>
      <c r="Q3710" s="117">
        <f>SUMIFS(DATOS!$F:$F,DATOS!$A:$A,$C3710,DATOS!$G:$G,$N$1,DATOS!$J:$J,$S$1)</f>
        <v>0</v>
      </c>
      <c r="R3710" s="118">
        <f>SUMIFS(DATOS!$F:$F,DATOS!$A:$A,$C3710,DATOS!$G:$G,$O$1,DATOS!$J:$J,$S$1)</f>
        <v>0</v>
      </c>
      <c r="S3710" s="119">
        <f>SUMIFS(DATOS!$F:$F,DATOS!$A:$A,$C3710,DATOS!$G:$G,$P$1,DATOS!$J:$J,$S$1)</f>
        <v>0</v>
      </c>
      <c r="T3710" s="117">
        <f>SUMIFS(DATOS!$F:$F,DATOS!$A:$A,$C3710,DATOS!$G:$G,$N$1,DATOS!$K:$K,$T$1)</f>
        <v>0</v>
      </c>
      <c r="U3710" s="118">
        <f>SUMIFS(DATOS!$F:$F,DATOS!$A:$A,$C3710,DATOS!$G:$G,$O$1,DATOS!$K:$K,$T$1)</f>
        <v>0</v>
      </c>
      <c r="V3710" s="119">
        <f>SUMIFS(DATOS!$F:$F,DATOS!$A:$A,$C3710,DATOS!$G:$G,$P$1,DATOS!$K:$K,$R$1)</f>
        <v>0</v>
      </c>
    </row>
    <row r="3711" spans="1:22">
      <c r="A3711" s="128" t="s">
        <v>452</v>
      </c>
      <c r="B3711" s="128" t="str">
        <f t="shared" si="431"/>
        <v>2 6 3 631 001 001</v>
      </c>
      <c r="C3711" s="5" t="s">
        <v>5699</v>
      </c>
      <c r="D3711" t="s">
        <v>3497</v>
      </c>
      <c r="E3711" s="127">
        <f t="shared" si="433"/>
        <v>0</v>
      </c>
      <c r="F3711" s="127">
        <f t="shared" si="434"/>
        <v>0</v>
      </c>
      <c r="G3711" s="127">
        <f t="shared" si="435"/>
        <v>0</v>
      </c>
      <c r="H3711" s="131">
        <f t="shared" si="436"/>
        <v>0</v>
      </c>
      <c r="I3711" s="128">
        <f t="shared" si="437"/>
        <v>17</v>
      </c>
      <c r="J3711" s="156" t="str">
        <f t="shared" si="432"/>
        <v>2 6 3 631 001</v>
      </c>
      <c r="K3711" s="118">
        <f>SUMIFS(DATOS!$F:$F,DATOS!$A:$A,$C3711,DATOS!$G:$G,$N$1,DATOS!$E:$E,$Q$1)</f>
        <v>0</v>
      </c>
      <c r="L3711" s="118">
        <f>SUMIFS(DATOS!$F:$F,DATOS!$A:$A,$C3711,DATOS!$G:$G,$O$1,DATOS!$E:$E,$Q$1)</f>
        <v>0</v>
      </c>
      <c r="M3711" s="119">
        <f>SUMIFS(DATOS!$F:$F,DATOS!$A:$A,$C3711,DATOS!$G:$G,$P$1,DATOS!$E:$E,$Q$1)</f>
        <v>0</v>
      </c>
      <c r="N3711" s="117">
        <f>SUMIFS(DATOS!$F:$F,DATOS!$A:$A,$C3711,DATOS!$G:$G,$N$1,DATOS!$L:$L,$R$1)</f>
        <v>0</v>
      </c>
      <c r="O3711" s="118">
        <f>SUMIFS(DATOS!$F:$F,DATOS!$A:$A,$C3711,DATOS!$G:$G,$O$1,DATOS!$L:$L,$R$1)</f>
        <v>0</v>
      </c>
      <c r="P3711" s="119">
        <f>SUMIFS(DATOS!$F:$F,DATOS!$A:$A,$C3711,DATOS!$G:$G,$P$1,DATOS!$L:$L,$R$1)</f>
        <v>0</v>
      </c>
      <c r="Q3711" s="117">
        <f>SUMIFS(DATOS!$F:$F,DATOS!$A:$A,$C3711,DATOS!$G:$G,$N$1,DATOS!$J:$J,$S$1)</f>
        <v>0</v>
      </c>
      <c r="R3711" s="118">
        <f>SUMIFS(DATOS!$F:$F,DATOS!$A:$A,$C3711,DATOS!$G:$G,$O$1,DATOS!$J:$J,$S$1)</f>
        <v>0</v>
      </c>
      <c r="S3711" s="119">
        <f>SUMIFS(DATOS!$F:$F,DATOS!$A:$A,$C3711,DATOS!$G:$G,$P$1,DATOS!$J:$J,$S$1)</f>
        <v>0</v>
      </c>
      <c r="T3711" s="117">
        <f>SUMIFS(DATOS!$F:$F,DATOS!$A:$A,$C3711,DATOS!$G:$G,$N$1,DATOS!$K:$K,$T$1)</f>
        <v>0</v>
      </c>
      <c r="U3711" s="118">
        <f>SUMIFS(DATOS!$F:$F,DATOS!$A:$A,$C3711,DATOS!$G:$G,$O$1,DATOS!$K:$K,$T$1)</f>
        <v>0</v>
      </c>
      <c r="V3711" s="119">
        <f>SUMIFS(DATOS!$F:$F,DATOS!$A:$A,$C3711,DATOS!$G:$G,$P$1,DATOS!$K:$K,$R$1)</f>
        <v>0</v>
      </c>
    </row>
    <row r="3712" spans="1:22">
      <c r="A3712" s="128" t="s">
        <v>452</v>
      </c>
      <c r="B3712" s="128" t="str">
        <f t="shared" si="431"/>
        <v>2 6 3 631 002 001</v>
      </c>
      <c r="C3712" s="5" t="s">
        <v>10755</v>
      </c>
      <c r="D3712" t="s">
        <v>3497</v>
      </c>
      <c r="E3712" s="127">
        <f t="shared" si="433"/>
        <v>0</v>
      </c>
      <c r="F3712" s="127">
        <f t="shared" si="434"/>
        <v>0</v>
      </c>
      <c r="G3712" s="127">
        <f t="shared" si="435"/>
        <v>0</v>
      </c>
      <c r="H3712" s="131">
        <f t="shared" si="436"/>
        <v>0</v>
      </c>
      <c r="I3712" s="128">
        <f t="shared" si="437"/>
        <v>17</v>
      </c>
      <c r="J3712" s="156" t="str">
        <f t="shared" si="432"/>
        <v>2 6 3 631 002</v>
      </c>
      <c r="K3712" s="118">
        <f>SUMIFS(DATOS!$F:$F,DATOS!$A:$A,$C3712,DATOS!$G:$G,$N$1,DATOS!$E:$E,$Q$1)</f>
        <v>0</v>
      </c>
      <c r="L3712" s="118">
        <f>SUMIFS(DATOS!$F:$F,DATOS!$A:$A,$C3712,DATOS!$G:$G,$O$1,DATOS!$E:$E,$Q$1)</f>
        <v>0</v>
      </c>
      <c r="M3712" s="119">
        <f>SUMIFS(DATOS!$F:$F,DATOS!$A:$A,$C3712,DATOS!$G:$G,$P$1,DATOS!$E:$E,$Q$1)</f>
        <v>0</v>
      </c>
      <c r="N3712" s="117">
        <f>SUMIFS(DATOS!$F:$F,DATOS!$A:$A,$C3712,DATOS!$G:$G,$N$1,DATOS!$L:$L,$R$1)</f>
        <v>0</v>
      </c>
      <c r="O3712" s="118">
        <f>SUMIFS(DATOS!$F:$F,DATOS!$A:$A,$C3712,DATOS!$G:$G,$O$1,DATOS!$L:$L,$R$1)</f>
        <v>0</v>
      </c>
      <c r="P3712" s="119">
        <f>SUMIFS(DATOS!$F:$F,DATOS!$A:$A,$C3712,DATOS!$G:$G,$P$1,DATOS!$L:$L,$R$1)</f>
        <v>0</v>
      </c>
      <c r="Q3712" s="117">
        <f>SUMIFS(DATOS!$F:$F,DATOS!$A:$A,$C3712,DATOS!$G:$G,$N$1,DATOS!$J:$J,$S$1)</f>
        <v>0</v>
      </c>
      <c r="R3712" s="118">
        <f>SUMIFS(DATOS!$F:$F,DATOS!$A:$A,$C3712,DATOS!$G:$G,$O$1,DATOS!$J:$J,$S$1)</f>
        <v>0</v>
      </c>
      <c r="S3712" s="119">
        <f>SUMIFS(DATOS!$F:$F,DATOS!$A:$A,$C3712,DATOS!$G:$G,$P$1,DATOS!$J:$J,$S$1)</f>
        <v>0</v>
      </c>
      <c r="T3712" s="117">
        <f>SUMIFS(DATOS!$F:$F,DATOS!$A:$A,$C3712,DATOS!$G:$G,$N$1,DATOS!$K:$K,$T$1)</f>
        <v>0</v>
      </c>
      <c r="U3712" s="118">
        <f>SUMIFS(DATOS!$F:$F,DATOS!$A:$A,$C3712,DATOS!$G:$G,$O$1,DATOS!$K:$K,$T$1)</f>
        <v>0</v>
      </c>
      <c r="V3712" s="119">
        <f>SUMIFS(DATOS!$F:$F,DATOS!$A:$A,$C3712,DATOS!$G:$G,$P$1,DATOS!$K:$K,$R$1)</f>
        <v>0</v>
      </c>
    </row>
    <row r="3713" spans="1:22">
      <c r="A3713" s="128" t="s">
        <v>452</v>
      </c>
      <c r="B3713" s="128" t="str">
        <f t="shared" si="431"/>
        <v>2 6 3 631 003 001</v>
      </c>
      <c r="C3713" s="5" t="s">
        <v>10756</v>
      </c>
      <c r="D3713" t="s">
        <v>3497</v>
      </c>
      <c r="E3713" s="127">
        <f t="shared" si="433"/>
        <v>0</v>
      </c>
      <c r="F3713" s="127">
        <f t="shared" si="434"/>
        <v>0</v>
      </c>
      <c r="G3713" s="127">
        <f t="shared" si="435"/>
        <v>0</v>
      </c>
      <c r="H3713" s="131">
        <f t="shared" si="436"/>
        <v>0</v>
      </c>
      <c r="I3713" s="128">
        <f t="shared" si="437"/>
        <v>17</v>
      </c>
      <c r="J3713" s="156" t="str">
        <f t="shared" si="432"/>
        <v>2 6 3 631 003</v>
      </c>
      <c r="K3713" s="118">
        <f>SUMIFS(DATOS!$F:$F,DATOS!$A:$A,$C3713,DATOS!$G:$G,$N$1,DATOS!$E:$E,$Q$1)</f>
        <v>0</v>
      </c>
      <c r="L3713" s="118">
        <f>SUMIFS(DATOS!$F:$F,DATOS!$A:$A,$C3713,DATOS!$G:$G,$O$1,DATOS!$E:$E,$Q$1)</f>
        <v>0</v>
      </c>
      <c r="M3713" s="119">
        <f>SUMIFS(DATOS!$F:$F,DATOS!$A:$A,$C3713,DATOS!$G:$G,$P$1,DATOS!$E:$E,$Q$1)</f>
        <v>0</v>
      </c>
      <c r="N3713" s="117">
        <f>SUMIFS(DATOS!$F:$F,DATOS!$A:$A,$C3713,DATOS!$G:$G,$N$1,DATOS!$L:$L,$R$1)</f>
        <v>0</v>
      </c>
      <c r="O3713" s="118">
        <f>SUMIFS(DATOS!$F:$F,DATOS!$A:$A,$C3713,DATOS!$G:$G,$O$1,DATOS!$L:$L,$R$1)</f>
        <v>0</v>
      </c>
      <c r="P3713" s="119">
        <f>SUMIFS(DATOS!$F:$F,DATOS!$A:$A,$C3713,DATOS!$G:$G,$P$1,DATOS!$L:$L,$R$1)</f>
        <v>0</v>
      </c>
      <c r="Q3713" s="117">
        <f>SUMIFS(DATOS!$F:$F,DATOS!$A:$A,$C3713,DATOS!$G:$G,$N$1,DATOS!$J:$J,$S$1)</f>
        <v>0</v>
      </c>
      <c r="R3713" s="118">
        <f>SUMIFS(DATOS!$F:$F,DATOS!$A:$A,$C3713,DATOS!$G:$G,$O$1,DATOS!$J:$J,$S$1)</f>
        <v>0</v>
      </c>
      <c r="S3713" s="119">
        <f>SUMIFS(DATOS!$F:$F,DATOS!$A:$A,$C3713,DATOS!$G:$G,$P$1,DATOS!$J:$J,$S$1)</f>
        <v>0</v>
      </c>
      <c r="T3713" s="117">
        <f>SUMIFS(DATOS!$F:$F,DATOS!$A:$A,$C3713,DATOS!$G:$G,$N$1,DATOS!$K:$K,$T$1)</f>
        <v>0</v>
      </c>
      <c r="U3713" s="118">
        <f>SUMIFS(DATOS!$F:$F,DATOS!$A:$A,$C3713,DATOS!$G:$G,$O$1,DATOS!$K:$K,$T$1)</f>
        <v>0</v>
      </c>
      <c r="V3713" s="119">
        <f>SUMIFS(DATOS!$F:$F,DATOS!$A:$A,$C3713,DATOS!$G:$G,$P$1,DATOS!$K:$K,$R$1)</f>
        <v>0</v>
      </c>
    </row>
    <row r="3714" spans="1:22">
      <c r="A3714" s="128" t="s">
        <v>452</v>
      </c>
      <c r="B3714" s="128" t="str">
        <f t="shared" si="431"/>
        <v>2 6 3 631 004 001</v>
      </c>
      <c r="C3714" s="5" t="s">
        <v>10757</v>
      </c>
      <c r="D3714" t="s">
        <v>3497</v>
      </c>
      <c r="E3714" s="127">
        <f t="shared" si="433"/>
        <v>0</v>
      </c>
      <c r="F3714" s="127">
        <f t="shared" si="434"/>
        <v>0</v>
      </c>
      <c r="G3714" s="127">
        <f t="shared" si="435"/>
        <v>0</v>
      </c>
      <c r="H3714" s="131">
        <f t="shared" si="436"/>
        <v>0</v>
      </c>
      <c r="I3714" s="128">
        <f t="shared" si="437"/>
        <v>17</v>
      </c>
      <c r="J3714" s="156" t="str">
        <f t="shared" si="432"/>
        <v>2 6 3 631 004</v>
      </c>
      <c r="K3714" s="118">
        <f>SUMIFS(DATOS!$F:$F,DATOS!$A:$A,$C3714,DATOS!$G:$G,$N$1,DATOS!$E:$E,$Q$1)</f>
        <v>0</v>
      </c>
      <c r="L3714" s="118">
        <f>SUMIFS(DATOS!$F:$F,DATOS!$A:$A,$C3714,DATOS!$G:$G,$O$1,DATOS!$E:$E,$Q$1)</f>
        <v>0</v>
      </c>
      <c r="M3714" s="119">
        <f>SUMIFS(DATOS!$F:$F,DATOS!$A:$A,$C3714,DATOS!$G:$G,$P$1,DATOS!$E:$E,$Q$1)</f>
        <v>0</v>
      </c>
      <c r="N3714" s="117">
        <f>SUMIFS(DATOS!$F:$F,DATOS!$A:$A,$C3714,DATOS!$G:$G,$N$1,DATOS!$L:$L,$R$1)</f>
        <v>0</v>
      </c>
      <c r="O3714" s="118">
        <f>SUMIFS(DATOS!$F:$F,DATOS!$A:$A,$C3714,DATOS!$G:$G,$O$1,DATOS!$L:$L,$R$1)</f>
        <v>0</v>
      </c>
      <c r="P3714" s="119">
        <f>SUMIFS(DATOS!$F:$F,DATOS!$A:$A,$C3714,DATOS!$G:$G,$P$1,DATOS!$L:$L,$R$1)</f>
        <v>0</v>
      </c>
      <c r="Q3714" s="117">
        <f>SUMIFS(DATOS!$F:$F,DATOS!$A:$A,$C3714,DATOS!$G:$G,$N$1,DATOS!$J:$J,$S$1)</f>
        <v>0</v>
      </c>
      <c r="R3714" s="118">
        <f>SUMIFS(DATOS!$F:$F,DATOS!$A:$A,$C3714,DATOS!$G:$G,$O$1,DATOS!$J:$J,$S$1)</f>
        <v>0</v>
      </c>
      <c r="S3714" s="119">
        <f>SUMIFS(DATOS!$F:$F,DATOS!$A:$A,$C3714,DATOS!$G:$G,$P$1,DATOS!$J:$J,$S$1)</f>
        <v>0</v>
      </c>
      <c r="T3714" s="117">
        <f>SUMIFS(DATOS!$F:$F,DATOS!$A:$A,$C3714,DATOS!$G:$G,$N$1,DATOS!$K:$K,$T$1)</f>
        <v>0</v>
      </c>
      <c r="U3714" s="118">
        <f>SUMIFS(DATOS!$F:$F,DATOS!$A:$A,$C3714,DATOS!$G:$G,$O$1,DATOS!$K:$K,$T$1)</f>
        <v>0</v>
      </c>
      <c r="V3714" s="119">
        <f>SUMIFS(DATOS!$F:$F,DATOS!$A:$A,$C3714,DATOS!$G:$G,$P$1,DATOS!$K:$K,$R$1)</f>
        <v>0</v>
      </c>
    </row>
    <row r="3715" spans="1:22">
      <c r="A3715" s="128" t="s">
        <v>452</v>
      </c>
      <c r="B3715" s="128" t="str">
        <f t="shared" si="431"/>
        <v>2 6 3 631 005 001</v>
      </c>
      <c r="C3715" s="5" t="s">
        <v>10758</v>
      </c>
      <c r="D3715" t="s">
        <v>3497</v>
      </c>
      <c r="E3715" s="127">
        <f t="shared" si="433"/>
        <v>0</v>
      </c>
      <c r="F3715" s="127">
        <f t="shared" si="434"/>
        <v>0</v>
      </c>
      <c r="G3715" s="127">
        <f t="shared" si="435"/>
        <v>0</v>
      </c>
      <c r="H3715" s="131">
        <f t="shared" si="436"/>
        <v>0</v>
      </c>
      <c r="I3715" s="128">
        <f t="shared" si="437"/>
        <v>17</v>
      </c>
      <c r="J3715" s="156" t="str">
        <f t="shared" si="432"/>
        <v>2 6 3 631 005</v>
      </c>
      <c r="K3715" s="118">
        <f>SUMIFS(DATOS!$F:$F,DATOS!$A:$A,$C3715,DATOS!$G:$G,$N$1,DATOS!$E:$E,$Q$1)</f>
        <v>0</v>
      </c>
      <c r="L3715" s="118">
        <f>SUMIFS(DATOS!$F:$F,DATOS!$A:$A,$C3715,DATOS!$G:$G,$O$1,DATOS!$E:$E,$Q$1)</f>
        <v>0</v>
      </c>
      <c r="M3715" s="119">
        <f>SUMIFS(DATOS!$F:$F,DATOS!$A:$A,$C3715,DATOS!$G:$G,$P$1,DATOS!$E:$E,$Q$1)</f>
        <v>0</v>
      </c>
      <c r="N3715" s="117">
        <f>SUMIFS(DATOS!$F:$F,DATOS!$A:$A,$C3715,DATOS!$G:$G,$N$1,DATOS!$L:$L,$R$1)</f>
        <v>0</v>
      </c>
      <c r="O3715" s="118">
        <f>SUMIFS(DATOS!$F:$F,DATOS!$A:$A,$C3715,DATOS!$G:$G,$O$1,DATOS!$L:$L,$R$1)</f>
        <v>0</v>
      </c>
      <c r="P3715" s="119">
        <f>SUMIFS(DATOS!$F:$F,DATOS!$A:$A,$C3715,DATOS!$G:$G,$P$1,DATOS!$L:$L,$R$1)</f>
        <v>0</v>
      </c>
      <c r="Q3715" s="117">
        <f>SUMIFS(DATOS!$F:$F,DATOS!$A:$A,$C3715,DATOS!$G:$G,$N$1,DATOS!$J:$J,$S$1)</f>
        <v>0</v>
      </c>
      <c r="R3715" s="118">
        <f>SUMIFS(DATOS!$F:$F,DATOS!$A:$A,$C3715,DATOS!$G:$G,$O$1,DATOS!$J:$J,$S$1)</f>
        <v>0</v>
      </c>
      <c r="S3715" s="119">
        <f>SUMIFS(DATOS!$F:$F,DATOS!$A:$A,$C3715,DATOS!$G:$G,$P$1,DATOS!$J:$J,$S$1)</f>
        <v>0</v>
      </c>
      <c r="T3715" s="117">
        <f>SUMIFS(DATOS!$F:$F,DATOS!$A:$A,$C3715,DATOS!$G:$G,$N$1,DATOS!$K:$K,$T$1)</f>
        <v>0</v>
      </c>
      <c r="U3715" s="118">
        <f>SUMIFS(DATOS!$F:$F,DATOS!$A:$A,$C3715,DATOS!$G:$G,$O$1,DATOS!$K:$K,$T$1)</f>
        <v>0</v>
      </c>
      <c r="V3715" s="119">
        <f>SUMIFS(DATOS!$F:$F,DATOS!$A:$A,$C3715,DATOS!$G:$G,$P$1,DATOS!$K:$K,$R$1)</f>
        <v>0</v>
      </c>
    </row>
    <row r="3716" spans="1:22">
      <c r="A3716" s="128" t="s">
        <v>452</v>
      </c>
      <c r="B3716" s="128" t="str">
        <f t="shared" si="431"/>
        <v>2 6 3 632 001 001</v>
      </c>
      <c r="C3716" s="5" t="s">
        <v>5707</v>
      </c>
      <c r="D3716" t="s">
        <v>3498</v>
      </c>
      <c r="E3716" s="127">
        <f t="shared" si="433"/>
        <v>0</v>
      </c>
      <c r="F3716" s="127">
        <f t="shared" si="434"/>
        <v>0</v>
      </c>
      <c r="G3716" s="127">
        <f t="shared" si="435"/>
        <v>0</v>
      </c>
      <c r="H3716" s="131">
        <f t="shared" si="436"/>
        <v>0</v>
      </c>
      <c r="I3716" s="128">
        <f t="shared" si="437"/>
        <v>17</v>
      </c>
      <c r="J3716" s="156" t="str">
        <f t="shared" si="432"/>
        <v>2 6 3 632 001</v>
      </c>
      <c r="K3716" s="118">
        <f>SUMIFS(DATOS!$F:$F,DATOS!$A:$A,$C3716,DATOS!$G:$G,$N$1,DATOS!$E:$E,$Q$1)</f>
        <v>0</v>
      </c>
      <c r="L3716" s="118">
        <f>SUMIFS(DATOS!$F:$F,DATOS!$A:$A,$C3716,DATOS!$G:$G,$O$1,DATOS!$E:$E,$Q$1)</f>
        <v>0</v>
      </c>
      <c r="M3716" s="119">
        <f>SUMIFS(DATOS!$F:$F,DATOS!$A:$A,$C3716,DATOS!$G:$G,$P$1,DATOS!$E:$E,$Q$1)</f>
        <v>0</v>
      </c>
      <c r="N3716" s="117">
        <f>SUMIFS(DATOS!$F:$F,DATOS!$A:$A,$C3716,DATOS!$G:$G,$N$1,DATOS!$L:$L,$R$1)</f>
        <v>0</v>
      </c>
      <c r="O3716" s="118">
        <f>SUMIFS(DATOS!$F:$F,DATOS!$A:$A,$C3716,DATOS!$G:$G,$O$1,DATOS!$L:$L,$R$1)</f>
        <v>0</v>
      </c>
      <c r="P3716" s="119">
        <f>SUMIFS(DATOS!$F:$F,DATOS!$A:$A,$C3716,DATOS!$G:$G,$P$1,DATOS!$L:$L,$R$1)</f>
        <v>0</v>
      </c>
      <c r="Q3716" s="117">
        <f>SUMIFS(DATOS!$F:$F,DATOS!$A:$A,$C3716,DATOS!$G:$G,$N$1,DATOS!$J:$J,$S$1)</f>
        <v>0</v>
      </c>
      <c r="R3716" s="118">
        <f>SUMIFS(DATOS!$F:$F,DATOS!$A:$A,$C3716,DATOS!$G:$G,$O$1,DATOS!$J:$J,$S$1)</f>
        <v>0</v>
      </c>
      <c r="S3716" s="119">
        <f>SUMIFS(DATOS!$F:$F,DATOS!$A:$A,$C3716,DATOS!$G:$G,$P$1,DATOS!$J:$J,$S$1)</f>
        <v>0</v>
      </c>
      <c r="T3716" s="117">
        <f>SUMIFS(DATOS!$F:$F,DATOS!$A:$A,$C3716,DATOS!$G:$G,$N$1,DATOS!$K:$K,$T$1)</f>
        <v>0</v>
      </c>
      <c r="U3716" s="118">
        <f>SUMIFS(DATOS!$F:$F,DATOS!$A:$A,$C3716,DATOS!$G:$G,$O$1,DATOS!$K:$K,$T$1)</f>
        <v>0</v>
      </c>
      <c r="V3716" s="119">
        <f>SUMIFS(DATOS!$F:$F,DATOS!$A:$A,$C3716,DATOS!$G:$G,$P$1,DATOS!$K:$K,$R$1)</f>
        <v>0</v>
      </c>
    </row>
    <row r="3717" spans="1:22">
      <c r="A3717" s="128" t="s">
        <v>452</v>
      </c>
      <c r="B3717" s="128" t="str">
        <f t="shared" ref="B3717:B3754" si="438">MID(C3717,1,I3717)</f>
        <v>2 6 3 632 002 001</v>
      </c>
      <c r="C3717" s="5" t="s">
        <v>10759</v>
      </c>
      <c r="D3717" t="s">
        <v>3498</v>
      </c>
      <c r="E3717" s="127">
        <f t="shared" si="433"/>
        <v>0</v>
      </c>
      <c r="F3717" s="127">
        <f t="shared" si="434"/>
        <v>0</v>
      </c>
      <c r="G3717" s="127">
        <f t="shared" si="435"/>
        <v>0</v>
      </c>
      <c r="H3717" s="131">
        <f t="shared" si="436"/>
        <v>0</v>
      </c>
      <c r="I3717" s="128">
        <f t="shared" si="437"/>
        <v>17</v>
      </c>
      <c r="J3717" s="156" t="str">
        <f t="shared" si="432"/>
        <v>2 6 3 632 002</v>
      </c>
      <c r="K3717" s="118">
        <f>SUMIFS(DATOS!$F:$F,DATOS!$A:$A,$C3717,DATOS!$G:$G,$N$1,DATOS!$E:$E,$Q$1)</f>
        <v>0</v>
      </c>
      <c r="L3717" s="118">
        <f>SUMIFS(DATOS!$F:$F,DATOS!$A:$A,$C3717,DATOS!$G:$G,$O$1,DATOS!$E:$E,$Q$1)</f>
        <v>0</v>
      </c>
      <c r="M3717" s="119">
        <f>SUMIFS(DATOS!$F:$F,DATOS!$A:$A,$C3717,DATOS!$G:$G,$P$1,DATOS!$E:$E,$Q$1)</f>
        <v>0</v>
      </c>
      <c r="N3717" s="117">
        <f>SUMIFS(DATOS!$F:$F,DATOS!$A:$A,$C3717,DATOS!$G:$G,$N$1,DATOS!$L:$L,$R$1)</f>
        <v>0</v>
      </c>
      <c r="O3717" s="118">
        <f>SUMIFS(DATOS!$F:$F,DATOS!$A:$A,$C3717,DATOS!$G:$G,$O$1,DATOS!$L:$L,$R$1)</f>
        <v>0</v>
      </c>
      <c r="P3717" s="119">
        <f>SUMIFS(DATOS!$F:$F,DATOS!$A:$A,$C3717,DATOS!$G:$G,$P$1,DATOS!$L:$L,$R$1)</f>
        <v>0</v>
      </c>
      <c r="Q3717" s="117">
        <f>SUMIFS(DATOS!$F:$F,DATOS!$A:$A,$C3717,DATOS!$G:$G,$N$1,DATOS!$J:$J,$S$1)</f>
        <v>0</v>
      </c>
      <c r="R3717" s="118">
        <f>SUMIFS(DATOS!$F:$F,DATOS!$A:$A,$C3717,DATOS!$G:$G,$O$1,DATOS!$J:$J,$S$1)</f>
        <v>0</v>
      </c>
      <c r="S3717" s="119">
        <f>SUMIFS(DATOS!$F:$F,DATOS!$A:$A,$C3717,DATOS!$G:$G,$P$1,DATOS!$J:$J,$S$1)</f>
        <v>0</v>
      </c>
      <c r="T3717" s="117">
        <f>SUMIFS(DATOS!$F:$F,DATOS!$A:$A,$C3717,DATOS!$G:$G,$N$1,DATOS!$K:$K,$T$1)</f>
        <v>0</v>
      </c>
      <c r="U3717" s="118">
        <f>SUMIFS(DATOS!$F:$F,DATOS!$A:$A,$C3717,DATOS!$G:$G,$O$1,DATOS!$K:$K,$T$1)</f>
        <v>0</v>
      </c>
      <c r="V3717" s="119">
        <f>SUMIFS(DATOS!$F:$F,DATOS!$A:$A,$C3717,DATOS!$G:$G,$P$1,DATOS!$K:$K,$R$1)</f>
        <v>0</v>
      </c>
    </row>
    <row r="3718" spans="1:22">
      <c r="A3718" s="128" t="s">
        <v>452</v>
      </c>
      <c r="B3718" s="128" t="str">
        <f t="shared" si="438"/>
        <v>2 6 3 632 003 001</v>
      </c>
      <c r="C3718" s="5" t="s">
        <v>10760</v>
      </c>
      <c r="D3718" t="s">
        <v>3498</v>
      </c>
      <c r="E3718" s="127">
        <f t="shared" si="433"/>
        <v>0</v>
      </c>
      <c r="F3718" s="127">
        <f t="shared" si="434"/>
        <v>0</v>
      </c>
      <c r="G3718" s="127">
        <f t="shared" si="435"/>
        <v>0</v>
      </c>
      <c r="H3718" s="131">
        <f t="shared" si="436"/>
        <v>0</v>
      </c>
      <c r="I3718" s="128">
        <f t="shared" si="437"/>
        <v>17</v>
      </c>
      <c r="J3718" s="156" t="str">
        <f t="shared" si="432"/>
        <v>2 6 3 632 003</v>
      </c>
      <c r="K3718" s="118">
        <f>SUMIFS(DATOS!$F:$F,DATOS!$A:$A,$C3718,DATOS!$G:$G,$N$1,DATOS!$E:$E,$Q$1)</f>
        <v>0</v>
      </c>
      <c r="L3718" s="118">
        <f>SUMIFS(DATOS!$F:$F,DATOS!$A:$A,$C3718,DATOS!$G:$G,$O$1,DATOS!$E:$E,$Q$1)</f>
        <v>0</v>
      </c>
      <c r="M3718" s="119">
        <f>SUMIFS(DATOS!$F:$F,DATOS!$A:$A,$C3718,DATOS!$G:$G,$P$1,DATOS!$E:$E,$Q$1)</f>
        <v>0</v>
      </c>
      <c r="N3718" s="117">
        <f>SUMIFS(DATOS!$F:$F,DATOS!$A:$A,$C3718,DATOS!$G:$G,$N$1,DATOS!$L:$L,$R$1)</f>
        <v>0</v>
      </c>
      <c r="O3718" s="118">
        <f>SUMIFS(DATOS!$F:$F,DATOS!$A:$A,$C3718,DATOS!$G:$G,$O$1,DATOS!$L:$L,$R$1)</f>
        <v>0</v>
      </c>
      <c r="P3718" s="119">
        <f>SUMIFS(DATOS!$F:$F,DATOS!$A:$A,$C3718,DATOS!$G:$G,$P$1,DATOS!$L:$L,$R$1)</f>
        <v>0</v>
      </c>
      <c r="Q3718" s="117">
        <f>SUMIFS(DATOS!$F:$F,DATOS!$A:$A,$C3718,DATOS!$G:$G,$N$1,DATOS!$J:$J,$S$1)</f>
        <v>0</v>
      </c>
      <c r="R3718" s="118">
        <f>SUMIFS(DATOS!$F:$F,DATOS!$A:$A,$C3718,DATOS!$G:$G,$O$1,DATOS!$J:$J,$S$1)</f>
        <v>0</v>
      </c>
      <c r="S3718" s="119">
        <f>SUMIFS(DATOS!$F:$F,DATOS!$A:$A,$C3718,DATOS!$G:$G,$P$1,DATOS!$J:$J,$S$1)</f>
        <v>0</v>
      </c>
      <c r="T3718" s="117">
        <f>SUMIFS(DATOS!$F:$F,DATOS!$A:$A,$C3718,DATOS!$G:$G,$N$1,DATOS!$K:$K,$T$1)</f>
        <v>0</v>
      </c>
      <c r="U3718" s="118">
        <f>SUMIFS(DATOS!$F:$F,DATOS!$A:$A,$C3718,DATOS!$G:$G,$O$1,DATOS!$K:$K,$T$1)</f>
        <v>0</v>
      </c>
      <c r="V3718" s="119">
        <f>SUMIFS(DATOS!$F:$F,DATOS!$A:$A,$C3718,DATOS!$G:$G,$P$1,DATOS!$K:$K,$R$1)</f>
        <v>0</v>
      </c>
    </row>
    <row r="3719" spans="1:22">
      <c r="A3719" s="128" t="s">
        <v>452</v>
      </c>
      <c r="B3719" s="128" t="str">
        <f t="shared" si="438"/>
        <v>2 6 3 632 004 001</v>
      </c>
      <c r="C3719" s="5" t="s">
        <v>8301</v>
      </c>
      <c r="D3719" t="s">
        <v>3498</v>
      </c>
      <c r="E3719" s="127">
        <f t="shared" si="433"/>
        <v>0</v>
      </c>
      <c r="F3719" s="127">
        <f t="shared" si="434"/>
        <v>0</v>
      </c>
      <c r="G3719" s="127">
        <f t="shared" si="435"/>
        <v>0</v>
      </c>
      <c r="H3719" s="131">
        <f t="shared" si="436"/>
        <v>0</v>
      </c>
      <c r="I3719" s="128">
        <f t="shared" si="437"/>
        <v>17</v>
      </c>
      <c r="J3719" s="156" t="str">
        <f t="shared" si="432"/>
        <v>2 6 3 632 004</v>
      </c>
      <c r="K3719" s="118">
        <f>SUMIFS(DATOS!$F:$F,DATOS!$A:$A,$C3719,DATOS!$G:$G,$N$1,DATOS!$E:$E,$Q$1)</f>
        <v>0</v>
      </c>
      <c r="L3719" s="118">
        <f>SUMIFS(DATOS!$F:$F,DATOS!$A:$A,$C3719,DATOS!$G:$G,$O$1,DATOS!$E:$E,$Q$1)</f>
        <v>0</v>
      </c>
      <c r="M3719" s="119">
        <f>SUMIFS(DATOS!$F:$F,DATOS!$A:$A,$C3719,DATOS!$G:$G,$P$1,DATOS!$E:$E,$Q$1)</f>
        <v>0</v>
      </c>
      <c r="N3719" s="117">
        <f>SUMIFS(DATOS!$F:$F,DATOS!$A:$A,$C3719,DATOS!$G:$G,$N$1,DATOS!$L:$L,$R$1)</f>
        <v>0</v>
      </c>
      <c r="O3719" s="118">
        <f>SUMIFS(DATOS!$F:$F,DATOS!$A:$A,$C3719,DATOS!$G:$G,$O$1,DATOS!$L:$L,$R$1)</f>
        <v>0</v>
      </c>
      <c r="P3719" s="119">
        <f>SUMIFS(DATOS!$F:$F,DATOS!$A:$A,$C3719,DATOS!$G:$G,$P$1,DATOS!$L:$L,$R$1)</f>
        <v>0</v>
      </c>
      <c r="Q3719" s="117">
        <f>SUMIFS(DATOS!$F:$F,DATOS!$A:$A,$C3719,DATOS!$G:$G,$N$1,DATOS!$J:$J,$S$1)</f>
        <v>0</v>
      </c>
      <c r="R3719" s="118">
        <f>SUMIFS(DATOS!$F:$F,DATOS!$A:$A,$C3719,DATOS!$G:$G,$O$1,DATOS!$J:$J,$S$1)</f>
        <v>0</v>
      </c>
      <c r="S3719" s="119">
        <f>SUMIFS(DATOS!$F:$F,DATOS!$A:$A,$C3719,DATOS!$G:$G,$P$1,DATOS!$J:$J,$S$1)</f>
        <v>0</v>
      </c>
      <c r="T3719" s="117">
        <f>SUMIFS(DATOS!$F:$F,DATOS!$A:$A,$C3719,DATOS!$G:$G,$N$1,DATOS!$K:$K,$T$1)</f>
        <v>0</v>
      </c>
      <c r="U3719" s="118">
        <f>SUMIFS(DATOS!$F:$F,DATOS!$A:$A,$C3719,DATOS!$G:$G,$O$1,DATOS!$K:$K,$T$1)</f>
        <v>0</v>
      </c>
      <c r="V3719" s="119">
        <f>SUMIFS(DATOS!$F:$F,DATOS!$A:$A,$C3719,DATOS!$G:$G,$P$1,DATOS!$K:$K,$R$1)</f>
        <v>0</v>
      </c>
    </row>
    <row r="3720" spans="1:22">
      <c r="A3720" s="128" t="s">
        <v>452</v>
      </c>
      <c r="B3720" s="128" t="str">
        <f t="shared" si="438"/>
        <v>2 6 3 632 005 001</v>
      </c>
      <c r="C3720" s="5" t="s">
        <v>10761</v>
      </c>
      <c r="D3720" t="s">
        <v>3498</v>
      </c>
      <c r="E3720" s="127">
        <f t="shared" si="433"/>
        <v>0</v>
      </c>
      <c r="F3720" s="127">
        <f t="shared" si="434"/>
        <v>0</v>
      </c>
      <c r="G3720" s="127">
        <f t="shared" si="435"/>
        <v>0</v>
      </c>
      <c r="H3720" s="131">
        <f t="shared" si="436"/>
        <v>0</v>
      </c>
      <c r="I3720" s="128">
        <f t="shared" si="437"/>
        <v>17</v>
      </c>
      <c r="J3720" s="156" t="str">
        <f t="shared" si="432"/>
        <v>2 6 3 632 005</v>
      </c>
      <c r="K3720" s="118">
        <f>SUMIFS(DATOS!$F:$F,DATOS!$A:$A,$C3720,DATOS!$G:$G,$N$1,DATOS!$E:$E,$Q$1)</f>
        <v>0</v>
      </c>
      <c r="L3720" s="118">
        <f>SUMIFS(DATOS!$F:$F,DATOS!$A:$A,$C3720,DATOS!$G:$G,$O$1,DATOS!$E:$E,$Q$1)</f>
        <v>0</v>
      </c>
      <c r="M3720" s="119">
        <f>SUMIFS(DATOS!$F:$F,DATOS!$A:$A,$C3720,DATOS!$G:$G,$P$1,DATOS!$E:$E,$Q$1)</f>
        <v>0</v>
      </c>
      <c r="N3720" s="117">
        <f>SUMIFS(DATOS!$F:$F,DATOS!$A:$A,$C3720,DATOS!$G:$G,$N$1,DATOS!$L:$L,$R$1)</f>
        <v>0</v>
      </c>
      <c r="O3720" s="118">
        <f>SUMIFS(DATOS!$F:$F,DATOS!$A:$A,$C3720,DATOS!$G:$G,$O$1,DATOS!$L:$L,$R$1)</f>
        <v>0</v>
      </c>
      <c r="P3720" s="119">
        <f>SUMIFS(DATOS!$F:$F,DATOS!$A:$A,$C3720,DATOS!$G:$G,$P$1,DATOS!$L:$L,$R$1)</f>
        <v>0</v>
      </c>
      <c r="Q3720" s="117">
        <f>SUMIFS(DATOS!$F:$F,DATOS!$A:$A,$C3720,DATOS!$G:$G,$N$1,DATOS!$J:$J,$S$1)</f>
        <v>0</v>
      </c>
      <c r="R3720" s="118">
        <f>SUMIFS(DATOS!$F:$F,DATOS!$A:$A,$C3720,DATOS!$G:$G,$O$1,DATOS!$J:$J,$S$1)</f>
        <v>0</v>
      </c>
      <c r="S3720" s="119">
        <f>SUMIFS(DATOS!$F:$F,DATOS!$A:$A,$C3720,DATOS!$G:$G,$P$1,DATOS!$J:$J,$S$1)</f>
        <v>0</v>
      </c>
      <c r="T3720" s="117">
        <f>SUMIFS(DATOS!$F:$F,DATOS!$A:$A,$C3720,DATOS!$G:$G,$N$1,DATOS!$K:$K,$T$1)</f>
        <v>0</v>
      </c>
      <c r="U3720" s="118">
        <f>SUMIFS(DATOS!$F:$F,DATOS!$A:$A,$C3720,DATOS!$G:$G,$O$1,DATOS!$K:$K,$T$1)</f>
        <v>0</v>
      </c>
      <c r="V3720" s="119">
        <f>SUMIFS(DATOS!$F:$F,DATOS!$A:$A,$C3720,DATOS!$G:$G,$P$1,DATOS!$K:$K,$R$1)</f>
        <v>0</v>
      </c>
    </row>
    <row r="3721" spans="1:22">
      <c r="A3721" s="128" t="s">
        <v>452</v>
      </c>
      <c r="B3721" s="128" t="str">
        <f t="shared" si="438"/>
        <v>2 7 1 711 001 001</v>
      </c>
      <c r="C3721" s="5" t="s">
        <v>5715</v>
      </c>
      <c r="D3721" t="s">
        <v>3500</v>
      </c>
      <c r="E3721" s="127">
        <f t="shared" si="433"/>
        <v>0</v>
      </c>
      <c r="F3721" s="127">
        <f t="shared" si="434"/>
        <v>0</v>
      </c>
      <c r="G3721" s="127">
        <f t="shared" si="435"/>
        <v>0</v>
      </c>
      <c r="H3721" s="131">
        <f t="shared" si="436"/>
        <v>0</v>
      </c>
      <c r="I3721" s="128">
        <f t="shared" si="437"/>
        <v>17</v>
      </c>
      <c r="J3721" s="156" t="str">
        <f t="shared" si="432"/>
        <v>2 7 1 711 001</v>
      </c>
      <c r="K3721" s="118">
        <f>SUMIFS(DATOS!$F:$F,DATOS!$A:$A,$C3721,DATOS!$G:$G,$N$1,DATOS!$E:$E,$Q$1)</f>
        <v>0</v>
      </c>
      <c r="L3721" s="118">
        <f>SUMIFS(DATOS!$F:$F,DATOS!$A:$A,$C3721,DATOS!$G:$G,$O$1,DATOS!$E:$E,$Q$1)</f>
        <v>0</v>
      </c>
      <c r="M3721" s="119">
        <f>SUMIFS(DATOS!$F:$F,DATOS!$A:$A,$C3721,DATOS!$G:$G,$P$1,DATOS!$E:$E,$Q$1)</f>
        <v>0</v>
      </c>
      <c r="N3721" s="117">
        <f>SUMIFS(DATOS!$F:$F,DATOS!$A:$A,$C3721,DATOS!$G:$G,$N$1,DATOS!$L:$L,$R$1)</f>
        <v>0</v>
      </c>
      <c r="O3721" s="118">
        <f>SUMIFS(DATOS!$F:$F,DATOS!$A:$A,$C3721,DATOS!$G:$G,$O$1,DATOS!$L:$L,$R$1)</f>
        <v>0</v>
      </c>
      <c r="P3721" s="119">
        <f>SUMIFS(DATOS!$F:$F,DATOS!$A:$A,$C3721,DATOS!$G:$G,$P$1,DATOS!$L:$L,$R$1)</f>
        <v>0</v>
      </c>
      <c r="Q3721" s="117">
        <f>SUMIFS(DATOS!$F:$F,DATOS!$A:$A,$C3721,DATOS!$G:$G,$N$1,DATOS!$J:$J,$S$1)</f>
        <v>0</v>
      </c>
      <c r="R3721" s="118">
        <f>SUMIFS(DATOS!$F:$F,DATOS!$A:$A,$C3721,DATOS!$G:$G,$O$1,DATOS!$J:$J,$S$1)</f>
        <v>0</v>
      </c>
      <c r="S3721" s="119">
        <f>SUMIFS(DATOS!$F:$F,DATOS!$A:$A,$C3721,DATOS!$G:$G,$P$1,DATOS!$J:$J,$S$1)</f>
        <v>0</v>
      </c>
      <c r="T3721" s="117">
        <f>SUMIFS(DATOS!$F:$F,DATOS!$A:$A,$C3721,DATOS!$G:$G,$N$1,DATOS!$K:$K,$T$1)</f>
        <v>0</v>
      </c>
      <c r="U3721" s="118">
        <f>SUMIFS(DATOS!$F:$F,DATOS!$A:$A,$C3721,DATOS!$G:$G,$O$1,DATOS!$K:$K,$T$1)</f>
        <v>0</v>
      </c>
      <c r="V3721" s="119">
        <f>SUMIFS(DATOS!$F:$F,DATOS!$A:$A,$C3721,DATOS!$G:$G,$P$1,DATOS!$K:$K,$R$1)</f>
        <v>0</v>
      </c>
    </row>
    <row r="3722" spans="1:22">
      <c r="A3722" s="128" t="s">
        <v>452</v>
      </c>
      <c r="B3722" s="128" t="str">
        <f t="shared" si="438"/>
        <v>2 7 1 711 002 001</v>
      </c>
      <c r="C3722" s="5" t="s">
        <v>10762</v>
      </c>
      <c r="D3722" t="s">
        <v>3500</v>
      </c>
      <c r="E3722" s="127">
        <f t="shared" si="433"/>
        <v>0</v>
      </c>
      <c r="F3722" s="127">
        <f t="shared" si="434"/>
        <v>0</v>
      </c>
      <c r="G3722" s="127">
        <f t="shared" si="435"/>
        <v>0</v>
      </c>
      <c r="H3722" s="131">
        <f t="shared" si="436"/>
        <v>0</v>
      </c>
      <c r="I3722" s="128">
        <f t="shared" si="437"/>
        <v>17</v>
      </c>
      <c r="J3722" s="156" t="str">
        <f t="shared" si="432"/>
        <v>2 7 1 711 002</v>
      </c>
      <c r="K3722" s="118">
        <f>SUMIFS(DATOS!$F:$F,DATOS!$A:$A,$C3722,DATOS!$G:$G,$N$1,DATOS!$E:$E,$Q$1)</f>
        <v>0</v>
      </c>
      <c r="L3722" s="118">
        <f>SUMIFS(DATOS!$F:$F,DATOS!$A:$A,$C3722,DATOS!$G:$G,$O$1,DATOS!$E:$E,$Q$1)</f>
        <v>0</v>
      </c>
      <c r="M3722" s="119">
        <f>SUMIFS(DATOS!$F:$F,DATOS!$A:$A,$C3722,DATOS!$G:$G,$P$1,DATOS!$E:$E,$Q$1)</f>
        <v>0</v>
      </c>
      <c r="N3722" s="117">
        <f>SUMIFS(DATOS!$F:$F,DATOS!$A:$A,$C3722,DATOS!$G:$G,$N$1,DATOS!$L:$L,$R$1)</f>
        <v>0</v>
      </c>
      <c r="O3722" s="118">
        <f>SUMIFS(DATOS!$F:$F,DATOS!$A:$A,$C3722,DATOS!$G:$G,$O$1,DATOS!$L:$L,$R$1)</f>
        <v>0</v>
      </c>
      <c r="P3722" s="119">
        <f>SUMIFS(DATOS!$F:$F,DATOS!$A:$A,$C3722,DATOS!$G:$G,$P$1,DATOS!$L:$L,$R$1)</f>
        <v>0</v>
      </c>
      <c r="Q3722" s="117">
        <f>SUMIFS(DATOS!$F:$F,DATOS!$A:$A,$C3722,DATOS!$G:$G,$N$1,DATOS!$J:$J,$S$1)</f>
        <v>0</v>
      </c>
      <c r="R3722" s="118">
        <f>SUMIFS(DATOS!$F:$F,DATOS!$A:$A,$C3722,DATOS!$G:$G,$O$1,DATOS!$J:$J,$S$1)</f>
        <v>0</v>
      </c>
      <c r="S3722" s="119">
        <f>SUMIFS(DATOS!$F:$F,DATOS!$A:$A,$C3722,DATOS!$G:$G,$P$1,DATOS!$J:$J,$S$1)</f>
        <v>0</v>
      </c>
      <c r="T3722" s="117">
        <f>SUMIFS(DATOS!$F:$F,DATOS!$A:$A,$C3722,DATOS!$G:$G,$N$1,DATOS!$K:$K,$T$1)</f>
        <v>0</v>
      </c>
      <c r="U3722" s="118">
        <f>SUMIFS(DATOS!$F:$F,DATOS!$A:$A,$C3722,DATOS!$G:$G,$O$1,DATOS!$K:$K,$T$1)</f>
        <v>0</v>
      </c>
      <c r="V3722" s="119">
        <f>SUMIFS(DATOS!$F:$F,DATOS!$A:$A,$C3722,DATOS!$G:$G,$P$1,DATOS!$K:$K,$R$1)</f>
        <v>0</v>
      </c>
    </row>
    <row r="3723" spans="1:22">
      <c r="A3723" s="128" t="s">
        <v>452</v>
      </c>
      <c r="B3723" s="128" t="str">
        <f t="shared" si="438"/>
        <v>2 7 1 711 003 001</v>
      </c>
      <c r="C3723" s="5" t="s">
        <v>10763</v>
      </c>
      <c r="D3723" t="s">
        <v>3500</v>
      </c>
      <c r="E3723" s="127">
        <f t="shared" si="433"/>
        <v>0</v>
      </c>
      <c r="F3723" s="127">
        <f t="shared" si="434"/>
        <v>0</v>
      </c>
      <c r="G3723" s="127">
        <f t="shared" si="435"/>
        <v>0</v>
      </c>
      <c r="H3723" s="131">
        <f t="shared" si="436"/>
        <v>0</v>
      </c>
      <c r="I3723" s="128">
        <f t="shared" si="437"/>
        <v>17</v>
      </c>
      <c r="J3723" s="156" t="str">
        <f t="shared" si="432"/>
        <v>2 7 1 711 003</v>
      </c>
      <c r="K3723" s="118">
        <f>SUMIFS(DATOS!$F:$F,DATOS!$A:$A,$C3723,DATOS!$G:$G,$N$1,DATOS!$E:$E,$Q$1)</f>
        <v>0</v>
      </c>
      <c r="L3723" s="118">
        <f>SUMIFS(DATOS!$F:$F,DATOS!$A:$A,$C3723,DATOS!$G:$G,$O$1,DATOS!$E:$E,$Q$1)</f>
        <v>0</v>
      </c>
      <c r="M3723" s="119">
        <f>SUMIFS(DATOS!$F:$F,DATOS!$A:$A,$C3723,DATOS!$G:$G,$P$1,DATOS!$E:$E,$Q$1)</f>
        <v>0</v>
      </c>
      <c r="N3723" s="117">
        <f>SUMIFS(DATOS!$F:$F,DATOS!$A:$A,$C3723,DATOS!$G:$G,$N$1,DATOS!$L:$L,$R$1)</f>
        <v>0</v>
      </c>
      <c r="O3723" s="118">
        <f>SUMIFS(DATOS!$F:$F,DATOS!$A:$A,$C3723,DATOS!$G:$G,$O$1,DATOS!$L:$L,$R$1)</f>
        <v>0</v>
      </c>
      <c r="P3723" s="119">
        <f>SUMIFS(DATOS!$F:$F,DATOS!$A:$A,$C3723,DATOS!$G:$G,$P$1,DATOS!$L:$L,$R$1)</f>
        <v>0</v>
      </c>
      <c r="Q3723" s="117">
        <f>SUMIFS(DATOS!$F:$F,DATOS!$A:$A,$C3723,DATOS!$G:$G,$N$1,DATOS!$J:$J,$S$1)</f>
        <v>0</v>
      </c>
      <c r="R3723" s="118">
        <f>SUMIFS(DATOS!$F:$F,DATOS!$A:$A,$C3723,DATOS!$G:$G,$O$1,DATOS!$J:$J,$S$1)</f>
        <v>0</v>
      </c>
      <c r="S3723" s="119">
        <f>SUMIFS(DATOS!$F:$F,DATOS!$A:$A,$C3723,DATOS!$G:$G,$P$1,DATOS!$J:$J,$S$1)</f>
        <v>0</v>
      </c>
      <c r="T3723" s="117">
        <f>SUMIFS(DATOS!$F:$F,DATOS!$A:$A,$C3723,DATOS!$G:$G,$N$1,DATOS!$K:$K,$T$1)</f>
        <v>0</v>
      </c>
      <c r="U3723" s="118">
        <f>SUMIFS(DATOS!$F:$F,DATOS!$A:$A,$C3723,DATOS!$G:$G,$O$1,DATOS!$K:$K,$T$1)</f>
        <v>0</v>
      </c>
      <c r="V3723" s="119">
        <f>SUMIFS(DATOS!$F:$F,DATOS!$A:$A,$C3723,DATOS!$G:$G,$P$1,DATOS!$K:$K,$R$1)</f>
        <v>0</v>
      </c>
    </row>
    <row r="3724" spans="1:22">
      <c r="A3724" s="128" t="s">
        <v>452</v>
      </c>
      <c r="B3724" s="128" t="str">
        <f t="shared" si="438"/>
        <v>2 7 1 711 004 001</v>
      </c>
      <c r="C3724" s="5" t="s">
        <v>10764</v>
      </c>
      <c r="D3724" t="s">
        <v>3500</v>
      </c>
      <c r="E3724" s="127">
        <f t="shared" si="433"/>
        <v>0</v>
      </c>
      <c r="F3724" s="127">
        <f t="shared" si="434"/>
        <v>0</v>
      </c>
      <c r="G3724" s="127">
        <f t="shared" si="435"/>
        <v>0</v>
      </c>
      <c r="H3724" s="131">
        <f t="shared" si="436"/>
        <v>0</v>
      </c>
      <c r="I3724" s="128">
        <f t="shared" si="437"/>
        <v>17</v>
      </c>
      <c r="J3724" s="156" t="str">
        <f t="shared" si="432"/>
        <v>2 7 1 711 004</v>
      </c>
      <c r="K3724" s="118">
        <f>SUMIFS(DATOS!$F:$F,DATOS!$A:$A,$C3724,DATOS!$G:$G,$N$1,DATOS!$E:$E,$Q$1)</f>
        <v>0</v>
      </c>
      <c r="L3724" s="118">
        <f>SUMIFS(DATOS!$F:$F,DATOS!$A:$A,$C3724,DATOS!$G:$G,$O$1,DATOS!$E:$E,$Q$1)</f>
        <v>0</v>
      </c>
      <c r="M3724" s="119">
        <f>SUMIFS(DATOS!$F:$F,DATOS!$A:$A,$C3724,DATOS!$G:$G,$P$1,DATOS!$E:$E,$Q$1)</f>
        <v>0</v>
      </c>
      <c r="N3724" s="117">
        <f>SUMIFS(DATOS!$F:$F,DATOS!$A:$A,$C3724,DATOS!$G:$G,$N$1,DATOS!$L:$L,$R$1)</f>
        <v>0</v>
      </c>
      <c r="O3724" s="118">
        <f>SUMIFS(DATOS!$F:$F,DATOS!$A:$A,$C3724,DATOS!$G:$G,$O$1,DATOS!$L:$L,$R$1)</f>
        <v>0</v>
      </c>
      <c r="P3724" s="119">
        <f>SUMIFS(DATOS!$F:$F,DATOS!$A:$A,$C3724,DATOS!$G:$G,$P$1,DATOS!$L:$L,$R$1)</f>
        <v>0</v>
      </c>
      <c r="Q3724" s="117">
        <f>SUMIFS(DATOS!$F:$F,DATOS!$A:$A,$C3724,DATOS!$G:$G,$N$1,DATOS!$J:$J,$S$1)</f>
        <v>0</v>
      </c>
      <c r="R3724" s="118">
        <f>SUMIFS(DATOS!$F:$F,DATOS!$A:$A,$C3724,DATOS!$G:$G,$O$1,DATOS!$J:$J,$S$1)</f>
        <v>0</v>
      </c>
      <c r="S3724" s="119">
        <f>SUMIFS(DATOS!$F:$F,DATOS!$A:$A,$C3724,DATOS!$G:$G,$P$1,DATOS!$J:$J,$S$1)</f>
        <v>0</v>
      </c>
      <c r="T3724" s="117">
        <f>SUMIFS(DATOS!$F:$F,DATOS!$A:$A,$C3724,DATOS!$G:$G,$N$1,DATOS!$K:$K,$T$1)</f>
        <v>0</v>
      </c>
      <c r="U3724" s="118">
        <f>SUMIFS(DATOS!$F:$F,DATOS!$A:$A,$C3724,DATOS!$G:$G,$O$1,DATOS!$K:$K,$T$1)</f>
        <v>0</v>
      </c>
      <c r="V3724" s="119">
        <f>SUMIFS(DATOS!$F:$F,DATOS!$A:$A,$C3724,DATOS!$G:$G,$P$1,DATOS!$K:$K,$R$1)</f>
        <v>0</v>
      </c>
    </row>
    <row r="3725" spans="1:22">
      <c r="A3725" s="128" t="s">
        <v>452</v>
      </c>
      <c r="B3725" s="128" t="str">
        <f t="shared" si="438"/>
        <v>2 7 1 711 005 001</v>
      </c>
      <c r="C3725" s="5" t="s">
        <v>10765</v>
      </c>
      <c r="D3725" t="s">
        <v>3500</v>
      </c>
      <c r="E3725" s="127">
        <f t="shared" si="433"/>
        <v>0</v>
      </c>
      <c r="F3725" s="127">
        <f t="shared" si="434"/>
        <v>0</v>
      </c>
      <c r="G3725" s="127">
        <f t="shared" si="435"/>
        <v>0</v>
      </c>
      <c r="H3725" s="131">
        <f t="shared" si="436"/>
        <v>0</v>
      </c>
      <c r="I3725" s="128">
        <f t="shared" si="437"/>
        <v>17</v>
      </c>
      <c r="J3725" s="156" t="str">
        <f t="shared" si="432"/>
        <v>2 7 1 711 005</v>
      </c>
      <c r="K3725" s="118">
        <f>SUMIFS(DATOS!$F:$F,DATOS!$A:$A,$C3725,DATOS!$G:$G,$N$1,DATOS!$E:$E,$Q$1)</f>
        <v>0</v>
      </c>
      <c r="L3725" s="118">
        <f>SUMIFS(DATOS!$F:$F,DATOS!$A:$A,$C3725,DATOS!$G:$G,$O$1,DATOS!$E:$E,$Q$1)</f>
        <v>0</v>
      </c>
      <c r="M3725" s="119">
        <f>SUMIFS(DATOS!$F:$F,DATOS!$A:$A,$C3725,DATOS!$G:$G,$P$1,DATOS!$E:$E,$Q$1)</f>
        <v>0</v>
      </c>
      <c r="N3725" s="117">
        <f>SUMIFS(DATOS!$F:$F,DATOS!$A:$A,$C3725,DATOS!$G:$G,$N$1,DATOS!$L:$L,$R$1)</f>
        <v>0</v>
      </c>
      <c r="O3725" s="118">
        <f>SUMIFS(DATOS!$F:$F,DATOS!$A:$A,$C3725,DATOS!$G:$G,$O$1,DATOS!$L:$L,$R$1)</f>
        <v>0</v>
      </c>
      <c r="P3725" s="119">
        <f>SUMIFS(DATOS!$F:$F,DATOS!$A:$A,$C3725,DATOS!$G:$G,$P$1,DATOS!$L:$L,$R$1)</f>
        <v>0</v>
      </c>
      <c r="Q3725" s="117">
        <f>SUMIFS(DATOS!$F:$F,DATOS!$A:$A,$C3725,DATOS!$G:$G,$N$1,DATOS!$J:$J,$S$1)</f>
        <v>0</v>
      </c>
      <c r="R3725" s="118">
        <f>SUMIFS(DATOS!$F:$F,DATOS!$A:$A,$C3725,DATOS!$G:$G,$O$1,DATOS!$J:$J,$S$1)</f>
        <v>0</v>
      </c>
      <c r="S3725" s="119">
        <f>SUMIFS(DATOS!$F:$F,DATOS!$A:$A,$C3725,DATOS!$G:$G,$P$1,DATOS!$J:$J,$S$1)</f>
        <v>0</v>
      </c>
      <c r="T3725" s="117">
        <f>SUMIFS(DATOS!$F:$F,DATOS!$A:$A,$C3725,DATOS!$G:$G,$N$1,DATOS!$K:$K,$T$1)</f>
        <v>0</v>
      </c>
      <c r="U3725" s="118">
        <f>SUMIFS(DATOS!$F:$F,DATOS!$A:$A,$C3725,DATOS!$G:$G,$O$1,DATOS!$K:$K,$T$1)</f>
        <v>0</v>
      </c>
      <c r="V3725" s="119">
        <f>SUMIFS(DATOS!$F:$F,DATOS!$A:$A,$C3725,DATOS!$G:$G,$P$1,DATOS!$K:$K,$R$1)</f>
        <v>0</v>
      </c>
    </row>
    <row r="3726" spans="1:22">
      <c r="A3726" s="128" t="s">
        <v>452</v>
      </c>
      <c r="B3726" s="128" t="str">
        <f t="shared" si="438"/>
        <v>2 7 1 712 001 001</v>
      </c>
      <c r="C3726" s="5" t="s">
        <v>5723</v>
      </c>
      <c r="D3726" t="s">
        <v>3501</v>
      </c>
      <c r="E3726" s="127">
        <f t="shared" si="433"/>
        <v>0</v>
      </c>
      <c r="F3726" s="127">
        <f t="shared" si="434"/>
        <v>0</v>
      </c>
      <c r="G3726" s="127">
        <f t="shared" si="435"/>
        <v>0</v>
      </c>
      <c r="H3726" s="131">
        <f t="shared" si="436"/>
        <v>0</v>
      </c>
      <c r="I3726" s="128">
        <f t="shared" si="437"/>
        <v>17</v>
      </c>
      <c r="J3726" s="156" t="str">
        <f t="shared" si="432"/>
        <v>2 7 1 712 001</v>
      </c>
      <c r="K3726" s="118">
        <f>SUMIFS(DATOS!$F:$F,DATOS!$A:$A,$C3726,DATOS!$G:$G,$N$1,DATOS!$E:$E,$Q$1)</f>
        <v>0</v>
      </c>
      <c r="L3726" s="118">
        <f>SUMIFS(DATOS!$F:$F,DATOS!$A:$A,$C3726,DATOS!$G:$G,$O$1,DATOS!$E:$E,$Q$1)</f>
        <v>0</v>
      </c>
      <c r="M3726" s="119">
        <f>SUMIFS(DATOS!$F:$F,DATOS!$A:$A,$C3726,DATOS!$G:$G,$P$1,DATOS!$E:$E,$Q$1)</f>
        <v>0</v>
      </c>
      <c r="N3726" s="117">
        <f>SUMIFS(DATOS!$F:$F,DATOS!$A:$A,$C3726,DATOS!$G:$G,$N$1,DATOS!$L:$L,$R$1)</f>
        <v>0</v>
      </c>
      <c r="O3726" s="118">
        <f>SUMIFS(DATOS!$F:$F,DATOS!$A:$A,$C3726,DATOS!$G:$G,$O$1,DATOS!$L:$L,$R$1)</f>
        <v>0</v>
      </c>
      <c r="P3726" s="119">
        <f>SUMIFS(DATOS!$F:$F,DATOS!$A:$A,$C3726,DATOS!$G:$G,$P$1,DATOS!$L:$L,$R$1)</f>
        <v>0</v>
      </c>
      <c r="Q3726" s="117">
        <f>SUMIFS(DATOS!$F:$F,DATOS!$A:$A,$C3726,DATOS!$G:$G,$N$1,DATOS!$J:$J,$S$1)</f>
        <v>0</v>
      </c>
      <c r="R3726" s="118">
        <f>SUMIFS(DATOS!$F:$F,DATOS!$A:$A,$C3726,DATOS!$G:$G,$O$1,DATOS!$J:$J,$S$1)</f>
        <v>0</v>
      </c>
      <c r="S3726" s="119">
        <f>SUMIFS(DATOS!$F:$F,DATOS!$A:$A,$C3726,DATOS!$G:$G,$P$1,DATOS!$J:$J,$S$1)</f>
        <v>0</v>
      </c>
      <c r="T3726" s="117">
        <f>SUMIFS(DATOS!$F:$F,DATOS!$A:$A,$C3726,DATOS!$G:$G,$N$1,DATOS!$K:$K,$T$1)</f>
        <v>0</v>
      </c>
      <c r="U3726" s="118">
        <f>SUMIFS(DATOS!$F:$F,DATOS!$A:$A,$C3726,DATOS!$G:$G,$O$1,DATOS!$K:$K,$T$1)</f>
        <v>0</v>
      </c>
      <c r="V3726" s="119">
        <f>SUMIFS(DATOS!$F:$F,DATOS!$A:$A,$C3726,DATOS!$G:$G,$P$1,DATOS!$K:$K,$R$1)</f>
        <v>0</v>
      </c>
    </row>
    <row r="3727" spans="1:22">
      <c r="A3727" s="128" t="s">
        <v>452</v>
      </c>
      <c r="B3727" s="128" t="str">
        <f t="shared" si="438"/>
        <v>2 7 1 712 002 001</v>
      </c>
      <c r="C3727" s="5" t="s">
        <v>10766</v>
      </c>
      <c r="D3727" t="s">
        <v>3501</v>
      </c>
      <c r="E3727" s="127">
        <f t="shared" si="433"/>
        <v>0</v>
      </c>
      <c r="F3727" s="127">
        <f t="shared" si="434"/>
        <v>0</v>
      </c>
      <c r="G3727" s="127">
        <f t="shared" si="435"/>
        <v>0</v>
      </c>
      <c r="H3727" s="131">
        <f t="shared" si="436"/>
        <v>0</v>
      </c>
      <c r="I3727" s="128">
        <f t="shared" si="437"/>
        <v>17</v>
      </c>
      <c r="J3727" s="156" t="str">
        <f t="shared" si="432"/>
        <v>2 7 1 712 002</v>
      </c>
      <c r="K3727" s="118">
        <f>SUMIFS(DATOS!$F:$F,DATOS!$A:$A,$C3727,DATOS!$G:$G,$N$1,DATOS!$E:$E,$Q$1)</f>
        <v>0</v>
      </c>
      <c r="L3727" s="118">
        <f>SUMIFS(DATOS!$F:$F,DATOS!$A:$A,$C3727,DATOS!$G:$G,$O$1,DATOS!$E:$E,$Q$1)</f>
        <v>0</v>
      </c>
      <c r="M3727" s="119">
        <f>SUMIFS(DATOS!$F:$F,DATOS!$A:$A,$C3727,DATOS!$G:$G,$P$1,DATOS!$E:$E,$Q$1)</f>
        <v>0</v>
      </c>
      <c r="N3727" s="117">
        <f>SUMIFS(DATOS!$F:$F,DATOS!$A:$A,$C3727,DATOS!$G:$G,$N$1,DATOS!$L:$L,$R$1)</f>
        <v>0</v>
      </c>
      <c r="O3727" s="118">
        <f>SUMIFS(DATOS!$F:$F,DATOS!$A:$A,$C3727,DATOS!$G:$G,$O$1,DATOS!$L:$L,$R$1)</f>
        <v>0</v>
      </c>
      <c r="P3727" s="119">
        <f>SUMIFS(DATOS!$F:$F,DATOS!$A:$A,$C3727,DATOS!$G:$G,$P$1,DATOS!$L:$L,$R$1)</f>
        <v>0</v>
      </c>
      <c r="Q3727" s="117">
        <f>SUMIFS(DATOS!$F:$F,DATOS!$A:$A,$C3727,DATOS!$G:$G,$N$1,DATOS!$J:$J,$S$1)</f>
        <v>0</v>
      </c>
      <c r="R3727" s="118">
        <f>SUMIFS(DATOS!$F:$F,DATOS!$A:$A,$C3727,DATOS!$G:$G,$O$1,DATOS!$J:$J,$S$1)</f>
        <v>0</v>
      </c>
      <c r="S3727" s="119">
        <f>SUMIFS(DATOS!$F:$F,DATOS!$A:$A,$C3727,DATOS!$G:$G,$P$1,DATOS!$J:$J,$S$1)</f>
        <v>0</v>
      </c>
      <c r="T3727" s="117">
        <f>SUMIFS(DATOS!$F:$F,DATOS!$A:$A,$C3727,DATOS!$G:$G,$N$1,DATOS!$K:$K,$T$1)</f>
        <v>0</v>
      </c>
      <c r="U3727" s="118">
        <f>SUMIFS(DATOS!$F:$F,DATOS!$A:$A,$C3727,DATOS!$G:$G,$O$1,DATOS!$K:$K,$T$1)</f>
        <v>0</v>
      </c>
      <c r="V3727" s="119">
        <f>SUMIFS(DATOS!$F:$F,DATOS!$A:$A,$C3727,DATOS!$G:$G,$P$1,DATOS!$K:$K,$R$1)</f>
        <v>0</v>
      </c>
    </row>
    <row r="3728" spans="1:22">
      <c r="A3728" s="128" t="s">
        <v>452</v>
      </c>
      <c r="B3728" s="128" t="str">
        <f t="shared" si="438"/>
        <v>2 7 1 712 003 001</v>
      </c>
      <c r="C3728" s="5" t="s">
        <v>10767</v>
      </c>
      <c r="D3728" t="s">
        <v>3501</v>
      </c>
      <c r="E3728" s="127">
        <f t="shared" si="433"/>
        <v>0</v>
      </c>
      <c r="F3728" s="127">
        <f t="shared" si="434"/>
        <v>0</v>
      </c>
      <c r="G3728" s="127">
        <f t="shared" si="435"/>
        <v>0</v>
      </c>
      <c r="H3728" s="131">
        <f t="shared" si="436"/>
        <v>0</v>
      </c>
      <c r="I3728" s="128">
        <f t="shared" si="437"/>
        <v>17</v>
      </c>
      <c r="J3728" s="156" t="str">
        <f t="shared" si="432"/>
        <v>2 7 1 712 003</v>
      </c>
      <c r="K3728" s="118">
        <f>SUMIFS(DATOS!$F:$F,DATOS!$A:$A,$C3728,DATOS!$G:$G,$N$1,DATOS!$E:$E,$Q$1)</f>
        <v>0</v>
      </c>
      <c r="L3728" s="118">
        <f>SUMIFS(DATOS!$F:$F,DATOS!$A:$A,$C3728,DATOS!$G:$G,$O$1,DATOS!$E:$E,$Q$1)</f>
        <v>0</v>
      </c>
      <c r="M3728" s="119">
        <f>SUMIFS(DATOS!$F:$F,DATOS!$A:$A,$C3728,DATOS!$G:$G,$P$1,DATOS!$E:$E,$Q$1)</f>
        <v>0</v>
      </c>
      <c r="N3728" s="117">
        <f>SUMIFS(DATOS!$F:$F,DATOS!$A:$A,$C3728,DATOS!$G:$G,$N$1,DATOS!$L:$L,$R$1)</f>
        <v>0</v>
      </c>
      <c r="O3728" s="118">
        <f>SUMIFS(DATOS!$F:$F,DATOS!$A:$A,$C3728,DATOS!$G:$G,$O$1,DATOS!$L:$L,$R$1)</f>
        <v>0</v>
      </c>
      <c r="P3728" s="119">
        <f>SUMIFS(DATOS!$F:$F,DATOS!$A:$A,$C3728,DATOS!$G:$G,$P$1,DATOS!$L:$L,$R$1)</f>
        <v>0</v>
      </c>
      <c r="Q3728" s="117">
        <f>SUMIFS(DATOS!$F:$F,DATOS!$A:$A,$C3728,DATOS!$G:$G,$N$1,DATOS!$J:$J,$S$1)</f>
        <v>0</v>
      </c>
      <c r="R3728" s="118">
        <f>SUMIFS(DATOS!$F:$F,DATOS!$A:$A,$C3728,DATOS!$G:$G,$O$1,DATOS!$J:$J,$S$1)</f>
        <v>0</v>
      </c>
      <c r="S3728" s="119">
        <f>SUMIFS(DATOS!$F:$F,DATOS!$A:$A,$C3728,DATOS!$G:$G,$P$1,DATOS!$J:$J,$S$1)</f>
        <v>0</v>
      </c>
      <c r="T3728" s="117">
        <f>SUMIFS(DATOS!$F:$F,DATOS!$A:$A,$C3728,DATOS!$G:$G,$N$1,DATOS!$K:$K,$T$1)</f>
        <v>0</v>
      </c>
      <c r="U3728" s="118">
        <f>SUMIFS(DATOS!$F:$F,DATOS!$A:$A,$C3728,DATOS!$G:$G,$O$1,DATOS!$K:$K,$T$1)</f>
        <v>0</v>
      </c>
      <c r="V3728" s="119">
        <f>SUMIFS(DATOS!$F:$F,DATOS!$A:$A,$C3728,DATOS!$G:$G,$P$1,DATOS!$K:$K,$R$1)</f>
        <v>0</v>
      </c>
    </row>
    <row r="3729" spans="1:22">
      <c r="A3729" s="128" t="s">
        <v>452</v>
      </c>
      <c r="B3729" s="128" t="str">
        <f t="shared" si="438"/>
        <v>2 7 1 712 004 001</v>
      </c>
      <c r="C3729" s="5" t="s">
        <v>10768</v>
      </c>
      <c r="D3729" t="s">
        <v>3501</v>
      </c>
      <c r="E3729" s="127">
        <f t="shared" si="433"/>
        <v>0</v>
      </c>
      <c r="F3729" s="127">
        <f t="shared" si="434"/>
        <v>0</v>
      </c>
      <c r="G3729" s="127">
        <f t="shared" si="435"/>
        <v>0</v>
      </c>
      <c r="H3729" s="131">
        <f t="shared" si="436"/>
        <v>0</v>
      </c>
      <c r="I3729" s="128">
        <f t="shared" si="437"/>
        <v>17</v>
      </c>
      <c r="J3729" s="156" t="str">
        <f t="shared" si="432"/>
        <v>2 7 1 712 004</v>
      </c>
      <c r="K3729" s="118">
        <f>SUMIFS(DATOS!$F:$F,DATOS!$A:$A,$C3729,DATOS!$G:$G,$N$1,DATOS!$E:$E,$Q$1)</f>
        <v>0</v>
      </c>
      <c r="L3729" s="118">
        <f>SUMIFS(DATOS!$F:$F,DATOS!$A:$A,$C3729,DATOS!$G:$G,$O$1,DATOS!$E:$E,$Q$1)</f>
        <v>0</v>
      </c>
      <c r="M3729" s="119">
        <f>SUMIFS(DATOS!$F:$F,DATOS!$A:$A,$C3729,DATOS!$G:$G,$P$1,DATOS!$E:$E,$Q$1)</f>
        <v>0</v>
      </c>
      <c r="N3729" s="117">
        <f>SUMIFS(DATOS!$F:$F,DATOS!$A:$A,$C3729,DATOS!$G:$G,$N$1,DATOS!$L:$L,$R$1)</f>
        <v>0</v>
      </c>
      <c r="O3729" s="118">
        <f>SUMIFS(DATOS!$F:$F,DATOS!$A:$A,$C3729,DATOS!$G:$G,$O$1,DATOS!$L:$L,$R$1)</f>
        <v>0</v>
      </c>
      <c r="P3729" s="119">
        <f>SUMIFS(DATOS!$F:$F,DATOS!$A:$A,$C3729,DATOS!$G:$G,$P$1,DATOS!$L:$L,$R$1)</f>
        <v>0</v>
      </c>
      <c r="Q3729" s="117">
        <f>SUMIFS(DATOS!$F:$F,DATOS!$A:$A,$C3729,DATOS!$G:$G,$N$1,DATOS!$J:$J,$S$1)</f>
        <v>0</v>
      </c>
      <c r="R3729" s="118">
        <f>SUMIFS(DATOS!$F:$F,DATOS!$A:$A,$C3729,DATOS!$G:$G,$O$1,DATOS!$J:$J,$S$1)</f>
        <v>0</v>
      </c>
      <c r="S3729" s="119">
        <f>SUMIFS(DATOS!$F:$F,DATOS!$A:$A,$C3729,DATOS!$G:$G,$P$1,DATOS!$J:$J,$S$1)</f>
        <v>0</v>
      </c>
      <c r="T3729" s="117">
        <f>SUMIFS(DATOS!$F:$F,DATOS!$A:$A,$C3729,DATOS!$G:$G,$N$1,DATOS!$K:$K,$T$1)</f>
        <v>0</v>
      </c>
      <c r="U3729" s="118">
        <f>SUMIFS(DATOS!$F:$F,DATOS!$A:$A,$C3729,DATOS!$G:$G,$O$1,DATOS!$K:$K,$T$1)</f>
        <v>0</v>
      </c>
      <c r="V3729" s="119">
        <f>SUMIFS(DATOS!$F:$F,DATOS!$A:$A,$C3729,DATOS!$G:$G,$P$1,DATOS!$K:$K,$R$1)</f>
        <v>0</v>
      </c>
    </row>
    <row r="3730" spans="1:22">
      <c r="A3730" s="128" t="s">
        <v>452</v>
      </c>
      <c r="B3730" s="128" t="str">
        <f t="shared" si="438"/>
        <v>2 7 1 712 005 001</v>
      </c>
      <c r="C3730" s="5" t="s">
        <v>10769</v>
      </c>
      <c r="D3730" t="s">
        <v>3501</v>
      </c>
      <c r="E3730" s="127">
        <f t="shared" si="433"/>
        <v>0</v>
      </c>
      <c r="F3730" s="127">
        <f t="shared" si="434"/>
        <v>0</v>
      </c>
      <c r="G3730" s="127">
        <f t="shared" si="435"/>
        <v>0</v>
      </c>
      <c r="H3730" s="131">
        <f t="shared" si="436"/>
        <v>0</v>
      </c>
      <c r="I3730" s="128">
        <f t="shared" si="437"/>
        <v>17</v>
      </c>
      <c r="J3730" s="156" t="str">
        <f t="shared" si="432"/>
        <v>2 7 1 712 005</v>
      </c>
      <c r="K3730" s="118">
        <f>SUMIFS(DATOS!$F:$F,DATOS!$A:$A,$C3730,DATOS!$G:$G,$N$1,DATOS!$E:$E,$Q$1)</f>
        <v>0</v>
      </c>
      <c r="L3730" s="118">
        <f>SUMIFS(DATOS!$F:$F,DATOS!$A:$A,$C3730,DATOS!$G:$G,$O$1,DATOS!$E:$E,$Q$1)</f>
        <v>0</v>
      </c>
      <c r="M3730" s="119">
        <f>SUMIFS(DATOS!$F:$F,DATOS!$A:$A,$C3730,DATOS!$G:$G,$P$1,DATOS!$E:$E,$Q$1)</f>
        <v>0</v>
      </c>
      <c r="N3730" s="117">
        <f>SUMIFS(DATOS!$F:$F,DATOS!$A:$A,$C3730,DATOS!$G:$G,$N$1,DATOS!$L:$L,$R$1)</f>
        <v>0</v>
      </c>
      <c r="O3730" s="118">
        <f>SUMIFS(DATOS!$F:$F,DATOS!$A:$A,$C3730,DATOS!$G:$G,$O$1,DATOS!$L:$L,$R$1)</f>
        <v>0</v>
      </c>
      <c r="P3730" s="119">
        <f>SUMIFS(DATOS!$F:$F,DATOS!$A:$A,$C3730,DATOS!$G:$G,$P$1,DATOS!$L:$L,$R$1)</f>
        <v>0</v>
      </c>
      <c r="Q3730" s="117">
        <f>SUMIFS(DATOS!$F:$F,DATOS!$A:$A,$C3730,DATOS!$G:$G,$N$1,DATOS!$J:$J,$S$1)</f>
        <v>0</v>
      </c>
      <c r="R3730" s="118">
        <f>SUMIFS(DATOS!$F:$F,DATOS!$A:$A,$C3730,DATOS!$G:$G,$O$1,DATOS!$J:$J,$S$1)</f>
        <v>0</v>
      </c>
      <c r="S3730" s="119">
        <f>SUMIFS(DATOS!$F:$F,DATOS!$A:$A,$C3730,DATOS!$G:$G,$P$1,DATOS!$J:$J,$S$1)</f>
        <v>0</v>
      </c>
      <c r="T3730" s="117">
        <f>SUMIFS(DATOS!$F:$F,DATOS!$A:$A,$C3730,DATOS!$G:$G,$N$1,DATOS!$K:$K,$T$1)</f>
        <v>0</v>
      </c>
      <c r="U3730" s="118">
        <f>SUMIFS(DATOS!$F:$F,DATOS!$A:$A,$C3730,DATOS!$G:$G,$O$1,DATOS!$K:$K,$T$1)</f>
        <v>0</v>
      </c>
      <c r="V3730" s="119">
        <f>SUMIFS(DATOS!$F:$F,DATOS!$A:$A,$C3730,DATOS!$G:$G,$P$1,DATOS!$K:$K,$R$1)</f>
        <v>0</v>
      </c>
    </row>
    <row r="3731" spans="1:22">
      <c r="A3731" s="128" t="s">
        <v>452</v>
      </c>
      <c r="B3731" s="128" t="str">
        <f t="shared" si="438"/>
        <v>2 7 2 721 001 001</v>
      </c>
      <c r="C3731" s="5" t="s">
        <v>5731</v>
      </c>
      <c r="D3731" t="s">
        <v>3502</v>
      </c>
      <c r="E3731" s="127">
        <f t="shared" si="433"/>
        <v>0</v>
      </c>
      <c r="F3731" s="127">
        <f t="shared" si="434"/>
        <v>0</v>
      </c>
      <c r="G3731" s="127">
        <f t="shared" si="435"/>
        <v>0</v>
      </c>
      <c r="H3731" s="131">
        <f t="shared" si="436"/>
        <v>0</v>
      </c>
      <c r="I3731" s="128">
        <f t="shared" si="437"/>
        <v>17</v>
      </c>
      <c r="J3731" s="156" t="str">
        <f t="shared" si="432"/>
        <v>2 7 2 721 001</v>
      </c>
      <c r="K3731" s="118">
        <f>SUMIFS(DATOS!$F:$F,DATOS!$A:$A,$C3731,DATOS!$G:$G,$N$1,DATOS!$E:$E,$Q$1)</f>
        <v>0</v>
      </c>
      <c r="L3731" s="118">
        <f>SUMIFS(DATOS!$F:$F,DATOS!$A:$A,$C3731,DATOS!$G:$G,$O$1,DATOS!$E:$E,$Q$1)</f>
        <v>0</v>
      </c>
      <c r="M3731" s="119">
        <f>SUMIFS(DATOS!$F:$F,DATOS!$A:$A,$C3731,DATOS!$G:$G,$P$1,DATOS!$E:$E,$Q$1)</f>
        <v>0</v>
      </c>
      <c r="N3731" s="117">
        <f>SUMIFS(DATOS!$F:$F,DATOS!$A:$A,$C3731,DATOS!$G:$G,$N$1,DATOS!$L:$L,$R$1)</f>
        <v>0</v>
      </c>
      <c r="O3731" s="118">
        <f>SUMIFS(DATOS!$F:$F,DATOS!$A:$A,$C3731,DATOS!$G:$G,$O$1,DATOS!$L:$L,$R$1)</f>
        <v>0</v>
      </c>
      <c r="P3731" s="119">
        <f>SUMIFS(DATOS!$F:$F,DATOS!$A:$A,$C3731,DATOS!$G:$G,$P$1,DATOS!$L:$L,$R$1)</f>
        <v>0</v>
      </c>
      <c r="Q3731" s="117">
        <f>SUMIFS(DATOS!$F:$F,DATOS!$A:$A,$C3731,DATOS!$G:$G,$N$1,DATOS!$J:$J,$S$1)</f>
        <v>0</v>
      </c>
      <c r="R3731" s="118">
        <f>SUMIFS(DATOS!$F:$F,DATOS!$A:$A,$C3731,DATOS!$G:$G,$O$1,DATOS!$J:$J,$S$1)</f>
        <v>0</v>
      </c>
      <c r="S3731" s="119">
        <f>SUMIFS(DATOS!$F:$F,DATOS!$A:$A,$C3731,DATOS!$G:$G,$P$1,DATOS!$J:$J,$S$1)</f>
        <v>0</v>
      </c>
      <c r="T3731" s="117">
        <f>SUMIFS(DATOS!$F:$F,DATOS!$A:$A,$C3731,DATOS!$G:$G,$N$1,DATOS!$K:$K,$T$1)</f>
        <v>0</v>
      </c>
      <c r="U3731" s="118">
        <f>SUMIFS(DATOS!$F:$F,DATOS!$A:$A,$C3731,DATOS!$G:$G,$O$1,DATOS!$K:$K,$T$1)</f>
        <v>0</v>
      </c>
      <c r="V3731" s="119">
        <f>SUMIFS(DATOS!$F:$F,DATOS!$A:$A,$C3731,DATOS!$G:$G,$P$1,DATOS!$K:$K,$R$1)</f>
        <v>0</v>
      </c>
    </row>
    <row r="3732" spans="1:22">
      <c r="A3732" s="128" t="s">
        <v>452</v>
      </c>
      <c r="B3732" s="128" t="str">
        <f t="shared" si="438"/>
        <v>2 7 2 721 002 001</v>
      </c>
      <c r="C3732" s="5" t="s">
        <v>10770</v>
      </c>
      <c r="D3732" t="s">
        <v>3502</v>
      </c>
      <c r="E3732" s="127">
        <f t="shared" si="433"/>
        <v>0</v>
      </c>
      <c r="F3732" s="127">
        <f t="shared" si="434"/>
        <v>0</v>
      </c>
      <c r="G3732" s="127">
        <f t="shared" si="435"/>
        <v>0</v>
      </c>
      <c r="H3732" s="131">
        <f t="shared" si="436"/>
        <v>0</v>
      </c>
      <c r="I3732" s="128">
        <f t="shared" si="437"/>
        <v>17</v>
      </c>
      <c r="J3732" s="156" t="str">
        <f t="shared" si="432"/>
        <v>2 7 2 721 002</v>
      </c>
      <c r="K3732" s="118">
        <f>SUMIFS(DATOS!$F:$F,DATOS!$A:$A,$C3732,DATOS!$G:$G,$N$1,DATOS!$E:$E,$Q$1)</f>
        <v>0</v>
      </c>
      <c r="L3732" s="118">
        <f>SUMIFS(DATOS!$F:$F,DATOS!$A:$A,$C3732,DATOS!$G:$G,$O$1,DATOS!$E:$E,$Q$1)</f>
        <v>0</v>
      </c>
      <c r="M3732" s="119">
        <f>SUMIFS(DATOS!$F:$F,DATOS!$A:$A,$C3732,DATOS!$G:$G,$P$1,DATOS!$E:$E,$Q$1)</f>
        <v>0</v>
      </c>
      <c r="N3732" s="117">
        <f>SUMIFS(DATOS!$F:$F,DATOS!$A:$A,$C3732,DATOS!$G:$G,$N$1,DATOS!$L:$L,$R$1)</f>
        <v>0</v>
      </c>
      <c r="O3732" s="118">
        <f>SUMIFS(DATOS!$F:$F,DATOS!$A:$A,$C3732,DATOS!$G:$G,$O$1,DATOS!$L:$L,$R$1)</f>
        <v>0</v>
      </c>
      <c r="P3732" s="119">
        <f>SUMIFS(DATOS!$F:$F,DATOS!$A:$A,$C3732,DATOS!$G:$G,$P$1,DATOS!$L:$L,$R$1)</f>
        <v>0</v>
      </c>
      <c r="Q3732" s="117">
        <f>SUMIFS(DATOS!$F:$F,DATOS!$A:$A,$C3732,DATOS!$G:$G,$N$1,DATOS!$J:$J,$S$1)</f>
        <v>0</v>
      </c>
      <c r="R3732" s="118">
        <f>SUMIFS(DATOS!$F:$F,DATOS!$A:$A,$C3732,DATOS!$G:$G,$O$1,DATOS!$J:$J,$S$1)</f>
        <v>0</v>
      </c>
      <c r="S3732" s="119">
        <f>SUMIFS(DATOS!$F:$F,DATOS!$A:$A,$C3732,DATOS!$G:$G,$P$1,DATOS!$J:$J,$S$1)</f>
        <v>0</v>
      </c>
      <c r="T3732" s="117">
        <f>SUMIFS(DATOS!$F:$F,DATOS!$A:$A,$C3732,DATOS!$G:$G,$N$1,DATOS!$K:$K,$T$1)</f>
        <v>0</v>
      </c>
      <c r="U3732" s="118">
        <f>SUMIFS(DATOS!$F:$F,DATOS!$A:$A,$C3732,DATOS!$G:$G,$O$1,DATOS!$K:$K,$T$1)</f>
        <v>0</v>
      </c>
      <c r="V3732" s="119">
        <f>SUMIFS(DATOS!$F:$F,DATOS!$A:$A,$C3732,DATOS!$G:$G,$P$1,DATOS!$K:$K,$R$1)</f>
        <v>0</v>
      </c>
    </row>
    <row r="3733" spans="1:22">
      <c r="A3733" s="128" t="s">
        <v>452</v>
      </c>
      <c r="B3733" s="128" t="str">
        <f t="shared" si="438"/>
        <v>2 7 2 721 003 001</v>
      </c>
      <c r="C3733" s="5" t="s">
        <v>10771</v>
      </c>
      <c r="D3733" t="s">
        <v>3502</v>
      </c>
      <c r="E3733" s="127">
        <f t="shared" si="433"/>
        <v>0</v>
      </c>
      <c r="F3733" s="127">
        <f t="shared" si="434"/>
        <v>0</v>
      </c>
      <c r="G3733" s="127">
        <f t="shared" si="435"/>
        <v>0</v>
      </c>
      <c r="H3733" s="131">
        <f t="shared" si="436"/>
        <v>0</v>
      </c>
      <c r="I3733" s="128">
        <f t="shared" si="437"/>
        <v>17</v>
      </c>
      <c r="J3733" s="156" t="str">
        <f t="shared" si="432"/>
        <v>2 7 2 721 003</v>
      </c>
      <c r="K3733" s="118">
        <f>SUMIFS(DATOS!$F:$F,DATOS!$A:$A,$C3733,DATOS!$G:$G,$N$1,DATOS!$E:$E,$Q$1)</f>
        <v>0</v>
      </c>
      <c r="L3733" s="118">
        <f>SUMIFS(DATOS!$F:$F,DATOS!$A:$A,$C3733,DATOS!$G:$G,$O$1,DATOS!$E:$E,$Q$1)</f>
        <v>0</v>
      </c>
      <c r="M3733" s="119">
        <f>SUMIFS(DATOS!$F:$F,DATOS!$A:$A,$C3733,DATOS!$G:$G,$P$1,DATOS!$E:$E,$Q$1)</f>
        <v>0</v>
      </c>
      <c r="N3733" s="117">
        <f>SUMIFS(DATOS!$F:$F,DATOS!$A:$A,$C3733,DATOS!$G:$G,$N$1,DATOS!$L:$L,$R$1)</f>
        <v>0</v>
      </c>
      <c r="O3733" s="118">
        <f>SUMIFS(DATOS!$F:$F,DATOS!$A:$A,$C3733,DATOS!$G:$G,$O$1,DATOS!$L:$L,$R$1)</f>
        <v>0</v>
      </c>
      <c r="P3733" s="119">
        <f>SUMIFS(DATOS!$F:$F,DATOS!$A:$A,$C3733,DATOS!$G:$G,$P$1,DATOS!$L:$L,$R$1)</f>
        <v>0</v>
      </c>
      <c r="Q3733" s="117">
        <f>SUMIFS(DATOS!$F:$F,DATOS!$A:$A,$C3733,DATOS!$G:$G,$N$1,DATOS!$J:$J,$S$1)</f>
        <v>0</v>
      </c>
      <c r="R3733" s="118">
        <f>SUMIFS(DATOS!$F:$F,DATOS!$A:$A,$C3733,DATOS!$G:$G,$O$1,DATOS!$J:$J,$S$1)</f>
        <v>0</v>
      </c>
      <c r="S3733" s="119">
        <f>SUMIFS(DATOS!$F:$F,DATOS!$A:$A,$C3733,DATOS!$G:$G,$P$1,DATOS!$J:$J,$S$1)</f>
        <v>0</v>
      </c>
      <c r="T3733" s="117">
        <f>SUMIFS(DATOS!$F:$F,DATOS!$A:$A,$C3733,DATOS!$G:$G,$N$1,DATOS!$K:$K,$T$1)</f>
        <v>0</v>
      </c>
      <c r="U3733" s="118">
        <f>SUMIFS(DATOS!$F:$F,DATOS!$A:$A,$C3733,DATOS!$G:$G,$O$1,DATOS!$K:$K,$T$1)</f>
        <v>0</v>
      </c>
      <c r="V3733" s="119">
        <f>SUMIFS(DATOS!$F:$F,DATOS!$A:$A,$C3733,DATOS!$G:$G,$P$1,DATOS!$K:$K,$R$1)</f>
        <v>0</v>
      </c>
    </row>
    <row r="3734" spans="1:22">
      <c r="A3734" s="128" t="s">
        <v>452</v>
      </c>
      <c r="B3734" s="128" t="str">
        <f t="shared" si="438"/>
        <v>2 7 2 721 004 001</v>
      </c>
      <c r="C3734" s="5" t="s">
        <v>10772</v>
      </c>
      <c r="D3734" t="s">
        <v>3502</v>
      </c>
      <c r="E3734" s="127">
        <f t="shared" si="433"/>
        <v>0</v>
      </c>
      <c r="F3734" s="127">
        <f t="shared" si="434"/>
        <v>0</v>
      </c>
      <c r="G3734" s="127">
        <f t="shared" si="435"/>
        <v>0</v>
      </c>
      <c r="H3734" s="131">
        <f t="shared" si="436"/>
        <v>0</v>
      </c>
      <c r="I3734" s="128">
        <f t="shared" si="437"/>
        <v>17</v>
      </c>
      <c r="J3734" s="156" t="str">
        <f t="shared" si="432"/>
        <v>2 7 2 721 004</v>
      </c>
      <c r="K3734" s="118">
        <f>SUMIFS(DATOS!$F:$F,DATOS!$A:$A,$C3734,DATOS!$G:$G,$N$1,DATOS!$E:$E,$Q$1)</f>
        <v>0</v>
      </c>
      <c r="L3734" s="118">
        <f>SUMIFS(DATOS!$F:$F,DATOS!$A:$A,$C3734,DATOS!$G:$G,$O$1,DATOS!$E:$E,$Q$1)</f>
        <v>0</v>
      </c>
      <c r="M3734" s="119">
        <f>SUMIFS(DATOS!$F:$F,DATOS!$A:$A,$C3734,DATOS!$G:$G,$P$1,DATOS!$E:$E,$Q$1)</f>
        <v>0</v>
      </c>
      <c r="N3734" s="117">
        <f>SUMIFS(DATOS!$F:$F,DATOS!$A:$A,$C3734,DATOS!$G:$G,$N$1,DATOS!$L:$L,$R$1)</f>
        <v>0</v>
      </c>
      <c r="O3734" s="118">
        <f>SUMIFS(DATOS!$F:$F,DATOS!$A:$A,$C3734,DATOS!$G:$G,$O$1,DATOS!$L:$L,$R$1)</f>
        <v>0</v>
      </c>
      <c r="P3734" s="119">
        <f>SUMIFS(DATOS!$F:$F,DATOS!$A:$A,$C3734,DATOS!$G:$G,$P$1,DATOS!$L:$L,$R$1)</f>
        <v>0</v>
      </c>
      <c r="Q3734" s="117">
        <f>SUMIFS(DATOS!$F:$F,DATOS!$A:$A,$C3734,DATOS!$G:$G,$N$1,DATOS!$J:$J,$S$1)</f>
        <v>0</v>
      </c>
      <c r="R3734" s="118">
        <f>SUMIFS(DATOS!$F:$F,DATOS!$A:$A,$C3734,DATOS!$G:$G,$O$1,DATOS!$J:$J,$S$1)</f>
        <v>0</v>
      </c>
      <c r="S3734" s="119">
        <f>SUMIFS(DATOS!$F:$F,DATOS!$A:$A,$C3734,DATOS!$G:$G,$P$1,DATOS!$J:$J,$S$1)</f>
        <v>0</v>
      </c>
      <c r="T3734" s="117">
        <f>SUMIFS(DATOS!$F:$F,DATOS!$A:$A,$C3734,DATOS!$G:$G,$N$1,DATOS!$K:$K,$T$1)</f>
        <v>0</v>
      </c>
      <c r="U3734" s="118">
        <f>SUMIFS(DATOS!$F:$F,DATOS!$A:$A,$C3734,DATOS!$G:$G,$O$1,DATOS!$K:$K,$T$1)</f>
        <v>0</v>
      </c>
      <c r="V3734" s="119">
        <f>SUMIFS(DATOS!$F:$F,DATOS!$A:$A,$C3734,DATOS!$G:$G,$P$1,DATOS!$K:$K,$R$1)</f>
        <v>0</v>
      </c>
    </row>
    <row r="3735" spans="1:22">
      <c r="A3735" s="128" t="s">
        <v>452</v>
      </c>
      <c r="B3735" s="128" t="str">
        <f t="shared" si="438"/>
        <v>2 7 2 721 005 001</v>
      </c>
      <c r="C3735" s="5" t="s">
        <v>10773</v>
      </c>
      <c r="D3735" t="s">
        <v>3502</v>
      </c>
      <c r="E3735" s="127">
        <f t="shared" si="433"/>
        <v>0</v>
      </c>
      <c r="F3735" s="127">
        <f t="shared" si="434"/>
        <v>0</v>
      </c>
      <c r="G3735" s="127">
        <f t="shared" si="435"/>
        <v>0</v>
      </c>
      <c r="H3735" s="131">
        <f t="shared" si="436"/>
        <v>0</v>
      </c>
      <c r="I3735" s="128">
        <f t="shared" si="437"/>
        <v>17</v>
      </c>
      <c r="J3735" s="156" t="str">
        <f t="shared" si="432"/>
        <v>2 7 2 721 005</v>
      </c>
      <c r="K3735" s="118">
        <f>SUMIFS(DATOS!$F:$F,DATOS!$A:$A,$C3735,DATOS!$G:$G,$N$1,DATOS!$E:$E,$Q$1)</f>
        <v>0</v>
      </c>
      <c r="L3735" s="118">
        <f>SUMIFS(DATOS!$F:$F,DATOS!$A:$A,$C3735,DATOS!$G:$G,$O$1,DATOS!$E:$E,$Q$1)</f>
        <v>0</v>
      </c>
      <c r="M3735" s="119">
        <f>SUMIFS(DATOS!$F:$F,DATOS!$A:$A,$C3735,DATOS!$G:$G,$P$1,DATOS!$E:$E,$Q$1)</f>
        <v>0</v>
      </c>
      <c r="N3735" s="117">
        <f>SUMIFS(DATOS!$F:$F,DATOS!$A:$A,$C3735,DATOS!$G:$G,$N$1,DATOS!$L:$L,$R$1)</f>
        <v>0</v>
      </c>
      <c r="O3735" s="118">
        <f>SUMIFS(DATOS!$F:$F,DATOS!$A:$A,$C3735,DATOS!$G:$G,$O$1,DATOS!$L:$L,$R$1)</f>
        <v>0</v>
      </c>
      <c r="P3735" s="119">
        <f>SUMIFS(DATOS!$F:$F,DATOS!$A:$A,$C3735,DATOS!$G:$G,$P$1,DATOS!$L:$L,$R$1)</f>
        <v>0</v>
      </c>
      <c r="Q3735" s="117">
        <f>SUMIFS(DATOS!$F:$F,DATOS!$A:$A,$C3735,DATOS!$G:$G,$N$1,DATOS!$J:$J,$S$1)</f>
        <v>0</v>
      </c>
      <c r="R3735" s="118">
        <f>SUMIFS(DATOS!$F:$F,DATOS!$A:$A,$C3735,DATOS!$G:$G,$O$1,DATOS!$J:$J,$S$1)</f>
        <v>0</v>
      </c>
      <c r="S3735" s="119">
        <f>SUMIFS(DATOS!$F:$F,DATOS!$A:$A,$C3735,DATOS!$G:$G,$P$1,DATOS!$J:$J,$S$1)</f>
        <v>0</v>
      </c>
      <c r="T3735" s="117">
        <f>SUMIFS(DATOS!$F:$F,DATOS!$A:$A,$C3735,DATOS!$G:$G,$N$1,DATOS!$K:$K,$T$1)</f>
        <v>0</v>
      </c>
      <c r="U3735" s="118">
        <f>SUMIFS(DATOS!$F:$F,DATOS!$A:$A,$C3735,DATOS!$G:$G,$O$1,DATOS!$K:$K,$T$1)</f>
        <v>0</v>
      </c>
      <c r="V3735" s="119">
        <f>SUMIFS(DATOS!$F:$F,DATOS!$A:$A,$C3735,DATOS!$G:$G,$P$1,DATOS!$K:$K,$R$1)</f>
        <v>0</v>
      </c>
    </row>
    <row r="3736" spans="1:22">
      <c r="A3736" s="128" t="s">
        <v>452</v>
      </c>
      <c r="B3736" s="128" t="str">
        <f t="shared" si="438"/>
        <v>2 7 2 722 001 001</v>
      </c>
      <c r="C3736" s="5" t="s">
        <v>5739</v>
      </c>
      <c r="D3736" t="s">
        <v>3503</v>
      </c>
      <c r="E3736" s="127">
        <f t="shared" si="433"/>
        <v>0</v>
      </c>
      <c r="F3736" s="127">
        <f t="shared" si="434"/>
        <v>0</v>
      </c>
      <c r="G3736" s="127">
        <f t="shared" si="435"/>
        <v>0</v>
      </c>
      <c r="H3736" s="131">
        <f t="shared" si="436"/>
        <v>0</v>
      </c>
      <c r="I3736" s="128">
        <f t="shared" si="437"/>
        <v>17</v>
      </c>
      <c r="J3736" s="156" t="str">
        <f t="shared" si="432"/>
        <v>2 7 2 722 001</v>
      </c>
      <c r="K3736" s="118">
        <f>SUMIFS(DATOS!$F:$F,DATOS!$A:$A,$C3736,DATOS!$G:$G,$N$1,DATOS!$E:$E,$Q$1)</f>
        <v>0</v>
      </c>
      <c r="L3736" s="118">
        <f>SUMIFS(DATOS!$F:$F,DATOS!$A:$A,$C3736,DATOS!$G:$G,$O$1,DATOS!$E:$E,$Q$1)</f>
        <v>0</v>
      </c>
      <c r="M3736" s="119">
        <f>SUMIFS(DATOS!$F:$F,DATOS!$A:$A,$C3736,DATOS!$G:$G,$P$1,DATOS!$E:$E,$Q$1)</f>
        <v>0</v>
      </c>
      <c r="N3736" s="117">
        <f>SUMIFS(DATOS!$F:$F,DATOS!$A:$A,$C3736,DATOS!$G:$G,$N$1,DATOS!$L:$L,$R$1)</f>
        <v>0</v>
      </c>
      <c r="O3736" s="118">
        <f>SUMIFS(DATOS!$F:$F,DATOS!$A:$A,$C3736,DATOS!$G:$G,$O$1,DATOS!$L:$L,$R$1)</f>
        <v>0</v>
      </c>
      <c r="P3736" s="119">
        <f>SUMIFS(DATOS!$F:$F,DATOS!$A:$A,$C3736,DATOS!$G:$G,$P$1,DATOS!$L:$L,$R$1)</f>
        <v>0</v>
      </c>
      <c r="Q3736" s="117">
        <f>SUMIFS(DATOS!$F:$F,DATOS!$A:$A,$C3736,DATOS!$G:$G,$N$1,DATOS!$J:$J,$S$1)</f>
        <v>0</v>
      </c>
      <c r="R3736" s="118">
        <f>SUMIFS(DATOS!$F:$F,DATOS!$A:$A,$C3736,DATOS!$G:$G,$O$1,DATOS!$J:$J,$S$1)</f>
        <v>0</v>
      </c>
      <c r="S3736" s="119">
        <f>SUMIFS(DATOS!$F:$F,DATOS!$A:$A,$C3736,DATOS!$G:$G,$P$1,DATOS!$J:$J,$S$1)</f>
        <v>0</v>
      </c>
      <c r="T3736" s="117">
        <f>SUMIFS(DATOS!$F:$F,DATOS!$A:$A,$C3736,DATOS!$G:$G,$N$1,DATOS!$K:$K,$T$1)</f>
        <v>0</v>
      </c>
      <c r="U3736" s="118">
        <f>SUMIFS(DATOS!$F:$F,DATOS!$A:$A,$C3736,DATOS!$G:$G,$O$1,DATOS!$K:$K,$T$1)</f>
        <v>0</v>
      </c>
      <c r="V3736" s="119">
        <f>SUMIFS(DATOS!$F:$F,DATOS!$A:$A,$C3736,DATOS!$G:$G,$P$1,DATOS!$K:$K,$R$1)</f>
        <v>0</v>
      </c>
    </row>
    <row r="3737" spans="1:22">
      <c r="A3737" s="128" t="s">
        <v>452</v>
      </c>
      <c r="B3737" s="128" t="str">
        <f t="shared" si="438"/>
        <v>2 7 2 722 002 001</v>
      </c>
      <c r="C3737" s="5" t="s">
        <v>10774</v>
      </c>
      <c r="D3737" t="s">
        <v>3503</v>
      </c>
      <c r="E3737" s="127">
        <f t="shared" si="433"/>
        <v>0</v>
      </c>
      <c r="F3737" s="127">
        <f t="shared" si="434"/>
        <v>0</v>
      </c>
      <c r="G3737" s="127">
        <f t="shared" si="435"/>
        <v>0</v>
      </c>
      <c r="H3737" s="131">
        <f t="shared" si="436"/>
        <v>0</v>
      </c>
      <c r="I3737" s="128">
        <f t="shared" si="437"/>
        <v>17</v>
      </c>
      <c r="J3737" s="156" t="str">
        <f t="shared" si="432"/>
        <v>2 7 2 722 002</v>
      </c>
      <c r="K3737" s="118">
        <f>SUMIFS(DATOS!$F:$F,DATOS!$A:$A,$C3737,DATOS!$G:$G,$N$1,DATOS!$E:$E,$Q$1)</f>
        <v>0</v>
      </c>
      <c r="L3737" s="118">
        <f>SUMIFS(DATOS!$F:$F,DATOS!$A:$A,$C3737,DATOS!$G:$G,$O$1,DATOS!$E:$E,$Q$1)</f>
        <v>0</v>
      </c>
      <c r="M3737" s="119">
        <f>SUMIFS(DATOS!$F:$F,DATOS!$A:$A,$C3737,DATOS!$G:$G,$P$1,DATOS!$E:$E,$Q$1)</f>
        <v>0</v>
      </c>
      <c r="N3737" s="117">
        <f>SUMIFS(DATOS!$F:$F,DATOS!$A:$A,$C3737,DATOS!$G:$G,$N$1,DATOS!$L:$L,$R$1)</f>
        <v>0</v>
      </c>
      <c r="O3737" s="118">
        <f>SUMIFS(DATOS!$F:$F,DATOS!$A:$A,$C3737,DATOS!$G:$G,$O$1,DATOS!$L:$L,$R$1)</f>
        <v>0</v>
      </c>
      <c r="P3737" s="119">
        <f>SUMIFS(DATOS!$F:$F,DATOS!$A:$A,$C3737,DATOS!$G:$G,$P$1,DATOS!$L:$L,$R$1)</f>
        <v>0</v>
      </c>
      <c r="Q3737" s="117">
        <f>SUMIFS(DATOS!$F:$F,DATOS!$A:$A,$C3737,DATOS!$G:$G,$N$1,DATOS!$J:$J,$S$1)</f>
        <v>0</v>
      </c>
      <c r="R3737" s="118">
        <f>SUMIFS(DATOS!$F:$F,DATOS!$A:$A,$C3737,DATOS!$G:$G,$O$1,DATOS!$J:$J,$S$1)</f>
        <v>0</v>
      </c>
      <c r="S3737" s="119">
        <f>SUMIFS(DATOS!$F:$F,DATOS!$A:$A,$C3737,DATOS!$G:$G,$P$1,DATOS!$J:$J,$S$1)</f>
        <v>0</v>
      </c>
      <c r="T3737" s="117">
        <f>SUMIFS(DATOS!$F:$F,DATOS!$A:$A,$C3737,DATOS!$G:$G,$N$1,DATOS!$K:$K,$T$1)</f>
        <v>0</v>
      </c>
      <c r="U3737" s="118">
        <f>SUMIFS(DATOS!$F:$F,DATOS!$A:$A,$C3737,DATOS!$G:$G,$O$1,DATOS!$K:$K,$T$1)</f>
        <v>0</v>
      </c>
      <c r="V3737" s="119">
        <f>SUMIFS(DATOS!$F:$F,DATOS!$A:$A,$C3737,DATOS!$G:$G,$P$1,DATOS!$K:$K,$R$1)</f>
        <v>0</v>
      </c>
    </row>
    <row r="3738" spans="1:22">
      <c r="A3738" s="128" t="s">
        <v>452</v>
      </c>
      <c r="B3738" s="128" t="str">
        <f t="shared" si="438"/>
        <v>2 7 2 722 003 001</v>
      </c>
      <c r="C3738" s="5" t="s">
        <v>10775</v>
      </c>
      <c r="D3738" t="s">
        <v>3503</v>
      </c>
      <c r="E3738" s="127">
        <f t="shared" si="433"/>
        <v>0</v>
      </c>
      <c r="F3738" s="127">
        <f t="shared" si="434"/>
        <v>0</v>
      </c>
      <c r="G3738" s="127">
        <f t="shared" si="435"/>
        <v>0</v>
      </c>
      <c r="H3738" s="131">
        <f t="shared" si="436"/>
        <v>0</v>
      </c>
      <c r="I3738" s="128">
        <f t="shared" si="437"/>
        <v>17</v>
      </c>
      <c r="J3738" s="156" t="str">
        <f t="shared" si="432"/>
        <v>2 7 2 722 003</v>
      </c>
      <c r="K3738" s="118">
        <f>SUMIFS(DATOS!$F:$F,DATOS!$A:$A,$C3738,DATOS!$G:$G,$N$1,DATOS!$E:$E,$Q$1)</f>
        <v>0</v>
      </c>
      <c r="L3738" s="118">
        <f>SUMIFS(DATOS!$F:$F,DATOS!$A:$A,$C3738,DATOS!$G:$G,$O$1,DATOS!$E:$E,$Q$1)</f>
        <v>0</v>
      </c>
      <c r="M3738" s="119">
        <f>SUMIFS(DATOS!$F:$F,DATOS!$A:$A,$C3738,DATOS!$G:$G,$P$1,DATOS!$E:$E,$Q$1)</f>
        <v>0</v>
      </c>
      <c r="N3738" s="117">
        <f>SUMIFS(DATOS!$F:$F,DATOS!$A:$A,$C3738,DATOS!$G:$G,$N$1,DATOS!$L:$L,$R$1)</f>
        <v>0</v>
      </c>
      <c r="O3738" s="118">
        <f>SUMIFS(DATOS!$F:$F,DATOS!$A:$A,$C3738,DATOS!$G:$G,$O$1,DATOS!$L:$L,$R$1)</f>
        <v>0</v>
      </c>
      <c r="P3738" s="119">
        <f>SUMIFS(DATOS!$F:$F,DATOS!$A:$A,$C3738,DATOS!$G:$G,$P$1,DATOS!$L:$L,$R$1)</f>
        <v>0</v>
      </c>
      <c r="Q3738" s="117">
        <f>SUMIFS(DATOS!$F:$F,DATOS!$A:$A,$C3738,DATOS!$G:$G,$N$1,DATOS!$J:$J,$S$1)</f>
        <v>0</v>
      </c>
      <c r="R3738" s="118">
        <f>SUMIFS(DATOS!$F:$F,DATOS!$A:$A,$C3738,DATOS!$G:$G,$O$1,DATOS!$J:$J,$S$1)</f>
        <v>0</v>
      </c>
      <c r="S3738" s="119">
        <f>SUMIFS(DATOS!$F:$F,DATOS!$A:$A,$C3738,DATOS!$G:$G,$P$1,DATOS!$J:$J,$S$1)</f>
        <v>0</v>
      </c>
      <c r="T3738" s="117">
        <f>SUMIFS(DATOS!$F:$F,DATOS!$A:$A,$C3738,DATOS!$G:$G,$N$1,DATOS!$K:$K,$T$1)</f>
        <v>0</v>
      </c>
      <c r="U3738" s="118">
        <f>SUMIFS(DATOS!$F:$F,DATOS!$A:$A,$C3738,DATOS!$G:$G,$O$1,DATOS!$K:$K,$T$1)</f>
        <v>0</v>
      </c>
      <c r="V3738" s="119">
        <f>SUMIFS(DATOS!$F:$F,DATOS!$A:$A,$C3738,DATOS!$G:$G,$P$1,DATOS!$K:$K,$R$1)</f>
        <v>0</v>
      </c>
    </row>
    <row r="3739" spans="1:22">
      <c r="A3739" s="128" t="s">
        <v>452</v>
      </c>
      <c r="B3739" s="128" t="str">
        <f t="shared" si="438"/>
        <v>2 7 2 722 004 001</v>
      </c>
      <c r="C3739" s="5" t="s">
        <v>10776</v>
      </c>
      <c r="D3739" t="s">
        <v>3503</v>
      </c>
      <c r="E3739" s="127">
        <f t="shared" si="433"/>
        <v>0</v>
      </c>
      <c r="F3739" s="127">
        <f t="shared" si="434"/>
        <v>0</v>
      </c>
      <c r="G3739" s="127">
        <f t="shared" si="435"/>
        <v>0</v>
      </c>
      <c r="H3739" s="131">
        <f t="shared" si="436"/>
        <v>0</v>
      </c>
      <c r="I3739" s="128">
        <f t="shared" si="437"/>
        <v>17</v>
      </c>
      <c r="J3739" s="156" t="str">
        <f t="shared" si="432"/>
        <v>2 7 2 722 004</v>
      </c>
      <c r="K3739" s="118">
        <f>SUMIFS(DATOS!$F:$F,DATOS!$A:$A,$C3739,DATOS!$G:$G,$N$1,DATOS!$E:$E,$Q$1)</f>
        <v>0</v>
      </c>
      <c r="L3739" s="118">
        <f>SUMIFS(DATOS!$F:$F,DATOS!$A:$A,$C3739,DATOS!$G:$G,$O$1,DATOS!$E:$E,$Q$1)</f>
        <v>0</v>
      </c>
      <c r="M3739" s="119">
        <f>SUMIFS(DATOS!$F:$F,DATOS!$A:$A,$C3739,DATOS!$G:$G,$P$1,DATOS!$E:$E,$Q$1)</f>
        <v>0</v>
      </c>
      <c r="N3739" s="117">
        <f>SUMIFS(DATOS!$F:$F,DATOS!$A:$A,$C3739,DATOS!$G:$G,$N$1,DATOS!$L:$L,$R$1)</f>
        <v>0</v>
      </c>
      <c r="O3739" s="118">
        <f>SUMIFS(DATOS!$F:$F,DATOS!$A:$A,$C3739,DATOS!$G:$G,$O$1,DATOS!$L:$L,$R$1)</f>
        <v>0</v>
      </c>
      <c r="P3739" s="119">
        <f>SUMIFS(DATOS!$F:$F,DATOS!$A:$A,$C3739,DATOS!$G:$G,$P$1,DATOS!$L:$L,$R$1)</f>
        <v>0</v>
      </c>
      <c r="Q3739" s="117">
        <f>SUMIFS(DATOS!$F:$F,DATOS!$A:$A,$C3739,DATOS!$G:$G,$N$1,DATOS!$J:$J,$S$1)</f>
        <v>0</v>
      </c>
      <c r="R3739" s="118">
        <f>SUMIFS(DATOS!$F:$F,DATOS!$A:$A,$C3739,DATOS!$G:$G,$O$1,DATOS!$J:$J,$S$1)</f>
        <v>0</v>
      </c>
      <c r="S3739" s="119">
        <f>SUMIFS(DATOS!$F:$F,DATOS!$A:$A,$C3739,DATOS!$G:$G,$P$1,DATOS!$J:$J,$S$1)</f>
        <v>0</v>
      </c>
      <c r="T3739" s="117">
        <f>SUMIFS(DATOS!$F:$F,DATOS!$A:$A,$C3739,DATOS!$G:$G,$N$1,DATOS!$K:$K,$T$1)</f>
        <v>0</v>
      </c>
      <c r="U3739" s="118">
        <f>SUMIFS(DATOS!$F:$F,DATOS!$A:$A,$C3739,DATOS!$G:$G,$O$1,DATOS!$K:$K,$T$1)</f>
        <v>0</v>
      </c>
      <c r="V3739" s="119">
        <f>SUMIFS(DATOS!$F:$F,DATOS!$A:$A,$C3739,DATOS!$G:$G,$P$1,DATOS!$K:$K,$R$1)</f>
        <v>0</v>
      </c>
    </row>
    <row r="3740" spans="1:22">
      <c r="A3740" s="128" t="s">
        <v>452</v>
      </c>
      <c r="B3740" s="128" t="str">
        <f t="shared" si="438"/>
        <v>2 7 2 722 005 001</v>
      </c>
      <c r="C3740" s="5" t="s">
        <v>10777</v>
      </c>
      <c r="D3740" t="s">
        <v>3503</v>
      </c>
      <c r="E3740" s="127">
        <f t="shared" si="433"/>
        <v>0</v>
      </c>
      <c r="F3740" s="127">
        <f t="shared" si="434"/>
        <v>0</v>
      </c>
      <c r="G3740" s="127">
        <f t="shared" si="435"/>
        <v>0</v>
      </c>
      <c r="H3740" s="131">
        <f t="shared" si="436"/>
        <v>0</v>
      </c>
      <c r="I3740" s="128">
        <f t="shared" si="437"/>
        <v>17</v>
      </c>
      <c r="J3740" s="156" t="str">
        <f t="shared" ref="J3740:J3754" si="439">IF(I3740=9,MID(C3740,1,5),IF(I3740=13,MID(C3740,1,9),IF(I3740=17,MID(C3740,1,13),IF(I3740=21,MID(C3740,1,17),IF(I3740=25,MID(C3740,1,21))))))</f>
        <v>2 7 2 722 005</v>
      </c>
      <c r="K3740" s="118">
        <f>SUMIFS(DATOS!$F:$F,DATOS!$A:$A,$C3740,DATOS!$G:$G,$N$1,DATOS!$E:$E,$Q$1)</f>
        <v>0</v>
      </c>
      <c r="L3740" s="118">
        <f>SUMIFS(DATOS!$F:$F,DATOS!$A:$A,$C3740,DATOS!$G:$G,$O$1,DATOS!$E:$E,$Q$1)</f>
        <v>0</v>
      </c>
      <c r="M3740" s="119">
        <f>SUMIFS(DATOS!$F:$F,DATOS!$A:$A,$C3740,DATOS!$G:$G,$P$1,DATOS!$E:$E,$Q$1)</f>
        <v>0</v>
      </c>
      <c r="N3740" s="117">
        <f>SUMIFS(DATOS!$F:$F,DATOS!$A:$A,$C3740,DATOS!$G:$G,$N$1,DATOS!$L:$L,$R$1)</f>
        <v>0</v>
      </c>
      <c r="O3740" s="118">
        <f>SUMIFS(DATOS!$F:$F,DATOS!$A:$A,$C3740,DATOS!$G:$G,$O$1,DATOS!$L:$L,$R$1)</f>
        <v>0</v>
      </c>
      <c r="P3740" s="119">
        <f>SUMIFS(DATOS!$F:$F,DATOS!$A:$A,$C3740,DATOS!$G:$G,$P$1,DATOS!$L:$L,$R$1)</f>
        <v>0</v>
      </c>
      <c r="Q3740" s="117">
        <f>SUMIFS(DATOS!$F:$F,DATOS!$A:$A,$C3740,DATOS!$G:$G,$N$1,DATOS!$J:$J,$S$1)</f>
        <v>0</v>
      </c>
      <c r="R3740" s="118">
        <f>SUMIFS(DATOS!$F:$F,DATOS!$A:$A,$C3740,DATOS!$G:$G,$O$1,DATOS!$J:$J,$S$1)</f>
        <v>0</v>
      </c>
      <c r="S3740" s="119">
        <f>SUMIFS(DATOS!$F:$F,DATOS!$A:$A,$C3740,DATOS!$G:$G,$P$1,DATOS!$J:$J,$S$1)</f>
        <v>0</v>
      </c>
      <c r="T3740" s="117">
        <f>SUMIFS(DATOS!$F:$F,DATOS!$A:$A,$C3740,DATOS!$G:$G,$N$1,DATOS!$K:$K,$T$1)</f>
        <v>0</v>
      </c>
      <c r="U3740" s="118">
        <f>SUMIFS(DATOS!$F:$F,DATOS!$A:$A,$C3740,DATOS!$G:$G,$O$1,DATOS!$K:$K,$T$1)</f>
        <v>0</v>
      </c>
      <c r="V3740" s="119">
        <f>SUMIFS(DATOS!$F:$F,DATOS!$A:$A,$C3740,DATOS!$G:$G,$P$1,DATOS!$K:$K,$R$1)</f>
        <v>0</v>
      </c>
    </row>
    <row r="3741" spans="1:22">
      <c r="A3741" s="128" t="s">
        <v>452</v>
      </c>
      <c r="B3741" s="128" t="str">
        <f t="shared" si="438"/>
        <v>2 7 2 723 001 001</v>
      </c>
      <c r="C3741" s="5" t="s">
        <v>5747</v>
      </c>
      <c r="D3741" t="s">
        <v>3504</v>
      </c>
      <c r="E3741" s="127">
        <f t="shared" si="433"/>
        <v>0</v>
      </c>
      <c r="F3741" s="127">
        <f t="shared" si="434"/>
        <v>0</v>
      </c>
      <c r="G3741" s="127">
        <f t="shared" si="435"/>
        <v>0</v>
      </c>
      <c r="H3741" s="131">
        <f t="shared" si="436"/>
        <v>0</v>
      </c>
      <c r="I3741" s="128">
        <f t="shared" si="437"/>
        <v>17</v>
      </c>
      <c r="J3741" s="156" t="str">
        <f t="shared" si="439"/>
        <v>2 7 2 723 001</v>
      </c>
      <c r="K3741" s="118">
        <f>SUMIFS(DATOS!$F:$F,DATOS!$A:$A,$C3741,DATOS!$G:$G,$N$1,DATOS!$E:$E,$Q$1)</f>
        <v>0</v>
      </c>
      <c r="L3741" s="118">
        <f>SUMIFS(DATOS!$F:$F,DATOS!$A:$A,$C3741,DATOS!$G:$G,$O$1,DATOS!$E:$E,$Q$1)</f>
        <v>0</v>
      </c>
      <c r="M3741" s="119">
        <f>SUMIFS(DATOS!$F:$F,DATOS!$A:$A,$C3741,DATOS!$G:$G,$P$1,DATOS!$E:$E,$Q$1)</f>
        <v>0</v>
      </c>
      <c r="N3741" s="117">
        <f>SUMIFS(DATOS!$F:$F,DATOS!$A:$A,$C3741,DATOS!$G:$G,$N$1,DATOS!$L:$L,$R$1)</f>
        <v>0</v>
      </c>
      <c r="O3741" s="118">
        <f>SUMIFS(DATOS!$F:$F,DATOS!$A:$A,$C3741,DATOS!$G:$G,$O$1,DATOS!$L:$L,$R$1)</f>
        <v>0</v>
      </c>
      <c r="P3741" s="119">
        <f>SUMIFS(DATOS!$F:$F,DATOS!$A:$A,$C3741,DATOS!$G:$G,$P$1,DATOS!$L:$L,$R$1)</f>
        <v>0</v>
      </c>
      <c r="Q3741" s="117">
        <f>SUMIFS(DATOS!$F:$F,DATOS!$A:$A,$C3741,DATOS!$G:$G,$N$1,DATOS!$J:$J,$S$1)</f>
        <v>0</v>
      </c>
      <c r="R3741" s="118">
        <f>SUMIFS(DATOS!$F:$F,DATOS!$A:$A,$C3741,DATOS!$G:$G,$O$1,DATOS!$J:$J,$S$1)</f>
        <v>0</v>
      </c>
      <c r="S3741" s="119">
        <f>SUMIFS(DATOS!$F:$F,DATOS!$A:$A,$C3741,DATOS!$G:$G,$P$1,DATOS!$J:$J,$S$1)</f>
        <v>0</v>
      </c>
      <c r="T3741" s="117">
        <f>SUMIFS(DATOS!$F:$F,DATOS!$A:$A,$C3741,DATOS!$G:$G,$N$1,DATOS!$K:$K,$T$1)</f>
        <v>0</v>
      </c>
      <c r="U3741" s="118">
        <f>SUMIFS(DATOS!$F:$F,DATOS!$A:$A,$C3741,DATOS!$G:$G,$O$1,DATOS!$K:$K,$T$1)</f>
        <v>0</v>
      </c>
      <c r="V3741" s="119">
        <f>SUMIFS(DATOS!$F:$F,DATOS!$A:$A,$C3741,DATOS!$G:$G,$P$1,DATOS!$K:$K,$R$1)</f>
        <v>0</v>
      </c>
    </row>
    <row r="3742" spans="1:22">
      <c r="A3742" s="128" t="s">
        <v>452</v>
      </c>
      <c r="B3742" s="128" t="str">
        <f t="shared" si="438"/>
        <v>2 7 2 723 002 001</v>
      </c>
      <c r="C3742" s="5" t="s">
        <v>10778</v>
      </c>
      <c r="D3742" t="s">
        <v>3504</v>
      </c>
      <c r="E3742" s="127">
        <f t="shared" si="433"/>
        <v>0</v>
      </c>
      <c r="F3742" s="127">
        <f t="shared" si="434"/>
        <v>0</v>
      </c>
      <c r="G3742" s="127">
        <f t="shared" si="435"/>
        <v>0</v>
      </c>
      <c r="H3742" s="131">
        <f t="shared" si="436"/>
        <v>0</v>
      </c>
      <c r="I3742" s="128">
        <f t="shared" si="437"/>
        <v>17</v>
      </c>
      <c r="J3742" s="156" t="str">
        <f t="shared" si="439"/>
        <v>2 7 2 723 002</v>
      </c>
      <c r="K3742" s="118">
        <f>SUMIFS(DATOS!$F:$F,DATOS!$A:$A,$C3742,DATOS!$G:$G,$N$1,DATOS!$E:$E,$Q$1)</f>
        <v>0</v>
      </c>
      <c r="L3742" s="118">
        <f>SUMIFS(DATOS!$F:$F,DATOS!$A:$A,$C3742,DATOS!$G:$G,$O$1,DATOS!$E:$E,$Q$1)</f>
        <v>0</v>
      </c>
      <c r="M3742" s="119">
        <f>SUMIFS(DATOS!$F:$F,DATOS!$A:$A,$C3742,DATOS!$G:$G,$P$1,DATOS!$E:$E,$Q$1)</f>
        <v>0</v>
      </c>
      <c r="N3742" s="117">
        <f>SUMIFS(DATOS!$F:$F,DATOS!$A:$A,$C3742,DATOS!$G:$G,$N$1,DATOS!$L:$L,$R$1)</f>
        <v>0</v>
      </c>
      <c r="O3742" s="118">
        <f>SUMIFS(DATOS!$F:$F,DATOS!$A:$A,$C3742,DATOS!$G:$G,$O$1,DATOS!$L:$L,$R$1)</f>
        <v>0</v>
      </c>
      <c r="P3742" s="119">
        <f>SUMIFS(DATOS!$F:$F,DATOS!$A:$A,$C3742,DATOS!$G:$G,$P$1,DATOS!$L:$L,$R$1)</f>
        <v>0</v>
      </c>
      <c r="Q3742" s="117">
        <f>SUMIFS(DATOS!$F:$F,DATOS!$A:$A,$C3742,DATOS!$G:$G,$N$1,DATOS!$J:$J,$S$1)</f>
        <v>0</v>
      </c>
      <c r="R3742" s="118">
        <f>SUMIFS(DATOS!$F:$F,DATOS!$A:$A,$C3742,DATOS!$G:$G,$O$1,DATOS!$J:$J,$S$1)</f>
        <v>0</v>
      </c>
      <c r="S3742" s="119">
        <f>SUMIFS(DATOS!$F:$F,DATOS!$A:$A,$C3742,DATOS!$G:$G,$P$1,DATOS!$J:$J,$S$1)</f>
        <v>0</v>
      </c>
      <c r="T3742" s="117">
        <f>SUMIFS(DATOS!$F:$F,DATOS!$A:$A,$C3742,DATOS!$G:$G,$N$1,DATOS!$K:$K,$T$1)</f>
        <v>0</v>
      </c>
      <c r="U3742" s="118">
        <f>SUMIFS(DATOS!$F:$F,DATOS!$A:$A,$C3742,DATOS!$G:$G,$O$1,DATOS!$K:$K,$T$1)</f>
        <v>0</v>
      </c>
      <c r="V3742" s="119">
        <f>SUMIFS(DATOS!$F:$F,DATOS!$A:$A,$C3742,DATOS!$G:$G,$P$1,DATOS!$K:$K,$R$1)</f>
        <v>0</v>
      </c>
    </row>
    <row r="3743" spans="1:22">
      <c r="A3743" s="128" t="s">
        <v>452</v>
      </c>
      <c r="B3743" s="128" t="str">
        <f t="shared" si="438"/>
        <v>2 7 2 723 003 001</v>
      </c>
      <c r="C3743" s="5" t="s">
        <v>10779</v>
      </c>
      <c r="D3743" t="s">
        <v>3504</v>
      </c>
      <c r="E3743" s="127">
        <f t="shared" si="433"/>
        <v>0</v>
      </c>
      <c r="F3743" s="127">
        <f t="shared" si="434"/>
        <v>0</v>
      </c>
      <c r="G3743" s="127">
        <f t="shared" si="435"/>
        <v>0</v>
      </c>
      <c r="H3743" s="131">
        <f t="shared" si="436"/>
        <v>0</v>
      </c>
      <c r="I3743" s="128">
        <f t="shared" si="437"/>
        <v>17</v>
      </c>
      <c r="J3743" s="156" t="str">
        <f t="shared" si="439"/>
        <v>2 7 2 723 003</v>
      </c>
      <c r="K3743" s="118">
        <f>SUMIFS(DATOS!$F:$F,DATOS!$A:$A,$C3743,DATOS!$G:$G,$N$1,DATOS!$E:$E,$Q$1)</f>
        <v>0</v>
      </c>
      <c r="L3743" s="118">
        <f>SUMIFS(DATOS!$F:$F,DATOS!$A:$A,$C3743,DATOS!$G:$G,$O$1,DATOS!$E:$E,$Q$1)</f>
        <v>0</v>
      </c>
      <c r="M3743" s="119">
        <f>SUMIFS(DATOS!$F:$F,DATOS!$A:$A,$C3743,DATOS!$G:$G,$P$1,DATOS!$E:$E,$Q$1)</f>
        <v>0</v>
      </c>
      <c r="N3743" s="117">
        <f>SUMIFS(DATOS!$F:$F,DATOS!$A:$A,$C3743,DATOS!$G:$G,$N$1,DATOS!$L:$L,$R$1)</f>
        <v>0</v>
      </c>
      <c r="O3743" s="118">
        <f>SUMIFS(DATOS!$F:$F,DATOS!$A:$A,$C3743,DATOS!$G:$G,$O$1,DATOS!$L:$L,$R$1)</f>
        <v>0</v>
      </c>
      <c r="P3743" s="119">
        <f>SUMIFS(DATOS!$F:$F,DATOS!$A:$A,$C3743,DATOS!$G:$G,$P$1,DATOS!$L:$L,$R$1)</f>
        <v>0</v>
      </c>
      <c r="Q3743" s="117">
        <f>SUMIFS(DATOS!$F:$F,DATOS!$A:$A,$C3743,DATOS!$G:$G,$N$1,DATOS!$J:$J,$S$1)</f>
        <v>0</v>
      </c>
      <c r="R3743" s="118">
        <f>SUMIFS(DATOS!$F:$F,DATOS!$A:$A,$C3743,DATOS!$G:$G,$O$1,DATOS!$J:$J,$S$1)</f>
        <v>0</v>
      </c>
      <c r="S3743" s="119">
        <f>SUMIFS(DATOS!$F:$F,DATOS!$A:$A,$C3743,DATOS!$G:$G,$P$1,DATOS!$J:$J,$S$1)</f>
        <v>0</v>
      </c>
      <c r="T3743" s="117">
        <f>SUMIFS(DATOS!$F:$F,DATOS!$A:$A,$C3743,DATOS!$G:$G,$N$1,DATOS!$K:$K,$T$1)</f>
        <v>0</v>
      </c>
      <c r="U3743" s="118">
        <f>SUMIFS(DATOS!$F:$F,DATOS!$A:$A,$C3743,DATOS!$G:$G,$O$1,DATOS!$K:$K,$T$1)</f>
        <v>0</v>
      </c>
      <c r="V3743" s="119">
        <f>SUMIFS(DATOS!$F:$F,DATOS!$A:$A,$C3743,DATOS!$G:$G,$P$1,DATOS!$K:$K,$R$1)</f>
        <v>0</v>
      </c>
    </row>
    <row r="3744" spans="1:22">
      <c r="A3744" s="128" t="s">
        <v>452</v>
      </c>
      <c r="B3744" s="128" t="str">
        <f t="shared" si="438"/>
        <v>2 7 2 723 004 001</v>
      </c>
      <c r="C3744" s="5" t="s">
        <v>10780</v>
      </c>
      <c r="D3744" t="s">
        <v>3504</v>
      </c>
      <c r="E3744" s="127">
        <f t="shared" si="433"/>
        <v>0</v>
      </c>
      <c r="F3744" s="127">
        <f t="shared" si="434"/>
        <v>0</v>
      </c>
      <c r="G3744" s="127">
        <f t="shared" si="435"/>
        <v>0</v>
      </c>
      <c r="H3744" s="131">
        <f t="shared" si="436"/>
        <v>0</v>
      </c>
      <c r="I3744" s="128">
        <f t="shared" si="437"/>
        <v>17</v>
      </c>
      <c r="J3744" s="156" t="str">
        <f t="shared" si="439"/>
        <v>2 7 2 723 004</v>
      </c>
      <c r="K3744" s="118">
        <f>SUMIFS(DATOS!$F:$F,DATOS!$A:$A,$C3744,DATOS!$G:$G,$N$1,DATOS!$E:$E,$Q$1)</f>
        <v>0</v>
      </c>
      <c r="L3744" s="118">
        <f>SUMIFS(DATOS!$F:$F,DATOS!$A:$A,$C3744,DATOS!$G:$G,$O$1,DATOS!$E:$E,$Q$1)</f>
        <v>0</v>
      </c>
      <c r="M3744" s="119">
        <f>SUMIFS(DATOS!$F:$F,DATOS!$A:$A,$C3744,DATOS!$G:$G,$P$1,DATOS!$E:$E,$Q$1)</f>
        <v>0</v>
      </c>
      <c r="N3744" s="117">
        <f>SUMIFS(DATOS!$F:$F,DATOS!$A:$A,$C3744,DATOS!$G:$G,$N$1,DATOS!$L:$L,$R$1)</f>
        <v>0</v>
      </c>
      <c r="O3744" s="118">
        <f>SUMIFS(DATOS!$F:$F,DATOS!$A:$A,$C3744,DATOS!$G:$G,$O$1,DATOS!$L:$L,$R$1)</f>
        <v>0</v>
      </c>
      <c r="P3744" s="119">
        <f>SUMIFS(DATOS!$F:$F,DATOS!$A:$A,$C3744,DATOS!$G:$G,$P$1,DATOS!$L:$L,$R$1)</f>
        <v>0</v>
      </c>
      <c r="Q3744" s="117">
        <f>SUMIFS(DATOS!$F:$F,DATOS!$A:$A,$C3744,DATOS!$G:$G,$N$1,DATOS!$J:$J,$S$1)</f>
        <v>0</v>
      </c>
      <c r="R3744" s="118">
        <f>SUMIFS(DATOS!$F:$F,DATOS!$A:$A,$C3744,DATOS!$G:$G,$O$1,DATOS!$J:$J,$S$1)</f>
        <v>0</v>
      </c>
      <c r="S3744" s="119">
        <f>SUMIFS(DATOS!$F:$F,DATOS!$A:$A,$C3744,DATOS!$G:$G,$P$1,DATOS!$J:$J,$S$1)</f>
        <v>0</v>
      </c>
      <c r="T3744" s="117">
        <f>SUMIFS(DATOS!$F:$F,DATOS!$A:$A,$C3744,DATOS!$G:$G,$N$1,DATOS!$K:$K,$T$1)</f>
        <v>0</v>
      </c>
      <c r="U3744" s="118">
        <f>SUMIFS(DATOS!$F:$F,DATOS!$A:$A,$C3744,DATOS!$G:$G,$O$1,DATOS!$K:$K,$T$1)</f>
        <v>0</v>
      </c>
      <c r="V3744" s="119">
        <f>SUMIFS(DATOS!$F:$F,DATOS!$A:$A,$C3744,DATOS!$G:$G,$P$1,DATOS!$K:$K,$R$1)</f>
        <v>0</v>
      </c>
    </row>
    <row r="3745" spans="1:22">
      <c r="A3745" s="128" t="s">
        <v>452</v>
      </c>
      <c r="B3745" s="128" t="str">
        <f t="shared" si="438"/>
        <v>2 7 2 723 005 001</v>
      </c>
      <c r="C3745" s="5" t="s">
        <v>10781</v>
      </c>
      <c r="D3745" t="s">
        <v>3504</v>
      </c>
      <c r="E3745" s="127">
        <f t="shared" si="433"/>
        <v>0</v>
      </c>
      <c r="F3745" s="127">
        <f t="shared" si="434"/>
        <v>0</v>
      </c>
      <c r="G3745" s="127">
        <f t="shared" si="435"/>
        <v>0</v>
      </c>
      <c r="H3745" s="131">
        <f t="shared" si="436"/>
        <v>0</v>
      </c>
      <c r="I3745" s="128">
        <f t="shared" si="437"/>
        <v>17</v>
      </c>
      <c r="J3745" s="156" t="str">
        <f t="shared" si="439"/>
        <v>2 7 2 723 005</v>
      </c>
      <c r="K3745" s="118">
        <f>SUMIFS(DATOS!$F:$F,DATOS!$A:$A,$C3745,DATOS!$G:$G,$N$1,DATOS!$E:$E,$Q$1)</f>
        <v>0</v>
      </c>
      <c r="L3745" s="118">
        <f>SUMIFS(DATOS!$F:$F,DATOS!$A:$A,$C3745,DATOS!$G:$G,$O$1,DATOS!$E:$E,$Q$1)</f>
        <v>0</v>
      </c>
      <c r="M3745" s="119">
        <f>SUMIFS(DATOS!$F:$F,DATOS!$A:$A,$C3745,DATOS!$G:$G,$P$1,DATOS!$E:$E,$Q$1)</f>
        <v>0</v>
      </c>
      <c r="N3745" s="117">
        <f>SUMIFS(DATOS!$F:$F,DATOS!$A:$A,$C3745,DATOS!$G:$G,$N$1,DATOS!$L:$L,$R$1)</f>
        <v>0</v>
      </c>
      <c r="O3745" s="118">
        <f>SUMIFS(DATOS!$F:$F,DATOS!$A:$A,$C3745,DATOS!$G:$G,$O$1,DATOS!$L:$L,$R$1)</f>
        <v>0</v>
      </c>
      <c r="P3745" s="119">
        <f>SUMIFS(DATOS!$F:$F,DATOS!$A:$A,$C3745,DATOS!$G:$G,$P$1,DATOS!$L:$L,$R$1)</f>
        <v>0</v>
      </c>
      <c r="Q3745" s="117">
        <f>SUMIFS(DATOS!$F:$F,DATOS!$A:$A,$C3745,DATOS!$G:$G,$N$1,DATOS!$J:$J,$S$1)</f>
        <v>0</v>
      </c>
      <c r="R3745" s="118">
        <f>SUMIFS(DATOS!$F:$F,DATOS!$A:$A,$C3745,DATOS!$G:$G,$O$1,DATOS!$J:$J,$S$1)</f>
        <v>0</v>
      </c>
      <c r="S3745" s="119">
        <f>SUMIFS(DATOS!$F:$F,DATOS!$A:$A,$C3745,DATOS!$G:$G,$P$1,DATOS!$J:$J,$S$1)</f>
        <v>0</v>
      </c>
      <c r="T3745" s="117">
        <f>SUMIFS(DATOS!$F:$F,DATOS!$A:$A,$C3745,DATOS!$G:$G,$N$1,DATOS!$K:$K,$T$1)</f>
        <v>0</v>
      </c>
      <c r="U3745" s="118">
        <f>SUMIFS(DATOS!$F:$F,DATOS!$A:$A,$C3745,DATOS!$G:$G,$O$1,DATOS!$K:$K,$T$1)</f>
        <v>0</v>
      </c>
      <c r="V3745" s="119">
        <f>SUMIFS(DATOS!$F:$F,DATOS!$A:$A,$C3745,DATOS!$G:$G,$P$1,DATOS!$K:$K,$R$1)</f>
        <v>0</v>
      </c>
    </row>
    <row r="3746" spans="1:22">
      <c r="A3746" s="128" t="s">
        <v>452</v>
      </c>
      <c r="B3746" s="128" t="str">
        <f t="shared" si="438"/>
        <v>2 7 2 724 001 001</v>
      </c>
      <c r="C3746" s="5" t="s">
        <v>5755</v>
      </c>
      <c r="D3746" t="s">
        <v>3505</v>
      </c>
      <c r="E3746" s="127">
        <f t="shared" si="433"/>
        <v>0</v>
      </c>
      <c r="F3746" s="127">
        <f t="shared" si="434"/>
        <v>0</v>
      </c>
      <c r="G3746" s="127">
        <f t="shared" si="435"/>
        <v>0</v>
      </c>
      <c r="H3746" s="131">
        <f t="shared" si="436"/>
        <v>0</v>
      </c>
      <c r="I3746" s="128">
        <f t="shared" si="437"/>
        <v>17</v>
      </c>
      <c r="J3746" s="156" t="str">
        <f t="shared" si="439"/>
        <v>2 7 2 724 001</v>
      </c>
      <c r="K3746" s="118">
        <f>SUMIFS(DATOS!$F:$F,DATOS!$A:$A,$C3746,DATOS!$G:$G,$N$1,DATOS!$E:$E,$Q$1)</f>
        <v>0</v>
      </c>
      <c r="L3746" s="118">
        <f>SUMIFS(DATOS!$F:$F,DATOS!$A:$A,$C3746,DATOS!$G:$G,$O$1,DATOS!$E:$E,$Q$1)</f>
        <v>0</v>
      </c>
      <c r="M3746" s="119">
        <f>SUMIFS(DATOS!$F:$F,DATOS!$A:$A,$C3746,DATOS!$G:$G,$P$1,DATOS!$E:$E,$Q$1)</f>
        <v>0</v>
      </c>
      <c r="N3746" s="117">
        <f>SUMIFS(DATOS!$F:$F,DATOS!$A:$A,$C3746,DATOS!$G:$G,$N$1,DATOS!$L:$L,$R$1)</f>
        <v>0</v>
      </c>
      <c r="O3746" s="118">
        <f>SUMIFS(DATOS!$F:$F,DATOS!$A:$A,$C3746,DATOS!$G:$G,$O$1,DATOS!$L:$L,$R$1)</f>
        <v>0</v>
      </c>
      <c r="P3746" s="119">
        <f>SUMIFS(DATOS!$F:$F,DATOS!$A:$A,$C3746,DATOS!$G:$G,$P$1,DATOS!$L:$L,$R$1)</f>
        <v>0</v>
      </c>
      <c r="Q3746" s="117">
        <f>SUMIFS(DATOS!$F:$F,DATOS!$A:$A,$C3746,DATOS!$G:$G,$N$1,DATOS!$J:$J,$S$1)</f>
        <v>0</v>
      </c>
      <c r="R3746" s="118">
        <f>SUMIFS(DATOS!$F:$F,DATOS!$A:$A,$C3746,DATOS!$G:$G,$O$1,DATOS!$J:$J,$S$1)</f>
        <v>0</v>
      </c>
      <c r="S3746" s="119">
        <f>SUMIFS(DATOS!$F:$F,DATOS!$A:$A,$C3746,DATOS!$G:$G,$P$1,DATOS!$J:$J,$S$1)</f>
        <v>0</v>
      </c>
      <c r="T3746" s="117">
        <f>SUMIFS(DATOS!$F:$F,DATOS!$A:$A,$C3746,DATOS!$G:$G,$N$1,DATOS!$K:$K,$T$1)</f>
        <v>0</v>
      </c>
      <c r="U3746" s="118">
        <f>SUMIFS(DATOS!$F:$F,DATOS!$A:$A,$C3746,DATOS!$G:$G,$O$1,DATOS!$K:$K,$T$1)</f>
        <v>0</v>
      </c>
      <c r="V3746" s="119">
        <f>SUMIFS(DATOS!$F:$F,DATOS!$A:$A,$C3746,DATOS!$G:$G,$P$1,DATOS!$K:$K,$R$1)</f>
        <v>0</v>
      </c>
    </row>
    <row r="3747" spans="1:22">
      <c r="A3747" s="128" t="s">
        <v>452</v>
      </c>
      <c r="B3747" s="128" t="str">
        <f t="shared" si="438"/>
        <v>2 7 2 724 002 001</v>
      </c>
      <c r="C3747" s="5" t="s">
        <v>10782</v>
      </c>
      <c r="D3747" t="s">
        <v>3505</v>
      </c>
      <c r="E3747" s="127">
        <f t="shared" si="433"/>
        <v>0</v>
      </c>
      <c r="F3747" s="127">
        <f t="shared" si="434"/>
        <v>0</v>
      </c>
      <c r="G3747" s="127">
        <f t="shared" si="435"/>
        <v>0</v>
      </c>
      <c r="H3747" s="131">
        <f t="shared" si="436"/>
        <v>0</v>
      </c>
      <c r="I3747" s="128">
        <f t="shared" si="437"/>
        <v>17</v>
      </c>
      <c r="J3747" s="156" t="str">
        <f t="shared" si="439"/>
        <v>2 7 2 724 002</v>
      </c>
      <c r="K3747" s="118">
        <f>SUMIFS(DATOS!$F:$F,DATOS!$A:$A,$C3747,DATOS!$G:$G,$N$1,DATOS!$E:$E,$Q$1)</f>
        <v>0</v>
      </c>
      <c r="L3747" s="118">
        <f>SUMIFS(DATOS!$F:$F,DATOS!$A:$A,$C3747,DATOS!$G:$G,$O$1,DATOS!$E:$E,$Q$1)</f>
        <v>0</v>
      </c>
      <c r="M3747" s="119">
        <f>SUMIFS(DATOS!$F:$F,DATOS!$A:$A,$C3747,DATOS!$G:$G,$P$1,DATOS!$E:$E,$Q$1)</f>
        <v>0</v>
      </c>
      <c r="N3747" s="117">
        <f>SUMIFS(DATOS!$F:$F,DATOS!$A:$A,$C3747,DATOS!$G:$G,$N$1,DATOS!$L:$L,$R$1)</f>
        <v>0</v>
      </c>
      <c r="O3747" s="118">
        <f>SUMIFS(DATOS!$F:$F,DATOS!$A:$A,$C3747,DATOS!$G:$G,$O$1,DATOS!$L:$L,$R$1)</f>
        <v>0</v>
      </c>
      <c r="P3747" s="119">
        <f>SUMIFS(DATOS!$F:$F,DATOS!$A:$A,$C3747,DATOS!$G:$G,$P$1,DATOS!$L:$L,$R$1)</f>
        <v>0</v>
      </c>
      <c r="Q3747" s="117">
        <f>SUMIFS(DATOS!$F:$F,DATOS!$A:$A,$C3747,DATOS!$G:$G,$N$1,DATOS!$J:$J,$S$1)</f>
        <v>0</v>
      </c>
      <c r="R3747" s="118">
        <f>SUMIFS(DATOS!$F:$F,DATOS!$A:$A,$C3747,DATOS!$G:$G,$O$1,DATOS!$J:$J,$S$1)</f>
        <v>0</v>
      </c>
      <c r="S3747" s="119">
        <f>SUMIFS(DATOS!$F:$F,DATOS!$A:$A,$C3747,DATOS!$G:$G,$P$1,DATOS!$J:$J,$S$1)</f>
        <v>0</v>
      </c>
      <c r="T3747" s="117">
        <f>SUMIFS(DATOS!$F:$F,DATOS!$A:$A,$C3747,DATOS!$G:$G,$N$1,DATOS!$K:$K,$T$1)</f>
        <v>0</v>
      </c>
      <c r="U3747" s="118">
        <f>SUMIFS(DATOS!$F:$F,DATOS!$A:$A,$C3747,DATOS!$G:$G,$O$1,DATOS!$K:$K,$T$1)</f>
        <v>0</v>
      </c>
      <c r="V3747" s="119">
        <f>SUMIFS(DATOS!$F:$F,DATOS!$A:$A,$C3747,DATOS!$G:$G,$P$1,DATOS!$K:$K,$R$1)</f>
        <v>0</v>
      </c>
    </row>
    <row r="3748" spans="1:22">
      <c r="A3748" s="128" t="s">
        <v>452</v>
      </c>
      <c r="B3748" s="128" t="str">
        <f t="shared" si="438"/>
        <v>2 7 2 724 003 001</v>
      </c>
      <c r="C3748" s="5" t="s">
        <v>10783</v>
      </c>
      <c r="D3748" t="s">
        <v>3505</v>
      </c>
      <c r="E3748" s="127">
        <f t="shared" si="433"/>
        <v>0</v>
      </c>
      <c r="F3748" s="127">
        <f t="shared" si="434"/>
        <v>0</v>
      </c>
      <c r="G3748" s="127">
        <f t="shared" si="435"/>
        <v>0</v>
      </c>
      <c r="H3748" s="131">
        <f t="shared" si="436"/>
        <v>0</v>
      </c>
      <c r="I3748" s="128">
        <f t="shared" si="437"/>
        <v>17</v>
      </c>
      <c r="J3748" s="156" t="str">
        <f t="shared" si="439"/>
        <v>2 7 2 724 003</v>
      </c>
      <c r="K3748" s="118">
        <f>SUMIFS(DATOS!$F:$F,DATOS!$A:$A,$C3748,DATOS!$G:$G,$N$1,DATOS!$E:$E,$Q$1)</f>
        <v>0</v>
      </c>
      <c r="L3748" s="118">
        <f>SUMIFS(DATOS!$F:$F,DATOS!$A:$A,$C3748,DATOS!$G:$G,$O$1,DATOS!$E:$E,$Q$1)</f>
        <v>0</v>
      </c>
      <c r="M3748" s="119">
        <f>SUMIFS(DATOS!$F:$F,DATOS!$A:$A,$C3748,DATOS!$G:$G,$P$1,DATOS!$E:$E,$Q$1)</f>
        <v>0</v>
      </c>
      <c r="N3748" s="117">
        <f>SUMIFS(DATOS!$F:$F,DATOS!$A:$A,$C3748,DATOS!$G:$G,$N$1,DATOS!$L:$L,$R$1)</f>
        <v>0</v>
      </c>
      <c r="O3748" s="118">
        <f>SUMIFS(DATOS!$F:$F,DATOS!$A:$A,$C3748,DATOS!$G:$G,$O$1,DATOS!$L:$L,$R$1)</f>
        <v>0</v>
      </c>
      <c r="P3748" s="119">
        <f>SUMIFS(DATOS!$F:$F,DATOS!$A:$A,$C3748,DATOS!$G:$G,$P$1,DATOS!$L:$L,$R$1)</f>
        <v>0</v>
      </c>
      <c r="Q3748" s="117">
        <f>SUMIFS(DATOS!$F:$F,DATOS!$A:$A,$C3748,DATOS!$G:$G,$N$1,DATOS!$J:$J,$S$1)</f>
        <v>0</v>
      </c>
      <c r="R3748" s="118">
        <f>SUMIFS(DATOS!$F:$F,DATOS!$A:$A,$C3748,DATOS!$G:$G,$O$1,DATOS!$J:$J,$S$1)</f>
        <v>0</v>
      </c>
      <c r="S3748" s="119">
        <f>SUMIFS(DATOS!$F:$F,DATOS!$A:$A,$C3748,DATOS!$G:$G,$P$1,DATOS!$J:$J,$S$1)</f>
        <v>0</v>
      </c>
      <c r="T3748" s="117">
        <f>SUMIFS(DATOS!$F:$F,DATOS!$A:$A,$C3748,DATOS!$G:$G,$N$1,DATOS!$K:$K,$T$1)</f>
        <v>0</v>
      </c>
      <c r="U3748" s="118">
        <f>SUMIFS(DATOS!$F:$F,DATOS!$A:$A,$C3748,DATOS!$G:$G,$O$1,DATOS!$K:$K,$T$1)</f>
        <v>0</v>
      </c>
      <c r="V3748" s="119">
        <f>SUMIFS(DATOS!$F:$F,DATOS!$A:$A,$C3748,DATOS!$G:$G,$P$1,DATOS!$K:$K,$R$1)</f>
        <v>0</v>
      </c>
    </row>
    <row r="3749" spans="1:22">
      <c r="A3749" s="128" t="s">
        <v>452</v>
      </c>
      <c r="B3749" s="128" t="str">
        <f t="shared" si="438"/>
        <v>2 7 2 724 004 001</v>
      </c>
      <c r="C3749" s="5" t="s">
        <v>10784</v>
      </c>
      <c r="D3749" t="s">
        <v>3505</v>
      </c>
      <c r="E3749" s="127">
        <f t="shared" si="433"/>
        <v>0</v>
      </c>
      <c r="F3749" s="127">
        <f t="shared" si="434"/>
        <v>0</v>
      </c>
      <c r="G3749" s="127">
        <f t="shared" si="435"/>
        <v>0</v>
      </c>
      <c r="H3749" s="131">
        <f t="shared" si="436"/>
        <v>0</v>
      </c>
      <c r="I3749" s="128">
        <f t="shared" si="437"/>
        <v>17</v>
      </c>
      <c r="J3749" s="156" t="str">
        <f t="shared" si="439"/>
        <v>2 7 2 724 004</v>
      </c>
      <c r="K3749" s="118">
        <f>SUMIFS(DATOS!$F:$F,DATOS!$A:$A,$C3749,DATOS!$G:$G,$N$1,DATOS!$E:$E,$Q$1)</f>
        <v>0</v>
      </c>
      <c r="L3749" s="118">
        <f>SUMIFS(DATOS!$F:$F,DATOS!$A:$A,$C3749,DATOS!$G:$G,$O$1,DATOS!$E:$E,$Q$1)</f>
        <v>0</v>
      </c>
      <c r="M3749" s="119">
        <f>SUMIFS(DATOS!$F:$F,DATOS!$A:$A,$C3749,DATOS!$G:$G,$P$1,DATOS!$E:$E,$Q$1)</f>
        <v>0</v>
      </c>
      <c r="N3749" s="117">
        <f>SUMIFS(DATOS!$F:$F,DATOS!$A:$A,$C3749,DATOS!$G:$G,$N$1,DATOS!$L:$L,$R$1)</f>
        <v>0</v>
      </c>
      <c r="O3749" s="118">
        <f>SUMIFS(DATOS!$F:$F,DATOS!$A:$A,$C3749,DATOS!$G:$G,$O$1,DATOS!$L:$L,$R$1)</f>
        <v>0</v>
      </c>
      <c r="P3749" s="119">
        <f>SUMIFS(DATOS!$F:$F,DATOS!$A:$A,$C3749,DATOS!$G:$G,$P$1,DATOS!$L:$L,$R$1)</f>
        <v>0</v>
      </c>
      <c r="Q3749" s="117">
        <f>SUMIFS(DATOS!$F:$F,DATOS!$A:$A,$C3749,DATOS!$G:$G,$N$1,DATOS!$J:$J,$S$1)</f>
        <v>0</v>
      </c>
      <c r="R3749" s="118">
        <f>SUMIFS(DATOS!$F:$F,DATOS!$A:$A,$C3749,DATOS!$G:$G,$O$1,DATOS!$J:$J,$S$1)</f>
        <v>0</v>
      </c>
      <c r="S3749" s="119">
        <f>SUMIFS(DATOS!$F:$F,DATOS!$A:$A,$C3749,DATOS!$G:$G,$P$1,DATOS!$J:$J,$S$1)</f>
        <v>0</v>
      </c>
      <c r="T3749" s="117">
        <f>SUMIFS(DATOS!$F:$F,DATOS!$A:$A,$C3749,DATOS!$G:$G,$N$1,DATOS!$K:$K,$T$1)</f>
        <v>0</v>
      </c>
      <c r="U3749" s="118">
        <f>SUMIFS(DATOS!$F:$F,DATOS!$A:$A,$C3749,DATOS!$G:$G,$O$1,DATOS!$K:$K,$T$1)</f>
        <v>0</v>
      </c>
      <c r="V3749" s="119">
        <f>SUMIFS(DATOS!$F:$F,DATOS!$A:$A,$C3749,DATOS!$G:$G,$P$1,DATOS!$K:$K,$R$1)</f>
        <v>0</v>
      </c>
    </row>
    <row r="3750" spans="1:22">
      <c r="A3750" s="128" t="s">
        <v>452</v>
      </c>
      <c r="B3750" s="128" t="str">
        <f t="shared" si="438"/>
        <v>2 7 2 724 005 001</v>
      </c>
      <c r="C3750" s="5" t="s">
        <v>10785</v>
      </c>
      <c r="D3750" t="s">
        <v>3505</v>
      </c>
      <c r="E3750" s="127">
        <f t="shared" si="433"/>
        <v>0</v>
      </c>
      <c r="F3750" s="127">
        <f t="shared" si="434"/>
        <v>0</v>
      </c>
      <c r="G3750" s="127">
        <f t="shared" si="435"/>
        <v>0</v>
      </c>
      <c r="H3750" s="131">
        <f t="shared" si="436"/>
        <v>0</v>
      </c>
      <c r="I3750" s="128">
        <f t="shared" si="437"/>
        <v>17</v>
      </c>
      <c r="J3750" s="156" t="str">
        <f t="shared" si="439"/>
        <v>2 7 2 724 005</v>
      </c>
      <c r="K3750" s="118">
        <f>SUMIFS(DATOS!$F:$F,DATOS!$A:$A,$C3750,DATOS!$G:$G,$N$1,DATOS!$E:$E,$Q$1)</f>
        <v>0</v>
      </c>
      <c r="L3750" s="118">
        <f>SUMIFS(DATOS!$F:$F,DATOS!$A:$A,$C3750,DATOS!$G:$G,$O$1,DATOS!$E:$E,$Q$1)</f>
        <v>0</v>
      </c>
      <c r="M3750" s="119">
        <f>SUMIFS(DATOS!$F:$F,DATOS!$A:$A,$C3750,DATOS!$G:$G,$P$1,DATOS!$E:$E,$Q$1)</f>
        <v>0</v>
      </c>
      <c r="N3750" s="117">
        <f>SUMIFS(DATOS!$F:$F,DATOS!$A:$A,$C3750,DATOS!$G:$G,$N$1,DATOS!$L:$L,$R$1)</f>
        <v>0</v>
      </c>
      <c r="O3750" s="118">
        <f>SUMIFS(DATOS!$F:$F,DATOS!$A:$A,$C3750,DATOS!$G:$G,$O$1,DATOS!$L:$L,$R$1)</f>
        <v>0</v>
      </c>
      <c r="P3750" s="119">
        <f>SUMIFS(DATOS!$F:$F,DATOS!$A:$A,$C3750,DATOS!$G:$G,$P$1,DATOS!$L:$L,$R$1)</f>
        <v>0</v>
      </c>
      <c r="Q3750" s="117">
        <f>SUMIFS(DATOS!$F:$F,DATOS!$A:$A,$C3750,DATOS!$G:$G,$N$1,DATOS!$J:$J,$S$1)</f>
        <v>0</v>
      </c>
      <c r="R3750" s="118">
        <f>SUMIFS(DATOS!$F:$F,DATOS!$A:$A,$C3750,DATOS!$G:$G,$O$1,DATOS!$J:$J,$S$1)</f>
        <v>0</v>
      </c>
      <c r="S3750" s="119">
        <f>SUMIFS(DATOS!$F:$F,DATOS!$A:$A,$C3750,DATOS!$G:$G,$P$1,DATOS!$J:$J,$S$1)</f>
        <v>0</v>
      </c>
      <c r="T3750" s="117">
        <f>SUMIFS(DATOS!$F:$F,DATOS!$A:$A,$C3750,DATOS!$G:$G,$N$1,DATOS!$K:$K,$T$1)</f>
        <v>0</v>
      </c>
      <c r="U3750" s="118">
        <f>SUMIFS(DATOS!$F:$F,DATOS!$A:$A,$C3750,DATOS!$G:$G,$O$1,DATOS!$K:$K,$T$1)</f>
        <v>0</v>
      </c>
      <c r="V3750" s="119">
        <f>SUMIFS(DATOS!$F:$F,DATOS!$A:$A,$C3750,DATOS!$G:$G,$P$1,DATOS!$K:$K,$R$1)</f>
        <v>0</v>
      </c>
    </row>
    <row r="3751" spans="1:22">
      <c r="A3751" s="128" t="s">
        <v>452</v>
      </c>
      <c r="B3751" s="128" t="str">
        <f t="shared" si="438"/>
        <v>2 7 2 725 001 001</v>
      </c>
      <c r="C3751" s="5" t="s">
        <v>5763</v>
      </c>
      <c r="D3751" t="s">
        <v>9419</v>
      </c>
      <c r="E3751" s="127">
        <f t="shared" si="433"/>
        <v>0</v>
      </c>
      <c r="F3751" s="127">
        <f t="shared" si="434"/>
        <v>0</v>
      </c>
      <c r="G3751" s="127">
        <f t="shared" si="435"/>
        <v>0</v>
      </c>
      <c r="H3751" s="131">
        <f t="shared" si="436"/>
        <v>0</v>
      </c>
      <c r="I3751" s="128">
        <f t="shared" si="437"/>
        <v>17</v>
      </c>
      <c r="J3751" s="156" t="str">
        <f t="shared" si="439"/>
        <v>2 7 2 725 001</v>
      </c>
      <c r="K3751" s="118">
        <f>SUMIFS(DATOS!$F:$F,DATOS!$A:$A,$C3751,DATOS!$G:$G,$N$1,DATOS!$E:$E,$Q$1)</f>
        <v>0</v>
      </c>
      <c r="L3751" s="118">
        <f>SUMIFS(DATOS!$F:$F,DATOS!$A:$A,$C3751,DATOS!$G:$G,$O$1,DATOS!$E:$E,$Q$1)</f>
        <v>0</v>
      </c>
      <c r="M3751" s="119">
        <f>SUMIFS(DATOS!$F:$F,DATOS!$A:$A,$C3751,DATOS!$G:$G,$P$1,DATOS!$E:$E,$Q$1)</f>
        <v>0</v>
      </c>
      <c r="N3751" s="117">
        <f>SUMIFS(DATOS!$F:$F,DATOS!$A:$A,$C3751,DATOS!$G:$G,$N$1,DATOS!$L:$L,$R$1)</f>
        <v>0</v>
      </c>
      <c r="O3751" s="118">
        <f>SUMIFS(DATOS!$F:$F,DATOS!$A:$A,$C3751,DATOS!$G:$G,$O$1,DATOS!$L:$L,$R$1)</f>
        <v>0</v>
      </c>
      <c r="P3751" s="119">
        <f>SUMIFS(DATOS!$F:$F,DATOS!$A:$A,$C3751,DATOS!$G:$G,$P$1,DATOS!$L:$L,$R$1)</f>
        <v>0</v>
      </c>
      <c r="Q3751" s="117">
        <f>SUMIFS(DATOS!$F:$F,DATOS!$A:$A,$C3751,DATOS!$G:$G,$N$1,DATOS!$J:$J,$S$1)</f>
        <v>0</v>
      </c>
      <c r="R3751" s="118">
        <f>SUMIFS(DATOS!$F:$F,DATOS!$A:$A,$C3751,DATOS!$G:$G,$O$1,DATOS!$J:$J,$S$1)</f>
        <v>0</v>
      </c>
      <c r="S3751" s="119">
        <f>SUMIFS(DATOS!$F:$F,DATOS!$A:$A,$C3751,DATOS!$G:$G,$P$1,DATOS!$J:$J,$S$1)</f>
        <v>0</v>
      </c>
      <c r="T3751" s="117">
        <f>SUMIFS(DATOS!$F:$F,DATOS!$A:$A,$C3751,DATOS!$G:$G,$N$1,DATOS!$K:$K,$T$1)</f>
        <v>0</v>
      </c>
      <c r="U3751" s="118">
        <f>SUMIFS(DATOS!$F:$F,DATOS!$A:$A,$C3751,DATOS!$G:$G,$O$1,DATOS!$K:$K,$T$1)</f>
        <v>0</v>
      </c>
      <c r="V3751" s="119">
        <f>SUMIFS(DATOS!$F:$F,DATOS!$A:$A,$C3751,DATOS!$G:$G,$P$1,DATOS!$K:$K,$R$1)</f>
        <v>0</v>
      </c>
    </row>
    <row r="3752" spans="1:22">
      <c r="A3752" s="128" t="s">
        <v>452</v>
      </c>
      <c r="B3752" s="128" t="str">
        <f t="shared" si="438"/>
        <v>2 7 2 725 002 001</v>
      </c>
      <c r="C3752" s="5" t="s">
        <v>10786</v>
      </c>
      <c r="D3752" t="s">
        <v>9419</v>
      </c>
      <c r="E3752" s="127">
        <f t="shared" si="433"/>
        <v>0</v>
      </c>
      <c r="F3752" s="127">
        <f t="shared" si="434"/>
        <v>0</v>
      </c>
      <c r="G3752" s="127">
        <f t="shared" si="435"/>
        <v>0</v>
      </c>
      <c r="H3752" s="131">
        <f t="shared" si="436"/>
        <v>0</v>
      </c>
      <c r="I3752" s="128">
        <f t="shared" si="437"/>
        <v>17</v>
      </c>
      <c r="J3752" s="156" t="str">
        <f t="shared" si="439"/>
        <v>2 7 2 725 002</v>
      </c>
      <c r="K3752" s="118">
        <f>SUMIFS(DATOS!$F:$F,DATOS!$A:$A,$C3752,DATOS!$G:$G,$N$1,DATOS!$E:$E,$Q$1)</f>
        <v>0</v>
      </c>
      <c r="L3752" s="118">
        <f>SUMIFS(DATOS!$F:$F,DATOS!$A:$A,$C3752,DATOS!$G:$G,$O$1,DATOS!$E:$E,$Q$1)</f>
        <v>0</v>
      </c>
      <c r="M3752" s="119">
        <f>SUMIFS(DATOS!$F:$F,DATOS!$A:$A,$C3752,DATOS!$G:$G,$P$1,DATOS!$E:$E,$Q$1)</f>
        <v>0</v>
      </c>
      <c r="N3752" s="117">
        <f>SUMIFS(DATOS!$F:$F,DATOS!$A:$A,$C3752,DATOS!$G:$G,$N$1,DATOS!$L:$L,$R$1)</f>
        <v>0</v>
      </c>
      <c r="O3752" s="118">
        <f>SUMIFS(DATOS!$F:$F,DATOS!$A:$A,$C3752,DATOS!$G:$G,$O$1,DATOS!$L:$L,$R$1)</f>
        <v>0</v>
      </c>
      <c r="P3752" s="119">
        <f>SUMIFS(DATOS!$F:$F,DATOS!$A:$A,$C3752,DATOS!$G:$G,$P$1,DATOS!$L:$L,$R$1)</f>
        <v>0</v>
      </c>
      <c r="Q3752" s="117">
        <f>SUMIFS(DATOS!$F:$F,DATOS!$A:$A,$C3752,DATOS!$G:$G,$N$1,DATOS!$J:$J,$S$1)</f>
        <v>0</v>
      </c>
      <c r="R3752" s="118">
        <f>SUMIFS(DATOS!$F:$F,DATOS!$A:$A,$C3752,DATOS!$G:$G,$O$1,DATOS!$J:$J,$S$1)</f>
        <v>0</v>
      </c>
      <c r="S3752" s="119">
        <f>SUMIFS(DATOS!$F:$F,DATOS!$A:$A,$C3752,DATOS!$G:$G,$P$1,DATOS!$J:$J,$S$1)</f>
        <v>0</v>
      </c>
      <c r="T3752" s="117">
        <f>SUMIFS(DATOS!$F:$F,DATOS!$A:$A,$C3752,DATOS!$G:$G,$N$1,DATOS!$K:$K,$T$1)</f>
        <v>0</v>
      </c>
      <c r="U3752" s="118">
        <f>SUMIFS(DATOS!$F:$F,DATOS!$A:$A,$C3752,DATOS!$G:$G,$O$1,DATOS!$K:$K,$T$1)</f>
        <v>0</v>
      </c>
      <c r="V3752" s="119">
        <f>SUMIFS(DATOS!$F:$F,DATOS!$A:$A,$C3752,DATOS!$G:$G,$P$1,DATOS!$K:$K,$R$1)</f>
        <v>0</v>
      </c>
    </row>
    <row r="3753" spans="1:22">
      <c r="A3753" s="128" t="s">
        <v>452</v>
      </c>
      <c r="B3753" s="128" t="str">
        <f t="shared" si="438"/>
        <v>2 7 2 725 003 001</v>
      </c>
      <c r="C3753" s="5" t="s">
        <v>10787</v>
      </c>
      <c r="D3753" t="s">
        <v>9419</v>
      </c>
      <c r="E3753" s="127">
        <f t="shared" si="433"/>
        <v>0</v>
      </c>
      <c r="F3753" s="127">
        <f t="shared" si="434"/>
        <v>0</v>
      </c>
      <c r="G3753" s="127">
        <f t="shared" si="435"/>
        <v>0</v>
      </c>
      <c r="H3753" s="131">
        <f t="shared" si="436"/>
        <v>0</v>
      </c>
      <c r="I3753" s="128">
        <f t="shared" si="437"/>
        <v>17</v>
      </c>
      <c r="J3753" s="156" t="str">
        <f t="shared" si="439"/>
        <v>2 7 2 725 003</v>
      </c>
      <c r="K3753" s="118">
        <f>SUMIFS(DATOS!$F:$F,DATOS!$A:$A,$C3753,DATOS!$G:$G,$N$1,DATOS!$E:$E,$Q$1)</f>
        <v>0</v>
      </c>
      <c r="L3753" s="118">
        <f>SUMIFS(DATOS!$F:$F,DATOS!$A:$A,$C3753,DATOS!$G:$G,$O$1,DATOS!$E:$E,$Q$1)</f>
        <v>0</v>
      </c>
      <c r="M3753" s="119">
        <f>SUMIFS(DATOS!$F:$F,DATOS!$A:$A,$C3753,DATOS!$G:$G,$P$1,DATOS!$E:$E,$Q$1)</f>
        <v>0</v>
      </c>
      <c r="N3753" s="117">
        <f>SUMIFS(DATOS!$F:$F,DATOS!$A:$A,$C3753,DATOS!$G:$G,$N$1,DATOS!$L:$L,$R$1)</f>
        <v>0</v>
      </c>
      <c r="O3753" s="118">
        <f>SUMIFS(DATOS!$F:$F,DATOS!$A:$A,$C3753,DATOS!$G:$G,$O$1,DATOS!$L:$L,$R$1)</f>
        <v>0</v>
      </c>
      <c r="P3753" s="119">
        <f>SUMIFS(DATOS!$F:$F,DATOS!$A:$A,$C3753,DATOS!$G:$G,$P$1,DATOS!$L:$L,$R$1)</f>
        <v>0</v>
      </c>
      <c r="Q3753" s="117">
        <f>SUMIFS(DATOS!$F:$F,DATOS!$A:$A,$C3753,DATOS!$G:$G,$N$1,DATOS!$J:$J,$S$1)</f>
        <v>0</v>
      </c>
      <c r="R3753" s="118">
        <f>SUMIFS(DATOS!$F:$F,DATOS!$A:$A,$C3753,DATOS!$G:$G,$O$1,DATOS!$J:$J,$S$1)</f>
        <v>0</v>
      </c>
      <c r="S3753" s="119">
        <f>SUMIFS(DATOS!$F:$F,DATOS!$A:$A,$C3753,DATOS!$G:$G,$P$1,DATOS!$J:$J,$S$1)</f>
        <v>0</v>
      </c>
      <c r="T3753" s="117">
        <f>SUMIFS(DATOS!$F:$F,DATOS!$A:$A,$C3753,DATOS!$G:$G,$N$1,DATOS!$K:$K,$T$1)</f>
        <v>0</v>
      </c>
      <c r="U3753" s="118">
        <f>SUMIFS(DATOS!$F:$F,DATOS!$A:$A,$C3753,DATOS!$G:$G,$O$1,DATOS!$K:$K,$T$1)</f>
        <v>0</v>
      </c>
      <c r="V3753" s="119">
        <f>SUMIFS(DATOS!$F:$F,DATOS!$A:$A,$C3753,DATOS!$G:$G,$P$1,DATOS!$K:$K,$R$1)</f>
        <v>0</v>
      </c>
    </row>
    <row r="3754" spans="1:22" s="218" customFormat="1">
      <c r="A3754" s="220" t="s">
        <v>452</v>
      </c>
      <c r="B3754" s="220" t="str">
        <f t="shared" si="438"/>
        <v>2 7 2 725 004 001</v>
      </c>
      <c r="C3754" s="221" t="s">
        <v>10788</v>
      </c>
      <c r="D3754" s="218" t="s">
        <v>9419</v>
      </c>
      <c r="E3754" s="127">
        <f t="shared" si="433"/>
        <v>0</v>
      </c>
      <c r="F3754" s="127">
        <f t="shared" si="434"/>
        <v>0</v>
      </c>
      <c r="G3754" s="127">
        <f t="shared" si="435"/>
        <v>0</v>
      </c>
      <c r="H3754" s="131">
        <f t="shared" si="436"/>
        <v>0</v>
      </c>
      <c r="I3754" s="128">
        <f t="shared" si="437"/>
        <v>17</v>
      </c>
      <c r="J3754" s="156" t="str">
        <f t="shared" si="439"/>
        <v>2 7 2 725 004</v>
      </c>
      <c r="K3754" s="118">
        <f>SUMIFS(DATOS!$F:$F,DATOS!$A:$A,$C3754,DATOS!$G:$G,$N$1,DATOS!$E:$E,$Q$1)</f>
        <v>0</v>
      </c>
      <c r="L3754" s="118">
        <f>SUMIFS(DATOS!$F:$F,DATOS!$A:$A,$C3754,DATOS!$G:$G,$O$1,DATOS!$E:$E,$Q$1)</f>
        <v>0</v>
      </c>
      <c r="M3754" s="119">
        <f>SUMIFS(DATOS!$F:$F,DATOS!$A:$A,$C3754,DATOS!$G:$G,$P$1,DATOS!$E:$E,$Q$1)</f>
        <v>0</v>
      </c>
      <c r="N3754" s="117">
        <f>SUMIFS(DATOS!$F:$F,DATOS!$A:$A,$C3754,DATOS!$G:$G,$N$1,DATOS!$L:$L,$R$1)</f>
        <v>0</v>
      </c>
      <c r="O3754" s="118">
        <f>SUMIFS(DATOS!$F:$F,DATOS!$A:$A,$C3754,DATOS!$G:$G,$O$1,DATOS!$L:$L,$R$1)</f>
        <v>0</v>
      </c>
      <c r="P3754" s="119">
        <f>SUMIFS(DATOS!$F:$F,DATOS!$A:$A,$C3754,DATOS!$G:$G,$P$1,DATOS!$L:$L,$R$1)</f>
        <v>0</v>
      </c>
      <c r="Q3754" s="117">
        <f>SUMIFS(DATOS!$F:$F,DATOS!$A:$A,$C3754,DATOS!$G:$G,$N$1,DATOS!$J:$J,$S$1)</f>
        <v>0</v>
      </c>
      <c r="R3754" s="118">
        <f>SUMIFS(DATOS!$F:$F,DATOS!$A:$A,$C3754,DATOS!$G:$G,$O$1,DATOS!$J:$J,$S$1)</f>
        <v>0</v>
      </c>
      <c r="S3754" s="119">
        <f>SUMIFS(DATOS!$F:$F,DATOS!$A:$A,$C3754,DATOS!$G:$G,$P$1,DATOS!$J:$J,$S$1)</f>
        <v>0</v>
      </c>
      <c r="T3754" s="117">
        <f>SUMIFS(DATOS!$F:$F,DATOS!$A:$A,$C3754,DATOS!$G:$G,$N$1,DATOS!$K:$K,$T$1)</f>
        <v>0</v>
      </c>
      <c r="U3754" s="118">
        <f>SUMIFS(DATOS!$F:$F,DATOS!$A:$A,$C3754,DATOS!$G:$G,$O$1,DATOS!$K:$K,$T$1)</f>
        <v>0</v>
      </c>
      <c r="V3754" s="119">
        <f>SUMIFS(DATOS!$F:$F,DATOS!$A:$A,$C3754,DATOS!$G:$G,$P$1,DATOS!$K:$K,$R$1)</f>
        <v>0</v>
      </c>
    </row>
    <row r="3755" spans="1:22">
      <c r="A3755" s="220" t="s">
        <v>452</v>
      </c>
      <c r="B3755" s="220" t="str">
        <f t="shared" ref="B3755:B3818" si="440">MID(C3755,1,I3755)</f>
        <v>2 7 2 725 005 001</v>
      </c>
      <c r="C3755" s="5" t="s">
        <v>10789</v>
      </c>
      <c r="D3755" t="s">
        <v>9419</v>
      </c>
      <c r="E3755" s="127">
        <f t="shared" ref="E3755:E3818" si="441">SUBTOTAL(9,K3755,N3755,Q3755,T3755)</f>
        <v>0</v>
      </c>
      <c r="F3755" s="127">
        <f t="shared" ref="F3755:F3818" si="442">SUBTOTAL(9,L3755,O3755,R3755,U3755)</f>
        <v>0</v>
      </c>
      <c r="G3755" s="127">
        <f t="shared" ref="G3755:G3818" si="443">SUBTOTAL(9,M3755,P3755,S3755,V3755)</f>
        <v>0</v>
      </c>
      <c r="H3755" s="131">
        <f t="shared" ref="H3755:H3818" si="444">SUM(E3755:G3755)</f>
        <v>0</v>
      </c>
      <c r="I3755" s="128">
        <f t="shared" ref="I3755:I3818" si="445">LEN(C3755)</f>
        <v>17</v>
      </c>
      <c r="J3755" s="156" t="str">
        <f t="shared" ref="J3755:J3818" si="446">IF(I3755=9,MID(C3755,1,5),IF(I3755=13,MID(C3755,1,9),IF(I3755=17,MID(C3755,1,13),IF(I3755=21,MID(C3755,1,17),IF(I3755=25,MID(C3755,1,21))))))</f>
        <v>2 7 2 725 005</v>
      </c>
    </row>
    <row r="3756" spans="1:22">
      <c r="A3756" s="220" t="s">
        <v>452</v>
      </c>
      <c r="B3756" s="220" t="str">
        <f t="shared" si="440"/>
        <v>2 7 2 726 001 001</v>
      </c>
      <c r="C3756" s="5" t="s">
        <v>5771</v>
      </c>
      <c r="D3756" t="s">
        <v>3507</v>
      </c>
      <c r="E3756" s="127">
        <f t="shared" si="441"/>
        <v>0</v>
      </c>
      <c r="F3756" s="127">
        <f t="shared" si="442"/>
        <v>0</v>
      </c>
      <c r="G3756" s="127">
        <f t="shared" si="443"/>
        <v>0</v>
      </c>
      <c r="H3756" s="131">
        <f t="shared" si="444"/>
        <v>0</v>
      </c>
      <c r="I3756" s="128">
        <f t="shared" si="445"/>
        <v>17</v>
      </c>
      <c r="J3756" s="156" t="str">
        <f t="shared" si="446"/>
        <v>2 7 2 726 001</v>
      </c>
    </row>
    <row r="3757" spans="1:22">
      <c r="A3757" s="220" t="s">
        <v>452</v>
      </c>
      <c r="B3757" s="220" t="str">
        <f t="shared" si="440"/>
        <v>2 7 2 726 002 001</v>
      </c>
      <c r="C3757" s="5" t="s">
        <v>10790</v>
      </c>
      <c r="D3757" t="s">
        <v>3507</v>
      </c>
      <c r="E3757" s="127">
        <f t="shared" si="441"/>
        <v>0</v>
      </c>
      <c r="F3757" s="127">
        <f t="shared" si="442"/>
        <v>0</v>
      </c>
      <c r="G3757" s="127">
        <f t="shared" si="443"/>
        <v>0</v>
      </c>
      <c r="H3757" s="131">
        <f t="shared" si="444"/>
        <v>0</v>
      </c>
      <c r="I3757" s="128">
        <f t="shared" si="445"/>
        <v>17</v>
      </c>
      <c r="J3757" s="156" t="str">
        <f t="shared" si="446"/>
        <v>2 7 2 726 002</v>
      </c>
    </row>
    <row r="3758" spans="1:22">
      <c r="A3758" s="220" t="s">
        <v>452</v>
      </c>
      <c r="B3758" s="220" t="str">
        <f t="shared" si="440"/>
        <v>2 7 2 726 003 001</v>
      </c>
      <c r="C3758" s="5" t="s">
        <v>10791</v>
      </c>
      <c r="D3758" t="s">
        <v>3507</v>
      </c>
      <c r="E3758" s="127">
        <f t="shared" si="441"/>
        <v>0</v>
      </c>
      <c r="F3758" s="127">
        <f t="shared" si="442"/>
        <v>0</v>
      </c>
      <c r="G3758" s="127">
        <f t="shared" si="443"/>
        <v>0</v>
      </c>
      <c r="H3758" s="131">
        <f t="shared" si="444"/>
        <v>0</v>
      </c>
      <c r="I3758" s="128">
        <f t="shared" si="445"/>
        <v>17</v>
      </c>
      <c r="J3758" s="156" t="str">
        <f t="shared" si="446"/>
        <v>2 7 2 726 003</v>
      </c>
    </row>
    <row r="3759" spans="1:22">
      <c r="A3759" s="220" t="s">
        <v>452</v>
      </c>
      <c r="B3759" s="220" t="str">
        <f t="shared" si="440"/>
        <v>2 7 2 726 004 001</v>
      </c>
      <c r="C3759" s="5" t="s">
        <v>10792</v>
      </c>
      <c r="D3759" t="s">
        <v>3507</v>
      </c>
      <c r="E3759" s="127">
        <f t="shared" si="441"/>
        <v>0</v>
      </c>
      <c r="F3759" s="127">
        <f t="shared" si="442"/>
        <v>0</v>
      </c>
      <c r="G3759" s="127">
        <f t="shared" si="443"/>
        <v>0</v>
      </c>
      <c r="H3759" s="131">
        <f t="shared" si="444"/>
        <v>0</v>
      </c>
      <c r="I3759" s="128">
        <f t="shared" si="445"/>
        <v>17</v>
      </c>
      <c r="J3759" s="156" t="str">
        <f t="shared" si="446"/>
        <v>2 7 2 726 004</v>
      </c>
    </row>
    <row r="3760" spans="1:22">
      <c r="A3760" s="220" t="s">
        <v>452</v>
      </c>
      <c r="B3760" s="220" t="str">
        <f t="shared" si="440"/>
        <v>2 7 2 726 005 001</v>
      </c>
      <c r="C3760" s="5" t="s">
        <v>10793</v>
      </c>
      <c r="D3760" t="s">
        <v>3507</v>
      </c>
      <c r="E3760" s="127">
        <f t="shared" si="441"/>
        <v>0</v>
      </c>
      <c r="F3760" s="127">
        <f t="shared" si="442"/>
        <v>0</v>
      </c>
      <c r="G3760" s="127">
        <f t="shared" si="443"/>
        <v>0</v>
      </c>
      <c r="H3760" s="131">
        <f t="shared" si="444"/>
        <v>0</v>
      </c>
      <c r="I3760" s="128">
        <f t="shared" si="445"/>
        <v>17</v>
      </c>
      <c r="J3760" s="156" t="str">
        <f t="shared" si="446"/>
        <v>2 7 2 726 005</v>
      </c>
    </row>
    <row r="3761" spans="1:10">
      <c r="A3761" s="220" t="s">
        <v>452</v>
      </c>
      <c r="B3761" s="220" t="str">
        <f t="shared" si="440"/>
        <v>2 7 2 727 001 001</v>
      </c>
      <c r="C3761" s="5" t="s">
        <v>5779</v>
      </c>
      <c r="D3761" t="s">
        <v>3508</v>
      </c>
      <c r="E3761" s="127">
        <f t="shared" si="441"/>
        <v>0</v>
      </c>
      <c r="F3761" s="127">
        <f t="shared" si="442"/>
        <v>0</v>
      </c>
      <c r="G3761" s="127">
        <f t="shared" si="443"/>
        <v>0</v>
      </c>
      <c r="H3761" s="131">
        <f t="shared" si="444"/>
        <v>0</v>
      </c>
      <c r="I3761" s="128">
        <f t="shared" si="445"/>
        <v>17</v>
      </c>
      <c r="J3761" s="156" t="str">
        <f t="shared" si="446"/>
        <v>2 7 2 727 001</v>
      </c>
    </row>
    <row r="3762" spans="1:10">
      <c r="A3762" s="220" t="s">
        <v>452</v>
      </c>
      <c r="B3762" s="220" t="str">
        <f t="shared" si="440"/>
        <v>2 7 2 727 002 001</v>
      </c>
      <c r="C3762" s="5" t="s">
        <v>10794</v>
      </c>
      <c r="D3762" t="s">
        <v>3508</v>
      </c>
      <c r="E3762" s="127">
        <f t="shared" si="441"/>
        <v>0</v>
      </c>
      <c r="F3762" s="127">
        <f t="shared" si="442"/>
        <v>0</v>
      </c>
      <c r="G3762" s="127">
        <f t="shared" si="443"/>
        <v>0</v>
      </c>
      <c r="H3762" s="131">
        <f t="shared" si="444"/>
        <v>0</v>
      </c>
      <c r="I3762" s="128">
        <f t="shared" si="445"/>
        <v>17</v>
      </c>
      <c r="J3762" s="156" t="str">
        <f t="shared" si="446"/>
        <v>2 7 2 727 002</v>
      </c>
    </row>
    <row r="3763" spans="1:10">
      <c r="A3763" s="220" t="s">
        <v>452</v>
      </c>
      <c r="B3763" s="220" t="str">
        <f t="shared" si="440"/>
        <v>2 7 2 727 003 001</v>
      </c>
      <c r="C3763" s="5" t="s">
        <v>10795</v>
      </c>
      <c r="D3763" t="s">
        <v>3508</v>
      </c>
      <c r="E3763" s="127">
        <f t="shared" si="441"/>
        <v>0</v>
      </c>
      <c r="F3763" s="127">
        <f t="shared" si="442"/>
        <v>0</v>
      </c>
      <c r="G3763" s="127">
        <f t="shared" si="443"/>
        <v>0</v>
      </c>
      <c r="H3763" s="131">
        <f t="shared" si="444"/>
        <v>0</v>
      </c>
      <c r="I3763" s="128">
        <f t="shared" si="445"/>
        <v>17</v>
      </c>
      <c r="J3763" s="156" t="str">
        <f t="shared" si="446"/>
        <v>2 7 2 727 003</v>
      </c>
    </row>
    <row r="3764" spans="1:10">
      <c r="A3764" s="220" t="s">
        <v>452</v>
      </c>
      <c r="B3764" s="220" t="str">
        <f t="shared" si="440"/>
        <v>2 7 2 727 004 001</v>
      </c>
      <c r="C3764" s="5" t="s">
        <v>10796</v>
      </c>
      <c r="D3764" t="s">
        <v>3508</v>
      </c>
      <c r="E3764" s="127">
        <f t="shared" si="441"/>
        <v>0</v>
      </c>
      <c r="F3764" s="127">
        <f t="shared" si="442"/>
        <v>0</v>
      </c>
      <c r="G3764" s="127">
        <f t="shared" si="443"/>
        <v>0</v>
      </c>
      <c r="H3764" s="131">
        <f t="shared" si="444"/>
        <v>0</v>
      </c>
      <c r="I3764" s="128">
        <f t="shared" si="445"/>
        <v>17</v>
      </c>
      <c r="J3764" s="156" t="str">
        <f t="shared" si="446"/>
        <v>2 7 2 727 004</v>
      </c>
    </row>
    <row r="3765" spans="1:10">
      <c r="A3765" s="220" t="s">
        <v>452</v>
      </c>
      <c r="B3765" s="220" t="str">
        <f t="shared" si="440"/>
        <v>2 7 2 727 005 001</v>
      </c>
      <c r="C3765" s="5" t="s">
        <v>10797</v>
      </c>
      <c r="D3765" t="s">
        <v>3508</v>
      </c>
      <c r="E3765" s="127">
        <f t="shared" si="441"/>
        <v>0</v>
      </c>
      <c r="F3765" s="127">
        <f t="shared" si="442"/>
        <v>0</v>
      </c>
      <c r="G3765" s="127">
        <f t="shared" si="443"/>
        <v>0</v>
      </c>
      <c r="H3765" s="131">
        <f t="shared" si="444"/>
        <v>0</v>
      </c>
      <c r="I3765" s="128">
        <f t="shared" si="445"/>
        <v>17</v>
      </c>
      <c r="J3765" s="156" t="str">
        <f t="shared" si="446"/>
        <v>2 7 2 727 005</v>
      </c>
    </row>
    <row r="3766" spans="1:10">
      <c r="A3766" s="220" t="s">
        <v>452</v>
      </c>
      <c r="B3766" s="220" t="str">
        <f t="shared" si="440"/>
        <v>2 7 2 728 001 001</v>
      </c>
      <c r="C3766" s="5" t="s">
        <v>5787</v>
      </c>
      <c r="D3766" t="s">
        <v>3509</v>
      </c>
      <c r="E3766" s="127">
        <f t="shared" si="441"/>
        <v>0</v>
      </c>
      <c r="F3766" s="127">
        <f t="shared" si="442"/>
        <v>0</v>
      </c>
      <c r="G3766" s="127">
        <f t="shared" si="443"/>
        <v>0</v>
      </c>
      <c r="H3766" s="131">
        <f t="shared" si="444"/>
        <v>0</v>
      </c>
      <c r="I3766" s="128">
        <f t="shared" si="445"/>
        <v>17</v>
      </c>
      <c r="J3766" s="156" t="str">
        <f t="shared" si="446"/>
        <v>2 7 2 728 001</v>
      </c>
    </row>
    <row r="3767" spans="1:10">
      <c r="A3767" s="220" t="s">
        <v>452</v>
      </c>
      <c r="B3767" s="220" t="str">
        <f t="shared" si="440"/>
        <v>2 7 2 728 002 001</v>
      </c>
      <c r="C3767" s="5" t="s">
        <v>10798</v>
      </c>
      <c r="D3767" t="s">
        <v>3509</v>
      </c>
      <c r="E3767" s="127">
        <f t="shared" si="441"/>
        <v>0</v>
      </c>
      <c r="F3767" s="127">
        <f t="shared" si="442"/>
        <v>0</v>
      </c>
      <c r="G3767" s="127">
        <f t="shared" si="443"/>
        <v>0</v>
      </c>
      <c r="H3767" s="131">
        <f t="shared" si="444"/>
        <v>0</v>
      </c>
      <c r="I3767" s="128">
        <f t="shared" si="445"/>
        <v>17</v>
      </c>
      <c r="J3767" s="156" t="str">
        <f t="shared" si="446"/>
        <v>2 7 2 728 002</v>
      </c>
    </row>
    <row r="3768" spans="1:10">
      <c r="A3768" s="220" t="s">
        <v>452</v>
      </c>
      <c r="B3768" s="220" t="str">
        <f t="shared" si="440"/>
        <v>2 7 2 728 003 001</v>
      </c>
      <c r="C3768" s="5" t="s">
        <v>10799</v>
      </c>
      <c r="D3768" t="s">
        <v>3509</v>
      </c>
      <c r="E3768" s="127">
        <f t="shared" si="441"/>
        <v>0</v>
      </c>
      <c r="F3768" s="127">
        <f t="shared" si="442"/>
        <v>0</v>
      </c>
      <c r="G3768" s="127">
        <f t="shared" si="443"/>
        <v>0</v>
      </c>
      <c r="H3768" s="131">
        <f t="shared" si="444"/>
        <v>0</v>
      </c>
      <c r="I3768" s="128">
        <f t="shared" si="445"/>
        <v>17</v>
      </c>
      <c r="J3768" s="156" t="str">
        <f t="shared" si="446"/>
        <v>2 7 2 728 003</v>
      </c>
    </row>
    <row r="3769" spans="1:10">
      <c r="A3769" s="220" t="s">
        <v>452</v>
      </c>
      <c r="B3769" s="220" t="str">
        <f t="shared" si="440"/>
        <v>2 7 2 728 004 001</v>
      </c>
      <c r="C3769" s="5" t="s">
        <v>10800</v>
      </c>
      <c r="D3769" t="s">
        <v>3509</v>
      </c>
      <c r="E3769" s="127">
        <f t="shared" si="441"/>
        <v>0</v>
      </c>
      <c r="F3769" s="127">
        <f t="shared" si="442"/>
        <v>0</v>
      </c>
      <c r="G3769" s="127">
        <f t="shared" si="443"/>
        <v>0</v>
      </c>
      <c r="H3769" s="131">
        <f t="shared" si="444"/>
        <v>0</v>
      </c>
      <c r="I3769" s="128">
        <f t="shared" si="445"/>
        <v>17</v>
      </c>
      <c r="J3769" s="156" t="str">
        <f t="shared" si="446"/>
        <v>2 7 2 728 004</v>
      </c>
    </row>
    <row r="3770" spans="1:10">
      <c r="A3770" s="220" t="s">
        <v>452</v>
      </c>
      <c r="B3770" s="220" t="str">
        <f t="shared" si="440"/>
        <v>2 7 2 728 005 001</v>
      </c>
      <c r="C3770" s="5" t="s">
        <v>10801</v>
      </c>
      <c r="D3770" t="s">
        <v>3509</v>
      </c>
      <c r="E3770" s="127">
        <f t="shared" si="441"/>
        <v>0</v>
      </c>
      <c r="F3770" s="127">
        <f t="shared" si="442"/>
        <v>0</v>
      </c>
      <c r="G3770" s="127">
        <f t="shared" si="443"/>
        <v>0</v>
      </c>
      <c r="H3770" s="131">
        <f t="shared" si="444"/>
        <v>0</v>
      </c>
      <c r="I3770" s="128">
        <f t="shared" si="445"/>
        <v>17</v>
      </c>
      <c r="J3770" s="156" t="str">
        <f t="shared" si="446"/>
        <v>2 7 2 728 005</v>
      </c>
    </row>
    <row r="3771" spans="1:10">
      <c r="A3771" s="220" t="s">
        <v>452</v>
      </c>
      <c r="B3771" s="220" t="str">
        <f t="shared" si="440"/>
        <v>2 7 2 729 001 001</v>
      </c>
      <c r="C3771" s="5" t="s">
        <v>5795</v>
      </c>
      <c r="D3771" t="s">
        <v>3510</v>
      </c>
      <c r="E3771" s="127">
        <f t="shared" si="441"/>
        <v>0</v>
      </c>
      <c r="F3771" s="127">
        <f t="shared" si="442"/>
        <v>0</v>
      </c>
      <c r="G3771" s="127">
        <f t="shared" si="443"/>
        <v>0</v>
      </c>
      <c r="H3771" s="131">
        <f t="shared" si="444"/>
        <v>0</v>
      </c>
      <c r="I3771" s="128">
        <f t="shared" si="445"/>
        <v>17</v>
      </c>
      <c r="J3771" s="156" t="str">
        <f t="shared" si="446"/>
        <v>2 7 2 729 001</v>
      </c>
    </row>
    <row r="3772" spans="1:10">
      <c r="A3772" s="220" t="s">
        <v>452</v>
      </c>
      <c r="B3772" s="220" t="str">
        <f t="shared" si="440"/>
        <v>2 7 2 729 002 001</v>
      </c>
      <c r="C3772" s="5" t="s">
        <v>10802</v>
      </c>
      <c r="D3772" t="s">
        <v>3510</v>
      </c>
      <c r="E3772" s="127">
        <f t="shared" si="441"/>
        <v>0</v>
      </c>
      <c r="F3772" s="127">
        <f t="shared" si="442"/>
        <v>0</v>
      </c>
      <c r="G3772" s="127">
        <f t="shared" si="443"/>
        <v>0</v>
      </c>
      <c r="H3772" s="131">
        <f t="shared" si="444"/>
        <v>0</v>
      </c>
      <c r="I3772" s="128">
        <f t="shared" si="445"/>
        <v>17</v>
      </c>
      <c r="J3772" s="156" t="str">
        <f t="shared" si="446"/>
        <v>2 7 2 729 002</v>
      </c>
    </row>
    <row r="3773" spans="1:10">
      <c r="A3773" s="220" t="s">
        <v>452</v>
      </c>
      <c r="B3773" s="220" t="str">
        <f t="shared" si="440"/>
        <v>2 7 2 729 003 001</v>
      </c>
      <c r="C3773" s="5" t="s">
        <v>10803</v>
      </c>
      <c r="D3773" t="s">
        <v>3510</v>
      </c>
      <c r="E3773" s="127">
        <f t="shared" si="441"/>
        <v>0</v>
      </c>
      <c r="F3773" s="127">
        <f t="shared" si="442"/>
        <v>0</v>
      </c>
      <c r="G3773" s="127">
        <f t="shared" si="443"/>
        <v>0</v>
      </c>
      <c r="H3773" s="131">
        <f t="shared" si="444"/>
        <v>0</v>
      </c>
      <c r="I3773" s="128">
        <f t="shared" si="445"/>
        <v>17</v>
      </c>
      <c r="J3773" s="156" t="str">
        <f t="shared" si="446"/>
        <v>2 7 2 729 003</v>
      </c>
    </row>
    <row r="3774" spans="1:10">
      <c r="A3774" s="220" t="s">
        <v>452</v>
      </c>
      <c r="B3774" s="220" t="str">
        <f t="shared" si="440"/>
        <v>2 7 2 729 004 001</v>
      </c>
      <c r="C3774" s="5" t="s">
        <v>10804</v>
      </c>
      <c r="D3774" t="s">
        <v>3510</v>
      </c>
      <c r="E3774" s="127">
        <f t="shared" si="441"/>
        <v>0</v>
      </c>
      <c r="F3774" s="127">
        <f t="shared" si="442"/>
        <v>0</v>
      </c>
      <c r="G3774" s="127">
        <f t="shared" si="443"/>
        <v>0</v>
      </c>
      <c r="H3774" s="131">
        <f t="shared" si="444"/>
        <v>0</v>
      </c>
      <c r="I3774" s="128">
        <f t="shared" si="445"/>
        <v>17</v>
      </c>
      <c r="J3774" s="156" t="str">
        <f t="shared" si="446"/>
        <v>2 7 2 729 004</v>
      </c>
    </row>
    <row r="3775" spans="1:10">
      <c r="A3775" s="220" t="s">
        <v>452</v>
      </c>
      <c r="B3775" s="220" t="str">
        <f t="shared" si="440"/>
        <v>2 7 2 729 005 001</v>
      </c>
      <c r="C3775" s="5" t="s">
        <v>10805</v>
      </c>
      <c r="D3775" t="s">
        <v>3510</v>
      </c>
      <c r="E3775" s="127">
        <f t="shared" si="441"/>
        <v>0</v>
      </c>
      <c r="F3775" s="127">
        <f t="shared" si="442"/>
        <v>0</v>
      </c>
      <c r="G3775" s="127">
        <f t="shared" si="443"/>
        <v>0</v>
      </c>
      <c r="H3775" s="131">
        <f t="shared" si="444"/>
        <v>0</v>
      </c>
      <c r="I3775" s="128">
        <f t="shared" si="445"/>
        <v>17</v>
      </c>
      <c r="J3775" s="156" t="str">
        <f t="shared" si="446"/>
        <v>2 7 2 729 005</v>
      </c>
    </row>
    <row r="3776" spans="1:10">
      <c r="A3776" s="220" t="s">
        <v>452</v>
      </c>
      <c r="B3776" s="220" t="str">
        <f t="shared" si="440"/>
        <v>2 7 3 731 001 001</v>
      </c>
      <c r="C3776" s="5" t="s">
        <v>5803</v>
      </c>
      <c r="D3776" t="s">
        <v>877</v>
      </c>
      <c r="E3776" s="127">
        <f t="shared" si="441"/>
        <v>0</v>
      </c>
      <c r="F3776" s="127">
        <f t="shared" si="442"/>
        <v>0</v>
      </c>
      <c r="G3776" s="127">
        <f t="shared" si="443"/>
        <v>0</v>
      </c>
      <c r="H3776" s="131">
        <f t="shared" si="444"/>
        <v>0</v>
      </c>
      <c r="I3776" s="128">
        <f t="shared" si="445"/>
        <v>17</v>
      </c>
      <c r="J3776" s="156" t="str">
        <f t="shared" si="446"/>
        <v>2 7 3 731 001</v>
      </c>
    </row>
    <row r="3777" spans="1:10">
      <c r="A3777" s="220" t="s">
        <v>452</v>
      </c>
      <c r="B3777" s="220" t="str">
        <f t="shared" si="440"/>
        <v>2 7 3 731 002 001</v>
      </c>
      <c r="C3777" s="5" t="s">
        <v>10806</v>
      </c>
      <c r="D3777" t="s">
        <v>877</v>
      </c>
      <c r="E3777" s="127">
        <f t="shared" si="441"/>
        <v>0</v>
      </c>
      <c r="F3777" s="127">
        <f t="shared" si="442"/>
        <v>0</v>
      </c>
      <c r="G3777" s="127">
        <f t="shared" si="443"/>
        <v>0</v>
      </c>
      <c r="H3777" s="131">
        <f t="shared" si="444"/>
        <v>0</v>
      </c>
      <c r="I3777" s="128">
        <f t="shared" si="445"/>
        <v>17</v>
      </c>
      <c r="J3777" s="156" t="str">
        <f t="shared" si="446"/>
        <v>2 7 3 731 002</v>
      </c>
    </row>
    <row r="3778" spans="1:10">
      <c r="A3778" s="220" t="s">
        <v>452</v>
      </c>
      <c r="B3778" s="220" t="str">
        <f t="shared" si="440"/>
        <v>2 7 3 731 003 001</v>
      </c>
      <c r="C3778" s="5" t="s">
        <v>10807</v>
      </c>
      <c r="D3778" t="s">
        <v>877</v>
      </c>
      <c r="E3778" s="127">
        <f t="shared" si="441"/>
        <v>0</v>
      </c>
      <c r="F3778" s="127">
        <f t="shared" si="442"/>
        <v>0</v>
      </c>
      <c r="G3778" s="127">
        <f t="shared" si="443"/>
        <v>0</v>
      </c>
      <c r="H3778" s="131">
        <f t="shared" si="444"/>
        <v>0</v>
      </c>
      <c r="I3778" s="128">
        <f t="shared" si="445"/>
        <v>17</v>
      </c>
      <c r="J3778" s="156" t="str">
        <f t="shared" si="446"/>
        <v>2 7 3 731 003</v>
      </c>
    </row>
    <row r="3779" spans="1:10">
      <c r="A3779" s="220" t="s">
        <v>452</v>
      </c>
      <c r="B3779" s="220" t="str">
        <f t="shared" si="440"/>
        <v>2 7 3 731 004 001</v>
      </c>
      <c r="C3779" s="5" t="s">
        <v>10808</v>
      </c>
      <c r="D3779" t="s">
        <v>877</v>
      </c>
      <c r="E3779" s="127">
        <f t="shared" si="441"/>
        <v>0</v>
      </c>
      <c r="F3779" s="127">
        <f t="shared" si="442"/>
        <v>0</v>
      </c>
      <c r="G3779" s="127">
        <f t="shared" si="443"/>
        <v>0</v>
      </c>
      <c r="H3779" s="131">
        <f t="shared" si="444"/>
        <v>0</v>
      </c>
      <c r="I3779" s="128">
        <f t="shared" si="445"/>
        <v>17</v>
      </c>
      <c r="J3779" s="156" t="str">
        <f t="shared" si="446"/>
        <v>2 7 3 731 004</v>
      </c>
    </row>
    <row r="3780" spans="1:10">
      <c r="A3780" s="220" t="s">
        <v>452</v>
      </c>
      <c r="B3780" s="220" t="str">
        <f t="shared" si="440"/>
        <v>2 7 3 731 005 001</v>
      </c>
      <c r="C3780" s="5" t="s">
        <v>10809</v>
      </c>
      <c r="D3780" t="s">
        <v>877</v>
      </c>
      <c r="E3780" s="127">
        <f t="shared" si="441"/>
        <v>0</v>
      </c>
      <c r="F3780" s="127">
        <f t="shared" si="442"/>
        <v>0</v>
      </c>
      <c r="G3780" s="127">
        <f t="shared" si="443"/>
        <v>0</v>
      </c>
      <c r="H3780" s="131">
        <f t="shared" si="444"/>
        <v>0</v>
      </c>
      <c r="I3780" s="128">
        <f t="shared" si="445"/>
        <v>17</v>
      </c>
      <c r="J3780" s="156" t="str">
        <f t="shared" si="446"/>
        <v>2 7 3 731 005</v>
      </c>
    </row>
    <row r="3781" spans="1:10">
      <c r="A3781" s="220" t="s">
        <v>452</v>
      </c>
      <c r="B3781" s="220" t="str">
        <f t="shared" si="440"/>
        <v>2 7 3 732 001 001</v>
      </c>
      <c r="C3781" s="5" t="s">
        <v>5811</v>
      </c>
      <c r="D3781" t="s">
        <v>3511</v>
      </c>
      <c r="E3781" s="127">
        <f t="shared" si="441"/>
        <v>0</v>
      </c>
      <c r="F3781" s="127">
        <f t="shared" si="442"/>
        <v>0</v>
      </c>
      <c r="G3781" s="127">
        <f t="shared" si="443"/>
        <v>0</v>
      </c>
      <c r="H3781" s="131">
        <f t="shared" si="444"/>
        <v>0</v>
      </c>
      <c r="I3781" s="128">
        <f t="shared" si="445"/>
        <v>17</v>
      </c>
      <c r="J3781" s="156" t="str">
        <f t="shared" si="446"/>
        <v>2 7 3 732 001</v>
      </c>
    </row>
    <row r="3782" spans="1:10">
      <c r="A3782" s="220" t="s">
        <v>452</v>
      </c>
      <c r="B3782" s="220" t="str">
        <f t="shared" si="440"/>
        <v>2 7 3 732 002 001</v>
      </c>
      <c r="C3782" s="5" t="s">
        <v>10810</v>
      </c>
      <c r="D3782" t="s">
        <v>3511</v>
      </c>
      <c r="E3782" s="127">
        <f t="shared" si="441"/>
        <v>0</v>
      </c>
      <c r="F3782" s="127">
        <f t="shared" si="442"/>
        <v>0</v>
      </c>
      <c r="G3782" s="127">
        <f t="shared" si="443"/>
        <v>0</v>
      </c>
      <c r="H3782" s="131">
        <f t="shared" si="444"/>
        <v>0</v>
      </c>
      <c r="I3782" s="128">
        <f t="shared" si="445"/>
        <v>17</v>
      </c>
      <c r="J3782" s="156" t="str">
        <f t="shared" si="446"/>
        <v>2 7 3 732 002</v>
      </c>
    </row>
    <row r="3783" spans="1:10">
      <c r="A3783" s="220" t="s">
        <v>452</v>
      </c>
      <c r="B3783" s="220" t="str">
        <f t="shared" si="440"/>
        <v>2 7 3 732 003 001</v>
      </c>
      <c r="C3783" s="5" t="s">
        <v>10811</v>
      </c>
      <c r="D3783" t="s">
        <v>3511</v>
      </c>
      <c r="E3783" s="127">
        <f t="shared" si="441"/>
        <v>0</v>
      </c>
      <c r="F3783" s="127">
        <f t="shared" si="442"/>
        <v>0</v>
      </c>
      <c r="G3783" s="127">
        <f t="shared" si="443"/>
        <v>0</v>
      </c>
      <c r="H3783" s="131">
        <f t="shared" si="444"/>
        <v>0</v>
      </c>
      <c r="I3783" s="128">
        <f t="shared" si="445"/>
        <v>17</v>
      </c>
      <c r="J3783" s="156" t="str">
        <f t="shared" si="446"/>
        <v>2 7 3 732 003</v>
      </c>
    </row>
    <row r="3784" spans="1:10">
      <c r="A3784" s="220" t="s">
        <v>452</v>
      </c>
      <c r="B3784" s="220" t="str">
        <f t="shared" si="440"/>
        <v>2 7 3 732 004 001</v>
      </c>
      <c r="C3784" s="5" t="s">
        <v>10812</v>
      </c>
      <c r="D3784" t="s">
        <v>3511</v>
      </c>
      <c r="E3784" s="127">
        <f t="shared" si="441"/>
        <v>0</v>
      </c>
      <c r="F3784" s="127">
        <f t="shared" si="442"/>
        <v>0</v>
      </c>
      <c r="G3784" s="127">
        <f t="shared" si="443"/>
        <v>0</v>
      </c>
      <c r="H3784" s="131">
        <f t="shared" si="444"/>
        <v>0</v>
      </c>
      <c r="I3784" s="128">
        <f t="shared" si="445"/>
        <v>17</v>
      </c>
      <c r="J3784" s="156" t="str">
        <f t="shared" si="446"/>
        <v>2 7 3 732 004</v>
      </c>
    </row>
    <row r="3785" spans="1:10">
      <c r="A3785" s="220" t="s">
        <v>452</v>
      </c>
      <c r="B3785" s="220" t="str">
        <f t="shared" si="440"/>
        <v>2 7 3 732 005 001</v>
      </c>
      <c r="C3785" s="5" t="s">
        <v>10813</v>
      </c>
      <c r="D3785" t="s">
        <v>3511</v>
      </c>
      <c r="E3785" s="127">
        <f t="shared" si="441"/>
        <v>0</v>
      </c>
      <c r="F3785" s="127">
        <f t="shared" si="442"/>
        <v>0</v>
      </c>
      <c r="G3785" s="127">
        <f t="shared" si="443"/>
        <v>0</v>
      </c>
      <c r="H3785" s="131">
        <f t="shared" si="444"/>
        <v>0</v>
      </c>
      <c r="I3785" s="128">
        <f t="shared" si="445"/>
        <v>17</v>
      </c>
      <c r="J3785" s="156" t="str">
        <f t="shared" si="446"/>
        <v>2 7 3 732 005</v>
      </c>
    </row>
    <row r="3786" spans="1:10">
      <c r="A3786" s="220" t="s">
        <v>452</v>
      </c>
      <c r="B3786" s="220" t="str">
        <f t="shared" si="440"/>
        <v>2 7 3 733 001 001</v>
      </c>
      <c r="C3786" s="5" t="s">
        <v>5819</v>
      </c>
      <c r="D3786" t="s">
        <v>3512</v>
      </c>
      <c r="E3786" s="127">
        <f t="shared" si="441"/>
        <v>0</v>
      </c>
      <c r="F3786" s="127">
        <f t="shared" si="442"/>
        <v>0</v>
      </c>
      <c r="G3786" s="127">
        <f t="shared" si="443"/>
        <v>0</v>
      </c>
      <c r="H3786" s="131">
        <f t="shared" si="444"/>
        <v>0</v>
      </c>
      <c r="I3786" s="128">
        <f t="shared" si="445"/>
        <v>17</v>
      </c>
      <c r="J3786" s="156" t="str">
        <f t="shared" si="446"/>
        <v>2 7 3 733 001</v>
      </c>
    </row>
    <row r="3787" spans="1:10">
      <c r="A3787" s="220" t="s">
        <v>452</v>
      </c>
      <c r="B3787" s="220" t="str">
        <f t="shared" si="440"/>
        <v>2 7 3 733 002 001</v>
      </c>
      <c r="C3787" s="5" t="s">
        <v>10814</v>
      </c>
      <c r="D3787" t="s">
        <v>3512</v>
      </c>
      <c r="E3787" s="127">
        <f t="shared" si="441"/>
        <v>0</v>
      </c>
      <c r="F3787" s="127">
        <f t="shared" si="442"/>
        <v>0</v>
      </c>
      <c r="G3787" s="127">
        <f t="shared" si="443"/>
        <v>0</v>
      </c>
      <c r="H3787" s="131">
        <f t="shared" si="444"/>
        <v>0</v>
      </c>
      <c r="I3787" s="128">
        <f t="shared" si="445"/>
        <v>17</v>
      </c>
      <c r="J3787" s="156" t="str">
        <f t="shared" si="446"/>
        <v>2 7 3 733 002</v>
      </c>
    </row>
    <row r="3788" spans="1:10">
      <c r="A3788" s="220" t="s">
        <v>452</v>
      </c>
      <c r="B3788" s="220" t="str">
        <f t="shared" si="440"/>
        <v>2 7 3 733 003 001</v>
      </c>
      <c r="C3788" s="5" t="s">
        <v>10815</v>
      </c>
      <c r="D3788" t="s">
        <v>3512</v>
      </c>
      <c r="E3788" s="127">
        <f t="shared" si="441"/>
        <v>0</v>
      </c>
      <c r="F3788" s="127">
        <f t="shared" si="442"/>
        <v>0</v>
      </c>
      <c r="G3788" s="127">
        <f t="shared" si="443"/>
        <v>0</v>
      </c>
      <c r="H3788" s="131">
        <f t="shared" si="444"/>
        <v>0</v>
      </c>
      <c r="I3788" s="128">
        <f t="shared" si="445"/>
        <v>17</v>
      </c>
      <c r="J3788" s="156" t="str">
        <f t="shared" si="446"/>
        <v>2 7 3 733 003</v>
      </c>
    </row>
    <row r="3789" spans="1:10">
      <c r="A3789" s="220" t="s">
        <v>452</v>
      </c>
      <c r="B3789" s="220" t="str">
        <f t="shared" si="440"/>
        <v>2 7 3 733 004 001</v>
      </c>
      <c r="C3789" s="5" t="s">
        <v>10816</v>
      </c>
      <c r="D3789" t="s">
        <v>3512</v>
      </c>
      <c r="E3789" s="127">
        <f t="shared" si="441"/>
        <v>0</v>
      </c>
      <c r="F3789" s="127">
        <f t="shared" si="442"/>
        <v>0</v>
      </c>
      <c r="G3789" s="127">
        <f t="shared" si="443"/>
        <v>0</v>
      </c>
      <c r="H3789" s="131">
        <f t="shared" si="444"/>
        <v>0</v>
      </c>
      <c r="I3789" s="128">
        <f t="shared" si="445"/>
        <v>17</v>
      </c>
      <c r="J3789" s="156" t="str">
        <f t="shared" si="446"/>
        <v>2 7 3 733 004</v>
      </c>
    </row>
    <row r="3790" spans="1:10">
      <c r="A3790" s="220" t="s">
        <v>452</v>
      </c>
      <c r="B3790" s="220" t="str">
        <f t="shared" si="440"/>
        <v>2 7 3 733 005 001</v>
      </c>
      <c r="C3790" s="5" t="s">
        <v>10817</v>
      </c>
      <c r="D3790" t="s">
        <v>3512</v>
      </c>
      <c r="E3790" s="127">
        <f t="shared" si="441"/>
        <v>0</v>
      </c>
      <c r="F3790" s="127">
        <f t="shared" si="442"/>
        <v>0</v>
      </c>
      <c r="G3790" s="127">
        <f t="shared" si="443"/>
        <v>0</v>
      </c>
      <c r="H3790" s="131">
        <f t="shared" si="444"/>
        <v>0</v>
      </c>
      <c r="I3790" s="128">
        <f t="shared" si="445"/>
        <v>17</v>
      </c>
      <c r="J3790" s="156" t="str">
        <f t="shared" si="446"/>
        <v>2 7 3 733 005</v>
      </c>
    </row>
    <row r="3791" spans="1:10">
      <c r="A3791" s="220" t="s">
        <v>452</v>
      </c>
      <c r="B3791" s="220" t="str">
        <f t="shared" si="440"/>
        <v>2 7 3 734 001 001</v>
      </c>
      <c r="C3791" s="5" t="s">
        <v>5827</v>
      </c>
      <c r="D3791" t="s">
        <v>3513</v>
      </c>
      <c r="E3791" s="127">
        <f t="shared" si="441"/>
        <v>0</v>
      </c>
      <c r="F3791" s="127">
        <f t="shared" si="442"/>
        <v>0</v>
      </c>
      <c r="G3791" s="127">
        <f t="shared" si="443"/>
        <v>0</v>
      </c>
      <c r="H3791" s="131">
        <f t="shared" si="444"/>
        <v>0</v>
      </c>
      <c r="I3791" s="128">
        <f t="shared" si="445"/>
        <v>17</v>
      </c>
      <c r="J3791" s="156" t="str">
        <f t="shared" si="446"/>
        <v>2 7 3 734 001</v>
      </c>
    </row>
    <row r="3792" spans="1:10">
      <c r="A3792" s="220" t="s">
        <v>452</v>
      </c>
      <c r="B3792" s="220" t="str">
        <f t="shared" si="440"/>
        <v>2 7 3 734 002 001</v>
      </c>
      <c r="C3792" s="5" t="s">
        <v>10818</v>
      </c>
      <c r="D3792" t="s">
        <v>3513</v>
      </c>
      <c r="E3792" s="127">
        <f t="shared" si="441"/>
        <v>0</v>
      </c>
      <c r="F3792" s="127">
        <f t="shared" si="442"/>
        <v>0</v>
      </c>
      <c r="G3792" s="127">
        <f t="shared" si="443"/>
        <v>0</v>
      </c>
      <c r="H3792" s="131">
        <f t="shared" si="444"/>
        <v>0</v>
      </c>
      <c r="I3792" s="128">
        <f t="shared" si="445"/>
        <v>17</v>
      </c>
      <c r="J3792" s="156" t="str">
        <f t="shared" si="446"/>
        <v>2 7 3 734 002</v>
      </c>
    </row>
    <row r="3793" spans="1:10">
      <c r="A3793" s="220" t="s">
        <v>452</v>
      </c>
      <c r="B3793" s="220" t="str">
        <f t="shared" si="440"/>
        <v>2 7 3 734 003 001</v>
      </c>
      <c r="C3793" s="5" t="s">
        <v>10819</v>
      </c>
      <c r="D3793" t="s">
        <v>3513</v>
      </c>
      <c r="E3793" s="127">
        <f t="shared" si="441"/>
        <v>0</v>
      </c>
      <c r="F3793" s="127">
        <f t="shared" si="442"/>
        <v>0</v>
      </c>
      <c r="G3793" s="127">
        <f t="shared" si="443"/>
        <v>0</v>
      </c>
      <c r="H3793" s="131">
        <f t="shared" si="444"/>
        <v>0</v>
      </c>
      <c r="I3793" s="128">
        <f t="shared" si="445"/>
        <v>17</v>
      </c>
      <c r="J3793" s="156" t="str">
        <f t="shared" si="446"/>
        <v>2 7 3 734 003</v>
      </c>
    </row>
    <row r="3794" spans="1:10">
      <c r="A3794" s="220" t="s">
        <v>452</v>
      </c>
      <c r="B3794" s="220" t="str">
        <f t="shared" si="440"/>
        <v>2 7 3 734 004 001</v>
      </c>
      <c r="C3794" s="5" t="s">
        <v>10820</v>
      </c>
      <c r="D3794" t="s">
        <v>3513</v>
      </c>
      <c r="E3794" s="127">
        <f t="shared" si="441"/>
        <v>0</v>
      </c>
      <c r="F3794" s="127">
        <f t="shared" si="442"/>
        <v>0</v>
      </c>
      <c r="G3794" s="127">
        <f t="shared" si="443"/>
        <v>0</v>
      </c>
      <c r="H3794" s="131">
        <f t="shared" si="444"/>
        <v>0</v>
      </c>
      <c r="I3794" s="128">
        <f t="shared" si="445"/>
        <v>17</v>
      </c>
      <c r="J3794" s="156" t="str">
        <f t="shared" si="446"/>
        <v>2 7 3 734 004</v>
      </c>
    </row>
    <row r="3795" spans="1:10">
      <c r="A3795" s="220" t="s">
        <v>452</v>
      </c>
      <c r="B3795" s="220" t="str">
        <f t="shared" si="440"/>
        <v>2 7 3 734 005 001</v>
      </c>
      <c r="C3795" s="5" t="s">
        <v>10821</v>
      </c>
      <c r="D3795" t="s">
        <v>3513</v>
      </c>
      <c r="E3795" s="127">
        <f t="shared" si="441"/>
        <v>0</v>
      </c>
      <c r="F3795" s="127">
        <f t="shared" si="442"/>
        <v>0</v>
      </c>
      <c r="G3795" s="127">
        <f t="shared" si="443"/>
        <v>0</v>
      </c>
      <c r="H3795" s="131">
        <f t="shared" si="444"/>
        <v>0</v>
      </c>
      <c r="I3795" s="128">
        <f t="shared" si="445"/>
        <v>17</v>
      </c>
      <c r="J3795" s="156" t="str">
        <f t="shared" si="446"/>
        <v>2 7 3 734 005</v>
      </c>
    </row>
    <row r="3796" spans="1:10">
      <c r="A3796" s="220" t="s">
        <v>452</v>
      </c>
      <c r="B3796" s="220" t="str">
        <f t="shared" si="440"/>
        <v>2 7 3 735 001 001</v>
      </c>
      <c r="C3796" s="5" t="s">
        <v>5835</v>
      </c>
      <c r="D3796" t="s">
        <v>3514</v>
      </c>
      <c r="E3796" s="127">
        <f t="shared" si="441"/>
        <v>0</v>
      </c>
      <c r="F3796" s="127">
        <f t="shared" si="442"/>
        <v>0</v>
      </c>
      <c r="G3796" s="127">
        <f t="shared" si="443"/>
        <v>0</v>
      </c>
      <c r="H3796" s="131">
        <f t="shared" si="444"/>
        <v>0</v>
      </c>
      <c r="I3796" s="128">
        <f t="shared" si="445"/>
        <v>17</v>
      </c>
      <c r="J3796" s="156" t="str">
        <f t="shared" si="446"/>
        <v>2 7 3 735 001</v>
      </c>
    </row>
    <row r="3797" spans="1:10">
      <c r="A3797" s="220" t="s">
        <v>452</v>
      </c>
      <c r="B3797" s="220" t="str">
        <f t="shared" si="440"/>
        <v>2 7 3 735 002 001</v>
      </c>
      <c r="C3797" s="5" t="s">
        <v>10822</v>
      </c>
      <c r="D3797" t="s">
        <v>3514</v>
      </c>
      <c r="E3797" s="127">
        <f t="shared" si="441"/>
        <v>0</v>
      </c>
      <c r="F3797" s="127">
        <f t="shared" si="442"/>
        <v>0</v>
      </c>
      <c r="G3797" s="127">
        <f t="shared" si="443"/>
        <v>0</v>
      </c>
      <c r="H3797" s="131">
        <f t="shared" si="444"/>
        <v>0</v>
      </c>
      <c r="I3797" s="128">
        <f t="shared" si="445"/>
        <v>17</v>
      </c>
      <c r="J3797" s="156" t="str">
        <f t="shared" si="446"/>
        <v>2 7 3 735 002</v>
      </c>
    </row>
    <row r="3798" spans="1:10">
      <c r="A3798" s="220" t="s">
        <v>452</v>
      </c>
      <c r="B3798" s="220" t="str">
        <f t="shared" si="440"/>
        <v>2 7 3 735 003 001</v>
      </c>
      <c r="C3798" s="5" t="s">
        <v>10823</v>
      </c>
      <c r="D3798" t="s">
        <v>3514</v>
      </c>
      <c r="E3798" s="127">
        <f t="shared" si="441"/>
        <v>0</v>
      </c>
      <c r="F3798" s="127">
        <f t="shared" si="442"/>
        <v>0</v>
      </c>
      <c r="G3798" s="127">
        <f t="shared" si="443"/>
        <v>0</v>
      </c>
      <c r="H3798" s="131">
        <f t="shared" si="444"/>
        <v>0</v>
      </c>
      <c r="I3798" s="128">
        <f t="shared" si="445"/>
        <v>17</v>
      </c>
      <c r="J3798" s="156" t="str">
        <f t="shared" si="446"/>
        <v>2 7 3 735 003</v>
      </c>
    </row>
    <row r="3799" spans="1:10">
      <c r="A3799" s="220" t="s">
        <v>452</v>
      </c>
      <c r="B3799" s="220" t="str">
        <f t="shared" si="440"/>
        <v>2 7 3 735 004 001</v>
      </c>
      <c r="C3799" s="5" t="s">
        <v>10824</v>
      </c>
      <c r="D3799" t="s">
        <v>3514</v>
      </c>
      <c r="E3799" s="127">
        <f t="shared" si="441"/>
        <v>0</v>
      </c>
      <c r="F3799" s="127">
        <f t="shared" si="442"/>
        <v>0</v>
      </c>
      <c r="G3799" s="127">
        <f t="shared" si="443"/>
        <v>0</v>
      </c>
      <c r="H3799" s="131">
        <f t="shared" si="444"/>
        <v>0</v>
      </c>
      <c r="I3799" s="128">
        <f t="shared" si="445"/>
        <v>17</v>
      </c>
      <c r="J3799" s="156" t="str">
        <f t="shared" si="446"/>
        <v>2 7 3 735 004</v>
      </c>
    </row>
    <row r="3800" spans="1:10">
      <c r="A3800" s="220" t="s">
        <v>452</v>
      </c>
      <c r="B3800" s="220" t="str">
        <f t="shared" si="440"/>
        <v>2 7 3 735 005 001</v>
      </c>
      <c r="C3800" s="5" t="s">
        <v>10825</v>
      </c>
      <c r="D3800" t="s">
        <v>3514</v>
      </c>
      <c r="E3800" s="127">
        <f t="shared" si="441"/>
        <v>0</v>
      </c>
      <c r="F3800" s="127">
        <f t="shared" si="442"/>
        <v>0</v>
      </c>
      <c r="G3800" s="127">
        <f t="shared" si="443"/>
        <v>0</v>
      </c>
      <c r="H3800" s="131">
        <f t="shared" si="444"/>
        <v>0</v>
      </c>
      <c r="I3800" s="128">
        <f t="shared" si="445"/>
        <v>17</v>
      </c>
      <c r="J3800" s="156" t="str">
        <f t="shared" si="446"/>
        <v>2 7 3 735 005</v>
      </c>
    </row>
    <row r="3801" spans="1:10">
      <c r="A3801" s="220" t="s">
        <v>452</v>
      </c>
      <c r="B3801" s="220" t="str">
        <f t="shared" si="440"/>
        <v>2 7 3 739 001 001</v>
      </c>
      <c r="C3801" s="5" t="s">
        <v>5843</v>
      </c>
      <c r="D3801" t="s">
        <v>3515</v>
      </c>
      <c r="E3801" s="127">
        <f t="shared" si="441"/>
        <v>0</v>
      </c>
      <c r="F3801" s="127">
        <f t="shared" si="442"/>
        <v>0</v>
      </c>
      <c r="G3801" s="127">
        <f t="shared" si="443"/>
        <v>0</v>
      </c>
      <c r="H3801" s="131">
        <f t="shared" si="444"/>
        <v>0</v>
      </c>
      <c r="I3801" s="128">
        <f t="shared" si="445"/>
        <v>17</v>
      </c>
      <c r="J3801" s="156" t="str">
        <f t="shared" si="446"/>
        <v>2 7 3 739 001</v>
      </c>
    </row>
    <row r="3802" spans="1:10">
      <c r="A3802" s="220" t="s">
        <v>452</v>
      </c>
      <c r="B3802" s="220" t="str">
        <f t="shared" si="440"/>
        <v>2 7 3 739 002 001</v>
      </c>
      <c r="C3802" s="5" t="s">
        <v>10826</v>
      </c>
      <c r="D3802" t="s">
        <v>3515</v>
      </c>
      <c r="E3802" s="127">
        <f t="shared" si="441"/>
        <v>0</v>
      </c>
      <c r="F3802" s="127">
        <f t="shared" si="442"/>
        <v>0</v>
      </c>
      <c r="G3802" s="127">
        <f t="shared" si="443"/>
        <v>0</v>
      </c>
      <c r="H3802" s="131">
        <f t="shared" si="444"/>
        <v>0</v>
      </c>
      <c r="I3802" s="128">
        <f t="shared" si="445"/>
        <v>17</v>
      </c>
      <c r="J3802" s="156" t="str">
        <f t="shared" si="446"/>
        <v>2 7 3 739 002</v>
      </c>
    </row>
    <row r="3803" spans="1:10">
      <c r="A3803" s="220" t="s">
        <v>452</v>
      </c>
      <c r="B3803" s="220" t="str">
        <f t="shared" si="440"/>
        <v>2 7 3 739 003 001</v>
      </c>
      <c r="C3803" s="5" t="s">
        <v>10827</v>
      </c>
      <c r="D3803" t="s">
        <v>3515</v>
      </c>
      <c r="E3803" s="127">
        <f t="shared" si="441"/>
        <v>0</v>
      </c>
      <c r="F3803" s="127">
        <f t="shared" si="442"/>
        <v>0</v>
      </c>
      <c r="G3803" s="127">
        <f t="shared" si="443"/>
        <v>0</v>
      </c>
      <c r="H3803" s="131">
        <f t="shared" si="444"/>
        <v>0</v>
      </c>
      <c r="I3803" s="128">
        <f t="shared" si="445"/>
        <v>17</v>
      </c>
      <c r="J3803" s="156" t="str">
        <f t="shared" si="446"/>
        <v>2 7 3 739 003</v>
      </c>
    </row>
    <row r="3804" spans="1:10">
      <c r="A3804" s="220" t="s">
        <v>452</v>
      </c>
      <c r="B3804" s="220" t="str">
        <f t="shared" si="440"/>
        <v>2 7 3 739 004 001</v>
      </c>
      <c r="C3804" s="5" t="s">
        <v>10828</v>
      </c>
      <c r="D3804" t="s">
        <v>3515</v>
      </c>
      <c r="E3804" s="127">
        <f t="shared" si="441"/>
        <v>0</v>
      </c>
      <c r="F3804" s="127">
        <f t="shared" si="442"/>
        <v>0</v>
      </c>
      <c r="G3804" s="127">
        <f t="shared" si="443"/>
        <v>0</v>
      </c>
      <c r="H3804" s="131">
        <f t="shared" si="444"/>
        <v>0</v>
      </c>
      <c r="I3804" s="128">
        <f t="shared" si="445"/>
        <v>17</v>
      </c>
      <c r="J3804" s="156" t="str">
        <f t="shared" si="446"/>
        <v>2 7 3 739 004</v>
      </c>
    </row>
    <row r="3805" spans="1:10">
      <c r="A3805" s="220" t="s">
        <v>452</v>
      </c>
      <c r="B3805" s="220" t="str">
        <f t="shared" si="440"/>
        <v>2 7 3 739 005 001</v>
      </c>
      <c r="C3805" s="5" t="s">
        <v>10829</v>
      </c>
      <c r="D3805" t="s">
        <v>3515</v>
      </c>
      <c r="E3805" s="127">
        <f t="shared" si="441"/>
        <v>0</v>
      </c>
      <c r="F3805" s="127">
        <f t="shared" si="442"/>
        <v>0</v>
      </c>
      <c r="G3805" s="127">
        <f t="shared" si="443"/>
        <v>0</v>
      </c>
      <c r="H3805" s="131">
        <f t="shared" si="444"/>
        <v>0</v>
      </c>
      <c r="I3805" s="128">
        <f t="shared" si="445"/>
        <v>17</v>
      </c>
      <c r="J3805" s="156" t="str">
        <f t="shared" si="446"/>
        <v>2 7 3 739 005</v>
      </c>
    </row>
    <row r="3806" spans="1:10">
      <c r="A3806" s="220" t="s">
        <v>452</v>
      </c>
      <c r="B3806" s="220" t="str">
        <f t="shared" si="440"/>
        <v>2 7 4 741 001 001</v>
      </c>
      <c r="C3806" s="5" t="s">
        <v>5851</v>
      </c>
      <c r="D3806" t="s">
        <v>3516</v>
      </c>
      <c r="E3806" s="127">
        <f t="shared" si="441"/>
        <v>0</v>
      </c>
      <c r="F3806" s="127">
        <f t="shared" si="442"/>
        <v>0</v>
      </c>
      <c r="G3806" s="127">
        <f t="shared" si="443"/>
        <v>0</v>
      </c>
      <c r="H3806" s="131">
        <f t="shared" si="444"/>
        <v>0</v>
      </c>
      <c r="I3806" s="128">
        <f t="shared" si="445"/>
        <v>17</v>
      </c>
      <c r="J3806" s="156" t="str">
        <f t="shared" si="446"/>
        <v>2 7 4 741 001</v>
      </c>
    </row>
    <row r="3807" spans="1:10">
      <c r="A3807" s="220" t="s">
        <v>452</v>
      </c>
      <c r="B3807" s="220" t="str">
        <f t="shared" si="440"/>
        <v>2 7 4 741 002 001</v>
      </c>
      <c r="C3807" s="5" t="s">
        <v>10830</v>
      </c>
      <c r="D3807" t="s">
        <v>3516</v>
      </c>
      <c r="E3807" s="127">
        <f t="shared" si="441"/>
        <v>0</v>
      </c>
      <c r="F3807" s="127">
        <f t="shared" si="442"/>
        <v>0</v>
      </c>
      <c r="G3807" s="127">
        <f t="shared" si="443"/>
        <v>0</v>
      </c>
      <c r="H3807" s="131">
        <f t="shared" si="444"/>
        <v>0</v>
      </c>
      <c r="I3807" s="128">
        <f t="shared" si="445"/>
        <v>17</v>
      </c>
      <c r="J3807" s="156" t="str">
        <f t="shared" si="446"/>
        <v>2 7 4 741 002</v>
      </c>
    </row>
    <row r="3808" spans="1:10">
      <c r="A3808" s="220" t="s">
        <v>452</v>
      </c>
      <c r="B3808" s="220" t="str">
        <f t="shared" si="440"/>
        <v>2 7 4 741 003 001</v>
      </c>
      <c r="C3808" s="5" t="s">
        <v>10831</v>
      </c>
      <c r="D3808" t="s">
        <v>3516</v>
      </c>
      <c r="E3808" s="127">
        <f t="shared" si="441"/>
        <v>0</v>
      </c>
      <c r="F3808" s="127">
        <f t="shared" si="442"/>
        <v>0</v>
      </c>
      <c r="G3808" s="127">
        <f t="shared" si="443"/>
        <v>0</v>
      </c>
      <c r="H3808" s="131">
        <f t="shared" si="444"/>
        <v>0</v>
      </c>
      <c r="I3808" s="128">
        <f t="shared" si="445"/>
        <v>17</v>
      </c>
      <c r="J3808" s="156" t="str">
        <f t="shared" si="446"/>
        <v>2 7 4 741 003</v>
      </c>
    </row>
    <row r="3809" spans="1:10">
      <c r="A3809" s="220" t="s">
        <v>452</v>
      </c>
      <c r="B3809" s="220" t="str">
        <f t="shared" si="440"/>
        <v>2 7 4 741 004 001</v>
      </c>
      <c r="C3809" s="5" t="s">
        <v>10832</v>
      </c>
      <c r="D3809" t="s">
        <v>3516</v>
      </c>
      <c r="E3809" s="127">
        <f t="shared" si="441"/>
        <v>0</v>
      </c>
      <c r="F3809" s="127">
        <f t="shared" si="442"/>
        <v>0</v>
      </c>
      <c r="G3809" s="127">
        <f t="shared" si="443"/>
        <v>0</v>
      </c>
      <c r="H3809" s="131">
        <f t="shared" si="444"/>
        <v>0</v>
      </c>
      <c r="I3809" s="128">
        <f t="shared" si="445"/>
        <v>17</v>
      </c>
      <c r="J3809" s="156" t="str">
        <f t="shared" si="446"/>
        <v>2 7 4 741 004</v>
      </c>
    </row>
    <row r="3810" spans="1:10">
      <c r="A3810" s="220" t="s">
        <v>452</v>
      </c>
      <c r="B3810" s="220" t="str">
        <f t="shared" si="440"/>
        <v>2 7 4 741 005 001</v>
      </c>
      <c r="C3810" s="5" t="s">
        <v>10833</v>
      </c>
      <c r="D3810" t="s">
        <v>3516</v>
      </c>
      <c r="E3810" s="127">
        <f t="shared" si="441"/>
        <v>0</v>
      </c>
      <c r="F3810" s="127">
        <f t="shared" si="442"/>
        <v>0</v>
      </c>
      <c r="G3810" s="127">
        <f t="shared" si="443"/>
        <v>0</v>
      </c>
      <c r="H3810" s="131">
        <f t="shared" si="444"/>
        <v>0</v>
      </c>
      <c r="I3810" s="128">
        <f t="shared" si="445"/>
        <v>17</v>
      </c>
      <c r="J3810" s="156" t="str">
        <f t="shared" si="446"/>
        <v>2 7 4 741 005</v>
      </c>
    </row>
    <row r="3811" spans="1:10">
      <c r="A3811" s="220" t="s">
        <v>452</v>
      </c>
      <c r="B3811" s="220" t="str">
        <f t="shared" si="440"/>
        <v>2 7 4 742 001 001</v>
      </c>
      <c r="C3811" s="5" t="s">
        <v>5859</v>
      </c>
      <c r="D3811" t="s">
        <v>3517</v>
      </c>
      <c r="E3811" s="127">
        <f t="shared" si="441"/>
        <v>0</v>
      </c>
      <c r="F3811" s="127">
        <f t="shared" si="442"/>
        <v>0</v>
      </c>
      <c r="G3811" s="127">
        <f t="shared" si="443"/>
        <v>0</v>
      </c>
      <c r="H3811" s="131">
        <f t="shared" si="444"/>
        <v>0</v>
      </c>
      <c r="I3811" s="128">
        <f t="shared" si="445"/>
        <v>17</v>
      </c>
      <c r="J3811" s="156" t="str">
        <f t="shared" si="446"/>
        <v>2 7 4 742 001</v>
      </c>
    </row>
    <row r="3812" spans="1:10">
      <c r="A3812" s="220" t="s">
        <v>452</v>
      </c>
      <c r="B3812" s="220" t="str">
        <f t="shared" si="440"/>
        <v>2 7 4 742 002 001</v>
      </c>
      <c r="C3812" s="5" t="s">
        <v>10834</v>
      </c>
      <c r="D3812" t="s">
        <v>3517</v>
      </c>
      <c r="E3812" s="127">
        <f t="shared" si="441"/>
        <v>0</v>
      </c>
      <c r="F3812" s="127">
        <f t="shared" si="442"/>
        <v>0</v>
      </c>
      <c r="G3812" s="127">
        <f t="shared" si="443"/>
        <v>0</v>
      </c>
      <c r="H3812" s="131">
        <f t="shared" si="444"/>
        <v>0</v>
      </c>
      <c r="I3812" s="128">
        <f t="shared" si="445"/>
        <v>17</v>
      </c>
      <c r="J3812" s="156" t="str">
        <f t="shared" si="446"/>
        <v>2 7 4 742 002</v>
      </c>
    </row>
    <row r="3813" spans="1:10">
      <c r="A3813" s="220" t="s">
        <v>452</v>
      </c>
      <c r="B3813" s="220" t="str">
        <f t="shared" si="440"/>
        <v>2 7 4 742 003 001</v>
      </c>
      <c r="C3813" s="5" t="s">
        <v>10835</v>
      </c>
      <c r="D3813" t="s">
        <v>3517</v>
      </c>
      <c r="E3813" s="127">
        <f t="shared" si="441"/>
        <v>0</v>
      </c>
      <c r="F3813" s="127">
        <f t="shared" si="442"/>
        <v>0</v>
      </c>
      <c r="G3813" s="127">
        <f t="shared" si="443"/>
        <v>0</v>
      </c>
      <c r="H3813" s="131">
        <f t="shared" si="444"/>
        <v>0</v>
      </c>
      <c r="I3813" s="128">
        <f t="shared" si="445"/>
        <v>17</v>
      </c>
      <c r="J3813" s="156" t="str">
        <f t="shared" si="446"/>
        <v>2 7 4 742 003</v>
      </c>
    </row>
    <row r="3814" spans="1:10">
      <c r="A3814" s="220" t="s">
        <v>452</v>
      </c>
      <c r="B3814" s="220" t="str">
        <f t="shared" si="440"/>
        <v>2 7 4 742 004 001</v>
      </c>
      <c r="C3814" s="5" t="s">
        <v>10836</v>
      </c>
      <c r="D3814" t="s">
        <v>3517</v>
      </c>
      <c r="E3814" s="127">
        <f t="shared" si="441"/>
        <v>0</v>
      </c>
      <c r="F3814" s="127">
        <f t="shared" si="442"/>
        <v>0</v>
      </c>
      <c r="G3814" s="127">
        <f t="shared" si="443"/>
        <v>0</v>
      </c>
      <c r="H3814" s="131">
        <f t="shared" si="444"/>
        <v>0</v>
      </c>
      <c r="I3814" s="128">
        <f t="shared" si="445"/>
        <v>17</v>
      </c>
      <c r="J3814" s="156" t="str">
        <f t="shared" si="446"/>
        <v>2 7 4 742 004</v>
      </c>
    </row>
    <row r="3815" spans="1:10">
      <c r="A3815" s="220" t="s">
        <v>452</v>
      </c>
      <c r="B3815" s="220" t="str">
        <f t="shared" si="440"/>
        <v>2 7 4 742 005 001</v>
      </c>
      <c r="C3815" s="5" t="s">
        <v>10837</v>
      </c>
      <c r="D3815" t="s">
        <v>3517</v>
      </c>
      <c r="E3815" s="127">
        <f t="shared" si="441"/>
        <v>0</v>
      </c>
      <c r="F3815" s="127">
        <f t="shared" si="442"/>
        <v>0</v>
      </c>
      <c r="G3815" s="127">
        <f t="shared" si="443"/>
        <v>0</v>
      </c>
      <c r="H3815" s="131">
        <f t="shared" si="444"/>
        <v>0</v>
      </c>
      <c r="I3815" s="128">
        <f t="shared" si="445"/>
        <v>17</v>
      </c>
      <c r="J3815" s="156" t="str">
        <f t="shared" si="446"/>
        <v>2 7 4 742 005</v>
      </c>
    </row>
    <row r="3816" spans="1:10">
      <c r="A3816" s="220" t="s">
        <v>452</v>
      </c>
      <c r="B3816" s="220" t="str">
        <f t="shared" si="440"/>
        <v>2 7 4 743 001 001</v>
      </c>
      <c r="C3816" s="5" t="s">
        <v>5867</v>
      </c>
      <c r="D3816" t="s">
        <v>3518</v>
      </c>
      <c r="E3816" s="127">
        <f t="shared" si="441"/>
        <v>0</v>
      </c>
      <c r="F3816" s="127">
        <f t="shared" si="442"/>
        <v>0</v>
      </c>
      <c r="G3816" s="127">
        <f t="shared" si="443"/>
        <v>0</v>
      </c>
      <c r="H3816" s="131">
        <f t="shared" si="444"/>
        <v>0</v>
      </c>
      <c r="I3816" s="128">
        <f t="shared" si="445"/>
        <v>17</v>
      </c>
      <c r="J3816" s="156" t="str">
        <f t="shared" si="446"/>
        <v>2 7 4 743 001</v>
      </c>
    </row>
    <row r="3817" spans="1:10">
      <c r="A3817" s="220" t="s">
        <v>452</v>
      </c>
      <c r="B3817" s="220" t="str">
        <f t="shared" si="440"/>
        <v>2 7 4 743 002 001</v>
      </c>
      <c r="C3817" s="5" t="s">
        <v>10838</v>
      </c>
      <c r="D3817" t="s">
        <v>3518</v>
      </c>
      <c r="E3817" s="127">
        <f t="shared" si="441"/>
        <v>0</v>
      </c>
      <c r="F3817" s="127">
        <f t="shared" si="442"/>
        <v>0</v>
      </c>
      <c r="G3817" s="127">
        <f t="shared" si="443"/>
        <v>0</v>
      </c>
      <c r="H3817" s="131">
        <f t="shared" si="444"/>
        <v>0</v>
      </c>
      <c r="I3817" s="128">
        <f t="shared" si="445"/>
        <v>17</v>
      </c>
      <c r="J3817" s="156" t="str">
        <f t="shared" si="446"/>
        <v>2 7 4 743 002</v>
      </c>
    </row>
    <row r="3818" spans="1:10">
      <c r="A3818" s="220" t="s">
        <v>452</v>
      </c>
      <c r="B3818" s="220" t="str">
        <f t="shared" si="440"/>
        <v>2 7 4 743 003 001</v>
      </c>
      <c r="C3818" s="5" t="s">
        <v>10839</v>
      </c>
      <c r="D3818" t="s">
        <v>3518</v>
      </c>
      <c r="E3818" s="127">
        <f t="shared" si="441"/>
        <v>0</v>
      </c>
      <c r="F3818" s="127">
        <f t="shared" si="442"/>
        <v>0</v>
      </c>
      <c r="G3818" s="127">
        <f t="shared" si="443"/>
        <v>0</v>
      </c>
      <c r="H3818" s="131">
        <f t="shared" si="444"/>
        <v>0</v>
      </c>
      <c r="I3818" s="128">
        <f t="shared" si="445"/>
        <v>17</v>
      </c>
      <c r="J3818" s="156" t="str">
        <f t="shared" si="446"/>
        <v>2 7 4 743 003</v>
      </c>
    </row>
    <row r="3819" spans="1:10">
      <c r="A3819" s="220" t="s">
        <v>452</v>
      </c>
      <c r="B3819" s="220" t="str">
        <f t="shared" ref="B3819:B3882" si="447">MID(C3819,1,I3819)</f>
        <v>2 7 4 743 004 001</v>
      </c>
      <c r="C3819" s="5" t="s">
        <v>10840</v>
      </c>
      <c r="D3819" t="s">
        <v>3518</v>
      </c>
      <c r="E3819" s="127">
        <f t="shared" ref="E3819:E3882" si="448">SUBTOTAL(9,K3819,N3819,Q3819,T3819)</f>
        <v>0</v>
      </c>
      <c r="F3819" s="127">
        <f t="shared" ref="F3819:F3882" si="449">SUBTOTAL(9,L3819,O3819,R3819,U3819)</f>
        <v>0</v>
      </c>
      <c r="G3819" s="127">
        <f t="shared" ref="G3819:G3882" si="450">SUBTOTAL(9,M3819,P3819,S3819,V3819)</f>
        <v>0</v>
      </c>
      <c r="H3819" s="131">
        <f t="shared" ref="H3819:H3882" si="451">SUM(E3819:G3819)</f>
        <v>0</v>
      </c>
      <c r="I3819" s="128">
        <f t="shared" ref="I3819:I3882" si="452">LEN(C3819)</f>
        <v>17</v>
      </c>
      <c r="J3819" s="156" t="str">
        <f t="shared" ref="J3819:J3882" si="453">IF(I3819=9,MID(C3819,1,5),IF(I3819=13,MID(C3819,1,9),IF(I3819=17,MID(C3819,1,13),IF(I3819=21,MID(C3819,1,17),IF(I3819=25,MID(C3819,1,21))))))</f>
        <v>2 7 4 743 004</v>
      </c>
    </row>
    <row r="3820" spans="1:10">
      <c r="A3820" s="220" t="s">
        <v>452</v>
      </c>
      <c r="B3820" s="220" t="str">
        <f t="shared" si="447"/>
        <v>2 7 4 743 005 001</v>
      </c>
      <c r="C3820" s="5" t="s">
        <v>10841</v>
      </c>
      <c r="D3820" t="s">
        <v>3518</v>
      </c>
      <c r="E3820" s="127">
        <f t="shared" si="448"/>
        <v>0</v>
      </c>
      <c r="F3820" s="127">
        <f t="shared" si="449"/>
        <v>0</v>
      </c>
      <c r="G3820" s="127">
        <f t="shared" si="450"/>
        <v>0</v>
      </c>
      <c r="H3820" s="131">
        <f t="shared" si="451"/>
        <v>0</v>
      </c>
      <c r="I3820" s="128">
        <f t="shared" si="452"/>
        <v>17</v>
      </c>
      <c r="J3820" s="156" t="str">
        <f t="shared" si="453"/>
        <v>2 7 4 743 005</v>
      </c>
    </row>
    <row r="3821" spans="1:10">
      <c r="A3821" s="220" t="s">
        <v>452</v>
      </c>
      <c r="B3821" s="220" t="str">
        <f t="shared" si="447"/>
        <v>2 7 4 744 001 001</v>
      </c>
      <c r="C3821" s="5" t="s">
        <v>5875</v>
      </c>
      <c r="D3821" t="s">
        <v>3519</v>
      </c>
      <c r="E3821" s="127">
        <f t="shared" si="448"/>
        <v>0</v>
      </c>
      <c r="F3821" s="127">
        <f t="shared" si="449"/>
        <v>0</v>
      </c>
      <c r="G3821" s="127">
        <f t="shared" si="450"/>
        <v>0</v>
      </c>
      <c r="H3821" s="131">
        <f t="shared" si="451"/>
        <v>0</v>
      </c>
      <c r="I3821" s="128">
        <f t="shared" si="452"/>
        <v>17</v>
      </c>
      <c r="J3821" s="156" t="str">
        <f t="shared" si="453"/>
        <v>2 7 4 744 001</v>
      </c>
    </row>
    <row r="3822" spans="1:10">
      <c r="A3822" s="220" t="s">
        <v>452</v>
      </c>
      <c r="B3822" s="220" t="str">
        <f t="shared" si="447"/>
        <v>2 7 4 744 002 001</v>
      </c>
      <c r="C3822" s="5" t="s">
        <v>10842</v>
      </c>
      <c r="D3822" t="s">
        <v>3519</v>
      </c>
      <c r="E3822" s="127">
        <f t="shared" si="448"/>
        <v>0</v>
      </c>
      <c r="F3822" s="127">
        <f t="shared" si="449"/>
        <v>0</v>
      </c>
      <c r="G3822" s="127">
        <f t="shared" si="450"/>
        <v>0</v>
      </c>
      <c r="H3822" s="131">
        <f t="shared" si="451"/>
        <v>0</v>
      </c>
      <c r="I3822" s="128">
        <f t="shared" si="452"/>
        <v>17</v>
      </c>
      <c r="J3822" s="156" t="str">
        <f t="shared" si="453"/>
        <v>2 7 4 744 002</v>
      </c>
    </row>
    <row r="3823" spans="1:10">
      <c r="A3823" s="220" t="s">
        <v>452</v>
      </c>
      <c r="B3823" s="220" t="str">
        <f t="shared" si="447"/>
        <v>2 7 4 744 003 001</v>
      </c>
      <c r="C3823" s="5" t="s">
        <v>10843</v>
      </c>
      <c r="D3823" t="s">
        <v>3519</v>
      </c>
      <c r="E3823" s="127">
        <f t="shared" si="448"/>
        <v>0</v>
      </c>
      <c r="F3823" s="127">
        <f t="shared" si="449"/>
        <v>0</v>
      </c>
      <c r="G3823" s="127">
        <f t="shared" si="450"/>
        <v>0</v>
      </c>
      <c r="H3823" s="131">
        <f t="shared" si="451"/>
        <v>0</v>
      </c>
      <c r="I3823" s="128">
        <f t="shared" si="452"/>
        <v>17</v>
      </c>
      <c r="J3823" s="156" t="str">
        <f t="shared" si="453"/>
        <v>2 7 4 744 003</v>
      </c>
    </row>
    <row r="3824" spans="1:10">
      <c r="A3824" s="220" t="s">
        <v>452</v>
      </c>
      <c r="B3824" s="220" t="str">
        <f t="shared" si="447"/>
        <v>2 7 4 744 004 001</v>
      </c>
      <c r="C3824" s="5" t="s">
        <v>10844</v>
      </c>
      <c r="D3824" t="s">
        <v>3519</v>
      </c>
      <c r="E3824" s="127">
        <f t="shared" si="448"/>
        <v>0</v>
      </c>
      <c r="F3824" s="127">
        <f t="shared" si="449"/>
        <v>0</v>
      </c>
      <c r="G3824" s="127">
        <f t="shared" si="450"/>
        <v>0</v>
      </c>
      <c r="H3824" s="131">
        <f t="shared" si="451"/>
        <v>0</v>
      </c>
      <c r="I3824" s="128">
        <f t="shared" si="452"/>
        <v>17</v>
      </c>
      <c r="J3824" s="156" t="str">
        <f t="shared" si="453"/>
        <v>2 7 4 744 004</v>
      </c>
    </row>
    <row r="3825" spans="1:10">
      <c r="A3825" s="220" t="s">
        <v>452</v>
      </c>
      <c r="B3825" s="220" t="str">
        <f t="shared" si="447"/>
        <v>2 7 4 744 005 001</v>
      </c>
      <c r="C3825" s="5" t="s">
        <v>10845</v>
      </c>
      <c r="D3825" t="s">
        <v>3519</v>
      </c>
      <c r="E3825" s="127">
        <f t="shared" si="448"/>
        <v>0</v>
      </c>
      <c r="F3825" s="127">
        <f t="shared" si="449"/>
        <v>0</v>
      </c>
      <c r="G3825" s="127">
        <f t="shared" si="450"/>
        <v>0</v>
      </c>
      <c r="H3825" s="131">
        <f t="shared" si="451"/>
        <v>0</v>
      </c>
      <c r="I3825" s="128">
        <f t="shared" si="452"/>
        <v>17</v>
      </c>
      <c r="J3825" s="156" t="str">
        <f t="shared" si="453"/>
        <v>2 7 4 744 005</v>
      </c>
    </row>
    <row r="3826" spans="1:10">
      <c r="A3826" s="220" t="s">
        <v>452</v>
      </c>
      <c r="B3826" s="220" t="str">
        <f t="shared" si="447"/>
        <v>2 7 4 745 001 001</v>
      </c>
      <c r="C3826" s="5" t="s">
        <v>5883</v>
      </c>
      <c r="D3826" t="s">
        <v>3520</v>
      </c>
      <c r="E3826" s="127">
        <f t="shared" si="448"/>
        <v>0</v>
      </c>
      <c r="F3826" s="127">
        <f t="shared" si="449"/>
        <v>0</v>
      </c>
      <c r="G3826" s="127">
        <f t="shared" si="450"/>
        <v>0</v>
      </c>
      <c r="H3826" s="131">
        <f t="shared" si="451"/>
        <v>0</v>
      </c>
      <c r="I3826" s="128">
        <f t="shared" si="452"/>
        <v>17</v>
      </c>
      <c r="J3826" s="156" t="str">
        <f t="shared" si="453"/>
        <v>2 7 4 745 001</v>
      </c>
    </row>
    <row r="3827" spans="1:10">
      <c r="A3827" s="220" t="s">
        <v>452</v>
      </c>
      <c r="B3827" s="220" t="str">
        <f t="shared" si="447"/>
        <v>2 7 4 745 002 001</v>
      </c>
      <c r="C3827" s="5" t="s">
        <v>10846</v>
      </c>
      <c r="D3827" t="s">
        <v>3520</v>
      </c>
      <c r="E3827" s="127">
        <f t="shared" si="448"/>
        <v>0</v>
      </c>
      <c r="F3827" s="127">
        <f t="shared" si="449"/>
        <v>0</v>
      </c>
      <c r="G3827" s="127">
        <f t="shared" si="450"/>
        <v>0</v>
      </c>
      <c r="H3827" s="131">
        <f t="shared" si="451"/>
        <v>0</v>
      </c>
      <c r="I3827" s="128">
        <f t="shared" si="452"/>
        <v>17</v>
      </c>
      <c r="J3827" s="156" t="str">
        <f t="shared" si="453"/>
        <v>2 7 4 745 002</v>
      </c>
    </row>
    <row r="3828" spans="1:10">
      <c r="A3828" s="220" t="s">
        <v>452</v>
      </c>
      <c r="B3828" s="220" t="str">
        <f t="shared" si="447"/>
        <v>2 7 4 745 003 001</v>
      </c>
      <c r="C3828" s="5" t="s">
        <v>10847</v>
      </c>
      <c r="D3828" t="s">
        <v>3520</v>
      </c>
      <c r="E3828" s="127">
        <f t="shared" si="448"/>
        <v>0</v>
      </c>
      <c r="F3828" s="127">
        <f t="shared" si="449"/>
        <v>0</v>
      </c>
      <c r="G3828" s="127">
        <f t="shared" si="450"/>
        <v>0</v>
      </c>
      <c r="H3828" s="131">
        <f t="shared" si="451"/>
        <v>0</v>
      </c>
      <c r="I3828" s="128">
        <f t="shared" si="452"/>
        <v>17</v>
      </c>
      <c r="J3828" s="156" t="str">
        <f t="shared" si="453"/>
        <v>2 7 4 745 003</v>
      </c>
    </row>
    <row r="3829" spans="1:10">
      <c r="A3829" s="220" t="s">
        <v>452</v>
      </c>
      <c r="B3829" s="220" t="str">
        <f t="shared" si="447"/>
        <v>2 7 4 745 004 001</v>
      </c>
      <c r="C3829" s="5" t="s">
        <v>10848</v>
      </c>
      <c r="D3829" t="s">
        <v>3520</v>
      </c>
      <c r="E3829" s="127">
        <f t="shared" si="448"/>
        <v>0</v>
      </c>
      <c r="F3829" s="127">
        <f t="shared" si="449"/>
        <v>0</v>
      </c>
      <c r="G3829" s="127">
        <f t="shared" si="450"/>
        <v>0</v>
      </c>
      <c r="H3829" s="131">
        <f t="shared" si="451"/>
        <v>0</v>
      </c>
      <c r="I3829" s="128">
        <f t="shared" si="452"/>
        <v>17</v>
      </c>
      <c r="J3829" s="156" t="str">
        <f t="shared" si="453"/>
        <v>2 7 4 745 004</v>
      </c>
    </row>
    <row r="3830" spans="1:10">
      <c r="A3830" s="220" t="s">
        <v>452</v>
      </c>
      <c r="B3830" s="220" t="str">
        <f t="shared" si="447"/>
        <v>2 7 4 745 005 001</v>
      </c>
      <c r="C3830" s="5" t="s">
        <v>10849</v>
      </c>
      <c r="D3830" t="s">
        <v>3520</v>
      </c>
      <c r="E3830" s="127">
        <f t="shared" si="448"/>
        <v>0</v>
      </c>
      <c r="F3830" s="127">
        <f t="shared" si="449"/>
        <v>0</v>
      </c>
      <c r="G3830" s="127">
        <f t="shared" si="450"/>
        <v>0</v>
      </c>
      <c r="H3830" s="131">
        <f t="shared" si="451"/>
        <v>0</v>
      </c>
      <c r="I3830" s="128">
        <f t="shared" si="452"/>
        <v>17</v>
      </c>
      <c r="J3830" s="156" t="str">
        <f t="shared" si="453"/>
        <v>2 7 4 745 005</v>
      </c>
    </row>
    <row r="3831" spans="1:10">
      <c r="A3831" s="220" t="s">
        <v>452</v>
      </c>
      <c r="B3831" s="220" t="str">
        <f t="shared" si="447"/>
        <v>2 7 4 746 001 001</v>
      </c>
      <c r="C3831" s="5" t="s">
        <v>5891</v>
      </c>
      <c r="D3831" t="s">
        <v>3521</v>
      </c>
      <c r="E3831" s="127">
        <f t="shared" si="448"/>
        <v>0</v>
      </c>
      <c r="F3831" s="127">
        <f t="shared" si="449"/>
        <v>0</v>
      </c>
      <c r="G3831" s="127">
        <f t="shared" si="450"/>
        <v>0</v>
      </c>
      <c r="H3831" s="131">
        <f t="shared" si="451"/>
        <v>0</v>
      </c>
      <c r="I3831" s="128">
        <f t="shared" si="452"/>
        <v>17</v>
      </c>
      <c r="J3831" s="156" t="str">
        <f t="shared" si="453"/>
        <v>2 7 4 746 001</v>
      </c>
    </row>
    <row r="3832" spans="1:10">
      <c r="A3832" s="220" t="s">
        <v>452</v>
      </c>
      <c r="B3832" s="220" t="str">
        <f t="shared" si="447"/>
        <v>2 7 4 746 002 001</v>
      </c>
      <c r="C3832" s="5" t="s">
        <v>10850</v>
      </c>
      <c r="D3832" t="s">
        <v>3521</v>
      </c>
      <c r="E3832" s="127">
        <f t="shared" si="448"/>
        <v>0</v>
      </c>
      <c r="F3832" s="127">
        <f t="shared" si="449"/>
        <v>0</v>
      </c>
      <c r="G3832" s="127">
        <f t="shared" si="450"/>
        <v>0</v>
      </c>
      <c r="H3832" s="131">
        <f t="shared" si="451"/>
        <v>0</v>
      </c>
      <c r="I3832" s="128">
        <f t="shared" si="452"/>
        <v>17</v>
      </c>
      <c r="J3832" s="156" t="str">
        <f t="shared" si="453"/>
        <v>2 7 4 746 002</v>
      </c>
    </row>
    <row r="3833" spans="1:10">
      <c r="A3833" s="220" t="s">
        <v>452</v>
      </c>
      <c r="B3833" s="220" t="str">
        <f t="shared" si="447"/>
        <v>2 7 4 746 003 001</v>
      </c>
      <c r="C3833" s="5" t="s">
        <v>10851</v>
      </c>
      <c r="D3833" t="s">
        <v>3521</v>
      </c>
      <c r="E3833" s="127">
        <f t="shared" si="448"/>
        <v>0</v>
      </c>
      <c r="F3833" s="127">
        <f t="shared" si="449"/>
        <v>0</v>
      </c>
      <c r="G3833" s="127">
        <f t="shared" si="450"/>
        <v>0</v>
      </c>
      <c r="H3833" s="131">
        <f t="shared" si="451"/>
        <v>0</v>
      </c>
      <c r="I3833" s="128">
        <f t="shared" si="452"/>
        <v>17</v>
      </c>
      <c r="J3833" s="156" t="str">
        <f t="shared" si="453"/>
        <v>2 7 4 746 003</v>
      </c>
    </row>
    <row r="3834" spans="1:10">
      <c r="A3834" s="220" t="s">
        <v>452</v>
      </c>
      <c r="B3834" s="220" t="str">
        <f t="shared" si="447"/>
        <v>2 7 4 746 004 001</v>
      </c>
      <c r="C3834" s="5" t="s">
        <v>10852</v>
      </c>
      <c r="D3834" t="s">
        <v>3521</v>
      </c>
      <c r="E3834" s="127">
        <f t="shared" si="448"/>
        <v>0</v>
      </c>
      <c r="F3834" s="127">
        <f t="shared" si="449"/>
        <v>0</v>
      </c>
      <c r="G3834" s="127">
        <f t="shared" si="450"/>
        <v>0</v>
      </c>
      <c r="H3834" s="131">
        <f t="shared" si="451"/>
        <v>0</v>
      </c>
      <c r="I3834" s="128">
        <f t="shared" si="452"/>
        <v>17</v>
      </c>
      <c r="J3834" s="156" t="str">
        <f t="shared" si="453"/>
        <v>2 7 4 746 004</v>
      </c>
    </row>
    <row r="3835" spans="1:10">
      <c r="A3835" s="220" t="s">
        <v>452</v>
      </c>
      <c r="B3835" s="220" t="str">
        <f t="shared" si="447"/>
        <v>2 7 4 746 005 001</v>
      </c>
      <c r="C3835" s="5" t="s">
        <v>10853</v>
      </c>
      <c r="D3835" t="s">
        <v>3521</v>
      </c>
      <c r="E3835" s="127">
        <f t="shared" si="448"/>
        <v>0</v>
      </c>
      <c r="F3835" s="127">
        <f t="shared" si="449"/>
        <v>0</v>
      </c>
      <c r="G3835" s="127">
        <f t="shared" si="450"/>
        <v>0</v>
      </c>
      <c r="H3835" s="131">
        <f t="shared" si="451"/>
        <v>0</v>
      </c>
      <c r="I3835" s="128">
        <f t="shared" si="452"/>
        <v>17</v>
      </c>
      <c r="J3835" s="156" t="str">
        <f t="shared" si="453"/>
        <v>2 7 4 746 005</v>
      </c>
    </row>
    <row r="3836" spans="1:10">
      <c r="A3836" s="220" t="s">
        <v>452</v>
      </c>
      <c r="B3836" s="220" t="str">
        <f t="shared" si="447"/>
        <v>2 7 4 747 001 001</v>
      </c>
      <c r="C3836" s="5" t="s">
        <v>5899</v>
      </c>
      <c r="D3836" t="s">
        <v>3522</v>
      </c>
      <c r="E3836" s="127">
        <f t="shared" si="448"/>
        <v>0</v>
      </c>
      <c r="F3836" s="127">
        <f t="shared" si="449"/>
        <v>0</v>
      </c>
      <c r="G3836" s="127">
        <f t="shared" si="450"/>
        <v>0</v>
      </c>
      <c r="H3836" s="131">
        <f t="shared" si="451"/>
        <v>0</v>
      </c>
      <c r="I3836" s="128">
        <f t="shared" si="452"/>
        <v>17</v>
      </c>
      <c r="J3836" s="156" t="str">
        <f t="shared" si="453"/>
        <v>2 7 4 747 001</v>
      </c>
    </row>
    <row r="3837" spans="1:10">
      <c r="A3837" s="220" t="s">
        <v>452</v>
      </c>
      <c r="B3837" s="220" t="str">
        <f t="shared" si="447"/>
        <v>2 7 4 747 002 001</v>
      </c>
      <c r="C3837" s="5" t="s">
        <v>10854</v>
      </c>
      <c r="D3837" t="s">
        <v>3522</v>
      </c>
      <c r="E3837" s="127">
        <f t="shared" si="448"/>
        <v>0</v>
      </c>
      <c r="F3837" s="127">
        <f t="shared" si="449"/>
        <v>0</v>
      </c>
      <c r="G3837" s="127">
        <f t="shared" si="450"/>
        <v>0</v>
      </c>
      <c r="H3837" s="131">
        <f t="shared" si="451"/>
        <v>0</v>
      </c>
      <c r="I3837" s="128">
        <f t="shared" si="452"/>
        <v>17</v>
      </c>
      <c r="J3837" s="156" t="str">
        <f t="shared" si="453"/>
        <v>2 7 4 747 002</v>
      </c>
    </row>
    <row r="3838" spans="1:10">
      <c r="A3838" s="220" t="s">
        <v>452</v>
      </c>
      <c r="B3838" s="220" t="str">
        <f t="shared" si="447"/>
        <v>2 7 4 747 003 001</v>
      </c>
      <c r="C3838" s="5" t="s">
        <v>10855</v>
      </c>
      <c r="D3838" t="s">
        <v>3522</v>
      </c>
      <c r="E3838" s="127">
        <f t="shared" si="448"/>
        <v>0</v>
      </c>
      <c r="F3838" s="127">
        <f t="shared" si="449"/>
        <v>0</v>
      </c>
      <c r="G3838" s="127">
        <f t="shared" si="450"/>
        <v>0</v>
      </c>
      <c r="H3838" s="131">
        <f t="shared" si="451"/>
        <v>0</v>
      </c>
      <c r="I3838" s="128">
        <f t="shared" si="452"/>
        <v>17</v>
      </c>
      <c r="J3838" s="156" t="str">
        <f t="shared" si="453"/>
        <v>2 7 4 747 003</v>
      </c>
    </row>
    <row r="3839" spans="1:10">
      <c r="A3839" s="220" t="s">
        <v>452</v>
      </c>
      <c r="B3839" s="220" t="str">
        <f t="shared" si="447"/>
        <v>2 7 4 747 004 001</v>
      </c>
      <c r="C3839" s="5" t="s">
        <v>10856</v>
      </c>
      <c r="D3839" t="s">
        <v>3522</v>
      </c>
      <c r="E3839" s="127">
        <f t="shared" si="448"/>
        <v>0</v>
      </c>
      <c r="F3839" s="127">
        <f t="shared" si="449"/>
        <v>0</v>
      </c>
      <c r="G3839" s="127">
        <f t="shared" si="450"/>
        <v>0</v>
      </c>
      <c r="H3839" s="131">
        <f t="shared" si="451"/>
        <v>0</v>
      </c>
      <c r="I3839" s="128">
        <f t="shared" si="452"/>
        <v>17</v>
      </c>
      <c r="J3839" s="156" t="str">
        <f t="shared" si="453"/>
        <v>2 7 4 747 004</v>
      </c>
    </row>
    <row r="3840" spans="1:10">
      <c r="A3840" s="220" t="s">
        <v>452</v>
      </c>
      <c r="B3840" s="220" t="str">
        <f t="shared" si="447"/>
        <v>2 7 4 747 005 001</v>
      </c>
      <c r="C3840" s="5" t="s">
        <v>10857</v>
      </c>
      <c r="D3840" t="s">
        <v>3522</v>
      </c>
      <c r="E3840" s="127">
        <f t="shared" si="448"/>
        <v>0</v>
      </c>
      <c r="F3840" s="127">
        <f t="shared" si="449"/>
        <v>0</v>
      </c>
      <c r="G3840" s="127">
        <f t="shared" si="450"/>
        <v>0</v>
      </c>
      <c r="H3840" s="131">
        <f t="shared" si="451"/>
        <v>0</v>
      </c>
      <c r="I3840" s="128">
        <f t="shared" si="452"/>
        <v>17</v>
      </c>
      <c r="J3840" s="156" t="str">
        <f t="shared" si="453"/>
        <v>2 7 4 747 005</v>
      </c>
    </row>
    <row r="3841" spans="1:10">
      <c r="A3841" s="220" t="s">
        <v>452</v>
      </c>
      <c r="B3841" s="220" t="str">
        <f t="shared" si="447"/>
        <v>2 7 4 748 001 001</v>
      </c>
      <c r="C3841" s="5" t="s">
        <v>5907</v>
      </c>
      <c r="D3841" t="s">
        <v>3523</v>
      </c>
      <c r="E3841" s="127">
        <f t="shared" si="448"/>
        <v>0</v>
      </c>
      <c r="F3841" s="127">
        <f t="shared" si="449"/>
        <v>0</v>
      </c>
      <c r="G3841" s="127">
        <f t="shared" si="450"/>
        <v>0</v>
      </c>
      <c r="H3841" s="131">
        <f t="shared" si="451"/>
        <v>0</v>
      </c>
      <c r="I3841" s="128">
        <f t="shared" si="452"/>
        <v>17</v>
      </c>
      <c r="J3841" s="156" t="str">
        <f t="shared" si="453"/>
        <v>2 7 4 748 001</v>
      </c>
    </row>
    <row r="3842" spans="1:10">
      <c r="A3842" s="220" t="s">
        <v>452</v>
      </c>
      <c r="B3842" s="220" t="str">
        <f t="shared" si="447"/>
        <v>2 7 4 748 002 001</v>
      </c>
      <c r="C3842" s="5" t="s">
        <v>10858</v>
      </c>
      <c r="D3842" t="s">
        <v>3523</v>
      </c>
      <c r="E3842" s="127">
        <f t="shared" si="448"/>
        <v>0</v>
      </c>
      <c r="F3842" s="127">
        <f t="shared" si="449"/>
        <v>0</v>
      </c>
      <c r="G3842" s="127">
        <f t="shared" si="450"/>
        <v>0</v>
      </c>
      <c r="H3842" s="131">
        <f t="shared" si="451"/>
        <v>0</v>
      </c>
      <c r="I3842" s="128">
        <f t="shared" si="452"/>
        <v>17</v>
      </c>
      <c r="J3842" s="156" t="str">
        <f t="shared" si="453"/>
        <v>2 7 4 748 002</v>
      </c>
    </row>
    <row r="3843" spans="1:10">
      <c r="A3843" s="220" t="s">
        <v>452</v>
      </c>
      <c r="B3843" s="220" t="str">
        <f t="shared" si="447"/>
        <v>2 7 4 748 003 001</v>
      </c>
      <c r="C3843" s="5" t="s">
        <v>10859</v>
      </c>
      <c r="D3843" t="s">
        <v>3523</v>
      </c>
      <c r="E3843" s="127">
        <f t="shared" si="448"/>
        <v>0</v>
      </c>
      <c r="F3843" s="127">
        <f t="shared" si="449"/>
        <v>0</v>
      </c>
      <c r="G3843" s="127">
        <f t="shared" si="450"/>
        <v>0</v>
      </c>
      <c r="H3843" s="131">
        <f t="shared" si="451"/>
        <v>0</v>
      </c>
      <c r="I3843" s="128">
        <f t="shared" si="452"/>
        <v>17</v>
      </c>
      <c r="J3843" s="156" t="str">
        <f t="shared" si="453"/>
        <v>2 7 4 748 003</v>
      </c>
    </row>
    <row r="3844" spans="1:10">
      <c r="A3844" s="220" t="s">
        <v>452</v>
      </c>
      <c r="B3844" s="220" t="str">
        <f t="shared" si="447"/>
        <v>2 7 4 748 004 001</v>
      </c>
      <c r="C3844" s="5" t="s">
        <v>10860</v>
      </c>
      <c r="D3844" t="s">
        <v>3523</v>
      </c>
      <c r="E3844" s="127">
        <f t="shared" si="448"/>
        <v>0</v>
      </c>
      <c r="F3844" s="127">
        <f t="shared" si="449"/>
        <v>0</v>
      </c>
      <c r="G3844" s="127">
        <f t="shared" si="450"/>
        <v>0</v>
      </c>
      <c r="H3844" s="131">
        <f t="shared" si="451"/>
        <v>0</v>
      </c>
      <c r="I3844" s="128">
        <f t="shared" si="452"/>
        <v>17</v>
      </c>
      <c r="J3844" s="156" t="str">
        <f t="shared" si="453"/>
        <v>2 7 4 748 004</v>
      </c>
    </row>
    <row r="3845" spans="1:10">
      <c r="A3845" s="220" t="s">
        <v>452</v>
      </c>
      <c r="B3845" s="220" t="str">
        <f t="shared" si="447"/>
        <v>2 7 4 748 005 001</v>
      </c>
      <c r="C3845" s="5" t="s">
        <v>10861</v>
      </c>
      <c r="D3845" t="s">
        <v>3523</v>
      </c>
      <c r="E3845" s="127">
        <f t="shared" si="448"/>
        <v>0</v>
      </c>
      <c r="F3845" s="127">
        <f t="shared" si="449"/>
        <v>0</v>
      </c>
      <c r="G3845" s="127">
        <f t="shared" si="450"/>
        <v>0</v>
      </c>
      <c r="H3845" s="131">
        <f t="shared" si="451"/>
        <v>0</v>
      </c>
      <c r="I3845" s="128">
        <f t="shared" si="452"/>
        <v>17</v>
      </c>
      <c r="J3845" s="156" t="str">
        <f t="shared" si="453"/>
        <v>2 7 4 748 005</v>
      </c>
    </row>
    <row r="3846" spans="1:10">
      <c r="A3846" s="220" t="s">
        <v>452</v>
      </c>
      <c r="B3846" s="220" t="str">
        <f t="shared" si="447"/>
        <v>2 7 4 749 001 001</v>
      </c>
      <c r="C3846" s="5" t="s">
        <v>5915</v>
      </c>
      <c r="D3846" t="s">
        <v>3524</v>
      </c>
      <c r="E3846" s="127">
        <f t="shared" si="448"/>
        <v>0</v>
      </c>
      <c r="F3846" s="127">
        <f t="shared" si="449"/>
        <v>0</v>
      </c>
      <c r="G3846" s="127">
        <f t="shared" si="450"/>
        <v>0</v>
      </c>
      <c r="H3846" s="131">
        <f t="shared" si="451"/>
        <v>0</v>
      </c>
      <c r="I3846" s="128">
        <f t="shared" si="452"/>
        <v>17</v>
      </c>
      <c r="J3846" s="156" t="str">
        <f t="shared" si="453"/>
        <v>2 7 4 749 001</v>
      </c>
    </row>
    <row r="3847" spans="1:10">
      <c r="A3847" s="220" t="s">
        <v>452</v>
      </c>
      <c r="B3847" s="220" t="str">
        <f t="shared" si="447"/>
        <v>2 7 4 749 002 001</v>
      </c>
      <c r="C3847" s="5" t="s">
        <v>10862</v>
      </c>
      <c r="D3847" t="s">
        <v>3524</v>
      </c>
      <c r="E3847" s="127">
        <f t="shared" si="448"/>
        <v>0</v>
      </c>
      <c r="F3847" s="127">
        <f t="shared" si="449"/>
        <v>0</v>
      </c>
      <c r="G3847" s="127">
        <f t="shared" si="450"/>
        <v>0</v>
      </c>
      <c r="H3847" s="131">
        <f t="shared" si="451"/>
        <v>0</v>
      </c>
      <c r="I3847" s="128">
        <f t="shared" si="452"/>
        <v>17</v>
      </c>
      <c r="J3847" s="156" t="str">
        <f t="shared" si="453"/>
        <v>2 7 4 749 002</v>
      </c>
    </row>
    <row r="3848" spans="1:10">
      <c r="A3848" s="220" t="s">
        <v>452</v>
      </c>
      <c r="B3848" s="220" t="str">
        <f t="shared" si="447"/>
        <v>2 7 4 749 003 001</v>
      </c>
      <c r="C3848" s="5" t="s">
        <v>10863</v>
      </c>
      <c r="D3848" t="s">
        <v>3524</v>
      </c>
      <c r="E3848" s="127">
        <f t="shared" si="448"/>
        <v>0</v>
      </c>
      <c r="F3848" s="127">
        <f t="shared" si="449"/>
        <v>0</v>
      </c>
      <c r="G3848" s="127">
        <f t="shared" si="450"/>
        <v>0</v>
      </c>
      <c r="H3848" s="131">
        <f t="shared" si="451"/>
        <v>0</v>
      </c>
      <c r="I3848" s="128">
        <f t="shared" si="452"/>
        <v>17</v>
      </c>
      <c r="J3848" s="156" t="str">
        <f t="shared" si="453"/>
        <v>2 7 4 749 003</v>
      </c>
    </row>
    <row r="3849" spans="1:10">
      <c r="A3849" s="220" t="s">
        <v>452</v>
      </c>
      <c r="B3849" s="220" t="str">
        <f t="shared" si="447"/>
        <v>2 7 4 749 004 001</v>
      </c>
      <c r="C3849" s="5" t="s">
        <v>10864</v>
      </c>
      <c r="D3849" t="s">
        <v>3524</v>
      </c>
      <c r="E3849" s="127">
        <f t="shared" si="448"/>
        <v>0</v>
      </c>
      <c r="F3849" s="127">
        <f t="shared" si="449"/>
        <v>0</v>
      </c>
      <c r="G3849" s="127">
        <f t="shared" si="450"/>
        <v>0</v>
      </c>
      <c r="H3849" s="131">
        <f t="shared" si="451"/>
        <v>0</v>
      </c>
      <c r="I3849" s="128">
        <f t="shared" si="452"/>
        <v>17</v>
      </c>
      <c r="J3849" s="156" t="str">
        <f t="shared" si="453"/>
        <v>2 7 4 749 004</v>
      </c>
    </row>
    <row r="3850" spans="1:10">
      <c r="A3850" s="220" t="s">
        <v>452</v>
      </c>
      <c r="B3850" s="220" t="str">
        <f t="shared" si="447"/>
        <v>2 7 4 749 005 001</v>
      </c>
      <c r="C3850" s="5" t="s">
        <v>10865</v>
      </c>
      <c r="D3850" t="s">
        <v>3524</v>
      </c>
      <c r="E3850" s="127">
        <f t="shared" si="448"/>
        <v>0</v>
      </c>
      <c r="F3850" s="127">
        <f t="shared" si="449"/>
        <v>0</v>
      </c>
      <c r="G3850" s="127">
        <f t="shared" si="450"/>
        <v>0</v>
      </c>
      <c r="H3850" s="131">
        <f t="shared" si="451"/>
        <v>0</v>
      </c>
      <c r="I3850" s="128">
        <f t="shared" si="452"/>
        <v>17</v>
      </c>
      <c r="J3850" s="156" t="str">
        <f t="shared" si="453"/>
        <v>2 7 4 749 005</v>
      </c>
    </row>
    <row r="3851" spans="1:10">
      <c r="A3851" s="220" t="s">
        <v>452</v>
      </c>
      <c r="B3851" s="220" t="str">
        <f t="shared" si="447"/>
        <v>2 7 5 751 001 001</v>
      </c>
      <c r="C3851" s="5" t="s">
        <v>5923</v>
      </c>
      <c r="D3851" t="s">
        <v>3525</v>
      </c>
      <c r="E3851" s="127">
        <f t="shared" si="448"/>
        <v>0</v>
      </c>
      <c r="F3851" s="127">
        <f t="shared" si="449"/>
        <v>0</v>
      </c>
      <c r="G3851" s="127">
        <f t="shared" si="450"/>
        <v>0</v>
      </c>
      <c r="H3851" s="131">
        <f t="shared" si="451"/>
        <v>0</v>
      </c>
      <c r="I3851" s="128">
        <f t="shared" si="452"/>
        <v>17</v>
      </c>
      <c r="J3851" s="156" t="str">
        <f t="shared" si="453"/>
        <v>2 7 5 751 001</v>
      </c>
    </row>
    <row r="3852" spans="1:10">
      <c r="A3852" s="220" t="s">
        <v>452</v>
      </c>
      <c r="B3852" s="220" t="str">
        <f t="shared" si="447"/>
        <v>2 7 5 751 002 001</v>
      </c>
      <c r="C3852" s="5" t="s">
        <v>10866</v>
      </c>
      <c r="D3852" t="s">
        <v>3525</v>
      </c>
      <c r="E3852" s="127">
        <f t="shared" si="448"/>
        <v>0</v>
      </c>
      <c r="F3852" s="127">
        <f t="shared" si="449"/>
        <v>0</v>
      </c>
      <c r="G3852" s="127">
        <f t="shared" si="450"/>
        <v>0</v>
      </c>
      <c r="H3852" s="131">
        <f t="shared" si="451"/>
        <v>0</v>
      </c>
      <c r="I3852" s="128">
        <f t="shared" si="452"/>
        <v>17</v>
      </c>
      <c r="J3852" s="156" t="str">
        <f t="shared" si="453"/>
        <v>2 7 5 751 002</v>
      </c>
    </row>
    <row r="3853" spans="1:10">
      <c r="A3853" s="220" t="s">
        <v>452</v>
      </c>
      <c r="B3853" s="220" t="str">
        <f t="shared" si="447"/>
        <v>2 7 5 751 003 001</v>
      </c>
      <c r="C3853" s="5" t="s">
        <v>10867</v>
      </c>
      <c r="D3853" t="s">
        <v>3525</v>
      </c>
      <c r="E3853" s="127">
        <f t="shared" si="448"/>
        <v>0</v>
      </c>
      <c r="F3853" s="127">
        <f t="shared" si="449"/>
        <v>0</v>
      </c>
      <c r="G3853" s="127">
        <f t="shared" si="450"/>
        <v>0</v>
      </c>
      <c r="H3853" s="131">
        <f t="shared" si="451"/>
        <v>0</v>
      </c>
      <c r="I3853" s="128">
        <f t="shared" si="452"/>
        <v>17</v>
      </c>
      <c r="J3853" s="156" t="str">
        <f t="shared" si="453"/>
        <v>2 7 5 751 003</v>
      </c>
    </row>
    <row r="3854" spans="1:10">
      <c r="A3854" s="220" t="s">
        <v>452</v>
      </c>
      <c r="B3854" s="220" t="str">
        <f t="shared" si="447"/>
        <v>2 7 5 751 004 001</v>
      </c>
      <c r="C3854" s="5" t="s">
        <v>10868</v>
      </c>
      <c r="D3854" t="s">
        <v>3525</v>
      </c>
      <c r="E3854" s="127">
        <f t="shared" si="448"/>
        <v>0</v>
      </c>
      <c r="F3854" s="127">
        <f t="shared" si="449"/>
        <v>0</v>
      </c>
      <c r="G3854" s="127">
        <f t="shared" si="450"/>
        <v>0</v>
      </c>
      <c r="H3854" s="131">
        <f t="shared" si="451"/>
        <v>0</v>
      </c>
      <c r="I3854" s="128">
        <f t="shared" si="452"/>
        <v>17</v>
      </c>
      <c r="J3854" s="156" t="str">
        <f t="shared" si="453"/>
        <v>2 7 5 751 004</v>
      </c>
    </row>
    <row r="3855" spans="1:10">
      <c r="A3855" s="220" t="s">
        <v>452</v>
      </c>
      <c r="B3855" s="220" t="str">
        <f t="shared" si="447"/>
        <v>2 7 5 751 005 001</v>
      </c>
      <c r="C3855" s="5" t="s">
        <v>10869</v>
      </c>
      <c r="D3855" t="s">
        <v>3525</v>
      </c>
      <c r="E3855" s="127">
        <f t="shared" si="448"/>
        <v>0</v>
      </c>
      <c r="F3855" s="127">
        <f t="shared" si="449"/>
        <v>0</v>
      </c>
      <c r="G3855" s="127">
        <f t="shared" si="450"/>
        <v>0</v>
      </c>
      <c r="H3855" s="131">
        <f t="shared" si="451"/>
        <v>0</v>
      </c>
      <c r="I3855" s="128">
        <f t="shared" si="452"/>
        <v>17</v>
      </c>
      <c r="J3855" s="156" t="str">
        <f t="shared" si="453"/>
        <v>2 7 5 751 005</v>
      </c>
    </row>
    <row r="3856" spans="1:10">
      <c r="A3856" s="220" t="s">
        <v>452</v>
      </c>
      <c r="B3856" s="220" t="str">
        <f t="shared" si="447"/>
        <v>2 7 5 752 001 001</v>
      </c>
      <c r="C3856" s="5" t="s">
        <v>5931</v>
      </c>
      <c r="D3856" t="s">
        <v>3526</v>
      </c>
      <c r="E3856" s="127">
        <f t="shared" si="448"/>
        <v>0</v>
      </c>
      <c r="F3856" s="127">
        <f t="shared" si="449"/>
        <v>0</v>
      </c>
      <c r="G3856" s="127">
        <f t="shared" si="450"/>
        <v>0</v>
      </c>
      <c r="H3856" s="131">
        <f t="shared" si="451"/>
        <v>0</v>
      </c>
      <c r="I3856" s="128">
        <f t="shared" si="452"/>
        <v>17</v>
      </c>
      <c r="J3856" s="156" t="str">
        <f t="shared" si="453"/>
        <v>2 7 5 752 001</v>
      </c>
    </row>
    <row r="3857" spans="1:10">
      <c r="A3857" s="220" t="s">
        <v>452</v>
      </c>
      <c r="B3857" s="220" t="str">
        <f t="shared" si="447"/>
        <v>2 7 5 752 002 001</v>
      </c>
      <c r="C3857" s="5" t="s">
        <v>10870</v>
      </c>
      <c r="D3857" t="s">
        <v>3526</v>
      </c>
      <c r="E3857" s="127">
        <f t="shared" si="448"/>
        <v>0</v>
      </c>
      <c r="F3857" s="127">
        <f t="shared" si="449"/>
        <v>0</v>
      </c>
      <c r="G3857" s="127">
        <f t="shared" si="450"/>
        <v>0</v>
      </c>
      <c r="H3857" s="131">
        <f t="shared" si="451"/>
        <v>0</v>
      </c>
      <c r="I3857" s="128">
        <f t="shared" si="452"/>
        <v>17</v>
      </c>
      <c r="J3857" s="156" t="str">
        <f t="shared" si="453"/>
        <v>2 7 5 752 002</v>
      </c>
    </row>
    <row r="3858" spans="1:10">
      <c r="A3858" s="220" t="s">
        <v>452</v>
      </c>
      <c r="B3858" s="220" t="str">
        <f t="shared" si="447"/>
        <v>2 7 5 752 003 001</v>
      </c>
      <c r="C3858" s="5" t="s">
        <v>10871</v>
      </c>
      <c r="D3858" t="s">
        <v>3526</v>
      </c>
      <c r="E3858" s="127">
        <f t="shared" si="448"/>
        <v>0</v>
      </c>
      <c r="F3858" s="127">
        <f t="shared" si="449"/>
        <v>0</v>
      </c>
      <c r="G3858" s="127">
        <f t="shared" si="450"/>
        <v>0</v>
      </c>
      <c r="H3858" s="131">
        <f t="shared" si="451"/>
        <v>0</v>
      </c>
      <c r="I3858" s="128">
        <f t="shared" si="452"/>
        <v>17</v>
      </c>
      <c r="J3858" s="156" t="str">
        <f t="shared" si="453"/>
        <v>2 7 5 752 003</v>
      </c>
    </row>
    <row r="3859" spans="1:10">
      <c r="A3859" s="220" t="s">
        <v>452</v>
      </c>
      <c r="B3859" s="220" t="str">
        <f t="shared" si="447"/>
        <v>2 7 5 752 004 001</v>
      </c>
      <c r="C3859" s="5" t="s">
        <v>10872</v>
      </c>
      <c r="D3859" t="s">
        <v>3526</v>
      </c>
      <c r="E3859" s="127">
        <f t="shared" si="448"/>
        <v>0</v>
      </c>
      <c r="F3859" s="127">
        <f t="shared" si="449"/>
        <v>0</v>
      </c>
      <c r="G3859" s="127">
        <f t="shared" si="450"/>
        <v>0</v>
      </c>
      <c r="H3859" s="131">
        <f t="shared" si="451"/>
        <v>0</v>
      </c>
      <c r="I3859" s="128">
        <f t="shared" si="452"/>
        <v>17</v>
      </c>
      <c r="J3859" s="156" t="str">
        <f t="shared" si="453"/>
        <v>2 7 5 752 004</v>
      </c>
    </row>
    <row r="3860" spans="1:10">
      <c r="A3860" s="220" t="s">
        <v>452</v>
      </c>
      <c r="B3860" s="220" t="str">
        <f t="shared" si="447"/>
        <v>2 7 5 752 005 001</v>
      </c>
      <c r="C3860" s="5" t="s">
        <v>10873</v>
      </c>
      <c r="D3860" t="s">
        <v>3526</v>
      </c>
      <c r="E3860" s="127">
        <f t="shared" si="448"/>
        <v>0</v>
      </c>
      <c r="F3860" s="127">
        <f t="shared" si="449"/>
        <v>0</v>
      </c>
      <c r="G3860" s="127">
        <f t="shared" si="450"/>
        <v>0</v>
      </c>
      <c r="H3860" s="131">
        <f t="shared" si="451"/>
        <v>0</v>
      </c>
      <c r="I3860" s="128">
        <f t="shared" si="452"/>
        <v>17</v>
      </c>
      <c r="J3860" s="156" t="str">
        <f t="shared" si="453"/>
        <v>2 7 5 752 005</v>
      </c>
    </row>
    <row r="3861" spans="1:10">
      <c r="A3861" s="220" t="s">
        <v>452</v>
      </c>
      <c r="B3861" s="220" t="str">
        <f t="shared" si="447"/>
        <v>2 7 5 753 001 001</v>
      </c>
      <c r="C3861" s="5" t="s">
        <v>5939</v>
      </c>
      <c r="D3861" t="s">
        <v>3527</v>
      </c>
      <c r="E3861" s="127">
        <f t="shared" si="448"/>
        <v>0</v>
      </c>
      <c r="F3861" s="127">
        <f t="shared" si="449"/>
        <v>0</v>
      </c>
      <c r="G3861" s="127">
        <f t="shared" si="450"/>
        <v>0</v>
      </c>
      <c r="H3861" s="131">
        <f t="shared" si="451"/>
        <v>0</v>
      </c>
      <c r="I3861" s="128">
        <f t="shared" si="452"/>
        <v>17</v>
      </c>
      <c r="J3861" s="156" t="str">
        <f t="shared" si="453"/>
        <v>2 7 5 753 001</v>
      </c>
    </row>
    <row r="3862" spans="1:10">
      <c r="A3862" s="220" t="s">
        <v>452</v>
      </c>
      <c r="B3862" s="220" t="str">
        <f t="shared" si="447"/>
        <v>2 7 5 753 002 001</v>
      </c>
      <c r="C3862" s="5" t="s">
        <v>10874</v>
      </c>
      <c r="D3862" t="s">
        <v>3527</v>
      </c>
      <c r="E3862" s="127">
        <f t="shared" si="448"/>
        <v>0</v>
      </c>
      <c r="F3862" s="127">
        <f t="shared" si="449"/>
        <v>0</v>
      </c>
      <c r="G3862" s="127">
        <f t="shared" si="450"/>
        <v>0</v>
      </c>
      <c r="H3862" s="131">
        <f t="shared" si="451"/>
        <v>0</v>
      </c>
      <c r="I3862" s="128">
        <f t="shared" si="452"/>
        <v>17</v>
      </c>
      <c r="J3862" s="156" t="str">
        <f t="shared" si="453"/>
        <v>2 7 5 753 002</v>
      </c>
    </row>
    <row r="3863" spans="1:10">
      <c r="A3863" s="220" t="s">
        <v>452</v>
      </c>
      <c r="B3863" s="220" t="str">
        <f t="shared" si="447"/>
        <v>2 7 5 753 003 001</v>
      </c>
      <c r="C3863" s="5" t="s">
        <v>10875</v>
      </c>
      <c r="D3863" t="s">
        <v>3527</v>
      </c>
      <c r="E3863" s="127">
        <f t="shared" si="448"/>
        <v>0</v>
      </c>
      <c r="F3863" s="127">
        <f t="shared" si="449"/>
        <v>0</v>
      </c>
      <c r="G3863" s="127">
        <f t="shared" si="450"/>
        <v>0</v>
      </c>
      <c r="H3863" s="131">
        <f t="shared" si="451"/>
        <v>0</v>
      </c>
      <c r="I3863" s="128">
        <f t="shared" si="452"/>
        <v>17</v>
      </c>
      <c r="J3863" s="156" t="str">
        <f t="shared" si="453"/>
        <v>2 7 5 753 003</v>
      </c>
    </row>
    <row r="3864" spans="1:10">
      <c r="A3864" s="220" t="s">
        <v>452</v>
      </c>
      <c r="B3864" s="220" t="str">
        <f t="shared" si="447"/>
        <v>2 7 5 753 004 001</v>
      </c>
      <c r="C3864" s="5" t="s">
        <v>10876</v>
      </c>
      <c r="D3864" t="s">
        <v>3527</v>
      </c>
      <c r="E3864" s="127">
        <f t="shared" si="448"/>
        <v>0</v>
      </c>
      <c r="F3864" s="127">
        <f t="shared" si="449"/>
        <v>0</v>
      </c>
      <c r="G3864" s="127">
        <f t="shared" si="450"/>
        <v>0</v>
      </c>
      <c r="H3864" s="131">
        <f t="shared" si="451"/>
        <v>0</v>
      </c>
      <c r="I3864" s="128">
        <f t="shared" si="452"/>
        <v>17</v>
      </c>
      <c r="J3864" s="156" t="str">
        <f t="shared" si="453"/>
        <v>2 7 5 753 004</v>
      </c>
    </row>
    <row r="3865" spans="1:10">
      <c r="A3865" s="220" t="s">
        <v>452</v>
      </c>
      <c r="B3865" s="220" t="str">
        <f t="shared" si="447"/>
        <v>2 7 5 753 005 001</v>
      </c>
      <c r="C3865" s="5" t="s">
        <v>10877</v>
      </c>
      <c r="D3865" t="s">
        <v>3527</v>
      </c>
      <c r="E3865" s="127">
        <f t="shared" si="448"/>
        <v>0</v>
      </c>
      <c r="F3865" s="127">
        <f t="shared" si="449"/>
        <v>0</v>
      </c>
      <c r="G3865" s="127">
        <f t="shared" si="450"/>
        <v>0</v>
      </c>
      <c r="H3865" s="131">
        <f t="shared" si="451"/>
        <v>0</v>
      </c>
      <c r="I3865" s="128">
        <f t="shared" si="452"/>
        <v>17</v>
      </c>
      <c r="J3865" s="156" t="str">
        <f t="shared" si="453"/>
        <v>2 7 5 753 005</v>
      </c>
    </row>
    <row r="3866" spans="1:10">
      <c r="A3866" s="220" t="s">
        <v>452</v>
      </c>
      <c r="B3866" s="220" t="str">
        <f t="shared" si="447"/>
        <v>2 7 5 754 001 001</v>
      </c>
      <c r="C3866" s="5" t="s">
        <v>5947</v>
      </c>
      <c r="D3866" t="s">
        <v>3528</v>
      </c>
      <c r="E3866" s="127">
        <f t="shared" si="448"/>
        <v>0</v>
      </c>
      <c r="F3866" s="127">
        <f t="shared" si="449"/>
        <v>0</v>
      </c>
      <c r="G3866" s="127">
        <f t="shared" si="450"/>
        <v>0</v>
      </c>
      <c r="H3866" s="131">
        <f t="shared" si="451"/>
        <v>0</v>
      </c>
      <c r="I3866" s="128">
        <f t="shared" si="452"/>
        <v>17</v>
      </c>
      <c r="J3866" s="156" t="str">
        <f t="shared" si="453"/>
        <v>2 7 5 754 001</v>
      </c>
    </row>
    <row r="3867" spans="1:10">
      <c r="A3867" s="220" t="s">
        <v>452</v>
      </c>
      <c r="B3867" s="220" t="str">
        <f t="shared" si="447"/>
        <v>2 7 5 754 002 001</v>
      </c>
      <c r="C3867" s="5" t="s">
        <v>10878</v>
      </c>
      <c r="D3867" t="s">
        <v>3528</v>
      </c>
      <c r="E3867" s="127">
        <f t="shared" si="448"/>
        <v>0</v>
      </c>
      <c r="F3867" s="127">
        <f t="shared" si="449"/>
        <v>0</v>
      </c>
      <c r="G3867" s="127">
        <f t="shared" si="450"/>
        <v>0</v>
      </c>
      <c r="H3867" s="131">
        <f t="shared" si="451"/>
        <v>0</v>
      </c>
      <c r="I3867" s="128">
        <f t="shared" si="452"/>
        <v>17</v>
      </c>
      <c r="J3867" s="156" t="str">
        <f t="shared" si="453"/>
        <v>2 7 5 754 002</v>
      </c>
    </row>
    <row r="3868" spans="1:10">
      <c r="A3868" s="220" t="s">
        <v>452</v>
      </c>
      <c r="B3868" s="220" t="str">
        <f t="shared" si="447"/>
        <v>2 7 5 754 003 001</v>
      </c>
      <c r="C3868" s="5" t="s">
        <v>10879</v>
      </c>
      <c r="D3868" t="s">
        <v>3528</v>
      </c>
      <c r="E3868" s="127">
        <f t="shared" si="448"/>
        <v>0</v>
      </c>
      <c r="F3868" s="127">
        <f t="shared" si="449"/>
        <v>0</v>
      </c>
      <c r="G3868" s="127">
        <f t="shared" si="450"/>
        <v>0</v>
      </c>
      <c r="H3868" s="131">
        <f t="shared" si="451"/>
        <v>0</v>
      </c>
      <c r="I3868" s="128">
        <f t="shared" si="452"/>
        <v>17</v>
      </c>
      <c r="J3868" s="156" t="str">
        <f t="shared" si="453"/>
        <v>2 7 5 754 003</v>
      </c>
    </row>
    <row r="3869" spans="1:10">
      <c r="A3869" s="220" t="s">
        <v>452</v>
      </c>
      <c r="B3869" s="220" t="str">
        <f t="shared" si="447"/>
        <v>2 7 5 754 004 001</v>
      </c>
      <c r="C3869" s="5" t="s">
        <v>10880</v>
      </c>
      <c r="D3869" t="s">
        <v>3528</v>
      </c>
      <c r="E3869" s="127">
        <f t="shared" si="448"/>
        <v>0</v>
      </c>
      <c r="F3869" s="127">
        <f t="shared" si="449"/>
        <v>0</v>
      </c>
      <c r="G3869" s="127">
        <f t="shared" si="450"/>
        <v>0</v>
      </c>
      <c r="H3869" s="131">
        <f t="shared" si="451"/>
        <v>0</v>
      </c>
      <c r="I3869" s="128">
        <f t="shared" si="452"/>
        <v>17</v>
      </c>
      <c r="J3869" s="156" t="str">
        <f t="shared" si="453"/>
        <v>2 7 5 754 004</v>
      </c>
    </row>
    <row r="3870" spans="1:10">
      <c r="A3870" s="220" t="s">
        <v>452</v>
      </c>
      <c r="B3870" s="220" t="str">
        <f t="shared" si="447"/>
        <v>2 7 5 754 005 001</v>
      </c>
      <c r="C3870" s="5" t="s">
        <v>10881</v>
      </c>
      <c r="D3870" t="s">
        <v>3528</v>
      </c>
      <c r="E3870" s="127">
        <f t="shared" si="448"/>
        <v>0</v>
      </c>
      <c r="F3870" s="127">
        <f t="shared" si="449"/>
        <v>0</v>
      </c>
      <c r="G3870" s="127">
        <f t="shared" si="450"/>
        <v>0</v>
      </c>
      <c r="H3870" s="131">
        <f t="shared" si="451"/>
        <v>0</v>
      </c>
      <c r="I3870" s="128">
        <f t="shared" si="452"/>
        <v>17</v>
      </c>
      <c r="J3870" s="156" t="str">
        <f t="shared" si="453"/>
        <v>2 7 5 754 005</v>
      </c>
    </row>
    <row r="3871" spans="1:10">
      <c r="A3871" s="220" t="s">
        <v>452</v>
      </c>
      <c r="B3871" s="220" t="str">
        <f t="shared" si="447"/>
        <v>2 7 5 755 001 001</v>
      </c>
      <c r="C3871" s="5" t="s">
        <v>5955</v>
      </c>
      <c r="D3871" t="s">
        <v>3529</v>
      </c>
      <c r="E3871" s="127">
        <f t="shared" si="448"/>
        <v>0</v>
      </c>
      <c r="F3871" s="127">
        <f t="shared" si="449"/>
        <v>0</v>
      </c>
      <c r="G3871" s="127">
        <f t="shared" si="450"/>
        <v>0</v>
      </c>
      <c r="H3871" s="131">
        <f t="shared" si="451"/>
        <v>0</v>
      </c>
      <c r="I3871" s="128">
        <f t="shared" si="452"/>
        <v>17</v>
      </c>
      <c r="J3871" s="156" t="str">
        <f t="shared" si="453"/>
        <v>2 7 5 755 001</v>
      </c>
    </row>
    <row r="3872" spans="1:10">
      <c r="A3872" s="220" t="s">
        <v>452</v>
      </c>
      <c r="B3872" s="220" t="str">
        <f t="shared" si="447"/>
        <v>2 7 5 755 002 001</v>
      </c>
      <c r="C3872" s="5" t="s">
        <v>10882</v>
      </c>
      <c r="D3872" t="s">
        <v>3529</v>
      </c>
      <c r="E3872" s="127">
        <f t="shared" si="448"/>
        <v>0</v>
      </c>
      <c r="F3872" s="127">
        <f t="shared" si="449"/>
        <v>0</v>
      </c>
      <c r="G3872" s="127">
        <f t="shared" si="450"/>
        <v>0</v>
      </c>
      <c r="H3872" s="131">
        <f t="shared" si="451"/>
        <v>0</v>
      </c>
      <c r="I3872" s="128">
        <f t="shared" si="452"/>
        <v>17</v>
      </c>
      <c r="J3872" s="156" t="str">
        <f t="shared" si="453"/>
        <v>2 7 5 755 002</v>
      </c>
    </row>
    <row r="3873" spans="1:10">
      <c r="A3873" s="220" t="s">
        <v>452</v>
      </c>
      <c r="B3873" s="220" t="str">
        <f t="shared" si="447"/>
        <v>2 7 5 755 003 001</v>
      </c>
      <c r="C3873" s="5" t="s">
        <v>10883</v>
      </c>
      <c r="D3873" t="s">
        <v>3529</v>
      </c>
      <c r="E3873" s="127">
        <f t="shared" si="448"/>
        <v>0</v>
      </c>
      <c r="F3873" s="127">
        <f t="shared" si="449"/>
        <v>0</v>
      </c>
      <c r="G3873" s="127">
        <f t="shared" si="450"/>
        <v>0</v>
      </c>
      <c r="H3873" s="131">
        <f t="shared" si="451"/>
        <v>0</v>
      </c>
      <c r="I3873" s="128">
        <f t="shared" si="452"/>
        <v>17</v>
      </c>
      <c r="J3873" s="156" t="str">
        <f t="shared" si="453"/>
        <v>2 7 5 755 003</v>
      </c>
    </row>
    <row r="3874" spans="1:10">
      <c r="A3874" s="220" t="s">
        <v>452</v>
      </c>
      <c r="B3874" s="220" t="str">
        <f t="shared" si="447"/>
        <v>2 7 5 755 004 001</v>
      </c>
      <c r="C3874" s="5" t="s">
        <v>10884</v>
      </c>
      <c r="D3874" t="s">
        <v>3529</v>
      </c>
      <c r="E3874" s="127">
        <f t="shared" si="448"/>
        <v>0</v>
      </c>
      <c r="F3874" s="127">
        <f t="shared" si="449"/>
        <v>0</v>
      </c>
      <c r="G3874" s="127">
        <f t="shared" si="450"/>
        <v>0</v>
      </c>
      <c r="H3874" s="131">
        <f t="shared" si="451"/>
        <v>0</v>
      </c>
      <c r="I3874" s="128">
        <f t="shared" si="452"/>
        <v>17</v>
      </c>
      <c r="J3874" s="156" t="str">
        <f t="shared" si="453"/>
        <v>2 7 5 755 004</v>
      </c>
    </row>
    <row r="3875" spans="1:10">
      <c r="A3875" s="220" t="s">
        <v>452</v>
      </c>
      <c r="B3875" s="220" t="str">
        <f t="shared" si="447"/>
        <v>2 7 5 755 005 001</v>
      </c>
      <c r="C3875" s="5" t="s">
        <v>10885</v>
      </c>
      <c r="D3875" t="s">
        <v>3529</v>
      </c>
      <c r="E3875" s="127">
        <f t="shared" si="448"/>
        <v>0</v>
      </c>
      <c r="F3875" s="127">
        <f t="shared" si="449"/>
        <v>0</v>
      </c>
      <c r="G3875" s="127">
        <f t="shared" si="450"/>
        <v>0</v>
      </c>
      <c r="H3875" s="131">
        <f t="shared" si="451"/>
        <v>0</v>
      </c>
      <c r="I3875" s="128">
        <f t="shared" si="452"/>
        <v>17</v>
      </c>
      <c r="J3875" s="156" t="str">
        <f t="shared" si="453"/>
        <v>2 7 5 755 005</v>
      </c>
    </row>
    <row r="3876" spans="1:10">
      <c r="A3876" s="220" t="s">
        <v>452</v>
      </c>
      <c r="B3876" s="220" t="str">
        <f t="shared" si="447"/>
        <v>2 7 5 756 001 001</v>
      </c>
      <c r="C3876" s="5" t="s">
        <v>5963</v>
      </c>
      <c r="D3876" t="s">
        <v>3530</v>
      </c>
      <c r="E3876" s="127">
        <f t="shared" si="448"/>
        <v>0</v>
      </c>
      <c r="F3876" s="127">
        <f t="shared" si="449"/>
        <v>0</v>
      </c>
      <c r="G3876" s="127">
        <f t="shared" si="450"/>
        <v>0</v>
      </c>
      <c r="H3876" s="131">
        <f t="shared" si="451"/>
        <v>0</v>
      </c>
      <c r="I3876" s="128">
        <f t="shared" si="452"/>
        <v>17</v>
      </c>
      <c r="J3876" s="156" t="str">
        <f t="shared" si="453"/>
        <v>2 7 5 756 001</v>
      </c>
    </row>
    <row r="3877" spans="1:10">
      <c r="A3877" s="220" t="s">
        <v>452</v>
      </c>
      <c r="B3877" s="220" t="str">
        <f t="shared" si="447"/>
        <v>2 7 5 756 002 001</v>
      </c>
      <c r="C3877" s="5" t="s">
        <v>10886</v>
      </c>
      <c r="D3877" t="s">
        <v>3530</v>
      </c>
      <c r="E3877" s="127">
        <f t="shared" si="448"/>
        <v>0</v>
      </c>
      <c r="F3877" s="127">
        <f t="shared" si="449"/>
        <v>0</v>
      </c>
      <c r="G3877" s="127">
        <f t="shared" si="450"/>
        <v>0</v>
      </c>
      <c r="H3877" s="131">
        <f t="shared" si="451"/>
        <v>0</v>
      </c>
      <c r="I3877" s="128">
        <f t="shared" si="452"/>
        <v>17</v>
      </c>
      <c r="J3877" s="156" t="str">
        <f t="shared" si="453"/>
        <v>2 7 5 756 002</v>
      </c>
    </row>
    <row r="3878" spans="1:10">
      <c r="A3878" s="220" t="s">
        <v>452</v>
      </c>
      <c r="B3878" s="220" t="str">
        <f t="shared" si="447"/>
        <v>2 7 5 756 003 001</v>
      </c>
      <c r="C3878" s="5" t="s">
        <v>10887</v>
      </c>
      <c r="D3878" t="s">
        <v>3530</v>
      </c>
      <c r="E3878" s="127">
        <f t="shared" si="448"/>
        <v>0</v>
      </c>
      <c r="F3878" s="127">
        <f t="shared" si="449"/>
        <v>0</v>
      </c>
      <c r="G3878" s="127">
        <f t="shared" si="450"/>
        <v>0</v>
      </c>
      <c r="H3878" s="131">
        <f t="shared" si="451"/>
        <v>0</v>
      </c>
      <c r="I3878" s="128">
        <f t="shared" si="452"/>
        <v>17</v>
      </c>
      <c r="J3878" s="156" t="str">
        <f t="shared" si="453"/>
        <v>2 7 5 756 003</v>
      </c>
    </row>
    <row r="3879" spans="1:10">
      <c r="A3879" s="220" t="s">
        <v>452</v>
      </c>
      <c r="B3879" s="220" t="str">
        <f t="shared" si="447"/>
        <v>2 7 5 756 004 001</v>
      </c>
      <c r="C3879" s="5" t="s">
        <v>10888</v>
      </c>
      <c r="D3879" t="s">
        <v>3530</v>
      </c>
      <c r="E3879" s="127">
        <f t="shared" si="448"/>
        <v>0</v>
      </c>
      <c r="F3879" s="127">
        <f t="shared" si="449"/>
        <v>0</v>
      </c>
      <c r="G3879" s="127">
        <f t="shared" si="450"/>
        <v>0</v>
      </c>
      <c r="H3879" s="131">
        <f t="shared" si="451"/>
        <v>0</v>
      </c>
      <c r="I3879" s="128">
        <f t="shared" si="452"/>
        <v>17</v>
      </c>
      <c r="J3879" s="156" t="str">
        <f t="shared" si="453"/>
        <v>2 7 5 756 004</v>
      </c>
    </row>
    <row r="3880" spans="1:10">
      <c r="A3880" s="220" t="s">
        <v>452</v>
      </c>
      <c r="B3880" s="220" t="str">
        <f t="shared" si="447"/>
        <v>2 7 5 756 005 001</v>
      </c>
      <c r="C3880" s="5" t="s">
        <v>10889</v>
      </c>
      <c r="D3880" t="s">
        <v>3530</v>
      </c>
      <c r="E3880" s="127">
        <f t="shared" si="448"/>
        <v>0</v>
      </c>
      <c r="F3880" s="127">
        <f t="shared" si="449"/>
        <v>0</v>
      </c>
      <c r="G3880" s="127">
        <f t="shared" si="450"/>
        <v>0</v>
      </c>
      <c r="H3880" s="131">
        <f t="shared" si="451"/>
        <v>0</v>
      </c>
      <c r="I3880" s="128">
        <f t="shared" si="452"/>
        <v>17</v>
      </c>
      <c r="J3880" s="156" t="str">
        <f t="shared" si="453"/>
        <v>2 7 5 756 005</v>
      </c>
    </row>
    <row r="3881" spans="1:10">
      <c r="A3881" s="220" t="s">
        <v>452</v>
      </c>
      <c r="B3881" s="220" t="str">
        <f t="shared" si="447"/>
        <v>2 7 5 757 001 001</v>
      </c>
      <c r="C3881" s="5" t="s">
        <v>5971</v>
      </c>
      <c r="D3881" t="s">
        <v>3531</v>
      </c>
      <c r="E3881" s="127">
        <f t="shared" si="448"/>
        <v>0</v>
      </c>
      <c r="F3881" s="127">
        <f t="shared" si="449"/>
        <v>0</v>
      </c>
      <c r="G3881" s="127">
        <f t="shared" si="450"/>
        <v>0</v>
      </c>
      <c r="H3881" s="131">
        <f t="shared" si="451"/>
        <v>0</v>
      </c>
      <c r="I3881" s="128">
        <f t="shared" si="452"/>
        <v>17</v>
      </c>
      <c r="J3881" s="156" t="str">
        <f t="shared" si="453"/>
        <v>2 7 5 757 001</v>
      </c>
    </row>
    <row r="3882" spans="1:10">
      <c r="A3882" s="220" t="s">
        <v>452</v>
      </c>
      <c r="B3882" s="220" t="str">
        <f t="shared" si="447"/>
        <v>2 7 5 757 002 001</v>
      </c>
      <c r="C3882" s="5" t="s">
        <v>10890</v>
      </c>
      <c r="D3882" t="s">
        <v>3531</v>
      </c>
      <c r="E3882" s="127">
        <f t="shared" si="448"/>
        <v>0</v>
      </c>
      <c r="F3882" s="127">
        <f t="shared" si="449"/>
        <v>0</v>
      </c>
      <c r="G3882" s="127">
        <f t="shared" si="450"/>
        <v>0</v>
      </c>
      <c r="H3882" s="131">
        <f t="shared" si="451"/>
        <v>0</v>
      </c>
      <c r="I3882" s="128">
        <f t="shared" si="452"/>
        <v>17</v>
      </c>
      <c r="J3882" s="156" t="str">
        <f t="shared" si="453"/>
        <v>2 7 5 757 002</v>
      </c>
    </row>
    <row r="3883" spans="1:10">
      <c r="A3883" s="220" t="s">
        <v>452</v>
      </c>
      <c r="B3883" s="220" t="str">
        <f t="shared" ref="B3883:B3941" si="454">MID(C3883,1,I3883)</f>
        <v>2 7 5 757 003 001</v>
      </c>
      <c r="C3883" s="5" t="s">
        <v>10891</v>
      </c>
      <c r="D3883" t="s">
        <v>3531</v>
      </c>
      <c r="E3883" s="127">
        <f t="shared" ref="E3883:E3941" si="455">SUBTOTAL(9,K3883,N3883,Q3883,T3883)</f>
        <v>0</v>
      </c>
      <c r="F3883" s="127">
        <f t="shared" ref="F3883:F3941" si="456">SUBTOTAL(9,L3883,O3883,R3883,U3883)</f>
        <v>0</v>
      </c>
      <c r="G3883" s="127">
        <f t="shared" ref="G3883:G3941" si="457">SUBTOTAL(9,M3883,P3883,S3883,V3883)</f>
        <v>0</v>
      </c>
      <c r="H3883" s="131">
        <f t="shared" ref="H3883:H3941" si="458">SUM(E3883:G3883)</f>
        <v>0</v>
      </c>
      <c r="I3883" s="128">
        <f t="shared" ref="I3883:I3941" si="459">LEN(C3883)</f>
        <v>17</v>
      </c>
      <c r="J3883" s="156" t="str">
        <f t="shared" ref="J3883:J3941" si="460">IF(I3883=9,MID(C3883,1,5),IF(I3883=13,MID(C3883,1,9),IF(I3883=17,MID(C3883,1,13),IF(I3883=21,MID(C3883,1,17),IF(I3883=25,MID(C3883,1,21))))))</f>
        <v>2 7 5 757 003</v>
      </c>
    </row>
    <row r="3884" spans="1:10">
      <c r="A3884" s="220" t="s">
        <v>452</v>
      </c>
      <c r="B3884" s="220" t="str">
        <f t="shared" si="454"/>
        <v>2 7 5 757 004 001</v>
      </c>
      <c r="C3884" s="5" t="s">
        <v>10892</v>
      </c>
      <c r="D3884" t="s">
        <v>3531</v>
      </c>
      <c r="E3884" s="127">
        <f t="shared" si="455"/>
        <v>0</v>
      </c>
      <c r="F3884" s="127">
        <f t="shared" si="456"/>
        <v>0</v>
      </c>
      <c r="G3884" s="127">
        <f t="shared" si="457"/>
        <v>0</v>
      </c>
      <c r="H3884" s="131">
        <f t="shared" si="458"/>
        <v>0</v>
      </c>
      <c r="I3884" s="128">
        <f t="shared" si="459"/>
        <v>17</v>
      </c>
      <c r="J3884" s="156" t="str">
        <f t="shared" si="460"/>
        <v>2 7 5 757 004</v>
      </c>
    </row>
    <row r="3885" spans="1:10">
      <c r="A3885" s="220" t="s">
        <v>452</v>
      </c>
      <c r="B3885" s="220" t="str">
        <f t="shared" si="454"/>
        <v>2 7 5 757 005 001</v>
      </c>
      <c r="C3885" s="5" t="s">
        <v>10893</v>
      </c>
      <c r="D3885" t="s">
        <v>3531</v>
      </c>
      <c r="E3885" s="127">
        <f t="shared" si="455"/>
        <v>0</v>
      </c>
      <c r="F3885" s="127">
        <f t="shared" si="456"/>
        <v>0</v>
      </c>
      <c r="G3885" s="127">
        <f t="shared" si="457"/>
        <v>0</v>
      </c>
      <c r="H3885" s="131">
        <f t="shared" si="458"/>
        <v>0</v>
      </c>
      <c r="I3885" s="128">
        <f t="shared" si="459"/>
        <v>17</v>
      </c>
      <c r="J3885" s="156" t="str">
        <f t="shared" si="460"/>
        <v>2 7 5 757 005</v>
      </c>
    </row>
    <row r="3886" spans="1:10">
      <c r="A3886" s="220" t="s">
        <v>452</v>
      </c>
      <c r="B3886" s="220" t="str">
        <f t="shared" si="454"/>
        <v>2 7 5 758 001 001</v>
      </c>
      <c r="C3886" s="5" t="s">
        <v>5979</v>
      </c>
      <c r="D3886" t="s">
        <v>3532</v>
      </c>
      <c r="E3886" s="127">
        <f t="shared" si="455"/>
        <v>0</v>
      </c>
      <c r="F3886" s="127">
        <f t="shared" si="456"/>
        <v>0</v>
      </c>
      <c r="G3886" s="127">
        <f t="shared" si="457"/>
        <v>0</v>
      </c>
      <c r="H3886" s="131">
        <f t="shared" si="458"/>
        <v>0</v>
      </c>
      <c r="I3886" s="128">
        <f t="shared" si="459"/>
        <v>17</v>
      </c>
      <c r="J3886" s="156" t="str">
        <f t="shared" si="460"/>
        <v>2 7 5 758 001</v>
      </c>
    </row>
    <row r="3887" spans="1:10">
      <c r="A3887" s="220" t="s">
        <v>452</v>
      </c>
      <c r="B3887" s="220" t="str">
        <f t="shared" si="454"/>
        <v>2 7 5 758 002 001</v>
      </c>
      <c r="C3887" s="5" t="s">
        <v>10894</v>
      </c>
      <c r="D3887" t="s">
        <v>3532</v>
      </c>
      <c r="E3887" s="127">
        <f t="shared" si="455"/>
        <v>0</v>
      </c>
      <c r="F3887" s="127">
        <f t="shared" si="456"/>
        <v>0</v>
      </c>
      <c r="G3887" s="127">
        <f t="shared" si="457"/>
        <v>0</v>
      </c>
      <c r="H3887" s="131">
        <f t="shared" si="458"/>
        <v>0</v>
      </c>
      <c r="I3887" s="128">
        <f t="shared" si="459"/>
        <v>17</v>
      </c>
      <c r="J3887" s="156" t="str">
        <f t="shared" si="460"/>
        <v>2 7 5 758 002</v>
      </c>
    </row>
    <row r="3888" spans="1:10">
      <c r="A3888" s="220" t="s">
        <v>452</v>
      </c>
      <c r="B3888" s="220" t="str">
        <f t="shared" si="454"/>
        <v>2 7 5 758 003 001</v>
      </c>
      <c r="C3888" s="5" t="s">
        <v>10895</v>
      </c>
      <c r="D3888" t="s">
        <v>3532</v>
      </c>
      <c r="E3888" s="127">
        <f t="shared" si="455"/>
        <v>0</v>
      </c>
      <c r="F3888" s="127">
        <f t="shared" si="456"/>
        <v>0</v>
      </c>
      <c r="G3888" s="127">
        <f t="shared" si="457"/>
        <v>0</v>
      </c>
      <c r="H3888" s="131">
        <f t="shared" si="458"/>
        <v>0</v>
      </c>
      <c r="I3888" s="128">
        <f t="shared" si="459"/>
        <v>17</v>
      </c>
      <c r="J3888" s="156" t="str">
        <f t="shared" si="460"/>
        <v>2 7 5 758 003</v>
      </c>
    </row>
    <row r="3889" spans="1:10">
      <c r="A3889" s="220" t="s">
        <v>452</v>
      </c>
      <c r="B3889" s="220" t="str">
        <f t="shared" si="454"/>
        <v>2 7 5 758 004 001</v>
      </c>
      <c r="C3889" s="5" t="s">
        <v>10896</v>
      </c>
      <c r="D3889" t="s">
        <v>3532</v>
      </c>
      <c r="E3889" s="127">
        <f t="shared" si="455"/>
        <v>0</v>
      </c>
      <c r="F3889" s="127">
        <f t="shared" si="456"/>
        <v>0</v>
      </c>
      <c r="G3889" s="127">
        <f t="shared" si="457"/>
        <v>0</v>
      </c>
      <c r="H3889" s="131">
        <f t="shared" si="458"/>
        <v>0</v>
      </c>
      <c r="I3889" s="128">
        <f t="shared" si="459"/>
        <v>17</v>
      </c>
      <c r="J3889" s="156" t="str">
        <f t="shared" si="460"/>
        <v>2 7 5 758 004</v>
      </c>
    </row>
    <row r="3890" spans="1:10">
      <c r="A3890" s="220" t="s">
        <v>452</v>
      </c>
      <c r="B3890" s="220" t="str">
        <f t="shared" si="454"/>
        <v>2 7 5 758 005 001</v>
      </c>
      <c r="C3890" s="5" t="s">
        <v>10897</v>
      </c>
      <c r="D3890" t="s">
        <v>3532</v>
      </c>
      <c r="E3890" s="127">
        <f t="shared" si="455"/>
        <v>0</v>
      </c>
      <c r="F3890" s="127">
        <f t="shared" si="456"/>
        <v>0</v>
      </c>
      <c r="G3890" s="127">
        <f t="shared" si="457"/>
        <v>0</v>
      </c>
      <c r="H3890" s="131">
        <f t="shared" si="458"/>
        <v>0</v>
      </c>
      <c r="I3890" s="128">
        <f t="shared" si="459"/>
        <v>17</v>
      </c>
      <c r="J3890" s="156" t="str">
        <f t="shared" si="460"/>
        <v>2 7 5 758 005</v>
      </c>
    </row>
    <row r="3891" spans="1:10">
      <c r="A3891" s="220" t="s">
        <v>452</v>
      </c>
      <c r="B3891" s="220" t="str">
        <f t="shared" si="454"/>
        <v>2 7 5 759 001 001</v>
      </c>
      <c r="C3891" s="5" t="s">
        <v>5987</v>
      </c>
      <c r="D3891" t="s">
        <v>3533</v>
      </c>
      <c r="E3891" s="127">
        <f t="shared" si="455"/>
        <v>0</v>
      </c>
      <c r="F3891" s="127">
        <f t="shared" si="456"/>
        <v>0</v>
      </c>
      <c r="G3891" s="127">
        <f t="shared" si="457"/>
        <v>0</v>
      </c>
      <c r="H3891" s="131">
        <f t="shared" si="458"/>
        <v>0</v>
      </c>
      <c r="I3891" s="128">
        <f t="shared" si="459"/>
        <v>17</v>
      </c>
      <c r="J3891" s="156" t="str">
        <f t="shared" si="460"/>
        <v>2 7 5 759 001</v>
      </c>
    </row>
    <row r="3892" spans="1:10">
      <c r="A3892" s="220" t="s">
        <v>452</v>
      </c>
      <c r="B3892" s="220" t="str">
        <f t="shared" si="454"/>
        <v>2 7 5 759 002 001</v>
      </c>
      <c r="C3892" s="5" t="s">
        <v>10898</v>
      </c>
      <c r="D3892" t="s">
        <v>3533</v>
      </c>
      <c r="E3892" s="127">
        <f t="shared" si="455"/>
        <v>0</v>
      </c>
      <c r="F3892" s="127">
        <f t="shared" si="456"/>
        <v>0</v>
      </c>
      <c r="G3892" s="127">
        <f t="shared" si="457"/>
        <v>0</v>
      </c>
      <c r="H3892" s="131">
        <f t="shared" si="458"/>
        <v>0</v>
      </c>
      <c r="I3892" s="128">
        <f t="shared" si="459"/>
        <v>17</v>
      </c>
      <c r="J3892" s="156" t="str">
        <f t="shared" si="460"/>
        <v>2 7 5 759 002</v>
      </c>
    </row>
    <row r="3893" spans="1:10">
      <c r="A3893" s="220" t="s">
        <v>452</v>
      </c>
      <c r="B3893" s="220" t="str">
        <f t="shared" si="454"/>
        <v>2 7 5 759 003 001</v>
      </c>
      <c r="C3893" s="5" t="s">
        <v>10899</v>
      </c>
      <c r="D3893" t="s">
        <v>3533</v>
      </c>
      <c r="E3893" s="127">
        <f t="shared" si="455"/>
        <v>0</v>
      </c>
      <c r="F3893" s="127">
        <f t="shared" si="456"/>
        <v>0</v>
      </c>
      <c r="G3893" s="127">
        <f t="shared" si="457"/>
        <v>0</v>
      </c>
      <c r="H3893" s="131">
        <f t="shared" si="458"/>
        <v>0</v>
      </c>
      <c r="I3893" s="128">
        <f t="shared" si="459"/>
        <v>17</v>
      </c>
      <c r="J3893" s="156" t="str">
        <f t="shared" si="460"/>
        <v>2 7 5 759 003</v>
      </c>
    </row>
    <row r="3894" spans="1:10">
      <c r="A3894" s="220" t="s">
        <v>452</v>
      </c>
      <c r="B3894" s="220" t="str">
        <f t="shared" si="454"/>
        <v>2 7 5 759 004 001</v>
      </c>
      <c r="C3894" s="5" t="s">
        <v>10900</v>
      </c>
      <c r="D3894" t="s">
        <v>3533</v>
      </c>
      <c r="E3894" s="127">
        <f t="shared" si="455"/>
        <v>0</v>
      </c>
      <c r="F3894" s="127">
        <f t="shared" si="456"/>
        <v>0</v>
      </c>
      <c r="G3894" s="127">
        <f t="shared" si="457"/>
        <v>0</v>
      </c>
      <c r="H3894" s="131">
        <f t="shared" si="458"/>
        <v>0</v>
      </c>
      <c r="I3894" s="128">
        <f t="shared" si="459"/>
        <v>17</v>
      </c>
      <c r="J3894" s="156" t="str">
        <f t="shared" si="460"/>
        <v>2 7 5 759 004</v>
      </c>
    </row>
    <row r="3895" spans="1:10">
      <c r="A3895" s="220" t="s">
        <v>452</v>
      </c>
      <c r="B3895" s="220" t="str">
        <f t="shared" si="454"/>
        <v>2 7 5 759 005 001</v>
      </c>
      <c r="C3895" s="5" t="s">
        <v>10901</v>
      </c>
      <c r="D3895" t="s">
        <v>3533</v>
      </c>
      <c r="E3895" s="127">
        <f t="shared" si="455"/>
        <v>0</v>
      </c>
      <c r="F3895" s="127">
        <f t="shared" si="456"/>
        <v>0</v>
      </c>
      <c r="G3895" s="127">
        <f t="shared" si="457"/>
        <v>0</v>
      </c>
      <c r="H3895" s="131">
        <f t="shared" si="458"/>
        <v>0</v>
      </c>
      <c r="I3895" s="128">
        <f t="shared" si="459"/>
        <v>17</v>
      </c>
      <c r="J3895" s="156" t="str">
        <f t="shared" si="460"/>
        <v>2 7 5 759 005</v>
      </c>
    </row>
    <row r="3896" spans="1:10">
      <c r="A3896" s="220" t="s">
        <v>452</v>
      </c>
      <c r="B3896" s="220" t="str">
        <f t="shared" si="454"/>
        <v>2 7 6 761 001 001</v>
      </c>
      <c r="C3896" s="5" t="s">
        <v>5995</v>
      </c>
      <c r="D3896" t="s">
        <v>3534</v>
      </c>
      <c r="E3896" s="127">
        <f t="shared" si="455"/>
        <v>0</v>
      </c>
      <c r="F3896" s="127">
        <f t="shared" si="456"/>
        <v>0</v>
      </c>
      <c r="G3896" s="127">
        <f t="shared" si="457"/>
        <v>0</v>
      </c>
      <c r="H3896" s="131">
        <f t="shared" si="458"/>
        <v>0</v>
      </c>
      <c r="I3896" s="128">
        <f t="shared" si="459"/>
        <v>17</v>
      </c>
      <c r="J3896" s="156" t="str">
        <f t="shared" si="460"/>
        <v>2 7 6 761 001</v>
      </c>
    </row>
    <row r="3897" spans="1:10">
      <c r="A3897" s="220" t="s">
        <v>452</v>
      </c>
      <c r="B3897" s="220" t="str">
        <f t="shared" si="454"/>
        <v>2 7 6 761 002 001</v>
      </c>
      <c r="C3897" s="5" t="s">
        <v>10902</v>
      </c>
      <c r="D3897" t="s">
        <v>3534</v>
      </c>
      <c r="E3897" s="127">
        <f t="shared" si="455"/>
        <v>0</v>
      </c>
      <c r="F3897" s="127">
        <f t="shared" si="456"/>
        <v>0</v>
      </c>
      <c r="G3897" s="127">
        <f t="shared" si="457"/>
        <v>0</v>
      </c>
      <c r="H3897" s="131">
        <f t="shared" si="458"/>
        <v>0</v>
      </c>
      <c r="I3897" s="128">
        <f t="shared" si="459"/>
        <v>17</v>
      </c>
      <c r="J3897" s="156" t="str">
        <f t="shared" si="460"/>
        <v>2 7 6 761 002</v>
      </c>
    </row>
    <row r="3898" spans="1:10">
      <c r="A3898" s="220" t="s">
        <v>452</v>
      </c>
      <c r="B3898" s="220" t="str">
        <f t="shared" si="454"/>
        <v>2 7 6 761 003 001</v>
      </c>
      <c r="C3898" s="5" t="s">
        <v>10903</v>
      </c>
      <c r="D3898" t="s">
        <v>3534</v>
      </c>
      <c r="E3898" s="127">
        <f t="shared" si="455"/>
        <v>0</v>
      </c>
      <c r="F3898" s="127">
        <f t="shared" si="456"/>
        <v>0</v>
      </c>
      <c r="G3898" s="127">
        <f t="shared" si="457"/>
        <v>0</v>
      </c>
      <c r="H3898" s="131">
        <f t="shared" si="458"/>
        <v>0</v>
      </c>
      <c r="I3898" s="128">
        <f t="shared" si="459"/>
        <v>17</v>
      </c>
      <c r="J3898" s="156" t="str">
        <f t="shared" si="460"/>
        <v>2 7 6 761 003</v>
      </c>
    </row>
    <row r="3899" spans="1:10">
      <c r="A3899" s="220" t="s">
        <v>452</v>
      </c>
      <c r="B3899" s="220" t="str">
        <f t="shared" si="454"/>
        <v>2 7 6 761 004 001</v>
      </c>
      <c r="C3899" s="5" t="s">
        <v>10904</v>
      </c>
      <c r="D3899" t="s">
        <v>3534</v>
      </c>
      <c r="E3899" s="127">
        <f t="shared" si="455"/>
        <v>0</v>
      </c>
      <c r="F3899" s="127">
        <f t="shared" si="456"/>
        <v>0</v>
      </c>
      <c r="G3899" s="127">
        <f t="shared" si="457"/>
        <v>0</v>
      </c>
      <c r="H3899" s="131">
        <f t="shared" si="458"/>
        <v>0</v>
      </c>
      <c r="I3899" s="128">
        <f t="shared" si="459"/>
        <v>17</v>
      </c>
      <c r="J3899" s="156" t="str">
        <f t="shared" si="460"/>
        <v>2 7 6 761 004</v>
      </c>
    </row>
    <row r="3900" spans="1:10">
      <c r="A3900" s="220" t="s">
        <v>452</v>
      </c>
      <c r="B3900" s="220" t="str">
        <f t="shared" si="454"/>
        <v>2 7 6 761 005 001</v>
      </c>
      <c r="C3900" s="5" t="s">
        <v>10905</v>
      </c>
      <c r="D3900" t="s">
        <v>3534</v>
      </c>
      <c r="E3900" s="127">
        <f t="shared" si="455"/>
        <v>0</v>
      </c>
      <c r="F3900" s="127">
        <f t="shared" si="456"/>
        <v>0</v>
      </c>
      <c r="G3900" s="127">
        <f t="shared" si="457"/>
        <v>0</v>
      </c>
      <c r="H3900" s="131">
        <f t="shared" si="458"/>
        <v>0</v>
      </c>
      <c r="I3900" s="128">
        <f t="shared" si="459"/>
        <v>17</v>
      </c>
      <c r="J3900" s="156" t="str">
        <f t="shared" si="460"/>
        <v>2 7 6 761 005</v>
      </c>
    </row>
    <row r="3901" spans="1:10">
      <c r="A3901" s="220" t="s">
        <v>452</v>
      </c>
      <c r="B3901" s="220" t="str">
        <f t="shared" si="454"/>
        <v>2 7 6 762 001 001</v>
      </c>
      <c r="C3901" s="5" t="s">
        <v>6003</v>
      </c>
      <c r="D3901" t="s">
        <v>3535</v>
      </c>
      <c r="E3901" s="127">
        <f t="shared" si="455"/>
        <v>0</v>
      </c>
      <c r="F3901" s="127">
        <f t="shared" si="456"/>
        <v>0</v>
      </c>
      <c r="G3901" s="127">
        <f t="shared" si="457"/>
        <v>0</v>
      </c>
      <c r="H3901" s="131">
        <f t="shared" si="458"/>
        <v>0</v>
      </c>
      <c r="I3901" s="128">
        <f t="shared" si="459"/>
        <v>17</v>
      </c>
      <c r="J3901" s="156" t="str">
        <f t="shared" si="460"/>
        <v>2 7 6 762 001</v>
      </c>
    </row>
    <row r="3902" spans="1:10">
      <c r="A3902" s="220" t="s">
        <v>452</v>
      </c>
      <c r="B3902" s="220" t="str">
        <f t="shared" si="454"/>
        <v>2 7 6 762 002 001</v>
      </c>
      <c r="C3902" s="5" t="s">
        <v>10906</v>
      </c>
      <c r="D3902" t="s">
        <v>3535</v>
      </c>
      <c r="E3902" s="127">
        <f t="shared" si="455"/>
        <v>0</v>
      </c>
      <c r="F3902" s="127">
        <f t="shared" si="456"/>
        <v>0</v>
      </c>
      <c r="G3902" s="127">
        <f t="shared" si="457"/>
        <v>0</v>
      </c>
      <c r="H3902" s="131">
        <f t="shared" si="458"/>
        <v>0</v>
      </c>
      <c r="I3902" s="128">
        <f t="shared" si="459"/>
        <v>17</v>
      </c>
      <c r="J3902" s="156" t="str">
        <f t="shared" si="460"/>
        <v>2 7 6 762 002</v>
      </c>
    </row>
    <row r="3903" spans="1:10">
      <c r="A3903" s="220" t="s">
        <v>452</v>
      </c>
      <c r="B3903" s="220" t="str">
        <f t="shared" si="454"/>
        <v>2 7 6 762 003 001</v>
      </c>
      <c r="C3903" s="5" t="s">
        <v>10907</v>
      </c>
      <c r="D3903" t="s">
        <v>3535</v>
      </c>
      <c r="E3903" s="127">
        <f t="shared" si="455"/>
        <v>0</v>
      </c>
      <c r="F3903" s="127">
        <f t="shared" si="456"/>
        <v>0</v>
      </c>
      <c r="G3903" s="127">
        <f t="shared" si="457"/>
        <v>0</v>
      </c>
      <c r="H3903" s="131">
        <f t="shared" si="458"/>
        <v>0</v>
      </c>
      <c r="I3903" s="128">
        <f t="shared" si="459"/>
        <v>17</v>
      </c>
      <c r="J3903" s="156" t="str">
        <f t="shared" si="460"/>
        <v>2 7 6 762 003</v>
      </c>
    </row>
    <row r="3904" spans="1:10">
      <c r="A3904" s="220" t="s">
        <v>452</v>
      </c>
      <c r="B3904" s="220" t="str">
        <f t="shared" si="454"/>
        <v>2 7 6 762 004 001</v>
      </c>
      <c r="C3904" s="5" t="s">
        <v>10908</v>
      </c>
      <c r="D3904" t="s">
        <v>3535</v>
      </c>
      <c r="E3904" s="127">
        <f t="shared" si="455"/>
        <v>0</v>
      </c>
      <c r="F3904" s="127">
        <f t="shared" si="456"/>
        <v>0</v>
      </c>
      <c r="G3904" s="127">
        <f t="shared" si="457"/>
        <v>0</v>
      </c>
      <c r="H3904" s="131">
        <f t="shared" si="458"/>
        <v>0</v>
      </c>
      <c r="I3904" s="128">
        <f t="shared" si="459"/>
        <v>17</v>
      </c>
      <c r="J3904" s="156" t="str">
        <f t="shared" si="460"/>
        <v>2 7 6 762 004</v>
      </c>
    </row>
    <row r="3905" spans="1:10">
      <c r="A3905" s="220" t="s">
        <v>452</v>
      </c>
      <c r="B3905" s="220" t="str">
        <f t="shared" si="454"/>
        <v>2 7 6 762 005 001</v>
      </c>
      <c r="C3905" s="5" t="s">
        <v>10909</v>
      </c>
      <c r="D3905" t="s">
        <v>3535</v>
      </c>
      <c r="E3905" s="127">
        <f t="shared" si="455"/>
        <v>0</v>
      </c>
      <c r="F3905" s="127">
        <f t="shared" si="456"/>
        <v>0</v>
      </c>
      <c r="G3905" s="127">
        <f t="shared" si="457"/>
        <v>0</v>
      </c>
      <c r="H3905" s="131">
        <f t="shared" si="458"/>
        <v>0</v>
      </c>
      <c r="I3905" s="128">
        <f t="shared" si="459"/>
        <v>17</v>
      </c>
      <c r="J3905" s="156" t="str">
        <f t="shared" si="460"/>
        <v>2 7 6 762 005</v>
      </c>
    </row>
    <row r="3906" spans="1:10">
      <c r="A3906" s="220" t="s">
        <v>452</v>
      </c>
      <c r="B3906" s="220" t="str">
        <f t="shared" si="454"/>
        <v>2 7 9 791 001 001</v>
      </c>
      <c r="C3906" s="5" t="s">
        <v>6011</v>
      </c>
      <c r="D3906" t="s">
        <v>3536</v>
      </c>
      <c r="E3906" s="127">
        <f t="shared" si="455"/>
        <v>0</v>
      </c>
      <c r="F3906" s="127">
        <f t="shared" si="456"/>
        <v>0</v>
      </c>
      <c r="G3906" s="127">
        <f t="shared" si="457"/>
        <v>0</v>
      </c>
      <c r="H3906" s="131">
        <f t="shared" si="458"/>
        <v>0</v>
      </c>
      <c r="I3906" s="128">
        <f t="shared" si="459"/>
        <v>17</v>
      </c>
      <c r="J3906" s="156" t="str">
        <f t="shared" si="460"/>
        <v>2 7 9 791 001</v>
      </c>
    </row>
    <row r="3907" spans="1:10">
      <c r="A3907" s="220" t="s">
        <v>452</v>
      </c>
      <c r="B3907" s="220" t="str">
        <f t="shared" si="454"/>
        <v>2 7 9 791 002 001</v>
      </c>
      <c r="C3907" s="5" t="s">
        <v>10910</v>
      </c>
      <c r="D3907" t="s">
        <v>3536</v>
      </c>
      <c r="E3907" s="127">
        <f t="shared" si="455"/>
        <v>0</v>
      </c>
      <c r="F3907" s="127">
        <f t="shared" si="456"/>
        <v>0</v>
      </c>
      <c r="G3907" s="127">
        <f t="shared" si="457"/>
        <v>0</v>
      </c>
      <c r="H3907" s="131">
        <f t="shared" si="458"/>
        <v>0</v>
      </c>
      <c r="I3907" s="128">
        <f t="shared" si="459"/>
        <v>17</v>
      </c>
      <c r="J3907" s="156" t="str">
        <f t="shared" si="460"/>
        <v>2 7 9 791 002</v>
      </c>
    </row>
    <row r="3908" spans="1:10">
      <c r="A3908" s="220" t="s">
        <v>452</v>
      </c>
      <c r="B3908" s="220" t="str">
        <f t="shared" si="454"/>
        <v>2 7 9 791 003 001</v>
      </c>
      <c r="C3908" s="5" t="s">
        <v>10911</v>
      </c>
      <c r="D3908" t="s">
        <v>3536</v>
      </c>
      <c r="E3908" s="127">
        <f t="shared" si="455"/>
        <v>0</v>
      </c>
      <c r="F3908" s="127">
        <f t="shared" si="456"/>
        <v>0</v>
      </c>
      <c r="G3908" s="127">
        <f t="shared" si="457"/>
        <v>0</v>
      </c>
      <c r="H3908" s="131">
        <f t="shared" si="458"/>
        <v>0</v>
      </c>
      <c r="I3908" s="128">
        <f t="shared" si="459"/>
        <v>17</v>
      </c>
      <c r="J3908" s="156" t="str">
        <f t="shared" si="460"/>
        <v>2 7 9 791 003</v>
      </c>
    </row>
    <row r="3909" spans="1:10">
      <c r="A3909" s="220" t="s">
        <v>452</v>
      </c>
      <c r="B3909" s="220" t="str">
        <f t="shared" si="454"/>
        <v>2 7 9 791 004 001</v>
      </c>
      <c r="C3909" s="5" t="s">
        <v>10912</v>
      </c>
      <c r="D3909" t="s">
        <v>3536</v>
      </c>
      <c r="E3909" s="127">
        <f t="shared" si="455"/>
        <v>0</v>
      </c>
      <c r="F3909" s="127">
        <f t="shared" si="456"/>
        <v>0</v>
      </c>
      <c r="G3909" s="127">
        <f t="shared" si="457"/>
        <v>0</v>
      </c>
      <c r="H3909" s="131">
        <f t="shared" si="458"/>
        <v>0</v>
      </c>
      <c r="I3909" s="128">
        <f t="shared" si="459"/>
        <v>17</v>
      </c>
      <c r="J3909" s="156" t="str">
        <f t="shared" si="460"/>
        <v>2 7 9 791 004</v>
      </c>
    </row>
    <row r="3910" spans="1:10">
      <c r="A3910" s="220" t="s">
        <v>452</v>
      </c>
      <c r="B3910" s="220" t="str">
        <f t="shared" si="454"/>
        <v>2 7 9 791 005 001</v>
      </c>
      <c r="C3910" s="5" t="s">
        <v>10913</v>
      </c>
      <c r="D3910" t="s">
        <v>3536</v>
      </c>
      <c r="E3910" s="127">
        <f t="shared" si="455"/>
        <v>0</v>
      </c>
      <c r="F3910" s="127">
        <f t="shared" si="456"/>
        <v>0</v>
      </c>
      <c r="G3910" s="127">
        <f t="shared" si="457"/>
        <v>0</v>
      </c>
      <c r="H3910" s="131">
        <f t="shared" si="458"/>
        <v>0</v>
      </c>
      <c r="I3910" s="128">
        <f t="shared" si="459"/>
        <v>17</v>
      </c>
      <c r="J3910" s="156" t="str">
        <f t="shared" si="460"/>
        <v>2 7 9 791 005</v>
      </c>
    </row>
    <row r="3911" spans="1:10">
      <c r="A3911" s="220" t="s">
        <v>452</v>
      </c>
      <c r="B3911" s="220" t="str">
        <f t="shared" si="454"/>
        <v>2 7 9 792 001 001</v>
      </c>
      <c r="C3911" s="5" t="s">
        <v>6019</v>
      </c>
      <c r="D3911" t="s">
        <v>3537</v>
      </c>
      <c r="E3911" s="127">
        <f t="shared" si="455"/>
        <v>0</v>
      </c>
      <c r="F3911" s="127">
        <f t="shared" si="456"/>
        <v>0</v>
      </c>
      <c r="G3911" s="127">
        <f t="shared" si="457"/>
        <v>0</v>
      </c>
      <c r="H3911" s="131">
        <f t="shared" si="458"/>
        <v>0</v>
      </c>
      <c r="I3911" s="128">
        <f t="shared" si="459"/>
        <v>17</v>
      </c>
      <c r="J3911" s="156" t="str">
        <f t="shared" si="460"/>
        <v>2 7 9 792 001</v>
      </c>
    </row>
    <row r="3912" spans="1:10">
      <c r="A3912" s="220" t="s">
        <v>452</v>
      </c>
      <c r="B3912" s="220" t="str">
        <f t="shared" si="454"/>
        <v>2 7 9 792 002 001</v>
      </c>
      <c r="C3912" s="5" t="s">
        <v>10914</v>
      </c>
      <c r="D3912" t="s">
        <v>3537</v>
      </c>
      <c r="E3912" s="127">
        <f t="shared" si="455"/>
        <v>0</v>
      </c>
      <c r="F3912" s="127">
        <f t="shared" si="456"/>
        <v>0</v>
      </c>
      <c r="G3912" s="127">
        <f t="shared" si="457"/>
        <v>0</v>
      </c>
      <c r="H3912" s="131">
        <f t="shared" si="458"/>
        <v>0</v>
      </c>
      <c r="I3912" s="128">
        <f t="shared" si="459"/>
        <v>17</v>
      </c>
      <c r="J3912" s="156" t="str">
        <f t="shared" si="460"/>
        <v>2 7 9 792 002</v>
      </c>
    </row>
    <row r="3913" spans="1:10">
      <c r="A3913" s="220" t="s">
        <v>452</v>
      </c>
      <c r="B3913" s="220" t="str">
        <f t="shared" si="454"/>
        <v>2 7 9 792 003 001</v>
      </c>
      <c r="C3913" s="5" t="s">
        <v>10915</v>
      </c>
      <c r="D3913" t="s">
        <v>3537</v>
      </c>
      <c r="E3913" s="127">
        <f t="shared" si="455"/>
        <v>0</v>
      </c>
      <c r="F3913" s="127">
        <f t="shared" si="456"/>
        <v>0</v>
      </c>
      <c r="G3913" s="127">
        <f t="shared" si="457"/>
        <v>0</v>
      </c>
      <c r="H3913" s="131">
        <f t="shared" si="458"/>
        <v>0</v>
      </c>
      <c r="I3913" s="128">
        <f t="shared" si="459"/>
        <v>17</v>
      </c>
      <c r="J3913" s="156" t="str">
        <f t="shared" si="460"/>
        <v>2 7 9 792 003</v>
      </c>
    </row>
    <row r="3914" spans="1:10">
      <c r="A3914" s="220" t="s">
        <v>452</v>
      </c>
      <c r="B3914" s="220" t="str">
        <f t="shared" si="454"/>
        <v>2 7 9 792 004 001</v>
      </c>
      <c r="C3914" s="5" t="s">
        <v>10916</v>
      </c>
      <c r="D3914" t="s">
        <v>3537</v>
      </c>
      <c r="E3914" s="127">
        <f t="shared" si="455"/>
        <v>0</v>
      </c>
      <c r="F3914" s="127">
        <f t="shared" si="456"/>
        <v>0</v>
      </c>
      <c r="G3914" s="127">
        <f t="shared" si="457"/>
        <v>0</v>
      </c>
      <c r="H3914" s="131">
        <f t="shared" si="458"/>
        <v>0</v>
      </c>
      <c r="I3914" s="128">
        <f t="shared" si="459"/>
        <v>17</v>
      </c>
      <c r="J3914" s="156" t="str">
        <f t="shared" si="460"/>
        <v>2 7 9 792 004</v>
      </c>
    </row>
    <row r="3915" spans="1:10">
      <c r="A3915" s="220" t="s">
        <v>452</v>
      </c>
      <c r="B3915" s="220" t="str">
        <f t="shared" si="454"/>
        <v>2 7 9 792 005 001</v>
      </c>
      <c r="C3915" s="5" t="s">
        <v>10917</v>
      </c>
      <c r="D3915" t="s">
        <v>3537</v>
      </c>
      <c r="E3915" s="127">
        <f t="shared" si="455"/>
        <v>0</v>
      </c>
      <c r="F3915" s="127">
        <f t="shared" si="456"/>
        <v>0</v>
      </c>
      <c r="G3915" s="127">
        <f t="shared" si="457"/>
        <v>0</v>
      </c>
      <c r="H3915" s="131">
        <f t="shared" si="458"/>
        <v>0</v>
      </c>
      <c r="I3915" s="128">
        <f t="shared" si="459"/>
        <v>17</v>
      </c>
      <c r="J3915" s="156" t="str">
        <f t="shared" si="460"/>
        <v>2 7 9 792 005</v>
      </c>
    </row>
    <row r="3916" spans="1:10">
      <c r="A3916" s="220" t="s">
        <v>452</v>
      </c>
      <c r="B3916" s="220" t="str">
        <f t="shared" si="454"/>
        <v>2 7 9 799 001 001</v>
      </c>
      <c r="C3916" s="5" t="s">
        <v>6027</v>
      </c>
      <c r="D3916" t="s">
        <v>3538</v>
      </c>
      <c r="E3916" s="127">
        <f t="shared" si="455"/>
        <v>0</v>
      </c>
      <c r="F3916" s="127">
        <f t="shared" si="456"/>
        <v>0</v>
      </c>
      <c r="G3916" s="127">
        <f t="shared" si="457"/>
        <v>0</v>
      </c>
      <c r="H3916" s="131">
        <f t="shared" si="458"/>
        <v>0</v>
      </c>
      <c r="I3916" s="128">
        <f t="shared" si="459"/>
        <v>17</v>
      </c>
      <c r="J3916" s="156" t="str">
        <f t="shared" si="460"/>
        <v>2 7 9 799 001</v>
      </c>
    </row>
    <row r="3917" spans="1:10">
      <c r="A3917" s="220" t="s">
        <v>452</v>
      </c>
      <c r="B3917" s="220" t="str">
        <f t="shared" si="454"/>
        <v>2 7 9 799 002 001</v>
      </c>
      <c r="C3917" s="5" t="s">
        <v>10918</v>
      </c>
      <c r="D3917" t="s">
        <v>3538</v>
      </c>
      <c r="E3917" s="127">
        <f t="shared" si="455"/>
        <v>0</v>
      </c>
      <c r="F3917" s="127">
        <f t="shared" si="456"/>
        <v>0</v>
      </c>
      <c r="G3917" s="127">
        <f t="shared" si="457"/>
        <v>0</v>
      </c>
      <c r="H3917" s="131">
        <f t="shared" si="458"/>
        <v>0</v>
      </c>
      <c r="I3917" s="128">
        <f t="shared" si="459"/>
        <v>17</v>
      </c>
      <c r="J3917" s="156" t="str">
        <f t="shared" si="460"/>
        <v>2 7 9 799 002</v>
      </c>
    </row>
    <row r="3918" spans="1:10">
      <c r="A3918" s="220" t="s">
        <v>452</v>
      </c>
      <c r="B3918" s="220" t="str">
        <f t="shared" si="454"/>
        <v>2 7 9 799 003 001</v>
      </c>
      <c r="C3918" s="5" t="s">
        <v>10919</v>
      </c>
      <c r="D3918" t="s">
        <v>3538</v>
      </c>
      <c r="E3918" s="127">
        <f t="shared" si="455"/>
        <v>0</v>
      </c>
      <c r="F3918" s="127">
        <f t="shared" si="456"/>
        <v>0</v>
      </c>
      <c r="G3918" s="127">
        <f t="shared" si="457"/>
        <v>0</v>
      </c>
      <c r="H3918" s="131">
        <f t="shared" si="458"/>
        <v>0</v>
      </c>
      <c r="I3918" s="128">
        <f t="shared" si="459"/>
        <v>17</v>
      </c>
      <c r="J3918" s="156" t="str">
        <f t="shared" si="460"/>
        <v>2 7 9 799 003</v>
      </c>
    </row>
    <row r="3919" spans="1:10">
      <c r="A3919" s="220" t="s">
        <v>452</v>
      </c>
      <c r="B3919" s="220" t="str">
        <f t="shared" si="454"/>
        <v>2 7 9 799 004 001</v>
      </c>
      <c r="C3919" s="5" t="s">
        <v>10920</v>
      </c>
      <c r="D3919" t="s">
        <v>3538</v>
      </c>
      <c r="E3919" s="127">
        <f t="shared" si="455"/>
        <v>0</v>
      </c>
      <c r="F3919" s="127">
        <f t="shared" si="456"/>
        <v>0</v>
      </c>
      <c r="G3919" s="127">
        <f t="shared" si="457"/>
        <v>0</v>
      </c>
      <c r="H3919" s="131">
        <f t="shared" si="458"/>
        <v>0</v>
      </c>
      <c r="I3919" s="128">
        <f t="shared" si="459"/>
        <v>17</v>
      </c>
      <c r="J3919" s="156" t="str">
        <f t="shared" si="460"/>
        <v>2 7 9 799 004</v>
      </c>
    </row>
    <row r="3920" spans="1:10">
      <c r="A3920" s="220" t="s">
        <v>452</v>
      </c>
      <c r="B3920" s="220" t="str">
        <f t="shared" si="454"/>
        <v>2 7 9 799 005 001</v>
      </c>
      <c r="C3920" s="5" t="s">
        <v>10921</v>
      </c>
      <c r="D3920" t="s">
        <v>3538</v>
      </c>
      <c r="E3920" s="127">
        <f t="shared" si="455"/>
        <v>0</v>
      </c>
      <c r="F3920" s="127">
        <f t="shared" si="456"/>
        <v>0</v>
      </c>
      <c r="G3920" s="127">
        <f t="shared" si="457"/>
        <v>0</v>
      </c>
      <c r="H3920" s="131">
        <f t="shared" si="458"/>
        <v>0</v>
      </c>
      <c r="I3920" s="128">
        <f t="shared" si="459"/>
        <v>17</v>
      </c>
      <c r="J3920" s="156" t="str">
        <f t="shared" si="460"/>
        <v>2 7 9 799 005</v>
      </c>
    </row>
    <row r="3921" spans="1:10">
      <c r="A3921" s="220" t="s">
        <v>452</v>
      </c>
      <c r="B3921" s="220" t="str">
        <f t="shared" si="454"/>
        <v>2 8 1 811 001 001</v>
      </c>
      <c r="C3921" s="5" t="s">
        <v>6035</v>
      </c>
      <c r="D3921" t="s">
        <v>777</v>
      </c>
      <c r="E3921" s="127">
        <f t="shared" si="455"/>
        <v>0</v>
      </c>
      <c r="F3921" s="127">
        <f t="shared" si="456"/>
        <v>0</v>
      </c>
      <c r="G3921" s="127">
        <f t="shared" si="457"/>
        <v>0</v>
      </c>
      <c r="H3921" s="131">
        <f t="shared" si="458"/>
        <v>0</v>
      </c>
      <c r="I3921" s="128">
        <f t="shared" si="459"/>
        <v>17</v>
      </c>
      <c r="J3921" s="156" t="str">
        <f t="shared" si="460"/>
        <v>2 8 1 811 001</v>
      </c>
    </row>
    <row r="3922" spans="1:10">
      <c r="A3922" s="220" t="s">
        <v>452</v>
      </c>
      <c r="B3922" s="220" t="str">
        <f t="shared" si="454"/>
        <v>2 8 1 811 002 001</v>
      </c>
      <c r="C3922" s="5" t="s">
        <v>10922</v>
      </c>
      <c r="D3922" t="s">
        <v>8303</v>
      </c>
      <c r="E3922" s="127">
        <f t="shared" si="455"/>
        <v>0</v>
      </c>
      <c r="F3922" s="127">
        <f t="shared" si="456"/>
        <v>0</v>
      </c>
      <c r="G3922" s="127">
        <f t="shared" si="457"/>
        <v>0</v>
      </c>
      <c r="H3922" s="131">
        <f t="shared" si="458"/>
        <v>0</v>
      </c>
      <c r="I3922" s="128">
        <f t="shared" si="459"/>
        <v>17</v>
      </c>
      <c r="J3922" s="156" t="str">
        <f t="shared" si="460"/>
        <v>2 8 1 811 002</v>
      </c>
    </row>
    <row r="3923" spans="1:10">
      <c r="A3923" s="220" t="s">
        <v>452</v>
      </c>
      <c r="B3923" s="220" t="str">
        <f t="shared" si="454"/>
        <v>2 8 1 811 003 001</v>
      </c>
      <c r="C3923" s="5" t="s">
        <v>10923</v>
      </c>
      <c r="D3923" t="s">
        <v>3202</v>
      </c>
      <c r="E3923" s="127">
        <f t="shared" si="455"/>
        <v>0</v>
      </c>
      <c r="F3923" s="127">
        <f t="shared" si="456"/>
        <v>0</v>
      </c>
      <c r="G3923" s="127">
        <f t="shared" si="457"/>
        <v>0</v>
      </c>
      <c r="H3923" s="131">
        <f t="shared" si="458"/>
        <v>0</v>
      </c>
      <c r="I3923" s="128">
        <f t="shared" si="459"/>
        <v>17</v>
      </c>
      <c r="J3923" s="156" t="str">
        <f t="shared" si="460"/>
        <v>2 8 1 811 003</v>
      </c>
    </row>
    <row r="3924" spans="1:10">
      <c r="A3924" s="220" t="s">
        <v>452</v>
      </c>
      <c r="B3924" s="220" t="str">
        <f t="shared" si="454"/>
        <v>2 8 1 811 004 001</v>
      </c>
      <c r="C3924" s="5" t="s">
        <v>10924</v>
      </c>
      <c r="D3924" t="s">
        <v>2660</v>
      </c>
      <c r="E3924" s="127">
        <f t="shared" si="455"/>
        <v>0</v>
      </c>
      <c r="F3924" s="127">
        <f t="shared" si="456"/>
        <v>0</v>
      </c>
      <c r="G3924" s="127">
        <f t="shared" si="457"/>
        <v>0</v>
      </c>
      <c r="H3924" s="131">
        <f t="shared" si="458"/>
        <v>0</v>
      </c>
      <c r="I3924" s="128">
        <f t="shared" si="459"/>
        <v>17</v>
      </c>
      <c r="J3924" s="156" t="str">
        <f t="shared" si="460"/>
        <v>2 8 1 811 004</v>
      </c>
    </row>
    <row r="3925" spans="1:10">
      <c r="A3925" s="220" t="s">
        <v>452</v>
      </c>
      <c r="B3925" s="220" t="str">
        <f t="shared" si="454"/>
        <v>2 8 1 811 005 001</v>
      </c>
      <c r="C3925" s="5" t="s">
        <v>10925</v>
      </c>
      <c r="D3925" t="s">
        <v>8307</v>
      </c>
      <c r="E3925" s="127">
        <f t="shared" si="455"/>
        <v>0</v>
      </c>
      <c r="F3925" s="127">
        <f t="shared" si="456"/>
        <v>0</v>
      </c>
      <c r="G3925" s="127">
        <f t="shared" si="457"/>
        <v>0</v>
      </c>
      <c r="H3925" s="131">
        <f t="shared" si="458"/>
        <v>0</v>
      </c>
      <c r="I3925" s="128">
        <f t="shared" si="459"/>
        <v>17</v>
      </c>
      <c r="J3925" s="156" t="str">
        <f t="shared" si="460"/>
        <v>2 8 1 811 005</v>
      </c>
    </row>
    <row r="3926" spans="1:10">
      <c r="A3926" s="220" t="s">
        <v>452</v>
      </c>
      <c r="B3926" s="220" t="str">
        <f t="shared" si="454"/>
        <v>2 8 1 812 001 001</v>
      </c>
      <c r="C3926" s="5" t="s">
        <v>6043</v>
      </c>
      <c r="D3926" t="s">
        <v>3539</v>
      </c>
      <c r="E3926" s="127">
        <f t="shared" si="455"/>
        <v>0</v>
      </c>
      <c r="F3926" s="127">
        <f t="shared" si="456"/>
        <v>0</v>
      </c>
      <c r="G3926" s="127">
        <f t="shared" si="457"/>
        <v>0</v>
      </c>
      <c r="H3926" s="131">
        <f t="shared" si="458"/>
        <v>0</v>
      </c>
      <c r="I3926" s="128">
        <f t="shared" si="459"/>
        <v>17</v>
      </c>
      <c r="J3926" s="156" t="str">
        <f t="shared" si="460"/>
        <v>2 8 1 812 001</v>
      </c>
    </row>
    <row r="3927" spans="1:10">
      <c r="A3927" s="220" t="s">
        <v>452</v>
      </c>
      <c r="B3927" s="220" t="str">
        <f t="shared" si="454"/>
        <v>2 8 1 812 002 001</v>
      </c>
      <c r="C3927" s="5" t="s">
        <v>10926</v>
      </c>
      <c r="D3927" t="s">
        <v>3539</v>
      </c>
      <c r="E3927" s="127">
        <f t="shared" si="455"/>
        <v>0</v>
      </c>
      <c r="F3927" s="127">
        <f t="shared" si="456"/>
        <v>0</v>
      </c>
      <c r="G3927" s="127">
        <f t="shared" si="457"/>
        <v>0</v>
      </c>
      <c r="H3927" s="131">
        <f t="shared" si="458"/>
        <v>0</v>
      </c>
      <c r="I3927" s="128">
        <f t="shared" si="459"/>
        <v>17</v>
      </c>
      <c r="J3927" s="156" t="str">
        <f t="shared" si="460"/>
        <v>2 8 1 812 002</v>
      </c>
    </row>
    <row r="3928" spans="1:10">
      <c r="A3928" s="220" t="s">
        <v>452</v>
      </c>
      <c r="B3928" s="220" t="str">
        <f t="shared" si="454"/>
        <v>2 8 1 812 003 001</v>
      </c>
      <c r="C3928" s="5" t="s">
        <v>10927</v>
      </c>
      <c r="D3928" t="s">
        <v>3539</v>
      </c>
      <c r="E3928" s="127">
        <f t="shared" si="455"/>
        <v>0</v>
      </c>
      <c r="F3928" s="127">
        <f t="shared" si="456"/>
        <v>0</v>
      </c>
      <c r="G3928" s="127">
        <f t="shared" si="457"/>
        <v>0</v>
      </c>
      <c r="H3928" s="131">
        <f t="shared" si="458"/>
        <v>0</v>
      </c>
      <c r="I3928" s="128">
        <f t="shared" si="459"/>
        <v>17</v>
      </c>
      <c r="J3928" s="156" t="str">
        <f t="shared" si="460"/>
        <v>2 8 1 812 003</v>
      </c>
    </row>
    <row r="3929" spans="1:10">
      <c r="A3929" s="220" t="s">
        <v>452</v>
      </c>
      <c r="B3929" s="220" t="str">
        <f t="shared" si="454"/>
        <v>2 8 1 812 004 001</v>
      </c>
      <c r="C3929" s="5" t="s">
        <v>10928</v>
      </c>
      <c r="D3929" t="s">
        <v>3539</v>
      </c>
      <c r="E3929" s="127">
        <f t="shared" si="455"/>
        <v>0</v>
      </c>
      <c r="F3929" s="127">
        <f t="shared" si="456"/>
        <v>0</v>
      </c>
      <c r="G3929" s="127">
        <f t="shared" si="457"/>
        <v>0</v>
      </c>
      <c r="H3929" s="131">
        <f t="shared" si="458"/>
        <v>0</v>
      </c>
      <c r="I3929" s="128">
        <f t="shared" si="459"/>
        <v>17</v>
      </c>
      <c r="J3929" s="156" t="str">
        <f t="shared" si="460"/>
        <v>2 8 1 812 004</v>
      </c>
    </row>
    <row r="3930" spans="1:10">
      <c r="A3930" s="220" t="s">
        <v>452</v>
      </c>
      <c r="B3930" s="220" t="str">
        <f t="shared" si="454"/>
        <v>2 8 1 812 005 001</v>
      </c>
      <c r="C3930" s="5" t="s">
        <v>10929</v>
      </c>
      <c r="D3930" t="s">
        <v>3539</v>
      </c>
      <c r="E3930" s="127">
        <f t="shared" si="455"/>
        <v>0</v>
      </c>
      <c r="F3930" s="127">
        <f t="shared" si="456"/>
        <v>0</v>
      </c>
      <c r="G3930" s="127">
        <f t="shared" si="457"/>
        <v>0</v>
      </c>
      <c r="H3930" s="131">
        <f t="shared" si="458"/>
        <v>0</v>
      </c>
      <c r="I3930" s="128">
        <f t="shared" si="459"/>
        <v>17</v>
      </c>
      <c r="J3930" s="156" t="str">
        <f t="shared" si="460"/>
        <v>2 8 1 812 005</v>
      </c>
    </row>
    <row r="3931" spans="1:10">
      <c r="A3931" s="220" t="s">
        <v>452</v>
      </c>
      <c r="B3931" s="220" t="str">
        <f t="shared" si="454"/>
        <v>2 8 1 813 001 001</v>
      </c>
      <c r="C3931" s="5" t="s">
        <v>6051</v>
      </c>
      <c r="D3931" t="s">
        <v>3540</v>
      </c>
      <c r="E3931" s="127">
        <f t="shared" si="455"/>
        <v>0</v>
      </c>
      <c r="F3931" s="127">
        <f t="shared" si="456"/>
        <v>0</v>
      </c>
      <c r="G3931" s="127">
        <f t="shared" si="457"/>
        <v>0</v>
      </c>
      <c r="H3931" s="131">
        <f t="shared" si="458"/>
        <v>0</v>
      </c>
      <c r="I3931" s="128">
        <f t="shared" si="459"/>
        <v>17</v>
      </c>
      <c r="J3931" s="156" t="str">
        <f t="shared" si="460"/>
        <v>2 8 1 813 001</v>
      </c>
    </row>
    <row r="3932" spans="1:10">
      <c r="A3932" s="220" t="s">
        <v>452</v>
      </c>
      <c r="B3932" s="220" t="str">
        <f t="shared" si="454"/>
        <v>2 8 1 813 002 001</v>
      </c>
      <c r="C3932" s="5" t="s">
        <v>10930</v>
      </c>
      <c r="D3932" t="s">
        <v>3540</v>
      </c>
      <c r="E3932" s="127">
        <f t="shared" si="455"/>
        <v>0</v>
      </c>
      <c r="F3932" s="127">
        <f t="shared" si="456"/>
        <v>0</v>
      </c>
      <c r="G3932" s="127">
        <f t="shared" si="457"/>
        <v>0</v>
      </c>
      <c r="H3932" s="131">
        <f t="shared" si="458"/>
        <v>0</v>
      </c>
      <c r="I3932" s="128">
        <f t="shared" si="459"/>
        <v>17</v>
      </c>
      <c r="J3932" s="156" t="str">
        <f t="shared" si="460"/>
        <v>2 8 1 813 002</v>
      </c>
    </row>
    <row r="3933" spans="1:10">
      <c r="A3933" s="220" t="s">
        <v>452</v>
      </c>
      <c r="B3933" s="220" t="str">
        <f t="shared" si="454"/>
        <v>2 8 1 813 003 001</v>
      </c>
      <c r="C3933" s="5" t="s">
        <v>10931</v>
      </c>
      <c r="D3933" t="s">
        <v>3540</v>
      </c>
      <c r="E3933" s="127">
        <f t="shared" si="455"/>
        <v>0</v>
      </c>
      <c r="F3933" s="127">
        <f t="shared" si="456"/>
        <v>0</v>
      </c>
      <c r="G3933" s="127">
        <f t="shared" si="457"/>
        <v>0</v>
      </c>
      <c r="H3933" s="131">
        <f t="shared" si="458"/>
        <v>0</v>
      </c>
      <c r="I3933" s="128">
        <f t="shared" si="459"/>
        <v>17</v>
      </c>
      <c r="J3933" s="156" t="str">
        <f t="shared" si="460"/>
        <v>2 8 1 813 003</v>
      </c>
    </row>
    <row r="3934" spans="1:10">
      <c r="A3934" s="220" t="s">
        <v>452</v>
      </c>
      <c r="B3934" s="220" t="str">
        <f t="shared" si="454"/>
        <v>2 8 1 813 004 001</v>
      </c>
      <c r="C3934" s="5" t="s">
        <v>10932</v>
      </c>
      <c r="D3934" t="s">
        <v>3540</v>
      </c>
      <c r="E3934" s="127">
        <f t="shared" si="455"/>
        <v>0</v>
      </c>
      <c r="F3934" s="127">
        <f t="shared" si="456"/>
        <v>0</v>
      </c>
      <c r="G3934" s="127">
        <f t="shared" si="457"/>
        <v>0</v>
      </c>
      <c r="H3934" s="131">
        <f t="shared" si="458"/>
        <v>0</v>
      </c>
      <c r="I3934" s="128">
        <f t="shared" si="459"/>
        <v>17</v>
      </c>
      <c r="J3934" s="156" t="str">
        <f t="shared" si="460"/>
        <v>2 8 1 813 004</v>
      </c>
    </row>
    <row r="3935" spans="1:10">
      <c r="A3935" s="220" t="s">
        <v>452</v>
      </c>
      <c r="B3935" s="220" t="str">
        <f t="shared" si="454"/>
        <v>2 8 1 813 005 001</v>
      </c>
      <c r="C3935" s="5" t="s">
        <v>10933</v>
      </c>
      <c r="D3935" t="s">
        <v>3540</v>
      </c>
      <c r="E3935" s="127">
        <f t="shared" si="455"/>
        <v>0</v>
      </c>
      <c r="F3935" s="127">
        <f t="shared" si="456"/>
        <v>0</v>
      </c>
      <c r="G3935" s="127">
        <f t="shared" si="457"/>
        <v>0</v>
      </c>
      <c r="H3935" s="131">
        <f t="shared" si="458"/>
        <v>0</v>
      </c>
      <c r="I3935" s="128">
        <f t="shared" si="459"/>
        <v>17</v>
      </c>
      <c r="J3935" s="156" t="str">
        <f t="shared" si="460"/>
        <v>2 8 1 813 005</v>
      </c>
    </row>
    <row r="3936" spans="1:10">
      <c r="A3936" s="220" t="s">
        <v>452</v>
      </c>
      <c r="B3936" s="220" t="str">
        <f t="shared" si="454"/>
        <v>2 8 1 814 001 001</v>
      </c>
      <c r="C3936" s="5" t="s">
        <v>6059</v>
      </c>
      <c r="D3936" t="s">
        <v>3541</v>
      </c>
      <c r="E3936" s="127">
        <f t="shared" si="455"/>
        <v>0</v>
      </c>
      <c r="F3936" s="127">
        <f t="shared" si="456"/>
        <v>0</v>
      </c>
      <c r="G3936" s="127">
        <f t="shared" si="457"/>
        <v>0</v>
      </c>
      <c r="H3936" s="131">
        <f t="shared" si="458"/>
        <v>0</v>
      </c>
      <c r="I3936" s="128">
        <f t="shared" si="459"/>
        <v>17</v>
      </c>
      <c r="J3936" s="156" t="str">
        <f t="shared" si="460"/>
        <v>2 8 1 814 001</v>
      </c>
    </row>
    <row r="3937" spans="1:10">
      <c r="A3937" s="220" t="s">
        <v>452</v>
      </c>
      <c r="B3937" s="220" t="str">
        <f t="shared" si="454"/>
        <v>2 8 1 814 002 001</v>
      </c>
      <c r="C3937" s="5" t="s">
        <v>10934</v>
      </c>
      <c r="D3937" t="s">
        <v>3541</v>
      </c>
      <c r="E3937" s="127">
        <f t="shared" si="455"/>
        <v>0</v>
      </c>
      <c r="F3937" s="127">
        <f t="shared" si="456"/>
        <v>0</v>
      </c>
      <c r="G3937" s="127">
        <f t="shared" si="457"/>
        <v>0</v>
      </c>
      <c r="H3937" s="131">
        <f t="shared" si="458"/>
        <v>0</v>
      </c>
      <c r="I3937" s="128">
        <f t="shared" si="459"/>
        <v>17</v>
      </c>
      <c r="J3937" s="156" t="str">
        <f t="shared" si="460"/>
        <v>2 8 1 814 002</v>
      </c>
    </row>
    <row r="3938" spans="1:10">
      <c r="A3938" s="220" t="s">
        <v>452</v>
      </c>
      <c r="B3938" s="220" t="str">
        <f t="shared" si="454"/>
        <v>2 8 1 814 003 001</v>
      </c>
      <c r="C3938" s="5" t="s">
        <v>10935</v>
      </c>
      <c r="D3938" t="s">
        <v>3541</v>
      </c>
      <c r="E3938" s="127">
        <f t="shared" si="455"/>
        <v>0</v>
      </c>
      <c r="F3938" s="127">
        <f t="shared" si="456"/>
        <v>0</v>
      </c>
      <c r="G3938" s="127">
        <f t="shared" si="457"/>
        <v>0</v>
      </c>
      <c r="H3938" s="131">
        <f t="shared" si="458"/>
        <v>0</v>
      </c>
      <c r="I3938" s="128">
        <f t="shared" si="459"/>
        <v>17</v>
      </c>
      <c r="J3938" s="156" t="str">
        <f t="shared" si="460"/>
        <v>2 8 1 814 003</v>
      </c>
    </row>
    <row r="3939" spans="1:10">
      <c r="A3939" s="220" t="s">
        <v>452</v>
      </c>
      <c r="B3939" s="220" t="str">
        <f t="shared" si="454"/>
        <v>2 8 1 814 004 001</v>
      </c>
      <c r="C3939" s="5" t="s">
        <v>10936</v>
      </c>
      <c r="D3939" t="s">
        <v>3541</v>
      </c>
      <c r="E3939" s="127">
        <f t="shared" si="455"/>
        <v>0</v>
      </c>
      <c r="F3939" s="127">
        <f t="shared" si="456"/>
        <v>0</v>
      </c>
      <c r="G3939" s="127">
        <f t="shared" si="457"/>
        <v>0</v>
      </c>
      <c r="H3939" s="131">
        <f t="shared" si="458"/>
        <v>0</v>
      </c>
      <c r="I3939" s="128">
        <f t="shared" si="459"/>
        <v>17</v>
      </c>
      <c r="J3939" s="156" t="str">
        <f t="shared" si="460"/>
        <v>2 8 1 814 004</v>
      </c>
    </row>
    <row r="3940" spans="1:10">
      <c r="A3940" s="220" t="s">
        <v>452</v>
      </c>
      <c r="B3940" s="220" t="str">
        <f t="shared" si="454"/>
        <v>2 8 1 814 005 001</v>
      </c>
      <c r="C3940" s="5" t="s">
        <v>10937</v>
      </c>
      <c r="D3940" t="s">
        <v>3541</v>
      </c>
      <c r="E3940" s="127">
        <f t="shared" si="455"/>
        <v>0</v>
      </c>
      <c r="F3940" s="127">
        <f t="shared" si="456"/>
        <v>0</v>
      </c>
      <c r="G3940" s="127">
        <f t="shared" si="457"/>
        <v>0</v>
      </c>
      <c r="H3940" s="131">
        <f t="shared" si="458"/>
        <v>0</v>
      </c>
      <c r="I3940" s="128">
        <f t="shared" si="459"/>
        <v>17</v>
      </c>
      <c r="J3940" s="156" t="str">
        <f t="shared" si="460"/>
        <v>2 8 1 814 005</v>
      </c>
    </row>
    <row r="3941" spans="1:10">
      <c r="A3941" s="220" t="s">
        <v>452</v>
      </c>
      <c r="B3941" s="220" t="str">
        <f t="shared" si="454"/>
        <v>2 8 1 815 001 001</v>
      </c>
      <c r="C3941" s="5" t="s">
        <v>6067</v>
      </c>
      <c r="D3941" t="s">
        <v>3542</v>
      </c>
      <c r="E3941" s="127">
        <f t="shared" si="455"/>
        <v>0</v>
      </c>
      <c r="F3941" s="127">
        <f t="shared" si="456"/>
        <v>0</v>
      </c>
      <c r="G3941" s="127">
        <f t="shared" si="457"/>
        <v>0</v>
      </c>
      <c r="H3941" s="131">
        <f t="shared" si="458"/>
        <v>0</v>
      </c>
      <c r="I3941" s="128">
        <f t="shared" si="459"/>
        <v>17</v>
      </c>
      <c r="J3941" s="156" t="str">
        <f t="shared" si="460"/>
        <v>2 8 1 815 001</v>
      </c>
    </row>
  </sheetData>
  <autoFilter ref="A1:J3753" xr:uid="{00000000-0009-0000-0000-000002000000}"/>
  <conditionalFormatting sqref="C53">
    <cfRule type="duplicateValues" dxfId="8928" priority="32"/>
  </conditionalFormatting>
  <conditionalFormatting sqref="C132">
    <cfRule type="duplicateValues" dxfId="8927" priority="30"/>
  </conditionalFormatting>
  <conditionalFormatting sqref="C125">
    <cfRule type="duplicateValues" dxfId="8926" priority="28"/>
  </conditionalFormatting>
  <conditionalFormatting sqref="C124">
    <cfRule type="duplicateValues" dxfId="8925" priority="26"/>
  </conditionalFormatting>
  <conditionalFormatting sqref="C121:C122">
    <cfRule type="duplicateValues" dxfId="8924" priority="24"/>
  </conditionalFormatting>
  <conditionalFormatting sqref="C2332:C2860">
    <cfRule type="duplicateValues" dxfId="8923" priority="249"/>
  </conditionalFormatting>
  <conditionalFormatting sqref="C54:C120 C1:C52 C133:C134 C126:C131 C123 C222:C231 C235:C310 C166:C205 C314:C1048576">
    <cfRule type="duplicateValues" dxfId="8922" priority="255"/>
  </conditionalFormatting>
  <conditionalFormatting sqref="C54:C120 C1:C52 C133:C134 C126:C131 C123 C222:C231 C235:C310 C166:C205 C314:C2330">
    <cfRule type="duplicateValues" dxfId="8921" priority="264"/>
  </conditionalFormatting>
  <conditionalFormatting sqref="C206:C221">
    <cfRule type="duplicateValues" dxfId="8920" priority="1"/>
  </conditionalFormatting>
  <conditionalFormatting sqref="C206:C221">
    <cfRule type="duplicateValues" dxfId="8919" priority="2"/>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5"/>
  <dimension ref="A1:Z1781"/>
  <sheetViews>
    <sheetView topLeftCell="A1378" workbookViewId="0">
      <selection activeCell="B1390" sqref="B1390"/>
    </sheetView>
  </sheetViews>
  <sheetFormatPr baseColWidth="10" defaultColWidth="11.42578125" defaultRowHeight="15"/>
  <cols>
    <col min="1" max="1" width="18.7109375" style="165" bestFit="1" customWidth="1"/>
    <col min="2" max="2" width="79.28515625" style="1" customWidth="1"/>
    <col min="3" max="3" width="21.5703125" customWidth="1"/>
    <col min="4" max="4" width="20.5703125" customWidth="1"/>
    <col min="5" max="5" width="21.42578125" customWidth="1"/>
    <col min="6" max="6" width="47" customWidth="1"/>
    <col min="7" max="7" width="29.5703125" customWidth="1"/>
    <col min="8" max="8" width="11.85546875" bestFit="1" customWidth="1"/>
  </cols>
  <sheetData>
    <row r="1" spans="1:26">
      <c r="A1" s="164" t="s">
        <v>455</v>
      </c>
      <c r="B1" s="3" t="s">
        <v>444</v>
      </c>
      <c r="C1" s="5" t="s">
        <v>8102</v>
      </c>
      <c r="D1" t="str">
        <f>IFERROR(VLOOKUP($C$1,$A$2:$B$5049,2,0),"DATO NO EXISTE")</f>
        <v>DATO NO EXISTE</v>
      </c>
      <c r="E1" t="str">
        <f>TEXT(MID(C1,7,3),"###")</f>
        <v>632</v>
      </c>
      <c r="F1" t="str">
        <f>VLOOKUP(E1,CATALOGOS!AQ2:AR10000,2,0)</f>
        <v>2.2.1</v>
      </c>
      <c r="G1" t="str">
        <f>MID(C1,1,3)</f>
        <v>2 6</v>
      </c>
      <c r="K1" t="str">
        <f>MID(C1,1,1)</f>
        <v>2</v>
      </c>
      <c r="L1" t="str">
        <f>MID(C1,1,2)</f>
        <v xml:space="preserve">2 </v>
      </c>
      <c r="M1" t="str">
        <f>MID(C1,1,3)</f>
        <v>2 6</v>
      </c>
    </row>
    <row r="2" spans="1:26">
      <c r="A2" t="s">
        <v>3576</v>
      </c>
      <c r="B2" t="s">
        <v>3262</v>
      </c>
    </row>
    <row r="3" spans="1:26">
      <c r="A3" t="s">
        <v>9708</v>
      </c>
      <c r="B3" t="s">
        <v>3262</v>
      </c>
    </row>
    <row r="4" spans="1:26">
      <c r="A4" t="s">
        <v>9709</v>
      </c>
      <c r="B4" t="s">
        <v>3262</v>
      </c>
    </row>
    <row r="5" spans="1:26">
      <c r="A5" t="s">
        <v>9710</v>
      </c>
      <c r="B5" t="s">
        <v>3262</v>
      </c>
    </row>
    <row r="6" spans="1:26">
      <c r="A6" t="s">
        <v>9711</v>
      </c>
      <c r="B6" t="s">
        <v>3262</v>
      </c>
    </row>
    <row r="7" spans="1:26">
      <c r="A7" t="s">
        <v>3584</v>
      </c>
      <c r="B7" t="s">
        <v>21</v>
      </c>
    </row>
    <row r="8" spans="1:26">
      <c r="A8" t="s">
        <v>9712</v>
      </c>
      <c r="B8" t="s">
        <v>21</v>
      </c>
    </row>
    <row r="9" spans="1:26">
      <c r="A9" t="s">
        <v>9713</v>
      </c>
      <c r="B9" t="s">
        <v>21</v>
      </c>
    </row>
    <row r="10" spans="1:26">
      <c r="A10" t="s">
        <v>9714</v>
      </c>
      <c r="B10" t="s">
        <v>21</v>
      </c>
    </row>
    <row r="11" spans="1:26">
      <c r="A11" t="s">
        <v>9715</v>
      </c>
      <c r="B11" t="s">
        <v>21</v>
      </c>
    </row>
    <row r="12" spans="1:26">
      <c r="A12" t="s">
        <v>3212</v>
      </c>
      <c r="B12" t="s">
        <v>3263</v>
      </c>
    </row>
    <row r="13" spans="1:26">
      <c r="A13" t="s">
        <v>9716</v>
      </c>
      <c r="B13" t="s">
        <v>3263</v>
      </c>
    </row>
    <row r="14" spans="1:26">
      <c r="A14" t="s">
        <v>8293</v>
      </c>
      <c r="B14" t="s">
        <v>3263</v>
      </c>
    </row>
    <row r="15" spans="1:26">
      <c r="A15" t="s">
        <v>9717</v>
      </c>
      <c r="B15" t="s">
        <v>3263</v>
      </c>
      <c r="G15" s="148"/>
      <c r="I15" s="148"/>
      <c r="J15" s="148"/>
      <c r="K15" s="148"/>
      <c r="L15" s="148"/>
      <c r="M15" s="148"/>
      <c r="N15" s="148"/>
      <c r="O15" s="148"/>
      <c r="P15" s="148"/>
      <c r="Q15" s="148"/>
      <c r="R15" s="148"/>
      <c r="S15" s="148"/>
      <c r="T15" s="148"/>
      <c r="U15" s="148"/>
      <c r="V15" s="148"/>
      <c r="W15" s="148"/>
      <c r="X15" s="148"/>
      <c r="Y15" s="148"/>
      <c r="Z15" s="148"/>
    </row>
    <row r="16" spans="1:26">
      <c r="A16" t="s">
        <v>9718</v>
      </c>
      <c r="B16" t="s">
        <v>3263</v>
      </c>
      <c r="G16" s="148"/>
      <c r="I16" s="148"/>
      <c r="J16" s="148"/>
      <c r="K16" s="148"/>
      <c r="L16" s="148"/>
      <c r="M16" s="148"/>
      <c r="N16" s="148"/>
      <c r="O16" s="148"/>
      <c r="P16" s="148"/>
      <c r="Q16" s="148"/>
      <c r="R16" s="148"/>
      <c r="S16" s="148"/>
      <c r="T16" s="148"/>
      <c r="U16" s="148"/>
      <c r="V16" s="148"/>
      <c r="W16" s="148"/>
      <c r="X16" s="148"/>
      <c r="Y16" s="148"/>
      <c r="Z16" s="148"/>
    </row>
    <row r="17" spans="1:26">
      <c r="A17" t="s">
        <v>3598</v>
      </c>
      <c r="B17" t="s">
        <v>3264</v>
      </c>
      <c r="G17" s="148"/>
      <c r="I17" s="148"/>
      <c r="J17" s="148"/>
      <c r="K17" s="148"/>
      <c r="L17" s="148"/>
      <c r="M17" s="148"/>
      <c r="N17" s="148"/>
      <c r="O17" s="148"/>
      <c r="P17" s="148"/>
      <c r="Q17" s="148"/>
      <c r="R17" s="148"/>
      <c r="S17" s="148"/>
      <c r="T17" s="148"/>
      <c r="U17" s="148"/>
      <c r="V17" s="148"/>
      <c r="W17" s="148"/>
      <c r="X17" s="148"/>
      <c r="Y17" s="148"/>
      <c r="Z17" s="148"/>
    </row>
    <row r="18" spans="1:26">
      <c r="A18" t="s">
        <v>9719</v>
      </c>
      <c r="B18" t="s">
        <v>3264</v>
      </c>
      <c r="G18" s="148"/>
      <c r="I18" s="148"/>
      <c r="J18" s="148"/>
      <c r="K18" s="148"/>
      <c r="L18" s="148"/>
      <c r="M18" s="148"/>
      <c r="N18" s="148"/>
      <c r="O18" s="148"/>
      <c r="P18" s="148"/>
      <c r="Q18" s="148"/>
      <c r="R18" s="148"/>
      <c r="S18" s="148"/>
      <c r="T18" s="148"/>
      <c r="U18" s="148"/>
      <c r="V18" s="148"/>
      <c r="W18" s="148"/>
      <c r="X18" s="148"/>
      <c r="Y18" s="148"/>
      <c r="Z18" s="148"/>
    </row>
    <row r="19" spans="1:26">
      <c r="A19" t="s">
        <v>9720</v>
      </c>
      <c r="B19" t="s">
        <v>3264</v>
      </c>
      <c r="G19" s="148"/>
      <c r="I19" s="148"/>
      <c r="J19" s="148"/>
      <c r="K19" s="148"/>
      <c r="L19" s="148"/>
      <c r="M19" s="148"/>
      <c r="N19" s="148"/>
      <c r="O19" s="148"/>
      <c r="P19" s="148"/>
      <c r="Q19" s="148"/>
      <c r="R19" s="148"/>
      <c r="S19" s="148"/>
      <c r="T19" s="148"/>
      <c r="U19" s="148"/>
      <c r="V19" s="148"/>
      <c r="W19" s="148"/>
      <c r="X19" s="148"/>
      <c r="Y19" s="148"/>
      <c r="Z19" s="148"/>
    </row>
    <row r="20" spans="1:26">
      <c r="A20" t="s">
        <v>9721</v>
      </c>
      <c r="B20" t="s">
        <v>3264</v>
      </c>
      <c r="G20" s="148"/>
      <c r="I20" s="148"/>
      <c r="J20" s="148"/>
      <c r="K20" s="148"/>
      <c r="L20" s="148"/>
      <c r="M20" s="148"/>
      <c r="N20" s="148"/>
      <c r="O20" s="148"/>
      <c r="P20" s="148"/>
      <c r="Q20" s="148"/>
      <c r="R20" s="148"/>
      <c r="S20" s="148"/>
      <c r="T20" s="148"/>
      <c r="U20" s="148"/>
      <c r="V20" s="148"/>
      <c r="W20" s="148"/>
      <c r="X20" s="148"/>
      <c r="Y20" s="148"/>
      <c r="Z20" s="148"/>
    </row>
    <row r="21" spans="1:26">
      <c r="A21" t="s">
        <v>9722</v>
      </c>
      <c r="B21" t="s">
        <v>3264</v>
      </c>
      <c r="G21" s="148"/>
      <c r="I21" s="148"/>
      <c r="J21" s="148"/>
      <c r="K21" s="148"/>
      <c r="L21" s="148"/>
      <c r="M21" s="148"/>
      <c r="N21" s="148"/>
      <c r="O21" s="148"/>
      <c r="P21" s="148"/>
      <c r="Q21" s="148"/>
      <c r="R21" s="148"/>
      <c r="S21" s="148"/>
      <c r="T21" s="148"/>
      <c r="U21" s="148"/>
      <c r="V21" s="148"/>
      <c r="W21" s="148"/>
      <c r="X21" s="148"/>
      <c r="Y21" s="148"/>
      <c r="Z21" s="148"/>
    </row>
    <row r="22" spans="1:26">
      <c r="A22" t="s">
        <v>3606</v>
      </c>
      <c r="B22" t="s">
        <v>3266</v>
      </c>
      <c r="G22" s="148"/>
      <c r="I22" s="148"/>
      <c r="J22" s="148"/>
      <c r="K22" s="148"/>
      <c r="L22" s="148"/>
      <c r="M22" s="148"/>
      <c r="N22" s="148"/>
      <c r="O22" s="148"/>
      <c r="P22" s="148"/>
      <c r="Q22" s="148"/>
      <c r="R22" s="148"/>
      <c r="S22" s="148"/>
      <c r="T22" s="148"/>
      <c r="U22" s="148"/>
      <c r="V22" s="148"/>
      <c r="W22" s="148"/>
      <c r="X22" s="148"/>
      <c r="Y22" s="148"/>
      <c r="Z22" s="148"/>
    </row>
    <row r="23" spans="1:26">
      <c r="A23" t="s">
        <v>9723</v>
      </c>
      <c r="B23" t="s">
        <v>3266</v>
      </c>
      <c r="G23" s="148"/>
      <c r="I23" s="148"/>
      <c r="J23" s="148"/>
      <c r="K23" s="148"/>
      <c r="L23" s="148"/>
      <c r="M23" s="148"/>
      <c r="N23" s="148"/>
      <c r="O23" s="148"/>
      <c r="P23" s="148"/>
      <c r="Q23" s="148"/>
      <c r="R23" s="148"/>
      <c r="S23" s="148"/>
      <c r="T23" s="148"/>
      <c r="U23" s="148"/>
      <c r="V23" s="148"/>
      <c r="W23" s="148"/>
      <c r="X23" s="148"/>
      <c r="Y23" s="148"/>
      <c r="Z23" s="148"/>
    </row>
    <row r="24" spans="1:26">
      <c r="A24" t="s">
        <v>9724</v>
      </c>
      <c r="B24" t="s">
        <v>3266</v>
      </c>
      <c r="G24" s="148"/>
      <c r="I24" s="148"/>
      <c r="J24" s="148"/>
      <c r="K24" s="148"/>
      <c r="L24" s="148"/>
      <c r="M24" s="148"/>
      <c r="N24" s="148"/>
      <c r="O24" s="148"/>
      <c r="P24" s="148"/>
      <c r="Q24" s="148"/>
      <c r="R24" s="148"/>
      <c r="S24" s="148"/>
      <c r="T24" s="148"/>
      <c r="U24" s="148"/>
      <c r="V24" s="148"/>
      <c r="W24" s="148"/>
      <c r="X24" s="148"/>
      <c r="Y24" s="148"/>
      <c r="Z24" s="148"/>
    </row>
    <row r="25" spans="1:26">
      <c r="A25" t="s">
        <v>9725</v>
      </c>
      <c r="B25" t="s">
        <v>3266</v>
      </c>
      <c r="G25" s="148"/>
      <c r="I25" s="148"/>
      <c r="J25" s="148"/>
      <c r="K25" s="148"/>
      <c r="L25" s="148"/>
      <c r="M25" s="148"/>
      <c r="N25" s="148"/>
      <c r="O25" s="148"/>
      <c r="P25" s="148"/>
      <c r="Q25" s="148"/>
      <c r="R25" s="148"/>
      <c r="S25" s="148"/>
      <c r="T25" s="148"/>
      <c r="U25" s="148"/>
      <c r="V25" s="148"/>
      <c r="W25" s="148"/>
      <c r="X25" s="148"/>
      <c r="Y25" s="148"/>
      <c r="Z25" s="148"/>
    </row>
    <row r="26" spans="1:26">
      <c r="A26" t="s">
        <v>9726</v>
      </c>
      <c r="B26" t="s">
        <v>3266</v>
      </c>
      <c r="G26" s="148"/>
      <c r="I26" s="148"/>
      <c r="J26" s="148"/>
      <c r="K26" s="148"/>
      <c r="L26" s="148"/>
      <c r="M26" s="148"/>
      <c r="N26" s="148"/>
      <c r="O26" s="148"/>
      <c r="P26" s="148"/>
      <c r="Q26" s="148"/>
      <c r="R26" s="148"/>
      <c r="S26" s="148"/>
      <c r="T26" s="148"/>
      <c r="U26" s="148"/>
      <c r="V26" s="148"/>
      <c r="W26" s="148"/>
      <c r="X26" s="148"/>
      <c r="Y26" s="148"/>
      <c r="Z26" s="148"/>
    </row>
    <row r="27" spans="1:26">
      <c r="A27" t="s">
        <v>3614</v>
      </c>
      <c r="B27" t="s">
        <v>3267</v>
      </c>
      <c r="G27" s="148"/>
      <c r="I27" s="148"/>
      <c r="J27" s="148"/>
      <c r="K27" s="148"/>
      <c r="L27" s="148"/>
      <c r="M27" s="148"/>
      <c r="N27" s="148"/>
      <c r="O27" s="148"/>
      <c r="P27" s="148"/>
      <c r="Q27" s="148"/>
      <c r="R27" s="148"/>
      <c r="S27" s="148"/>
      <c r="T27" s="148"/>
      <c r="U27" s="148"/>
      <c r="V27" s="148"/>
      <c r="W27" s="148"/>
      <c r="X27" s="148"/>
      <c r="Y27" s="148"/>
      <c r="Z27" s="148"/>
    </row>
    <row r="28" spans="1:26">
      <c r="A28" t="s">
        <v>9727</v>
      </c>
      <c r="B28" t="s">
        <v>3267</v>
      </c>
    </row>
    <row r="29" spans="1:26">
      <c r="A29" t="s">
        <v>9728</v>
      </c>
      <c r="B29" t="s">
        <v>3267</v>
      </c>
    </row>
    <row r="30" spans="1:26">
      <c r="A30" t="s">
        <v>9729</v>
      </c>
      <c r="B30" t="s">
        <v>3267</v>
      </c>
    </row>
    <row r="31" spans="1:26">
      <c r="A31" t="s">
        <v>9730</v>
      </c>
      <c r="B31" t="s">
        <v>3267</v>
      </c>
    </row>
    <row r="32" spans="1:26">
      <c r="A32" t="s">
        <v>3622</v>
      </c>
      <c r="B32" t="s">
        <v>3268</v>
      </c>
    </row>
    <row r="33" spans="1:2">
      <c r="A33" t="s">
        <v>9731</v>
      </c>
      <c r="B33" t="s">
        <v>3268</v>
      </c>
    </row>
    <row r="34" spans="1:2">
      <c r="A34" t="s">
        <v>9732</v>
      </c>
      <c r="B34" t="s">
        <v>3268</v>
      </c>
    </row>
    <row r="35" spans="1:2">
      <c r="A35" t="s">
        <v>9733</v>
      </c>
      <c r="B35" t="s">
        <v>3268</v>
      </c>
    </row>
    <row r="36" spans="1:2">
      <c r="A36" t="s">
        <v>9734</v>
      </c>
      <c r="B36" t="s">
        <v>3268</v>
      </c>
    </row>
    <row r="37" spans="1:2">
      <c r="A37" t="s">
        <v>3630</v>
      </c>
      <c r="B37" t="s">
        <v>3269</v>
      </c>
    </row>
    <row r="38" spans="1:2">
      <c r="A38" t="s">
        <v>9735</v>
      </c>
      <c r="B38" t="s">
        <v>3269</v>
      </c>
    </row>
    <row r="39" spans="1:2">
      <c r="A39" t="s">
        <v>9736</v>
      </c>
      <c r="B39" t="s">
        <v>3269</v>
      </c>
    </row>
    <row r="40" spans="1:2">
      <c r="A40" t="s">
        <v>9737</v>
      </c>
      <c r="B40" t="s">
        <v>3269</v>
      </c>
    </row>
    <row r="41" spans="1:2">
      <c r="A41" t="s">
        <v>9738</v>
      </c>
      <c r="B41" t="s">
        <v>3269</v>
      </c>
    </row>
    <row r="42" spans="1:2">
      <c r="A42" t="s">
        <v>3638</v>
      </c>
      <c r="B42" t="s">
        <v>3270</v>
      </c>
    </row>
    <row r="43" spans="1:2">
      <c r="A43" t="s">
        <v>9739</v>
      </c>
      <c r="B43" t="s">
        <v>3270</v>
      </c>
    </row>
    <row r="44" spans="1:2">
      <c r="A44" t="s">
        <v>9740</v>
      </c>
      <c r="B44" t="s">
        <v>3270</v>
      </c>
    </row>
    <row r="45" spans="1:2">
      <c r="A45" t="s">
        <v>9741</v>
      </c>
      <c r="B45" t="s">
        <v>3270</v>
      </c>
    </row>
    <row r="46" spans="1:2">
      <c r="A46" t="s">
        <v>9742</v>
      </c>
      <c r="B46" t="s">
        <v>3270</v>
      </c>
    </row>
    <row r="47" spans="1:2">
      <c r="A47" t="s">
        <v>3646</v>
      </c>
      <c r="B47" t="s">
        <v>7816</v>
      </c>
    </row>
    <row r="48" spans="1:2">
      <c r="A48" t="s">
        <v>3648</v>
      </c>
      <c r="B48" t="s">
        <v>40</v>
      </c>
    </row>
    <row r="49" spans="1:2">
      <c r="A49" t="s">
        <v>3650</v>
      </c>
      <c r="B49" t="s">
        <v>9743</v>
      </c>
    </row>
    <row r="50" spans="1:2">
      <c r="A50" t="s">
        <v>9744</v>
      </c>
      <c r="B50" t="s">
        <v>7816</v>
      </c>
    </row>
    <row r="51" spans="1:2">
      <c r="A51" t="s">
        <v>9745</v>
      </c>
      <c r="B51" t="s">
        <v>40</v>
      </c>
    </row>
    <row r="52" spans="1:2">
      <c r="A52" t="s">
        <v>9746</v>
      </c>
      <c r="B52" t="s">
        <v>9743</v>
      </c>
    </row>
    <row r="53" spans="1:2">
      <c r="A53" t="s">
        <v>8294</v>
      </c>
      <c r="B53" t="s">
        <v>7816</v>
      </c>
    </row>
    <row r="54" spans="1:2">
      <c r="A54" t="s">
        <v>9747</v>
      </c>
      <c r="B54" t="s">
        <v>40</v>
      </c>
    </row>
    <row r="55" spans="1:2">
      <c r="A55" t="s">
        <v>9748</v>
      </c>
      <c r="B55" t="s">
        <v>9743</v>
      </c>
    </row>
    <row r="56" spans="1:2">
      <c r="A56" t="s">
        <v>9749</v>
      </c>
      <c r="B56" t="s">
        <v>7816</v>
      </c>
    </row>
    <row r="57" spans="1:2">
      <c r="A57" t="s">
        <v>9750</v>
      </c>
      <c r="B57" t="s">
        <v>40</v>
      </c>
    </row>
    <row r="58" spans="1:2">
      <c r="A58" t="s">
        <v>9751</v>
      </c>
      <c r="B58" t="s">
        <v>9743</v>
      </c>
    </row>
    <row r="59" spans="1:2">
      <c r="A59" t="s">
        <v>9752</v>
      </c>
      <c r="B59" t="s">
        <v>7816</v>
      </c>
    </row>
    <row r="60" spans="1:2">
      <c r="A60" t="s">
        <v>9753</v>
      </c>
      <c r="B60" t="s">
        <v>40</v>
      </c>
    </row>
    <row r="61" spans="1:2">
      <c r="A61" t="s">
        <v>9754</v>
      </c>
      <c r="B61" t="s">
        <v>9743</v>
      </c>
    </row>
    <row r="62" spans="1:2">
      <c r="A62" t="s">
        <v>3661</v>
      </c>
      <c r="B62" t="s">
        <v>3272</v>
      </c>
    </row>
    <row r="63" spans="1:2">
      <c r="A63" t="s">
        <v>9755</v>
      </c>
      <c r="B63" t="s">
        <v>3272</v>
      </c>
    </row>
    <row r="64" spans="1:2">
      <c r="A64" t="s">
        <v>9756</v>
      </c>
      <c r="B64" t="s">
        <v>3272</v>
      </c>
    </row>
    <row r="65" spans="1:2">
      <c r="A65" t="s">
        <v>9757</v>
      </c>
      <c r="B65" t="s">
        <v>3272</v>
      </c>
    </row>
    <row r="66" spans="1:2">
      <c r="A66" t="s">
        <v>9758</v>
      </c>
      <c r="B66" t="s">
        <v>3272</v>
      </c>
    </row>
    <row r="67" spans="1:2">
      <c r="A67" t="s">
        <v>3233</v>
      </c>
      <c r="B67" t="s">
        <v>3273</v>
      </c>
    </row>
    <row r="68" spans="1:2">
      <c r="A68" t="s">
        <v>9759</v>
      </c>
      <c r="B68" t="s">
        <v>3273</v>
      </c>
    </row>
    <row r="69" spans="1:2">
      <c r="A69" t="s">
        <v>9760</v>
      </c>
      <c r="B69" t="s">
        <v>3273</v>
      </c>
    </row>
    <row r="70" spans="1:2">
      <c r="A70" t="s">
        <v>9761</v>
      </c>
      <c r="B70" t="s">
        <v>3273</v>
      </c>
    </row>
    <row r="71" spans="1:2">
      <c r="A71" t="s">
        <v>9762</v>
      </c>
      <c r="B71" t="s">
        <v>3273</v>
      </c>
    </row>
    <row r="72" spans="1:2">
      <c r="A72" t="s">
        <v>3675</v>
      </c>
      <c r="B72" t="s">
        <v>45</v>
      </c>
    </row>
    <row r="73" spans="1:2">
      <c r="A73" t="s">
        <v>9763</v>
      </c>
      <c r="B73" t="s">
        <v>45</v>
      </c>
    </row>
    <row r="74" spans="1:2">
      <c r="A74" t="s">
        <v>9764</v>
      </c>
      <c r="B74" t="s">
        <v>45</v>
      </c>
    </row>
    <row r="75" spans="1:2">
      <c r="A75" t="s">
        <v>9765</v>
      </c>
      <c r="B75" t="s">
        <v>45</v>
      </c>
    </row>
    <row r="76" spans="1:2">
      <c r="A76" t="s">
        <v>9766</v>
      </c>
      <c r="B76" t="s">
        <v>45</v>
      </c>
    </row>
    <row r="77" spans="1:2">
      <c r="A77" t="s">
        <v>3683</v>
      </c>
      <c r="B77" t="s">
        <v>3274</v>
      </c>
    </row>
    <row r="78" spans="1:2">
      <c r="A78" t="s">
        <v>9767</v>
      </c>
      <c r="B78" t="s">
        <v>3274</v>
      </c>
    </row>
    <row r="79" spans="1:2">
      <c r="A79" s="148" t="s">
        <v>9768</v>
      </c>
      <c r="B79" s="148" t="s">
        <v>3274</v>
      </c>
    </row>
    <row r="80" spans="1:2">
      <c r="A80" s="148" t="s">
        <v>9769</v>
      </c>
      <c r="B80" s="148" t="s">
        <v>3274</v>
      </c>
    </row>
    <row r="81" spans="1:2">
      <c r="A81" s="148" t="s">
        <v>9770</v>
      </c>
      <c r="B81" s="148" t="s">
        <v>3274</v>
      </c>
    </row>
    <row r="82" spans="1:2">
      <c r="A82" s="148" t="s">
        <v>3691</v>
      </c>
      <c r="B82" s="148" t="s">
        <v>3275</v>
      </c>
    </row>
    <row r="83" spans="1:2">
      <c r="A83" s="148" t="s">
        <v>9771</v>
      </c>
      <c r="B83" s="148" t="s">
        <v>3275</v>
      </c>
    </row>
    <row r="84" spans="1:2">
      <c r="A84" s="148" t="s">
        <v>9772</v>
      </c>
      <c r="B84" s="148" t="s">
        <v>3275</v>
      </c>
    </row>
    <row r="85" spans="1:2">
      <c r="A85" s="148" t="s">
        <v>9773</v>
      </c>
      <c r="B85" s="148" t="s">
        <v>3275</v>
      </c>
    </row>
    <row r="86" spans="1:2">
      <c r="A86" s="148" t="s">
        <v>9774</v>
      </c>
      <c r="B86" s="148" t="s">
        <v>3275</v>
      </c>
    </row>
    <row r="87" spans="1:2">
      <c r="A87" s="219" t="s">
        <v>3699</v>
      </c>
      <c r="B87" s="148" t="s">
        <v>48</v>
      </c>
    </row>
    <row r="88" spans="1:2">
      <c r="A88" s="148" t="s">
        <v>9775</v>
      </c>
      <c r="B88" s="148" t="s">
        <v>48</v>
      </c>
    </row>
    <row r="89" spans="1:2">
      <c r="A89" s="148" t="s">
        <v>9776</v>
      </c>
      <c r="B89" s="148" t="s">
        <v>48</v>
      </c>
    </row>
    <row r="90" spans="1:2">
      <c r="A90" s="148" t="s">
        <v>9777</v>
      </c>
      <c r="B90" s="148" t="s">
        <v>48</v>
      </c>
    </row>
    <row r="91" spans="1:2">
      <c r="A91" s="148" t="s">
        <v>9778</v>
      </c>
      <c r="B91" s="148" t="s">
        <v>48</v>
      </c>
    </row>
    <row r="92" spans="1:2">
      <c r="A92" s="148" t="s">
        <v>3707</v>
      </c>
      <c r="B92" s="148" t="s">
        <v>3276</v>
      </c>
    </row>
    <row r="93" spans="1:2">
      <c r="A93" s="148" t="s">
        <v>9779</v>
      </c>
      <c r="B93" s="148" t="s">
        <v>3276</v>
      </c>
    </row>
    <row r="94" spans="1:2">
      <c r="A94" s="148" t="s">
        <v>9780</v>
      </c>
      <c r="B94" s="148" t="s">
        <v>3276</v>
      </c>
    </row>
    <row r="95" spans="1:2">
      <c r="A95" s="148" t="s">
        <v>9781</v>
      </c>
      <c r="B95" s="148" t="s">
        <v>3276</v>
      </c>
    </row>
    <row r="96" spans="1:2">
      <c r="A96" s="148" t="s">
        <v>9782</v>
      </c>
      <c r="B96" s="148" t="s">
        <v>3276</v>
      </c>
    </row>
    <row r="97" spans="1:2">
      <c r="A97" s="148" t="s">
        <v>3715</v>
      </c>
      <c r="B97" s="148" t="s">
        <v>3277</v>
      </c>
    </row>
    <row r="98" spans="1:2">
      <c r="A98" s="148" t="s">
        <v>9783</v>
      </c>
      <c r="B98" s="148" t="s">
        <v>3277</v>
      </c>
    </row>
    <row r="99" spans="1:2">
      <c r="A99" s="148" t="s">
        <v>9784</v>
      </c>
      <c r="B99" s="148" t="s">
        <v>3277</v>
      </c>
    </row>
    <row r="100" spans="1:2">
      <c r="A100" s="148" t="s">
        <v>9785</v>
      </c>
      <c r="B100" s="148" t="s">
        <v>3277</v>
      </c>
    </row>
    <row r="101" spans="1:2">
      <c r="A101" s="148" t="s">
        <v>9786</v>
      </c>
      <c r="B101" s="148" t="s">
        <v>3277</v>
      </c>
    </row>
    <row r="102" spans="1:2">
      <c r="A102" s="148" t="s">
        <v>3723</v>
      </c>
      <c r="B102" s="148" t="s">
        <v>3278</v>
      </c>
    </row>
    <row r="103" spans="1:2">
      <c r="A103" s="148" t="s">
        <v>9787</v>
      </c>
      <c r="B103" s="148" t="s">
        <v>3278</v>
      </c>
    </row>
    <row r="104" spans="1:2">
      <c r="A104" s="148" t="s">
        <v>9788</v>
      </c>
      <c r="B104" s="148" t="s">
        <v>3278</v>
      </c>
    </row>
    <row r="105" spans="1:2">
      <c r="A105" s="148" t="s">
        <v>9789</v>
      </c>
      <c r="B105" s="148" t="s">
        <v>3278</v>
      </c>
    </row>
    <row r="106" spans="1:2">
      <c r="A106" s="148" t="s">
        <v>9790</v>
      </c>
      <c r="B106" s="148" t="s">
        <v>3278</v>
      </c>
    </row>
    <row r="107" spans="1:2">
      <c r="A107" s="148" t="s">
        <v>3731</v>
      </c>
      <c r="B107" s="148" t="s">
        <v>3279</v>
      </c>
    </row>
    <row r="108" spans="1:2">
      <c r="A108" s="148" t="s">
        <v>9791</v>
      </c>
      <c r="B108" s="148" t="s">
        <v>3279</v>
      </c>
    </row>
    <row r="109" spans="1:2">
      <c r="A109" s="148" t="s">
        <v>9792</v>
      </c>
      <c r="B109" s="148" t="s">
        <v>3279</v>
      </c>
    </row>
    <row r="110" spans="1:2">
      <c r="A110" s="148" t="s">
        <v>9793</v>
      </c>
      <c r="B110" s="148" t="s">
        <v>3279</v>
      </c>
    </row>
    <row r="111" spans="1:2">
      <c r="A111" s="148" t="s">
        <v>9794</v>
      </c>
      <c r="B111" s="148" t="s">
        <v>3279</v>
      </c>
    </row>
    <row r="112" spans="1:2">
      <c r="A112" s="148" t="s">
        <v>3739</v>
      </c>
      <c r="B112" s="148" t="s">
        <v>3280</v>
      </c>
    </row>
    <row r="113" spans="1:2">
      <c r="A113" s="148" t="s">
        <v>9795</v>
      </c>
      <c r="B113" s="148" t="s">
        <v>3280</v>
      </c>
    </row>
    <row r="114" spans="1:2">
      <c r="A114" s="148" t="s">
        <v>9796</v>
      </c>
      <c r="B114" s="148" t="s">
        <v>3280</v>
      </c>
    </row>
    <row r="115" spans="1:2">
      <c r="A115" s="148" t="s">
        <v>9797</v>
      </c>
      <c r="B115" s="148" t="s">
        <v>3280</v>
      </c>
    </row>
    <row r="116" spans="1:2">
      <c r="A116" s="148" t="s">
        <v>9798</v>
      </c>
      <c r="B116" s="148" t="s">
        <v>3280</v>
      </c>
    </row>
    <row r="117" spans="1:2">
      <c r="A117" s="148" t="s">
        <v>3747</v>
      </c>
      <c r="B117" s="148" t="s">
        <v>3281</v>
      </c>
    </row>
    <row r="118" spans="1:2">
      <c r="A118" s="148" t="s">
        <v>9799</v>
      </c>
      <c r="B118" s="148" t="s">
        <v>3281</v>
      </c>
    </row>
    <row r="119" spans="1:2">
      <c r="A119" s="148" t="s">
        <v>9800</v>
      </c>
      <c r="B119" s="148" t="s">
        <v>3281</v>
      </c>
    </row>
    <row r="120" spans="1:2">
      <c r="A120" s="148" t="s">
        <v>9801</v>
      </c>
      <c r="B120" s="148" t="s">
        <v>3281</v>
      </c>
    </row>
    <row r="121" spans="1:2">
      <c r="A121" s="148" t="s">
        <v>9802</v>
      </c>
      <c r="B121" s="148" t="s">
        <v>3281</v>
      </c>
    </row>
    <row r="122" spans="1:2">
      <c r="A122" s="148" t="s">
        <v>3755</v>
      </c>
      <c r="B122" s="148" t="s">
        <v>3282</v>
      </c>
    </row>
    <row r="123" spans="1:2">
      <c r="A123" s="148" t="s">
        <v>9803</v>
      </c>
      <c r="B123" s="148" t="s">
        <v>3282</v>
      </c>
    </row>
    <row r="124" spans="1:2">
      <c r="A124" s="148" t="s">
        <v>9804</v>
      </c>
      <c r="B124" s="148" t="s">
        <v>3282</v>
      </c>
    </row>
    <row r="125" spans="1:2">
      <c r="A125" s="148" t="s">
        <v>9805</v>
      </c>
      <c r="B125" s="148" t="s">
        <v>3282</v>
      </c>
    </row>
    <row r="126" spans="1:2">
      <c r="A126" s="148" t="s">
        <v>9806</v>
      </c>
      <c r="B126" s="148" t="s">
        <v>3282</v>
      </c>
    </row>
    <row r="127" spans="1:2">
      <c r="A127" s="148" t="s">
        <v>3763</v>
      </c>
      <c r="B127" s="148" t="s">
        <v>3283</v>
      </c>
    </row>
    <row r="128" spans="1:2">
      <c r="A128" s="148" t="s">
        <v>7834</v>
      </c>
      <c r="B128" s="148" t="s">
        <v>3283</v>
      </c>
    </row>
    <row r="129" spans="1:2">
      <c r="A129" s="148" t="s">
        <v>9807</v>
      </c>
      <c r="B129" s="148" t="s">
        <v>3283</v>
      </c>
    </row>
    <row r="130" spans="1:2">
      <c r="A130" s="173" t="s">
        <v>9808</v>
      </c>
      <c r="B130" s="174" t="s">
        <v>3283</v>
      </c>
    </row>
    <row r="131" spans="1:2">
      <c r="A131" s="173" t="s">
        <v>9809</v>
      </c>
      <c r="B131" s="174" t="s">
        <v>3283</v>
      </c>
    </row>
    <row r="132" spans="1:2">
      <c r="A132" s="173" t="s">
        <v>3771</v>
      </c>
      <c r="B132" s="174" t="s">
        <v>3284</v>
      </c>
    </row>
    <row r="133" spans="1:2">
      <c r="A133" s="173" t="s">
        <v>9810</v>
      </c>
      <c r="B133" s="174" t="s">
        <v>3284</v>
      </c>
    </row>
    <row r="134" spans="1:2">
      <c r="A134" s="173" t="s">
        <v>9811</v>
      </c>
      <c r="B134" s="174" t="s">
        <v>3284</v>
      </c>
    </row>
    <row r="135" spans="1:2">
      <c r="A135" s="173" t="s">
        <v>9812</v>
      </c>
      <c r="B135" s="174" t="s">
        <v>3284</v>
      </c>
    </row>
    <row r="136" spans="1:2">
      <c r="A136" s="173" t="s">
        <v>9813</v>
      </c>
      <c r="B136" s="174" t="s">
        <v>3284</v>
      </c>
    </row>
    <row r="137" spans="1:2">
      <c r="A137" s="173" t="s">
        <v>3779</v>
      </c>
      <c r="B137" s="174" t="s">
        <v>3285</v>
      </c>
    </row>
    <row r="138" spans="1:2">
      <c r="A138" s="173" t="s">
        <v>9814</v>
      </c>
      <c r="B138" s="174" t="s">
        <v>3285</v>
      </c>
    </row>
    <row r="139" spans="1:2">
      <c r="A139" s="173" t="s">
        <v>9815</v>
      </c>
      <c r="B139" s="174" t="s">
        <v>3285</v>
      </c>
    </row>
    <row r="140" spans="1:2">
      <c r="A140" s="173" t="s">
        <v>9816</v>
      </c>
      <c r="B140" s="174" t="s">
        <v>3285</v>
      </c>
    </row>
    <row r="141" spans="1:2">
      <c r="A141" s="173" t="s">
        <v>9817</v>
      </c>
      <c r="B141" s="174" t="s">
        <v>3285</v>
      </c>
    </row>
    <row r="142" spans="1:2">
      <c r="A142" s="173" t="s">
        <v>3787</v>
      </c>
      <c r="B142" s="174" t="s">
        <v>3286</v>
      </c>
    </row>
    <row r="143" spans="1:2">
      <c r="A143" s="173" t="s">
        <v>9818</v>
      </c>
      <c r="B143" s="174" t="s">
        <v>3286</v>
      </c>
    </row>
    <row r="144" spans="1:2">
      <c r="A144" s="173" t="s">
        <v>8295</v>
      </c>
      <c r="B144" s="174" t="s">
        <v>3286</v>
      </c>
    </row>
    <row r="145" spans="1:2">
      <c r="A145" s="173" t="s">
        <v>9819</v>
      </c>
      <c r="B145" s="174" t="s">
        <v>3286</v>
      </c>
    </row>
    <row r="146" spans="1:2">
      <c r="A146" s="173" t="s">
        <v>9820</v>
      </c>
      <c r="B146" s="174" t="s">
        <v>3286</v>
      </c>
    </row>
    <row r="147" spans="1:2">
      <c r="A147" s="165" t="s">
        <v>3795</v>
      </c>
      <c r="B147" t="s">
        <v>3287</v>
      </c>
    </row>
    <row r="148" spans="1:2">
      <c r="A148" s="165" t="s">
        <v>9821</v>
      </c>
      <c r="B148" t="s">
        <v>3287</v>
      </c>
    </row>
    <row r="149" spans="1:2">
      <c r="A149" s="165" t="s">
        <v>9822</v>
      </c>
      <c r="B149" t="s">
        <v>3287</v>
      </c>
    </row>
    <row r="150" spans="1:2">
      <c r="A150" s="165" t="s">
        <v>9823</v>
      </c>
      <c r="B150" t="s">
        <v>3287</v>
      </c>
    </row>
    <row r="151" spans="1:2">
      <c r="A151" s="165" t="s">
        <v>9824</v>
      </c>
      <c r="B151" t="s">
        <v>3287</v>
      </c>
    </row>
    <row r="152" spans="1:2">
      <c r="A152" s="165" t="s">
        <v>3803</v>
      </c>
      <c r="B152" t="s">
        <v>3288</v>
      </c>
    </row>
    <row r="153" spans="1:2">
      <c r="A153" s="165" t="s">
        <v>9825</v>
      </c>
      <c r="B153" t="s">
        <v>3288</v>
      </c>
    </row>
    <row r="154" spans="1:2">
      <c r="A154" s="165" t="s">
        <v>9826</v>
      </c>
      <c r="B154" t="s">
        <v>3288</v>
      </c>
    </row>
    <row r="155" spans="1:2">
      <c r="A155" s="165" t="s">
        <v>9827</v>
      </c>
      <c r="B155" t="s">
        <v>3288</v>
      </c>
    </row>
    <row r="156" spans="1:2">
      <c r="A156" s="165" t="s">
        <v>9828</v>
      </c>
      <c r="B156" t="s">
        <v>3288</v>
      </c>
    </row>
    <row r="157" spans="1:2">
      <c r="A157" s="165" t="s">
        <v>3204</v>
      </c>
      <c r="B157" t="s">
        <v>3289</v>
      </c>
    </row>
    <row r="158" spans="1:2">
      <c r="A158" s="165" t="s">
        <v>8273</v>
      </c>
      <c r="B158" t="s">
        <v>3289</v>
      </c>
    </row>
    <row r="159" spans="1:2">
      <c r="A159" s="165" t="s">
        <v>8268</v>
      </c>
      <c r="B159" t="s">
        <v>3289</v>
      </c>
    </row>
    <row r="160" spans="1:2">
      <c r="A160" s="165" t="s">
        <v>9829</v>
      </c>
      <c r="B160" t="s">
        <v>3289</v>
      </c>
    </row>
    <row r="161" spans="1:2">
      <c r="A161" s="165" t="s">
        <v>8285</v>
      </c>
      <c r="B161" t="s">
        <v>3289</v>
      </c>
    </row>
    <row r="162" spans="1:2">
      <c r="A162" s="165" t="s">
        <v>3216</v>
      </c>
      <c r="B162" t="s">
        <v>3290</v>
      </c>
    </row>
    <row r="163" spans="1:2">
      <c r="A163" s="165" t="s">
        <v>9830</v>
      </c>
      <c r="B163" t="s">
        <v>3290</v>
      </c>
    </row>
    <row r="164" spans="1:2">
      <c r="A164" s="165" t="s">
        <v>9831</v>
      </c>
      <c r="B164" t="s">
        <v>3290</v>
      </c>
    </row>
    <row r="165" spans="1:2">
      <c r="A165" s="165" t="s">
        <v>9832</v>
      </c>
      <c r="B165" t="s">
        <v>3290</v>
      </c>
    </row>
    <row r="166" spans="1:2">
      <c r="A166" s="165" t="s">
        <v>9833</v>
      </c>
      <c r="B166" t="s">
        <v>3290</v>
      </c>
    </row>
    <row r="167" spans="1:2">
      <c r="A167" s="165" t="s">
        <v>3824</v>
      </c>
      <c r="B167" t="s">
        <v>3291</v>
      </c>
    </row>
    <row r="168" spans="1:2">
      <c r="A168" s="165" t="s">
        <v>9834</v>
      </c>
      <c r="B168" t="s">
        <v>3291</v>
      </c>
    </row>
    <row r="169" spans="1:2">
      <c r="A169" s="165" t="s">
        <v>9835</v>
      </c>
      <c r="B169" t="s">
        <v>3291</v>
      </c>
    </row>
    <row r="170" spans="1:2">
      <c r="A170" s="165" t="s">
        <v>9836</v>
      </c>
      <c r="B170" t="s">
        <v>3291</v>
      </c>
    </row>
    <row r="171" spans="1:2">
      <c r="A171" s="165" t="s">
        <v>9837</v>
      </c>
      <c r="B171" t="s">
        <v>3291</v>
      </c>
    </row>
    <row r="172" spans="1:2">
      <c r="A172" s="165" t="s">
        <v>3832</v>
      </c>
      <c r="B172" t="s">
        <v>3292</v>
      </c>
    </row>
    <row r="173" spans="1:2">
      <c r="A173" s="165" t="s">
        <v>8289</v>
      </c>
      <c r="B173" t="s">
        <v>3292</v>
      </c>
    </row>
    <row r="174" spans="1:2">
      <c r="A174" s="165" t="s">
        <v>8255</v>
      </c>
      <c r="B174" t="s">
        <v>3292</v>
      </c>
    </row>
    <row r="175" spans="1:2">
      <c r="A175" s="165" t="s">
        <v>9838</v>
      </c>
      <c r="B175" t="s">
        <v>3292</v>
      </c>
    </row>
    <row r="176" spans="1:2">
      <c r="A176" s="165" t="s">
        <v>8284</v>
      </c>
      <c r="B176" t="s">
        <v>3292</v>
      </c>
    </row>
    <row r="177" spans="1:2">
      <c r="A177" s="165" t="s">
        <v>3839</v>
      </c>
      <c r="B177" t="s">
        <v>3293</v>
      </c>
    </row>
    <row r="178" spans="1:2">
      <c r="A178" s="165" t="s">
        <v>9839</v>
      </c>
      <c r="B178" t="s">
        <v>3293</v>
      </c>
    </row>
    <row r="179" spans="1:2">
      <c r="A179" s="165" t="s">
        <v>9840</v>
      </c>
      <c r="B179" t="s">
        <v>3293</v>
      </c>
    </row>
    <row r="180" spans="1:2">
      <c r="A180" s="165" t="s">
        <v>9841</v>
      </c>
      <c r="B180" t="s">
        <v>3293</v>
      </c>
    </row>
    <row r="181" spans="1:2">
      <c r="A181" s="165" t="s">
        <v>9842</v>
      </c>
      <c r="B181" t="s">
        <v>3293</v>
      </c>
    </row>
    <row r="182" spans="1:2">
      <c r="A182" s="165" t="s">
        <v>3218</v>
      </c>
      <c r="B182" t="s">
        <v>2172</v>
      </c>
    </row>
    <row r="183" spans="1:2">
      <c r="A183" s="165" t="s">
        <v>8281</v>
      </c>
      <c r="B183" t="s">
        <v>2172</v>
      </c>
    </row>
    <row r="184" spans="1:2">
      <c r="A184" s="165" t="s">
        <v>8256</v>
      </c>
      <c r="B184" t="s">
        <v>2172</v>
      </c>
    </row>
    <row r="185" spans="1:2">
      <c r="A185" s="165" t="s">
        <v>9843</v>
      </c>
      <c r="B185" t="s">
        <v>2172</v>
      </c>
    </row>
    <row r="186" spans="1:2">
      <c r="A186" s="165" t="s">
        <v>9844</v>
      </c>
      <c r="B186" t="s">
        <v>2172</v>
      </c>
    </row>
    <row r="187" spans="1:2">
      <c r="A187" s="165" t="s">
        <v>3852</v>
      </c>
      <c r="B187" t="s">
        <v>3294</v>
      </c>
    </row>
    <row r="188" spans="1:2">
      <c r="A188" s="165" t="s">
        <v>9845</v>
      </c>
      <c r="B188" t="s">
        <v>3294</v>
      </c>
    </row>
    <row r="189" spans="1:2">
      <c r="A189" s="165" t="s">
        <v>9846</v>
      </c>
      <c r="B189" t="s">
        <v>3294</v>
      </c>
    </row>
    <row r="190" spans="1:2">
      <c r="A190" s="165" t="s">
        <v>9847</v>
      </c>
      <c r="B190" t="s">
        <v>3294</v>
      </c>
    </row>
    <row r="191" spans="1:2">
      <c r="A191" s="165" t="s">
        <v>9848</v>
      </c>
      <c r="B191" t="s">
        <v>3294</v>
      </c>
    </row>
    <row r="192" spans="1:2">
      <c r="A192" s="165" t="s">
        <v>3860</v>
      </c>
      <c r="B192" t="s">
        <v>3295</v>
      </c>
    </row>
    <row r="193" spans="1:2">
      <c r="A193" s="165" t="s">
        <v>9849</v>
      </c>
      <c r="B193" t="s">
        <v>3295</v>
      </c>
    </row>
    <row r="194" spans="1:2">
      <c r="A194" t="s">
        <v>9850</v>
      </c>
      <c r="B194" t="s">
        <v>3295</v>
      </c>
    </row>
    <row r="195" spans="1:2">
      <c r="A195" t="s">
        <v>9851</v>
      </c>
      <c r="B195" t="s">
        <v>3295</v>
      </c>
    </row>
    <row r="196" spans="1:2">
      <c r="A196" t="s">
        <v>9852</v>
      </c>
      <c r="B196" t="s">
        <v>3295</v>
      </c>
    </row>
    <row r="197" spans="1:2">
      <c r="A197" t="s">
        <v>3221</v>
      </c>
      <c r="B197" t="s">
        <v>3296</v>
      </c>
    </row>
    <row r="198" spans="1:2">
      <c r="A198" t="s">
        <v>8278</v>
      </c>
      <c r="B198" t="s">
        <v>3296</v>
      </c>
    </row>
    <row r="199" spans="1:2">
      <c r="A199" t="s">
        <v>9853</v>
      </c>
      <c r="B199" t="s">
        <v>3296</v>
      </c>
    </row>
    <row r="200" spans="1:2">
      <c r="A200" t="s">
        <v>9854</v>
      </c>
      <c r="B200" t="s">
        <v>3296</v>
      </c>
    </row>
    <row r="201" spans="1:2">
      <c r="A201" t="s">
        <v>8287</v>
      </c>
      <c r="B201" t="s">
        <v>3296</v>
      </c>
    </row>
    <row r="202" spans="1:2">
      <c r="A202" s="165" t="s">
        <v>3874</v>
      </c>
      <c r="B202" t="s">
        <v>3297</v>
      </c>
    </row>
    <row r="203" spans="1:2">
      <c r="A203" s="165" t="s">
        <v>9855</v>
      </c>
      <c r="B203" t="s">
        <v>3297</v>
      </c>
    </row>
    <row r="204" spans="1:2">
      <c r="A204" s="165" t="s">
        <v>9856</v>
      </c>
      <c r="B204" t="s">
        <v>3297</v>
      </c>
    </row>
    <row r="205" spans="1:2">
      <c r="A205" s="165" t="s">
        <v>9857</v>
      </c>
      <c r="B205" t="s">
        <v>3297</v>
      </c>
    </row>
    <row r="206" spans="1:2">
      <c r="A206" s="165" t="s">
        <v>9858</v>
      </c>
      <c r="B206" t="s">
        <v>3297</v>
      </c>
    </row>
    <row r="207" spans="1:2">
      <c r="A207" s="165" t="s">
        <v>3882</v>
      </c>
      <c r="B207" t="s">
        <v>3298</v>
      </c>
    </row>
    <row r="208" spans="1:2">
      <c r="A208" s="165" t="s">
        <v>9859</v>
      </c>
      <c r="B208" t="s">
        <v>3298</v>
      </c>
    </row>
    <row r="209" spans="1:2">
      <c r="A209" s="165" t="s">
        <v>9860</v>
      </c>
      <c r="B209" t="s">
        <v>3298</v>
      </c>
    </row>
    <row r="210" spans="1:2">
      <c r="A210" s="165" t="s">
        <v>9861</v>
      </c>
      <c r="B210" t="s">
        <v>3298</v>
      </c>
    </row>
    <row r="211" spans="1:2">
      <c r="A211" s="165" t="s">
        <v>9862</v>
      </c>
      <c r="B211" t="s">
        <v>3298</v>
      </c>
    </row>
    <row r="212" spans="1:2">
      <c r="A212" s="165" t="s">
        <v>3890</v>
      </c>
      <c r="B212" t="s">
        <v>115</v>
      </c>
    </row>
    <row r="213" spans="1:2">
      <c r="A213" s="165" t="s">
        <v>3898</v>
      </c>
      <c r="B213" t="s">
        <v>115</v>
      </c>
    </row>
    <row r="214" spans="1:2">
      <c r="A214" s="165" t="s">
        <v>3902</v>
      </c>
      <c r="B214" t="s">
        <v>115</v>
      </c>
    </row>
    <row r="215" spans="1:2">
      <c r="A215" s="165" t="s">
        <v>9863</v>
      </c>
      <c r="B215" t="s">
        <v>115</v>
      </c>
    </row>
    <row r="216" spans="1:2">
      <c r="A216" s="165" t="s">
        <v>9864</v>
      </c>
      <c r="B216" t="s">
        <v>115</v>
      </c>
    </row>
    <row r="217" spans="1:2">
      <c r="A217" s="165" t="s">
        <v>3906</v>
      </c>
      <c r="B217" t="s">
        <v>3299</v>
      </c>
    </row>
    <row r="218" spans="1:2">
      <c r="A218" s="165" t="s">
        <v>9865</v>
      </c>
      <c r="B218" t="s">
        <v>3299</v>
      </c>
    </row>
    <row r="219" spans="1:2">
      <c r="A219" s="165" t="s">
        <v>9866</v>
      </c>
      <c r="B219" t="s">
        <v>3299</v>
      </c>
    </row>
    <row r="220" spans="1:2">
      <c r="A220" s="165" t="s">
        <v>9867</v>
      </c>
      <c r="B220" t="s">
        <v>3299</v>
      </c>
    </row>
    <row r="221" spans="1:2">
      <c r="A221" s="165" t="s">
        <v>9868</v>
      </c>
      <c r="B221" t="s">
        <v>3299</v>
      </c>
    </row>
    <row r="222" spans="1:2">
      <c r="A222" s="165" t="s">
        <v>3914</v>
      </c>
      <c r="B222" t="s">
        <v>3300</v>
      </c>
    </row>
    <row r="223" spans="1:2">
      <c r="A223" s="165" t="s">
        <v>9869</v>
      </c>
      <c r="B223" t="s">
        <v>3300</v>
      </c>
    </row>
    <row r="224" spans="1:2">
      <c r="A224" s="165" t="s">
        <v>9870</v>
      </c>
      <c r="B224" t="s">
        <v>3300</v>
      </c>
    </row>
    <row r="225" spans="1:2">
      <c r="A225" s="165" t="s">
        <v>9871</v>
      </c>
      <c r="B225" t="s">
        <v>3300</v>
      </c>
    </row>
    <row r="226" spans="1:2">
      <c r="A226" s="165" t="s">
        <v>9872</v>
      </c>
      <c r="B226" t="s">
        <v>3300</v>
      </c>
    </row>
    <row r="227" spans="1:2">
      <c r="A227" s="165" t="s">
        <v>3922</v>
      </c>
      <c r="B227" t="s">
        <v>3301</v>
      </c>
    </row>
    <row r="228" spans="1:2">
      <c r="A228" s="165" t="s">
        <v>9873</v>
      </c>
      <c r="B228" t="s">
        <v>3301</v>
      </c>
    </row>
    <row r="229" spans="1:2">
      <c r="A229" s="165" t="s">
        <v>9874</v>
      </c>
      <c r="B229" t="s">
        <v>3301</v>
      </c>
    </row>
    <row r="230" spans="1:2">
      <c r="A230" s="165" t="s">
        <v>9875</v>
      </c>
      <c r="B230" t="s">
        <v>3301</v>
      </c>
    </row>
    <row r="231" spans="1:2">
      <c r="A231" s="165" t="s">
        <v>9876</v>
      </c>
      <c r="B231" t="s">
        <v>3301</v>
      </c>
    </row>
    <row r="232" spans="1:2">
      <c r="A232" s="165" t="s">
        <v>3930</v>
      </c>
      <c r="B232" t="s">
        <v>3302</v>
      </c>
    </row>
    <row r="233" spans="1:2">
      <c r="A233" s="165" t="s">
        <v>9877</v>
      </c>
      <c r="B233" t="s">
        <v>3302</v>
      </c>
    </row>
    <row r="234" spans="1:2">
      <c r="A234" s="165" t="s">
        <v>9878</v>
      </c>
      <c r="B234" t="s">
        <v>3302</v>
      </c>
    </row>
    <row r="235" spans="1:2">
      <c r="A235" s="165" t="s">
        <v>9879</v>
      </c>
      <c r="B235" t="s">
        <v>3302</v>
      </c>
    </row>
    <row r="236" spans="1:2">
      <c r="A236" s="165" t="s">
        <v>9880</v>
      </c>
      <c r="B236" t="s">
        <v>3302</v>
      </c>
    </row>
    <row r="237" spans="1:2">
      <c r="A237" s="165" t="s">
        <v>3938</v>
      </c>
      <c r="B237" t="s">
        <v>3303</v>
      </c>
    </row>
    <row r="238" spans="1:2">
      <c r="A238" s="165" t="s">
        <v>9881</v>
      </c>
      <c r="B238" t="s">
        <v>3303</v>
      </c>
    </row>
    <row r="239" spans="1:2">
      <c r="A239" s="165" t="s">
        <v>9882</v>
      </c>
      <c r="B239" t="s">
        <v>3303</v>
      </c>
    </row>
    <row r="240" spans="1:2">
      <c r="A240" s="165" t="s">
        <v>9883</v>
      </c>
      <c r="B240" t="s">
        <v>3303</v>
      </c>
    </row>
    <row r="241" spans="1:2">
      <c r="A241" s="165" t="s">
        <v>9884</v>
      </c>
      <c r="B241" t="s">
        <v>3303</v>
      </c>
    </row>
    <row r="242" spans="1:2">
      <c r="A242" s="165" t="s">
        <v>3946</v>
      </c>
      <c r="B242" t="s">
        <v>3304</v>
      </c>
    </row>
    <row r="243" spans="1:2">
      <c r="A243" s="165" t="s">
        <v>9885</v>
      </c>
      <c r="B243" t="s">
        <v>3304</v>
      </c>
    </row>
    <row r="244" spans="1:2">
      <c r="A244" s="165" t="s">
        <v>9886</v>
      </c>
      <c r="B244" t="s">
        <v>3304</v>
      </c>
    </row>
    <row r="245" spans="1:2">
      <c r="A245" s="165" t="s">
        <v>9887</v>
      </c>
      <c r="B245" t="s">
        <v>3304</v>
      </c>
    </row>
    <row r="246" spans="1:2">
      <c r="A246" s="165" t="s">
        <v>9888</v>
      </c>
      <c r="B246" t="s">
        <v>3304</v>
      </c>
    </row>
    <row r="247" spans="1:2">
      <c r="A247" s="165" t="s">
        <v>3954</v>
      </c>
      <c r="B247" t="s">
        <v>3305</v>
      </c>
    </row>
    <row r="248" spans="1:2">
      <c r="A248" s="165" t="s">
        <v>9889</v>
      </c>
      <c r="B248" t="s">
        <v>3305</v>
      </c>
    </row>
    <row r="249" spans="1:2">
      <c r="A249" s="165" t="s">
        <v>9890</v>
      </c>
      <c r="B249" t="s">
        <v>3305</v>
      </c>
    </row>
    <row r="250" spans="1:2">
      <c r="A250" s="165" t="s">
        <v>9891</v>
      </c>
      <c r="B250" t="s">
        <v>3305</v>
      </c>
    </row>
    <row r="251" spans="1:2">
      <c r="A251" s="165" t="s">
        <v>9892</v>
      </c>
      <c r="B251" t="s">
        <v>3305</v>
      </c>
    </row>
    <row r="252" spans="1:2">
      <c r="A252" s="165" t="s">
        <v>3962</v>
      </c>
      <c r="B252" t="s">
        <v>3306</v>
      </c>
    </row>
    <row r="253" spans="1:2">
      <c r="A253" s="165" t="s">
        <v>9893</v>
      </c>
      <c r="B253" t="s">
        <v>3306</v>
      </c>
    </row>
    <row r="254" spans="1:2">
      <c r="A254" s="165" t="s">
        <v>9894</v>
      </c>
      <c r="B254" t="s">
        <v>3306</v>
      </c>
    </row>
    <row r="255" spans="1:2">
      <c r="A255" s="165" t="s">
        <v>9895</v>
      </c>
      <c r="B255" t="s">
        <v>3306</v>
      </c>
    </row>
    <row r="256" spans="1:2">
      <c r="A256" s="165" t="s">
        <v>9896</v>
      </c>
      <c r="B256" t="s">
        <v>3306</v>
      </c>
    </row>
    <row r="257" spans="1:2">
      <c r="A257" s="165" t="s">
        <v>3970</v>
      </c>
      <c r="B257" t="s">
        <v>3307</v>
      </c>
    </row>
    <row r="258" spans="1:2">
      <c r="A258" s="165" t="s">
        <v>9897</v>
      </c>
      <c r="B258" t="s">
        <v>3307</v>
      </c>
    </row>
    <row r="259" spans="1:2">
      <c r="A259" s="165" t="s">
        <v>9898</v>
      </c>
      <c r="B259" t="s">
        <v>3307</v>
      </c>
    </row>
    <row r="260" spans="1:2">
      <c r="A260" s="165" t="s">
        <v>9899</v>
      </c>
      <c r="B260" t="s">
        <v>3307</v>
      </c>
    </row>
    <row r="261" spans="1:2">
      <c r="A261" s="165" t="s">
        <v>9900</v>
      </c>
      <c r="B261" t="s">
        <v>3307</v>
      </c>
    </row>
    <row r="262" spans="1:2">
      <c r="A262" s="165" t="s">
        <v>3978</v>
      </c>
      <c r="B262" t="s">
        <v>3308</v>
      </c>
    </row>
    <row r="263" spans="1:2">
      <c r="A263" s="165" t="s">
        <v>9901</v>
      </c>
      <c r="B263" t="s">
        <v>3308</v>
      </c>
    </row>
    <row r="264" spans="1:2">
      <c r="A264" s="165" t="s">
        <v>9902</v>
      </c>
      <c r="B264" t="s">
        <v>3308</v>
      </c>
    </row>
    <row r="265" spans="1:2">
      <c r="A265" s="165" t="s">
        <v>9903</v>
      </c>
      <c r="B265" t="s">
        <v>3308</v>
      </c>
    </row>
    <row r="266" spans="1:2">
      <c r="A266" s="165" t="s">
        <v>9904</v>
      </c>
      <c r="B266" t="s">
        <v>3308</v>
      </c>
    </row>
    <row r="267" spans="1:2">
      <c r="A267" s="165" t="s">
        <v>3986</v>
      </c>
      <c r="B267" t="s">
        <v>3309</v>
      </c>
    </row>
    <row r="268" spans="1:2">
      <c r="A268" s="165" t="s">
        <v>9905</v>
      </c>
      <c r="B268" t="s">
        <v>3309</v>
      </c>
    </row>
    <row r="269" spans="1:2">
      <c r="A269" s="165" t="s">
        <v>9906</v>
      </c>
      <c r="B269" t="s">
        <v>3309</v>
      </c>
    </row>
    <row r="270" spans="1:2">
      <c r="A270" s="165" t="s">
        <v>9907</v>
      </c>
      <c r="B270" t="s">
        <v>3309</v>
      </c>
    </row>
    <row r="271" spans="1:2">
      <c r="A271" s="165" t="s">
        <v>9908</v>
      </c>
      <c r="B271" t="s">
        <v>3309</v>
      </c>
    </row>
    <row r="272" spans="1:2">
      <c r="A272" s="165" t="s">
        <v>3994</v>
      </c>
      <c r="B272" t="s">
        <v>3310</v>
      </c>
    </row>
    <row r="273" spans="1:2">
      <c r="A273" s="165" t="s">
        <v>9909</v>
      </c>
      <c r="B273" t="s">
        <v>3310</v>
      </c>
    </row>
    <row r="274" spans="1:2">
      <c r="A274" s="165" t="s">
        <v>9910</v>
      </c>
      <c r="B274" t="s">
        <v>3310</v>
      </c>
    </row>
    <row r="275" spans="1:2">
      <c r="A275" s="165" t="s">
        <v>9911</v>
      </c>
      <c r="B275" t="s">
        <v>3310</v>
      </c>
    </row>
    <row r="276" spans="1:2">
      <c r="A276" s="165" t="s">
        <v>9912</v>
      </c>
      <c r="B276" t="s">
        <v>3310</v>
      </c>
    </row>
    <row r="277" spans="1:2">
      <c r="A277" s="165" t="s">
        <v>4002</v>
      </c>
      <c r="B277" t="s">
        <v>3311</v>
      </c>
    </row>
    <row r="278" spans="1:2">
      <c r="A278" s="165" t="s">
        <v>9913</v>
      </c>
      <c r="B278" t="s">
        <v>3311</v>
      </c>
    </row>
    <row r="279" spans="1:2">
      <c r="A279" s="165" t="s">
        <v>9914</v>
      </c>
      <c r="B279" t="s">
        <v>3311</v>
      </c>
    </row>
    <row r="280" spans="1:2">
      <c r="A280" s="165" t="s">
        <v>9915</v>
      </c>
      <c r="B280" t="s">
        <v>3311</v>
      </c>
    </row>
    <row r="281" spans="1:2">
      <c r="A281" s="165" t="s">
        <v>9916</v>
      </c>
      <c r="B281" t="s">
        <v>3311</v>
      </c>
    </row>
    <row r="282" spans="1:2">
      <c r="A282" s="165" t="s">
        <v>3222</v>
      </c>
      <c r="B282" t="s">
        <v>3312</v>
      </c>
    </row>
    <row r="283" spans="1:2">
      <c r="A283" s="165" t="s">
        <v>7864</v>
      </c>
      <c r="B283" t="s">
        <v>3312</v>
      </c>
    </row>
    <row r="284" spans="1:2">
      <c r="A284" s="165" t="s">
        <v>8269</v>
      </c>
      <c r="B284" t="s">
        <v>3312</v>
      </c>
    </row>
    <row r="285" spans="1:2">
      <c r="A285" s="165" t="s">
        <v>9917</v>
      </c>
      <c r="B285" t="s">
        <v>3312</v>
      </c>
    </row>
    <row r="286" spans="1:2">
      <c r="A286" s="165" t="s">
        <v>9918</v>
      </c>
      <c r="B286" s="1" t="s">
        <v>3312</v>
      </c>
    </row>
    <row r="287" spans="1:2">
      <c r="A287" s="165" t="s">
        <v>4016</v>
      </c>
      <c r="B287" s="1" t="s">
        <v>3313</v>
      </c>
    </row>
    <row r="288" spans="1:2">
      <c r="A288" s="166" t="s">
        <v>9919</v>
      </c>
      <c r="B288" s="153" t="s">
        <v>3313</v>
      </c>
    </row>
    <row r="289" spans="1:2">
      <c r="A289" s="165" t="s">
        <v>9920</v>
      </c>
      <c r="B289" s="1" t="s">
        <v>3313</v>
      </c>
    </row>
    <row r="290" spans="1:2">
      <c r="A290" s="165" t="s">
        <v>9921</v>
      </c>
      <c r="B290" s="1" t="s">
        <v>3313</v>
      </c>
    </row>
    <row r="291" spans="1:2">
      <c r="A291" s="165" t="s">
        <v>9922</v>
      </c>
      <c r="B291" s="1" t="s">
        <v>3313</v>
      </c>
    </row>
    <row r="292" spans="1:2">
      <c r="A292" s="165" t="s">
        <v>4024</v>
      </c>
      <c r="B292" s="1" t="s">
        <v>3314</v>
      </c>
    </row>
    <row r="293" spans="1:2">
      <c r="A293" s="165" t="s">
        <v>9923</v>
      </c>
      <c r="B293" s="1" t="s">
        <v>3314</v>
      </c>
    </row>
    <row r="294" spans="1:2">
      <c r="A294" s="165" t="s">
        <v>9924</v>
      </c>
      <c r="B294" s="1" t="s">
        <v>3314</v>
      </c>
    </row>
    <row r="295" spans="1:2">
      <c r="A295" s="165" t="s">
        <v>9925</v>
      </c>
      <c r="B295" s="1" t="s">
        <v>3314</v>
      </c>
    </row>
    <row r="296" spans="1:2">
      <c r="A296" s="165" t="s">
        <v>9926</v>
      </c>
      <c r="B296" s="1" t="s">
        <v>3314</v>
      </c>
    </row>
    <row r="297" spans="1:2">
      <c r="A297" s="165" t="s">
        <v>3205</v>
      </c>
      <c r="B297" s="1" t="s">
        <v>3315</v>
      </c>
    </row>
    <row r="298" spans="1:2">
      <c r="A298" s="165" t="s">
        <v>8274</v>
      </c>
      <c r="B298" s="1" t="s">
        <v>3315</v>
      </c>
    </row>
    <row r="299" spans="1:2">
      <c r="A299" s="165" t="s">
        <v>8267</v>
      </c>
      <c r="B299" s="1" t="s">
        <v>3315</v>
      </c>
    </row>
    <row r="300" spans="1:2">
      <c r="A300" s="165" t="s">
        <v>9927</v>
      </c>
      <c r="B300" s="1" t="s">
        <v>3315</v>
      </c>
    </row>
    <row r="301" spans="1:2">
      <c r="A301" s="165" t="s">
        <v>8283</v>
      </c>
      <c r="B301" s="1" t="s">
        <v>3315</v>
      </c>
    </row>
    <row r="302" spans="1:2">
      <c r="A302" s="165" t="s">
        <v>4039</v>
      </c>
      <c r="B302" s="1" t="s">
        <v>3316</v>
      </c>
    </row>
    <row r="303" spans="1:2">
      <c r="A303" s="165" t="s">
        <v>9928</v>
      </c>
      <c r="B303" s="1" t="s">
        <v>3316</v>
      </c>
    </row>
    <row r="304" spans="1:2">
      <c r="A304" s="165" t="s">
        <v>9929</v>
      </c>
      <c r="B304" s="1" t="s">
        <v>3316</v>
      </c>
    </row>
    <row r="305" spans="1:2">
      <c r="A305" s="165" t="s">
        <v>9930</v>
      </c>
      <c r="B305" s="1" t="s">
        <v>3316</v>
      </c>
    </row>
    <row r="306" spans="1:2">
      <c r="A306" s="165" t="s">
        <v>9931</v>
      </c>
      <c r="B306" s="1" t="s">
        <v>3316</v>
      </c>
    </row>
    <row r="307" spans="1:2">
      <c r="A307" s="165" t="s">
        <v>4047</v>
      </c>
      <c r="B307" s="1" t="s">
        <v>3317</v>
      </c>
    </row>
    <row r="308" spans="1:2">
      <c r="A308" s="165" t="s">
        <v>9932</v>
      </c>
      <c r="B308" s="1" t="s">
        <v>3317</v>
      </c>
    </row>
    <row r="309" spans="1:2">
      <c r="A309" s="165" t="s">
        <v>9933</v>
      </c>
      <c r="B309" s="1" t="s">
        <v>3317</v>
      </c>
    </row>
    <row r="310" spans="1:2">
      <c r="A310" s="165" t="s">
        <v>9934</v>
      </c>
      <c r="B310" s="1" t="s">
        <v>3317</v>
      </c>
    </row>
    <row r="311" spans="1:2">
      <c r="A311" s="165" t="s">
        <v>9935</v>
      </c>
      <c r="B311" s="1" t="s">
        <v>3317</v>
      </c>
    </row>
    <row r="312" spans="1:2">
      <c r="A312" s="165" t="s">
        <v>4055</v>
      </c>
      <c r="B312" s="1" t="s">
        <v>3318</v>
      </c>
    </row>
    <row r="313" spans="1:2">
      <c r="A313" s="165" t="s">
        <v>8292</v>
      </c>
      <c r="B313" s="1" t="s">
        <v>3318</v>
      </c>
    </row>
    <row r="314" spans="1:2">
      <c r="A314" s="165" t="s">
        <v>8271</v>
      </c>
      <c r="B314" s="1" t="s">
        <v>3318</v>
      </c>
    </row>
    <row r="315" spans="1:2">
      <c r="A315" s="165" t="s">
        <v>9936</v>
      </c>
      <c r="B315" s="1" t="s">
        <v>3318</v>
      </c>
    </row>
    <row r="316" spans="1:2">
      <c r="A316" s="165" t="s">
        <v>9937</v>
      </c>
      <c r="B316" s="1" t="s">
        <v>3318</v>
      </c>
    </row>
    <row r="317" spans="1:2">
      <c r="A317" s="165" t="s">
        <v>4062</v>
      </c>
      <c r="B317" s="1" t="s">
        <v>3319</v>
      </c>
    </row>
    <row r="318" spans="1:2">
      <c r="A318" s="165" t="s">
        <v>9938</v>
      </c>
      <c r="B318" s="1" t="s">
        <v>3319</v>
      </c>
    </row>
    <row r="319" spans="1:2">
      <c r="A319" s="165" t="s">
        <v>9939</v>
      </c>
      <c r="B319" s="1" t="s">
        <v>3319</v>
      </c>
    </row>
    <row r="320" spans="1:2">
      <c r="A320" s="165" t="s">
        <v>9940</v>
      </c>
      <c r="B320" s="1" t="s">
        <v>3319</v>
      </c>
    </row>
    <row r="321" spans="1:2">
      <c r="A321" s="165" t="s">
        <v>9941</v>
      </c>
      <c r="B321" s="1" t="s">
        <v>3319</v>
      </c>
    </row>
    <row r="322" spans="1:2">
      <c r="A322" s="167" t="s">
        <v>4070</v>
      </c>
      <c r="B322" t="s">
        <v>3320</v>
      </c>
    </row>
    <row r="323" spans="1:2">
      <c r="A323" s="167" t="s">
        <v>9942</v>
      </c>
      <c r="B323" t="s">
        <v>3320</v>
      </c>
    </row>
    <row r="324" spans="1:2">
      <c r="A324" s="167" t="s">
        <v>9943</v>
      </c>
      <c r="B324" t="s">
        <v>3320</v>
      </c>
    </row>
    <row r="325" spans="1:2">
      <c r="A325" s="167" t="s">
        <v>9944</v>
      </c>
      <c r="B325" t="s">
        <v>3320</v>
      </c>
    </row>
    <row r="326" spans="1:2">
      <c r="A326" s="167" t="s">
        <v>9945</v>
      </c>
      <c r="B326" t="s">
        <v>3320</v>
      </c>
    </row>
    <row r="327" spans="1:2">
      <c r="A327" s="167" t="s">
        <v>4078</v>
      </c>
      <c r="B327" t="s">
        <v>3321</v>
      </c>
    </row>
    <row r="328" spans="1:2">
      <c r="A328" s="167" t="s">
        <v>9946</v>
      </c>
      <c r="B328" t="s">
        <v>3321</v>
      </c>
    </row>
    <row r="329" spans="1:2">
      <c r="A329" s="167" t="s">
        <v>9947</v>
      </c>
      <c r="B329" t="s">
        <v>3321</v>
      </c>
    </row>
    <row r="330" spans="1:2">
      <c r="A330" s="167" t="s">
        <v>9948</v>
      </c>
      <c r="B330" t="s">
        <v>3321</v>
      </c>
    </row>
    <row r="331" spans="1:2">
      <c r="A331" s="167" t="s">
        <v>9949</v>
      </c>
      <c r="B331" t="s">
        <v>3321</v>
      </c>
    </row>
    <row r="332" spans="1:2">
      <c r="A332" s="167" t="s">
        <v>4086</v>
      </c>
      <c r="B332" t="s">
        <v>3322</v>
      </c>
    </row>
    <row r="333" spans="1:2">
      <c r="A333" s="167" t="s">
        <v>9950</v>
      </c>
      <c r="B333" t="s">
        <v>3322</v>
      </c>
    </row>
    <row r="334" spans="1:2">
      <c r="A334" s="167" t="s">
        <v>9951</v>
      </c>
      <c r="B334" t="s">
        <v>3322</v>
      </c>
    </row>
    <row r="335" spans="1:2">
      <c r="A335" s="167" t="s">
        <v>9952</v>
      </c>
      <c r="B335" t="s">
        <v>3322</v>
      </c>
    </row>
    <row r="336" spans="1:2">
      <c r="A336" s="167" t="s">
        <v>9953</v>
      </c>
      <c r="B336" t="s">
        <v>3322</v>
      </c>
    </row>
    <row r="337" spans="1:2">
      <c r="A337" s="167" t="s">
        <v>3206</v>
      </c>
      <c r="B337" t="s">
        <v>3323</v>
      </c>
    </row>
    <row r="338" spans="1:2">
      <c r="A338" s="165" t="s">
        <v>8275</v>
      </c>
      <c r="B338" s="1" t="s">
        <v>3323</v>
      </c>
    </row>
    <row r="339" spans="1:2">
      <c r="A339" s="165" t="s">
        <v>8257</v>
      </c>
      <c r="B339" s="1" t="s">
        <v>3323</v>
      </c>
    </row>
    <row r="340" spans="1:2">
      <c r="A340" s="165" t="s">
        <v>9954</v>
      </c>
      <c r="B340" s="1" t="s">
        <v>3323</v>
      </c>
    </row>
    <row r="341" spans="1:2">
      <c r="A341" s="165" t="s">
        <v>8277</v>
      </c>
      <c r="B341" s="1" t="s">
        <v>3323</v>
      </c>
    </row>
    <row r="342" spans="1:2">
      <c r="A342" s="165" t="s">
        <v>4100</v>
      </c>
      <c r="B342" s="1" t="s">
        <v>3324</v>
      </c>
    </row>
    <row r="343" spans="1:2">
      <c r="A343" s="165" t="s">
        <v>9955</v>
      </c>
      <c r="B343" s="1" t="s">
        <v>3324</v>
      </c>
    </row>
    <row r="344" spans="1:2">
      <c r="A344" s="165" t="s">
        <v>9956</v>
      </c>
      <c r="B344" s="1" t="s">
        <v>3324</v>
      </c>
    </row>
    <row r="345" spans="1:2">
      <c r="A345" s="165" t="s">
        <v>9957</v>
      </c>
      <c r="B345" s="158" t="s">
        <v>3324</v>
      </c>
    </row>
    <row r="346" spans="1:2">
      <c r="A346" s="165" t="s">
        <v>9958</v>
      </c>
      <c r="B346" s="1" t="s">
        <v>3324</v>
      </c>
    </row>
    <row r="347" spans="1:2">
      <c r="A347" s="165" t="s">
        <v>4108</v>
      </c>
      <c r="B347" s="1" t="s">
        <v>3326</v>
      </c>
    </row>
    <row r="348" spans="1:2">
      <c r="A348" s="165" t="s">
        <v>9959</v>
      </c>
      <c r="B348" s="1" t="s">
        <v>3326</v>
      </c>
    </row>
    <row r="349" spans="1:2">
      <c r="A349" s="165" t="s">
        <v>9960</v>
      </c>
      <c r="B349" s="1" t="s">
        <v>3326</v>
      </c>
    </row>
    <row r="350" spans="1:2">
      <c r="A350" s="165" t="s">
        <v>9961</v>
      </c>
      <c r="B350" s="1" t="s">
        <v>3326</v>
      </c>
    </row>
    <row r="351" spans="1:2">
      <c r="A351" s="165" t="s">
        <v>9962</v>
      </c>
      <c r="B351" s="1" t="s">
        <v>3326</v>
      </c>
    </row>
    <row r="352" spans="1:2">
      <c r="A352" s="165" t="s">
        <v>4116</v>
      </c>
      <c r="B352" s="1" t="s">
        <v>3327</v>
      </c>
    </row>
    <row r="353" spans="1:6">
      <c r="A353" s="165" t="s">
        <v>9963</v>
      </c>
      <c r="B353" s="1" t="s">
        <v>3327</v>
      </c>
    </row>
    <row r="354" spans="1:6">
      <c r="A354" s="165" t="s">
        <v>9964</v>
      </c>
      <c r="B354" s="1" t="s">
        <v>3327</v>
      </c>
    </row>
    <row r="355" spans="1:6">
      <c r="A355" s="165" t="s">
        <v>9965</v>
      </c>
      <c r="B355" s="1" t="s">
        <v>3327</v>
      </c>
      <c r="F355" s="7"/>
    </row>
    <row r="356" spans="1:6">
      <c r="A356" s="165" t="s">
        <v>9966</v>
      </c>
      <c r="B356" s="1" t="s">
        <v>3327</v>
      </c>
      <c r="F356" s="7"/>
    </row>
    <row r="357" spans="1:6">
      <c r="A357" s="165" t="s">
        <v>4124</v>
      </c>
      <c r="B357" s="1" t="s">
        <v>3328</v>
      </c>
      <c r="F357" s="7"/>
    </row>
    <row r="358" spans="1:6">
      <c r="A358" s="165" t="s">
        <v>9967</v>
      </c>
      <c r="B358" s="1" t="s">
        <v>3328</v>
      </c>
    </row>
    <row r="359" spans="1:6">
      <c r="A359" s="165" t="s">
        <v>9968</v>
      </c>
      <c r="B359" s="1" t="s">
        <v>3328</v>
      </c>
    </row>
    <row r="360" spans="1:6">
      <c r="A360" s="165" t="s">
        <v>9969</v>
      </c>
      <c r="B360" s="1" t="s">
        <v>3328</v>
      </c>
    </row>
    <row r="361" spans="1:6">
      <c r="A361" s="165" t="s">
        <v>9970</v>
      </c>
      <c r="B361" s="1" t="s">
        <v>3328</v>
      </c>
    </row>
    <row r="362" spans="1:6">
      <c r="A362" s="165" t="s">
        <v>4132</v>
      </c>
      <c r="B362" s="1" t="s">
        <v>3329</v>
      </c>
    </row>
    <row r="363" spans="1:6">
      <c r="A363" s="165" t="s">
        <v>9971</v>
      </c>
      <c r="B363" s="1" t="s">
        <v>3329</v>
      </c>
    </row>
    <row r="364" spans="1:6">
      <c r="A364" s="165" t="s">
        <v>9972</v>
      </c>
      <c r="B364" s="1" t="s">
        <v>3329</v>
      </c>
    </row>
    <row r="365" spans="1:6">
      <c r="A365" s="165" t="s">
        <v>9973</v>
      </c>
      <c r="B365" s="1" t="s">
        <v>3329</v>
      </c>
    </row>
    <row r="366" spans="1:6">
      <c r="A366" s="165" t="s">
        <v>9974</v>
      </c>
      <c r="B366" s="1" t="s">
        <v>3329</v>
      </c>
    </row>
    <row r="367" spans="1:6">
      <c r="A367" s="165" t="s">
        <v>4140</v>
      </c>
      <c r="B367" s="1" t="s">
        <v>169</v>
      </c>
    </row>
    <row r="368" spans="1:6">
      <c r="A368" s="165" t="s">
        <v>9975</v>
      </c>
      <c r="B368" s="1" t="s">
        <v>169</v>
      </c>
    </row>
    <row r="369" spans="1:2">
      <c r="A369" s="165" t="s">
        <v>9976</v>
      </c>
      <c r="B369" s="1" t="s">
        <v>169</v>
      </c>
    </row>
    <row r="370" spans="1:2">
      <c r="A370" s="165" t="s">
        <v>9977</v>
      </c>
      <c r="B370" s="1" t="s">
        <v>169</v>
      </c>
    </row>
    <row r="371" spans="1:2">
      <c r="A371" s="165" t="s">
        <v>9978</v>
      </c>
      <c r="B371" s="1" t="s">
        <v>169</v>
      </c>
    </row>
    <row r="372" spans="1:2">
      <c r="A372" s="165" t="s">
        <v>4148</v>
      </c>
      <c r="B372" s="1" t="s">
        <v>3330</v>
      </c>
    </row>
    <row r="373" spans="1:2">
      <c r="A373" s="165" t="s">
        <v>9979</v>
      </c>
      <c r="B373" s="1" t="s">
        <v>3330</v>
      </c>
    </row>
    <row r="374" spans="1:2">
      <c r="A374" s="165" t="s">
        <v>9980</v>
      </c>
      <c r="B374" s="1" t="s">
        <v>3330</v>
      </c>
    </row>
    <row r="375" spans="1:2">
      <c r="A375" s="165" t="s">
        <v>9981</v>
      </c>
      <c r="B375" s="1" t="s">
        <v>3330</v>
      </c>
    </row>
    <row r="376" spans="1:2">
      <c r="A376" s="165" t="s">
        <v>9982</v>
      </c>
      <c r="B376" s="1" t="s">
        <v>3330</v>
      </c>
    </row>
    <row r="377" spans="1:2">
      <c r="A377" s="165" t="s">
        <v>4156</v>
      </c>
      <c r="B377" s="1" t="s">
        <v>3331</v>
      </c>
    </row>
    <row r="378" spans="1:2">
      <c r="A378" s="165" t="s">
        <v>9983</v>
      </c>
      <c r="B378" s="1" t="s">
        <v>3331</v>
      </c>
    </row>
    <row r="379" spans="1:2">
      <c r="A379" s="165" t="s">
        <v>9984</v>
      </c>
      <c r="B379" s="1" t="s">
        <v>3331</v>
      </c>
    </row>
    <row r="380" spans="1:2">
      <c r="A380" s="165" t="s">
        <v>9985</v>
      </c>
      <c r="B380" s="1" t="s">
        <v>3331</v>
      </c>
    </row>
    <row r="381" spans="1:2">
      <c r="A381" s="165" t="s">
        <v>9986</v>
      </c>
      <c r="B381" s="1" t="s">
        <v>3331</v>
      </c>
    </row>
    <row r="382" spans="1:2">
      <c r="A382" s="165" t="s">
        <v>4164</v>
      </c>
      <c r="B382" s="1" t="s">
        <v>3332</v>
      </c>
    </row>
    <row r="383" spans="1:2">
      <c r="A383" s="165" t="s">
        <v>9987</v>
      </c>
      <c r="B383" s="1" t="s">
        <v>3332</v>
      </c>
    </row>
    <row r="384" spans="1:2">
      <c r="A384" s="165" t="s">
        <v>8258</v>
      </c>
      <c r="B384" s="1" t="s">
        <v>3332</v>
      </c>
    </row>
    <row r="385" spans="1:2">
      <c r="A385" s="165" t="s">
        <v>9988</v>
      </c>
      <c r="B385" s="1" t="s">
        <v>3332</v>
      </c>
    </row>
    <row r="386" spans="1:2">
      <c r="A386" s="165" t="s">
        <v>9989</v>
      </c>
      <c r="B386" s="1" t="s">
        <v>3332</v>
      </c>
    </row>
    <row r="387" spans="1:2">
      <c r="A387" s="165" t="s">
        <v>4171</v>
      </c>
      <c r="B387" s="1" t="s">
        <v>181</v>
      </c>
    </row>
    <row r="388" spans="1:2">
      <c r="A388" s="165" t="s">
        <v>9990</v>
      </c>
      <c r="B388" s="1" t="s">
        <v>181</v>
      </c>
    </row>
    <row r="389" spans="1:2">
      <c r="A389" s="165" t="s">
        <v>9991</v>
      </c>
      <c r="B389" s="1" t="s">
        <v>181</v>
      </c>
    </row>
    <row r="390" spans="1:2">
      <c r="A390" s="165" t="s">
        <v>9992</v>
      </c>
      <c r="B390" s="1" t="s">
        <v>181</v>
      </c>
    </row>
    <row r="391" spans="1:2">
      <c r="A391" s="165" t="s">
        <v>9993</v>
      </c>
      <c r="B391" s="1" t="s">
        <v>181</v>
      </c>
    </row>
    <row r="392" spans="1:2">
      <c r="A392" s="165" t="s">
        <v>4179</v>
      </c>
      <c r="B392" s="1" t="s">
        <v>3333</v>
      </c>
    </row>
    <row r="393" spans="1:2">
      <c r="A393" s="165" t="s">
        <v>9994</v>
      </c>
      <c r="B393" s="1" t="s">
        <v>3333</v>
      </c>
    </row>
    <row r="394" spans="1:2">
      <c r="A394" s="165" t="s">
        <v>9995</v>
      </c>
      <c r="B394" s="1" t="s">
        <v>3333</v>
      </c>
    </row>
    <row r="395" spans="1:2">
      <c r="A395" s="165" t="s">
        <v>9996</v>
      </c>
      <c r="B395" s="1" t="s">
        <v>3333</v>
      </c>
    </row>
    <row r="396" spans="1:2">
      <c r="A396" s="165" t="s">
        <v>9997</v>
      </c>
      <c r="B396" s="1" t="s">
        <v>3333</v>
      </c>
    </row>
    <row r="397" spans="1:2">
      <c r="A397" s="165" t="s">
        <v>4187</v>
      </c>
      <c r="B397" s="1" t="s">
        <v>8574</v>
      </c>
    </row>
    <row r="398" spans="1:2">
      <c r="A398" s="165" t="s">
        <v>9998</v>
      </c>
      <c r="B398" s="1" t="s">
        <v>8574</v>
      </c>
    </row>
    <row r="399" spans="1:2">
      <c r="A399" s="337" t="s">
        <v>9999</v>
      </c>
      <c r="B399" s="256" t="s">
        <v>8574</v>
      </c>
    </row>
    <row r="400" spans="1:2">
      <c r="A400" s="337" t="s">
        <v>10000</v>
      </c>
      <c r="B400" s="256" t="s">
        <v>8574</v>
      </c>
    </row>
    <row r="401" spans="1:3">
      <c r="A401" s="165" t="s">
        <v>10001</v>
      </c>
      <c r="B401" s="1" t="s">
        <v>8574</v>
      </c>
    </row>
    <row r="402" spans="1:3">
      <c r="A402" s="165" t="s">
        <v>4195</v>
      </c>
      <c r="B402" s="1" t="s">
        <v>3335</v>
      </c>
    </row>
    <row r="403" spans="1:3">
      <c r="A403" s="165" t="s">
        <v>10002</v>
      </c>
      <c r="B403" s="1" t="s">
        <v>3335</v>
      </c>
    </row>
    <row r="404" spans="1:3">
      <c r="A404" s="337" t="s">
        <v>10003</v>
      </c>
      <c r="B404" s="256" t="s">
        <v>3335</v>
      </c>
      <c r="C404" t="s">
        <v>8253</v>
      </c>
    </row>
    <row r="405" spans="1:3">
      <c r="A405" s="165" t="s">
        <v>10004</v>
      </c>
      <c r="B405" s="1" t="s">
        <v>3335</v>
      </c>
    </row>
    <row r="406" spans="1:3">
      <c r="A406" s="337" t="s">
        <v>10005</v>
      </c>
      <c r="B406" s="256" t="s">
        <v>3335</v>
      </c>
    </row>
    <row r="407" spans="1:3">
      <c r="A407" s="165" t="s">
        <v>4203</v>
      </c>
      <c r="B407" s="1" t="s">
        <v>3336</v>
      </c>
    </row>
    <row r="408" spans="1:3">
      <c r="A408" s="337" t="s">
        <v>10006</v>
      </c>
      <c r="B408" s="256" t="s">
        <v>3336</v>
      </c>
    </row>
    <row r="409" spans="1:3">
      <c r="A409" s="165" t="s">
        <v>10007</v>
      </c>
      <c r="B409" s="1" t="s">
        <v>3336</v>
      </c>
    </row>
    <row r="410" spans="1:3">
      <c r="A410" s="337" t="s">
        <v>10008</v>
      </c>
      <c r="B410" s="256" t="s">
        <v>3336</v>
      </c>
    </row>
    <row r="411" spans="1:3">
      <c r="A411" s="337" t="s">
        <v>10009</v>
      </c>
      <c r="B411" s="256" t="s">
        <v>3336</v>
      </c>
    </row>
    <row r="412" spans="1:3">
      <c r="A412" s="165" t="s">
        <v>3244</v>
      </c>
      <c r="B412" s="1" t="s">
        <v>3337</v>
      </c>
    </row>
    <row r="413" spans="1:3">
      <c r="A413" s="165" t="s">
        <v>8276</v>
      </c>
      <c r="B413" s="1" t="s">
        <v>3337</v>
      </c>
    </row>
    <row r="414" spans="1:3">
      <c r="A414" s="165" t="s">
        <v>8259</v>
      </c>
      <c r="B414" s="1" t="s">
        <v>3337</v>
      </c>
    </row>
    <row r="415" spans="1:3">
      <c r="A415" s="165" t="s">
        <v>10010</v>
      </c>
      <c r="B415" s="1" t="s">
        <v>3337</v>
      </c>
    </row>
    <row r="416" spans="1:3">
      <c r="A416" s="165" t="s">
        <v>10011</v>
      </c>
      <c r="B416" s="1" t="s">
        <v>3337</v>
      </c>
    </row>
    <row r="417" spans="1:2">
      <c r="A417" s="165" t="s">
        <v>4217</v>
      </c>
      <c r="B417" s="1" t="s">
        <v>189</v>
      </c>
    </row>
    <row r="418" spans="1:2">
      <c r="A418" s="165" t="s">
        <v>10012</v>
      </c>
      <c r="B418" s="1" t="s">
        <v>189</v>
      </c>
    </row>
    <row r="419" spans="1:2">
      <c r="A419" s="165" t="s">
        <v>10013</v>
      </c>
      <c r="B419" s="1" t="s">
        <v>189</v>
      </c>
    </row>
    <row r="420" spans="1:2">
      <c r="A420" s="165" t="s">
        <v>10014</v>
      </c>
      <c r="B420" s="1" t="s">
        <v>189</v>
      </c>
    </row>
    <row r="421" spans="1:2">
      <c r="A421" s="165" t="s">
        <v>10015</v>
      </c>
      <c r="B421" s="1" t="s">
        <v>189</v>
      </c>
    </row>
    <row r="422" spans="1:2">
      <c r="A422" s="165" t="s">
        <v>4225</v>
      </c>
      <c r="B422" s="1" t="s">
        <v>190</v>
      </c>
    </row>
    <row r="423" spans="1:2">
      <c r="A423" s="165" t="s">
        <v>10016</v>
      </c>
      <c r="B423" s="1" t="s">
        <v>190</v>
      </c>
    </row>
    <row r="424" spans="1:2">
      <c r="A424" s="165" t="s">
        <v>10017</v>
      </c>
      <c r="B424" s="1" t="s">
        <v>190</v>
      </c>
    </row>
    <row r="425" spans="1:2">
      <c r="A425" s="165" t="s">
        <v>10018</v>
      </c>
      <c r="B425" s="1" t="s">
        <v>190</v>
      </c>
    </row>
    <row r="426" spans="1:2">
      <c r="A426" s="165" t="s">
        <v>10019</v>
      </c>
      <c r="B426" s="1" t="s">
        <v>190</v>
      </c>
    </row>
    <row r="427" spans="1:2">
      <c r="A427" s="165" t="s">
        <v>4233</v>
      </c>
      <c r="B427" s="1" t="s">
        <v>3338</v>
      </c>
    </row>
    <row r="428" spans="1:2">
      <c r="A428" s="165" t="s">
        <v>10020</v>
      </c>
      <c r="B428" s="1" t="s">
        <v>3338</v>
      </c>
    </row>
    <row r="429" spans="1:2">
      <c r="A429" s="165" t="s">
        <v>10021</v>
      </c>
      <c r="B429" s="1" t="s">
        <v>3338</v>
      </c>
    </row>
    <row r="430" spans="1:2">
      <c r="A430" s="165" t="s">
        <v>10022</v>
      </c>
      <c r="B430" s="1" t="s">
        <v>3338</v>
      </c>
    </row>
    <row r="431" spans="1:2">
      <c r="A431" s="165" t="s">
        <v>10023</v>
      </c>
      <c r="B431" s="1" t="s">
        <v>3338</v>
      </c>
    </row>
    <row r="432" spans="1:2">
      <c r="A432" s="165" t="s">
        <v>3254</v>
      </c>
      <c r="B432" s="1" t="s">
        <v>3339</v>
      </c>
    </row>
    <row r="433" spans="1:2">
      <c r="A433" s="165" t="s">
        <v>8290</v>
      </c>
      <c r="B433" s="1" t="s">
        <v>3339</v>
      </c>
    </row>
    <row r="434" spans="1:2">
      <c r="A434" s="165" t="s">
        <v>8260</v>
      </c>
      <c r="B434" s="1" t="s">
        <v>3339</v>
      </c>
    </row>
    <row r="435" spans="1:2">
      <c r="A435" s="165" t="s">
        <v>10024</v>
      </c>
      <c r="B435" s="1" t="s">
        <v>3339</v>
      </c>
    </row>
    <row r="436" spans="1:2">
      <c r="A436" s="165" t="s">
        <v>10025</v>
      </c>
      <c r="B436" s="1" t="s">
        <v>3339</v>
      </c>
    </row>
    <row r="437" spans="1:2">
      <c r="A437" s="165" t="s">
        <v>4248</v>
      </c>
      <c r="B437" s="1" t="s">
        <v>3340</v>
      </c>
    </row>
    <row r="438" spans="1:2">
      <c r="A438" s="165" t="s">
        <v>10026</v>
      </c>
      <c r="B438" s="1" t="s">
        <v>3340</v>
      </c>
    </row>
    <row r="439" spans="1:2">
      <c r="A439" s="165" t="s">
        <v>10027</v>
      </c>
      <c r="B439" s="1" t="s">
        <v>3340</v>
      </c>
    </row>
    <row r="440" spans="1:2">
      <c r="A440" s="165" t="s">
        <v>10028</v>
      </c>
      <c r="B440" s="1" t="s">
        <v>3340</v>
      </c>
    </row>
    <row r="441" spans="1:2">
      <c r="A441" s="165" t="s">
        <v>10029</v>
      </c>
      <c r="B441" s="1" t="s">
        <v>3340</v>
      </c>
    </row>
    <row r="442" spans="1:2">
      <c r="A442" s="165" t="s">
        <v>4256</v>
      </c>
      <c r="B442" s="1" t="s">
        <v>3341</v>
      </c>
    </row>
    <row r="443" spans="1:2">
      <c r="A443" s="165" t="s">
        <v>10030</v>
      </c>
      <c r="B443" s="1" t="s">
        <v>3341</v>
      </c>
    </row>
    <row r="444" spans="1:2">
      <c r="A444" s="165" t="s">
        <v>10031</v>
      </c>
      <c r="B444" s="1" t="s">
        <v>3341</v>
      </c>
    </row>
    <row r="445" spans="1:2">
      <c r="A445" s="165" t="s">
        <v>10032</v>
      </c>
      <c r="B445" s="1" t="s">
        <v>3341</v>
      </c>
    </row>
    <row r="446" spans="1:2">
      <c r="A446" s="165" t="s">
        <v>10033</v>
      </c>
      <c r="B446" s="1" t="s">
        <v>3341</v>
      </c>
    </row>
    <row r="447" spans="1:2">
      <c r="A447" s="165" t="s">
        <v>3245</v>
      </c>
      <c r="B447" s="1" t="s">
        <v>3342</v>
      </c>
    </row>
    <row r="448" spans="1:2">
      <c r="A448" s="165" t="s">
        <v>10034</v>
      </c>
      <c r="B448" s="1" t="s">
        <v>3342</v>
      </c>
    </row>
    <row r="449" spans="1:2">
      <c r="A449" s="165" t="s">
        <v>10035</v>
      </c>
      <c r="B449" s="1" t="s">
        <v>3342</v>
      </c>
    </row>
    <row r="450" spans="1:2">
      <c r="A450" s="165" t="s">
        <v>10036</v>
      </c>
      <c r="B450" s="1" t="s">
        <v>3342</v>
      </c>
    </row>
    <row r="451" spans="1:2">
      <c r="A451" s="165" t="s">
        <v>10037</v>
      </c>
      <c r="B451" s="1" t="s">
        <v>3342</v>
      </c>
    </row>
    <row r="452" spans="1:2">
      <c r="A452" s="165" t="s">
        <v>4270</v>
      </c>
      <c r="B452" s="1" t="s">
        <v>3343</v>
      </c>
    </row>
    <row r="453" spans="1:2">
      <c r="A453" s="165" t="s">
        <v>10038</v>
      </c>
      <c r="B453" s="1" t="s">
        <v>3343</v>
      </c>
    </row>
    <row r="454" spans="1:2">
      <c r="A454" s="165" t="s">
        <v>10039</v>
      </c>
      <c r="B454" s="1" t="s">
        <v>3343</v>
      </c>
    </row>
    <row r="455" spans="1:2">
      <c r="A455" s="165" t="s">
        <v>10040</v>
      </c>
      <c r="B455" s="1" t="s">
        <v>3343</v>
      </c>
    </row>
    <row r="456" spans="1:2">
      <c r="A456" s="165" t="s">
        <v>10041</v>
      </c>
      <c r="B456" s="1" t="s">
        <v>3343</v>
      </c>
    </row>
    <row r="457" spans="1:2">
      <c r="A457" s="165" t="s">
        <v>4278</v>
      </c>
      <c r="B457" s="1" t="s">
        <v>3344</v>
      </c>
    </row>
    <row r="458" spans="1:2">
      <c r="A458" s="165" t="s">
        <v>10042</v>
      </c>
      <c r="B458" s="1" t="s">
        <v>3344</v>
      </c>
    </row>
    <row r="459" spans="1:2">
      <c r="A459" s="165" t="s">
        <v>10043</v>
      </c>
      <c r="B459" s="1" t="s">
        <v>3344</v>
      </c>
    </row>
    <row r="460" spans="1:2">
      <c r="A460" s="165" t="s">
        <v>10044</v>
      </c>
      <c r="B460" s="1" t="s">
        <v>3344</v>
      </c>
    </row>
    <row r="461" spans="1:2">
      <c r="A461" s="165" t="s">
        <v>10045</v>
      </c>
      <c r="B461" s="1" t="s">
        <v>3344</v>
      </c>
    </row>
    <row r="462" spans="1:2">
      <c r="A462" s="165" t="s">
        <v>4286</v>
      </c>
      <c r="B462" s="1" t="s">
        <v>3345</v>
      </c>
    </row>
    <row r="463" spans="1:2">
      <c r="A463" s="165" t="s">
        <v>10046</v>
      </c>
      <c r="B463" s="1" t="s">
        <v>3345</v>
      </c>
    </row>
    <row r="464" spans="1:2">
      <c r="A464" s="165" t="s">
        <v>8282</v>
      </c>
      <c r="B464" s="1" t="s">
        <v>3345</v>
      </c>
    </row>
    <row r="465" spans="1:2">
      <c r="A465" s="165" t="s">
        <v>10047</v>
      </c>
      <c r="B465" s="1" t="s">
        <v>3345</v>
      </c>
    </row>
    <row r="466" spans="1:2">
      <c r="A466" s="165" t="s">
        <v>10048</v>
      </c>
      <c r="B466" s="1" t="s">
        <v>3345</v>
      </c>
    </row>
    <row r="467" spans="1:2">
      <c r="A467" s="165" t="s">
        <v>4294</v>
      </c>
      <c r="B467" s="1" t="s">
        <v>3346</v>
      </c>
    </row>
    <row r="468" spans="1:2">
      <c r="A468" s="165" t="s">
        <v>10049</v>
      </c>
      <c r="B468" s="1" t="s">
        <v>3346</v>
      </c>
    </row>
    <row r="469" spans="1:2">
      <c r="A469" s="165" t="s">
        <v>10050</v>
      </c>
      <c r="B469" s="1" t="s">
        <v>3346</v>
      </c>
    </row>
    <row r="470" spans="1:2">
      <c r="A470" s="165" t="s">
        <v>10051</v>
      </c>
      <c r="B470" s="1" t="s">
        <v>3346</v>
      </c>
    </row>
    <row r="471" spans="1:2">
      <c r="A471" s="165" t="s">
        <v>10052</v>
      </c>
      <c r="B471" s="1" t="s">
        <v>3346</v>
      </c>
    </row>
    <row r="472" spans="1:2">
      <c r="A472" s="165" t="s">
        <v>4302</v>
      </c>
      <c r="B472" s="1" t="s">
        <v>213</v>
      </c>
    </row>
    <row r="473" spans="1:2">
      <c r="A473" s="165" t="s">
        <v>10053</v>
      </c>
      <c r="B473" s="1" t="s">
        <v>213</v>
      </c>
    </row>
    <row r="474" spans="1:2">
      <c r="A474" s="165" t="s">
        <v>10054</v>
      </c>
      <c r="B474" s="1" t="s">
        <v>213</v>
      </c>
    </row>
    <row r="475" spans="1:2">
      <c r="A475" s="165" t="s">
        <v>10055</v>
      </c>
      <c r="B475" s="1" t="s">
        <v>213</v>
      </c>
    </row>
    <row r="476" spans="1:2">
      <c r="A476" s="165" t="s">
        <v>10056</v>
      </c>
      <c r="B476" s="1" t="s">
        <v>213</v>
      </c>
    </row>
    <row r="477" spans="1:2">
      <c r="A477" s="165" t="s">
        <v>4310</v>
      </c>
      <c r="B477" s="1" t="s">
        <v>3347</v>
      </c>
    </row>
    <row r="478" spans="1:2">
      <c r="A478" s="165" t="s">
        <v>10057</v>
      </c>
      <c r="B478" s="1" t="s">
        <v>3347</v>
      </c>
    </row>
    <row r="479" spans="1:2">
      <c r="A479" s="165" t="s">
        <v>10058</v>
      </c>
      <c r="B479" s="1" t="s">
        <v>3347</v>
      </c>
    </row>
    <row r="480" spans="1:2">
      <c r="A480" s="165" t="s">
        <v>10059</v>
      </c>
      <c r="B480" s="1" t="s">
        <v>3347</v>
      </c>
    </row>
    <row r="481" spans="1:2">
      <c r="A481" s="165" t="s">
        <v>10060</v>
      </c>
      <c r="B481" s="1" t="s">
        <v>3347</v>
      </c>
    </row>
    <row r="482" spans="1:2">
      <c r="A482" s="165" t="s">
        <v>3255</v>
      </c>
      <c r="B482" s="1" t="s">
        <v>3348</v>
      </c>
    </row>
    <row r="483" spans="1:2">
      <c r="A483" s="165" t="s">
        <v>10061</v>
      </c>
      <c r="B483" s="1" t="s">
        <v>3348</v>
      </c>
    </row>
    <row r="484" spans="1:2">
      <c r="A484" s="165" t="s">
        <v>10062</v>
      </c>
      <c r="B484" s="1" t="s">
        <v>3348</v>
      </c>
    </row>
    <row r="485" spans="1:2">
      <c r="A485" s="165" t="s">
        <v>10063</v>
      </c>
      <c r="B485" s="1" t="s">
        <v>3348</v>
      </c>
    </row>
    <row r="486" spans="1:2">
      <c r="A486" s="165" t="s">
        <v>10064</v>
      </c>
      <c r="B486" s="1" t="s">
        <v>3348</v>
      </c>
    </row>
    <row r="487" spans="1:2">
      <c r="A487" s="165" t="s">
        <v>3224</v>
      </c>
      <c r="B487" s="1" t="s">
        <v>3349</v>
      </c>
    </row>
    <row r="488" spans="1:2">
      <c r="A488" s="165" t="s">
        <v>7916</v>
      </c>
      <c r="B488" s="1" t="s">
        <v>3349</v>
      </c>
    </row>
    <row r="489" spans="1:2">
      <c r="A489" s="165" t="s">
        <v>10065</v>
      </c>
      <c r="B489" s="1" t="s">
        <v>3349</v>
      </c>
    </row>
    <row r="490" spans="1:2">
      <c r="A490" s="165" t="s">
        <v>10066</v>
      </c>
      <c r="B490" s="1" t="s">
        <v>3349</v>
      </c>
    </row>
    <row r="491" spans="1:2">
      <c r="A491" s="165" t="s">
        <v>10067</v>
      </c>
      <c r="B491" s="1" t="s">
        <v>3349</v>
      </c>
    </row>
    <row r="492" spans="1:2">
      <c r="A492" s="165" t="s">
        <v>4332</v>
      </c>
      <c r="B492" s="1" t="s">
        <v>3350</v>
      </c>
    </row>
    <row r="493" spans="1:2">
      <c r="A493" s="165" t="s">
        <v>10068</v>
      </c>
      <c r="B493" s="1" t="s">
        <v>3350</v>
      </c>
    </row>
    <row r="494" spans="1:2">
      <c r="A494" s="165" t="s">
        <v>10069</v>
      </c>
      <c r="B494" s="1" t="s">
        <v>3350</v>
      </c>
    </row>
    <row r="495" spans="1:2">
      <c r="A495" s="165" t="s">
        <v>10070</v>
      </c>
      <c r="B495" s="1" t="s">
        <v>3350</v>
      </c>
    </row>
    <row r="496" spans="1:2">
      <c r="A496" s="165" t="s">
        <v>10071</v>
      </c>
      <c r="B496" s="1" t="s">
        <v>3350</v>
      </c>
    </row>
    <row r="497" spans="1:2">
      <c r="A497" s="165" t="s">
        <v>3256</v>
      </c>
      <c r="B497" s="1" t="s">
        <v>3351</v>
      </c>
    </row>
    <row r="498" spans="1:2">
      <c r="A498" s="165" t="s">
        <v>10072</v>
      </c>
      <c r="B498" s="1" t="s">
        <v>3351</v>
      </c>
    </row>
    <row r="499" spans="1:2">
      <c r="A499" s="165" t="s">
        <v>10073</v>
      </c>
      <c r="B499" s="1" t="s">
        <v>3351</v>
      </c>
    </row>
    <row r="500" spans="1:2">
      <c r="A500" s="165" t="s">
        <v>8265</v>
      </c>
      <c r="B500" s="1" t="s">
        <v>3351</v>
      </c>
    </row>
    <row r="501" spans="1:2">
      <c r="A501" s="165" t="s">
        <v>10074</v>
      </c>
      <c r="B501" s="1" t="s">
        <v>3351</v>
      </c>
    </row>
    <row r="502" spans="1:2">
      <c r="A502" s="165" t="s">
        <v>4347</v>
      </c>
      <c r="B502" s="1" t="s">
        <v>224</v>
      </c>
    </row>
    <row r="503" spans="1:2">
      <c r="A503" s="165" t="s">
        <v>7921</v>
      </c>
      <c r="B503" s="1" t="s">
        <v>224</v>
      </c>
    </row>
    <row r="504" spans="1:2">
      <c r="A504" s="165" t="s">
        <v>10075</v>
      </c>
      <c r="B504" s="1" t="s">
        <v>224</v>
      </c>
    </row>
    <row r="505" spans="1:2">
      <c r="A505" s="165" t="s">
        <v>10076</v>
      </c>
      <c r="B505" s="1" t="s">
        <v>224</v>
      </c>
    </row>
    <row r="506" spans="1:2">
      <c r="A506" s="165" t="s">
        <v>10077</v>
      </c>
      <c r="B506" s="1" t="s">
        <v>224</v>
      </c>
    </row>
    <row r="507" spans="1:2">
      <c r="A507" s="165" t="s">
        <v>4355</v>
      </c>
      <c r="B507" s="1" t="s">
        <v>3352</v>
      </c>
    </row>
    <row r="508" spans="1:2">
      <c r="A508" s="165" t="s">
        <v>10078</v>
      </c>
      <c r="B508" s="1" t="s">
        <v>3352</v>
      </c>
    </row>
    <row r="509" spans="1:2">
      <c r="A509" s="165" t="s">
        <v>10079</v>
      </c>
      <c r="B509" s="1" t="s">
        <v>3352</v>
      </c>
    </row>
    <row r="510" spans="1:2">
      <c r="A510" s="165" t="s">
        <v>10080</v>
      </c>
      <c r="B510" s="1" t="s">
        <v>3352</v>
      </c>
    </row>
    <row r="511" spans="1:2">
      <c r="A511" s="165" t="s">
        <v>10081</v>
      </c>
      <c r="B511" s="1" t="s">
        <v>3352</v>
      </c>
    </row>
    <row r="512" spans="1:2">
      <c r="A512" s="165" t="s">
        <v>4363</v>
      </c>
      <c r="B512" s="1" t="s">
        <v>3353</v>
      </c>
    </row>
    <row r="513" spans="1:2">
      <c r="A513" s="165" t="s">
        <v>10082</v>
      </c>
      <c r="B513" s="1" t="s">
        <v>3353</v>
      </c>
    </row>
    <row r="514" spans="1:2">
      <c r="A514" s="165" t="s">
        <v>10083</v>
      </c>
      <c r="B514" s="1" t="s">
        <v>3353</v>
      </c>
    </row>
    <row r="515" spans="1:2">
      <c r="A515" s="165" t="s">
        <v>10084</v>
      </c>
      <c r="B515" s="1" t="s">
        <v>3353</v>
      </c>
    </row>
    <row r="516" spans="1:2">
      <c r="A516" s="165" t="s">
        <v>10085</v>
      </c>
      <c r="B516" s="1" t="s">
        <v>3353</v>
      </c>
    </row>
    <row r="517" spans="1:2">
      <c r="A517" s="165" t="s">
        <v>4371</v>
      </c>
      <c r="B517" s="1" t="s">
        <v>2200</v>
      </c>
    </row>
    <row r="518" spans="1:2">
      <c r="A518" s="165" t="s">
        <v>10086</v>
      </c>
      <c r="B518" s="1" t="s">
        <v>2200</v>
      </c>
    </row>
    <row r="519" spans="1:2">
      <c r="A519" s="165" t="s">
        <v>10087</v>
      </c>
      <c r="B519" s="1" t="s">
        <v>2200</v>
      </c>
    </row>
    <row r="520" spans="1:2">
      <c r="A520" s="165" t="s">
        <v>10088</v>
      </c>
      <c r="B520" s="1" t="s">
        <v>2200</v>
      </c>
    </row>
    <row r="521" spans="1:2">
      <c r="A521" s="165" t="s">
        <v>10089</v>
      </c>
      <c r="B521" s="1" t="s">
        <v>2200</v>
      </c>
    </row>
    <row r="522" spans="1:2">
      <c r="A522" s="165" t="s">
        <v>3225</v>
      </c>
      <c r="B522" s="1" t="s">
        <v>3354</v>
      </c>
    </row>
    <row r="523" spans="1:2">
      <c r="A523" s="165" t="s">
        <v>10090</v>
      </c>
      <c r="B523" s="1" t="s">
        <v>3354</v>
      </c>
    </row>
    <row r="524" spans="1:2">
      <c r="A524" s="165" t="s">
        <v>10091</v>
      </c>
      <c r="B524" s="1" t="s">
        <v>3354</v>
      </c>
    </row>
    <row r="525" spans="1:2">
      <c r="A525" s="165" t="s">
        <v>10092</v>
      </c>
      <c r="B525" s="1" t="s">
        <v>3354</v>
      </c>
    </row>
    <row r="526" spans="1:2">
      <c r="A526" s="165" t="s">
        <v>10093</v>
      </c>
      <c r="B526" s="1" t="s">
        <v>3354</v>
      </c>
    </row>
    <row r="527" spans="1:2">
      <c r="A527" s="165" t="s">
        <v>4385</v>
      </c>
      <c r="B527" s="1" t="s">
        <v>3355</v>
      </c>
    </row>
    <row r="528" spans="1:2">
      <c r="A528" s="165" t="s">
        <v>10094</v>
      </c>
      <c r="B528" s="1" t="s">
        <v>3355</v>
      </c>
    </row>
    <row r="529" spans="1:2">
      <c r="A529" s="165" t="s">
        <v>10095</v>
      </c>
      <c r="B529" s="1" t="s">
        <v>3355</v>
      </c>
    </row>
    <row r="530" spans="1:2">
      <c r="A530" s="165" t="s">
        <v>10096</v>
      </c>
      <c r="B530" s="1" t="s">
        <v>3355</v>
      </c>
    </row>
    <row r="531" spans="1:2">
      <c r="A531" s="165" t="s">
        <v>10097</v>
      </c>
      <c r="B531" s="1" t="s">
        <v>3355</v>
      </c>
    </row>
    <row r="532" spans="1:2">
      <c r="A532" s="165" t="s">
        <v>4393</v>
      </c>
      <c r="B532" s="1" t="s">
        <v>3356</v>
      </c>
    </row>
    <row r="533" spans="1:2">
      <c r="A533" s="165" t="s">
        <v>10098</v>
      </c>
      <c r="B533" s="1" t="s">
        <v>3356</v>
      </c>
    </row>
    <row r="534" spans="1:2">
      <c r="A534" s="165" t="s">
        <v>10099</v>
      </c>
      <c r="B534" s="1" t="s">
        <v>3356</v>
      </c>
    </row>
    <row r="535" spans="1:2">
      <c r="A535" s="165" t="s">
        <v>10100</v>
      </c>
      <c r="B535" s="1" t="s">
        <v>3356</v>
      </c>
    </row>
    <row r="536" spans="1:2">
      <c r="A536" s="165" t="s">
        <v>10101</v>
      </c>
      <c r="B536" s="1" t="s">
        <v>3356</v>
      </c>
    </row>
    <row r="537" spans="1:2">
      <c r="A537" s="165" t="s">
        <v>3238</v>
      </c>
      <c r="B537" s="1" t="s">
        <v>8670</v>
      </c>
    </row>
    <row r="538" spans="1:2">
      <c r="A538" s="165" t="s">
        <v>10102</v>
      </c>
      <c r="B538" s="1" t="s">
        <v>8670</v>
      </c>
    </row>
    <row r="539" spans="1:2">
      <c r="A539" s="165" t="s">
        <v>10103</v>
      </c>
      <c r="B539" s="1" t="s">
        <v>8670</v>
      </c>
    </row>
    <row r="540" spans="1:2">
      <c r="A540" s="165" t="s">
        <v>10104</v>
      </c>
      <c r="B540" s="1" t="s">
        <v>8670</v>
      </c>
    </row>
    <row r="541" spans="1:2">
      <c r="A541" s="165" t="s">
        <v>10105</v>
      </c>
      <c r="B541" s="1" t="s">
        <v>8670</v>
      </c>
    </row>
    <row r="542" spans="1:2">
      <c r="A542" s="165" t="s">
        <v>4408</v>
      </c>
      <c r="B542" s="1" t="s">
        <v>3358</v>
      </c>
    </row>
    <row r="543" spans="1:2">
      <c r="A543" s="165" t="s">
        <v>10106</v>
      </c>
      <c r="B543" s="1" t="s">
        <v>3358</v>
      </c>
    </row>
    <row r="544" spans="1:2">
      <c r="A544" s="165" t="s">
        <v>10107</v>
      </c>
      <c r="B544" s="1" t="s">
        <v>3358</v>
      </c>
    </row>
    <row r="545" spans="1:2">
      <c r="A545" s="165" t="s">
        <v>10108</v>
      </c>
      <c r="B545" s="1" t="s">
        <v>3358</v>
      </c>
    </row>
    <row r="546" spans="1:2">
      <c r="A546" s="165" t="s">
        <v>10109</v>
      </c>
      <c r="B546" s="1" t="s">
        <v>3358</v>
      </c>
    </row>
    <row r="547" spans="1:2">
      <c r="A547" s="165" t="s">
        <v>3239</v>
      </c>
      <c r="B547" s="1" t="s">
        <v>3359</v>
      </c>
    </row>
    <row r="548" spans="1:2">
      <c r="A548" s="165" t="s">
        <v>10110</v>
      </c>
      <c r="B548" s="1" t="s">
        <v>3359</v>
      </c>
    </row>
    <row r="549" spans="1:2">
      <c r="A549" s="165" t="s">
        <v>10111</v>
      </c>
      <c r="B549" s="1" t="s">
        <v>3359</v>
      </c>
    </row>
    <row r="550" spans="1:2">
      <c r="A550" s="165" t="s">
        <v>10112</v>
      </c>
      <c r="B550" s="1" t="s">
        <v>3359</v>
      </c>
    </row>
    <row r="551" spans="1:2">
      <c r="A551" s="165" t="s">
        <v>10113</v>
      </c>
      <c r="B551" s="1" t="s">
        <v>3359</v>
      </c>
    </row>
    <row r="552" spans="1:2">
      <c r="A552" s="165" t="s">
        <v>4423</v>
      </c>
      <c r="B552" s="1" t="s">
        <v>3360</v>
      </c>
    </row>
    <row r="553" spans="1:2">
      <c r="A553" s="165" t="s">
        <v>10114</v>
      </c>
      <c r="B553" s="1" t="s">
        <v>3360</v>
      </c>
    </row>
    <row r="554" spans="1:2">
      <c r="A554" s="165" t="s">
        <v>10115</v>
      </c>
      <c r="B554" s="1" t="s">
        <v>3360</v>
      </c>
    </row>
    <row r="555" spans="1:2">
      <c r="A555" s="165" t="s">
        <v>10116</v>
      </c>
      <c r="B555" s="1" t="s">
        <v>3360</v>
      </c>
    </row>
    <row r="556" spans="1:2">
      <c r="A556" s="165" t="s">
        <v>10117</v>
      </c>
      <c r="B556" s="1" t="s">
        <v>3360</v>
      </c>
    </row>
    <row r="557" spans="1:2">
      <c r="A557" s="165" t="s">
        <v>4431</v>
      </c>
      <c r="B557" s="1" t="s">
        <v>3361</v>
      </c>
    </row>
    <row r="558" spans="1:2">
      <c r="A558" s="165" t="s">
        <v>10118</v>
      </c>
      <c r="B558" s="1" t="s">
        <v>3361</v>
      </c>
    </row>
    <row r="559" spans="1:2">
      <c r="A559" s="165" t="s">
        <v>10119</v>
      </c>
      <c r="B559" s="1" t="s">
        <v>3361</v>
      </c>
    </row>
    <row r="560" spans="1:2">
      <c r="A560" s="165" t="s">
        <v>10120</v>
      </c>
      <c r="B560" s="1" t="s">
        <v>3361</v>
      </c>
    </row>
    <row r="561" spans="1:2">
      <c r="A561" s="165" t="s">
        <v>10121</v>
      </c>
      <c r="B561" s="1" t="s">
        <v>3361</v>
      </c>
    </row>
    <row r="562" spans="1:2">
      <c r="A562" s="165" t="s">
        <v>4439</v>
      </c>
      <c r="B562" s="1" t="s">
        <v>3362</v>
      </c>
    </row>
    <row r="563" spans="1:2">
      <c r="A563" s="165" t="s">
        <v>10122</v>
      </c>
      <c r="B563" s="1" t="s">
        <v>3362</v>
      </c>
    </row>
    <row r="564" spans="1:2">
      <c r="A564" s="165" t="s">
        <v>10123</v>
      </c>
      <c r="B564" s="1" t="s">
        <v>3362</v>
      </c>
    </row>
    <row r="565" spans="1:2">
      <c r="A565" s="165" t="s">
        <v>10124</v>
      </c>
      <c r="B565" s="1" t="s">
        <v>3362</v>
      </c>
    </row>
    <row r="566" spans="1:2">
      <c r="A566" s="165" t="s">
        <v>10125</v>
      </c>
      <c r="B566" s="1" t="s">
        <v>3362</v>
      </c>
    </row>
    <row r="567" spans="1:2">
      <c r="A567" s="165" t="s">
        <v>3209</v>
      </c>
      <c r="B567" s="1" t="s">
        <v>3363</v>
      </c>
    </row>
    <row r="568" spans="1:2">
      <c r="A568" s="165" t="s">
        <v>7939</v>
      </c>
      <c r="B568" s="1" t="s">
        <v>3363</v>
      </c>
    </row>
    <row r="569" spans="1:2">
      <c r="A569" s="165" t="s">
        <v>8261</v>
      </c>
      <c r="B569" s="1" t="s">
        <v>3363</v>
      </c>
    </row>
    <row r="570" spans="1:2">
      <c r="A570" s="165" t="s">
        <v>10126</v>
      </c>
      <c r="B570" s="1" t="s">
        <v>3363</v>
      </c>
    </row>
    <row r="571" spans="1:2">
      <c r="A571" s="165" t="s">
        <v>8263</v>
      </c>
      <c r="B571" s="1" t="s">
        <v>3363</v>
      </c>
    </row>
    <row r="572" spans="1:2">
      <c r="A572" s="165" t="s">
        <v>4452</v>
      </c>
      <c r="B572" s="1" t="s">
        <v>3364</v>
      </c>
    </row>
    <row r="573" spans="1:2">
      <c r="A573" s="165" t="s">
        <v>10127</v>
      </c>
      <c r="B573" s="1" t="s">
        <v>3364</v>
      </c>
    </row>
    <row r="574" spans="1:2">
      <c r="A574" s="165" t="s">
        <v>10128</v>
      </c>
      <c r="B574" s="1" t="s">
        <v>3364</v>
      </c>
    </row>
    <row r="575" spans="1:2">
      <c r="A575" s="165" t="s">
        <v>10129</v>
      </c>
      <c r="B575" s="1" t="s">
        <v>3364</v>
      </c>
    </row>
    <row r="576" spans="1:2">
      <c r="A576" s="165" t="s">
        <v>10130</v>
      </c>
      <c r="B576" s="1" t="s">
        <v>3364</v>
      </c>
    </row>
    <row r="577" spans="1:2">
      <c r="A577" s="165" t="s">
        <v>4460</v>
      </c>
      <c r="B577" s="1" t="s">
        <v>3365</v>
      </c>
    </row>
    <row r="578" spans="1:2">
      <c r="A578" s="165" t="s">
        <v>10131</v>
      </c>
      <c r="B578" s="1" t="s">
        <v>3365</v>
      </c>
    </row>
    <row r="579" spans="1:2">
      <c r="A579" s="165" t="s">
        <v>10132</v>
      </c>
      <c r="B579" s="1" t="s">
        <v>3365</v>
      </c>
    </row>
    <row r="580" spans="1:2">
      <c r="A580" s="165" t="s">
        <v>10133</v>
      </c>
      <c r="B580" s="1" t="s">
        <v>3365</v>
      </c>
    </row>
    <row r="581" spans="1:2">
      <c r="A581" s="165" t="s">
        <v>10134</v>
      </c>
      <c r="B581" s="1" t="s">
        <v>3365</v>
      </c>
    </row>
    <row r="582" spans="1:2">
      <c r="A582" s="165" t="s">
        <v>3246</v>
      </c>
      <c r="B582" s="1" t="s">
        <v>3366</v>
      </c>
    </row>
    <row r="583" spans="1:2">
      <c r="A583" s="165" t="s">
        <v>10135</v>
      </c>
      <c r="B583" s="1" t="s">
        <v>3366</v>
      </c>
    </row>
    <row r="584" spans="1:2">
      <c r="A584" s="165" t="s">
        <v>10136</v>
      </c>
      <c r="B584" s="1" t="s">
        <v>3366</v>
      </c>
    </row>
    <row r="585" spans="1:2">
      <c r="A585" s="165" t="s">
        <v>10137</v>
      </c>
      <c r="B585" s="1" t="s">
        <v>3366</v>
      </c>
    </row>
    <row r="586" spans="1:2">
      <c r="A586" s="165" t="s">
        <v>10138</v>
      </c>
      <c r="B586" s="1" t="s">
        <v>3366</v>
      </c>
    </row>
    <row r="587" spans="1:2">
      <c r="A587" s="165" t="s">
        <v>4475</v>
      </c>
      <c r="B587" s="1" t="s">
        <v>3367</v>
      </c>
    </row>
    <row r="588" spans="1:2">
      <c r="A588" s="165" t="s">
        <v>10139</v>
      </c>
      <c r="B588" s="1" t="s">
        <v>3367</v>
      </c>
    </row>
    <row r="589" spans="1:2">
      <c r="A589" s="165" t="s">
        <v>10140</v>
      </c>
      <c r="B589" s="1" t="s">
        <v>3367</v>
      </c>
    </row>
    <row r="590" spans="1:2">
      <c r="A590" s="165" t="s">
        <v>10141</v>
      </c>
      <c r="B590" s="1" t="s">
        <v>3367</v>
      </c>
    </row>
    <row r="591" spans="1:2">
      <c r="A591" s="165" t="s">
        <v>10142</v>
      </c>
      <c r="B591" s="1" t="s">
        <v>3367</v>
      </c>
    </row>
    <row r="592" spans="1:2">
      <c r="A592" s="165" t="s">
        <v>4483</v>
      </c>
      <c r="B592" s="1" t="s">
        <v>3368</v>
      </c>
    </row>
    <row r="593" spans="1:2">
      <c r="A593" s="165" t="s">
        <v>10143</v>
      </c>
      <c r="B593" s="1" t="s">
        <v>3368</v>
      </c>
    </row>
    <row r="594" spans="1:2">
      <c r="A594" s="165" t="s">
        <v>10144</v>
      </c>
      <c r="B594" s="1" t="s">
        <v>3368</v>
      </c>
    </row>
    <row r="595" spans="1:2">
      <c r="A595" s="165" t="s">
        <v>10145</v>
      </c>
      <c r="B595" s="1" t="s">
        <v>3368</v>
      </c>
    </row>
    <row r="596" spans="1:2">
      <c r="A596" s="165" t="s">
        <v>10146</v>
      </c>
      <c r="B596" s="1" t="s">
        <v>3368</v>
      </c>
    </row>
    <row r="597" spans="1:2">
      <c r="A597" s="165" t="s">
        <v>4491</v>
      </c>
      <c r="B597" s="1" t="s">
        <v>3369</v>
      </c>
    </row>
    <row r="598" spans="1:2">
      <c r="A598" s="165" t="s">
        <v>10147</v>
      </c>
      <c r="B598" s="1" t="s">
        <v>3369</v>
      </c>
    </row>
    <row r="599" spans="1:2">
      <c r="A599" s="165" t="s">
        <v>10148</v>
      </c>
      <c r="B599" s="1" t="s">
        <v>3369</v>
      </c>
    </row>
    <row r="600" spans="1:2">
      <c r="A600" s="165" t="s">
        <v>10149</v>
      </c>
      <c r="B600" s="1" t="s">
        <v>3369</v>
      </c>
    </row>
    <row r="601" spans="1:2">
      <c r="A601" s="165" t="s">
        <v>10150</v>
      </c>
      <c r="B601" s="1" t="s">
        <v>3369</v>
      </c>
    </row>
    <row r="602" spans="1:2">
      <c r="A602" s="165" t="s">
        <v>4499</v>
      </c>
      <c r="B602" s="1" t="s">
        <v>3370</v>
      </c>
    </row>
    <row r="603" spans="1:2">
      <c r="A603" s="165" t="s">
        <v>10151</v>
      </c>
      <c r="B603" s="1" t="s">
        <v>3370</v>
      </c>
    </row>
    <row r="604" spans="1:2">
      <c r="A604" s="165" t="s">
        <v>10152</v>
      </c>
      <c r="B604" s="1" t="s">
        <v>3370</v>
      </c>
    </row>
    <row r="605" spans="1:2">
      <c r="A605" s="165" t="s">
        <v>10153</v>
      </c>
      <c r="B605" s="1" t="s">
        <v>3370</v>
      </c>
    </row>
    <row r="606" spans="1:2">
      <c r="A606" s="165" t="s">
        <v>10154</v>
      </c>
      <c r="B606" s="1" t="s">
        <v>3370</v>
      </c>
    </row>
    <row r="607" spans="1:2">
      <c r="A607" s="165" t="s">
        <v>4507</v>
      </c>
      <c r="B607" s="1" t="s">
        <v>281</v>
      </c>
    </row>
    <row r="608" spans="1:2">
      <c r="A608" s="165" t="s">
        <v>10155</v>
      </c>
      <c r="B608" s="1" t="s">
        <v>281</v>
      </c>
    </row>
    <row r="609" spans="1:2">
      <c r="A609" s="165" t="s">
        <v>10156</v>
      </c>
      <c r="B609" s="1" t="s">
        <v>281</v>
      </c>
    </row>
    <row r="610" spans="1:2">
      <c r="A610" s="165" t="s">
        <v>10157</v>
      </c>
      <c r="B610" s="1" t="s">
        <v>281</v>
      </c>
    </row>
    <row r="611" spans="1:2">
      <c r="A611" s="165" t="s">
        <v>10158</v>
      </c>
      <c r="B611" s="1" t="s">
        <v>281</v>
      </c>
    </row>
    <row r="612" spans="1:2">
      <c r="A612" s="165" t="s">
        <v>4515</v>
      </c>
      <c r="B612" s="1" t="s">
        <v>3371</v>
      </c>
    </row>
    <row r="613" spans="1:2">
      <c r="A613" s="165" t="s">
        <v>10159</v>
      </c>
      <c r="B613" s="1" t="s">
        <v>3371</v>
      </c>
    </row>
    <row r="614" spans="1:2">
      <c r="A614" s="165" t="s">
        <v>10160</v>
      </c>
      <c r="B614" s="1" t="s">
        <v>3371</v>
      </c>
    </row>
    <row r="615" spans="1:2">
      <c r="A615" s="165" t="s">
        <v>10161</v>
      </c>
      <c r="B615" s="1" t="s">
        <v>3371</v>
      </c>
    </row>
    <row r="616" spans="1:2">
      <c r="A616" s="165" t="s">
        <v>10162</v>
      </c>
      <c r="B616" s="1" t="s">
        <v>3371</v>
      </c>
    </row>
    <row r="617" spans="1:2">
      <c r="A617" s="165" t="s">
        <v>3250</v>
      </c>
      <c r="B617" s="1" t="s">
        <v>3372</v>
      </c>
    </row>
    <row r="618" spans="1:2">
      <c r="A618" s="165" t="s">
        <v>7951</v>
      </c>
      <c r="B618" s="1" t="s">
        <v>3372</v>
      </c>
    </row>
    <row r="619" spans="1:2">
      <c r="A619" s="165" t="s">
        <v>10163</v>
      </c>
      <c r="B619" s="1" t="s">
        <v>3372</v>
      </c>
    </row>
    <row r="620" spans="1:2">
      <c r="A620" s="165" t="s">
        <v>10164</v>
      </c>
      <c r="B620" s="1" t="s">
        <v>3372</v>
      </c>
    </row>
    <row r="621" spans="1:2">
      <c r="A621" s="165" t="s">
        <v>10165</v>
      </c>
      <c r="B621" s="1" t="s">
        <v>3372</v>
      </c>
    </row>
    <row r="622" spans="1:2">
      <c r="A622" s="165" t="s">
        <v>3226</v>
      </c>
      <c r="B622" s="1" t="s">
        <v>3373</v>
      </c>
    </row>
    <row r="623" spans="1:2">
      <c r="A623" s="165" t="s">
        <v>10166</v>
      </c>
      <c r="B623" s="1" t="s">
        <v>3373</v>
      </c>
    </row>
    <row r="624" spans="1:2">
      <c r="A624" s="165" t="s">
        <v>10167</v>
      </c>
      <c r="B624" s="1" t="s">
        <v>3373</v>
      </c>
    </row>
    <row r="625" spans="1:2">
      <c r="A625" s="165" t="s">
        <v>10168</v>
      </c>
      <c r="B625" s="1" t="s">
        <v>3373</v>
      </c>
    </row>
    <row r="626" spans="1:2">
      <c r="A626" s="165" t="s">
        <v>10169</v>
      </c>
      <c r="B626" s="1" t="s">
        <v>3373</v>
      </c>
    </row>
    <row r="627" spans="1:2">
      <c r="A627" s="165" t="s">
        <v>4536</v>
      </c>
      <c r="B627" s="1" t="s">
        <v>3374</v>
      </c>
    </row>
    <row r="628" spans="1:2">
      <c r="A628" s="165" t="s">
        <v>10170</v>
      </c>
      <c r="B628" s="1" t="s">
        <v>3374</v>
      </c>
    </row>
    <row r="629" spans="1:2">
      <c r="A629" s="165" t="s">
        <v>10171</v>
      </c>
      <c r="B629" s="1" t="s">
        <v>3374</v>
      </c>
    </row>
    <row r="630" spans="1:2">
      <c r="A630" s="165" t="s">
        <v>10172</v>
      </c>
      <c r="B630" s="1" t="s">
        <v>3374</v>
      </c>
    </row>
    <row r="631" spans="1:2">
      <c r="A631" s="165" t="s">
        <v>10173</v>
      </c>
      <c r="B631" s="1" t="s">
        <v>3374</v>
      </c>
    </row>
    <row r="632" spans="1:2">
      <c r="A632" s="165" t="s">
        <v>3227</v>
      </c>
      <c r="B632" s="1" t="s">
        <v>3375</v>
      </c>
    </row>
    <row r="633" spans="1:2">
      <c r="A633" s="165" t="s">
        <v>8279</v>
      </c>
      <c r="B633" s="1" t="s">
        <v>3375</v>
      </c>
    </row>
    <row r="634" spans="1:2">
      <c r="A634" s="165" t="s">
        <v>8262</v>
      </c>
      <c r="B634" s="1" t="s">
        <v>3375</v>
      </c>
    </row>
    <row r="635" spans="1:2">
      <c r="A635" s="165" t="s">
        <v>10174</v>
      </c>
      <c r="B635" s="1" t="s">
        <v>3375</v>
      </c>
    </row>
    <row r="636" spans="1:2">
      <c r="A636" s="165" t="s">
        <v>10175</v>
      </c>
      <c r="B636" s="1" t="s">
        <v>3375</v>
      </c>
    </row>
    <row r="637" spans="1:2">
      <c r="A637" s="165" t="s">
        <v>4549</v>
      </c>
      <c r="B637" s="1" t="s">
        <v>3376</v>
      </c>
    </row>
    <row r="638" spans="1:2">
      <c r="A638" s="165" t="s">
        <v>10176</v>
      </c>
      <c r="B638" s="1" t="s">
        <v>3376</v>
      </c>
    </row>
    <row r="639" spans="1:2">
      <c r="A639" s="165" t="s">
        <v>10177</v>
      </c>
      <c r="B639" s="1" t="s">
        <v>3376</v>
      </c>
    </row>
    <row r="640" spans="1:2">
      <c r="A640" s="165" t="s">
        <v>10178</v>
      </c>
      <c r="B640" s="1" t="s">
        <v>3376</v>
      </c>
    </row>
    <row r="641" spans="1:2">
      <c r="A641" s="165" t="s">
        <v>10179</v>
      </c>
      <c r="B641" s="1" t="s">
        <v>3376</v>
      </c>
    </row>
    <row r="642" spans="1:2">
      <c r="A642" s="165" t="s">
        <v>4557</v>
      </c>
      <c r="B642" s="1" t="s">
        <v>3377</v>
      </c>
    </row>
    <row r="643" spans="1:2">
      <c r="A643" s="165" t="s">
        <v>10180</v>
      </c>
      <c r="B643" s="1" t="s">
        <v>3377</v>
      </c>
    </row>
    <row r="644" spans="1:2">
      <c r="A644" s="165" t="s">
        <v>10181</v>
      </c>
      <c r="B644" s="1" t="s">
        <v>3377</v>
      </c>
    </row>
    <row r="645" spans="1:2">
      <c r="A645" s="165" t="s">
        <v>10182</v>
      </c>
      <c r="B645" s="1" t="s">
        <v>3377</v>
      </c>
    </row>
    <row r="646" spans="1:2">
      <c r="A646" s="165" t="s">
        <v>10183</v>
      </c>
      <c r="B646" s="1" t="s">
        <v>3377</v>
      </c>
    </row>
    <row r="647" spans="1:2">
      <c r="A647" s="165" t="s">
        <v>4565</v>
      </c>
      <c r="B647" s="1" t="s">
        <v>3378</v>
      </c>
    </row>
    <row r="648" spans="1:2">
      <c r="A648" s="165" t="s">
        <v>10184</v>
      </c>
      <c r="B648" s="1" t="s">
        <v>3378</v>
      </c>
    </row>
    <row r="649" spans="1:2">
      <c r="A649" s="165" t="s">
        <v>10185</v>
      </c>
      <c r="B649" s="1" t="s">
        <v>3378</v>
      </c>
    </row>
    <row r="650" spans="1:2">
      <c r="A650" s="165" t="s">
        <v>10186</v>
      </c>
      <c r="B650" s="1" t="s">
        <v>3378</v>
      </c>
    </row>
    <row r="651" spans="1:2">
      <c r="A651" s="165" t="s">
        <v>10187</v>
      </c>
      <c r="B651" s="1" t="s">
        <v>3378</v>
      </c>
    </row>
    <row r="652" spans="1:2">
      <c r="A652" s="165" t="s">
        <v>4573</v>
      </c>
      <c r="B652" s="1" t="s">
        <v>3379</v>
      </c>
    </row>
    <row r="653" spans="1:2">
      <c r="A653" s="165" t="s">
        <v>10188</v>
      </c>
      <c r="B653" s="1" t="s">
        <v>3379</v>
      </c>
    </row>
    <row r="654" spans="1:2">
      <c r="A654" s="165" t="s">
        <v>10189</v>
      </c>
      <c r="B654" s="1" t="s">
        <v>3379</v>
      </c>
    </row>
    <row r="655" spans="1:2">
      <c r="A655" s="165" t="s">
        <v>10190</v>
      </c>
      <c r="B655" s="1" t="s">
        <v>3379</v>
      </c>
    </row>
    <row r="656" spans="1:2">
      <c r="A656" s="165" t="s">
        <v>10191</v>
      </c>
      <c r="B656" s="1" t="s">
        <v>3379</v>
      </c>
    </row>
    <row r="657" spans="1:2">
      <c r="A657" s="165" t="s">
        <v>4581</v>
      </c>
      <c r="B657" s="1" t="s">
        <v>8756</v>
      </c>
    </row>
    <row r="658" spans="1:2">
      <c r="A658" s="165" t="s">
        <v>8291</v>
      </c>
      <c r="B658" s="1" t="s">
        <v>8756</v>
      </c>
    </row>
    <row r="659" spans="1:2">
      <c r="A659" s="165" t="s">
        <v>10192</v>
      </c>
      <c r="B659" s="1" t="s">
        <v>8756</v>
      </c>
    </row>
    <row r="660" spans="1:2">
      <c r="A660" s="165" t="s">
        <v>10193</v>
      </c>
      <c r="B660" s="1" t="s">
        <v>8756</v>
      </c>
    </row>
    <row r="661" spans="1:2">
      <c r="A661" s="165" t="s">
        <v>10194</v>
      </c>
      <c r="B661" s="1" t="s">
        <v>8756</v>
      </c>
    </row>
    <row r="662" spans="1:2">
      <c r="A662" s="165" t="s">
        <v>4589</v>
      </c>
      <c r="B662" s="1" t="s">
        <v>3381</v>
      </c>
    </row>
    <row r="663" spans="1:2">
      <c r="A663" s="165" t="s">
        <v>10195</v>
      </c>
      <c r="B663" s="1" t="s">
        <v>3381</v>
      </c>
    </row>
    <row r="664" spans="1:2">
      <c r="A664" s="165" t="s">
        <v>10196</v>
      </c>
      <c r="B664" s="1" t="s">
        <v>3381</v>
      </c>
    </row>
    <row r="665" spans="1:2">
      <c r="A665" s="165" t="s">
        <v>10197</v>
      </c>
      <c r="B665" s="1" t="s">
        <v>3381</v>
      </c>
    </row>
    <row r="666" spans="1:2">
      <c r="A666" s="165" t="s">
        <v>10198</v>
      </c>
      <c r="B666" s="1" t="s">
        <v>3381</v>
      </c>
    </row>
    <row r="667" spans="1:2">
      <c r="A667" s="165" t="s">
        <v>4597</v>
      </c>
      <c r="B667" s="1" t="s">
        <v>3382</v>
      </c>
    </row>
    <row r="668" spans="1:2">
      <c r="A668" s="165" t="s">
        <v>10199</v>
      </c>
      <c r="B668" s="1" t="s">
        <v>3382</v>
      </c>
    </row>
    <row r="669" spans="1:2">
      <c r="A669" s="165" t="s">
        <v>10200</v>
      </c>
      <c r="B669" s="1" t="s">
        <v>3382</v>
      </c>
    </row>
    <row r="670" spans="1:2">
      <c r="A670" s="165" t="s">
        <v>10201</v>
      </c>
      <c r="B670" s="1" t="s">
        <v>3382</v>
      </c>
    </row>
    <row r="671" spans="1:2">
      <c r="A671" s="165" t="s">
        <v>10202</v>
      </c>
      <c r="B671" s="1" t="s">
        <v>3382</v>
      </c>
    </row>
    <row r="672" spans="1:2">
      <c r="A672" s="165" t="s">
        <v>4605</v>
      </c>
      <c r="B672" s="1" t="s">
        <v>3383</v>
      </c>
    </row>
    <row r="673" spans="1:2">
      <c r="A673" s="165" t="s">
        <v>10203</v>
      </c>
      <c r="B673" s="1" t="s">
        <v>3383</v>
      </c>
    </row>
    <row r="674" spans="1:2">
      <c r="A674" s="165" t="s">
        <v>10204</v>
      </c>
      <c r="B674" s="1" t="s">
        <v>3383</v>
      </c>
    </row>
    <row r="675" spans="1:2">
      <c r="A675" s="165" t="s">
        <v>10205</v>
      </c>
      <c r="B675" s="1" t="s">
        <v>3383</v>
      </c>
    </row>
    <row r="676" spans="1:2">
      <c r="A676" s="165" t="s">
        <v>10206</v>
      </c>
      <c r="B676" s="1" t="s">
        <v>3383</v>
      </c>
    </row>
    <row r="677" spans="1:2">
      <c r="A677" s="165" t="s">
        <v>4613</v>
      </c>
      <c r="B677" s="1" t="s">
        <v>3384</v>
      </c>
    </row>
    <row r="678" spans="1:2">
      <c r="A678" s="165" t="s">
        <v>10207</v>
      </c>
      <c r="B678" s="1" t="s">
        <v>3384</v>
      </c>
    </row>
    <row r="679" spans="1:2">
      <c r="A679" s="165" t="s">
        <v>10208</v>
      </c>
      <c r="B679" s="1" t="s">
        <v>3384</v>
      </c>
    </row>
    <row r="680" spans="1:2">
      <c r="A680" s="165" t="s">
        <v>10209</v>
      </c>
      <c r="B680" s="1" t="s">
        <v>3384</v>
      </c>
    </row>
    <row r="681" spans="1:2">
      <c r="A681" s="165" t="s">
        <v>10210</v>
      </c>
      <c r="B681" s="1" t="s">
        <v>3384</v>
      </c>
    </row>
    <row r="682" spans="1:2">
      <c r="A682" s="165" t="s">
        <v>4621</v>
      </c>
      <c r="B682" s="1" t="s">
        <v>3385</v>
      </c>
    </row>
    <row r="683" spans="1:2">
      <c r="A683" s="165" t="s">
        <v>10211</v>
      </c>
      <c r="B683" s="1" t="s">
        <v>3385</v>
      </c>
    </row>
    <row r="684" spans="1:2">
      <c r="A684" s="165" t="s">
        <v>10212</v>
      </c>
      <c r="B684" s="1" t="s">
        <v>3385</v>
      </c>
    </row>
    <row r="685" spans="1:2">
      <c r="A685" s="165" t="s">
        <v>10213</v>
      </c>
      <c r="B685" s="1" t="s">
        <v>3385</v>
      </c>
    </row>
    <row r="686" spans="1:2">
      <c r="A686" s="165" t="s">
        <v>10214</v>
      </c>
      <c r="B686" s="1" t="s">
        <v>3385</v>
      </c>
    </row>
    <row r="687" spans="1:2">
      <c r="A687" s="165" t="s">
        <v>4629</v>
      </c>
      <c r="B687" s="1" t="s">
        <v>3386</v>
      </c>
    </row>
    <row r="688" spans="1:2">
      <c r="A688" s="165" t="s">
        <v>10215</v>
      </c>
      <c r="B688" s="1" t="s">
        <v>3386</v>
      </c>
    </row>
    <row r="689" spans="1:2">
      <c r="A689" s="165" t="s">
        <v>10216</v>
      </c>
      <c r="B689" s="1" t="s">
        <v>3386</v>
      </c>
    </row>
    <row r="690" spans="1:2">
      <c r="A690" s="165" t="s">
        <v>10217</v>
      </c>
      <c r="B690" s="1" t="s">
        <v>3386</v>
      </c>
    </row>
    <row r="691" spans="1:2">
      <c r="A691" s="165" t="s">
        <v>10218</v>
      </c>
      <c r="B691" s="1" t="s">
        <v>3386</v>
      </c>
    </row>
    <row r="692" spans="1:2">
      <c r="A692" s="165" t="s">
        <v>4637</v>
      </c>
      <c r="B692" s="1" t="s">
        <v>3387</v>
      </c>
    </row>
    <row r="693" spans="1:2">
      <c r="A693" s="165" t="s">
        <v>10219</v>
      </c>
      <c r="B693" s="1" t="s">
        <v>3387</v>
      </c>
    </row>
    <row r="694" spans="1:2">
      <c r="A694" s="165" t="s">
        <v>10220</v>
      </c>
      <c r="B694" s="1" t="s">
        <v>3387</v>
      </c>
    </row>
    <row r="695" spans="1:2">
      <c r="A695" s="165" t="s">
        <v>10221</v>
      </c>
      <c r="B695" s="1" t="s">
        <v>3387</v>
      </c>
    </row>
    <row r="696" spans="1:2">
      <c r="A696" s="165" t="s">
        <v>10222</v>
      </c>
      <c r="B696" s="1" t="s">
        <v>3387</v>
      </c>
    </row>
    <row r="697" spans="1:2">
      <c r="A697" s="165" t="s">
        <v>4645</v>
      </c>
      <c r="B697" s="1" t="s">
        <v>3388</v>
      </c>
    </row>
    <row r="698" spans="1:2">
      <c r="A698" s="165" t="s">
        <v>10223</v>
      </c>
      <c r="B698" s="1" t="s">
        <v>3388</v>
      </c>
    </row>
    <row r="699" spans="1:2">
      <c r="A699" s="165" t="s">
        <v>10224</v>
      </c>
      <c r="B699" s="1" t="s">
        <v>3388</v>
      </c>
    </row>
    <row r="700" spans="1:2">
      <c r="A700" s="165" t="s">
        <v>10225</v>
      </c>
      <c r="B700" s="1" t="s">
        <v>3388</v>
      </c>
    </row>
    <row r="701" spans="1:2">
      <c r="A701" s="165" t="s">
        <v>10226</v>
      </c>
      <c r="B701" s="1" t="s">
        <v>3388</v>
      </c>
    </row>
    <row r="702" spans="1:2">
      <c r="A702" s="165" t="s">
        <v>4653</v>
      </c>
      <c r="B702" s="1" t="s">
        <v>3389</v>
      </c>
    </row>
    <row r="703" spans="1:2">
      <c r="A703" s="165" t="s">
        <v>10227</v>
      </c>
      <c r="B703" s="1" t="s">
        <v>3389</v>
      </c>
    </row>
    <row r="704" spans="1:2">
      <c r="A704" s="165" t="s">
        <v>10228</v>
      </c>
      <c r="B704" s="1" t="s">
        <v>3389</v>
      </c>
    </row>
    <row r="705" spans="1:2">
      <c r="A705" s="165" t="s">
        <v>10229</v>
      </c>
      <c r="B705" s="1" t="s">
        <v>3389</v>
      </c>
    </row>
    <row r="706" spans="1:2">
      <c r="A706" s="165" t="s">
        <v>10230</v>
      </c>
      <c r="B706" s="1" t="s">
        <v>3389</v>
      </c>
    </row>
    <row r="707" spans="1:2">
      <c r="A707" s="165" t="s">
        <v>4661</v>
      </c>
      <c r="B707" s="1" t="s">
        <v>3390</v>
      </c>
    </row>
    <row r="708" spans="1:2">
      <c r="A708" s="165" t="s">
        <v>10231</v>
      </c>
      <c r="B708" s="1" t="s">
        <v>3390</v>
      </c>
    </row>
    <row r="709" spans="1:2">
      <c r="A709" s="165" t="s">
        <v>10232</v>
      </c>
      <c r="B709" s="1" t="s">
        <v>3390</v>
      </c>
    </row>
    <row r="710" spans="1:2">
      <c r="A710" s="165" t="s">
        <v>10233</v>
      </c>
      <c r="B710" s="1" t="s">
        <v>3390</v>
      </c>
    </row>
    <row r="711" spans="1:2">
      <c r="A711" s="165" t="s">
        <v>10234</v>
      </c>
      <c r="B711" s="1" t="s">
        <v>3390</v>
      </c>
    </row>
    <row r="712" spans="1:2">
      <c r="A712" s="165" t="s">
        <v>4669</v>
      </c>
      <c r="B712" s="1" t="s">
        <v>3391</v>
      </c>
    </row>
    <row r="713" spans="1:2">
      <c r="A713" s="165" t="s">
        <v>10235</v>
      </c>
      <c r="B713" s="1" t="s">
        <v>3391</v>
      </c>
    </row>
    <row r="714" spans="1:2">
      <c r="A714" s="165" t="s">
        <v>10236</v>
      </c>
      <c r="B714" s="1" t="s">
        <v>3391</v>
      </c>
    </row>
    <row r="715" spans="1:2">
      <c r="A715" s="165" t="s">
        <v>10237</v>
      </c>
      <c r="B715" s="1" t="s">
        <v>3391</v>
      </c>
    </row>
    <row r="716" spans="1:2">
      <c r="A716" s="165" t="s">
        <v>8286</v>
      </c>
      <c r="B716" s="1" t="s">
        <v>3391</v>
      </c>
    </row>
    <row r="717" spans="1:2">
      <c r="A717" s="165" t="s">
        <v>4677</v>
      </c>
      <c r="B717" s="1" t="s">
        <v>3392</v>
      </c>
    </row>
    <row r="718" spans="1:2">
      <c r="A718" s="165" t="s">
        <v>10238</v>
      </c>
      <c r="B718" s="1" t="s">
        <v>3392</v>
      </c>
    </row>
    <row r="719" spans="1:2">
      <c r="A719" s="165" t="s">
        <v>10239</v>
      </c>
      <c r="B719" s="1" t="s">
        <v>3392</v>
      </c>
    </row>
    <row r="720" spans="1:2">
      <c r="A720" s="165" t="s">
        <v>10240</v>
      </c>
      <c r="B720" s="1" t="s">
        <v>3392</v>
      </c>
    </row>
    <row r="721" spans="1:2">
      <c r="A721" s="165" t="s">
        <v>10241</v>
      </c>
      <c r="B721" s="1" t="s">
        <v>3392</v>
      </c>
    </row>
    <row r="722" spans="1:2">
      <c r="A722" s="165" t="s">
        <v>4685</v>
      </c>
      <c r="B722" s="1" t="s">
        <v>3393</v>
      </c>
    </row>
    <row r="723" spans="1:2">
      <c r="A723" s="165" t="s">
        <v>10242</v>
      </c>
      <c r="B723" s="1" t="s">
        <v>3393</v>
      </c>
    </row>
    <row r="724" spans="1:2">
      <c r="A724" s="165" t="s">
        <v>10243</v>
      </c>
      <c r="B724" s="1" t="s">
        <v>3393</v>
      </c>
    </row>
    <row r="725" spans="1:2">
      <c r="A725" s="165" t="s">
        <v>10244</v>
      </c>
      <c r="B725" s="1" t="s">
        <v>3393</v>
      </c>
    </row>
    <row r="726" spans="1:2">
      <c r="A726" s="165" t="s">
        <v>10245</v>
      </c>
      <c r="B726" s="1" t="s">
        <v>3393</v>
      </c>
    </row>
    <row r="727" spans="1:2">
      <c r="A727" s="165" t="s">
        <v>3242</v>
      </c>
      <c r="B727" s="1" t="s">
        <v>3394</v>
      </c>
    </row>
    <row r="728" spans="1:2">
      <c r="A728" s="165" t="s">
        <v>10246</v>
      </c>
      <c r="B728" s="1" t="s">
        <v>3394</v>
      </c>
    </row>
    <row r="729" spans="1:2">
      <c r="A729" s="165" t="s">
        <v>10247</v>
      </c>
      <c r="B729" s="1" t="s">
        <v>3394</v>
      </c>
    </row>
    <row r="730" spans="1:2">
      <c r="A730" s="165" t="s">
        <v>10248</v>
      </c>
      <c r="B730" s="1" t="s">
        <v>3394</v>
      </c>
    </row>
    <row r="731" spans="1:2">
      <c r="A731" s="165" t="s">
        <v>10249</v>
      </c>
      <c r="B731" s="1" t="s">
        <v>3394</v>
      </c>
    </row>
    <row r="732" spans="1:2">
      <c r="A732" s="165" t="s">
        <v>4700</v>
      </c>
      <c r="B732" s="1" t="s">
        <v>3395</v>
      </c>
    </row>
    <row r="733" spans="1:2">
      <c r="A733" s="165" t="s">
        <v>10250</v>
      </c>
      <c r="B733" s="1" t="s">
        <v>3395</v>
      </c>
    </row>
    <row r="734" spans="1:2">
      <c r="A734" s="165" t="s">
        <v>10251</v>
      </c>
      <c r="B734" s="1" t="s">
        <v>3395</v>
      </c>
    </row>
    <row r="735" spans="1:2">
      <c r="A735" s="165" t="s">
        <v>10252</v>
      </c>
      <c r="B735" s="1" t="s">
        <v>3395</v>
      </c>
    </row>
    <row r="736" spans="1:2">
      <c r="A736" s="165" t="s">
        <v>8288</v>
      </c>
      <c r="B736" s="1" t="s">
        <v>3395</v>
      </c>
    </row>
    <row r="737" spans="1:2">
      <c r="A737" s="165" t="s">
        <v>4708</v>
      </c>
      <c r="B737" s="1" t="s">
        <v>3396</v>
      </c>
    </row>
    <row r="738" spans="1:2">
      <c r="A738" s="165" t="s">
        <v>10253</v>
      </c>
      <c r="B738" s="1" t="s">
        <v>3396</v>
      </c>
    </row>
    <row r="739" spans="1:2">
      <c r="A739" s="165" t="s">
        <v>10254</v>
      </c>
      <c r="B739" s="1" t="s">
        <v>3396</v>
      </c>
    </row>
    <row r="740" spans="1:2">
      <c r="A740" s="165" t="s">
        <v>10255</v>
      </c>
      <c r="B740" s="1" t="s">
        <v>3396</v>
      </c>
    </row>
    <row r="741" spans="1:2">
      <c r="A741" s="165" t="s">
        <v>10256</v>
      </c>
      <c r="B741" s="1" t="s">
        <v>3396</v>
      </c>
    </row>
    <row r="742" spans="1:2">
      <c r="A742" s="165" t="s">
        <v>3229</v>
      </c>
      <c r="B742" s="1" t="s">
        <v>3397</v>
      </c>
    </row>
    <row r="743" spans="1:2">
      <c r="A743" s="165" t="s">
        <v>8280</v>
      </c>
      <c r="B743" s="1" t="s">
        <v>3397</v>
      </c>
    </row>
    <row r="744" spans="1:2">
      <c r="A744" s="165" t="s">
        <v>10257</v>
      </c>
      <c r="B744" s="1" t="s">
        <v>3397</v>
      </c>
    </row>
    <row r="745" spans="1:2">
      <c r="A745" s="165" t="s">
        <v>10258</v>
      </c>
      <c r="B745" s="1" t="s">
        <v>3397</v>
      </c>
    </row>
    <row r="746" spans="1:2">
      <c r="A746" s="165" t="s">
        <v>8264</v>
      </c>
      <c r="B746" s="1" t="s">
        <v>3397</v>
      </c>
    </row>
    <row r="747" spans="1:2">
      <c r="A747" s="165" t="s">
        <v>4723</v>
      </c>
      <c r="B747" s="1" t="s">
        <v>3398</v>
      </c>
    </row>
    <row r="748" spans="1:2">
      <c r="A748" s="165" t="s">
        <v>10259</v>
      </c>
      <c r="B748" s="1" t="s">
        <v>3398</v>
      </c>
    </row>
    <row r="749" spans="1:2">
      <c r="A749" s="165" t="s">
        <v>10260</v>
      </c>
      <c r="B749" s="1" t="s">
        <v>3398</v>
      </c>
    </row>
    <row r="750" spans="1:2">
      <c r="A750" s="165" t="s">
        <v>10261</v>
      </c>
      <c r="B750" s="1" t="s">
        <v>3398</v>
      </c>
    </row>
    <row r="751" spans="1:2">
      <c r="A751" s="165" t="s">
        <v>10262</v>
      </c>
      <c r="B751" s="1" t="s">
        <v>3398</v>
      </c>
    </row>
    <row r="752" spans="1:2">
      <c r="A752" s="165" t="s">
        <v>4731</v>
      </c>
      <c r="B752" s="1" t="s">
        <v>3399</v>
      </c>
    </row>
    <row r="753" spans="1:2">
      <c r="A753" s="165" t="s">
        <v>10263</v>
      </c>
      <c r="B753" s="1" t="s">
        <v>3399</v>
      </c>
    </row>
    <row r="754" spans="1:2">
      <c r="A754" s="165" t="s">
        <v>10264</v>
      </c>
      <c r="B754" s="1" t="s">
        <v>3399</v>
      </c>
    </row>
    <row r="755" spans="1:2">
      <c r="A755" s="165" t="s">
        <v>10265</v>
      </c>
      <c r="B755" s="1" t="s">
        <v>3399</v>
      </c>
    </row>
    <row r="756" spans="1:2">
      <c r="A756" s="165" t="s">
        <v>10266</v>
      </c>
      <c r="B756" s="1" t="s">
        <v>3399</v>
      </c>
    </row>
    <row r="757" spans="1:2">
      <c r="A757" s="165" t="s">
        <v>3230</v>
      </c>
      <c r="B757" s="1" t="s">
        <v>3400</v>
      </c>
    </row>
    <row r="758" spans="1:2">
      <c r="A758" s="165" t="s">
        <v>10267</v>
      </c>
      <c r="B758" s="1" t="s">
        <v>3400</v>
      </c>
    </row>
    <row r="759" spans="1:2">
      <c r="A759" s="165" t="s">
        <v>10268</v>
      </c>
      <c r="B759" s="1" t="s">
        <v>3400</v>
      </c>
    </row>
    <row r="760" spans="1:2">
      <c r="A760" s="165" t="s">
        <v>10269</v>
      </c>
      <c r="B760" s="1" t="s">
        <v>3400</v>
      </c>
    </row>
    <row r="761" spans="1:2">
      <c r="A761" s="165" t="s">
        <v>10270</v>
      </c>
      <c r="B761" s="1" t="s">
        <v>3400</v>
      </c>
    </row>
    <row r="762" spans="1:2">
      <c r="A762" s="165" t="s">
        <v>4746</v>
      </c>
      <c r="B762" s="1" t="s">
        <v>3401</v>
      </c>
    </row>
    <row r="763" spans="1:2">
      <c r="A763" s="165" t="s">
        <v>10271</v>
      </c>
      <c r="B763" s="1" t="s">
        <v>3401</v>
      </c>
    </row>
    <row r="764" spans="1:2">
      <c r="A764" s="165" t="s">
        <v>10272</v>
      </c>
      <c r="B764" s="1" t="s">
        <v>3401</v>
      </c>
    </row>
    <row r="765" spans="1:2">
      <c r="A765" s="165" t="s">
        <v>10273</v>
      </c>
      <c r="B765" s="1" t="s">
        <v>3401</v>
      </c>
    </row>
    <row r="766" spans="1:2">
      <c r="A766" s="165" t="s">
        <v>10274</v>
      </c>
      <c r="B766" s="1" t="s">
        <v>3401</v>
      </c>
    </row>
    <row r="767" spans="1:2">
      <c r="A767" s="165" t="s">
        <v>4754</v>
      </c>
      <c r="B767" s="1" t="s">
        <v>3402</v>
      </c>
    </row>
    <row r="768" spans="1:2">
      <c r="A768" s="165" t="s">
        <v>10275</v>
      </c>
      <c r="B768" s="1" t="s">
        <v>3402</v>
      </c>
    </row>
    <row r="769" spans="1:2">
      <c r="A769" s="165" t="s">
        <v>10276</v>
      </c>
      <c r="B769" s="1" t="s">
        <v>3402</v>
      </c>
    </row>
    <row r="770" spans="1:2">
      <c r="A770" s="165" t="s">
        <v>10277</v>
      </c>
      <c r="B770" s="1" t="s">
        <v>3402</v>
      </c>
    </row>
    <row r="771" spans="1:2">
      <c r="A771" s="165" t="s">
        <v>10278</v>
      </c>
      <c r="B771" s="1" t="s">
        <v>3402</v>
      </c>
    </row>
    <row r="772" spans="1:2">
      <c r="A772" s="165" t="s">
        <v>4762</v>
      </c>
      <c r="B772" s="1" t="s">
        <v>3403</v>
      </c>
    </row>
    <row r="773" spans="1:2">
      <c r="A773" s="165" t="s">
        <v>10279</v>
      </c>
      <c r="B773" s="1" t="s">
        <v>3403</v>
      </c>
    </row>
    <row r="774" spans="1:2">
      <c r="A774" s="165" t="s">
        <v>10280</v>
      </c>
      <c r="B774" s="1" t="s">
        <v>3403</v>
      </c>
    </row>
    <row r="775" spans="1:2">
      <c r="A775" s="165" t="s">
        <v>10281</v>
      </c>
      <c r="B775" s="1" t="s">
        <v>3403</v>
      </c>
    </row>
    <row r="776" spans="1:2">
      <c r="A776" s="165" t="s">
        <v>10282</v>
      </c>
      <c r="B776" s="1" t="s">
        <v>3403</v>
      </c>
    </row>
    <row r="777" spans="1:2">
      <c r="A777" s="165" t="s">
        <v>4770</v>
      </c>
      <c r="B777" s="1" t="s">
        <v>3404</v>
      </c>
    </row>
    <row r="778" spans="1:2">
      <c r="A778" s="165" t="s">
        <v>10283</v>
      </c>
      <c r="B778" s="1" t="s">
        <v>3404</v>
      </c>
    </row>
    <row r="779" spans="1:2">
      <c r="A779" s="165" t="s">
        <v>10284</v>
      </c>
      <c r="B779" s="1" t="s">
        <v>3404</v>
      </c>
    </row>
    <row r="780" spans="1:2">
      <c r="A780" s="165" t="s">
        <v>10285</v>
      </c>
      <c r="B780" s="1" t="s">
        <v>3404</v>
      </c>
    </row>
    <row r="781" spans="1:2">
      <c r="A781" s="165" t="s">
        <v>10286</v>
      </c>
      <c r="B781" s="1" t="s">
        <v>3404</v>
      </c>
    </row>
    <row r="782" spans="1:2">
      <c r="A782" s="165" t="s">
        <v>4778</v>
      </c>
      <c r="B782" s="1" t="s">
        <v>3405</v>
      </c>
    </row>
    <row r="783" spans="1:2">
      <c r="A783" s="165" t="s">
        <v>10287</v>
      </c>
      <c r="B783" s="1" t="s">
        <v>3405</v>
      </c>
    </row>
    <row r="784" spans="1:2">
      <c r="A784" s="165" t="s">
        <v>10288</v>
      </c>
      <c r="B784" s="1" t="s">
        <v>3405</v>
      </c>
    </row>
    <row r="785" spans="1:2">
      <c r="A785" s="165" t="s">
        <v>10289</v>
      </c>
      <c r="B785" s="1" t="s">
        <v>3405</v>
      </c>
    </row>
    <row r="786" spans="1:2">
      <c r="A786" s="165" t="s">
        <v>10290</v>
      </c>
      <c r="B786" s="1" t="s">
        <v>3405</v>
      </c>
    </row>
    <row r="787" spans="1:2">
      <c r="A787" s="165" t="s">
        <v>4786</v>
      </c>
      <c r="B787" s="1" t="s">
        <v>3406</v>
      </c>
    </row>
    <row r="788" spans="1:2">
      <c r="A788" s="165" t="s">
        <v>10291</v>
      </c>
      <c r="B788" s="1" t="s">
        <v>3406</v>
      </c>
    </row>
    <row r="789" spans="1:2">
      <c r="A789" s="165" t="s">
        <v>10292</v>
      </c>
      <c r="B789" s="1" t="s">
        <v>3406</v>
      </c>
    </row>
    <row r="790" spans="1:2">
      <c r="A790" s="165" t="s">
        <v>10293</v>
      </c>
      <c r="B790" s="1" t="s">
        <v>3406</v>
      </c>
    </row>
    <row r="791" spans="1:2">
      <c r="A791" s="165" t="s">
        <v>10294</v>
      </c>
      <c r="B791" s="1" t="s">
        <v>3406</v>
      </c>
    </row>
    <row r="792" spans="1:2">
      <c r="A792" s="165" t="s">
        <v>4794</v>
      </c>
      <c r="B792" s="1" t="s">
        <v>1556</v>
      </c>
    </row>
    <row r="793" spans="1:2">
      <c r="A793" s="165" t="s">
        <v>10295</v>
      </c>
      <c r="B793" s="1" t="s">
        <v>1556</v>
      </c>
    </row>
    <row r="794" spans="1:2">
      <c r="A794" s="165" t="s">
        <v>10296</v>
      </c>
      <c r="B794" s="1" t="s">
        <v>1556</v>
      </c>
    </row>
    <row r="795" spans="1:2">
      <c r="A795" s="165" t="s">
        <v>10297</v>
      </c>
      <c r="B795" s="1" t="s">
        <v>1556</v>
      </c>
    </row>
    <row r="796" spans="1:2">
      <c r="A796" s="165" t="s">
        <v>10298</v>
      </c>
      <c r="B796" s="1" t="s">
        <v>1556</v>
      </c>
    </row>
    <row r="797" spans="1:2">
      <c r="A797" s="165" t="s">
        <v>3247</v>
      </c>
      <c r="B797" s="1" t="s">
        <v>3407</v>
      </c>
    </row>
    <row r="798" spans="1:2">
      <c r="A798" s="165" t="s">
        <v>10299</v>
      </c>
      <c r="B798" s="1" t="s">
        <v>3407</v>
      </c>
    </row>
    <row r="799" spans="1:2">
      <c r="A799" s="165" t="s">
        <v>10300</v>
      </c>
      <c r="B799" s="1" t="s">
        <v>3407</v>
      </c>
    </row>
    <row r="800" spans="1:2">
      <c r="A800" s="165" t="s">
        <v>10301</v>
      </c>
      <c r="B800" s="1" t="s">
        <v>3407</v>
      </c>
    </row>
    <row r="801" spans="1:2">
      <c r="A801" s="165" t="s">
        <v>10302</v>
      </c>
      <c r="B801" s="1" t="s">
        <v>3407</v>
      </c>
    </row>
    <row r="802" spans="1:2">
      <c r="A802" s="165" t="s">
        <v>4809</v>
      </c>
      <c r="B802" s="1" t="s">
        <v>579</v>
      </c>
    </row>
    <row r="803" spans="1:2">
      <c r="A803" s="165" t="s">
        <v>10303</v>
      </c>
      <c r="B803" s="1" t="s">
        <v>579</v>
      </c>
    </row>
    <row r="804" spans="1:2">
      <c r="A804" s="165" t="s">
        <v>8270</v>
      </c>
      <c r="B804" s="1" t="s">
        <v>579</v>
      </c>
    </row>
    <row r="805" spans="1:2">
      <c r="A805" s="165" t="s">
        <v>10304</v>
      </c>
      <c r="B805" s="1" t="s">
        <v>579</v>
      </c>
    </row>
    <row r="806" spans="1:2">
      <c r="A806" s="165" t="s">
        <v>10305</v>
      </c>
      <c r="B806" s="1" t="s">
        <v>579</v>
      </c>
    </row>
    <row r="807" spans="1:2">
      <c r="A807" s="165" t="s">
        <v>4817</v>
      </c>
      <c r="B807" s="1" t="s">
        <v>3408</v>
      </c>
    </row>
    <row r="808" spans="1:2">
      <c r="A808" s="165" t="s">
        <v>10306</v>
      </c>
      <c r="B808" s="1" t="s">
        <v>3408</v>
      </c>
    </row>
    <row r="809" spans="1:2">
      <c r="A809" s="165" t="s">
        <v>10307</v>
      </c>
      <c r="B809" s="1" t="s">
        <v>3408</v>
      </c>
    </row>
    <row r="810" spans="1:2">
      <c r="A810" s="165" t="s">
        <v>10308</v>
      </c>
      <c r="B810" s="1" t="s">
        <v>3408</v>
      </c>
    </row>
    <row r="811" spans="1:2">
      <c r="A811" s="165" t="s">
        <v>10309</v>
      </c>
      <c r="B811" s="1" t="s">
        <v>3408</v>
      </c>
    </row>
    <row r="812" spans="1:2">
      <c r="A812" s="165" t="s">
        <v>4825</v>
      </c>
      <c r="B812" s="1" t="s">
        <v>3409</v>
      </c>
    </row>
    <row r="813" spans="1:2">
      <c r="A813" s="165" t="s">
        <v>10310</v>
      </c>
      <c r="B813" s="1" t="s">
        <v>3409</v>
      </c>
    </row>
    <row r="814" spans="1:2">
      <c r="A814" s="165" t="s">
        <v>10311</v>
      </c>
      <c r="B814" s="1" t="s">
        <v>3409</v>
      </c>
    </row>
    <row r="815" spans="1:2">
      <c r="A815" s="165" t="s">
        <v>10312</v>
      </c>
      <c r="B815" s="1" t="s">
        <v>3409</v>
      </c>
    </row>
    <row r="816" spans="1:2">
      <c r="A816" s="165" t="s">
        <v>10313</v>
      </c>
      <c r="B816" s="1" t="s">
        <v>3409</v>
      </c>
    </row>
    <row r="817" spans="1:2">
      <c r="A817" s="165" t="s">
        <v>4833</v>
      </c>
      <c r="B817" s="1" t="s">
        <v>3410</v>
      </c>
    </row>
    <row r="818" spans="1:2">
      <c r="A818" s="165" t="s">
        <v>10314</v>
      </c>
      <c r="B818" s="1" t="s">
        <v>3410</v>
      </c>
    </row>
    <row r="819" spans="1:2">
      <c r="A819" s="165" t="s">
        <v>10315</v>
      </c>
      <c r="B819" s="1" t="s">
        <v>3410</v>
      </c>
    </row>
    <row r="820" spans="1:2">
      <c r="A820" s="165" t="s">
        <v>10316</v>
      </c>
      <c r="B820" s="1" t="s">
        <v>3410</v>
      </c>
    </row>
    <row r="821" spans="1:2">
      <c r="A821" s="165" t="s">
        <v>10317</v>
      </c>
      <c r="B821" s="1" t="s">
        <v>3410</v>
      </c>
    </row>
    <row r="822" spans="1:2">
      <c r="A822" s="165" t="s">
        <v>4841</v>
      </c>
      <c r="B822" s="1" t="s">
        <v>3411</v>
      </c>
    </row>
    <row r="823" spans="1:2">
      <c r="A823" s="165" t="s">
        <v>10318</v>
      </c>
      <c r="B823" s="1" t="s">
        <v>3411</v>
      </c>
    </row>
    <row r="824" spans="1:2">
      <c r="A824" s="165" t="s">
        <v>10319</v>
      </c>
      <c r="B824" s="1" t="s">
        <v>3411</v>
      </c>
    </row>
    <row r="825" spans="1:2">
      <c r="A825" s="165" t="s">
        <v>10320</v>
      </c>
      <c r="B825" s="1" t="s">
        <v>3411</v>
      </c>
    </row>
    <row r="826" spans="1:2">
      <c r="A826" s="165" t="s">
        <v>10321</v>
      </c>
      <c r="B826" s="1" t="s">
        <v>3411</v>
      </c>
    </row>
    <row r="827" spans="1:2">
      <c r="A827" s="165" t="s">
        <v>4849</v>
      </c>
      <c r="B827" s="1" t="s">
        <v>1580</v>
      </c>
    </row>
    <row r="828" spans="1:2">
      <c r="A828" s="165" t="s">
        <v>10322</v>
      </c>
      <c r="B828" s="1" t="s">
        <v>1580</v>
      </c>
    </row>
    <row r="829" spans="1:2">
      <c r="A829" s="165" t="s">
        <v>10323</v>
      </c>
      <c r="B829" s="1" t="s">
        <v>1580</v>
      </c>
    </row>
    <row r="830" spans="1:2">
      <c r="A830" s="165" t="s">
        <v>10324</v>
      </c>
      <c r="B830" s="1" t="s">
        <v>1580</v>
      </c>
    </row>
    <row r="831" spans="1:2">
      <c r="A831" s="165" t="s">
        <v>10325</v>
      </c>
      <c r="B831" s="1" t="s">
        <v>1580</v>
      </c>
    </row>
    <row r="832" spans="1:2">
      <c r="A832" s="165" t="s">
        <v>4857</v>
      </c>
      <c r="B832" s="1" t="s">
        <v>1582</v>
      </c>
    </row>
    <row r="833" spans="1:2">
      <c r="A833" s="165" t="s">
        <v>10326</v>
      </c>
      <c r="B833" s="1" t="s">
        <v>1582</v>
      </c>
    </row>
    <row r="834" spans="1:2">
      <c r="A834" s="165" t="s">
        <v>10327</v>
      </c>
      <c r="B834" s="1" t="s">
        <v>1582</v>
      </c>
    </row>
    <row r="835" spans="1:2">
      <c r="A835" s="165" t="s">
        <v>10328</v>
      </c>
      <c r="B835" s="1" t="s">
        <v>1582</v>
      </c>
    </row>
    <row r="836" spans="1:2">
      <c r="A836" s="165" t="s">
        <v>10329</v>
      </c>
      <c r="B836" s="1" t="s">
        <v>1582</v>
      </c>
    </row>
    <row r="837" spans="1:2">
      <c r="A837" s="165" t="s">
        <v>4865</v>
      </c>
      <c r="B837" s="1" t="s">
        <v>3412</v>
      </c>
    </row>
    <row r="838" spans="1:2">
      <c r="A838" s="165" t="s">
        <v>10330</v>
      </c>
      <c r="B838" s="1" t="s">
        <v>3412</v>
      </c>
    </row>
    <row r="839" spans="1:2">
      <c r="A839" s="165" t="s">
        <v>10331</v>
      </c>
      <c r="B839" s="1" t="s">
        <v>3412</v>
      </c>
    </row>
    <row r="840" spans="1:2">
      <c r="A840" s="165" t="s">
        <v>10332</v>
      </c>
      <c r="B840" s="1" t="s">
        <v>3412</v>
      </c>
    </row>
    <row r="841" spans="1:2">
      <c r="A841" s="165" t="s">
        <v>10333</v>
      </c>
      <c r="B841" s="1" t="s">
        <v>3412</v>
      </c>
    </row>
    <row r="842" spans="1:2">
      <c r="A842" s="165" t="s">
        <v>4873</v>
      </c>
      <c r="B842" s="1" t="s">
        <v>3413</v>
      </c>
    </row>
    <row r="843" spans="1:2">
      <c r="A843" s="165" t="s">
        <v>10334</v>
      </c>
      <c r="B843" s="1" t="s">
        <v>3413</v>
      </c>
    </row>
    <row r="844" spans="1:2">
      <c r="A844" s="165" t="s">
        <v>10335</v>
      </c>
      <c r="B844" s="1" t="s">
        <v>3413</v>
      </c>
    </row>
    <row r="845" spans="1:2">
      <c r="A845" s="165" t="s">
        <v>10336</v>
      </c>
      <c r="B845" s="1" t="s">
        <v>3413</v>
      </c>
    </row>
    <row r="846" spans="1:2">
      <c r="A846" s="165" t="s">
        <v>10337</v>
      </c>
      <c r="B846" s="1" t="s">
        <v>3413</v>
      </c>
    </row>
    <row r="847" spans="1:2">
      <c r="A847" s="165" t="s">
        <v>4881</v>
      </c>
      <c r="B847" s="1" t="s">
        <v>3414</v>
      </c>
    </row>
    <row r="848" spans="1:2">
      <c r="A848" s="165" t="s">
        <v>10338</v>
      </c>
      <c r="B848" s="1" t="s">
        <v>3414</v>
      </c>
    </row>
    <row r="849" spans="1:2">
      <c r="A849" s="165" t="s">
        <v>10339</v>
      </c>
      <c r="B849" s="1" t="s">
        <v>3414</v>
      </c>
    </row>
    <row r="850" spans="1:2">
      <c r="A850" s="165" t="s">
        <v>10340</v>
      </c>
      <c r="B850" s="1" t="s">
        <v>3414</v>
      </c>
    </row>
    <row r="851" spans="1:2">
      <c r="A851" s="165" t="s">
        <v>10341</v>
      </c>
      <c r="B851" s="1" t="s">
        <v>3414</v>
      </c>
    </row>
    <row r="852" spans="1:2">
      <c r="A852" s="165" t="s">
        <v>4889</v>
      </c>
      <c r="B852" s="1" t="s">
        <v>1596</v>
      </c>
    </row>
    <row r="853" spans="1:2">
      <c r="A853" s="165" t="s">
        <v>10342</v>
      </c>
      <c r="B853" s="1" t="s">
        <v>1596</v>
      </c>
    </row>
    <row r="854" spans="1:2">
      <c r="A854" s="165" t="s">
        <v>10343</v>
      </c>
      <c r="B854" s="1" t="s">
        <v>1596</v>
      </c>
    </row>
    <row r="855" spans="1:2">
      <c r="A855" s="165" t="s">
        <v>10344</v>
      </c>
      <c r="B855" s="1" t="s">
        <v>1596</v>
      </c>
    </row>
    <row r="856" spans="1:2">
      <c r="A856" s="165" t="s">
        <v>10345</v>
      </c>
      <c r="B856" s="1" t="s">
        <v>1596</v>
      </c>
    </row>
    <row r="857" spans="1:2">
      <c r="A857" s="165" t="s">
        <v>4897</v>
      </c>
      <c r="B857" s="1" t="s">
        <v>3415</v>
      </c>
    </row>
    <row r="858" spans="1:2">
      <c r="A858" s="165" t="s">
        <v>10346</v>
      </c>
      <c r="B858" s="1" t="s">
        <v>3415</v>
      </c>
    </row>
    <row r="859" spans="1:2">
      <c r="A859" s="165" t="s">
        <v>10347</v>
      </c>
      <c r="B859" s="1" t="s">
        <v>3415</v>
      </c>
    </row>
    <row r="860" spans="1:2">
      <c r="A860" s="165" t="s">
        <v>10348</v>
      </c>
      <c r="B860" s="1" t="s">
        <v>3415</v>
      </c>
    </row>
    <row r="861" spans="1:2">
      <c r="A861" s="165" t="s">
        <v>10349</v>
      </c>
      <c r="B861" s="1" t="s">
        <v>3415</v>
      </c>
    </row>
    <row r="862" spans="1:2">
      <c r="A862" s="165" t="s">
        <v>4905</v>
      </c>
      <c r="B862" s="1" t="s">
        <v>3416</v>
      </c>
    </row>
    <row r="863" spans="1:2">
      <c r="A863" s="165" t="s">
        <v>10350</v>
      </c>
      <c r="B863" s="1" t="s">
        <v>3416</v>
      </c>
    </row>
    <row r="864" spans="1:2">
      <c r="A864" s="165" t="s">
        <v>10351</v>
      </c>
      <c r="B864" s="1" t="s">
        <v>3416</v>
      </c>
    </row>
    <row r="865" spans="1:2">
      <c r="A865" s="165" t="s">
        <v>10352</v>
      </c>
      <c r="B865" s="1" t="s">
        <v>3416</v>
      </c>
    </row>
    <row r="866" spans="1:2">
      <c r="A866" s="165" t="s">
        <v>10353</v>
      </c>
      <c r="B866" s="1" t="s">
        <v>3416</v>
      </c>
    </row>
    <row r="867" spans="1:2">
      <c r="A867" s="165" t="s">
        <v>4913</v>
      </c>
      <c r="B867" s="1" t="s">
        <v>3417</v>
      </c>
    </row>
    <row r="868" spans="1:2">
      <c r="A868" s="165" t="s">
        <v>10354</v>
      </c>
      <c r="B868" s="1" t="s">
        <v>3417</v>
      </c>
    </row>
    <row r="869" spans="1:2">
      <c r="A869" s="165" t="s">
        <v>10355</v>
      </c>
      <c r="B869" s="1" t="s">
        <v>3417</v>
      </c>
    </row>
    <row r="870" spans="1:2">
      <c r="A870" s="165" t="s">
        <v>10356</v>
      </c>
      <c r="B870" s="1" t="s">
        <v>3417</v>
      </c>
    </row>
    <row r="871" spans="1:2">
      <c r="A871" s="165" t="s">
        <v>10357</v>
      </c>
      <c r="B871" s="1" t="s">
        <v>3417</v>
      </c>
    </row>
    <row r="872" spans="1:2">
      <c r="A872" s="165" t="s">
        <v>4921</v>
      </c>
      <c r="B872" s="1" t="s">
        <v>1606</v>
      </c>
    </row>
    <row r="873" spans="1:2">
      <c r="A873" s="165" t="s">
        <v>10358</v>
      </c>
      <c r="B873" s="1" t="s">
        <v>1606</v>
      </c>
    </row>
    <row r="874" spans="1:2">
      <c r="A874" s="165" t="s">
        <v>10359</v>
      </c>
      <c r="B874" s="1" t="s">
        <v>1606</v>
      </c>
    </row>
    <row r="875" spans="1:2">
      <c r="A875" s="165" t="s">
        <v>10360</v>
      </c>
      <c r="B875" s="1" t="s">
        <v>1606</v>
      </c>
    </row>
    <row r="876" spans="1:2">
      <c r="A876" s="165" t="s">
        <v>10361</v>
      </c>
      <c r="B876" s="1" t="s">
        <v>1606</v>
      </c>
    </row>
    <row r="877" spans="1:2">
      <c r="A877" s="165" t="s">
        <v>4929</v>
      </c>
      <c r="B877" s="1" t="s">
        <v>3418</v>
      </c>
    </row>
    <row r="878" spans="1:2">
      <c r="A878" s="165" t="s">
        <v>10362</v>
      </c>
      <c r="B878" s="1" t="s">
        <v>3418</v>
      </c>
    </row>
    <row r="879" spans="1:2">
      <c r="A879" s="165" t="s">
        <v>10363</v>
      </c>
      <c r="B879" s="1" t="s">
        <v>3418</v>
      </c>
    </row>
    <row r="880" spans="1:2">
      <c r="A880" s="165" t="s">
        <v>10364</v>
      </c>
      <c r="B880" s="1" t="s">
        <v>3418</v>
      </c>
    </row>
    <row r="881" spans="1:2">
      <c r="A881" s="165" t="s">
        <v>10365</v>
      </c>
      <c r="B881" s="1" t="s">
        <v>3418</v>
      </c>
    </row>
    <row r="882" spans="1:2">
      <c r="A882" s="165" t="s">
        <v>4937</v>
      </c>
      <c r="B882" s="1" t="s">
        <v>3419</v>
      </c>
    </row>
    <row r="883" spans="1:2">
      <c r="A883" s="165" t="s">
        <v>10366</v>
      </c>
      <c r="B883" s="1" t="s">
        <v>3419</v>
      </c>
    </row>
    <row r="884" spans="1:2">
      <c r="A884" s="165" t="s">
        <v>10367</v>
      </c>
      <c r="B884" s="1" t="s">
        <v>3419</v>
      </c>
    </row>
    <row r="885" spans="1:2">
      <c r="A885" s="165" t="s">
        <v>10368</v>
      </c>
      <c r="B885" s="1" t="s">
        <v>3419</v>
      </c>
    </row>
    <row r="886" spans="1:2">
      <c r="A886" s="165" t="s">
        <v>10369</v>
      </c>
      <c r="B886" s="1" t="s">
        <v>3419</v>
      </c>
    </row>
    <row r="887" spans="1:2">
      <c r="A887" s="165" t="s">
        <v>4945</v>
      </c>
      <c r="B887" s="1" t="s">
        <v>3420</v>
      </c>
    </row>
    <row r="888" spans="1:2">
      <c r="A888" s="165" t="s">
        <v>10370</v>
      </c>
      <c r="B888" s="1" t="s">
        <v>3420</v>
      </c>
    </row>
    <row r="889" spans="1:2">
      <c r="A889" s="165" t="s">
        <v>10371</v>
      </c>
      <c r="B889" s="1" t="s">
        <v>3420</v>
      </c>
    </row>
    <row r="890" spans="1:2">
      <c r="A890" s="165" t="s">
        <v>10372</v>
      </c>
      <c r="B890" s="1" t="s">
        <v>3420</v>
      </c>
    </row>
    <row r="891" spans="1:2">
      <c r="A891" s="165" t="s">
        <v>10373</v>
      </c>
      <c r="B891" s="1" t="s">
        <v>3420</v>
      </c>
    </row>
    <row r="892" spans="1:2">
      <c r="A892" s="165" t="s">
        <v>4953</v>
      </c>
      <c r="B892" s="1" t="s">
        <v>3421</v>
      </c>
    </row>
    <row r="893" spans="1:2">
      <c r="A893" s="165" t="s">
        <v>10374</v>
      </c>
      <c r="B893" s="1" t="s">
        <v>3421</v>
      </c>
    </row>
    <row r="894" spans="1:2">
      <c r="A894" s="165" t="s">
        <v>10375</v>
      </c>
      <c r="B894" s="1" t="s">
        <v>3421</v>
      </c>
    </row>
    <row r="895" spans="1:2">
      <c r="A895" s="165" t="s">
        <v>10376</v>
      </c>
      <c r="B895" s="1" t="s">
        <v>3421</v>
      </c>
    </row>
    <row r="896" spans="1:2">
      <c r="A896" s="165" t="s">
        <v>10377</v>
      </c>
      <c r="B896" s="1" t="s">
        <v>3421</v>
      </c>
    </row>
    <row r="897" spans="1:2">
      <c r="A897" s="165" t="s">
        <v>4961</v>
      </c>
      <c r="B897" s="1" t="s">
        <v>3422</v>
      </c>
    </row>
    <row r="898" spans="1:2">
      <c r="A898" s="165" t="s">
        <v>10378</v>
      </c>
      <c r="B898" s="1" t="s">
        <v>3422</v>
      </c>
    </row>
    <row r="899" spans="1:2">
      <c r="A899" s="165" t="s">
        <v>10379</v>
      </c>
      <c r="B899" s="1" t="s">
        <v>3422</v>
      </c>
    </row>
    <row r="900" spans="1:2">
      <c r="A900" s="165" t="s">
        <v>10380</v>
      </c>
      <c r="B900" s="1" t="s">
        <v>3422</v>
      </c>
    </row>
    <row r="901" spans="1:2">
      <c r="A901" s="165" t="s">
        <v>10381</v>
      </c>
      <c r="B901" s="1" t="s">
        <v>3422</v>
      </c>
    </row>
    <row r="902" spans="1:2">
      <c r="A902" s="165" t="s">
        <v>4969</v>
      </c>
      <c r="B902" s="1" t="s">
        <v>3423</v>
      </c>
    </row>
    <row r="903" spans="1:2">
      <c r="A903" s="165" t="s">
        <v>10382</v>
      </c>
      <c r="B903" s="1" t="s">
        <v>3423</v>
      </c>
    </row>
    <row r="904" spans="1:2">
      <c r="A904" s="165" t="s">
        <v>10383</v>
      </c>
      <c r="B904" s="1" t="s">
        <v>3423</v>
      </c>
    </row>
    <row r="905" spans="1:2">
      <c r="A905" s="165" t="s">
        <v>10384</v>
      </c>
      <c r="B905" s="1" t="s">
        <v>3423</v>
      </c>
    </row>
    <row r="906" spans="1:2">
      <c r="A906" s="165" t="s">
        <v>10385</v>
      </c>
      <c r="B906" s="1" t="s">
        <v>3423</v>
      </c>
    </row>
    <row r="907" spans="1:2">
      <c r="A907" s="165" t="s">
        <v>4977</v>
      </c>
      <c r="B907" s="1" t="s">
        <v>3424</v>
      </c>
    </row>
    <row r="908" spans="1:2">
      <c r="A908" s="165" t="s">
        <v>10386</v>
      </c>
      <c r="B908" s="1" t="s">
        <v>3424</v>
      </c>
    </row>
    <row r="909" spans="1:2">
      <c r="A909" s="165" t="s">
        <v>10387</v>
      </c>
      <c r="B909" s="1" t="s">
        <v>3424</v>
      </c>
    </row>
    <row r="910" spans="1:2">
      <c r="A910" s="165" t="s">
        <v>10388</v>
      </c>
      <c r="B910" s="1" t="s">
        <v>3424</v>
      </c>
    </row>
    <row r="911" spans="1:2">
      <c r="A911" s="165" t="s">
        <v>10389</v>
      </c>
      <c r="B911" s="1" t="s">
        <v>3424</v>
      </c>
    </row>
    <row r="912" spans="1:2">
      <c r="A912" s="165" t="s">
        <v>4985</v>
      </c>
      <c r="B912" s="1" t="s">
        <v>3425</v>
      </c>
    </row>
    <row r="913" spans="1:2">
      <c r="A913" s="165" t="s">
        <v>10390</v>
      </c>
      <c r="B913" s="1" t="s">
        <v>3425</v>
      </c>
    </row>
    <row r="914" spans="1:2">
      <c r="A914" s="165" t="s">
        <v>10391</v>
      </c>
      <c r="B914" s="1" t="s">
        <v>3425</v>
      </c>
    </row>
    <row r="915" spans="1:2">
      <c r="A915" s="165" t="s">
        <v>10392</v>
      </c>
      <c r="B915" s="1" t="s">
        <v>3425</v>
      </c>
    </row>
    <row r="916" spans="1:2">
      <c r="A916" s="165" t="s">
        <v>10393</v>
      </c>
      <c r="B916" s="1" t="s">
        <v>3425</v>
      </c>
    </row>
    <row r="917" spans="1:2">
      <c r="A917" s="165" t="s">
        <v>4993</v>
      </c>
      <c r="B917" s="1" t="s">
        <v>3426</v>
      </c>
    </row>
    <row r="918" spans="1:2">
      <c r="A918" s="165" t="s">
        <v>10394</v>
      </c>
      <c r="B918" s="1" t="s">
        <v>3426</v>
      </c>
    </row>
    <row r="919" spans="1:2">
      <c r="A919" s="165" t="s">
        <v>10395</v>
      </c>
      <c r="B919" s="1" t="s">
        <v>3426</v>
      </c>
    </row>
    <row r="920" spans="1:2">
      <c r="A920" s="165" t="s">
        <v>10396</v>
      </c>
      <c r="B920" s="1" t="s">
        <v>3426</v>
      </c>
    </row>
    <row r="921" spans="1:2">
      <c r="A921" s="165" t="s">
        <v>10397</v>
      </c>
      <c r="B921" s="1" t="s">
        <v>3426</v>
      </c>
    </row>
    <row r="922" spans="1:2">
      <c r="A922" s="165" t="s">
        <v>5001</v>
      </c>
      <c r="B922" s="1" t="s">
        <v>395</v>
      </c>
    </row>
    <row r="923" spans="1:2">
      <c r="A923" s="165" t="s">
        <v>8007</v>
      </c>
      <c r="B923" s="1" t="s">
        <v>395</v>
      </c>
    </row>
    <row r="924" spans="1:2">
      <c r="A924" s="165" t="s">
        <v>8266</v>
      </c>
      <c r="B924" s="1" t="s">
        <v>395</v>
      </c>
    </row>
    <row r="925" spans="1:2">
      <c r="A925" s="165" t="s">
        <v>10398</v>
      </c>
      <c r="B925" s="1" t="s">
        <v>395</v>
      </c>
    </row>
    <row r="926" spans="1:2">
      <c r="A926" s="165" t="s">
        <v>10399</v>
      </c>
      <c r="B926" s="1" t="s">
        <v>395</v>
      </c>
    </row>
    <row r="927" spans="1:2">
      <c r="A927" s="165" t="s">
        <v>5007</v>
      </c>
      <c r="B927" s="1" t="s">
        <v>3427</v>
      </c>
    </row>
    <row r="928" spans="1:2">
      <c r="A928" s="165" t="s">
        <v>10400</v>
      </c>
      <c r="B928" s="1" t="s">
        <v>3427</v>
      </c>
    </row>
    <row r="929" spans="1:2">
      <c r="A929" s="165" t="s">
        <v>10401</v>
      </c>
      <c r="B929" s="1" t="s">
        <v>3427</v>
      </c>
    </row>
    <row r="930" spans="1:2">
      <c r="A930" s="165" t="s">
        <v>10402</v>
      </c>
      <c r="B930" s="1" t="s">
        <v>3427</v>
      </c>
    </row>
    <row r="931" spans="1:2">
      <c r="A931" s="165" t="s">
        <v>10403</v>
      </c>
      <c r="B931" s="1" t="s">
        <v>3427</v>
      </c>
    </row>
    <row r="932" spans="1:2">
      <c r="A932" s="165" t="s">
        <v>3243</v>
      </c>
      <c r="B932" s="1" t="s">
        <v>397</v>
      </c>
    </row>
    <row r="933" spans="1:2">
      <c r="A933" s="165" t="s">
        <v>8272</v>
      </c>
      <c r="B933" s="1" t="s">
        <v>397</v>
      </c>
    </row>
    <row r="934" spans="1:2">
      <c r="A934" s="165" t="s">
        <v>10404</v>
      </c>
      <c r="B934" s="1" t="s">
        <v>397</v>
      </c>
    </row>
    <row r="935" spans="1:2">
      <c r="A935" s="165" t="s">
        <v>10405</v>
      </c>
      <c r="B935" s="1" t="s">
        <v>397</v>
      </c>
    </row>
    <row r="936" spans="1:2">
      <c r="A936" s="165" t="s">
        <v>10406</v>
      </c>
      <c r="B936" s="1" t="s">
        <v>397</v>
      </c>
    </row>
    <row r="937" spans="1:2">
      <c r="A937" s="165" t="s">
        <v>5022</v>
      </c>
      <c r="B937" s="1" t="s">
        <v>3428</v>
      </c>
    </row>
    <row r="938" spans="1:2">
      <c r="A938" s="165" t="s">
        <v>10407</v>
      </c>
      <c r="B938" s="1" t="s">
        <v>3428</v>
      </c>
    </row>
    <row r="939" spans="1:2">
      <c r="A939" s="165" t="s">
        <v>10408</v>
      </c>
      <c r="B939" s="1" t="s">
        <v>3428</v>
      </c>
    </row>
    <row r="940" spans="1:2">
      <c r="A940" s="165" t="s">
        <v>10409</v>
      </c>
      <c r="B940" s="1" t="s">
        <v>3428</v>
      </c>
    </row>
    <row r="941" spans="1:2">
      <c r="A941" s="165" t="s">
        <v>10410</v>
      </c>
      <c r="B941" s="1" t="s">
        <v>3428</v>
      </c>
    </row>
    <row r="942" spans="1:2">
      <c r="A942" s="165" t="s">
        <v>5030</v>
      </c>
      <c r="B942" s="1" t="s">
        <v>3429</v>
      </c>
    </row>
    <row r="943" spans="1:2">
      <c r="A943" s="165" t="s">
        <v>10411</v>
      </c>
      <c r="B943" s="1" t="s">
        <v>3429</v>
      </c>
    </row>
    <row r="944" spans="1:2">
      <c r="A944" s="165" t="s">
        <v>10412</v>
      </c>
      <c r="B944" s="1" t="s">
        <v>3429</v>
      </c>
    </row>
    <row r="945" spans="1:2">
      <c r="A945" s="165" t="s">
        <v>10413</v>
      </c>
      <c r="B945" s="1" t="s">
        <v>3429</v>
      </c>
    </row>
    <row r="946" spans="1:2">
      <c r="A946" s="165" t="s">
        <v>10414</v>
      </c>
      <c r="B946" s="1" t="s">
        <v>3429</v>
      </c>
    </row>
    <row r="947" spans="1:2">
      <c r="A947" s="165" t="s">
        <v>5038</v>
      </c>
      <c r="B947" s="1" t="s">
        <v>401</v>
      </c>
    </row>
    <row r="948" spans="1:2">
      <c r="A948" s="165" t="s">
        <v>10415</v>
      </c>
      <c r="B948" s="1" t="s">
        <v>401</v>
      </c>
    </row>
    <row r="949" spans="1:2">
      <c r="A949" s="165" t="s">
        <v>10416</v>
      </c>
      <c r="B949" s="1" t="s">
        <v>401</v>
      </c>
    </row>
    <row r="950" spans="1:2">
      <c r="A950" s="165" t="s">
        <v>10417</v>
      </c>
      <c r="B950" s="1" t="s">
        <v>401</v>
      </c>
    </row>
    <row r="951" spans="1:2">
      <c r="A951" s="165" t="s">
        <v>10418</v>
      </c>
      <c r="B951" s="1" t="s">
        <v>401</v>
      </c>
    </row>
    <row r="952" spans="1:2">
      <c r="A952" s="165" t="s">
        <v>5046</v>
      </c>
      <c r="B952" s="1" t="s">
        <v>3430</v>
      </c>
    </row>
    <row r="953" spans="1:2">
      <c r="A953" s="165" t="s">
        <v>10419</v>
      </c>
      <c r="B953" s="1" t="s">
        <v>3430</v>
      </c>
    </row>
    <row r="954" spans="1:2">
      <c r="A954" s="165" t="s">
        <v>10420</v>
      </c>
      <c r="B954" s="1" t="s">
        <v>3430</v>
      </c>
    </row>
    <row r="955" spans="1:2">
      <c r="A955" s="165" t="s">
        <v>10421</v>
      </c>
      <c r="B955" s="1" t="s">
        <v>3430</v>
      </c>
    </row>
    <row r="956" spans="1:2">
      <c r="A956" s="165" t="s">
        <v>10422</v>
      </c>
      <c r="B956" s="1" t="s">
        <v>3430</v>
      </c>
    </row>
    <row r="957" spans="1:2">
      <c r="A957" s="165" t="s">
        <v>5054</v>
      </c>
      <c r="B957" s="1" t="s">
        <v>3431</v>
      </c>
    </row>
    <row r="958" spans="1:2">
      <c r="A958" s="165" t="s">
        <v>10423</v>
      </c>
      <c r="B958" s="1" t="s">
        <v>3431</v>
      </c>
    </row>
    <row r="959" spans="1:2">
      <c r="A959" s="165" t="s">
        <v>10424</v>
      </c>
      <c r="B959" s="1" t="s">
        <v>3431</v>
      </c>
    </row>
    <row r="960" spans="1:2">
      <c r="A960" s="165" t="s">
        <v>10425</v>
      </c>
      <c r="B960" s="1" t="s">
        <v>3431</v>
      </c>
    </row>
    <row r="961" spans="1:2">
      <c r="A961" s="165" t="s">
        <v>10426</v>
      </c>
      <c r="B961" s="1" t="s">
        <v>3431</v>
      </c>
    </row>
    <row r="962" spans="1:2">
      <c r="A962" s="165" t="s">
        <v>5062</v>
      </c>
      <c r="B962" s="1" t="s">
        <v>405</v>
      </c>
    </row>
    <row r="963" spans="1:2">
      <c r="A963" s="165" t="s">
        <v>10427</v>
      </c>
      <c r="B963" s="1" t="s">
        <v>405</v>
      </c>
    </row>
    <row r="964" spans="1:2">
      <c r="A964" s="165" t="s">
        <v>10428</v>
      </c>
      <c r="B964" s="1" t="s">
        <v>405</v>
      </c>
    </row>
    <row r="965" spans="1:2">
      <c r="A965" s="165" t="s">
        <v>10429</v>
      </c>
      <c r="B965" s="1" t="s">
        <v>405</v>
      </c>
    </row>
    <row r="966" spans="1:2">
      <c r="A966" s="165" t="s">
        <v>10430</v>
      </c>
      <c r="B966" s="1" t="s">
        <v>405</v>
      </c>
    </row>
    <row r="967" spans="1:2">
      <c r="A967" s="165" t="s">
        <v>5070</v>
      </c>
      <c r="B967" s="1" t="s">
        <v>3432</v>
      </c>
    </row>
    <row r="968" spans="1:2">
      <c r="A968" s="165" t="s">
        <v>10431</v>
      </c>
      <c r="B968" s="1" t="s">
        <v>3432</v>
      </c>
    </row>
    <row r="969" spans="1:2">
      <c r="A969" s="165" t="s">
        <v>10432</v>
      </c>
      <c r="B969" s="1" t="s">
        <v>3432</v>
      </c>
    </row>
    <row r="970" spans="1:2">
      <c r="A970" s="165" t="s">
        <v>10433</v>
      </c>
      <c r="B970" s="1" t="s">
        <v>3432</v>
      </c>
    </row>
    <row r="971" spans="1:2">
      <c r="A971" s="165" t="s">
        <v>10434</v>
      </c>
      <c r="B971" s="1" t="s">
        <v>3432</v>
      </c>
    </row>
    <row r="972" spans="1:2">
      <c r="A972" s="165" t="s">
        <v>5078</v>
      </c>
      <c r="B972" s="1" t="s">
        <v>406</v>
      </c>
    </row>
    <row r="973" spans="1:2">
      <c r="A973" s="165" t="s">
        <v>10435</v>
      </c>
      <c r="B973" s="1" t="s">
        <v>406</v>
      </c>
    </row>
    <row r="974" spans="1:2">
      <c r="A974" s="165" t="s">
        <v>10436</v>
      </c>
      <c r="B974" s="1" t="s">
        <v>406</v>
      </c>
    </row>
    <row r="975" spans="1:2">
      <c r="A975" s="165" t="s">
        <v>10437</v>
      </c>
      <c r="B975" s="1" t="s">
        <v>406</v>
      </c>
    </row>
    <row r="976" spans="1:2">
      <c r="A976" s="165" t="s">
        <v>10438</v>
      </c>
      <c r="B976" s="1" t="s">
        <v>406</v>
      </c>
    </row>
    <row r="977" spans="1:2">
      <c r="A977" s="165" t="s">
        <v>5086</v>
      </c>
      <c r="B977" s="1" t="s">
        <v>408</v>
      </c>
    </row>
    <row r="978" spans="1:2">
      <c r="A978" s="165" t="s">
        <v>10439</v>
      </c>
      <c r="B978" s="1" t="s">
        <v>408</v>
      </c>
    </row>
    <row r="979" spans="1:2">
      <c r="A979" s="165" t="s">
        <v>10440</v>
      </c>
      <c r="B979" s="1" t="s">
        <v>408</v>
      </c>
    </row>
    <row r="980" spans="1:2">
      <c r="A980" s="165" t="s">
        <v>10441</v>
      </c>
      <c r="B980" s="1" t="s">
        <v>408</v>
      </c>
    </row>
    <row r="981" spans="1:2">
      <c r="A981" s="165" t="s">
        <v>10442</v>
      </c>
      <c r="B981" s="1" t="s">
        <v>408</v>
      </c>
    </row>
    <row r="982" spans="1:2">
      <c r="A982" s="165" t="s">
        <v>5094</v>
      </c>
      <c r="B982" s="1" t="s">
        <v>409</v>
      </c>
    </row>
    <row r="983" spans="1:2">
      <c r="A983" s="165" t="s">
        <v>10443</v>
      </c>
      <c r="B983" s="1" t="s">
        <v>409</v>
      </c>
    </row>
    <row r="984" spans="1:2">
      <c r="A984" s="165" t="s">
        <v>10444</v>
      </c>
      <c r="B984" s="1" t="s">
        <v>409</v>
      </c>
    </row>
    <row r="985" spans="1:2">
      <c r="A985" s="165" t="s">
        <v>10445</v>
      </c>
      <c r="B985" s="1" t="s">
        <v>409</v>
      </c>
    </row>
    <row r="986" spans="1:2">
      <c r="A986" s="165" t="s">
        <v>10446</v>
      </c>
      <c r="B986" s="1" t="s">
        <v>409</v>
      </c>
    </row>
    <row r="987" spans="1:2">
      <c r="A987" s="165" t="s">
        <v>5102</v>
      </c>
      <c r="B987" s="1" t="s">
        <v>410</v>
      </c>
    </row>
    <row r="988" spans="1:2">
      <c r="A988" s="165" t="s">
        <v>10447</v>
      </c>
      <c r="B988" s="1" t="s">
        <v>410</v>
      </c>
    </row>
    <row r="989" spans="1:2">
      <c r="A989" s="165" t="s">
        <v>10448</v>
      </c>
      <c r="B989" s="1" t="s">
        <v>410</v>
      </c>
    </row>
    <row r="990" spans="1:2">
      <c r="A990" s="165" t="s">
        <v>10449</v>
      </c>
      <c r="B990" s="1" t="s">
        <v>410</v>
      </c>
    </row>
    <row r="991" spans="1:2">
      <c r="A991" s="165" t="s">
        <v>10450</v>
      </c>
      <c r="B991" s="1" t="s">
        <v>410</v>
      </c>
    </row>
    <row r="992" spans="1:2">
      <c r="A992" s="165" t="s">
        <v>5110</v>
      </c>
      <c r="B992" s="1" t="s">
        <v>9016</v>
      </c>
    </row>
    <row r="993" spans="1:2">
      <c r="A993" s="165" t="s">
        <v>10451</v>
      </c>
      <c r="B993" s="1" t="s">
        <v>9016</v>
      </c>
    </row>
    <row r="994" spans="1:2">
      <c r="A994" s="165" t="s">
        <v>10452</v>
      </c>
      <c r="B994" s="1" t="s">
        <v>9016</v>
      </c>
    </row>
    <row r="995" spans="1:2">
      <c r="A995" s="165" t="s">
        <v>10453</v>
      </c>
      <c r="B995" s="1" t="s">
        <v>9016</v>
      </c>
    </row>
    <row r="996" spans="1:2">
      <c r="A996" s="165" t="s">
        <v>10454</v>
      </c>
      <c r="B996" s="1" t="s">
        <v>9016</v>
      </c>
    </row>
    <row r="997" spans="1:2">
      <c r="A997" s="165" t="s">
        <v>5118</v>
      </c>
      <c r="B997" s="1" t="s">
        <v>3434</v>
      </c>
    </row>
    <row r="998" spans="1:2">
      <c r="A998" s="165" t="s">
        <v>10455</v>
      </c>
      <c r="B998" s="1" t="s">
        <v>3434</v>
      </c>
    </row>
    <row r="999" spans="1:2">
      <c r="A999" s="165" t="s">
        <v>10456</v>
      </c>
      <c r="B999" s="1" t="s">
        <v>3434</v>
      </c>
    </row>
    <row r="1000" spans="1:2">
      <c r="A1000" s="165" t="s">
        <v>10457</v>
      </c>
      <c r="B1000" s="1" t="s">
        <v>3434</v>
      </c>
    </row>
    <row r="1001" spans="1:2">
      <c r="A1001" s="165" t="s">
        <v>10458</v>
      </c>
      <c r="B1001" s="1" t="s">
        <v>3434</v>
      </c>
    </row>
    <row r="1002" spans="1:2">
      <c r="A1002" s="165" t="s">
        <v>5126</v>
      </c>
      <c r="B1002" s="1" t="s">
        <v>3435</v>
      </c>
    </row>
    <row r="1003" spans="1:2">
      <c r="A1003" s="165" t="s">
        <v>10459</v>
      </c>
      <c r="B1003" s="1" t="s">
        <v>3435</v>
      </c>
    </row>
    <row r="1004" spans="1:2">
      <c r="A1004" s="165" t="s">
        <v>10460</v>
      </c>
      <c r="B1004" s="1" t="s">
        <v>3435</v>
      </c>
    </row>
    <row r="1005" spans="1:2">
      <c r="A1005" s="165" t="s">
        <v>10461</v>
      </c>
      <c r="B1005" s="1" t="s">
        <v>3435</v>
      </c>
    </row>
    <row r="1006" spans="1:2">
      <c r="A1006" s="165" t="s">
        <v>10462</v>
      </c>
      <c r="B1006" s="1" t="s">
        <v>3435</v>
      </c>
    </row>
    <row r="1007" spans="1:2">
      <c r="A1007" s="165" t="s">
        <v>5134</v>
      </c>
      <c r="B1007" s="1" t="s">
        <v>3436</v>
      </c>
    </row>
    <row r="1008" spans="1:2">
      <c r="A1008" s="165" t="s">
        <v>10463</v>
      </c>
      <c r="B1008" s="1" t="s">
        <v>3436</v>
      </c>
    </row>
    <row r="1009" spans="1:2">
      <c r="A1009" s="165" t="s">
        <v>10464</v>
      </c>
      <c r="B1009" s="1" t="s">
        <v>3436</v>
      </c>
    </row>
    <row r="1010" spans="1:2">
      <c r="A1010" s="165" t="s">
        <v>10465</v>
      </c>
      <c r="B1010" s="1" t="s">
        <v>3436</v>
      </c>
    </row>
    <row r="1011" spans="1:2">
      <c r="A1011" s="165" t="s">
        <v>10466</v>
      </c>
      <c r="B1011" s="1" t="s">
        <v>3436</v>
      </c>
    </row>
    <row r="1012" spans="1:2">
      <c r="A1012" s="165" t="s">
        <v>5142</v>
      </c>
      <c r="B1012" s="1" t="s">
        <v>3437</v>
      </c>
    </row>
    <row r="1013" spans="1:2">
      <c r="A1013" s="165" t="s">
        <v>10467</v>
      </c>
      <c r="B1013" s="1" t="s">
        <v>3437</v>
      </c>
    </row>
    <row r="1014" spans="1:2">
      <c r="A1014" s="165" t="s">
        <v>10468</v>
      </c>
      <c r="B1014" s="1" t="s">
        <v>3437</v>
      </c>
    </row>
    <row r="1015" spans="1:2">
      <c r="A1015" s="165" t="s">
        <v>10469</v>
      </c>
      <c r="B1015" s="1" t="s">
        <v>3437</v>
      </c>
    </row>
    <row r="1016" spans="1:2">
      <c r="A1016" s="165" t="s">
        <v>10470</v>
      </c>
      <c r="B1016" s="1" t="s">
        <v>3437</v>
      </c>
    </row>
    <row r="1017" spans="1:2">
      <c r="A1017" s="165" t="s">
        <v>5150</v>
      </c>
      <c r="B1017" s="1" t="s">
        <v>417</v>
      </c>
    </row>
    <row r="1018" spans="1:2">
      <c r="A1018" s="165" t="s">
        <v>10471</v>
      </c>
      <c r="B1018" s="1" t="s">
        <v>417</v>
      </c>
    </row>
    <row r="1019" spans="1:2">
      <c r="A1019" s="165" t="s">
        <v>10472</v>
      </c>
      <c r="B1019" s="1" t="s">
        <v>417</v>
      </c>
    </row>
    <row r="1020" spans="1:2">
      <c r="A1020" s="165" t="s">
        <v>10473</v>
      </c>
      <c r="B1020" s="1" t="s">
        <v>417</v>
      </c>
    </row>
    <row r="1021" spans="1:2">
      <c r="A1021" s="165" t="s">
        <v>10474</v>
      </c>
      <c r="B1021" s="1" t="s">
        <v>417</v>
      </c>
    </row>
    <row r="1022" spans="1:2">
      <c r="A1022" s="165" t="s">
        <v>5158</v>
      </c>
      <c r="B1022" s="1" t="s">
        <v>418</v>
      </c>
    </row>
    <row r="1023" spans="1:2">
      <c r="A1023" s="165" t="s">
        <v>10475</v>
      </c>
      <c r="B1023" s="1" t="s">
        <v>418</v>
      </c>
    </row>
    <row r="1024" spans="1:2">
      <c r="A1024" s="165" t="s">
        <v>10476</v>
      </c>
      <c r="B1024" s="1" t="s">
        <v>418</v>
      </c>
    </row>
    <row r="1025" spans="1:2">
      <c r="A1025" s="165" t="s">
        <v>10477</v>
      </c>
      <c r="B1025" s="1" t="s">
        <v>418</v>
      </c>
    </row>
    <row r="1026" spans="1:2">
      <c r="A1026" s="165" t="s">
        <v>10478</v>
      </c>
      <c r="B1026" s="1" t="s">
        <v>418</v>
      </c>
    </row>
    <row r="1027" spans="1:2">
      <c r="A1027" s="165" t="s">
        <v>5166</v>
      </c>
      <c r="B1027" s="1" t="s">
        <v>419</v>
      </c>
    </row>
    <row r="1028" spans="1:2">
      <c r="A1028" s="165" t="s">
        <v>10479</v>
      </c>
      <c r="B1028" s="1" t="s">
        <v>419</v>
      </c>
    </row>
    <row r="1029" spans="1:2">
      <c r="A1029" s="165" t="s">
        <v>10480</v>
      </c>
      <c r="B1029" s="1" t="s">
        <v>419</v>
      </c>
    </row>
    <row r="1030" spans="1:2">
      <c r="A1030" s="165" t="s">
        <v>10481</v>
      </c>
      <c r="B1030" s="1" t="s">
        <v>419</v>
      </c>
    </row>
    <row r="1031" spans="1:2">
      <c r="A1031" s="165" t="s">
        <v>10482</v>
      </c>
      <c r="B1031" s="1" t="s">
        <v>419</v>
      </c>
    </row>
    <row r="1032" spans="1:2">
      <c r="A1032" s="165" t="s">
        <v>5174</v>
      </c>
      <c r="B1032" s="1" t="s">
        <v>420</v>
      </c>
    </row>
    <row r="1033" spans="1:2">
      <c r="A1033" s="165" t="s">
        <v>10483</v>
      </c>
      <c r="B1033" s="1" t="s">
        <v>420</v>
      </c>
    </row>
    <row r="1034" spans="1:2">
      <c r="A1034" s="165" t="s">
        <v>10484</v>
      </c>
      <c r="B1034" s="1" t="s">
        <v>420</v>
      </c>
    </row>
    <row r="1035" spans="1:2">
      <c r="A1035" s="165" t="s">
        <v>10485</v>
      </c>
      <c r="B1035" s="1" t="s">
        <v>420</v>
      </c>
    </row>
    <row r="1036" spans="1:2">
      <c r="A1036" s="165" t="s">
        <v>10486</v>
      </c>
      <c r="B1036" s="1" t="s">
        <v>420</v>
      </c>
    </row>
    <row r="1037" spans="1:2">
      <c r="A1037" s="165" t="s">
        <v>5182</v>
      </c>
      <c r="B1037" s="1" t="s">
        <v>421</v>
      </c>
    </row>
    <row r="1038" spans="1:2">
      <c r="A1038" s="165" t="s">
        <v>10487</v>
      </c>
      <c r="B1038" s="1" t="s">
        <v>421</v>
      </c>
    </row>
    <row r="1039" spans="1:2">
      <c r="A1039" s="165" t="s">
        <v>10488</v>
      </c>
      <c r="B1039" s="1" t="s">
        <v>421</v>
      </c>
    </row>
    <row r="1040" spans="1:2">
      <c r="A1040" s="165" t="s">
        <v>10489</v>
      </c>
      <c r="B1040" s="1" t="s">
        <v>421</v>
      </c>
    </row>
    <row r="1041" spans="1:2">
      <c r="A1041" s="165" t="s">
        <v>10490</v>
      </c>
      <c r="B1041" s="1" t="s">
        <v>421</v>
      </c>
    </row>
    <row r="1042" spans="1:2">
      <c r="A1042" s="165" t="s">
        <v>5190</v>
      </c>
      <c r="B1042" s="1" t="s">
        <v>423</v>
      </c>
    </row>
    <row r="1043" spans="1:2">
      <c r="A1043" s="165" t="s">
        <v>10491</v>
      </c>
      <c r="B1043" s="1" t="s">
        <v>423</v>
      </c>
    </row>
    <row r="1044" spans="1:2">
      <c r="A1044" s="165" t="s">
        <v>10492</v>
      </c>
      <c r="B1044" s="1" t="s">
        <v>423</v>
      </c>
    </row>
    <row r="1045" spans="1:2">
      <c r="A1045" s="165" t="s">
        <v>10493</v>
      </c>
      <c r="B1045" s="1" t="s">
        <v>423</v>
      </c>
    </row>
    <row r="1046" spans="1:2">
      <c r="A1046" s="165" t="s">
        <v>10494</v>
      </c>
      <c r="B1046" s="1" t="s">
        <v>423</v>
      </c>
    </row>
    <row r="1047" spans="1:2">
      <c r="A1047" s="165" t="s">
        <v>5198</v>
      </c>
      <c r="B1047" s="1" t="s">
        <v>424</v>
      </c>
    </row>
    <row r="1048" spans="1:2">
      <c r="A1048" s="165" t="s">
        <v>10495</v>
      </c>
      <c r="B1048" s="1" t="s">
        <v>424</v>
      </c>
    </row>
    <row r="1049" spans="1:2">
      <c r="A1049" s="165" t="s">
        <v>10496</v>
      </c>
      <c r="B1049" s="1" t="s">
        <v>424</v>
      </c>
    </row>
    <row r="1050" spans="1:2">
      <c r="A1050" s="165" t="s">
        <v>10497</v>
      </c>
      <c r="B1050" s="1" t="s">
        <v>424</v>
      </c>
    </row>
    <row r="1051" spans="1:2">
      <c r="A1051" s="165" t="s">
        <v>10498</v>
      </c>
      <c r="B1051" s="1" t="s">
        <v>424</v>
      </c>
    </row>
    <row r="1052" spans="1:2">
      <c r="A1052" s="165" t="s">
        <v>5206</v>
      </c>
      <c r="B1052" s="1" t="s">
        <v>3438</v>
      </c>
    </row>
    <row r="1053" spans="1:2">
      <c r="A1053" s="165" t="s">
        <v>10499</v>
      </c>
      <c r="B1053" s="1" t="s">
        <v>3438</v>
      </c>
    </row>
    <row r="1054" spans="1:2">
      <c r="A1054" s="165" t="s">
        <v>10500</v>
      </c>
      <c r="B1054" s="1" t="s">
        <v>3438</v>
      </c>
    </row>
    <row r="1055" spans="1:2">
      <c r="A1055" s="165" t="s">
        <v>10501</v>
      </c>
      <c r="B1055" s="1" t="s">
        <v>3438</v>
      </c>
    </row>
    <row r="1056" spans="1:2">
      <c r="A1056" s="165" t="s">
        <v>10502</v>
      </c>
      <c r="B1056" s="1" t="s">
        <v>3438</v>
      </c>
    </row>
    <row r="1057" spans="1:2">
      <c r="A1057" s="165" t="s">
        <v>5214</v>
      </c>
      <c r="B1057" s="1" t="s">
        <v>3440</v>
      </c>
    </row>
    <row r="1058" spans="1:2">
      <c r="A1058" s="165" t="s">
        <v>10503</v>
      </c>
      <c r="B1058" s="1" t="s">
        <v>3440</v>
      </c>
    </row>
    <row r="1059" spans="1:2">
      <c r="A1059" s="165" t="s">
        <v>10504</v>
      </c>
      <c r="B1059" s="1" t="s">
        <v>3440</v>
      </c>
    </row>
    <row r="1060" spans="1:2">
      <c r="A1060" s="165" t="s">
        <v>10505</v>
      </c>
      <c r="B1060" s="1" t="s">
        <v>3440</v>
      </c>
    </row>
    <row r="1061" spans="1:2">
      <c r="A1061" s="165" t="s">
        <v>10506</v>
      </c>
      <c r="B1061" s="1" t="s">
        <v>3440</v>
      </c>
    </row>
    <row r="1062" spans="1:2">
      <c r="A1062" s="165" t="s">
        <v>5222</v>
      </c>
      <c r="B1062" s="1" t="s">
        <v>3441</v>
      </c>
    </row>
    <row r="1063" spans="1:2">
      <c r="A1063" s="165" t="s">
        <v>10507</v>
      </c>
      <c r="B1063" s="1" t="s">
        <v>3441</v>
      </c>
    </row>
    <row r="1064" spans="1:2">
      <c r="A1064" s="165" t="s">
        <v>10508</v>
      </c>
      <c r="B1064" s="1" t="s">
        <v>3441</v>
      </c>
    </row>
    <row r="1065" spans="1:2">
      <c r="A1065" s="165" t="s">
        <v>10509</v>
      </c>
      <c r="B1065" s="1" t="s">
        <v>3441</v>
      </c>
    </row>
    <row r="1066" spans="1:2">
      <c r="A1066" s="165" t="s">
        <v>10510</v>
      </c>
      <c r="B1066" s="1" t="s">
        <v>3441</v>
      </c>
    </row>
    <row r="1067" spans="1:2">
      <c r="A1067" s="165" t="s">
        <v>5230</v>
      </c>
      <c r="B1067" s="1" t="s">
        <v>3442</v>
      </c>
    </row>
    <row r="1068" spans="1:2">
      <c r="A1068" s="165" t="s">
        <v>10511</v>
      </c>
      <c r="B1068" s="1" t="s">
        <v>3442</v>
      </c>
    </row>
    <row r="1069" spans="1:2">
      <c r="A1069" s="165" t="s">
        <v>10512</v>
      </c>
      <c r="B1069" s="1" t="s">
        <v>3442</v>
      </c>
    </row>
    <row r="1070" spans="1:2">
      <c r="A1070" s="165" t="s">
        <v>10513</v>
      </c>
      <c r="B1070" s="1" t="s">
        <v>3442</v>
      </c>
    </row>
    <row r="1071" spans="1:2">
      <c r="A1071" s="165" t="s">
        <v>10514</v>
      </c>
      <c r="B1071" s="1" t="s">
        <v>3442</v>
      </c>
    </row>
    <row r="1072" spans="1:2">
      <c r="A1072" s="165" t="s">
        <v>5238</v>
      </c>
      <c r="B1072" s="1" t="s">
        <v>3443</v>
      </c>
    </row>
    <row r="1073" spans="1:2">
      <c r="A1073" s="165" t="s">
        <v>10515</v>
      </c>
      <c r="B1073" s="1" t="s">
        <v>3443</v>
      </c>
    </row>
    <row r="1074" spans="1:2">
      <c r="A1074" s="165" t="s">
        <v>10516</v>
      </c>
      <c r="B1074" s="1" t="s">
        <v>3443</v>
      </c>
    </row>
    <row r="1075" spans="1:2">
      <c r="A1075" s="165" t="s">
        <v>10517</v>
      </c>
      <c r="B1075" s="1" t="s">
        <v>3443</v>
      </c>
    </row>
    <row r="1076" spans="1:2">
      <c r="A1076" s="165" t="s">
        <v>10518</v>
      </c>
      <c r="B1076" s="1" t="s">
        <v>3443</v>
      </c>
    </row>
    <row r="1077" spans="1:2">
      <c r="A1077" s="165" t="s">
        <v>5246</v>
      </c>
      <c r="B1077" s="1" t="s">
        <v>3444</v>
      </c>
    </row>
    <row r="1078" spans="1:2">
      <c r="A1078" s="165" t="s">
        <v>10519</v>
      </c>
      <c r="B1078" s="1" t="s">
        <v>3444</v>
      </c>
    </row>
    <row r="1079" spans="1:2">
      <c r="A1079" s="165" t="s">
        <v>10520</v>
      </c>
      <c r="B1079" s="1" t="s">
        <v>3444</v>
      </c>
    </row>
    <row r="1080" spans="1:2">
      <c r="A1080" s="165" t="s">
        <v>8300</v>
      </c>
      <c r="B1080" s="1" t="s">
        <v>3444</v>
      </c>
    </row>
    <row r="1081" spans="1:2">
      <c r="A1081" s="165" t="s">
        <v>10521</v>
      </c>
      <c r="B1081" s="1" t="s">
        <v>3444</v>
      </c>
    </row>
    <row r="1082" spans="1:2">
      <c r="A1082" s="165" t="s">
        <v>5254</v>
      </c>
      <c r="B1082" s="1" t="s">
        <v>3445</v>
      </c>
    </row>
    <row r="1083" spans="1:2">
      <c r="A1083" s="165" t="s">
        <v>10522</v>
      </c>
      <c r="B1083" s="1" t="s">
        <v>3445</v>
      </c>
    </row>
    <row r="1084" spans="1:2">
      <c r="A1084" s="165" t="s">
        <v>10523</v>
      </c>
      <c r="B1084" s="1" t="s">
        <v>3445</v>
      </c>
    </row>
    <row r="1085" spans="1:2">
      <c r="A1085" s="165" t="s">
        <v>10524</v>
      </c>
      <c r="B1085" s="1" t="s">
        <v>3445</v>
      </c>
    </row>
    <row r="1086" spans="1:2">
      <c r="A1086" s="165" t="s">
        <v>10525</v>
      </c>
      <c r="B1086" s="1" t="s">
        <v>3445</v>
      </c>
    </row>
    <row r="1087" spans="1:2">
      <c r="A1087" s="165" t="s">
        <v>5262</v>
      </c>
      <c r="B1087" s="1" t="s">
        <v>3446</v>
      </c>
    </row>
    <row r="1088" spans="1:2">
      <c r="A1088" s="165" t="s">
        <v>10526</v>
      </c>
      <c r="B1088" s="1" t="s">
        <v>3446</v>
      </c>
    </row>
    <row r="1089" spans="1:2">
      <c r="A1089" s="165" t="s">
        <v>10527</v>
      </c>
      <c r="B1089" s="1" t="s">
        <v>3446</v>
      </c>
    </row>
    <row r="1090" spans="1:2">
      <c r="A1090" s="165" t="s">
        <v>10528</v>
      </c>
      <c r="B1090" s="1" t="s">
        <v>3446</v>
      </c>
    </row>
    <row r="1091" spans="1:2">
      <c r="A1091" s="165" t="s">
        <v>10529</v>
      </c>
      <c r="B1091" s="1" t="s">
        <v>3446</v>
      </c>
    </row>
    <row r="1092" spans="1:2">
      <c r="A1092" s="165" t="s">
        <v>5270</v>
      </c>
      <c r="B1092" s="1" t="s">
        <v>3447</v>
      </c>
    </row>
    <row r="1093" spans="1:2">
      <c r="A1093" s="165" t="s">
        <v>10530</v>
      </c>
      <c r="B1093" s="1" t="s">
        <v>3447</v>
      </c>
    </row>
    <row r="1094" spans="1:2">
      <c r="A1094" s="165" t="s">
        <v>10531</v>
      </c>
      <c r="B1094" s="1" t="s">
        <v>3447</v>
      </c>
    </row>
    <row r="1095" spans="1:2">
      <c r="A1095" s="165" t="s">
        <v>10532</v>
      </c>
      <c r="B1095" s="1" t="s">
        <v>3447</v>
      </c>
    </row>
    <row r="1096" spans="1:2">
      <c r="A1096" s="165" t="s">
        <v>10533</v>
      </c>
      <c r="B1096" s="1" t="s">
        <v>3447</v>
      </c>
    </row>
    <row r="1097" spans="1:2">
      <c r="A1097" s="165" t="s">
        <v>5278</v>
      </c>
      <c r="B1097" s="1" t="s">
        <v>3448</v>
      </c>
    </row>
    <row r="1098" spans="1:2">
      <c r="A1098" s="165" t="s">
        <v>10534</v>
      </c>
      <c r="B1098" s="1" t="s">
        <v>3448</v>
      </c>
    </row>
    <row r="1099" spans="1:2">
      <c r="A1099" s="165" t="s">
        <v>10535</v>
      </c>
      <c r="B1099" s="1" t="s">
        <v>3448</v>
      </c>
    </row>
    <row r="1100" spans="1:2">
      <c r="A1100" s="165" t="s">
        <v>10536</v>
      </c>
      <c r="B1100" s="1" t="s">
        <v>3448</v>
      </c>
    </row>
    <row r="1101" spans="1:2">
      <c r="A1101" s="165" t="s">
        <v>10537</v>
      </c>
      <c r="B1101" s="1" t="s">
        <v>3448</v>
      </c>
    </row>
    <row r="1102" spans="1:2">
      <c r="A1102" s="165" t="s">
        <v>5286</v>
      </c>
      <c r="B1102" s="1" t="s">
        <v>3449</v>
      </c>
    </row>
    <row r="1103" spans="1:2">
      <c r="A1103" s="165" t="s">
        <v>10538</v>
      </c>
      <c r="B1103" s="1" t="s">
        <v>3449</v>
      </c>
    </row>
    <row r="1104" spans="1:2">
      <c r="A1104" s="165" t="s">
        <v>10539</v>
      </c>
      <c r="B1104" s="1" t="s">
        <v>3449</v>
      </c>
    </row>
    <row r="1105" spans="1:2">
      <c r="A1105" s="165" t="s">
        <v>10540</v>
      </c>
      <c r="B1105" s="1" t="s">
        <v>3449</v>
      </c>
    </row>
    <row r="1106" spans="1:2">
      <c r="A1106" s="165" t="s">
        <v>10541</v>
      </c>
      <c r="B1106" s="1" t="s">
        <v>3449</v>
      </c>
    </row>
    <row r="1107" spans="1:2">
      <c r="A1107" s="165" t="s">
        <v>5294</v>
      </c>
      <c r="B1107" s="1" t="s">
        <v>3450</v>
      </c>
    </row>
    <row r="1108" spans="1:2">
      <c r="A1108" s="165" t="s">
        <v>10542</v>
      </c>
      <c r="B1108" s="1" t="s">
        <v>3450</v>
      </c>
    </row>
    <row r="1109" spans="1:2">
      <c r="A1109" s="165" t="s">
        <v>10543</v>
      </c>
      <c r="B1109" s="1" t="s">
        <v>3450</v>
      </c>
    </row>
    <row r="1110" spans="1:2">
      <c r="A1110" s="165" t="s">
        <v>10544</v>
      </c>
      <c r="B1110" s="1" t="s">
        <v>3450</v>
      </c>
    </row>
    <row r="1111" spans="1:2">
      <c r="A1111" s="165" t="s">
        <v>10545</v>
      </c>
      <c r="B1111" s="1" t="s">
        <v>3450</v>
      </c>
    </row>
    <row r="1112" spans="1:2">
      <c r="A1112" s="165" t="s">
        <v>5302</v>
      </c>
      <c r="B1112" s="1" t="s">
        <v>3451</v>
      </c>
    </row>
    <row r="1113" spans="1:2">
      <c r="A1113" s="165" t="s">
        <v>10546</v>
      </c>
      <c r="B1113" s="1" t="s">
        <v>3451</v>
      </c>
    </row>
    <row r="1114" spans="1:2">
      <c r="A1114" s="165" t="s">
        <v>10547</v>
      </c>
      <c r="B1114" s="1" t="s">
        <v>3451</v>
      </c>
    </row>
    <row r="1115" spans="1:2">
      <c r="A1115" s="165" t="s">
        <v>10548</v>
      </c>
      <c r="B1115" s="1" t="s">
        <v>3451</v>
      </c>
    </row>
    <row r="1116" spans="1:2">
      <c r="A1116" s="165" t="s">
        <v>10549</v>
      </c>
      <c r="B1116" s="1" t="s">
        <v>3451</v>
      </c>
    </row>
    <row r="1117" spans="1:2">
      <c r="A1117" s="165" t="s">
        <v>5310</v>
      </c>
      <c r="B1117" s="1" t="s">
        <v>3452</v>
      </c>
    </row>
    <row r="1118" spans="1:2">
      <c r="A1118" s="165" t="s">
        <v>10550</v>
      </c>
      <c r="B1118" s="1" t="s">
        <v>3452</v>
      </c>
    </row>
    <row r="1119" spans="1:2">
      <c r="A1119" s="165" t="s">
        <v>10551</v>
      </c>
      <c r="B1119" s="1" t="s">
        <v>3452</v>
      </c>
    </row>
    <row r="1120" spans="1:2">
      <c r="A1120" s="165" t="s">
        <v>10552</v>
      </c>
      <c r="B1120" s="1" t="s">
        <v>3452</v>
      </c>
    </row>
    <row r="1121" spans="1:2">
      <c r="A1121" s="165" t="s">
        <v>10553</v>
      </c>
      <c r="B1121" s="1" t="s">
        <v>3452</v>
      </c>
    </row>
    <row r="1122" spans="1:2">
      <c r="A1122" s="165" t="s">
        <v>5318</v>
      </c>
      <c r="B1122" s="1" t="s">
        <v>3453</v>
      </c>
    </row>
    <row r="1123" spans="1:2">
      <c r="A1123" s="165" t="s">
        <v>10554</v>
      </c>
      <c r="B1123" s="1" t="s">
        <v>3453</v>
      </c>
    </row>
    <row r="1124" spans="1:2">
      <c r="A1124" s="165" t="s">
        <v>10555</v>
      </c>
      <c r="B1124" s="1" t="s">
        <v>3453</v>
      </c>
    </row>
    <row r="1125" spans="1:2">
      <c r="A1125" s="165" t="s">
        <v>10556</v>
      </c>
      <c r="B1125" s="1" t="s">
        <v>3453</v>
      </c>
    </row>
    <row r="1126" spans="1:2">
      <c r="A1126" s="165" t="s">
        <v>10557</v>
      </c>
      <c r="B1126" s="1" t="s">
        <v>3453</v>
      </c>
    </row>
    <row r="1127" spans="1:2">
      <c r="A1127" s="165" t="s">
        <v>5326</v>
      </c>
      <c r="B1127" s="1" t="s">
        <v>3454</v>
      </c>
    </row>
    <row r="1128" spans="1:2">
      <c r="A1128" s="165" t="s">
        <v>10558</v>
      </c>
      <c r="B1128" s="1" t="s">
        <v>3454</v>
      </c>
    </row>
    <row r="1129" spans="1:2">
      <c r="A1129" s="165" t="s">
        <v>10559</v>
      </c>
      <c r="B1129" s="1" t="s">
        <v>3454</v>
      </c>
    </row>
    <row r="1130" spans="1:2">
      <c r="A1130" s="165" t="s">
        <v>10560</v>
      </c>
      <c r="B1130" s="1" t="s">
        <v>3454</v>
      </c>
    </row>
    <row r="1131" spans="1:2">
      <c r="A1131" s="165" t="s">
        <v>10561</v>
      </c>
      <c r="B1131" s="1" t="s">
        <v>3454</v>
      </c>
    </row>
    <row r="1132" spans="1:2">
      <c r="A1132" s="165" t="s">
        <v>5334</v>
      </c>
      <c r="B1132" s="1" t="s">
        <v>3455</v>
      </c>
    </row>
    <row r="1133" spans="1:2">
      <c r="A1133" s="165" t="s">
        <v>10562</v>
      </c>
      <c r="B1133" s="1" t="s">
        <v>3455</v>
      </c>
    </row>
    <row r="1134" spans="1:2">
      <c r="A1134" s="165" t="s">
        <v>10563</v>
      </c>
      <c r="B1134" s="1" t="s">
        <v>3455</v>
      </c>
    </row>
    <row r="1135" spans="1:2">
      <c r="A1135" s="165" t="s">
        <v>10564</v>
      </c>
      <c r="B1135" s="1" t="s">
        <v>3455</v>
      </c>
    </row>
    <row r="1136" spans="1:2">
      <c r="A1136" s="165" t="s">
        <v>10565</v>
      </c>
      <c r="B1136" s="1" t="s">
        <v>3455</v>
      </c>
    </row>
    <row r="1137" spans="1:2">
      <c r="A1137" s="165" t="s">
        <v>5342</v>
      </c>
      <c r="B1137" s="1" t="s">
        <v>3456</v>
      </c>
    </row>
    <row r="1138" spans="1:2">
      <c r="A1138" s="165" t="s">
        <v>10566</v>
      </c>
      <c r="B1138" s="1" t="s">
        <v>3456</v>
      </c>
    </row>
    <row r="1139" spans="1:2">
      <c r="A1139" s="165" t="s">
        <v>10567</v>
      </c>
      <c r="B1139" s="1" t="s">
        <v>3456</v>
      </c>
    </row>
    <row r="1140" spans="1:2">
      <c r="A1140" s="165" t="s">
        <v>10568</v>
      </c>
      <c r="B1140" s="1" t="s">
        <v>3456</v>
      </c>
    </row>
    <row r="1141" spans="1:2">
      <c r="A1141" s="165" t="s">
        <v>10569</v>
      </c>
      <c r="B1141" s="1" t="s">
        <v>3456</v>
      </c>
    </row>
    <row r="1142" spans="1:2">
      <c r="A1142" s="165" t="s">
        <v>5350</v>
      </c>
      <c r="B1142" s="1" t="s">
        <v>3457</v>
      </c>
    </row>
    <row r="1143" spans="1:2">
      <c r="A1143" s="165" t="s">
        <v>10570</v>
      </c>
      <c r="B1143" s="1" t="s">
        <v>3457</v>
      </c>
    </row>
    <row r="1144" spans="1:2">
      <c r="A1144" s="165" t="s">
        <v>10571</v>
      </c>
      <c r="B1144" s="1" t="s">
        <v>3457</v>
      </c>
    </row>
    <row r="1145" spans="1:2">
      <c r="A1145" s="165" t="s">
        <v>10572</v>
      </c>
      <c r="B1145" s="1" t="s">
        <v>3457</v>
      </c>
    </row>
    <row r="1146" spans="1:2">
      <c r="A1146" s="165" t="s">
        <v>10573</v>
      </c>
      <c r="B1146" s="1" t="s">
        <v>3457</v>
      </c>
    </row>
    <row r="1147" spans="1:2">
      <c r="A1147" s="165" t="s">
        <v>5358</v>
      </c>
      <c r="B1147" s="1" t="s">
        <v>3458</v>
      </c>
    </row>
    <row r="1148" spans="1:2">
      <c r="A1148" s="165" t="s">
        <v>10574</v>
      </c>
      <c r="B1148" s="1" t="s">
        <v>3458</v>
      </c>
    </row>
    <row r="1149" spans="1:2">
      <c r="A1149" s="165" t="s">
        <v>10575</v>
      </c>
      <c r="B1149" s="1" t="s">
        <v>3458</v>
      </c>
    </row>
    <row r="1150" spans="1:2">
      <c r="A1150" s="165" t="s">
        <v>10576</v>
      </c>
      <c r="B1150" s="1" t="s">
        <v>3458</v>
      </c>
    </row>
    <row r="1151" spans="1:2">
      <c r="A1151" s="165" t="s">
        <v>10577</v>
      </c>
      <c r="B1151" s="1" t="s">
        <v>3458</v>
      </c>
    </row>
    <row r="1152" spans="1:2">
      <c r="A1152" s="165" t="s">
        <v>5366</v>
      </c>
      <c r="B1152" s="1" t="s">
        <v>3459</v>
      </c>
    </row>
    <row r="1153" spans="1:2">
      <c r="A1153" s="165" t="s">
        <v>10578</v>
      </c>
      <c r="B1153" s="1" t="s">
        <v>3459</v>
      </c>
    </row>
    <row r="1154" spans="1:2">
      <c r="A1154" s="165" t="s">
        <v>10579</v>
      </c>
      <c r="B1154" s="1" t="s">
        <v>3459</v>
      </c>
    </row>
    <row r="1155" spans="1:2">
      <c r="A1155" s="165" t="s">
        <v>10580</v>
      </c>
      <c r="B1155" s="1" t="s">
        <v>3459</v>
      </c>
    </row>
    <row r="1156" spans="1:2">
      <c r="A1156" s="165" t="s">
        <v>10581</v>
      </c>
      <c r="B1156" s="1" t="s">
        <v>3459</v>
      </c>
    </row>
    <row r="1157" spans="1:2">
      <c r="A1157" s="165" t="s">
        <v>5374</v>
      </c>
      <c r="B1157" s="1" t="s">
        <v>3460</v>
      </c>
    </row>
    <row r="1158" spans="1:2">
      <c r="A1158" s="165" t="s">
        <v>10582</v>
      </c>
      <c r="B1158" s="1" t="s">
        <v>3460</v>
      </c>
    </row>
    <row r="1159" spans="1:2">
      <c r="A1159" s="165" t="s">
        <v>10583</v>
      </c>
      <c r="B1159" s="1" t="s">
        <v>3460</v>
      </c>
    </row>
    <row r="1160" spans="1:2">
      <c r="A1160" s="165" t="s">
        <v>10584</v>
      </c>
      <c r="B1160" s="1" t="s">
        <v>3460</v>
      </c>
    </row>
    <row r="1161" spans="1:2">
      <c r="A1161" s="165" t="s">
        <v>10585</v>
      </c>
      <c r="B1161" s="1" t="s">
        <v>3460</v>
      </c>
    </row>
    <row r="1162" spans="1:2">
      <c r="A1162" s="165" t="s">
        <v>5382</v>
      </c>
      <c r="B1162" s="1" t="s">
        <v>3461</v>
      </c>
    </row>
    <row r="1163" spans="1:2">
      <c r="A1163" s="165" t="s">
        <v>10586</v>
      </c>
      <c r="B1163" s="1" t="s">
        <v>3461</v>
      </c>
    </row>
    <row r="1164" spans="1:2">
      <c r="A1164" s="165" t="s">
        <v>10587</v>
      </c>
      <c r="B1164" s="1" t="s">
        <v>3461</v>
      </c>
    </row>
    <row r="1165" spans="1:2">
      <c r="A1165" s="165" t="s">
        <v>10588</v>
      </c>
      <c r="B1165" s="1" t="s">
        <v>3461</v>
      </c>
    </row>
    <row r="1166" spans="1:2">
      <c r="A1166" s="165" t="s">
        <v>10589</v>
      </c>
      <c r="B1166" s="1" t="s">
        <v>3461</v>
      </c>
    </row>
    <row r="1167" spans="1:2">
      <c r="A1167" s="165" t="s">
        <v>5390</v>
      </c>
      <c r="B1167" s="1" t="s">
        <v>3462</v>
      </c>
    </row>
    <row r="1168" spans="1:2">
      <c r="A1168" s="165" t="s">
        <v>10590</v>
      </c>
      <c r="B1168" s="1" t="s">
        <v>3462</v>
      </c>
    </row>
    <row r="1169" spans="1:2">
      <c r="A1169" s="165" t="s">
        <v>10591</v>
      </c>
      <c r="B1169" s="1" t="s">
        <v>3462</v>
      </c>
    </row>
    <row r="1170" spans="1:2">
      <c r="A1170" s="165" t="s">
        <v>10592</v>
      </c>
      <c r="B1170" s="1" t="s">
        <v>3462</v>
      </c>
    </row>
    <row r="1171" spans="1:2">
      <c r="A1171" s="165" t="s">
        <v>10593</v>
      </c>
      <c r="B1171" s="1" t="s">
        <v>3462</v>
      </c>
    </row>
    <row r="1172" spans="1:2">
      <c r="A1172" s="165" t="s">
        <v>5398</v>
      </c>
      <c r="B1172" s="1" t="s">
        <v>3463</v>
      </c>
    </row>
    <row r="1173" spans="1:2">
      <c r="A1173" s="165" t="s">
        <v>10594</v>
      </c>
      <c r="B1173" s="1" t="s">
        <v>3463</v>
      </c>
    </row>
    <row r="1174" spans="1:2">
      <c r="A1174" s="165" t="s">
        <v>10595</v>
      </c>
      <c r="B1174" s="1" t="s">
        <v>3463</v>
      </c>
    </row>
    <row r="1175" spans="1:2">
      <c r="A1175" s="165" t="s">
        <v>10596</v>
      </c>
      <c r="B1175" s="1" t="s">
        <v>3463</v>
      </c>
    </row>
    <row r="1176" spans="1:2">
      <c r="A1176" s="165" t="s">
        <v>10597</v>
      </c>
      <c r="B1176" s="1" t="s">
        <v>3463</v>
      </c>
    </row>
    <row r="1177" spans="1:2">
      <c r="A1177" s="165" t="s">
        <v>5406</v>
      </c>
      <c r="B1177" s="1" t="s">
        <v>3464</v>
      </c>
    </row>
    <row r="1178" spans="1:2">
      <c r="A1178" s="165" t="s">
        <v>10598</v>
      </c>
      <c r="B1178" s="1" t="s">
        <v>3464</v>
      </c>
    </row>
    <row r="1179" spans="1:2">
      <c r="A1179" s="165" t="s">
        <v>10599</v>
      </c>
      <c r="B1179" s="1" t="s">
        <v>3464</v>
      </c>
    </row>
    <row r="1180" spans="1:2">
      <c r="A1180" s="165" t="s">
        <v>10600</v>
      </c>
      <c r="B1180" s="1" t="s">
        <v>3464</v>
      </c>
    </row>
    <row r="1181" spans="1:2">
      <c r="A1181" s="165" t="s">
        <v>10601</v>
      </c>
      <c r="B1181" s="1" t="s">
        <v>3464</v>
      </c>
    </row>
    <row r="1182" spans="1:2">
      <c r="A1182" s="165" t="s">
        <v>5414</v>
      </c>
      <c r="B1182" s="1" t="s">
        <v>3465</v>
      </c>
    </row>
    <row r="1183" spans="1:2">
      <c r="A1183" s="165" t="s">
        <v>10602</v>
      </c>
      <c r="B1183" s="1" t="s">
        <v>3465</v>
      </c>
    </row>
    <row r="1184" spans="1:2">
      <c r="A1184" s="165" t="s">
        <v>10603</v>
      </c>
      <c r="B1184" s="1" t="s">
        <v>3465</v>
      </c>
    </row>
    <row r="1185" spans="1:2">
      <c r="A1185" s="165" t="s">
        <v>10604</v>
      </c>
      <c r="B1185" s="1" t="s">
        <v>3465</v>
      </c>
    </row>
    <row r="1186" spans="1:2">
      <c r="A1186" s="165" t="s">
        <v>10605</v>
      </c>
      <c r="B1186" s="1" t="s">
        <v>3465</v>
      </c>
    </row>
    <row r="1187" spans="1:2">
      <c r="A1187" s="165" t="s">
        <v>5422</v>
      </c>
      <c r="B1187" s="1" t="s">
        <v>3466</v>
      </c>
    </row>
    <row r="1188" spans="1:2">
      <c r="A1188" s="165" t="s">
        <v>10606</v>
      </c>
      <c r="B1188" s="1" t="s">
        <v>3466</v>
      </c>
    </row>
    <row r="1189" spans="1:2">
      <c r="A1189" s="165" t="s">
        <v>10607</v>
      </c>
      <c r="B1189" s="1" t="s">
        <v>3466</v>
      </c>
    </row>
    <row r="1190" spans="1:2">
      <c r="A1190" s="165" t="s">
        <v>10608</v>
      </c>
      <c r="B1190" s="1" t="s">
        <v>3466</v>
      </c>
    </row>
    <row r="1191" spans="1:2">
      <c r="A1191" s="165" t="s">
        <v>10609</v>
      </c>
      <c r="B1191" s="1" t="s">
        <v>3466</v>
      </c>
    </row>
    <row r="1192" spans="1:2">
      <c r="A1192" s="165" t="s">
        <v>5430</v>
      </c>
      <c r="B1192" s="1" t="s">
        <v>3467</v>
      </c>
    </row>
    <row r="1193" spans="1:2">
      <c r="A1193" s="165" t="s">
        <v>10610</v>
      </c>
      <c r="B1193" s="1" t="s">
        <v>3467</v>
      </c>
    </row>
    <row r="1194" spans="1:2">
      <c r="A1194" s="165" t="s">
        <v>10611</v>
      </c>
      <c r="B1194" s="1" t="s">
        <v>3467</v>
      </c>
    </row>
    <row r="1195" spans="1:2">
      <c r="A1195" s="165" t="s">
        <v>10612</v>
      </c>
      <c r="B1195" s="1" t="s">
        <v>3467</v>
      </c>
    </row>
    <row r="1196" spans="1:2">
      <c r="A1196" s="165" t="s">
        <v>10613</v>
      </c>
      <c r="B1196" s="1" t="s">
        <v>3467</v>
      </c>
    </row>
    <row r="1197" spans="1:2">
      <c r="A1197" s="165" t="s">
        <v>5438</v>
      </c>
      <c r="B1197" s="1" t="s">
        <v>3468</v>
      </c>
    </row>
    <row r="1198" spans="1:2">
      <c r="A1198" s="165" t="s">
        <v>10614</v>
      </c>
      <c r="B1198" s="1" t="s">
        <v>3468</v>
      </c>
    </row>
    <row r="1199" spans="1:2">
      <c r="A1199" s="165" t="s">
        <v>10615</v>
      </c>
      <c r="B1199" s="1" t="s">
        <v>3468</v>
      </c>
    </row>
    <row r="1200" spans="1:2">
      <c r="A1200" s="165" t="s">
        <v>10616</v>
      </c>
      <c r="B1200" s="1" t="s">
        <v>3468</v>
      </c>
    </row>
    <row r="1201" spans="1:2">
      <c r="A1201" s="165" t="s">
        <v>10617</v>
      </c>
      <c r="B1201" s="1" t="s">
        <v>3468</v>
      </c>
    </row>
    <row r="1202" spans="1:2">
      <c r="A1202" s="165" t="s">
        <v>5446</v>
      </c>
      <c r="B1202" s="1" t="s">
        <v>3469</v>
      </c>
    </row>
    <row r="1203" spans="1:2">
      <c r="A1203" s="165" t="s">
        <v>10618</v>
      </c>
      <c r="B1203" s="1" t="s">
        <v>3469</v>
      </c>
    </row>
    <row r="1204" spans="1:2">
      <c r="A1204" s="165" t="s">
        <v>10619</v>
      </c>
      <c r="B1204" s="1" t="s">
        <v>3469</v>
      </c>
    </row>
    <row r="1205" spans="1:2">
      <c r="A1205" s="165" t="s">
        <v>10620</v>
      </c>
      <c r="B1205" s="1" t="s">
        <v>3469</v>
      </c>
    </row>
    <row r="1206" spans="1:2">
      <c r="A1206" s="165" t="s">
        <v>10621</v>
      </c>
      <c r="B1206" s="1" t="s">
        <v>3469</v>
      </c>
    </row>
    <row r="1207" spans="1:2">
      <c r="A1207" s="165" t="s">
        <v>5454</v>
      </c>
      <c r="B1207" s="1" t="s">
        <v>3470</v>
      </c>
    </row>
    <row r="1208" spans="1:2">
      <c r="A1208" s="165" t="s">
        <v>10622</v>
      </c>
      <c r="B1208" s="1" t="s">
        <v>3470</v>
      </c>
    </row>
    <row r="1209" spans="1:2">
      <c r="A1209" s="165" t="s">
        <v>10623</v>
      </c>
      <c r="B1209" s="1" t="s">
        <v>3470</v>
      </c>
    </row>
    <row r="1210" spans="1:2">
      <c r="A1210" s="165" t="s">
        <v>10624</v>
      </c>
      <c r="B1210" s="1" t="s">
        <v>3470</v>
      </c>
    </row>
    <row r="1211" spans="1:2">
      <c r="A1211" s="165" t="s">
        <v>10625</v>
      </c>
      <c r="B1211" s="1" t="s">
        <v>3470</v>
      </c>
    </row>
    <row r="1212" spans="1:2">
      <c r="A1212" s="165" t="s">
        <v>5462</v>
      </c>
      <c r="B1212" s="1" t="s">
        <v>3471</v>
      </c>
    </row>
    <row r="1213" spans="1:2">
      <c r="A1213" s="165" t="s">
        <v>10626</v>
      </c>
      <c r="B1213" s="1" t="s">
        <v>3471</v>
      </c>
    </row>
    <row r="1214" spans="1:2">
      <c r="A1214" s="165" t="s">
        <v>10627</v>
      </c>
      <c r="B1214" s="1" t="s">
        <v>3471</v>
      </c>
    </row>
    <row r="1215" spans="1:2">
      <c r="A1215" s="165" t="s">
        <v>10628</v>
      </c>
      <c r="B1215" s="1" t="s">
        <v>3471</v>
      </c>
    </row>
    <row r="1216" spans="1:2">
      <c r="A1216" s="165" t="s">
        <v>10629</v>
      </c>
      <c r="B1216" s="1" t="s">
        <v>3471</v>
      </c>
    </row>
    <row r="1217" spans="1:2">
      <c r="A1217" s="165" t="s">
        <v>5470</v>
      </c>
      <c r="B1217" s="1" t="s">
        <v>3472</v>
      </c>
    </row>
    <row r="1218" spans="1:2">
      <c r="A1218" s="165" t="s">
        <v>10630</v>
      </c>
      <c r="B1218" s="1" t="s">
        <v>3472</v>
      </c>
    </row>
    <row r="1219" spans="1:2">
      <c r="A1219" s="165" t="s">
        <v>10631</v>
      </c>
      <c r="B1219" s="1" t="s">
        <v>3472</v>
      </c>
    </row>
    <row r="1220" spans="1:2">
      <c r="A1220" s="165" t="s">
        <v>10632</v>
      </c>
      <c r="B1220" s="1" t="s">
        <v>3472</v>
      </c>
    </row>
    <row r="1221" spans="1:2">
      <c r="A1221" s="165" t="s">
        <v>10633</v>
      </c>
      <c r="B1221" s="1" t="s">
        <v>3472</v>
      </c>
    </row>
    <row r="1222" spans="1:2">
      <c r="A1222" s="165" t="s">
        <v>5478</v>
      </c>
      <c r="B1222" s="1" t="s">
        <v>3473</v>
      </c>
    </row>
    <row r="1223" spans="1:2">
      <c r="A1223" s="165" t="s">
        <v>10634</v>
      </c>
      <c r="B1223" s="1" t="s">
        <v>3473</v>
      </c>
    </row>
    <row r="1224" spans="1:2">
      <c r="A1224" s="165" t="s">
        <v>10635</v>
      </c>
      <c r="B1224" s="1" t="s">
        <v>3473</v>
      </c>
    </row>
    <row r="1225" spans="1:2">
      <c r="A1225" s="165" t="s">
        <v>10636</v>
      </c>
      <c r="B1225" s="1" t="s">
        <v>3473</v>
      </c>
    </row>
    <row r="1226" spans="1:2">
      <c r="A1226" s="165" t="s">
        <v>10637</v>
      </c>
      <c r="B1226" s="1" t="s">
        <v>3473</v>
      </c>
    </row>
    <row r="1227" spans="1:2">
      <c r="A1227" s="165" t="s">
        <v>5486</v>
      </c>
      <c r="B1227" s="1" t="s">
        <v>3474</v>
      </c>
    </row>
    <row r="1228" spans="1:2">
      <c r="A1228" s="165" t="s">
        <v>10638</v>
      </c>
      <c r="B1228" s="1" t="s">
        <v>3474</v>
      </c>
    </row>
    <row r="1229" spans="1:2">
      <c r="A1229" s="165" t="s">
        <v>10639</v>
      </c>
      <c r="B1229" s="1" t="s">
        <v>3474</v>
      </c>
    </row>
    <row r="1230" spans="1:2">
      <c r="A1230" s="165" t="s">
        <v>10640</v>
      </c>
      <c r="B1230" s="1" t="s">
        <v>3474</v>
      </c>
    </row>
    <row r="1231" spans="1:2">
      <c r="A1231" s="165" t="s">
        <v>10641</v>
      </c>
      <c r="B1231" s="1" t="s">
        <v>3474</v>
      </c>
    </row>
    <row r="1232" spans="1:2">
      <c r="A1232" s="165" t="s">
        <v>5494</v>
      </c>
      <c r="B1232" s="1" t="s">
        <v>3475</v>
      </c>
    </row>
    <row r="1233" spans="1:2">
      <c r="A1233" s="165" t="s">
        <v>10642</v>
      </c>
      <c r="B1233" s="1" t="s">
        <v>3475</v>
      </c>
    </row>
    <row r="1234" spans="1:2">
      <c r="A1234" s="165" t="s">
        <v>10643</v>
      </c>
      <c r="B1234" s="1" t="s">
        <v>3475</v>
      </c>
    </row>
    <row r="1235" spans="1:2">
      <c r="A1235" s="165" t="s">
        <v>10644</v>
      </c>
      <c r="B1235" s="1" t="s">
        <v>3475</v>
      </c>
    </row>
    <row r="1236" spans="1:2">
      <c r="A1236" s="165" t="s">
        <v>10645</v>
      </c>
      <c r="B1236" s="1" t="s">
        <v>3475</v>
      </c>
    </row>
    <row r="1237" spans="1:2">
      <c r="A1237" s="165" t="s">
        <v>5502</v>
      </c>
      <c r="B1237" s="1" t="s">
        <v>3476</v>
      </c>
    </row>
    <row r="1238" spans="1:2">
      <c r="A1238" s="165" t="s">
        <v>10646</v>
      </c>
      <c r="B1238" s="1" t="s">
        <v>3476</v>
      </c>
    </row>
    <row r="1239" spans="1:2">
      <c r="A1239" s="165" t="s">
        <v>10647</v>
      </c>
      <c r="B1239" s="1" t="s">
        <v>3476</v>
      </c>
    </row>
    <row r="1240" spans="1:2">
      <c r="A1240" s="165" t="s">
        <v>10648</v>
      </c>
      <c r="B1240" s="1" t="s">
        <v>3476</v>
      </c>
    </row>
    <row r="1241" spans="1:2">
      <c r="A1241" s="165" t="s">
        <v>10649</v>
      </c>
      <c r="B1241" s="1" t="s">
        <v>3476</v>
      </c>
    </row>
    <row r="1242" spans="1:2">
      <c r="A1242" s="165" t="s">
        <v>5510</v>
      </c>
      <c r="B1242" s="1" t="s">
        <v>3477</v>
      </c>
    </row>
    <row r="1243" spans="1:2">
      <c r="A1243" s="165" t="s">
        <v>10650</v>
      </c>
      <c r="B1243" s="1" t="s">
        <v>3477</v>
      </c>
    </row>
    <row r="1244" spans="1:2">
      <c r="A1244" s="165" t="s">
        <v>10651</v>
      </c>
      <c r="B1244" s="1" t="s">
        <v>3477</v>
      </c>
    </row>
    <row r="1245" spans="1:2">
      <c r="A1245" s="165" t="s">
        <v>10652</v>
      </c>
      <c r="B1245" s="1" t="s">
        <v>3477</v>
      </c>
    </row>
    <row r="1246" spans="1:2">
      <c r="A1246" s="165" t="s">
        <v>10653</v>
      </c>
      <c r="B1246" s="1" t="s">
        <v>3477</v>
      </c>
    </row>
    <row r="1247" spans="1:2">
      <c r="A1247" s="165" t="s">
        <v>5518</v>
      </c>
      <c r="B1247" s="1" t="s">
        <v>3478</v>
      </c>
    </row>
    <row r="1248" spans="1:2">
      <c r="A1248" s="165" t="s">
        <v>10654</v>
      </c>
      <c r="B1248" s="1" t="s">
        <v>3478</v>
      </c>
    </row>
    <row r="1249" spans="1:2">
      <c r="A1249" s="165" t="s">
        <v>10655</v>
      </c>
      <c r="B1249" s="1" t="s">
        <v>3478</v>
      </c>
    </row>
    <row r="1250" spans="1:2">
      <c r="A1250" s="165" t="s">
        <v>10656</v>
      </c>
      <c r="B1250" s="1" t="s">
        <v>3478</v>
      </c>
    </row>
    <row r="1251" spans="1:2">
      <c r="A1251" s="165" t="s">
        <v>10657</v>
      </c>
      <c r="B1251" s="1" t="s">
        <v>3478</v>
      </c>
    </row>
    <row r="1252" spans="1:2">
      <c r="A1252" s="165" t="s">
        <v>5526</v>
      </c>
      <c r="B1252" s="1" t="s">
        <v>3479</v>
      </c>
    </row>
    <row r="1253" spans="1:2">
      <c r="A1253" s="165" t="s">
        <v>10658</v>
      </c>
      <c r="B1253" s="1" t="s">
        <v>3479</v>
      </c>
    </row>
    <row r="1254" spans="1:2">
      <c r="A1254" s="165" t="s">
        <v>10659</v>
      </c>
      <c r="B1254" s="1" t="s">
        <v>3479</v>
      </c>
    </row>
    <row r="1255" spans="1:2">
      <c r="A1255" s="165" t="s">
        <v>10660</v>
      </c>
      <c r="B1255" s="1" t="s">
        <v>3479</v>
      </c>
    </row>
    <row r="1256" spans="1:2">
      <c r="A1256" s="165" t="s">
        <v>10661</v>
      </c>
      <c r="B1256" s="1" t="s">
        <v>3479</v>
      </c>
    </row>
    <row r="1257" spans="1:2">
      <c r="A1257" s="165" t="s">
        <v>5534</v>
      </c>
      <c r="B1257" s="1" t="s">
        <v>3480</v>
      </c>
    </row>
    <row r="1258" spans="1:2">
      <c r="A1258" s="165" t="s">
        <v>10662</v>
      </c>
      <c r="B1258" s="1" t="s">
        <v>3480</v>
      </c>
    </row>
    <row r="1259" spans="1:2">
      <c r="A1259" s="165" t="s">
        <v>10663</v>
      </c>
      <c r="B1259" s="1" t="s">
        <v>3480</v>
      </c>
    </row>
    <row r="1260" spans="1:2">
      <c r="A1260" s="165" t="s">
        <v>10664</v>
      </c>
      <c r="B1260" s="1" t="s">
        <v>3480</v>
      </c>
    </row>
    <row r="1261" spans="1:2">
      <c r="A1261" s="165" t="s">
        <v>10665</v>
      </c>
      <c r="B1261" s="1" t="s">
        <v>3480</v>
      </c>
    </row>
    <row r="1262" spans="1:2">
      <c r="A1262" s="165" t="s">
        <v>5542</v>
      </c>
      <c r="B1262" s="1" t="s">
        <v>3481</v>
      </c>
    </row>
    <row r="1263" spans="1:2">
      <c r="A1263" s="165" t="s">
        <v>10666</v>
      </c>
      <c r="B1263" s="1" t="s">
        <v>3481</v>
      </c>
    </row>
    <row r="1264" spans="1:2">
      <c r="A1264" s="165" t="s">
        <v>10667</v>
      </c>
      <c r="B1264" s="1" t="s">
        <v>3481</v>
      </c>
    </row>
    <row r="1265" spans="1:2">
      <c r="A1265" s="165" t="s">
        <v>10668</v>
      </c>
      <c r="B1265" s="1" t="s">
        <v>3481</v>
      </c>
    </row>
    <row r="1266" spans="1:2">
      <c r="A1266" s="165" t="s">
        <v>10669</v>
      </c>
      <c r="B1266" s="1" t="s">
        <v>3481</v>
      </c>
    </row>
    <row r="1267" spans="1:2">
      <c r="A1267" s="165" t="s">
        <v>5550</v>
      </c>
      <c r="B1267" s="1" t="s">
        <v>3482</v>
      </c>
    </row>
    <row r="1268" spans="1:2">
      <c r="A1268" s="165" t="s">
        <v>10670</v>
      </c>
      <c r="B1268" s="1" t="s">
        <v>3482</v>
      </c>
    </row>
    <row r="1269" spans="1:2">
      <c r="A1269" s="165" t="s">
        <v>10671</v>
      </c>
      <c r="B1269" s="1" t="s">
        <v>3482</v>
      </c>
    </row>
    <row r="1270" spans="1:2">
      <c r="A1270" s="165" t="s">
        <v>10672</v>
      </c>
      <c r="B1270" s="1" t="s">
        <v>3482</v>
      </c>
    </row>
    <row r="1271" spans="1:2">
      <c r="A1271" s="165" t="s">
        <v>10673</v>
      </c>
      <c r="B1271" s="1" t="s">
        <v>3482</v>
      </c>
    </row>
    <row r="1272" spans="1:2">
      <c r="A1272" s="165" t="s">
        <v>5558</v>
      </c>
      <c r="B1272" s="1" t="s">
        <v>3483</v>
      </c>
    </row>
    <row r="1273" spans="1:2">
      <c r="A1273" s="165" t="s">
        <v>10674</v>
      </c>
      <c r="B1273" s="1" t="s">
        <v>3483</v>
      </c>
    </row>
    <row r="1274" spans="1:2">
      <c r="A1274" s="165" t="s">
        <v>10675</v>
      </c>
      <c r="B1274" s="1" t="s">
        <v>3483</v>
      </c>
    </row>
    <row r="1275" spans="1:2">
      <c r="A1275" s="165" t="s">
        <v>10676</v>
      </c>
      <c r="B1275" s="1" t="s">
        <v>3483</v>
      </c>
    </row>
    <row r="1276" spans="1:2">
      <c r="A1276" s="165" t="s">
        <v>10677</v>
      </c>
      <c r="B1276" s="1" t="s">
        <v>3483</v>
      </c>
    </row>
    <row r="1277" spans="1:2">
      <c r="A1277" s="165" t="s">
        <v>5566</v>
      </c>
      <c r="B1277" s="1" t="s">
        <v>3484</v>
      </c>
    </row>
    <row r="1278" spans="1:2">
      <c r="A1278" s="165" t="s">
        <v>10678</v>
      </c>
      <c r="B1278" s="1" t="s">
        <v>3484</v>
      </c>
    </row>
    <row r="1279" spans="1:2">
      <c r="A1279" s="165" t="s">
        <v>10679</v>
      </c>
      <c r="B1279" s="1" t="s">
        <v>3484</v>
      </c>
    </row>
    <row r="1280" spans="1:2">
      <c r="A1280" s="165" t="s">
        <v>10680</v>
      </c>
      <c r="B1280" s="1" t="s">
        <v>3484</v>
      </c>
    </row>
    <row r="1281" spans="1:2">
      <c r="A1281" s="165" t="s">
        <v>10681</v>
      </c>
      <c r="B1281" s="1" t="s">
        <v>3484</v>
      </c>
    </row>
    <row r="1282" spans="1:2">
      <c r="A1282" s="165" t="s">
        <v>5574</v>
      </c>
      <c r="B1282" s="1" t="s">
        <v>3485</v>
      </c>
    </row>
    <row r="1283" spans="1:2">
      <c r="A1283" s="165" t="s">
        <v>10682</v>
      </c>
      <c r="B1283" s="1" t="s">
        <v>3485</v>
      </c>
    </row>
    <row r="1284" spans="1:2">
      <c r="A1284" s="165" t="s">
        <v>10683</v>
      </c>
      <c r="B1284" s="1" t="s">
        <v>3485</v>
      </c>
    </row>
    <row r="1285" spans="1:2">
      <c r="A1285" s="165" t="s">
        <v>10684</v>
      </c>
      <c r="B1285" s="1" t="s">
        <v>3485</v>
      </c>
    </row>
    <row r="1286" spans="1:2">
      <c r="A1286" s="165" t="s">
        <v>10685</v>
      </c>
      <c r="B1286" s="1" t="s">
        <v>3485</v>
      </c>
    </row>
    <row r="1287" spans="1:2">
      <c r="A1287" s="165" t="s">
        <v>5582</v>
      </c>
      <c r="B1287" s="1" t="s">
        <v>3486</v>
      </c>
    </row>
    <row r="1288" spans="1:2">
      <c r="A1288" s="165" t="s">
        <v>10686</v>
      </c>
      <c r="B1288" s="1" t="s">
        <v>3486</v>
      </c>
    </row>
    <row r="1289" spans="1:2">
      <c r="A1289" s="165" t="s">
        <v>10687</v>
      </c>
      <c r="B1289" s="1" t="s">
        <v>3486</v>
      </c>
    </row>
    <row r="1290" spans="1:2">
      <c r="A1290" s="165" t="s">
        <v>10688</v>
      </c>
      <c r="B1290" s="1" t="s">
        <v>3486</v>
      </c>
    </row>
    <row r="1291" spans="1:2">
      <c r="A1291" s="165" t="s">
        <v>10689</v>
      </c>
      <c r="B1291" s="1" t="s">
        <v>3486</v>
      </c>
    </row>
    <row r="1292" spans="1:2">
      <c r="A1292" s="165" t="s">
        <v>5590</v>
      </c>
      <c r="B1292" s="1" t="s">
        <v>3487</v>
      </c>
    </row>
    <row r="1293" spans="1:2">
      <c r="A1293" s="165" t="s">
        <v>10690</v>
      </c>
      <c r="B1293" s="1" t="s">
        <v>3487</v>
      </c>
    </row>
    <row r="1294" spans="1:2">
      <c r="A1294" s="165" t="s">
        <v>10691</v>
      </c>
      <c r="B1294" s="1" t="s">
        <v>3487</v>
      </c>
    </row>
    <row r="1295" spans="1:2">
      <c r="A1295" s="165" t="s">
        <v>10692</v>
      </c>
      <c r="B1295" s="1" t="s">
        <v>3487</v>
      </c>
    </row>
    <row r="1296" spans="1:2">
      <c r="A1296" s="165" t="s">
        <v>10693</v>
      </c>
      <c r="B1296" s="1" t="s">
        <v>3487</v>
      </c>
    </row>
    <row r="1297" spans="1:2">
      <c r="A1297" s="165" t="s">
        <v>5598</v>
      </c>
      <c r="B1297" s="1" t="s">
        <v>3488</v>
      </c>
    </row>
    <row r="1298" spans="1:2">
      <c r="A1298" s="165" t="s">
        <v>10694</v>
      </c>
      <c r="B1298" s="1" t="s">
        <v>3488</v>
      </c>
    </row>
    <row r="1299" spans="1:2">
      <c r="A1299" s="165" t="s">
        <v>10695</v>
      </c>
      <c r="B1299" s="1" t="s">
        <v>3488</v>
      </c>
    </row>
    <row r="1300" spans="1:2">
      <c r="A1300" s="165" t="s">
        <v>10696</v>
      </c>
      <c r="B1300" s="1" t="s">
        <v>3488</v>
      </c>
    </row>
    <row r="1301" spans="1:2">
      <c r="A1301" s="165" t="s">
        <v>10697</v>
      </c>
      <c r="B1301" s="1" t="s">
        <v>3488</v>
      </c>
    </row>
    <row r="1302" spans="1:2">
      <c r="A1302" s="165" t="s">
        <v>5606</v>
      </c>
      <c r="B1302" s="1" t="s">
        <v>3489</v>
      </c>
    </row>
    <row r="1303" spans="1:2">
      <c r="A1303" s="165" t="s">
        <v>10698</v>
      </c>
      <c r="B1303" s="1" t="s">
        <v>3489</v>
      </c>
    </row>
    <row r="1304" spans="1:2">
      <c r="A1304" s="165" t="s">
        <v>10699</v>
      </c>
      <c r="B1304" s="1" t="s">
        <v>3489</v>
      </c>
    </row>
    <row r="1305" spans="1:2">
      <c r="A1305" s="165" t="s">
        <v>10700</v>
      </c>
      <c r="B1305" s="1" t="s">
        <v>3489</v>
      </c>
    </row>
    <row r="1306" spans="1:2">
      <c r="A1306" s="165" t="s">
        <v>10701</v>
      </c>
      <c r="B1306" s="1" t="s">
        <v>3489</v>
      </c>
    </row>
    <row r="1307" spans="1:2">
      <c r="A1307" s="165" t="s">
        <v>5614</v>
      </c>
      <c r="B1307" s="1" t="s">
        <v>3490</v>
      </c>
    </row>
    <row r="1308" spans="1:2">
      <c r="A1308" s="165" t="s">
        <v>10702</v>
      </c>
      <c r="B1308" s="1" t="s">
        <v>3490</v>
      </c>
    </row>
    <row r="1309" spans="1:2">
      <c r="A1309" s="165" t="s">
        <v>10703</v>
      </c>
      <c r="B1309" s="1" t="s">
        <v>3490</v>
      </c>
    </row>
    <row r="1310" spans="1:2">
      <c r="A1310" s="165" t="s">
        <v>8297</v>
      </c>
      <c r="B1310" s="1" t="s">
        <v>3490</v>
      </c>
    </row>
    <row r="1311" spans="1:2">
      <c r="A1311" s="165" t="s">
        <v>10704</v>
      </c>
      <c r="B1311" s="1" t="s">
        <v>3490</v>
      </c>
    </row>
    <row r="1312" spans="1:2">
      <c r="A1312" s="165" t="s">
        <v>5621</v>
      </c>
      <c r="B1312" s="1" t="s">
        <v>9290</v>
      </c>
    </row>
    <row r="1313" spans="1:2">
      <c r="A1313" s="165" t="s">
        <v>8083</v>
      </c>
      <c r="B1313" s="1" t="s">
        <v>9290</v>
      </c>
    </row>
    <row r="1314" spans="1:2">
      <c r="A1314" s="165" t="s">
        <v>10705</v>
      </c>
      <c r="B1314" s="1" t="s">
        <v>9290</v>
      </c>
    </row>
    <row r="1315" spans="1:2">
      <c r="A1315" s="165" t="s">
        <v>8296</v>
      </c>
      <c r="B1315" s="1" t="s">
        <v>9290</v>
      </c>
    </row>
    <row r="1316" spans="1:2">
      <c r="A1316" s="165" t="s">
        <v>10706</v>
      </c>
      <c r="B1316" s="1" t="s">
        <v>9290</v>
      </c>
    </row>
    <row r="1317" spans="1:2">
      <c r="A1317" s="165" t="s">
        <v>5628</v>
      </c>
      <c r="B1317" s="1" t="s">
        <v>3492</v>
      </c>
    </row>
    <row r="1318" spans="1:2">
      <c r="A1318" s="165" t="s">
        <v>6740</v>
      </c>
      <c r="B1318" s="1" t="s">
        <v>3492</v>
      </c>
    </row>
    <row r="1319" spans="1:2">
      <c r="A1319" s="165" t="s">
        <v>8088</v>
      </c>
      <c r="B1319" s="1" t="s">
        <v>3492</v>
      </c>
    </row>
    <row r="1320" spans="1:2">
      <c r="A1320" s="165" t="s">
        <v>8298</v>
      </c>
      <c r="B1320" s="1" t="s">
        <v>3492</v>
      </c>
    </row>
    <row r="1321" spans="1:2">
      <c r="A1321" s="165" t="s">
        <v>10707</v>
      </c>
      <c r="B1321" s="1" t="s">
        <v>3492</v>
      </c>
    </row>
    <row r="1322" spans="1:2">
      <c r="A1322" s="165" t="s">
        <v>5635</v>
      </c>
      <c r="B1322" s="1" t="s">
        <v>3493</v>
      </c>
    </row>
    <row r="1323" spans="1:2">
      <c r="A1323" s="165" t="s">
        <v>10708</v>
      </c>
      <c r="B1323" s="1" t="s">
        <v>3493</v>
      </c>
    </row>
    <row r="1324" spans="1:2">
      <c r="A1324" s="165" t="s">
        <v>10709</v>
      </c>
      <c r="B1324" s="1" t="s">
        <v>3493</v>
      </c>
    </row>
    <row r="1325" spans="1:2">
      <c r="A1325" s="165" t="s">
        <v>8299</v>
      </c>
      <c r="B1325" s="1" t="s">
        <v>3493</v>
      </c>
    </row>
    <row r="1326" spans="1:2">
      <c r="A1326" s="165" t="s">
        <v>10710</v>
      </c>
      <c r="B1326" s="1" t="s">
        <v>3493</v>
      </c>
    </row>
    <row r="1327" spans="1:2">
      <c r="A1327" s="165" t="s">
        <v>5643</v>
      </c>
      <c r="B1327" s="1" t="s">
        <v>3494</v>
      </c>
    </row>
    <row r="1328" spans="1:2">
      <c r="A1328" s="165" t="s">
        <v>10711</v>
      </c>
      <c r="B1328" s="1" t="s">
        <v>3494</v>
      </c>
    </row>
    <row r="1329" spans="1:2">
      <c r="A1329" s="165" t="s">
        <v>10712</v>
      </c>
      <c r="B1329" s="1" t="s">
        <v>3494</v>
      </c>
    </row>
    <row r="1330" spans="1:2">
      <c r="A1330" s="165" t="s">
        <v>10713</v>
      </c>
      <c r="B1330" s="1" t="s">
        <v>3494</v>
      </c>
    </row>
    <row r="1331" spans="1:2">
      <c r="A1331" s="165" t="s">
        <v>10714</v>
      </c>
      <c r="B1331" s="1" t="s">
        <v>3494</v>
      </c>
    </row>
    <row r="1332" spans="1:2">
      <c r="A1332" s="165" t="s">
        <v>5651</v>
      </c>
      <c r="B1332" s="1" t="s">
        <v>3495</v>
      </c>
    </row>
    <row r="1333" spans="1:2">
      <c r="A1333" s="165" t="s">
        <v>10715</v>
      </c>
      <c r="B1333" s="1" t="s">
        <v>3495</v>
      </c>
    </row>
    <row r="1334" spans="1:2">
      <c r="A1334" s="165" t="s">
        <v>10716</v>
      </c>
      <c r="B1334" s="1" t="s">
        <v>3495</v>
      </c>
    </row>
    <row r="1335" spans="1:2">
      <c r="A1335" s="165" t="s">
        <v>10717</v>
      </c>
      <c r="B1335" s="1" t="s">
        <v>3495</v>
      </c>
    </row>
    <row r="1336" spans="1:2">
      <c r="A1336" s="165" t="s">
        <v>10718</v>
      </c>
      <c r="B1336" s="1" t="s">
        <v>3495</v>
      </c>
    </row>
    <row r="1337" spans="1:2">
      <c r="A1337" s="165" t="s">
        <v>5659</v>
      </c>
      <c r="B1337" s="1" t="s">
        <v>3496</v>
      </c>
    </row>
    <row r="1338" spans="1:2">
      <c r="A1338" s="165" t="s">
        <v>10719</v>
      </c>
      <c r="B1338" s="1" t="s">
        <v>3496</v>
      </c>
    </row>
    <row r="1339" spans="1:2">
      <c r="A1339" s="165" t="s">
        <v>10720</v>
      </c>
      <c r="B1339" s="1" t="s">
        <v>3496</v>
      </c>
    </row>
    <row r="1340" spans="1:2">
      <c r="A1340" s="165" t="s">
        <v>10721</v>
      </c>
      <c r="B1340" s="1" t="s">
        <v>3496</v>
      </c>
    </row>
    <row r="1341" spans="1:2">
      <c r="A1341" s="165" t="s">
        <v>10722</v>
      </c>
      <c r="B1341" s="1" t="s">
        <v>3496</v>
      </c>
    </row>
    <row r="1342" spans="1:2">
      <c r="A1342" s="165" t="s">
        <v>5667</v>
      </c>
      <c r="B1342" s="1" t="s">
        <v>3489</v>
      </c>
    </row>
    <row r="1343" spans="1:2">
      <c r="A1343" s="165" t="s">
        <v>10723</v>
      </c>
      <c r="B1343" s="1" t="s">
        <v>3489</v>
      </c>
    </row>
    <row r="1344" spans="1:2">
      <c r="A1344" s="165" t="s">
        <v>10724</v>
      </c>
      <c r="B1344" s="1" t="s">
        <v>3489</v>
      </c>
    </row>
    <row r="1345" spans="1:2">
      <c r="A1345" s="165" t="s">
        <v>10725</v>
      </c>
      <c r="B1345" s="1" t="s">
        <v>3489</v>
      </c>
    </row>
    <row r="1346" spans="1:2">
      <c r="A1346" s="165" t="s">
        <v>10726</v>
      </c>
      <c r="B1346" s="1" t="s">
        <v>3489</v>
      </c>
    </row>
    <row r="1347" spans="1:2">
      <c r="A1347" s="165" t="s">
        <v>5671</v>
      </c>
      <c r="B1347" s="1" t="s">
        <v>3490</v>
      </c>
    </row>
    <row r="1348" spans="1:2">
      <c r="A1348" s="165" t="s">
        <v>10727</v>
      </c>
      <c r="B1348" s="1" t="s">
        <v>3490</v>
      </c>
    </row>
    <row r="1349" spans="1:2">
      <c r="A1349" s="165" t="s">
        <v>10728</v>
      </c>
      <c r="B1349" s="1" t="s">
        <v>3490</v>
      </c>
    </row>
    <row r="1350" spans="1:2">
      <c r="A1350" s="165" t="s">
        <v>10729</v>
      </c>
      <c r="B1350" s="1" t="s">
        <v>3490</v>
      </c>
    </row>
    <row r="1351" spans="1:2">
      <c r="A1351" s="165" t="s">
        <v>10730</v>
      </c>
      <c r="B1351" s="1" t="s">
        <v>3490</v>
      </c>
    </row>
    <row r="1352" spans="1:2">
      <c r="A1352" s="165" t="s">
        <v>5675</v>
      </c>
      <c r="B1352" s="1" t="s">
        <v>9290</v>
      </c>
    </row>
    <row r="1353" spans="1:2">
      <c r="A1353" s="165" t="s">
        <v>10731</v>
      </c>
      <c r="B1353" s="1" t="s">
        <v>9290</v>
      </c>
    </row>
    <row r="1354" spans="1:2">
      <c r="A1354" s="165" t="s">
        <v>10732</v>
      </c>
      <c r="B1354" s="1" t="s">
        <v>9290</v>
      </c>
    </row>
    <row r="1355" spans="1:2">
      <c r="A1355" s="165" t="s">
        <v>10733</v>
      </c>
      <c r="B1355" s="1" t="s">
        <v>9290</v>
      </c>
    </row>
    <row r="1356" spans="1:2">
      <c r="A1356" s="165" t="s">
        <v>10734</v>
      </c>
      <c r="B1356" s="1" t="s">
        <v>9290</v>
      </c>
    </row>
    <row r="1357" spans="1:2">
      <c r="A1357" s="165" t="s">
        <v>5679</v>
      </c>
      <c r="B1357" s="1" t="s">
        <v>3492</v>
      </c>
    </row>
    <row r="1358" spans="1:2">
      <c r="A1358" s="165" t="s">
        <v>10735</v>
      </c>
      <c r="B1358" s="1" t="s">
        <v>3492</v>
      </c>
    </row>
    <row r="1359" spans="1:2">
      <c r="A1359" s="165" t="s">
        <v>10736</v>
      </c>
      <c r="B1359" s="1" t="s">
        <v>3492</v>
      </c>
    </row>
    <row r="1360" spans="1:2">
      <c r="A1360" s="165" t="s">
        <v>10737</v>
      </c>
      <c r="B1360" s="1" t="s">
        <v>3492</v>
      </c>
    </row>
    <row r="1361" spans="1:2">
      <c r="A1361" s="165" t="s">
        <v>10738</v>
      </c>
      <c r="B1361" s="1" t="s">
        <v>3492</v>
      </c>
    </row>
    <row r="1362" spans="1:2">
      <c r="A1362" s="165" t="s">
        <v>5683</v>
      </c>
      <c r="B1362" s="1" t="s">
        <v>3493</v>
      </c>
    </row>
    <row r="1363" spans="1:2">
      <c r="A1363" s="165" t="s">
        <v>10739</v>
      </c>
      <c r="B1363" s="1" t="s">
        <v>3493</v>
      </c>
    </row>
    <row r="1364" spans="1:2">
      <c r="A1364" s="165" t="s">
        <v>10740</v>
      </c>
      <c r="B1364" s="1" t="s">
        <v>3493</v>
      </c>
    </row>
    <row r="1365" spans="1:2">
      <c r="A1365" s="165" t="s">
        <v>10741</v>
      </c>
      <c r="B1365" s="1" t="s">
        <v>3493</v>
      </c>
    </row>
    <row r="1366" spans="1:2">
      <c r="A1366" s="165" t="s">
        <v>10742</v>
      </c>
      <c r="B1366" s="1" t="s">
        <v>3493</v>
      </c>
    </row>
    <row r="1367" spans="1:2">
      <c r="A1367" s="165" t="s">
        <v>5687</v>
      </c>
      <c r="B1367" s="1" t="s">
        <v>3494</v>
      </c>
    </row>
    <row r="1368" spans="1:2">
      <c r="A1368" s="165" t="s">
        <v>10743</v>
      </c>
      <c r="B1368" s="1" t="s">
        <v>3494</v>
      </c>
    </row>
    <row r="1369" spans="1:2">
      <c r="A1369" s="165" t="s">
        <v>10744</v>
      </c>
      <c r="B1369" s="1" t="s">
        <v>3494</v>
      </c>
    </row>
    <row r="1370" spans="1:2">
      <c r="A1370" s="165" t="s">
        <v>10745</v>
      </c>
      <c r="B1370" s="1" t="s">
        <v>3494</v>
      </c>
    </row>
    <row r="1371" spans="1:2">
      <c r="A1371" s="165" t="s">
        <v>10746</v>
      </c>
      <c r="B1371" s="1" t="s">
        <v>3494</v>
      </c>
    </row>
    <row r="1372" spans="1:2">
      <c r="A1372" s="165" t="s">
        <v>5691</v>
      </c>
      <c r="B1372" s="1" t="s">
        <v>3495</v>
      </c>
    </row>
    <row r="1373" spans="1:2">
      <c r="A1373" s="165" t="s">
        <v>10747</v>
      </c>
      <c r="B1373" s="1" t="s">
        <v>3495</v>
      </c>
    </row>
    <row r="1374" spans="1:2">
      <c r="A1374" s="165" t="s">
        <v>10748</v>
      </c>
      <c r="B1374" s="1" t="s">
        <v>3495</v>
      </c>
    </row>
    <row r="1375" spans="1:2">
      <c r="A1375" s="165" t="s">
        <v>10749</v>
      </c>
      <c r="B1375" s="1" t="s">
        <v>3495</v>
      </c>
    </row>
    <row r="1376" spans="1:2">
      <c r="A1376" s="165" t="s">
        <v>10750</v>
      </c>
      <c r="B1376" s="1" t="s">
        <v>3495</v>
      </c>
    </row>
    <row r="1377" spans="1:2">
      <c r="A1377" s="165" t="s">
        <v>5695</v>
      </c>
      <c r="B1377" s="1" t="s">
        <v>3496</v>
      </c>
    </row>
    <row r="1378" spans="1:2">
      <c r="A1378" s="165" t="s">
        <v>10751</v>
      </c>
      <c r="B1378" s="1" t="s">
        <v>3496</v>
      </c>
    </row>
    <row r="1379" spans="1:2">
      <c r="A1379" s="165" t="s">
        <v>10752</v>
      </c>
      <c r="B1379" s="1" t="s">
        <v>3496</v>
      </c>
    </row>
    <row r="1380" spans="1:2">
      <c r="A1380" s="165" t="s">
        <v>10753</v>
      </c>
      <c r="B1380" s="1" t="s">
        <v>3496</v>
      </c>
    </row>
    <row r="1381" spans="1:2">
      <c r="A1381" s="165" t="s">
        <v>10754</v>
      </c>
      <c r="B1381" s="1" t="s">
        <v>3496</v>
      </c>
    </row>
    <row r="1382" spans="1:2">
      <c r="A1382" s="165" t="s">
        <v>5699</v>
      </c>
      <c r="B1382" s="1" t="s">
        <v>3497</v>
      </c>
    </row>
    <row r="1383" spans="1:2">
      <c r="A1383" s="165" t="s">
        <v>10755</v>
      </c>
      <c r="B1383" s="1" t="s">
        <v>3497</v>
      </c>
    </row>
    <row r="1384" spans="1:2">
      <c r="A1384" s="165" t="s">
        <v>10756</v>
      </c>
      <c r="B1384" s="1" t="s">
        <v>3497</v>
      </c>
    </row>
    <row r="1385" spans="1:2">
      <c r="A1385" s="165" t="s">
        <v>10757</v>
      </c>
      <c r="B1385" s="1" t="s">
        <v>3497</v>
      </c>
    </row>
    <row r="1386" spans="1:2">
      <c r="A1386" s="165" t="s">
        <v>10758</v>
      </c>
      <c r="B1386" s="1" t="s">
        <v>3497</v>
      </c>
    </row>
    <row r="1387" spans="1:2">
      <c r="A1387" s="165" t="s">
        <v>5707</v>
      </c>
      <c r="B1387" s="1" t="s">
        <v>3498</v>
      </c>
    </row>
    <row r="1388" spans="1:2">
      <c r="A1388" s="165" t="s">
        <v>10759</v>
      </c>
      <c r="B1388" s="1" t="s">
        <v>3498</v>
      </c>
    </row>
    <row r="1389" spans="1:2">
      <c r="A1389" s="165" t="s">
        <v>10760</v>
      </c>
      <c r="B1389" s="1" t="s">
        <v>3498</v>
      </c>
    </row>
    <row r="1390" spans="1:2">
      <c r="A1390" s="165" t="s">
        <v>8301</v>
      </c>
      <c r="B1390" s="1" t="s">
        <v>3498</v>
      </c>
    </row>
    <row r="1391" spans="1:2">
      <c r="A1391" s="165" t="s">
        <v>10761</v>
      </c>
      <c r="B1391" s="1" t="s">
        <v>3498</v>
      </c>
    </row>
    <row r="1392" spans="1:2">
      <c r="A1392" s="165" t="s">
        <v>5715</v>
      </c>
      <c r="B1392" s="1" t="s">
        <v>3500</v>
      </c>
    </row>
    <row r="1393" spans="1:2">
      <c r="A1393" s="165" t="s">
        <v>10762</v>
      </c>
      <c r="B1393" s="1" t="s">
        <v>3500</v>
      </c>
    </row>
    <row r="1394" spans="1:2">
      <c r="A1394" s="165" t="s">
        <v>10763</v>
      </c>
      <c r="B1394" s="1" t="s">
        <v>3500</v>
      </c>
    </row>
    <row r="1395" spans="1:2">
      <c r="A1395" s="165" t="s">
        <v>10764</v>
      </c>
      <c r="B1395" s="1" t="s">
        <v>3500</v>
      </c>
    </row>
    <row r="1396" spans="1:2">
      <c r="A1396" s="165" t="s">
        <v>10765</v>
      </c>
      <c r="B1396" s="1" t="s">
        <v>3500</v>
      </c>
    </row>
    <row r="1397" spans="1:2">
      <c r="A1397" s="165" t="s">
        <v>5723</v>
      </c>
      <c r="B1397" s="1" t="s">
        <v>3501</v>
      </c>
    </row>
    <row r="1398" spans="1:2">
      <c r="A1398" s="165" t="s">
        <v>10766</v>
      </c>
      <c r="B1398" s="1" t="s">
        <v>3501</v>
      </c>
    </row>
    <row r="1399" spans="1:2">
      <c r="A1399" s="165" t="s">
        <v>10767</v>
      </c>
      <c r="B1399" s="1" t="s">
        <v>3501</v>
      </c>
    </row>
    <row r="1400" spans="1:2">
      <c r="A1400" s="165" t="s">
        <v>10768</v>
      </c>
      <c r="B1400" s="1" t="s">
        <v>3501</v>
      </c>
    </row>
    <row r="1401" spans="1:2">
      <c r="A1401" s="165" t="s">
        <v>10769</v>
      </c>
      <c r="B1401" s="1" t="s">
        <v>3501</v>
      </c>
    </row>
    <row r="1402" spans="1:2">
      <c r="A1402" s="165" t="s">
        <v>5731</v>
      </c>
      <c r="B1402" s="1" t="s">
        <v>3502</v>
      </c>
    </row>
    <row r="1403" spans="1:2">
      <c r="A1403" s="165" t="s">
        <v>10770</v>
      </c>
      <c r="B1403" s="1" t="s">
        <v>3502</v>
      </c>
    </row>
    <row r="1404" spans="1:2">
      <c r="A1404" s="165" t="s">
        <v>10771</v>
      </c>
      <c r="B1404" s="1" t="s">
        <v>3502</v>
      </c>
    </row>
    <row r="1405" spans="1:2">
      <c r="A1405" s="165" t="s">
        <v>10772</v>
      </c>
      <c r="B1405" s="1" t="s">
        <v>3502</v>
      </c>
    </row>
    <row r="1406" spans="1:2">
      <c r="A1406" s="165" t="s">
        <v>10773</v>
      </c>
      <c r="B1406" s="1" t="s">
        <v>3502</v>
      </c>
    </row>
    <row r="1407" spans="1:2">
      <c r="A1407" s="165" t="s">
        <v>5739</v>
      </c>
      <c r="B1407" s="1" t="s">
        <v>3503</v>
      </c>
    </row>
    <row r="1408" spans="1:2">
      <c r="A1408" s="165" t="s">
        <v>10774</v>
      </c>
      <c r="B1408" s="1" t="s">
        <v>3503</v>
      </c>
    </row>
    <row r="1409" spans="1:2">
      <c r="A1409" s="165" t="s">
        <v>10775</v>
      </c>
      <c r="B1409" s="1" t="s">
        <v>3503</v>
      </c>
    </row>
    <row r="1410" spans="1:2">
      <c r="A1410" s="165" t="s">
        <v>10776</v>
      </c>
      <c r="B1410" s="1" t="s">
        <v>3503</v>
      </c>
    </row>
    <row r="1411" spans="1:2">
      <c r="A1411" s="165" t="s">
        <v>10777</v>
      </c>
      <c r="B1411" s="1" t="s">
        <v>3503</v>
      </c>
    </row>
    <row r="1412" spans="1:2">
      <c r="A1412" s="165" t="s">
        <v>5747</v>
      </c>
      <c r="B1412" s="1" t="s">
        <v>3504</v>
      </c>
    </row>
    <row r="1413" spans="1:2">
      <c r="A1413" s="165" t="s">
        <v>10778</v>
      </c>
      <c r="B1413" s="1" t="s">
        <v>3504</v>
      </c>
    </row>
    <row r="1414" spans="1:2">
      <c r="A1414" s="165" t="s">
        <v>10779</v>
      </c>
      <c r="B1414" s="1" t="s">
        <v>3504</v>
      </c>
    </row>
    <row r="1415" spans="1:2">
      <c r="A1415" s="165" t="s">
        <v>10780</v>
      </c>
      <c r="B1415" s="1" t="s">
        <v>3504</v>
      </c>
    </row>
    <row r="1416" spans="1:2">
      <c r="A1416" s="165" t="s">
        <v>10781</v>
      </c>
      <c r="B1416" s="1" t="s">
        <v>3504</v>
      </c>
    </row>
    <row r="1417" spans="1:2">
      <c r="A1417" s="165" t="s">
        <v>5755</v>
      </c>
      <c r="B1417" s="1" t="s">
        <v>3505</v>
      </c>
    </row>
    <row r="1418" spans="1:2">
      <c r="A1418" s="165" t="s">
        <v>10782</v>
      </c>
      <c r="B1418" s="1" t="s">
        <v>3505</v>
      </c>
    </row>
    <row r="1419" spans="1:2">
      <c r="A1419" s="165" t="s">
        <v>10783</v>
      </c>
      <c r="B1419" s="1" t="s">
        <v>3505</v>
      </c>
    </row>
    <row r="1420" spans="1:2">
      <c r="A1420" s="165" t="s">
        <v>10784</v>
      </c>
      <c r="B1420" s="1" t="s">
        <v>3505</v>
      </c>
    </row>
    <row r="1421" spans="1:2">
      <c r="A1421" s="165" t="s">
        <v>10785</v>
      </c>
      <c r="B1421" s="1" t="s">
        <v>3505</v>
      </c>
    </row>
    <row r="1422" spans="1:2">
      <c r="A1422" s="165" t="s">
        <v>5763</v>
      </c>
      <c r="B1422" s="1" t="s">
        <v>9419</v>
      </c>
    </row>
    <row r="1423" spans="1:2">
      <c r="A1423" s="165" t="s">
        <v>10786</v>
      </c>
      <c r="B1423" s="1" t="s">
        <v>9419</v>
      </c>
    </row>
    <row r="1424" spans="1:2">
      <c r="A1424" s="165" t="s">
        <v>10787</v>
      </c>
      <c r="B1424" s="1" t="s">
        <v>9419</v>
      </c>
    </row>
    <row r="1425" spans="1:2">
      <c r="A1425" s="165" t="s">
        <v>10788</v>
      </c>
      <c r="B1425" s="1" t="s">
        <v>9419</v>
      </c>
    </row>
    <row r="1426" spans="1:2">
      <c r="A1426" s="165" t="s">
        <v>10789</v>
      </c>
      <c r="B1426" s="1" t="s">
        <v>9419</v>
      </c>
    </row>
    <row r="1427" spans="1:2">
      <c r="A1427" s="165" t="s">
        <v>5771</v>
      </c>
      <c r="B1427" s="1" t="s">
        <v>3507</v>
      </c>
    </row>
    <row r="1428" spans="1:2">
      <c r="A1428" s="165" t="s">
        <v>10790</v>
      </c>
      <c r="B1428" s="1" t="s">
        <v>3507</v>
      </c>
    </row>
    <row r="1429" spans="1:2">
      <c r="A1429" s="165" t="s">
        <v>10791</v>
      </c>
      <c r="B1429" s="1" t="s">
        <v>3507</v>
      </c>
    </row>
    <row r="1430" spans="1:2">
      <c r="A1430" s="165" t="s">
        <v>10792</v>
      </c>
      <c r="B1430" s="1" t="s">
        <v>3507</v>
      </c>
    </row>
    <row r="1431" spans="1:2">
      <c r="A1431" s="165" t="s">
        <v>10793</v>
      </c>
      <c r="B1431" s="1" t="s">
        <v>3507</v>
      </c>
    </row>
    <row r="1432" spans="1:2">
      <c r="A1432" s="165" t="s">
        <v>5779</v>
      </c>
      <c r="B1432" s="1" t="s">
        <v>3508</v>
      </c>
    </row>
    <row r="1433" spans="1:2">
      <c r="A1433" s="165" t="s">
        <v>10794</v>
      </c>
      <c r="B1433" s="1" t="s">
        <v>3508</v>
      </c>
    </row>
    <row r="1434" spans="1:2">
      <c r="A1434" s="165" t="s">
        <v>10795</v>
      </c>
      <c r="B1434" s="1" t="s">
        <v>3508</v>
      </c>
    </row>
    <row r="1435" spans="1:2">
      <c r="A1435" s="165" t="s">
        <v>10796</v>
      </c>
      <c r="B1435" s="1" t="s">
        <v>3508</v>
      </c>
    </row>
    <row r="1436" spans="1:2">
      <c r="A1436" s="165" t="s">
        <v>10797</v>
      </c>
      <c r="B1436" s="1" t="s">
        <v>3508</v>
      </c>
    </row>
    <row r="1437" spans="1:2">
      <c r="A1437" s="165" t="s">
        <v>5787</v>
      </c>
      <c r="B1437" s="1" t="s">
        <v>3509</v>
      </c>
    </row>
    <row r="1438" spans="1:2">
      <c r="A1438" s="165" t="s">
        <v>10798</v>
      </c>
      <c r="B1438" s="1" t="s">
        <v>3509</v>
      </c>
    </row>
    <row r="1439" spans="1:2">
      <c r="A1439" s="165" t="s">
        <v>10799</v>
      </c>
      <c r="B1439" s="1" t="s">
        <v>3509</v>
      </c>
    </row>
    <row r="1440" spans="1:2">
      <c r="A1440" s="165" t="s">
        <v>10800</v>
      </c>
      <c r="B1440" s="1" t="s">
        <v>3509</v>
      </c>
    </row>
    <row r="1441" spans="1:2">
      <c r="A1441" s="165" t="s">
        <v>10801</v>
      </c>
      <c r="B1441" s="1" t="s">
        <v>3509</v>
      </c>
    </row>
    <row r="1442" spans="1:2">
      <c r="A1442" s="165" t="s">
        <v>5795</v>
      </c>
      <c r="B1442" s="1" t="s">
        <v>3510</v>
      </c>
    </row>
    <row r="1443" spans="1:2">
      <c r="A1443" s="165" t="s">
        <v>10802</v>
      </c>
      <c r="B1443" s="1" t="s">
        <v>3510</v>
      </c>
    </row>
    <row r="1444" spans="1:2">
      <c r="A1444" s="165" t="s">
        <v>10803</v>
      </c>
      <c r="B1444" s="1" t="s">
        <v>3510</v>
      </c>
    </row>
    <row r="1445" spans="1:2">
      <c r="A1445" s="165" t="s">
        <v>10804</v>
      </c>
      <c r="B1445" s="1" t="s">
        <v>3510</v>
      </c>
    </row>
    <row r="1446" spans="1:2">
      <c r="A1446" s="165" t="s">
        <v>10805</v>
      </c>
      <c r="B1446" s="1" t="s">
        <v>3510</v>
      </c>
    </row>
    <row r="1447" spans="1:2">
      <c r="A1447" s="165" t="s">
        <v>5803</v>
      </c>
      <c r="B1447" s="1" t="s">
        <v>877</v>
      </c>
    </row>
    <row r="1448" spans="1:2">
      <c r="A1448" s="165" t="s">
        <v>10806</v>
      </c>
      <c r="B1448" s="1" t="s">
        <v>877</v>
      </c>
    </row>
    <row r="1449" spans="1:2">
      <c r="A1449" s="165" t="s">
        <v>10807</v>
      </c>
      <c r="B1449" s="1" t="s">
        <v>877</v>
      </c>
    </row>
    <row r="1450" spans="1:2">
      <c r="A1450" s="165" t="s">
        <v>10808</v>
      </c>
      <c r="B1450" s="1" t="s">
        <v>877</v>
      </c>
    </row>
    <row r="1451" spans="1:2">
      <c r="A1451" s="165" t="s">
        <v>10809</v>
      </c>
      <c r="B1451" s="1" t="s">
        <v>877</v>
      </c>
    </row>
    <row r="1452" spans="1:2">
      <c r="A1452" s="165" t="s">
        <v>5811</v>
      </c>
      <c r="B1452" s="1" t="s">
        <v>3511</v>
      </c>
    </row>
    <row r="1453" spans="1:2">
      <c r="A1453" s="165" t="s">
        <v>10810</v>
      </c>
      <c r="B1453" s="1" t="s">
        <v>3511</v>
      </c>
    </row>
    <row r="1454" spans="1:2">
      <c r="A1454" s="165" t="s">
        <v>10811</v>
      </c>
      <c r="B1454" s="1" t="s">
        <v>3511</v>
      </c>
    </row>
    <row r="1455" spans="1:2">
      <c r="A1455" s="165" t="s">
        <v>10812</v>
      </c>
      <c r="B1455" s="1" t="s">
        <v>3511</v>
      </c>
    </row>
    <row r="1456" spans="1:2">
      <c r="A1456" s="165" t="s">
        <v>10813</v>
      </c>
      <c r="B1456" s="1" t="s">
        <v>3511</v>
      </c>
    </row>
    <row r="1457" spans="1:2">
      <c r="A1457" s="165" t="s">
        <v>5819</v>
      </c>
      <c r="B1457" s="1" t="s">
        <v>3512</v>
      </c>
    </row>
    <row r="1458" spans="1:2">
      <c r="A1458" s="165" t="s">
        <v>10814</v>
      </c>
      <c r="B1458" s="1" t="s">
        <v>3512</v>
      </c>
    </row>
    <row r="1459" spans="1:2">
      <c r="A1459" s="165" t="s">
        <v>10815</v>
      </c>
      <c r="B1459" s="1" t="s">
        <v>3512</v>
      </c>
    </row>
    <row r="1460" spans="1:2">
      <c r="A1460" s="165" t="s">
        <v>10816</v>
      </c>
      <c r="B1460" s="1" t="s">
        <v>3512</v>
      </c>
    </row>
    <row r="1461" spans="1:2">
      <c r="A1461" s="165" t="s">
        <v>10817</v>
      </c>
      <c r="B1461" s="1" t="s">
        <v>3512</v>
      </c>
    </row>
    <row r="1462" spans="1:2">
      <c r="A1462" s="165" t="s">
        <v>5827</v>
      </c>
      <c r="B1462" s="1" t="s">
        <v>3513</v>
      </c>
    </row>
    <row r="1463" spans="1:2">
      <c r="A1463" s="165" t="s">
        <v>10818</v>
      </c>
      <c r="B1463" s="1" t="s">
        <v>3513</v>
      </c>
    </row>
    <row r="1464" spans="1:2">
      <c r="A1464" s="165" t="s">
        <v>10819</v>
      </c>
      <c r="B1464" s="1" t="s">
        <v>3513</v>
      </c>
    </row>
    <row r="1465" spans="1:2">
      <c r="A1465" s="165" t="s">
        <v>10820</v>
      </c>
      <c r="B1465" s="1" t="s">
        <v>3513</v>
      </c>
    </row>
    <row r="1466" spans="1:2">
      <c r="A1466" s="165" t="s">
        <v>10821</v>
      </c>
      <c r="B1466" s="1" t="s">
        <v>3513</v>
      </c>
    </row>
    <row r="1467" spans="1:2">
      <c r="A1467" s="165" t="s">
        <v>5835</v>
      </c>
      <c r="B1467" s="1" t="s">
        <v>3514</v>
      </c>
    </row>
    <row r="1468" spans="1:2">
      <c r="A1468" s="165" t="s">
        <v>10822</v>
      </c>
      <c r="B1468" s="1" t="s">
        <v>3514</v>
      </c>
    </row>
    <row r="1469" spans="1:2">
      <c r="A1469" s="165" t="s">
        <v>10823</v>
      </c>
      <c r="B1469" s="1" t="s">
        <v>3514</v>
      </c>
    </row>
    <row r="1470" spans="1:2">
      <c r="A1470" s="165" t="s">
        <v>10824</v>
      </c>
      <c r="B1470" s="1" t="s">
        <v>3514</v>
      </c>
    </row>
    <row r="1471" spans="1:2">
      <c r="A1471" s="165" t="s">
        <v>10825</v>
      </c>
      <c r="B1471" s="1" t="s">
        <v>3514</v>
      </c>
    </row>
    <row r="1472" spans="1:2">
      <c r="A1472" s="165" t="s">
        <v>5843</v>
      </c>
      <c r="B1472" s="1" t="s">
        <v>3515</v>
      </c>
    </row>
    <row r="1473" spans="1:2">
      <c r="A1473" s="165" t="s">
        <v>10826</v>
      </c>
      <c r="B1473" s="1" t="s">
        <v>3515</v>
      </c>
    </row>
    <row r="1474" spans="1:2">
      <c r="A1474" s="165" t="s">
        <v>10827</v>
      </c>
      <c r="B1474" s="1" t="s">
        <v>3515</v>
      </c>
    </row>
    <row r="1475" spans="1:2">
      <c r="A1475" s="165" t="s">
        <v>10828</v>
      </c>
      <c r="B1475" s="1" t="s">
        <v>3515</v>
      </c>
    </row>
    <row r="1476" spans="1:2">
      <c r="A1476" s="165" t="s">
        <v>10829</v>
      </c>
      <c r="B1476" s="1" t="s">
        <v>3515</v>
      </c>
    </row>
    <row r="1477" spans="1:2">
      <c r="A1477" s="165" t="s">
        <v>5851</v>
      </c>
      <c r="B1477" s="1" t="s">
        <v>3516</v>
      </c>
    </row>
    <row r="1478" spans="1:2">
      <c r="A1478" s="165" t="s">
        <v>10830</v>
      </c>
      <c r="B1478" s="1" t="s">
        <v>3516</v>
      </c>
    </row>
    <row r="1479" spans="1:2">
      <c r="A1479" s="165" t="s">
        <v>10831</v>
      </c>
      <c r="B1479" s="1" t="s">
        <v>3516</v>
      </c>
    </row>
    <row r="1480" spans="1:2">
      <c r="A1480" s="165" t="s">
        <v>10832</v>
      </c>
      <c r="B1480" s="1" t="s">
        <v>3516</v>
      </c>
    </row>
    <row r="1481" spans="1:2">
      <c r="A1481" s="165" t="s">
        <v>10833</v>
      </c>
      <c r="B1481" s="1" t="s">
        <v>3516</v>
      </c>
    </row>
    <row r="1482" spans="1:2">
      <c r="A1482" s="165" t="s">
        <v>5859</v>
      </c>
      <c r="B1482" s="1" t="s">
        <v>3517</v>
      </c>
    </row>
    <row r="1483" spans="1:2">
      <c r="A1483" s="165" t="s">
        <v>10834</v>
      </c>
      <c r="B1483" s="1" t="s">
        <v>3517</v>
      </c>
    </row>
    <row r="1484" spans="1:2">
      <c r="A1484" s="165" t="s">
        <v>10835</v>
      </c>
      <c r="B1484" s="1" t="s">
        <v>3517</v>
      </c>
    </row>
    <row r="1485" spans="1:2">
      <c r="A1485" s="165" t="s">
        <v>10836</v>
      </c>
      <c r="B1485" s="1" t="s">
        <v>3517</v>
      </c>
    </row>
    <row r="1486" spans="1:2">
      <c r="A1486" s="165" t="s">
        <v>10837</v>
      </c>
      <c r="B1486" s="1" t="s">
        <v>3517</v>
      </c>
    </row>
    <row r="1487" spans="1:2">
      <c r="A1487" s="165" t="s">
        <v>5867</v>
      </c>
      <c r="B1487" s="1" t="s">
        <v>3518</v>
      </c>
    </row>
    <row r="1488" spans="1:2">
      <c r="A1488" s="165" t="s">
        <v>10838</v>
      </c>
      <c r="B1488" s="1" t="s">
        <v>3518</v>
      </c>
    </row>
    <row r="1489" spans="1:2">
      <c r="A1489" s="165" t="s">
        <v>10839</v>
      </c>
      <c r="B1489" s="1" t="s">
        <v>3518</v>
      </c>
    </row>
    <row r="1490" spans="1:2">
      <c r="A1490" s="165" t="s">
        <v>10840</v>
      </c>
      <c r="B1490" s="1" t="s">
        <v>3518</v>
      </c>
    </row>
    <row r="1491" spans="1:2">
      <c r="A1491" s="165" t="s">
        <v>10841</v>
      </c>
      <c r="B1491" s="1" t="s">
        <v>3518</v>
      </c>
    </row>
    <row r="1492" spans="1:2">
      <c r="A1492" s="165" t="s">
        <v>5875</v>
      </c>
      <c r="B1492" s="1" t="s">
        <v>3519</v>
      </c>
    </row>
    <row r="1493" spans="1:2">
      <c r="A1493" s="165" t="s">
        <v>10842</v>
      </c>
      <c r="B1493" s="1" t="s">
        <v>3519</v>
      </c>
    </row>
    <row r="1494" spans="1:2">
      <c r="A1494" s="165" t="s">
        <v>10843</v>
      </c>
      <c r="B1494" s="1" t="s">
        <v>3519</v>
      </c>
    </row>
    <row r="1495" spans="1:2">
      <c r="A1495" s="165" t="s">
        <v>10844</v>
      </c>
      <c r="B1495" s="1" t="s">
        <v>3519</v>
      </c>
    </row>
    <row r="1496" spans="1:2">
      <c r="A1496" s="165" t="s">
        <v>10845</v>
      </c>
      <c r="B1496" s="1" t="s">
        <v>3519</v>
      </c>
    </row>
    <row r="1497" spans="1:2">
      <c r="A1497" s="165" t="s">
        <v>5883</v>
      </c>
      <c r="B1497" s="1" t="s">
        <v>3520</v>
      </c>
    </row>
    <row r="1498" spans="1:2">
      <c r="A1498" s="165" t="s">
        <v>10846</v>
      </c>
      <c r="B1498" s="1" t="s">
        <v>3520</v>
      </c>
    </row>
    <row r="1499" spans="1:2">
      <c r="A1499" s="165" t="s">
        <v>10847</v>
      </c>
      <c r="B1499" s="1" t="s">
        <v>3520</v>
      </c>
    </row>
    <row r="1500" spans="1:2">
      <c r="A1500" s="165" t="s">
        <v>10848</v>
      </c>
      <c r="B1500" s="1" t="s">
        <v>3520</v>
      </c>
    </row>
    <row r="1501" spans="1:2">
      <c r="A1501" s="165" t="s">
        <v>10849</v>
      </c>
      <c r="B1501" s="1" t="s">
        <v>3520</v>
      </c>
    </row>
    <row r="1502" spans="1:2">
      <c r="A1502" s="165" t="s">
        <v>5891</v>
      </c>
      <c r="B1502" s="1" t="s">
        <v>3521</v>
      </c>
    </row>
    <row r="1503" spans="1:2">
      <c r="A1503" s="165" t="s">
        <v>10850</v>
      </c>
      <c r="B1503" s="1" t="s">
        <v>3521</v>
      </c>
    </row>
    <row r="1504" spans="1:2">
      <c r="A1504" s="165" t="s">
        <v>10851</v>
      </c>
      <c r="B1504" s="1" t="s">
        <v>3521</v>
      </c>
    </row>
    <row r="1505" spans="1:2">
      <c r="A1505" s="165" t="s">
        <v>10852</v>
      </c>
      <c r="B1505" s="1" t="s">
        <v>3521</v>
      </c>
    </row>
    <row r="1506" spans="1:2">
      <c r="A1506" s="165" t="s">
        <v>10853</v>
      </c>
      <c r="B1506" s="1" t="s">
        <v>3521</v>
      </c>
    </row>
    <row r="1507" spans="1:2">
      <c r="A1507" s="165" t="s">
        <v>5899</v>
      </c>
      <c r="B1507" s="1" t="s">
        <v>3522</v>
      </c>
    </row>
    <row r="1508" spans="1:2">
      <c r="A1508" s="165" t="s">
        <v>10854</v>
      </c>
      <c r="B1508" s="1" t="s">
        <v>3522</v>
      </c>
    </row>
    <row r="1509" spans="1:2">
      <c r="A1509" s="165" t="s">
        <v>10855</v>
      </c>
      <c r="B1509" s="1" t="s">
        <v>3522</v>
      </c>
    </row>
    <row r="1510" spans="1:2">
      <c r="A1510" s="165" t="s">
        <v>10856</v>
      </c>
      <c r="B1510" s="1" t="s">
        <v>3522</v>
      </c>
    </row>
    <row r="1511" spans="1:2">
      <c r="A1511" s="165" t="s">
        <v>10857</v>
      </c>
      <c r="B1511" s="1" t="s">
        <v>3522</v>
      </c>
    </row>
    <row r="1512" spans="1:2">
      <c r="A1512" s="165" t="s">
        <v>5907</v>
      </c>
      <c r="B1512" s="1" t="s">
        <v>3523</v>
      </c>
    </row>
    <row r="1513" spans="1:2">
      <c r="A1513" s="165" t="s">
        <v>10858</v>
      </c>
      <c r="B1513" s="1" t="s">
        <v>3523</v>
      </c>
    </row>
    <row r="1514" spans="1:2">
      <c r="A1514" s="165" t="s">
        <v>10859</v>
      </c>
      <c r="B1514" s="1" t="s">
        <v>3523</v>
      </c>
    </row>
    <row r="1515" spans="1:2">
      <c r="A1515" s="165" t="s">
        <v>10860</v>
      </c>
      <c r="B1515" s="1" t="s">
        <v>3523</v>
      </c>
    </row>
    <row r="1516" spans="1:2">
      <c r="A1516" s="165" t="s">
        <v>10861</v>
      </c>
      <c r="B1516" s="1" t="s">
        <v>3523</v>
      </c>
    </row>
    <row r="1517" spans="1:2">
      <c r="A1517" s="165" t="s">
        <v>5915</v>
      </c>
      <c r="B1517" s="1" t="s">
        <v>3524</v>
      </c>
    </row>
    <row r="1518" spans="1:2">
      <c r="A1518" s="165" t="s">
        <v>10862</v>
      </c>
      <c r="B1518" s="1" t="s">
        <v>3524</v>
      </c>
    </row>
    <row r="1519" spans="1:2">
      <c r="A1519" s="165" t="s">
        <v>10863</v>
      </c>
      <c r="B1519" s="1" t="s">
        <v>3524</v>
      </c>
    </row>
    <row r="1520" spans="1:2">
      <c r="A1520" s="165" t="s">
        <v>10864</v>
      </c>
      <c r="B1520" s="1" t="s">
        <v>3524</v>
      </c>
    </row>
    <row r="1521" spans="1:2">
      <c r="A1521" s="165" t="s">
        <v>10865</v>
      </c>
      <c r="B1521" s="1" t="s">
        <v>3524</v>
      </c>
    </row>
    <row r="1522" spans="1:2">
      <c r="A1522" s="165" t="s">
        <v>5923</v>
      </c>
      <c r="B1522" s="1" t="s">
        <v>3525</v>
      </c>
    </row>
    <row r="1523" spans="1:2">
      <c r="A1523" s="165" t="s">
        <v>10866</v>
      </c>
      <c r="B1523" s="1" t="s">
        <v>3525</v>
      </c>
    </row>
    <row r="1524" spans="1:2">
      <c r="A1524" s="165" t="s">
        <v>10867</v>
      </c>
      <c r="B1524" s="1" t="s">
        <v>3525</v>
      </c>
    </row>
    <row r="1525" spans="1:2">
      <c r="A1525" s="165" t="s">
        <v>10868</v>
      </c>
      <c r="B1525" s="1" t="s">
        <v>3525</v>
      </c>
    </row>
    <row r="1526" spans="1:2">
      <c r="A1526" s="165" t="s">
        <v>10869</v>
      </c>
      <c r="B1526" s="1" t="s">
        <v>3525</v>
      </c>
    </row>
    <row r="1527" spans="1:2">
      <c r="A1527" s="165" t="s">
        <v>5931</v>
      </c>
      <c r="B1527" s="1" t="s">
        <v>3526</v>
      </c>
    </row>
    <row r="1528" spans="1:2">
      <c r="A1528" s="165" t="s">
        <v>10870</v>
      </c>
      <c r="B1528" s="1" t="s">
        <v>3526</v>
      </c>
    </row>
    <row r="1529" spans="1:2">
      <c r="A1529" s="165" t="s">
        <v>10871</v>
      </c>
      <c r="B1529" s="1" t="s">
        <v>3526</v>
      </c>
    </row>
    <row r="1530" spans="1:2">
      <c r="A1530" s="165" t="s">
        <v>10872</v>
      </c>
      <c r="B1530" s="1" t="s">
        <v>3526</v>
      </c>
    </row>
    <row r="1531" spans="1:2">
      <c r="A1531" s="165" t="s">
        <v>10873</v>
      </c>
      <c r="B1531" s="1" t="s">
        <v>3526</v>
      </c>
    </row>
    <row r="1532" spans="1:2">
      <c r="A1532" s="165" t="s">
        <v>5939</v>
      </c>
      <c r="B1532" s="1" t="s">
        <v>3527</v>
      </c>
    </row>
    <row r="1533" spans="1:2">
      <c r="A1533" s="165" t="s">
        <v>10874</v>
      </c>
      <c r="B1533" s="1" t="s">
        <v>3527</v>
      </c>
    </row>
    <row r="1534" spans="1:2">
      <c r="A1534" s="165" t="s">
        <v>10875</v>
      </c>
      <c r="B1534" s="1" t="s">
        <v>3527</v>
      </c>
    </row>
    <row r="1535" spans="1:2">
      <c r="A1535" s="165" t="s">
        <v>10876</v>
      </c>
      <c r="B1535" s="1" t="s">
        <v>3527</v>
      </c>
    </row>
    <row r="1536" spans="1:2">
      <c r="A1536" s="165" t="s">
        <v>10877</v>
      </c>
      <c r="B1536" s="1" t="s">
        <v>3527</v>
      </c>
    </row>
    <row r="1537" spans="1:2">
      <c r="A1537" s="165" t="s">
        <v>5947</v>
      </c>
      <c r="B1537" s="1" t="s">
        <v>3528</v>
      </c>
    </row>
    <row r="1538" spans="1:2">
      <c r="A1538" s="165" t="s">
        <v>10878</v>
      </c>
      <c r="B1538" s="1" t="s">
        <v>3528</v>
      </c>
    </row>
    <row r="1539" spans="1:2">
      <c r="A1539" s="165" t="s">
        <v>10879</v>
      </c>
      <c r="B1539" s="1" t="s">
        <v>3528</v>
      </c>
    </row>
    <row r="1540" spans="1:2">
      <c r="A1540" s="165" t="s">
        <v>10880</v>
      </c>
      <c r="B1540" s="1" t="s">
        <v>3528</v>
      </c>
    </row>
    <row r="1541" spans="1:2">
      <c r="A1541" s="165" t="s">
        <v>10881</v>
      </c>
      <c r="B1541" s="1" t="s">
        <v>3528</v>
      </c>
    </row>
    <row r="1542" spans="1:2">
      <c r="A1542" s="165" t="s">
        <v>5955</v>
      </c>
      <c r="B1542" s="1" t="s">
        <v>3529</v>
      </c>
    </row>
    <row r="1543" spans="1:2">
      <c r="A1543" s="165" t="s">
        <v>10882</v>
      </c>
      <c r="B1543" s="1" t="s">
        <v>3529</v>
      </c>
    </row>
    <row r="1544" spans="1:2">
      <c r="A1544" s="165" t="s">
        <v>10883</v>
      </c>
      <c r="B1544" s="1" t="s">
        <v>3529</v>
      </c>
    </row>
    <row r="1545" spans="1:2">
      <c r="A1545" s="165" t="s">
        <v>10884</v>
      </c>
      <c r="B1545" s="1" t="s">
        <v>3529</v>
      </c>
    </row>
    <row r="1546" spans="1:2">
      <c r="A1546" s="165" t="s">
        <v>10885</v>
      </c>
      <c r="B1546" s="1" t="s">
        <v>3529</v>
      </c>
    </row>
    <row r="1547" spans="1:2">
      <c r="A1547" s="165" t="s">
        <v>5963</v>
      </c>
      <c r="B1547" s="1" t="s">
        <v>3530</v>
      </c>
    </row>
    <row r="1548" spans="1:2">
      <c r="A1548" s="165" t="s">
        <v>10886</v>
      </c>
      <c r="B1548" s="1" t="s">
        <v>3530</v>
      </c>
    </row>
    <row r="1549" spans="1:2">
      <c r="A1549" s="165" t="s">
        <v>10887</v>
      </c>
      <c r="B1549" s="1" t="s">
        <v>3530</v>
      </c>
    </row>
    <row r="1550" spans="1:2">
      <c r="A1550" s="165" t="s">
        <v>10888</v>
      </c>
      <c r="B1550" s="1" t="s">
        <v>3530</v>
      </c>
    </row>
    <row r="1551" spans="1:2">
      <c r="A1551" s="165" t="s">
        <v>10889</v>
      </c>
      <c r="B1551" s="1" t="s">
        <v>3530</v>
      </c>
    </row>
    <row r="1552" spans="1:2">
      <c r="A1552" s="165" t="s">
        <v>5971</v>
      </c>
      <c r="B1552" s="1" t="s">
        <v>3531</v>
      </c>
    </row>
    <row r="1553" spans="1:2">
      <c r="A1553" s="165" t="s">
        <v>10890</v>
      </c>
      <c r="B1553" s="1" t="s">
        <v>3531</v>
      </c>
    </row>
    <row r="1554" spans="1:2">
      <c r="A1554" s="165" t="s">
        <v>10891</v>
      </c>
      <c r="B1554" s="1" t="s">
        <v>3531</v>
      </c>
    </row>
    <row r="1555" spans="1:2">
      <c r="A1555" s="165" t="s">
        <v>10892</v>
      </c>
      <c r="B1555" s="1" t="s">
        <v>3531</v>
      </c>
    </row>
    <row r="1556" spans="1:2">
      <c r="A1556" s="165" t="s">
        <v>10893</v>
      </c>
      <c r="B1556" s="1" t="s">
        <v>3531</v>
      </c>
    </row>
    <row r="1557" spans="1:2">
      <c r="A1557" s="165" t="s">
        <v>5979</v>
      </c>
      <c r="B1557" s="1" t="s">
        <v>3532</v>
      </c>
    </row>
    <row r="1558" spans="1:2">
      <c r="A1558" s="165" t="s">
        <v>10894</v>
      </c>
      <c r="B1558" s="1" t="s">
        <v>3532</v>
      </c>
    </row>
    <row r="1559" spans="1:2">
      <c r="A1559" s="165" t="s">
        <v>10895</v>
      </c>
      <c r="B1559" s="1" t="s">
        <v>3532</v>
      </c>
    </row>
    <row r="1560" spans="1:2">
      <c r="A1560" s="165" t="s">
        <v>10896</v>
      </c>
      <c r="B1560" s="1" t="s">
        <v>3532</v>
      </c>
    </row>
    <row r="1561" spans="1:2">
      <c r="A1561" s="165" t="s">
        <v>10897</v>
      </c>
      <c r="B1561" s="1" t="s">
        <v>3532</v>
      </c>
    </row>
    <row r="1562" spans="1:2">
      <c r="A1562" s="165" t="s">
        <v>5987</v>
      </c>
      <c r="B1562" s="1" t="s">
        <v>3533</v>
      </c>
    </row>
    <row r="1563" spans="1:2">
      <c r="A1563" s="165" t="s">
        <v>10898</v>
      </c>
      <c r="B1563" s="1" t="s">
        <v>3533</v>
      </c>
    </row>
    <row r="1564" spans="1:2">
      <c r="A1564" s="165" t="s">
        <v>10899</v>
      </c>
      <c r="B1564" s="1" t="s">
        <v>3533</v>
      </c>
    </row>
    <row r="1565" spans="1:2">
      <c r="A1565" s="165" t="s">
        <v>10900</v>
      </c>
      <c r="B1565" s="1" t="s">
        <v>3533</v>
      </c>
    </row>
    <row r="1566" spans="1:2">
      <c r="A1566" s="165" t="s">
        <v>10901</v>
      </c>
      <c r="B1566" s="1" t="s">
        <v>3533</v>
      </c>
    </row>
    <row r="1567" spans="1:2">
      <c r="A1567" s="165" t="s">
        <v>5995</v>
      </c>
      <c r="B1567" s="1" t="s">
        <v>3534</v>
      </c>
    </row>
    <row r="1568" spans="1:2">
      <c r="A1568" s="165" t="s">
        <v>10902</v>
      </c>
      <c r="B1568" s="1" t="s">
        <v>3534</v>
      </c>
    </row>
    <row r="1569" spans="1:2">
      <c r="A1569" s="165" t="s">
        <v>10903</v>
      </c>
      <c r="B1569" s="1" t="s">
        <v>3534</v>
      </c>
    </row>
    <row r="1570" spans="1:2">
      <c r="A1570" s="165" t="s">
        <v>10904</v>
      </c>
      <c r="B1570" s="1" t="s">
        <v>3534</v>
      </c>
    </row>
    <row r="1571" spans="1:2">
      <c r="A1571" s="165" t="s">
        <v>10905</v>
      </c>
      <c r="B1571" s="1" t="s">
        <v>3534</v>
      </c>
    </row>
    <row r="1572" spans="1:2">
      <c r="A1572" s="165" t="s">
        <v>6003</v>
      </c>
      <c r="B1572" s="1" t="s">
        <v>3535</v>
      </c>
    </row>
    <row r="1573" spans="1:2">
      <c r="A1573" s="165" t="s">
        <v>10906</v>
      </c>
      <c r="B1573" s="1" t="s">
        <v>3535</v>
      </c>
    </row>
    <row r="1574" spans="1:2">
      <c r="A1574" s="165" t="s">
        <v>10907</v>
      </c>
      <c r="B1574" s="1" t="s">
        <v>3535</v>
      </c>
    </row>
    <row r="1575" spans="1:2">
      <c r="A1575" s="165" t="s">
        <v>10908</v>
      </c>
      <c r="B1575" s="1" t="s">
        <v>3535</v>
      </c>
    </row>
    <row r="1576" spans="1:2">
      <c r="A1576" s="165" t="s">
        <v>10909</v>
      </c>
      <c r="B1576" s="1" t="s">
        <v>3535</v>
      </c>
    </row>
    <row r="1577" spans="1:2">
      <c r="A1577" s="165" t="s">
        <v>6011</v>
      </c>
      <c r="B1577" s="1" t="s">
        <v>3536</v>
      </c>
    </row>
    <row r="1578" spans="1:2">
      <c r="A1578" s="165" t="s">
        <v>10910</v>
      </c>
      <c r="B1578" s="1" t="s">
        <v>3536</v>
      </c>
    </row>
    <row r="1579" spans="1:2">
      <c r="A1579" s="165" t="s">
        <v>10911</v>
      </c>
      <c r="B1579" s="1" t="s">
        <v>3536</v>
      </c>
    </row>
    <row r="1580" spans="1:2">
      <c r="A1580" s="165" t="s">
        <v>10912</v>
      </c>
      <c r="B1580" s="1" t="s">
        <v>3536</v>
      </c>
    </row>
    <row r="1581" spans="1:2">
      <c r="A1581" s="165" t="s">
        <v>10913</v>
      </c>
      <c r="B1581" s="1" t="s">
        <v>3536</v>
      </c>
    </row>
    <row r="1582" spans="1:2">
      <c r="A1582" s="165" t="s">
        <v>6019</v>
      </c>
      <c r="B1582" s="1" t="s">
        <v>3537</v>
      </c>
    </row>
    <row r="1583" spans="1:2">
      <c r="A1583" s="165" t="s">
        <v>10914</v>
      </c>
      <c r="B1583" s="1" t="s">
        <v>3537</v>
      </c>
    </row>
    <row r="1584" spans="1:2">
      <c r="A1584" s="165" t="s">
        <v>10915</v>
      </c>
      <c r="B1584" s="1" t="s">
        <v>3537</v>
      </c>
    </row>
    <row r="1585" spans="1:2">
      <c r="A1585" s="165" t="s">
        <v>10916</v>
      </c>
      <c r="B1585" s="1" t="s">
        <v>3537</v>
      </c>
    </row>
    <row r="1586" spans="1:2">
      <c r="A1586" s="165" t="s">
        <v>10917</v>
      </c>
      <c r="B1586" s="1" t="s">
        <v>3537</v>
      </c>
    </row>
    <row r="1587" spans="1:2">
      <c r="A1587" s="165" t="s">
        <v>6027</v>
      </c>
      <c r="B1587" s="1" t="s">
        <v>3538</v>
      </c>
    </row>
    <row r="1588" spans="1:2">
      <c r="A1588" s="165" t="s">
        <v>10918</v>
      </c>
      <c r="B1588" s="1" t="s">
        <v>3538</v>
      </c>
    </row>
    <row r="1589" spans="1:2">
      <c r="A1589" s="165" t="s">
        <v>10919</v>
      </c>
      <c r="B1589" s="1" t="s">
        <v>3538</v>
      </c>
    </row>
    <row r="1590" spans="1:2">
      <c r="A1590" s="165" t="s">
        <v>10920</v>
      </c>
      <c r="B1590" s="1" t="s">
        <v>3538</v>
      </c>
    </row>
    <row r="1591" spans="1:2">
      <c r="A1591" s="165" t="s">
        <v>10921</v>
      </c>
      <c r="B1591" s="1" t="s">
        <v>3538</v>
      </c>
    </row>
    <row r="1592" spans="1:2">
      <c r="A1592" s="165" t="s">
        <v>6035</v>
      </c>
      <c r="B1592" s="1" t="s">
        <v>777</v>
      </c>
    </row>
    <row r="1593" spans="1:2">
      <c r="A1593" s="165" t="s">
        <v>10922</v>
      </c>
      <c r="B1593" s="1" t="s">
        <v>8303</v>
      </c>
    </row>
    <row r="1594" spans="1:2">
      <c r="A1594" s="165" t="s">
        <v>10923</v>
      </c>
      <c r="B1594" s="1" t="s">
        <v>3202</v>
      </c>
    </row>
    <row r="1595" spans="1:2">
      <c r="A1595" s="165" t="s">
        <v>10924</v>
      </c>
      <c r="B1595" s="1" t="s">
        <v>2660</v>
      </c>
    </row>
    <row r="1596" spans="1:2">
      <c r="A1596" s="165" t="s">
        <v>10925</v>
      </c>
      <c r="B1596" s="1" t="s">
        <v>8307</v>
      </c>
    </row>
    <row r="1597" spans="1:2">
      <c r="A1597" s="165" t="s">
        <v>6043</v>
      </c>
      <c r="B1597" s="1" t="s">
        <v>3539</v>
      </c>
    </row>
    <row r="1598" spans="1:2">
      <c r="A1598" s="165" t="s">
        <v>10926</v>
      </c>
      <c r="B1598" s="1" t="s">
        <v>3539</v>
      </c>
    </row>
    <row r="1599" spans="1:2">
      <c r="A1599" s="165" t="s">
        <v>10927</v>
      </c>
      <c r="B1599" s="1" t="s">
        <v>3539</v>
      </c>
    </row>
    <row r="1600" spans="1:2">
      <c r="A1600" s="165" t="s">
        <v>10928</v>
      </c>
      <c r="B1600" s="1" t="s">
        <v>3539</v>
      </c>
    </row>
    <row r="1601" spans="1:2">
      <c r="A1601" s="165" t="s">
        <v>10929</v>
      </c>
      <c r="B1601" s="1" t="s">
        <v>3539</v>
      </c>
    </row>
    <row r="1602" spans="1:2">
      <c r="A1602" s="165" t="s">
        <v>6051</v>
      </c>
      <c r="B1602" s="1" t="s">
        <v>3540</v>
      </c>
    </row>
    <row r="1603" spans="1:2">
      <c r="A1603" s="165" t="s">
        <v>10930</v>
      </c>
      <c r="B1603" s="1" t="s">
        <v>3540</v>
      </c>
    </row>
    <row r="1604" spans="1:2">
      <c r="A1604" s="165" t="s">
        <v>10931</v>
      </c>
      <c r="B1604" s="1" t="s">
        <v>3540</v>
      </c>
    </row>
    <row r="1605" spans="1:2">
      <c r="A1605" s="165" t="s">
        <v>10932</v>
      </c>
      <c r="B1605" s="1" t="s">
        <v>3540</v>
      </c>
    </row>
    <row r="1606" spans="1:2">
      <c r="A1606" s="165" t="s">
        <v>10933</v>
      </c>
      <c r="B1606" s="1" t="s">
        <v>3540</v>
      </c>
    </row>
    <row r="1607" spans="1:2">
      <c r="A1607" s="165" t="s">
        <v>6059</v>
      </c>
      <c r="B1607" s="1" t="s">
        <v>3541</v>
      </c>
    </row>
    <row r="1608" spans="1:2">
      <c r="A1608" s="165" t="s">
        <v>10934</v>
      </c>
      <c r="B1608" s="1" t="s">
        <v>3541</v>
      </c>
    </row>
    <row r="1609" spans="1:2">
      <c r="A1609" s="165" t="s">
        <v>10935</v>
      </c>
      <c r="B1609" s="1" t="s">
        <v>3541</v>
      </c>
    </row>
    <row r="1610" spans="1:2">
      <c r="A1610" s="165" t="s">
        <v>10936</v>
      </c>
      <c r="B1610" s="1" t="s">
        <v>3541</v>
      </c>
    </row>
    <row r="1611" spans="1:2">
      <c r="A1611" s="165" t="s">
        <v>10937</v>
      </c>
      <c r="B1611" s="1" t="s">
        <v>3541</v>
      </c>
    </row>
    <row r="1612" spans="1:2">
      <c r="A1612" s="165" t="s">
        <v>6067</v>
      </c>
      <c r="B1612" s="1" t="s">
        <v>3542</v>
      </c>
    </row>
    <row r="1613" spans="1:2">
      <c r="A1613" s="165" t="s">
        <v>10938</v>
      </c>
      <c r="B1613" s="1" t="s">
        <v>3542</v>
      </c>
    </row>
    <row r="1614" spans="1:2">
      <c r="A1614" s="165" t="s">
        <v>10939</v>
      </c>
      <c r="B1614" s="1" t="s">
        <v>3542</v>
      </c>
    </row>
    <row r="1615" spans="1:2">
      <c r="A1615" s="165" t="s">
        <v>10940</v>
      </c>
      <c r="B1615" s="1" t="s">
        <v>3542</v>
      </c>
    </row>
    <row r="1616" spans="1:2">
      <c r="A1616" s="165" t="s">
        <v>10941</v>
      </c>
      <c r="B1616" s="1" t="s">
        <v>3542</v>
      </c>
    </row>
    <row r="1617" spans="1:2">
      <c r="A1617" s="165" t="s">
        <v>6075</v>
      </c>
      <c r="B1617" s="1" t="s">
        <v>3543</v>
      </c>
    </row>
    <row r="1618" spans="1:2">
      <c r="A1618" s="165" t="s">
        <v>10942</v>
      </c>
      <c r="B1618" s="1" t="s">
        <v>3543</v>
      </c>
    </row>
    <row r="1619" spans="1:2">
      <c r="A1619" s="165" t="s">
        <v>10943</v>
      </c>
      <c r="B1619" s="1" t="s">
        <v>3543</v>
      </c>
    </row>
    <row r="1620" spans="1:2">
      <c r="A1620" s="165" t="s">
        <v>10944</v>
      </c>
      <c r="B1620" s="1" t="s">
        <v>3543</v>
      </c>
    </row>
    <row r="1621" spans="1:2">
      <c r="A1621" s="165" t="s">
        <v>10945</v>
      </c>
      <c r="B1621" s="1" t="s">
        <v>3543</v>
      </c>
    </row>
    <row r="1622" spans="1:2">
      <c r="A1622" s="165" t="s">
        <v>6083</v>
      </c>
      <c r="B1622" s="1" t="s">
        <v>3544</v>
      </c>
    </row>
    <row r="1623" spans="1:2">
      <c r="A1623" s="165" t="s">
        <v>10946</v>
      </c>
      <c r="B1623" s="1" t="s">
        <v>3544</v>
      </c>
    </row>
    <row r="1624" spans="1:2">
      <c r="A1624" s="165" t="s">
        <v>10947</v>
      </c>
      <c r="B1624" s="1" t="s">
        <v>3544</v>
      </c>
    </row>
    <row r="1625" spans="1:2">
      <c r="A1625" s="165" t="s">
        <v>10948</v>
      </c>
      <c r="B1625" s="1" t="s">
        <v>3544</v>
      </c>
    </row>
    <row r="1626" spans="1:2">
      <c r="A1626" s="165" t="s">
        <v>10949</v>
      </c>
      <c r="B1626" s="1" t="s">
        <v>3544</v>
      </c>
    </row>
    <row r="1627" spans="1:2">
      <c r="A1627" s="165" t="s">
        <v>6091</v>
      </c>
      <c r="B1627" s="1" t="s">
        <v>3545</v>
      </c>
    </row>
    <row r="1628" spans="1:2">
      <c r="A1628" s="165" t="s">
        <v>10950</v>
      </c>
      <c r="B1628" s="1" t="s">
        <v>3545</v>
      </c>
    </row>
    <row r="1629" spans="1:2">
      <c r="A1629" s="165" t="s">
        <v>10951</v>
      </c>
      <c r="B1629" s="1" t="s">
        <v>3545</v>
      </c>
    </row>
    <row r="1630" spans="1:2">
      <c r="A1630" s="165" t="s">
        <v>10952</v>
      </c>
      <c r="B1630" s="1" t="s">
        <v>3545</v>
      </c>
    </row>
    <row r="1631" spans="1:2">
      <c r="A1631" s="165" t="s">
        <v>10953</v>
      </c>
      <c r="B1631" s="1" t="s">
        <v>3545</v>
      </c>
    </row>
    <row r="1632" spans="1:2">
      <c r="A1632" s="165" t="s">
        <v>6099</v>
      </c>
      <c r="B1632" s="1" t="s">
        <v>3546</v>
      </c>
    </row>
    <row r="1633" spans="1:2">
      <c r="A1633" s="165" t="s">
        <v>10954</v>
      </c>
      <c r="B1633" s="1" t="s">
        <v>3546</v>
      </c>
    </row>
    <row r="1634" spans="1:2">
      <c r="A1634" s="165" t="s">
        <v>10955</v>
      </c>
      <c r="B1634" s="1" t="s">
        <v>3546</v>
      </c>
    </row>
    <row r="1635" spans="1:2">
      <c r="A1635" s="165" t="s">
        <v>10956</v>
      </c>
      <c r="B1635" s="1" t="s">
        <v>3546</v>
      </c>
    </row>
    <row r="1636" spans="1:2">
      <c r="A1636" s="165" t="s">
        <v>10957</v>
      </c>
      <c r="B1636" s="1" t="s">
        <v>3546</v>
      </c>
    </row>
    <row r="1637" spans="1:2">
      <c r="A1637" s="165" t="s">
        <v>6107</v>
      </c>
      <c r="B1637" s="1" t="s">
        <v>3547</v>
      </c>
    </row>
    <row r="1638" spans="1:2">
      <c r="A1638" s="165" t="s">
        <v>10958</v>
      </c>
      <c r="B1638" s="1" t="s">
        <v>3547</v>
      </c>
    </row>
    <row r="1639" spans="1:2">
      <c r="A1639" s="165" t="s">
        <v>10959</v>
      </c>
      <c r="B1639" s="1" t="s">
        <v>3547</v>
      </c>
    </row>
    <row r="1640" spans="1:2">
      <c r="A1640" s="165" t="s">
        <v>10960</v>
      </c>
      <c r="B1640" s="1" t="s">
        <v>3547</v>
      </c>
    </row>
    <row r="1641" spans="1:2">
      <c r="A1641" s="165" t="s">
        <v>10961</v>
      </c>
      <c r="B1641" s="1" t="s">
        <v>3547</v>
      </c>
    </row>
    <row r="1642" spans="1:2">
      <c r="A1642" s="165" t="s">
        <v>6115</v>
      </c>
      <c r="B1642" s="1" t="s">
        <v>3548</v>
      </c>
    </row>
    <row r="1643" spans="1:2">
      <c r="A1643" s="165" t="s">
        <v>10962</v>
      </c>
      <c r="B1643" s="1" t="s">
        <v>3548</v>
      </c>
    </row>
    <row r="1644" spans="1:2">
      <c r="A1644" s="165" t="s">
        <v>10963</v>
      </c>
      <c r="B1644" s="1" t="s">
        <v>3548</v>
      </c>
    </row>
    <row r="1645" spans="1:2">
      <c r="A1645" s="165" t="s">
        <v>10964</v>
      </c>
      <c r="B1645" s="1" t="s">
        <v>3548</v>
      </c>
    </row>
    <row r="1646" spans="1:2">
      <c r="A1646" s="165" t="s">
        <v>10965</v>
      </c>
      <c r="B1646" s="1" t="s">
        <v>3548</v>
      </c>
    </row>
    <row r="1647" spans="1:2">
      <c r="A1647" s="165" t="s">
        <v>6123</v>
      </c>
      <c r="B1647" s="1" t="s">
        <v>3549</v>
      </c>
    </row>
    <row r="1648" spans="1:2">
      <c r="A1648" s="165" t="s">
        <v>10966</v>
      </c>
      <c r="B1648" s="1" t="s">
        <v>3549</v>
      </c>
    </row>
    <row r="1649" spans="1:2">
      <c r="A1649" s="165" t="s">
        <v>10967</v>
      </c>
      <c r="B1649" s="1" t="s">
        <v>3549</v>
      </c>
    </row>
    <row r="1650" spans="1:2">
      <c r="A1650" s="165" t="s">
        <v>10968</v>
      </c>
      <c r="B1650" s="1" t="s">
        <v>3549</v>
      </c>
    </row>
    <row r="1651" spans="1:2">
      <c r="A1651" s="165" t="s">
        <v>10969</v>
      </c>
      <c r="B1651" s="1" t="s">
        <v>3549</v>
      </c>
    </row>
    <row r="1652" spans="1:2">
      <c r="A1652" s="165" t="s">
        <v>6131</v>
      </c>
      <c r="B1652" s="1" t="s">
        <v>3550</v>
      </c>
    </row>
    <row r="1653" spans="1:2">
      <c r="A1653" s="165" t="s">
        <v>10970</v>
      </c>
      <c r="B1653" s="1" t="s">
        <v>3550</v>
      </c>
    </row>
    <row r="1654" spans="1:2">
      <c r="A1654" s="165" t="s">
        <v>10971</v>
      </c>
      <c r="B1654" s="1" t="s">
        <v>3550</v>
      </c>
    </row>
    <row r="1655" spans="1:2">
      <c r="A1655" s="165" t="s">
        <v>10972</v>
      </c>
      <c r="B1655" s="1" t="s">
        <v>3550</v>
      </c>
    </row>
    <row r="1656" spans="1:2">
      <c r="A1656" s="165" t="s">
        <v>10973</v>
      </c>
      <c r="B1656" s="1" t="s">
        <v>3550</v>
      </c>
    </row>
    <row r="1657" spans="1:2">
      <c r="A1657" s="165" t="s">
        <v>6139</v>
      </c>
      <c r="B1657" s="1" t="s">
        <v>3551</v>
      </c>
    </row>
    <row r="1658" spans="1:2">
      <c r="A1658" s="165" t="s">
        <v>10974</v>
      </c>
      <c r="B1658" s="1" t="s">
        <v>3551</v>
      </c>
    </row>
    <row r="1659" spans="1:2">
      <c r="A1659" s="165" t="s">
        <v>10975</v>
      </c>
      <c r="B1659" s="1" t="s">
        <v>3551</v>
      </c>
    </row>
    <row r="1660" spans="1:2">
      <c r="A1660" s="165" t="s">
        <v>10976</v>
      </c>
      <c r="B1660" s="1" t="s">
        <v>3551</v>
      </c>
    </row>
    <row r="1661" spans="1:2">
      <c r="A1661" s="165" t="s">
        <v>10977</v>
      </c>
      <c r="B1661" s="1" t="s">
        <v>3551</v>
      </c>
    </row>
    <row r="1662" spans="1:2">
      <c r="A1662" s="165" t="s">
        <v>6147</v>
      </c>
      <c r="B1662" s="1" t="s">
        <v>3552</v>
      </c>
    </row>
    <row r="1663" spans="1:2">
      <c r="A1663" s="165" t="s">
        <v>10978</v>
      </c>
      <c r="B1663" s="1" t="s">
        <v>3552</v>
      </c>
    </row>
    <row r="1664" spans="1:2">
      <c r="A1664" s="165" t="s">
        <v>10979</v>
      </c>
      <c r="B1664" s="1" t="s">
        <v>3552</v>
      </c>
    </row>
    <row r="1665" spans="1:2">
      <c r="A1665" s="165" t="s">
        <v>10980</v>
      </c>
      <c r="B1665" s="1" t="s">
        <v>3552</v>
      </c>
    </row>
    <row r="1666" spans="1:2">
      <c r="A1666" s="165" t="s">
        <v>10981</v>
      </c>
      <c r="B1666" s="1" t="s">
        <v>3552</v>
      </c>
    </row>
    <row r="1667" spans="1:2">
      <c r="A1667" s="165" t="s">
        <v>6155</v>
      </c>
      <c r="B1667" s="1" t="s">
        <v>3553</v>
      </c>
    </row>
    <row r="1668" spans="1:2">
      <c r="A1668" s="165" t="s">
        <v>10982</v>
      </c>
      <c r="B1668" s="1" t="s">
        <v>3553</v>
      </c>
    </row>
    <row r="1669" spans="1:2">
      <c r="A1669" s="165" t="s">
        <v>10983</v>
      </c>
      <c r="B1669" s="1" t="s">
        <v>3553</v>
      </c>
    </row>
    <row r="1670" spans="1:2">
      <c r="A1670" s="165" t="s">
        <v>10984</v>
      </c>
      <c r="B1670" s="1" t="s">
        <v>3553</v>
      </c>
    </row>
    <row r="1671" spans="1:2">
      <c r="A1671" s="165" t="s">
        <v>10985</v>
      </c>
      <c r="B1671" s="1" t="s">
        <v>3553</v>
      </c>
    </row>
    <row r="1672" spans="1:2">
      <c r="A1672" s="165" t="s">
        <v>6163</v>
      </c>
      <c r="B1672" s="1" t="s">
        <v>3554</v>
      </c>
    </row>
    <row r="1673" spans="1:2">
      <c r="A1673" s="165" t="s">
        <v>10986</v>
      </c>
      <c r="B1673" s="1" t="s">
        <v>3554</v>
      </c>
    </row>
    <row r="1674" spans="1:2">
      <c r="A1674" s="165" t="s">
        <v>10987</v>
      </c>
      <c r="B1674" s="1" t="s">
        <v>3554</v>
      </c>
    </row>
    <row r="1675" spans="1:2">
      <c r="A1675" s="165" t="s">
        <v>10988</v>
      </c>
      <c r="B1675" s="1" t="s">
        <v>3554</v>
      </c>
    </row>
    <row r="1676" spans="1:2">
      <c r="A1676" s="165" t="s">
        <v>10989</v>
      </c>
      <c r="B1676" s="1" t="s">
        <v>3554</v>
      </c>
    </row>
    <row r="1677" spans="1:2">
      <c r="A1677" s="165" t="s">
        <v>6171</v>
      </c>
      <c r="B1677" s="1" t="s">
        <v>3555</v>
      </c>
    </row>
    <row r="1678" spans="1:2">
      <c r="A1678" s="165" t="s">
        <v>10990</v>
      </c>
      <c r="B1678" s="1" t="s">
        <v>3555</v>
      </c>
    </row>
    <row r="1679" spans="1:2">
      <c r="A1679" s="165" t="s">
        <v>10991</v>
      </c>
      <c r="B1679" s="1" t="s">
        <v>3555</v>
      </c>
    </row>
    <row r="1680" spans="1:2">
      <c r="A1680" s="165" t="s">
        <v>10992</v>
      </c>
      <c r="B1680" s="1" t="s">
        <v>3555</v>
      </c>
    </row>
    <row r="1681" spans="1:2">
      <c r="A1681" s="165" t="s">
        <v>10993</v>
      </c>
      <c r="B1681" s="1" t="s">
        <v>3555</v>
      </c>
    </row>
    <row r="1682" spans="1:2">
      <c r="A1682" s="165" t="s">
        <v>6179</v>
      </c>
      <c r="B1682" s="1" t="s">
        <v>3556</v>
      </c>
    </row>
    <row r="1683" spans="1:2">
      <c r="A1683" s="165" t="s">
        <v>10994</v>
      </c>
      <c r="B1683" s="1" t="s">
        <v>3556</v>
      </c>
    </row>
    <row r="1684" spans="1:2">
      <c r="A1684" s="165" t="s">
        <v>10995</v>
      </c>
      <c r="B1684" s="1" t="s">
        <v>3556</v>
      </c>
    </row>
    <row r="1685" spans="1:2">
      <c r="A1685" s="165" t="s">
        <v>10996</v>
      </c>
      <c r="B1685" s="1" t="s">
        <v>3556</v>
      </c>
    </row>
    <row r="1686" spans="1:2">
      <c r="A1686" s="165" t="s">
        <v>10997</v>
      </c>
      <c r="B1686" s="1" t="s">
        <v>3556</v>
      </c>
    </row>
    <row r="1687" spans="1:2">
      <c r="A1687" s="165" t="s">
        <v>6187</v>
      </c>
      <c r="B1687" s="1" t="s">
        <v>3557</v>
      </c>
    </row>
    <row r="1688" spans="1:2">
      <c r="A1688" s="165" t="s">
        <v>10998</v>
      </c>
      <c r="B1688" s="1" t="s">
        <v>3557</v>
      </c>
    </row>
    <row r="1689" spans="1:2">
      <c r="A1689" s="165" t="s">
        <v>10999</v>
      </c>
      <c r="B1689" s="1" t="s">
        <v>3557</v>
      </c>
    </row>
    <row r="1690" spans="1:2">
      <c r="A1690" s="165" t="s">
        <v>11000</v>
      </c>
      <c r="B1690" s="1" t="s">
        <v>3557</v>
      </c>
    </row>
    <row r="1691" spans="1:2">
      <c r="A1691" s="165" t="s">
        <v>11001</v>
      </c>
      <c r="B1691" s="1" t="s">
        <v>3557</v>
      </c>
    </row>
    <row r="1692" spans="1:2">
      <c r="A1692" s="165" t="s">
        <v>6195</v>
      </c>
      <c r="B1692" s="1" t="s">
        <v>3558</v>
      </c>
    </row>
    <row r="1693" spans="1:2">
      <c r="A1693" s="165" t="s">
        <v>11002</v>
      </c>
      <c r="B1693" s="1" t="s">
        <v>3558</v>
      </c>
    </row>
    <row r="1694" spans="1:2">
      <c r="A1694" s="165" t="s">
        <v>11003</v>
      </c>
      <c r="B1694" s="1" t="s">
        <v>3558</v>
      </c>
    </row>
    <row r="1695" spans="1:2">
      <c r="A1695" s="165" t="s">
        <v>11004</v>
      </c>
      <c r="B1695" s="1" t="s">
        <v>3558</v>
      </c>
    </row>
    <row r="1696" spans="1:2">
      <c r="A1696" s="165" t="s">
        <v>11005</v>
      </c>
      <c r="B1696" s="1" t="s">
        <v>3558</v>
      </c>
    </row>
    <row r="1697" spans="1:2">
      <c r="A1697" s="165" t="s">
        <v>6203</v>
      </c>
      <c r="B1697" s="1" t="s">
        <v>3559</v>
      </c>
    </row>
    <row r="1698" spans="1:2">
      <c r="A1698" s="165" t="s">
        <v>11006</v>
      </c>
      <c r="B1698" s="1" t="s">
        <v>3559</v>
      </c>
    </row>
    <row r="1699" spans="1:2">
      <c r="A1699" s="165" t="s">
        <v>11007</v>
      </c>
      <c r="B1699" s="1" t="s">
        <v>3559</v>
      </c>
    </row>
    <row r="1700" spans="1:2">
      <c r="A1700" s="165" t="s">
        <v>11008</v>
      </c>
      <c r="B1700" s="1" t="s">
        <v>3559</v>
      </c>
    </row>
    <row r="1701" spans="1:2">
      <c r="A1701" s="165" t="s">
        <v>11009</v>
      </c>
      <c r="B1701" s="1" t="s">
        <v>3559</v>
      </c>
    </row>
    <row r="1702" spans="1:2">
      <c r="A1702" s="165" t="s">
        <v>6211</v>
      </c>
      <c r="B1702" s="1" t="s">
        <v>3560</v>
      </c>
    </row>
    <row r="1703" spans="1:2">
      <c r="A1703" s="165" t="s">
        <v>11010</v>
      </c>
      <c r="B1703" s="1" t="s">
        <v>3560</v>
      </c>
    </row>
    <row r="1704" spans="1:2">
      <c r="A1704" s="165" t="s">
        <v>11011</v>
      </c>
      <c r="B1704" s="1" t="s">
        <v>3560</v>
      </c>
    </row>
    <row r="1705" spans="1:2">
      <c r="A1705" s="165" t="s">
        <v>11012</v>
      </c>
      <c r="B1705" s="1" t="s">
        <v>3560</v>
      </c>
    </row>
    <row r="1706" spans="1:2">
      <c r="A1706" s="165" t="s">
        <v>11013</v>
      </c>
      <c r="B1706" s="1" t="s">
        <v>3560</v>
      </c>
    </row>
    <row r="1707" spans="1:2">
      <c r="A1707" s="165" t="s">
        <v>6219</v>
      </c>
      <c r="B1707" s="1" t="s">
        <v>3561</v>
      </c>
    </row>
    <row r="1708" spans="1:2">
      <c r="A1708" s="165" t="s">
        <v>11014</v>
      </c>
      <c r="B1708" s="1" t="s">
        <v>3561</v>
      </c>
    </row>
    <row r="1709" spans="1:2">
      <c r="A1709" s="165" t="s">
        <v>11015</v>
      </c>
      <c r="B1709" s="1" t="s">
        <v>3561</v>
      </c>
    </row>
    <row r="1710" spans="1:2">
      <c r="A1710" s="165" t="s">
        <v>11016</v>
      </c>
      <c r="B1710" s="1" t="s">
        <v>3561</v>
      </c>
    </row>
    <row r="1711" spans="1:2">
      <c r="A1711" s="165" t="s">
        <v>11017</v>
      </c>
      <c r="B1711" s="1" t="s">
        <v>3561</v>
      </c>
    </row>
    <row r="1712" spans="1:2">
      <c r="A1712" s="165" t="s">
        <v>6227</v>
      </c>
      <c r="B1712" s="1" t="s">
        <v>3562</v>
      </c>
    </row>
    <row r="1713" spans="1:2">
      <c r="A1713" s="165" t="s">
        <v>11018</v>
      </c>
      <c r="B1713" s="1" t="s">
        <v>3562</v>
      </c>
    </row>
    <row r="1714" spans="1:2">
      <c r="A1714" s="165" t="s">
        <v>11019</v>
      </c>
      <c r="B1714" s="1" t="s">
        <v>3562</v>
      </c>
    </row>
    <row r="1715" spans="1:2">
      <c r="A1715" s="165" t="s">
        <v>11020</v>
      </c>
      <c r="B1715" s="1" t="s">
        <v>3562</v>
      </c>
    </row>
    <row r="1716" spans="1:2">
      <c r="A1716" s="165" t="s">
        <v>11021</v>
      </c>
      <c r="B1716" s="1" t="s">
        <v>3562</v>
      </c>
    </row>
    <row r="1717" spans="1:2">
      <c r="A1717" s="165" t="s">
        <v>6235</v>
      </c>
      <c r="B1717" s="1" t="s">
        <v>3563</v>
      </c>
    </row>
    <row r="1718" spans="1:2">
      <c r="A1718" s="165" t="s">
        <v>11022</v>
      </c>
      <c r="B1718" s="1" t="s">
        <v>3563</v>
      </c>
    </row>
    <row r="1719" spans="1:2">
      <c r="A1719" s="165" t="s">
        <v>11023</v>
      </c>
      <c r="B1719" s="1" t="s">
        <v>3563</v>
      </c>
    </row>
    <row r="1720" spans="1:2">
      <c r="A1720" s="165" t="s">
        <v>11024</v>
      </c>
      <c r="B1720" s="1" t="s">
        <v>3563</v>
      </c>
    </row>
    <row r="1721" spans="1:2">
      <c r="A1721" s="165" t="s">
        <v>11025</v>
      </c>
      <c r="B1721" s="1" t="s">
        <v>3563</v>
      </c>
    </row>
    <row r="1722" spans="1:2">
      <c r="A1722" s="165" t="s">
        <v>6243</v>
      </c>
      <c r="B1722" s="1" t="s">
        <v>3564</v>
      </c>
    </row>
    <row r="1723" spans="1:2">
      <c r="A1723" s="165" t="s">
        <v>11026</v>
      </c>
      <c r="B1723" s="1" t="s">
        <v>3564</v>
      </c>
    </row>
    <row r="1724" spans="1:2">
      <c r="A1724" s="165" t="s">
        <v>11027</v>
      </c>
      <c r="B1724" s="1" t="s">
        <v>3564</v>
      </c>
    </row>
    <row r="1725" spans="1:2">
      <c r="A1725" s="165" t="s">
        <v>11028</v>
      </c>
      <c r="B1725" s="1" t="s">
        <v>3564</v>
      </c>
    </row>
    <row r="1726" spans="1:2">
      <c r="A1726" s="165" t="s">
        <v>11029</v>
      </c>
      <c r="B1726" s="1" t="s">
        <v>3564</v>
      </c>
    </row>
    <row r="1727" spans="1:2">
      <c r="A1727" s="165" t="s">
        <v>6251</v>
      </c>
      <c r="B1727" s="1" t="s">
        <v>3565</v>
      </c>
    </row>
    <row r="1728" spans="1:2">
      <c r="A1728" s="165" t="s">
        <v>11030</v>
      </c>
      <c r="B1728" s="1" t="s">
        <v>3565</v>
      </c>
    </row>
    <row r="1729" spans="1:2">
      <c r="A1729" s="165" t="s">
        <v>11031</v>
      </c>
      <c r="B1729" s="1" t="s">
        <v>3565</v>
      </c>
    </row>
    <row r="1730" spans="1:2">
      <c r="A1730" s="165" t="s">
        <v>11032</v>
      </c>
      <c r="B1730" s="1" t="s">
        <v>3565</v>
      </c>
    </row>
    <row r="1731" spans="1:2">
      <c r="A1731" s="165" t="s">
        <v>11033</v>
      </c>
      <c r="B1731" s="1" t="s">
        <v>3565</v>
      </c>
    </row>
    <row r="1732" spans="1:2">
      <c r="A1732" s="165" t="s">
        <v>6259</v>
      </c>
      <c r="B1732" s="1" t="s">
        <v>3566</v>
      </c>
    </row>
    <row r="1733" spans="1:2">
      <c r="A1733" s="165" t="s">
        <v>11034</v>
      </c>
      <c r="B1733" s="1" t="s">
        <v>3566</v>
      </c>
    </row>
    <row r="1734" spans="1:2">
      <c r="A1734" s="165" t="s">
        <v>11035</v>
      </c>
      <c r="B1734" s="1" t="s">
        <v>3566</v>
      </c>
    </row>
    <row r="1735" spans="1:2">
      <c r="A1735" s="165" t="s">
        <v>11036</v>
      </c>
      <c r="B1735" s="1" t="s">
        <v>3566</v>
      </c>
    </row>
    <row r="1736" spans="1:2">
      <c r="A1736" s="165" t="s">
        <v>11037</v>
      </c>
      <c r="B1736" s="1" t="s">
        <v>3566</v>
      </c>
    </row>
    <row r="1737" spans="1:2">
      <c r="A1737" s="165" t="s">
        <v>6267</v>
      </c>
      <c r="B1737" s="1" t="s">
        <v>3567</v>
      </c>
    </row>
    <row r="1738" spans="1:2">
      <c r="A1738" s="165" t="s">
        <v>11038</v>
      </c>
      <c r="B1738" s="1" t="s">
        <v>3567</v>
      </c>
    </row>
    <row r="1739" spans="1:2">
      <c r="A1739" s="165" t="s">
        <v>11039</v>
      </c>
      <c r="B1739" s="1" t="s">
        <v>3567</v>
      </c>
    </row>
    <row r="1740" spans="1:2">
      <c r="A1740" s="165" t="s">
        <v>11040</v>
      </c>
      <c r="B1740" s="1" t="s">
        <v>3567</v>
      </c>
    </row>
    <row r="1741" spans="1:2">
      <c r="A1741" s="165" t="s">
        <v>11041</v>
      </c>
      <c r="B1741" s="1" t="s">
        <v>3567</v>
      </c>
    </row>
    <row r="1742" spans="1:2">
      <c r="A1742" s="165" t="s">
        <v>6275</v>
      </c>
      <c r="B1742" s="1" t="s">
        <v>3568</v>
      </c>
    </row>
    <row r="1743" spans="1:2">
      <c r="A1743" s="165" t="s">
        <v>11042</v>
      </c>
      <c r="B1743" s="1" t="s">
        <v>3568</v>
      </c>
    </row>
    <row r="1744" spans="1:2">
      <c r="A1744" s="165" t="s">
        <v>11043</v>
      </c>
      <c r="B1744" s="1" t="s">
        <v>3568</v>
      </c>
    </row>
    <row r="1745" spans="1:2">
      <c r="A1745" s="165" t="s">
        <v>11044</v>
      </c>
      <c r="B1745" s="1" t="s">
        <v>3568</v>
      </c>
    </row>
    <row r="1746" spans="1:2">
      <c r="A1746" s="165" t="s">
        <v>11045</v>
      </c>
      <c r="B1746" s="1" t="s">
        <v>3568</v>
      </c>
    </row>
    <row r="1747" spans="1:2">
      <c r="A1747" s="165" t="s">
        <v>6283</v>
      </c>
      <c r="B1747" s="1" t="s">
        <v>3569</v>
      </c>
    </row>
    <row r="1748" spans="1:2">
      <c r="A1748" s="165" t="s">
        <v>11046</v>
      </c>
      <c r="B1748" s="1" t="s">
        <v>3569</v>
      </c>
    </row>
    <row r="1749" spans="1:2">
      <c r="A1749" s="165" t="s">
        <v>11047</v>
      </c>
      <c r="B1749" s="1" t="s">
        <v>3569</v>
      </c>
    </row>
    <row r="1750" spans="1:2">
      <c r="A1750" s="165" t="s">
        <v>11048</v>
      </c>
      <c r="B1750" s="1" t="s">
        <v>3569</v>
      </c>
    </row>
    <row r="1751" spans="1:2">
      <c r="A1751" s="165" t="s">
        <v>11049</v>
      </c>
      <c r="B1751" s="1" t="s">
        <v>3569</v>
      </c>
    </row>
    <row r="1752" spans="1:2">
      <c r="A1752" s="165" t="s">
        <v>6291</v>
      </c>
      <c r="B1752" s="1" t="s">
        <v>3570</v>
      </c>
    </row>
    <row r="1753" spans="1:2">
      <c r="A1753" s="165" t="s">
        <v>11050</v>
      </c>
      <c r="B1753" s="1" t="s">
        <v>3570</v>
      </c>
    </row>
    <row r="1754" spans="1:2">
      <c r="A1754" s="165" t="s">
        <v>11051</v>
      </c>
      <c r="B1754" s="1" t="s">
        <v>3570</v>
      </c>
    </row>
    <row r="1755" spans="1:2">
      <c r="A1755" s="165" t="s">
        <v>11052</v>
      </c>
      <c r="B1755" s="1" t="s">
        <v>3570</v>
      </c>
    </row>
    <row r="1756" spans="1:2">
      <c r="A1756" s="165" t="s">
        <v>11053</v>
      </c>
      <c r="B1756" s="1" t="s">
        <v>3570</v>
      </c>
    </row>
    <row r="1757" spans="1:2">
      <c r="A1757" s="165" t="s">
        <v>6299</v>
      </c>
      <c r="B1757" s="1" t="s">
        <v>3571</v>
      </c>
    </row>
    <row r="1758" spans="1:2">
      <c r="A1758" s="165" t="s">
        <v>11054</v>
      </c>
      <c r="B1758" s="1" t="s">
        <v>3571</v>
      </c>
    </row>
    <row r="1759" spans="1:2">
      <c r="A1759" s="165" t="s">
        <v>11055</v>
      </c>
      <c r="B1759" s="1" t="s">
        <v>3571</v>
      </c>
    </row>
    <row r="1760" spans="1:2">
      <c r="A1760" s="165" t="s">
        <v>11056</v>
      </c>
      <c r="B1760" s="1" t="s">
        <v>3571</v>
      </c>
    </row>
    <row r="1761" spans="1:2">
      <c r="A1761" s="165" t="s">
        <v>11057</v>
      </c>
      <c r="B1761" s="1" t="s">
        <v>3571</v>
      </c>
    </row>
    <row r="1762" spans="1:2">
      <c r="A1762" s="165" t="s">
        <v>6307</v>
      </c>
      <c r="B1762" s="1" t="s">
        <v>3572</v>
      </c>
    </row>
    <row r="1763" spans="1:2">
      <c r="A1763" s="165" t="s">
        <v>11058</v>
      </c>
      <c r="B1763" s="1" t="s">
        <v>3572</v>
      </c>
    </row>
    <row r="1764" spans="1:2">
      <c r="A1764" s="165" t="s">
        <v>11059</v>
      </c>
      <c r="B1764" s="1" t="s">
        <v>3572</v>
      </c>
    </row>
    <row r="1765" spans="1:2">
      <c r="A1765" s="165" t="s">
        <v>11060</v>
      </c>
      <c r="B1765" s="1" t="s">
        <v>3572</v>
      </c>
    </row>
    <row r="1766" spans="1:2">
      <c r="A1766" s="165" t="s">
        <v>11061</v>
      </c>
      <c r="B1766" s="1" t="s">
        <v>3572</v>
      </c>
    </row>
    <row r="1767" spans="1:2">
      <c r="A1767" s="165" t="s">
        <v>6315</v>
      </c>
      <c r="B1767" s="1" t="s">
        <v>3573</v>
      </c>
    </row>
    <row r="1768" spans="1:2">
      <c r="A1768" s="165" t="s">
        <v>11062</v>
      </c>
      <c r="B1768" s="1" t="s">
        <v>3573</v>
      </c>
    </row>
    <row r="1769" spans="1:2">
      <c r="A1769" s="165" t="s">
        <v>11063</v>
      </c>
      <c r="B1769" s="1" t="s">
        <v>3573</v>
      </c>
    </row>
    <row r="1770" spans="1:2">
      <c r="A1770" s="165" t="s">
        <v>11064</v>
      </c>
      <c r="B1770" s="1" t="s">
        <v>3573</v>
      </c>
    </row>
    <row r="1771" spans="1:2">
      <c r="A1771" s="165" t="s">
        <v>11065</v>
      </c>
      <c r="B1771" s="1" t="s">
        <v>3573</v>
      </c>
    </row>
    <row r="1772" spans="1:2">
      <c r="A1772" s="165" t="s">
        <v>6323</v>
      </c>
      <c r="B1772" s="1" t="s">
        <v>3574</v>
      </c>
    </row>
    <row r="1773" spans="1:2">
      <c r="A1773" s="165" t="s">
        <v>11066</v>
      </c>
      <c r="B1773" s="1" t="s">
        <v>3574</v>
      </c>
    </row>
    <row r="1774" spans="1:2">
      <c r="A1774" s="165" t="s">
        <v>11067</v>
      </c>
      <c r="B1774" s="1" t="s">
        <v>3574</v>
      </c>
    </row>
    <row r="1775" spans="1:2">
      <c r="A1775" s="165" t="s">
        <v>11068</v>
      </c>
      <c r="B1775" s="1" t="s">
        <v>3574</v>
      </c>
    </row>
    <row r="1776" spans="1:2">
      <c r="A1776" s="165" t="s">
        <v>11069</v>
      </c>
      <c r="B1776" s="1" t="s">
        <v>3574</v>
      </c>
    </row>
    <row r="1777" spans="1:2">
      <c r="A1777" s="165" t="s">
        <v>6331</v>
      </c>
      <c r="B1777" s="1" t="s">
        <v>3575</v>
      </c>
    </row>
    <row r="1778" spans="1:2">
      <c r="A1778" s="165" t="s">
        <v>11070</v>
      </c>
      <c r="B1778" s="1" t="s">
        <v>3575</v>
      </c>
    </row>
    <row r="1779" spans="1:2">
      <c r="A1779" s="165" t="s">
        <v>11071</v>
      </c>
      <c r="B1779" s="1" t="s">
        <v>3575</v>
      </c>
    </row>
    <row r="1780" spans="1:2">
      <c r="A1780" s="165" t="s">
        <v>11072</v>
      </c>
      <c r="B1780" s="1" t="s">
        <v>3575</v>
      </c>
    </row>
    <row r="1781" spans="1:2">
      <c r="A1781" s="165" t="s">
        <v>11073</v>
      </c>
      <c r="B1781" s="1" t="s">
        <v>3575</v>
      </c>
    </row>
  </sheetData>
  <autoFilter ref="A1:B357" xr:uid="{00000000-0009-0000-0000-000003000000}"/>
  <sortState xmlns:xlrd2="http://schemas.microsoft.com/office/spreadsheetml/2017/richdata2" ref="F2:F112">
    <sortCondition ref="F2:F112"/>
  </sortState>
  <conditionalFormatting sqref="A338:A1048576 A1 A304:A321 A202:A286 A130:A193">
    <cfRule type="duplicateValues" dxfId="8918" priority="17"/>
  </conditionalFormatting>
  <conditionalFormatting sqref="A299:A303">
    <cfRule type="duplicateValues" dxfId="8917" priority="16"/>
  </conditionalFormatting>
  <conditionalFormatting sqref="A338:A1048576 A1 A299:A321 A202:A286 A130:A193">
    <cfRule type="duplicateValues" dxfId="8916" priority="15"/>
  </conditionalFormatting>
  <conditionalFormatting sqref="A287:A298">
    <cfRule type="duplicateValues" dxfId="8915" priority="14"/>
  </conditionalFormatting>
  <conditionalFormatting sqref="A287:A298">
    <cfRule type="duplicateValues" dxfId="8914" priority="13"/>
  </conditionalFormatting>
  <conditionalFormatting sqref="A194:A201">
    <cfRule type="duplicateValues" dxfId="8913" priority="12"/>
  </conditionalFormatting>
  <conditionalFormatting sqref="A194:A201">
    <cfRule type="duplicateValues" dxfId="8912" priority="11"/>
  </conditionalFormatting>
  <conditionalFormatting sqref="B88:B100">
    <cfRule type="duplicateValues" dxfId="8911" priority="6"/>
  </conditionalFormatting>
  <conditionalFormatting sqref="B79:B86">
    <cfRule type="duplicateValues" dxfId="8910" priority="3"/>
  </conditionalFormatting>
  <conditionalFormatting sqref="B84:B86">
    <cfRule type="duplicateValues" dxfId="8909" priority="4"/>
  </conditionalFormatting>
  <conditionalFormatting sqref="B87">
    <cfRule type="duplicateValues" dxfId="8908" priority="1"/>
  </conditionalFormatting>
  <conditionalFormatting sqref="B87">
    <cfRule type="duplicateValues" dxfId="8907" priority="2"/>
  </conditionalFormatting>
  <conditionalFormatting sqref="B101:B129">
    <cfRule type="duplicateValues" dxfId="8906" priority="273"/>
  </conditionalFormatting>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1267" r:id="rId4" name="Button 3">
              <controlPr locked="0" defaultSize="0" print="0" autoFill="0" autoPict="0" macro="[0]!GENERACATDETALLADO">
                <anchor>
                  <from>
                    <xdr:col>3</xdr:col>
                    <xdr:colOff>295275</xdr:colOff>
                    <xdr:row>2</xdr:row>
                    <xdr:rowOff>76200</xdr:rowOff>
                  </from>
                  <to>
                    <xdr:col>4</xdr:col>
                    <xdr:colOff>28575</xdr:colOff>
                    <xdr:row>5</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filterMode="1">
    <tabColor rgb="FF92D050"/>
  </sheetPr>
  <dimension ref="A1:X3871"/>
  <sheetViews>
    <sheetView topLeftCell="A863" zoomScale="90" zoomScaleNormal="90" workbookViewId="0">
      <selection activeCell="C4" sqref="C4:F4"/>
    </sheetView>
  </sheetViews>
  <sheetFormatPr baseColWidth="10" defaultColWidth="11.42578125" defaultRowHeight="15"/>
  <cols>
    <col min="1" max="1" width="23" style="153" customWidth="1"/>
    <col min="2" max="2" width="51.5703125" style="153" customWidth="1"/>
    <col min="3" max="3" width="18.5703125" style="153" customWidth="1"/>
    <col min="4" max="4" width="16" style="153" bestFit="1" customWidth="1"/>
    <col min="5" max="5" width="15.5703125" style="153" customWidth="1"/>
    <col min="6" max="6" width="21.140625" style="153" customWidth="1"/>
    <col min="7" max="16" width="30.42578125" style="153" bestFit="1" customWidth="1"/>
    <col min="17" max="17" width="7" style="153" bestFit="1" customWidth="1"/>
    <col min="18" max="18" width="13.28515625" style="153" bestFit="1" customWidth="1"/>
    <col min="19" max="19" width="6.7109375" style="153" bestFit="1" customWidth="1"/>
    <col min="20" max="21" width="7" style="153" bestFit="1" customWidth="1"/>
    <col min="22" max="22" width="11.42578125" style="153" bestFit="1" customWidth="1"/>
    <col min="23" max="23" width="8.85546875" style="153" bestFit="1" customWidth="1"/>
    <col min="24" max="25" width="7" style="153" bestFit="1" customWidth="1"/>
    <col min="26" max="26" width="13.28515625" style="153" bestFit="1" customWidth="1"/>
    <col min="27" max="27" width="10.7109375" style="153" bestFit="1" customWidth="1"/>
    <col min="28" max="30" width="15.5703125" style="153" bestFit="1" customWidth="1"/>
    <col min="31" max="942" width="22.42578125" style="153" bestFit="1" customWidth="1"/>
    <col min="943" max="943" width="12.42578125" style="153" bestFit="1" customWidth="1"/>
    <col min="944" max="16384" width="11.42578125" style="153"/>
  </cols>
  <sheetData>
    <row r="1" spans="1:24" s="148" customFormat="1" ht="36">
      <c r="A1" s="339"/>
      <c r="B1" s="152"/>
      <c r="C1" s="340" t="str">
        <f>+CONTROLPRESUPUESTO!B1</f>
        <v>H. AYUNTAMIENTO DE SAN LUIS ACATLAN</v>
      </c>
      <c r="D1" s="339"/>
      <c r="E1" s="339"/>
      <c r="F1" s="339"/>
      <c r="G1" s="147"/>
      <c r="H1" s="147"/>
    </row>
    <row r="2" spans="1:24" s="148" customFormat="1" ht="31.5">
      <c r="A2" s="341"/>
      <c r="B2" s="152"/>
      <c r="C2" s="341" t="str">
        <f>+CONTROLPRESUPUESTO!B2</f>
        <v>PRESUPUESTO DE EGRESOS</v>
      </c>
      <c r="D2" s="341"/>
      <c r="E2" s="341"/>
      <c r="F2" s="341"/>
      <c r="G2" s="149"/>
      <c r="H2" s="149"/>
      <c r="X2" s="148" t="s">
        <v>757</v>
      </c>
    </row>
    <row r="3" spans="1:24" s="148" customFormat="1" ht="31.5">
      <c r="A3" s="152"/>
      <c r="B3" s="152"/>
      <c r="C3" s="341" t="str">
        <f>+CONTROLPRESUPUESTO!B3</f>
        <v>DEL EJERCICIO 2025</v>
      </c>
      <c r="D3" s="152"/>
      <c r="E3" s="152"/>
      <c r="F3" s="152"/>
      <c r="X3" s="148" t="s">
        <v>2571</v>
      </c>
    </row>
    <row r="4" spans="1:24" ht="30">
      <c r="A4" s="151"/>
      <c r="B4" s="342" t="s">
        <v>2571</v>
      </c>
      <c r="C4" s="369" t="s">
        <v>6</v>
      </c>
      <c r="D4" s="370"/>
      <c r="E4" s="370"/>
      <c r="F4" s="370"/>
      <c r="X4" s="153" t="s">
        <v>758</v>
      </c>
    </row>
    <row r="5" spans="1:24" ht="19.899999999999999" customHeight="1">
      <c r="A5" s="151"/>
      <c r="B5" s="151"/>
      <c r="C5" s="151"/>
      <c r="D5" s="151"/>
      <c r="E5" s="151"/>
      <c r="F5" s="344">
        <f>VLOOKUP(C4,CATALOGOS!AF2:AG954,2,0)</f>
        <v>300</v>
      </c>
      <c r="X5" s="153" t="s">
        <v>759</v>
      </c>
    </row>
    <row r="6" spans="1:24">
      <c r="A6" s="358"/>
      <c r="B6" s="358"/>
      <c r="C6" s="345" t="s">
        <v>506</v>
      </c>
      <c r="D6" s="358"/>
      <c r="E6" s="358"/>
      <c r="F6" s="358"/>
    </row>
    <row r="7" spans="1:24" s="150" customFormat="1" ht="25.5">
      <c r="A7" s="338" t="s">
        <v>455</v>
      </c>
      <c r="B7" s="338" t="s">
        <v>444</v>
      </c>
      <c r="C7" s="338" t="s">
        <v>3258</v>
      </c>
      <c r="D7" s="338" t="s">
        <v>3259</v>
      </c>
      <c r="E7" s="338" t="s">
        <v>3260</v>
      </c>
      <c r="F7" s="338" t="s">
        <v>3261</v>
      </c>
      <c r="G7" s="153"/>
      <c r="H7" s="153"/>
      <c r="I7" s="343">
        <f>DATOS!F1</f>
        <v>1335433.3199999998</v>
      </c>
    </row>
    <row r="8" spans="1:24">
      <c r="A8" s="346"/>
      <c r="B8" s="151" t="s">
        <v>17</v>
      </c>
      <c r="C8" s="347">
        <v>43401673.414800011</v>
      </c>
      <c r="D8" s="347">
        <v>0</v>
      </c>
      <c r="E8" s="347">
        <v>0</v>
      </c>
      <c r="F8" s="347">
        <v>43401673.414800011</v>
      </c>
      <c r="G8" s="151">
        <f>LEN(A8)</f>
        <v>0</v>
      </c>
      <c r="I8" s="348">
        <f>I7-I9</f>
        <v>-42066240.09480001</v>
      </c>
    </row>
    <row r="9" spans="1:24" hidden="1">
      <c r="A9" s="346"/>
      <c r="B9" s="151" t="s">
        <v>454</v>
      </c>
      <c r="C9" s="347"/>
      <c r="D9" s="347"/>
      <c r="E9" s="347"/>
      <c r="F9" s="347"/>
      <c r="G9" s="151">
        <f t="shared" ref="G9:G72" si="0">LEN(A9)</f>
        <v>0</v>
      </c>
      <c r="I9" s="348">
        <f>GETPIVOTDATA(" TOTAL DEL PRESUPUESTO",$A$6,"CUENTA","","NOMBRE","GASTOS Y OTRAS PERDIDAS")</f>
        <v>43401673.414800011</v>
      </c>
    </row>
    <row r="10" spans="1:24">
      <c r="A10" s="346" t="s">
        <v>464</v>
      </c>
      <c r="B10" s="151" t="s">
        <v>442</v>
      </c>
      <c r="C10" s="347">
        <v>43401673.414800011</v>
      </c>
      <c r="D10" s="347">
        <v>0</v>
      </c>
      <c r="E10" s="347">
        <v>0</v>
      </c>
      <c r="F10" s="347">
        <v>43401673.414800011</v>
      </c>
      <c r="G10" s="151">
        <f t="shared" si="0"/>
        <v>1</v>
      </c>
    </row>
    <row r="11" spans="1:24">
      <c r="A11" s="346" t="s">
        <v>2584</v>
      </c>
      <c r="B11" s="151" t="s">
        <v>518</v>
      </c>
      <c r="C11" s="347">
        <v>17632630.924800012</v>
      </c>
      <c r="D11" s="347">
        <v>0</v>
      </c>
      <c r="E11" s="347">
        <v>0</v>
      </c>
      <c r="F11" s="347">
        <v>17632630.924800012</v>
      </c>
      <c r="G11" s="151">
        <f t="shared" si="0"/>
        <v>3</v>
      </c>
    </row>
    <row r="12" spans="1:24" ht="30">
      <c r="A12" s="346" t="s">
        <v>2664</v>
      </c>
      <c r="B12" s="151" t="s">
        <v>7452</v>
      </c>
      <c r="C12" s="347">
        <v>16194542.160000009</v>
      </c>
      <c r="D12" s="347">
        <v>0</v>
      </c>
      <c r="E12" s="347">
        <v>0</v>
      </c>
      <c r="F12" s="347">
        <v>16194542.160000009</v>
      </c>
      <c r="G12" s="151">
        <f t="shared" si="0"/>
        <v>5</v>
      </c>
    </row>
    <row r="13" spans="1:24" hidden="1">
      <c r="A13" s="346" t="s">
        <v>7453</v>
      </c>
      <c r="B13" s="151" t="s">
        <v>3262</v>
      </c>
      <c r="C13" s="347">
        <v>0</v>
      </c>
      <c r="D13" s="347">
        <v>0</v>
      </c>
      <c r="E13" s="347">
        <v>0</v>
      </c>
      <c r="F13" s="347">
        <v>0</v>
      </c>
      <c r="G13" s="151">
        <f t="shared" si="0"/>
        <v>9</v>
      </c>
    </row>
    <row r="14" spans="1:24" hidden="1">
      <c r="A14" s="346" t="s">
        <v>7808</v>
      </c>
      <c r="B14" s="151" t="s">
        <v>777</v>
      </c>
      <c r="C14" s="347">
        <v>0</v>
      </c>
      <c r="D14" s="347">
        <v>0</v>
      </c>
      <c r="E14" s="347">
        <v>0</v>
      </c>
      <c r="F14" s="347">
        <v>0</v>
      </c>
      <c r="G14" s="151">
        <f t="shared" si="0"/>
        <v>13</v>
      </c>
    </row>
    <row r="15" spans="1:24" hidden="1">
      <c r="A15" s="356" t="s">
        <v>3576</v>
      </c>
      <c r="B15" s="153" t="s">
        <v>3262</v>
      </c>
      <c r="C15" s="357">
        <v>0</v>
      </c>
      <c r="D15" s="357">
        <v>0</v>
      </c>
      <c r="E15" s="357">
        <v>0</v>
      </c>
      <c r="F15" s="357">
        <v>0</v>
      </c>
      <c r="G15" s="153">
        <f t="shared" si="0"/>
        <v>17</v>
      </c>
    </row>
    <row r="16" spans="1:24" hidden="1">
      <c r="A16" s="346" t="s">
        <v>8302</v>
      </c>
      <c r="B16" s="151" t="s">
        <v>8303</v>
      </c>
      <c r="C16" s="347">
        <v>0</v>
      </c>
      <c r="D16" s="347">
        <v>0</v>
      </c>
      <c r="E16" s="347">
        <v>0</v>
      </c>
      <c r="F16" s="347">
        <v>0</v>
      </c>
      <c r="G16" s="151">
        <f t="shared" si="0"/>
        <v>13</v>
      </c>
    </row>
    <row r="17" spans="1:7" hidden="1">
      <c r="A17" s="356" t="s">
        <v>9708</v>
      </c>
      <c r="B17" s="153" t="s">
        <v>3262</v>
      </c>
      <c r="C17" s="357">
        <v>0</v>
      </c>
      <c r="D17" s="357">
        <v>0</v>
      </c>
      <c r="E17" s="357">
        <v>0</v>
      </c>
      <c r="F17" s="357">
        <v>0</v>
      </c>
      <c r="G17" s="153">
        <f t="shared" si="0"/>
        <v>17</v>
      </c>
    </row>
    <row r="18" spans="1:7" hidden="1">
      <c r="A18" s="346" t="s">
        <v>8304</v>
      </c>
      <c r="B18" s="151" t="s">
        <v>3202</v>
      </c>
      <c r="C18" s="347">
        <v>0</v>
      </c>
      <c r="D18" s="347">
        <v>0</v>
      </c>
      <c r="E18" s="347">
        <v>0</v>
      </c>
      <c r="F18" s="347">
        <v>0</v>
      </c>
      <c r="G18" s="151">
        <f t="shared" si="0"/>
        <v>13</v>
      </c>
    </row>
    <row r="19" spans="1:7" hidden="1">
      <c r="A19" s="356" t="s">
        <v>9709</v>
      </c>
      <c r="B19" s="153" t="s">
        <v>3262</v>
      </c>
      <c r="C19" s="357">
        <v>0</v>
      </c>
      <c r="D19" s="357">
        <v>0</v>
      </c>
      <c r="E19" s="357">
        <v>0</v>
      </c>
      <c r="F19" s="357">
        <v>0</v>
      </c>
      <c r="G19" s="153">
        <f t="shared" si="0"/>
        <v>17</v>
      </c>
    </row>
    <row r="20" spans="1:7" hidden="1">
      <c r="A20" s="346" t="s">
        <v>8305</v>
      </c>
      <c r="B20" s="151" t="s">
        <v>8303</v>
      </c>
      <c r="C20" s="347">
        <v>0</v>
      </c>
      <c r="D20" s="347">
        <v>0</v>
      </c>
      <c r="E20" s="347">
        <v>0</v>
      </c>
      <c r="F20" s="347">
        <v>0</v>
      </c>
      <c r="G20" s="151">
        <f t="shared" si="0"/>
        <v>13</v>
      </c>
    </row>
    <row r="21" spans="1:7" hidden="1">
      <c r="A21" s="356" t="s">
        <v>9710</v>
      </c>
      <c r="B21" s="153" t="s">
        <v>3262</v>
      </c>
      <c r="C21" s="357">
        <v>0</v>
      </c>
      <c r="D21" s="357">
        <v>0</v>
      </c>
      <c r="E21" s="357">
        <v>0</v>
      </c>
      <c r="F21" s="357">
        <v>0</v>
      </c>
      <c r="G21" s="153">
        <f t="shared" si="0"/>
        <v>17</v>
      </c>
    </row>
    <row r="22" spans="1:7" hidden="1">
      <c r="A22" s="346" t="s">
        <v>8306</v>
      </c>
      <c r="B22" s="151" t="s">
        <v>8307</v>
      </c>
      <c r="C22" s="347">
        <v>0</v>
      </c>
      <c r="D22" s="347">
        <v>0</v>
      </c>
      <c r="E22" s="347">
        <v>0</v>
      </c>
      <c r="F22" s="347">
        <v>0</v>
      </c>
      <c r="G22" s="151">
        <f t="shared" si="0"/>
        <v>13</v>
      </c>
    </row>
    <row r="23" spans="1:7" hidden="1">
      <c r="A23" s="356" t="s">
        <v>9711</v>
      </c>
      <c r="B23" s="153" t="s">
        <v>3262</v>
      </c>
      <c r="C23" s="357">
        <v>0</v>
      </c>
      <c r="D23" s="357">
        <v>0</v>
      </c>
      <c r="E23" s="357">
        <v>0</v>
      </c>
      <c r="F23" s="357">
        <v>0</v>
      </c>
      <c r="G23" s="153">
        <f t="shared" si="0"/>
        <v>17</v>
      </c>
    </row>
    <row r="24" spans="1:7" hidden="1">
      <c r="A24" s="346" t="s">
        <v>7454</v>
      </c>
      <c r="B24" s="151" t="s">
        <v>21</v>
      </c>
      <c r="C24" s="347">
        <v>0</v>
      </c>
      <c r="D24" s="347">
        <v>0</v>
      </c>
      <c r="E24" s="347">
        <v>0</v>
      </c>
      <c r="F24" s="347">
        <v>0</v>
      </c>
      <c r="G24" s="151">
        <f t="shared" si="0"/>
        <v>9</v>
      </c>
    </row>
    <row r="25" spans="1:7" hidden="1">
      <c r="A25" s="346" t="s">
        <v>7809</v>
      </c>
      <c r="B25" s="151" t="s">
        <v>777</v>
      </c>
      <c r="C25" s="347">
        <v>0</v>
      </c>
      <c r="D25" s="347">
        <v>0</v>
      </c>
      <c r="E25" s="347">
        <v>0</v>
      </c>
      <c r="F25" s="347">
        <v>0</v>
      </c>
      <c r="G25" s="151">
        <f t="shared" si="0"/>
        <v>13</v>
      </c>
    </row>
    <row r="26" spans="1:7" hidden="1">
      <c r="A26" s="356" t="s">
        <v>3584</v>
      </c>
      <c r="B26" s="153" t="s">
        <v>21</v>
      </c>
      <c r="C26" s="357">
        <v>0</v>
      </c>
      <c r="D26" s="357">
        <v>0</v>
      </c>
      <c r="E26" s="357">
        <v>0</v>
      </c>
      <c r="F26" s="357">
        <v>0</v>
      </c>
      <c r="G26" s="153">
        <f t="shared" si="0"/>
        <v>17</v>
      </c>
    </row>
    <row r="27" spans="1:7" hidden="1">
      <c r="A27" s="346" t="s">
        <v>8308</v>
      </c>
      <c r="B27" s="151" t="s">
        <v>8303</v>
      </c>
      <c r="C27" s="347">
        <v>0</v>
      </c>
      <c r="D27" s="347">
        <v>0</v>
      </c>
      <c r="E27" s="347">
        <v>0</v>
      </c>
      <c r="F27" s="347">
        <v>0</v>
      </c>
      <c r="G27" s="151">
        <f t="shared" si="0"/>
        <v>13</v>
      </c>
    </row>
    <row r="28" spans="1:7" hidden="1">
      <c r="A28" s="356" t="s">
        <v>9712</v>
      </c>
      <c r="B28" s="153" t="s">
        <v>21</v>
      </c>
      <c r="C28" s="357">
        <v>0</v>
      </c>
      <c r="D28" s="357">
        <v>0</v>
      </c>
      <c r="E28" s="357">
        <v>0</v>
      </c>
      <c r="F28" s="357">
        <v>0</v>
      </c>
      <c r="G28" s="153">
        <f t="shared" si="0"/>
        <v>17</v>
      </c>
    </row>
    <row r="29" spans="1:7" hidden="1">
      <c r="A29" s="346" t="s">
        <v>8309</v>
      </c>
      <c r="B29" s="151" t="s">
        <v>3202</v>
      </c>
      <c r="C29" s="347">
        <v>0</v>
      </c>
      <c r="D29" s="347">
        <v>0</v>
      </c>
      <c r="E29" s="347">
        <v>0</v>
      </c>
      <c r="F29" s="347">
        <v>0</v>
      </c>
      <c r="G29" s="151">
        <f t="shared" si="0"/>
        <v>13</v>
      </c>
    </row>
    <row r="30" spans="1:7" hidden="1">
      <c r="A30" s="356" t="s">
        <v>9713</v>
      </c>
      <c r="B30" s="153" t="s">
        <v>21</v>
      </c>
      <c r="C30" s="357">
        <v>0</v>
      </c>
      <c r="D30" s="357">
        <v>0</v>
      </c>
      <c r="E30" s="357">
        <v>0</v>
      </c>
      <c r="F30" s="357">
        <v>0</v>
      </c>
      <c r="G30" s="153">
        <f t="shared" si="0"/>
        <v>17</v>
      </c>
    </row>
    <row r="31" spans="1:7" hidden="1">
      <c r="A31" s="346" t="s">
        <v>8310</v>
      </c>
      <c r="B31" s="151" t="s">
        <v>8303</v>
      </c>
      <c r="C31" s="347">
        <v>0</v>
      </c>
      <c r="D31" s="347">
        <v>0</v>
      </c>
      <c r="E31" s="347">
        <v>0</v>
      </c>
      <c r="F31" s="347">
        <v>0</v>
      </c>
      <c r="G31" s="151">
        <f t="shared" si="0"/>
        <v>13</v>
      </c>
    </row>
    <row r="32" spans="1:7" hidden="1">
      <c r="A32" s="356" t="s">
        <v>9714</v>
      </c>
      <c r="B32" s="153" t="s">
        <v>21</v>
      </c>
      <c r="C32" s="357">
        <v>0</v>
      </c>
      <c r="D32" s="357">
        <v>0</v>
      </c>
      <c r="E32" s="357">
        <v>0</v>
      </c>
      <c r="F32" s="357">
        <v>0</v>
      </c>
      <c r="G32" s="153">
        <f t="shared" si="0"/>
        <v>17</v>
      </c>
    </row>
    <row r="33" spans="1:7" hidden="1">
      <c r="A33" s="346" t="s">
        <v>8311</v>
      </c>
      <c r="B33" s="151" t="s">
        <v>8307</v>
      </c>
      <c r="C33" s="347">
        <v>0</v>
      </c>
      <c r="D33" s="347">
        <v>0</v>
      </c>
      <c r="E33" s="347">
        <v>0</v>
      </c>
      <c r="F33" s="347">
        <v>0</v>
      </c>
      <c r="G33" s="151">
        <f t="shared" si="0"/>
        <v>13</v>
      </c>
    </row>
    <row r="34" spans="1:7" hidden="1">
      <c r="A34" s="356" t="s">
        <v>9715</v>
      </c>
      <c r="B34" s="153" t="s">
        <v>21</v>
      </c>
      <c r="C34" s="357">
        <v>0</v>
      </c>
      <c r="D34" s="357">
        <v>0</v>
      </c>
      <c r="E34" s="357">
        <v>0</v>
      </c>
      <c r="F34" s="357">
        <v>0</v>
      </c>
      <c r="G34" s="153">
        <f t="shared" si="0"/>
        <v>17</v>
      </c>
    </row>
    <row r="35" spans="1:7">
      <c r="A35" s="346" t="s">
        <v>6626</v>
      </c>
      <c r="B35" s="151" t="s">
        <v>3263</v>
      </c>
      <c r="C35" s="347">
        <v>16194542.160000009</v>
      </c>
      <c r="D35" s="347">
        <v>0</v>
      </c>
      <c r="E35" s="347">
        <v>0</v>
      </c>
      <c r="F35" s="347">
        <v>16194542.160000009</v>
      </c>
      <c r="G35" s="151">
        <f t="shared" si="0"/>
        <v>9</v>
      </c>
    </row>
    <row r="36" spans="1:7" hidden="1">
      <c r="A36" s="346" t="s">
        <v>6627</v>
      </c>
      <c r="B36" s="151" t="s">
        <v>777</v>
      </c>
      <c r="C36" s="347">
        <v>0</v>
      </c>
      <c r="D36" s="347">
        <v>0</v>
      </c>
      <c r="E36" s="347">
        <v>0</v>
      </c>
      <c r="F36" s="347">
        <v>0</v>
      </c>
      <c r="G36" s="151">
        <f t="shared" si="0"/>
        <v>13</v>
      </c>
    </row>
    <row r="37" spans="1:7" hidden="1">
      <c r="A37" s="356" t="s">
        <v>3212</v>
      </c>
      <c r="B37" s="153" t="s">
        <v>3263</v>
      </c>
      <c r="C37" s="357">
        <v>0</v>
      </c>
      <c r="D37" s="357">
        <v>0</v>
      </c>
      <c r="E37" s="357">
        <v>0</v>
      </c>
      <c r="F37" s="357">
        <v>0</v>
      </c>
      <c r="G37" s="153">
        <f t="shared" si="0"/>
        <v>17</v>
      </c>
    </row>
    <row r="38" spans="1:7" hidden="1">
      <c r="A38" s="346" t="s">
        <v>8312</v>
      </c>
      <c r="B38" s="151" t="s">
        <v>8303</v>
      </c>
      <c r="C38" s="347">
        <v>0</v>
      </c>
      <c r="D38" s="347">
        <v>0</v>
      </c>
      <c r="E38" s="347">
        <v>0</v>
      </c>
      <c r="F38" s="347">
        <v>0</v>
      </c>
      <c r="G38" s="151">
        <f t="shared" si="0"/>
        <v>13</v>
      </c>
    </row>
    <row r="39" spans="1:7" hidden="1">
      <c r="A39" s="356" t="s">
        <v>9716</v>
      </c>
      <c r="B39" s="153" t="s">
        <v>3263</v>
      </c>
      <c r="C39" s="357">
        <v>0</v>
      </c>
      <c r="D39" s="357">
        <v>0</v>
      </c>
      <c r="E39" s="357">
        <v>0</v>
      </c>
      <c r="F39" s="357">
        <v>0</v>
      </c>
      <c r="G39" s="153">
        <f t="shared" si="0"/>
        <v>17</v>
      </c>
    </row>
    <row r="40" spans="1:7">
      <c r="A40" s="346" t="s">
        <v>8313</v>
      </c>
      <c r="B40" s="151" t="s">
        <v>3202</v>
      </c>
      <c r="C40" s="347">
        <v>16194542.160000009</v>
      </c>
      <c r="D40" s="347">
        <v>0</v>
      </c>
      <c r="E40" s="347">
        <v>0</v>
      </c>
      <c r="F40" s="347">
        <v>16194542.160000009</v>
      </c>
      <c r="G40" s="151">
        <f t="shared" si="0"/>
        <v>13</v>
      </c>
    </row>
    <row r="41" spans="1:7">
      <c r="A41" s="356" t="s">
        <v>8293</v>
      </c>
      <c r="B41" s="153" t="s">
        <v>3263</v>
      </c>
      <c r="C41" s="357">
        <v>16194542.160000009</v>
      </c>
      <c r="D41" s="357">
        <v>0</v>
      </c>
      <c r="E41" s="357">
        <v>0</v>
      </c>
      <c r="F41" s="357">
        <v>16194542.160000009</v>
      </c>
      <c r="G41" s="153">
        <f t="shared" si="0"/>
        <v>17</v>
      </c>
    </row>
    <row r="42" spans="1:7" hidden="1">
      <c r="A42" s="346" t="s">
        <v>8314</v>
      </c>
      <c r="B42" s="151" t="s">
        <v>8303</v>
      </c>
      <c r="C42" s="347">
        <v>0</v>
      </c>
      <c r="D42" s="347">
        <v>0</v>
      </c>
      <c r="E42" s="347">
        <v>0</v>
      </c>
      <c r="F42" s="347">
        <v>0</v>
      </c>
      <c r="G42" s="151">
        <f t="shared" si="0"/>
        <v>13</v>
      </c>
    </row>
    <row r="43" spans="1:7" hidden="1">
      <c r="A43" s="356" t="s">
        <v>9717</v>
      </c>
      <c r="B43" s="153" t="s">
        <v>3263</v>
      </c>
      <c r="C43" s="357">
        <v>0</v>
      </c>
      <c r="D43" s="357">
        <v>0</v>
      </c>
      <c r="E43" s="357">
        <v>0</v>
      </c>
      <c r="F43" s="357">
        <v>0</v>
      </c>
      <c r="G43" s="153">
        <f t="shared" si="0"/>
        <v>17</v>
      </c>
    </row>
    <row r="44" spans="1:7" hidden="1">
      <c r="A44" s="346" t="s">
        <v>8315</v>
      </c>
      <c r="B44" s="151" t="s">
        <v>8307</v>
      </c>
      <c r="C44" s="347">
        <v>0</v>
      </c>
      <c r="D44" s="347">
        <v>0</v>
      </c>
      <c r="E44" s="347">
        <v>0</v>
      </c>
      <c r="F44" s="347">
        <v>0</v>
      </c>
      <c r="G44" s="151">
        <f t="shared" si="0"/>
        <v>13</v>
      </c>
    </row>
    <row r="45" spans="1:7" hidden="1">
      <c r="A45" s="356" t="s">
        <v>9718</v>
      </c>
      <c r="B45" s="153" t="s">
        <v>3263</v>
      </c>
      <c r="C45" s="357">
        <v>0</v>
      </c>
      <c r="D45" s="357">
        <v>0</v>
      </c>
      <c r="E45" s="357">
        <v>0</v>
      </c>
      <c r="F45" s="357">
        <v>0</v>
      </c>
      <c r="G45" s="153">
        <f t="shared" si="0"/>
        <v>17</v>
      </c>
    </row>
    <row r="46" spans="1:7" ht="30" hidden="1">
      <c r="A46" s="346" t="s">
        <v>7455</v>
      </c>
      <c r="B46" s="151" t="s">
        <v>3264</v>
      </c>
      <c r="C46" s="347">
        <v>0</v>
      </c>
      <c r="D46" s="347">
        <v>0</v>
      </c>
      <c r="E46" s="347">
        <v>0</v>
      </c>
      <c r="F46" s="347">
        <v>0</v>
      </c>
      <c r="G46" s="151">
        <f t="shared" si="0"/>
        <v>9</v>
      </c>
    </row>
    <row r="47" spans="1:7" hidden="1">
      <c r="A47" s="346" t="s">
        <v>7810</v>
      </c>
      <c r="B47" s="151" t="s">
        <v>777</v>
      </c>
      <c r="C47" s="347">
        <v>0</v>
      </c>
      <c r="D47" s="347">
        <v>0</v>
      </c>
      <c r="E47" s="347">
        <v>0</v>
      </c>
      <c r="F47" s="347">
        <v>0</v>
      </c>
      <c r="G47" s="151">
        <f t="shared" si="0"/>
        <v>13</v>
      </c>
    </row>
    <row r="48" spans="1:7" ht="30" hidden="1">
      <c r="A48" s="356" t="s">
        <v>3598</v>
      </c>
      <c r="B48" s="153" t="s">
        <v>3264</v>
      </c>
      <c r="C48" s="357">
        <v>0</v>
      </c>
      <c r="D48" s="357">
        <v>0</v>
      </c>
      <c r="E48" s="357">
        <v>0</v>
      </c>
      <c r="F48" s="357">
        <v>0</v>
      </c>
      <c r="G48" s="153">
        <f t="shared" si="0"/>
        <v>17</v>
      </c>
    </row>
    <row r="49" spans="1:7" hidden="1">
      <c r="A49" s="346" t="s">
        <v>8316</v>
      </c>
      <c r="B49" s="151" t="s">
        <v>8303</v>
      </c>
      <c r="C49" s="347">
        <v>0</v>
      </c>
      <c r="D49" s="347">
        <v>0</v>
      </c>
      <c r="E49" s="347">
        <v>0</v>
      </c>
      <c r="F49" s="347">
        <v>0</v>
      </c>
      <c r="G49" s="151">
        <f t="shared" si="0"/>
        <v>13</v>
      </c>
    </row>
    <row r="50" spans="1:7" ht="30" hidden="1">
      <c r="A50" s="356" t="s">
        <v>9719</v>
      </c>
      <c r="B50" s="153" t="s">
        <v>3264</v>
      </c>
      <c r="C50" s="357">
        <v>0</v>
      </c>
      <c r="D50" s="357">
        <v>0</v>
      </c>
      <c r="E50" s="357">
        <v>0</v>
      </c>
      <c r="F50" s="357">
        <v>0</v>
      </c>
      <c r="G50" s="153">
        <f t="shared" si="0"/>
        <v>17</v>
      </c>
    </row>
    <row r="51" spans="1:7" hidden="1">
      <c r="A51" s="346" t="s">
        <v>8317</v>
      </c>
      <c r="B51" s="151" t="s">
        <v>3202</v>
      </c>
      <c r="C51" s="347">
        <v>0</v>
      </c>
      <c r="D51" s="347">
        <v>0</v>
      </c>
      <c r="E51" s="347">
        <v>0</v>
      </c>
      <c r="F51" s="347">
        <v>0</v>
      </c>
      <c r="G51" s="151">
        <f t="shared" si="0"/>
        <v>13</v>
      </c>
    </row>
    <row r="52" spans="1:7" ht="30" hidden="1">
      <c r="A52" s="356" t="s">
        <v>9720</v>
      </c>
      <c r="B52" s="153" t="s">
        <v>3264</v>
      </c>
      <c r="C52" s="357">
        <v>0</v>
      </c>
      <c r="D52" s="357">
        <v>0</v>
      </c>
      <c r="E52" s="357">
        <v>0</v>
      </c>
      <c r="F52" s="357">
        <v>0</v>
      </c>
      <c r="G52" s="153">
        <f t="shared" si="0"/>
        <v>17</v>
      </c>
    </row>
    <row r="53" spans="1:7" hidden="1">
      <c r="A53" s="346" t="s">
        <v>8318</v>
      </c>
      <c r="B53" s="151" t="s">
        <v>8303</v>
      </c>
      <c r="C53" s="347">
        <v>0</v>
      </c>
      <c r="D53" s="347">
        <v>0</v>
      </c>
      <c r="E53" s="347">
        <v>0</v>
      </c>
      <c r="F53" s="347">
        <v>0</v>
      </c>
      <c r="G53" s="151">
        <f t="shared" si="0"/>
        <v>13</v>
      </c>
    </row>
    <row r="54" spans="1:7" ht="30" hidden="1">
      <c r="A54" s="356" t="s">
        <v>9721</v>
      </c>
      <c r="B54" s="153" t="s">
        <v>3264</v>
      </c>
      <c r="C54" s="357">
        <v>0</v>
      </c>
      <c r="D54" s="357">
        <v>0</v>
      </c>
      <c r="E54" s="357">
        <v>0</v>
      </c>
      <c r="F54" s="357">
        <v>0</v>
      </c>
      <c r="G54" s="153">
        <f t="shared" si="0"/>
        <v>17</v>
      </c>
    </row>
    <row r="55" spans="1:7" hidden="1">
      <c r="A55" s="346" t="s">
        <v>8319</v>
      </c>
      <c r="B55" s="151" t="s">
        <v>8307</v>
      </c>
      <c r="C55" s="347">
        <v>0</v>
      </c>
      <c r="D55" s="347">
        <v>0</v>
      </c>
      <c r="E55" s="347">
        <v>0</v>
      </c>
      <c r="F55" s="347">
        <v>0</v>
      </c>
      <c r="G55" s="151">
        <f t="shared" si="0"/>
        <v>13</v>
      </c>
    </row>
    <row r="56" spans="1:7" ht="30" hidden="1">
      <c r="A56" s="356" t="s">
        <v>9722</v>
      </c>
      <c r="B56" s="153" t="s">
        <v>3264</v>
      </c>
      <c r="C56" s="357">
        <v>0</v>
      </c>
      <c r="D56" s="357">
        <v>0</v>
      </c>
      <c r="E56" s="357">
        <v>0</v>
      </c>
      <c r="F56" s="357">
        <v>0</v>
      </c>
      <c r="G56" s="153">
        <f t="shared" si="0"/>
        <v>17</v>
      </c>
    </row>
    <row r="57" spans="1:7" ht="30" hidden="1">
      <c r="A57" s="346" t="s">
        <v>3265</v>
      </c>
      <c r="B57" s="151" t="s">
        <v>8320</v>
      </c>
      <c r="C57" s="347">
        <v>0</v>
      </c>
      <c r="D57" s="347">
        <v>0</v>
      </c>
      <c r="E57" s="347">
        <v>0</v>
      </c>
      <c r="F57" s="347">
        <v>0</v>
      </c>
      <c r="G57" s="151">
        <f t="shared" si="0"/>
        <v>5</v>
      </c>
    </row>
    <row r="58" spans="1:7" hidden="1">
      <c r="A58" s="346" t="s">
        <v>7456</v>
      </c>
      <c r="B58" s="151" t="s">
        <v>3266</v>
      </c>
      <c r="C58" s="347">
        <v>0</v>
      </c>
      <c r="D58" s="347">
        <v>0</v>
      </c>
      <c r="E58" s="347">
        <v>0</v>
      </c>
      <c r="F58" s="347">
        <v>0</v>
      </c>
      <c r="G58" s="151">
        <f t="shared" si="0"/>
        <v>9</v>
      </c>
    </row>
    <row r="59" spans="1:7" hidden="1">
      <c r="A59" s="346" t="s">
        <v>7811</v>
      </c>
      <c r="B59" s="151" t="s">
        <v>777</v>
      </c>
      <c r="C59" s="347">
        <v>0</v>
      </c>
      <c r="D59" s="347">
        <v>0</v>
      </c>
      <c r="E59" s="347">
        <v>0</v>
      </c>
      <c r="F59" s="347">
        <v>0</v>
      </c>
      <c r="G59" s="151">
        <f t="shared" si="0"/>
        <v>13</v>
      </c>
    </row>
    <row r="60" spans="1:7" hidden="1">
      <c r="A60" s="356" t="s">
        <v>3606</v>
      </c>
      <c r="B60" s="153" t="s">
        <v>3266</v>
      </c>
      <c r="C60" s="357">
        <v>0</v>
      </c>
      <c r="D60" s="357">
        <v>0</v>
      </c>
      <c r="E60" s="357">
        <v>0</v>
      </c>
      <c r="F60" s="357">
        <v>0</v>
      </c>
      <c r="G60" s="153">
        <f t="shared" si="0"/>
        <v>17</v>
      </c>
    </row>
    <row r="61" spans="1:7" hidden="1">
      <c r="A61" s="346" t="s">
        <v>8321</v>
      </c>
      <c r="B61" s="151" t="s">
        <v>8303</v>
      </c>
      <c r="C61" s="347">
        <v>0</v>
      </c>
      <c r="D61" s="347">
        <v>0</v>
      </c>
      <c r="E61" s="347">
        <v>0</v>
      </c>
      <c r="F61" s="347">
        <v>0</v>
      </c>
      <c r="G61" s="151">
        <f t="shared" si="0"/>
        <v>13</v>
      </c>
    </row>
    <row r="62" spans="1:7" hidden="1">
      <c r="A62" s="356" t="s">
        <v>9723</v>
      </c>
      <c r="B62" s="153" t="s">
        <v>3266</v>
      </c>
      <c r="C62" s="357">
        <v>0</v>
      </c>
      <c r="D62" s="357">
        <v>0</v>
      </c>
      <c r="E62" s="357">
        <v>0</v>
      </c>
      <c r="F62" s="357">
        <v>0</v>
      </c>
      <c r="G62" s="153">
        <f t="shared" si="0"/>
        <v>17</v>
      </c>
    </row>
    <row r="63" spans="1:7" hidden="1">
      <c r="A63" s="346" t="s">
        <v>8322</v>
      </c>
      <c r="B63" s="151" t="s">
        <v>3202</v>
      </c>
      <c r="C63" s="347">
        <v>0</v>
      </c>
      <c r="D63" s="347">
        <v>0</v>
      </c>
      <c r="E63" s="347">
        <v>0</v>
      </c>
      <c r="F63" s="347">
        <v>0</v>
      </c>
      <c r="G63" s="151">
        <f t="shared" si="0"/>
        <v>13</v>
      </c>
    </row>
    <row r="64" spans="1:7" hidden="1">
      <c r="A64" s="356" t="s">
        <v>9724</v>
      </c>
      <c r="B64" s="153" t="s">
        <v>3266</v>
      </c>
      <c r="C64" s="357">
        <v>0</v>
      </c>
      <c r="D64" s="357">
        <v>0</v>
      </c>
      <c r="E64" s="357">
        <v>0</v>
      </c>
      <c r="F64" s="357">
        <v>0</v>
      </c>
      <c r="G64" s="153">
        <f t="shared" si="0"/>
        <v>17</v>
      </c>
    </row>
    <row r="65" spans="1:7" hidden="1">
      <c r="A65" s="346" t="s">
        <v>8323</v>
      </c>
      <c r="B65" s="151" t="s">
        <v>8303</v>
      </c>
      <c r="C65" s="347">
        <v>0</v>
      </c>
      <c r="D65" s="347">
        <v>0</v>
      </c>
      <c r="E65" s="347">
        <v>0</v>
      </c>
      <c r="F65" s="347">
        <v>0</v>
      </c>
      <c r="G65" s="151">
        <f t="shared" si="0"/>
        <v>13</v>
      </c>
    </row>
    <row r="66" spans="1:7" hidden="1">
      <c r="A66" s="356" t="s">
        <v>9725</v>
      </c>
      <c r="B66" s="153" t="s">
        <v>3266</v>
      </c>
      <c r="C66" s="357">
        <v>0</v>
      </c>
      <c r="D66" s="357">
        <v>0</v>
      </c>
      <c r="E66" s="357">
        <v>0</v>
      </c>
      <c r="F66" s="357">
        <v>0</v>
      </c>
      <c r="G66" s="153">
        <f t="shared" si="0"/>
        <v>17</v>
      </c>
    </row>
    <row r="67" spans="1:7" hidden="1">
      <c r="A67" s="346" t="s">
        <v>8324</v>
      </c>
      <c r="B67" s="151" t="s">
        <v>8307</v>
      </c>
      <c r="C67" s="347">
        <v>0</v>
      </c>
      <c r="D67" s="347">
        <v>0</v>
      </c>
      <c r="E67" s="347">
        <v>0</v>
      </c>
      <c r="F67" s="347">
        <v>0</v>
      </c>
      <c r="G67" s="151">
        <f t="shared" si="0"/>
        <v>13</v>
      </c>
    </row>
    <row r="68" spans="1:7" hidden="1">
      <c r="A68" s="356" t="s">
        <v>9726</v>
      </c>
      <c r="B68" s="153" t="s">
        <v>3266</v>
      </c>
      <c r="C68" s="357">
        <v>0</v>
      </c>
      <c r="D68" s="357">
        <v>0</v>
      </c>
      <c r="E68" s="357">
        <v>0</v>
      </c>
      <c r="F68" s="357">
        <v>0</v>
      </c>
      <c r="G68" s="153">
        <f t="shared" si="0"/>
        <v>17</v>
      </c>
    </row>
    <row r="69" spans="1:7" hidden="1">
      <c r="A69" s="346" t="s">
        <v>6628</v>
      </c>
      <c r="B69" s="151" t="s">
        <v>3267</v>
      </c>
      <c r="C69" s="347">
        <v>0</v>
      </c>
      <c r="D69" s="347">
        <v>0</v>
      </c>
      <c r="E69" s="347">
        <v>0</v>
      </c>
      <c r="F69" s="347">
        <v>0</v>
      </c>
      <c r="G69" s="151">
        <f t="shared" si="0"/>
        <v>9</v>
      </c>
    </row>
    <row r="70" spans="1:7" hidden="1">
      <c r="A70" s="346" t="s">
        <v>6629</v>
      </c>
      <c r="B70" s="151" t="s">
        <v>777</v>
      </c>
      <c r="C70" s="347">
        <v>0</v>
      </c>
      <c r="D70" s="347">
        <v>0</v>
      </c>
      <c r="E70" s="347">
        <v>0</v>
      </c>
      <c r="F70" s="347">
        <v>0</v>
      </c>
      <c r="G70" s="151">
        <f t="shared" si="0"/>
        <v>13</v>
      </c>
    </row>
    <row r="71" spans="1:7" hidden="1">
      <c r="A71" s="356" t="s">
        <v>3614</v>
      </c>
      <c r="B71" s="153" t="s">
        <v>3267</v>
      </c>
      <c r="C71" s="357">
        <v>0</v>
      </c>
      <c r="D71" s="357">
        <v>0</v>
      </c>
      <c r="E71" s="357">
        <v>0</v>
      </c>
      <c r="F71" s="357">
        <v>0</v>
      </c>
      <c r="G71" s="153">
        <f t="shared" si="0"/>
        <v>17</v>
      </c>
    </row>
    <row r="72" spans="1:7" hidden="1">
      <c r="A72" s="346" t="s">
        <v>8325</v>
      </c>
      <c r="B72" s="151" t="s">
        <v>8303</v>
      </c>
      <c r="C72" s="347">
        <v>0</v>
      </c>
      <c r="D72" s="347">
        <v>0</v>
      </c>
      <c r="E72" s="347">
        <v>0</v>
      </c>
      <c r="F72" s="347">
        <v>0</v>
      </c>
      <c r="G72" s="151">
        <f t="shared" si="0"/>
        <v>13</v>
      </c>
    </row>
    <row r="73" spans="1:7" hidden="1">
      <c r="A73" s="356" t="s">
        <v>9727</v>
      </c>
      <c r="B73" s="153" t="s">
        <v>3267</v>
      </c>
      <c r="C73" s="357">
        <v>0</v>
      </c>
      <c r="D73" s="357">
        <v>0</v>
      </c>
      <c r="E73" s="357">
        <v>0</v>
      </c>
      <c r="F73" s="357">
        <v>0</v>
      </c>
      <c r="G73" s="153">
        <f t="shared" ref="G73:G136" si="1">LEN(A73)</f>
        <v>17</v>
      </c>
    </row>
    <row r="74" spans="1:7" hidden="1">
      <c r="A74" s="346" t="s">
        <v>8326</v>
      </c>
      <c r="B74" s="151" t="s">
        <v>3202</v>
      </c>
      <c r="C74" s="347">
        <v>0</v>
      </c>
      <c r="D74" s="347">
        <v>0</v>
      </c>
      <c r="E74" s="347">
        <v>0</v>
      </c>
      <c r="F74" s="347">
        <v>0</v>
      </c>
      <c r="G74" s="151">
        <f t="shared" si="1"/>
        <v>13</v>
      </c>
    </row>
    <row r="75" spans="1:7" hidden="1">
      <c r="A75" s="356" t="s">
        <v>9728</v>
      </c>
      <c r="B75" s="153" t="s">
        <v>3267</v>
      </c>
      <c r="C75" s="357">
        <v>0</v>
      </c>
      <c r="D75" s="357">
        <v>0</v>
      </c>
      <c r="E75" s="357">
        <v>0</v>
      </c>
      <c r="F75" s="357">
        <v>0</v>
      </c>
      <c r="G75" s="153">
        <f t="shared" si="1"/>
        <v>17</v>
      </c>
    </row>
    <row r="76" spans="1:7" hidden="1">
      <c r="A76" s="346" t="s">
        <v>8327</v>
      </c>
      <c r="B76" s="151" t="s">
        <v>8303</v>
      </c>
      <c r="C76" s="347">
        <v>0</v>
      </c>
      <c r="D76" s="347">
        <v>0</v>
      </c>
      <c r="E76" s="347">
        <v>0</v>
      </c>
      <c r="F76" s="347">
        <v>0</v>
      </c>
      <c r="G76" s="151">
        <f t="shared" si="1"/>
        <v>13</v>
      </c>
    </row>
    <row r="77" spans="1:7" hidden="1">
      <c r="A77" s="356" t="s">
        <v>9729</v>
      </c>
      <c r="B77" s="153" t="s">
        <v>3267</v>
      </c>
      <c r="C77" s="357">
        <v>0</v>
      </c>
      <c r="D77" s="357">
        <v>0</v>
      </c>
      <c r="E77" s="357">
        <v>0</v>
      </c>
      <c r="F77" s="357">
        <v>0</v>
      </c>
      <c r="G77" s="153">
        <f t="shared" si="1"/>
        <v>17</v>
      </c>
    </row>
    <row r="78" spans="1:7" hidden="1">
      <c r="A78" s="346" t="s">
        <v>8328</v>
      </c>
      <c r="B78" s="151" t="s">
        <v>8307</v>
      </c>
      <c r="C78" s="347">
        <v>0</v>
      </c>
      <c r="D78" s="347">
        <v>0</v>
      </c>
      <c r="E78" s="347">
        <v>0</v>
      </c>
      <c r="F78" s="347">
        <v>0</v>
      </c>
      <c r="G78" s="151">
        <f t="shared" si="1"/>
        <v>13</v>
      </c>
    </row>
    <row r="79" spans="1:7" hidden="1">
      <c r="A79" s="356" t="s">
        <v>9730</v>
      </c>
      <c r="B79" s="153" t="s">
        <v>3267</v>
      </c>
      <c r="C79" s="357">
        <v>0</v>
      </c>
      <c r="D79" s="357">
        <v>0</v>
      </c>
      <c r="E79" s="357">
        <v>0</v>
      </c>
      <c r="F79" s="357">
        <v>0</v>
      </c>
      <c r="G79" s="153">
        <f t="shared" si="1"/>
        <v>17</v>
      </c>
    </row>
    <row r="80" spans="1:7" hidden="1">
      <c r="A80" s="346" t="s">
        <v>7457</v>
      </c>
      <c r="B80" s="151" t="s">
        <v>3268</v>
      </c>
      <c r="C80" s="347">
        <v>0</v>
      </c>
      <c r="D80" s="347">
        <v>0</v>
      </c>
      <c r="E80" s="347">
        <v>0</v>
      </c>
      <c r="F80" s="347">
        <v>0</v>
      </c>
      <c r="G80" s="151">
        <f t="shared" si="1"/>
        <v>9</v>
      </c>
    </row>
    <row r="81" spans="1:8" hidden="1">
      <c r="A81" s="346" t="s">
        <v>7812</v>
      </c>
      <c r="B81" s="151" t="s">
        <v>777</v>
      </c>
      <c r="C81" s="347">
        <v>0</v>
      </c>
      <c r="D81" s="347">
        <v>0</v>
      </c>
      <c r="E81" s="347">
        <v>0</v>
      </c>
      <c r="F81" s="347">
        <v>0</v>
      </c>
      <c r="G81" s="151">
        <f t="shared" si="1"/>
        <v>13</v>
      </c>
    </row>
    <row r="82" spans="1:8" hidden="1">
      <c r="A82" s="356" t="s">
        <v>3622</v>
      </c>
      <c r="B82" s="153" t="s">
        <v>3268</v>
      </c>
      <c r="C82" s="357">
        <v>0</v>
      </c>
      <c r="D82" s="357">
        <v>0</v>
      </c>
      <c r="E82" s="357">
        <v>0</v>
      </c>
      <c r="F82" s="357">
        <v>0</v>
      </c>
      <c r="G82" s="153">
        <f t="shared" si="1"/>
        <v>17</v>
      </c>
    </row>
    <row r="83" spans="1:8" hidden="1">
      <c r="A83" s="346" t="s">
        <v>8329</v>
      </c>
      <c r="B83" s="151" t="s">
        <v>8303</v>
      </c>
      <c r="C83" s="347">
        <v>0</v>
      </c>
      <c r="D83" s="347">
        <v>0</v>
      </c>
      <c r="E83" s="347">
        <v>0</v>
      </c>
      <c r="F83" s="347">
        <v>0</v>
      </c>
      <c r="G83" s="151">
        <f t="shared" si="1"/>
        <v>13</v>
      </c>
    </row>
    <row r="84" spans="1:8" hidden="1">
      <c r="A84" s="356" t="s">
        <v>9731</v>
      </c>
      <c r="B84" s="153" t="s">
        <v>3268</v>
      </c>
      <c r="C84" s="357">
        <v>0</v>
      </c>
      <c r="D84" s="357">
        <v>0</v>
      </c>
      <c r="E84" s="357">
        <v>0</v>
      </c>
      <c r="F84" s="357">
        <v>0</v>
      </c>
      <c r="G84" s="153">
        <f t="shared" si="1"/>
        <v>17</v>
      </c>
    </row>
    <row r="85" spans="1:8" hidden="1">
      <c r="A85" s="346" t="s">
        <v>8330</v>
      </c>
      <c r="B85" s="151" t="s">
        <v>3202</v>
      </c>
      <c r="C85" s="347">
        <v>0</v>
      </c>
      <c r="D85" s="347">
        <v>0</v>
      </c>
      <c r="E85" s="347">
        <v>0</v>
      </c>
      <c r="F85" s="347">
        <v>0</v>
      </c>
      <c r="G85" s="151">
        <f t="shared" si="1"/>
        <v>13</v>
      </c>
    </row>
    <row r="86" spans="1:8" hidden="1">
      <c r="A86" s="356" t="s">
        <v>9732</v>
      </c>
      <c r="B86" s="153" t="s">
        <v>3268</v>
      </c>
      <c r="C86" s="357">
        <v>0</v>
      </c>
      <c r="D86" s="357">
        <v>0</v>
      </c>
      <c r="E86" s="357">
        <v>0</v>
      </c>
      <c r="F86" s="357">
        <v>0</v>
      </c>
      <c r="G86" s="153">
        <f t="shared" si="1"/>
        <v>17</v>
      </c>
    </row>
    <row r="87" spans="1:8" hidden="1">
      <c r="A87" s="346" t="s">
        <v>8331</v>
      </c>
      <c r="B87" s="151" t="s">
        <v>8303</v>
      </c>
      <c r="C87" s="347">
        <v>0</v>
      </c>
      <c r="D87" s="347">
        <v>0</v>
      </c>
      <c r="E87" s="347">
        <v>0</v>
      </c>
      <c r="F87" s="347">
        <v>0</v>
      </c>
      <c r="G87" s="151">
        <f t="shared" si="1"/>
        <v>13</v>
      </c>
    </row>
    <row r="88" spans="1:8" hidden="1">
      <c r="A88" s="356" t="s">
        <v>9733</v>
      </c>
      <c r="B88" s="153" t="s">
        <v>3268</v>
      </c>
      <c r="C88" s="357">
        <v>0</v>
      </c>
      <c r="D88" s="357">
        <v>0</v>
      </c>
      <c r="E88" s="357">
        <v>0</v>
      </c>
      <c r="F88" s="357">
        <v>0</v>
      </c>
      <c r="G88" s="153">
        <f t="shared" si="1"/>
        <v>17</v>
      </c>
    </row>
    <row r="89" spans="1:8" hidden="1">
      <c r="A89" s="346" t="s">
        <v>8332</v>
      </c>
      <c r="B89" s="151" t="s">
        <v>8307</v>
      </c>
      <c r="C89" s="347">
        <v>0</v>
      </c>
      <c r="D89" s="347">
        <v>0</v>
      </c>
      <c r="E89" s="347">
        <v>0</v>
      </c>
      <c r="F89" s="347">
        <v>0</v>
      </c>
      <c r="G89" s="151">
        <f t="shared" si="1"/>
        <v>13</v>
      </c>
    </row>
    <row r="90" spans="1:8" hidden="1">
      <c r="A90" s="356" t="s">
        <v>9734</v>
      </c>
      <c r="B90" s="153" t="s">
        <v>3268</v>
      </c>
      <c r="C90" s="357">
        <v>0</v>
      </c>
      <c r="D90" s="357">
        <v>0</v>
      </c>
      <c r="E90" s="357">
        <v>0</v>
      </c>
      <c r="F90" s="357">
        <v>0</v>
      </c>
      <c r="G90" s="153">
        <f t="shared" si="1"/>
        <v>17</v>
      </c>
    </row>
    <row r="91" spans="1:8" ht="45" hidden="1">
      <c r="A91" s="346" t="s">
        <v>7458</v>
      </c>
      <c r="B91" s="151" t="s">
        <v>3269</v>
      </c>
      <c r="C91" s="347">
        <v>0</v>
      </c>
      <c r="D91" s="347">
        <v>0</v>
      </c>
      <c r="E91" s="347">
        <v>0</v>
      </c>
      <c r="F91" s="347">
        <v>0</v>
      </c>
      <c r="G91" s="151">
        <f t="shared" si="1"/>
        <v>9</v>
      </c>
    </row>
    <row r="92" spans="1:8" hidden="1">
      <c r="A92" s="346" t="s">
        <v>7813</v>
      </c>
      <c r="B92" s="151" t="s">
        <v>777</v>
      </c>
      <c r="C92" s="347">
        <v>0</v>
      </c>
      <c r="D92" s="347">
        <v>0</v>
      </c>
      <c r="E92" s="347">
        <v>0</v>
      </c>
      <c r="F92" s="347">
        <v>0</v>
      </c>
      <c r="G92" s="151">
        <f t="shared" si="1"/>
        <v>13</v>
      </c>
    </row>
    <row r="93" spans="1:8" ht="45" hidden="1">
      <c r="A93" s="356" t="s">
        <v>3630</v>
      </c>
      <c r="B93" s="153" t="s">
        <v>3269</v>
      </c>
      <c r="C93" s="357">
        <v>0</v>
      </c>
      <c r="D93" s="357">
        <v>0</v>
      </c>
      <c r="E93" s="357">
        <v>0</v>
      </c>
      <c r="F93" s="357">
        <v>0</v>
      </c>
      <c r="G93" s="153">
        <f t="shared" si="1"/>
        <v>17</v>
      </c>
    </row>
    <row r="94" spans="1:8" hidden="1">
      <c r="A94" s="346" t="s">
        <v>8333</v>
      </c>
      <c r="B94" s="151" t="s">
        <v>8303</v>
      </c>
      <c r="C94" s="347">
        <v>0</v>
      </c>
      <c r="D94" s="347">
        <v>0</v>
      </c>
      <c r="E94" s="347">
        <v>0</v>
      </c>
      <c r="F94" s="347">
        <v>0</v>
      </c>
      <c r="G94" s="151">
        <f t="shared" si="1"/>
        <v>13</v>
      </c>
      <c r="H94" s="151"/>
    </row>
    <row r="95" spans="1:8" ht="45" hidden="1">
      <c r="A95" s="356" t="s">
        <v>9735</v>
      </c>
      <c r="B95" s="153" t="s">
        <v>3269</v>
      </c>
      <c r="C95" s="357">
        <v>0</v>
      </c>
      <c r="D95" s="357">
        <v>0</v>
      </c>
      <c r="E95" s="357">
        <v>0</v>
      </c>
      <c r="F95" s="357">
        <v>0</v>
      </c>
      <c r="G95" s="153">
        <f t="shared" si="1"/>
        <v>17</v>
      </c>
      <c r="H95" s="151"/>
    </row>
    <row r="96" spans="1:8" hidden="1">
      <c r="A96" s="346" t="s">
        <v>8334</v>
      </c>
      <c r="B96" s="151" t="s">
        <v>3202</v>
      </c>
      <c r="C96" s="347">
        <v>0</v>
      </c>
      <c r="D96" s="347">
        <v>0</v>
      </c>
      <c r="E96" s="347">
        <v>0</v>
      </c>
      <c r="F96" s="347">
        <v>0</v>
      </c>
      <c r="G96" s="151">
        <f t="shared" si="1"/>
        <v>13</v>
      </c>
      <c r="H96" s="151"/>
    </row>
    <row r="97" spans="1:8" ht="45" hidden="1">
      <c r="A97" s="356" t="s">
        <v>9736</v>
      </c>
      <c r="B97" s="153" t="s">
        <v>3269</v>
      </c>
      <c r="C97" s="357">
        <v>0</v>
      </c>
      <c r="D97" s="357">
        <v>0</v>
      </c>
      <c r="E97" s="357">
        <v>0</v>
      </c>
      <c r="F97" s="357">
        <v>0</v>
      </c>
      <c r="G97" s="153">
        <f t="shared" si="1"/>
        <v>17</v>
      </c>
      <c r="H97" s="151"/>
    </row>
    <row r="98" spans="1:8" hidden="1">
      <c r="A98" s="346" t="s">
        <v>8335</v>
      </c>
      <c r="B98" s="151" t="s">
        <v>8303</v>
      </c>
      <c r="C98" s="347">
        <v>0</v>
      </c>
      <c r="D98" s="347">
        <v>0</v>
      </c>
      <c r="E98" s="347">
        <v>0</v>
      </c>
      <c r="F98" s="347">
        <v>0</v>
      </c>
      <c r="G98" s="151">
        <f t="shared" si="1"/>
        <v>13</v>
      </c>
    </row>
    <row r="99" spans="1:8" ht="45" hidden="1">
      <c r="A99" s="356" t="s">
        <v>9737</v>
      </c>
      <c r="B99" s="153" t="s">
        <v>3269</v>
      </c>
      <c r="C99" s="357">
        <v>0</v>
      </c>
      <c r="D99" s="357">
        <v>0</v>
      </c>
      <c r="E99" s="357">
        <v>0</v>
      </c>
      <c r="F99" s="357">
        <v>0</v>
      </c>
      <c r="G99" s="153">
        <f t="shared" si="1"/>
        <v>17</v>
      </c>
    </row>
    <row r="100" spans="1:8" hidden="1">
      <c r="A100" s="346" t="s">
        <v>8336</v>
      </c>
      <c r="B100" s="151" t="s">
        <v>8307</v>
      </c>
      <c r="C100" s="347">
        <v>0</v>
      </c>
      <c r="D100" s="347">
        <v>0</v>
      </c>
      <c r="E100" s="347">
        <v>0</v>
      </c>
      <c r="F100" s="347">
        <v>0</v>
      </c>
      <c r="G100" s="151">
        <f t="shared" si="1"/>
        <v>13</v>
      </c>
    </row>
    <row r="101" spans="1:8" ht="45" hidden="1">
      <c r="A101" s="356" t="s">
        <v>9738</v>
      </c>
      <c r="B101" s="153" t="s">
        <v>3269</v>
      </c>
      <c r="C101" s="357">
        <v>0</v>
      </c>
      <c r="D101" s="357">
        <v>0</v>
      </c>
      <c r="E101" s="357">
        <v>0</v>
      </c>
      <c r="F101" s="357">
        <v>0</v>
      </c>
      <c r="G101" s="153">
        <f t="shared" si="1"/>
        <v>17</v>
      </c>
    </row>
    <row r="102" spans="1:8">
      <c r="A102" s="346" t="s">
        <v>2665</v>
      </c>
      <c r="B102" s="151" t="s">
        <v>7459</v>
      </c>
      <c r="C102" s="347">
        <v>952252.5</v>
      </c>
      <c r="D102" s="347">
        <v>0</v>
      </c>
      <c r="E102" s="347">
        <v>0</v>
      </c>
      <c r="F102" s="347">
        <v>952252.5</v>
      </c>
      <c r="G102" s="151">
        <f t="shared" si="1"/>
        <v>5</v>
      </c>
    </row>
    <row r="103" spans="1:8" hidden="1">
      <c r="A103" s="346" t="s">
        <v>7460</v>
      </c>
      <c r="B103" s="151" t="s">
        <v>3270</v>
      </c>
      <c r="C103" s="347">
        <v>0</v>
      </c>
      <c r="D103" s="347">
        <v>0</v>
      </c>
      <c r="E103" s="347">
        <v>0</v>
      </c>
      <c r="F103" s="347">
        <v>0</v>
      </c>
      <c r="G103" s="151">
        <f t="shared" si="1"/>
        <v>9</v>
      </c>
    </row>
    <row r="104" spans="1:8" hidden="1">
      <c r="A104" s="346" t="s">
        <v>7814</v>
      </c>
      <c r="B104" s="151" t="s">
        <v>777</v>
      </c>
      <c r="C104" s="347">
        <v>0</v>
      </c>
      <c r="D104" s="347">
        <v>0</v>
      </c>
      <c r="E104" s="347">
        <v>0</v>
      </c>
      <c r="F104" s="347">
        <v>0</v>
      </c>
      <c r="G104" s="151">
        <f t="shared" si="1"/>
        <v>13</v>
      </c>
    </row>
    <row r="105" spans="1:8" hidden="1">
      <c r="A105" s="356" t="s">
        <v>3638</v>
      </c>
      <c r="B105" s="153" t="s">
        <v>3270</v>
      </c>
      <c r="C105" s="357">
        <v>0</v>
      </c>
      <c r="D105" s="357">
        <v>0</v>
      </c>
      <c r="E105" s="357">
        <v>0</v>
      </c>
      <c r="F105" s="357">
        <v>0</v>
      </c>
      <c r="G105" s="153">
        <f t="shared" si="1"/>
        <v>17</v>
      </c>
    </row>
    <row r="106" spans="1:8" hidden="1">
      <c r="A106" s="346" t="s">
        <v>8337</v>
      </c>
      <c r="B106" s="151" t="s">
        <v>8303</v>
      </c>
      <c r="C106" s="347">
        <v>0</v>
      </c>
      <c r="D106" s="347">
        <v>0</v>
      </c>
      <c r="E106" s="347">
        <v>0</v>
      </c>
      <c r="F106" s="347">
        <v>0</v>
      </c>
      <c r="G106" s="151">
        <f t="shared" si="1"/>
        <v>13</v>
      </c>
    </row>
    <row r="107" spans="1:8" hidden="1">
      <c r="A107" s="356" t="s">
        <v>9739</v>
      </c>
      <c r="B107" s="153" t="s">
        <v>3270</v>
      </c>
      <c r="C107" s="357">
        <v>0</v>
      </c>
      <c r="D107" s="357">
        <v>0</v>
      </c>
      <c r="E107" s="357">
        <v>0</v>
      </c>
      <c r="F107" s="357">
        <v>0</v>
      </c>
      <c r="G107" s="153">
        <f t="shared" si="1"/>
        <v>17</v>
      </c>
    </row>
    <row r="108" spans="1:8" hidden="1">
      <c r="A108" s="346" t="s">
        <v>8338</v>
      </c>
      <c r="B108" s="151" t="s">
        <v>3202</v>
      </c>
      <c r="C108" s="347">
        <v>0</v>
      </c>
      <c r="D108" s="347">
        <v>0</v>
      </c>
      <c r="E108" s="347">
        <v>0</v>
      </c>
      <c r="F108" s="347">
        <v>0</v>
      </c>
      <c r="G108" s="151">
        <f t="shared" si="1"/>
        <v>13</v>
      </c>
    </row>
    <row r="109" spans="1:8" hidden="1">
      <c r="A109" s="356" t="s">
        <v>9740</v>
      </c>
      <c r="B109" s="153" t="s">
        <v>3270</v>
      </c>
      <c r="C109" s="357">
        <v>0</v>
      </c>
      <c r="D109" s="357">
        <v>0</v>
      </c>
      <c r="E109" s="357">
        <v>0</v>
      </c>
      <c r="F109" s="357">
        <v>0</v>
      </c>
      <c r="G109" s="153">
        <f t="shared" si="1"/>
        <v>17</v>
      </c>
    </row>
    <row r="110" spans="1:8" hidden="1">
      <c r="A110" s="346" t="s">
        <v>8339</v>
      </c>
      <c r="B110" s="151" t="s">
        <v>8303</v>
      </c>
      <c r="C110" s="347">
        <v>0</v>
      </c>
      <c r="D110" s="347">
        <v>0</v>
      </c>
      <c r="E110" s="347">
        <v>0</v>
      </c>
      <c r="F110" s="347">
        <v>0</v>
      </c>
      <c r="G110" s="151">
        <f t="shared" si="1"/>
        <v>13</v>
      </c>
    </row>
    <row r="111" spans="1:8" hidden="1">
      <c r="A111" s="356" t="s">
        <v>9741</v>
      </c>
      <c r="B111" s="153" t="s">
        <v>3270</v>
      </c>
      <c r="C111" s="357">
        <v>0</v>
      </c>
      <c r="D111" s="357">
        <v>0</v>
      </c>
      <c r="E111" s="357">
        <v>0</v>
      </c>
      <c r="F111" s="357">
        <v>0</v>
      </c>
      <c r="G111" s="153">
        <f t="shared" si="1"/>
        <v>17</v>
      </c>
    </row>
    <row r="112" spans="1:8" hidden="1">
      <c r="A112" s="346" t="s">
        <v>8340</v>
      </c>
      <c r="B112" s="151" t="s">
        <v>8307</v>
      </c>
      <c r="C112" s="347">
        <v>0</v>
      </c>
      <c r="D112" s="347">
        <v>0</v>
      </c>
      <c r="E112" s="347">
        <v>0</v>
      </c>
      <c r="F112" s="347">
        <v>0</v>
      </c>
      <c r="G112" s="151">
        <f t="shared" si="1"/>
        <v>13</v>
      </c>
    </row>
    <row r="113" spans="1:7" hidden="1">
      <c r="A113" s="356" t="s">
        <v>9742</v>
      </c>
      <c r="B113" s="153" t="s">
        <v>3270</v>
      </c>
      <c r="C113" s="357">
        <v>0</v>
      </c>
      <c r="D113" s="357">
        <v>0</v>
      </c>
      <c r="E113" s="357">
        <v>0</v>
      </c>
      <c r="F113" s="357">
        <v>0</v>
      </c>
      <c r="G113" s="153">
        <f t="shared" si="1"/>
        <v>17</v>
      </c>
    </row>
    <row r="114" spans="1:7" ht="30">
      <c r="A114" s="346" t="s">
        <v>6630</v>
      </c>
      <c r="B114" s="151" t="s">
        <v>3271</v>
      </c>
      <c r="C114" s="347">
        <v>952252.5</v>
      </c>
      <c r="D114" s="347">
        <v>0</v>
      </c>
      <c r="E114" s="347">
        <v>0</v>
      </c>
      <c r="F114" s="347">
        <v>952252.5</v>
      </c>
      <c r="G114" s="151">
        <f t="shared" si="1"/>
        <v>9</v>
      </c>
    </row>
    <row r="115" spans="1:7" hidden="1">
      <c r="A115" s="346" t="s">
        <v>7815</v>
      </c>
      <c r="B115" s="151" t="s">
        <v>777</v>
      </c>
      <c r="C115" s="347">
        <v>0</v>
      </c>
      <c r="D115" s="347">
        <v>0</v>
      </c>
      <c r="E115" s="347">
        <v>0</v>
      </c>
      <c r="F115" s="347">
        <v>0</v>
      </c>
      <c r="G115" s="151">
        <f t="shared" si="1"/>
        <v>13</v>
      </c>
    </row>
    <row r="116" spans="1:7" hidden="1">
      <c r="A116" s="356" t="s">
        <v>3646</v>
      </c>
      <c r="B116" s="153" t="s">
        <v>7816</v>
      </c>
      <c r="C116" s="357">
        <v>0</v>
      </c>
      <c r="D116" s="357">
        <v>0</v>
      </c>
      <c r="E116" s="357">
        <v>0</v>
      </c>
      <c r="F116" s="357">
        <v>0</v>
      </c>
      <c r="G116" s="153">
        <f t="shared" si="1"/>
        <v>17</v>
      </c>
    </row>
    <row r="117" spans="1:7" hidden="1">
      <c r="A117" s="356" t="s">
        <v>3648</v>
      </c>
      <c r="B117" s="153" t="s">
        <v>40</v>
      </c>
      <c r="C117" s="357">
        <v>0</v>
      </c>
      <c r="D117" s="357">
        <v>0</v>
      </c>
      <c r="E117" s="357">
        <v>0</v>
      </c>
      <c r="F117" s="357">
        <v>0</v>
      </c>
      <c r="G117" s="153">
        <f t="shared" si="1"/>
        <v>17</v>
      </c>
    </row>
    <row r="118" spans="1:7" hidden="1">
      <c r="A118" s="356" t="s">
        <v>3650</v>
      </c>
      <c r="B118" s="153" t="s">
        <v>9743</v>
      </c>
      <c r="C118" s="357">
        <v>0</v>
      </c>
      <c r="D118" s="357">
        <v>0</v>
      </c>
      <c r="E118" s="357">
        <v>0</v>
      </c>
      <c r="F118" s="357">
        <v>0</v>
      </c>
      <c r="G118" s="153">
        <f t="shared" si="1"/>
        <v>17</v>
      </c>
    </row>
    <row r="119" spans="1:7" hidden="1">
      <c r="A119" s="346" t="s">
        <v>6631</v>
      </c>
      <c r="B119" s="151" t="s">
        <v>8303</v>
      </c>
      <c r="C119" s="347">
        <v>0</v>
      </c>
      <c r="D119" s="347">
        <v>0</v>
      </c>
      <c r="E119" s="347">
        <v>0</v>
      </c>
      <c r="F119" s="347">
        <v>0</v>
      </c>
      <c r="G119" s="151">
        <f t="shared" si="1"/>
        <v>13</v>
      </c>
    </row>
    <row r="120" spans="1:7" hidden="1">
      <c r="A120" s="356" t="s">
        <v>9744</v>
      </c>
      <c r="B120" s="153" t="s">
        <v>7816</v>
      </c>
      <c r="C120" s="357">
        <v>0</v>
      </c>
      <c r="D120" s="357">
        <v>0</v>
      </c>
      <c r="E120" s="357">
        <v>0</v>
      </c>
      <c r="F120" s="357">
        <v>0</v>
      </c>
      <c r="G120" s="153">
        <f t="shared" si="1"/>
        <v>17</v>
      </c>
    </row>
    <row r="121" spans="1:7" hidden="1">
      <c r="A121" s="356" t="s">
        <v>9745</v>
      </c>
      <c r="B121" s="153" t="s">
        <v>40</v>
      </c>
      <c r="C121" s="357">
        <v>0</v>
      </c>
      <c r="D121" s="357">
        <v>0</v>
      </c>
      <c r="E121" s="357">
        <v>0</v>
      </c>
      <c r="F121" s="357">
        <v>0</v>
      </c>
      <c r="G121" s="153">
        <f t="shared" si="1"/>
        <v>17</v>
      </c>
    </row>
    <row r="122" spans="1:7" hidden="1">
      <c r="A122" s="356" t="s">
        <v>9746</v>
      </c>
      <c r="B122" s="153" t="s">
        <v>9743</v>
      </c>
      <c r="C122" s="357">
        <v>0</v>
      </c>
      <c r="D122" s="357">
        <v>0</v>
      </c>
      <c r="E122" s="357">
        <v>0</v>
      </c>
      <c r="F122" s="357">
        <v>0</v>
      </c>
      <c r="G122" s="153">
        <f t="shared" si="1"/>
        <v>17</v>
      </c>
    </row>
    <row r="123" spans="1:7">
      <c r="A123" s="346" t="s">
        <v>8341</v>
      </c>
      <c r="B123" s="151" t="s">
        <v>3202</v>
      </c>
      <c r="C123" s="347">
        <v>952252.5</v>
      </c>
      <c r="D123" s="347">
        <v>0</v>
      </c>
      <c r="E123" s="347">
        <v>0</v>
      </c>
      <c r="F123" s="347">
        <v>952252.5</v>
      </c>
      <c r="G123" s="151">
        <f t="shared" si="1"/>
        <v>13</v>
      </c>
    </row>
    <row r="124" spans="1:7">
      <c r="A124" s="356" t="s">
        <v>8294</v>
      </c>
      <c r="B124" s="153" t="s">
        <v>7816</v>
      </c>
      <c r="C124" s="357">
        <v>952252.5</v>
      </c>
      <c r="D124" s="357">
        <v>0</v>
      </c>
      <c r="E124" s="357">
        <v>0</v>
      </c>
      <c r="F124" s="357">
        <v>952252.5</v>
      </c>
      <c r="G124" s="153">
        <f t="shared" si="1"/>
        <v>17</v>
      </c>
    </row>
    <row r="125" spans="1:7" hidden="1">
      <c r="A125" s="356" t="s">
        <v>9747</v>
      </c>
      <c r="B125" s="153" t="s">
        <v>40</v>
      </c>
      <c r="C125" s="357">
        <v>0</v>
      </c>
      <c r="D125" s="357">
        <v>0</v>
      </c>
      <c r="E125" s="357">
        <v>0</v>
      </c>
      <c r="F125" s="357">
        <v>0</v>
      </c>
      <c r="G125" s="153">
        <f t="shared" si="1"/>
        <v>17</v>
      </c>
    </row>
    <row r="126" spans="1:7" hidden="1">
      <c r="A126" s="356" t="s">
        <v>9748</v>
      </c>
      <c r="B126" s="153" t="s">
        <v>9743</v>
      </c>
      <c r="C126" s="357">
        <v>0</v>
      </c>
      <c r="D126" s="357">
        <v>0</v>
      </c>
      <c r="E126" s="357">
        <v>0</v>
      </c>
      <c r="F126" s="357">
        <v>0</v>
      </c>
      <c r="G126" s="153">
        <f t="shared" si="1"/>
        <v>17</v>
      </c>
    </row>
    <row r="127" spans="1:7" hidden="1">
      <c r="A127" s="346" t="s">
        <v>8342</v>
      </c>
      <c r="B127" s="151" t="s">
        <v>8303</v>
      </c>
      <c r="C127" s="347">
        <v>0</v>
      </c>
      <c r="D127" s="347">
        <v>0</v>
      </c>
      <c r="E127" s="347">
        <v>0</v>
      </c>
      <c r="F127" s="347">
        <v>0</v>
      </c>
      <c r="G127" s="151">
        <f t="shared" si="1"/>
        <v>13</v>
      </c>
    </row>
    <row r="128" spans="1:7" hidden="1">
      <c r="A128" s="356" t="s">
        <v>9749</v>
      </c>
      <c r="B128" s="153" t="s">
        <v>7816</v>
      </c>
      <c r="C128" s="357">
        <v>0</v>
      </c>
      <c r="D128" s="357">
        <v>0</v>
      </c>
      <c r="E128" s="357">
        <v>0</v>
      </c>
      <c r="F128" s="357">
        <v>0</v>
      </c>
      <c r="G128" s="153">
        <f t="shared" si="1"/>
        <v>17</v>
      </c>
    </row>
    <row r="129" spans="1:7" hidden="1">
      <c r="A129" s="356" t="s">
        <v>9750</v>
      </c>
      <c r="B129" s="153" t="s">
        <v>40</v>
      </c>
      <c r="C129" s="357">
        <v>0</v>
      </c>
      <c r="D129" s="357">
        <v>0</v>
      </c>
      <c r="E129" s="357">
        <v>0</v>
      </c>
      <c r="F129" s="357">
        <v>0</v>
      </c>
      <c r="G129" s="153">
        <f t="shared" si="1"/>
        <v>17</v>
      </c>
    </row>
    <row r="130" spans="1:7" hidden="1">
      <c r="A130" s="356" t="s">
        <v>9751</v>
      </c>
      <c r="B130" s="153" t="s">
        <v>9743</v>
      </c>
      <c r="C130" s="357">
        <v>0</v>
      </c>
      <c r="D130" s="357">
        <v>0</v>
      </c>
      <c r="E130" s="357">
        <v>0</v>
      </c>
      <c r="F130" s="357">
        <v>0</v>
      </c>
      <c r="G130" s="153">
        <f t="shared" si="1"/>
        <v>17</v>
      </c>
    </row>
    <row r="131" spans="1:7" hidden="1">
      <c r="A131" s="346" t="s">
        <v>8343</v>
      </c>
      <c r="B131" s="151" t="s">
        <v>8307</v>
      </c>
      <c r="C131" s="347">
        <v>0</v>
      </c>
      <c r="D131" s="347">
        <v>0</v>
      </c>
      <c r="E131" s="347">
        <v>0</v>
      </c>
      <c r="F131" s="347">
        <v>0</v>
      </c>
      <c r="G131" s="151">
        <f t="shared" si="1"/>
        <v>13</v>
      </c>
    </row>
    <row r="132" spans="1:7" hidden="1">
      <c r="A132" s="356" t="s">
        <v>9752</v>
      </c>
      <c r="B132" s="153" t="s">
        <v>7816</v>
      </c>
      <c r="C132" s="357">
        <v>0</v>
      </c>
      <c r="D132" s="357">
        <v>0</v>
      </c>
      <c r="E132" s="357">
        <v>0</v>
      </c>
      <c r="F132" s="357">
        <v>0</v>
      </c>
      <c r="G132" s="153">
        <f t="shared" si="1"/>
        <v>17</v>
      </c>
    </row>
    <row r="133" spans="1:7" hidden="1">
      <c r="A133" s="356" t="s">
        <v>9753</v>
      </c>
      <c r="B133" s="153" t="s">
        <v>40</v>
      </c>
      <c r="C133" s="357">
        <v>0</v>
      </c>
      <c r="D133" s="357">
        <v>0</v>
      </c>
      <c r="E133" s="357">
        <v>0</v>
      </c>
      <c r="F133" s="357">
        <v>0</v>
      </c>
      <c r="G133" s="153">
        <f t="shared" si="1"/>
        <v>17</v>
      </c>
    </row>
    <row r="134" spans="1:7" hidden="1">
      <c r="A134" s="356" t="s">
        <v>9754</v>
      </c>
      <c r="B134" s="153" t="s">
        <v>9743</v>
      </c>
      <c r="C134" s="357">
        <v>0</v>
      </c>
      <c r="D134" s="357">
        <v>0</v>
      </c>
      <c r="E134" s="357">
        <v>0</v>
      </c>
      <c r="F134" s="357">
        <v>0</v>
      </c>
      <c r="G134" s="153">
        <f t="shared" si="1"/>
        <v>17</v>
      </c>
    </row>
    <row r="135" spans="1:7" hidden="1">
      <c r="A135" s="346" t="s">
        <v>7461</v>
      </c>
      <c r="B135" s="151" t="s">
        <v>3272</v>
      </c>
      <c r="C135" s="347">
        <v>0</v>
      </c>
      <c r="D135" s="347">
        <v>0</v>
      </c>
      <c r="E135" s="347">
        <v>0</v>
      </c>
      <c r="F135" s="347">
        <v>0</v>
      </c>
      <c r="G135" s="151">
        <f t="shared" si="1"/>
        <v>9</v>
      </c>
    </row>
    <row r="136" spans="1:7" hidden="1">
      <c r="A136" s="346" t="s">
        <v>7817</v>
      </c>
      <c r="B136" s="151" t="s">
        <v>777</v>
      </c>
      <c r="C136" s="347">
        <v>0</v>
      </c>
      <c r="D136" s="347">
        <v>0</v>
      </c>
      <c r="E136" s="347">
        <v>0</v>
      </c>
      <c r="F136" s="347">
        <v>0</v>
      </c>
      <c r="G136" s="151">
        <f t="shared" si="1"/>
        <v>13</v>
      </c>
    </row>
    <row r="137" spans="1:7" hidden="1">
      <c r="A137" s="356" t="s">
        <v>3661</v>
      </c>
      <c r="B137" s="153" t="s">
        <v>3272</v>
      </c>
      <c r="C137" s="357">
        <v>0</v>
      </c>
      <c r="D137" s="357">
        <v>0</v>
      </c>
      <c r="E137" s="357">
        <v>0</v>
      </c>
      <c r="F137" s="357">
        <v>0</v>
      </c>
      <c r="G137" s="153">
        <f t="shared" ref="G137:G200" si="2">LEN(A137)</f>
        <v>17</v>
      </c>
    </row>
    <row r="138" spans="1:7" hidden="1">
      <c r="A138" s="346" t="s">
        <v>8344</v>
      </c>
      <c r="B138" s="151" t="s">
        <v>8303</v>
      </c>
      <c r="C138" s="347">
        <v>0</v>
      </c>
      <c r="D138" s="347">
        <v>0</v>
      </c>
      <c r="E138" s="347">
        <v>0</v>
      </c>
      <c r="F138" s="347">
        <v>0</v>
      </c>
      <c r="G138" s="151">
        <f t="shared" si="2"/>
        <v>13</v>
      </c>
    </row>
    <row r="139" spans="1:7" hidden="1">
      <c r="A139" s="356" t="s">
        <v>9755</v>
      </c>
      <c r="B139" s="153" t="s">
        <v>3272</v>
      </c>
      <c r="C139" s="357">
        <v>0</v>
      </c>
      <c r="D139" s="357">
        <v>0</v>
      </c>
      <c r="E139" s="357">
        <v>0</v>
      </c>
      <c r="F139" s="357">
        <v>0</v>
      </c>
      <c r="G139" s="153">
        <f t="shared" si="2"/>
        <v>17</v>
      </c>
    </row>
    <row r="140" spans="1:7" hidden="1">
      <c r="A140" s="346" t="s">
        <v>8345</v>
      </c>
      <c r="B140" s="151" t="s">
        <v>3202</v>
      </c>
      <c r="C140" s="347">
        <v>0</v>
      </c>
      <c r="D140" s="347">
        <v>0</v>
      </c>
      <c r="E140" s="347">
        <v>0</v>
      </c>
      <c r="F140" s="347">
        <v>0</v>
      </c>
      <c r="G140" s="151">
        <f t="shared" si="2"/>
        <v>13</v>
      </c>
    </row>
    <row r="141" spans="1:7" hidden="1">
      <c r="A141" s="356" t="s">
        <v>9756</v>
      </c>
      <c r="B141" s="153" t="s">
        <v>3272</v>
      </c>
      <c r="C141" s="357">
        <v>0</v>
      </c>
      <c r="D141" s="357">
        <v>0</v>
      </c>
      <c r="E141" s="357">
        <v>0</v>
      </c>
      <c r="F141" s="357">
        <v>0</v>
      </c>
      <c r="G141" s="153">
        <f t="shared" si="2"/>
        <v>17</v>
      </c>
    </row>
    <row r="142" spans="1:7" hidden="1">
      <c r="A142" s="346" t="s">
        <v>8346</v>
      </c>
      <c r="B142" s="151" t="s">
        <v>8303</v>
      </c>
      <c r="C142" s="347">
        <v>0</v>
      </c>
      <c r="D142" s="347">
        <v>0</v>
      </c>
      <c r="E142" s="347">
        <v>0</v>
      </c>
      <c r="F142" s="347">
        <v>0</v>
      </c>
      <c r="G142" s="151">
        <f t="shared" si="2"/>
        <v>13</v>
      </c>
    </row>
    <row r="143" spans="1:7" hidden="1">
      <c r="A143" s="356" t="s">
        <v>9757</v>
      </c>
      <c r="B143" s="153" t="s">
        <v>3272</v>
      </c>
      <c r="C143" s="357">
        <v>0</v>
      </c>
      <c r="D143" s="357">
        <v>0</v>
      </c>
      <c r="E143" s="357">
        <v>0</v>
      </c>
      <c r="F143" s="357">
        <v>0</v>
      </c>
      <c r="G143" s="153">
        <f t="shared" si="2"/>
        <v>17</v>
      </c>
    </row>
    <row r="144" spans="1:7" hidden="1">
      <c r="A144" s="346" t="s">
        <v>8347</v>
      </c>
      <c r="B144" s="151" t="s">
        <v>8307</v>
      </c>
      <c r="C144" s="347">
        <v>0</v>
      </c>
      <c r="D144" s="347">
        <v>0</v>
      </c>
      <c r="E144" s="347">
        <v>0</v>
      </c>
      <c r="F144" s="347">
        <v>0</v>
      </c>
      <c r="G144" s="151">
        <f t="shared" si="2"/>
        <v>13</v>
      </c>
    </row>
    <row r="145" spans="1:7" hidden="1">
      <c r="A145" s="356" t="s">
        <v>9758</v>
      </c>
      <c r="B145" s="153" t="s">
        <v>3272</v>
      </c>
      <c r="C145" s="357">
        <v>0</v>
      </c>
      <c r="D145" s="357">
        <v>0</v>
      </c>
      <c r="E145" s="357">
        <v>0</v>
      </c>
      <c r="F145" s="357">
        <v>0</v>
      </c>
      <c r="G145" s="153">
        <f t="shared" si="2"/>
        <v>17</v>
      </c>
    </row>
    <row r="146" spans="1:7" hidden="1">
      <c r="A146" s="346" t="s">
        <v>7426</v>
      </c>
      <c r="B146" s="151" t="s">
        <v>3273</v>
      </c>
      <c r="C146" s="347">
        <v>0</v>
      </c>
      <c r="D146" s="347">
        <v>0</v>
      </c>
      <c r="E146" s="347">
        <v>0</v>
      </c>
      <c r="F146" s="347">
        <v>0</v>
      </c>
      <c r="G146" s="151">
        <f t="shared" si="2"/>
        <v>9</v>
      </c>
    </row>
    <row r="147" spans="1:7" hidden="1">
      <c r="A147" s="346" t="s">
        <v>7818</v>
      </c>
      <c r="B147" s="151" t="s">
        <v>777</v>
      </c>
      <c r="C147" s="347">
        <v>0</v>
      </c>
      <c r="D147" s="347">
        <v>0</v>
      </c>
      <c r="E147" s="347">
        <v>0</v>
      </c>
      <c r="F147" s="347">
        <v>0</v>
      </c>
      <c r="G147" s="151">
        <f t="shared" si="2"/>
        <v>13</v>
      </c>
    </row>
    <row r="148" spans="1:7" hidden="1">
      <c r="A148" s="356" t="s">
        <v>3233</v>
      </c>
      <c r="B148" s="153" t="s">
        <v>3273</v>
      </c>
      <c r="C148" s="357">
        <v>0</v>
      </c>
      <c r="D148" s="357">
        <v>0</v>
      </c>
      <c r="E148" s="357">
        <v>0</v>
      </c>
      <c r="F148" s="357">
        <v>0</v>
      </c>
      <c r="G148" s="153">
        <f t="shared" si="2"/>
        <v>17</v>
      </c>
    </row>
    <row r="149" spans="1:7" hidden="1">
      <c r="A149" s="346" t="s">
        <v>7427</v>
      </c>
      <c r="B149" s="151" t="s">
        <v>8303</v>
      </c>
      <c r="C149" s="347">
        <v>0</v>
      </c>
      <c r="D149" s="347">
        <v>0</v>
      </c>
      <c r="E149" s="347">
        <v>0</v>
      </c>
      <c r="F149" s="347">
        <v>0</v>
      </c>
      <c r="G149" s="151">
        <f t="shared" si="2"/>
        <v>13</v>
      </c>
    </row>
    <row r="150" spans="1:7" hidden="1">
      <c r="A150" s="356" t="s">
        <v>9759</v>
      </c>
      <c r="B150" s="153" t="s">
        <v>3273</v>
      </c>
      <c r="C150" s="357">
        <v>0</v>
      </c>
      <c r="D150" s="357">
        <v>0</v>
      </c>
      <c r="E150" s="357">
        <v>0</v>
      </c>
      <c r="F150" s="357">
        <v>0</v>
      </c>
      <c r="G150" s="153">
        <f t="shared" si="2"/>
        <v>17</v>
      </c>
    </row>
    <row r="151" spans="1:7" hidden="1">
      <c r="A151" s="346" t="s">
        <v>8348</v>
      </c>
      <c r="B151" s="151" t="s">
        <v>3202</v>
      </c>
      <c r="C151" s="347">
        <v>0</v>
      </c>
      <c r="D151" s="347">
        <v>0</v>
      </c>
      <c r="E151" s="347">
        <v>0</v>
      </c>
      <c r="F151" s="347">
        <v>0</v>
      </c>
      <c r="G151" s="151">
        <f t="shared" si="2"/>
        <v>13</v>
      </c>
    </row>
    <row r="152" spans="1:7" hidden="1">
      <c r="A152" s="356" t="s">
        <v>9760</v>
      </c>
      <c r="B152" s="153" t="s">
        <v>3273</v>
      </c>
      <c r="C152" s="357">
        <v>0</v>
      </c>
      <c r="D152" s="357">
        <v>0</v>
      </c>
      <c r="E152" s="357">
        <v>0</v>
      </c>
      <c r="F152" s="357">
        <v>0</v>
      </c>
      <c r="G152" s="153">
        <f t="shared" si="2"/>
        <v>17</v>
      </c>
    </row>
    <row r="153" spans="1:7" hidden="1">
      <c r="A153" s="346" t="s">
        <v>8349</v>
      </c>
      <c r="B153" s="151" t="s">
        <v>8303</v>
      </c>
      <c r="C153" s="347">
        <v>0</v>
      </c>
      <c r="D153" s="347">
        <v>0</v>
      </c>
      <c r="E153" s="347">
        <v>0</v>
      </c>
      <c r="F153" s="347">
        <v>0</v>
      </c>
      <c r="G153" s="151">
        <f t="shared" si="2"/>
        <v>13</v>
      </c>
    </row>
    <row r="154" spans="1:7" hidden="1">
      <c r="A154" s="356" t="s">
        <v>9761</v>
      </c>
      <c r="B154" s="153" t="s">
        <v>3273</v>
      </c>
      <c r="C154" s="357">
        <v>0</v>
      </c>
      <c r="D154" s="357">
        <v>0</v>
      </c>
      <c r="E154" s="357">
        <v>0</v>
      </c>
      <c r="F154" s="357">
        <v>0</v>
      </c>
      <c r="G154" s="153">
        <f t="shared" si="2"/>
        <v>17</v>
      </c>
    </row>
    <row r="155" spans="1:7" hidden="1">
      <c r="A155" s="346" t="s">
        <v>8350</v>
      </c>
      <c r="B155" s="151" t="s">
        <v>8307</v>
      </c>
      <c r="C155" s="347">
        <v>0</v>
      </c>
      <c r="D155" s="347">
        <v>0</v>
      </c>
      <c r="E155" s="347">
        <v>0</v>
      </c>
      <c r="F155" s="347">
        <v>0</v>
      </c>
      <c r="G155" s="151">
        <f t="shared" si="2"/>
        <v>13</v>
      </c>
    </row>
    <row r="156" spans="1:7" hidden="1">
      <c r="A156" s="356" t="s">
        <v>9762</v>
      </c>
      <c r="B156" s="153" t="s">
        <v>3273</v>
      </c>
      <c r="C156" s="357">
        <v>0</v>
      </c>
      <c r="D156" s="357">
        <v>0</v>
      </c>
      <c r="E156" s="357">
        <v>0</v>
      </c>
      <c r="F156" s="357">
        <v>0</v>
      </c>
      <c r="G156" s="153">
        <f t="shared" si="2"/>
        <v>17</v>
      </c>
    </row>
    <row r="157" spans="1:7" hidden="1">
      <c r="A157" s="346" t="s">
        <v>7462</v>
      </c>
      <c r="B157" s="151" t="s">
        <v>45</v>
      </c>
      <c r="C157" s="347">
        <v>0</v>
      </c>
      <c r="D157" s="347">
        <v>0</v>
      </c>
      <c r="E157" s="347">
        <v>0</v>
      </c>
      <c r="F157" s="347">
        <v>0</v>
      </c>
      <c r="G157" s="151">
        <f t="shared" si="2"/>
        <v>9</v>
      </c>
    </row>
    <row r="158" spans="1:7" hidden="1">
      <c r="A158" s="346" t="s">
        <v>7819</v>
      </c>
      <c r="B158" s="151" t="s">
        <v>777</v>
      </c>
      <c r="C158" s="347">
        <v>0</v>
      </c>
      <c r="D158" s="347">
        <v>0</v>
      </c>
      <c r="E158" s="347">
        <v>0</v>
      </c>
      <c r="F158" s="347">
        <v>0</v>
      </c>
      <c r="G158" s="151">
        <f t="shared" si="2"/>
        <v>13</v>
      </c>
    </row>
    <row r="159" spans="1:7" hidden="1">
      <c r="A159" s="356" t="s">
        <v>3675</v>
      </c>
      <c r="B159" s="153" t="s">
        <v>45</v>
      </c>
      <c r="C159" s="357">
        <v>0</v>
      </c>
      <c r="D159" s="357">
        <v>0</v>
      </c>
      <c r="E159" s="357">
        <v>0</v>
      </c>
      <c r="F159" s="357">
        <v>0</v>
      </c>
      <c r="G159" s="153">
        <f t="shared" si="2"/>
        <v>17</v>
      </c>
    </row>
    <row r="160" spans="1:7" hidden="1">
      <c r="A160" s="346" t="s">
        <v>8351</v>
      </c>
      <c r="B160" s="151" t="s">
        <v>8303</v>
      </c>
      <c r="C160" s="347">
        <v>0</v>
      </c>
      <c r="D160" s="347">
        <v>0</v>
      </c>
      <c r="E160" s="347">
        <v>0</v>
      </c>
      <c r="F160" s="347">
        <v>0</v>
      </c>
      <c r="G160" s="151">
        <f t="shared" si="2"/>
        <v>13</v>
      </c>
    </row>
    <row r="161" spans="1:7" hidden="1">
      <c r="A161" s="356" t="s">
        <v>9763</v>
      </c>
      <c r="B161" s="153" t="s">
        <v>45</v>
      </c>
      <c r="C161" s="357">
        <v>0</v>
      </c>
      <c r="D161" s="357">
        <v>0</v>
      </c>
      <c r="E161" s="357">
        <v>0</v>
      </c>
      <c r="F161" s="357">
        <v>0</v>
      </c>
      <c r="G161" s="153">
        <f t="shared" si="2"/>
        <v>17</v>
      </c>
    </row>
    <row r="162" spans="1:7" hidden="1">
      <c r="A162" s="346" t="s">
        <v>8352</v>
      </c>
      <c r="B162" s="151" t="s">
        <v>3202</v>
      </c>
      <c r="C162" s="347">
        <v>0</v>
      </c>
      <c r="D162" s="347">
        <v>0</v>
      </c>
      <c r="E162" s="347">
        <v>0</v>
      </c>
      <c r="F162" s="347">
        <v>0</v>
      </c>
      <c r="G162" s="151">
        <f t="shared" si="2"/>
        <v>13</v>
      </c>
    </row>
    <row r="163" spans="1:7" hidden="1">
      <c r="A163" s="356" t="s">
        <v>9764</v>
      </c>
      <c r="B163" s="153" t="s">
        <v>45</v>
      </c>
      <c r="C163" s="357">
        <v>0</v>
      </c>
      <c r="D163" s="357">
        <v>0</v>
      </c>
      <c r="E163" s="357">
        <v>0</v>
      </c>
      <c r="F163" s="357">
        <v>0</v>
      </c>
      <c r="G163" s="153">
        <f t="shared" si="2"/>
        <v>17</v>
      </c>
    </row>
    <row r="164" spans="1:7" hidden="1">
      <c r="A164" s="346" t="s">
        <v>8353</v>
      </c>
      <c r="B164" s="151" t="s">
        <v>8303</v>
      </c>
      <c r="C164" s="347">
        <v>0</v>
      </c>
      <c r="D164" s="347">
        <v>0</v>
      </c>
      <c r="E164" s="347">
        <v>0</v>
      </c>
      <c r="F164" s="347">
        <v>0</v>
      </c>
      <c r="G164" s="151">
        <f t="shared" si="2"/>
        <v>13</v>
      </c>
    </row>
    <row r="165" spans="1:7" hidden="1">
      <c r="A165" s="356" t="s">
        <v>9765</v>
      </c>
      <c r="B165" s="153" t="s">
        <v>45</v>
      </c>
      <c r="C165" s="357">
        <v>0</v>
      </c>
      <c r="D165" s="357">
        <v>0</v>
      </c>
      <c r="E165" s="357">
        <v>0</v>
      </c>
      <c r="F165" s="357">
        <v>0</v>
      </c>
      <c r="G165" s="153">
        <f t="shared" si="2"/>
        <v>17</v>
      </c>
    </row>
    <row r="166" spans="1:7" hidden="1">
      <c r="A166" s="346" t="s">
        <v>8354</v>
      </c>
      <c r="B166" s="151" t="s">
        <v>8307</v>
      </c>
      <c r="C166" s="347">
        <v>0</v>
      </c>
      <c r="D166" s="347">
        <v>0</v>
      </c>
      <c r="E166" s="347">
        <v>0</v>
      </c>
      <c r="F166" s="347">
        <v>0</v>
      </c>
      <c r="G166" s="151">
        <f t="shared" si="2"/>
        <v>13</v>
      </c>
    </row>
    <row r="167" spans="1:7" hidden="1">
      <c r="A167" s="356" t="s">
        <v>9766</v>
      </c>
      <c r="B167" s="153" t="s">
        <v>45</v>
      </c>
      <c r="C167" s="357">
        <v>0</v>
      </c>
      <c r="D167" s="357">
        <v>0</v>
      </c>
      <c r="E167" s="357">
        <v>0</v>
      </c>
      <c r="F167" s="357">
        <v>0</v>
      </c>
      <c r="G167" s="153">
        <f t="shared" si="2"/>
        <v>17</v>
      </c>
    </row>
    <row r="168" spans="1:7" ht="30" hidden="1">
      <c r="A168" s="346" t="s">
        <v>7463</v>
      </c>
      <c r="B168" s="151" t="s">
        <v>3274</v>
      </c>
      <c r="C168" s="347">
        <v>0</v>
      </c>
      <c r="D168" s="347">
        <v>0</v>
      </c>
      <c r="E168" s="347">
        <v>0</v>
      </c>
      <c r="F168" s="347">
        <v>0</v>
      </c>
      <c r="G168" s="151">
        <f t="shared" si="2"/>
        <v>9</v>
      </c>
    </row>
    <row r="169" spans="1:7" hidden="1">
      <c r="A169" s="346" t="s">
        <v>7820</v>
      </c>
      <c r="B169" s="151" t="s">
        <v>777</v>
      </c>
      <c r="C169" s="347">
        <v>0</v>
      </c>
      <c r="D169" s="347">
        <v>0</v>
      </c>
      <c r="E169" s="347">
        <v>0</v>
      </c>
      <c r="F169" s="347">
        <v>0</v>
      </c>
      <c r="G169" s="151">
        <f t="shared" si="2"/>
        <v>13</v>
      </c>
    </row>
    <row r="170" spans="1:7" ht="30" hidden="1">
      <c r="A170" s="356" t="s">
        <v>3683</v>
      </c>
      <c r="B170" s="153" t="s">
        <v>3274</v>
      </c>
      <c r="C170" s="357">
        <v>0</v>
      </c>
      <c r="D170" s="357">
        <v>0</v>
      </c>
      <c r="E170" s="357">
        <v>0</v>
      </c>
      <c r="F170" s="357">
        <v>0</v>
      </c>
      <c r="G170" s="153">
        <f t="shared" si="2"/>
        <v>17</v>
      </c>
    </row>
    <row r="171" spans="1:7" hidden="1">
      <c r="A171" s="346" t="s">
        <v>8355</v>
      </c>
      <c r="B171" s="151" t="s">
        <v>8303</v>
      </c>
      <c r="C171" s="347">
        <v>0</v>
      </c>
      <c r="D171" s="347">
        <v>0</v>
      </c>
      <c r="E171" s="347">
        <v>0</v>
      </c>
      <c r="F171" s="347">
        <v>0</v>
      </c>
      <c r="G171" s="151">
        <f t="shared" si="2"/>
        <v>13</v>
      </c>
    </row>
    <row r="172" spans="1:7" ht="30" hidden="1">
      <c r="A172" s="356" t="s">
        <v>9767</v>
      </c>
      <c r="B172" s="153" t="s">
        <v>3274</v>
      </c>
      <c r="C172" s="357">
        <v>0</v>
      </c>
      <c r="D172" s="357">
        <v>0</v>
      </c>
      <c r="E172" s="357">
        <v>0</v>
      </c>
      <c r="F172" s="357">
        <v>0</v>
      </c>
      <c r="G172" s="153">
        <f t="shared" si="2"/>
        <v>17</v>
      </c>
    </row>
    <row r="173" spans="1:7" hidden="1">
      <c r="A173" s="346" t="s">
        <v>8356</v>
      </c>
      <c r="B173" s="151" t="s">
        <v>3202</v>
      </c>
      <c r="C173" s="347">
        <v>0</v>
      </c>
      <c r="D173" s="347">
        <v>0</v>
      </c>
      <c r="E173" s="347">
        <v>0</v>
      </c>
      <c r="F173" s="347">
        <v>0</v>
      </c>
      <c r="G173" s="151">
        <f t="shared" si="2"/>
        <v>13</v>
      </c>
    </row>
    <row r="174" spans="1:7" ht="30" hidden="1">
      <c r="A174" s="356" t="s">
        <v>9768</v>
      </c>
      <c r="B174" s="153" t="s">
        <v>3274</v>
      </c>
      <c r="C174" s="357">
        <v>0</v>
      </c>
      <c r="D174" s="357">
        <v>0</v>
      </c>
      <c r="E174" s="357">
        <v>0</v>
      </c>
      <c r="F174" s="357">
        <v>0</v>
      </c>
      <c r="G174" s="153">
        <f t="shared" si="2"/>
        <v>17</v>
      </c>
    </row>
    <row r="175" spans="1:7" hidden="1">
      <c r="A175" s="346" t="s">
        <v>8357</v>
      </c>
      <c r="B175" s="151" t="s">
        <v>8303</v>
      </c>
      <c r="C175" s="347">
        <v>0</v>
      </c>
      <c r="D175" s="347">
        <v>0</v>
      </c>
      <c r="E175" s="347">
        <v>0</v>
      </c>
      <c r="F175" s="347">
        <v>0</v>
      </c>
      <c r="G175" s="151">
        <f t="shared" si="2"/>
        <v>13</v>
      </c>
    </row>
    <row r="176" spans="1:7" ht="30" hidden="1">
      <c r="A176" s="356" t="s">
        <v>9769</v>
      </c>
      <c r="B176" s="153" t="s">
        <v>3274</v>
      </c>
      <c r="C176" s="357">
        <v>0</v>
      </c>
      <c r="D176" s="357">
        <v>0</v>
      </c>
      <c r="E176" s="357">
        <v>0</v>
      </c>
      <c r="F176" s="357">
        <v>0</v>
      </c>
      <c r="G176" s="153">
        <f t="shared" si="2"/>
        <v>17</v>
      </c>
    </row>
    <row r="177" spans="1:7" hidden="1">
      <c r="A177" s="346" t="s">
        <v>8358</v>
      </c>
      <c r="B177" s="151" t="s">
        <v>8307</v>
      </c>
      <c r="C177" s="347">
        <v>0</v>
      </c>
      <c r="D177" s="347">
        <v>0</v>
      </c>
      <c r="E177" s="347">
        <v>0</v>
      </c>
      <c r="F177" s="347">
        <v>0</v>
      </c>
      <c r="G177" s="151">
        <f t="shared" si="2"/>
        <v>13</v>
      </c>
    </row>
    <row r="178" spans="1:7" ht="30" hidden="1">
      <c r="A178" s="356" t="s">
        <v>9770</v>
      </c>
      <c r="B178" s="153" t="s">
        <v>3274</v>
      </c>
      <c r="C178" s="357">
        <v>0</v>
      </c>
      <c r="D178" s="357">
        <v>0</v>
      </c>
      <c r="E178" s="357">
        <v>0</v>
      </c>
      <c r="F178" s="357">
        <v>0</v>
      </c>
      <c r="G178" s="153">
        <f t="shared" si="2"/>
        <v>17</v>
      </c>
    </row>
    <row r="179" spans="1:7" hidden="1">
      <c r="A179" s="346" t="s">
        <v>7464</v>
      </c>
      <c r="B179" s="151" t="s">
        <v>3275</v>
      </c>
      <c r="C179" s="347">
        <v>0</v>
      </c>
      <c r="D179" s="347">
        <v>0</v>
      </c>
      <c r="E179" s="347">
        <v>0</v>
      </c>
      <c r="F179" s="347">
        <v>0</v>
      </c>
      <c r="G179" s="151">
        <f t="shared" si="2"/>
        <v>9</v>
      </c>
    </row>
    <row r="180" spans="1:7" hidden="1">
      <c r="A180" s="346" t="s">
        <v>7821</v>
      </c>
      <c r="B180" s="151" t="s">
        <v>777</v>
      </c>
      <c r="C180" s="347">
        <v>0</v>
      </c>
      <c r="D180" s="347">
        <v>0</v>
      </c>
      <c r="E180" s="347">
        <v>0</v>
      </c>
      <c r="F180" s="347">
        <v>0</v>
      </c>
      <c r="G180" s="151">
        <f t="shared" si="2"/>
        <v>13</v>
      </c>
    </row>
    <row r="181" spans="1:7" hidden="1">
      <c r="A181" s="356" t="s">
        <v>3691</v>
      </c>
      <c r="B181" s="153" t="s">
        <v>3275</v>
      </c>
      <c r="C181" s="357">
        <v>0</v>
      </c>
      <c r="D181" s="357">
        <v>0</v>
      </c>
      <c r="E181" s="357">
        <v>0</v>
      </c>
      <c r="F181" s="357">
        <v>0</v>
      </c>
      <c r="G181" s="153">
        <f t="shared" si="2"/>
        <v>17</v>
      </c>
    </row>
    <row r="182" spans="1:7" hidden="1">
      <c r="A182" s="346" t="s">
        <v>8359</v>
      </c>
      <c r="B182" s="151" t="s">
        <v>8303</v>
      </c>
      <c r="C182" s="347">
        <v>0</v>
      </c>
      <c r="D182" s="347">
        <v>0</v>
      </c>
      <c r="E182" s="347">
        <v>0</v>
      </c>
      <c r="F182" s="347">
        <v>0</v>
      </c>
      <c r="G182" s="151">
        <f t="shared" si="2"/>
        <v>13</v>
      </c>
    </row>
    <row r="183" spans="1:7" hidden="1">
      <c r="A183" s="356" t="s">
        <v>9771</v>
      </c>
      <c r="B183" s="153" t="s">
        <v>3275</v>
      </c>
      <c r="C183" s="357">
        <v>0</v>
      </c>
      <c r="D183" s="357">
        <v>0</v>
      </c>
      <c r="E183" s="357">
        <v>0</v>
      </c>
      <c r="F183" s="357">
        <v>0</v>
      </c>
      <c r="G183" s="153">
        <f t="shared" si="2"/>
        <v>17</v>
      </c>
    </row>
    <row r="184" spans="1:7" hidden="1">
      <c r="A184" s="346" t="s">
        <v>8360</v>
      </c>
      <c r="B184" s="151" t="s">
        <v>3202</v>
      </c>
      <c r="C184" s="347">
        <v>0</v>
      </c>
      <c r="D184" s="347">
        <v>0</v>
      </c>
      <c r="E184" s="347">
        <v>0</v>
      </c>
      <c r="F184" s="347">
        <v>0</v>
      </c>
      <c r="G184" s="151">
        <f t="shared" si="2"/>
        <v>13</v>
      </c>
    </row>
    <row r="185" spans="1:7" hidden="1">
      <c r="A185" s="356" t="s">
        <v>9772</v>
      </c>
      <c r="B185" s="153" t="s">
        <v>3275</v>
      </c>
      <c r="C185" s="357">
        <v>0</v>
      </c>
      <c r="D185" s="357">
        <v>0</v>
      </c>
      <c r="E185" s="357">
        <v>0</v>
      </c>
      <c r="F185" s="357">
        <v>0</v>
      </c>
      <c r="G185" s="153">
        <f t="shared" si="2"/>
        <v>17</v>
      </c>
    </row>
    <row r="186" spans="1:7" hidden="1">
      <c r="A186" s="346" t="s">
        <v>8361</v>
      </c>
      <c r="B186" s="151" t="s">
        <v>8303</v>
      </c>
      <c r="C186" s="347">
        <v>0</v>
      </c>
      <c r="D186" s="347">
        <v>0</v>
      </c>
      <c r="E186" s="347">
        <v>0</v>
      </c>
      <c r="F186" s="347">
        <v>0</v>
      </c>
      <c r="G186" s="151">
        <f t="shared" si="2"/>
        <v>13</v>
      </c>
    </row>
    <row r="187" spans="1:7" hidden="1">
      <c r="A187" s="356" t="s">
        <v>9773</v>
      </c>
      <c r="B187" s="153" t="s">
        <v>3275</v>
      </c>
      <c r="C187" s="357">
        <v>0</v>
      </c>
      <c r="D187" s="357">
        <v>0</v>
      </c>
      <c r="E187" s="357">
        <v>0</v>
      </c>
      <c r="F187" s="357">
        <v>0</v>
      </c>
      <c r="G187" s="153">
        <f t="shared" si="2"/>
        <v>17</v>
      </c>
    </row>
    <row r="188" spans="1:7" hidden="1">
      <c r="A188" s="346" t="s">
        <v>8362</v>
      </c>
      <c r="B188" s="151" t="s">
        <v>8307</v>
      </c>
      <c r="C188" s="347">
        <v>0</v>
      </c>
      <c r="D188" s="347">
        <v>0</v>
      </c>
      <c r="E188" s="347">
        <v>0</v>
      </c>
      <c r="F188" s="347">
        <v>0</v>
      </c>
      <c r="G188" s="151">
        <f t="shared" si="2"/>
        <v>13</v>
      </c>
    </row>
    <row r="189" spans="1:7" hidden="1">
      <c r="A189" s="356" t="s">
        <v>9774</v>
      </c>
      <c r="B189" s="153" t="s">
        <v>3275</v>
      </c>
      <c r="C189" s="357">
        <v>0</v>
      </c>
      <c r="D189" s="357">
        <v>0</v>
      </c>
      <c r="E189" s="357">
        <v>0</v>
      </c>
      <c r="F189" s="357">
        <v>0</v>
      </c>
      <c r="G189" s="153">
        <f t="shared" si="2"/>
        <v>17</v>
      </c>
    </row>
    <row r="190" spans="1:7" ht="30" hidden="1">
      <c r="A190" s="346" t="s">
        <v>7465</v>
      </c>
      <c r="B190" s="151" t="s">
        <v>48</v>
      </c>
      <c r="C190" s="347">
        <v>0</v>
      </c>
      <c r="D190" s="347">
        <v>0</v>
      </c>
      <c r="E190" s="347">
        <v>0</v>
      </c>
      <c r="F190" s="347">
        <v>0</v>
      </c>
      <c r="G190" s="151">
        <f t="shared" si="2"/>
        <v>9</v>
      </c>
    </row>
    <row r="191" spans="1:7" hidden="1">
      <c r="A191" s="346" t="s">
        <v>7822</v>
      </c>
      <c r="B191" s="151" t="s">
        <v>777</v>
      </c>
      <c r="C191" s="347">
        <v>0</v>
      </c>
      <c r="D191" s="347">
        <v>0</v>
      </c>
      <c r="E191" s="347">
        <v>0</v>
      </c>
      <c r="F191" s="347">
        <v>0</v>
      </c>
      <c r="G191" s="151">
        <f t="shared" si="2"/>
        <v>13</v>
      </c>
    </row>
    <row r="192" spans="1:7" ht="30" hidden="1">
      <c r="A192" s="356" t="s">
        <v>3699</v>
      </c>
      <c r="B192" s="153" t="s">
        <v>48</v>
      </c>
      <c r="C192" s="357">
        <v>0</v>
      </c>
      <c r="D192" s="357">
        <v>0</v>
      </c>
      <c r="E192" s="357">
        <v>0</v>
      </c>
      <c r="F192" s="357">
        <v>0</v>
      </c>
      <c r="G192" s="153">
        <f t="shared" si="2"/>
        <v>17</v>
      </c>
    </row>
    <row r="193" spans="1:7" hidden="1">
      <c r="A193" s="346" t="s">
        <v>8363</v>
      </c>
      <c r="B193" s="151" t="s">
        <v>8303</v>
      </c>
      <c r="C193" s="347">
        <v>0</v>
      </c>
      <c r="D193" s="347">
        <v>0</v>
      </c>
      <c r="E193" s="347">
        <v>0</v>
      </c>
      <c r="F193" s="347">
        <v>0</v>
      </c>
      <c r="G193" s="151">
        <f t="shared" si="2"/>
        <v>13</v>
      </c>
    </row>
    <row r="194" spans="1:7" ht="30" hidden="1">
      <c r="A194" s="356" t="s">
        <v>9775</v>
      </c>
      <c r="B194" s="153" t="s">
        <v>48</v>
      </c>
      <c r="C194" s="357">
        <v>0</v>
      </c>
      <c r="D194" s="357">
        <v>0</v>
      </c>
      <c r="E194" s="357">
        <v>0</v>
      </c>
      <c r="F194" s="357">
        <v>0</v>
      </c>
      <c r="G194" s="153">
        <f t="shared" si="2"/>
        <v>17</v>
      </c>
    </row>
    <row r="195" spans="1:7" hidden="1">
      <c r="A195" s="346" t="s">
        <v>8364</v>
      </c>
      <c r="B195" s="151" t="s">
        <v>3202</v>
      </c>
      <c r="C195" s="347">
        <v>0</v>
      </c>
      <c r="D195" s="347">
        <v>0</v>
      </c>
      <c r="E195" s="347">
        <v>0</v>
      </c>
      <c r="F195" s="347">
        <v>0</v>
      </c>
      <c r="G195" s="151">
        <f t="shared" si="2"/>
        <v>13</v>
      </c>
    </row>
    <row r="196" spans="1:7" ht="30" hidden="1">
      <c r="A196" s="356" t="s">
        <v>9776</v>
      </c>
      <c r="B196" s="153" t="s">
        <v>48</v>
      </c>
      <c r="C196" s="357">
        <v>0</v>
      </c>
      <c r="D196" s="357">
        <v>0</v>
      </c>
      <c r="E196" s="357">
        <v>0</v>
      </c>
      <c r="F196" s="357">
        <v>0</v>
      </c>
      <c r="G196" s="153">
        <f t="shared" si="2"/>
        <v>17</v>
      </c>
    </row>
    <row r="197" spans="1:7" hidden="1">
      <c r="A197" s="346" t="s">
        <v>8365</v>
      </c>
      <c r="B197" s="151" t="s">
        <v>8303</v>
      </c>
      <c r="C197" s="347">
        <v>0</v>
      </c>
      <c r="D197" s="347">
        <v>0</v>
      </c>
      <c r="E197" s="347">
        <v>0</v>
      </c>
      <c r="F197" s="347">
        <v>0</v>
      </c>
      <c r="G197" s="151">
        <f t="shared" si="2"/>
        <v>13</v>
      </c>
    </row>
    <row r="198" spans="1:7" ht="30" hidden="1">
      <c r="A198" s="356" t="s">
        <v>9777</v>
      </c>
      <c r="B198" s="153" t="s">
        <v>48</v>
      </c>
      <c r="C198" s="357">
        <v>0</v>
      </c>
      <c r="D198" s="357">
        <v>0</v>
      </c>
      <c r="E198" s="357">
        <v>0</v>
      </c>
      <c r="F198" s="357">
        <v>0</v>
      </c>
      <c r="G198" s="153">
        <f t="shared" si="2"/>
        <v>17</v>
      </c>
    </row>
    <row r="199" spans="1:7" hidden="1">
      <c r="A199" s="346" t="s">
        <v>8366</v>
      </c>
      <c r="B199" s="151" t="s">
        <v>8307</v>
      </c>
      <c r="C199" s="347">
        <v>0</v>
      </c>
      <c r="D199" s="347">
        <v>0</v>
      </c>
      <c r="E199" s="347">
        <v>0</v>
      </c>
      <c r="F199" s="347">
        <v>0</v>
      </c>
      <c r="G199" s="151">
        <f t="shared" si="2"/>
        <v>13</v>
      </c>
    </row>
    <row r="200" spans="1:7" ht="30" hidden="1">
      <c r="A200" s="356" t="s">
        <v>9778</v>
      </c>
      <c r="B200" s="153" t="s">
        <v>48</v>
      </c>
      <c r="C200" s="357">
        <v>0</v>
      </c>
      <c r="D200" s="357">
        <v>0</v>
      </c>
      <c r="E200" s="357">
        <v>0</v>
      </c>
      <c r="F200" s="357">
        <v>0</v>
      </c>
      <c r="G200" s="153">
        <f t="shared" si="2"/>
        <v>17</v>
      </c>
    </row>
    <row r="201" spans="1:7" hidden="1">
      <c r="A201" s="346" t="s">
        <v>7466</v>
      </c>
      <c r="B201" s="151" t="s">
        <v>7467</v>
      </c>
      <c r="C201" s="347">
        <v>0</v>
      </c>
      <c r="D201" s="347">
        <v>0</v>
      </c>
      <c r="E201" s="347">
        <v>0</v>
      </c>
      <c r="F201" s="347">
        <v>0</v>
      </c>
      <c r="G201" s="151">
        <f t="shared" ref="G201:G264" si="3">LEN(A201)</f>
        <v>5</v>
      </c>
    </row>
    <row r="202" spans="1:7" hidden="1">
      <c r="A202" s="346" t="s">
        <v>7468</v>
      </c>
      <c r="B202" s="151" t="s">
        <v>3276</v>
      </c>
      <c r="C202" s="347">
        <v>0</v>
      </c>
      <c r="D202" s="347">
        <v>0</v>
      </c>
      <c r="E202" s="347">
        <v>0</v>
      </c>
      <c r="F202" s="347">
        <v>0</v>
      </c>
      <c r="G202" s="151">
        <f t="shared" si="3"/>
        <v>9</v>
      </c>
    </row>
    <row r="203" spans="1:7" hidden="1">
      <c r="A203" s="346" t="s">
        <v>7823</v>
      </c>
      <c r="B203" s="151" t="s">
        <v>777</v>
      </c>
      <c r="C203" s="347">
        <v>0</v>
      </c>
      <c r="D203" s="347">
        <v>0</v>
      </c>
      <c r="E203" s="347">
        <v>0</v>
      </c>
      <c r="F203" s="347">
        <v>0</v>
      </c>
      <c r="G203" s="151">
        <f t="shared" si="3"/>
        <v>13</v>
      </c>
    </row>
    <row r="204" spans="1:7" hidden="1">
      <c r="A204" s="356" t="s">
        <v>3707</v>
      </c>
      <c r="B204" s="153" t="s">
        <v>3276</v>
      </c>
      <c r="C204" s="357">
        <v>0</v>
      </c>
      <c r="D204" s="357">
        <v>0</v>
      </c>
      <c r="E204" s="357">
        <v>0</v>
      </c>
      <c r="F204" s="357">
        <v>0</v>
      </c>
      <c r="G204" s="153">
        <f t="shared" si="3"/>
        <v>17</v>
      </c>
    </row>
    <row r="205" spans="1:7" hidden="1">
      <c r="A205" s="346" t="s">
        <v>7824</v>
      </c>
      <c r="B205" s="151" t="s">
        <v>8303</v>
      </c>
      <c r="C205" s="347">
        <v>0</v>
      </c>
      <c r="D205" s="347">
        <v>0</v>
      </c>
      <c r="E205" s="347">
        <v>0</v>
      </c>
      <c r="F205" s="347">
        <v>0</v>
      </c>
      <c r="G205" s="151">
        <f t="shared" si="3"/>
        <v>13</v>
      </c>
    </row>
    <row r="206" spans="1:7" hidden="1">
      <c r="A206" s="356" t="s">
        <v>9779</v>
      </c>
      <c r="B206" s="153" t="s">
        <v>3276</v>
      </c>
      <c r="C206" s="357">
        <v>0</v>
      </c>
      <c r="D206" s="357">
        <v>0</v>
      </c>
      <c r="E206" s="357">
        <v>0</v>
      </c>
      <c r="F206" s="357">
        <v>0</v>
      </c>
      <c r="G206" s="153">
        <f t="shared" si="3"/>
        <v>17</v>
      </c>
    </row>
    <row r="207" spans="1:7" hidden="1">
      <c r="A207" s="346" t="s">
        <v>7825</v>
      </c>
      <c r="B207" s="151" t="s">
        <v>3202</v>
      </c>
      <c r="C207" s="347">
        <v>0</v>
      </c>
      <c r="D207" s="347">
        <v>0</v>
      </c>
      <c r="E207" s="347">
        <v>0</v>
      </c>
      <c r="F207" s="347">
        <v>0</v>
      </c>
      <c r="G207" s="151">
        <f t="shared" si="3"/>
        <v>13</v>
      </c>
    </row>
    <row r="208" spans="1:7" hidden="1">
      <c r="A208" s="356" t="s">
        <v>9780</v>
      </c>
      <c r="B208" s="153" t="s">
        <v>3276</v>
      </c>
      <c r="C208" s="357">
        <v>0</v>
      </c>
      <c r="D208" s="357">
        <v>0</v>
      </c>
      <c r="E208" s="357">
        <v>0</v>
      </c>
      <c r="F208" s="357">
        <v>0</v>
      </c>
      <c r="G208" s="153">
        <f t="shared" si="3"/>
        <v>17</v>
      </c>
    </row>
    <row r="209" spans="1:7" hidden="1">
      <c r="A209" s="346" t="s">
        <v>8367</v>
      </c>
      <c r="B209" s="151" t="s">
        <v>8303</v>
      </c>
      <c r="C209" s="347">
        <v>0</v>
      </c>
      <c r="D209" s="347">
        <v>0</v>
      </c>
      <c r="E209" s="347">
        <v>0</v>
      </c>
      <c r="F209" s="347">
        <v>0</v>
      </c>
      <c r="G209" s="151">
        <f t="shared" si="3"/>
        <v>13</v>
      </c>
    </row>
    <row r="210" spans="1:7" hidden="1">
      <c r="A210" s="356" t="s">
        <v>9781</v>
      </c>
      <c r="B210" s="153" t="s">
        <v>3276</v>
      </c>
      <c r="C210" s="357">
        <v>0</v>
      </c>
      <c r="D210" s="357">
        <v>0</v>
      </c>
      <c r="E210" s="357">
        <v>0</v>
      </c>
      <c r="F210" s="357">
        <v>0</v>
      </c>
      <c r="G210" s="153">
        <f t="shared" si="3"/>
        <v>17</v>
      </c>
    </row>
    <row r="211" spans="1:7" hidden="1">
      <c r="A211" s="346" t="s">
        <v>8368</v>
      </c>
      <c r="B211" s="151" t="s">
        <v>8307</v>
      </c>
      <c r="C211" s="347">
        <v>0</v>
      </c>
      <c r="D211" s="347">
        <v>0</v>
      </c>
      <c r="E211" s="347">
        <v>0</v>
      </c>
      <c r="F211" s="347">
        <v>0</v>
      </c>
      <c r="G211" s="151">
        <f t="shared" si="3"/>
        <v>13</v>
      </c>
    </row>
    <row r="212" spans="1:7" hidden="1">
      <c r="A212" s="356" t="s">
        <v>9782</v>
      </c>
      <c r="B212" s="153" t="s">
        <v>3276</v>
      </c>
      <c r="C212" s="357">
        <v>0</v>
      </c>
      <c r="D212" s="357">
        <v>0</v>
      </c>
      <c r="E212" s="357">
        <v>0</v>
      </c>
      <c r="F212" s="357">
        <v>0</v>
      </c>
      <c r="G212" s="153">
        <f t="shared" si="3"/>
        <v>17</v>
      </c>
    </row>
    <row r="213" spans="1:7" hidden="1">
      <c r="A213" s="346" t="s">
        <v>7469</v>
      </c>
      <c r="B213" s="151" t="s">
        <v>3277</v>
      </c>
      <c r="C213" s="347">
        <v>0</v>
      </c>
      <c r="D213" s="347">
        <v>0</v>
      </c>
      <c r="E213" s="347">
        <v>0</v>
      </c>
      <c r="F213" s="347">
        <v>0</v>
      </c>
      <c r="G213" s="151">
        <f t="shared" si="3"/>
        <v>9</v>
      </c>
    </row>
    <row r="214" spans="1:7" hidden="1">
      <c r="A214" s="346" t="s">
        <v>7826</v>
      </c>
      <c r="B214" s="151" t="s">
        <v>777</v>
      </c>
      <c r="C214" s="347">
        <v>0</v>
      </c>
      <c r="D214" s="347">
        <v>0</v>
      </c>
      <c r="E214" s="347">
        <v>0</v>
      </c>
      <c r="F214" s="347">
        <v>0</v>
      </c>
      <c r="G214" s="151">
        <f t="shared" si="3"/>
        <v>13</v>
      </c>
    </row>
    <row r="215" spans="1:7" hidden="1">
      <c r="A215" s="356" t="s">
        <v>3715</v>
      </c>
      <c r="B215" s="153" t="s">
        <v>3277</v>
      </c>
      <c r="C215" s="357">
        <v>0</v>
      </c>
      <c r="D215" s="357">
        <v>0</v>
      </c>
      <c r="E215" s="357">
        <v>0</v>
      </c>
      <c r="F215" s="357">
        <v>0</v>
      </c>
      <c r="G215" s="153">
        <f t="shared" si="3"/>
        <v>17</v>
      </c>
    </row>
    <row r="216" spans="1:7" hidden="1">
      <c r="A216" s="346" t="s">
        <v>8369</v>
      </c>
      <c r="B216" s="151" t="s">
        <v>8303</v>
      </c>
      <c r="C216" s="347">
        <v>0</v>
      </c>
      <c r="D216" s="347">
        <v>0</v>
      </c>
      <c r="E216" s="347">
        <v>0</v>
      </c>
      <c r="F216" s="347">
        <v>0</v>
      </c>
      <c r="G216" s="151">
        <f t="shared" si="3"/>
        <v>13</v>
      </c>
    </row>
    <row r="217" spans="1:7" hidden="1">
      <c r="A217" s="356" t="s">
        <v>9783</v>
      </c>
      <c r="B217" s="153" t="s">
        <v>3277</v>
      </c>
      <c r="C217" s="357">
        <v>0</v>
      </c>
      <c r="D217" s="357">
        <v>0</v>
      </c>
      <c r="E217" s="357">
        <v>0</v>
      </c>
      <c r="F217" s="357">
        <v>0</v>
      </c>
      <c r="G217" s="153">
        <f t="shared" si="3"/>
        <v>17</v>
      </c>
    </row>
    <row r="218" spans="1:7" hidden="1">
      <c r="A218" s="346" t="s">
        <v>8370</v>
      </c>
      <c r="B218" s="151" t="s">
        <v>3202</v>
      </c>
      <c r="C218" s="347">
        <v>0</v>
      </c>
      <c r="D218" s="347">
        <v>0</v>
      </c>
      <c r="E218" s="347">
        <v>0</v>
      </c>
      <c r="F218" s="347">
        <v>0</v>
      </c>
      <c r="G218" s="151">
        <f t="shared" si="3"/>
        <v>13</v>
      </c>
    </row>
    <row r="219" spans="1:7" hidden="1">
      <c r="A219" s="356" t="s">
        <v>9784</v>
      </c>
      <c r="B219" s="153" t="s">
        <v>3277</v>
      </c>
      <c r="C219" s="357">
        <v>0</v>
      </c>
      <c r="D219" s="357">
        <v>0</v>
      </c>
      <c r="E219" s="357">
        <v>0</v>
      </c>
      <c r="F219" s="357">
        <v>0</v>
      </c>
      <c r="G219" s="153">
        <f t="shared" si="3"/>
        <v>17</v>
      </c>
    </row>
    <row r="220" spans="1:7" hidden="1">
      <c r="A220" s="346" t="s">
        <v>8371</v>
      </c>
      <c r="B220" s="151" t="s">
        <v>8303</v>
      </c>
      <c r="C220" s="347">
        <v>0</v>
      </c>
      <c r="D220" s="347">
        <v>0</v>
      </c>
      <c r="E220" s="347">
        <v>0</v>
      </c>
      <c r="F220" s="347">
        <v>0</v>
      </c>
      <c r="G220" s="151">
        <f t="shared" si="3"/>
        <v>13</v>
      </c>
    </row>
    <row r="221" spans="1:7" hidden="1">
      <c r="A221" s="356" t="s">
        <v>9785</v>
      </c>
      <c r="B221" s="153" t="s">
        <v>3277</v>
      </c>
      <c r="C221" s="357">
        <v>0</v>
      </c>
      <c r="D221" s="357">
        <v>0</v>
      </c>
      <c r="E221" s="357">
        <v>0</v>
      </c>
      <c r="F221" s="357">
        <v>0</v>
      </c>
      <c r="G221" s="153">
        <f t="shared" si="3"/>
        <v>17</v>
      </c>
    </row>
    <row r="222" spans="1:7" hidden="1">
      <c r="A222" s="346" t="s">
        <v>8372</v>
      </c>
      <c r="B222" s="151" t="s">
        <v>8307</v>
      </c>
      <c r="C222" s="347">
        <v>0</v>
      </c>
      <c r="D222" s="347">
        <v>0</v>
      </c>
      <c r="E222" s="347">
        <v>0</v>
      </c>
      <c r="F222" s="347">
        <v>0</v>
      </c>
      <c r="G222" s="151">
        <f t="shared" si="3"/>
        <v>13</v>
      </c>
    </row>
    <row r="223" spans="1:7" hidden="1">
      <c r="A223" s="356" t="s">
        <v>9786</v>
      </c>
      <c r="B223" s="153" t="s">
        <v>3277</v>
      </c>
      <c r="C223" s="357">
        <v>0</v>
      </c>
      <c r="D223" s="357">
        <v>0</v>
      </c>
      <c r="E223" s="357">
        <v>0</v>
      </c>
      <c r="F223" s="357">
        <v>0</v>
      </c>
      <c r="G223" s="153">
        <f t="shared" si="3"/>
        <v>17</v>
      </c>
    </row>
    <row r="224" spans="1:7" hidden="1">
      <c r="A224" s="346" t="s">
        <v>7470</v>
      </c>
      <c r="B224" s="151" t="s">
        <v>3278</v>
      </c>
      <c r="C224" s="347">
        <v>0</v>
      </c>
      <c r="D224" s="347">
        <v>0</v>
      </c>
      <c r="E224" s="347">
        <v>0</v>
      </c>
      <c r="F224" s="347">
        <v>0</v>
      </c>
      <c r="G224" s="151">
        <f t="shared" si="3"/>
        <v>9</v>
      </c>
    </row>
    <row r="225" spans="1:7" hidden="1">
      <c r="A225" s="346" t="s">
        <v>7827</v>
      </c>
      <c r="B225" s="151" t="s">
        <v>777</v>
      </c>
      <c r="C225" s="347">
        <v>0</v>
      </c>
      <c r="D225" s="347">
        <v>0</v>
      </c>
      <c r="E225" s="347">
        <v>0</v>
      </c>
      <c r="F225" s="347">
        <v>0</v>
      </c>
      <c r="G225" s="151">
        <f t="shared" si="3"/>
        <v>13</v>
      </c>
    </row>
    <row r="226" spans="1:7" hidden="1">
      <c r="A226" s="356" t="s">
        <v>3723</v>
      </c>
      <c r="B226" s="153" t="s">
        <v>3278</v>
      </c>
      <c r="C226" s="357">
        <v>0</v>
      </c>
      <c r="D226" s="357">
        <v>0</v>
      </c>
      <c r="E226" s="357">
        <v>0</v>
      </c>
      <c r="F226" s="357">
        <v>0</v>
      </c>
      <c r="G226" s="153">
        <f t="shared" si="3"/>
        <v>17</v>
      </c>
    </row>
    <row r="227" spans="1:7" hidden="1">
      <c r="A227" s="346" t="s">
        <v>8373</v>
      </c>
      <c r="B227" s="151" t="s">
        <v>8303</v>
      </c>
      <c r="C227" s="347">
        <v>0</v>
      </c>
      <c r="D227" s="347">
        <v>0</v>
      </c>
      <c r="E227" s="347">
        <v>0</v>
      </c>
      <c r="F227" s="347">
        <v>0</v>
      </c>
      <c r="G227" s="151">
        <f t="shared" si="3"/>
        <v>13</v>
      </c>
    </row>
    <row r="228" spans="1:7" hidden="1">
      <c r="A228" s="356" t="s">
        <v>9787</v>
      </c>
      <c r="B228" s="153" t="s">
        <v>3278</v>
      </c>
      <c r="C228" s="357">
        <v>0</v>
      </c>
      <c r="D228" s="357">
        <v>0</v>
      </c>
      <c r="E228" s="357">
        <v>0</v>
      </c>
      <c r="F228" s="357">
        <v>0</v>
      </c>
      <c r="G228" s="153">
        <f t="shared" si="3"/>
        <v>17</v>
      </c>
    </row>
    <row r="229" spans="1:7" hidden="1">
      <c r="A229" s="346" t="s">
        <v>8374</v>
      </c>
      <c r="B229" s="151" t="s">
        <v>3202</v>
      </c>
      <c r="C229" s="347">
        <v>0</v>
      </c>
      <c r="D229" s="347">
        <v>0</v>
      </c>
      <c r="E229" s="347">
        <v>0</v>
      </c>
      <c r="F229" s="347">
        <v>0</v>
      </c>
      <c r="G229" s="151">
        <f t="shared" si="3"/>
        <v>13</v>
      </c>
    </row>
    <row r="230" spans="1:7" hidden="1">
      <c r="A230" s="356" t="s">
        <v>9788</v>
      </c>
      <c r="B230" s="153" t="s">
        <v>3278</v>
      </c>
      <c r="C230" s="357">
        <v>0</v>
      </c>
      <c r="D230" s="357">
        <v>0</v>
      </c>
      <c r="E230" s="357">
        <v>0</v>
      </c>
      <c r="F230" s="357">
        <v>0</v>
      </c>
      <c r="G230" s="153">
        <f t="shared" si="3"/>
        <v>17</v>
      </c>
    </row>
    <row r="231" spans="1:7" hidden="1">
      <c r="A231" s="346" t="s">
        <v>8375</v>
      </c>
      <c r="B231" s="151" t="s">
        <v>8303</v>
      </c>
      <c r="C231" s="347">
        <v>0</v>
      </c>
      <c r="D231" s="347">
        <v>0</v>
      </c>
      <c r="E231" s="347">
        <v>0</v>
      </c>
      <c r="F231" s="347">
        <v>0</v>
      </c>
      <c r="G231" s="151">
        <f t="shared" si="3"/>
        <v>13</v>
      </c>
    </row>
    <row r="232" spans="1:7" hidden="1">
      <c r="A232" s="356" t="s">
        <v>9789</v>
      </c>
      <c r="B232" s="153" t="s">
        <v>3278</v>
      </c>
      <c r="C232" s="357">
        <v>0</v>
      </c>
      <c r="D232" s="357">
        <v>0</v>
      </c>
      <c r="E232" s="357">
        <v>0</v>
      </c>
      <c r="F232" s="357">
        <v>0</v>
      </c>
      <c r="G232" s="153">
        <f t="shared" si="3"/>
        <v>17</v>
      </c>
    </row>
    <row r="233" spans="1:7" hidden="1">
      <c r="A233" s="346" t="s">
        <v>8376</v>
      </c>
      <c r="B233" s="151" t="s">
        <v>8307</v>
      </c>
      <c r="C233" s="347">
        <v>0</v>
      </c>
      <c r="D233" s="347">
        <v>0</v>
      </c>
      <c r="E233" s="347">
        <v>0</v>
      </c>
      <c r="F233" s="347">
        <v>0</v>
      </c>
      <c r="G233" s="151">
        <f t="shared" si="3"/>
        <v>13</v>
      </c>
    </row>
    <row r="234" spans="1:7" hidden="1">
      <c r="A234" s="356" t="s">
        <v>9790</v>
      </c>
      <c r="B234" s="153" t="s">
        <v>3278</v>
      </c>
      <c r="C234" s="357">
        <v>0</v>
      </c>
      <c r="D234" s="357">
        <v>0</v>
      </c>
      <c r="E234" s="357">
        <v>0</v>
      </c>
      <c r="F234" s="357">
        <v>0</v>
      </c>
      <c r="G234" s="153">
        <f t="shared" si="3"/>
        <v>17</v>
      </c>
    </row>
    <row r="235" spans="1:7" hidden="1">
      <c r="A235" s="346" t="s">
        <v>7471</v>
      </c>
      <c r="B235" s="151" t="s">
        <v>3279</v>
      </c>
      <c r="C235" s="347">
        <v>0</v>
      </c>
      <c r="D235" s="347">
        <v>0</v>
      </c>
      <c r="E235" s="347">
        <v>0</v>
      </c>
      <c r="F235" s="347">
        <v>0</v>
      </c>
      <c r="G235" s="151">
        <f t="shared" si="3"/>
        <v>9</v>
      </c>
    </row>
    <row r="236" spans="1:7" hidden="1">
      <c r="A236" s="346" t="s">
        <v>7828</v>
      </c>
      <c r="B236" s="151" t="s">
        <v>777</v>
      </c>
      <c r="C236" s="347">
        <v>0</v>
      </c>
      <c r="D236" s="347">
        <v>0</v>
      </c>
      <c r="E236" s="347">
        <v>0</v>
      </c>
      <c r="F236" s="347">
        <v>0</v>
      </c>
      <c r="G236" s="151">
        <f t="shared" si="3"/>
        <v>13</v>
      </c>
    </row>
    <row r="237" spans="1:7" hidden="1">
      <c r="A237" s="356" t="s">
        <v>3731</v>
      </c>
      <c r="B237" s="153" t="s">
        <v>3279</v>
      </c>
      <c r="C237" s="357">
        <v>0</v>
      </c>
      <c r="D237" s="357">
        <v>0</v>
      </c>
      <c r="E237" s="357">
        <v>0</v>
      </c>
      <c r="F237" s="357">
        <v>0</v>
      </c>
      <c r="G237" s="153">
        <f t="shared" si="3"/>
        <v>17</v>
      </c>
    </row>
    <row r="238" spans="1:7" hidden="1">
      <c r="A238" s="346" t="s">
        <v>7829</v>
      </c>
      <c r="B238" s="151" t="s">
        <v>8303</v>
      </c>
      <c r="C238" s="347">
        <v>0</v>
      </c>
      <c r="D238" s="347">
        <v>0</v>
      </c>
      <c r="E238" s="347">
        <v>0</v>
      </c>
      <c r="F238" s="347">
        <v>0</v>
      </c>
      <c r="G238" s="151">
        <f t="shared" si="3"/>
        <v>13</v>
      </c>
    </row>
    <row r="239" spans="1:7" hidden="1">
      <c r="A239" s="356" t="s">
        <v>9791</v>
      </c>
      <c r="B239" s="153" t="s">
        <v>3279</v>
      </c>
      <c r="C239" s="357">
        <v>0</v>
      </c>
      <c r="D239" s="357">
        <v>0</v>
      </c>
      <c r="E239" s="357">
        <v>0</v>
      </c>
      <c r="F239" s="357">
        <v>0</v>
      </c>
      <c r="G239" s="153">
        <f t="shared" si="3"/>
        <v>17</v>
      </c>
    </row>
    <row r="240" spans="1:7" hidden="1">
      <c r="A240" s="346" t="s">
        <v>8377</v>
      </c>
      <c r="B240" s="151" t="s">
        <v>3202</v>
      </c>
      <c r="C240" s="347">
        <v>0</v>
      </c>
      <c r="D240" s="347">
        <v>0</v>
      </c>
      <c r="E240" s="347">
        <v>0</v>
      </c>
      <c r="F240" s="347">
        <v>0</v>
      </c>
      <c r="G240" s="151">
        <f t="shared" si="3"/>
        <v>13</v>
      </c>
    </row>
    <row r="241" spans="1:7" hidden="1">
      <c r="A241" s="356" t="s">
        <v>9792</v>
      </c>
      <c r="B241" s="153" t="s">
        <v>3279</v>
      </c>
      <c r="C241" s="357">
        <v>0</v>
      </c>
      <c r="D241" s="357">
        <v>0</v>
      </c>
      <c r="E241" s="357">
        <v>0</v>
      </c>
      <c r="F241" s="357">
        <v>0</v>
      </c>
      <c r="G241" s="153">
        <f t="shared" si="3"/>
        <v>17</v>
      </c>
    </row>
    <row r="242" spans="1:7" hidden="1">
      <c r="A242" s="346" t="s">
        <v>8378</v>
      </c>
      <c r="B242" s="151" t="s">
        <v>8303</v>
      </c>
      <c r="C242" s="347">
        <v>0</v>
      </c>
      <c r="D242" s="347">
        <v>0</v>
      </c>
      <c r="E242" s="347">
        <v>0</v>
      </c>
      <c r="F242" s="347">
        <v>0</v>
      </c>
      <c r="G242" s="151">
        <f t="shared" si="3"/>
        <v>13</v>
      </c>
    </row>
    <row r="243" spans="1:7" hidden="1">
      <c r="A243" s="356" t="s">
        <v>9793</v>
      </c>
      <c r="B243" s="153" t="s">
        <v>3279</v>
      </c>
      <c r="C243" s="357">
        <v>0</v>
      </c>
      <c r="D243" s="357">
        <v>0</v>
      </c>
      <c r="E243" s="357">
        <v>0</v>
      </c>
      <c r="F243" s="357">
        <v>0</v>
      </c>
      <c r="G243" s="153">
        <f t="shared" si="3"/>
        <v>17</v>
      </c>
    </row>
    <row r="244" spans="1:7" hidden="1">
      <c r="A244" s="346" t="s">
        <v>8379</v>
      </c>
      <c r="B244" s="151" t="s">
        <v>8307</v>
      </c>
      <c r="C244" s="347">
        <v>0</v>
      </c>
      <c r="D244" s="347">
        <v>0</v>
      </c>
      <c r="E244" s="347">
        <v>0</v>
      </c>
      <c r="F244" s="347">
        <v>0</v>
      </c>
      <c r="G244" s="151">
        <f t="shared" si="3"/>
        <v>13</v>
      </c>
    </row>
    <row r="245" spans="1:7" hidden="1">
      <c r="A245" s="356" t="s">
        <v>9794</v>
      </c>
      <c r="B245" s="153" t="s">
        <v>3279</v>
      </c>
      <c r="C245" s="357">
        <v>0</v>
      </c>
      <c r="D245" s="357">
        <v>0</v>
      </c>
      <c r="E245" s="357">
        <v>0</v>
      </c>
      <c r="F245" s="357">
        <v>0</v>
      </c>
      <c r="G245" s="153">
        <f t="shared" si="3"/>
        <v>17</v>
      </c>
    </row>
    <row r="246" spans="1:7" hidden="1">
      <c r="A246" s="346" t="s">
        <v>3188</v>
      </c>
      <c r="B246" s="151" t="s">
        <v>7472</v>
      </c>
      <c r="C246" s="347">
        <v>0</v>
      </c>
      <c r="D246" s="347">
        <v>0</v>
      </c>
      <c r="E246" s="347">
        <v>0</v>
      </c>
      <c r="F246" s="347">
        <v>0</v>
      </c>
      <c r="G246" s="151">
        <f t="shared" si="3"/>
        <v>5</v>
      </c>
    </row>
    <row r="247" spans="1:7" ht="30" hidden="1">
      <c r="A247" s="346" t="s">
        <v>7473</v>
      </c>
      <c r="B247" s="151" t="s">
        <v>3280</v>
      </c>
      <c r="C247" s="347">
        <v>0</v>
      </c>
      <c r="D247" s="347">
        <v>0</v>
      </c>
      <c r="E247" s="347">
        <v>0</v>
      </c>
      <c r="F247" s="347">
        <v>0</v>
      </c>
      <c r="G247" s="151">
        <f t="shared" si="3"/>
        <v>9</v>
      </c>
    </row>
    <row r="248" spans="1:7" hidden="1">
      <c r="A248" s="346" t="s">
        <v>7830</v>
      </c>
      <c r="B248" s="151" t="s">
        <v>777</v>
      </c>
      <c r="C248" s="347">
        <v>0</v>
      </c>
      <c r="D248" s="347">
        <v>0</v>
      </c>
      <c r="E248" s="347">
        <v>0</v>
      </c>
      <c r="F248" s="347">
        <v>0</v>
      </c>
      <c r="G248" s="151">
        <f t="shared" si="3"/>
        <v>13</v>
      </c>
    </row>
    <row r="249" spans="1:7" ht="30" hidden="1">
      <c r="A249" s="356" t="s">
        <v>3739</v>
      </c>
      <c r="B249" s="153" t="s">
        <v>3280</v>
      </c>
      <c r="C249" s="357">
        <v>0</v>
      </c>
      <c r="D249" s="357">
        <v>0</v>
      </c>
      <c r="E249" s="357">
        <v>0</v>
      </c>
      <c r="F249" s="357">
        <v>0</v>
      </c>
      <c r="G249" s="153">
        <f t="shared" si="3"/>
        <v>17</v>
      </c>
    </row>
    <row r="250" spans="1:7" hidden="1">
      <c r="A250" s="346" t="s">
        <v>8380</v>
      </c>
      <c r="B250" s="151" t="s">
        <v>8303</v>
      </c>
      <c r="C250" s="347">
        <v>0</v>
      </c>
      <c r="D250" s="347">
        <v>0</v>
      </c>
      <c r="E250" s="347">
        <v>0</v>
      </c>
      <c r="F250" s="347">
        <v>0</v>
      </c>
      <c r="G250" s="151">
        <f t="shared" si="3"/>
        <v>13</v>
      </c>
    </row>
    <row r="251" spans="1:7" ht="30" hidden="1">
      <c r="A251" s="356" t="s">
        <v>9795</v>
      </c>
      <c r="B251" s="153" t="s">
        <v>3280</v>
      </c>
      <c r="C251" s="357">
        <v>0</v>
      </c>
      <c r="D251" s="357">
        <v>0</v>
      </c>
      <c r="E251" s="357">
        <v>0</v>
      </c>
      <c r="F251" s="357">
        <v>0</v>
      </c>
      <c r="G251" s="153">
        <f t="shared" si="3"/>
        <v>17</v>
      </c>
    </row>
    <row r="252" spans="1:7" hidden="1">
      <c r="A252" s="346" t="s">
        <v>8381</v>
      </c>
      <c r="B252" s="151" t="s">
        <v>3202</v>
      </c>
      <c r="C252" s="347">
        <v>0</v>
      </c>
      <c r="D252" s="347">
        <v>0</v>
      </c>
      <c r="E252" s="347">
        <v>0</v>
      </c>
      <c r="F252" s="347">
        <v>0</v>
      </c>
      <c r="G252" s="151">
        <f t="shared" si="3"/>
        <v>13</v>
      </c>
    </row>
    <row r="253" spans="1:7" ht="30" hidden="1">
      <c r="A253" s="356" t="s">
        <v>9796</v>
      </c>
      <c r="B253" s="153" t="s">
        <v>3280</v>
      </c>
      <c r="C253" s="357">
        <v>0</v>
      </c>
      <c r="D253" s="357">
        <v>0</v>
      </c>
      <c r="E253" s="357">
        <v>0</v>
      </c>
      <c r="F253" s="357">
        <v>0</v>
      </c>
      <c r="G253" s="153">
        <f t="shared" si="3"/>
        <v>17</v>
      </c>
    </row>
    <row r="254" spans="1:7" hidden="1">
      <c r="A254" s="346" t="s">
        <v>8382</v>
      </c>
      <c r="B254" s="151" t="s">
        <v>8303</v>
      </c>
      <c r="C254" s="347">
        <v>0</v>
      </c>
      <c r="D254" s="347">
        <v>0</v>
      </c>
      <c r="E254" s="347">
        <v>0</v>
      </c>
      <c r="F254" s="347">
        <v>0</v>
      </c>
      <c r="G254" s="151">
        <f t="shared" si="3"/>
        <v>13</v>
      </c>
    </row>
    <row r="255" spans="1:7" ht="30" hidden="1">
      <c r="A255" s="356" t="s">
        <v>9797</v>
      </c>
      <c r="B255" s="153" t="s">
        <v>3280</v>
      </c>
      <c r="C255" s="357">
        <v>0</v>
      </c>
      <c r="D255" s="357">
        <v>0</v>
      </c>
      <c r="E255" s="357">
        <v>0</v>
      </c>
      <c r="F255" s="357">
        <v>0</v>
      </c>
      <c r="G255" s="153">
        <f t="shared" si="3"/>
        <v>17</v>
      </c>
    </row>
    <row r="256" spans="1:7" hidden="1">
      <c r="A256" s="346" t="s">
        <v>8383</v>
      </c>
      <c r="B256" s="151" t="s">
        <v>8307</v>
      </c>
      <c r="C256" s="347">
        <v>0</v>
      </c>
      <c r="D256" s="347">
        <v>0</v>
      </c>
      <c r="E256" s="347">
        <v>0</v>
      </c>
      <c r="F256" s="347">
        <v>0</v>
      </c>
      <c r="G256" s="151">
        <f t="shared" si="3"/>
        <v>13</v>
      </c>
    </row>
    <row r="257" spans="1:7" ht="30" hidden="1">
      <c r="A257" s="356" t="s">
        <v>9798</v>
      </c>
      <c r="B257" s="153" t="s">
        <v>3280</v>
      </c>
      <c r="C257" s="357">
        <v>0</v>
      </c>
      <c r="D257" s="357">
        <v>0</v>
      </c>
      <c r="E257" s="357">
        <v>0</v>
      </c>
      <c r="F257" s="357">
        <v>0</v>
      </c>
      <c r="G257" s="153">
        <f t="shared" si="3"/>
        <v>17</v>
      </c>
    </row>
    <row r="258" spans="1:7" hidden="1">
      <c r="A258" s="346" t="s">
        <v>6632</v>
      </c>
      <c r="B258" s="151" t="s">
        <v>3281</v>
      </c>
      <c r="C258" s="347">
        <v>0</v>
      </c>
      <c r="D258" s="347">
        <v>0</v>
      </c>
      <c r="E258" s="347">
        <v>0</v>
      </c>
      <c r="F258" s="347">
        <v>0</v>
      </c>
      <c r="G258" s="151">
        <f t="shared" si="3"/>
        <v>9</v>
      </c>
    </row>
    <row r="259" spans="1:7" hidden="1">
      <c r="A259" s="346" t="s">
        <v>6633</v>
      </c>
      <c r="B259" s="151" t="s">
        <v>777</v>
      </c>
      <c r="C259" s="347">
        <v>0</v>
      </c>
      <c r="D259" s="347">
        <v>0</v>
      </c>
      <c r="E259" s="347">
        <v>0</v>
      </c>
      <c r="F259" s="347">
        <v>0</v>
      </c>
      <c r="G259" s="151">
        <f t="shared" si="3"/>
        <v>13</v>
      </c>
    </row>
    <row r="260" spans="1:7" hidden="1">
      <c r="A260" s="356" t="s">
        <v>3747</v>
      </c>
      <c r="B260" s="153" t="s">
        <v>3281</v>
      </c>
      <c r="C260" s="357">
        <v>0</v>
      </c>
      <c r="D260" s="357">
        <v>0</v>
      </c>
      <c r="E260" s="357">
        <v>0</v>
      </c>
      <c r="F260" s="357">
        <v>0</v>
      </c>
      <c r="G260" s="153">
        <f t="shared" si="3"/>
        <v>17</v>
      </c>
    </row>
    <row r="261" spans="1:7" hidden="1">
      <c r="A261" s="346" t="s">
        <v>7831</v>
      </c>
      <c r="B261" s="151" t="s">
        <v>8303</v>
      </c>
      <c r="C261" s="347">
        <v>0</v>
      </c>
      <c r="D261" s="347">
        <v>0</v>
      </c>
      <c r="E261" s="347">
        <v>0</v>
      </c>
      <c r="F261" s="347">
        <v>0</v>
      </c>
      <c r="G261" s="151">
        <f t="shared" si="3"/>
        <v>13</v>
      </c>
    </row>
    <row r="262" spans="1:7" hidden="1">
      <c r="A262" s="356" t="s">
        <v>9799</v>
      </c>
      <c r="B262" s="153" t="s">
        <v>3281</v>
      </c>
      <c r="C262" s="357">
        <v>0</v>
      </c>
      <c r="D262" s="357">
        <v>0</v>
      </c>
      <c r="E262" s="357">
        <v>0</v>
      </c>
      <c r="F262" s="357">
        <v>0</v>
      </c>
      <c r="G262" s="153">
        <f t="shared" si="3"/>
        <v>17</v>
      </c>
    </row>
    <row r="263" spans="1:7" hidden="1">
      <c r="A263" s="346" t="s">
        <v>8384</v>
      </c>
      <c r="B263" s="151" t="s">
        <v>3202</v>
      </c>
      <c r="C263" s="347">
        <v>0</v>
      </c>
      <c r="D263" s="347">
        <v>0</v>
      </c>
      <c r="E263" s="347">
        <v>0</v>
      </c>
      <c r="F263" s="347">
        <v>0</v>
      </c>
      <c r="G263" s="151">
        <f t="shared" si="3"/>
        <v>13</v>
      </c>
    </row>
    <row r="264" spans="1:7" hidden="1">
      <c r="A264" s="356" t="s">
        <v>9800</v>
      </c>
      <c r="B264" s="153" t="s">
        <v>3281</v>
      </c>
      <c r="C264" s="357">
        <v>0</v>
      </c>
      <c r="D264" s="357">
        <v>0</v>
      </c>
      <c r="E264" s="357">
        <v>0</v>
      </c>
      <c r="F264" s="357">
        <v>0</v>
      </c>
      <c r="G264" s="153">
        <f t="shared" si="3"/>
        <v>17</v>
      </c>
    </row>
    <row r="265" spans="1:7" hidden="1">
      <c r="A265" s="346" t="s">
        <v>8385</v>
      </c>
      <c r="B265" s="151" t="s">
        <v>8303</v>
      </c>
      <c r="C265" s="347">
        <v>0</v>
      </c>
      <c r="D265" s="347">
        <v>0</v>
      </c>
      <c r="E265" s="347">
        <v>0</v>
      </c>
      <c r="F265" s="347">
        <v>0</v>
      </c>
      <c r="G265" s="151">
        <f t="shared" ref="G265:G328" si="4">LEN(A265)</f>
        <v>13</v>
      </c>
    </row>
    <row r="266" spans="1:7" hidden="1">
      <c r="A266" s="356" t="s">
        <v>9801</v>
      </c>
      <c r="B266" s="153" t="s">
        <v>3281</v>
      </c>
      <c r="C266" s="357">
        <v>0</v>
      </c>
      <c r="D266" s="357">
        <v>0</v>
      </c>
      <c r="E266" s="357">
        <v>0</v>
      </c>
      <c r="F266" s="357">
        <v>0</v>
      </c>
      <c r="G266" s="153">
        <f t="shared" si="4"/>
        <v>17</v>
      </c>
    </row>
    <row r="267" spans="1:7" hidden="1">
      <c r="A267" s="346" t="s">
        <v>8386</v>
      </c>
      <c r="B267" s="151" t="s">
        <v>8307</v>
      </c>
      <c r="C267" s="347">
        <v>0</v>
      </c>
      <c r="D267" s="347">
        <v>0</v>
      </c>
      <c r="E267" s="347">
        <v>0</v>
      </c>
      <c r="F267" s="347">
        <v>0</v>
      </c>
      <c r="G267" s="151">
        <f t="shared" si="4"/>
        <v>13</v>
      </c>
    </row>
    <row r="268" spans="1:7" hidden="1">
      <c r="A268" s="356" t="s">
        <v>9802</v>
      </c>
      <c r="B268" s="153" t="s">
        <v>3281</v>
      </c>
      <c r="C268" s="357">
        <v>0</v>
      </c>
      <c r="D268" s="357">
        <v>0</v>
      </c>
      <c r="E268" s="357">
        <v>0</v>
      </c>
      <c r="F268" s="357">
        <v>0</v>
      </c>
      <c r="G268" s="153">
        <f t="shared" si="4"/>
        <v>17</v>
      </c>
    </row>
    <row r="269" spans="1:7" hidden="1">
      <c r="A269" s="346" t="s">
        <v>7474</v>
      </c>
      <c r="B269" s="151" t="s">
        <v>3282</v>
      </c>
      <c r="C269" s="347">
        <v>0</v>
      </c>
      <c r="D269" s="347">
        <v>0</v>
      </c>
      <c r="E269" s="347">
        <v>0</v>
      </c>
      <c r="F269" s="347">
        <v>0</v>
      </c>
      <c r="G269" s="151">
        <f t="shared" si="4"/>
        <v>9</v>
      </c>
    </row>
    <row r="270" spans="1:7" hidden="1">
      <c r="A270" s="346" t="s">
        <v>7832</v>
      </c>
      <c r="B270" s="151" t="s">
        <v>777</v>
      </c>
      <c r="C270" s="347">
        <v>0</v>
      </c>
      <c r="D270" s="347">
        <v>0</v>
      </c>
      <c r="E270" s="347">
        <v>0</v>
      </c>
      <c r="F270" s="347">
        <v>0</v>
      </c>
      <c r="G270" s="151">
        <f t="shared" si="4"/>
        <v>13</v>
      </c>
    </row>
    <row r="271" spans="1:7" hidden="1">
      <c r="A271" s="356" t="s">
        <v>3755</v>
      </c>
      <c r="B271" s="153" t="s">
        <v>3282</v>
      </c>
      <c r="C271" s="357">
        <v>0</v>
      </c>
      <c r="D271" s="357">
        <v>0</v>
      </c>
      <c r="E271" s="357">
        <v>0</v>
      </c>
      <c r="F271" s="357">
        <v>0</v>
      </c>
      <c r="G271" s="153">
        <f t="shared" si="4"/>
        <v>17</v>
      </c>
    </row>
    <row r="272" spans="1:7" hidden="1">
      <c r="A272" s="346" t="s">
        <v>8387</v>
      </c>
      <c r="B272" s="151" t="s">
        <v>8303</v>
      </c>
      <c r="C272" s="347">
        <v>0</v>
      </c>
      <c r="D272" s="347">
        <v>0</v>
      </c>
      <c r="E272" s="347">
        <v>0</v>
      </c>
      <c r="F272" s="347">
        <v>0</v>
      </c>
      <c r="G272" s="151">
        <f t="shared" si="4"/>
        <v>13</v>
      </c>
    </row>
    <row r="273" spans="1:7" hidden="1">
      <c r="A273" s="356" t="s">
        <v>9803</v>
      </c>
      <c r="B273" s="153" t="s">
        <v>3282</v>
      </c>
      <c r="C273" s="357">
        <v>0</v>
      </c>
      <c r="D273" s="357">
        <v>0</v>
      </c>
      <c r="E273" s="357">
        <v>0</v>
      </c>
      <c r="F273" s="357">
        <v>0</v>
      </c>
      <c r="G273" s="153">
        <f t="shared" si="4"/>
        <v>17</v>
      </c>
    </row>
    <row r="274" spans="1:7" hidden="1">
      <c r="A274" s="346" t="s">
        <v>8388</v>
      </c>
      <c r="B274" s="151" t="s">
        <v>3202</v>
      </c>
      <c r="C274" s="347">
        <v>0</v>
      </c>
      <c r="D274" s="347">
        <v>0</v>
      </c>
      <c r="E274" s="347">
        <v>0</v>
      </c>
      <c r="F274" s="347">
        <v>0</v>
      </c>
      <c r="G274" s="151">
        <f t="shared" si="4"/>
        <v>13</v>
      </c>
    </row>
    <row r="275" spans="1:7" hidden="1">
      <c r="A275" s="356" t="s">
        <v>9804</v>
      </c>
      <c r="B275" s="153" t="s">
        <v>3282</v>
      </c>
      <c r="C275" s="357">
        <v>0</v>
      </c>
      <c r="D275" s="357">
        <v>0</v>
      </c>
      <c r="E275" s="357">
        <v>0</v>
      </c>
      <c r="F275" s="357">
        <v>0</v>
      </c>
      <c r="G275" s="153">
        <f t="shared" si="4"/>
        <v>17</v>
      </c>
    </row>
    <row r="276" spans="1:7" hidden="1">
      <c r="A276" s="346" t="s">
        <v>8389</v>
      </c>
      <c r="B276" s="151" t="s">
        <v>8303</v>
      </c>
      <c r="C276" s="347">
        <v>0</v>
      </c>
      <c r="D276" s="347">
        <v>0</v>
      </c>
      <c r="E276" s="347">
        <v>0</v>
      </c>
      <c r="F276" s="347">
        <v>0</v>
      </c>
      <c r="G276" s="151">
        <f t="shared" si="4"/>
        <v>13</v>
      </c>
    </row>
    <row r="277" spans="1:7" hidden="1">
      <c r="A277" s="356" t="s">
        <v>9805</v>
      </c>
      <c r="B277" s="153" t="s">
        <v>3282</v>
      </c>
      <c r="C277" s="357">
        <v>0</v>
      </c>
      <c r="D277" s="357">
        <v>0</v>
      </c>
      <c r="E277" s="357">
        <v>0</v>
      </c>
      <c r="F277" s="357">
        <v>0</v>
      </c>
      <c r="G277" s="153">
        <f t="shared" si="4"/>
        <v>17</v>
      </c>
    </row>
    <row r="278" spans="1:7" hidden="1">
      <c r="A278" s="346" t="s">
        <v>8390</v>
      </c>
      <c r="B278" s="151" t="s">
        <v>8307</v>
      </c>
      <c r="C278" s="347">
        <v>0</v>
      </c>
      <c r="D278" s="347">
        <v>0</v>
      </c>
      <c r="E278" s="347">
        <v>0</v>
      </c>
      <c r="F278" s="347">
        <v>0</v>
      </c>
      <c r="G278" s="151">
        <f t="shared" si="4"/>
        <v>13</v>
      </c>
    </row>
    <row r="279" spans="1:7" hidden="1">
      <c r="A279" s="356" t="s">
        <v>9806</v>
      </c>
      <c r="B279" s="153" t="s">
        <v>3282</v>
      </c>
      <c r="C279" s="357">
        <v>0</v>
      </c>
      <c r="D279" s="357">
        <v>0</v>
      </c>
      <c r="E279" s="357">
        <v>0</v>
      </c>
      <c r="F279" s="357">
        <v>0</v>
      </c>
      <c r="G279" s="153">
        <f t="shared" si="4"/>
        <v>17</v>
      </c>
    </row>
    <row r="280" spans="1:7" hidden="1">
      <c r="A280" s="346" t="s">
        <v>7428</v>
      </c>
      <c r="B280" s="151" t="s">
        <v>3283</v>
      </c>
      <c r="C280" s="347">
        <v>0</v>
      </c>
      <c r="D280" s="347">
        <v>0</v>
      </c>
      <c r="E280" s="347">
        <v>0</v>
      </c>
      <c r="F280" s="347">
        <v>0</v>
      </c>
      <c r="G280" s="151">
        <f t="shared" si="4"/>
        <v>9</v>
      </c>
    </row>
    <row r="281" spans="1:7" hidden="1">
      <c r="A281" s="346" t="s">
        <v>7446</v>
      </c>
      <c r="B281" s="151" t="s">
        <v>777</v>
      </c>
      <c r="C281" s="347">
        <v>0</v>
      </c>
      <c r="D281" s="347">
        <v>0</v>
      </c>
      <c r="E281" s="347">
        <v>0</v>
      </c>
      <c r="F281" s="347">
        <v>0</v>
      </c>
      <c r="G281" s="151">
        <f t="shared" si="4"/>
        <v>13</v>
      </c>
    </row>
    <row r="282" spans="1:7" hidden="1">
      <c r="A282" s="356" t="s">
        <v>3763</v>
      </c>
      <c r="B282" s="153" t="s">
        <v>3283</v>
      </c>
      <c r="C282" s="357">
        <v>0</v>
      </c>
      <c r="D282" s="357">
        <v>0</v>
      </c>
      <c r="E282" s="357">
        <v>0</v>
      </c>
      <c r="F282" s="357">
        <v>0</v>
      </c>
      <c r="G282" s="153">
        <f t="shared" si="4"/>
        <v>17</v>
      </c>
    </row>
    <row r="283" spans="1:7" hidden="1">
      <c r="A283" s="346" t="s">
        <v>7833</v>
      </c>
      <c r="B283" s="151" t="s">
        <v>8303</v>
      </c>
      <c r="C283" s="347">
        <v>0</v>
      </c>
      <c r="D283" s="347">
        <v>0</v>
      </c>
      <c r="E283" s="347">
        <v>0</v>
      </c>
      <c r="F283" s="347">
        <v>0</v>
      </c>
      <c r="G283" s="151">
        <f t="shared" si="4"/>
        <v>13</v>
      </c>
    </row>
    <row r="284" spans="1:7" hidden="1">
      <c r="A284" s="356" t="s">
        <v>7834</v>
      </c>
      <c r="B284" s="153" t="s">
        <v>3283</v>
      </c>
      <c r="C284" s="357">
        <v>0</v>
      </c>
      <c r="D284" s="357">
        <v>0</v>
      </c>
      <c r="E284" s="357">
        <v>0</v>
      </c>
      <c r="F284" s="357">
        <v>0</v>
      </c>
      <c r="G284" s="153">
        <f t="shared" si="4"/>
        <v>17</v>
      </c>
    </row>
    <row r="285" spans="1:7" hidden="1">
      <c r="A285" s="346" t="s">
        <v>8391</v>
      </c>
      <c r="B285" s="151" t="s">
        <v>3202</v>
      </c>
      <c r="C285" s="347">
        <v>0</v>
      </c>
      <c r="D285" s="347">
        <v>0</v>
      </c>
      <c r="E285" s="347">
        <v>0</v>
      </c>
      <c r="F285" s="347">
        <v>0</v>
      </c>
      <c r="G285" s="151">
        <f t="shared" si="4"/>
        <v>13</v>
      </c>
    </row>
    <row r="286" spans="1:7" hidden="1">
      <c r="A286" s="356" t="s">
        <v>9807</v>
      </c>
      <c r="B286" s="153" t="s">
        <v>3283</v>
      </c>
      <c r="C286" s="357">
        <v>0</v>
      </c>
      <c r="D286" s="357">
        <v>0</v>
      </c>
      <c r="E286" s="357">
        <v>0</v>
      </c>
      <c r="F286" s="357">
        <v>0</v>
      </c>
      <c r="G286" s="153">
        <f t="shared" si="4"/>
        <v>17</v>
      </c>
    </row>
    <row r="287" spans="1:7" hidden="1">
      <c r="A287" s="346" t="s">
        <v>8392</v>
      </c>
      <c r="B287" s="151" t="s">
        <v>8303</v>
      </c>
      <c r="C287" s="347">
        <v>0</v>
      </c>
      <c r="D287" s="347">
        <v>0</v>
      </c>
      <c r="E287" s="347">
        <v>0</v>
      </c>
      <c r="F287" s="347">
        <v>0</v>
      </c>
      <c r="G287" s="151">
        <f t="shared" si="4"/>
        <v>13</v>
      </c>
    </row>
    <row r="288" spans="1:7" hidden="1">
      <c r="A288" s="356" t="s">
        <v>9808</v>
      </c>
      <c r="B288" s="153" t="s">
        <v>3283</v>
      </c>
      <c r="C288" s="357">
        <v>0</v>
      </c>
      <c r="D288" s="357">
        <v>0</v>
      </c>
      <c r="E288" s="357">
        <v>0</v>
      </c>
      <c r="F288" s="357">
        <v>0</v>
      </c>
      <c r="G288" s="153">
        <f t="shared" si="4"/>
        <v>17</v>
      </c>
    </row>
    <row r="289" spans="1:7" hidden="1">
      <c r="A289" s="346" t="s">
        <v>8393</v>
      </c>
      <c r="B289" s="151" t="s">
        <v>8307</v>
      </c>
      <c r="C289" s="347">
        <v>0</v>
      </c>
      <c r="D289" s="347">
        <v>0</v>
      </c>
      <c r="E289" s="347">
        <v>0</v>
      </c>
      <c r="F289" s="347">
        <v>0</v>
      </c>
      <c r="G289" s="151">
        <f t="shared" si="4"/>
        <v>13</v>
      </c>
    </row>
    <row r="290" spans="1:7" hidden="1">
      <c r="A290" s="356" t="s">
        <v>9809</v>
      </c>
      <c r="B290" s="153" t="s">
        <v>3283</v>
      </c>
      <c r="C290" s="357">
        <v>0</v>
      </c>
      <c r="D290" s="357">
        <v>0</v>
      </c>
      <c r="E290" s="357">
        <v>0</v>
      </c>
      <c r="F290" s="357">
        <v>0</v>
      </c>
      <c r="G290" s="153">
        <f t="shared" si="4"/>
        <v>17</v>
      </c>
    </row>
    <row r="291" spans="1:7" ht="30" hidden="1">
      <c r="A291" s="346" t="s">
        <v>7475</v>
      </c>
      <c r="B291" s="151" t="s">
        <v>3284</v>
      </c>
      <c r="C291" s="347">
        <v>0</v>
      </c>
      <c r="D291" s="347">
        <v>0</v>
      </c>
      <c r="E291" s="347">
        <v>0</v>
      </c>
      <c r="F291" s="347">
        <v>0</v>
      </c>
      <c r="G291" s="151">
        <f t="shared" si="4"/>
        <v>9</v>
      </c>
    </row>
    <row r="292" spans="1:7" hidden="1">
      <c r="A292" s="346" t="s">
        <v>7835</v>
      </c>
      <c r="B292" s="151" t="s">
        <v>777</v>
      </c>
      <c r="C292" s="347">
        <v>0</v>
      </c>
      <c r="D292" s="347">
        <v>0</v>
      </c>
      <c r="E292" s="347">
        <v>0</v>
      </c>
      <c r="F292" s="347">
        <v>0</v>
      </c>
      <c r="G292" s="151">
        <f t="shared" si="4"/>
        <v>13</v>
      </c>
    </row>
    <row r="293" spans="1:7" ht="30" hidden="1">
      <c r="A293" s="356" t="s">
        <v>3771</v>
      </c>
      <c r="B293" s="153" t="s">
        <v>3284</v>
      </c>
      <c r="C293" s="357">
        <v>0</v>
      </c>
      <c r="D293" s="357">
        <v>0</v>
      </c>
      <c r="E293" s="357">
        <v>0</v>
      </c>
      <c r="F293" s="357">
        <v>0</v>
      </c>
      <c r="G293" s="153">
        <f t="shared" si="4"/>
        <v>17</v>
      </c>
    </row>
    <row r="294" spans="1:7" hidden="1">
      <c r="A294" s="346" t="s">
        <v>8394</v>
      </c>
      <c r="B294" s="151" t="s">
        <v>8303</v>
      </c>
      <c r="C294" s="347">
        <v>0</v>
      </c>
      <c r="D294" s="347">
        <v>0</v>
      </c>
      <c r="E294" s="347">
        <v>0</v>
      </c>
      <c r="F294" s="347">
        <v>0</v>
      </c>
      <c r="G294" s="151">
        <f t="shared" si="4"/>
        <v>13</v>
      </c>
    </row>
    <row r="295" spans="1:7" ht="30" hidden="1">
      <c r="A295" s="356" t="s">
        <v>9810</v>
      </c>
      <c r="B295" s="153" t="s">
        <v>3284</v>
      </c>
      <c r="C295" s="357">
        <v>0</v>
      </c>
      <c r="D295" s="357">
        <v>0</v>
      </c>
      <c r="E295" s="357">
        <v>0</v>
      </c>
      <c r="F295" s="357">
        <v>0</v>
      </c>
      <c r="G295" s="153">
        <f t="shared" si="4"/>
        <v>17</v>
      </c>
    </row>
    <row r="296" spans="1:7" hidden="1">
      <c r="A296" s="346" t="s">
        <v>8395</v>
      </c>
      <c r="B296" s="151" t="s">
        <v>3202</v>
      </c>
      <c r="C296" s="347">
        <v>0</v>
      </c>
      <c r="D296" s="347">
        <v>0</v>
      </c>
      <c r="E296" s="347">
        <v>0</v>
      </c>
      <c r="F296" s="347">
        <v>0</v>
      </c>
      <c r="G296" s="151">
        <f t="shared" si="4"/>
        <v>13</v>
      </c>
    </row>
    <row r="297" spans="1:7" ht="30" hidden="1">
      <c r="A297" s="356" t="s">
        <v>9811</v>
      </c>
      <c r="B297" s="153" t="s">
        <v>3284</v>
      </c>
      <c r="C297" s="357">
        <v>0</v>
      </c>
      <c r="D297" s="357">
        <v>0</v>
      </c>
      <c r="E297" s="357">
        <v>0</v>
      </c>
      <c r="F297" s="357">
        <v>0</v>
      </c>
      <c r="G297" s="153">
        <f t="shared" si="4"/>
        <v>17</v>
      </c>
    </row>
    <row r="298" spans="1:7" hidden="1">
      <c r="A298" s="346" t="s">
        <v>8396</v>
      </c>
      <c r="B298" s="151" t="s">
        <v>8303</v>
      </c>
      <c r="C298" s="347">
        <v>0</v>
      </c>
      <c r="D298" s="347">
        <v>0</v>
      </c>
      <c r="E298" s="347">
        <v>0</v>
      </c>
      <c r="F298" s="347">
        <v>0</v>
      </c>
      <c r="G298" s="151">
        <f t="shared" si="4"/>
        <v>13</v>
      </c>
    </row>
    <row r="299" spans="1:7" ht="30" hidden="1">
      <c r="A299" s="356" t="s">
        <v>9812</v>
      </c>
      <c r="B299" s="153" t="s">
        <v>3284</v>
      </c>
      <c r="C299" s="357">
        <v>0</v>
      </c>
      <c r="D299" s="357">
        <v>0</v>
      </c>
      <c r="E299" s="357">
        <v>0</v>
      </c>
      <c r="F299" s="357">
        <v>0</v>
      </c>
      <c r="G299" s="153">
        <f t="shared" si="4"/>
        <v>17</v>
      </c>
    </row>
    <row r="300" spans="1:7" hidden="1">
      <c r="A300" s="346" t="s">
        <v>8397</v>
      </c>
      <c r="B300" s="151" t="s">
        <v>8307</v>
      </c>
      <c r="C300" s="347">
        <v>0</v>
      </c>
      <c r="D300" s="347">
        <v>0</v>
      </c>
      <c r="E300" s="347">
        <v>0</v>
      </c>
      <c r="F300" s="347">
        <v>0</v>
      </c>
      <c r="G300" s="151">
        <f t="shared" si="4"/>
        <v>13</v>
      </c>
    </row>
    <row r="301" spans="1:7" ht="30" hidden="1">
      <c r="A301" s="356" t="s">
        <v>9813</v>
      </c>
      <c r="B301" s="153" t="s">
        <v>3284</v>
      </c>
      <c r="C301" s="357">
        <v>0</v>
      </c>
      <c r="D301" s="357">
        <v>0</v>
      </c>
      <c r="E301" s="357">
        <v>0</v>
      </c>
      <c r="F301" s="357">
        <v>0</v>
      </c>
      <c r="G301" s="153">
        <f t="shared" si="4"/>
        <v>17</v>
      </c>
    </row>
    <row r="302" spans="1:7" hidden="1">
      <c r="A302" s="346" t="s">
        <v>6634</v>
      </c>
      <c r="B302" s="151" t="s">
        <v>3285</v>
      </c>
      <c r="C302" s="347">
        <v>0</v>
      </c>
      <c r="D302" s="347">
        <v>0</v>
      </c>
      <c r="E302" s="347">
        <v>0</v>
      </c>
      <c r="F302" s="347">
        <v>0</v>
      </c>
      <c r="G302" s="151">
        <f t="shared" si="4"/>
        <v>9</v>
      </c>
    </row>
    <row r="303" spans="1:7" hidden="1">
      <c r="A303" s="346" t="s">
        <v>6635</v>
      </c>
      <c r="B303" s="151" t="s">
        <v>777</v>
      </c>
      <c r="C303" s="347">
        <v>0</v>
      </c>
      <c r="D303" s="347">
        <v>0</v>
      </c>
      <c r="E303" s="347">
        <v>0</v>
      </c>
      <c r="F303" s="347">
        <v>0</v>
      </c>
      <c r="G303" s="151">
        <f t="shared" si="4"/>
        <v>13</v>
      </c>
    </row>
    <row r="304" spans="1:7" hidden="1">
      <c r="A304" s="356" t="s">
        <v>3779</v>
      </c>
      <c r="B304" s="153" t="s">
        <v>3285</v>
      </c>
      <c r="C304" s="357">
        <v>0</v>
      </c>
      <c r="D304" s="357">
        <v>0</v>
      </c>
      <c r="E304" s="357">
        <v>0</v>
      </c>
      <c r="F304" s="357">
        <v>0</v>
      </c>
      <c r="G304" s="153">
        <f t="shared" si="4"/>
        <v>17</v>
      </c>
    </row>
    <row r="305" spans="1:7" hidden="1">
      <c r="A305" s="346" t="s">
        <v>8398</v>
      </c>
      <c r="B305" s="151" t="s">
        <v>8303</v>
      </c>
      <c r="C305" s="347">
        <v>0</v>
      </c>
      <c r="D305" s="347">
        <v>0</v>
      </c>
      <c r="E305" s="347">
        <v>0</v>
      </c>
      <c r="F305" s="347">
        <v>0</v>
      </c>
      <c r="G305" s="151">
        <f t="shared" si="4"/>
        <v>13</v>
      </c>
    </row>
    <row r="306" spans="1:7" hidden="1">
      <c r="A306" s="356" t="s">
        <v>9814</v>
      </c>
      <c r="B306" s="153" t="s">
        <v>3285</v>
      </c>
      <c r="C306" s="357">
        <v>0</v>
      </c>
      <c r="D306" s="357">
        <v>0</v>
      </c>
      <c r="E306" s="357">
        <v>0</v>
      </c>
      <c r="F306" s="357">
        <v>0</v>
      </c>
      <c r="G306" s="153">
        <f t="shared" si="4"/>
        <v>17</v>
      </c>
    </row>
    <row r="307" spans="1:7" hidden="1">
      <c r="A307" s="346" t="s">
        <v>8399</v>
      </c>
      <c r="B307" s="151" t="s">
        <v>3202</v>
      </c>
      <c r="C307" s="347">
        <v>0</v>
      </c>
      <c r="D307" s="347">
        <v>0</v>
      </c>
      <c r="E307" s="347">
        <v>0</v>
      </c>
      <c r="F307" s="347">
        <v>0</v>
      </c>
      <c r="G307" s="151">
        <f t="shared" si="4"/>
        <v>13</v>
      </c>
    </row>
    <row r="308" spans="1:7" hidden="1">
      <c r="A308" s="356" t="s">
        <v>9815</v>
      </c>
      <c r="B308" s="153" t="s">
        <v>3285</v>
      </c>
      <c r="C308" s="357">
        <v>0</v>
      </c>
      <c r="D308" s="357">
        <v>0</v>
      </c>
      <c r="E308" s="357">
        <v>0</v>
      </c>
      <c r="F308" s="357">
        <v>0</v>
      </c>
      <c r="G308" s="153">
        <f t="shared" si="4"/>
        <v>17</v>
      </c>
    </row>
    <row r="309" spans="1:7" hidden="1">
      <c r="A309" s="346" t="s">
        <v>8400</v>
      </c>
      <c r="B309" s="151" t="s">
        <v>8303</v>
      </c>
      <c r="C309" s="347">
        <v>0</v>
      </c>
      <c r="D309" s="347">
        <v>0</v>
      </c>
      <c r="E309" s="347">
        <v>0</v>
      </c>
      <c r="F309" s="347">
        <v>0</v>
      </c>
      <c r="G309" s="151">
        <f t="shared" si="4"/>
        <v>13</v>
      </c>
    </row>
    <row r="310" spans="1:7" hidden="1">
      <c r="A310" s="356" t="s">
        <v>9816</v>
      </c>
      <c r="B310" s="153" t="s">
        <v>3285</v>
      </c>
      <c r="C310" s="357">
        <v>0</v>
      </c>
      <c r="D310" s="357">
        <v>0</v>
      </c>
      <c r="E310" s="357">
        <v>0</v>
      </c>
      <c r="F310" s="357">
        <v>0</v>
      </c>
      <c r="G310" s="153">
        <f t="shared" si="4"/>
        <v>17</v>
      </c>
    </row>
    <row r="311" spans="1:7" hidden="1">
      <c r="A311" s="346" t="s">
        <v>8401</v>
      </c>
      <c r="B311" s="151" t="s">
        <v>8307</v>
      </c>
      <c r="C311" s="347">
        <v>0</v>
      </c>
      <c r="D311" s="347">
        <v>0</v>
      </c>
      <c r="E311" s="347">
        <v>0</v>
      </c>
      <c r="F311" s="347">
        <v>0</v>
      </c>
      <c r="G311" s="151">
        <f t="shared" si="4"/>
        <v>13</v>
      </c>
    </row>
    <row r="312" spans="1:7" hidden="1">
      <c r="A312" s="356" t="s">
        <v>9817</v>
      </c>
      <c r="B312" s="153" t="s">
        <v>3285</v>
      </c>
      <c r="C312" s="357">
        <v>0</v>
      </c>
      <c r="D312" s="357">
        <v>0</v>
      </c>
      <c r="E312" s="357">
        <v>0</v>
      </c>
      <c r="F312" s="357">
        <v>0</v>
      </c>
      <c r="G312" s="153">
        <f t="shared" si="4"/>
        <v>17</v>
      </c>
    </row>
    <row r="313" spans="1:7">
      <c r="A313" s="346" t="s">
        <v>7476</v>
      </c>
      <c r="B313" s="151" t="s">
        <v>7477</v>
      </c>
      <c r="C313" s="347">
        <v>485836.26479999989</v>
      </c>
      <c r="D313" s="347">
        <v>0</v>
      </c>
      <c r="E313" s="347">
        <v>0</v>
      </c>
      <c r="F313" s="347">
        <v>485836.26479999989</v>
      </c>
      <c r="G313" s="151">
        <f t="shared" si="4"/>
        <v>5</v>
      </c>
    </row>
    <row r="314" spans="1:7" ht="30">
      <c r="A314" s="346" t="s">
        <v>7478</v>
      </c>
      <c r="B314" s="151" t="s">
        <v>3286</v>
      </c>
      <c r="C314" s="347">
        <v>485836.26479999989</v>
      </c>
      <c r="D314" s="347">
        <v>0</v>
      </c>
      <c r="E314" s="347">
        <v>0</v>
      </c>
      <c r="F314" s="347">
        <v>485836.26479999989</v>
      </c>
      <c r="G314" s="151">
        <f t="shared" si="4"/>
        <v>9</v>
      </c>
    </row>
    <row r="315" spans="1:7" hidden="1">
      <c r="A315" s="346" t="s">
        <v>7836</v>
      </c>
      <c r="B315" s="151" t="s">
        <v>777</v>
      </c>
      <c r="C315" s="347">
        <v>0</v>
      </c>
      <c r="D315" s="347">
        <v>0</v>
      </c>
      <c r="E315" s="347">
        <v>0</v>
      </c>
      <c r="F315" s="347">
        <v>0</v>
      </c>
      <c r="G315" s="151">
        <f t="shared" si="4"/>
        <v>13</v>
      </c>
    </row>
    <row r="316" spans="1:7" ht="30" hidden="1">
      <c r="A316" s="356" t="s">
        <v>3787</v>
      </c>
      <c r="B316" s="153" t="s">
        <v>3286</v>
      </c>
      <c r="C316" s="357">
        <v>0</v>
      </c>
      <c r="D316" s="357">
        <v>0</v>
      </c>
      <c r="E316" s="357">
        <v>0</v>
      </c>
      <c r="F316" s="357">
        <v>0</v>
      </c>
      <c r="G316" s="153">
        <f t="shared" si="4"/>
        <v>17</v>
      </c>
    </row>
    <row r="317" spans="1:7" hidden="1">
      <c r="A317" s="346" t="s">
        <v>8402</v>
      </c>
      <c r="B317" s="151" t="s">
        <v>8303</v>
      </c>
      <c r="C317" s="347">
        <v>0</v>
      </c>
      <c r="D317" s="347">
        <v>0</v>
      </c>
      <c r="E317" s="347">
        <v>0</v>
      </c>
      <c r="F317" s="347">
        <v>0</v>
      </c>
      <c r="G317" s="151">
        <f t="shared" si="4"/>
        <v>13</v>
      </c>
    </row>
    <row r="318" spans="1:7" ht="30" hidden="1">
      <c r="A318" s="356" t="s">
        <v>9818</v>
      </c>
      <c r="B318" s="153" t="s">
        <v>3286</v>
      </c>
      <c r="C318" s="357">
        <v>0</v>
      </c>
      <c r="D318" s="357">
        <v>0</v>
      </c>
      <c r="E318" s="357">
        <v>0</v>
      </c>
      <c r="F318" s="357">
        <v>0</v>
      </c>
      <c r="G318" s="153">
        <f t="shared" si="4"/>
        <v>17</v>
      </c>
    </row>
    <row r="319" spans="1:7">
      <c r="A319" s="346" t="s">
        <v>8403</v>
      </c>
      <c r="B319" s="151" t="s">
        <v>3202</v>
      </c>
      <c r="C319" s="347">
        <v>485836.26479999989</v>
      </c>
      <c r="D319" s="347">
        <v>0</v>
      </c>
      <c r="E319" s="347">
        <v>0</v>
      </c>
      <c r="F319" s="347">
        <v>485836.26479999989</v>
      </c>
      <c r="G319" s="151">
        <f t="shared" si="4"/>
        <v>13</v>
      </c>
    </row>
    <row r="320" spans="1:7" ht="30">
      <c r="A320" s="356" t="s">
        <v>8295</v>
      </c>
      <c r="B320" s="153" t="s">
        <v>3286</v>
      </c>
      <c r="C320" s="357">
        <v>485836.26479999989</v>
      </c>
      <c r="D320" s="357">
        <v>0</v>
      </c>
      <c r="E320" s="357">
        <v>0</v>
      </c>
      <c r="F320" s="357">
        <v>485836.26479999989</v>
      </c>
      <c r="G320" s="153">
        <f t="shared" si="4"/>
        <v>17</v>
      </c>
    </row>
    <row r="321" spans="1:7" hidden="1">
      <c r="A321" s="346" t="s">
        <v>8404</v>
      </c>
      <c r="B321" s="151" t="s">
        <v>8303</v>
      </c>
      <c r="C321" s="347">
        <v>0</v>
      </c>
      <c r="D321" s="347">
        <v>0</v>
      </c>
      <c r="E321" s="347">
        <v>0</v>
      </c>
      <c r="F321" s="347">
        <v>0</v>
      </c>
      <c r="G321" s="151">
        <f t="shared" si="4"/>
        <v>13</v>
      </c>
    </row>
    <row r="322" spans="1:7" ht="30" hidden="1">
      <c r="A322" s="356" t="s">
        <v>9819</v>
      </c>
      <c r="B322" s="153" t="s">
        <v>3286</v>
      </c>
      <c r="C322" s="357">
        <v>0</v>
      </c>
      <c r="D322" s="357">
        <v>0</v>
      </c>
      <c r="E322" s="357">
        <v>0</v>
      </c>
      <c r="F322" s="357">
        <v>0</v>
      </c>
      <c r="G322" s="153">
        <f t="shared" si="4"/>
        <v>17</v>
      </c>
    </row>
    <row r="323" spans="1:7" hidden="1">
      <c r="A323" s="346" t="s">
        <v>8405</v>
      </c>
      <c r="B323" s="151" t="s">
        <v>8307</v>
      </c>
      <c r="C323" s="347">
        <v>0</v>
      </c>
      <c r="D323" s="347">
        <v>0</v>
      </c>
      <c r="E323" s="347">
        <v>0</v>
      </c>
      <c r="F323" s="347">
        <v>0</v>
      </c>
      <c r="G323" s="151">
        <f t="shared" si="4"/>
        <v>13</v>
      </c>
    </row>
    <row r="324" spans="1:7" ht="30" hidden="1">
      <c r="A324" s="356" t="s">
        <v>9820</v>
      </c>
      <c r="B324" s="153" t="s">
        <v>3286</v>
      </c>
      <c r="C324" s="357">
        <v>0</v>
      </c>
      <c r="D324" s="357">
        <v>0</v>
      </c>
      <c r="E324" s="357">
        <v>0</v>
      </c>
      <c r="F324" s="357">
        <v>0</v>
      </c>
      <c r="G324" s="153">
        <f t="shared" si="4"/>
        <v>17</v>
      </c>
    </row>
    <row r="325" spans="1:7" hidden="1">
      <c r="A325" s="346" t="s">
        <v>7479</v>
      </c>
      <c r="B325" s="151" t="s">
        <v>7480</v>
      </c>
      <c r="C325" s="347">
        <v>0</v>
      </c>
      <c r="D325" s="347">
        <v>0</v>
      </c>
      <c r="E325" s="347">
        <v>0</v>
      </c>
      <c r="F325" s="347">
        <v>0</v>
      </c>
      <c r="G325" s="151">
        <f t="shared" si="4"/>
        <v>5</v>
      </c>
    </row>
    <row r="326" spans="1:7" hidden="1">
      <c r="A326" s="346" t="s">
        <v>7481</v>
      </c>
      <c r="B326" s="151" t="s">
        <v>3287</v>
      </c>
      <c r="C326" s="347">
        <v>0</v>
      </c>
      <c r="D326" s="347">
        <v>0</v>
      </c>
      <c r="E326" s="347">
        <v>0</v>
      </c>
      <c r="F326" s="347">
        <v>0</v>
      </c>
      <c r="G326" s="151">
        <f t="shared" si="4"/>
        <v>9</v>
      </c>
    </row>
    <row r="327" spans="1:7" hidden="1">
      <c r="A327" s="346" t="s">
        <v>7837</v>
      </c>
      <c r="B327" s="151" t="s">
        <v>777</v>
      </c>
      <c r="C327" s="347">
        <v>0</v>
      </c>
      <c r="D327" s="347">
        <v>0</v>
      </c>
      <c r="E327" s="347">
        <v>0</v>
      </c>
      <c r="F327" s="347">
        <v>0</v>
      </c>
      <c r="G327" s="151">
        <f t="shared" si="4"/>
        <v>13</v>
      </c>
    </row>
    <row r="328" spans="1:7" hidden="1">
      <c r="A328" s="356" t="s">
        <v>3795</v>
      </c>
      <c r="B328" s="153" t="s">
        <v>3287</v>
      </c>
      <c r="C328" s="357">
        <v>0</v>
      </c>
      <c r="D328" s="357">
        <v>0</v>
      </c>
      <c r="E328" s="357">
        <v>0</v>
      </c>
      <c r="F328" s="357">
        <v>0</v>
      </c>
      <c r="G328" s="153">
        <f t="shared" si="4"/>
        <v>17</v>
      </c>
    </row>
    <row r="329" spans="1:7" hidden="1">
      <c r="A329" s="346" t="s">
        <v>8406</v>
      </c>
      <c r="B329" s="151" t="s">
        <v>8303</v>
      </c>
      <c r="C329" s="347">
        <v>0</v>
      </c>
      <c r="D329" s="347">
        <v>0</v>
      </c>
      <c r="E329" s="347">
        <v>0</v>
      </c>
      <c r="F329" s="347">
        <v>0</v>
      </c>
      <c r="G329" s="151">
        <f t="shared" ref="G329:G392" si="5">LEN(A329)</f>
        <v>13</v>
      </c>
    </row>
    <row r="330" spans="1:7" hidden="1">
      <c r="A330" s="356" t="s">
        <v>9821</v>
      </c>
      <c r="B330" s="153" t="s">
        <v>3287</v>
      </c>
      <c r="C330" s="357">
        <v>0</v>
      </c>
      <c r="D330" s="357">
        <v>0</v>
      </c>
      <c r="E330" s="357">
        <v>0</v>
      </c>
      <c r="F330" s="357">
        <v>0</v>
      </c>
      <c r="G330" s="153">
        <f t="shared" si="5"/>
        <v>17</v>
      </c>
    </row>
    <row r="331" spans="1:7" hidden="1">
      <c r="A331" s="346" t="s">
        <v>8407</v>
      </c>
      <c r="B331" s="151" t="s">
        <v>3202</v>
      </c>
      <c r="C331" s="347">
        <v>0</v>
      </c>
      <c r="D331" s="347">
        <v>0</v>
      </c>
      <c r="E331" s="347">
        <v>0</v>
      </c>
      <c r="F331" s="347">
        <v>0</v>
      </c>
      <c r="G331" s="151">
        <f t="shared" si="5"/>
        <v>13</v>
      </c>
    </row>
    <row r="332" spans="1:7" hidden="1">
      <c r="A332" s="356" t="s">
        <v>9822</v>
      </c>
      <c r="B332" s="153" t="s">
        <v>3287</v>
      </c>
      <c r="C332" s="357">
        <v>0</v>
      </c>
      <c r="D332" s="357">
        <v>0</v>
      </c>
      <c r="E332" s="357">
        <v>0</v>
      </c>
      <c r="F332" s="357">
        <v>0</v>
      </c>
      <c r="G332" s="153">
        <f t="shared" si="5"/>
        <v>17</v>
      </c>
    </row>
    <row r="333" spans="1:7" hidden="1">
      <c r="A333" s="346" t="s">
        <v>8408</v>
      </c>
      <c r="B333" s="151" t="s">
        <v>8303</v>
      </c>
      <c r="C333" s="347">
        <v>0</v>
      </c>
      <c r="D333" s="347">
        <v>0</v>
      </c>
      <c r="E333" s="347">
        <v>0</v>
      </c>
      <c r="F333" s="347">
        <v>0</v>
      </c>
      <c r="G333" s="151">
        <f t="shared" si="5"/>
        <v>13</v>
      </c>
    </row>
    <row r="334" spans="1:7" hidden="1">
      <c r="A334" s="356" t="s">
        <v>9823</v>
      </c>
      <c r="B334" s="153" t="s">
        <v>3287</v>
      </c>
      <c r="C334" s="357">
        <v>0</v>
      </c>
      <c r="D334" s="357">
        <v>0</v>
      </c>
      <c r="E334" s="357">
        <v>0</v>
      </c>
      <c r="F334" s="357">
        <v>0</v>
      </c>
      <c r="G334" s="153">
        <f t="shared" si="5"/>
        <v>17</v>
      </c>
    </row>
    <row r="335" spans="1:7" hidden="1">
      <c r="A335" s="346" t="s">
        <v>8409</v>
      </c>
      <c r="B335" s="151" t="s">
        <v>8307</v>
      </c>
      <c r="C335" s="347">
        <v>0</v>
      </c>
      <c r="D335" s="347">
        <v>0</v>
      </c>
      <c r="E335" s="347">
        <v>0</v>
      </c>
      <c r="F335" s="347">
        <v>0</v>
      </c>
      <c r="G335" s="151">
        <f t="shared" si="5"/>
        <v>13</v>
      </c>
    </row>
    <row r="336" spans="1:7" hidden="1">
      <c r="A336" s="356" t="s">
        <v>9824</v>
      </c>
      <c r="B336" s="153" t="s">
        <v>3287</v>
      </c>
      <c r="C336" s="357">
        <v>0</v>
      </c>
      <c r="D336" s="357">
        <v>0</v>
      </c>
      <c r="E336" s="357">
        <v>0</v>
      </c>
      <c r="F336" s="357">
        <v>0</v>
      </c>
      <c r="G336" s="153">
        <f t="shared" si="5"/>
        <v>17</v>
      </c>
    </row>
    <row r="337" spans="1:7" hidden="1">
      <c r="A337" s="346" t="s">
        <v>7482</v>
      </c>
      <c r="B337" s="151" t="s">
        <v>3288</v>
      </c>
      <c r="C337" s="347">
        <v>0</v>
      </c>
      <c r="D337" s="347">
        <v>0</v>
      </c>
      <c r="E337" s="347">
        <v>0</v>
      </c>
      <c r="F337" s="347">
        <v>0</v>
      </c>
      <c r="G337" s="151">
        <f t="shared" si="5"/>
        <v>9</v>
      </c>
    </row>
    <row r="338" spans="1:7" hidden="1">
      <c r="A338" s="346" t="s">
        <v>7838</v>
      </c>
      <c r="B338" s="151" t="s">
        <v>777</v>
      </c>
      <c r="C338" s="347">
        <v>0</v>
      </c>
      <c r="D338" s="347">
        <v>0</v>
      </c>
      <c r="E338" s="347">
        <v>0</v>
      </c>
      <c r="F338" s="347">
        <v>0</v>
      </c>
      <c r="G338" s="151">
        <f t="shared" si="5"/>
        <v>13</v>
      </c>
    </row>
    <row r="339" spans="1:7" hidden="1">
      <c r="A339" s="356" t="s">
        <v>3803</v>
      </c>
      <c r="B339" s="153" t="s">
        <v>3288</v>
      </c>
      <c r="C339" s="357">
        <v>0</v>
      </c>
      <c r="D339" s="357">
        <v>0</v>
      </c>
      <c r="E339" s="357">
        <v>0</v>
      </c>
      <c r="F339" s="357">
        <v>0</v>
      </c>
      <c r="G339" s="153">
        <f t="shared" si="5"/>
        <v>17</v>
      </c>
    </row>
    <row r="340" spans="1:7" hidden="1">
      <c r="A340" s="346" t="s">
        <v>8410</v>
      </c>
      <c r="B340" s="151" t="s">
        <v>8303</v>
      </c>
      <c r="C340" s="347">
        <v>0</v>
      </c>
      <c r="D340" s="347">
        <v>0</v>
      </c>
      <c r="E340" s="347">
        <v>0</v>
      </c>
      <c r="F340" s="347">
        <v>0</v>
      </c>
      <c r="G340" s="151">
        <f t="shared" si="5"/>
        <v>13</v>
      </c>
    </row>
    <row r="341" spans="1:7" hidden="1">
      <c r="A341" s="356" t="s">
        <v>9825</v>
      </c>
      <c r="B341" s="153" t="s">
        <v>3288</v>
      </c>
      <c r="C341" s="357">
        <v>0</v>
      </c>
      <c r="D341" s="357">
        <v>0</v>
      </c>
      <c r="E341" s="357">
        <v>0</v>
      </c>
      <c r="F341" s="357">
        <v>0</v>
      </c>
      <c r="G341" s="153">
        <f t="shared" si="5"/>
        <v>17</v>
      </c>
    </row>
    <row r="342" spans="1:7" hidden="1">
      <c r="A342" s="346" t="s">
        <v>8411</v>
      </c>
      <c r="B342" s="151" t="s">
        <v>3202</v>
      </c>
      <c r="C342" s="347">
        <v>0</v>
      </c>
      <c r="D342" s="347">
        <v>0</v>
      </c>
      <c r="E342" s="347">
        <v>0</v>
      </c>
      <c r="F342" s="347">
        <v>0</v>
      </c>
      <c r="G342" s="151">
        <f t="shared" si="5"/>
        <v>13</v>
      </c>
    </row>
    <row r="343" spans="1:7" hidden="1">
      <c r="A343" s="356" t="s">
        <v>9826</v>
      </c>
      <c r="B343" s="153" t="s">
        <v>3288</v>
      </c>
      <c r="C343" s="357">
        <v>0</v>
      </c>
      <c r="D343" s="357">
        <v>0</v>
      </c>
      <c r="E343" s="357">
        <v>0</v>
      </c>
      <c r="F343" s="357">
        <v>0</v>
      </c>
      <c r="G343" s="153">
        <f t="shared" si="5"/>
        <v>17</v>
      </c>
    </row>
    <row r="344" spans="1:7" hidden="1">
      <c r="A344" s="346" t="s">
        <v>8412</v>
      </c>
      <c r="B344" s="151" t="s">
        <v>8303</v>
      </c>
      <c r="C344" s="347">
        <v>0</v>
      </c>
      <c r="D344" s="347">
        <v>0</v>
      </c>
      <c r="E344" s="347">
        <v>0</v>
      </c>
      <c r="F344" s="347">
        <v>0</v>
      </c>
      <c r="G344" s="151">
        <f t="shared" si="5"/>
        <v>13</v>
      </c>
    </row>
    <row r="345" spans="1:7" hidden="1">
      <c r="A345" s="356" t="s">
        <v>9827</v>
      </c>
      <c r="B345" s="153" t="s">
        <v>3288</v>
      </c>
      <c r="C345" s="357">
        <v>0</v>
      </c>
      <c r="D345" s="357">
        <v>0</v>
      </c>
      <c r="E345" s="357">
        <v>0</v>
      </c>
      <c r="F345" s="357">
        <v>0</v>
      </c>
      <c r="G345" s="153">
        <f t="shared" si="5"/>
        <v>17</v>
      </c>
    </row>
    <row r="346" spans="1:7" hidden="1">
      <c r="A346" s="346" t="s">
        <v>8413</v>
      </c>
      <c r="B346" s="151" t="s">
        <v>8307</v>
      </c>
      <c r="C346" s="347">
        <v>0</v>
      </c>
      <c r="D346" s="347">
        <v>0</v>
      </c>
      <c r="E346" s="347">
        <v>0</v>
      </c>
      <c r="F346" s="347">
        <v>0</v>
      </c>
      <c r="G346" s="151">
        <f t="shared" si="5"/>
        <v>13</v>
      </c>
    </row>
    <row r="347" spans="1:7" hidden="1">
      <c r="A347" s="356" t="s">
        <v>9828</v>
      </c>
      <c r="B347" s="153" t="s">
        <v>3288</v>
      </c>
      <c r="C347" s="357">
        <v>0</v>
      </c>
      <c r="D347" s="357">
        <v>0</v>
      </c>
      <c r="E347" s="357">
        <v>0</v>
      </c>
      <c r="F347" s="357">
        <v>0</v>
      </c>
      <c r="G347" s="153">
        <f t="shared" si="5"/>
        <v>17</v>
      </c>
    </row>
    <row r="348" spans="1:7">
      <c r="A348" s="346" t="s">
        <v>2585</v>
      </c>
      <c r="B348" s="151" t="s">
        <v>519</v>
      </c>
      <c r="C348" s="347">
        <v>15378782.110000001</v>
      </c>
      <c r="D348" s="347">
        <v>0</v>
      </c>
      <c r="E348" s="347">
        <v>0</v>
      </c>
      <c r="F348" s="347">
        <v>15378782.110000001</v>
      </c>
      <c r="G348" s="151">
        <f t="shared" si="5"/>
        <v>3</v>
      </c>
    </row>
    <row r="349" spans="1:7" ht="30">
      <c r="A349" s="346" t="s">
        <v>2666</v>
      </c>
      <c r="B349" s="151" t="s">
        <v>83</v>
      </c>
      <c r="C349" s="347">
        <v>1512028</v>
      </c>
      <c r="D349" s="347">
        <v>0</v>
      </c>
      <c r="E349" s="347">
        <v>0</v>
      </c>
      <c r="F349" s="347">
        <v>1512028</v>
      </c>
      <c r="G349" s="151">
        <f t="shared" si="5"/>
        <v>5</v>
      </c>
    </row>
    <row r="350" spans="1:7">
      <c r="A350" s="346" t="s">
        <v>6636</v>
      </c>
      <c r="B350" s="151" t="s">
        <v>3289</v>
      </c>
      <c r="C350" s="347">
        <v>800754</v>
      </c>
      <c r="D350" s="347">
        <v>0</v>
      </c>
      <c r="E350" s="347">
        <v>0</v>
      </c>
      <c r="F350" s="347">
        <v>800754</v>
      </c>
      <c r="G350" s="151">
        <f t="shared" si="5"/>
        <v>9</v>
      </c>
    </row>
    <row r="351" spans="1:7" hidden="1">
      <c r="A351" s="346" t="s">
        <v>6637</v>
      </c>
      <c r="B351" s="151" t="s">
        <v>777</v>
      </c>
      <c r="C351" s="347">
        <v>0</v>
      </c>
      <c r="D351" s="347">
        <v>0</v>
      </c>
      <c r="E351" s="347">
        <v>0</v>
      </c>
      <c r="F351" s="347">
        <v>0</v>
      </c>
      <c r="G351" s="151">
        <f t="shared" si="5"/>
        <v>13</v>
      </c>
    </row>
    <row r="352" spans="1:7" hidden="1">
      <c r="A352" s="356" t="s">
        <v>3204</v>
      </c>
      <c r="B352" s="153" t="s">
        <v>3289</v>
      </c>
      <c r="C352" s="357">
        <v>0</v>
      </c>
      <c r="D352" s="357">
        <v>0</v>
      </c>
      <c r="E352" s="357">
        <v>0</v>
      </c>
      <c r="F352" s="357">
        <v>0</v>
      </c>
      <c r="G352" s="153">
        <f t="shared" si="5"/>
        <v>17</v>
      </c>
    </row>
    <row r="353" spans="1:7" hidden="1">
      <c r="A353" s="346" t="s">
        <v>7839</v>
      </c>
      <c r="B353" s="151" t="s">
        <v>8303</v>
      </c>
      <c r="C353" s="347">
        <v>0</v>
      </c>
      <c r="D353" s="347">
        <v>0</v>
      </c>
      <c r="E353" s="347">
        <v>0</v>
      </c>
      <c r="F353" s="347">
        <v>0</v>
      </c>
      <c r="G353" s="151">
        <f t="shared" si="5"/>
        <v>13</v>
      </c>
    </row>
    <row r="354" spans="1:7" hidden="1">
      <c r="A354" s="356" t="s">
        <v>8273</v>
      </c>
      <c r="B354" s="153" t="s">
        <v>3289</v>
      </c>
      <c r="C354" s="357">
        <v>0</v>
      </c>
      <c r="D354" s="357">
        <v>0</v>
      </c>
      <c r="E354" s="357">
        <v>0</v>
      </c>
      <c r="F354" s="357">
        <v>0</v>
      </c>
      <c r="G354" s="153">
        <f t="shared" si="5"/>
        <v>17</v>
      </c>
    </row>
    <row r="355" spans="1:7">
      <c r="A355" s="346" t="s">
        <v>7840</v>
      </c>
      <c r="B355" s="151" t="s">
        <v>3202</v>
      </c>
      <c r="C355" s="347">
        <v>800754</v>
      </c>
      <c r="D355" s="347">
        <v>0</v>
      </c>
      <c r="E355" s="347">
        <v>0</v>
      </c>
      <c r="F355" s="347">
        <v>800754</v>
      </c>
      <c r="G355" s="151">
        <f t="shared" si="5"/>
        <v>13</v>
      </c>
    </row>
    <row r="356" spans="1:7">
      <c r="A356" s="356" t="s">
        <v>8268</v>
      </c>
      <c r="B356" s="153" t="s">
        <v>3289</v>
      </c>
      <c r="C356" s="357">
        <v>800754</v>
      </c>
      <c r="D356" s="357">
        <v>0</v>
      </c>
      <c r="E356" s="357">
        <v>0</v>
      </c>
      <c r="F356" s="357">
        <v>800754</v>
      </c>
      <c r="G356" s="153">
        <f t="shared" si="5"/>
        <v>17</v>
      </c>
    </row>
    <row r="357" spans="1:7" hidden="1">
      <c r="A357" s="346" t="s">
        <v>7841</v>
      </c>
      <c r="B357" s="151" t="s">
        <v>8303</v>
      </c>
      <c r="C357" s="347">
        <v>0</v>
      </c>
      <c r="D357" s="347">
        <v>0</v>
      </c>
      <c r="E357" s="347">
        <v>0</v>
      </c>
      <c r="F357" s="347">
        <v>0</v>
      </c>
      <c r="G357" s="151">
        <f t="shared" si="5"/>
        <v>13</v>
      </c>
    </row>
    <row r="358" spans="1:7" hidden="1">
      <c r="A358" s="356" t="s">
        <v>9829</v>
      </c>
      <c r="B358" s="153" t="s">
        <v>3289</v>
      </c>
      <c r="C358" s="357">
        <v>0</v>
      </c>
      <c r="D358" s="357">
        <v>0</v>
      </c>
      <c r="E358" s="357">
        <v>0</v>
      </c>
      <c r="F358" s="357">
        <v>0</v>
      </c>
      <c r="G358" s="153">
        <f t="shared" si="5"/>
        <v>17</v>
      </c>
    </row>
    <row r="359" spans="1:7" hidden="1">
      <c r="A359" s="346" t="s">
        <v>8414</v>
      </c>
      <c r="B359" s="151" t="s">
        <v>8307</v>
      </c>
      <c r="C359" s="347">
        <v>0</v>
      </c>
      <c r="D359" s="347">
        <v>0</v>
      </c>
      <c r="E359" s="347">
        <v>0</v>
      </c>
      <c r="F359" s="347">
        <v>0</v>
      </c>
      <c r="G359" s="151">
        <f t="shared" si="5"/>
        <v>13</v>
      </c>
    </row>
    <row r="360" spans="1:7" hidden="1">
      <c r="A360" s="356" t="s">
        <v>8285</v>
      </c>
      <c r="B360" s="153" t="s">
        <v>3289</v>
      </c>
      <c r="C360" s="357">
        <v>0</v>
      </c>
      <c r="D360" s="357">
        <v>0</v>
      </c>
      <c r="E360" s="357">
        <v>0</v>
      </c>
      <c r="F360" s="357">
        <v>0</v>
      </c>
      <c r="G360" s="153">
        <f t="shared" si="5"/>
        <v>17</v>
      </c>
    </row>
    <row r="361" spans="1:7" hidden="1">
      <c r="A361" s="346" t="s">
        <v>6638</v>
      </c>
      <c r="B361" s="151" t="s">
        <v>3290</v>
      </c>
      <c r="C361" s="347">
        <v>0</v>
      </c>
      <c r="D361" s="347">
        <v>0</v>
      </c>
      <c r="E361" s="347">
        <v>0</v>
      </c>
      <c r="F361" s="347">
        <v>0</v>
      </c>
      <c r="G361" s="151">
        <f t="shared" si="5"/>
        <v>9</v>
      </c>
    </row>
    <row r="362" spans="1:7" hidden="1">
      <c r="A362" s="346" t="s">
        <v>6639</v>
      </c>
      <c r="B362" s="151" t="s">
        <v>777</v>
      </c>
      <c r="C362" s="347">
        <v>0</v>
      </c>
      <c r="D362" s="347">
        <v>0</v>
      </c>
      <c r="E362" s="347">
        <v>0</v>
      </c>
      <c r="F362" s="347">
        <v>0</v>
      </c>
      <c r="G362" s="151">
        <f t="shared" si="5"/>
        <v>13</v>
      </c>
    </row>
    <row r="363" spans="1:7" hidden="1">
      <c r="A363" s="356" t="s">
        <v>3216</v>
      </c>
      <c r="B363" s="153" t="s">
        <v>3290</v>
      </c>
      <c r="C363" s="357">
        <v>0</v>
      </c>
      <c r="D363" s="357">
        <v>0</v>
      </c>
      <c r="E363" s="357">
        <v>0</v>
      </c>
      <c r="F363" s="357">
        <v>0</v>
      </c>
      <c r="G363" s="153">
        <f t="shared" si="5"/>
        <v>17</v>
      </c>
    </row>
    <row r="364" spans="1:7" hidden="1">
      <c r="A364" s="346" t="s">
        <v>8415</v>
      </c>
      <c r="B364" s="151" t="s">
        <v>8303</v>
      </c>
      <c r="C364" s="347">
        <v>0</v>
      </c>
      <c r="D364" s="347">
        <v>0</v>
      </c>
      <c r="E364" s="347">
        <v>0</v>
      </c>
      <c r="F364" s="347">
        <v>0</v>
      </c>
      <c r="G364" s="151">
        <f t="shared" si="5"/>
        <v>13</v>
      </c>
    </row>
    <row r="365" spans="1:7" hidden="1">
      <c r="A365" s="356" t="s">
        <v>9830</v>
      </c>
      <c r="B365" s="153" t="s">
        <v>3290</v>
      </c>
      <c r="C365" s="357">
        <v>0</v>
      </c>
      <c r="D365" s="357">
        <v>0</v>
      </c>
      <c r="E365" s="357">
        <v>0</v>
      </c>
      <c r="F365" s="357">
        <v>0</v>
      </c>
      <c r="G365" s="153">
        <f t="shared" si="5"/>
        <v>17</v>
      </c>
    </row>
    <row r="366" spans="1:7" hidden="1">
      <c r="A366" s="346" t="s">
        <v>8416</v>
      </c>
      <c r="B366" s="151" t="s">
        <v>3202</v>
      </c>
      <c r="C366" s="347">
        <v>0</v>
      </c>
      <c r="D366" s="347">
        <v>0</v>
      </c>
      <c r="E366" s="347">
        <v>0</v>
      </c>
      <c r="F366" s="347">
        <v>0</v>
      </c>
      <c r="G366" s="151">
        <f t="shared" si="5"/>
        <v>13</v>
      </c>
    </row>
    <row r="367" spans="1:7" hidden="1">
      <c r="A367" s="356" t="s">
        <v>9831</v>
      </c>
      <c r="B367" s="153" t="s">
        <v>3290</v>
      </c>
      <c r="C367" s="357">
        <v>0</v>
      </c>
      <c r="D367" s="357">
        <v>0</v>
      </c>
      <c r="E367" s="357">
        <v>0</v>
      </c>
      <c r="F367" s="357">
        <v>0</v>
      </c>
      <c r="G367" s="153">
        <f t="shared" si="5"/>
        <v>17</v>
      </c>
    </row>
    <row r="368" spans="1:7" hidden="1">
      <c r="A368" s="346" t="s">
        <v>8417</v>
      </c>
      <c r="B368" s="151" t="s">
        <v>8303</v>
      </c>
      <c r="C368" s="347">
        <v>0</v>
      </c>
      <c r="D368" s="347">
        <v>0</v>
      </c>
      <c r="E368" s="347">
        <v>0</v>
      </c>
      <c r="F368" s="347">
        <v>0</v>
      </c>
      <c r="G368" s="151">
        <f t="shared" si="5"/>
        <v>13</v>
      </c>
    </row>
    <row r="369" spans="1:7" hidden="1">
      <c r="A369" s="356" t="s">
        <v>9832</v>
      </c>
      <c r="B369" s="153" t="s">
        <v>3290</v>
      </c>
      <c r="C369" s="357">
        <v>0</v>
      </c>
      <c r="D369" s="357">
        <v>0</v>
      </c>
      <c r="E369" s="357">
        <v>0</v>
      </c>
      <c r="F369" s="357">
        <v>0</v>
      </c>
      <c r="G369" s="153">
        <f t="shared" si="5"/>
        <v>17</v>
      </c>
    </row>
    <row r="370" spans="1:7" hidden="1">
      <c r="A370" s="346" t="s">
        <v>8418</v>
      </c>
      <c r="B370" s="151" t="s">
        <v>8307</v>
      </c>
      <c r="C370" s="347">
        <v>0</v>
      </c>
      <c r="D370" s="347">
        <v>0</v>
      </c>
      <c r="E370" s="347">
        <v>0</v>
      </c>
      <c r="F370" s="347">
        <v>0</v>
      </c>
      <c r="G370" s="151">
        <f t="shared" si="5"/>
        <v>13</v>
      </c>
    </row>
    <row r="371" spans="1:7" hidden="1">
      <c r="A371" s="356" t="s">
        <v>9833</v>
      </c>
      <c r="B371" s="153" t="s">
        <v>3290</v>
      </c>
      <c r="C371" s="357">
        <v>0</v>
      </c>
      <c r="D371" s="357">
        <v>0</v>
      </c>
      <c r="E371" s="357">
        <v>0</v>
      </c>
      <c r="F371" s="357">
        <v>0</v>
      </c>
      <c r="G371" s="153">
        <f t="shared" si="5"/>
        <v>17</v>
      </c>
    </row>
    <row r="372" spans="1:7" hidden="1">
      <c r="A372" s="346" t="s">
        <v>7483</v>
      </c>
      <c r="B372" s="151" t="s">
        <v>3291</v>
      </c>
      <c r="C372" s="347">
        <v>0</v>
      </c>
      <c r="D372" s="347">
        <v>0</v>
      </c>
      <c r="E372" s="347">
        <v>0</v>
      </c>
      <c r="F372" s="347">
        <v>0</v>
      </c>
      <c r="G372" s="151">
        <f t="shared" si="5"/>
        <v>9</v>
      </c>
    </row>
    <row r="373" spans="1:7" hidden="1">
      <c r="A373" s="346" t="s">
        <v>7842</v>
      </c>
      <c r="B373" s="151" t="s">
        <v>777</v>
      </c>
      <c r="C373" s="347">
        <v>0</v>
      </c>
      <c r="D373" s="347">
        <v>0</v>
      </c>
      <c r="E373" s="347">
        <v>0</v>
      </c>
      <c r="F373" s="347">
        <v>0</v>
      </c>
      <c r="G373" s="151">
        <f t="shared" si="5"/>
        <v>13</v>
      </c>
    </row>
    <row r="374" spans="1:7" hidden="1">
      <c r="A374" s="356" t="s">
        <v>3824</v>
      </c>
      <c r="B374" s="153" t="s">
        <v>3291</v>
      </c>
      <c r="C374" s="357">
        <v>0</v>
      </c>
      <c r="D374" s="357">
        <v>0</v>
      </c>
      <c r="E374" s="357">
        <v>0</v>
      </c>
      <c r="F374" s="357">
        <v>0</v>
      </c>
      <c r="G374" s="153">
        <f t="shared" si="5"/>
        <v>17</v>
      </c>
    </row>
    <row r="375" spans="1:7" hidden="1">
      <c r="A375" s="346" t="s">
        <v>8419</v>
      </c>
      <c r="B375" s="151" t="s">
        <v>8303</v>
      </c>
      <c r="C375" s="347">
        <v>0</v>
      </c>
      <c r="D375" s="347">
        <v>0</v>
      </c>
      <c r="E375" s="347">
        <v>0</v>
      </c>
      <c r="F375" s="347">
        <v>0</v>
      </c>
      <c r="G375" s="151">
        <f t="shared" si="5"/>
        <v>13</v>
      </c>
    </row>
    <row r="376" spans="1:7" hidden="1">
      <c r="A376" s="356" t="s">
        <v>9834</v>
      </c>
      <c r="B376" s="153" t="s">
        <v>3291</v>
      </c>
      <c r="C376" s="357">
        <v>0</v>
      </c>
      <c r="D376" s="357">
        <v>0</v>
      </c>
      <c r="E376" s="357">
        <v>0</v>
      </c>
      <c r="F376" s="357">
        <v>0</v>
      </c>
      <c r="G376" s="153">
        <f t="shared" si="5"/>
        <v>17</v>
      </c>
    </row>
    <row r="377" spans="1:7" hidden="1">
      <c r="A377" s="346" t="s">
        <v>8420</v>
      </c>
      <c r="B377" s="151" t="s">
        <v>3202</v>
      </c>
      <c r="C377" s="347">
        <v>0</v>
      </c>
      <c r="D377" s="347">
        <v>0</v>
      </c>
      <c r="E377" s="347">
        <v>0</v>
      </c>
      <c r="F377" s="347">
        <v>0</v>
      </c>
      <c r="G377" s="151">
        <f t="shared" si="5"/>
        <v>13</v>
      </c>
    </row>
    <row r="378" spans="1:7" hidden="1">
      <c r="A378" s="356" t="s">
        <v>9835</v>
      </c>
      <c r="B378" s="153" t="s">
        <v>3291</v>
      </c>
      <c r="C378" s="357">
        <v>0</v>
      </c>
      <c r="D378" s="357">
        <v>0</v>
      </c>
      <c r="E378" s="357">
        <v>0</v>
      </c>
      <c r="F378" s="357">
        <v>0</v>
      </c>
      <c r="G378" s="153">
        <f t="shared" si="5"/>
        <v>17</v>
      </c>
    </row>
    <row r="379" spans="1:7" hidden="1">
      <c r="A379" s="346" t="s">
        <v>8421</v>
      </c>
      <c r="B379" s="151" t="s">
        <v>8303</v>
      </c>
      <c r="C379" s="347">
        <v>0</v>
      </c>
      <c r="D379" s="347">
        <v>0</v>
      </c>
      <c r="E379" s="347">
        <v>0</v>
      </c>
      <c r="F379" s="347">
        <v>0</v>
      </c>
      <c r="G379" s="151">
        <f t="shared" si="5"/>
        <v>13</v>
      </c>
    </row>
    <row r="380" spans="1:7" hidden="1">
      <c r="A380" s="356" t="s">
        <v>9836</v>
      </c>
      <c r="B380" s="153" t="s">
        <v>3291</v>
      </c>
      <c r="C380" s="357">
        <v>0</v>
      </c>
      <c r="D380" s="357">
        <v>0</v>
      </c>
      <c r="E380" s="357">
        <v>0</v>
      </c>
      <c r="F380" s="357">
        <v>0</v>
      </c>
      <c r="G380" s="153">
        <f t="shared" si="5"/>
        <v>17</v>
      </c>
    </row>
    <row r="381" spans="1:7" hidden="1">
      <c r="A381" s="346" t="s">
        <v>8422</v>
      </c>
      <c r="B381" s="151" t="s">
        <v>8307</v>
      </c>
      <c r="C381" s="347">
        <v>0</v>
      </c>
      <c r="D381" s="347">
        <v>0</v>
      </c>
      <c r="E381" s="347">
        <v>0</v>
      </c>
      <c r="F381" s="347">
        <v>0</v>
      </c>
      <c r="G381" s="151">
        <f t="shared" si="5"/>
        <v>13</v>
      </c>
    </row>
    <row r="382" spans="1:7" hidden="1">
      <c r="A382" s="356" t="s">
        <v>9837</v>
      </c>
      <c r="B382" s="153" t="s">
        <v>3291</v>
      </c>
      <c r="C382" s="357">
        <v>0</v>
      </c>
      <c r="D382" s="357">
        <v>0</v>
      </c>
      <c r="E382" s="357">
        <v>0</v>
      </c>
      <c r="F382" s="357">
        <v>0</v>
      </c>
      <c r="G382" s="153">
        <f t="shared" si="5"/>
        <v>17</v>
      </c>
    </row>
    <row r="383" spans="1:7" ht="45">
      <c r="A383" s="346" t="s">
        <v>6640</v>
      </c>
      <c r="B383" s="151" t="s">
        <v>3292</v>
      </c>
      <c r="C383" s="347">
        <v>254852</v>
      </c>
      <c r="D383" s="347">
        <v>0</v>
      </c>
      <c r="E383" s="347">
        <v>0</v>
      </c>
      <c r="F383" s="347">
        <v>254852</v>
      </c>
      <c r="G383" s="151">
        <f t="shared" si="5"/>
        <v>9</v>
      </c>
    </row>
    <row r="384" spans="1:7" hidden="1">
      <c r="A384" s="346" t="s">
        <v>6641</v>
      </c>
      <c r="B384" s="151" t="s">
        <v>777</v>
      </c>
      <c r="C384" s="347">
        <v>0</v>
      </c>
      <c r="D384" s="347">
        <v>0</v>
      </c>
      <c r="E384" s="347">
        <v>0</v>
      </c>
      <c r="F384" s="347">
        <v>0</v>
      </c>
      <c r="G384" s="151">
        <f t="shared" si="5"/>
        <v>13</v>
      </c>
    </row>
    <row r="385" spans="1:7" ht="45" hidden="1">
      <c r="A385" s="356" t="s">
        <v>3832</v>
      </c>
      <c r="B385" s="153" t="s">
        <v>3292</v>
      </c>
      <c r="C385" s="357">
        <v>0</v>
      </c>
      <c r="D385" s="357">
        <v>0</v>
      </c>
      <c r="E385" s="357">
        <v>0</v>
      </c>
      <c r="F385" s="357">
        <v>0</v>
      </c>
      <c r="G385" s="153">
        <f t="shared" si="5"/>
        <v>17</v>
      </c>
    </row>
    <row r="386" spans="1:7" hidden="1">
      <c r="A386" s="346" t="s">
        <v>7843</v>
      </c>
      <c r="B386" s="151" t="s">
        <v>8303</v>
      </c>
      <c r="C386" s="347">
        <v>0</v>
      </c>
      <c r="D386" s="347">
        <v>0</v>
      </c>
      <c r="E386" s="347">
        <v>0</v>
      </c>
      <c r="F386" s="347">
        <v>0</v>
      </c>
      <c r="G386" s="151">
        <f t="shared" si="5"/>
        <v>13</v>
      </c>
    </row>
    <row r="387" spans="1:7" ht="45" hidden="1">
      <c r="A387" s="356" t="s">
        <v>8289</v>
      </c>
      <c r="B387" s="153" t="s">
        <v>3292</v>
      </c>
      <c r="C387" s="357">
        <v>0</v>
      </c>
      <c r="D387" s="357">
        <v>0</v>
      </c>
      <c r="E387" s="357">
        <v>0</v>
      </c>
      <c r="F387" s="357">
        <v>0</v>
      </c>
      <c r="G387" s="153">
        <f t="shared" si="5"/>
        <v>17</v>
      </c>
    </row>
    <row r="388" spans="1:7">
      <c r="A388" s="346" t="s">
        <v>8423</v>
      </c>
      <c r="B388" s="151" t="s">
        <v>3202</v>
      </c>
      <c r="C388" s="347">
        <v>254852</v>
      </c>
      <c r="D388" s="347">
        <v>0</v>
      </c>
      <c r="E388" s="347">
        <v>0</v>
      </c>
      <c r="F388" s="347">
        <v>254852</v>
      </c>
      <c r="G388" s="151">
        <f t="shared" si="5"/>
        <v>13</v>
      </c>
    </row>
    <row r="389" spans="1:7" ht="45">
      <c r="A389" s="356" t="s">
        <v>8255</v>
      </c>
      <c r="B389" s="153" t="s">
        <v>3292</v>
      </c>
      <c r="C389" s="357">
        <v>254852</v>
      </c>
      <c r="D389" s="357">
        <v>0</v>
      </c>
      <c r="E389" s="357">
        <v>0</v>
      </c>
      <c r="F389" s="357">
        <v>254852</v>
      </c>
      <c r="G389" s="153">
        <f t="shared" si="5"/>
        <v>17</v>
      </c>
    </row>
    <row r="390" spans="1:7" hidden="1">
      <c r="A390" s="346" t="s">
        <v>8424</v>
      </c>
      <c r="B390" s="151" t="s">
        <v>8303</v>
      </c>
      <c r="C390" s="347">
        <v>0</v>
      </c>
      <c r="D390" s="347">
        <v>0</v>
      </c>
      <c r="E390" s="347">
        <v>0</v>
      </c>
      <c r="F390" s="347">
        <v>0</v>
      </c>
      <c r="G390" s="151">
        <f t="shared" si="5"/>
        <v>13</v>
      </c>
    </row>
    <row r="391" spans="1:7" ht="45" hidden="1">
      <c r="A391" s="356" t="s">
        <v>9838</v>
      </c>
      <c r="B391" s="153" t="s">
        <v>3292</v>
      </c>
      <c r="C391" s="357">
        <v>0</v>
      </c>
      <c r="D391" s="357">
        <v>0</v>
      </c>
      <c r="E391" s="357">
        <v>0</v>
      </c>
      <c r="F391" s="357">
        <v>0</v>
      </c>
      <c r="G391" s="153">
        <f t="shared" si="5"/>
        <v>17</v>
      </c>
    </row>
    <row r="392" spans="1:7" hidden="1">
      <c r="A392" s="346" t="s">
        <v>8425</v>
      </c>
      <c r="B392" s="151" t="s">
        <v>8307</v>
      </c>
      <c r="C392" s="347">
        <v>0</v>
      </c>
      <c r="D392" s="347">
        <v>0</v>
      </c>
      <c r="E392" s="347">
        <v>0</v>
      </c>
      <c r="F392" s="347">
        <v>0</v>
      </c>
      <c r="G392" s="151">
        <f t="shared" si="5"/>
        <v>13</v>
      </c>
    </row>
    <row r="393" spans="1:7" ht="45" hidden="1">
      <c r="A393" s="356" t="s">
        <v>8284</v>
      </c>
      <c r="B393" s="153" t="s">
        <v>3292</v>
      </c>
      <c r="C393" s="357">
        <v>0</v>
      </c>
      <c r="D393" s="357">
        <v>0</v>
      </c>
      <c r="E393" s="357">
        <v>0</v>
      </c>
      <c r="F393" s="357">
        <v>0</v>
      </c>
      <c r="G393" s="153">
        <f t="shared" ref="G393:G456" si="6">LEN(A393)</f>
        <v>17</v>
      </c>
    </row>
    <row r="394" spans="1:7" hidden="1">
      <c r="A394" s="346" t="s">
        <v>7484</v>
      </c>
      <c r="B394" s="151" t="s">
        <v>3293</v>
      </c>
      <c r="C394" s="347">
        <v>0</v>
      </c>
      <c r="D394" s="347">
        <v>0</v>
      </c>
      <c r="E394" s="347">
        <v>0</v>
      </c>
      <c r="F394" s="347">
        <v>0</v>
      </c>
      <c r="G394" s="151">
        <f t="shared" si="6"/>
        <v>9</v>
      </c>
    </row>
    <row r="395" spans="1:7" hidden="1">
      <c r="A395" s="346" t="s">
        <v>7844</v>
      </c>
      <c r="B395" s="151" t="s">
        <v>777</v>
      </c>
      <c r="C395" s="347">
        <v>0</v>
      </c>
      <c r="D395" s="347">
        <v>0</v>
      </c>
      <c r="E395" s="347">
        <v>0</v>
      </c>
      <c r="F395" s="347">
        <v>0</v>
      </c>
      <c r="G395" s="151">
        <f t="shared" si="6"/>
        <v>13</v>
      </c>
    </row>
    <row r="396" spans="1:7" hidden="1">
      <c r="A396" s="356" t="s">
        <v>3839</v>
      </c>
      <c r="B396" s="153" t="s">
        <v>3293</v>
      </c>
      <c r="C396" s="357">
        <v>0</v>
      </c>
      <c r="D396" s="357">
        <v>0</v>
      </c>
      <c r="E396" s="357">
        <v>0</v>
      </c>
      <c r="F396" s="357">
        <v>0</v>
      </c>
      <c r="G396" s="153">
        <f t="shared" si="6"/>
        <v>17</v>
      </c>
    </row>
    <row r="397" spans="1:7" hidden="1">
      <c r="A397" s="346" t="s">
        <v>7845</v>
      </c>
      <c r="B397" s="151" t="s">
        <v>8303</v>
      </c>
      <c r="C397" s="347">
        <v>0</v>
      </c>
      <c r="D397" s="347">
        <v>0</v>
      </c>
      <c r="E397" s="347">
        <v>0</v>
      </c>
      <c r="F397" s="347">
        <v>0</v>
      </c>
      <c r="G397" s="151">
        <f t="shared" si="6"/>
        <v>13</v>
      </c>
    </row>
    <row r="398" spans="1:7" hidden="1">
      <c r="A398" s="356" t="s">
        <v>9839</v>
      </c>
      <c r="B398" s="153" t="s">
        <v>3293</v>
      </c>
      <c r="C398" s="357">
        <v>0</v>
      </c>
      <c r="D398" s="357">
        <v>0</v>
      </c>
      <c r="E398" s="357">
        <v>0</v>
      </c>
      <c r="F398" s="357">
        <v>0</v>
      </c>
      <c r="G398" s="153">
        <f t="shared" si="6"/>
        <v>17</v>
      </c>
    </row>
    <row r="399" spans="1:7" hidden="1">
      <c r="A399" s="346" t="s">
        <v>8426</v>
      </c>
      <c r="B399" s="151" t="s">
        <v>3202</v>
      </c>
      <c r="C399" s="347">
        <v>0</v>
      </c>
      <c r="D399" s="347">
        <v>0</v>
      </c>
      <c r="E399" s="347">
        <v>0</v>
      </c>
      <c r="F399" s="347">
        <v>0</v>
      </c>
      <c r="G399" s="151">
        <f t="shared" si="6"/>
        <v>13</v>
      </c>
    </row>
    <row r="400" spans="1:7" hidden="1">
      <c r="A400" s="356" t="s">
        <v>9840</v>
      </c>
      <c r="B400" s="153" t="s">
        <v>3293</v>
      </c>
      <c r="C400" s="357">
        <v>0</v>
      </c>
      <c r="D400" s="357">
        <v>0</v>
      </c>
      <c r="E400" s="357">
        <v>0</v>
      </c>
      <c r="F400" s="357">
        <v>0</v>
      </c>
      <c r="G400" s="153">
        <f t="shared" si="6"/>
        <v>17</v>
      </c>
    </row>
    <row r="401" spans="1:7" hidden="1">
      <c r="A401" s="346" t="s">
        <v>8427</v>
      </c>
      <c r="B401" s="151" t="s">
        <v>8303</v>
      </c>
      <c r="C401" s="347">
        <v>0</v>
      </c>
      <c r="D401" s="347">
        <v>0</v>
      </c>
      <c r="E401" s="347">
        <v>0</v>
      </c>
      <c r="F401" s="347">
        <v>0</v>
      </c>
      <c r="G401" s="151">
        <f t="shared" si="6"/>
        <v>13</v>
      </c>
    </row>
    <row r="402" spans="1:7" hidden="1">
      <c r="A402" s="356" t="s">
        <v>9841</v>
      </c>
      <c r="B402" s="153" t="s">
        <v>3293</v>
      </c>
      <c r="C402" s="357">
        <v>0</v>
      </c>
      <c r="D402" s="357">
        <v>0</v>
      </c>
      <c r="E402" s="357">
        <v>0</v>
      </c>
      <c r="F402" s="357">
        <v>0</v>
      </c>
      <c r="G402" s="153">
        <f t="shared" si="6"/>
        <v>17</v>
      </c>
    </row>
    <row r="403" spans="1:7" hidden="1">
      <c r="A403" s="346" t="s">
        <v>8428</v>
      </c>
      <c r="B403" s="151" t="s">
        <v>8307</v>
      </c>
      <c r="C403" s="347">
        <v>0</v>
      </c>
      <c r="D403" s="347">
        <v>0</v>
      </c>
      <c r="E403" s="347">
        <v>0</v>
      </c>
      <c r="F403" s="347">
        <v>0</v>
      </c>
      <c r="G403" s="151">
        <f t="shared" si="6"/>
        <v>13</v>
      </c>
    </row>
    <row r="404" spans="1:7" hidden="1">
      <c r="A404" s="356" t="s">
        <v>9842</v>
      </c>
      <c r="B404" s="153" t="s">
        <v>3293</v>
      </c>
      <c r="C404" s="357">
        <v>0</v>
      </c>
      <c r="D404" s="357">
        <v>0</v>
      </c>
      <c r="E404" s="357">
        <v>0</v>
      </c>
      <c r="F404" s="357">
        <v>0</v>
      </c>
      <c r="G404" s="153">
        <f t="shared" si="6"/>
        <v>17</v>
      </c>
    </row>
    <row r="405" spans="1:7">
      <c r="A405" s="346" t="s">
        <v>6642</v>
      </c>
      <c r="B405" s="151" t="s">
        <v>2172</v>
      </c>
      <c r="C405" s="347">
        <v>456422</v>
      </c>
      <c r="D405" s="347">
        <v>0</v>
      </c>
      <c r="E405" s="347">
        <v>0</v>
      </c>
      <c r="F405" s="347">
        <v>456422</v>
      </c>
      <c r="G405" s="151">
        <f t="shared" si="6"/>
        <v>9</v>
      </c>
    </row>
    <row r="406" spans="1:7" hidden="1">
      <c r="A406" s="346" t="s">
        <v>6643</v>
      </c>
      <c r="B406" s="151" t="s">
        <v>777</v>
      </c>
      <c r="C406" s="347">
        <v>0</v>
      </c>
      <c r="D406" s="347">
        <v>0</v>
      </c>
      <c r="E406" s="347">
        <v>0</v>
      </c>
      <c r="F406" s="347">
        <v>0</v>
      </c>
      <c r="G406" s="151">
        <f t="shared" si="6"/>
        <v>13</v>
      </c>
    </row>
    <row r="407" spans="1:7" hidden="1">
      <c r="A407" s="356" t="s">
        <v>3218</v>
      </c>
      <c r="B407" s="153" t="s">
        <v>2172</v>
      </c>
      <c r="C407" s="357">
        <v>0</v>
      </c>
      <c r="D407" s="357">
        <v>0</v>
      </c>
      <c r="E407" s="357">
        <v>0</v>
      </c>
      <c r="F407" s="357">
        <v>0</v>
      </c>
      <c r="G407" s="153">
        <f t="shared" si="6"/>
        <v>17</v>
      </c>
    </row>
    <row r="408" spans="1:7" hidden="1">
      <c r="A408" s="346" t="s">
        <v>8429</v>
      </c>
      <c r="B408" s="151" t="s">
        <v>8303</v>
      </c>
      <c r="C408" s="347">
        <v>0</v>
      </c>
      <c r="D408" s="347">
        <v>0</v>
      </c>
      <c r="E408" s="347">
        <v>0</v>
      </c>
      <c r="F408" s="347">
        <v>0</v>
      </c>
      <c r="G408" s="151">
        <f t="shared" si="6"/>
        <v>13</v>
      </c>
    </row>
    <row r="409" spans="1:7" hidden="1">
      <c r="A409" s="356" t="s">
        <v>8281</v>
      </c>
      <c r="B409" s="153" t="s">
        <v>2172</v>
      </c>
      <c r="C409" s="357">
        <v>0</v>
      </c>
      <c r="D409" s="357">
        <v>0</v>
      </c>
      <c r="E409" s="357">
        <v>0</v>
      </c>
      <c r="F409" s="357">
        <v>0</v>
      </c>
      <c r="G409" s="153">
        <f t="shared" si="6"/>
        <v>17</v>
      </c>
    </row>
    <row r="410" spans="1:7">
      <c r="A410" s="346" t="s">
        <v>8430</v>
      </c>
      <c r="B410" s="151" t="s">
        <v>3202</v>
      </c>
      <c r="C410" s="347">
        <v>456422</v>
      </c>
      <c r="D410" s="347">
        <v>0</v>
      </c>
      <c r="E410" s="347">
        <v>0</v>
      </c>
      <c r="F410" s="347">
        <v>456422</v>
      </c>
      <c r="G410" s="151">
        <f t="shared" si="6"/>
        <v>13</v>
      </c>
    </row>
    <row r="411" spans="1:7">
      <c r="A411" s="356" t="s">
        <v>8256</v>
      </c>
      <c r="B411" s="153" t="s">
        <v>2172</v>
      </c>
      <c r="C411" s="357">
        <v>456422</v>
      </c>
      <c r="D411" s="357">
        <v>0</v>
      </c>
      <c r="E411" s="357">
        <v>0</v>
      </c>
      <c r="F411" s="357">
        <v>456422</v>
      </c>
      <c r="G411" s="153">
        <f t="shared" si="6"/>
        <v>17</v>
      </c>
    </row>
    <row r="412" spans="1:7" hidden="1">
      <c r="A412" s="346" t="s">
        <v>8431</v>
      </c>
      <c r="B412" s="151" t="s">
        <v>8303</v>
      </c>
      <c r="C412" s="347">
        <v>0</v>
      </c>
      <c r="D412" s="347">
        <v>0</v>
      </c>
      <c r="E412" s="347">
        <v>0</v>
      </c>
      <c r="F412" s="347">
        <v>0</v>
      </c>
      <c r="G412" s="151">
        <f t="shared" si="6"/>
        <v>13</v>
      </c>
    </row>
    <row r="413" spans="1:7" hidden="1">
      <c r="A413" s="356" t="s">
        <v>9843</v>
      </c>
      <c r="B413" s="153" t="s">
        <v>2172</v>
      </c>
      <c r="C413" s="357">
        <v>0</v>
      </c>
      <c r="D413" s="357">
        <v>0</v>
      </c>
      <c r="E413" s="357">
        <v>0</v>
      </c>
      <c r="F413" s="357">
        <v>0</v>
      </c>
      <c r="G413" s="153">
        <f t="shared" si="6"/>
        <v>17</v>
      </c>
    </row>
    <row r="414" spans="1:7" hidden="1">
      <c r="A414" s="346" t="s">
        <v>8432</v>
      </c>
      <c r="B414" s="151" t="s">
        <v>8307</v>
      </c>
      <c r="C414" s="347">
        <v>0</v>
      </c>
      <c r="D414" s="347">
        <v>0</v>
      </c>
      <c r="E414" s="347">
        <v>0</v>
      </c>
      <c r="F414" s="347">
        <v>0</v>
      </c>
      <c r="G414" s="151">
        <f t="shared" si="6"/>
        <v>13</v>
      </c>
    </row>
    <row r="415" spans="1:7" hidden="1">
      <c r="A415" s="356" t="s">
        <v>9844</v>
      </c>
      <c r="B415" s="153" t="s">
        <v>2172</v>
      </c>
      <c r="C415" s="357">
        <v>0</v>
      </c>
      <c r="D415" s="357">
        <v>0</v>
      </c>
      <c r="E415" s="357">
        <v>0</v>
      </c>
      <c r="F415" s="357">
        <v>0</v>
      </c>
      <c r="G415" s="153">
        <f t="shared" si="6"/>
        <v>17</v>
      </c>
    </row>
    <row r="416" spans="1:7" hidden="1">
      <c r="A416" s="346" t="s">
        <v>7485</v>
      </c>
      <c r="B416" s="151" t="s">
        <v>3294</v>
      </c>
      <c r="C416" s="347">
        <v>0</v>
      </c>
      <c r="D416" s="347">
        <v>0</v>
      </c>
      <c r="E416" s="347">
        <v>0</v>
      </c>
      <c r="F416" s="347">
        <v>0</v>
      </c>
      <c r="G416" s="151">
        <f t="shared" si="6"/>
        <v>9</v>
      </c>
    </row>
    <row r="417" spans="1:7" hidden="1">
      <c r="A417" s="346" t="s">
        <v>7846</v>
      </c>
      <c r="B417" s="151" t="s">
        <v>777</v>
      </c>
      <c r="C417" s="347">
        <v>0</v>
      </c>
      <c r="D417" s="347">
        <v>0</v>
      </c>
      <c r="E417" s="347">
        <v>0</v>
      </c>
      <c r="F417" s="347">
        <v>0</v>
      </c>
      <c r="G417" s="151">
        <f t="shared" si="6"/>
        <v>13</v>
      </c>
    </row>
    <row r="418" spans="1:7" hidden="1">
      <c r="A418" s="356" t="s">
        <v>3852</v>
      </c>
      <c r="B418" s="153" t="s">
        <v>3294</v>
      </c>
      <c r="C418" s="357">
        <v>0</v>
      </c>
      <c r="D418" s="357">
        <v>0</v>
      </c>
      <c r="E418" s="357">
        <v>0</v>
      </c>
      <c r="F418" s="357">
        <v>0</v>
      </c>
      <c r="G418" s="153">
        <f t="shared" si="6"/>
        <v>17</v>
      </c>
    </row>
    <row r="419" spans="1:7" hidden="1">
      <c r="A419" s="346" t="s">
        <v>8433</v>
      </c>
      <c r="B419" s="151" t="s">
        <v>8303</v>
      </c>
      <c r="C419" s="347">
        <v>0</v>
      </c>
      <c r="D419" s="347">
        <v>0</v>
      </c>
      <c r="E419" s="347">
        <v>0</v>
      </c>
      <c r="F419" s="347">
        <v>0</v>
      </c>
      <c r="G419" s="151">
        <f t="shared" si="6"/>
        <v>13</v>
      </c>
    </row>
    <row r="420" spans="1:7" hidden="1">
      <c r="A420" s="356" t="s">
        <v>9845</v>
      </c>
      <c r="B420" s="153" t="s">
        <v>3294</v>
      </c>
      <c r="C420" s="357">
        <v>0</v>
      </c>
      <c r="D420" s="357">
        <v>0</v>
      </c>
      <c r="E420" s="357">
        <v>0</v>
      </c>
      <c r="F420" s="357">
        <v>0</v>
      </c>
      <c r="G420" s="153">
        <f t="shared" si="6"/>
        <v>17</v>
      </c>
    </row>
    <row r="421" spans="1:7" hidden="1">
      <c r="A421" s="346" t="s">
        <v>8434</v>
      </c>
      <c r="B421" s="151" t="s">
        <v>3202</v>
      </c>
      <c r="C421" s="347">
        <v>0</v>
      </c>
      <c r="D421" s="347">
        <v>0</v>
      </c>
      <c r="E421" s="347">
        <v>0</v>
      </c>
      <c r="F421" s="347">
        <v>0</v>
      </c>
      <c r="G421" s="151">
        <f t="shared" si="6"/>
        <v>13</v>
      </c>
    </row>
    <row r="422" spans="1:7" hidden="1">
      <c r="A422" s="356" t="s">
        <v>9846</v>
      </c>
      <c r="B422" s="153" t="s">
        <v>3294</v>
      </c>
      <c r="C422" s="357">
        <v>0</v>
      </c>
      <c r="D422" s="357">
        <v>0</v>
      </c>
      <c r="E422" s="357">
        <v>0</v>
      </c>
      <c r="F422" s="357">
        <v>0</v>
      </c>
      <c r="G422" s="153">
        <f t="shared" si="6"/>
        <v>17</v>
      </c>
    </row>
    <row r="423" spans="1:7" hidden="1">
      <c r="A423" s="346" t="s">
        <v>8435</v>
      </c>
      <c r="B423" s="151" t="s">
        <v>8303</v>
      </c>
      <c r="C423" s="347">
        <v>0</v>
      </c>
      <c r="D423" s="347">
        <v>0</v>
      </c>
      <c r="E423" s="347">
        <v>0</v>
      </c>
      <c r="F423" s="347">
        <v>0</v>
      </c>
      <c r="G423" s="151">
        <f t="shared" si="6"/>
        <v>13</v>
      </c>
    </row>
    <row r="424" spans="1:7" hidden="1">
      <c r="A424" s="356" t="s">
        <v>9847</v>
      </c>
      <c r="B424" s="153" t="s">
        <v>3294</v>
      </c>
      <c r="C424" s="357">
        <v>0</v>
      </c>
      <c r="D424" s="357">
        <v>0</v>
      </c>
      <c r="E424" s="357">
        <v>0</v>
      </c>
      <c r="F424" s="357">
        <v>0</v>
      </c>
      <c r="G424" s="153">
        <f t="shared" si="6"/>
        <v>17</v>
      </c>
    </row>
    <row r="425" spans="1:7" hidden="1">
      <c r="A425" s="346" t="s">
        <v>8436</v>
      </c>
      <c r="B425" s="151" t="s">
        <v>8307</v>
      </c>
      <c r="C425" s="347">
        <v>0</v>
      </c>
      <c r="D425" s="347">
        <v>0</v>
      </c>
      <c r="E425" s="347">
        <v>0</v>
      </c>
      <c r="F425" s="347">
        <v>0</v>
      </c>
      <c r="G425" s="151">
        <f t="shared" si="6"/>
        <v>13</v>
      </c>
    </row>
    <row r="426" spans="1:7" hidden="1">
      <c r="A426" s="356" t="s">
        <v>9848</v>
      </c>
      <c r="B426" s="153" t="s">
        <v>3294</v>
      </c>
      <c r="C426" s="357">
        <v>0</v>
      </c>
      <c r="D426" s="357">
        <v>0</v>
      </c>
      <c r="E426" s="357">
        <v>0</v>
      </c>
      <c r="F426" s="357">
        <v>0</v>
      </c>
      <c r="G426" s="153">
        <f t="shared" si="6"/>
        <v>17</v>
      </c>
    </row>
    <row r="427" spans="1:7" ht="30" hidden="1">
      <c r="A427" s="346" t="s">
        <v>7486</v>
      </c>
      <c r="B427" s="151" t="s">
        <v>3295</v>
      </c>
      <c r="C427" s="347">
        <v>0</v>
      </c>
      <c r="D427" s="347">
        <v>0</v>
      </c>
      <c r="E427" s="347">
        <v>0</v>
      </c>
      <c r="F427" s="347">
        <v>0</v>
      </c>
      <c r="G427" s="151">
        <f t="shared" si="6"/>
        <v>9</v>
      </c>
    </row>
    <row r="428" spans="1:7" hidden="1">
      <c r="A428" s="346" t="s">
        <v>7847</v>
      </c>
      <c r="B428" s="151" t="s">
        <v>777</v>
      </c>
      <c r="C428" s="347">
        <v>0</v>
      </c>
      <c r="D428" s="347">
        <v>0</v>
      </c>
      <c r="E428" s="347">
        <v>0</v>
      </c>
      <c r="F428" s="347">
        <v>0</v>
      </c>
      <c r="G428" s="151">
        <f t="shared" si="6"/>
        <v>13</v>
      </c>
    </row>
    <row r="429" spans="1:7" ht="30" hidden="1">
      <c r="A429" s="356" t="s">
        <v>3860</v>
      </c>
      <c r="B429" s="153" t="s">
        <v>3295</v>
      </c>
      <c r="C429" s="357">
        <v>0</v>
      </c>
      <c r="D429" s="357">
        <v>0</v>
      </c>
      <c r="E429" s="357">
        <v>0</v>
      </c>
      <c r="F429" s="357">
        <v>0</v>
      </c>
      <c r="G429" s="153">
        <f t="shared" si="6"/>
        <v>17</v>
      </c>
    </row>
    <row r="430" spans="1:7" hidden="1">
      <c r="A430" s="346" t="s">
        <v>8437</v>
      </c>
      <c r="B430" s="151" t="s">
        <v>8303</v>
      </c>
      <c r="C430" s="347">
        <v>0</v>
      </c>
      <c r="D430" s="347">
        <v>0</v>
      </c>
      <c r="E430" s="347">
        <v>0</v>
      </c>
      <c r="F430" s="347">
        <v>0</v>
      </c>
      <c r="G430" s="151">
        <f t="shared" si="6"/>
        <v>13</v>
      </c>
    </row>
    <row r="431" spans="1:7" ht="30" hidden="1">
      <c r="A431" s="356" t="s">
        <v>9849</v>
      </c>
      <c r="B431" s="153" t="s">
        <v>3295</v>
      </c>
      <c r="C431" s="357">
        <v>0</v>
      </c>
      <c r="D431" s="357">
        <v>0</v>
      </c>
      <c r="E431" s="357">
        <v>0</v>
      </c>
      <c r="F431" s="357">
        <v>0</v>
      </c>
      <c r="G431" s="153">
        <f t="shared" si="6"/>
        <v>17</v>
      </c>
    </row>
    <row r="432" spans="1:7" hidden="1">
      <c r="A432" s="346" t="s">
        <v>8438</v>
      </c>
      <c r="B432" s="151" t="s">
        <v>3202</v>
      </c>
      <c r="C432" s="347">
        <v>0</v>
      </c>
      <c r="D432" s="347">
        <v>0</v>
      </c>
      <c r="E432" s="347">
        <v>0</v>
      </c>
      <c r="F432" s="347">
        <v>0</v>
      </c>
      <c r="G432" s="151">
        <f t="shared" si="6"/>
        <v>13</v>
      </c>
    </row>
    <row r="433" spans="1:7" ht="30" hidden="1">
      <c r="A433" s="356" t="s">
        <v>9850</v>
      </c>
      <c r="B433" s="153" t="s">
        <v>3295</v>
      </c>
      <c r="C433" s="357">
        <v>0</v>
      </c>
      <c r="D433" s="357">
        <v>0</v>
      </c>
      <c r="E433" s="357">
        <v>0</v>
      </c>
      <c r="F433" s="357">
        <v>0</v>
      </c>
      <c r="G433" s="153">
        <f t="shared" si="6"/>
        <v>17</v>
      </c>
    </row>
    <row r="434" spans="1:7" hidden="1">
      <c r="A434" s="346" t="s">
        <v>8439</v>
      </c>
      <c r="B434" s="151" t="s">
        <v>8303</v>
      </c>
      <c r="C434" s="347">
        <v>0</v>
      </c>
      <c r="D434" s="347">
        <v>0</v>
      </c>
      <c r="E434" s="347">
        <v>0</v>
      </c>
      <c r="F434" s="347">
        <v>0</v>
      </c>
      <c r="G434" s="151">
        <f t="shared" si="6"/>
        <v>13</v>
      </c>
    </row>
    <row r="435" spans="1:7" ht="30" hidden="1">
      <c r="A435" s="356" t="s">
        <v>9851</v>
      </c>
      <c r="B435" s="153" t="s">
        <v>3295</v>
      </c>
      <c r="C435" s="357">
        <v>0</v>
      </c>
      <c r="D435" s="357">
        <v>0</v>
      </c>
      <c r="E435" s="357">
        <v>0</v>
      </c>
      <c r="F435" s="357">
        <v>0</v>
      </c>
      <c r="G435" s="153">
        <f t="shared" si="6"/>
        <v>17</v>
      </c>
    </row>
    <row r="436" spans="1:7" hidden="1">
      <c r="A436" s="346" t="s">
        <v>8440</v>
      </c>
      <c r="B436" s="151" t="s">
        <v>8307</v>
      </c>
      <c r="C436" s="347">
        <v>0</v>
      </c>
      <c r="D436" s="347">
        <v>0</v>
      </c>
      <c r="E436" s="347">
        <v>0</v>
      </c>
      <c r="F436" s="347">
        <v>0</v>
      </c>
      <c r="G436" s="151">
        <f t="shared" si="6"/>
        <v>13</v>
      </c>
    </row>
    <row r="437" spans="1:7" ht="30" hidden="1">
      <c r="A437" s="356" t="s">
        <v>9852</v>
      </c>
      <c r="B437" s="153" t="s">
        <v>3295</v>
      </c>
      <c r="C437" s="357">
        <v>0</v>
      </c>
      <c r="D437" s="357">
        <v>0</v>
      </c>
      <c r="E437" s="357">
        <v>0</v>
      </c>
      <c r="F437" s="357">
        <v>0</v>
      </c>
      <c r="G437" s="153">
        <f t="shared" si="6"/>
        <v>17</v>
      </c>
    </row>
    <row r="438" spans="1:7" hidden="1">
      <c r="A438" s="346" t="s">
        <v>2667</v>
      </c>
      <c r="B438" s="151" t="s">
        <v>7487</v>
      </c>
      <c r="C438" s="347">
        <v>0</v>
      </c>
      <c r="D438" s="347">
        <v>0</v>
      </c>
      <c r="E438" s="347">
        <v>0</v>
      </c>
      <c r="F438" s="347">
        <v>0</v>
      </c>
      <c r="G438" s="151">
        <f t="shared" si="6"/>
        <v>5</v>
      </c>
    </row>
    <row r="439" spans="1:7" hidden="1">
      <c r="A439" s="346" t="s">
        <v>6644</v>
      </c>
      <c r="B439" s="151" t="s">
        <v>3296</v>
      </c>
      <c r="C439" s="347">
        <v>0</v>
      </c>
      <c r="D439" s="347">
        <v>0</v>
      </c>
      <c r="E439" s="347">
        <v>0</v>
      </c>
      <c r="F439" s="347">
        <v>0</v>
      </c>
      <c r="G439" s="151">
        <f t="shared" si="6"/>
        <v>9</v>
      </c>
    </row>
    <row r="440" spans="1:7" hidden="1">
      <c r="A440" s="346" t="s">
        <v>6612</v>
      </c>
      <c r="B440" s="151" t="s">
        <v>777</v>
      </c>
      <c r="C440" s="347">
        <v>0</v>
      </c>
      <c r="D440" s="347">
        <v>0</v>
      </c>
      <c r="E440" s="347">
        <v>0</v>
      </c>
      <c r="F440" s="347">
        <v>0</v>
      </c>
      <c r="G440" s="151">
        <f t="shared" si="6"/>
        <v>13</v>
      </c>
    </row>
    <row r="441" spans="1:7" hidden="1">
      <c r="A441" s="356" t="s">
        <v>3221</v>
      </c>
      <c r="B441" s="153" t="s">
        <v>3296</v>
      </c>
      <c r="C441" s="357">
        <v>0</v>
      </c>
      <c r="D441" s="357">
        <v>0</v>
      </c>
      <c r="E441" s="357">
        <v>0</v>
      </c>
      <c r="F441" s="357">
        <v>0</v>
      </c>
      <c r="G441" s="153">
        <f t="shared" si="6"/>
        <v>17</v>
      </c>
    </row>
    <row r="442" spans="1:7" hidden="1">
      <c r="A442" s="346" t="s">
        <v>6645</v>
      </c>
      <c r="B442" s="151" t="s">
        <v>8303</v>
      </c>
      <c r="C442" s="347">
        <v>0</v>
      </c>
      <c r="D442" s="347">
        <v>0</v>
      </c>
      <c r="E442" s="347">
        <v>0</v>
      </c>
      <c r="F442" s="347">
        <v>0</v>
      </c>
      <c r="G442" s="151">
        <f t="shared" si="6"/>
        <v>13</v>
      </c>
    </row>
    <row r="443" spans="1:7" hidden="1">
      <c r="A443" s="356" t="s">
        <v>8278</v>
      </c>
      <c r="B443" s="153" t="s">
        <v>3296</v>
      </c>
      <c r="C443" s="357">
        <v>0</v>
      </c>
      <c r="D443" s="357">
        <v>0</v>
      </c>
      <c r="E443" s="357">
        <v>0</v>
      </c>
      <c r="F443" s="357">
        <v>0</v>
      </c>
      <c r="G443" s="153">
        <f t="shared" si="6"/>
        <v>17</v>
      </c>
    </row>
    <row r="444" spans="1:7" hidden="1">
      <c r="A444" s="346" t="s">
        <v>7848</v>
      </c>
      <c r="B444" s="151" t="s">
        <v>3202</v>
      </c>
      <c r="C444" s="347">
        <v>0</v>
      </c>
      <c r="D444" s="347">
        <v>0</v>
      </c>
      <c r="E444" s="347">
        <v>0</v>
      </c>
      <c r="F444" s="347">
        <v>0</v>
      </c>
      <c r="G444" s="151">
        <f t="shared" si="6"/>
        <v>13</v>
      </c>
    </row>
    <row r="445" spans="1:7" hidden="1">
      <c r="A445" s="356" t="s">
        <v>9853</v>
      </c>
      <c r="B445" s="153" t="s">
        <v>3296</v>
      </c>
      <c r="C445" s="357">
        <v>0</v>
      </c>
      <c r="D445" s="357">
        <v>0</v>
      </c>
      <c r="E445" s="357">
        <v>0</v>
      </c>
      <c r="F445" s="357">
        <v>0</v>
      </c>
      <c r="G445" s="153">
        <f t="shared" si="6"/>
        <v>17</v>
      </c>
    </row>
    <row r="446" spans="1:7" hidden="1">
      <c r="A446" s="346" t="s">
        <v>8441</v>
      </c>
      <c r="B446" s="151" t="s">
        <v>8303</v>
      </c>
      <c r="C446" s="347">
        <v>0</v>
      </c>
      <c r="D446" s="347">
        <v>0</v>
      </c>
      <c r="E446" s="347">
        <v>0</v>
      </c>
      <c r="F446" s="347">
        <v>0</v>
      </c>
      <c r="G446" s="151">
        <f t="shared" si="6"/>
        <v>13</v>
      </c>
    </row>
    <row r="447" spans="1:7" hidden="1">
      <c r="A447" s="356" t="s">
        <v>9854</v>
      </c>
      <c r="B447" s="153" t="s">
        <v>3296</v>
      </c>
      <c r="C447" s="357">
        <v>0</v>
      </c>
      <c r="D447" s="357">
        <v>0</v>
      </c>
      <c r="E447" s="357">
        <v>0</v>
      </c>
      <c r="F447" s="357">
        <v>0</v>
      </c>
      <c r="G447" s="153">
        <f t="shared" si="6"/>
        <v>17</v>
      </c>
    </row>
    <row r="448" spans="1:7" hidden="1">
      <c r="A448" s="346" t="s">
        <v>8442</v>
      </c>
      <c r="B448" s="151" t="s">
        <v>8307</v>
      </c>
      <c r="C448" s="347">
        <v>0</v>
      </c>
      <c r="D448" s="347">
        <v>0</v>
      </c>
      <c r="E448" s="347">
        <v>0</v>
      </c>
      <c r="F448" s="347">
        <v>0</v>
      </c>
      <c r="G448" s="151">
        <f t="shared" si="6"/>
        <v>13</v>
      </c>
    </row>
    <row r="449" spans="1:7" hidden="1">
      <c r="A449" s="356" t="s">
        <v>8287</v>
      </c>
      <c r="B449" s="153" t="s">
        <v>3296</v>
      </c>
      <c r="C449" s="357">
        <v>0</v>
      </c>
      <c r="D449" s="357">
        <v>0</v>
      </c>
      <c r="E449" s="357">
        <v>0</v>
      </c>
      <c r="F449" s="357">
        <v>0</v>
      </c>
      <c r="G449" s="153">
        <f t="shared" si="6"/>
        <v>17</v>
      </c>
    </row>
    <row r="450" spans="1:7" hidden="1">
      <c r="A450" s="346" t="s">
        <v>7488</v>
      </c>
      <c r="B450" s="151" t="s">
        <v>3297</v>
      </c>
      <c r="C450" s="347">
        <v>0</v>
      </c>
      <c r="D450" s="347">
        <v>0</v>
      </c>
      <c r="E450" s="347">
        <v>0</v>
      </c>
      <c r="F450" s="347">
        <v>0</v>
      </c>
      <c r="G450" s="151">
        <f t="shared" si="6"/>
        <v>9</v>
      </c>
    </row>
    <row r="451" spans="1:7" hidden="1">
      <c r="A451" s="346" t="s">
        <v>7849</v>
      </c>
      <c r="B451" s="151" t="s">
        <v>777</v>
      </c>
      <c r="C451" s="347">
        <v>0</v>
      </c>
      <c r="D451" s="347">
        <v>0</v>
      </c>
      <c r="E451" s="347">
        <v>0</v>
      </c>
      <c r="F451" s="347">
        <v>0</v>
      </c>
      <c r="G451" s="151">
        <f t="shared" si="6"/>
        <v>13</v>
      </c>
    </row>
    <row r="452" spans="1:7" hidden="1">
      <c r="A452" s="356" t="s">
        <v>3874</v>
      </c>
      <c r="B452" s="153" t="s">
        <v>3297</v>
      </c>
      <c r="C452" s="357">
        <v>0</v>
      </c>
      <c r="D452" s="357">
        <v>0</v>
      </c>
      <c r="E452" s="357">
        <v>0</v>
      </c>
      <c r="F452" s="357">
        <v>0</v>
      </c>
      <c r="G452" s="153">
        <f t="shared" si="6"/>
        <v>17</v>
      </c>
    </row>
    <row r="453" spans="1:7" hidden="1">
      <c r="A453" s="346" t="s">
        <v>8443</v>
      </c>
      <c r="B453" s="151" t="s">
        <v>8303</v>
      </c>
      <c r="C453" s="347">
        <v>0</v>
      </c>
      <c r="D453" s="347">
        <v>0</v>
      </c>
      <c r="E453" s="347">
        <v>0</v>
      </c>
      <c r="F453" s="347">
        <v>0</v>
      </c>
      <c r="G453" s="151">
        <f t="shared" si="6"/>
        <v>13</v>
      </c>
    </row>
    <row r="454" spans="1:7" hidden="1">
      <c r="A454" s="356" t="s">
        <v>9855</v>
      </c>
      <c r="B454" s="153" t="s">
        <v>3297</v>
      </c>
      <c r="C454" s="357">
        <v>0</v>
      </c>
      <c r="D454" s="357">
        <v>0</v>
      </c>
      <c r="E454" s="357">
        <v>0</v>
      </c>
      <c r="F454" s="357">
        <v>0</v>
      </c>
      <c r="G454" s="153">
        <f t="shared" si="6"/>
        <v>17</v>
      </c>
    </row>
    <row r="455" spans="1:7" hidden="1">
      <c r="A455" s="346" t="s">
        <v>8444</v>
      </c>
      <c r="B455" s="151" t="s">
        <v>3202</v>
      </c>
      <c r="C455" s="347">
        <v>0</v>
      </c>
      <c r="D455" s="347">
        <v>0</v>
      </c>
      <c r="E455" s="347">
        <v>0</v>
      </c>
      <c r="F455" s="347">
        <v>0</v>
      </c>
      <c r="G455" s="151">
        <f t="shared" si="6"/>
        <v>13</v>
      </c>
    </row>
    <row r="456" spans="1:7" hidden="1">
      <c r="A456" s="356" t="s">
        <v>9856</v>
      </c>
      <c r="B456" s="153" t="s">
        <v>3297</v>
      </c>
      <c r="C456" s="357">
        <v>0</v>
      </c>
      <c r="D456" s="357">
        <v>0</v>
      </c>
      <c r="E456" s="357">
        <v>0</v>
      </c>
      <c r="F456" s="357">
        <v>0</v>
      </c>
      <c r="G456" s="153">
        <f t="shared" si="6"/>
        <v>17</v>
      </c>
    </row>
    <row r="457" spans="1:7" hidden="1">
      <c r="A457" s="346" t="s">
        <v>8445</v>
      </c>
      <c r="B457" s="151" t="s">
        <v>8303</v>
      </c>
      <c r="C457" s="347">
        <v>0</v>
      </c>
      <c r="D457" s="347">
        <v>0</v>
      </c>
      <c r="E457" s="347">
        <v>0</v>
      </c>
      <c r="F457" s="347">
        <v>0</v>
      </c>
      <c r="G457" s="151">
        <f t="shared" ref="G457:G520" si="7">LEN(A457)</f>
        <v>13</v>
      </c>
    </row>
    <row r="458" spans="1:7" hidden="1">
      <c r="A458" s="356" t="s">
        <v>9857</v>
      </c>
      <c r="B458" s="153" t="s">
        <v>3297</v>
      </c>
      <c r="C458" s="357">
        <v>0</v>
      </c>
      <c r="D458" s="357">
        <v>0</v>
      </c>
      <c r="E458" s="357">
        <v>0</v>
      </c>
      <c r="F458" s="357">
        <v>0</v>
      </c>
      <c r="G458" s="153">
        <f t="shared" si="7"/>
        <v>17</v>
      </c>
    </row>
    <row r="459" spans="1:7" hidden="1">
      <c r="A459" s="346" t="s">
        <v>8446</v>
      </c>
      <c r="B459" s="151" t="s">
        <v>8307</v>
      </c>
      <c r="C459" s="347">
        <v>0</v>
      </c>
      <c r="D459" s="347">
        <v>0</v>
      </c>
      <c r="E459" s="347">
        <v>0</v>
      </c>
      <c r="F459" s="347">
        <v>0</v>
      </c>
      <c r="G459" s="151">
        <f t="shared" si="7"/>
        <v>13</v>
      </c>
    </row>
    <row r="460" spans="1:7" hidden="1">
      <c r="A460" s="356" t="s">
        <v>9858</v>
      </c>
      <c r="B460" s="153" t="s">
        <v>3297</v>
      </c>
      <c r="C460" s="357">
        <v>0</v>
      </c>
      <c r="D460" s="357">
        <v>0</v>
      </c>
      <c r="E460" s="357">
        <v>0</v>
      </c>
      <c r="F460" s="357">
        <v>0</v>
      </c>
      <c r="G460" s="153">
        <f t="shared" si="7"/>
        <v>17</v>
      </c>
    </row>
    <row r="461" spans="1:7" hidden="1">
      <c r="A461" s="346" t="s">
        <v>7429</v>
      </c>
      <c r="B461" s="151" t="s">
        <v>3298</v>
      </c>
      <c r="C461" s="347">
        <v>0</v>
      </c>
      <c r="D461" s="347">
        <v>0</v>
      </c>
      <c r="E461" s="347">
        <v>0</v>
      </c>
      <c r="F461" s="347">
        <v>0</v>
      </c>
      <c r="G461" s="151">
        <f t="shared" si="7"/>
        <v>9</v>
      </c>
    </row>
    <row r="462" spans="1:7" hidden="1">
      <c r="A462" s="346" t="s">
        <v>7850</v>
      </c>
      <c r="B462" s="151" t="s">
        <v>777</v>
      </c>
      <c r="C462" s="347">
        <v>0</v>
      </c>
      <c r="D462" s="347">
        <v>0</v>
      </c>
      <c r="E462" s="347">
        <v>0</v>
      </c>
      <c r="F462" s="347">
        <v>0</v>
      </c>
      <c r="G462" s="151">
        <f t="shared" si="7"/>
        <v>13</v>
      </c>
    </row>
    <row r="463" spans="1:7" hidden="1">
      <c r="A463" s="356" t="s">
        <v>3882</v>
      </c>
      <c r="B463" s="153" t="s">
        <v>3298</v>
      </c>
      <c r="C463" s="357">
        <v>0</v>
      </c>
      <c r="D463" s="357">
        <v>0</v>
      </c>
      <c r="E463" s="357">
        <v>0</v>
      </c>
      <c r="F463" s="357">
        <v>0</v>
      </c>
      <c r="G463" s="153">
        <f t="shared" si="7"/>
        <v>17</v>
      </c>
    </row>
    <row r="464" spans="1:7" hidden="1">
      <c r="A464" s="346" t="s">
        <v>8447</v>
      </c>
      <c r="B464" s="151" t="s">
        <v>8303</v>
      </c>
      <c r="C464" s="347">
        <v>0</v>
      </c>
      <c r="D464" s="347">
        <v>0</v>
      </c>
      <c r="E464" s="347">
        <v>0</v>
      </c>
      <c r="F464" s="347">
        <v>0</v>
      </c>
      <c r="G464" s="151">
        <f t="shared" si="7"/>
        <v>13</v>
      </c>
    </row>
    <row r="465" spans="1:7" hidden="1">
      <c r="A465" s="356" t="s">
        <v>9859</v>
      </c>
      <c r="B465" s="153" t="s">
        <v>3298</v>
      </c>
      <c r="C465" s="357">
        <v>0</v>
      </c>
      <c r="D465" s="357">
        <v>0</v>
      </c>
      <c r="E465" s="357">
        <v>0</v>
      </c>
      <c r="F465" s="357">
        <v>0</v>
      </c>
      <c r="G465" s="153">
        <f t="shared" si="7"/>
        <v>17</v>
      </c>
    </row>
    <row r="466" spans="1:7" hidden="1">
      <c r="A466" s="346" t="s">
        <v>8448</v>
      </c>
      <c r="B466" s="151" t="s">
        <v>3202</v>
      </c>
      <c r="C466" s="347">
        <v>0</v>
      </c>
      <c r="D466" s="347">
        <v>0</v>
      </c>
      <c r="E466" s="347">
        <v>0</v>
      </c>
      <c r="F466" s="347">
        <v>0</v>
      </c>
      <c r="G466" s="151">
        <f t="shared" si="7"/>
        <v>13</v>
      </c>
    </row>
    <row r="467" spans="1:7" hidden="1">
      <c r="A467" s="356" t="s">
        <v>9860</v>
      </c>
      <c r="B467" s="153" t="s">
        <v>3298</v>
      </c>
      <c r="C467" s="357">
        <v>0</v>
      </c>
      <c r="D467" s="357">
        <v>0</v>
      </c>
      <c r="E467" s="357">
        <v>0</v>
      </c>
      <c r="F467" s="357">
        <v>0</v>
      </c>
      <c r="G467" s="153">
        <f t="shared" si="7"/>
        <v>17</v>
      </c>
    </row>
    <row r="468" spans="1:7" hidden="1">
      <c r="A468" s="346" t="s">
        <v>8449</v>
      </c>
      <c r="B468" s="151" t="s">
        <v>8303</v>
      </c>
      <c r="C468" s="347">
        <v>0</v>
      </c>
      <c r="D468" s="347">
        <v>0</v>
      </c>
      <c r="E468" s="347">
        <v>0</v>
      </c>
      <c r="F468" s="347">
        <v>0</v>
      </c>
      <c r="G468" s="151">
        <f t="shared" si="7"/>
        <v>13</v>
      </c>
    </row>
    <row r="469" spans="1:7" hidden="1">
      <c r="A469" s="356" t="s">
        <v>9861</v>
      </c>
      <c r="B469" s="153" t="s">
        <v>3298</v>
      </c>
      <c r="C469" s="357">
        <v>0</v>
      </c>
      <c r="D469" s="357">
        <v>0</v>
      </c>
      <c r="E469" s="357">
        <v>0</v>
      </c>
      <c r="F469" s="357">
        <v>0</v>
      </c>
      <c r="G469" s="153">
        <f t="shared" si="7"/>
        <v>17</v>
      </c>
    </row>
    <row r="470" spans="1:7" hidden="1">
      <c r="A470" s="346" t="s">
        <v>8450</v>
      </c>
      <c r="B470" s="151" t="s">
        <v>8307</v>
      </c>
      <c r="C470" s="347">
        <v>0</v>
      </c>
      <c r="D470" s="347">
        <v>0</v>
      </c>
      <c r="E470" s="347">
        <v>0</v>
      </c>
      <c r="F470" s="347">
        <v>0</v>
      </c>
      <c r="G470" s="151">
        <f t="shared" si="7"/>
        <v>13</v>
      </c>
    </row>
    <row r="471" spans="1:7" hidden="1">
      <c r="A471" s="356" t="s">
        <v>9862</v>
      </c>
      <c r="B471" s="153" t="s">
        <v>3298</v>
      </c>
      <c r="C471" s="357">
        <v>0</v>
      </c>
      <c r="D471" s="357">
        <v>0</v>
      </c>
      <c r="E471" s="357">
        <v>0</v>
      </c>
      <c r="F471" s="357">
        <v>0</v>
      </c>
      <c r="G471" s="153">
        <f t="shared" si="7"/>
        <v>17</v>
      </c>
    </row>
    <row r="472" spans="1:7" ht="30" hidden="1">
      <c r="A472" s="346" t="s">
        <v>6646</v>
      </c>
      <c r="B472" s="151" t="s">
        <v>7489</v>
      </c>
      <c r="C472" s="347">
        <v>0</v>
      </c>
      <c r="D472" s="347">
        <v>0</v>
      </c>
      <c r="E472" s="347">
        <v>0</v>
      </c>
      <c r="F472" s="347">
        <v>0</v>
      </c>
      <c r="G472" s="151">
        <f t="shared" si="7"/>
        <v>5</v>
      </c>
    </row>
    <row r="473" spans="1:7" ht="30" hidden="1">
      <c r="A473" s="346" t="s">
        <v>7490</v>
      </c>
      <c r="B473" s="151" t="s">
        <v>115</v>
      </c>
      <c r="C473" s="347">
        <v>0</v>
      </c>
      <c r="D473" s="347">
        <v>0</v>
      </c>
      <c r="E473" s="347">
        <v>0</v>
      </c>
      <c r="F473" s="347">
        <v>0</v>
      </c>
      <c r="G473" s="151">
        <f t="shared" si="7"/>
        <v>9</v>
      </c>
    </row>
    <row r="474" spans="1:7" hidden="1">
      <c r="A474" s="346" t="s">
        <v>7851</v>
      </c>
      <c r="B474" s="151" t="s">
        <v>777</v>
      </c>
      <c r="C474" s="347">
        <v>0</v>
      </c>
      <c r="D474" s="347">
        <v>0</v>
      </c>
      <c r="E474" s="347">
        <v>0</v>
      </c>
      <c r="F474" s="347">
        <v>0</v>
      </c>
      <c r="G474" s="151">
        <f t="shared" si="7"/>
        <v>13</v>
      </c>
    </row>
    <row r="475" spans="1:7" ht="30" hidden="1">
      <c r="A475" s="356" t="s">
        <v>3890</v>
      </c>
      <c r="B475" s="153" t="s">
        <v>115</v>
      </c>
      <c r="C475" s="357">
        <v>0</v>
      </c>
      <c r="D475" s="357">
        <v>0</v>
      </c>
      <c r="E475" s="357">
        <v>0</v>
      </c>
      <c r="F475" s="357">
        <v>0</v>
      </c>
      <c r="G475" s="153">
        <f t="shared" si="7"/>
        <v>17</v>
      </c>
    </row>
    <row r="476" spans="1:7" hidden="1">
      <c r="A476" s="346" t="s">
        <v>7852</v>
      </c>
      <c r="B476" s="151" t="s">
        <v>8303</v>
      </c>
      <c r="C476" s="347">
        <v>0</v>
      </c>
      <c r="D476" s="347">
        <v>0</v>
      </c>
      <c r="E476" s="347">
        <v>0</v>
      </c>
      <c r="F476" s="347">
        <v>0</v>
      </c>
      <c r="G476" s="151">
        <f t="shared" si="7"/>
        <v>13</v>
      </c>
    </row>
    <row r="477" spans="1:7" ht="30" hidden="1">
      <c r="A477" s="356" t="s">
        <v>3898</v>
      </c>
      <c r="B477" s="153" t="s">
        <v>115</v>
      </c>
      <c r="C477" s="357">
        <v>0</v>
      </c>
      <c r="D477" s="357">
        <v>0</v>
      </c>
      <c r="E477" s="357">
        <v>0</v>
      </c>
      <c r="F477" s="357">
        <v>0</v>
      </c>
      <c r="G477" s="153">
        <f t="shared" si="7"/>
        <v>17</v>
      </c>
    </row>
    <row r="478" spans="1:7" hidden="1">
      <c r="A478" s="346" t="s">
        <v>7853</v>
      </c>
      <c r="B478" s="151" t="s">
        <v>3202</v>
      </c>
      <c r="C478" s="347">
        <v>0</v>
      </c>
      <c r="D478" s="347">
        <v>0</v>
      </c>
      <c r="E478" s="347">
        <v>0</v>
      </c>
      <c r="F478" s="347">
        <v>0</v>
      </c>
      <c r="G478" s="151">
        <f t="shared" si="7"/>
        <v>13</v>
      </c>
    </row>
    <row r="479" spans="1:7" ht="30" hidden="1">
      <c r="A479" s="356" t="s">
        <v>3902</v>
      </c>
      <c r="B479" s="153" t="s">
        <v>115</v>
      </c>
      <c r="C479" s="357">
        <v>0</v>
      </c>
      <c r="D479" s="357">
        <v>0</v>
      </c>
      <c r="E479" s="357">
        <v>0</v>
      </c>
      <c r="F479" s="357">
        <v>0</v>
      </c>
      <c r="G479" s="153">
        <f t="shared" si="7"/>
        <v>17</v>
      </c>
    </row>
    <row r="480" spans="1:7" hidden="1">
      <c r="A480" s="346" t="s">
        <v>8451</v>
      </c>
      <c r="B480" s="151" t="s">
        <v>8303</v>
      </c>
      <c r="C480" s="347">
        <v>0</v>
      </c>
      <c r="D480" s="347">
        <v>0</v>
      </c>
      <c r="E480" s="347">
        <v>0</v>
      </c>
      <c r="F480" s="347">
        <v>0</v>
      </c>
      <c r="G480" s="151">
        <f t="shared" si="7"/>
        <v>13</v>
      </c>
    </row>
    <row r="481" spans="1:7" ht="30" hidden="1">
      <c r="A481" s="356" t="s">
        <v>9863</v>
      </c>
      <c r="B481" s="153" t="s">
        <v>115</v>
      </c>
      <c r="C481" s="357">
        <v>0</v>
      </c>
      <c r="D481" s="357">
        <v>0</v>
      </c>
      <c r="E481" s="357">
        <v>0</v>
      </c>
      <c r="F481" s="357">
        <v>0</v>
      </c>
      <c r="G481" s="153">
        <f t="shared" si="7"/>
        <v>17</v>
      </c>
    </row>
    <row r="482" spans="1:7" hidden="1">
      <c r="A482" s="346" t="s">
        <v>8452</v>
      </c>
      <c r="B482" s="151" t="s">
        <v>8307</v>
      </c>
      <c r="C482" s="347">
        <v>0</v>
      </c>
      <c r="D482" s="347">
        <v>0</v>
      </c>
      <c r="E482" s="347">
        <v>0</v>
      </c>
      <c r="F482" s="347">
        <v>0</v>
      </c>
      <c r="G482" s="151">
        <f t="shared" si="7"/>
        <v>13</v>
      </c>
    </row>
    <row r="483" spans="1:7" ht="30" hidden="1">
      <c r="A483" s="356" t="s">
        <v>9864</v>
      </c>
      <c r="B483" s="153" t="s">
        <v>115</v>
      </c>
      <c r="C483" s="357">
        <v>0</v>
      </c>
      <c r="D483" s="357">
        <v>0</v>
      </c>
      <c r="E483" s="357">
        <v>0</v>
      </c>
      <c r="F483" s="357">
        <v>0</v>
      </c>
      <c r="G483" s="153">
        <f t="shared" si="7"/>
        <v>17</v>
      </c>
    </row>
    <row r="484" spans="1:7" ht="30" hidden="1">
      <c r="A484" s="346" t="s">
        <v>6647</v>
      </c>
      <c r="B484" s="151" t="s">
        <v>3299</v>
      </c>
      <c r="C484" s="347">
        <v>0</v>
      </c>
      <c r="D484" s="347">
        <v>0</v>
      </c>
      <c r="E484" s="347">
        <v>0</v>
      </c>
      <c r="F484" s="347">
        <v>0</v>
      </c>
      <c r="G484" s="151">
        <f t="shared" si="7"/>
        <v>9</v>
      </c>
    </row>
    <row r="485" spans="1:7" hidden="1">
      <c r="A485" s="346" t="s">
        <v>6615</v>
      </c>
      <c r="B485" s="151" t="s">
        <v>777</v>
      </c>
      <c r="C485" s="347">
        <v>0</v>
      </c>
      <c r="D485" s="347">
        <v>0</v>
      </c>
      <c r="E485" s="347">
        <v>0</v>
      </c>
      <c r="F485" s="347">
        <v>0</v>
      </c>
      <c r="G485" s="151">
        <f t="shared" si="7"/>
        <v>13</v>
      </c>
    </row>
    <row r="486" spans="1:7" hidden="1">
      <c r="A486" s="356" t="s">
        <v>3906</v>
      </c>
      <c r="B486" s="153" t="s">
        <v>3299</v>
      </c>
      <c r="C486" s="357">
        <v>0</v>
      </c>
      <c r="D486" s="357">
        <v>0</v>
      </c>
      <c r="E486" s="357">
        <v>0</v>
      </c>
      <c r="F486" s="357">
        <v>0</v>
      </c>
      <c r="G486" s="153">
        <f t="shared" si="7"/>
        <v>17</v>
      </c>
    </row>
    <row r="487" spans="1:7" hidden="1">
      <c r="A487" s="346" t="s">
        <v>8453</v>
      </c>
      <c r="B487" s="151" t="s">
        <v>8303</v>
      </c>
      <c r="C487" s="347">
        <v>0</v>
      </c>
      <c r="D487" s="347">
        <v>0</v>
      </c>
      <c r="E487" s="347">
        <v>0</v>
      </c>
      <c r="F487" s="347">
        <v>0</v>
      </c>
      <c r="G487" s="151">
        <f t="shared" si="7"/>
        <v>13</v>
      </c>
    </row>
    <row r="488" spans="1:7" hidden="1">
      <c r="A488" s="356" t="s">
        <v>9865</v>
      </c>
      <c r="B488" s="153" t="s">
        <v>3299</v>
      </c>
      <c r="C488" s="357">
        <v>0</v>
      </c>
      <c r="D488" s="357">
        <v>0</v>
      </c>
      <c r="E488" s="357">
        <v>0</v>
      </c>
      <c r="F488" s="357">
        <v>0</v>
      </c>
      <c r="G488" s="153">
        <f t="shared" si="7"/>
        <v>17</v>
      </c>
    </row>
    <row r="489" spans="1:7" hidden="1">
      <c r="A489" s="346" t="s">
        <v>8454</v>
      </c>
      <c r="B489" s="151" t="s">
        <v>3202</v>
      </c>
      <c r="C489" s="347">
        <v>0</v>
      </c>
      <c r="D489" s="347">
        <v>0</v>
      </c>
      <c r="E489" s="347">
        <v>0</v>
      </c>
      <c r="F489" s="347">
        <v>0</v>
      </c>
      <c r="G489" s="151">
        <f t="shared" si="7"/>
        <v>13</v>
      </c>
    </row>
    <row r="490" spans="1:7" hidden="1">
      <c r="A490" s="356" t="s">
        <v>9866</v>
      </c>
      <c r="B490" s="153" t="s">
        <v>3299</v>
      </c>
      <c r="C490" s="357">
        <v>0</v>
      </c>
      <c r="D490" s="357">
        <v>0</v>
      </c>
      <c r="E490" s="357">
        <v>0</v>
      </c>
      <c r="F490" s="357">
        <v>0</v>
      </c>
      <c r="G490" s="153">
        <f t="shared" si="7"/>
        <v>17</v>
      </c>
    </row>
    <row r="491" spans="1:7" hidden="1">
      <c r="A491" s="346" t="s">
        <v>8455</v>
      </c>
      <c r="B491" s="151" t="s">
        <v>8303</v>
      </c>
      <c r="C491" s="347">
        <v>0</v>
      </c>
      <c r="D491" s="347">
        <v>0</v>
      </c>
      <c r="E491" s="347">
        <v>0</v>
      </c>
      <c r="F491" s="347">
        <v>0</v>
      </c>
      <c r="G491" s="151">
        <f t="shared" si="7"/>
        <v>13</v>
      </c>
    </row>
    <row r="492" spans="1:7" hidden="1">
      <c r="A492" s="356" t="s">
        <v>9867</v>
      </c>
      <c r="B492" s="153" t="s">
        <v>3299</v>
      </c>
      <c r="C492" s="357">
        <v>0</v>
      </c>
      <c r="D492" s="357">
        <v>0</v>
      </c>
      <c r="E492" s="357">
        <v>0</v>
      </c>
      <c r="F492" s="357">
        <v>0</v>
      </c>
      <c r="G492" s="153">
        <f t="shared" si="7"/>
        <v>17</v>
      </c>
    </row>
    <row r="493" spans="1:7" hidden="1">
      <c r="A493" s="346" t="s">
        <v>8456</v>
      </c>
      <c r="B493" s="151" t="s">
        <v>8307</v>
      </c>
      <c r="C493" s="347">
        <v>0</v>
      </c>
      <c r="D493" s="347">
        <v>0</v>
      </c>
      <c r="E493" s="347">
        <v>0</v>
      </c>
      <c r="F493" s="347">
        <v>0</v>
      </c>
      <c r="G493" s="151">
        <f t="shared" si="7"/>
        <v>13</v>
      </c>
    </row>
    <row r="494" spans="1:7" hidden="1">
      <c r="A494" s="356" t="s">
        <v>9868</v>
      </c>
      <c r="B494" s="153" t="s">
        <v>3299</v>
      </c>
      <c r="C494" s="357">
        <v>0</v>
      </c>
      <c r="D494" s="357">
        <v>0</v>
      </c>
      <c r="E494" s="357">
        <v>0</v>
      </c>
      <c r="F494" s="357">
        <v>0</v>
      </c>
      <c r="G494" s="153">
        <f t="shared" si="7"/>
        <v>17</v>
      </c>
    </row>
    <row r="495" spans="1:7" ht="30" hidden="1">
      <c r="A495" s="346" t="s">
        <v>7491</v>
      </c>
      <c r="B495" s="151" t="s">
        <v>3300</v>
      </c>
      <c r="C495" s="347">
        <v>0</v>
      </c>
      <c r="D495" s="347">
        <v>0</v>
      </c>
      <c r="E495" s="347">
        <v>0</v>
      </c>
      <c r="F495" s="347">
        <v>0</v>
      </c>
      <c r="G495" s="151">
        <f t="shared" si="7"/>
        <v>9</v>
      </c>
    </row>
    <row r="496" spans="1:7" hidden="1">
      <c r="A496" s="346" t="s">
        <v>7854</v>
      </c>
      <c r="B496" s="151" t="s">
        <v>777</v>
      </c>
      <c r="C496" s="347">
        <v>0</v>
      </c>
      <c r="D496" s="347">
        <v>0</v>
      </c>
      <c r="E496" s="347">
        <v>0</v>
      </c>
      <c r="F496" s="347">
        <v>0</v>
      </c>
      <c r="G496" s="151">
        <f t="shared" si="7"/>
        <v>13</v>
      </c>
    </row>
    <row r="497" spans="1:7" ht="30" hidden="1">
      <c r="A497" s="356" t="s">
        <v>3914</v>
      </c>
      <c r="B497" s="153" t="s">
        <v>3300</v>
      </c>
      <c r="C497" s="357">
        <v>0</v>
      </c>
      <c r="D497" s="357">
        <v>0</v>
      </c>
      <c r="E497" s="357">
        <v>0</v>
      </c>
      <c r="F497" s="357">
        <v>0</v>
      </c>
      <c r="G497" s="153">
        <f t="shared" si="7"/>
        <v>17</v>
      </c>
    </row>
    <row r="498" spans="1:7" hidden="1">
      <c r="A498" s="346" t="s">
        <v>8457</v>
      </c>
      <c r="B498" s="151" t="s">
        <v>8303</v>
      </c>
      <c r="C498" s="347">
        <v>0</v>
      </c>
      <c r="D498" s="347">
        <v>0</v>
      </c>
      <c r="E498" s="347">
        <v>0</v>
      </c>
      <c r="F498" s="347">
        <v>0</v>
      </c>
      <c r="G498" s="151">
        <f t="shared" si="7"/>
        <v>13</v>
      </c>
    </row>
    <row r="499" spans="1:7" ht="30" hidden="1">
      <c r="A499" s="356" t="s">
        <v>9869</v>
      </c>
      <c r="B499" s="153" t="s">
        <v>3300</v>
      </c>
      <c r="C499" s="357">
        <v>0</v>
      </c>
      <c r="D499" s="357">
        <v>0</v>
      </c>
      <c r="E499" s="357">
        <v>0</v>
      </c>
      <c r="F499" s="357">
        <v>0</v>
      </c>
      <c r="G499" s="153">
        <f t="shared" si="7"/>
        <v>17</v>
      </c>
    </row>
    <row r="500" spans="1:7" hidden="1">
      <c r="A500" s="346" t="s">
        <v>8458</v>
      </c>
      <c r="B500" s="151" t="s">
        <v>3202</v>
      </c>
      <c r="C500" s="347">
        <v>0</v>
      </c>
      <c r="D500" s="347">
        <v>0</v>
      </c>
      <c r="E500" s="347">
        <v>0</v>
      </c>
      <c r="F500" s="347">
        <v>0</v>
      </c>
      <c r="G500" s="151">
        <f t="shared" si="7"/>
        <v>13</v>
      </c>
    </row>
    <row r="501" spans="1:7" ht="30" hidden="1">
      <c r="A501" s="356" t="s">
        <v>9870</v>
      </c>
      <c r="B501" s="153" t="s">
        <v>3300</v>
      </c>
      <c r="C501" s="357">
        <v>0</v>
      </c>
      <c r="D501" s="357">
        <v>0</v>
      </c>
      <c r="E501" s="357">
        <v>0</v>
      </c>
      <c r="F501" s="357">
        <v>0</v>
      </c>
      <c r="G501" s="153">
        <f t="shared" si="7"/>
        <v>17</v>
      </c>
    </row>
    <row r="502" spans="1:7" hidden="1">
      <c r="A502" s="346" t="s">
        <v>8459</v>
      </c>
      <c r="B502" s="151" t="s">
        <v>8303</v>
      </c>
      <c r="C502" s="347">
        <v>0</v>
      </c>
      <c r="D502" s="347">
        <v>0</v>
      </c>
      <c r="E502" s="347">
        <v>0</v>
      </c>
      <c r="F502" s="347">
        <v>0</v>
      </c>
      <c r="G502" s="151">
        <f t="shared" si="7"/>
        <v>13</v>
      </c>
    </row>
    <row r="503" spans="1:7" ht="30" hidden="1">
      <c r="A503" s="356" t="s">
        <v>9871</v>
      </c>
      <c r="B503" s="153" t="s">
        <v>3300</v>
      </c>
      <c r="C503" s="357">
        <v>0</v>
      </c>
      <c r="D503" s="357">
        <v>0</v>
      </c>
      <c r="E503" s="357">
        <v>0</v>
      </c>
      <c r="F503" s="357">
        <v>0</v>
      </c>
      <c r="G503" s="153">
        <f t="shared" si="7"/>
        <v>17</v>
      </c>
    </row>
    <row r="504" spans="1:7" hidden="1">
      <c r="A504" s="346" t="s">
        <v>8460</v>
      </c>
      <c r="B504" s="151" t="s">
        <v>8307</v>
      </c>
      <c r="C504" s="347">
        <v>0</v>
      </c>
      <c r="D504" s="347">
        <v>0</v>
      </c>
      <c r="E504" s="347">
        <v>0</v>
      </c>
      <c r="F504" s="347">
        <v>0</v>
      </c>
      <c r="G504" s="151">
        <f t="shared" si="7"/>
        <v>13</v>
      </c>
    </row>
    <row r="505" spans="1:7" ht="30" hidden="1">
      <c r="A505" s="356" t="s">
        <v>9872</v>
      </c>
      <c r="B505" s="153" t="s">
        <v>3300</v>
      </c>
      <c r="C505" s="357">
        <v>0</v>
      </c>
      <c r="D505" s="357">
        <v>0</v>
      </c>
      <c r="E505" s="357">
        <v>0</v>
      </c>
      <c r="F505" s="357">
        <v>0</v>
      </c>
      <c r="G505" s="153">
        <f t="shared" si="7"/>
        <v>17</v>
      </c>
    </row>
    <row r="506" spans="1:7" ht="30" hidden="1">
      <c r="A506" s="346" t="s">
        <v>7492</v>
      </c>
      <c r="B506" s="151" t="s">
        <v>3301</v>
      </c>
      <c r="C506" s="347">
        <v>0</v>
      </c>
      <c r="D506" s="347">
        <v>0</v>
      </c>
      <c r="E506" s="347">
        <v>0</v>
      </c>
      <c r="F506" s="347">
        <v>0</v>
      </c>
      <c r="G506" s="151">
        <f t="shared" si="7"/>
        <v>9</v>
      </c>
    </row>
    <row r="507" spans="1:7" hidden="1">
      <c r="A507" s="346" t="s">
        <v>7855</v>
      </c>
      <c r="B507" s="151" t="s">
        <v>777</v>
      </c>
      <c r="C507" s="347">
        <v>0</v>
      </c>
      <c r="D507" s="347">
        <v>0</v>
      </c>
      <c r="E507" s="347">
        <v>0</v>
      </c>
      <c r="F507" s="347">
        <v>0</v>
      </c>
      <c r="G507" s="151">
        <f t="shared" si="7"/>
        <v>13</v>
      </c>
    </row>
    <row r="508" spans="1:7" ht="30" hidden="1">
      <c r="A508" s="356" t="s">
        <v>3922</v>
      </c>
      <c r="B508" s="153" t="s">
        <v>3301</v>
      </c>
      <c r="C508" s="357">
        <v>0</v>
      </c>
      <c r="D508" s="357">
        <v>0</v>
      </c>
      <c r="E508" s="357">
        <v>0</v>
      </c>
      <c r="F508" s="357">
        <v>0</v>
      </c>
      <c r="G508" s="153">
        <f t="shared" si="7"/>
        <v>17</v>
      </c>
    </row>
    <row r="509" spans="1:7" hidden="1">
      <c r="A509" s="346" t="s">
        <v>8461</v>
      </c>
      <c r="B509" s="151" t="s">
        <v>8303</v>
      </c>
      <c r="C509" s="347">
        <v>0</v>
      </c>
      <c r="D509" s="347">
        <v>0</v>
      </c>
      <c r="E509" s="347">
        <v>0</v>
      </c>
      <c r="F509" s="347">
        <v>0</v>
      </c>
      <c r="G509" s="151">
        <f t="shared" si="7"/>
        <v>13</v>
      </c>
    </row>
    <row r="510" spans="1:7" ht="30" hidden="1">
      <c r="A510" s="356" t="s">
        <v>9873</v>
      </c>
      <c r="B510" s="153" t="s">
        <v>3301</v>
      </c>
      <c r="C510" s="357">
        <v>0</v>
      </c>
      <c r="D510" s="357">
        <v>0</v>
      </c>
      <c r="E510" s="357">
        <v>0</v>
      </c>
      <c r="F510" s="357">
        <v>0</v>
      </c>
      <c r="G510" s="153">
        <f t="shared" si="7"/>
        <v>17</v>
      </c>
    </row>
    <row r="511" spans="1:7" hidden="1">
      <c r="A511" s="346" t="s">
        <v>8462</v>
      </c>
      <c r="B511" s="151" t="s">
        <v>3202</v>
      </c>
      <c r="C511" s="347">
        <v>0</v>
      </c>
      <c r="D511" s="347">
        <v>0</v>
      </c>
      <c r="E511" s="347">
        <v>0</v>
      </c>
      <c r="F511" s="347">
        <v>0</v>
      </c>
      <c r="G511" s="151">
        <f t="shared" si="7"/>
        <v>13</v>
      </c>
    </row>
    <row r="512" spans="1:7" ht="30" hidden="1">
      <c r="A512" s="356" t="s">
        <v>9874</v>
      </c>
      <c r="B512" s="153" t="s">
        <v>3301</v>
      </c>
      <c r="C512" s="357">
        <v>0</v>
      </c>
      <c r="D512" s="357">
        <v>0</v>
      </c>
      <c r="E512" s="357">
        <v>0</v>
      </c>
      <c r="F512" s="357">
        <v>0</v>
      </c>
      <c r="G512" s="153">
        <f t="shared" si="7"/>
        <v>17</v>
      </c>
    </row>
    <row r="513" spans="1:7" hidden="1">
      <c r="A513" s="346" t="s">
        <v>8463</v>
      </c>
      <c r="B513" s="151" t="s">
        <v>8303</v>
      </c>
      <c r="C513" s="347">
        <v>0</v>
      </c>
      <c r="D513" s="347">
        <v>0</v>
      </c>
      <c r="E513" s="347">
        <v>0</v>
      </c>
      <c r="F513" s="347">
        <v>0</v>
      </c>
      <c r="G513" s="151">
        <f t="shared" si="7"/>
        <v>13</v>
      </c>
    </row>
    <row r="514" spans="1:7" ht="30" hidden="1">
      <c r="A514" s="356" t="s">
        <v>9875</v>
      </c>
      <c r="B514" s="153" t="s">
        <v>3301</v>
      </c>
      <c r="C514" s="357">
        <v>0</v>
      </c>
      <c r="D514" s="357">
        <v>0</v>
      </c>
      <c r="E514" s="357">
        <v>0</v>
      </c>
      <c r="F514" s="357">
        <v>0</v>
      </c>
      <c r="G514" s="153">
        <f t="shared" si="7"/>
        <v>17</v>
      </c>
    </row>
    <row r="515" spans="1:7" hidden="1">
      <c r="A515" s="346" t="s">
        <v>8464</v>
      </c>
      <c r="B515" s="151" t="s">
        <v>8307</v>
      </c>
      <c r="C515" s="347">
        <v>0</v>
      </c>
      <c r="D515" s="347">
        <v>0</v>
      </c>
      <c r="E515" s="347">
        <v>0</v>
      </c>
      <c r="F515" s="347">
        <v>0</v>
      </c>
      <c r="G515" s="151">
        <f t="shared" si="7"/>
        <v>13</v>
      </c>
    </row>
    <row r="516" spans="1:7" ht="30" hidden="1">
      <c r="A516" s="356" t="s">
        <v>9876</v>
      </c>
      <c r="B516" s="153" t="s">
        <v>3301</v>
      </c>
      <c r="C516" s="357">
        <v>0</v>
      </c>
      <c r="D516" s="357">
        <v>0</v>
      </c>
      <c r="E516" s="357">
        <v>0</v>
      </c>
      <c r="F516" s="357">
        <v>0</v>
      </c>
      <c r="G516" s="153">
        <f t="shared" si="7"/>
        <v>17</v>
      </c>
    </row>
    <row r="517" spans="1:7" ht="30" hidden="1">
      <c r="A517" s="346" t="s">
        <v>7493</v>
      </c>
      <c r="B517" s="151" t="s">
        <v>3302</v>
      </c>
      <c r="C517" s="347">
        <v>0</v>
      </c>
      <c r="D517" s="347">
        <v>0</v>
      </c>
      <c r="E517" s="347">
        <v>0</v>
      </c>
      <c r="F517" s="347">
        <v>0</v>
      </c>
      <c r="G517" s="151">
        <f t="shared" si="7"/>
        <v>9</v>
      </c>
    </row>
    <row r="518" spans="1:7" hidden="1">
      <c r="A518" s="346" t="s">
        <v>7856</v>
      </c>
      <c r="B518" s="151" t="s">
        <v>777</v>
      </c>
      <c r="C518" s="347">
        <v>0</v>
      </c>
      <c r="D518" s="347">
        <v>0</v>
      </c>
      <c r="E518" s="347">
        <v>0</v>
      </c>
      <c r="F518" s="347">
        <v>0</v>
      </c>
      <c r="G518" s="151">
        <f t="shared" si="7"/>
        <v>13</v>
      </c>
    </row>
    <row r="519" spans="1:7" ht="30" hidden="1">
      <c r="A519" s="356" t="s">
        <v>3930</v>
      </c>
      <c r="B519" s="153" t="s">
        <v>3302</v>
      </c>
      <c r="C519" s="357">
        <v>0</v>
      </c>
      <c r="D519" s="357">
        <v>0</v>
      </c>
      <c r="E519" s="357">
        <v>0</v>
      </c>
      <c r="F519" s="357">
        <v>0</v>
      </c>
      <c r="G519" s="153">
        <f t="shared" si="7"/>
        <v>17</v>
      </c>
    </row>
    <row r="520" spans="1:7" hidden="1">
      <c r="A520" s="346" t="s">
        <v>8465</v>
      </c>
      <c r="B520" s="151" t="s">
        <v>8303</v>
      </c>
      <c r="C520" s="347">
        <v>0</v>
      </c>
      <c r="D520" s="347">
        <v>0</v>
      </c>
      <c r="E520" s="347">
        <v>0</v>
      </c>
      <c r="F520" s="347">
        <v>0</v>
      </c>
      <c r="G520" s="151">
        <f t="shared" si="7"/>
        <v>13</v>
      </c>
    </row>
    <row r="521" spans="1:7" ht="30" hidden="1">
      <c r="A521" s="356" t="s">
        <v>9877</v>
      </c>
      <c r="B521" s="153" t="s">
        <v>3302</v>
      </c>
      <c r="C521" s="357">
        <v>0</v>
      </c>
      <c r="D521" s="357">
        <v>0</v>
      </c>
      <c r="E521" s="357">
        <v>0</v>
      </c>
      <c r="F521" s="357">
        <v>0</v>
      </c>
      <c r="G521" s="153">
        <f t="shared" ref="G521:G584" si="8">LEN(A521)</f>
        <v>17</v>
      </c>
    </row>
    <row r="522" spans="1:7" hidden="1">
      <c r="A522" s="346" t="s">
        <v>8466</v>
      </c>
      <c r="B522" s="151" t="s">
        <v>3202</v>
      </c>
      <c r="C522" s="347">
        <v>0</v>
      </c>
      <c r="D522" s="347">
        <v>0</v>
      </c>
      <c r="E522" s="347">
        <v>0</v>
      </c>
      <c r="F522" s="347">
        <v>0</v>
      </c>
      <c r="G522" s="151">
        <f t="shared" si="8"/>
        <v>13</v>
      </c>
    </row>
    <row r="523" spans="1:7" ht="30" hidden="1">
      <c r="A523" s="356" t="s">
        <v>9878</v>
      </c>
      <c r="B523" s="153" t="s">
        <v>3302</v>
      </c>
      <c r="C523" s="357">
        <v>0</v>
      </c>
      <c r="D523" s="357">
        <v>0</v>
      </c>
      <c r="E523" s="357">
        <v>0</v>
      </c>
      <c r="F523" s="357">
        <v>0</v>
      </c>
      <c r="G523" s="153">
        <f t="shared" si="8"/>
        <v>17</v>
      </c>
    </row>
    <row r="524" spans="1:7" hidden="1">
      <c r="A524" s="346" t="s">
        <v>8467</v>
      </c>
      <c r="B524" s="151" t="s">
        <v>8303</v>
      </c>
      <c r="C524" s="347">
        <v>0</v>
      </c>
      <c r="D524" s="347">
        <v>0</v>
      </c>
      <c r="E524" s="347">
        <v>0</v>
      </c>
      <c r="F524" s="347">
        <v>0</v>
      </c>
      <c r="G524" s="151">
        <f t="shared" si="8"/>
        <v>13</v>
      </c>
    </row>
    <row r="525" spans="1:7" ht="30" hidden="1">
      <c r="A525" s="356" t="s">
        <v>9879</v>
      </c>
      <c r="B525" s="153" t="s">
        <v>3302</v>
      </c>
      <c r="C525" s="357">
        <v>0</v>
      </c>
      <c r="D525" s="357">
        <v>0</v>
      </c>
      <c r="E525" s="357">
        <v>0</v>
      </c>
      <c r="F525" s="357">
        <v>0</v>
      </c>
      <c r="G525" s="153">
        <f t="shared" si="8"/>
        <v>17</v>
      </c>
    </row>
    <row r="526" spans="1:7" hidden="1">
      <c r="A526" s="346" t="s">
        <v>8468</v>
      </c>
      <c r="B526" s="151" t="s">
        <v>8307</v>
      </c>
      <c r="C526" s="347">
        <v>0</v>
      </c>
      <c r="D526" s="347">
        <v>0</v>
      </c>
      <c r="E526" s="347">
        <v>0</v>
      </c>
      <c r="F526" s="347">
        <v>0</v>
      </c>
      <c r="G526" s="151">
        <f t="shared" si="8"/>
        <v>13</v>
      </c>
    </row>
    <row r="527" spans="1:7" ht="30" hidden="1">
      <c r="A527" s="356" t="s">
        <v>9880</v>
      </c>
      <c r="B527" s="153" t="s">
        <v>3302</v>
      </c>
      <c r="C527" s="357">
        <v>0</v>
      </c>
      <c r="D527" s="357">
        <v>0</v>
      </c>
      <c r="E527" s="357">
        <v>0</v>
      </c>
      <c r="F527" s="357">
        <v>0</v>
      </c>
      <c r="G527" s="153">
        <f t="shared" si="8"/>
        <v>17</v>
      </c>
    </row>
    <row r="528" spans="1:7" ht="30" hidden="1">
      <c r="A528" s="346" t="s">
        <v>7494</v>
      </c>
      <c r="B528" s="151" t="s">
        <v>3303</v>
      </c>
      <c r="C528" s="347">
        <v>0</v>
      </c>
      <c r="D528" s="347">
        <v>0</v>
      </c>
      <c r="E528" s="347">
        <v>0</v>
      </c>
      <c r="F528" s="347">
        <v>0</v>
      </c>
      <c r="G528" s="151">
        <f t="shared" si="8"/>
        <v>9</v>
      </c>
    </row>
    <row r="529" spans="1:7" hidden="1">
      <c r="A529" s="346" t="s">
        <v>7857</v>
      </c>
      <c r="B529" s="151" t="s">
        <v>777</v>
      </c>
      <c r="C529" s="347">
        <v>0</v>
      </c>
      <c r="D529" s="347">
        <v>0</v>
      </c>
      <c r="E529" s="347">
        <v>0</v>
      </c>
      <c r="F529" s="347">
        <v>0</v>
      </c>
      <c r="G529" s="151">
        <f t="shared" si="8"/>
        <v>13</v>
      </c>
    </row>
    <row r="530" spans="1:7" ht="30" hidden="1">
      <c r="A530" s="356" t="s">
        <v>3938</v>
      </c>
      <c r="B530" s="153" t="s">
        <v>3303</v>
      </c>
      <c r="C530" s="357">
        <v>0</v>
      </c>
      <c r="D530" s="357">
        <v>0</v>
      </c>
      <c r="E530" s="357">
        <v>0</v>
      </c>
      <c r="F530" s="357">
        <v>0</v>
      </c>
      <c r="G530" s="153">
        <f t="shared" si="8"/>
        <v>17</v>
      </c>
    </row>
    <row r="531" spans="1:7" hidden="1">
      <c r="A531" s="346" t="s">
        <v>8469</v>
      </c>
      <c r="B531" s="151" t="s">
        <v>8303</v>
      </c>
      <c r="C531" s="347">
        <v>0</v>
      </c>
      <c r="D531" s="347">
        <v>0</v>
      </c>
      <c r="E531" s="347">
        <v>0</v>
      </c>
      <c r="F531" s="347">
        <v>0</v>
      </c>
      <c r="G531" s="151">
        <f t="shared" si="8"/>
        <v>13</v>
      </c>
    </row>
    <row r="532" spans="1:7" ht="30" hidden="1">
      <c r="A532" s="356" t="s">
        <v>9881</v>
      </c>
      <c r="B532" s="153" t="s">
        <v>3303</v>
      </c>
      <c r="C532" s="357">
        <v>0</v>
      </c>
      <c r="D532" s="357">
        <v>0</v>
      </c>
      <c r="E532" s="357">
        <v>0</v>
      </c>
      <c r="F532" s="357">
        <v>0</v>
      </c>
      <c r="G532" s="153">
        <f t="shared" si="8"/>
        <v>17</v>
      </c>
    </row>
    <row r="533" spans="1:7" hidden="1">
      <c r="A533" s="346" t="s">
        <v>8470</v>
      </c>
      <c r="B533" s="151" t="s">
        <v>3202</v>
      </c>
      <c r="C533" s="347">
        <v>0</v>
      </c>
      <c r="D533" s="347">
        <v>0</v>
      </c>
      <c r="E533" s="347">
        <v>0</v>
      </c>
      <c r="F533" s="347">
        <v>0</v>
      </c>
      <c r="G533" s="151">
        <f t="shared" si="8"/>
        <v>13</v>
      </c>
    </row>
    <row r="534" spans="1:7" ht="30" hidden="1">
      <c r="A534" s="356" t="s">
        <v>9882</v>
      </c>
      <c r="B534" s="153" t="s">
        <v>3303</v>
      </c>
      <c r="C534" s="357">
        <v>0</v>
      </c>
      <c r="D534" s="357">
        <v>0</v>
      </c>
      <c r="E534" s="357">
        <v>0</v>
      </c>
      <c r="F534" s="357">
        <v>0</v>
      </c>
      <c r="G534" s="153">
        <f t="shared" si="8"/>
        <v>17</v>
      </c>
    </row>
    <row r="535" spans="1:7" hidden="1">
      <c r="A535" s="346" t="s">
        <v>8471</v>
      </c>
      <c r="B535" s="151" t="s">
        <v>8303</v>
      </c>
      <c r="C535" s="347">
        <v>0</v>
      </c>
      <c r="D535" s="347">
        <v>0</v>
      </c>
      <c r="E535" s="347">
        <v>0</v>
      </c>
      <c r="F535" s="347">
        <v>0</v>
      </c>
      <c r="G535" s="151">
        <f t="shared" si="8"/>
        <v>13</v>
      </c>
    </row>
    <row r="536" spans="1:7" ht="30" hidden="1">
      <c r="A536" s="356" t="s">
        <v>9883</v>
      </c>
      <c r="B536" s="153" t="s">
        <v>3303</v>
      </c>
      <c r="C536" s="357">
        <v>0</v>
      </c>
      <c r="D536" s="357">
        <v>0</v>
      </c>
      <c r="E536" s="357">
        <v>0</v>
      </c>
      <c r="F536" s="357">
        <v>0</v>
      </c>
      <c r="G536" s="153">
        <f t="shared" si="8"/>
        <v>17</v>
      </c>
    </row>
    <row r="537" spans="1:7" hidden="1">
      <c r="A537" s="346" t="s">
        <v>8472</v>
      </c>
      <c r="B537" s="151" t="s">
        <v>8307</v>
      </c>
      <c r="C537" s="347">
        <v>0</v>
      </c>
      <c r="D537" s="347">
        <v>0</v>
      </c>
      <c r="E537" s="347">
        <v>0</v>
      </c>
      <c r="F537" s="347">
        <v>0</v>
      </c>
      <c r="G537" s="151">
        <f t="shared" si="8"/>
        <v>13</v>
      </c>
    </row>
    <row r="538" spans="1:7" ht="30" hidden="1">
      <c r="A538" s="356" t="s">
        <v>9884</v>
      </c>
      <c r="B538" s="153" t="s">
        <v>3303</v>
      </c>
      <c r="C538" s="357">
        <v>0</v>
      </c>
      <c r="D538" s="357">
        <v>0</v>
      </c>
      <c r="E538" s="357">
        <v>0</v>
      </c>
      <c r="F538" s="357">
        <v>0</v>
      </c>
      <c r="G538" s="153">
        <f t="shared" si="8"/>
        <v>17</v>
      </c>
    </row>
    <row r="539" spans="1:7" ht="30" hidden="1">
      <c r="A539" s="346" t="s">
        <v>7495</v>
      </c>
      <c r="B539" s="151" t="s">
        <v>3304</v>
      </c>
      <c r="C539" s="347">
        <v>0</v>
      </c>
      <c r="D539" s="347">
        <v>0</v>
      </c>
      <c r="E539" s="347">
        <v>0</v>
      </c>
      <c r="F539" s="347">
        <v>0</v>
      </c>
      <c r="G539" s="151">
        <f t="shared" si="8"/>
        <v>9</v>
      </c>
    </row>
    <row r="540" spans="1:7" hidden="1">
      <c r="A540" s="346" t="s">
        <v>7858</v>
      </c>
      <c r="B540" s="151" t="s">
        <v>777</v>
      </c>
      <c r="C540" s="347">
        <v>0</v>
      </c>
      <c r="D540" s="347">
        <v>0</v>
      </c>
      <c r="E540" s="347">
        <v>0</v>
      </c>
      <c r="F540" s="347">
        <v>0</v>
      </c>
      <c r="G540" s="151">
        <f t="shared" si="8"/>
        <v>13</v>
      </c>
    </row>
    <row r="541" spans="1:7" ht="30" hidden="1">
      <c r="A541" s="356" t="s">
        <v>3946</v>
      </c>
      <c r="B541" s="153" t="s">
        <v>3304</v>
      </c>
      <c r="C541" s="357">
        <v>0</v>
      </c>
      <c r="D541" s="357">
        <v>0</v>
      </c>
      <c r="E541" s="357">
        <v>0</v>
      </c>
      <c r="F541" s="357">
        <v>0</v>
      </c>
      <c r="G541" s="153">
        <f t="shared" si="8"/>
        <v>17</v>
      </c>
    </row>
    <row r="542" spans="1:7" hidden="1">
      <c r="A542" s="346" t="s">
        <v>8473</v>
      </c>
      <c r="B542" s="151" t="s">
        <v>8303</v>
      </c>
      <c r="C542" s="347">
        <v>0</v>
      </c>
      <c r="D542" s="347">
        <v>0</v>
      </c>
      <c r="E542" s="347">
        <v>0</v>
      </c>
      <c r="F542" s="347">
        <v>0</v>
      </c>
      <c r="G542" s="151">
        <f t="shared" si="8"/>
        <v>13</v>
      </c>
    </row>
    <row r="543" spans="1:7" ht="30" hidden="1">
      <c r="A543" s="356" t="s">
        <v>9885</v>
      </c>
      <c r="B543" s="153" t="s">
        <v>3304</v>
      </c>
      <c r="C543" s="357">
        <v>0</v>
      </c>
      <c r="D543" s="357">
        <v>0</v>
      </c>
      <c r="E543" s="357">
        <v>0</v>
      </c>
      <c r="F543" s="357">
        <v>0</v>
      </c>
      <c r="G543" s="153">
        <f t="shared" si="8"/>
        <v>17</v>
      </c>
    </row>
    <row r="544" spans="1:7" hidden="1">
      <c r="A544" s="346" t="s">
        <v>8474</v>
      </c>
      <c r="B544" s="151" t="s">
        <v>3202</v>
      </c>
      <c r="C544" s="347">
        <v>0</v>
      </c>
      <c r="D544" s="347">
        <v>0</v>
      </c>
      <c r="E544" s="347">
        <v>0</v>
      </c>
      <c r="F544" s="347">
        <v>0</v>
      </c>
      <c r="G544" s="151">
        <f t="shared" si="8"/>
        <v>13</v>
      </c>
    </row>
    <row r="545" spans="1:7" ht="30" hidden="1">
      <c r="A545" s="356" t="s">
        <v>9886</v>
      </c>
      <c r="B545" s="153" t="s">
        <v>3304</v>
      </c>
      <c r="C545" s="357">
        <v>0</v>
      </c>
      <c r="D545" s="357">
        <v>0</v>
      </c>
      <c r="E545" s="357">
        <v>0</v>
      </c>
      <c r="F545" s="357">
        <v>0</v>
      </c>
      <c r="G545" s="153">
        <f t="shared" si="8"/>
        <v>17</v>
      </c>
    </row>
    <row r="546" spans="1:7" hidden="1">
      <c r="A546" s="346" t="s">
        <v>8475</v>
      </c>
      <c r="B546" s="151" t="s">
        <v>8303</v>
      </c>
      <c r="C546" s="347">
        <v>0</v>
      </c>
      <c r="D546" s="347">
        <v>0</v>
      </c>
      <c r="E546" s="347">
        <v>0</v>
      </c>
      <c r="F546" s="347">
        <v>0</v>
      </c>
      <c r="G546" s="151">
        <f t="shared" si="8"/>
        <v>13</v>
      </c>
    </row>
    <row r="547" spans="1:7" ht="30" hidden="1">
      <c r="A547" s="356" t="s">
        <v>9887</v>
      </c>
      <c r="B547" s="153" t="s">
        <v>3304</v>
      </c>
      <c r="C547" s="357">
        <v>0</v>
      </c>
      <c r="D547" s="357">
        <v>0</v>
      </c>
      <c r="E547" s="357">
        <v>0</v>
      </c>
      <c r="F547" s="357">
        <v>0</v>
      </c>
      <c r="G547" s="153">
        <f t="shared" si="8"/>
        <v>17</v>
      </c>
    </row>
    <row r="548" spans="1:7" hidden="1">
      <c r="A548" s="346" t="s">
        <v>8476</v>
      </c>
      <c r="B548" s="151" t="s">
        <v>8307</v>
      </c>
      <c r="C548" s="347">
        <v>0</v>
      </c>
      <c r="D548" s="347">
        <v>0</v>
      </c>
      <c r="E548" s="347">
        <v>0</v>
      </c>
      <c r="F548" s="347">
        <v>0</v>
      </c>
      <c r="G548" s="151">
        <f t="shared" si="8"/>
        <v>13</v>
      </c>
    </row>
    <row r="549" spans="1:7" ht="30" hidden="1">
      <c r="A549" s="356" t="s">
        <v>9888</v>
      </c>
      <c r="B549" s="153" t="s">
        <v>3304</v>
      </c>
      <c r="C549" s="357">
        <v>0</v>
      </c>
      <c r="D549" s="357">
        <v>0</v>
      </c>
      <c r="E549" s="357">
        <v>0</v>
      </c>
      <c r="F549" s="357">
        <v>0</v>
      </c>
      <c r="G549" s="153">
        <f t="shared" si="8"/>
        <v>17</v>
      </c>
    </row>
    <row r="550" spans="1:7" ht="30" hidden="1">
      <c r="A550" s="346" t="s">
        <v>7496</v>
      </c>
      <c r="B550" s="151" t="s">
        <v>3305</v>
      </c>
      <c r="C550" s="347">
        <v>0</v>
      </c>
      <c r="D550" s="347">
        <v>0</v>
      </c>
      <c r="E550" s="347">
        <v>0</v>
      </c>
      <c r="F550" s="347">
        <v>0</v>
      </c>
      <c r="G550" s="151">
        <f t="shared" si="8"/>
        <v>9</v>
      </c>
    </row>
    <row r="551" spans="1:7" hidden="1">
      <c r="A551" s="346" t="s">
        <v>7859</v>
      </c>
      <c r="B551" s="151" t="s">
        <v>777</v>
      </c>
      <c r="C551" s="347">
        <v>0</v>
      </c>
      <c r="D551" s="347">
        <v>0</v>
      </c>
      <c r="E551" s="347">
        <v>0</v>
      </c>
      <c r="F551" s="347">
        <v>0</v>
      </c>
      <c r="G551" s="151">
        <f t="shared" si="8"/>
        <v>13</v>
      </c>
    </row>
    <row r="552" spans="1:7" hidden="1">
      <c r="A552" s="356" t="s">
        <v>3954</v>
      </c>
      <c r="B552" s="153" t="s">
        <v>3305</v>
      </c>
      <c r="C552" s="357">
        <v>0</v>
      </c>
      <c r="D552" s="357">
        <v>0</v>
      </c>
      <c r="E552" s="357">
        <v>0</v>
      </c>
      <c r="F552" s="357">
        <v>0</v>
      </c>
      <c r="G552" s="153">
        <f t="shared" si="8"/>
        <v>17</v>
      </c>
    </row>
    <row r="553" spans="1:7" hidden="1">
      <c r="A553" s="346" t="s">
        <v>8477</v>
      </c>
      <c r="B553" s="151" t="s">
        <v>8303</v>
      </c>
      <c r="C553" s="347">
        <v>0</v>
      </c>
      <c r="D553" s="347">
        <v>0</v>
      </c>
      <c r="E553" s="347">
        <v>0</v>
      </c>
      <c r="F553" s="347">
        <v>0</v>
      </c>
      <c r="G553" s="151">
        <f t="shared" si="8"/>
        <v>13</v>
      </c>
    </row>
    <row r="554" spans="1:7" hidden="1">
      <c r="A554" s="356" t="s">
        <v>9889</v>
      </c>
      <c r="B554" s="153" t="s">
        <v>3305</v>
      </c>
      <c r="C554" s="357">
        <v>0</v>
      </c>
      <c r="D554" s="357">
        <v>0</v>
      </c>
      <c r="E554" s="357">
        <v>0</v>
      </c>
      <c r="F554" s="357">
        <v>0</v>
      </c>
      <c r="G554" s="153">
        <f t="shared" si="8"/>
        <v>17</v>
      </c>
    </row>
    <row r="555" spans="1:7" hidden="1">
      <c r="A555" s="346" t="s">
        <v>8478</v>
      </c>
      <c r="B555" s="151" t="s">
        <v>3202</v>
      </c>
      <c r="C555" s="347">
        <v>0</v>
      </c>
      <c r="D555" s="347">
        <v>0</v>
      </c>
      <c r="E555" s="347">
        <v>0</v>
      </c>
      <c r="F555" s="347">
        <v>0</v>
      </c>
      <c r="G555" s="151">
        <f t="shared" si="8"/>
        <v>13</v>
      </c>
    </row>
    <row r="556" spans="1:7" hidden="1">
      <c r="A556" s="356" t="s">
        <v>9890</v>
      </c>
      <c r="B556" s="153" t="s">
        <v>3305</v>
      </c>
      <c r="C556" s="357">
        <v>0</v>
      </c>
      <c r="D556" s="357">
        <v>0</v>
      </c>
      <c r="E556" s="357">
        <v>0</v>
      </c>
      <c r="F556" s="357">
        <v>0</v>
      </c>
      <c r="G556" s="153">
        <f t="shared" si="8"/>
        <v>17</v>
      </c>
    </row>
    <row r="557" spans="1:7" hidden="1">
      <c r="A557" s="346" t="s">
        <v>8479</v>
      </c>
      <c r="B557" s="151" t="s">
        <v>8303</v>
      </c>
      <c r="C557" s="347">
        <v>0</v>
      </c>
      <c r="D557" s="347">
        <v>0</v>
      </c>
      <c r="E557" s="347">
        <v>0</v>
      </c>
      <c r="F557" s="347">
        <v>0</v>
      </c>
      <c r="G557" s="151">
        <f t="shared" si="8"/>
        <v>13</v>
      </c>
    </row>
    <row r="558" spans="1:7" hidden="1">
      <c r="A558" s="356" t="s">
        <v>9891</v>
      </c>
      <c r="B558" s="153" t="s">
        <v>3305</v>
      </c>
      <c r="C558" s="357">
        <v>0</v>
      </c>
      <c r="D558" s="357">
        <v>0</v>
      </c>
      <c r="E558" s="357">
        <v>0</v>
      </c>
      <c r="F558" s="357">
        <v>0</v>
      </c>
      <c r="G558" s="153">
        <f t="shared" si="8"/>
        <v>17</v>
      </c>
    </row>
    <row r="559" spans="1:7" hidden="1">
      <c r="A559" s="346" t="s">
        <v>8480</v>
      </c>
      <c r="B559" s="151" t="s">
        <v>8307</v>
      </c>
      <c r="C559" s="347">
        <v>0</v>
      </c>
      <c r="D559" s="347">
        <v>0</v>
      </c>
      <c r="E559" s="347">
        <v>0</v>
      </c>
      <c r="F559" s="347">
        <v>0</v>
      </c>
      <c r="G559" s="151">
        <f t="shared" si="8"/>
        <v>13</v>
      </c>
    </row>
    <row r="560" spans="1:7" hidden="1">
      <c r="A560" s="356" t="s">
        <v>9892</v>
      </c>
      <c r="B560" s="153" t="s">
        <v>3305</v>
      </c>
      <c r="C560" s="357">
        <v>0</v>
      </c>
      <c r="D560" s="357">
        <v>0</v>
      </c>
      <c r="E560" s="357">
        <v>0</v>
      </c>
      <c r="F560" s="357">
        <v>0</v>
      </c>
      <c r="G560" s="153">
        <f t="shared" si="8"/>
        <v>17</v>
      </c>
    </row>
    <row r="561" spans="1:7" ht="30" hidden="1">
      <c r="A561" s="346" t="s">
        <v>7497</v>
      </c>
      <c r="B561" s="151" t="s">
        <v>3306</v>
      </c>
      <c r="C561" s="347">
        <v>0</v>
      </c>
      <c r="D561" s="347">
        <v>0</v>
      </c>
      <c r="E561" s="347">
        <v>0</v>
      </c>
      <c r="F561" s="347">
        <v>0</v>
      </c>
      <c r="G561" s="151">
        <f t="shared" si="8"/>
        <v>9</v>
      </c>
    </row>
    <row r="562" spans="1:7" hidden="1">
      <c r="A562" s="346" t="s">
        <v>7860</v>
      </c>
      <c r="B562" s="151" t="s">
        <v>777</v>
      </c>
      <c r="C562" s="347">
        <v>0</v>
      </c>
      <c r="D562" s="347">
        <v>0</v>
      </c>
      <c r="E562" s="347">
        <v>0</v>
      </c>
      <c r="F562" s="347">
        <v>0</v>
      </c>
      <c r="G562" s="151">
        <f t="shared" si="8"/>
        <v>13</v>
      </c>
    </row>
    <row r="563" spans="1:7" ht="30" hidden="1">
      <c r="A563" s="356" t="s">
        <v>3962</v>
      </c>
      <c r="B563" s="153" t="s">
        <v>3306</v>
      </c>
      <c r="C563" s="357">
        <v>0</v>
      </c>
      <c r="D563" s="357">
        <v>0</v>
      </c>
      <c r="E563" s="357">
        <v>0</v>
      </c>
      <c r="F563" s="357">
        <v>0</v>
      </c>
      <c r="G563" s="153">
        <f t="shared" si="8"/>
        <v>17</v>
      </c>
    </row>
    <row r="564" spans="1:7" hidden="1">
      <c r="A564" s="346" t="s">
        <v>8481</v>
      </c>
      <c r="B564" s="151" t="s">
        <v>8303</v>
      </c>
      <c r="C564" s="347">
        <v>0</v>
      </c>
      <c r="D564" s="347">
        <v>0</v>
      </c>
      <c r="E564" s="347">
        <v>0</v>
      </c>
      <c r="F564" s="347">
        <v>0</v>
      </c>
      <c r="G564" s="151">
        <f t="shared" si="8"/>
        <v>13</v>
      </c>
    </row>
    <row r="565" spans="1:7" ht="30" hidden="1">
      <c r="A565" s="356" t="s">
        <v>9893</v>
      </c>
      <c r="B565" s="153" t="s">
        <v>3306</v>
      </c>
      <c r="C565" s="357">
        <v>0</v>
      </c>
      <c r="D565" s="357">
        <v>0</v>
      </c>
      <c r="E565" s="357">
        <v>0</v>
      </c>
      <c r="F565" s="357">
        <v>0</v>
      </c>
      <c r="G565" s="153">
        <f t="shared" si="8"/>
        <v>17</v>
      </c>
    </row>
    <row r="566" spans="1:7" hidden="1">
      <c r="A566" s="346" t="s">
        <v>8482</v>
      </c>
      <c r="B566" s="151" t="s">
        <v>3202</v>
      </c>
      <c r="C566" s="347">
        <v>0</v>
      </c>
      <c r="D566" s="347">
        <v>0</v>
      </c>
      <c r="E566" s="347">
        <v>0</v>
      </c>
      <c r="F566" s="347">
        <v>0</v>
      </c>
      <c r="G566" s="151">
        <f t="shared" si="8"/>
        <v>13</v>
      </c>
    </row>
    <row r="567" spans="1:7" ht="30" hidden="1">
      <c r="A567" s="356" t="s">
        <v>9894</v>
      </c>
      <c r="B567" s="153" t="s">
        <v>3306</v>
      </c>
      <c r="C567" s="357">
        <v>0</v>
      </c>
      <c r="D567" s="357">
        <v>0</v>
      </c>
      <c r="E567" s="357">
        <v>0</v>
      </c>
      <c r="F567" s="357">
        <v>0</v>
      </c>
      <c r="G567" s="153">
        <f t="shared" si="8"/>
        <v>17</v>
      </c>
    </row>
    <row r="568" spans="1:7" hidden="1">
      <c r="A568" s="346" t="s">
        <v>8483</v>
      </c>
      <c r="B568" s="151" t="s">
        <v>8303</v>
      </c>
      <c r="C568" s="347">
        <v>0</v>
      </c>
      <c r="D568" s="347">
        <v>0</v>
      </c>
      <c r="E568" s="347">
        <v>0</v>
      </c>
      <c r="F568" s="347">
        <v>0</v>
      </c>
      <c r="G568" s="151">
        <f t="shared" si="8"/>
        <v>13</v>
      </c>
    </row>
    <row r="569" spans="1:7" ht="30" hidden="1">
      <c r="A569" s="356" t="s">
        <v>9895</v>
      </c>
      <c r="B569" s="153" t="s">
        <v>3306</v>
      </c>
      <c r="C569" s="357">
        <v>0</v>
      </c>
      <c r="D569" s="357">
        <v>0</v>
      </c>
      <c r="E569" s="357">
        <v>0</v>
      </c>
      <c r="F569" s="357">
        <v>0</v>
      </c>
      <c r="G569" s="153">
        <f t="shared" si="8"/>
        <v>17</v>
      </c>
    </row>
    <row r="570" spans="1:7" hidden="1">
      <c r="A570" s="346" t="s">
        <v>8484</v>
      </c>
      <c r="B570" s="151" t="s">
        <v>8307</v>
      </c>
      <c r="C570" s="347">
        <v>0</v>
      </c>
      <c r="D570" s="347">
        <v>0</v>
      </c>
      <c r="E570" s="347">
        <v>0</v>
      </c>
      <c r="F570" s="347">
        <v>0</v>
      </c>
      <c r="G570" s="151">
        <f t="shared" si="8"/>
        <v>13</v>
      </c>
    </row>
    <row r="571" spans="1:7" ht="30" hidden="1">
      <c r="A571" s="356" t="s">
        <v>9896</v>
      </c>
      <c r="B571" s="153" t="s">
        <v>3306</v>
      </c>
      <c r="C571" s="357">
        <v>0</v>
      </c>
      <c r="D571" s="357">
        <v>0</v>
      </c>
      <c r="E571" s="357">
        <v>0</v>
      </c>
      <c r="F571" s="357">
        <v>0</v>
      </c>
      <c r="G571" s="153">
        <f t="shared" si="8"/>
        <v>17</v>
      </c>
    </row>
    <row r="572" spans="1:7" ht="30">
      <c r="A572" s="346" t="s">
        <v>2668</v>
      </c>
      <c r="B572" s="151" t="s">
        <v>7498</v>
      </c>
      <c r="C572" s="347">
        <v>2209884.7800000003</v>
      </c>
      <c r="D572" s="347">
        <v>0</v>
      </c>
      <c r="E572" s="347">
        <v>0</v>
      </c>
      <c r="F572" s="347">
        <v>2209884.7800000003</v>
      </c>
      <c r="G572" s="151">
        <f t="shared" si="8"/>
        <v>5</v>
      </c>
    </row>
    <row r="573" spans="1:7" hidden="1">
      <c r="A573" s="346" t="s">
        <v>7430</v>
      </c>
      <c r="B573" s="151" t="s">
        <v>3307</v>
      </c>
      <c r="C573" s="347">
        <v>0</v>
      </c>
      <c r="D573" s="347">
        <v>0</v>
      </c>
      <c r="E573" s="347">
        <v>0</v>
      </c>
      <c r="F573" s="347">
        <v>0</v>
      </c>
      <c r="G573" s="151">
        <f t="shared" si="8"/>
        <v>9</v>
      </c>
    </row>
    <row r="574" spans="1:7" hidden="1">
      <c r="A574" s="346" t="s">
        <v>7447</v>
      </c>
      <c r="B574" s="151" t="s">
        <v>777</v>
      </c>
      <c r="C574" s="347">
        <v>0</v>
      </c>
      <c r="D574" s="347">
        <v>0</v>
      </c>
      <c r="E574" s="347">
        <v>0</v>
      </c>
      <c r="F574" s="347">
        <v>0</v>
      </c>
      <c r="G574" s="151">
        <f t="shared" si="8"/>
        <v>13</v>
      </c>
    </row>
    <row r="575" spans="1:7" hidden="1">
      <c r="A575" s="356" t="s">
        <v>3970</v>
      </c>
      <c r="B575" s="153" t="s">
        <v>3307</v>
      </c>
      <c r="C575" s="357">
        <v>0</v>
      </c>
      <c r="D575" s="357">
        <v>0</v>
      </c>
      <c r="E575" s="357">
        <v>0</v>
      </c>
      <c r="F575" s="357">
        <v>0</v>
      </c>
      <c r="G575" s="153">
        <f t="shared" si="8"/>
        <v>17</v>
      </c>
    </row>
    <row r="576" spans="1:7" hidden="1">
      <c r="A576" s="346" t="s">
        <v>7861</v>
      </c>
      <c r="B576" s="151" t="s">
        <v>8303</v>
      </c>
      <c r="C576" s="347">
        <v>0</v>
      </c>
      <c r="D576" s="347">
        <v>0</v>
      </c>
      <c r="E576" s="347">
        <v>0</v>
      </c>
      <c r="F576" s="347">
        <v>0</v>
      </c>
      <c r="G576" s="151">
        <f t="shared" si="8"/>
        <v>13</v>
      </c>
    </row>
    <row r="577" spans="1:7" hidden="1">
      <c r="A577" s="356" t="s">
        <v>9897</v>
      </c>
      <c r="B577" s="153" t="s">
        <v>3307</v>
      </c>
      <c r="C577" s="357">
        <v>0</v>
      </c>
      <c r="D577" s="357">
        <v>0</v>
      </c>
      <c r="E577" s="357">
        <v>0</v>
      </c>
      <c r="F577" s="357">
        <v>0</v>
      </c>
      <c r="G577" s="153">
        <f t="shared" si="8"/>
        <v>17</v>
      </c>
    </row>
    <row r="578" spans="1:7" hidden="1">
      <c r="A578" s="346" t="s">
        <v>8485</v>
      </c>
      <c r="B578" s="151" t="s">
        <v>3202</v>
      </c>
      <c r="C578" s="347">
        <v>0</v>
      </c>
      <c r="D578" s="347">
        <v>0</v>
      </c>
      <c r="E578" s="347">
        <v>0</v>
      </c>
      <c r="F578" s="347">
        <v>0</v>
      </c>
      <c r="G578" s="151">
        <f t="shared" si="8"/>
        <v>13</v>
      </c>
    </row>
    <row r="579" spans="1:7" hidden="1">
      <c r="A579" s="356" t="s">
        <v>9898</v>
      </c>
      <c r="B579" s="153" t="s">
        <v>3307</v>
      </c>
      <c r="C579" s="357">
        <v>0</v>
      </c>
      <c r="D579" s="357">
        <v>0</v>
      </c>
      <c r="E579" s="357">
        <v>0</v>
      </c>
      <c r="F579" s="357">
        <v>0</v>
      </c>
      <c r="G579" s="153">
        <f t="shared" si="8"/>
        <v>17</v>
      </c>
    </row>
    <row r="580" spans="1:7" hidden="1">
      <c r="A580" s="346" t="s">
        <v>8486</v>
      </c>
      <c r="B580" s="151" t="s">
        <v>8303</v>
      </c>
      <c r="C580" s="347">
        <v>0</v>
      </c>
      <c r="D580" s="347">
        <v>0</v>
      </c>
      <c r="E580" s="347">
        <v>0</v>
      </c>
      <c r="F580" s="347">
        <v>0</v>
      </c>
      <c r="G580" s="151">
        <f t="shared" si="8"/>
        <v>13</v>
      </c>
    </row>
    <row r="581" spans="1:7" hidden="1">
      <c r="A581" s="356" t="s">
        <v>9899</v>
      </c>
      <c r="B581" s="153" t="s">
        <v>3307</v>
      </c>
      <c r="C581" s="357">
        <v>0</v>
      </c>
      <c r="D581" s="357">
        <v>0</v>
      </c>
      <c r="E581" s="357">
        <v>0</v>
      </c>
      <c r="F581" s="357">
        <v>0</v>
      </c>
      <c r="G581" s="153">
        <f t="shared" si="8"/>
        <v>17</v>
      </c>
    </row>
    <row r="582" spans="1:7" hidden="1">
      <c r="A582" s="346" t="s">
        <v>8487</v>
      </c>
      <c r="B582" s="151" t="s">
        <v>8307</v>
      </c>
      <c r="C582" s="347">
        <v>0</v>
      </c>
      <c r="D582" s="347">
        <v>0</v>
      </c>
      <c r="E582" s="347">
        <v>0</v>
      </c>
      <c r="F582" s="347">
        <v>0</v>
      </c>
      <c r="G582" s="151">
        <f t="shared" si="8"/>
        <v>13</v>
      </c>
    </row>
    <row r="583" spans="1:7" hidden="1">
      <c r="A583" s="356" t="s">
        <v>9900</v>
      </c>
      <c r="B583" s="153" t="s">
        <v>3307</v>
      </c>
      <c r="C583" s="357">
        <v>0</v>
      </c>
      <c r="D583" s="357">
        <v>0</v>
      </c>
      <c r="E583" s="357">
        <v>0</v>
      </c>
      <c r="F583" s="357">
        <v>0</v>
      </c>
      <c r="G583" s="153">
        <f t="shared" si="8"/>
        <v>17</v>
      </c>
    </row>
    <row r="584" spans="1:7" hidden="1">
      <c r="A584" s="346" t="s">
        <v>6648</v>
      </c>
      <c r="B584" s="151" t="s">
        <v>3308</v>
      </c>
      <c r="C584" s="347">
        <v>0</v>
      </c>
      <c r="D584" s="347">
        <v>0</v>
      </c>
      <c r="E584" s="347">
        <v>0</v>
      </c>
      <c r="F584" s="347">
        <v>0</v>
      </c>
      <c r="G584" s="151">
        <f t="shared" si="8"/>
        <v>9</v>
      </c>
    </row>
    <row r="585" spans="1:7" hidden="1">
      <c r="A585" s="346" t="s">
        <v>6616</v>
      </c>
      <c r="B585" s="151" t="s">
        <v>777</v>
      </c>
      <c r="C585" s="347">
        <v>0</v>
      </c>
      <c r="D585" s="347">
        <v>0</v>
      </c>
      <c r="E585" s="347">
        <v>0</v>
      </c>
      <c r="F585" s="347">
        <v>0</v>
      </c>
      <c r="G585" s="151">
        <f t="shared" ref="G585:G648" si="9">LEN(A585)</f>
        <v>13</v>
      </c>
    </row>
    <row r="586" spans="1:7" hidden="1">
      <c r="A586" s="356" t="s">
        <v>3978</v>
      </c>
      <c r="B586" s="153" t="s">
        <v>3308</v>
      </c>
      <c r="C586" s="357">
        <v>0</v>
      </c>
      <c r="D586" s="357">
        <v>0</v>
      </c>
      <c r="E586" s="357">
        <v>0</v>
      </c>
      <c r="F586" s="357">
        <v>0</v>
      </c>
      <c r="G586" s="153">
        <f t="shared" si="9"/>
        <v>17</v>
      </c>
    </row>
    <row r="587" spans="1:7" hidden="1">
      <c r="A587" s="346" t="s">
        <v>7448</v>
      </c>
      <c r="B587" s="151" t="s">
        <v>8303</v>
      </c>
      <c r="C587" s="347">
        <v>0</v>
      </c>
      <c r="D587" s="347">
        <v>0</v>
      </c>
      <c r="E587" s="347">
        <v>0</v>
      </c>
      <c r="F587" s="347">
        <v>0</v>
      </c>
      <c r="G587" s="151">
        <f t="shared" si="9"/>
        <v>13</v>
      </c>
    </row>
    <row r="588" spans="1:7" hidden="1">
      <c r="A588" s="356" t="s">
        <v>9901</v>
      </c>
      <c r="B588" s="153" t="s">
        <v>3308</v>
      </c>
      <c r="C588" s="357">
        <v>0</v>
      </c>
      <c r="D588" s="357">
        <v>0</v>
      </c>
      <c r="E588" s="357">
        <v>0</v>
      </c>
      <c r="F588" s="357">
        <v>0</v>
      </c>
      <c r="G588" s="153">
        <f t="shared" si="9"/>
        <v>17</v>
      </c>
    </row>
    <row r="589" spans="1:7" hidden="1">
      <c r="A589" s="346" t="s">
        <v>8488</v>
      </c>
      <c r="B589" s="151" t="s">
        <v>3202</v>
      </c>
      <c r="C589" s="347">
        <v>0</v>
      </c>
      <c r="D589" s="347">
        <v>0</v>
      </c>
      <c r="E589" s="347">
        <v>0</v>
      </c>
      <c r="F589" s="347">
        <v>0</v>
      </c>
      <c r="G589" s="151">
        <f t="shared" si="9"/>
        <v>13</v>
      </c>
    </row>
    <row r="590" spans="1:7" hidden="1">
      <c r="A590" s="356" t="s">
        <v>9902</v>
      </c>
      <c r="B590" s="153" t="s">
        <v>3308</v>
      </c>
      <c r="C590" s="357">
        <v>0</v>
      </c>
      <c r="D590" s="357">
        <v>0</v>
      </c>
      <c r="E590" s="357">
        <v>0</v>
      </c>
      <c r="F590" s="357">
        <v>0</v>
      </c>
      <c r="G590" s="153">
        <f t="shared" si="9"/>
        <v>17</v>
      </c>
    </row>
    <row r="591" spans="1:7" hidden="1">
      <c r="A591" s="346" t="s">
        <v>8489</v>
      </c>
      <c r="B591" s="151" t="s">
        <v>8303</v>
      </c>
      <c r="C591" s="347">
        <v>0</v>
      </c>
      <c r="D591" s="347">
        <v>0</v>
      </c>
      <c r="E591" s="347">
        <v>0</v>
      </c>
      <c r="F591" s="347">
        <v>0</v>
      </c>
      <c r="G591" s="151">
        <f t="shared" si="9"/>
        <v>13</v>
      </c>
    </row>
    <row r="592" spans="1:7" hidden="1">
      <c r="A592" s="356" t="s">
        <v>9903</v>
      </c>
      <c r="B592" s="153" t="s">
        <v>3308</v>
      </c>
      <c r="C592" s="357">
        <v>0</v>
      </c>
      <c r="D592" s="357">
        <v>0</v>
      </c>
      <c r="E592" s="357">
        <v>0</v>
      </c>
      <c r="F592" s="357">
        <v>0</v>
      </c>
      <c r="G592" s="153">
        <f t="shared" si="9"/>
        <v>17</v>
      </c>
    </row>
    <row r="593" spans="1:7" hidden="1">
      <c r="A593" s="346" t="s">
        <v>8490</v>
      </c>
      <c r="B593" s="151" t="s">
        <v>8307</v>
      </c>
      <c r="C593" s="347">
        <v>0</v>
      </c>
      <c r="D593" s="347">
        <v>0</v>
      </c>
      <c r="E593" s="347">
        <v>0</v>
      </c>
      <c r="F593" s="347">
        <v>0</v>
      </c>
      <c r="G593" s="151">
        <f t="shared" si="9"/>
        <v>13</v>
      </c>
    </row>
    <row r="594" spans="1:7" hidden="1">
      <c r="A594" s="356" t="s">
        <v>9904</v>
      </c>
      <c r="B594" s="153" t="s">
        <v>3308</v>
      </c>
      <c r="C594" s="357">
        <v>0</v>
      </c>
      <c r="D594" s="357">
        <v>0</v>
      </c>
      <c r="E594" s="357">
        <v>0</v>
      </c>
      <c r="F594" s="357">
        <v>0</v>
      </c>
      <c r="G594" s="153">
        <f t="shared" si="9"/>
        <v>17</v>
      </c>
    </row>
    <row r="595" spans="1:7" hidden="1">
      <c r="A595" s="346" t="s">
        <v>7449</v>
      </c>
      <c r="B595" s="151" t="s">
        <v>3309</v>
      </c>
      <c r="C595" s="347">
        <v>0</v>
      </c>
      <c r="D595" s="347">
        <v>0</v>
      </c>
      <c r="E595" s="347">
        <v>0</v>
      </c>
      <c r="F595" s="347">
        <v>0</v>
      </c>
      <c r="G595" s="151">
        <f t="shared" si="9"/>
        <v>9</v>
      </c>
    </row>
    <row r="596" spans="1:7" hidden="1">
      <c r="A596" s="346" t="s">
        <v>7862</v>
      </c>
      <c r="B596" s="151" t="s">
        <v>777</v>
      </c>
      <c r="C596" s="347">
        <v>0</v>
      </c>
      <c r="D596" s="347">
        <v>0</v>
      </c>
      <c r="E596" s="347">
        <v>0</v>
      </c>
      <c r="F596" s="347">
        <v>0</v>
      </c>
      <c r="G596" s="151">
        <f t="shared" si="9"/>
        <v>13</v>
      </c>
    </row>
    <row r="597" spans="1:7" hidden="1">
      <c r="A597" s="356" t="s">
        <v>3986</v>
      </c>
      <c r="B597" s="153" t="s">
        <v>3309</v>
      </c>
      <c r="C597" s="357">
        <v>0</v>
      </c>
      <c r="D597" s="357">
        <v>0</v>
      </c>
      <c r="E597" s="357">
        <v>0</v>
      </c>
      <c r="F597" s="357">
        <v>0</v>
      </c>
      <c r="G597" s="153">
        <f t="shared" si="9"/>
        <v>17</v>
      </c>
    </row>
    <row r="598" spans="1:7" hidden="1">
      <c r="A598" s="346" t="s">
        <v>8491</v>
      </c>
      <c r="B598" s="151" t="s">
        <v>8303</v>
      </c>
      <c r="C598" s="347">
        <v>0</v>
      </c>
      <c r="D598" s="347">
        <v>0</v>
      </c>
      <c r="E598" s="347">
        <v>0</v>
      </c>
      <c r="F598" s="347">
        <v>0</v>
      </c>
      <c r="G598" s="151">
        <f t="shared" si="9"/>
        <v>13</v>
      </c>
    </row>
    <row r="599" spans="1:7" hidden="1">
      <c r="A599" s="356" t="s">
        <v>9905</v>
      </c>
      <c r="B599" s="153" t="s">
        <v>3309</v>
      </c>
      <c r="C599" s="357">
        <v>0</v>
      </c>
      <c r="D599" s="357">
        <v>0</v>
      </c>
      <c r="E599" s="357">
        <v>0</v>
      </c>
      <c r="F599" s="357">
        <v>0</v>
      </c>
      <c r="G599" s="153">
        <f t="shared" si="9"/>
        <v>17</v>
      </c>
    </row>
    <row r="600" spans="1:7" hidden="1">
      <c r="A600" s="346" t="s">
        <v>8492</v>
      </c>
      <c r="B600" s="151" t="s">
        <v>3202</v>
      </c>
      <c r="C600" s="347">
        <v>0</v>
      </c>
      <c r="D600" s="347">
        <v>0</v>
      </c>
      <c r="E600" s="347">
        <v>0</v>
      </c>
      <c r="F600" s="347">
        <v>0</v>
      </c>
      <c r="G600" s="151">
        <f t="shared" si="9"/>
        <v>13</v>
      </c>
    </row>
    <row r="601" spans="1:7" hidden="1">
      <c r="A601" s="356" t="s">
        <v>9906</v>
      </c>
      <c r="B601" s="153" t="s">
        <v>3309</v>
      </c>
      <c r="C601" s="357">
        <v>0</v>
      </c>
      <c r="D601" s="357">
        <v>0</v>
      </c>
      <c r="E601" s="357">
        <v>0</v>
      </c>
      <c r="F601" s="357">
        <v>0</v>
      </c>
      <c r="G601" s="153">
        <f t="shared" si="9"/>
        <v>17</v>
      </c>
    </row>
    <row r="602" spans="1:7" hidden="1">
      <c r="A602" s="346" t="s">
        <v>8493</v>
      </c>
      <c r="B602" s="151" t="s">
        <v>8303</v>
      </c>
      <c r="C602" s="347">
        <v>0</v>
      </c>
      <c r="D602" s="347">
        <v>0</v>
      </c>
      <c r="E602" s="347">
        <v>0</v>
      </c>
      <c r="F602" s="347">
        <v>0</v>
      </c>
      <c r="G602" s="151">
        <f t="shared" si="9"/>
        <v>13</v>
      </c>
    </row>
    <row r="603" spans="1:7" hidden="1">
      <c r="A603" s="356" t="s">
        <v>9907</v>
      </c>
      <c r="B603" s="153" t="s">
        <v>3309</v>
      </c>
      <c r="C603" s="357">
        <v>0</v>
      </c>
      <c r="D603" s="357">
        <v>0</v>
      </c>
      <c r="E603" s="357">
        <v>0</v>
      </c>
      <c r="F603" s="357">
        <v>0</v>
      </c>
      <c r="G603" s="153">
        <f t="shared" si="9"/>
        <v>17</v>
      </c>
    </row>
    <row r="604" spans="1:7" hidden="1">
      <c r="A604" s="346" t="s">
        <v>8494</v>
      </c>
      <c r="B604" s="151" t="s">
        <v>8307</v>
      </c>
      <c r="C604" s="347">
        <v>0</v>
      </c>
      <c r="D604" s="347">
        <v>0</v>
      </c>
      <c r="E604" s="347">
        <v>0</v>
      </c>
      <c r="F604" s="347">
        <v>0</v>
      </c>
      <c r="G604" s="151">
        <f t="shared" si="9"/>
        <v>13</v>
      </c>
    </row>
    <row r="605" spans="1:7" hidden="1">
      <c r="A605" s="356" t="s">
        <v>9908</v>
      </c>
      <c r="B605" s="153" t="s">
        <v>3309</v>
      </c>
      <c r="C605" s="357">
        <v>0</v>
      </c>
      <c r="D605" s="357">
        <v>0</v>
      </c>
      <c r="E605" s="357">
        <v>0</v>
      </c>
      <c r="F605" s="357">
        <v>0</v>
      </c>
      <c r="G605" s="153">
        <f t="shared" si="9"/>
        <v>17</v>
      </c>
    </row>
    <row r="606" spans="1:7" hidden="1">
      <c r="A606" s="346" t="s">
        <v>6649</v>
      </c>
      <c r="B606" s="151" t="s">
        <v>3310</v>
      </c>
      <c r="C606" s="347">
        <v>0</v>
      </c>
      <c r="D606" s="347">
        <v>0</v>
      </c>
      <c r="E606" s="347">
        <v>0</v>
      </c>
      <c r="F606" s="347">
        <v>0</v>
      </c>
      <c r="G606" s="151">
        <f t="shared" si="9"/>
        <v>9</v>
      </c>
    </row>
    <row r="607" spans="1:7" hidden="1">
      <c r="A607" s="346" t="s">
        <v>6650</v>
      </c>
      <c r="B607" s="151" t="s">
        <v>777</v>
      </c>
      <c r="C607" s="347">
        <v>0</v>
      </c>
      <c r="D607" s="347">
        <v>0</v>
      </c>
      <c r="E607" s="347">
        <v>0</v>
      </c>
      <c r="F607" s="347">
        <v>0</v>
      </c>
      <c r="G607" s="151">
        <f t="shared" si="9"/>
        <v>13</v>
      </c>
    </row>
    <row r="608" spans="1:7" hidden="1">
      <c r="A608" s="356" t="s">
        <v>3994</v>
      </c>
      <c r="B608" s="153" t="s">
        <v>3310</v>
      </c>
      <c r="C608" s="357">
        <v>0</v>
      </c>
      <c r="D608" s="357">
        <v>0</v>
      </c>
      <c r="E608" s="357">
        <v>0</v>
      </c>
      <c r="F608" s="357">
        <v>0</v>
      </c>
      <c r="G608" s="153">
        <f t="shared" si="9"/>
        <v>17</v>
      </c>
    </row>
    <row r="609" spans="1:7" hidden="1">
      <c r="A609" s="346" t="s">
        <v>8495</v>
      </c>
      <c r="B609" s="151" t="s">
        <v>8303</v>
      </c>
      <c r="C609" s="347">
        <v>0</v>
      </c>
      <c r="D609" s="347">
        <v>0</v>
      </c>
      <c r="E609" s="347">
        <v>0</v>
      </c>
      <c r="F609" s="347">
        <v>0</v>
      </c>
      <c r="G609" s="151">
        <f t="shared" si="9"/>
        <v>13</v>
      </c>
    </row>
    <row r="610" spans="1:7" hidden="1">
      <c r="A610" s="356" t="s">
        <v>9909</v>
      </c>
      <c r="B610" s="153" t="s">
        <v>3310</v>
      </c>
      <c r="C610" s="357">
        <v>0</v>
      </c>
      <c r="D610" s="357">
        <v>0</v>
      </c>
      <c r="E610" s="357">
        <v>0</v>
      </c>
      <c r="F610" s="357">
        <v>0</v>
      </c>
      <c r="G610" s="153">
        <f t="shared" si="9"/>
        <v>17</v>
      </c>
    </row>
    <row r="611" spans="1:7" hidden="1">
      <c r="A611" s="346" t="s">
        <v>8496</v>
      </c>
      <c r="B611" s="151" t="s">
        <v>3202</v>
      </c>
      <c r="C611" s="347">
        <v>0</v>
      </c>
      <c r="D611" s="347">
        <v>0</v>
      </c>
      <c r="E611" s="347">
        <v>0</v>
      </c>
      <c r="F611" s="347">
        <v>0</v>
      </c>
      <c r="G611" s="151">
        <f t="shared" si="9"/>
        <v>13</v>
      </c>
    </row>
    <row r="612" spans="1:7" hidden="1">
      <c r="A612" s="356" t="s">
        <v>9910</v>
      </c>
      <c r="B612" s="153" t="s">
        <v>3310</v>
      </c>
      <c r="C612" s="357">
        <v>0</v>
      </c>
      <c r="D612" s="357">
        <v>0</v>
      </c>
      <c r="E612" s="357">
        <v>0</v>
      </c>
      <c r="F612" s="357">
        <v>0</v>
      </c>
      <c r="G612" s="153">
        <f t="shared" si="9"/>
        <v>17</v>
      </c>
    </row>
    <row r="613" spans="1:7" hidden="1">
      <c r="A613" s="346" t="s">
        <v>8497</v>
      </c>
      <c r="B613" s="151" t="s">
        <v>8303</v>
      </c>
      <c r="C613" s="347">
        <v>0</v>
      </c>
      <c r="D613" s="347">
        <v>0</v>
      </c>
      <c r="E613" s="347">
        <v>0</v>
      </c>
      <c r="F613" s="347">
        <v>0</v>
      </c>
      <c r="G613" s="151">
        <f t="shared" si="9"/>
        <v>13</v>
      </c>
    </row>
    <row r="614" spans="1:7" hidden="1">
      <c r="A614" s="356" t="s">
        <v>9911</v>
      </c>
      <c r="B614" s="153" t="s">
        <v>3310</v>
      </c>
      <c r="C614" s="357">
        <v>0</v>
      </c>
      <c r="D614" s="357">
        <v>0</v>
      </c>
      <c r="E614" s="357">
        <v>0</v>
      </c>
      <c r="F614" s="357">
        <v>0</v>
      </c>
      <c r="G614" s="153">
        <f t="shared" si="9"/>
        <v>17</v>
      </c>
    </row>
    <row r="615" spans="1:7" hidden="1">
      <c r="A615" s="346" t="s">
        <v>8498</v>
      </c>
      <c r="B615" s="151" t="s">
        <v>8307</v>
      </c>
      <c r="C615" s="347">
        <v>0</v>
      </c>
      <c r="D615" s="347">
        <v>0</v>
      </c>
      <c r="E615" s="347">
        <v>0</v>
      </c>
      <c r="F615" s="347">
        <v>0</v>
      </c>
      <c r="G615" s="151">
        <f t="shared" si="9"/>
        <v>13</v>
      </c>
    </row>
    <row r="616" spans="1:7" hidden="1">
      <c r="A616" s="356" t="s">
        <v>9912</v>
      </c>
      <c r="B616" s="153" t="s">
        <v>3310</v>
      </c>
      <c r="C616" s="357">
        <v>0</v>
      </c>
      <c r="D616" s="357">
        <v>0</v>
      </c>
      <c r="E616" s="357">
        <v>0</v>
      </c>
      <c r="F616" s="357">
        <v>0</v>
      </c>
      <c r="G616" s="153">
        <f t="shared" si="9"/>
        <v>17</v>
      </c>
    </row>
    <row r="617" spans="1:7" hidden="1">
      <c r="A617" s="346" t="s">
        <v>7499</v>
      </c>
      <c r="B617" s="151" t="s">
        <v>3311</v>
      </c>
      <c r="C617" s="347">
        <v>0</v>
      </c>
      <c r="D617" s="347">
        <v>0</v>
      </c>
      <c r="E617" s="347">
        <v>0</v>
      </c>
      <c r="F617" s="347">
        <v>0</v>
      </c>
      <c r="G617" s="151">
        <f t="shared" si="9"/>
        <v>9</v>
      </c>
    </row>
    <row r="618" spans="1:7" hidden="1">
      <c r="A618" s="346" t="s">
        <v>7863</v>
      </c>
      <c r="B618" s="151" t="s">
        <v>777</v>
      </c>
      <c r="C618" s="347">
        <v>0</v>
      </c>
      <c r="D618" s="347">
        <v>0</v>
      </c>
      <c r="E618" s="347">
        <v>0</v>
      </c>
      <c r="F618" s="347">
        <v>0</v>
      </c>
      <c r="G618" s="151">
        <f t="shared" si="9"/>
        <v>13</v>
      </c>
    </row>
    <row r="619" spans="1:7" hidden="1">
      <c r="A619" s="356" t="s">
        <v>4002</v>
      </c>
      <c r="B619" s="153" t="s">
        <v>3311</v>
      </c>
      <c r="C619" s="357">
        <v>0</v>
      </c>
      <c r="D619" s="357">
        <v>0</v>
      </c>
      <c r="E619" s="357">
        <v>0</v>
      </c>
      <c r="F619" s="357">
        <v>0</v>
      </c>
      <c r="G619" s="153">
        <f t="shared" si="9"/>
        <v>17</v>
      </c>
    </row>
    <row r="620" spans="1:7" hidden="1">
      <c r="A620" s="346" t="s">
        <v>8499</v>
      </c>
      <c r="B620" s="151" t="s">
        <v>8303</v>
      </c>
      <c r="C620" s="347">
        <v>0</v>
      </c>
      <c r="D620" s="347">
        <v>0</v>
      </c>
      <c r="E620" s="347">
        <v>0</v>
      </c>
      <c r="F620" s="347">
        <v>0</v>
      </c>
      <c r="G620" s="151">
        <f t="shared" si="9"/>
        <v>13</v>
      </c>
    </row>
    <row r="621" spans="1:7" hidden="1">
      <c r="A621" s="356" t="s">
        <v>9913</v>
      </c>
      <c r="B621" s="153" t="s">
        <v>3311</v>
      </c>
      <c r="C621" s="357">
        <v>0</v>
      </c>
      <c r="D621" s="357">
        <v>0</v>
      </c>
      <c r="E621" s="357">
        <v>0</v>
      </c>
      <c r="F621" s="357">
        <v>0</v>
      </c>
      <c r="G621" s="153">
        <f t="shared" si="9"/>
        <v>17</v>
      </c>
    </row>
    <row r="622" spans="1:7" hidden="1">
      <c r="A622" s="346" t="s">
        <v>8500</v>
      </c>
      <c r="B622" s="151" t="s">
        <v>3202</v>
      </c>
      <c r="C622" s="347">
        <v>0</v>
      </c>
      <c r="D622" s="347">
        <v>0</v>
      </c>
      <c r="E622" s="347">
        <v>0</v>
      </c>
      <c r="F622" s="347">
        <v>0</v>
      </c>
      <c r="G622" s="151">
        <f t="shared" si="9"/>
        <v>13</v>
      </c>
    </row>
    <row r="623" spans="1:7" hidden="1">
      <c r="A623" s="356" t="s">
        <v>9914</v>
      </c>
      <c r="B623" s="153" t="s">
        <v>3311</v>
      </c>
      <c r="C623" s="357">
        <v>0</v>
      </c>
      <c r="D623" s="357">
        <v>0</v>
      </c>
      <c r="E623" s="357">
        <v>0</v>
      </c>
      <c r="F623" s="357">
        <v>0</v>
      </c>
      <c r="G623" s="153">
        <f t="shared" si="9"/>
        <v>17</v>
      </c>
    </row>
    <row r="624" spans="1:7" hidden="1">
      <c r="A624" s="346" t="s">
        <v>8501</v>
      </c>
      <c r="B624" s="151" t="s">
        <v>8303</v>
      </c>
      <c r="C624" s="347">
        <v>0</v>
      </c>
      <c r="D624" s="347">
        <v>0</v>
      </c>
      <c r="E624" s="347">
        <v>0</v>
      </c>
      <c r="F624" s="347">
        <v>0</v>
      </c>
      <c r="G624" s="151">
        <f t="shared" si="9"/>
        <v>13</v>
      </c>
    </row>
    <row r="625" spans="1:7" hidden="1">
      <c r="A625" s="356" t="s">
        <v>9915</v>
      </c>
      <c r="B625" s="153" t="s">
        <v>3311</v>
      </c>
      <c r="C625" s="357">
        <v>0</v>
      </c>
      <c r="D625" s="357">
        <v>0</v>
      </c>
      <c r="E625" s="357">
        <v>0</v>
      </c>
      <c r="F625" s="357">
        <v>0</v>
      </c>
      <c r="G625" s="153">
        <f t="shared" si="9"/>
        <v>17</v>
      </c>
    </row>
    <row r="626" spans="1:7" hidden="1">
      <c r="A626" s="346" t="s">
        <v>8502</v>
      </c>
      <c r="B626" s="151" t="s">
        <v>8307</v>
      </c>
      <c r="C626" s="347">
        <v>0</v>
      </c>
      <c r="D626" s="347">
        <v>0</v>
      </c>
      <c r="E626" s="347">
        <v>0</v>
      </c>
      <c r="F626" s="347">
        <v>0</v>
      </c>
      <c r="G626" s="151">
        <f t="shared" si="9"/>
        <v>13</v>
      </c>
    </row>
    <row r="627" spans="1:7" hidden="1">
      <c r="A627" s="356" t="s">
        <v>9916</v>
      </c>
      <c r="B627" s="153" t="s">
        <v>3311</v>
      </c>
      <c r="C627" s="357">
        <v>0</v>
      </c>
      <c r="D627" s="357">
        <v>0</v>
      </c>
      <c r="E627" s="357">
        <v>0</v>
      </c>
      <c r="F627" s="357">
        <v>0</v>
      </c>
      <c r="G627" s="153">
        <f t="shared" si="9"/>
        <v>17</v>
      </c>
    </row>
    <row r="628" spans="1:7">
      <c r="A628" s="346" t="s">
        <v>6651</v>
      </c>
      <c r="B628" s="151" t="s">
        <v>3312</v>
      </c>
      <c r="C628" s="347">
        <v>1577487</v>
      </c>
      <c r="D628" s="347">
        <v>0</v>
      </c>
      <c r="E628" s="347">
        <v>0</v>
      </c>
      <c r="F628" s="347">
        <v>1577487</v>
      </c>
      <c r="G628" s="151">
        <f t="shared" si="9"/>
        <v>9</v>
      </c>
    </row>
    <row r="629" spans="1:7" hidden="1">
      <c r="A629" s="346" t="s">
        <v>6652</v>
      </c>
      <c r="B629" s="151" t="s">
        <v>777</v>
      </c>
      <c r="C629" s="347">
        <v>0</v>
      </c>
      <c r="D629" s="347">
        <v>0</v>
      </c>
      <c r="E629" s="347">
        <v>0</v>
      </c>
      <c r="F629" s="347">
        <v>0</v>
      </c>
      <c r="G629" s="151">
        <f t="shared" si="9"/>
        <v>13</v>
      </c>
    </row>
    <row r="630" spans="1:7" hidden="1">
      <c r="A630" s="356" t="s">
        <v>3222</v>
      </c>
      <c r="B630" s="153" t="s">
        <v>3312</v>
      </c>
      <c r="C630" s="357">
        <v>0</v>
      </c>
      <c r="D630" s="357">
        <v>0</v>
      </c>
      <c r="E630" s="357">
        <v>0</v>
      </c>
      <c r="F630" s="357">
        <v>0</v>
      </c>
      <c r="G630" s="153">
        <f t="shared" si="9"/>
        <v>17</v>
      </c>
    </row>
    <row r="631" spans="1:7" hidden="1">
      <c r="A631" s="346" t="s">
        <v>6653</v>
      </c>
      <c r="B631" s="151" t="s">
        <v>8303</v>
      </c>
      <c r="C631" s="347">
        <v>0</v>
      </c>
      <c r="D631" s="347">
        <v>0</v>
      </c>
      <c r="E631" s="347">
        <v>0</v>
      </c>
      <c r="F631" s="347">
        <v>0</v>
      </c>
      <c r="G631" s="151">
        <f t="shared" si="9"/>
        <v>13</v>
      </c>
    </row>
    <row r="632" spans="1:7" hidden="1">
      <c r="A632" s="356" t="s">
        <v>7864</v>
      </c>
      <c r="B632" s="153" t="s">
        <v>3312</v>
      </c>
      <c r="C632" s="357">
        <v>0</v>
      </c>
      <c r="D632" s="357">
        <v>0</v>
      </c>
      <c r="E632" s="357">
        <v>0</v>
      </c>
      <c r="F632" s="357">
        <v>0</v>
      </c>
      <c r="G632" s="153">
        <f t="shared" si="9"/>
        <v>17</v>
      </c>
    </row>
    <row r="633" spans="1:7">
      <c r="A633" s="346" t="s">
        <v>8503</v>
      </c>
      <c r="B633" s="151" t="s">
        <v>3202</v>
      </c>
      <c r="C633" s="347">
        <v>1577487</v>
      </c>
      <c r="D633" s="347">
        <v>0</v>
      </c>
      <c r="E633" s="347">
        <v>0</v>
      </c>
      <c r="F633" s="347">
        <v>1577487</v>
      </c>
      <c r="G633" s="151">
        <f t="shared" si="9"/>
        <v>13</v>
      </c>
    </row>
    <row r="634" spans="1:7">
      <c r="A634" s="356" t="s">
        <v>8269</v>
      </c>
      <c r="B634" s="153" t="s">
        <v>3312</v>
      </c>
      <c r="C634" s="357">
        <v>1577487</v>
      </c>
      <c r="D634" s="357">
        <v>0</v>
      </c>
      <c r="E634" s="357">
        <v>0</v>
      </c>
      <c r="F634" s="357">
        <v>1577487</v>
      </c>
      <c r="G634" s="153">
        <f t="shared" si="9"/>
        <v>17</v>
      </c>
    </row>
    <row r="635" spans="1:7" hidden="1">
      <c r="A635" s="346" t="s">
        <v>8504</v>
      </c>
      <c r="B635" s="151" t="s">
        <v>8303</v>
      </c>
      <c r="C635" s="347">
        <v>0</v>
      </c>
      <c r="D635" s="347">
        <v>0</v>
      </c>
      <c r="E635" s="347">
        <v>0</v>
      </c>
      <c r="F635" s="347">
        <v>0</v>
      </c>
      <c r="G635" s="151">
        <f t="shared" si="9"/>
        <v>13</v>
      </c>
    </row>
    <row r="636" spans="1:7" hidden="1">
      <c r="A636" s="356" t="s">
        <v>9917</v>
      </c>
      <c r="B636" s="153" t="s">
        <v>3312</v>
      </c>
      <c r="C636" s="357">
        <v>0</v>
      </c>
      <c r="D636" s="357">
        <v>0</v>
      </c>
      <c r="E636" s="357">
        <v>0</v>
      </c>
      <c r="F636" s="357">
        <v>0</v>
      </c>
      <c r="G636" s="153">
        <f t="shared" si="9"/>
        <v>17</v>
      </c>
    </row>
    <row r="637" spans="1:7" hidden="1">
      <c r="A637" s="346" t="s">
        <v>8505</v>
      </c>
      <c r="B637" s="151" t="s">
        <v>8307</v>
      </c>
      <c r="C637" s="347">
        <v>0</v>
      </c>
      <c r="D637" s="347">
        <v>0</v>
      </c>
      <c r="E637" s="347">
        <v>0</v>
      </c>
      <c r="F637" s="347">
        <v>0</v>
      </c>
      <c r="G637" s="151">
        <f t="shared" si="9"/>
        <v>13</v>
      </c>
    </row>
    <row r="638" spans="1:7" hidden="1">
      <c r="A638" s="356" t="s">
        <v>9918</v>
      </c>
      <c r="B638" s="153" t="s">
        <v>3312</v>
      </c>
      <c r="C638" s="357">
        <v>0</v>
      </c>
      <c r="D638" s="357">
        <v>0</v>
      </c>
      <c r="E638" s="357">
        <v>0</v>
      </c>
      <c r="F638" s="357">
        <v>0</v>
      </c>
      <c r="G638" s="153">
        <f t="shared" si="9"/>
        <v>17</v>
      </c>
    </row>
    <row r="639" spans="1:7" hidden="1">
      <c r="A639" s="346" t="s">
        <v>7500</v>
      </c>
      <c r="B639" s="151" t="s">
        <v>3313</v>
      </c>
      <c r="C639" s="347">
        <v>0</v>
      </c>
      <c r="D639" s="347">
        <v>0</v>
      </c>
      <c r="E639" s="347">
        <v>0</v>
      </c>
      <c r="F639" s="347">
        <v>0</v>
      </c>
      <c r="G639" s="151">
        <f t="shared" si="9"/>
        <v>9</v>
      </c>
    </row>
    <row r="640" spans="1:7" hidden="1">
      <c r="A640" s="346" t="s">
        <v>7865</v>
      </c>
      <c r="B640" s="151" t="s">
        <v>777</v>
      </c>
      <c r="C640" s="347">
        <v>0</v>
      </c>
      <c r="D640" s="347">
        <v>0</v>
      </c>
      <c r="E640" s="347">
        <v>0</v>
      </c>
      <c r="F640" s="347">
        <v>0</v>
      </c>
      <c r="G640" s="151">
        <f t="shared" si="9"/>
        <v>13</v>
      </c>
    </row>
    <row r="641" spans="1:7" hidden="1">
      <c r="A641" s="356" t="s">
        <v>4016</v>
      </c>
      <c r="B641" s="153" t="s">
        <v>3313</v>
      </c>
      <c r="C641" s="357">
        <v>0</v>
      </c>
      <c r="D641" s="357">
        <v>0</v>
      </c>
      <c r="E641" s="357">
        <v>0</v>
      </c>
      <c r="F641" s="357">
        <v>0</v>
      </c>
      <c r="G641" s="153">
        <f t="shared" si="9"/>
        <v>17</v>
      </c>
    </row>
    <row r="642" spans="1:7" hidden="1">
      <c r="A642" s="346" t="s">
        <v>7866</v>
      </c>
      <c r="B642" s="151" t="s">
        <v>8303</v>
      </c>
      <c r="C642" s="347">
        <v>0</v>
      </c>
      <c r="D642" s="347">
        <v>0</v>
      </c>
      <c r="E642" s="347">
        <v>0</v>
      </c>
      <c r="F642" s="347">
        <v>0</v>
      </c>
      <c r="G642" s="151">
        <f t="shared" si="9"/>
        <v>13</v>
      </c>
    </row>
    <row r="643" spans="1:7" hidden="1">
      <c r="A643" s="356" t="s">
        <v>9919</v>
      </c>
      <c r="B643" s="153" t="s">
        <v>3313</v>
      </c>
      <c r="C643" s="357">
        <v>0</v>
      </c>
      <c r="D643" s="357">
        <v>0</v>
      </c>
      <c r="E643" s="357">
        <v>0</v>
      </c>
      <c r="F643" s="357">
        <v>0</v>
      </c>
      <c r="G643" s="153">
        <f t="shared" si="9"/>
        <v>17</v>
      </c>
    </row>
    <row r="644" spans="1:7" hidden="1">
      <c r="A644" s="346" t="s">
        <v>7867</v>
      </c>
      <c r="B644" s="151" t="s">
        <v>3202</v>
      </c>
      <c r="C644" s="347">
        <v>0</v>
      </c>
      <c r="D644" s="347">
        <v>0</v>
      </c>
      <c r="E644" s="347">
        <v>0</v>
      </c>
      <c r="F644" s="347">
        <v>0</v>
      </c>
      <c r="G644" s="151">
        <f t="shared" si="9"/>
        <v>13</v>
      </c>
    </row>
    <row r="645" spans="1:7" hidden="1">
      <c r="A645" s="356" t="s">
        <v>9920</v>
      </c>
      <c r="B645" s="153" t="s">
        <v>3313</v>
      </c>
      <c r="C645" s="357">
        <v>0</v>
      </c>
      <c r="D645" s="357">
        <v>0</v>
      </c>
      <c r="E645" s="357">
        <v>0</v>
      </c>
      <c r="F645" s="357">
        <v>0</v>
      </c>
      <c r="G645" s="153">
        <f t="shared" si="9"/>
        <v>17</v>
      </c>
    </row>
    <row r="646" spans="1:7" hidden="1">
      <c r="A646" s="346" t="s">
        <v>8506</v>
      </c>
      <c r="B646" s="151" t="s">
        <v>8303</v>
      </c>
      <c r="C646" s="347">
        <v>0</v>
      </c>
      <c r="D646" s="347">
        <v>0</v>
      </c>
      <c r="E646" s="347">
        <v>0</v>
      </c>
      <c r="F646" s="347">
        <v>0</v>
      </c>
      <c r="G646" s="151">
        <f t="shared" si="9"/>
        <v>13</v>
      </c>
    </row>
    <row r="647" spans="1:7" hidden="1">
      <c r="A647" s="356" t="s">
        <v>9921</v>
      </c>
      <c r="B647" s="153" t="s">
        <v>3313</v>
      </c>
      <c r="C647" s="357">
        <v>0</v>
      </c>
      <c r="D647" s="357">
        <v>0</v>
      </c>
      <c r="E647" s="357">
        <v>0</v>
      </c>
      <c r="F647" s="357">
        <v>0</v>
      </c>
      <c r="G647" s="153">
        <f t="shared" si="9"/>
        <v>17</v>
      </c>
    </row>
    <row r="648" spans="1:7" hidden="1">
      <c r="A648" s="346" t="s">
        <v>8507</v>
      </c>
      <c r="B648" s="151" t="s">
        <v>8307</v>
      </c>
      <c r="C648" s="347">
        <v>0</v>
      </c>
      <c r="D648" s="347">
        <v>0</v>
      </c>
      <c r="E648" s="347">
        <v>0</v>
      </c>
      <c r="F648" s="347">
        <v>0</v>
      </c>
      <c r="G648" s="151">
        <f t="shared" si="9"/>
        <v>13</v>
      </c>
    </row>
    <row r="649" spans="1:7" hidden="1">
      <c r="A649" s="356" t="s">
        <v>9922</v>
      </c>
      <c r="B649" s="153" t="s">
        <v>3313</v>
      </c>
      <c r="C649" s="357">
        <v>0</v>
      </c>
      <c r="D649" s="357">
        <v>0</v>
      </c>
      <c r="E649" s="357">
        <v>0</v>
      </c>
      <c r="F649" s="357">
        <v>0</v>
      </c>
      <c r="G649" s="153">
        <f t="shared" ref="G649:G712" si="10">LEN(A649)</f>
        <v>17</v>
      </c>
    </row>
    <row r="650" spans="1:7" hidden="1">
      <c r="A650" s="346" t="s">
        <v>7501</v>
      </c>
      <c r="B650" s="151" t="s">
        <v>3314</v>
      </c>
      <c r="C650" s="347">
        <v>0</v>
      </c>
      <c r="D650" s="347">
        <v>0</v>
      </c>
      <c r="E650" s="347">
        <v>0</v>
      </c>
      <c r="F650" s="347">
        <v>0</v>
      </c>
      <c r="G650" s="151">
        <f t="shared" si="10"/>
        <v>9</v>
      </c>
    </row>
    <row r="651" spans="1:7" hidden="1">
      <c r="A651" s="346" t="s">
        <v>7868</v>
      </c>
      <c r="B651" s="151" t="s">
        <v>777</v>
      </c>
      <c r="C651" s="347">
        <v>0</v>
      </c>
      <c r="D651" s="347">
        <v>0</v>
      </c>
      <c r="E651" s="347">
        <v>0</v>
      </c>
      <c r="F651" s="347">
        <v>0</v>
      </c>
      <c r="G651" s="151">
        <f t="shared" si="10"/>
        <v>13</v>
      </c>
    </row>
    <row r="652" spans="1:7" hidden="1">
      <c r="A652" s="356" t="s">
        <v>4024</v>
      </c>
      <c r="B652" s="153" t="s">
        <v>3314</v>
      </c>
      <c r="C652" s="357">
        <v>0</v>
      </c>
      <c r="D652" s="357">
        <v>0</v>
      </c>
      <c r="E652" s="357">
        <v>0</v>
      </c>
      <c r="F652" s="357">
        <v>0</v>
      </c>
      <c r="G652" s="153">
        <f t="shared" si="10"/>
        <v>17</v>
      </c>
    </row>
    <row r="653" spans="1:7" hidden="1">
      <c r="A653" s="346" t="s">
        <v>8508</v>
      </c>
      <c r="B653" s="151" t="s">
        <v>8303</v>
      </c>
      <c r="C653" s="347">
        <v>0</v>
      </c>
      <c r="D653" s="347">
        <v>0</v>
      </c>
      <c r="E653" s="347">
        <v>0</v>
      </c>
      <c r="F653" s="347">
        <v>0</v>
      </c>
      <c r="G653" s="151">
        <f t="shared" si="10"/>
        <v>13</v>
      </c>
    </row>
    <row r="654" spans="1:7" hidden="1">
      <c r="A654" s="356" t="s">
        <v>9923</v>
      </c>
      <c r="B654" s="153" t="s">
        <v>3314</v>
      </c>
      <c r="C654" s="357">
        <v>0</v>
      </c>
      <c r="D654" s="357">
        <v>0</v>
      </c>
      <c r="E654" s="357">
        <v>0</v>
      </c>
      <c r="F654" s="357">
        <v>0</v>
      </c>
      <c r="G654" s="153">
        <f t="shared" si="10"/>
        <v>17</v>
      </c>
    </row>
    <row r="655" spans="1:7" hidden="1">
      <c r="A655" s="346" t="s">
        <v>8509</v>
      </c>
      <c r="B655" s="151" t="s">
        <v>3202</v>
      </c>
      <c r="C655" s="347">
        <v>0</v>
      </c>
      <c r="D655" s="347">
        <v>0</v>
      </c>
      <c r="E655" s="347">
        <v>0</v>
      </c>
      <c r="F655" s="347">
        <v>0</v>
      </c>
      <c r="G655" s="151">
        <f t="shared" si="10"/>
        <v>13</v>
      </c>
    </row>
    <row r="656" spans="1:7" hidden="1">
      <c r="A656" s="356" t="s">
        <v>9924</v>
      </c>
      <c r="B656" s="153" t="s">
        <v>3314</v>
      </c>
      <c r="C656" s="357">
        <v>0</v>
      </c>
      <c r="D656" s="357">
        <v>0</v>
      </c>
      <c r="E656" s="357">
        <v>0</v>
      </c>
      <c r="F656" s="357">
        <v>0</v>
      </c>
      <c r="G656" s="153">
        <f t="shared" si="10"/>
        <v>17</v>
      </c>
    </row>
    <row r="657" spans="1:7" hidden="1">
      <c r="A657" s="346" t="s">
        <v>8510</v>
      </c>
      <c r="B657" s="151" t="s">
        <v>8303</v>
      </c>
      <c r="C657" s="347">
        <v>0</v>
      </c>
      <c r="D657" s="347">
        <v>0</v>
      </c>
      <c r="E657" s="347">
        <v>0</v>
      </c>
      <c r="F657" s="347">
        <v>0</v>
      </c>
      <c r="G657" s="151">
        <f t="shared" si="10"/>
        <v>13</v>
      </c>
    </row>
    <row r="658" spans="1:7" hidden="1">
      <c r="A658" s="356" t="s">
        <v>9925</v>
      </c>
      <c r="B658" s="153" t="s">
        <v>3314</v>
      </c>
      <c r="C658" s="357">
        <v>0</v>
      </c>
      <c r="D658" s="357">
        <v>0</v>
      </c>
      <c r="E658" s="357">
        <v>0</v>
      </c>
      <c r="F658" s="357">
        <v>0</v>
      </c>
      <c r="G658" s="153">
        <f t="shared" si="10"/>
        <v>17</v>
      </c>
    </row>
    <row r="659" spans="1:7" hidden="1">
      <c r="A659" s="346" t="s">
        <v>8511</v>
      </c>
      <c r="B659" s="151" t="s">
        <v>8307</v>
      </c>
      <c r="C659" s="347">
        <v>0</v>
      </c>
      <c r="D659" s="347">
        <v>0</v>
      </c>
      <c r="E659" s="347">
        <v>0</v>
      </c>
      <c r="F659" s="347">
        <v>0</v>
      </c>
      <c r="G659" s="151">
        <f t="shared" si="10"/>
        <v>13</v>
      </c>
    </row>
    <row r="660" spans="1:7" hidden="1">
      <c r="A660" s="356" t="s">
        <v>9926</v>
      </c>
      <c r="B660" s="153" t="s">
        <v>3314</v>
      </c>
      <c r="C660" s="357">
        <v>0</v>
      </c>
      <c r="D660" s="357">
        <v>0</v>
      </c>
      <c r="E660" s="357">
        <v>0</v>
      </c>
      <c r="F660" s="357">
        <v>0</v>
      </c>
      <c r="G660" s="153">
        <f t="shared" si="10"/>
        <v>17</v>
      </c>
    </row>
    <row r="661" spans="1:7" ht="30">
      <c r="A661" s="346" t="s">
        <v>6654</v>
      </c>
      <c r="B661" s="151" t="s">
        <v>3315</v>
      </c>
      <c r="C661" s="347">
        <v>632397.78</v>
      </c>
      <c r="D661" s="347">
        <v>0</v>
      </c>
      <c r="E661" s="347">
        <v>0</v>
      </c>
      <c r="F661" s="347">
        <v>632397.78</v>
      </c>
      <c r="G661" s="151">
        <f t="shared" si="10"/>
        <v>9</v>
      </c>
    </row>
    <row r="662" spans="1:7" hidden="1">
      <c r="A662" s="346" t="s">
        <v>6655</v>
      </c>
      <c r="B662" s="151" t="s">
        <v>777</v>
      </c>
      <c r="C662" s="347">
        <v>0</v>
      </c>
      <c r="D662" s="347">
        <v>0</v>
      </c>
      <c r="E662" s="347">
        <v>0</v>
      </c>
      <c r="F662" s="347">
        <v>0</v>
      </c>
      <c r="G662" s="151">
        <f t="shared" si="10"/>
        <v>13</v>
      </c>
    </row>
    <row r="663" spans="1:7" ht="30" hidden="1">
      <c r="A663" s="356" t="s">
        <v>3205</v>
      </c>
      <c r="B663" s="153" t="s">
        <v>3315</v>
      </c>
      <c r="C663" s="357">
        <v>0</v>
      </c>
      <c r="D663" s="357">
        <v>0</v>
      </c>
      <c r="E663" s="357">
        <v>0</v>
      </c>
      <c r="F663" s="357">
        <v>0</v>
      </c>
      <c r="G663" s="153">
        <f t="shared" si="10"/>
        <v>17</v>
      </c>
    </row>
    <row r="664" spans="1:7" hidden="1">
      <c r="A664" s="346" t="s">
        <v>6656</v>
      </c>
      <c r="B664" s="151" t="s">
        <v>8303</v>
      </c>
      <c r="C664" s="347">
        <v>0</v>
      </c>
      <c r="D664" s="347">
        <v>0</v>
      </c>
      <c r="E664" s="347">
        <v>0</v>
      </c>
      <c r="F664" s="347">
        <v>0</v>
      </c>
      <c r="G664" s="151">
        <f t="shared" si="10"/>
        <v>13</v>
      </c>
    </row>
    <row r="665" spans="1:7" ht="30" hidden="1">
      <c r="A665" s="356" t="s">
        <v>8274</v>
      </c>
      <c r="B665" s="153" t="s">
        <v>3315</v>
      </c>
      <c r="C665" s="357">
        <v>0</v>
      </c>
      <c r="D665" s="357">
        <v>0</v>
      </c>
      <c r="E665" s="357">
        <v>0</v>
      </c>
      <c r="F665" s="357">
        <v>0</v>
      </c>
      <c r="G665" s="153">
        <f t="shared" si="10"/>
        <v>17</v>
      </c>
    </row>
    <row r="666" spans="1:7">
      <c r="A666" s="346" t="s">
        <v>8512</v>
      </c>
      <c r="B666" s="151" t="s">
        <v>3202</v>
      </c>
      <c r="C666" s="347">
        <v>632397.78</v>
      </c>
      <c r="D666" s="347">
        <v>0</v>
      </c>
      <c r="E666" s="347">
        <v>0</v>
      </c>
      <c r="F666" s="347">
        <v>632397.78</v>
      </c>
      <c r="G666" s="151">
        <f t="shared" si="10"/>
        <v>13</v>
      </c>
    </row>
    <row r="667" spans="1:7" ht="30">
      <c r="A667" s="356" t="s">
        <v>8267</v>
      </c>
      <c r="B667" s="153" t="s">
        <v>3315</v>
      </c>
      <c r="C667" s="357">
        <v>632397.78</v>
      </c>
      <c r="D667" s="357">
        <v>0</v>
      </c>
      <c r="E667" s="357">
        <v>0</v>
      </c>
      <c r="F667" s="357">
        <v>632397.78</v>
      </c>
      <c r="G667" s="153">
        <f t="shared" si="10"/>
        <v>17</v>
      </c>
    </row>
    <row r="668" spans="1:7" hidden="1">
      <c r="A668" s="346" t="s">
        <v>8513</v>
      </c>
      <c r="B668" s="151" t="s">
        <v>8303</v>
      </c>
      <c r="C668" s="347">
        <v>0</v>
      </c>
      <c r="D668" s="347">
        <v>0</v>
      </c>
      <c r="E668" s="347">
        <v>0</v>
      </c>
      <c r="F668" s="347">
        <v>0</v>
      </c>
      <c r="G668" s="151">
        <f t="shared" si="10"/>
        <v>13</v>
      </c>
    </row>
    <row r="669" spans="1:7" ht="30" hidden="1">
      <c r="A669" s="356" t="s">
        <v>9927</v>
      </c>
      <c r="B669" s="153" t="s">
        <v>3315</v>
      </c>
      <c r="C669" s="357">
        <v>0</v>
      </c>
      <c r="D669" s="357">
        <v>0</v>
      </c>
      <c r="E669" s="357">
        <v>0</v>
      </c>
      <c r="F669" s="357">
        <v>0</v>
      </c>
      <c r="G669" s="153">
        <f t="shared" si="10"/>
        <v>17</v>
      </c>
    </row>
    <row r="670" spans="1:7" hidden="1">
      <c r="A670" s="346" t="s">
        <v>8514</v>
      </c>
      <c r="B670" s="151" t="s">
        <v>8307</v>
      </c>
      <c r="C670" s="347">
        <v>0</v>
      </c>
      <c r="D670" s="347">
        <v>0</v>
      </c>
      <c r="E670" s="347">
        <v>0</v>
      </c>
      <c r="F670" s="347">
        <v>0</v>
      </c>
      <c r="G670" s="151">
        <f t="shared" si="10"/>
        <v>13</v>
      </c>
    </row>
    <row r="671" spans="1:7" ht="30" hidden="1">
      <c r="A671" s="356" t="s">
        <v>8283</v>
      </c>
      <c r="B671" s="153" t="s">
        <v>3315</v>
      </c>
      <c r="C671" s="357">
        <v>0</v>
      </c>
      <c r="D671" s="357">
        <v>0</v>
      </c>
      <c r="E671" s="357">
        <v>0</v>
      </c>
      <c r="F671" s="357">
        <v>0</v>
      </c>
      <c r="G671" s="153">
        <f t="shared" si="10"/>
        <v>17</v>
      </c>
    </row>
    <row r="672" spans="1:7" ht="30">
      <c r="A672" s="346" t="s">
        <v>3183</v>
      </c>
      <c r="B672" s="151" t="s">
        <v>7502</v>
      </c>
      <c r="C672" s="347">
        <v>170986.55</v>
      </c>
      <c r="D672" s="347">
        <v>0</v>
      </c>
      <c r="E672" s="347">
        <v>0</v>
      </c>
      <c r="F672" s="347">
        <v>170986.55</v>
      </c>
      <c r="G672" s="151">
        <f t="shared" si="10"/>
        <v>5</v>
      </c>
    </row>
    <row r="673" spans="1:7" hidden="1">
      <c r="A673" s="346" t="s">
        <v>7503</v>
      </c>
      <c r="B673" s="151" t="s">
        <v>3316</v>
      </c>
      <c r="C673" s="347">
        <v>0</v>
      </c>
      <c r="D673" s="347">
        <v>0</v>
      </c>
      <c r="E673" s="347">
        <v>0</v>
      </c>
      <c r="F673" s="347">
        <v>0</v>
      </c>
      <c r="G673" s="151">
        <f t="shared" si="10"/>
        <v>9</v>
      </c>
    </row>
    <row r="674" spans="1:7" hidden="1">
      <c r="A674" s="346" t="s">
        <v>7869</v>
      </c>
      <c r="B674" s="151" t="s">
        <v>777</v>
      </c>
      <c r="C674" s="347">
        <v>0</v>
      </c>
      <c r="D674" s="347">
        <v>0</v>
      </c>
      <c r="E674" s="347">
        <v>0</v>
      </c>
      <c r="F674" s="347">
        <v>0</v>
      </c>
      <c r="G674" s="151">
        <f t="shared" si="10"/>
        <v>13</v>
      </c>
    </row>
    <row r="675" spans="1:7" hidden="1">
      <c r="A675" s="356" t="s">
        <v>4039</v>
      </c>
      <c r="B675" s="153" t="s">
        <v>3316</v>
      </c>
      <c r="C675" s="357">
        <v>0</v>
      </c>
      <c r="D675" s="357">
        <v>0</v>
      </c>
      <c r="E675" s="357">
        <v>0</v>
      </c>
      <c r="F675" s="357">
        <v>0</v>
      </c>
      <c r="G675" s="153">
        <f t="shared" si="10"/>
        <v>17</v>
      </c>
    </row>
    <row r="676" spans="1:7" hidden="1">
      <c r="A676" s="346" t="s">
        <v>8515</v>
      </c>
      <c r="B676" s="151" t="s">
        <v>8303</v>
      </c>
      <c r="C676" s="347">
        <v>0</v>
      </c>
      <c r="D676" s="347">
        <v>0</v>
      </c>
      <c r="E676" s="347">
        <v>0</v>
      </c>
      <c r="F676" s="347">
        <v>0</v>
      </c>
      <c r="G676" s="151">
        <f t="shared" si="10"/>
        <v>13</v>
      </c>
    </row>
    <row r="677" spans="1:7" hidden="1">
      <c r="A677" s="356" t="s">
        <v>9928</v>
      </c>
      <c r="B677" s="153" t="s">
        <v>3316</v>
      </c>
      <c r="C677" s="357">
        <v>0</v>
      </c>
      <c r="D677" s="357">
        <v>0</v>
      </c>
      <c r="E677" s="357">
        <v>0</v>
      </c>
      <c r="F677" s="357">
        <v>0</v>
      </c>
      <c r="G677" s="153">
        <f t="shared" si="10"/>
        <v>17</v>
      </c>
    </row>
    <row r="678" spans="1:7" hidden="1">
      <c r="A678" s="346" t="s">
        <v>8516</v>
      </c>
      <c r="B678" s="151" t="s">
        <v>3202</v>
      </c>
      <c r="C678" s="347">
        <v>0</v>
      </c>
      <c r="D678" s="347">
        <v>0</v>
      </c>
      <c r="E678" s="347">
        <v>0</v>
      </c>
      <c r="F678" s="347">
        <v>0</v>
      </c>
      <c r="G678" s="151">
        <f t="shared" si="10"/>
        <v>13</v>
      </c>
    </row>
    <row r="679" spans="1:7" hidden="1">
      <c r="A679" s="356" t="s">
        <v>9929</v>
      </c>
      <c r="B679" s="153" t="s">
        <v>3316</v>
      </c>
      <c r="C679" s="357">
        <v>0</v>
      </c>
      <c r="D679" s="357">
        <v>0</v>
      </c>
      <c r="E679" s="357">
        <v>0</v>
      </c>
      <c r="F679" s="357">
        <v>0</v>
      </c>
      <c r="G679" s="153">
        <f t="shared" si="10"/>
        <v>17</v>
      </c>
    </row>
    <row r="680" spans="1:7" hidden="1">
      <c r="A680" s="346" t="s">
        <v>8517</v>
      </c>
      <c r="B680" s="151" t="s">
        <v>8303</v>
      </c>
      <c r="C680" s="347">
        <v>0</v>
      </c>
      <c r="D680" s="347">
        <v>0</v>
      </c>
      <c r="E680" s="347">
        <v>0</v>
      </c>
      <c r="F680" s="347">
        <v>0</v>
      </c>
      <c r="G680" s="151">
        <f t="shared" si="10"/>
        <v>13</v>
      </c>
    </row>
    <row r="681" spans="1:7" hidden="1">
      <c r="A681" s="356" t="s">
        <v>9930</v>
      </c>
      <c r="B681" s="153" t="s">
        <v>3316</v>
      </c>
      <c r="C681" s="357">
        <v>0</v>
      </c>
      <c r="D681" s="357">
        <v>0</v>
      </c>
      <c r="E681" s="357">
        <v>0</v>
      </c>
      <c r="F681" s="357">
        <v>0</v>
      </c>
      <c r="G681" s="153">
        <f t="shared" si="10"/>
        <v>17</v>
      </c>
    </row>
    <row r="682" spans="1:7" hidden="1">
      <c r="A682" s="346" t="s">
        <v>8518</v>
      </c>
      <c r="B682" s="151" t="s">
        <v>8307</v>
      </c>
      <c r="C682" s="347">
        <v>0</v>
      </c>
      <c r="D682" s="347">
        <v>0</v>
      </c>
      <c r="E682" s="347">
        <v>0</v>
      </c>
      <c r="F682" s="347">
        <v>0</v>
      </c>
      <c r="G682" s="151">
        <f t="shared" si="10"/>
        <v>13</v>
      </c>
    </row>
    <row r="683" spans="1:7" hidden="1">
      <c r="A683" s="356" t="s">
        <v>9931</v>
      </c>
      <c r="B683" s="153" t="s">
        <v>3316</v>
      </c>
      <c r="C683" s="357">
        <v>0</v>
      </c>
      <c r="D683" s="357">
        <v>0</v>
      </c>
      <c r="E683" s="357">
        <v>0</v>
      </c>
      <c r="F683" s="357">
        <v>0</v>
      </c>
      <c r="G683" s="153">
        <f t="shared" si="10"/>
        <v>17</v>
      </c>
    </row>
    <row r="684" spans="1:7" hidden="1">
      <c r="A684" s="346" t="s">
        <v>6657</v>
      </c>
      <c r="B684" s="151" t="s">
        <v>3317</v>
      </c>
      <c r="C684" s="347">
        <v>0</v>
      </c>
      <c r="D684" s="347">
        <v>0</v>
      </c>
      <c r="E684" s="347">
        <v>0</v>
      </c>
      <c r="F684" s="347">
        <v>0</v>
      </c>
      <c r="G684" s="151">
        <f t="shared" si="10"/>
        <v>9</v>
      </c>
    </row>
    <row r="685" spans="1:7" hidden="1">
      <c r="A685" s="346" t="s">
        <v>6658</v>
      </c>
      <c r="B685" s="151" t="s">
        <v>777</v>
      </c>
      <c r="C685" s="347">
        <v>0</v>
      </c>
      <c r="D685" s="347">
        <v>0</v>
      </c>
      <c r="E685" s="347">
        <v>0</v>
      </c>
      <c r="F685" s="347">
        <v>0</v>
      </c>
      <c r="G685" s="151">
        <f t="shared" si="10"/>
        <v>13</v>
      </c>
    </row>
    <row r="686" spans="1:7" hidden="1">
      <c r="A686" s="356" t="s">
        <v>4047</v>
      </c>
      <c r="B686" s="153" t="s">
        <v>3317</v>
      </c>
      <c r="C686" s="357">
        <v>0</v>
      </c>
      <c r="D686" s="357">
        <v>0</v>
      </c>
      <c r="E686" s="357">
        <v>0</v>
      </c>
      <c r="F686" s="357">
        <v>0</v>
      </c>
      <c r="G686" s="153">
        <f t="shared" si="10"/>
        <v>17</v>
      </c>
    </row>
    <row r="687" spans="1:7" hidden="1">
      <c r="A687" s="346" t="s">
        <v>7870</v>
      </c>
      <c r="B687" s="151" t="s">
        <v>8303</v>
      </c>
      <c r="C687" s="347">
        <v>0</v>
      </c>
      <c r="D687" s="347">
        <v>0</v>
      </c>
      <c r="E687" s="347">
        <v>0</v>
      </c>
      <c r="F687" s="347">
        <v>0</v>
      </c>
      <c r="G687" s="151">
        <f t="shared" si="10"/>
        <v>13</v>
      </c>
    </row>
    <row r="688" spans="1:7" hidden="1">
      <c r="A688" s="356" t="s">
        <v>9932</v>
      </c>
      <c r="B688" s="153" t="s">
        <v>3317</v>
      </c>
      <c r="C688" s="357">
        <v>0</v>
      </c>
      <c r="D688" s="357">
        <v>0</v>
      </c>
      <c r="E688" s="357">
        <v>0</v>
      </c>
      <c r="F688" s="357">
        <v>0</v>
      </c>
      <c r="G688" s="153">
        <f t="shared" si="10"/>
        <v>17</v>
      </c>
    </row>
    <row r="689" spans="1:7" hidden="1">
      <c r="A689" s="346" t="s">
        <v>7871</v>
      </c>
      <c r="B689" s="151" t="s">
        <v>3202</v>
      </c>
      <c r="C689" s="347">
        <v>0</v>
      </c>
      <c r="D689" s="347">
        <v>0</v>
      </c>
      <c r="E689" s="347">
        <v>0</v>
      </c>
      <c r="F689" s="347">
        <v>0</v>
      </c>
      <c r="G689" s="151">
        <f t="shared" si="10"/>
        <v>13</v>
      </c>
    </row>
    <row r="690" spans="1:7" hidden="1">
      <c r="A690" s="356" t="s">
        <v>9933</v>
      </c>
      <c r="B690" s="153" t="s">
        <v>3317</v>
      </c>
      <c r="C690" s="357">
        <v>0</v>
      </c>
      <c r="D690" s="357">
        <v>0</v>
      </c>
      <c r="E690" s="357">
        <v>0</v>
      </c>
      <c r="F690" s="357">
        <v>0</v>
      </c>
      <c r="G690" s="153">
        <f t="shared" si="10"/>
        <v>17</v>
      </c>
    </row>
    <row r="691" spans="1:7" hidden="1">
      <c r="A691" s="346" t="s">
        <v>8519</v>
      </c>
      <c r="B691" s="151" t="s">
        <v>8303</v>
      </c>
      <c r="C691" s="347">
        <v>0</v>
      </c>
      <c r="D691" s="347">
        <v>0</v>
      </c>
      <c r="E691" s="347">
        <v>0</v>
      </c>
      <c r="F691" s="347">
        <v>0</v>
      </c>
      <c r="G691" s="151">
        <f t="shared" si="10"/>
        <v>13</v>
      </c>
    </row>
    <row r="692" spans="1:7" hidden="1">
      <c r="A692" s="356" t="s">
        <v>9934</v>
      </c>
      <c r="B692" s="153" t="s">
        <v>3317</v>
      </c>
      <c r="C692" s="357">
        <v>0</v>
      </c>
      <c r="D692" s="357">
        <v>0</v>
      </c>
      <c r="E692" s="357">
        <v>0</v>
      </c>
      <c r="F692" s="357">
        <v>0</v>
      </c>
      <c r="G692" s="153">
        <f t="shared" si="10"/>
        <v>17</v>
      </c>
    </row>
    <row r="693" spans="1:7" hidden="1">
      <c r="A693" s="346" t="s">
        <v>8520</v>
      </c>
      <c r="B693" s="151" t="s">
        <v>8307</v>
      </c>
      <c r="C693" s="347">
        <v>0</v>
      </c>
      <c r="D693" s="347">
        <v>0</v>
      </c>
      <c r="E693" s="347">
        <v>0</v>
      </c>
      <c r="F693" s="347">
        <v>0</v>
      </c>
      <c r="G693" s="151">
        <f t="shared" si="10"/>
        <v>13</v>
      </c>
    </row>
    <row r="694" spans="1:7" hidden="1">
      <c r="A694" s="356" t="s">
        <v>9935</v>
      </c>
      <c r="B694" s="153" t="s">
        <v>3317</v>
      </c>
      <c r="C694" s="357">
        <v>0</v>
      </c>
      <c r="D694" s="357">
        <v>0</v>
      </c>
      <c r="E694" s="357">
        <v>0</v>
      </c>
      <c r="F694" s="357">
        <v>0</v>
      </c>
      <c r="G694" s="153">
        <f t="shared" si="10"/>
        <v>17</v>
      </c>
    </row>
    <row r="695" spans="1:7">
      <c r="A695" s="346" t="s">
        <v>6659</v>
      </c>
      <c r="B695" s="151" t="s">
        <v>3318</v>
      </c>
      <c r="C695" s="347">
        <v>170986.55</v>
      </c>
      <c r="D695" s="347">
        <v>0</v>
      </c>
      <c r="E695" s="347">
        <v>0</v>
      </c>
      <c r="F695" s="347">
        <v>170986.55</v>
      </c>
      <c r="G695" s="151">
        <f t="shared" si="10"/>
        <v>9</v>
      </c>
    </row>
    <row r="696" spans="1:7" hidden="1">
      <c r="A696" s="346" t="s">
        <v>6660</v>
      </c>
      <c r="B696" s="151" t="s">
        <v>777</v>
      </c>
      <c r="C696" s="347">
        <v>0</v>
      </c>
      <c r="D696" s="347">
        <v>0</v>
      </c>
      <c r="E696" s="347">
        <v>0</v>
      </c>
      <c r="F696" s="347">
        <v>0</v>
      </c>
      <c r="G696" s="151">
        <f t="shared" si="10"/>
        <v>13</v>
      </c>
    </row>
    <row r="697" spans="1:7" hidden="1">
      <c r="A697" s="356" t="s">
        <v>4055</v>
      </c>
      <c r="B697" s="153" t="s">
        <v>3318</v>
      </c>
      <c r="C697" s="357">
        <v>0</v>
      </c>
      <c r="D697" s="357">
        <v>0</v>
      </c>
      <c r="E697" s="357">
        <v>0</v>
      </c>
      <c r="F697" s="357">
        <v>0</v>
      </c>
      <c r="G697" s="153">
        <f t="shared" si="10"/>
        <v>17</v>
      </c>
    </row>
    <row r="698" spans="1:7" hidden="1">
      <c r="A698" s="346" t="s">
        <v>7872</v>
      </c>
      <c r="B698" s="151" t="s">
        <v>8303</v>
      </c>
      <c r="C698" s="347">
        <v>0</v>
      </c>
      <c r="D698" s="347">
        <v>0</v>
      </c>
      <c r="E698" s="347">
        <v>0</v>
      </c>
      <c r="F698" s="347">
        <v>0</v>
      </c>
      <c r="G698" s="151">
        <f t="shared" si="10"/>
        <v>13</v>
      </c>
    </row>
    <row r="699" spans="1:7" hidden="1">
      <c r="A699" s="356" t="s">
        <v>8292</v>
      </c>
      <c r="B699" s="153" t="s">
        <v>3318</v>
      </c>
      <c r="C699" s="357">
        <v>0</v>
      </c>
      <c r="D699" s="357">
        <v>0</v>
      </c>
      <c r="E699" s="357">
        <v>0</v>
      </c>
      <c r="F699" s="357">
        <v>0</v>
      </c>
      <c r="G699" s="153">
        <f t="shared" si="10"/>
        <v>17</v>
      </c>
    </row>
    <row r="700" spans="1:7">
      <c r="A700" s="346" t="s">
        <v>8521</v>
      </c>
      <c r="B700" s="151" t="s">
        <v>3202</v>
      </c>
      <c r="C700" s="347">
        <v>170986.55</v>
      </c>
      <c r="D700" s="347">
        <v>0</v>
      </c>
      <c r="E700" s="347">
        <v>0</v>
      </c>
      <c r="F700" s="347">
        <v>170986.55</v>
      </c>
      <c r="G700" s="151">
        <f t="shared" si="10"/>
        <v>13</v>
      </c>
    </row>
    <row r="701" spans="1:7">
      <c r="A701" s="356" t="s">
        <v>8271</v>
      </c>
      <c r="B701" s="153" t="s">
        <v>3318</v>
      </c>
      <c r="C701" s="357">
        <v>170986.55</v>
      </c>
      <c r="D701" s="357">
        <v>0</v>
      </c>
      <c r="E701" s="357">
        <v>0</v>
      </c>
      <c r="F701" s="357">
        <v>170986.55</v>
      </c>
      <c r="G701" s="153">
        <f t="shared" si="10"/>
        <v>17</v>
      </c>
    </row>
    <row r="702" spans="1:7" hidden="1">
      <c r="A702" s="346" t="s">
        <v>8522</v>
      </c>
      <c r="B702" s="151" t="s">
        <v>8303</v>
      </c>
      <c r="C702" s="347">
        <v>0</v>
      </c>
      <c r="D702" s="347">
        <v>0</v>
      </c>
      <c r="E702" s="347">
        <v>0</v>
      </c>
      <c r="F702" s="347">
        <v>0</v>
      </c>
      <c r="G702" s="151">
        <f t="shared" si="10"/>
        <v>13</v>
      </c>
    </row>
    <row r="703" spans="1:7" hidden="1">
      <c r="A703" s="356" t="s">
        <v>9936</v>
      </c>
      <c r="B703" s="153" t="s">
        <v>3318</v>
      </c>
      <c r="C703" s="357">
        <v>0</v>
      </c>
      <c r="D703" s="357">
        <v>0</v>
      </c>
      <c r="E703" s="357">
        <v>0</v>
      </c>
      <c r="F703" s="357">
        <v>0</v>
      </c>
      <c r="G703" s="153">
        <f t="shared" si="10"/>
        <v>17</v>
      </c>
    </row>
    <row r="704" spans="1:7" hidden="1">
      <c r="A704" s="346" t="s">
        <v>8523</v>
      </c>
      <c r="B704" s="151" t="s">
        <v>8307</v>
      </c>
      <c r="C704" s="347">
        <v>0</v>
      </c>
      <c r="D704" s="347">
        <v>0</v>
      </c>
      <c r="E704" s="347">
        <v>0</v>
      </c>
      <c r="F704" s="347">
        <v>0</v>
      </c>
      <c r="G704" s="151">
        <f t="shared" si="10"/>
        <v>13</v>
      </c>
    </row>
    <row r="705" spans="1:7" hidden="1">
      <c r="A705" s="356" t="s">
        <v>9937</v>
      </c>
      <c r="B705" s="153" t="s">
        <v>3318</v>
      </c>
      <c r="C705" s="357">
        <v>0</v>
      </c>
      <c r="D705" s="357">
        <v>0</v>
      </c>
      <c r="E705" s="357">
        <v>0</v>
      </c>
      <c r="F705" s="357">
        <v>0</v>
      </c>
      <c r="G705" s="153">
        <f t="shared" si="10"/>
        <v>17</v>
      </c>
    </row>
    <row r="706" spans="1:7" hidden="1">
      <c r="A706" s="346" t="s">
        <v>7504</v>
      </c>
      <c r="B706" s="151" t="s">
        <v>3319</v>
      </c>
      <c r="C706" s="347">
        <v>0</v>
      </c>
      <c r="D706" s="347">
        <v>0</v>
      </c>
      <c r="E706" s="347">
        <v>0</v>
      </c>
      <c r="F706" s="347">
        <v>0</v>
      </c>
      <c r="G706" s="151">
        <f t="shared" si="10"/>
        <v>9</v>
      </c>
    </row>
    <row r="707" spans="1:7" hidden="1">
      <c r="A707" s="346" t="s">
        <v>7873</v>
      </c>
      <c r="B707" s="151" t="s">
        <v>777</v>
      </c>
      <c r="C707" s="347">
        <v>0</v>
      </c>
      <c r="D707" s="347">
        <v>0</v>
      </c>
      <c r="E707" s="347">
        <v>0</v>
      </c>
      <c r="F707" s="347">
        <v>0</v>
      </c>
      <c r="G707" s="151">
        <f t="shared" si="10"/>
        <v>13</v>
      </c>
    </row>
    <row r="708" spans="1:7" hidden="1">
      <c r="A708" s="356" t="s">
        <v>4062</v>
      </c>
      <c r="B708" s="153" t="s">
        <v>3319</v>
      </c>
      <c r="C708" s="357">
        <v>0</v>
      </c>
      <c r="D708" s="357">
        <v>0</v>
      </c>
      <c r="E708" s="357">
        <v>0</v>
      </c>
      <c r="F708" s="357">
        <v>0</v>
      </c>
      <c r="G708" s="153">
        <f t="shared" si="10"/>
        <v>17</v>
      </c>
    </row>
    <row r="709" spans="1:7" hidden="1">
      <c r="A709" s="346" t="s">
        <v>8524</v>
      </c>
      <c r="B709" s="151" t="s">
        <v>8303</v>
      </c>
      <c r="C709" s="347">
        <v>0</v>
      </c>
      <c r="D709" s="347">
        <v>0</v>
      </c>
      <c r="E709" s="347">
        <v>0</v>
      </c>
      <c r="F709" s="347">
        <v>0</v>
      </c>
      <c r="G709" s="151">
        <f t="shared" si="10"/>
        <v>13</v>
      </c>
    </row>
    <row r="710" spans="1:7" hidden="1">
      <c r="A710" s="356" t="s">
        <v>9938</v>
      </c>
      <c r="B710" s="153" t="s">
        <v>3319</v>
      </c>
      <c r="C710" s="357">
        <v>0</v>
      </c>
      <c r="D710" s="357">
        <v>0</v>
      </c>
      <c r="E710" s="357">
        <v>0</v>
      </c>
      <c r="F710" s="357">
        <v>0</v>
      </c>
      <c r="G710" s="153">
        <f t="shared" si="10"/>
        <v>17</v>
      </c>
    </row>
    <row r="711" spans="1:7" hidden="1">
      <c r="A711" s="346" t="s">
        <v>8525</v>
      </c>
      <c r="B711" s="151" t="s">
        <v>3202</v>
      </c>
      <c r="C711" s="347">
        <v>0</v>
      </c>
      <c r="D711" s="347">
        <v>0</v>
      </c>
      <c r="E711" s="347">
        <v>0</v>
      </c>
      <c r="F711" s="347">
        <v>0</v>
      </c>
      <c r="G711" s="151">
        <f t="shared" si="10"/>
        <v>13</v>
      </c>
    </row>
    <row r="712" spans="1:7" hidden="1">
      <c r="A712" s="356" t="s">
        <v>9939</v>
      </c>
      <c r="B712" s="153" t="s">
        <v>3319</v>
      </c>
      <c r="C712" s="357">
        <v>0</v>
      </c>
      <c r="D712" s="357">
        <v>0</v>
      </c>
      <c r="E712" s="357">
        <v>0</v>
      </c>
      <c r="F712" s="357">
        <v>0</v>
      </c>
      <c r="G712" s="153">
        <f t="shared" si="10"/>
        <v>17</v>
      </c>
    </row>
    <row r="713" spans="1:7" hidden="1">
      <c r="A713" s="346" t="s">
        <v>8526</v>
      </c>
      <c r="B713" s="151" t="s">
        <v>8303</v>
      </c>
      <c r="C713" s="347">
        <v>0</v>
      </c>
      <c r="D713" s="347">
        <v>0</v>
      </c>
      <c r="E713" s="347">
        <v>0</v>
      </c>
      <c r="F713" s="347">
        <v>0</v>
      </c>
      <c r="G713" s="151">
        <f t="shared" ref="G713:G776" si="11">LEN(A713)</f>
        <v>13</v>
      </c>
    </row>
    <row r="714" spans="1:7" hidden="1">
      <c r="A714" s="356" t="s">
        <v>9940</v>
      </c>
      <c r="B714" s="153" t="s">
        <v>3319</v>
      </c>
      <c r="C714" s="357">
        <v>0</v>
      </c>
      <c r="D714" s="357">
        <v>0</v>
      </c>
      <c r="E714" s="357">
        <v>0</v>
      </c>
      <c r="F714" s="357">
        <v>0</v>
      </c>
      <c r="G714" s="153">
        <f t="shared" si="11"/>
        <v>17</v>
      </c>
    </row>
    <row r="715" spans="1:7" hidden="1">
      <c r="A715" s="346" t="s">
        <v>8527</v>
      </c>
      <c r="B715" s="151" t="s">
        <v>8307</v>
      </c>
      <c r="C715" s="347">
        <v>0</v>
      </c>
      <c r="D715" s="347">
        <v>0</v>
      </c>
      <c r="E715" s="347">
        <v>0</v>
      </c>
      <c r="F715" s="347">
        <v>0</v>
      </c>
      <c r="G715" s="151">
        <f t="shared" si="11"/>
        <v>13</v>
      </c>
    </row>
    <row r="716" spans="1:7" hidden="1">
      <c r="A716" s="356" t="s">
        <v>9941</v>
      </c>
      <c r="B716" s="153" t="s">
        <v>3319</v>
      </c>
      <c r="C716" s="357">
        <v>0</v>
      </c>
      <c r="D716" s="357">
        <v>0</v>
      </c>
      <c r="E716" s="357">
        <v>0</v>
      </c>
      <c r="F716" s="357">
        <v>0</v>
      </c>
      <c r="G716" s="153">
        <f t="shared" si="11"/>
        <v>17</v>
      </c>
    </row>
    <row r="717" spans="1:7" ht="30" hidden="1">
      <c r="A717" s="346" t="s">
        <v>7505</v>
      </c>
      <c r="B717" s="151" t="s">
        <v>3320</v>
      </c>
      <c r="C717" s="347">
        <v>0</v>
      </c>
      <c r="D717" s="347">
        <v>0</v>
      </c>
      <c r="E717" s="347">
        <v>0</v>
      </c>
      <c r="F717" s="347">
        <v>0</v>
      </c>
      <c r="G717" s="151">
        <f t="shared" si="11"/>
        <v>9</v>
      </c>
    </row>
    <row r="718" spans="1:7" hidden="1">
      <c r="A718" s="346" t="s">
        <v>7874</v>
      </c>
      <c r="B718" s="151" t="s">
        <v>777</v>
      </c>
      <c r="C718" s="347">
        <v>0</v>
      </c>
      <c r="D718" s="347">
        <v>0</v>
      </c>
      <c r="E718" s="347">
        <v>0</v>
      </c>
      <c r="F718" s="347">
        <v>0</v>
      </c>
      <c r="G718" s="151">
        <f t="shared" si="11"/>
        <v>13</v>
      </c>
    </row>
    <row r="719" spans="1:7" ht="30" hidden="1">
      <c r="A719" s="356" t="s">
        <v>4070</v>
      </c>
      <c r="B719" s="153" t="s">
        <v>3320</v>
      </c>
      <c r="C719" s="357">
        <v>0</v>
      </c>
      <c r="D719" s="357">
        <v>0</v>
      </c>
      <c r="E719" s="357">
        <v>0</v>
      </c>
      <c r="F719" s="357">
        <v>0</v>
      </c>
      <c r="G719" s="153">
        <f t="shared" si="11"/>
        <v>17</v>
      </c>
    </row>
    <row r="720" spans="1:7" hidden="1">
      <c r="A720" s="346" t="s">
        <v>8528</v>
      </c>
      <c r="B720" s="151" t="s">
        <v>8303</v>
      </c>
      <c r="C720" s="347">
        <v>0</v>
      </c>
      <c r="D720" s="347">
        <v>0</v>
      </c>
      <c r="E720" s="347">
        <v>0</v>
      </c>
      <c r="F720" s="347">
        <v>0</v>
      </c>
      <c r="G720" s="151">
        <f t="shared" si="11"/>
        <v>13</v>
      </c>
    </row>
    <row r="721" spans="1:7" ht="30" hidden="1">
      <c r="A721" s="356" t="s">
        <v>9942</v>
      </c>
      <c r="B721" s="153" t="s">
        <v>3320</v>
      </c>
      <c r="C721" s="357">
        <v>0</v>
      </c>
      <c r="D721" s="357">
        <v>0</v>
      </c>
      <c r="E721" s="357">
        <v>0</v>
      </c>
      <c r="F721" s="357">
        <v>0</v>
      </c>
      <c r="G721" s="153">
        <f t="shared" si="11"/>
        <v>17</v>
      </c>
    </row>
    <row r="722" spans="1:7" hidden="1">
      <c r="A722" s="346" t="s">
        <v>8529</v>
      </c>
      <c r="B722" s="151" t="s">
        <v>3202</v>
      </c>
      <c r="C722" s="347">
        <v>0</v>
      </c>
      <c r="D722" s="347">
        <v>0</v>
      </c>
      <c r="E722" s="347">
        <v>0</v>
      </c>
      <c r="F722" s="347">
        <v>0</v>
      </c>
      <c r="G722" s="151">
        <f t="shared" si="11"/>
        <v>13</v>
      </c>
    </row>
    <row r="723" spans="1:7" ht="30" hidden="1">
      <c r="A723" s="356" t="s">
        <v>9943</v>
      </c>
      <c r="B723" s="153" t="s">
        <v>3320</v>
      </c>
      <c r="C723" s="357">
        <v>0</v>
      </c>
      <c r="D723" s="357">
        <v>0</v>
      </c>
      <c r="E723" s="357">
        <v>0</v>
      </c>
      <c r="F723" s="357">
        <v>0</v>
      </c>
      <c r="G723" s="153">
        <f t="shared" si="11"/>
        <v>17</v>
      </c>
    </row>
    <row r="724" spans="1:7" hidden="1">
      <c r="A724" s="346" t="s">
        <v>8530</v>
      </c>
      <c r="B724" s="151" t="s">
        <v>8303</v>
      </c>
      <c r="C724" s="347">
        <v>0</v>
      </c>
      <c r="D724" s="347">
        <v>0</v>
      </c>
      <c r="E724" s="347">
        <v>0</v>
      </c>
      <c r="F724" s="347">
        <v>0</v>
      </c>
      <c r="G724" s="151">
        <f t="shared" si="11"/>
        <v>13</v>
      </c>
    </row>
    <row r="725" spans="1:7" ht="30" hidden="1">
      <c r="A725" s="356" t="s">
        <v>9944</v>
      </c>
      <c r="B725" s="153" t="s">
        <v>3320</v>
      </c>
      <c r="C725" s="357">
        <v>0</v>
      </c>
      <c r="D725" s="357">
        <v>0</v>
      </c>
      <c r="E725" s="357">
        <v>0</v>
      </c>
      <c r="F725" s="357">
        <v>0</v>
      </c>
      <c r="G725" s="153">
        <f t="shared" si="11"/>
        <v>17</v>
      </c>
    </row>
    <row r="726" spans="1:7" hidden="1">
      <c r="A726" s="346" t="s">
        <v>8531</v>
      </c>
      <c r="B726" s="151" t="s">
        <v>8307</v>
      </c>
      <c r="C726" s="347">
        <v>0</v>
      </c>
      <c r="D726" s="347">
        <v>0</v>
      </c>
      <c r="E726" s="347">
        <v>0</v>
      </c>
      <c r="F726" s="347">
        <v>0</v>
      </c>
      <c r="G726" s="151">
        <f t="shared" si="11"/>
        <v>13</v>
      </c>
    </row>
    <row r="727" spans="1:7" ht="30" hidden="1">
      <c r="A727" s="356" t="s">
        <v>9945</v>
      </c>
      <c r="B727" s="153" t="s">
        <v>3320</v>
      </c>
      <c r="C727" s="357">
        <v>0</v>
      </c>
      <c r="D727" s="357">
        <v>0</v>
      </c>
      <c r="E727" s="357">
        <v>0</v>
      </c>
      <c r="F727" s="357">
        <v>0</v>
      </c>
      <c r="G727" s="153">
        <f t="shared" si="11"/>
        <v>17</v>
      </c>
    </row>
    <row r="728" spans="1:7" hidden="1">
      <c r="A728" s="346" t="s">
        <v>7506</v>
      </c>
      <c r="B728" s="151" t="s">
        <v>3321</v>
      </c>
      <c r="C728" s="347">
        <v>0</v>
      </c>
      <c r="D728" s="347">
        <v>0</v>
      </c>
      <c r="E728" s="347">
        <v>0</v>
      </c>
      <c r="F728" s="347">
        <v>0</v>
      </c>
      <c r="G728" s="151">
        <f t="shared" si="11"/>
        <v>9</v>
      </c>
    </row>
    <row r="729" spans="1:7" hidden="1">
      <c r="A729" s="346" t="s">
        <v>7875</v>
      </c>
      <c r="B729" s="151" t="s">
        <v>777</v>
      </c>
      <c r="C729" s="347">
        <v>0</v>
      </c>
      <c r="D729" s="347">
        <v>0</v>
      </c>
      <c r="E729" s="347">
        <v>0</v>
      </c>
      <c r="F729" s="347">
        <v>0</v>
      </c>
      <c r="G729" s="151">
        <f t="shared" si="11"/>
        <v>13</v>
      </c>
    </row>
    <row r="730" spans="1:7" hidden="1">
      <c r="A730" s="356" t="s">
        <v>4078</v>
      </c>
      <c r="B730" s="153" t="s">
        <v>3321</v>
      </c>
      <c r="C730" s="357">
        <v>0</v>
      </c>
      <c r="D730" s="357">
        <v>0</v>
      </c>
      <c r="E730" s="357">
        <v>0</v>
      </c>
      <c r="F730" s="357">
        <v>0</v>
      </c>
      <c r="G730" s="153">
        <f t="shared" si="11"/>
        <v>17</v>
      </c>
    </row>
    <row r="731" spans="1:7" hidden="1">
      <c r="A731" s="346" t="s">
        <v>8532</v>
      </c>
      <c r="B731" s="151" t="s">
        <v>8303</v>
      </c>
      <c r="C731" s="347">
        <v>0</v>
      </c>
      <c r="D731" s="347">
        <v>0</v>
      </c>
      <c r="E731" s="347">
        <v>0</v>
      </c>
      <c r="F731" s="347">
        <v>0</v>
      </c>
      <c r="G731" s="151">
        <f t="shared" si="11"/>
        <v>13</v>
      </c>
    </row>
    <row r="732" spans="1:7" hidden="1">
      <c r="A732" s="356" t="s">
        <v>9946</v>
      </c>
      <c r="B732" s="153" t="s">
        <v>3321</v>
      </c>
      <c r="C732" s="357">
        <v>0</v>
      </c>
      <c r="D732" s="357">
        <v>0</v>
      </c>
      <c r="E732" s="357">
        <v>0</v>
      </c>
      <c r="F732" s="357">
        <v>0</v>
      </c>
      <c r="G732" s="153">
        <f t="shared" si="11"/>
        <v>17</v>
      </c>
    </row>
    <row r="733" spans="1:7" hidden="1">
      <c r="A733" s="346" t="s">
        <v>8533</v>
      </c>
      <c r="B733" s="151" t="s">
        <v>3202</v>
      </c>
      <c r="C733" s="347">
        <v>0</v>
      </c>
      <c r="D733" s="347">
        <v>0</v>
      </c>
      <c r="E733" s="347">
        <v>0</v>
      </c>
      <c r="F733" s="347">
        <v>0</v>
      </c>
      <c r="G733" s="151">
        <f t="shared" si="11"/>
        <v>13</v>
      </c>
    </row>
    <row r="734" spans="1:7" hidden="1">
      <c r="A734" s="356" t="s">
        <v>9947</v>
      </c>
      <c r="B734" s="153" t="s">
        <v>3321</v>
      </c>
      <c r="C734" s="357">
        <v>0</v>
      </c>
      <c r="D734" s="357">
        <v>0</v>
      </c>
      <c r="E734" s="357">
        <v>0</v>
      </c>
      <c r="F734" s="357">
        <v>0</v>
      </c>
      <c r="G734" s="153">
        <f t="shared" si="11"/>
        <v>17</v>
      </c>
    </row>
    <row r="735" spans="1:7" hidden="1">
      <c r="A735" s="346" t="s">
        <v>8534</v>
      </c>
      <c r="B735" s="151" t="s">
        <v>8303</v>
      </c>
      <c r="C735" s="347">
        <v>0</v>
      </c>
      <c r="D735" s="347">
        <v>0</v>
      </c>
      <c r="E735" s="347">
        <v>0</v>
      </c>
      <c r="F735" s="347">
        <v>0</v>
      </c>
      <c r="G735" s="151">
        <f t="shared" si="11"/>
        <v>13</v>
      </c>
    </row>
    <row r="736" spans="1:7" hidden="1">
      <c r="A736" s="356" t="s">
        <v>9948</v>
      </c>
      <c r="B736" s="153" t="s">
        <v>3321</v>
      </c>
      <c r="C736" s="357">
        <v>0</v>
      </c>
      <c r="D736" s="357">
        <v>0</v>
      </c>
      <c r="E736" s="357">
        <v>0</v>
      </c>
      <c r="F736" s="357">
        <v>0</v>
      </c>
      <c r="G736" s="153">
        <f t="shared" si="11"/>
        <v>17</v>
      </c>
    </row>
    <row r="737" spans="1:7" hidden="1">
      <c r="A737" s="346" t="s">
        <v>8535</v>
      </c>
      <c r="B737" s="151" t="s">
        <v>8307</v>
      </c>
      <c r="C737" s="347">
        <v>0</v>
      </c>
      <c r="D737" s="347">
        <v>0</v>
      </c>
      <c r="E737" s="347">
        <v>0</v>
      </c>
      <c r="F737" s="347">
        <v>0</v>
      </c>
      <c r="G737" s="151">
        <f t="shared" si="11"/>
        <v>13</v>
      </c>
    </row>
    <row r="738" spans="1:7" hidden="1">
      <c r="A738" s="356" t="s">
        <v>9949</v>
      </c>
      <c r="B738" s="153" t="s">
        <v>3321</v>
      </c>
      <c r="C738" s="357">
        <v>0</v>
      </c>
      <c r="D738" s="357">
        <v>0</v>
      </c>
      <c r="E738" s="357">
        <v>0</v>
      </c>
      <c r="F738" s="357">
        <v>0</v>
      </c>
      <c r="G738" s="153">
        <f t="shared" si="11"/>
        <v>17</v>
      </c>
    </row>
    <row r="739" spans="1:7" hidden="1">
      <c r="A739" s="346" t="s">
        <v>7507</v>
      </c>
      <c r="B739" s="151" t="s">
        <v>3322</v>
      </c>
      <c r="C739" s="347">
        <v>0</v>
      </c>
      <c r="D739" s="347">
        <v>0</v>
      </c>
      <c r="E739" s="347">
        <v>0</v>
      </c>
      <c r="F739" s="347">
        <v>0</v>
      </c>
      <c r="G739" s="151">
        <f t="shared" si="11"/>
        <v>9</v>
      </c>
    </row>
    <row r="740" spans="1:7" hidden="1">
      <c r="A740" s="346" t="s">
        <v>7876</v>
      </c>
      <c r="B740" s="151" t="s">
        <v>777</v>
      </c>
      <c r="C740" s="347">
        <v>0</v>
      </c>
      <c r="D740" s="347">
        <v>0</v>
      </c>
      <c r="E740" s="347">
        <v>0</v>
      </c>
      <c r="F740" s="347">
        <v>0</v>
      </c>
      <c r="G740" s="151">
        <f t="shared" si="11"/>
        <v>13</v>
      </c>
    </row>
    <row r="741" spans="1:7" hidden="1">
      <c r="A741" s="356" t="s">
        <v>4086</v>
      </c>
      <c r="B741" s="153" t="s">
        <v>3322</v>
      </c>
      <c r="C741" s="357">
        <v>0</v>
      </c>
      <c r="D741" s="357">
        <v>0</v>
      </c>
      <c r="E741" s="357">
        <v>0</v>
      </c>
      <c r="F741" s="357">
        <v>0</v>
      </c>
      <c r="G741" s="153">
        <f t="shared" si="11"/>
        <v>17</v>
      </c>
    </row>
    <row r="742" spans="1:7" hidden="1">
      <c r="A742" s="346" t="s">
        <v>8536</v>
      </c>
      <c r="B742" s="151" t="s">
        <v>8303</v>
      </c>
      <c r="C742" s="347">
        <v>0</v>
      </c>
      <c r="D742" s="347">
        <v>0</v>
      </c>
      <c r="E742" s="347">
        <v>0</v>
      </c>
      <c r="F742" s="347">
        <v>0</v>
      </c>
      <c r="G742" s="151">
        <f t="shared" si="11"/>
        <v>13</v>
      </c>
    </row>
    <row r="743" spans="1:7" hidden="1">
      <c r="A743" s="356" t="s">
        <v>9950</v>
      </c>
      <c r="B743" s="153" t="s">
        <v>3322</v>
      </c>
      <c r="C743" s="357">
        <v>0</v>
      </c>
      <c r="D743" s="357">
        <v>0</v>
      </c>
      <c r="E743" s="357">
        <v>0</v>
      </c>
      <c r="F743" s="357">
        <v>0</v>
      </c>
      <c r="G743" s="153">
        <f t="shared" si="11"/>
        <v>17</v>
      </c>
    </row>
    <row r="744" spans="1:7" hidden="1">
      <c r="A744" s="346" t="s">
        <v>8537</v>
      </c>
      <c r="B744" s="151" t="s">
        <v>3202</v>
      </c>
      <c r="C744" s="347">
        <v>0</v>
      </c>
      <c r="D744" s="347">
        <v>0</v>
      </c>
      <c r="E744" s="347">
        <v>0</v>
      </c>
      <c r="F744" s="347">
        <v>0</v>
      </c>
      <c r="G744" s="151">
        <f t="shared" si="11"/>
        <v>13</v>
      </c>
    </row>
    <row r="745" spans="1:7" hidden="1">
      <c r="A745" s="356" t="s">
        <v>9951</v>
      </c>
      <c r="B745" s="153" t="s">
        <v>3322</v>
      </c>
      <c r="C745" s="357">
        <v>0</v>
      </c>
      <c r="D745" s="357">
        <v>0</v>
      </c>
      <c r="E745" s="357">
        <v>0</v>
      </c>
      <c r="F745" s="357">
        <v>0</v>
      </c>
      <c r="G745" s="153">
        <f t="shared" si="11"/>
        <v>17</v>
      </c>
    </row>
    <row r="746" spans="1:7" hidden="1">
      <c r="A746" s="346" t="s">
        <v>8538</v>
      </c>
      <c r="B746" s="151" t="s">
        <v>8303</v>
      </c>
      <c r="C746" s="347">
        <v>0</v>
      </c>
      <c r="D746" s="347">
        <v>0</v>
      </c>
      <c r="E746" s="347">
        <v>0</v>
      </c>
      <c r="F746" s="347">
        <v>0</v>
      </c>
      <c r="G746" s="151">
        <f t="shared" si="11"/>
        <v>13</v>
      </c>
    </row>
    <row r="747" spans="1:7" hidden="1">
      <c r="A747" s="356" t="s">
        <v>9952</v>
      </c>
      <c r="B747" s="153" t="s">
        <v>3322</v>
      </c>
      <c r="C747" s="357">
        <v>0</v>
      </c>
      <c r="D747" s="357">
        <v>0</v>
      </c>
      <c r="E747" s="357">
        <v>0</v>
      </c>
      <c r="F747" s="357">
        <v>0</v>
      </c>
      <c r="G747" s="153">
        <f t="shared" si="11"/>
        <v>17</v>
      </c>
    </row>
    <row r="748" spans="1:7" hidden="1">
      <c r="A748" s="346" t="s">
        <v>8539</v>
      </c>
      <c r="B748" s="151" t="s">
        <v>8307</v>
      </c>
      <c r="C748" s="347">
        <v>0</v>
      </c>
      <c r="D748" s="347">
        <v>0</v>
      </c>
      <c r="E748" s="347">
        <v>0</v>
      </c>
      <c r="F748" s="347">
        <v>0</v>
      </c>
      <c r="G748" s="151">
        <f t="shared" si="11"/>
        <v>13</v>
      </c>
    </row>
    <row r="749" spans="1:7" hidden="1">
      <c r="A749" s="356" t="s">
        <v>9953</v>
      </c>
      <c r="B749" s="153" t="s">
        <v>3322</v>
      </c>
      <c r="C749" s="357">
        <v>0</v>
      </c>
      <c r="D749" s="357">
        <v>0</v>
      </c>
      <c r="E749" s="357">
        <v>0</v>
      </c>
      <c r="F749" s="357">
        <v>0</v>
      </c>
      <c r="G749" s="153">
        <f t="shared" si="11"/>
        <v>17</v>
      </c>
    </row>
    <row r="750" spans="1:7">
      <c r="A750" s="346" t="s">
        <v>2669</v>
      </c>
      <c r="B750" s="151" t="s">
        <v>3323</v>
      </c>
      <c r="C750" s="347">
        <v>5802702.1699999999</v>
      </c>
      <c r="D750" s="347">
        <v>0</v>
      </c>
      <c r="E750" s="347">
        <v>0</v>
      </c>
      <c r="F750" s="347">
        <v>5802702.1699999999</v>
      </c>
      <c r="G750" s="151">
        <f t="shared" si="11"/>
        <v>5</v>
      </c>
    </row>
    <row r="751" spans="1:7">
      <c r="A751" s="346" t="s">
        <v>6661</v>
      </c>
      <c r="B751" s="151" t="s">
        <v>3323</v>
      </c>
      <c r="C751" s="347">
        <v>5802702.1699999999</v>
      </c>
      <c r="D751" s="347">
        <v>0</v>
      </c>
      <c r="E751" s="347">
        <v>0</v>
      </c>
      <c r="F751" s="347">
        <v>5802702.1699999999</v>
      </c>
      <c r="G751" s="151">
        <f t="shared" si="11"/>
        <v>9</v>
      </c>
    </row>
    <row r="752" spans="1:7" hidden="1">
      <c r="A752" s="346" t="s">
        <v>6662</v>
      </c>
      <c r="B752" s="151" t="s">
        <v>777</v>
      </c>
      <c r="C752" s="347">
        <v>0</v>
      </c>
      <c r="D752" s="347">
        <v>0</v>
      </c>
      <c r="E752" s="347">
        <v>0</v>
      </c>
      <c r="F752" s="347">
        <v>0</v>
      </c>
      <c r="G752" s="151">
        <f t="shared" si="11"/>
        <v>13</v>
      </c>
    </row>
    <row r="753" spans="1:7" hidden="1">
      <c r="A753" s="356" t="s">
        <v>3206</v>
      </c>
      <c r="B753" s="153" t="s">
        <v>3323</v>
      </c>
      <c r="C753" s="357">
        <v>0</v>
      </c>
      <c r="D753" s="357">
        <v>0</v>
      </c>
      <c r="E753" s="357">
        <v>0</v>
      </c>
      <c r="F753" s="357">
        <v>0</v>
      </c>
      <c r="G753" s="153">
        <f t="shared" si="11"/>
        <v>17</v>
      </c>
    </row>
    <row r="754" spans="1:7" hidden="1">
      <c r="A754" s="346" t="s">
        <v>7877</v>
      </c>
      <c r="B754" s="151" t="s">
        <v>8303</v>
      </c>
      <c r="C754" s="347">
        <v>0</v>
      </c>
      <c r="D754" s="347">
        <v>0</v>
      </c>
      <c r="E754" s="347">
        <v>0</v>
      </c>
      <c r="F754" s="347">
        <v>0</v>
      </c>
      <c r="G754" s="151">
        <f t="shared" si="11"/>
        <v>13</v>
      </c>
    </row>
    <row r="755" spans="1:7" hidden="1">
      <c r="A755" s="356" t="s">
        <v>8275</v>
      </c>
      <c r="B755" s="153" t="s">
        <v>3323</v>
      </c>
      <c r="C755" s="357">
        <v>0</v>
      </c>
      <c r="D755" s="357">
        <v>0</v>
      </c>
      <c r="E755" s="357">
        <v>0</v>
      </c>
      <c r="F755" s="357">
        <v>0</v>
      </c>
      <c r="G755" s="153">
        <f t="shared" si="11"/>
        <v>17</v>
      </c>
    </row>
    <row r="756" spans="1:7">
      <c r="A756" s="346" t="s">
        <v>7878</v>
      </c>
      <c r="B756" s="151" t="s">
        <v>3202</v>
      </c>
      <c r="C756" s="347">
        <v>5802702.1699999999</v>
      </c>
      <c r="D756" s="347">
        <v>0</v>
      </c>
      <c r="E756" s="347">
        <v>0</v>
      </c>
      <c r="F756" s="347">
        <v>5802702.1699999999</v>
      </c>
      <c r="G756" s="151">
        <f t="shared" si="11"/>
        <v>13</v>
      </c>
    </row>
    <row r="757" spans="1:7">
      <c r="A757" s="356" t="s">
        <v>8257</v>
      </c>
      <c r="B757" s="153" t="s">
        <v>3323</v>
      </c>
      <c r="C757" s="357">
        <v>5802702.1699999999</v>
      </c>
      <c r="D757" s="357">
        <v>0</v>
      </c>
      <c r="E757" s="357">
        <v>0</v>
      </c>
      <c r="F757" s="357">
        <v>5802702.1699999999</v>
      </c>
      <c r="G757" s="153">
        <f t="shared" si="11"/>
        <v>17</v>
      </c>
    </row>
    <row r="758" spans="1:7" hidden="1">
      <c r="A758" s="346" t="s">
        <v>8540</v>
      </c>
      <c r="B758" s="151" t="s">
        <v>8303</v>
      </c>
      <c r="C758" s="347">
        <v>0</v>
      </c>
      <c r="D758" s="347">
        <v>0</v>
      </c>
      <c r="E758" s="347">
        <v>0</v>
      </c>
      <c r="F758" s="347">
        <v>0</v>
      </c>
      <c r="G758" s="151">
        <f t="shared" si="11"/>
        <v>13</v>
      </c>
    </row>
    <row r="759" spans="1:7" hidden="1">
      <c r="A759" s="356" t="s">
        <v>9954</v>
      </c>
      <c r="B759" s="153" t="s">
        <v>3323</v>
      </c>
      <c r="C759" s="357">
        <v>0</v>
      </c>
      <c r="D759" s="357">
        <v>0</v>
      </c>
      <c r="E759" s="357">
        <v>0</v>
      </c>
      <c r="F759" s="357">
        <v>0</v>
      </c>
      <c r="G759" s="153">
        <f t="shared" si="11"/>
        <v>17</v>
      </c>
    </row>
    <row r="760" spans="1:7" hidden="1">
      <c r="A760" s="346" t="s">
        <v>8541</v>
      </c>
      <c r="B760" s="151" t="s">
        <v>8307</v>
      </c>
      <c r="C760" s="347">
        <v>0</v>
      </c>
      <c r="D760" s="347">
        <v>0</v>
      </c>
      <c r="E760" s="347">
        <v>0</v>
      </c>
      <c r="F760" s="347">
        <v>0</v>
      </c>
      <c r="G760" s="151">
        <f t="shared" si="11"/>
        <v>13</v>
      </c>
    </row>
    <row r="761" spans="1:7" hidden="1">
      <c r="A761" s="356" t="s">
        <v>8277</v>
      </c>
      <c r="B761" s="153" t="s">
        <v>3323</v>
      </c>
      <c r="C761" s="357">
        <v>0</v>
      </c>
      <c r="D761" s="357">
        <v>0</v>
      </c>
      <c r="E761" s="357">
        <v>0</v>
      </c>
      <c r="F761" s="357">
        <v>0</v>
      </c>
      <c r="G761" s="153">
        <f t="shared" si="11"/>
        <v>17</v>
      </c>
    </row>
    <row r="762" spans="1:7" hidden="1">
      <c r="A762" s="346" t="s">
        <v>7508</v>
      </c>
      <c r="B762" s="151" t="s">
        <v>3324</v>
      </c>
      <c r="C762" s="347">
        <v>0</v>
      </c>
      <c r="D762" s="347">
        <v>0</v>
      </c>
      <c r="E762" s="347">
        <v>0</v>
      </c>
      <c r="F762" s="347">
        <v>0</v>
      </c>
      <c r="G762" s="151">
        <f t="shared" si="11"/>
        <v>9</v>
      </c>
    </row>
    <row r="763" spans="1:7" hidden="1">
      <c r="A763" s="346" t="s">
        <v>7879</v>
      </c>
      <c r="B763" s="151" t="s">
        <v>777</v>
      </c>
      <c r="C763" s="347">
        <v>0</v>
      </c>
      <c r="D763" s="347">
        <v>0</v>
      </c>
      <c r="E763" s="347">
        <v>0</v>
      </c>
      <c r="F763" s="347">
        <v>0</v>
      </c>
      <c r="G763" s="151">
        <f t="shared" si="11"/>
        <v>13</v>
      </c>
    </row>
    <row r="764" spans="1:7" hidden="1">
      <c r="A764" s="356" t="s">
        <v>4100</v>
      </c>
      <c r="B764" s="153" t="s">
        <v>3324</v>
      </c>
      <c r="C764" s="357">
        <v>0</v>
      </c>
      <c r="D764" s="357">
        <v>0</v>
      </c>
      <c r="E764" s="357">
        <v>0</v>
      </c>
      <c r="F764" s="357">
        <v>0</v>
      </c>
      <c r="G764" s="153">
        <f t="shared" si="11"/>
        <v>17</v>
      </c>
    </row>
    <row r="765" spans="1:7" hidden="1">
      <c r="A765" s="346" t="s">
        <v>8542</v>
      </c>
      <c r="B765" s="151" t="s">
        <v>8303</v>
      </c>
      <c r="C765" s="347">
        <v>0</v>
      </c>
      <c r="D765" s="347">
        <v>0</v>
      </c>
      <c r="E765" s="347">
        <v>0</v>
      </c>
      <c r="F765" s="347">
        <v>0</v>
      </c>
      <c r="G765" s="151">
        <f t="shared" si="11"/>
        <v>13</v>
      </c>
    </row>
    <row r="766" spans="1:7" hidden="1">
      <c r="A766" s="356" t="s">
        <v>9955</v>
      </c>
      <c r="B766" s="153" t="s">
        <v>3324</v>
      </c>
      <c r="C766" s="357">
        <v>0</v>
      </c>
      <c r="D766" s="357">
        <v>0</v>
      </c>
      <c r="E766" s="357">
        <v>0</v>
      </c>
      <c r="F766" s="357">
        <v>0</v>
      </c>
      <c r="G766" s="153">
        <f t="shared" si="11"/>
        <v>17</v>
      </c>
    </row>
    <row r="767" spans="1:7" hidden="1">
      <c r="A767" s="346" t="s">
        <v>8543</v>
      </c>
      <c r="B767" s="151" t="s">
        <v>3202</v>
      </c>
      <c r="C767" s="347">
        <v>0</v>
      </c>
      <c r="D767" s="347">
        <v>0</v>
      </c>
      <c r="E767" s="347">
        <v>0</v>
      </c>
      <c r="F767" s="347">
        <v>0</v>
      </c>
      <c r="G767" s="151">
        <f t="shared" si="11"/>
        <v>13</v>
      </c>
    </row>
    <row r="768" spans="1:7" hidden="1">
      <c r="A768" s="356" t="s">
        <v>9956</v>
      </c>
      <c r="B768" s="153" t="s">
        <v>3324</v>
      </c>
      <c r="C768" s="357">
        <v>0</v>
      </c>
      <c r="D768" s="357">
        <v>0</v>
      </c>
      <c r="E768" s="357">
        <v>0</v>
      </c>
      <c r="F768" s="357">
        <v>0</v>
      </c>
      <c r="G768" s="153">
        <f t="shared" si="11"/>
        <v>17</v>
      </c>
    </row>
    <row r="769" spans="1:7" hidden="1">
      <c r="A769" s="346" t="s">
        <v>8544</v>
      </c>
      <c r="B769" s="151" t="s">
        <v>8303</v>
      </c>
      <c r="C769" s="347">
        <v>0</v>
      </c>
      <c r="D769" s="347">
        <v>0</v>
      </c>
      <c r="E769" s="347">
        <v>0</v>
      </c>
      <c r="F769" s="347">
        <v>0</v>
      </c>
      <c r="G769" s="151">
        <f t="shared" si="11"/>
        <v>13</v>
      </c>
    </row>
    <row r="770" spans="1:7" hidden="1">
      <c r="A770" s="356" t="s">
        <v>9957</v>
      </c>
      <c r="B770" s="153" t="s">
        <v>3324</v>
      </c>
      <c r="C770" s="357">
        <v>0</v>
      </c>
      <c r="D770" s="357">
        <v>0</v>
      </c>
      <c r="E770" s="357">
        <v>0</v>
      </c>
      <c r="F770" s="357">
        <v>0</v>
      </c>
      <c r="G770" s="153">
        <f t="shared" si="11"/>
        <v>17</v>
      </c>
    </row>
    <row r="771" spans="1:7" hidden="1">
      <c r="A771" s="346" t="s">
        <v>8545</v>
      </c>
      <c r="B771" s="151" t="s">
        <v>8307</v>
      </c>
      <c r="C771" s="347">
        <v>0</v>
      </c>
      <c r="D771" s="347">
        <v>0</v>
      </c>
      <c r="E771" s="347">
        <v>0</v>
      </c>
      <c r="F771" s="347">
        <v>0</v>
      </c>
      <c r="G771" s="151">
        <f t="shared" si="11"/>
        <v>13</v>
      </c>
    </row>
    <row r="772" spans="1:7" hidden="1">
      <c r="A772" s="356" t="s">
        <v>9958</v>
      </c>
      <c r="B772" s="153" t="s">
        <v>3324</v>
      </c>
      <c r="C772" s="357">
        <v>0</v>
      </c>
      <c r="D772" s="357">
        <v>0</v>
      </c>
      <c r="E772" s="357">
        <v>0</v>
      </c>
      <c r="F772" s="357">
        <v>0</v>
      </c>
      <c r="G772" s="153">
        <f t="shared" si="11"/>
        <v>17</v>
      </c>
    </row>
    <row r="773" spans="1:7" ht="30" hidden="1">
      <c r="A773" s="346" t="s">
        <v>3325</v>
      </c>
      <c r="B773" s="151" t="s">
        <v>7509</v>
      </c>
      <c r="C773" s="347">
        <v>0</v>
      </c>
      <c r="D773" s="347">
        <v>0</v>
      </c>
      <c r="E773" s="347">
        <v>0</v>
      </c>
      <c r="F773" s="347">
        <v>0</v>
      </c>
      <c r="G773" s="151">
        <f t="shared" si="11"/>
        <v>5</v>
      </c>
    </row>
    <row r="774" spans="1:7" hidden="1">
      <c r="A774" s="346" t="s">
        <v>6663</v>
      </c>
      <c r="B774" s="151" t="s">
        <v>3326</v>
      </c>
      <c r="C774" s="347">
        <v>0</v>
      </c>
      <c r="D774" s="347">
        <v>0</v>
      </c>
      <c r="E774" s="347">
        <v>0</v>
      </c>
      <c r="F774" s="347">
        <v>0</v>
      </c>
      <c r="G774" s="151">
        <f t="shared" si="11"/>
        <v>9</v>
      </c>
    </row>
    <row r="775" spans="1:7" hidden="1">
      <c r="A775" s="346" t="s">
        <v>6664</v>
      </c>
      <c r="B775" s="151" t="s">
        <v>777</v>
      </c>
      <c r="C775" s="347">
        <v>0</v>
      </c>
      <c r="D775" s="347">
        <v>0</v>
      </c>
      <c r="E775" s="347">
        <v>0</v>
      </c>
      <c r="F775" s="347">
        <v>0</v>
      </c>
      <c r="G775" s="151">
        <f t="shared" si="11"/>
        <v>13</v>
      </c>
    </row>
    <row r="776" spans="1:7" hidden="1">
      <c r="A776" s="356" t="s">
        <v>4108</v>
      </c>
      <c r="B776" s="153" t="s">
        <v>3326</v>
      </c>
      <c r="C776" s="357">
        <v>0</v>
      </c>
      <c r="D776" s="357">
        <v>0</v>
      </c>
      <c r="E776" s="357">
        <v>0</v>
      </c>
      <c r="F776" s="357">
        <v>0</v>
      </c>
      <c r="G776" s="153">
        <f t="shared" si="11"/>
        <v>17</v>
      </c>
    </row>
    <row r="777" spans="1:7" hidden="1">
      <c r="A777" s="346" t="s">
        <v>7880</v>
      </c>
      <c r="B777" s="151" t="s">
        <v>8303</v>
      </c>
      <c r="C777" s="347">
        <v>0</v>
      </c>
      <c r="D777" s="347">
        <v>0</v>
      </c>
      <c r="E777" s="347">
        <v>0</v>
      </c>
      <c r="F777" s="347">
        <v>0</v>
      </c>
      <c r="G777" s="151">
        <f t="shared" ref="G777:G840" si="12">LEN(A777)</f>
        <v>13</v>
      </c>
    </row>
    <row r="778" spans="1:7" hidden="1">
      <c r="A778" s="356" t="s">
        <v>9959</v>
      </c>
      <c r="B778" s="153" t="s">
        <v>3326</v>
      </c>
      <c r="C778" s="357">
        <v>0</v>
      </c>
      <c r="D778" s="357">
        <v>0</v>
      </c>
      <c r="E778" s="357">
        <v>0</v>
      </c>
      <c r="F778" s="357">
        <v>0</v>
      </c>
      <c r="G778" s="153">
        <f t="shared" si="12"/>
        <v>17</v>
      </c>
    </row>
    <row r="779" spans="1:7" hidden="1">
      <c r="A779" s="346" t="s">
        <v>7881</v>
      </c>
      <c r="B779" s="151" t="s">
        <v>3202</v>
      </c>
      <c r="C779" s="347">
        <v>0</v>
      </c>
      <c r="D779" s="347">
        <v>0</v>
      </c>
      <c r="E779" s="347">
        <v>0</v>
      </c>
      <c r="F779" s="347">
        <v>0</v>
      </c>
      <c r="G779" s="151">
        <f t="shared" si="12"/>
        <v>13</v>
      </c>
    </row>
    <row r="780" spans="1:7" hidden="1">
      <c r="A780" s="356" t="s">
        <v>9960</v>
      </c>
      <c r="B780" s="153" t="s">
        <v>3326</v>
      </c>
      <c r="C780" s="357">
        <v>0</v>
      </c>
      <c r="D780" s="357">
        <v>0</v>
      </c>
      <c r="E780" s="357">
        <v>0</v>
      </c>
      <c r="F780" s="357">
        <v>0</v>
      </c>
      <c r="G780" s="153">
        <f t="shared" si="12"/>
        <v>17</v>
      </c>
    </row>
    <row r="781" spans="1:7" hidden="1">
      <c r="A781" s="346" t="s">
        <v>7882</v>
      </c>
      <c r="B781" s="151" t="s">
        <v>8303</v>
      </c>
      <c r="C781" s="347">
        <v>0</v>
      </c>
      <c r="D781" s="347">
        <v>0</v>
      </c>
      <c r="E781" s="347">
        <v>0</v>
      </c>
      <c r="F781" s="347">
        <v>0</v>
      </c>
      <c r="G781" s="151">
        <f t="shared" si="12"/>
        <v>13</v>
      </c>
    </row>
    <row r="782" spans="1:7" hidden="1">
      <c r="A782" s="356" t="s">
        <v>9961</v>
      </c>
      <c r="B782" s="153" t="s">
        <v>3326</v>
      </c>
      <c r="C782" s="357">
        <v>0</v>
      </c>
      <c r="D782" s="357">
        <v>0</v>
      </c>
      <c r="E782" s="357">
        <v>0</v>
      </c>
      <c r="F782" s="357">
        <v>0</v>
      </c>
      <c r="G782" s="153">
        <f t="shared" si="12"/>
        <v>17</v>
      </c>
    </row>
    <row r="783" spans="1:7" hidden="1">
      <c r="A783" s="346" t="s">
        <v>7883</v>
      </c>
      <c r="B783" s="151" t="s">
        <v>8307</v>
      </c>
      <c r="C783" s="347">
        <v>0</v>
      </c>
      <c r="D783" s="347">
        <v>0</v>
      </c>
      <c r="E783" s="347">
        <v>0</v>
      </c>
      <c r="F783" s="347">
        <v>0</v>
      </c>
      <c r="G783" s="151">
        <f t="shared" si="12"/>
        <v>13</v>
      </c>
    </row>
    <row r="784" spans="1:7" hidden="1">
      <c r="A784" s="356" t="s">
        <v>9962</v>
      </c>
      <c r="B784" s="153" t="s">
        <v>3326</v>
      </c>
      <c r="C784" s="357">
        <v>0</v>
      </c>
      <c r="D784" s="357">
        <v>0</v>
      </c>
      <c r="E784" s="357">
        <v>0</v>
      </c>
      <c r="F784" s="357">
        <v>0</v>
      </c>
      <c r="G784" s="153">
        <f t="shared" si="12"/>
        <v>17</v>
      </c>
    </row>
    <row r="785" spans="1:7" hidden="1">
      <c r="A785" s="346" t="s">
        <v>7510</v>
      </c>
      <c r="B785" s="151" t="s">
        <v>3327</v>
      </c>
      <c r="C785" s="347">
        <v>0</v>
      </c>
      <c r="D785" s="347">
        <v>0</v>
      </c>
      <c r="E785" s="347">
        <v>0</v>
      </c>
      <c r="F785" s="347">
        <v>0</v>
      </c>
      <c r="G785" s="151">
        <f t="shared" si="12"/>
        <v>9</v>
      </c>
    </row>
    <row r="786" spans="1:7" hidden="1">
      <c r="A786" s="346" t="s">
        <v>7884</v>
      </c>
      <c r="B786" s="151" t="s">
        <v>777</v>
      </c>
      <c r="C786" s="347">
        <v>0</v>
      </c>
      <c r="D786" s="347">
        <v>0</v>
      </c>
      <c r="E786" s="347">
        <v>0</v>
      </c>
      <c r="F786" s="347">
        <v>0</v>
      </c>
      <c r="G786" s="151">
        <f t="shared" si="12"/>
        <v>13</v>
      </c>
    </row>
    <row r="787" spans="1:7" hidden="1">
      <c r="A787" s="356" t="s">
        <v>4116</v>
      </c>
      <c r="B787" s="153" t="s">
        <v>3327</v>
      </c>
      <c r="C787" s="357">
        <v>0</v>
      </c>
      <c r="D787" s="357">
        <v>0</v>
      </c>
      <c r="E787" s="357">
        <v>0</v>
      </c>
      <c r="F787" s="357">
        <v>0</v>
      </c>
      <c r="G787" s="153">
        <f t="shared" si="12"/>
        <v>17</v>
      </c>
    </row>
    <row r="788" spans="1:7" hidden="1">
      <c r="A788" s="346" t="s">
        <v>7885</v>
      </c>
      <c r="B788" s="151" t="s">
        <v>8303</v>
      </c>
      <c r="C788" s="347">
        <v>0</v>
      </c>
      <c r="D788" s="347">
        <v>0</v>
      </c>
      <c r="E788" s="347">
        <v>0</v>
      </c>
      <c r="F788" s="347">
        <v>0</v>
      </c>
      <c r="G788" s="151">
        <f t="shared" si="12"/>
        <v>13</v>
      </c>
    </row>
    <row r="789" spans="1:7" hidden="1">
      <c r="A789" s="356" t="s">
        <v>9963</v>
      </c>
      <c r="B789" s="153" t="s">
        <v>3327</v>
      </c>
      <c r="C789" s="357">
        <v>0</v>
      </c>
      <c r="D789" s="357">
        <v>0</v>
      </c>
      <c r="E789" s="357">
        <v>0</v>
      </c>
      <c r="F789" s="357">
        <v>0</v>
      </c>
      <c r="G789" s="153">
        <f t="shared" si="12"/>
        <v>17</v>
      </c>
    </row>
    <row r="790" spans="1:7" hidden="1">
      <c r="A790" s="346" t="s">
        <v>7886</v>
      </c>
      <c r="B790" s="151" t="s">
        <v>3202</v>
      </c>
      <c r="C790" s="347">
        <v>0</v>
      </c>
      <c r="D790" s="347">
        <v>0</v>
      </c>
      <c r="E790" s="347">
        <v>0</v>
      </c>
      <c r="F790" s="347">
        <v>0</v>
      </c>
      <c r="G790" s="151">
        <f t="shared" si="12"/>
        <v>13</v>
      </c>
    </row>
    <row r="791" spans="1:7" hidden="1">
      <c r="A791" s="356" t="s">
        <v>9964</v>
      </c>
      <c r="B791" s="153" t="s">
        <v>3327</v>
      </c>
      <c r="C791" s="357">
        <v>0</v>
      </c>
      <c r="D791" s="357">
        <v>0</v>
      </c>
      <c r="E791" s="357">
        <v>0</v>
      </c>
      <c r="F791" s="357">
        <v>0</v>
      </c>
      <c r="G791" s="153">
        <f t="shared" si="12"/>
        <v>17</v>
      </c>
    </row>
    <row r="792" spans="1:7" hidden="1">
      <c r="A792" s="346" t="s">
        <v>8546</v>
      </c>
      <c r="B792" s="151" t="s">
        <v>8303</v>
      </c>
      <c r="C792" s="347">
        <v>0</v>
      </c>
      <c r="D792" s="347">
        <v>0</v>
      </c>
      <c r="E792" s="347">
        <v>0</v>
      </c>
      <c r="F792" s="347">
        <v>0</v>
      </c>
      <c r="G792" s="151">
        <f t="shared" si="12"/>
        <v>13</v>
      </c>
    </row>
    <row r="793" spans="1:7" hidden="1">
      <c r="A793" s="356" t="s">
        <v>9965</v>
      </c>
      <c r="B793" s="153" t="s">
        <v>3327</v>
      </c>
      <c r="C793" s="357">
        <v>0</v>
      </c>
      <c r="D793" s="357">
        <v>0</v>
      </c>
      <c r="E793" s="357">
        <v>0</v>
      </c>
      <c r="F793" s="357">
        <v>0</v>
      </c>
      <c r="G793" s="153">
        <f t="shared" si="12"/>
        <v>17</v>
      </c>
    </row>
    <row r="794" spans="1:7" hidden="1">
      <c r="A794" s="346" t="s">
        <v>8547</v>
      </c>
      <c r="B794" s="151" t="s">
        <v>8307</v>
      </c>
      <c r="C794" s="347">
        <v>0</v>
      </c>
      <c r="D794" s="347">
        <v>0</v>
      </c>
      <c r="E794" s="347">
        <v>0</v>
      </c>
      <c r="F794" s="347">
        <v>0</v>
      </c>
      <c r="G794" s="151">
        <f t="shared" si="12"/>
        <v>13</v>
      </c>
    </row>
    <row r="795" spans="1:7" hidden="1">
      <c r="A795" s="356" t="s">
        <v>9966</v>
      </c>
      <c r="B795" s="153" t="s">
        <v>3327</v>
      </c>
      <c r="C795" s="357">
        <v>0</v>
      </c>
      <c r="D795" s="357">
        <v>0</v>
      </c>
      <c r="E795" s="357">
        <v>0</v>
      </c>
      <c r="F795" s="357">
        <v>0</v>
      </c>
      <c r="G795" s="153">
        <f t="shared" si="12"/>
        <v>17</v>
      </c>
    </row>
    <row r="796" spans="1:7" hidden="1">
      <c r="A796" s="346" t="s">
        <v>6665</v>
      </c>
      <c r="B796" s="151" t="s">
        <v>3328</v>
      </c>
      <c r="C796" s="347">
        <v>0</v>
      </c>
      <c r="D796" s="347">
        <v>0</v>
      </c>
      <c r="E796" s="347">
        <v>0</v>
      </c>
      <c r="F796" s="347">
        <v>0</v>
      </c>
      <c r="G796" s="151">
        <f t="shared" si="12"/>
        <v>9</v>
      </c>
    </row>
    <row r="797" spans="1:7" hidden="1">
      <c r="A797" s="346" t="s">
        <v>6617</v>
      </c>
      <c r="B797" s="151" t="s">
        <v>777</v>
      </c>
      <c r="C797" s="347">
        <v>0</v>
      </c>
      <c r="D797" s="347">
        <v>0</v>
      </c>
      <c r="E797" s="347">
        <v>0</v>
      </c>
      <c r="F797" s="347">
        <v>0</v>
      </c>
      <c r="G797" s="151">
        <f t="shared" si="12"/>
        <v>13</v>
      </c>
    </row>
    <row r="798" spans="1:7" hidden="1">
      <c r="A798" s="356" t="s">
        <v>4124</v>
      </c>
      <c r="B798" s="153" t="s">
        <v>3328</v>
      </c>
      <c r="C798" s="357">
        <v>0</v>
      </c>
      <c r="D798" s="357">
        <v>0</v>
      </c>
      <c r="E798" s="357">
        <v>0</v>
      </c>
      <c r="F798" s="357">
        <v>0</v>
      </c>
      <c r="G798" s="153">
        <f t="shared" si="12"/>
        <v>17</v>
      </c>
    </row>
    <row r="799" spans="1:7" hidden="1">
      <c r="A799" s="346" t="s">
        <v>7887</v>
      </c>
      <c r="B799" s="151" t="s">
        <v>8303</v>
      </c>
      <c r="C799" s="347">
        <v>0</v>
      </c>
      <c r="D799" s="347">
        <v>0</v>
      </c>
      <c r="E799" s="347">
        <v>0</v>
      </c>
      <c r="F799" s="347">
        <v>0</v>
      </c>
      <c r="G799" s="151">
        <f t="shared" si="12"/>
        <v>13</v>
      </c>
    </row>
    <row r="800" spans="1:7" hidden="1">
      <c r="A800" s="356" t="s">
        <v>9967</v>
      </c>
      <c r="B800" s="153" t="s">
        <v>3328</v>
      </c>
      <c r="C800" s="357">
        <v>0</v>
      </c>
      <c r="D800" s="357">
        <v>0</v>
      </c>
      <c r="E800" s="357">
        <v>0</v>
      </c>
      <c r="F800" s="357">
        <v>0</v>
      </c>
      <c r="G800" s="153">
        <f t="shared" si="12"/>
        <v>17</v>
      </c>
    </row>
    <row r="801" spans="1:7" hidden="1">
      <c r="A801" s="346" t="s">
        <v>8548</v>
      </c>
      <c r="B801" s="151" t="s">
        <v>3202</v>
      </c>
      <c r="C801" s="347">
        <v>0</v>
      </c>
      <c r="D801" s="347">
        <v>0</v>
      </c>
      <c r="E801" s="347">
        <v>0</v>
      </c>
      <c r="F801" s="347">
        <v>0</v>
      </c>
      <c r="G801" s="151">
        <f t="shared" si="12"/>
        <v>13</v>
      </c>
    </row>
    <row r="802" spans="1:7" hidden="1">
      <c r="A802" s="356" t="s">
        <v>9968</v>
      </c>
      <c r="B802" s="153" t="s">
        <v>3328</v>
      </c>
      <c r="C802" s="357">
        <v>0</v>
      </c>
      <c r="D802" s="357">
        <v>0</v>
      </c>
      <c r="E802" s="357">
        <v>0</v>
      </c>
      <c r="F802" s="357">
        <v>0</v>
      </c>
      <c r="G802" s="153">
        <f t="shared" si="12"/>
        <v>17</v>
      </c>
    </row>
    <row r="803" spans="1:7" hidden="1">
      <c r="A803" s="346" t="s">
        <v>8549</v>
      </c>
      <c r="B803" s="151" t="s">
        <v>8303</v>
      </c>
      <c r="C803" s="347">
        <v>0</v>
      </c>
      <c r="D803" s="347">
        <v>0</v>
      </c>
      <c r="E803" s="347">
        <v>0</v>
      </c>
      <c r="F803" s="347">
        <v>0</v>
      </c>
      <c r="G803" s="151">
        <f t="shared" si="12"/>
        <v>13</v>
      </c>
    </row>
    <row r="804" spans="1:7" hidden="1">
      <c r="A804" s="356" t="s">
        <v>9969</v>
      </c>
      <c r="B804" s="153" t="s">
        <v>3328</v>
      </c>
      <c r="C804" s="357">
        <v>0</v>
      </c>
      <c r="D804" s="357">
        <v>0</v>
      </c>
      <c r="E804" s="357">
        <v>0</v>
      </c>
      <c r="F804" s="357">
        <v>0</v>
      </c>
      <c r="G804" s="153">
        <f t="shared" si="12"/>
        <v>17</v>
      </c>
    </row>
    <row r="805" spans="1:7" hidden="1">
      <c r="A805" s="346" t="s">
        <v>8550</v>
      </c>
      <c r="B805" s="151" t="s">
        <v>8307</v>
      </c>
      <c r="C805" s="347">
        <v>0</v>
      </c>
      <c r="D805" s="347">
        <v>0</v>
      </c>
      <c r="E805" s="347">
        <v>0</v>
      </c>
      <c r="F805" s="347">
        <v>0</v>
      </c>
      <c r="G805" s="151">
        <f t="shared" si="12"/>
        <v>13</v>
      </c>
    </row>
    <row r="806" spans="1:7" hidden="1">
      <c r="A806" s="356" t="s">
        <v>9970</v>
      </c>
      <c r="B806" s="153" t="s">
        <v>3328</v>
      </c>
      <c r="C806" s="357">
        <v>0</v>
      </c>
      <c r="D806" s="357">
        <v>0</v>
      </c>
      <c r="E806" s="357">
        <v>0</v>
      </c>
      <c r="F806" s="357">
        <v>0</v>
      </c>
      <c r="G806" s="153">
        <f t="shared" si="12"/>
        <v>17</v>
      </c>
    </row>
    <row r="807" spans="1:7" hidden="1">
      <c r="A807" s="346" t="s">
        <v>7511</v>
      </c>
      <c r="B807" s="151" t="s">
        <v>3329</v>
      </c>
      <c r="C807" s="347">
        <v>0</v>
      </c>
      <c r="D807" s="347">
        <v>0</v>
      </c>
      <c r="E807" s="347">
        <v>0</v>
      </c>
      <c r="F807" s="347">
        <v>0</v>
      </c>
      <c r="G807" s="151">
        <f t="shared" si="12"/>
        <v>9</v>
      </c>
    </row>
    <row r="808" spans="1:7" hidden="1">
      <c r="A808" s="346" t="s">
        <v>7888</v>
      </c>
      <c r="B808" s="151" t="s">
        <v>777</v>
      </c>
      <c r="C808" s="347">
        <v>0</v>
      </c>
      <c r="D808" s="347">
        <v>0</v>
      </c>
      <c r="E808" s="347">
        <v>0</v>
      </c>
      <c r="F808" s="347">
        <v>0</v>
      </c>
      <c r="G808" s="151">
        <f t="shared" si="12"/>
        <v>13</v>
      </c>
    </row>
    <row r="809" spans="1:7" hidden="1">
      <c r="A809" s="356" t="s">
        <v>4132</v>
      </c>
      <c r="B809" s="153" t="s">
        <v>3329</v>
      </c>
      <c r="C809" s="357">
        <v>0</v>
      </c>
      <c r="D809" s="357">
        <v>0</v>
      </c>
      <c r="E809" s="357">
        <v>0</v>
      </c>
      <c r="F809" s="357">
        <v>0</v>
      </c>
      <c r="G809" s="153">
        <f t="shared" si="12"/>
        <v>17</v>
      </c>
    </row>
    <row r="810" spans="1:7" hidden="1">
      <c r="A810" s="346" t="s">
        <v>8551</v>
      </c>
      <c r="B810" s="151" t="s">
        <v>8303</v>
      </c>
      <c r="C810" s="347">
        <v>0</v>
      </c>
      <c r="D810" s="347">
        <v>0</v>
      </c>
      <c r="E810" s="347">
        <v>0</v>
      </c>
      <c r="F810" s="347">
        <v>0</v>
      </c>
      <c r="G810" s="151">
        <f t="shared" si="12"/>
        <v>13</v>
      </c>
    </row>
    <row r="811" spans="1:7" hidden="1">
      <c r="A811" s="356" t="s">
        <v>9971</v>
      </c>
      <c r="B811" s="153" t="s">
        <v>3329</v>
      </c>
      <c r="C811" s="357">
        <v>0</v>
      </c>
      <c r="D811" s="357">
        <v>0</v>
      </c>
      <c r="E811" s="357">
        <v>0</v>
      </c>
      <c r="F811" s="357">
        <v>0</v>
      </c>
      <c r="G811" s="153">
        <f t="shared" si="12"/>
        <v>17</v>
      </c>
    </row>
    <row r="812" spans="1:7" hidden="1">
      <c r="A812" s="346" t="s">
        <v>8552</v>
      </c>
      <c r="B812" s="151" t="s">
        <v>3202</v>
      </c>
      <c r="C812" s="347">
        <v>0</v>
      </c>
      <c r="D812" s="347">
        <v>0</v>
      </c>
      <c r="E812" s="347">
        <v>0</v>
      </c>
      <c r="F812" s="347">
        <v>0</v>
      </c>
      <c r="G812" s="151">
        <f t="shared" si="12"/>
        <v>13</v>
      </c>
    </row>
    <row r="813" spans="1:7" hidden="1">
      <c r="A813" s="356" t="s">
        <v>9972</v>
      </c>
      <c r="B813" s="153" t="s">
        <v>3329</v>
      </c>
      <c r="C813" s="357">
        <v>0</v>
      </c>
      <c r="D813" s="357">
        <v>0</v>
      </c>
      <c r="E813" s="357">
        <v>0</v>
      </c>
      <c r="F813" s="357">
        <v>0</v>
      </c>
      <c r="G813" s="153">
        <f t="shared" si="12"/>
        <v>17</v>
      </c>
    </row>
    <row r="814" spans="1:7" hidden="1">
      <c r="A814" s="346" t="s">
        <v>8553</v>
      </c>
      <c r="B814" s="151" t="s">
        <v>8303</v>
      </c>
      <c r="C814" s="347">
        <v>0</v>
      </c>
      <c r="D814" s="347">
        <v>0</v>
      </c>
      <c r="E814" s="347">
        <v>0</v>
      </c>
      <c r="F814" s="347">
        <v>0</v>
      </c>
      <c r="G814" s="151">
        <f t="shared" si="12"/>
        <v>13</v>
      </c>
    </row>
    <row r="815" spans="1:7" hidden="1">
      <c r="A815" s="356" t="s">
        <v>9973</v>
      </c>
      <c r="B815" s="153" t="s">
        <v>3329</v>
      </c>
      <c r="C815" s="357">
        <v>0</v>
      </c>
      <c r="D815" s="357">
        <v>0</v>
      </c>
      <c r="E815" s="357">
        <v>0</v>
      </c>
      <c r="F815" s="357">
        <v>0</v>
      </c>
      <c r="G815" s="153">
        <f t="shared" si="12"/>
        <v>17</v>
      </c>
    </row>
    <row r="816" spans="1:7" hidden="1">
      <c r="A816" s="346" t="s">
        <v>8554</v>
      </c>
      <c r="B816" s="151" t="s">
        <v>8307</v>
      </c>
      <c r="C816" s="347">
        <v>0</v>
      </c>
      <c r="D816" s="347">
        <v>0</v>
      </c>
      <c r="E816" s="347">
        <v>0</v>
      </c>
      <c r="F816" s="347">
        <v>0</v>
      </c>
      <c r="G816" s="151">
        <f t="shared" si="12"/>
        <v>13</v>
      </c>
    </row>
    <row r="817" spans="1:7" hidden="1">
      <c r="A817" s="356" t="s">
        <v>9974</v>
      </c>
      <c r="B817" s="153" t="s">
        <v>3329</v>
      </c>
      <c r="C817" s="357">
        <v>0</v>
      </c>
      <c r="D817" s="357">
        <v>0</v>
      </c>
      <c r="E817" s="357">
        <v>0</v>
      </c>
      <c r="F817" s="357">
        <v>0</v>
      </c>
      <c r="G817" s="153">
        <f t="shared" si="12"/>
        <v>17</v>
      </c>
    </row>
    <row r="818" spans="1:7" ht="30" hidden="1">
      <c r="A818" s="346" t="s">
        <v>7512</v>
      </c>
      <c r="B818" s="151" t="s">
        <v>169</v>
      </c>
      <c r="C818" s="347">
        <v>0</v>
      </c>
      <c r="D818" s="347">
        <v>0</v>
      </c>
      <c r="E818" s="347">
        <v>0</v>
      </c>
      <c r="F818" s="347">
        <v>0</v>
      </c>
      <c r="G818" s="151">
        <f t="shared" si="12"/>
        <v>9</v>
      </c>
    </row>
    <row r="819" spans="1:7" hidden="1">
      <c r="A819" s="346" t="s">
        <v>7889</v>
      </c>
      <c r="B819" s="151" t="s">
        <v>777</v>
      </c>
      <c r="C819" s="347">
        <v>0</v>
      </c>
      <c r="D819" s="347">
        <v>0</v>
      </c>
      <c r="E819" s="347">
        <v>0</v>
      </c>
      <c r="F819" s="347">
        <v>0</v>
      </c>
      <c r="G819" s="151">
        <f t="shared" si="12"/>
        <v>13</v>
      </c>
    </row>
    <row r="820" spans="1:7" ht="30" hidden="1">
      <c r="A820" s="356" t="s">
        <v>4140</v>
      </c>
      <c r="B820" s="153" t="s">
        <v>169</v>
      </c>
      <c r="C820" s="357">
        <v>0</v>
      </c>
      <c r="D820" s="357">
        <v>0</v>
      </c>
      <c r="E820" s="357">
        <v>0</v>
      </c>
      <c r="F820" s="357">
        <v>0</v>
      </c>
      <c r="G820" s="153">
        <f t="shared" si="12"/>
        <v>17</v>
      </c>
    </row>
    <row r="821" spans="1:7" hidden="1">
      <c r="A821" s="346" t="s">
        <v>8555</v>
      </c>
      <c r="B821" s="151" t="s">
        <v>8303</v>
      </c>
      <c r="C821" s="347">
        <v>0</v>
      </c>
      <c r="D821" s="347">
        <v>0</v>
      </c>
      <c r="E821" s="347">
        <v>0</v>
      </c>
      <c r="F821" s="347">
        <v>0</v>
      </c>
      <c r="G821" s="151">
        <f t="shared" si="12"/>
        <v>13</v>
      </c>
    </row>
    <row r="822" spans="1:7" ht="30" hidden="1">
      <c r="A822" s="356" t="s">
        <v>9975</v>
      </c>
      <c r="B822" s="153" t="s">
        <v>169</v>
      </c>
      <c r="C822" s="357">
        <v>0</v>
      </c>
      <c r="D822" s="357">
        <v>0</v>
      </c>
      <c r="E822" s="357">
        <v>0</v>
      </c>
      <c r="F822" s="357">
        <v>0</v>
      </c>
      <c r="G822" s="153">
        <f t="shared" si="12"/>
        <v>17</v>
      </c>
    </row>
    <row r="823" spans="1:7" hidden="1">
      <c r="A823" s="346" t="s">
        <v>8556</v>
      </c>
      <c r="B823" s="151" t="s">
        <v>3202</v>
      </c>
      <c r="C823" s="347">
        <v>0</v>
      </c>
      <c r="D823" s="347">
        <v>0</v>
      </c>
      <c r="E823" s="347">
        <v>0</v>
      </c>
      <c r="F823" s="347">
        <v>0</v>
      </c>
      <c r="G823" s="151">
        <f t="shared" si="12"/>
        <v>13</v>
      </c>
    </row>
    <row r="824" spans="1:7" ht="30" hidden="1">
      <c r="A824" s="356" t="s">
        <v>9976</v>
      </c>
      <c r="B824" s="153" t="s">
        <v>169</v>
      </c>
      <c r="C824" s="357">
        <v>0</v>
      </c>
      <c r="D824" s="357">
        <v>0</v>
      </c>
      <c r="E824" s="357">
        <v>0</v>
      </c>
      <c r="F824" s="357">
        <v>0</v>
      </c>
      <c r="G824" s="153">
        <f t="shared" si="12"/>
        <v>17</v>
      </c>
    </row>
    <row r="825" spans="1:7" hidden="1">
      <c r="A825" s="346" t="s">
        <v>8557</v>
      </c>
      <c r="B825" s="151" t="s">
        <v>8303</v>
      </c>
      <c r="C825" s="347">
        <v>0</v>
      </c>
      <c r="D825" s="347">
        <v>0</v>
      </c>
      <c r="E825" s="347">
        <v>0</v>
      </c>
      <c r="F825" s="347">
        <v>0</v>
      </c>
      <c r="G825" s="151">
        <f t="shared" si="12"/>
        <v>13</v>
      </c>
    </row>
    <row r="826" spans="1:7" ht="30" hidden="1">
      <c r="A826" s="356" t="s">
        <v>9977</v>
      </c>
      <c r="B826" s="153" t="s">
        <v>169</v>
      </c>
      <c r="C826" s="357">
        <v>0</v>
      </c>
      <c r="D826" s="357">
        <v>0</v>
      </c>
      <c r="E826" s="357">
        <v>0</v>
      </c>
      <c r="F826" s="357">
        <v>0</v>
      </c>
      <c r="G826" s="153">
        <f t="shared" si="12"/>
        <v>17</v>
      </c>
    </row>
    <row r="827" spans="1:7" hidden="1">
      <c r="A827" s="346" t="s">
        <v>8558</v>
      </c>
      <c r="B827" s="151" t="s">
        <v>8307</v>
      </c>
      <c r="C827" s="347">
        <v>0</v>
      </c>
      <c r="D827" s="347">
        <v>0</v>
      </c>
      <c r="E827" s="347">
        <v>0</v>
      </c>
      <c r="F827" s="347">
        <v>0</v>
      </c>
      <c r="G827" s="151">
        <f t="shared" si="12"/>
        <v>13</v>
      </c>
    </row>
    <row r="828" spans="1:7" ht="30" hidden="1">
      <c r="A828" s="356" t="s">
        <v>9978</v>
      </c>
      <c r="B828" s="153" t="s">
        <v>169</v>
      </c>
      <c r="C828" s="357">
        <v>0</v>
      </c>
      <c r="D828" s="357">
        <v>0</v>
      </c>
      <c r="E828" s="357">
        <v>0</v>
      </c>
      <c r="F828" s="357">
        <v>0</v>
      </c>
      <c r="G828" s="153">
        <f t="shared" si="12"/>
        <v>17</v>
      </c>
    </row>
    <row r="829" spans="1:7">
      <c r="A829" s="346" t="s">
        <v>3189</v>
      </c>
      <c r="B829" s="151" t="s">
        <v>7513</v>
      </c>
      <c r="C829" s="347">
        <v>1681474.3800000001</v>
      </c>
      <c r="D829" s="347">
        <v>0</v>
      </c>
      <c r="E829" s="347">
        <v>0</v>
      </c>
      <c r="F829" s="347">
        <v>1681474.3800000001</v>
      </c>
      <c r="G829" s="151">
        <f t="shared" si="12"/>
        <v>5</v>
      </c>
    </row>
    <row r="830" spans="1:7" hidden="1">
      <c r="A830" s="346" t="s">
        <v>7514</v>
      </c>
      <c r="B830" s="151" t="s">
        <v>3330</v>
      </c>
      <c r="C830" s="347">
        <v>0</v>
      </c>
      <c r="D830" s="347">
        <v>0</v>
      </c>
      <c r="E830" s="347">
        <v>0</v>
      </c>
      <c r="F830" s="347">
        <v>0</v>
      </c>
      <c r="G830" s="151">
        <f t="shared" si="12"/>
        <v>9</v>
      </c>
    </row>
    <row r="831" spans="1:7" hidden="1">
      <c r="A831" s="346" t="s">
        <v>7890</v>
      </c>
      <c r="B831" s="151" t="s">
        <v>777</v>
      </c>
      <c r="C831" s="347">
        <v>0</v>
      </c>
      <c r="D831" s="347">
        <v>0</v>
      </c>
      <c r="E831" s="347">
        <v>0</v>
      </c>
      <c r="F831" s="347">
        <v>0</v>
      </c>
      <c r="G831" s="151">
        <f t="shared" si="12"/>
        <v>13</v>
      </c>
    </row>
    <row r="832" spans="1:7" hidden="1">
      <c r="A832" s="356" t="s">
        <v>4148</v>
      </c>
      <c r="B832" s="153" t="s">
        <v>3330</v>
      </c>
      <c r="C832" s="357">
        <v>0</v>
      </c>
      <c r="D832" s="357">
        <v>0</v>
      </c>
      <c r="E832" s="357">
        <v>0</v>
      </c>
      <c r="F832" s="357">
        <v>0</v>
      </c>
      <c r="G832" s="153">
        <f t="shared" si="12"/>
        <v>17</v>
      </c>
    </row>
    <row r="833" spans="1:7" hidden="1">
      <c r="A833" s="346" t="s">
        <v>8559</v>
      </c>
      <c r="B833" s="151" t="s">
        <v>8303</v>
      </c>
      <c r="C833" s="347">
        <v>0</v>
      </c>
      <c r="D833" s="347">
        <v>0</v>
      </c>
      <c r="E833" s="347">
        <v>0</v>
      </c>
      <c r="F833" s="347">
        <v>0</v>
      </c>
      <c r="G833" s="151">
        <f t="shared" si="12"/>
        <v>13</v>
      </c>
    </row>
    <row r="834" spans="1:7" hidden="1">
      <c r="A834" s="356" t="s">
        <v>9979</v>
      </c>
      <c r="B834" s="153" t="s">
        <v>3330</v>
      </c>
      <c r="C834" s="357">
        <v>0</v>
      </c>
      <c r="D834" s="357">
        <v>0</v>
      </c>
      <c r="E834" s="357">
        <v>0</v>
      </c>
      <c r="F834" s="357">
        <v>0</v>
      </c>
      <c r="G834" s="153">
        <f t="shared" si="12"/>
        <v>17</v>
      </c>
    </row>
    <row r="835" spans="1:7" hidden="1">
      <c r="A835" s="346" t="s">
        <v>8560</v>
      </c>
      <c r="B835" s="151" t="s">
        <v>3202</v>
      </c>
      <c r="C835" s="347">
        <v>0</v>
      </c>
      <c r="D835" s="347">
        <v>0</v>
      </c>
      <c r="E835" s="347">
        <v>0</v>
      </c>
      <c r="F835" s="347">
        <v>0</v>
      </c>
      <c r="G835" s="151">
        <f t="shared" si="12"/>
        <v>13</v>
      </c>
    </row>
    <row r="836" spans="1:7" hidden="1">
      <c r="A836" s="356" t="s">
        <v>9980</v>
      </c>
      <c r="B836" s="153" t="s">
        <v>3330</v>
      </c>
      <c r="C836" s="357">
        <v>0</v>
      </c>
      <c r="D836" s="357">
        <v>0</v>
      </c>
      <c r="E836" s="357">
        <v>0</v>
      </c>
      <c r="F836" s="357">
        <v>0</v>
      </c>
      <c r="G836" s="153">
        <f t="shared" si="12"/>
        <v>17</v>
      </c>
    </row>
    <row r="837" spans="1:7" hidden="1">
      <c r="A837" s="346" t="s">
        <v>8561</v>
      </c>
      <c r="B837" s="151" t="s">
        <v>8303</v>
      </c>
      <c r="C837" s="347">
        <v>0</v>
      </c>
      <c r="D837" s="347">
        <v>0</v>
      </c>
      <c r="E837" s="347">
        <v>0</v>
      </c>
      <c r="F837" s="347">
        <v>0</v>
      </c>
      <c r="G837" s="151">
        <f t="shared" si="12"/>
        <v>13</v>
      </c>
    </row>
    <row r="838" spans="1:7" hidden="1">
      <c r="A838" s="356" t="s">
        <v>9981</v>
      </c>
      <c r="B838" s="153" t="s">
        <v>3330</v>
      </c>
      <c r="C838" s="357">
        <v>0</v>
      </c>
      <c r="D838" s="357">
        <v>0</v>
      </c>
      <c r="E838" s="357">
        <v>0</v>
      </c>
      <c r="F838" s="357">
        <v>0</v>
      </c>
      <c r="G838" s="153">
        <f t="shared" si="12"/>
        <v>17</v>
      </c>
    </row>
    <row r="839" spans="1:7" hidden="1">
      <c r="A839" s="346" t="s">
        <v>8562</v>
      </c>
      <c r="B839" s="151" t="s">
        <v>8307</v>
      </c>
      <c r="C839" s="347">
        <v>0</v>
      </c>
      <c r="D839" s="347">
        <v>0</v>
      </c>
      <c r="E839" s="347">
        <v>0</v>
      </c>
      <c r="F839" s="347">
        <v>0</v>
      </c>
      <c r="G839" s="151">
        <f t="shared" si="12"/>
        <v>13</v>
      </c>
    </row>
    <row r="840" spans="1:7" hidden="1">
      <c r="A840" s="356" t="s">
        <v>9982</v>
      </c>
      <c r="B840" s="153" t="s">
        <v>3330</v>
      </c>
      <c r="C840" s="357">
        <v>0</v>
      </c>
      <c r="D840" s="357">
        <v>0</v>
      </c>
      <c r="E840" s="357">
        <v>0</v>
      </c>
      <c r="F840" s="357">
        <v>0</v>
      </c>
      <c r="G840" s="153">
        <f t="shared" si="12"/>
        <v>17</v>
      </c>
    </row>
    <row r="841" spans="1:7" hidden="1">
      <c r="A841" s="346" t="s">
        <v>7515</v>
      </c>
      <c r="B841" s="151" t="s">
        <v>3331</v>
      </c>
      <c r="C841" s="347">
        <v>0</v>
      </c>
      <c r="D841" s="347">
        <v>0</v>
      </c>
      <c r="E841" s="347">
        <v>0</v>
      </c>
      <c r="F841" s="347">
        <v>0</v>
      </c>
      <c r="G841" s="151">
        <f t="shared" ref="G841:G904" si="13">LEN(A841)</f>
        <v>9</v>
      </c>
    </row>
    <row r="842" spans="1:7" hidden="1">
      <c r="A842" s="346" t="s">
        <v>7891</v>
      </c>
      <c r="B842" s="151" t="s">
        <v>777</v>
      </c>
      <c r="C842" s="347">
        <v>0</v>
      </c>
      <c r="D842" s="347">
        <v>0</v>
      </c>
      <c r="E842" s="347">
        <v>0</v>
      </c>
      <c r="F842" s="347">
        <v>0</v>
      </c>
      <c r="G842" s="151">
        <f t="shared" si="13"/>
        <v>13</v>
      </c>
    </row>
    <row r="843" spans="1:7" hidden="1">
      <c r="A843" s="356" t="s">
        <v>4156</v>
      </c>
      <c r="B843" s="153" t="s">
        <v>3331</v>
      </c>
      <c r="C843" s="357">
        <v>0</v>
      </c>
      <c r="D843" s="357">
        <v>0</v>
      </c>
      <c r="E843" s="357">
        <v>0</v>
      </c>
      <c r="F843" s="357">
        <v>0</v>
      </c>
      <c r="G843" s="153">
        <f t="shared" si="13"/>
        <v>17</v>
      </c>
    </row>
    <row r="844" spans="1:7" hidden="1">
      <c r="A844" s="346" t="s">
        <v>7892</v>
      </c>
      <c r="B844" s="151" t="s">
        <v>8303</v>
      </c>
      <c r="C844" s="347">
        <v>0</v>
      </c>
      <c r="D844" s="347">
        <v>0</v>
      </c>
      <c r="E844" s="347">
        <v>0</v>
      </c>
      <c r="F844" s="347">
        <v>0</v>
      </c>
      <c r="G844" s="151">
        <f t="shared" si="13"/>
        <v>13</v>
      </c>
    </row>
    <row r="845" spans="1:7" hidden="1">
      <c r="A845" s="356" t="s">
        <v>9983</v>
      </c>
      <c r="B845" s="153" t="s">
        <v>3331</v>
      </c>
      <c r="C845" s="357">
        <v>0</v>
      </c>
      <c r="D845" s="357">
        <v>0</v>
      </c>
      <c r="E845" s="357">
        <v>0</v>
      </c>
      <c r="F845" s="357">
        <v>0</v>
      </c>
      <c r="G845" s="153">
        <f t="shared" si="13"/>
        <v>17</v>
      </c>
    </row>
    <row r="846" spans="1:7" hidden="1">
      <c r="A846" s="346" t="s">
        <v>8563</v>
      </c>
      <c r="B846" s="151" t="s">
        <v>3202</v>
      </c>
      <c r="C846" s="347">
        <v>0</v>
      </c>
      <c r="D846" s="347">
        <v>0</v>
      </c>
      <c r="E846" s="347">
        <v>0</v>
      </c>
      <c r="F846" s="347">
        <v>0</v>
      </c>
      <c r="G846" s="151">
        <f t="shared" si="13"/>
        <v>13</v>
      </c>
    </row>
    <row r="847" spans="1:7" hidden="1">
      <c r="A847" s="356" t="s">
        <v>9984</v>
      </c>
      <c r="B847" s="153" t="s">
        <v>3331</v>
      </c>
      <c r="C847" s="357">
        <v>0</v>
      </c>
      <c r="D847" s="357">
        <v>0</v>
      </c>
      <c r="E847" s="357">
        <v>0</v>
      </c>
      <c r="F847" s="357">
        <v>0</v>
      </c>
      <c r="G847" s="153">
        <f t="shared" si="13"/>
        <v>17</v>
      </c>
    </row>
    <row r="848" spans="1:7" hidden="1">
      <c r="A848" s="346" t="s">
        <v>8564</v>
      </c>
      <c r="B848" s="151" t="s">
        <v>8303</v>
      </c>
      <c r="C848" s="347">
        <v>0</v>
      </c>
      <c r="D848" s="347">
        <v>0</v>
      </c>
      <c r="E848" s="347">
        <v>0</v>
      </c>
      <c r="F848" s="347">
        <v>0</v>
      </c>
      <c r="G848" s="151">
        <f t="shared" si="13"/>
        <v>13</v>
      </c>
    </row>
    <row r="849" spans="1:7" hidden="1">
      <c r="A849" s="356" t="s">
        <v>9985</v>
      </c>
      <c r="B849" s="153" t="s">
        <v>3331</v>
      </c>
      <c r="C849" s="357">
        <v>0</v>
      </c>
      <c r="D849" s="357">
        <v>0</v>
      </c>
      <c r="E849" s="357">
        <v>0</v>
      </c>
      <c r="F849" s="357">
        <v>0</v>
      </c>
      <c r="G849" s="153">
        <f t="shared" si="13"/>
        <v>17</v>
      </c>
    </row>
    <row r="850" spans="1:7" hidden="1">
      <c r="A850" s="346" t="s">
        <v>8565</v>
      </c>
      <c r="B850" s="151" t="s">
        <v>8307</v>
      </c>
      <c r="C850" s="347">
        <v>0</v>
      </c>
      <c r="D850" s="347">
        <v>0</v>
      </c>
      <c r="E850" s="347">
        <v>0</v>
      </c>
      <c r="F850" s="347">
        <v>0</v>
      </c>
      <c r="G850" s="151">
        <f t="shared" si="13"/>
        <v>13</v>
      </c>
    </row>
    <row r="851" spans="1:7" hidden="1">
      <c r="A851" s="356" t="s">
        <v>9986</v>
      </c>
      <c r="B851" s="153" t="s">
        <v>3331</v>
      </c>
      <c r="C851" s="357">
        <v>0</v>
      </c>
      <c r="D851" s="357">
        <v>0</v>
      </c>
      <c r="E851" s="357">
        <v>0</v>
      </c>
      <c r="F851" s="357">
        <v>0</v>
      </c>
      <c r="G851" s="153">
        <f t="shared" si="13"/>
        <v>17</v>
      </c>
    </row>
    <row r="852" spans="1:7" ht="30">
      <c r="A852" s="346" t="s">
        <v>6666</v>
      </c>
      <c r="B852" s="151" t="s">
        <v>3332</v>
      </c>
      <c r="C852" s="347">
        <v>1681474.3800000001</v>
      </c>
      <c r="D852" s="347">
        <v>0</v>
      </c>
      <c r="E852" s="347">
        <v>0</v>
      </c>
      <c r="F852" s="347">
        <v>1681474.3800000001</v>
      </c>
      <c r="G852" s="151">
        <f t="shared" si="13"/>
        <v>9</v>
      </c>
    </row>
    <row r="853" spans="1:7" hidden="1">
      <c r="A853" s="346" t="s">
        <v>6667</v>
      </c>
      <c r="B853" s="151" t="s">
        <v>777</v>
      </c>
      <c r="C853" s="347">
        <v>0</v>
      </c>
      <c r="D853" s="347">
        <v>0</v>
      </c>
      <c r="E853" s="347">
        <v>0</v>
      </c>
      <c r="F853" s="347">
        <v>0</v>
      </c>
      <c r="G853" s="151">
        <f t="shared" si="13"/>
        <v>13</v>
      </c>
    </row>
    <row r="854" spans="1:7" ht="30" hidden="1">
      <c r="A854" s="356" t="s">
        <v>4164</v>
      </c>
      <c r="B854" s="153" t="s">
        <v>3332</v>
      </c>
      <c r="C854" s="357">
        <v>0</v>
      </c>
      <c r="D854" s="357">
        <v>0</v>
      </c>
      <c r="E854" s="357">
        <v>0</v>
      </c>
      <c r="F854" s="357">
        <v>0</v>
      </c>
      <c r="G854" s="153">
        <f t="shared" si="13"/>
        <v>17</v>
      </c>
    </row>
    <row r="855" spans="1:7" hidden="1">
      <c r="A855" s="346" t="s">
        <v>7893</v>
      </c>
      <c r="B855" s="151" t="s">
        <v>8303</v>
      </c>
      <c r="C855" s="347">
        <v>0</v>
      </c>
      <c r="D855" s="347">
        <v>0</v>
      </c>
      <c r="E855" s="347">
        <v>0</v>
      </c>
      <c r="F855" s="347">
        <v>0</v>
      </c>
      <c r="G855" s="151">
        <f t="shared" si="13"/>
        <v>13</v>
      </c>
    </row>
    <row r="856" spans="1:7" ht="30" hidden="1">
      <c r="A856" s="356" t="s">
        <v>9987</v>
      </c>
      <c r="B856" s="153" t="s">
        <v>3332</v>
      </c>
      <c r="C856" s="357">
        <v>0</v>
      </c>
      <c r="D856" s="357">
        <v>0</v>
      </c>
      <c r="E856" s="357">
        <v>0</v>
      </c>
      <c r="F856" s="357">
        <v>0</v>
      </c>
      <c r="G856" s="153">
        <f t="shared" si="13"/>
        <v>17</v>
      </c>
    </row>
    <row r="857" spans="1:7">
      <c r="A857" s="346" t="s">
        <v>7894</v>
      </c>
      <c r="B857" s="151" t="s">
        <v>3202</v>
      </c>
      <c r="C857" s="347">
        <v>1681474.3800000001</v>
      </c>
      <c r="D857" s="347">
        <v>0</v>
      </c>
      <c r="E857" s="347">
        <v>0</v>
      </c>
      <c r="F857" s="347">
        <v>1681474.3800000001</v>
      </c>
      <c r="G857" s="151">
        <f t="shared" si="13"/>
        <v>13</v>
      </c>
    </row>
    <row r="858" spans="1:7" ht="30">
      <c r="A858" s="356" t="s">
        <v>8258</v>
      </c>
      <c r="B858" s="153" t="s">
        <v>3332</v>
      </c>
      <c r="C858" s="357">
        <v>1681474.3800000001</v>
      </c>
      <c r="D858" s="357">
        <v>0</v>
      </c>
      <c r="E858" s="357">
        <v>0</v>
      </c>
      <c r="F858" s="357">
        <v>1681474.3800000001</v>
      </c>
      <c r="G858" s="153">
        <f t="shared" si="13"/>
        <v>17</v>
      </c>
    </row>
    <row r="859" spans="1:7" hidden="1">
      <c r="A859" s="346" t="s">
        <v>8566</v>
      </c>
      <c r="B859" s="151" t="s">
        <v>8303</v>
      </c>
      <c r="C859" s="347">
        <v>0</v>
      </c>
      <c r="D859" s="347">
        <v>0</v>
      </c>
      <c r="E859" s="347">
        <v>0</v>
      </c>
      <c r="F859" s="347">
        <v>0</v>
      </c>
      <c r="G859" s="151">
        <f t="shared" si="13"/>
        <v>13</v>
      </c>
    </row>
    <row r="860" spans="1:7" ht="30" hidden="1">
      <c r="A860" s="356" t="s">
        <v>9988</v>
      </c>
      <c r="B860" s="153" t="s">
        <v>3332</v>
      </c>
      <c r="C860" s="357">
        <v>0</v>
      </c>
      <c r="D860" s="357">
        <v>0</v>
      </c>
      <c r="E860" s="357">
        <v>0</v>
      </c>
      <c r="F860" s="357">
        <v>0</v>
      </c>
      <c r="G860" s="153">
        <f t="shared" si="13"/>
        <v>17</v>
      </c>
    </row>
    <row r="861" spans="1:7" hidden="1">
      <c r="A861" s="346" t="s">
        <v>8567</v>
      </c>
      <c r="B861" s="151" t="s">
        <v>8307</v>
      </c>
      <c r="C861" s="347">
        <v>0</v>
      </c>
      <c r="D861" s="347">
        <v>0</v>
      </c>
      <c r="E861" s="347">
        <v>0</v>
      </c>
      <c r="F861" s="347">
        <v>0</v>
      </c>
      <c r="G861" s="151">
        <f t="shared" si="13"/>
        <v>13</v>
      </c>
    </row>
    <row r="862" spans="1:7" ht="30" hidden="1">
      <c r="A862" s="356" t="s">
        <v>9989</v>
      </c>
      <c r="B862" s="153" t="s">
        <v>3332</v>
      </c>
      <c r="C862" s="357">
        <v>0</v>
      </c>
      <c r="D862" s="357">
        <v>0</v>
      </c>
      <c r="E862" s="357">
        <v>0</v>
      </c>
      <c r="F862" s="357">
        <v>0</v>
      </c>
      <c r="G862" s="153">
        <f t="shared" si="13"/>
        <v>17</v>
      </c>
    </row>
    <row r="863" spans="1:7">
      <c r="A863" s="346" t="s">
        <v>2670</v>
      </c>
      <c r="B863" s="151" t="s">
        <v>7516</v>
      </c>
      <c r="C863" s="347">
        <v>4001706.23</v>
      </c>
      <c r="D863" s="347">
        <v>0</v>
      </c>
      <c r="E863" s="347">
        <v>0</v>
      </c>
      <c r="F863" s="347">
        <v>4001706.23</v>
      </c>
      <c r="G863" s="151">
        <f t="shared" si="13"/>
        <v>5</v>
      </c>
    </row>
    <row r="864" spans="1:7" hidden="1">
      <c r="A864" s="346" t="s">
        <v>7517</v>
      </c>
      <c r="B864" s="151" t="s">
        <v>181</v>
      </c>
      <c r="C864" s="347">
        <v>0</v>
      </c>
      <c r="D864" s="347">
        <v>0</v>
      </c>
      <c r="E864" s="347">
        <v>0</v>
      </c>
      <c r="F864" s="347">
        <v>0</v>
      </c>
      <c r="G864" s="151">
        <f t="shared" si="13"/>
        <v>9</v>
      </c>
    </row>
    <row r="865" spans="1:7" hidden="1">
      <c r="A865" s="346" t="s">
        <v>7895</v>
      </c>
      <c r="B865" s="151" t="s">
        <v>777</v>
      </c>
      <c r="C865" s="347">
        <v>0</v>
      </c>
      <c r="D865" s="347">
        <v>0</v>
      </c>
      <c r="E865" s="347">
        <v>0</v>
      </c>
      <c r="F865" s="347">
        <v>0</v>
      </c>
      <c r="G865" s="151">
        <f t="shared" si="13"/>
        <v>13</v>
      </c>
    </row>
    <row r="866" spans="1:7" hidden="1">
      <c r="A866" s="356" t="s">
        <v>4171</v>
      </c>
      <c r="B866" s="153" t="s">
        <v>181</v>
      </c>
      <c r="C866" s="357">
        <v>0</v>
      </c>
      <c r="D866" s="357">
        <v>0</v>
      </c>
      <c r="E866" s="357">
        <v>0</v>
      </c>
      <c r="F866" s="357">
        <v>0</v>
      </c>
      <c r="G866" s="153">
        <f t="shared" si="13"/>
        <v>17</v>
      </c>
    </row>
    <row r="867" spans="1:7" hidden="1">
      <c r="A867" s="346" t="s">
        <v>7896</v>
      </c>
      <c r="B867" s="151" t="s">
        <v>8303</v>
      </c>
      <c r="C867" s="347">
        <v>0</v>
      </c>
      <c r="D867" s="347">
        <v>0</v>
      </c>
      <c r="E867" s="347">
        <v>0</v>
      </c>
      <c r="F867" s="347">
        <v>0</v>
      </c>
      <c r="G867" s="151">
        <f t="shared" si="13"/>
        <v>13</v>
      </c>
    </row>
    <row r="868" spans="1:7" hidden="1">
      <c r="A868" s="356" t="s">
        <v>9990</v>
      </c>
      <c r="B868" s="153" t="s">
        <v>181</v>
      </c>
      <c r="C868" s="357">
        <v>0</v>
      </c>
      <c r="D868" s="357">
        <v>0</v>
      </c>
      <c r="E868" s="357">
        <v>0</v>
      </c>
      <c r="F868" s="357">
        <v>0</v>
      </c>
      <c r="G868" s="153">
        <f t="shared" si="13"/>
        <v>17</v>
      </c>
    </row>
    <row r="869" spans="1:7" hidden="1">
      <c r="A869" s="346" t="s">
        <v>7897</v>
      </c>
      <c r="B869" s="151" t="s">
        <v>3202</v>
      </c>
      <c r="C869" s="347">
        <v>0</v>
      </c>
      <c r="D869" s="347">
        <v>0</v>
      </c>
      <c r="E869" s="347">
        <v>0</v>
      </c>
      <c r="F869" s="347">
        <v>0</v>
      </c>
      <c r="G869" s="151">
        <f t="shared" si="13"/>
        <v>13</v>
      </c>
    </row>
    <row r="870" spans="1:7" hidden="1">
      <c r="A870" s="356" t="s">
        <v>9991</v>
      </c>
      <c r="B870" s="153" t="s">
        <v>181</v>
      </c>
      <c r="C870" s="357">
        <v>0</v>
      </c>
      <c r="D870" s="357">
        <v>0</v>
      </c>
      <c r="E870" s="357">
        <v>0</v>
      </c>
      <c r="F870" s="357">
        <v>0</v>
      </c>
      <c r="G870" s="153">
        <f t="shared" si="13"/>
        <v>17</v>
      </c>
    </row>
    <row r="871" spans="1:7" hidden="1">
      <c r="A871" s="346" t="s">
        <v>8568</v>
      </c>
      <c r="B871" s="151" t="s">
        <v>8303</v>
      </c>
      <c r="C871" s="347">
        <v>0</v>
      </c>
      <c r="D871" s="347">
        <v>0</v>
      </c>
      <c r="E871" s="347">
        <v>0</v>
      </c>
      <c r="F871" s="347">
        <v>0</v>
      </c>
      <c r="G871" s="151">
        <f t="shared" si="13"/>
        <v>13</v>
      </c>
    </row>
    <row r="872" spans="1:7" hidden="1">
      <c r="A872" s="356" t="s">
        <v>9992</v>
      </c>
      <c r="B872" s="153" t="s">
        <v>181</v>
      </c>
      <c r="C872" s="357">
        <v>0</v>
      </c>
      <c r="D872" s="357">
        <v>0</v>
      </c>
      <c r="E872" s="357">
        <v>0</v>
      </c>
      <c r="F872" s="357">
        <v>0</v>
      </c>
      <c r="G872" s="153">
        <f t="shared" si="13"/>
        <v>17</v>
      </c>
    </row>
    <row r="873" spans="1:7" hidden="1">
      <c r="A873" s="346" t="s">
        <v>8569</v>
      </c>
      <c r="B873" s="151" t="s">
        <v>8307</v>
      </c>
      <c r="C873" s="347">
        <v>0</v>
      </c>
      <c r="D873" s="347">
        <v>0</v>
      </c>
      <c r="E873" s="347">
        <v>0</v>
      </c>
      <c r="F873" s="347">
        <v>0</v>
      </c>
      <c r="G873" s="151">
        <f t="shared" si="13"/>
        <v>13</v>
      </c>
    </row>
    <row r="874" spans="1:7" hidden="1">
      <c r="A874" s="356" t="s">
        <v>9993</v>
      </c>
      <c r="B874" s="153" t="s">
        <v>181</v>
      </c>
      <c r="C874" s="357">
        <v>0</v>
      </c>
      <c r="D874" s="357">
        <v>0</v>
      </c>
      <c r="E874" s="357">
        <v>0</v>
      </c>
      <c r="F874" s="357">
        <v>0</v>
      </c>
      <c r="G874" s="153">
        <f t="shared" si="13"/>
        <v>17</v>
      </c>
    </row>
    <row r="875" spans="1:7" hidden="1">
      <c r="A875" s="346" t="s">
        <v>7518</v>
      </c>
      <c r="B875" s="151" t="s">
        <v>3333</v>
      </c>
      <c r="C875" s="347">
        <v>0</v>
      </c>
      <c r="D875" s="347">
        <v>0</v>
      </c>
      <c r="E875" s="347">
        <v>0</v>
      </c>
      <c r="F875" s="347">
        <v>0</v>
      </c>
      <c r="G875" s="151">
        <f t="shared" si="13"/>
        <v>9</v>
      </c>
    </row>
    <row r="876" spans="1:7" hidden="1">
      <c r="A876" s="346" t="s">
        <v>7898</v>
      </c>
      <c r="B876" s="151" t="s">
        <v>777</v>
      </c>
      <c r="C876" s="347">
        <v>0</v>
      </c>
      <c r="D876" s="347">
        <v>0</v>
      </c>
      <c r="E876" s="347">
        <v>0</v>
      </c>
      <c r="F876" s="347">
        <v>0</v>
      </c>
      <c r="G876" s="151">
        <f t="shared" si="13"/>
        <v>13</v>
      </c>
    </row>
    <row r="877" spans="1:7" hidden="1">
      <c r="A877" s="356" t="s">
        <v>4179</v>
      </c>
      <c r="B877" s="153" t="s">
        <v>3333</v>
      </c>
      <c r="C877" s="357">
        <v>0</v>
      </c>
      <c r="D877" s="357">
        <v>0</v>
      </c>
      <c r="E877" s="357">
        <v>0</v>
      </c>
      <c r="F877" s="357">
        <v>0</v>
      </c>
      <c r="G877" s="153">
        <f t="shared" si="13"/>
        <v>17</v>
      </c>
    </row>
    <row r="878" spans="1:7" hidden="1">
      <c r="A878" s="346" t="s">
        <v>8570</v>
      </c>
      <c r="B878" s="151" t="s">
        <v>8303</v>
      </c>
      <c r="C878" s="347">
        <v>0</v>
      </c>
      <c r="D878" s="347">
        <v>0</v>
      </c>
      <c r="E878" s="347">
        <v>0</v>
      </c>
      <c r="F878" s="347">
        <v>0</v>
      </c>
      <c r="G878" s="151">
        <f t="shared" si="13"/>
        <v>13</v>
      </c>
    </row>
    <row r="879" spans="1:7" hidden="1">
      <c r="A879" s="356" t="s">
        <v>9994</v>
      </c>
      <c r="B879" s="153" t="s">
        <v>3333</v>
      </c>
      <c r="C879" s="357">
        <v>0</v>
      </c>
      <c r="D879" s="357">
        <v>0</v>
      </c>
      <c r="E879" s="357">
        <v>0</v>
      </c>
      <c r="F879" s="357">
        <v>0</v>
      </c>
      <c r="G879" s="153">
        <f t="shared" si="13"/>
        <v>17</v>
      </c>
    </row>
    <row r="880" spans="1:7" hidden="1">
      <c r="A880" s="346" t="s">
        <v>8571</v>
      </c>
      <c r="B880" s="151" t="s">
        <v>3202</v>
      </c>
      <c r="C880" s="347">
        <v>0</v>
      </c>
      <c r="D880" s="347">
        <v>0</v>
      </c>
      <c r="E880" s="347">
        <v>0</v>
      </c>
      <c r="F880" s="347">
        <v>0</v>
      </c>
      <c r="G880" s="151">
        <f t="shared" si="13"/>
        <v>13</v>
      </c>
    </row>
    <row r="881" spans="1:7" hidden="1">
      <c r="A881" s="356" t="s">
        <v>9995</v>
      </c>
      <c r="B881" s="153" t="s">
        <v>3333</v>
      </c>
      <c r="C881" s="357">
        <v>0</v>
      </c>
      <c r="D881" s="357">
        <v>0</v>
      </c>
      <c r="E881" s="357">
        <v>0</v>
      </c>
      <c r="F881" s="357">
        <v>0</v>
      </c>
      <c r="G881" s="153">
        <f t="shared" si="13"/>
        <v>17</v>
      </c>
    </row>
    <row r="882" spans="1:7" hidden="1">
      <c r="A882" s="346" t="s">
        <v>8572</v>
      </c>
      <c r="B882" s="151" t="s">
        <v>8303</v>
      </c>
      <c r="C882" s="347">
        <v>0</v>
      </c>
      <c r="D882" s="347">
        <v>0</v>
      </c>
      <c r="E882" s="347">
        <v>0</v>
      </c>
      <c r="F882" s="347">
        <v>0</v>
      </c>
      <c r="G882" s="151">
        <f t="shared" si="13"/>
        <v>13</v>
      </c>
    </row>
    <row r="883" spans="1:7" hidden="1">
      <c r="A883" s="356" t="s">
        <v>9996</v>
      </c>
      <c r="B883" s="153" t="s">
        <v>3333</v>
      </c>
      <c r="C883" s="357">
        <v>0</v>
      </c>
      <c r="D883" s="357">
        <v>0</v>
      </c>
      <c r="E883" s="357">
        <v>0</v>
      </c>
      <c r="F883" s="357">
        <v>0</v>
      </c>
      <c r="G883" s="153">
        <f t="shared" si="13"/>
        <v>17</v>
      </c>
    </row>
    <row r="884" spans="1:7" hidden="1">
      <c r="A884" s="346" t="s">
        <v>8573</v>
      </c>
      <c r="B884" s="151" t="s">
        <v>8307</v>
      </c>
      <c r="C884" s="347">
        <v>0</v>
      </c>
      <c r="D884" s="347">
        <v>0</v>
      </c>
      <c r="E884" s="347">
        <v>0</v>
      </c>
      <c r="F884" s="347">
        <v>0</v>
      </c>
      <c r="G884" s="151">
        <f t="shared" si="13"/>
        <v>13</v>
      </c>
    </row>
    <row r="885" spans="1:7" hidden="1">
      <c r="A885" s="356" t="s">
        <v>9997</v>
      </c>
      <c r="B885" s="153" t="s">
        <v>3333</v>
      </c>
      <c r="C885" s="357">
        <v>0</v>
      </c>
      <c r="D885" s="357">
        <v>0</v>
      </c>
      <c r="E885" s="357">
        <v>0</v>
      </c>
      <c r="F885" s="357">
        <v>0</v>
      </c>
      <c r="G885" s="153">
        <f t="shared" si="13"/>
        <v>17</v>
      </c>
    </row>
    <row r="886" spans="1:7" ht="45" hidden="1">
      <c r="A886" s="346" t="s">
        <v>7519</v>
      </c>
      <c r="B886" s="151" t="s">
        <v>8574</v>
      </c>
      <c r="C886" s="347">
        <v>0</v>
      </c>
      <c r="D886" s="347">
        <v>0</v>
      </c>
      <c r="E886" s="347">
        <v>0</v>
      </c>
      <c r="F886" s="347">
        <v>0</v>
      </c>
      <c r="G886" s="151">
        <f t="shared" si="13"/>
        <v>9</v>
      </c>
    </row>
    <row r="887" spans="1:7" hidden="1">
      <c r="A887" s="346" t="s">
        <v>7899</v>
      </c>
      <c r="B887" s="151" t="s">
        <v>777</v>
      </c>
      <c r="C887" s="347">
        <v>0</v>
      </c>
      <c r="D887" s="347">
        <v>0</v>
      </c>
      <c r="E887" s="347">
        <v>0</v>
      </c>
      <c r="F887" s="347">
        <v>0</v>
      </c>
      <c r="G887" s="151">
        <f t="shared" si="13"/>
        <v>13</v>
      </c>
    </row>
    <row r="888" spans="1:7" ht="45" hidden="1">
      <c r="A888" s="356" t="s">
        <v>4187</v>
      </c>
      <c r="B888" s="153" t="s">
        <v>8574</v>
      </c>
      <c r="C888" s="357">
        <v>0</v>
      </c>
      <c r="D888" s="357">
        <v>0</v>
      </c>
      <c r="E888" s="357">
        <v>0</v>
      </c>
      <c r="F888" s="357">
        <v>0</v>
      </c>
      <c r="G888" s="153">
        <f t="shared" si="13"/>
        <v>17</v>
      </c>
    </row>
    <row r="889" spans="1:7" hidden="1">
      <c r="A889" s="346" t="s">
        <v>7900</v>
      </c>
      <c r="B889" s="151" t="s">
        <v>8303</v>
      </c>
      <c r="C889" s="347">
        <v>0</v>
      </c>
      <c r="D889" s="347">
        <v>0</v>
      </c>
      <c r="E889" s="347">
        <v>0</v>
      </c>
      <c r="F889" s="347">
        <v>0</v>
      </c>
      <c r="G889" s="151">
        <f t="shared" si="13"/>
        <v>13</v>
      </c>
    </row>
    <row r="890" spans="1:7" ht="45" hidden="1">
      <c r="A890" s="356" t="s">
        <v>9998</v>
      </c>
      <c r="B890" s="153" t="s">
        <v>8574</v>
      </c>
      <c r="C890" s="357">
        <v>0</v>
      </c>
      <c r="D890" s="357">
        <v>0</v>
      </c>
      <c r="E890" s="357">
        <v>0</v>
      </c>
      <c r="F890" s="357">
        <v>0</v>
      </c>
      <c r="G890" s="153">
        <f t="shared" si="13"/>
        <v>17</v>
      </c>
    </row>
    <row r="891" spans="1:7" hidden="1">
      <c r="A891" s="346" t="s">
        <v>7901</v>
      </c>
      <c r="B891" s="151" t="s">
        <v>3202</v>
      </c>
      <c r="C891" s="347">
        <v>0</v>
      </c>
      <c r="D891" s="347">
        <v>0</v>
      </c>
      <c r="E891" s="347">
        <v>0</v>
      </c>
      <c r="F891" s="347">
        <v>0</v>
      </c>
      <c r="G891" s="151">
        <f t="shared" si="13"/>
        <v>13</v>
      </c>
    </row>
    <row r="892" spans="1:7" ht="45" hidden="1">
      <c r="A892" s="356" t="s">
        <v>9999</v>
      </c>
      <c r="B892" s="153" t="s">
        <v>8574</v>
      </c>
      <c r="C892" s="357">
        <v>0</v>
      </c>
      <c r="D892" s="357">
        <v>0</v>
      </c>
      <c r="E892" s="357">
        <v>0</v>
      </c>
      <c r="F892" s="357">
        <v>0</v>
      </c>
      <c r="G892" s="153">
        <f t="shared" si="13"/>
        <v>17</v>
      </c>
    </row>
    <row r="893" spans="1:7" hidden="1">
      <c r="A893" s="346" t="s">
        <v>8575</v>
      </c>
      <c r="B893" s="151" t="s">
        <v>8303</v>
      </c>
      <c r="C893" s="347">
        <v>0</v>
      </c>
      <c r="D893" s="347">
        <v>0</v>
      </c>
      <c r="E893" s="347">
        <v>0</v>
      </c>
      <c r="F893" s="347">
        <v>0</v>
      </c>
      <c r="G893" s="151">
        <f t="shared" si="13"/>
        <v>13</v>
      </c>
    </row>
    <row r="894" spans="1:7" ht="45" hidden="1">
      <c r="A894" s="356" t="s">
        <v>10000</v>
      </c>
      <c r="B894" s="153" t="s">
        <v>8574</v>
      </c>
      <c r="C894" s="357">
        <v>0</v>
      </c>
      <c r="D894" s="357">
        <v>0</v>
      </c>
      <c r="E894" s="357">
        <v>0</v>
      </c>
      <c r="F894" s="357">
        <v>0</v>
      </c>
      <c r="G894" s="153">
        <f t="shared" si="13"/>
        <v>17</v>
      </c>
    </row>
    <row r="895" spans="1:7" hidden="1">
      <c r="A895" s="346" t="s">
        <v>8576</v>
      </c>
      <c r="B895" s="151" t="s">
        <v>8307</v>
      </c>
      <c r="C895" s="347">
        <v>0</v>
      </c>
      <c r="D895" s="347">
        <v>0</v>
      </c>
      <c r="E895" s="347">
        <v>0</v>
      </c>
      <c r="F895" s="347">
        <v>0</v>
      </c>
      <c r="G895" s="151">
        <f t="shared" si="13"/>
        <v>13</v>
      </c>
    </row>
    <row r="896" spans="1:7" ht="45" hidden="1">
      <c r="A896" s="356" t="s">
        <v>10001</v>
      </c>
      <c r="B896" s="153" t="s">
        <v>8574</v>
      </c>
      <c r="C896" s="357">
        <v>0</v>
      </c>
      <c r="D896" s="357">
        <v>0</v>
      </c>
      <c r="E896" s="357">
        <v>0</v>
      </c>
      <c r="F896" s="357">
        <v>0</v>
      </c>
      <c r="G896" s="153">
        <f t="shared" si="13"/>
        <v>17</v>
      </c>
    </row>
    <row r="897" spans="1:7" ht="30" hidden="1">
      <c r="A897" s="346" t="s">
        <v>6668</v>
      </c>
      <c r="B897" s="151" t="s">
        <v>3335</v>
      </c>
      <c r="C897" s="347">
        <v>0</v>
      </c>
      <c r="D897" s="347">
        <v>0</v>
      </c>
      <c r="E897" s="347">
        <v>0</v>
      </c>
      <c r="F897" s="347">
        <v>0</v>
      </c>
      <c r="G897" s="151">
        <f t="shared" si="13"/>
        <v>9</v>
      </c>
    </row>
    <row r="898" spans="1:7" hidden="1">
      <c r="A898" s="346" t="s">
        <v>6618</v>
      </c>
      <c r="B898" s="151" t="s">
        <v>777</v>
      </c>
      <c r="C898" s="347">
        <v>0</v>
      </c>
      <c r="D898" s="347">
        <v>0</v>
      </c>
      <c r="E898" s="347">
        <v>0</v>
      </c>
      <c r="F898" s="347">
        <v>0</v>
      </c>
      <c r="G898" s="151">
        <f t="shared" si="13"/>
        <v>13</v>
      </c>
    </row>
    <row r="899" spans="1:7" ht="30" hidden="1">
      <c r="A899" s="356" t="s">
        <v>4195</v>
      </c>
      <c r="B899" s="153" t="s">
        <v>3335</v>
      </c>
      <c r="C899" s="357">
        <v>0</v>
      </c>
      <c r="D899" s="357">
        <v>0</v>
      </c>
      <c r="E899" s="357">
        <v>0</v>
      </c>
      <c r="F899" s="357">
        <v>0</v>
      </c>
      <c r="G899" s="153">
        <f t="shared" si="13"/>
        <v>17</v>
      </c>
    </row>
    <row r="900" spans="1:7" hidden="1">
      <c r="A900" s="346" t="s">
        <v>8577</v>
      </c>
      <c r="B900" s="151" t="s">
        <v>8303</v>
      </c>
      <c r="C900" s="347">
        <v>0</v>
      </c>
      <c r="D900" s="347">
        <v>0</v>
      </c>
      <c r="E900" s="347">
        <v>0</v>
      </c>
      <c r="F900" s="347">
        <v>0</v>
      </c>
      <c r="G900" s="151">
        <f t="shared" si="13"/>
        <v>13</v>
      </c>
    </row>
    <row r="901" spans="1:7" ht="30" hidden="1">
      <c r="A901" s="356" t="s">
        <v>10002</v>
      </c>
      <c r="B901" s="153" t="s">
        <v>3335</v>
      </c>
      <c r="C901" s="357">
        <v>0</v>
      </c>
      <c r="D901" s="357">
        <v>0</v>
      </c>
      <c r="E901" s="357">
        <v>0</v>
      </c>
      <c r="F901" s="357">
        <v>0</v>
      </c>
      <c r="G901" s="153">
        <f t="shared" si="13"/>
        <v>17</v>
      </c>
    </row>
    <row r="902" spans="1:7" hidden="1">
      <c r="A902" s="346" t="s">
        <v>8578</v>
      </c>
      <c r="B902" s="151" t="s">
        <v>3202</v>
      </c>
      <c r="C902" s="347">
        <v>0</v>
      </c>
      <c r="D902" s="347">
        <v>0</v>
      </c>
      <c r="E902" s="347">
        <v>0</v>
      </c>
      <c r="F902" s="347">
        <v>0</v>
      </c>
      <c r="G902" s="151">
        <f t="shared" si="13"/>
        <v>13</v>
      </c>
    </row>
    <row r="903" spans="1:7" ht="30" hidden="1">
      <c r="A903" s="356" t="s">
        <v>10003</v>
      </c>
      <c r="B903" s="153" t="s">
        <v>3335</v>
      </c>
      <c r="C903" s="357">
        <v>0</v>
      </c>
      <c r="D903" s="357">
        <v>0</v>
      </c>
      <c r="E903" s="357">
        <v>0</v>
      </c>
      <c r="F903" s="357">
        <v>0</v>
      </c>
      <c r="G903" s="153">
        <f t="shared" si="13"/>
        <v>17</v>
      </c>
    </row>
    <row r="904" spans="1:7" hidden="1">
      <c r="A904" s="346" t="s">
        <v>8579</v>
      </c>
      <c r="B904" s="151" t="s">
        <v>8303</v>
      </c>
      <c r="C904" s="347">
        <v>0</v>
      </c>
      <c r="D904" s="347">
        <v>0</v>
      </c>
      <c r="E904" s="347">
        <v>0</v>
      </c>
      <c r="F904" s="347">
        <v>0</v>
      </c>
      <c r="G904" s="151">
        <f t="shared" si="13"/>
        <v>13</v>
      </c>
    </row>
    <row r="905" spans="1:7" ht="30" hidden="1">
      <c r="A905" s="356" t="s">
        <v>10004</v>
      </c>
      <c r="B905" s="153" t="s">
        <v>3335</v>
      </c>
      <c r="C905" s="357">
        <v>0</v>
      </c>
      <c r="D905" s="357">
        <v>0</v>
      </c>
      <c r="E905" s="357">
        <v>0</v>
      </c>
      <c r="F905" s="357">
        <v>0</v>
      </c>
      <c r="G905" s="153">
        <f t="shared" ref="G905:G968" si="14">LEN(A905)</f>
        <v>17</v>
      </c>
    </row>
    <row r="906" spans="1:7" hidden="1">
      <c r="A906" s="346" t="s">
        <v>8580</v>
      </c>
      <c r="B906" s="151" t="s">
        <v>8307</v>
      </c>
      <c r="C906" s="347">
        <v>0</v>
      </c>
      <c r="D906" s="347">
        <v>0</v>
      </c>
      <c r="E906" s="347">
        <v>0</v>
      </c>
      <c r="F906" s="347">
        <v>0</v>
      </c>
      <c r="G906" s="151">
        <f t="shared" si="14"/>
        <v>13</v>
      </c>
    </row>
    <row r="907" spans="1:7" ht="30" hidden="1">
      <c r="A907" s="356" t="s">
        <v>10005</v>
      </c>
      <c r="B907" s="153" t="s">
        <v>3335</v>
      </c>
      <c r="C907" s="357">
        <v>0</v>
      </c>
      <c r="D907" s="357">
        <v>0</v>
      </c>
      <c r="E907" s="357">
        <v>0</v>
      </c>
      <c r="F907" s="357">
        <v>0</v>
      </c>
      <c r="G907" s="153">
        <f t="shared" si="14"/>
        <v>17</v>
      </c>
    </row>
    <row r="908" spans="1:7" ht="30" hidden="1">
      <c r="A908" s="346" t="s">
        <v>7520</v>
      </c>
      <c r="B908" s="151" t="s">
        <v>3336</v>
      </c>
      <c r="C908" s="347">
        <v>0</v>
      </c>
      <c r="D908" s="347">
        <v>0</v>
      </c>
      <c r="E908" s="347">
        <v>0</v>
      </c>
      <c r="F908" s="347">
        <v>0</v>
      </c>
      <c r="G908" s="151">
        <f t="shared" si="14"/>
        <v>9</v>
      </c>
    </row>
    <row r="909" spans="1:7" hidden="1">
      <c r="A909" s="346" t="s">
        <v>7902</v>
      </c>
      <c r="B909" s="151" t="s">
        <v>777</v>
      </c>
      <c r="C909" s="347">
        <v>0</v>
      </c>
      <c r="D909" s="347">
        <v>0</v>
      </c>
      <c r="E909" s="347">
        <v>0</v>
      </c>
      <c r="F909" s="347">
        <v>0</v>
      </c>
      <c r="G909" s="151">
        <f t="shared" si="14"/>
        <v>13</v>
      </c>
    </row>
    <row r="910" spans="1:7" ht="30" hidden="1">
      <c r="A910" s="356" t="s">
        <v>4203</v>
      </c>
      <c r="B910" s="153" t="s">
        <v>3336</v>
      </c>
      <c r="C910" s="357">
        <v>0</v>
      </c>
      <c r="D910" s="357">
        <v>0</v>
      </c>
      <c r="E910" s="357">
        <v>0</v>
      </c>
      <c r="F910" s="357">
        <v>0</v>
      </c>
      <c r="G910" s="153">
        <f t="shared" si="14"/>
        <v>17</v>
      </c>
    </row>
    <row r="911" spans="1:7" hidden="1">
      <c r="A911" s="346" t="s">
        <v>8581</v>
      </c>
      <c r="B911" s="151" t="s">
        <v>8303</v>
      </c>
      <c r="C911" s="347">
        <v>0</v>
      </c>
      <c r="D911" s="347">
        <v>0</v>
      </c>
      <c r="E911" s="347">
        <v>0</v>
      </c>
      <c r="F911" s="347">
        <v>0</v>
      </c>
      <c r="G911" s="151">
        <f t="shared" si="14"/>
        <v>13</v>
      </c>
    </row>
    <row r="912" spans="1:7" ht="30" hidden="1">
      <c r="A912" s="356" t="s">
        <v>10006</v>
      </c>
      <c r="B912" s="153" t="s">
        <v>3336</v>
      </c>
      <c r="C912" s="357">
        <v>0</v>
      </c>
      <c r="D912" s="357">
        <v>0</v>
      </c>
      <c r="E912" s="357">
        <v>0</v>
      </c>
      <c r="F912" s="357">
        <v>0</v>
      </c>
      <c r="G912" s="153">
        <f t="shared" si="14"/>
        <v>17</v>
      </c>
    </row>
    <row r="913" spans="1:7" hidden="1">
      <c r="A913" s="346" t="s">
        <v>8582</v>
      </c>
      <c r="B913" s="151" t="s">
        <v>3202</v>
      </c>
      <c r="C913" s="347">
        <v>0</v>
      </c>
      <c r="D913" s="347">
        <v>0</v>
      </c>
      <c r="E913" s="347">
        <v>0</v>
      </c>
      <c r="F913" s="347">
        <v>0</v>
      </c>
      <c r="G913" s="151">
        <f t="shared" si="14"/>
        <v>13</v>
      </c>
    </row>
    <row r="914" spans="1:7" ht="30" hidden="1">
      <c r="A914" s="356" t="s">
        <v>10007</v>
      </c>
      <c r="B914" s="153" t="s">
        <v>3336</v>
      </c>
      <c r="C914" s="357">
        <v>0</v>
      </c>
      <c r="D914" s="357">
        <v>0</v>
      </c>
      <c r="E914" s="357">
        <v>0</v>
      </c>
      <c r="F914" s="357">
        <v>0</v>
      </c>
      <c r="G914" s="153">
        <f t="shared" si="14"/>
        <v>17</v>
      </c>
    </row>
    <row r="915" spans="1:7" hidden="1">
      <c r="A915" s="346" t="s">
        <v>8583</v>
      </c>
      <c r="B915" s="151" t="s">
        <v>8303</v>
      </c>
      <c r="C915" s="347">
        <v>0</v>
      </c>
      <c r="D915" s="347">
        <v>0</v>
      </c>
      <c r="E915" s="347">
        <v>0</v>
      </c>
      <c r="F915" s="347">
        <v>0</v>
      </c>
      <c r="G915" s="151">
        <f t="shared" si="14"/>
        <v>13</v>
      </c>
    </row>
    <row r="916" spans="1:7" ht="30" hidden="1">
      <c r="A916" s="356" t="s">
        <v>10008</v>
      </c>
      <c r="B916" s="153" t="s">
        <v>3336</v>
      </c>
      <c r="C916" s="357">
        <v>0</v>
      </c>
      <c r="D916" s="357">
        <v>0</v>
      </c>
      <c r="E916" s="357">
        <v>0</v>
      </c>
      <c r="F916" s="357">
        <v>0</v>
      </c>
      <c r="G916" s="153">
        <f t="shared" si="14"/>
        <v>17</v>
      </c>
    </row>
    <row r="917" spans="1:7" hidden="1">
      <c r="A917" s="346" t="s">
        <v>8584</v>
      </c>
      <c r="B917" s="151" t="s">
        <v>8307</v>
      </c>
      <c r="C917" s="347">
        <v>0</v>
      </c>
      <c r="D917" s="347">
        <v>0</v>
      </c>
      <c r="E917" s="347">
        <v>0</v>
      </c>
      <c r="F917" s="347">
        <v>0</v>
      </c>
      <c r="G917" s="151">
        <f t="shared" si="14"/>
        <v>13</v>
      </c>
    </row>
    <row r="918" spans="1:7" ht="30" hidden="1">
      <c r="A918" s="356" t="s">
        <v>10009</v>
      </c>
      <c r="B918" s="153" t="s">
        <v>3336</v>
      </c>
      <c r="C918" s="357">
        <v>0</v>
      </c>
      <c r="D918" s="357">
        <v>0</v>
      </c>
      <c r="E918" s="357">
        <v>0</v>
      </c>
      <c r="F918" s="357">
        <v>0</v>
      </c>
      <c r="G918" s="153">
        <f t="shared" si="14"/>
        <v>17</v>
      </c>
    </row>
    <row r="919" spans="1:7" ht="30">
      <c r="A919" s="346" t="s">
        <v>6669</v>
      </c>
      <c r="B919" s="151" t="s">
        <v>3337</v>
      </c>
      <c r="C919" s="347">
        <v>4001706.23</v>
      </c>
      <c r="D919" s="347">
        <v>0</v>
      </c>
      <c r="E919" s="347">
        <v>0</v>
      </c>
      <c r="F919" s="347">
        <v>4001706.23</v>
      </c>
      <c r="G919" s="151">
        <f t="shared" si="14"/>
        <v>9</v>
      </c>
    </row>
    <row r="920" spans="1:7" hidden="1">
      <c r="A920" s="346" t="s">
        <v>6670</v>
      </c>
      <c r="B920" s="151" t="s">
        <v>777</v>
      </c>
      <c r="C920" s="347">
        <v>0</v>
      </c>
      <c r="D920" s="347">
        <v>0</v>
      </c>
      <c r="E920" s="347">
        <v>0</v>
      </c>
      <c r="F920" s="347">
        <v>0</v>
      </c>
      <c r="G920" s="151">
        <f t="shared" si="14"/>
        <v>13</v>
      </c>
    </row>
    <row r="921" spans="1:7" ht="30" hidden="1">
      <c r="A921" s="356" t="s">
        <v>3244</v>
      </c>
      <c r="B921" s="153" t="s">
        <v>3337</v>
      </c>
      <c r="C921" s="357">
        <v>0</v>
      </c>
      <c r="D921" s="357">
        <v>0</v>
      </c>
      <c r="E921" s="357">
        <v>0</v>
      </c>
      <c r="F921" s="357">
        <v>0</v>
      </c>
      <c r="G921" s="153">
        <f t="shared" si="14"/>
        <v>17</v>
      </c>
    </row>
    <row r="922" spans="1:7" hidden="1">
      <c r="A922" s="346" t="s">
        <v>6671</v>
      </c>
      <c r="B922" s="151" t="s">
        <v>8303</v>
      </c>
      <c r="C922" s="347">
        <v>0</v>
      </c>
      <c r="D922" s="347">
        <v>0</v>
      </c>
      <c r="E922" s="347">
        <v>0</v>
      </c>
      <c r="F922" s="347">
        <v>0</v>
      </c>
      <c r="G922" s="151">
        <f t="shared" si="14"/>
        <v>13</v>
      </c>
    </row>
    <row r="923" spans="1:7" ht="30" hidden="1">
      <c r="A923" s="356" t="s">
        <v>8276</v>
      </c>
      <c r="B923" s="153" t="s">
        <v>3337</v>
      </c>
      <c r="C923" s="357">
        <v>0</v>
      </c>
      <c r="D923" s="357">
        <v>0</v>
      </c>
      <c r="E923" s="357">
        <v>0</v>
      </c>
      <c r="F923" s="357">
        <v>0</v>
      </c>
      <c r="G923" s="153">
        <f t="shared" si="14"/>
        <v>17</v>
      </c>
    </row>
    <row r="924" spans="1:7">
      <c r="A924" s="346" t="s">
        <v>7903</v>
      </c>
      <c r="B924" s="151" t="s">
        <v>3202</v>
      </c>
      <c r="C924" s="347">
        <v>4001706.23</v>
      </c>
      <c r="D924" s="347">
        <v>0</v>
      </c>
      <c r="E924" s="347">
        <v>0</v>
      </c>
      <c r="F924" s="347">
        <v>4001706.23</v>
      </c>
      <c r="G924" s="151">
        <f t="shared" si="14"/>
        <v>13</v>
      </c>
    </row>
    <row r="925" spans="1:7" ht="30">
      <c r="A925" s="356" t="s">
        <v>8259</v>
      </c>
      <c r="B925" s="153" t="s">
        <v>3337</v>
      </c>
      <c r="C925" s="357">
        <v>4001706.23</v>
      </c>
      <c r="D925" s="357">
        <v>0</v>
      </c>
      <c r="E925" s="357">
        <v>0</v>
      </c>
      <c r="F925" s="357">
        <v>4001706.23</v>
      </c>
      <c r="G925" s="153">
        <f t="shared" si="14"/>
        <v>17</v>
      </c>
    </row>
    <row r="926" spans="1:7" hidden="1">
      <c r="A926" s="346" t="s">
        <v>8585</v>
      </c>
      <c r="B926" s="151" t="s">
        <v>8303</v>
      </c>
      <c r="C926" s="347">
        <v>0</v>
      </c>
      <c r="D926" s="347">
        <v>0</v>
      </c>
      <c r="E926" s="347">
        <v>0</v>
      </c>
      <c r="F926" s="347">
        <v>0</v>
      </c>
      <c r="G926" s="151">
        <f t="shared" si="14"/>
        <v>13</v>
      </c>
    </row>
    <row r="927" spans="1:7" ht="30" hidden="1">
      <c r="A927" s="356" t="s">
        <v>10010</v>
      </c>
      <c r="B927" s="153" t="s">
        <v>3337</v>
      </c>
      <c r="C927" s="357">
        <v>0</v>
      </c>
      <c r="D927" s="357">
        <v>0</v>
      </c>
      <c r="E927" s="357">
        <v>0</v>
      </c>
      <c r="F927" s="357">
        <v>0</v>
      </c>
      <c r="G927" s="153">
        <f t="shared" si="14"/>
        <v>17</v>
      </c>
    </row>
    <row r="928" spans="1:7" hidden="1">
      <c r="A928" s="346" t="s">
        <v>8586</v>
      </c>
      <c r="B928" s="151" t="s">
        <v>8307</v>
      </c>
      <c r="C928" s="347">
        <v>0</v>
      </c>
      <c r="D928" s="347">
        <v>0</v>
      </c>
      <c r="E928" s="347">
        <v>0</v>
      </c>
      <c r="F928" s="347">
        <v>0</v>
      </c>
      <c r="G928" s="151">
        <f t="shared" si="14"/>
        <v>13</v>
      </c>
    </row>
    <row r="929" spans="1:7" ht="30" hidden="1">
      <c r="A929" s="356" t="s">
        <v>10011</v>
      </c>
      <c r="B929" s="153" t="s">
        <v>3337</v>
      </c>
      <c r="C929" s="357">
        <v>0</v>
      </c>
      <c r="D929" s="357">
        <v>0</v>
      </c>
      <c r="E929" s="357">
        <v>0</v>
      </c>
      <c r="F929" s="357">
        <v>0</v>
      </c>
      <c r="G929" s="153">
        <f t="shared" si="14"/>
        <v>17</v>
      </c>
    </row>
    <row r="930" spans="1:7" ht="30" hidden="1">
      <c r="A930" s="346" t="s">
        <v>6672</v>
      </c>
      <c r="B930" s="151" t="s">
        <v>189</v>
      </c>
      <c r="C930" s="347">
        <v>0</v>
      </c>
      <c r="D930" s="347">
        <v>0</v>
      </c>
      <c r="E930" s="347">
        <v>0</v>
      </c>
      <c r="F930" s="347">
        <v>0</v>
      </c>
      <c r="G930" s="151">
        <f t="shared" si="14"/>
        <v>9</v>
      </c>
    </row>
    <row r="931" spans="1:7" hidden="1">
      <c r="A931" s="346" t="s">
        <v>6619</v>
      </c>
      <c r="B931" s="151" t="s">
        <v>777</v>
      </c>
      <c r="C931" s="347">
        <v>0</v>
      </c>
      <c r="D931" s="347">
        <v>0</v>
      </c>
      <c r="E931" s="347">
        <v>0</v>
      </c>
      <c r="F931" s="347">
        <v>0</v>
      </c>
      <c r="G931" s="151">
        <f t="shared" si="14"/>
        <v>13</v>
      </c>
    </row>
    <row r="932" spans="1:7" ht="30" hidden="1">
      <c r="A932" s="356" t="s">
        <v>4217</v>
      </c>
      <c r="B932" s="153" t="s">
        <v>189</v>
      </c>
      <c r="C932" s="357">
        <v>0</v>
      </c>
      <c r="D932" s="357">
        <v>0</v>
      </c>
      <c r="E932" s="357">
        <v>0</v>
      </c>
      <c r="F932" s="357">
        <v>0</v>
      </c>
      <c r="G932" s="153">
        <f t="shared" si="14"/>
        <v>17</v>
      </c>
    </row>
    <row r="933" spans="1:7" hidden="1">
      <c r="A933" s="346" t="s">
        <v>8587</v>
      </c>
      <c r="B933" s="151" t="s">
        <v>8303</v>
      </c>
      <c r="C933" s="347">
        <v>0</v>
      </c>
      <c r="D933" s="347">
        <v>0</v>
      </c>
      <c r="E933" s="347">
        <v>0</v>
      </c>
      <c r="F933" s="347">
        <v>0</v>
      </c>
      <c r="G933" s="151">
        <f t="shared" si="14"/>
        <v>13</v>
      </c>
    </row>
    <row r="934" spans="1:7" ht="30" hidden="1">
      <c r="A934" s="356" t="s">
        <v>10012</v>
      </c>
      <c r="B934" s="153" t="s">
        <v>189</v>
      </c>
      <c r="C934" s="357">
        <v>0</v>
      </c>
      <c r="D934" s="357">
        <v>0</v>
      </c>
      <c r="E934" s="357">
        <v>0</v>
      </c>
      <c r="F934" s="357">
        <v>0</v>
      </c>
      <c r="G934" s="153">
        <f t="shared" si="14"/>
        <v>17</v>
      </c>
    </row>
    <row r="935" spans="1:7" hidden="1">
      <c r="A935" s="346" t="s">
        <v>8588</v>
      </c>
      <c r="B935" s="151" t="s">
        <v>3202</v>
      </c>
      <c r="C935" s="347">
        <v>0</v>
      </c>
      <c r="D935" s="347">
        <v>0</v>
      </c>
      <c r="E935" s="347">
        <v>0</v>
      </c>
      <c r="F935" s="347">
        <v>0</v>
      </c>
      <c r="G935" s="151">
        <f t="shared" si="14"/>
        <v>13</v>
      </c>
    </row>
    <row r="936" spans="1:7" ht="30" hidden="1">
      <c r="A936" s="356" t="s">
        <v>10013</v>
      </c>
      <c r="B936" s="153" t="s">
        <v>189</v>
      </c>
      <c r="C936" s="357">
        <v>0</v>
      </c>
      <c r="D936" s="357">
        <v>0</v>
      </c>
      <c r="E936" s="357">
        <v>0</v>
      </c>
      <c r="F936" s="357">
        <v>0</v>
      </c>
      <c r="G936" s="153">
        <f t="shared" si="14"/>
        <v>17</v>
      </c>
    </row>
    <row r="937" spans="1:7" hidden="1">
      <c r="A937" s="346" t="s">
        <v>8589</v>
      </c>
      <c r="B937" s="151" t="s">
        <v>8303</v>
      </c>
      <c r="C937" s="347">
        <v>0</v>
      </c>
      <c r="D937" s="347">
        <v>0</v>
      </c>
      <c r="E937" s="347">
        <v>0</v>
      </c>
      <c r="F937" s="347">
        <v>0</v>
      </c>
      <c r="G937" s="151">
        <f t="shared" si="14"/>
        <v>13</v>
      </c>
    </row>
    <row r="938" spans="1:7" ht="30" hidden="1">
      <c r="A938" s="356" t="s">
        <v>10014</v>
      </c>
      <c r="B938" s="153" t="s">
        <v>189</v>
      </c>
      <c r="C938" s="357">
        <v>0</v>
      </c>
      <c r="D938" s="357">
        <v>0</v>
      </c>
      <c r="E938" s="357">
        <v>0</v>
      </c>
      <c r="F938" s="357">
        <v>0</v>
      </c>
      <c r="G938" s="153">
        <f t="shared" si="14"/>
        <v>17</v>
      </c>
    </row>
    <row r="939" spans="1:7" hidden="1">
      <c r="A939" s="346" t="s">
        <v>8590</v>
      </c>
      <c r="B939" s="151" t="s">
        <v>8307</v>
      </c>
      <c r="C939" s="347">
        <v>0</v>
      </c>
      <c r="D939" s="347">
        <v>0</v>
      </c>
      <c r="E939" s="347">
        <v>0</v>
      </c>
      <c r="F939" s="347">
        <v>0</v>
      </c>
      <c r="G939" s="151">
        <f t="shared" si="14"/>
        <v>13</v>
      </c>
    </row>
    <row r="940" spans="1:7" ht="30" hidden="1">
      <c r="A940" s="356" t="s">
        <v>10015</v>
      </c>
      <c r="B940" s="153" t="s">
        <v>189</v>
      </c>
      <c r="C940" s="357">
        <v>0</v>
      </c>
      <c r="D940" s="357">
        <v>0</v>
      </c>
      <c r="E940" s="357">
        <v>0</v>
      </c>
      <c r="F940" s="357">
        <v>0</v>
      </c>
      <c r="G940" s="153">
        <f t="shared" si="14"/>
        <v>17</v>
      </c>
    </row>
    <row r="941" spans="1:7" ht="30" hidden="1">
      <c r="A941" s="346" t="s">
        <v>7521</v>
      </c>
      <c r="B941" s="151" t="s">
        <v>190</v>
      </c>
      <c r="C941" s="347">
        <v>0</v>
      </c>
      <c r="D941" s="347">
        <v>0</v>
      </c>
      <c r="E941" s="347">
        <v>0</v>
      </c>
      <c r="F941" s="347">
        <v>0</v>
      </c>
      <c r="G941" s="151">
        <f t="shared" si="14"/>
        <v>9</v>
      </c>
    </row>
    <row r="942" spans="1:7" hidden="1">
      <c r="A942" s="346" t="s">
        <v>7904</v>
      </c>
      <c r="B942" s="151" t="s">
        <v>777</v>
      </c>
      <c r="C942" s="347">
        <v>0</v>
      </c>
      <c r="D942" s="347">
        <v>0</v>
      </c>
      <c r="E942" s="347">
        <v>0</v>
      </c>
      <c r="F942" s="347">
        <v>0</v>
      </c>
      <c r="G942" s="151">
        <f t="shared" si="14"/>
        <v>13</v>
      </c>
    </row>
    <row r="943" spans="1:7" ht="30" hidden="1">
      <c r="A943" s="356" t="s">
        <v>4225</v>
      </c>
      <c r="B943" s="153" t="s">
        <v>190</v>
      </c>
      <c r="C943" s="357">
        <v>0</v>
      </c>
      <c r="D943" s="357">
        <v>0</v>
      </c>
      <c r="E943" s="357">
        <v>0</v>
      </c>
      <c r="F943" s="357">
        <v>0</v>
      </c>
      <c r="G943" s="153">
        <f t="shared" si="14"/>
        <v>17</v>
      </c>
    </row>
    <row r="944" spans="1:7" hidden="1">
      <c r="A944" s="346" t="s">
        <v>8591</v>
      </c>
      <c r="B944" s="151" t="s">
        <v>8303</v>
      </c>
      <c r="C944" s="347">
        <v>0</v>
      </c>
      <c r="D944" s="347">
        <v>0</v>
      </c>
      <c r="E944" s="347">
        <v>0</v>
      </c>
      <c r="F944" s="347">
        <v>0</v>
      </c>
      <c r="G944" s="151">
        <f t="shared" si="14"/>
        <v>13</v>
      </c>
    </row>
    <row r="945" spans="1:7" ht="30" hidden="1">
      <c r="A945" s="356" t="s">
        <v>10016</v>
      </c>
      <c r="B945" s="153" t="s">
        <v>190</v>
      </c>
      <c r="C945" s="357">
        <v>0</v>
      </c>
      <c r="D945" s="357">
        <v>0</v>
      </c>
      <c r="E945" s="357">
        <v>0</v>
      </c>
      <c r="F945" s="357">
        <v>0</v>
      </c>
      <c r="G945" s="153">
        <f t="shared" si="14"/>
        <v>17</v>
      </c>
    </row>
    <row r="946" spans="1:7" hidden="1">
      <c r="A946" s="346" t="s">
        <v>8592</v>
      </c>
      <c r="B946" s="151" t="s">
        <v>3202</v>
      </c>
      <c r="C946" s="347">
        <v>0</v>
      </c>
      <c r="D946" s="347">
        <v>0</v>
      </c>
      <c r="E946" s="347">
        <v>0</v>
      </c>
      <c r="F946" s="347">
        <v>0</v>
      </c>
      <c r="G946" s="151">
        <f t="shared" si="14"/>
        <v>13</v>
      </c>
    </row>
    <row r="947" spans="1:7" ht="30" hidden="1">
      <c r="A947" s="356" t="s">
        <v>10017</v>
      </c>
      <c r="B947" s="153" t="s">
        <v>190</v>
      </c>
      <c r="C947" s="357">
        <v>0</v>
      </c>
      <c r="D947" s="357">
        <v>0</v>
      </c>
      <c r="E947" s="357">
        <v>0</v>
      </c>
      <c r="F947" s="357">
        <v>0</v>
      </c>
      <c r="G947" s="153">
        <f t="shared" si="14"/>
        <v>17</v>
      </c>
    </row>
    <row r="948" spans="1:7" hidden="1">
      <c r="A948" s="346" t="s">
        <v>8593</v>
      </c>
      <c r="B948" s="151" t="s">
        <v>8303</v>
      </c>
      <c r="C948" s="347">
        <v>0</v>
      </c>
      <c r="D948" s="347">
        <v>0</v>
      </c>
      <c r="E948" s="347">
        <v>0</v>
      </c>
      <c r="F948" s="347">
        <v>0</v>
      </c>
      <c r="G948" s="151">
        <f t="shared" si="14"/>
        <v>13</v>
      </c>
    </row>
    <row r="949" spans="1:7" ht="30" hidden="1">
      <c r="A949" s="356" t="s">
        <v>10018</v>
      </c>
      <c r="B949" s="153" t="s">
        <v>190</v>
      </c>
      <c r="C949" s="357">
        <v>0</v>
      </c>
      <c r="D949" s="357">
        <v>0</v>
      </c>
      <c r="E949" s="357">
        <v>0</v>
      </c>
      <c r="F949" s="357">
        <v>0</v>
      </c>
      <c r="G949" s="153">
        <f t="shared" si="14"/>
        <v>17</v>
      </c>
    </row>
    <row r="950" spans="1:7" hidden="1">
      <c r="A950" s="346" t="s">
        <v>8594</v>
      </c>
      <c r="B950" s="151" t="s">
        <v>8307</v>
      </c>
      <c r="C950" s="347">
        <v>0</v>
      </c>
      <c r="D950" s="347">
        <v>0</v>
      </c>
      <c r="E950" s="347">
        <v>0</v>
      </c>
      <c r="F950" s="347">
        <v>0</v>
      </c>
      <c r="G950" s="151">
        <f t="shared" si="14"/>
        <v>13</v>
      </c>
    </row>
    <row r="951" spans="1:7" ht="30" hidden="1">
      <c r="A951" s="356" t="s">
        <v>10019</v>
      </c>
      <c r="B951" s="153" t="s">
        <v>190</v>
      </c>
      <c r="C951" s="357">
        <v>0</v>
      </c>
      <c r="D951" s="357">
        <v>0</v>
      </c>
      <c r="E951" s="357">
        <v>0</v>
      </c>
      <c r="F951" s="357">
        <v>0</v>
      </c>
      <c r="G951" s="153">
        <f t="shared" si="14"/>
        <v>17</v>
      </c>
    </row>
    <row r="952" spans="1:7" ht="30" hidden="1">
      <c r="A952" s="346" t="s">
        <v>7522</v>
      </c>
      <c r="B952" s="151" t="s">
        <v>3338</v>
      </c>
      <c r="C952" s="347">
        <v>0</v>
      </c>
      <c r="D952" s="347">
        <v>0</v>
      </c>
      <c r="E952" s="347">
        <v>0</v>
      </c>
      <c r="F952" s="347">
        <v>0</v>
      </c>
      <c r="G952" s="151">
        <f t="shared" si="14"/>
        <v>9</v>
      </c>
    </row>
    <row r="953" spans="1:7" hidden="1">
      <c r="A953" s="346" t="s">
        <v>7905</v>
      </c>
      <c r="B953" s="151" t="s">
        <v>777</v>
      </c>
      <c r="C953" s="347">
        <v>0</v>
      </c>
      <c r="D953" s="347">
        <v>0</v>
      </c>
      <c r="E953" s="347">
        <v>0</v>
      </c>
      <c r="F953" s="347">
        <v>0</v>
      </c>
      <c r="G953" s="151">
        <f t="shared" si="14"/>
        <v>13</v>
      </c>
    </row>
    <row r="954" spans="1:7" ht="30" hidden="1">
      <c r="A954" s="356" t="s">
        <v>4233</v>
      </c>
      <c r="B954" s="153" t="s">
        <v>3338</v>
      </c>
      <c r="C954" s="357">
        <v>0</v>
      </c>
      <c r="D954" s="357">
        <v>0</v>
      </c>
      <c r="E954" s="357">
        <v>0</v>
      </c>
      <c r="F954" s="357">
        <v>0</v>
      </c>
      <c r="G954" s="153">
        <f t="shared" si="14"/>
        <v>17</v>
      </c>
    </row>
    <row r="955" spans="1:7" hidden="1">
      <c r="A955" s="346" t="s">
        <v>8595</v>
      </c>
      <c r="B955" s="151" t="s">
        <v>8303</v>
      </c>
      <c r="C955" s="347">
        <v>0</v>
      </c>
      <c r="D955" s="347">
        <v>0</v>
      </c>
      <c r="E955" s="347">
        <v>0</v>
      </c>
      <c r="F955" s="347">
        <v>0</v>
      </c>
      <c r="G955" s="151">
        <f t="shared" si="14"/>
        <v>13</v>
      </c>
    </row>
    <row r="956" spans="1:7" ht="30" hidden="1">
      <c r="A956" s="356" t="s">
        <v>10020</v>
      </c>
      <c r="B956" s="153" t="s">
        <v>3338</v>
      </c>
      <c r="C956" s="357">
        <v>0</v>
      </c>
      <c r="D956" s="357">
        <v>0</v>
      </c>
      <c r="E956" s="357">
        <v>0</v>
      </c>
      <c r="F956" s="357">
        <v>0</v>
      </c>
      <c r="G956" s="153">
        <f t="shared" si="14"/>
        <v>17</v>
      </c>
    </row>
    <row r="957" spans="1:7" hidden="1">
      <c r="A957" s="346" t="s">
        <v>8596</v>
      </c>
      <c r="B957" s="151" t="s">
        <v>3202</v>
      </c>
      <c r="C957" s="347">
        <v>0</v>
      </c>
      <c r="D957" s="347">
        <v>0</v>
      </c>
      <c r="E957" s="347">
        <v>0</v>
      </c>
      <c r="F957" s="347">
        <v>0</v>
      </c>
      <c r="G957" s="151">
        <f t="shared" si="14"/>
        <v>13</v>
      </c>
    </row>
    <row r="958" spans="1:7" ht="30" hidden="1">
      <c r="A958" s="356" t="s">
        <v>10021</v>
      </c>
      <c r="B958" s="153" t="s">
        <v>3338</v>
      </c>
      <c r="C958" s="357">
        <v>0</v>
      </c>
      <c r="D958" s="357">
        <v>0</v>
      </c>
      <c r="E958" s="357">
        <v>0</v>
      </c>
      <c r="F958" s="357">
        <v>0</v>
      </c>
      <c r="G958" s="153">
        <f t="shared" si="14"/>
        <v>17</v>
      </c>
    </row>
    <row r="959" spans="1:7" hidden="1">
      <c r="A959" s="346" t="s">
        <v>8597</v>
      </c>
      <c r="B959" s="151" t="s">
        <v>8303</v>
      </c>
      <c r="C959" s="347">
        <v>0</v>
      </c>
      <c r="D959" s="347">
        <v>0</v>
      </c>
      <c r="E959" s="347">
        <v>0</v>
      </c>
      <c r="F959" s="347">
        <v>0</v>
      </c>
      <c r="G959" s="151">
        <f t="shared" si="14"/>
        <v>13</v>
      </c>
    </row>
    <row r="960" spans="1:7" ht="30" hidden="1">
      <c r="A960" s="356" t="s">
        <v>10022</v>
      </c>
      <c r="B960" s="153" t="s">
        <v>3338</v>
      </c>
      <c r="C960" s="357">
        <v>0</v>
      </c>
      <c r="D960" s="357">
        <v>0</v>
      </c>
      <c r="E960" s="357">
        <v>0</v>
      </c>
      <c r="F960" s="357">
        <v>0</v>
      </c>
      <c r="G960" s="153">
        <f t="shared" si="14"/>
        <v>17</v>
      </c>
    </row>
    <row r="961" spans="1:7" hidden="1">
      <c r="A961" s="346" t="s">
        <v>8598</v>
      </c>
      <c r="B961" s="151" t="s">
        <v>8307</v>
      </c>
      <c r="C961" s="347">
        <v>0</v>
      </c>
      <c r="D961" s="347">
        <v>0</v>
      </c>
      <c r="E961" s="347">
        <v>0</v>
      </c>
      <c r="F961" s="347">
        <v>0</v>
      </c>
      <c r="G961" s="151">
        <f t="shared" si="14"/>
        <v>13</v>
      </c>
    </row>
    <row r="962" spans="1:7" ht="30" hidden="1">
      <c r="A962" s="356" t="s">
        <v>10023</v>
      </c>
      <c r="B962" s="153" t="s">
        <v>3338</v>
      </c>
      <c r="C962" s="357">
        <v>0</v>
      </c>
      <c r="D962" s="357">
        <v>0</v>
      </c>
      <c r="E962" s="357">
        <v>0</v>
      </c>
      <c r="F962" s="357">
        <v>0</v>
      </c>
      <c r="G962" s="153">
        <f t="shared" si="14"/>
        <v>17</v>
      </c>
    </row>
    <row r="963" spans="1:7">
      <c r="A963" s="346" t="s">
        <v>2587</v>
      </c>
      <c r="B963" s="151" t="s">
        <v>520</v>
      </c>
      <c r="C963" s="347">
        <v>5839047.0800000001</v>
      </c>
      <c r="D963" s="347">
        <v>0</v>
      </c>
      <c r="E963" s="347">
        <v>0</v>
      </c>
      <c r="F963" s="347">
        <v>5839047.0800000001</v>
      </c>
      <c r="G963" s="151">
        <f t="shared" si="14"/>
        <v>3</v>
      </c>
    </row>
    <row r="964" spans="1:7">
      <c r="A964" s="346" t="s">
        <v>2671</v>
      </c>
      <c r="B964" s="151" t="s">
        <v>7523</v>
      </c>
      <c r="C964" s="347">
        <v>4790303.9800000004</v>
      </c>
      <c r="D964" s="347">
        <v>0</v>
      </c>
      <c r="E964" s="347">
        <v>0</v>
      </c>
      <c r="F964" s="347">
        <v>4790303.9800000004</v>
      </c>
      <c r="G964" s="151">
        <f t="shared" si="14"/>
        <v>5</v>
      </c>
    </row>
    <row r="965" spans="1:7">
      <c r="A965" s="346" t="s">
        <v>6673</v>
      </c>
      <c r="B965" s="151" t="s">
        <v>3339</v>
      </c>
      <c r="C965" s="347">
        <v>4705043.9800000004</v>
      </c>
      <c r="D965" s="347">
        <v>0</v>
      </c>
      <c r="E965" s="347">
        <v>0</v>
      </c>
      <c r="F965" s="347">
        <v>4705043.9800000004</v>
      </c>
      <c r="G965" s="151">
        <f t="shared" si="14"/>
        <v>9</v>
      </c>
    </row>
    <row r="966" spans="1:7" hidden="1">
      <c r="A966" s="346" t="s">
        <v>6674</v>
      </c>
      <c r="B966" s="151" t="s">
        <v>777</v>
      </c>
      <c r="C966" s="347">
        <v>0</v>
      </c>
      <c r="D966" s="347">
        <v>0</v>
      </c>
      <c r="E966" s="347">
        <v>0</v>
      </c>
      <c r="F966" s="347">
        <v>0</v>
      </c>
      <c r="G966" s="151">
        <f t="shared" si="14"/>
        <v>13</v>
      </c>
    </row>
    <row r="967" spans="1:7" hidden="1">
      <c r="A967" s="356" t="s">
        <v>3254</v>
      </c>
      <c r="B967" s="153" t="s">
        <v>3339</v>
      </c>
      <c r="C967" s="357">
        <v>0</v>
      </c>
      <c r="D967" s="357">
        <v>0</v>
      </c>
      <c r="E967" s="357">
        <v>0</v>
      </c>
      <c r="F967" s="357">
        <v>0</v>
      </c>
      <c r="G967" s="153">
        <f t="shared" si="14"/>
        <v>17</v>
      </c>
    </row>
    <row r="968" spans="1:7" hidden="1">
      <c r="A968" s="346" t="s">
        <v>8599</v>
      </c>
      <c r="B968" s="151" t="s">
        <v>8303</v>
      </c>
      <c r="C968" s="347">
        <v>0</v>
      </c>
      <c r="D968" s="347">
        <v>0</v>
      </c>
      <c r="E968" s="347">
        <v>0</v>
      </c>
      <c r="F968" s="347">
        <v>0</v>
      </c>
      <c r="G968" s="151">
        <f t="shared" si="14"/>
        <v>13</v>
      </c>
    </row>
    <row r="969" spans="1:7" hidden="1">
      <c r="A969" s="356" t="s">
        <v>8290</v>
      </c>
      <c r="B969" s="153" t="s">
        <v>3339</v>
      </c>
      <c r="C969" s="357">
        <v>0</v>
      </c>
      <c r="D969" s="357">
        <v>0</v>
      </c>
      <c r="E969" s="357">
        <v>0</v>
      </c>
      <c r="F969" s="357">
        <v>0</v>
      </c>
      <c r="G969" s="153">
        <f t="shared" ref="G969:G1032" si="15">LEN(A969)</f>
        <v>17</v>
      </c>
    </row>
    <row r="970" spans="1:7">
      <c r="A970" s="346" t="s">
        <v>8600</v>
      </c>
      <c r="B970" s="151" t="s">
        <v>3202</v>
      </c>
      <c r="C970" s="347">
        <v>4705043.9800000004</v>
      </c>
      <c r="D970" s="347">
        <v>0</v>
      </c>
      <c r="E970" s="347">
        <v>0</v>
      </c>
      <c r="F970" s="347">
        <v>4705043.9800000004</v>
      </c>
      <c r="G970" s="151">
        <f t="shared" si="15"/>
        <v>13</v>
      </c>
    </row>
    <row r="971" spans="1:7">
      <c r="A971" s="356" t="s">
        <v>8260</v>
      </c>
      <c r="B971" s="153" t="s">
        <v>3339</v>
      </c>
      <c r="C971" s="357">
        <v>4705043.9800000004</v>
      </c>
      <c r="D971" s="357">
        <v>0</v>
      </c>
      <c r="E971" s="357">
        <v>0</v>
      </c>
      <c r="F971" s="357">
        <v>4705043.9800000004</v>
      </c>
      <c r="G971" s="153">
        <f t="shared" si="15"/>
        <v>17</v>
      </c>
    </row>
    <row r="972" spans="1:7" hidden="1">
      <c r="A972" s="346" t="s">
        <v>8601</v>
      </c>
      <c r="B972" s="151" t="s">
        <v>8303</v>
      </c>
      <c r="C972" s="347">
        <v>0</v>
      </c>
      <c r="D972" s="347">
        <v>0</v>
      </c>
      <c r="E972" s="347">
        <v>0</v>
      </c>
      <c r="F972" s="347">
        <v>0</v>
      </c>
      <c r="G972" s="151">
        <f t="shared" si="15"/>
        <v>13</v>
      </c>
    </row>
    <row r="973" spans="1:7" hidden="1">
      <c r="A973" s="356" t="s">
        <v>10024</v>
      </c>
      <c r="B973" s="153" t="s">
        <v>3339</v>
      </c>
      <c r="C973" s="357">
        <v>0</v>
      </c>
      <c r="D973" s="357">
        <v>0</v>
      </c>
      <c r="E973" s="357">
        <v>0</v>
      </c>
      <c r="F973" s="357">
        <v>0</v>
      </c>
      <c r="G973" s="153">
        <f t="shared" si="15"/>
        <v>17</v>
      </c>
    </row>
    <row r="974" spans="1:7" hidden="1">
      <c r="A974" s="346" t="s">
        <v>8602</v>
      </c>
      <c r="B974" s="151" t="s">
        <v>8307</v>
      </c>
      <c r="C974" s="347">
        <v>0</v>
      </c>
      <c r="D974" s="347">
        <v>0</v>
      </c>
      <c r="E974" s="347">
        <v>0</v>
      </c>
      <c r="F974" s="347">
        <v>0</v>
      </c>
      <c r="G974" s="151">
        <f t="shared" si="15"/>
        <v>13</v>
      </c>
    </row>
    <row r="975" spans="1:7" hidden="1">
      <c r="A975" s="356" t="s">
        <v>10025</v>
      </c>
      <c r="B975" s="153" t="s">
        <v>3339</v>
      </c>
      <c r="C975" s="357">
        <v>0</v>
      </c>
      <c r="D975" s="357">
        <v>0</v>
      </c>
      <c r="E975" s="357">
        <v>0</v>
      </c>
      <c r="F975" s="357">
        <v>0</v>
      </c>
      <c r="G975" s="153">
        <f t="shared" si="15"/>
        <v>17</v>
      </c>
    </row>
    <row r="976" spans="1:7" hidden="1">
      <c r="A976" s="346" t="s">
        <v>7524</v>
      </c>
      <c r="B976" s="151" t="s">
        <v>3340</v>
      </c>
      <c r="C976" s="347">
        <v>0</v>
      </c>
      <c r="D976" s="347">
        <v>0</v>
      </c>
      <c r="E976" s="347">
        <v>0</v>
      </c>
      <c r="F976" s="347">
        <v>0</v>
      </c>
      <c r="G976" s="151">
        <f t="shared" si="15"/>
        <v>9</v>
      </c>
    </row>
    <row r="977" spans="1:7" hidden="1">
      <c r="A977" s="346" t="s">
        <v>7906</v>
      </c>
      <c r="B977" s="151" t="s">
        <v>777</v>
      </c>
      <c r="C977" s="347">
        <v>0</v>
      </c>
      <c r="D977" s="347">
        <v>0</v>
      </c>
      <c r="E977" s="347">
        <v>0</v>
      </c>
      <c r="F977" s="347">
        <v>0</v>
      </c>
      <c r="G977" s="151">
        <f t="shared" si="15"/>
        <v>13</v>
      </c>
    </row>
    <row r="978" spans="1:7" hidden="1">
      <c r="A978" s="356" t="s">
        <v>4248</v>
      </c>
      <c r="B978" s="153" t="s">
        <v>3340</v>
      </c>
      <c r="C978" s="357">
        <v>0</v>
      </c>
      <c r="D978" s="357">
        <v>0</v>
      </c>
      <c r="E978" s="357">
        <v>0</v>
      </c>
      <c r="F978" s="357">
        <v>0</v>
      </c>
      <c r="G978" s="153">
        <f t="shared" si="15"/>
        <v>17</v>
      </c>
    </row>
    <row r="979" spans="1:7" hidden="1">
      <c r="A979" s="346" t="s">
        <v>8603</v>
      </c>
      <c r="B979" s="151" t="s">
        <v>8303</v>
      </c>
      <c r="C979" s="347">
        <v>0</v>
      </c>
      <c r="D979" s="347">
        <v>0</v>
      </c>
      <c r="E979" s="347">
        <v>0</v>
      </c>
      <c r="F979" s="347">
        <v>0</v>
      </c>
      <c r="G979" s="151">
        <f t="shared" si="15"/>
        <v>13</v>
      </c>
    </row>
    <row r="980" spans="1:7" hidden="1">
      <c r="A980" s="356" t="s">
        <v>10026</v>
      </c>
      <c r="B980" s="153" t="s">
        <v>3340</v>
      </c>
      <c r="C980" s="357">
        <v>0</v>
      </c>
      <c r="D980" s="357">
        <v>0</v>
      </c>
      <c r="E980" s="357">
        <v>0</v>
      </c>
      <c r="F980" s="357">
        <v>0</v>
      </c>
      <c r="G980" s="153">
        <f t="shared" si="15"/>
        <v>17</v>
      </c>
    </row>
    <row r="981" spans="1:7" hidden="1">
      <c r="A981" s="346" t="s">
        <v>8604</v>
      </c>
      <c r="B981" s="151" t="s">
        <v>3202</v>
      </c>
      <c r="C981" s="347">
        <v>0</v>
      </c>
      <c r="D981" s="347">
        <v>0</v>
      </c>
      <c r="E981" s="347">
        <v>0</v>
      </c>
      <c r="F981" s="347">
        <v>0</v>
      </c>
      <c r="G981" s="151">
        <f t="shared" si="15"/>
        <v>13</v>
      </c>
    </row>
    <row r="982" spans="1:7" hidden="1">
      <c r="A982" s="356" t="s">
        <v>10027</v>
      </c>
      <c r="B982" s="153" t="s">
        <v>3340</v>
      </c>
      <c r="C982" s="357">
        <v>0</v>
      </c>
      <c r="D982" s="357">
        <v>0</v>
      </c>
      <c r="E982" s="357">
        <v>0</v>
      </c>
      <c r="F982" s="357">
        <v>0</v>
      </c>
      <c r="G982" s="153">
        <f t="shared" si="15"/>
        <v>17</v>
      </c>
    </row>
    <row r="983" spans="1:7" hidden="1">
      <c r="A983" s="346" t="s">
        <v>8605</v>
      </c>
      <c r="B983" s="151" t="s">
        <v>8303</v>
      </c>
      <c r="C983" s="347">
        <v>0</v>
      </c>
      <c r="D983" s="347">
        <v>0</v>
      </c>
      <c r="E983" s="347">
        <v>0</v>
      </c>
      <c r="F983" s="347">
        <v>0</v>
      </c>
      <c r="G983" s="151">
        <f t="shared" si="15"/>
        <v>13</v>
      </c>
    </row>
    <row r="984" spans="1:7" hidden="1">
      <c r="A984" s="356" t="s">
        <v>10028</v>
      </c>
      <c r="B984" s="153" t="s">
        <v>3340</v>
      </c>
      <c r="C984" s="357">
        <v>0</v>
      </c>
      <c r="D984" s="357">
        <v>0</v>
      </c>
      <c r="E984" s="357">
        <v>0</v>
      </c>
      <c r="F984" s="357">
        <v>0</v>
      </c>
      <c r="G984" s="153">
        <f t="shared" si="15"/>
        <v>17</v>
      </c>
    </row>
    <row r="985" spans="1:7" hidden="1">
      <c r="A985" s="346" t="s">
        <v>8606</v>
      </c>
      <c r="B985" s="151" t="s">
        <v>8307</v>
      </c>
      <c r="C985" s="347">
        <v>0</v>
      </c>
      <c r="D985" s="347">
        <v>0</v>
      </c>
      <c r="E985" s="347">
        <v>0</v>
      </c>
      <c r="F985" s="347">
        <v>0</v>
      </c>
      <c r="G985" s="151">
        <f t="shared" si="15"/>
        <v>13</v>
      </c>
    </row>
    <row r="986" spans="1:7" hidden="1">
      <c r="A986" s="356" t="s">
        <v>10029</v>
      </c>
      <c r="B986" s="153" t="s">
        <v>3340</v>
      </c>
      <c r="C986" s="357">
        <v>0</v>
      </c>
      <c r="D986" s="357">
        <v>0</v>
      </c>
      <c r="E986" s="357">
        <v>0</v>
      </c>
      <c r="F986" s="357">
        <v>0</v>
      </c>
      <c r="G986" s="153">
        <f t="shared" si="15"/>
        <v>17</v>
      </c>
    </row>
    <row r="987" spans="1:7" hidden="1">
      <c r="A987" s="346" t="s">
        <v>7525</v>
      </c>
      <c r="B987" s="151" t="s">
        <v>3341</v>
      </c>
      <c r="C987" s="347">
        <v>0</v>
      </c>
      <c r="D987" s="347">
        <v>0</v>
      </c>
      <c r="E987" s="347">
        <v>0</v>
      </c>
      <c r="F987" s="347">
        <v>0</v>
      </c>
      <c r="G987" s="151">
        <f t="shared" si="15"/>
        <v>9</v>
      </c>
    </row>
    <row r="988" spans="1:7" hidden="1">
      <c r="A988" s="346" t="s">
        <v>7907</v>
      </c>
      <c r="B988" s="151" t="s">
        <v>777</v>
      </c>
      <c r="C988" s="347">
        <v>0</v>
      </c>
      <c r="D988" s="347">
        <v>0</v>
      </c>
      <c r="E988" s="347">
        <v>0</v>
      </c>
      <c r="F988" s="347">
        <v>0</v>
      </c>
      <c r="G988" s="151">
        <f t="shared" si="15"/>
        <v>13</v>
      </c>
    </row>
    <row r="989" spans="1:7" hidden="1">
      <c r="A989" s="356" t="s">
        <v>4256</v>
      </c>
      <c r="B989" s="153" t="s">
        <v>3341</v>
      </c>
      <c r="C989" s="357">
        <v>0</v>
      </c>
      <c r="D989" s="357">
        <v>0</v>
      </c>
      <c r="E989" s="357">
        <v>0</v>
      </c>
      <c r="F989" s="357">
        <v>0</v>
      </c>
      <c r="G989" s="153">
        <f t="shared" si="15"/>
        <v>17</v>
      </c>
    </row>
    <row r="990" spans="1:7" hidden="1">
      <c r="A990" s="346" t="s">
        <v>8607</v>
      </c>
      <c r="B990" s="151" t="s">
        <v>8303</v>
      </c>
      <c r="C990" s="347">
        <v>0</v>
      </c>
      <c r="D990" s="347">
        <v>0</v>
      </c>
      <c r="E990" s="347">
        <v>0</v>
      </c>
      <c r="F990" s="347">
        <v>0</v>
      </c>
      <c r="G990" s="151">
        <f t="shared" si="15"/>
        <v>13</v>
      </c>
    </row>
    <row r="991" spans="1:7" hidden="1">
      <c r="A991" s="356" t="s">
        <v>10030</v>
      </c>
      <c r="B991" s="153" t="s">
        <v>3341</v>
      </c>
      <c r="C991" s="357">
        <v>0</v>
      </c>
      <c r="D991" s="357">
        <v>0</v>
      </c>
      <c r="E991" s="357">
        <v>0</v>
      </c>
      <c r="F991" s="357">
        <v>0</v>
      </c>
      <c r="G991" s="153">
        <f t="shared" si="15"/>
        <v>17</v>
      </c>
    </row>
    <row r="992" spans="1:7" hidden="1">
      <c r="A992" s="346" t="s">
        <v>8608</v>
      </c>
      <c r="B992" s="151" t="s">
        <v>3202</v>
      </c>
      <c r="C992" s="347">
        <v>0</v>
      </c>
      <c r="D992" s="347">
        <v>0</v>
      </c>
      <c r="E992" s="347">
        <v>0</v>
      </c>
      <c r="F992" s="347">
        <v>0</v>
      </c>
      <c r="G992" s="151">
        <f t="shared" si="15"/>
        <v>13</v>
      </c>
    </row>
    <row r="993" spans="1:7" hidden="1">
      <c r="A993" s="356" t="s">
        <v>10031</v>
      </c>
      <c r="B993" s="153" t="s">
        <v>3341</v>
      </c>
      <c r="C993" s="357">
        <v>0</v>
      </c>
      <c r="D993" s="357">
        <v>0</v>
      </c>
      <c r="E993" s="357">
        <v>0</v>
      </c>
      <c r="F993" s="357">
        <v>0</v>
      </c>
      <c r="G993" s="153">
        <f t="shared" si="15"/>
        <v>17</v>
      </c>
    </row>
    <row r="994" spans="1:7" hidden="1">
      <c r="A994" s="346" t="s">
        <v>8609</v>
      </c>
      <c r="B994" s="151" t="s">
        <v>8303</v>
      </c>
      <c r="C994" s="347">
        <v>0</v>
      </c>
      <c r="D994" s="347">
        <v>0</v>
      </c>
      <c r="E994" s="347">
        <v>0</v>
      </c>
      <c r="F994" s="347">
        <v>0</v>
      </c>
      <c r="G994" s="151">
        <f t="shared" si="15"/>
        <v>13</v>
      </c>
    </row>
    <row r="995" spans="1:7" hidden="1">
      <c r="A995" s="356" t="s">
        <v>10032</v>
      </c>
      <c r="B995" s="153" t="s">
        <v>3341</v>
      </c>
      <c r="C995" s="357">
        <v>0</v>
      </c>
      <c r="D995" s="357">
        <v>0</v>
      </c>
      <c r="E995" s="357">
        <v>0</v>
      </c>
      <c r="F995" s="357">
        <v>0</v>
      </c>
      <c r="G995" s="153">
        <f t="shared" si="15"/>
        <v>17</v>
      </c>
    </row>
    <row r="996" spans="1:7" hidden="1">
      <c r="A996" s="346" t="s">
        <v>8610</v>
      </c>
      <c r="B996" s="151" t="s">
        <v>8307</v>
      </c>
      <c r="C996" s="347">
        <v>0</v>
      </c>
      <c r="D996" s="347">
        <v>0</v>
      </c>
      <c r="E996" s="347">
        <v>0</v>
      </c>
      <c r="F996" s="347">
        <v>0</v>
      </c>
      <c r="G996" s="151">
        <f t="shared" si="15"/>
        <v>13</v>
      </c>
    </row>
    <row r="997" spans="1:7" hidden="1">
      <c r="A997" s="356" t="s">
        <v>10033</v>
      </c>
      <c r="B997" s="153" t="s">
        <v>3341</v>
      </c>
      <c r="C997" s="357">
        <v>0</v>
      </c>
      <c r="D997" s="357">
        <v>0</v>
      </c>
      <c r="E997" s="357">
        <v>0</v>
      </c>
      <c r="F997" s="357">
        <v>0</v>
      </c>
      <c r="G997" s="153">
        <f t="shared" si="15"/>
        <v>17</v>
      </c>
    </row>
    <row r="998" spans="1:7" hidden="1">
      <c r="A998" s="346" t="s">
        <v>6675</v>
      </c>
      <c r="B998" s="151" t="s">
        <v>3342</v>
      </c>
      <c r="C998" s="347">
        <v>0</v>
      </c>
      <c r="D998" s="347">
        <v>0</v>
      </c>
      <c r="E998" s="347">
        <v>0</v>
      </c>
      <c r="F998" s="347">
        <v>0</v>
      </c>
      <c r="G998" s="151">
        <f t="shared" si="15"/>
        <v>9</v>
      </c>
    </row>
    <row r="999" spans="1:7" hidden="1">
      <c r="A999" s="346" t="s">
        <v>6676</v>
      </c>
      <c r="B999" s="151" t="s">
        <v>777</v>
      </c>
      <c r="C999" s="347">
        <v>0</v>
      </c>
      <c r="D999" s="347">
        <v>0</v>
      </c>
      <c r="E999" s="347">
        <v>0</v>
      </c>
      <c r="F999" s="347">
        <v>0</v>
      </c>
      <c r="G999" s="151">
        <f t="shared" si="15"/>
        <v>13</v>
      </c>
    </row>
    <row r="1000" spans="1:7" hidden="1">
      <c r="A1000" s="356" t="s">
        <v>3245</v>
      </c>
      <c r="B1000" s="153" t="s">
        <v>3342</v>
      </c>
      <c r="C1000" s="357">
        <v>0</v>
      </c>
      <c r="D1000" s="357">
        <v>0</v>
      </c>
      <c r="E1000" s="357">
        <v>0</v>
      </c>
      <c r="F1000" s="357">
        <v>0</v>
      </c>
      <c r="G1000" s="153">
        <f t="shared" si="15"/>
        <v>17</v>
      </c>
    </row>
    <row r="1001" spans="1:7" hidden="1">
      <c r="A1001" s="346" t="s">
        <v>8611</v>
      </c>
      <c r="B1001" s="151" t="s">
        <v>8303</v>
      </c>
      <c r="C1001" s="347">
        <v>0</v>
      </c>
      <c r="D1001" s="347">
        <v>0</v>
      </c>
      <c r="E1001" s="347">
        <v>0</v>
      </c>
      <c r="F1001" s="347">
        <v>0</v>
      </c>
      <c r="G1001" s="151">
        <f t="shared" si="15"/>
        <v>13</v>
      </c>
    </row>
    <row r="1002" spans="1:7" hidden="1">
      <c r="A1002" s="356" t="s">
        <v>10034</v>
      </c>
      <c r="B1002" s="153" t="s">
        <v>3342</v>
      </c>
      <c r="C1002" s="357">
        <v>0</v>
      </c>
      <c r="D1002" s="357">
        <v>0</v>
      </c>
      <c r="E1002" s="357">
        <v>0</v>
      </c>
      <c r="F1002" s="357">
        <v>0</v>
      </c>
      <c r="G1002" s="153">
        <f t="shared" si="15"/>
        <v>17</v>
      </c>
    </row>
    <row r="1003" spans="1:7" hidden="1">
      <c r="A1003" s="346" t="s">
        <v>8612</v>
      </c>
      <c r="B1003" s="151" t="s">
        <v>3202</v>
      </c>
      <c r="C1003" s="347">
        <v>0</v>
      </c>
      <c r="D1003" s="347">
        <v>0</v>
      </c>
      <c r="E1003" s="347">
        <v>0</v>
      </c>
      <c r="F1003" s="347">
        <v>0</v>
      </c>
      <c r="G1003" s="151">
        <f t="shared" si="15"/>
        <v>13</v>
      </c>
    </row>
    <row r="1004" spans="1:7" hidden="1">
      <c r="A1004" s="356" t="s">
        <v>10035</v>
      </c>
      <c r="B1004" s="153" t="s">
        <v>3342</v>
      </c>
      <c r="C1004" s="357">
        <v>0</v>
      </c>
      <c r="D1004" s="357">
        <v>0</v>
      </c>
      <c r="E1004" s="357">
        <v>0</v>
      </c>
      <c r="F1004" s="357">
        <v>0</v>
      </c>
      <c r="G1004" s="153">
        <f t="shared" si="15"/>
        <v>17</v>
      </c>
    </row>
    <row r="1005" spans="1:7" hidden="1">
      <c r="A1005" s="346" t="s">
        <v>8613</v>
      </c>
      <c r="B1005" s="151" t="s">
        <v>8303</v>
      </c>
      <c r="C1005" s="347">
        <v>0</v>
      </c>
      <c r="D1005" s="347">
        <v>0</v>
      </c>
      <c r="E1005" s="347">
        <v>0</v>
      </c>
      <c r="F1005" s="347">
        <v>0</v>
      </c>
      <c r="G1005" s="151">
        <f t="shared" si="15"/>
        <v>13</v>
      </c>
    </row>
    <row r="1006" spans="1:7" hidden="1">
      <c r="A1006" s="356" t="s">
        <v>10036</v>
      </c>
      <c r="B1006" s="153" t="s">
        <v>3342</v>
      </c>
      <c r="C1006" s="357">
        <v>0</v>
      </c>
      <c r="D1006" s="357">
        <v>0</v>
      </c>
      <c r="E1006" s="357">
        <v>0</v>
      </c>
      <c r="F1006" s="357">
        <v>0</v>
      </c>
      <c r="G1006" s="153">
        <f t="shared" si="15"/>
        <v>17</v>
      </c>
    </row>
    <row r="1007" spans="1:7" hidden="1">
      <c r="A1007" s="346" t="s">
        <v>8614</v>
      </c>
      <c r="B1007" s="151" t="s">
        <v>8307</v>
      </c>
      <c r="C1007" s="347">
        <v>0</v>
      </c>
      <c r="D1007" s="347">
        <v>0</v>
      </c>
      <c r="E1007" s="347">
        <v>0</v>
      </c>
      <c r="F1007" s="347">
        <v>0</v>
      </c>
      <c r="G1007" s="151">
        <f t="shared" si="15"/>
        <v>13</v>
      </c>
    </row>
    <row r="1008" spans="1:7" hidden="1">
      <c r="A1008" s="356" t="s">
        <v>10037</v>
      </c>
      <c r="B1008" s="153" t="s">
        <v>3342</v>
      </c>
      <c r="C1008" s="357">
        <v>0</v>
      </c>
      <c r="D1008" s="357">
        <v>0</v>
      </c>
      <c r="E1008" s="357">
        <v>0</v>
      </c>
      <c r="F1008" s="357">
        <v>0</v>
      </c>
      <c r="G1008" s="153">
        <f t="shared" si="15"/>
        <v>17</v>
      </c>
    </row>
    <row r="1009" spans="1:7" hidden="1">
      <c r="A1009" s="346" t="s">
        <v>7526</v>
      </c>
      <c r="B1009" s="151" t="s">
        <v>3343</v>
      </c>
      <c r="C1009" s="347">
        <v>0</v>
      </c>
      <c r="D1009" s="347">
        <v>0</v>
      </c>
      <c r="E1009" s="347">
        <v>0</v>
      </c>
      <c r="F1009" s="347">
        <v>0</v>
      </c>
      <c r="G1009" s="151">
        <f t="shared" si="15"/>
        <v>9</v>
      </c>
    </row>
    <row r="1010" spans="1:7" hidden="1">
      <c r="A1010" s="346" t="s">
        <v>7908</v>
      </c>
      <c r="B1010" s="151" t="s">
        <v>777</v>
      </c>
      <c r="C1010" s="347">
        <v>0</v>
      </c>
      <c r="D1010" s="347">
        <v>0</v>
      </c>
      <c r="E1010" s="347">
        <v>0</v>
      </c>
      <c r="F1010" s="347">
        <v>0</v>
      </c>
      <c r="G1010" s="151">
        <f t="shared" si="15"/>
        <v>13</v>
      </c>
    </row>
    <row r="1011" spans="1:7" hidden="1">
      <c r="A1011" s="356" t="s">
        <v>4270</v>
      </c>
      <c r="B1011" s="153" t="s">
        <v>3343</v>
      </c>
      <c r="C1011" s="357">
        <v>0</v>
      </c>
      <c r="D1011" s="357">
        <v>0</v>
      </c>
      <c r="E1011" s="357">
        <v>0</v>
      </c>
      <c r="F1011" s="357">
        <v>0</v>
      </c>
      <c r="G1011" s="153">
        <f t="shared" si="15"/>
        <v>17</v>
      </c>
    </row>
    <row r="1012" spans="1:7" hidden="1">
      <c r="A1012" s="346" t="s">
        <v>8615</v>
      </c>
      <c r="B1012" s="151" t="s">
        <v>8303</v>
      </c>
      <c r="C1012" s="347">
        <v>0</v>
      </c>
      <c r="D1012" s="347">
        <v>0</v>
      </c>
      <c r="E1012" s="347">
        <v>0</v>
      </c>
      <c r="F1012" s="347">
        <v>0</v>
      </c>
      <c r="G1012" s="151">
        <f t="shared" si="15"/>
        <v>13</v>
      </c>
    </row>
    <row r="1013" spans="1:7" hidden="1">
      <c r="A1013" s="356" t="s">
        <v>10038</v>
      </c>
      <c r="B1013" s="153" t="s">
        <v>3343</v>
      </c>
      <c r="C1013" s="357">
        <v>0</v>
      </c>
      <c r="D1013" s="357">
        <v>0</v>
      </c>
      <c r="E1013" s="357">
        <v>0</v>
      </c>
      <c r="F1013" s="357">
        <v>0</v>
      </c>
      <c r="G1013" s="153">
        <f t="shared" si="15"/>
        <v>17</v>
      </c>
    </row>
    <row r="1014" spans="1:7" hidden="1">
      <c r="A1014" s="346" t="s">
        <v>8616</v>
      </c>
      <c r="B1014" s="151" t="s">
        <v>3202</v>
      </c>
      <c r="C1014" s="347">
        <v>0</v>
      </c>
      <c r="D1014" s="347">
        <v>0</v>
      </c>
      <c r="E1014" s="347">
        <v>0</v>
      </c>
      <c r="F1014" s="347">
        <v>0</v>
      </c>
      <c r="G1014" s="151">
        <f t="shared" si="15"/>
        <v>13</v>
      </c>
    </row>
    <row r="1015" spans="1:7" hidden="1">
      <c r="A1015" s="356" t="s">
        <v>10039</v>
      </c>
      <c r="B1015" s="153" t="s">
        <v>3343</v>
      </c>
      <c r="C1015" s="357">
        <v>0</v>
      </c>
      <c r="D1015" s="357">
        <v>0</v>
      </c>
      <c r="E1015" s="357">
        <v>0</v>
      </c>
      <c r="F1015" s="357">
        <v>0</v>
      </c>
      <c r="G1015" s="153">
        <f t="shared" si="15"/>
        <v>17</v>
      </c>
    </row>
    <row r="1016" spans="1:7" hidden="1">
      <c r="A1016" s="346" t="s">
        <v>8617</v>
      </c>
      <c r="B1016" s="151" t="s">
        <v>8303</v>
      </c>
      <c r="C1016" s="347">
        <v>0</v>
      </c>
      <c r="D1016" s="347">
        <v>0</v>
      </c>
      <c r="E1016" s="347">
        <v>0</v>
      </c>
      <c r="F1016" s="347">
        <v>0</v>
      </c>
      <c r="G1016" s="151">
        <f t="shared" si="15"/>
        <v>13</v>
      </c>
    </row>
    <row r="1017" spans="1:7" hidden="1">
      <c r="A1017" s="356" t="s">
        <v>10040</v>
      </c>
      <c r="B1017" s="153" t="s">
        <v>3343</v>
      </c>
      <c r="C1017" s="357">
        <v>0</v>
      </c>
      <c r="D1017" s="357">
        <v>0</v>
      </c>
      <c r="E1017" s="357">
        <v>0</v>
      </c>
      <c r="F1017" s="357">
        <v>0</v>
      </c>
      <c r="G1017" s="153">
        <f t="shared" si="15"/>
        <v>17</v>
      </c>
    </row>
    <row r="1018" spans="1:7" hidden="1">
      <c r="A1018" s="346" t="s">
        <v>8618</v>
      </c>
      <c r="B1018" s="151" t="s">
        <v>8307</v>
      </c>
      <c r="C1018" s="347">
        <v>0</v>
      </c>
      <c r="D1018" s="347">
        <v>0</v>
      </c>
      <c r="E1018" s="347">
        <v>0</v>
      </c>
      <c r="F1018" s="347">
        <v>0</v>
      </c>
      <c r="G1018" s="151">
        <f t="shared" si="15"/>
        <v>13</v>
      </c>
    </row>
    <row r="1019" spans="1:7" hidden="1">
      <c r="A1019" s="356" t="s">
        <v>10041</v>
      </c>
      <c r="B1019" s="153" t="s">
        <v>3343</v>
      </c>
      <c r="C1019" s="357">
        <v>0</v>
      </c>
      <c r="D1019" s="357">
        <v>0</v>
      </c>
      <c r="E1019" s="357">
        <v>0</v>
      </c>
      <c r="F1019" s="357">
        <v>0</v>
      </c>
      <c r="G1019" s="153">
        <f t="shared" si="15"/>
        <v>17</v>
      </c>
    </row>
    <row r="1020" spans="1:7" hidden="1">
      <c r="A1020" s="346" t="s">
        <v>7527</v>
      </c>
      <c r="B1020" s="151" t="s">
        <v>3344</v>
      </c>
      <c r="C1020" s="347">
        <v>0</v>
      </c>
      <c r="D1020" s="347">
        <v>0</v>
      </c>
      <c r="E1020" s="347">
        <v>0</v>
      </c>
      <c r="F1020" s="347">
        <v>0</v>
      </c>
      <c r="G1020" s="151">
        <f t="shared" si="15"/>
        <v>9</v>
      </c>
    </row>
    <row r="1021" spans="1:7" hidden="1">
      <c r="A1021" s="346" t="s">
        <v>7909</v>
      </c>
      <c r="B1021" s="151" t="s">
        <v>777</v>
      </c>
      <c r="C1021" s="347">
        <v>0</v>
      </c>
      <c r="D1021" s="347">
        <v>0</v>
      </c>
      <c r="E1021" s="347">
        <v>0</v>
      </c>
      <c r="F1021" s="347">
        <v>0</v>
      </c>
      <c r="G1021" s="151">
        <f t="shared" si="15"/>
        <v>13</v>
      </c>
    </row>
    <row r="1022" spans="1:7" hidden="1">
      <c r="A1022" s="356" t="s">
        <v>4278</v>
      </c>
      <c r="B1022" s="153" t="s">
        <v>3344</v>
      </c>
      <c r="C1022" s="357">
        <v>0</v>
      </c>
      <c r="D1022" s="357">
        <v>0</v>
      </c>
      <c r="E1022" s="357">
        <v>0</v>
      </c>
      <c r="F1022" s="357">
        <v>0</v>
      </c>
      <c r="G1022" s="153">
        <f t="shared" si="15"/>
        <v>17</v>
      </c>
    </row>
    <row r="1023" spans="1:7" hidden="1">
      <c r="A1023" s="346" t="s">
        <v>8619</v>
      </c>
      <c r="B1023" s="151" t="s">
        <v>8303</v>
      </c>
      <c r="C1023" s="347">
        <v>0</v>
      </c>
      <c r="D1023" s="347">
        <v>0</v>
      </c>
      <c r="E1023" s="347">
        <v>0</v>
      </c>
      <c r="F1023" s="347">
        <v>0</v>
      </c>
      <c r="G1023" s="151">
        <f t="shared" si="15"/>
        <v>13</v>
      </c>
    </row>
    <row r="1024" spans="1:7" hidden="1">
      <c r="A1024" s="356" t="s">
        <v>10042</v>
      </c>
      <c r="B1024" s="153" t="s">
        <v>3344</v>
      </c>
      <c r="C1024" s="357">
        <v>0</v>
      </c>
      <c r="D1024" s="357">
        <v>0</v>
      </c>
      <c r="E1024" s="357">
        <v>0</v>
      </c>
      <c r="F1024" s="357">
        <v>0</v>
      </c>
      <c r="G1024" s="153">
        <f t="shared" si="15"/>
        <v>17</v>
      </c>
    </row>
    <row r="1025" spans="1:7" hidden="1">
      <c r="A1025" s="346" t="s">
        <v>8620</v>
      </c>
      <c r="B1025" s="151" t="s">
        <v>3202</v>
      </c>
      <c r="C1025" s="347">
        <v>0</v>
      </c>
      <c r="D1025" s="347">
        <v>0</v>
      </c>
      <c r="E1025" s="347">
        <v>0</v>
      </c>
      <c r="F1025" s="347">
        <v>0</v>
      </c>
      <c r="G1025" s="151">
        <f t="shared" si="15"/>
        <v>13</v>
      </c>
    </row>
    <row r="1026" spans="1:7" hidden="1">
      <c r="A1026" s="356" t="s">
        <v>10043</v>
      </c>
      <c r="B1026" s="153" t="s">
        <v>3344</v>
      </c>
      <c r="C1026" s="357">
        <v>0</v>
      </c>
      <c r="D1026" s="357">
        <v>0</v>
      </c>
      <c r="E1026" s="357">
        <v>0</v>
      </c>
      <c r="F1026" s="357">
        <v>0</v>
      </c>
      <c r="G1026" s="153">
        <f t="shared" si="15"/>
        <v>17</v>
      </c>
    </row>
    <row r="1027" spans="1:7" hidden="1">
      <c r="A1027" s="346" t="s">
        <v>8621</v>
      </c>
      <c r="B1027" s="151" t="s">
        <v>8303</v>
      </c>
      <c r="C1027" s="347">
        <v>0</v>
      </c>
      <c r="D1027" s="347">
        <v>0</v>
      </c>
      <c r="E1027" s="347">
        <v>0</v>
      </c>
      <c r="F1027" s="347">
        <v>0</v>
      </c>
      <c r="G1027" s="151">
        <f t="shared" si="15"/>
        <v>13</v>
      </c>
    </row>
    <row r="1028" spans="1:7" hidden="1">
      <c r="A1028" s="356" t="s">
        <v>10044</v>
      </c>
      <c r="B1028" s="153" t="s">
        <v>3344</v>
      </c>
      <c r="C1028" s="357">
        <v>0</v>
      </c>
      <c r="D1028" s="357">
        <v>0</v>
      </c>
      <c r="E1028" s="357">
        <v>0</v>
      </c>
      <c r="F1028" s="357">
        <v>0</v>
      </c>
      <c r="G1028" s="153">
        <f t="shared" si="15"/>
        <v>17</v>
      </c>
    </row>
    <row r="1029" spans="1:7" hidden="1">
      <c r="A1029" s="346" t="s">
        <v>8622</v>
      </c>
      <c r="B1029" s="151" t="s">
        <v>8307</v>
      </c>
      <c r="C1029" s="347">
        <v>0</v>
      </c>
      <c r="D1029" s="347">
        <v>0</v>
      </c>
      <c r="E1029" s="347">
        <v>0</v>
      </c>
      <c r="F1029" s="347">
        <v>0</v>
      </c>
      <c r="G1029" s="151">
        <f t="shared" si="15"/>
        <v>13</v>
      </c>
    </row>
    <row r="1030" spans="1:7" hidden="1">
      <c r="A1030" s="356" t="s">
        <v>10045</v>
      </c>
      <c r="B1030" s="153" t="s">
        <v>3344</v>
      </c>
      <c r="C1030" s="357">
        <v>0</v>
      </c>
      <c r="D1030" s="357">
        <v>0</v>
      </c>
      <c r="E1030" s="357">
        <v>0</v>
      </c>
      <c r="F1030" s="357">
        <v>0</v>
      </c>
      <c r="G1030" s="153">
        <f t="shared" si="15"/>
        <v>17</v>
      </c>
    </row>
    <row r="1031" spans="1:7" ht="30">
      <c r="A1031" s="346" t="s">
        <v>6677</v>
      </c>
      <c r="B1031" s="151" t="s">
        <v>3345</v>
      </c>
      <c r="C1031" s="347">
        <v>85260</v>
      </c>
      <c r="D1031" s="347">
        <v>0</v>
      </c>
      <c r="E1031" s="347">
        <v>0</v>
      </c>
      <c r="F1031" s="347">
        <v>85260</v>
      </c>
      <c r="G1031" s="151">
        <f t="shared" si="15"/>
        <v>9</v>
      </c>
    </row>
    <row r="1032" spans="1:7" hidden="1">
      <c r="A1032" s="346" t="s">
        <v>6620</v>
      </c>
      <c r="B1032" s="151" t="s">
        <v>777</v>
      </c>
      <c r="C1032" s="347">
        <v>0</v>
      </c>
      <c r="D1032" s="347">
        <v>0</v>
      </c>
      <c r="E1032" s="347">
        <v>0</v>
      </c>
      <c r="F1032" s="347">
        <v>0</v>
      </c>
      <c r="G1032" s="151">
        <f t="shared" si="15"/>
        <v>13</v>
      </c>
    </row>
    <row r="1033" spans="1:7" ht="30" hidden="1">
      <c r="A1033" s="356" t="s">
        <v>4286</v>
      </c>
      <c r="B1033" s="153" t="s">
        <v>3345</v>
      </c>
      <c r="C1033" s="357">
        <v>0</v>
      </c>
      <c r="D1033" s="357">
        <v>0</v>
      </c>
      <c r="E1033" s="357">
        <v>0</v>
      </c>
      <c r="F1033" s="357">
        <v>0</v>
      </c>
      <c r="G1033" s="153">
        <f t="shared" ref="G1033:G1096" si="16">LEN(A1033)</f>
        <v>17</v>
      </c>
    </row>
    <row r="1034" spans="1:7" hidden="1">
      <c r="A1034" s="346" t="s">
        <v>7910</v>
      </c>
      <c r="B1034" s="151" t="s">
        <v>8303</v>
      </c>
      <c r="C1034" s="347">
        <v>0</v>
      </c>
      <c r="D1034" s="347">
        <v>0</v>
      </c>
      <c r="E1034" s="347">
        <v>0</v>
      </c>
      <c r="F1034" s="347">
        <v>0</v>
      </c>
      <c r="G1034" s="151">
        <f t="shared" si="16"/>
        <v>13</v>
      </c>
    </row>
    <row r="1035" spans="1:7" ht="30" hidden="1">
      <c r="A1035" s="356" t="s">
        <v>10046</v>
      </c>
      <c r="B1035" s="153" t="s">
        <v>3345</v>
      </c>
      <c r="C1035" s="357">
        <v>0</v>
      </c>
      <c r="D1035" s="357">
        <v>0</v>
      </c>
      <c r="E1035" s="357">
        <v>0</v>
      </c>
      <c r="F1035" s="357">
        <v>0</v>
      </c>
      <c r="G1035" s="153">
        <f t="shared" si="16"/>
        <v>17</v>
      </c>
    </row>
    <row r="1036" spans="1:7">
      <c r="A1036" s="346" t="s">
        <v>7450</v>
      </c>
      <c r="B1036" s="151" t="s">
        <v>3202</v>
      </c>
      <c r="C1036" s="347">
        <v>85260</v>
      </c>
      <c r="D1036" s="347">
        <v>0</v>
      </c>
      <c r="E1036" s="347">
        <v>0</v>
      </c>
      <c r="F1036" s="347">
        <v>85260</v>
      </c>
      <c r="G1036" s="151">
        <f t="shared" si="16"/>
        <v>13</v>
      </c>
    </row>
    <row r="1037" spans="1:7" ht="30">
      <c r="A1037" s="356" t="s">
        <v>8282</v>
      </c>
      <c r="B1037" s="153" t="s">
        <v>3345</v>
      </c>
      <c r="C1037" s="357">
        <v>85260</v>
      </c>
      <c r="D1037" s="357">
        <v>0</v>
      </c>
      <c r="E1037" s="357">
        <v>0</v>
      </c>
      <c r="F1037" s="357">
        <v>85260</v>
      </c>
      <c r="G1037" s="153">
        <f t="shared" si="16"/>
        <v>17</v>
      </c>
    </row>
    <row r="1038" spans="1:7" hidden="1">
      <c r="A1038" s="346" t="s">
        <v>8623</v>
      </c>
      <c r="B1038" s="151" t="s">
        <v>8303</v>
      </c>
      <c r="C1038" s="347">
        <v>0</v>
      </c>
      <c r="D1038" s="347">
        <v>0</v>
      </c>
      <c r="E1038" s="347">
        <v>0</v>
      </c>
      <c r="F1038" s="347">
        <v>0</v>
      </c>
      <c r="G1038" s="151">
        <f t="shared" si="16"/>
        <v>13</v>
      </c>
    </row>
    <row r="1039" spans="1:7" ht="30" hidden="1">
      <c r="A1039" s="356" t="s">
        <v>10047</v>
      </c>
      <c r="B1039" s="153" t="s">
        <v>3345</v>
      </c>
      <c r="C1039" s="357">
        <v>0</v>
      </c>
      <c r="D1039" s="357">
        <v>0</v>
      </c>
      <c r="E1039" s="357">
        <v>0</v>
      </c>
      <c r="F1039" s="357">
        <v>0</v>
      </c>
      <c r="G1039" s="153">
        <f t="shared" si="16"/>
        <v>17</v>
      </c>
    </row>
    <row r="1040" spans="1:7" hidden="1">
      <c r="A1040" s="346" t="s">
        <v>8624</v>
      </c>
      <c r="B1040" s="151" t="s">
        <v>8307</v>
      </c>
      <c r="C1040" s="347">
        <v>0</v>
      </c>
      <c r="D1040" s="347">
        <v>0</v>
      </c>
      <c r="E1040" s="347">
        <v>0</v>
      </c>
      <c r="F1040" s="347">
        <v>0</v>
      </c>
      <c r="G1040" s="151">
        <f t="shared" si="16"/>
        <v>13</v>
      </c>
    </row>
    <row r="1041" spans="1:7" ht="30" hidden="1">
      <c r="A1041" s="356" t="s">
        <v>10048</v>
      </c>
      <c r="B1041" s="153" t="s">
        <v>3345</v>
      </c>
      <c r="C1041" s="357">
        <v>0</v>
      </c>
      <c r="D1041" s="357">
        <v>0</v>
      </c>
      <c r="E1041" s="357">
        <v>0</v>
      </c>
      <c r="F1041" s="357">
        <v>0</v>
      </c>
      <c r="G1041" s="153">
        <f t="shared" si="16"/>
        <v>17</v>
      </c>
    </row>
    <row r="1042" spans="1:7" hidden="1">
      <c r="A1042" s="346" t="s">
        <v>7528</v>
      </c>
      <c r="B1042" s="151" t="s">
        <v>3346</v>
      </c>
      <c r="C1042" s="347">
        <v>0</v>
      </c>
      <c r="D1042" s="347">
        <v>0</v>
      </c>
      <c r="E1042" s="347">
        <v>0</v>
      </c>
      <c r="F1042" s="347">
        <v>0</v>
      </c>
      <c r="G1042" s="151">
        <f t="shared" si="16"/>
        <v>9</v>
      </c>
    </row>
    <row r="1043" spans="1:7" hidden="1">
      <c r="A1043" s="346" t="s">
        <v>7911</v>
      </c>
      <c r="B1043" s="151" t="s">
        <v>777</v>
      </c>
      <c r="C1043" s="347">
        <v>0</v>
      </c>
      <c r="D1043" s="347">
        <v>0</v>
      </c>
      <c r="E1043" s="347">
        <v>0</v>
      </c>
      <c r="F1043" s="347">
        <v>0</v>
      </c>
      <c r="G1043" s="151">
        <f t="shared" si="16"/>
        <v>13</v>
      </c>
    </row>
    <row r="1044" spans="1:7" hidden="1">
      <c r="A1044" s="356" t="s">
        <v>4294</v>
      </c>
      <c r="B1044" s="153" t="s">
        <v>3346</v>
      </c>
      <c r="C1044" s="357">
        <v>0</v>
      </c>
      <c r="D1044" s="357">
        <v>0</v>
      </c>
      <c r="E1044" s="357">
        <v>0</v>
      </c>
      <c r="F1044" s="357">
        <v>0</v>
      </c>
      <c r="G1044" s="153">
        <f t="shared" si="16"/>
        <v>17</v>
      </c>
    </row>
    <row r="1045" spans="1:7" hidden="1">
      <c r="A1045" s="346" t="s">
        <v>8625</v>
      </c>
      <c r="B1045" s="151" t="s">
        <v>8303</v>
      </c>
      <c r="C1045" s="347">
        <v>0</v>
      </c>
      <c r="D1045" s="347">
        <v>0</v>
      </c>
      <c r="E1045" s="347">
        <v>0</v>
      </c>
      <c r="F1045" s="347">
        <v>0</v>
      </c>
      <c r="G1045" s="151">
        <f t="shared" si="16"/>
        <v>13</v>
      </c>
    </row>
    <row r="1046" spans="1:7" hidden="1">
      <c r="A1046" s="356" t="s">
        <v>10049</v>
      </c>
      <c r="B1046" s="153" t="s">
        <v>3346</v>
      </c>
      <c r="C1046" s="357">
        <v>0</v>
      </c>
      <c r="D1046" s="357">
        <v>0</v>
      </c>
      <c r="E1046" s="357">
        <v>0</v>
      </c>
      <c r="F1046" s="357">
        <v>0</v>
      </c>
      <c r="G1046" s="153">
        <f t="shared" si="16"/>
        <v>17</v>
      </c>
    </row>
    <row r="1047" spans="1:7" hidden="1">
      <c r="A1047" s="346" t="s">
        <v>8626</v>
      </c>
      <c r="B1047" s="151" t="s">
        <v>3202</v>
      </c>
      <c r="C1047" s="347">
        <v>0</v>
      </c>
      <c r="D1047" s="347">
        <v>0</v>
      </c>
      <c r="E1047" s="347">
        <v>0</v>
      </c>
      <c r="F1047" s="347">
        <v>0</v>
      </c>
      <c r="G1047" s="151">
        <f t="shared" si="16"/>
        <v>13</v>
      </c>
    </row>
    <row r="1048" spans="1:7" hidden="1">
      <c r="A1048" s="356" t="s">
        <v>10050</v>
      </c>
      <c r="B1048" s="153" t="s">
        <v>3346</v>
      </c>
      <c r="C1048" s="357">
        <v>0</v>
      </c>
      <c r="D1048" s="357">
        <v>0</v>
      </c>
      <c r="E1048" s="357">
        <v>0</v>
      </c>
      <c r="F1048" s="357">
        <v>0</v>
      </c>
      <c r="G1048" s="153">
        <f t="shared" si="16"/>
        <v>17</v>
      </c>
    </row>
    <row r="1049" spans="1:7" hidden="1">
      <c r="A1049" s="346" t="s">
        <v>8627</v>
      </c>
      <c r="B1049" s="151" t="s">
        <v>8303</v>
      </c>
      <c r="C1049" s="347">
        <v>0</v>
      </c>
      <c r="D1049" s="347">
        <v>0</v>
      </c>
      <c r="E1049" s="347">
        <v>0</v>
      </c>
      <c r="F1049" s="347">
        <v>0</v>
      </c>
      <c r="G1049" s="151">
        <f t="shared" si="16"/>
        <v>13</v>
      </c>
    </row>
    <row r="1050" spans="1:7" hidden="1">
      <c r="A1050" s="356" t="s">
        <v>10051</v>
      </c>
      <c r="B1050" s="153" t="s">
        <v>3346</v>
      </c>
      <c r="C1050" s="357">
        <v>0</v>
      </c>
      <c r="D1050" s="357">
        <v>0</v>
      </c>
      <c r="E1050" s="357">
        <v>0</v>
      </c>
      <c r="F1050" s="357">
        <v>0</v>
      </c>
      <c r="G1050" s="153">
        <f t="shared" si="16"/>
        <v>17</v>
      </c>
    </row>
    <row r="1051" spans="1:7" hidden="1">
      <c r="A1051" s="346" t="s">
        <v>8628</v>
      </c>
      <c r="B1051" s="151" t="s">
        <v>8307</v>
      </c>
      <c r="C1051" s="347">
        <v>0</v>
      </c>
      <c r="D1051" s="347">
        <v>0</v>
      </c>
      <c r="E1051" s="347">
        <v>0</v>
      </c>
      <c r="F1051" s="347">
        <v>0</v>
      </c>
      <c r="G1051" s="151">
        <f t="shared" si="16"/>
        <v>13</v>
      </c>
    </row>
    <row r="1052" spans="1:7" hidden="1">
      <c r="A1052" s="356" t="s">
        <v>10052</v>
      </c>
      <c r="B1052" s="153" t="s">
        <v>3346</v>
      </c>
      <c r="C1052" s="357">
        <v>0</v>
      </c>
      <c r="D1052" s="357">
        <v>0</v>
      </c>
      <c r="E1052" s="357">
        <v>0</v>
      </c>
      <c r="F1052" s="357">
        <v>0</v>
      </c>
      <c r="G1052" s="153">
        <f t="shared" si="16"/>
        <v>17</v>
      </c>
    </row>
    <row r="1053" spans="1:7" hidden="1">
      <c r="A1053" s="346" t="s">
        <v>7529</v>
      </c>
      <c r="B1053" s="151" t="s">
        <v>213</v>
      </c>
      <c r="C1053" s="347">
        <v>0</v>
      </c>
      <c r="D1053" s="347">
        <v>0</v>
      </c>
      <c r="E1053" s="347">
        <v>0</v>
      </c>
      <c r="F1053" s="347">
        <v>0</v>
      </c>
      <c r="G1053" s="151">
        <f t="shared" si="16"/>
        <v>9</v>
      </c>
    </row>
    <row r="1054" spans="1:7" hidden="1">
      <c r="A1054" s="346" t="s">
        <v>7912</v>
      </c>
      <c r="B1054" s="151" t="s">
        <v>777</v>
      </c>
      <c r="C1054" s="347">
        <v>0</v>
      </c>
      <c r="D1054" s="347">
        <v>0</v>
      </c>
      <c r="E1054" s="347">
        <v>0</v>
      </c>
      <c r="F1054" s="347">
        <v>0</v>
      </c>
      <c r="G1054" s="151">
        <f t="shared" si="16"/>
        <v>13</v>
      </c>
    </row>
    <row r="1055" spans="1:7" hidden="1">
      <c r="A1055" s="356" t="s">
        <v>4302</v>
      </c>
      <c r="B1055" s="153" t="s">
        <v>213</v>
      </c>
      <c r="C1055" s="357">
        <v>0</v>
      </c>
      <c r="D1055" s="357">
        <v>0</v>
      </c>
      <c r="E1055" s="357">
        <v>0</v>
      </c>
      <c r="F1055" s="357">
        <v>0</v>
      </c>
      <c r="G1055" s="153">
        <f t="shared" si="16"/>
        <v>17</v>
      </c>
    </row>
    <row r="1056" spans="1:7" hidden="1">
      <c r="A1056" s="346" t="s">
        <v>8629</v>
      </c>
      <c r="B1056" s="151" t="s">
        <v>8303</v>
      </c>
      <c r="C1056" s="347">
        <v>0</v>
      </c>
      <c r="D1056" s="347">
        <v>0</v>
      </c>
      <c r="E1056" s="347">
        <v>0</v>
      </c>
      <c r="F1056" s="347">
        <v>0</v>
      </c>
      <c r="G1056" s="151">
        <f t="shared" si="16"/>
        <v>13</v>
      </c>
    </row>
    <row r="1057" spans="1:7" hidden="1">
      <c r="A1057" s="356" t="s">
        <v>10053</v>
      </c>
      <c r="B1057" s="153" t="s">
        <v>213</v>
      </c>
      <c r="C1057" s="357">
        <v>0</v>
      </c>
      <c r="D1057" s="357">
        <v>0</v>
      </c>
      <c r="E1057" s="357">
        <v>0</v>
      </c>
      <c r="F1057" s="357">
        <v>0</v>
      </c>
      <c r="G1057" s="153">
        <f t="shared" si="16"/>
        <v>17</v>
      </c>
    </row>
    <row r="1058" spans="1:7" hidden="1">
      <c r="A1058" s="346" t="s">
        <v>8630</v>
      </c>
      <c r="B1058" s="151" t="s">
        <v>3202</v>
      </c>
      <c r="C1058" s="347">
        <v>0</v>
      </c>
      <c r="D1058" s="347">
        <v>0</v>
      </c>
      <c r="E1058" s="347">
        <v>0</v>
      </c>
      <c r="F1058" s="347">
        <v>0</v>
      </c>
      <c r="G1058" s="151">
        <f t="shared" si="16"/>
        <v>13</v>
      </c>
    </row>
    <row r="1059" spans="1:7" hidden="1">
      <c r="A1059" s="356" t="s">
        <v>10054</v>
      </c>
      <c r="B1059" s="153" t="s">
        <v>213</v>
      </c>
      <c r="C1059" s="357">
        <v>0</v>
      </c>
      <c r="D1059" s="357">
        <v>0</v>
      </c>
      <c r="E1059" s="357">
        <v>0</v>
      </c>
      <c r="F1059" s="357">
        <v>0</v>
      </c>
      <c r="G1059" s="153">
        <f t="shared" si="16"/>
        <v>17</v>
      </c>
    </row>
    <row r="1060" spans="1:7" hidden="1">
      <c r="A1060" s="346" t="s">
        <v>8631</v>
      </c>
      <c r="B1060" s="151" t="s">
        <v>8303</v>
      </c>
      <c r="C1060" s="347">
        <v>0</v>
      </c>
      <c r="D1060" s="347">
        <v>0</v>
      </c>
      <c r="E1060" s="347">
        <v>0</v>
      </c>
      <c r="F1060" s="347">
        <v>0</v>
      </c>
      <c r="G1060" s="151">
        <f t="shared" si="16"/>
        <v>13</v>
      </c>
    </row>
    <row r="1061" spans="1:7" hidden="1">
      <c r="A1061" s="356" t="s">
        <v>10055</v>
      </c>
      <c r="B1061" s="153" t="s">
        <v>213</v>
      </c>
      <c r="C1061" s="357">
        <v>0</v>
      </c>
      <c r="D1061" s="357">
        <v>0</v>
      </c>
      <c r="E1061" s="357">
        <v>0</v>
      </c>
      <c r="F1061" s="357">
        <v>0</v>
      </c>
      <c r="G1061" s="153">
        <f t="shared" si="16"/>
        <v>17</v>
      </c>
    </row>
    <row r="1062" spans="1:7" hidden="1">
      <c r="A1062" s="346" t="s">
        <v>8632</v>
      </c>
      <c r="B1062" s="151" t="s">
        <v>8307</v>
      </c>
      <c r="C1062" s="347">
        <v>0</v>
      </c>
      <c r="D1062" s="347">
        <v>0</v>
      </c>
      <c r="E1062" s="347">
        <v>0</v>
      </c>
      <c r="F1062" s="347">
        <v>0</v>
      </c>
      <c r="G1062" s="151">
        <f t="shared" si="16"/>
        <v>13</v>
      </c>
    </row>
    <row r="1063" spans="1:7" hidden="1">
      <c r="A1063" s="356" t="s">
        <v>10056</v>
      </c>
      <c r="B1063" s="153" t="s">
        <v>213</v>
      </c>
      <c r="C1063" s="357">
        <v>0</v>
      </c>
      <c r="D1063" s="357">
        <v>0</v>
      </c>
      <c r="E1063" s="357">
        <v>0</v>
      </c>
      <c r="F1063" s="357">
        <v>0</v>
      </c>
      <c r="G1063" s="153">
        <f t="shared" si="16"/>
        <v>17</v>
      </c>
    </row>
    <row r="1064" spans="1:7" hidden="1">
      <c r="A1064" s="346" t="s">
        <v>2672</v>
      </c>
      <c r="B1064" s="151" t="s">
        <v>7530</v>
      </c>
      <c r="C1064" s="347">
        <v>0</v>
      </c>
      <c r="D1064" s="347">
        <v>0</v>
      </c>
      <c r="E1064" s="347">
        <v>0</v>
      </c>
      <c r="F1064" s="347">
        <v>0</v>
      </c>
      <c r="G1064" s="151">
        <f t="shared" si="16"/>
        <v>5</v>
      </c>
    </row>
    <row r="1065" spans="1:7" hidden="1">
      <c r="A1065" s="346" t="s">
        <v>7531</v>
      </c>
      <c r="B1065" s="151" t="s">
        <v>3347</v>
      </c>
      <c r="C1065" s="347">
        <v>0</v>
      </c>
      <c r="D1065" s="347">
        <v>0</v>
      </c>
      <c r="E1065" s="347">
        <v>0</v>
      </c>
      <c r="F1065" s="347">
        <v>0</v>
      </c>
      <c r="G1065" s="151">
        <f t="shared" si="16"/>
        <v>9</v>
      </c>
    </row>
    <row r="1066" spans="1:7" hidden="1">
      <c r="A1066" s="346" t="s">
        <v>7913</v>
      </c>
      <c r="B1066" s="151" t="s">
        <v>777</v>
      </c>
      <c r="C1066" s="347">
        <v>0</v>
      </c>
      <c r="D1066" s="347">
        <v>0</v>
      </c>
      <c r="E1066" s="347">
        <v>0</v>
      </c>
      <c r="F1066" s="347">
        <v>0</v>
      </c>
      <c r="G1066" s="151">
        <f t="shared" si="16"/>
        <v>13</v>
      </c>
    </row>
    <row r="1067" spans="1:7" hidden="1">
      <c r="A1067" s="356" t="s">
        <v>4310</v>
      </c>
      <c r="B1067" s="153" t="s">
        <v>3347</v>
      </c>
      <c r="C1067" s="357">
        <v>0</v>
      </c>
      <c r="D1067" s="357">
        <v>0</v>
      </c>
      <c r="E1067" s="357">
        <v>0</v>
      </c>
      <c r="F1067" s="357">
        <v>0</v>
      </c>
      <c r="G1067" s="153">
        <f t="shared" si="16"/>
        <v>17</v>
      </c>
    </row>
    <row r="1068" spans="1:7" hidden="1">
      <c r="A1068" s="346" t="s">
        <v>8633</v>
      </c>
      <c r="B1068" s="151" t="s">
        <v>8303</v>
      </c>
      <c r="C1068" s="347">
        <v>0</v>
      </c>
      <c r="D1068" s="347">
        <v>0</v>
      </c>
      <c r="E1068" s="347">
        <v>0</v>
      </c>
      <c r="F1068" s="347">
        <v>0</v>
      </c>
      <c r="G1068" s="151">
        <f t="shared" si="16"/>
        <v>13</v>
      </c>
    </row>
    <row r="1069" spans="1:7" hidden="1">
      <c r="A1069" s="356" t="s">
        <v>10057</v>
      </c>
      <c r="B1069" s="153" t="s">
        <v>3347</v>
      </c>
      <c r="C1069" s="357">
        <v>0</v>
      </c>
      <c r="D1069" s="357">
        <v>0</v>
      </c>
      <c r="E1069" s="357">
        <v>0</v>
      </c>
      <c r="F1069" s="357">
        <v>0</v>
      </c>
      <c r="G1069" s="153">
        <f t="shared" si="16"/>
        <v>17</v>
      </c>
    </row>
    <row r="1070" spans="1:7" hidden="1">
      <c r="A1070" s="346" t="s">
        <v>8634</v>
      </c>
      <c r="B1070" s="151" t="s">
        <v>3202</v>
      </c>
      <c r="C1070" s="347">
        <v>0</v>
      </c>
      <c r="D1070" s="347">
        <v>0</v>
      </c>
      <c r="E1070" s="347">
        <v>0</v>
      </c>
      <c r="F1070" s="347">
        <v>0</v>
      </c>
      <c r="G1070" s="151">
        <f t="shared" si="16"/>
        <v>13</v>
      </c>
    </row>
    <row r="1071" spans="1:7" hidden="1">
      <c r="A1071" s="356" t="s">
        <v>10058</v>
      </c>
      <c r="B1071" s="153" t="s">
        <v>3347</v>
      </c>
      <c r="C1071" s="357">
        <v>0</v>
      </c>
      <c r="D1071" s="357">
        <v>0</v>
      </c>
      <c r="E1071" s="357">
        <v>0</v>
      </c>
      <c r="F1071" s="357">
        <v>0</v>
      </c>
      <c r="G1071" s="153">
        <f t="shared" si="16"/>
        <v>17</v>
      </c>
    </row>
    <row r="1072" spans="1:7" hidden="1">
      <c r="A1072" s="346" t="s">
        <v>8635</v>
      </c>
      <c r="B1072" s="151" t="s">
        <v>8303</v>
      </c>
      <c r="C1072" s="347">
        <v>0</v>
      </c>
      <c r="D1072" s="347">
        <v>0</v>
      </c>
      <c r="E1072" s="347">
        <v>0</v>
      </c>
      <c r="F1072" s="347">
        <v>0</v>
      </c>
      <c r="G1072" s="151">
        <f t="shared" si="16"/>
        <v>13</v>
      </c>
    </row>
    <row r="1073" spans="1:7" hidden="1">
      <c r="A1073" s="356" t="s">
        <v>10059</v>
      </c>
      <c r="B1073" s="153" t="s">
        <v>3347</v>
      </c>
      <c r="C1073" s="357">
        <v>0</v>
      </c>
      <c r="D1073" s="357">
        <v>0</v>
      </c>
      <c r="E1073" s="357">
        <v>0</v>
      </c>
      <c r="F1073" s="357">
        <v>0</v>
      </c>
      <c r="G1073" s="153">
        <f t="shared" si="16"/>
        <v>17</v>
      </c>
    </row>
    <row r="1074" spans="1:7" hidden="1">
      <c r="A1074" s="346" t="s">
        <v>8636</v>
      </c>
      <c r="B1074" s="151" t="s">
        <v>8307</v>
      </c>
      <c r="C1074" s="347">
        <v>0</v>
      </c>
      <c r="D1074" s="347">
        <v>0</v>
      </c>
      <c r="E1074" s="347">
        <v>0</v>
      </c>
      <c r="F1074" s="347">
        <v>0</v>
      </c>
      <c r="G1074" s="151">
        <f t="shared" si="16"/>
        <v>13</v>
      </c>
    </row>
    <row r="1075" spans="1:7" hidden="1">
      <c r="A1075" s="356" t="s">
        <v>10060</v>
      </c>
      <c r="B1075" s="153" t="s">
        <v>3347</v>
      </c>
      <c r="C1075" s="357">
        <v>0</v>
      </c>
      <c r="D1075" s="357">
        <v>0</v>
      </c>
      <c r="E1075" s="357">
        <v>0</v>
      </c>
      <c r="F1075" s="357">
        <v>0</v>
      </c>
      <c r="G1075" s="153">
        <f t="shared" si="16"/>
        <v>17</v>
      </c>
    </row>
    <row r="1076" spans="1:7" hidden="1">
      <c r="A1076" s="346" t="s">
        <v>6678</v>
      </c>
      <c r="B1076" s="151" t="s">
        <v>3348</v>
      </c>
      <c r="C1076" s="347">
        <v>0</v>
      </c>
      <c r="D1076" s="347">
        <v>0</v>
      </c>
      <c r="E1076" s="347">
        <v>0</v>
      </c>
      <c r="F1076" s="347">
        <v>0</v>
      </c>
      <c r="G1076" s="151">
        <f t="shared" si="16"/>
        <v>9</v>
      </c>
    </row>
    <row r="1077" spans="1:7" hidden="1">
      <c r="A1077" s="346" t="s">
        <v>6679</v>
      </c>
      <c r="B1077" s="151" t="s">
        <v>777</v>
      </c>
      <c r="C1077" s="347">
        <v>0</v>
      </c>
      <c r="D1077" s="347">
        <v>0</v>
      </c>
      <c r="E1077" s="347">
        <v>0</v>
      </c>
      <c r="F1077" s="347">
        <v>0</v>
      </c>
      <c r="G1077" s="151">
        <f t="shared" si="16"/>
        <v>13</v>
      </c>
    </row>
    <row r="1078" spans="1:7" hidden="1">
      <c r="A1078" s="356" t="s">
        <v>3255</v>
      </c>
      <c r="B1078" s="153" t="s">
        <v>3348</v>
      </c>
      <c r="C1078" s="357">
        <v>0</v>
      </c>
      <c r="D1078" s="357">
        <v>0</v>
      </c>
      <c r="E1078" s="357">
        <v>0</v>
      </c>
      <c r="F1078" s="357">
        <v>0</v>
      </c>
      <c r="G1078" s="153">
        <f t="shared" si="16"/>
        <v>17</v>
      </c>
    </row>
    <row r="1079" spans="1:7" hidden="1">
      <c r="A1079" s="346" t="s">
        <v>7914</v>
      </c>
      <c r="B1079" s="151" t="s">
        <v>8303</v>
      </c>
      <c r="C1079" s="347">
        <v>0</v>
      </c>
      <c r="D1079" s="347">
        <v>0</v>
      </c>
      <c r="E1079" s="347">
        <v>0</v>
      </c>
      <c r="F1079" s="347">
        <v>0</v>
      </c>
      <c r="G1079" s="151">
        <f t="shared" si="16"/>
        <v>13</v>
      </c>
    </row>
    <row r="1080" spans="1:7" hidden="1">
      <c r="A1080" s="356" t="s">
        <v>10061</v>
      </c>
      <c r="B1080" s="153" t="s">
        <v>3348</v>
      </c>
      <c r="C1080" s="357">
        <v>0</v>
      </c>
      <c r="D1080" s="357">
        <v>0</v>
      </c>
      <c r="E1080" s="357">
        <v>0</v>
      </c>
      <c r="F1080" s="357">
        <v>0</v>
      </c>
      <c r="G1080" s="153">
        <f t="shared" si="16"/>
        <v>17</v>
      </c>
    </row>
    <row r="1081" spans="1:7" hidden="1">
      <c r="A1081" s="346" t="s">
        <v>8637</v>
      </c>
      <c r="B1081" s="151" t="s">
        <v>3202</v>
      </c>
      <c r="C1081" s="347">
        <v>0</v>
      </c>
      <c r="D1081" s="347">
        <v>0</v>
      </c>
      <c r="E1081" s="347">
        <v>0</v>
      </c>
      <c r="F1081" s="347">
        <v>0</v>
      </c>
      <c r="G1081" s="151">
        <f t="shared" si="16"/>
        <v>13</v>
      </c>
    </row>
    <row r="1082" spans="1:7" hidden="1">
      <c r="A1082" s="356" t="s">
        <v>10062</v>
      </c>
      <c r="B1082" s="153" t="s">
        <v>3348</v>
      </c>
      <c r="C1082" s="357">
        <v>0</v>
      </c>
      <c r="D1082" s="357">
        <v>0</v>
      </c>
      <c r="E1082" s="357">
        <v>0</v>
      </c>
      <c r="F1082" s="357">
        <v>0</v>
      </c>
      <c r="G1082" s="153">
        <f t="shared" si="16"/>
        <v>17</v>
      </c>
    </row>
    <row r="1083" spans="1:7" hidden="1">
      <c r="A1083" s="346" t="s">
        <v>8638</v>
      </c>
      <c r="B1083" s="151" t="s">
        <v>8303</v>
      </c>
      <c r="C1083" s="347">
        <v>0</v>
      </c>
      <c r="D1083" s="347">
        <v>0</v>
      </c>
      <c r="E1083" s="347">
        <v>0</v>
      </c>
      <c r="F1083" s="347">
        <v>0</v>
      </c>
      <c r="G1083" s="151">
        <f t="shared" si="16"/>
        <v>13</v>
      </c>
    </row>
    <row r="1084" spans="1:7" hidden="1">
      <c r="A1084" s="356" t="s">
        <v>10063</v>
      </c>
      <c r="B1084" s="153" t="s">
        <v>3348</v>
      </c>
      <c r="C1084" s="357">
        <v>0</v>
      </c>
      <c r="D1084" s="357">
        <v>0</v>
      </c>
      <c r="E1084" s="357">
        <v>0</v>
      </c>
      <c r="F1084" s="357">
        <v>0</v>
      </c>
      <c r="G1084" s="153">
        <f t="shared" si="16"/>
        <v>17</v>
      </c>
    </row>
    <row r="1085" spans="1:7" hidden="1">
      <c r="A1085" s="346" t="s">
        <v>8639</v>
      </c>
      <c r="B1085" s="151" t="s">
        <v>8307</v>
      </c>
      <c r="C1085" s="347">
        <v>0</v>
      </c>
      <c r="D1085" s="347">
        <v>0</v>
      </c>
      <c r="E1085" s="347">
        <v>0</v>
      </c>
      <c r="F1085" s="347">
        <v>0</v>
      </c>
      <c r="G1085" s="151">
        <f t="shared" si="16"/>
        <v>13</v>
      </c>
    </row>
    <row r="1086" spans="1:7" hidden="1">
      <c r="A1086" s="356" t="s">
        <v>10064</v>
      </c>
      <c r="B1086" s="153" t="s">
        <v>3348</v>
      </c>
      <c r="C1086" s="357">
        <v>0</v>
      </c>
      <c r="D1086" s="357">
        <v>0</v>
      </c>
      <c r="E1086" s="357">
        <v>0</v>
      </c>
      <c r="F1086" s="357">
        <v>0</v>
      </c>
      <c r="G1086" s="153">
        <f t="shared" si="16"/>
        <v>17</v>
      </c>
    </row>
    <row r="1087" spans="1:7" ht="30" hidden="1">
      <c r="A1087" s="346" t="s">
        <v>6680</v>
      </c>
      <c r="B1087" s="151" t="s">
        <v>3349</v>
      </c>
      <c r="C1087" s="347">
        <v>0</v>
      </c>
      <c r="D1087" s="347">
        <v>0</v>
      </c>
      <c r="E1087" s="347">
        <v>0</v>
      </c>
      <c r="F1087" s="347">
        <v>0</v>
      </c>
      <c r="G1087" s="151">
        <f t="shared" si="16"/>
        <v>9</v>
      </c>
    </row>
    <row r="1088" spans="1:7" hidden="1">
      <c r="A1088" s="346" t="s">
        <v>6681</v>
      </c>
      <c r="B1088" s="151" t="s">
        <v>777</v>
      </c>
      <c r="C1088" s="347">
        <v>0</v>
      </c>
      <c r="D1088" s="347">
        <v>0</v>
      </c>
      <c r="E1088" s="347">
        <v>0</v>
      </c>
      <c r="F1088" s="347">
        <v>0</v>
      </c>
      <c r="G1088" s="151">
        <f t="shared" si="16"/>
        <v>13</v>
      </c>
    </row>
    <row r="1089" spans="1:7" ht="30" hidden="1">
      <c r="A1089" s="356" t="s">
        <v>3224</v>
      </c>
      <c r="B1089" s="153" t="s">
        <v>3349</v>
      </c>
      <c r="C1089" s="357">
        <v>0</v>
      </c>
      <c r="D1089" s="357">
        <v>0</v>
      </c>
      <c r="E1089" s="357">
        <v>0</v>
      </c>
      <c r="F1089" s="357">
        <v>0</v>
      </c>
      <c r="G1089" s="153">
        <f t="shared" si="16"/>
        <v>17</v>
      </c>
    </row>
    <row r="1090" spans="1:7" hidden="1">
      <c r="A1090" s="346" t="s">
        <v>7915</v>
      </c>
      <c r="B1090" s="151" t="s">
        <v>8303</v>
      </c>
      <c r="C1090" s="347">
        <v>0</v>
      </c>
      <c r="D1090" s="347">
        <v>0</v>
      </c>
      <c r="E1090" s="347">
        <v>0</v>
      </c>
      <c r="F1090" s="347">
        <v>0</v>
      </c>
      <c r="G1090" s="151">
        <f t="shared" si="16"/>
        <v>13</v>
      </c>
    </row>
    <row r="1091" spans="1:7" ht="30" hidden="1">
      <c r="A1091" s="356" t="s">
        <v>7916</v>
      </c>
      <c r="B1091" s="153" t="s">
        <v>3349</v>
      </c>
      <c r="C1091" s="357">
        <v>0</v>
      </c>
      <c r="D1091" s="357">
        <v>0</v>
      </c>
      <c r="E1091" s="357">
        <v>0</v>
      </c>
      <c r="F1091" s="357">
        <v>0</v>
      </c>
      <c r="G1091" s="153">
        <f t="shared" si="16"/>
        <v>17</v>
      </c>
    </row>
    <row r="1092" spans="1:7" hidden="1">
      <c r="A1092" s="346" t="s">
        <v>8640</v>
      </c>
      <c r="B1092" s="151" t="s">
        <v>3202</v>
      </c>
      <c r="C1092" s="347">
        <v>0</v>
      </c>
      <c r="D1092" s="347">
        <v>0</v>
      </c>
      <c r="E1092" s="347">
        <v>0</v>
      </c>
      <c r="F1092" s="347">
        <v>0</v>
      </c>
      <c r="G1092" s="151">
        <f t="shared" si="16"/>
        <v>13</v>
      </c>
    </row>
    <row r="1093" spans="1:7" ht="30" hidden="1">
      <c r="A1093" s="356" t="s">
        <v>10065</v>
      </c>
      <c r="B1093" s="153" t="s">
        <v>3349</v>
      </c>
      <c r="C1093" s="357">
        <v>0</v>
      </c>
      <c r="D1093" s="357">
        <v>0</v>
      </c>
      <c r="E1093" s="357">
        <v>0</v>
      </c>
      <c r="F1093" s="357">
        <v>0</v>
      </c>
      <c r="G1093" s="153">
        <f t="shared" si="16"/>
        <v>17</v>
      </c>
    </row>
    <row r="1094" spans="1:7" hidden="1">
      <c r="A1094" s="346" t="s">
        <v>8641</v>
      </c>
      <c r="B1094" s="151" t="s">
        <v>8303</v>
      </c>
      <c r="C1094" s="347">
        <v>0</v>
      </c>
      <c r="D1094" s="347">
        <v>0</v>
      </c>
      <c r="E1094" s="347">
        <v>0</v>
      </c>
      <c r="F1094" s="347">
        <v>0</v>
      </c>
      <c r="G1094" s="151">
        <f t="shared" si="16"/>
        <v>13</v>
      </c>
    </row>
    <row r="1095" spans="1:7" ht="30" hidden="1">
      <c r="A1095" s="356" t="s">
        <v>10066</v>
      </c>
      <c r="B1095" s="153" t="s">
        <v>3349</v>
      </c>
      <c r="C1095" s="357">
        <v>0</v>
      </c>
      <c r="D1095" s="357">
        <v>0</v>
      </c>
      <c r="E1095" s="357">
        <v>0</v>
      </c>
      <c r="F1095" s="357">
        <v>0</v>
      </c>
      <c r="G1095" s="153">
        <f t="shared" si="16"/>
        <v>17</v>
      </c>
    </row>
    <row r="1096" spans="1:7" hidden="1">
      <c r="A1096" s="346" t="s">
        <v>8642</v>
      </c>
      <c r="B1096" s="151" t="s">
        <v>8307</v>
      </c>
      <c r="C1096" s="347">
        <v>0</v>
      </c>
      <c r="D1096" s="347">
        <v>0</v>
      </c>
      <c r="E1096" s="347">
        <v>0</v>
      </c>
      <c r="F1096" s="347">
        <v>0</v>
      </c>
      <c r="G1096" s="151">
        <f t="shared" si="16"/>
        <v>13</v>
      </c>
    </row>
    <row r="1097" spans="1:7" ht="30" hidden="1">
      <c r="A1097" s="356" t="s">
        <v>10067</v>
      </c>
      <c r="B1097" s="153" t="s">
        <v>3349</v>
      </c>
      <c r="C1097" s="357">
        <v>0</v>
      </c>
      <c r="D1097" s="357">
        <v>0</v>
      </c>
      <c r="E1097" s="357">
        <v>0</v>
      </c>
      <c r="F1097" s="357">
        <v>0</v>
      </c>
      <c r="G1097" s="153">
        <f t="shared" ref="G1097:G1160" si="17">LEN(A1097)</f>
        <v>17</v>
      </c>
    </row>
    <row r="1098" spans="1:7" ht="30" hidden="1">
      <c r="A1098" s="346" t="s">
        <v>7532</v>
      </c>
      <c r="B1098" s="151" t="s">
        <v>3350</v>
      </c>
      <c r="C1098" s="347">
        <v>0</v>
      </c>
      <c r="D1098" s="347">
        <v>0</v>
      </c>
      <c r="E1098" s="347">
        <v>0</v>
      </c>
      <c r="F1098" s="347">
        <v>0</v>
      </c>
      <c r="G1098" s="151">
        <f t="shared" si="17"/>
        <v>9</v>
      </c>
    </row>
    <row r="1099" spans="1:7" hidden="1">
      <c r="A1099" s="346" t="s">
        <v>7917</v>
      </c>
      <c r="B1099" s="151" t="s">
        <v>777</v>
      </c>
      <c r="C1099" s="347">
        <v>0</v>
      </c>
      <c r="D1099" s="347">
        <v>0</v>
      </c>
      <c r="E1099" s="347">
        <v>0</v>
      </c>
      <c r="F1099" s="347">
        <v>0</v>
      </c>
      <c r="G1099" s="151">
        <f t="shared" si="17"/>
        <v>13</v>
      </c>
    </row>
    <row r="1100" spans="1:7" ht="30" hidden="1">
      <c r="A1100" s="356" t="s">
        <v>4332</v>
      </c>
      <c r="B1100" s="153" t="s">
        <v>3350</v>
      </c>
      <c r="C1100" s="357">
        <v>0</v>
      </c>
      <c r="D1100" s="357">
        <v>0</v>
      </c>
      <c r="E1100" s="357">
        <v>0</v>
      </c>
      <c r="F1100" s="357">
        <v>0</v>
      </c>
      <c r="G1100" s="153">
        <f t="shared" si="17"/>
        <v>17</v>
      </c>
    </row>
    <row r="1101" spans="1:7" hidden="1">
      <c r="A1101" s="346" t="s">
        <v>8643</v>
      </c>
      <c r="B1101" s="151" t="s">
        <v>8303</v>
      </c>
      <c r="C1101" s="347">
        <v>0</v>
      </c>
      <c r="D1101" s="347">
        <v>0</v>
      </c>
      <c r="E1101" s="347">
        <v>0</v>
      </c>
      <c r="F1101" s="347">
        <v>0</v>
      </c>
      <c r="G1101" s="151">
        <f t="shared" si="17"/>
        <v>13</v>
      </c>
    </row>
    <row r="1102" spans="1:7" ht="30" hidden="1">
      <c r="A1102" s="356" t="s">
        <v>10068</v>
      </c>
      <c r="B1102" s="153" t="s">
        <v>3350</v>
      </c>
      <c r="C1102" s="357">
        <v>0</v>
      </c>
      <c r="D1102" s="357">
        <v>0</v>
      </c>
      <c r="E1102" s="357">
        <v>0</v>
      </c>
      <c r="F1102" s="357">
        <v>0</v>
      </c>
      <c r="G1102" s="153">
        <f t="shared" si="17"/>
        <v>17</v>
      </c>
    </row>
    <row r="1103" spans="1:7" hidden="1">
      <c r="A1103" s="346" t="s">
        <v>8644</v>
      </c>
      <c r="B1103" s="151" t="s">
        <v>3202</v>
      </c>
      <c r="C1103" s="347">
        <v>0</v>
      </c>
      <c r="D1103" s="347">
        <v>0</v>
      </c>
      <c r="E1103" s="347">
        <v>0</v>
      </c>
      <c r="F1103" s="347">
        <v>0</v>
      </c>
      <c r="G1103" s="151">
        <f t="shared" si="17"/>
        <v>13</v>
      </c>
    </row>
    <row r="1104" spans="1:7" ht="30" hidden="1">
      <c r="A1104" s="356" t="s">
        <v>10069</v>
      </c>
      <c r="B1104" s="153" t="s">
        <v>3350</v>
      </c>
      <c r="C1104" s="357">
        <v>0</v>
      </c>
      <c r="D1104" s="357">
        <v>0</v>
      </c>
      <c r="E1104" s="357">
        <v>0</v>
      </c>
      <c r="F1104" s="357">
        <v>0</v>
      </c>
      <c r="G1104" s="153">
        <f t="shared" si="17"/>
        <v>17</v>
      </c>
    </row>
    <row r="1105" spans="1:7" hidden="1">
      <c r="A1105" s="346" t="s">
        <v>8645</v>
      </c>
      <c r="B1105" s="151" t="s">
        <v>8303</v>
      </c>
      <c r="C1105" s="347">
        <v>0</v>
      </c>
      <c r="D1105" s="347">
        <v>0</v>
      </c>
      <c r="E1105" s="347">
        <v>0</v>
      </c>
      <c r="F1105" s="347">
        <v>0</v>
      </c>
      <c r="G1105" s="151">
        <f t="shared" si="17"/>
        <v>13</v>
      </c>
    </row>
    <row r="1106" spans="1:7" ht="30" hidden="1">
      <c r="A1106" s="356" t="s">
        <v>10070</v>
      </c>
      <c r="B1106" s="153" t="s">
        <v>3350</v>
      </c>
      <c r="C1106" s="357">
        <v>0</v>
      </c>
      <c r="D1106" s="357">
        <v>0</v>
      </c>
      <c r="E1106" s="357">
        <v>0</v>
      </c>
      <c r="F1106" s="357">
        <v>0</v>
      </c>
      <c r="G1106" s="153">
        <f t="shared" si="17"/>
        <v>17</v>
      </c>
    </row>
    <row r="1107" spans="1:7" hidden="1">
      <c r="A1107" s="346" t="s">
        <v>8646</v>
      </c>
      <c r="B1107" s="151" t="s">
        <v>8307</v>
      </c>
      <c r="C1107" s="347">
        <v>0</v>
      </c>
      <c r="D1107" s="347">
        <v>0</v>
      </c>
      <c r="E1107" s="347">
        <v>0</v>
      </c>
      <c r="F1107" s="347">
        <v>0</v>
      </c>
      <c r="G1107" s="151">
        <f t="shared" si="17"/>
        <v>13</v>
      </c>
    </row>
    <row r="1108" spans="1:7" ht="30" hidden="1">
      <c r="A1108" s="356" t="s">
        <v>10071</v>
      </c>
      <c r="B1108" s="153" t="s">
        <v>3350</v>
      </c>
      <c r="C1108" s="357">
        <v>0</v>
      </c>
      <c r="D1108" s="357">
        <v>0</v>
      </c>
      <c r="E1108" s="357">
        <v>0</v>
      </c>
      <c r="F1108" s="357">
        <v>0</v>
      </c>
      <c r="G1108" s="153">
        <f t="shared" si="17"/>
        <v>17</v>
      </c>
    </row>
    <row r="1109" spans="1:7" hidden="1">
      <c r="A1109" s="346" t="s">
        <v>6682</v>
      </c>
      <c r="B1109" s="151" t="s">
        <v>3351</v>
      </c>
      <c r="C1109" s="347">
        <v>0</v>
      </c>
      <c r="D1109" s="347">
        <v>0</v>
      </c>
      <c r="E1109" s="347">
        <v>0</v>
      </c>
      <c r="F1109" s="347">
        <v>0</v>
      </c>
      <c r="G1109" s="151">
        <f t="shared" si="17"/>
        <v>9</v>
      </c>
    </row>
    <row r="1110" spans="1:7" hidden="1">
      <c r="A1110" s="346" t="s">
        <v>6683</v>
      </c>
      <c r="B1110" s="151" t="s">
        <v>777</v>
      </c>
      <c r="C1110" s="347">
        <v>0</v>
      </c>
      <c r="D1110" s="347">
        <v>0</v>
      </c>
      <c r="E1110" s="347">
        <v>0</v>
      </c>
      <c r="F1110" s="347">
        <v>0</v>
      </c>
      <c r="G1110" s="151">
        <f t="shared" si="17"/>
        <v>13</v>
      </c>
    </row>
    <row r="1111" spans="1:7" hidden="1">
      <c r="A1111" s="356" t="s">
        <v>3256</v>
      </c>
      <c r="B1111" s="153" t="s">
        <v>3351</v>
      </c>
      <c r="C1111" s="357">
        <v>0</v>
      </c>
      <c r="D1111" s="357">
        <v>0</v>
      </c>
      <c r="E1111" s="357">
        <v>0</v>
      </c>
      <c r="F1111" s="357">
        <v>0</v>
      </c>
      <c r="G1111" s="153">
        <f t="shared" si="17"/>
        <v>17</v>
      </c>
    </row>
    <row r="1112" spans="1:7" hidden="1">
      <c r="A1112" s="346" t="s">
        <v>7918</v>
      </c>
      <c r="B1112" s="151" t="s">
        <v>8303</v>
      </c>
      <c r="C1112" s="347">
        <v>0</v>
      </c>
      <c r="D1112" s="347">
        <v>0</v>
      </c>
      <c r="E1112" s="347">
        <v>0</v>
      </c>
      <c r="F1112" s="347">
        <v>0</v>
      </c>
      <c r="G1112" s="151">
        <f t="shared" si="17"/>
        <v>13</v>
      </c>
    </row>
    <row r="1113" spans="1:7" hidden="1">
      <c r="A1113" s="356" t="s">
        <v>10072</v>
      </c>
      <c r="B1113" s="153" t="s">
        <v>3351</v>
      </c>
      <c r="C1113" s="357">
        <v>0</v>
      </c>
      <c r="D1113" s="357">
        <v>0</v>
      </c>
      <c r="E1113" s="357">
        <v>0</v>
      </c>
      <c r="F1113" s="357">
        <v>0</v>
      </c>
      <c r="G1113" s="153">
        <f t="shared" si="17"/>
        <v>17</v>
      </c>
    </row>
    <row r="1114" spans="1:7" hidden="1">
      <c r="A1114" s="346" t="s">
        <v>8647</v>
      </c>
      <c r="B1114" s="151" t="s">
        <v>3202</v>
      </c>
      <c r="C1114" s="347">
        <v>0</v>
      </c>
      <c r="D1114" s="347">
        <v>0</v>
      </c>
      <c r="E1114" s="347">
        <v>0</v>
      </c>
      <c r="F1114" s="347">
        <v>0</v>
      </c>
      <c r="G1114" s="151">
        <f t="shared" si="17"/>
        <v>13</v>
      </c>
    </row>
    <row r="1115" spans="1:7" hidden="1">
      <c r="A1115" s="356" t="s">
        <v>10073</v>
      </c>
      <c r="B1115" s="153" t="s">
        <v>3351</v>
      </c>
      <c r="C1115" s="357">
        <v>0</v>
      </c>
      <c r="D1115" s="357">
        <v>0</v>
      </c>
      <c r="E1115" s="357">
        <v>0</v>
      </c>
      <c r="F1115" s="357">
        <v>0</v>
      </c>
      <c r="G1115" s="153">
        <f t="shared" si="17"/>
        <v>17</v>
      </c>
    </row>
    <row r="1116" spans="1:7" hidden="1">
      <c r="A1116" s="346" t="s">
        <v>8648</v>
      </c>
      <c r="B1116" s="151" t="s">
        <v>8303</v>
      </c>
      <c r="C1116" s="347">
        <v>0</v>
      </c>
      <c r="D1116" s="347">
        <v>0</v>
      </c>
      <c r="E1116" s="347">
        <v>0</v>
      </c>
      <c r="F1116" s="347">
        <v>0</v>
      </c>
      <c r="G1116" s="151">
        <f t="shared" si="17"/>
        <v>13</v>
      </c>
    </row>
    <row r="1117" spans="1:7" hidden="1">
      <c r="A1117" s="356" t="s">
        <v>8265</v>
      </c>
      <c r="B1117" s="153" t="s">
        <v>3351</v>
      </c>
      <c r="C1117" s="357">
        <v>0</v>
      </c>
      <c r="D1117" s="357">
        <v>0</v>
      </c>
      <c r="E1117" s="357">
        <v>0</v>
      </c>
      <c r="F1117" s="357">
        <v>0</v>
      </c>
      <c r="G1117" s="153">
        <f t="shared" si="17"/>
        <v>17</v>
      </c>
    </row>
    <row r="1118" spans="1:7" hidden="1">
      <c r="A1118" s="346" t="s">
        <v>8649</v>
      </c>
      <c r="B1118" s="151" t="s">
        <v>8307</v>
      </c>
      <c r="C1118" s="347">
        <v>0</v>
      </c>
      <c r="D1118" s="347">
        <v>0</v>
      </c>
      <c r="E1118" s="347">
        <v>0</v>
      </c>
      <c r="F1118" s="347">
        <v>0</v>
      </c>
      <c r="G1118" s="151">
        <f t="shared" si="17"/>
        <v>13</v>
      </c>
    </row>
    <row r="1119" spans="1:7" hidden="1">
      <c r="A1119" s="356" t="s">
        <v>10074</v>
      </c>
      <c r="B1119" s="153" t="s">
        <v>3351</v>
      </c>
      <c r="C1119" s="357">
        <v>0</v>
      </c>
      <c r="D1119" s="357">
        <v>0</v>
      </c>
      <c r="E1119" s="357">
        <v>0</v>
      </c>
      <c r="F1119" s="357">
        <v>0</v>
      </c>
      <c r="G1119" s="153">
        <f t="shared" si="17"/>
        <v>17</v>
      </c>
    </row>
    <row r="1120" spans="1:7" ht="30" hidden="1">
      <c r="A1120" s="346" t="s">
        <v>7533</v>
      </c>
      <c r="B1120" s="151" t="s">
        <v>224</v>
      </c>
      <c r="C1120" s="347">
        <v>0</v>
      </c>
      <c r="D1120" s="347">
        <v>0</v>
      </c>
      <c r="E1120" s="347">
        <v>0</v>
      </c>
      <c r="F1120" s="347">
        <v>0</v>
      </c>
      <c r="G1120" s="151">
        <f t="shared" si="17"/>
        <v>9</v>
      </c>
    </row>
    <row r="1121" spans="1:7" hidden="1">
      <c r="A1121" s="346" t="s">
        <v>7919</v>
      </c>
      <c r="B1121" s="151" t="s">
        <v>777</v>
      </c>
      <c r="C1121" s="347">
        <v>0</v>
      </c>
      <c r="D1121" s="347">
        <v>0</v>
      </c>
      <c r="E1121" s="347">
        <v>0</v>
      </c>
      <c r="F1121" s="347">
        <v>0</v>
      </c>
      <c r="G1121" s="151">
        <f t="shared" si="17"/>
        <v>13</v>
      </c>
    </row>
    <row r="1122" spans="1:7" ht="30" hidden="1">
      <c r="A1122" s="356" t="s">
        <v>4347</v>
      </c>
      <c r="B1122" s="153" t="s">
        <v>224</v>
      </c>
      <c r="C1122" s="357">
        <v>0</v>
      </c>
      <c r="D1122" s="357">
        <v>0</v>
      </c>
      <c r="E1122" s="357">
        <v>0</v>
      </c>
      <c r="F1122" s="357">
        <v>0</v>
      </c>
      <c r="G1122" s="153">
        <f t="shared" si="17"/>
        <v>17</v>
      </c>
    </row>
    <row r="1123" spans="1:7" hidden="1">
      <c r="A1123" s="346" t="s">
        <v>7920</v>
      </c>
      <c r="B1123" s="151" t="s">
        <v>8303</v>
      </c>
      <c r="C1123" s="347">
        <v>0</v>
      </c>
      <c r="D1123" s="347">
        <v>0</v>
      </c>
      <c r="E1123" s="347">
        <v>0</v>
      </c>
      <c r="F1123" s="347">
        <v>0</v>
      </c>
      <c r="G1123" s="151">
        <f t="shared" si="17"/>
        <v>13</v>
      </c>
    </row>
    <row r="1124" spans="1:7" ht="30" hidden="1">
      <c r="A1124" s="356" t="s">
        <v>7921</v>
      </c>
      <c r="B1124" s="153" t="s">
        <v>224</v>
      </c>
      <c r="C1124" s="357">
        <v>0</v>
      </c>
      <c r="D1124" s="357">
        <v>0</v>
      </c>
      <c r="E1124" s="357">
        <v>0</v>
      </c>
      <c r="F1124" s="357">
        <v>0</v>
      </c>
      <c r="G1124" s="153">
        <f t="shared" si="17"/>
        <v>17</v>
      </c>
    </row>
    <row r="1125" spans="1:7" hidden="1">
      <c r="A1125" s="346" t="s">
        <v>8650</v>
      </c>
      <c r="B1125" s="151" t="s">
        <v>3202</v>
      </c>
      <c r="C1125" s="347">
        <v>0</v>
      </c>
      <c r="D1125" s="347">
        <v>0</v>
      </c>
      <c r="E1125" s="347">
        <v>0</v>
      </c>
      <c r="F1125" s="347">
        <v>0</v>
      </c>
      <c r="G1125" s="151">
        <f t="shared" si="17"/>
        <v>13</v>
      </c>
    </row>
    <row r="1126" spans="1:7" ht="30" hidden="1">
      <c r="A1126" s="356" t="s">
        <v>10075</v>
      </c>
      <c r="B1126" s="153" t="s">
        <v>224</v>
      </c>
      <c r="C1126" s="357">
        <v>0</v>
      </c>
      <c r="D1126" s="357">
        <v>0</v>
      </c>
      <c r="E1126" s="357">
        <v>0</v>
      </c>
      <c r="F1126" s="357">
        <v>0</v>
      </c>
      <c r="G1126" s="153">
        <f t="shared" si="17"/>
        <v>17</v>
      </c>
    </row>
    <row r="1127" spans="1:7" hidden="1">
      <c r="A1127" s="346" t="s">
        <v>8651</v>
      </c>
      <c r="B1127" s="151" t="s">
        <v>8303</v>
      </c>
      <c r="C1127" s="347">
        <v>0</v>
      </c>
      <c r="D1127" s="347">
        <v>0</v>
      </c>
      <c r="E1127" s="347">
        <v>0</v>
      </c>
      <c r="F1127" s="347">
        <v>0</v>
      </c>
      <c r="G1127" s="151">
        <f t="shared" si="17"/>
        <v>13</v>
      </c>
    </row>
    <row r="1128" spans="1:7" ht="30" hidden="1">
      <c r="A1128" s="356" t="s">
        <v>10076</v>
      </c>
      <c r="B1128" s="153" t="s">
        <v>224</v>
      </c>
      <c r="C1128" s="357">
        <v>0</v>
      </c>
      <c r="D1128" s="357">
        <v>0</v>
      </c>
      <c r="E1128" s="357">
        <v>0</v>
      </c>
      <c r="F1128" s="357">
        <v>0</v>
      </c>
      <c r="G1128" s="153">
        <f t="shared" si="17"/>
        <v>17</v>
      </c>
    </row>
    <row r="1129" spans="1:7" hidden="1">
      <c r="A1129" s="346" t="s">
        <v>8652</v>
      </c>
      <c r="B1129" s="151" t="s">
        <v>8307</v>
      </c>
      <c r="C1129" s="347">
        <v>0</v>
      </c>
      <c r="D1129" s="347">
        <v>0</v>
      </c>
      <c r="E1129" s="347">
        <v>0</v>
      </c>
      <c r="F1129" s="347">
        <v>0</v>
      </c>
      <c r="G1129" s="151">
        <f t="shared" si="17"/>
        <v>13</v>
      </c>
    </row>
    <row r="1130" spans="1:7" ht="30" hidden="1">
      <c r="A1130" s="356" t="s">
        <v>10077</v>
      </c>
      <c r="B1130" s="153" t="s">
        <v>224</v>
      </c>
      <c r="C1130" s="357">
        <v>0</v>
      </c>
      <c r="D1130" s="357">
        <v>0</v>
      </c>
      <c r="E1130" s="357">
        <v>0</v>
      </c>
      <c r="F1130" s="357">
        <v>0</v>
      </c>
      <c r="G1130" s="153">
        <f t="shared" si="17"/>
        <v>17</v>
      </c>
    </row>
    <row r="1131" spans="1:7" hidden="1">
      <c r="A1131" s="346" t="s">
        <v>7534</v>
      </c>
      <c r="B1131" s="151" t="s">
        <v>3352</v>
      </c>
      <c r="C1131" s="347">
        <v>0</v>
      </c>
      <c r="D1131" s="347">
        <v>0</v>
      </c>
      <c r="E1131" s="347">
        <v>0</v>
      </c>
      <c r="F1131" s="347">
        <v>0</v>
      </c>
      <c r="G1131" s="151">
        <f t="shared" si="17"/>
        <v>9</v>
      </c>
    </row>
    <row r="1132" spans="1:7" hidden="1">
      <c r="A1132" s="346" t="s">
        <v>7922</v>
      </c>
      <c r="B1132" s="151" t="s">
        <v>777</v>
      </c>
      <c r="C1132" s="347">
        <v>0</v>
      </c>
      <c r="D1132" s="347">
        <v>0</v>
      </c>
      <c r="E1132" s="347">
        <v>0</v>
      </c>
      <c r="F1132" s="347">
        <v>0</v>
      </c>
      <c r="G1132" s="151">
        <f t="shared" si="17"/>
        <v>13</v>
      </c>
    </row>
    <row r="1133" spans="1:7" hidden="1">
      <c r="A1133" s="356" t="s">
        <v>4355</v>
      </c>
      <c r="B1133" s="153" t="s">
        <v>3352</v>
      </c>
      <c r="C1133" s="357">
        <v>0</v>
      </c>
      <c r="D1133" s="357">
        <v>0</v>
      </c>
      <c r="E1133" s="357">
        <v>0</v>
      </c>
      <c r="F1133" s="357">
        <v>0</v>
      </c>
      <c r="G1133" s="153">
        <f t="shared" si="17"/>
        <v>17</v>
      </c>
    </row>
    <row r="1134" spans="1:7" hidden="1">
      <c r="A1134" s="346" t="s">
        <v>7923</v>
      </c>
      <c r="B1134" s="151" t="s">
        <v>8303</v>
      </c>
      <c r="C1134" s="347">
        <v>0</v>
      </c>
      <c r="D1134" s="347">
        <v>0</v>
      </c>
      <c r="E1134" s="347">
        <v>0</v>
      </c>
      <c r="F1134" s="347">
        <v>0</v>
      </c>
      <c r="G1134" s="151">
        <f t="shared" si="17"/>
        <v>13</v>
      </c>
    </row>
    <row r="1135" spans="1:7" hidden="1">
      <c r="A1135" s="356" t="s">
        <v>10078</v>
      </c>
      <c r="B1135" s="153" t="s">
        <v>3352</v>
      </c>
      <c r="C1135" s="357">
        <v>0</v>
      </c>
      <c r="D1135" s="357">
        <v>0</v>
      </c>
      <c r="E1135" s="357">
        <v>0</v>
      </c>
      <c r="F1135" s="357">
        <v>0</v>
      </c>
      <c r="G1135" s="153">
        <f t="shared" si="17"/>
        <v>17</v>
      </c>
    </row>
    <row r="1136" spans="1:7" hidden="1">
      <c r="A1136" s="346" t="s">
        <v>8653</v>
      </c>
      <c r="B1136" s="151" t="s">
        <v>3202</v>
      </c>
      <c r="C1136" s="347">
        <v>0</v>
      </c>
      <c r="D1136" s="347">
        <v>0</v>
      </c>
      <c r="E1136" s="347">
        <v>0</v>
      </c>
      <c r="F1136" s="347">
        <v>0</v>
      </c>
      <c r="G1136" s="151">
        <f t="shared" si="17"/>
        <v>13</v>
      </c>
    </row>
    <row r="1137" spans="1:7" hidden="1">
      <c r="A1137" s="356" t="s">
        <v>10079</v>
      </c>
      <c r="B1137" s="153" t="s">
        <v>3352</v>
      </c>
      <c r="C1137" s="357">
        <v>0</v>
      </c>
      <c r="D1137" s="357">
        <v>0</v>
      </c>
      <c r="E1137" s="357">
        <v>0</v>
      </c>
      <c r="F1137" s="357">
        <v>0</v>
      </c>
      <c r="G1137" s="153">
        <f t="shared" si="17"/>
        <v>17</v>
      </c>
    </row>
    <row r="1138" spans="1:7" hidden="1">
      <c r="A1138" s="346" t="s">
        <v>8654</v>
      </c>
      <c r="B1138" s="151" t="s">
        <v>8303</v>
      </c>
      <c r="C1138" s="347">
        <v>0</v>
      </c>
      <c r="D1138" s="347">
        <v>0</v>
      </c>
      <c r="E1138" s="347">
        <v>0</v>
      </c>
      <c r="F1138" s="347">
        <v>0</v>
      </c>
      <c r="G1138" s="151">
        <f t="shared" si="17"/>
        <v>13</v>
      </c>
    </row>
    <row r="1139" spans="1:7" hidden="1">
      <c r="A1139" s="356" t="s">
        <v>10080</v>
      </c>
      <c r="B1139" s="153" t="s">
        <v>3352</v>
      </c>
      <c r="C1139" s="357">
        <v>0</v>
      </c>
      <c r="D1139" s="357">
        <v>0</v>
      </c>
      <c r="E1139" s="357">
        <v>0</v>
      </c>
      <c r="F1139" s="357">
        <v>0</v>
      </c>
      <c r="G1139" s="153">
        <f t="shared" si="17"/>
        <v>17</v>
      </c>
    </row>
    <row r="1140" spans="1:7" hidden="1">
      <c r="A1140" s="346" t="s">
        <v>8655</v>
      </c>
      <c r="B1140" s="151" t="s">
        <v>8307</v>
      </c>
      <c r="C1140" s="347">
        <v>0</v>
      </c>
      <c r="D1140" s="347">
        <v>0</v>
      </c>
      <c r="E1140" s="347">
        <v>0</v>
      </c>
      <c r="F1140" s="347">
        <v>0</v>
      </c>
      <c r="G1140" s="151">
        <f t="shared" si="17"/>
        <v>13</v>
      </c>
    </row>
    <row r="1141" spans="1:7" hidden="1">
      <c r="A1141" s="356" t="s">
        <v>10081</v>
      </c>
      <c r="B1141" s="153" t="s">
        <v>3352</v>
      </c>
      <c r="C1141" s="357">
        <v>0</v>
      </c>
      <c r="D1141" s="357">
        <v>0</v>
      </c>
      <c r="E1141" s="357">
        <v>0</v>
      </c>
      <c r="F1141" s="357">
        <v>0</v>
      </c>
      <c r="G1141" s="153">
        <f t="shared" si="17"/>
        <v>17</v>
      </c>
    </row>
    <row r="1142" spans="1:7" hidden="1">
      <c r="A1142" s="346" t="s">
        <v>7535</v>
      </c>
      <c r="B1142" s="151" t="s">
        <v>3353</v>
      </c>
      <c r="C1142" s="347">
        <v>0</v>
      </c>
      <c r="D1142" s="347">
        <v>0</v>
      </c>
      <c r="E1142" s="347">
        <v>0</v>
      </c>
      <c r="F1142" s="347">
        <v>0</v>
      </c>
      <c r="G1142" s="151">
        <f t="shared" si="17"/>
        <v>9</v>
      </c>
    </row>
    <row r="1143" spans="1:7" hidden="1">
      <c r="A1143" s="346" t="s">
        <v>7924</v>
      </c>
      <c r="B1143" s="151" t="s">
        <v>777</v>
      </c>
      <c r="C1143" s="347">
        <v>0</v>
      </c>
      <c r="D1143" s="347">
        <v>0</v>
      </c>
      <c r="E1143" s="347">
        <v>0</v>
      </c>
      <c r="F1143" s="347">
        <v>0</v>
      </c>
      <c r="G1143" s="151">
        <f t="shared" si="17"/>
        <v>13</v>
      </c>
    </row>
    <row r="1144" spans="1:7" hidden="1">
      <c r="A1144" s="356" t="s">
        <v>4363</v>
      </c>
      <c r="B1144" s="153" t="s">
        <v>3353</v>
      </c>
      <c r="C1144" s="357">
        <v>0</v>
      </c>
      <c r="D1144" s="357">
        <v>0</v>
      </c>
      <c r="E1144" s="357">
        <v>0</v>
      </c>
      <c r="F1144" s="357">
        <v>0</v>
      </c>
      <c r="G1144" s="153">
        <f t="shared" si="17"/>
        <v>17</v>
      </c>
    </row>
    <row r="1145" spans="1:7" hidden="1">
      <c r="A1145" s="346" t="s">
        <v>8656</v>
      </c>
      <c r="B1145" s="151" t="s">
        <v>8303</v>
      </c>
      <c r="C1145" s="347">
        <v>0</v>
      </c>
      <c r="D1145" s="347">
        <v>0</v>
      </c>
      <c r="E1145" s="347">
        <v>0</v>
      </c>
      <c r="F1145" s="347">
        <v>0</v>
      </c>
      <c r="G1145" s="151">
        <f t="shared" si="17"/>
        <v>13</v>
      </c>
    </row>
    <row r="1146" spans="1:7" hidden="1">
      <c r="A1146" s="356" t="s">
        <v>10082</v>
      </c>
      <c r="B1146" s="153" t="s">
        <v>3353</v>
      </c>
      <c r="C1146" s="357">
        <v>0</v>
      </c>
      <c r="D1146" s="357">
        <v>0</v>
      </c>
      <c r="E1146" s="357">
        <v>0</v>
      </c>
      <c r="F1146" s="357">
        <v>0</v>
      </c>
      <c r="G1146" s="153">
        <f t="shared" si="17"/>
        <v>17</v>
      </c>
    </row>
    <row r="1147" spans="1:7" hidden="1">
      <c r="A1147" s="346" t="s">
        <v>8657</v>
      </c>
      <c r="B1147" s="151" t="s">
        <v>3202</v>
      </c>
      <c r="C1147" s="347">
        <v>0</v>
      </c>
      <c r="D1147" s="347">
        <v>0</v>
      </c>
      <c r="E1147" s="347">
        <v>0</v>
      </c>
      <c r="F1147" s="347">
        <v>0</v>
      </c>
      <c r="G1147" s="151">
        <f t="shared" si="17"/>
        <v>13</v>
      </c>
    </row>
    <row r="1148" spans="1:7" hidden="1">
      <c r="A1148" s="356" t="s">
        <v>10083</v>
      </c>
      <c r="B1148" s="153" t="s">
        <v>3353</v>
      </c>
      <c r="C1148" s="357">
        <v>0</v>
      </c>
      <c r="D1148" s="357">
        <v>0</v>
      </c>
      <c r="E1148" s="357">
        <v>0</v>
      </c>
      <c r="F1148" s="357">
        <v>0</v>
      </c>
      <c r="G1148" s="153">
        <f t="shared" si="17"/>
        <v>17</v>
      </c>
    </row>
    <row r="1149" spans="1:7" hidden="1">
      <c r="A1149" s="346" t="s">
        <v>8658</v>
      </c>
      <c r="B1149" s="151" t="s">
        <v>8303</v>
      </c>
      <c r="C1149" s="347">
        <v>0</v>
      </c>
      <c r="D1149" s="347">
        <v>0</v>
      </c>
      <c r="E1149" s="347">
        <v>0</v>
      </c>
      <c r="F1149" s="347">
        <v>0</v>
      </c>
      <c r="G1149" s="151">
        <f t="shared" si="17"/>
        <v>13</v>
      </c>
    </row>
    <row r="1150" spans="1:7" hidden="1">
      <c r="A1150" s="356" t="s">
        <v>10084</v>
      </c>
      <c r="B1150" s="153" t="s">
        <v>3353</v>
      </c>
      <c r="C1150" s="357">
        <v>0</v>
      </c>
      <c r="D1150" s="357">
        <v>0</v>
      </c>
      <c r="E1150" s="357">
        <v>0</v>
      </c>
      <c r="F1150" s="357">
        <v>0</v>
      </c>
      <c r="G1150" s="153">
        <f t="shared" si="17"/>
        <v>17</v>
      </c>
    </row>
    <row r="1151" spans="1:7" hidden="1">
      <c r="A1151" s="346" t="s">
        <v>8659</v>
      </c>
      <c r="B1151" s="151" t="s">
        <v>8307</v>
      </c>
      <c r="C1151" s="347">
        <v>0</v>
      </c>
      <c r="D1151" s="347">
        <v>0</v>
      </c>
      <c r="E1151" s="347">
        <v>0</v>
      </c>
      <c r="F1151" s="347">
        <v>0</v>
      </c>
      <c r="G1151" s="151">
        <f t="shared" si="17"/>
        <v>13</v>
      </c>
    </row>
    <row r="1152" spans="1:7" hidden="1">
      <c r="A1152" s="356" t="s">
        <v>10085</v>
      </c>
      <c r="B1152" s="153" t="s">
        <v>3353</v>
      </c>
      <c r="C1152" s="357">
        <v>0</v>
      </c>
      <c r="D1152" s="357">
        <v>0</v>
      </c>
      <c r="E1152" s="357">
        <v>0</v>
      </c>
      <c r="F1152" s="357">
        <v>0</v>
      </c>
      <c r="G1152" s="153">
        <f t="shared" si="17"/>
        <v>17</v>
      </c>
    </row>
    <row r="1153" spans="1:7" hidden="1">
      <c r="A1153" s="346" t="s">
        <v>7536</v>
      </c>
      <c r="B1153" s="151" t="s">
        <v>2200</v>
      </c>
      <c r="C1153" s="347">
        <v>0</v>
      </c>
      <c r="D1153" s="347">
        <v>0</v>
      </c>
      <c r="E1153" s="347">
        <v>0</v>
      </c>
      <c r="F1153" s="347">
        <v>0</v>
      </c>
      <c r="G1153" s="151">
        <f t="shared" si="17"/>
        <v>9</v>
      </c>
    </row>
    <row r="1154" spans="1:7" hidden="1">
      <c r="A1154" s="346" t="s">
        <v>7925</v>
      </c>
      <c r="B1154" s="151" t="s">
        <v>777</v>
      </c>
      <c r="C1154" s="347">
        <v>0</v>
      </c>
      <c r="D1154" s="347">
        <v>0</v>
      </c>
      <c r="E1154" s="347">
        <v>0</v>
      </c>
      <c r="F1154" s="347">
        <v>0</v>
      </c>
      <c r="G1154" s="151">
        <f t="shared" si="17"/>
        <v>13</v>
      </c>
    </row>
    <row r="1155" spans="1:7" hidden="1">
      <c r="A1155" s="356" t="s">
        <v>4371</v>
      </c>
      <c r="B1155" s="153" t="s">
        <v>2200</v>
      </c>
      <c r="C1155" s="357">
        <v>0</v>
      </c>
      <c r="D1155" s="357">
        <v>0</v>
      </c>
      <c r="E1155" s="357">
        <v>0</v>
      </c>
      <c r="F1155" s="357">
        <v>0</v>
      </c>
      <c r="G1155" s="153">
        <f t="shared" si="17"/>
        <v>17</v>
      </c>
    </row>
    <row r="1156" spans="1:7" hidden="1">
      <c r="A1156" s="346" t="s">
        <v>7926</v>
      </c>
      <c r="B1156" s="151" t="s">
        <v>8303</v>
      </c>
      <c r="C1156" s="347">
        <v>0</v>
      </c>
      <c r="D1156" s="347">
        <v>0</v>
      </c>
      <c r="E1156" s="347">
        <v>0</v>
      </c>
      <c r="F1156" s="347">
        <v>0</v>
      </c>
      <c r="G1156" s="151">
        <f t="shared" si="17"/>
        <v>13</v>
      </c>
    </row>
    <row r="1157" spans="1:7" hidden="1">
      <c r="A1157" s="356" t="s">
        <v>10086</v>
      </c>
      <c r="B1157" s="153" t="s">
        <v>2200</v>
      </c>
      <c r="C1157" s="357">
        <v>0</v>
      </c>
      <c r="D1157" s="357">
        <v>0</v>
      </c>
      <c r="E1157" s="357">
        <v>0</v>
      </c>
      <c r="F1157" s="357">
        <v>0</v>
      </c>
      <c r="G1157" s="153">
        <f t="shared" si="17"/>
        <v>17</v>
      </c>
    </row>
    <row r="1158" spans="1:7" hidden="1">
      <c r="A1158" s="346" t="s">
        <v>7927</v>
      </c>
      <c r="B1158" s="151" t="s">
        <v>3202</v>
      </c>
      <c r="C1158" s="347">
        <v>0</v>
      </c>
      <c r="D1158" s="347">
        <v>0</v>
      </c>
      <c r="E1158" s="347">
        <v>0</v>
      </c>
      <c r="F1158" s="347">
        <v>0</v>
      </c>
      <c r="G1158" s="151">
        <f t="shared" si="17"/>
        <v>13</v>
      </c>
    </row>
    <row r="1159" spans="1:7" hidden="1">
      <c r="A1159" s="356" t="s">
        <v>10087</v>
      </c>
      <c r="B1159" s="153" t="s">
        <v>2200</v>
      </c>
      <c r="C1159" s="357">
        <v>0</v>
      </c>
      <c r="D1159" s="357">
        <v>0</v>
      </c>
      <c r="E1159" s="357">
        <v>0</v>
      </c>
      <c r="F1159" s="357">
        <v>0</v>
      </c>
      <c r="G1159" s="153">
        <f t="shared" si="17"/>
        <v>17</v>
      </c>
    </row>
    <row r="1160" spans="1:7" hidden="1">
      <c r="A1160" s="346" t="s">
        <v>8660</v>
      </c>
      <c r="B1160" s="151" t="s">
        <v>8303</v>
      </c>
      <c r="C1160" s="347">
        <v>0</v>
      </c>
      <c r="D1160" s="347">
        <v>0</v>
      </c>
      <c r="E1160" s="347">
        <v>0</v>
      </c>
      <c r="F1160" s="347">
        <v>0</v>
      </c>
      <c r="G1160" s="151">
        <f t="shared" si="17"/>
        <v>13</v>
      </c>
    </row>
    <row r="1161" spans="1:7" hidden="1">
      <c r="A1161" s="356" t="s">
        <v>10088</v>
      </c>
      <c r="B1161" s="153" t="s">
        <v>2200</v>
      </c>
      <c r="C1161" s="357">
        <v>0</v>
      </c>
      <c r="D1161" s="357">
        <v>0</v>
      </c>
      <c r="E1161" s="357">
        <v>0</v>
      </c>
      <c r="F1161" s="357">
        <v>0</v>
      </c>
      <c r="G1161" s="153">
        <f t="shared" ref="G1161:G1224" si="18">LEN(A1161)</f>
        <v>17</v>
      </c>
    </row>
    <row r="1162" spans="1:7" hidden="1">
      <c r="A1162" s="346" t="s">
        <v>8661</v>
      </c>
      <c r="B1162" s="151" t="s">
        <v>8307</v>
      </c>
      <c r="C1162" s="347">
        <v>0</v>
      </c>
      <c r="D1162" s="347">
        <v>0</v>
      </c>
      <c r="E1162" s="347">
        <v>0</v>
      </c>
      <c r="F1162" s="347">
        <v>0</v>
      </c>
      <c r="G1162" s="151">
        <f t="shared" si="18"/>
        <v>13</v>
      </c>
    </row>
    <row r="1163" spans="1:7" hidden="1">
      <c r="A1163" s="356" t="s">
        <v>10089</v>
      </c>
      <c r="B1163" s="153" t="s">
        <v>2200</v>
      </c>
      <c r="C1163" s="357">
        <v>0</v>
      </c>
      <c r="D1163" s="357">
        <v>0</v>
      </c>
      <c r="E1163" s="357">
        <v>0</v>
      </c>
      <c r="F1163" s="357">
        <v>0</v>
      </c>
      <c r="G1163" s="153">
        <f t="shared" si="18"/>
        <v>17</v>
      </c>
    </row>
    <row r="1164" spans="1:7" ht="30" hidden="1">
      <c r="A1164" s="346" t="s">
        <v>2673</v>
      </c>
      <c r="B1164" s="151" t="s">
        <v>7537</v>
      </c>
      <c r="C1164" s="347">
        <v>0</v>
      </c>
      <c r="D1164" s="347">
        <v>0</v>
      </c>
      <c r="E1164" s="347">
        <v>0</v>
      </c>
      <c r="F1164" s="347">
        <v>0</v>
      </c>
      <c r="G1164" s="151">
        <f t="shared" si="18"/>
        <v>5</v>
      </c>
    </row>
    <row r="1165" spans="1:7" ht="30" hidden="1">
      <c r="A1165" s="346" t="s">
        <v>6684</v>
      </c>
      <c r="B1165" s="151" t="s">
        <v>3354</v>
      </c>
      <c r="C1165" s="347">
        <v>0</v>
      </c>
      <c r="D1165" s="347">
        <v>0</v>
      </c>
      <c r="E1165" s="347">
        <v>0</v>
      </c>
      <c r="F1165" s="347">
        <v>0</v>
      </c>
      <c r="G1165" s="151">
        <f t="shared" si="18"/>
        <v>9</v>
      </c>
    </row>
    <row r="1166" spans="1:7" hidden="1">
      <c r="A1166" s="346" t="s">
        <v>6685</v>
      </c>
      <c r="B1166" s="151" t="s">
        <v>777</v>
      </c>
      <c r="C1166" s="347">
        <v>0</v>
      </c>
      <c r="D1166" s="347">
        <v>0</v>
      </c>
      <c r="E1166" s="347">
        <v>0</v>
      </c>
      <c r="F1166" s="347">
        <v>0</v>
      </c>
      <c r="G1166" s="151">
        <f t="shared" si="18"/>
        <v>13</v>
      </c>
    </row>
    <row r="1167" spans="1:7" ht="30" hidden="1">
      <c r="A1167" s="356" t="s">
        <v>3225</v>
      </c>
      <c r="B1167" s="153" t="s">
        <v>3354</v>
      </c>
      <c r="C1167" s="357">
        <v>0</v>
      </c>
      <c r="D1167" s="357">
        <v>0</v>
      </c>
      <c r="E1167" s="357">
        <v>0</v>
      </c>
      <c r="F1167" s="357">
        <v>0</v>
      </c>
      <c r="G1167" s="153">
        <f t="shared" si="18"/>
        <v>17</v>
      </c>
    </row>
    <row r="1168" spans="1:7" hidden="1">
      <c r="A1168" s="346" t="s">
        <v>7928</v>
      </c>
      <c r="B1168" s="151" t="s">
        <v>8303</v>
      </c>
      <c r="C1168" s="347">
        <v>0</v>
      </c>
      <c r="D1168" s="347">
        <v>0</v>
      </c>
      <c r="E1168" s="347">
        <v>0</v>
      </c>
      <c r="F1168" s="347">
        <v>0</v>
      </c>
      <c r="G1168" s="151">
        <f t="shared" si="18"/>
        <v>13</v>
      </c>
    </row>
    <row r="1169" spans="1:7" ht="30" hidden="1">
      <c r="A1169" s="356" t="s">
        <v>10090</v>
      </c>
      <c r="B1169" s="153" t="s">
        <v>3354</v>
      </c>
      <c r="C1169" s="357">
        <v>0</v>
      </c>
      <c r="D1169" s="357">
        <v>0</v>
      </c>
      <c r="E1169" s="357">
        <v>0</v>
      </c>
      <c r="F1169" s="357">
        <v>0</v>
      </c>
      <c r="G1169" s="153">
        <f t="shared" si="18"/>
        <v>17</v>
      </c>
    </row>
    <row r="1170" spans="1:7" hidden="1">
      <c r="A1170" s="346" t="s">
        <v>8662</v>
      </c>
      <c r="B1170" s="151" t="s">
        <v>3202</v>
      </c>
      <c r="C1170" s="347">
        <v>0</v>
      </c>
      <c r="D1170" s="347">
        <v>0</v>
      </c>
      <c r="E1170" s="347">
        <v>0</v>
      </c>
      <c r="F1170" s="347">
        <v>0</v>
      </c>
      <c r="G1170" s="151">
        <f t="shared" si="18"/>
        <v>13</v>
      </c>
    </row>
    <row r="1171" spans="1:7" ht="30" hidden="1">
      <c r="A1171" s="356" t="s">
        <v>10091</v>
      </c>
      <c r="B1171" s="153" t="s">
        <v>3354</v>
      </c>
      <c r="C1171" s="357">
        <v>0</v>
      </c>
      <c r="D1171" s="357">
        <v>0</v>
      </c>
      <c r="E1171" s="357">
        <v>0</v>
      </c>
      <c r="F1171" s="357">
        <v>0</v>
      </c>
      <c r="G1171" s="153">
        <f t="shared" si="18"/>
        <v>17</v>
      </c>
    </row>
    <row r="1172" spans="1:7" hidden="1">
      <c r="A1172" s="346" t="s">
        <v>8663</v>
      </c>
      <c r="B1172" s="151" t="s">
        <v>8303</v>
      </c>
      <c r="C1172" s="347">
        <v>0</v>
      </c>
      <c r="D1172" s="347">
        <v>0</v>
      </c>
      <c r="E1172" s="347">
        <v>0</v>
      </c>
      <c r="F1172" s="347">
        <v>0</v>
      </c>
      <c r="G1172" s="151">
        <f t="shared" si="18"/>
        <v>13</v>
      </c>
    </row>
    <row r="1173" spans="1:7" ht="30" hidden="1">
      <c r="A1173" s="356" t="s">
        <v>10092</v>
      </c>
      <c r="B1173" s="153" t="s">
        <v>3354</v>
      </c>
      <c r="C1173" s="357">
        <v>0</v>
      </c>
      <c r="D1173" s="357">
        <v>0</v>
      </c>
      <c r="E1173" s="357">
        <v>0</v>
      </c>
      <c r="F1173" s="357">
        <v>0</v>
      </c>
      <c r="G1173" s="153">
        <f t="shared" si="18"/>
        <v>17</v>
      </c>
    </row>
    <row r="1174" spans="1:7" hidden="1">
      <c r="A1174" s="346" t="s">
        <v>8664</v>
      </c>
      <c r="B1174" s="151" t="s">
        <v>8307</v>
      </c>
      <c r="C1174" s="347">
        <v>0</v>
      </c>
      <c r="D1174" s="347">
        <v>0</v>
      </c>
      <c r="E1174" s="347">
        <v>0</v>
      </c>
      <c r="F1174" s="347">
        <v>0</v>
      </c>
      <c r="G1174" s="151">
        <f t="shared" si="18"/>
        <v>13</v>
      </c>
    </row>
    <row r="1175" spans="1:7" ht="30" hidden="1">
      <c r="A1175" s="356" t="s">
        <v>10093</v>
      </c>
      <c r="B1175" s="153" t="s">
        <v>3354</v>
      </c>
      <c r="C1175" s="357">
        <v>0</v>
      </c>
      <c r="D1175" s="357">
        <v>0</v>
      </c>
      <c r="E1175" s="357">
        <v>0</v>
      </c>
      <c r="F1175" s="357">
        <v>0</v>
      </c>
      <c r="G1175" s="153">
        <f t="shared" si="18"/>
        <v>17</v>
      </c>
    </row>
    <row r="1176" spans="1:7" ht="30" hidden="1">
      <c r="A1176" s="346" t="s">
        <v>6686</v>
      </c>
      <c r="B1176" s="151" t="s">
        <v>3355</v>
      </c>
      <c r="C1176" s="347">
        <v>0</v>
      </c>
      <c r="D1176" s="347">
        <v>0</v>
      </c>
      <c r="E1176" s="347">
        <v>0</v>
      </c>
      <c r="F1176" s="347">
        <v>0</v>
      </c>
      <c r="G1176" s="151">
        <f t="shared" si="18"/>
        <v>9</v>
      </c>
    </row>
    <row r="1177" spans="1:7" hidden="1">
      <c r="A1177" s="346" t="s">
        <v>6621</v>
      </c>
      <c r="B1177" s="151" t="s">
        <v>777</v>
      </c>
      <c r="C1177" s="347">
        <v>0</v>
      </c>
      <c r="D1177" s="347">
        <v>0</v>
      </c>
      <c r="E1177" s="347">
        <v>0</v>
      </c>
      <c r="F1177" s="347">
        <v>0</v>
      </c>
      <c r="G1177" s="151">
        <f t="shared" si="18"/>
        <v>13</v>
      </c>
    </row>
    <row r="1178" spans="1:7" ht="30" hidden="1">
      <c r="A1178" s="356" t="s">
        <v>4385</v>
      </c>
      <c r="B1178" s="153" t="s">
        <v>3355</v>
      </c>
      <c r="C1178" s="357">
        <v>0</v>
      </c>
      <c r="D1178" s="357">
        <v>0</v>
      </c>
      <c r="E1178" s="357">
        <v>0</v>
      </c>
      <c r="F1178" s="357">
        <v>0</v>
      </c>
      <c r="G1178" s="153">
        <f t="shared" si="18"/>
        <v>17</v>
      </c>
    </row>
    <row r="1179" spans="1:7" hidden="1">
      <c r="A1179" s="346" t="s">
        <v>7929</v>
      </c>
      <c r="B1179" s="151" t="s">
        <v>8303</v>
      </c>
      <c r="C1179" s="347">
        <v>0</v>
      </c>
      <c r="D1179" s="347">
        <v>0</v>
      </c>
      <c r="E1179" s="347">
        <v>0</v>
      </c>
      <c r="F1179" s="347">
        <v>0</v>
      </c>
      <c r="G1179" s="151">
        <f t="shared" si="18"/>
        <v>13</v>
      </c>
    </row>
    <row r="1180" spans="1:7" ht="30" hidden="1">
      <c r="A1180" s="356" t="s">
        <v>10094</v>
      </c>
      <c r="B1180" s="153" t="s">
        <v>3355</v>
      </c>
      <c r="C1180" s="357">
        <v>0</v>
      </c>
      <c r="D1180" s="357">
        <v>0</v>
      </c>
      <c r="E1180" s="357">
        <v>0</v>
      </c>
      <c r="F1180" s="357">
        <v>0</v>
      </c>
      <c r="G1180" s="153">
        <f t="shared" si="18"/>
        <v>17</v>
      </c>
    </row>
    <row r="1181" spans="1:7" hidden="1">
      <c r="A1181" s="346" t="s">
        <v>8665</v>
      </c>
      <c r="B1181" s="151" t="s">
        <v>3202</v>
      </c>
      <c r="C1181" s="347">
        <v>0</v>
      </c>
      <c r="D1181" s="347">
        <v>0</v>
      </c>
      <c r="E1181" s="347">
        <v>0</v>
      </c>
      <c r="F1181" s="347">
        <v>0</v>
      </c>
      <c r="G1181" s="151">
        <f t="shared" si="18"/>
        <v>13</v>
      </c>
    </row>
    <row r="1182" spans="1:7" ht="30" hidden="1">
      <c r="A1182" s="356" t="s">
        <v>10095</v>
      </c>
      <c r="B1182" s="153" t="s">
        <v>3355</v>
      </c>
      <c r="C1182" s="357">
        <v>0</v>
      </c>
      <c r="D1182" s="357">
        <v>0</v>
      </c>
      <c r="E1182" s="357">
        <v>0</v>
      </c>
      <c r="F1182" s="357">
        <v>0</v>
      </c>
      <c r="G1182" s="153">
        <f t="shared" si="18"/>
        <v>17</v>
      </c>
    </row>
    <row r="1183" spans="1:7" hidden="1">
      <c r="A1183" s="346" t="s">
        <v>8666</v>
      </c>
      <c r="B1183" s="151" t="s">
        <v>8303</v>
      </c>
      <c r="C1183" s="347">
        <v>0</v>
      </c>
      <c r="D1183" s="347">
        <v>0</v>
      </c>
      <c r="E1183" s="347">
        <v>0</v>
      </c>
      <c r="F1183" s="347">
        <v>0</v>
      </c>
      <c r="G1183" s="151">
        <f t="shared" si="18"/>
        <v>13</v>
      </c>
    </row>
    <row r="1184" spans="1:7" ht="30" hidden="1">
      <c r="A1184" s="356" t="s">
        <v>10096</v>
      </c>
      <c r="B1184" s="153" t="s">
        <v>3355</v>
      </c>
      <c r="C1184" s="357">
        <v>0</v>
      </c>
      <c r="D1184" s="357">
        <v>0</v>
      </c>
      <c r="E1184" s="357">
        <v>0</v>
      </c>
      <c r="F1184" s="357">
        <v>0</v>
      </c>
      <c r="G1184" s="153">
        <f t="shared" si="18"/>
        <v>17</v>
      </c>
    </row>
    <row r="1185" spans="1:7" hidden="1">
      <c r="A1185" s="346" t="s">
        <v>8667</v>
      </c>
      <c r="B1185" s="151" t="s">
        <v>8307</v>
      </c>
      <c r="C1185" s="347">
        <v>0</v>
      </c>
      <c r="D1185" s="347">
        <v>0</v>
      </c>
      <c r="E1185" s="347">
        <v>0</v>
      </c>
      <c r="F1185" s="347">
        <v>0</v>
      </c>
      <c r="G1185" s="151">
        <f t="shared" si="18"/>
        <v>13</v>
      </c>
    </row>
    <row r="1186" spans="1:7" ht="30" hidden="1">
      <c r="A1186" s="356" t="s">
        <v>10097</v>
      </c>
      <c r="B1186" s="153" t="s">
        <v>3355</v>
      </c>
      <c r="C1186" s="357">
        <v>0</v>
      </c>
      <c r="D1186" s="357">
        <v>0</v>
      </c>
      <c r="E1186" s="357">
        <v>0</v>
      </c>
      <c r="F1186" s="357">
        <v>0</v>
      </c>
      <c r="G1186" s="153">
        <f t="shared" si="18"/>
        <v>17</v>
      </c>
    </row>
    <row r="1187" spans="1:7" ht="45" hidden="1">
      <c r="A1187" s="346" t="s">
        <v>6687</v>
      </c>
      <c r="B1187" s="151" t="s">
        <v>3356</v>
      </c>
      <c r="C1187" s="347">
        <v>0</v>
      </c>
      <c r="D1187" s="347">
        <v>0</v>
      </c>
      <c r="E1187" s="347">
        <v>0</v>
      </c>
      <c r="F1187" s="347">
        <v>0</v>
      </c>
      <c r="G1187" s="151">
        <f t="shared" si="18"/>
        <v>9</v>
      </c>
    </row>
    <row r="1188" spans="1:7" hidden="1">
      <c r="A1188" s="346" t="s">
        <v>6622</v>
      </c>
      <c r="B1188" s="151" t="s">
        <v>777</v>
      </c>
      <c r="C1188" s="347">
        <v>0</v>
      </c>
      <c r="D1188" s="347">
        <v>0</v>
      </c>
      <c r="E1188" s="347">
        <v>0</v>
      </c>
      <c r="F1188" s="347">
        <v>0</v>
      </c>
      <c r="G1188" s="151">
        <f t="shared" si="18"/>
        <v>13</v>
      </c>
    </row>
    <row r="1189" spans="1:7" ht="45" hidden="1">
      <c r="A1189" s="356" t="s">
        <v>4393</v>
      </c>
      <c r="B1189" s="153" t="s">
        <v>3356</v>
      </c>
      <c r="C1189" s="357">
        <v>0</v>
      </c>
      <c r="D1189" s="357">
        <v>0</v>
      </c>
      <c r="E1189" s="357">
        <v>0</v>
      </c>
      <c r="F1189" s="357">
        <v>0</v>
      </c>
      <c r="G1189" s="153">
        <f t="shared" si="18"/>
        <v>17</v>
      </c>
    </row>
    <row r="1190" spans="1:7" hidden="1">
      <c r="A1190" s="346" t="s">
        <v>7930</v>
      </c>
      <c r="B1190" s="151" t="s">
        <v>8303</v>
      </c>
      <c r="C1190" s="347">
        <v>0</v>
      </c>
      <c r="D1190" s="347">
        <v>0</v>
      </c>
      <c r="E1190" s="347">
        <v>0</v>
      </c>
      <c r="F1190" s="347">
        <v>0</v>
      </c>
      <c r="G1190" s="151">
        <f t="shared" si="18"/>
        <v>13</v>
      </c>
    </row>
    <row r="1191" spans="1:7" ht="45" hidden="1">
      <c r="A1191" s="356" t="s">
        <v>10098</v>
      </c>
      <c r="B1191" s="153" t="s">
        <v>3356</v>
      </c>
      <c r="C1191" s="357">
        <v>0</v>
      </c>
      <c r="D1191" s="357">
        <v>0</v>
      </c>
      <c r="E1191" s="357">
        <v>0</v>
      </c>
      <c r="F1191" s="357">
        <v>0</v>
      </c>
      <c r="G1191" s="153">
        <f t="shared" si="18"/>
        <v>17</v>
      </c>
    </row>
    <row r="1192" spans="1:7" hidden="1">
      <c r="A1192" s="346" t="s">
        <v>7931</v>
      </c>
      <c r="B1192" s="151" t="s">
        <v>3202</v>
      </c>
      <c r="C1192" s="347">
        <v>0</v>
      </c>
      <c r="D1192" s="347">
        <v>0</v>
      </c>
      <c r="E1192" s="347">
        <v>0</v>
      </c>
      <c r="F1192" s="347">
        <v>0</v>
      </c>
      <c r="G1192" s="151">
        <f t="shared" si="18"/>
        <v>13</v>
      </c>
    </row>
    <row r="1193" spans="1:7" ht="45" hidden="1">
      <c r="A1193" s="356" t="s">
        <v>10099</v>
      </c>
      <c r="B1193" s="153" t="s">
        <v>3356</v>
      </c>
      <c r="C1193" s="357">
        <v>0</v>
      </c>
      <c r="D1193" s="357">
        <v>0</v>
      </c>
      <c r="E1193" s="357">
        <v>0</v>
      </c>
      <c r="F1193" s="357">
        <v>0</v>
      </c>
      <c r="G1193" s="153">
        <f t="shared" si="18"/>
        <v>17</v>
      </c>
    </row>
    <row r="1194" spans="1:7" hidden="1">
      <c r="A1194" s="346" t="s">
        <v>8668</v>
      </c>
      <c r="B1194" s="151" t="s">
        <v>8303</v>
      </c>
      <c r="C1194" s="347">
        <v>0</v>
      </c>
      <c r="D1194" s="347">
        <v>0</v>
      </c>
      <c r="E1194" s="347">
        <v>0</v>
      </c>
      <c r="F1194" s="347">
        <v>0</v>
      </c>
      <c r="G1194" s="151">
        <f t="shared" si="18"/>
        <v>13</v>
      </c>
    </row>
    <row r="1195" spans="1:7" ht="45" hidden="1">
      <c r="A1195" s="356" t="s">
        <v>10100</v>
      </c>
      <c r="B1195" s="153" t="s">
        <v>3356</v>
      </c>
      <c r="C1195" s="357">
        <v>0</v>
      </c>
      <c r="D1195" s="357">
        <v>0</v>
      </c>
      <c r="E1195" s="357">
        <v>0</v>
      </c>
      <c r="F1195" s="357">
        <v>0</v>
      </c>
      <c r="G1195" s="153">
        <f t="shared" si="18"/>
        <v>17</v>
      </c>
    </row>
    <row r="1196" spans="1:7" hidden="1">
      <c r="A1196" s="346" t="s">
        <v>8669</v>
      </c>
      <c r="B1196" s="151" t="s">
        <v>8307</v>
      </c>
      <c r="C1196" s="347">
        <v>0</v>
      </c>
      <c r="D1196" s="347">
        <v>0</v>
      </c>
      <c r="E1196" s="347">
        <v>0</v>
      </c>
      <c r="F1196" s="347">
        <v>0</v>
      </c>
      <c r="G1196" s="151">
        <f t="shared" si="18"/>
        <v>13</v>
      </c>
    </row>
    <row r="1197" spans="1:7" ht="45" hidden="1">
      <c r="A1197" s="356" t="s">
        <v>10101</v>
      </c>
      <c r="B1197" s="153" t="s">
        <v>3356</v>
      </c>
      <c r="C1197" s="357">
        <v>0</v>
      </c>
      <c r="D1197" s="357">
        <v>0</v>
      </c>
      <c r="E1197" s="357">
        <v>0</v>
      </c>
      <c r="F1197" s="357">
        <v>0</v>
      </c>
      <c r="G1197" s="153">
        <f t="shared" si="18"/>
        <v>17</v>
      </c>
    </row>
    <row r="1198" spans="1:7" hidden="1">
      <c r="A1198" s="346" t="s">
        <v>6688</v>
      </c>
      <c r="B1198" s="151" t="s">
        <v>8670</v>
      </c>
      <c r="C1198" s="347">
        <v>0</v>
      </c>
      <c r="D1198" s="347">
        <v>0</v>
      </c>
      <c r="E1198" s="347">
        <v>0</v>
      </c>
      <c r="F1198" s="347">
        <v>0</v>
      </c>
      <c r="G1198" s="151">
        <f t="shared" si="18"/>
        <v>9</v>
      </c>
    </row>
    <row r="1199" spans="1:7" hidden="1">
      <c r="A1199" s="346" t="s">
        <v>6689</v>
      </c>
      <c r="B1199" s="151" t="s">
        <v>777</v>
      </c>
      <c r="C1199" s="347">
        <v>0</v>
      </c>
      <c r="D1199" s="347">
        <v>0</v>
      </c>
      <c r="E1199" s="347">
        <v>0</v>
      </c>
      <c r="F1199" s="347">
        <v>0</v>
      </c>
      <c r="G1199" s="151">
        <f t="shared" si="18"/>
        <v>13</v>
      </c>
    </row>
    <row r="1200" spans="1:7" hidden="1">
      <c r="A1200" s="356" t="s">
        <v>3238</v>
      </c>
      <c r="B1200" s="153" t="s">
        <v>8670</v>
      </c>
      <c r="C1200" s="357">
        <v>0</v>
      </c>
      <c r="D1200" s="357">
        <v>0</v>
      </c>
      <c r="E1200" s="357">
        <v>0</v>
      </c>
      <c r="F1200" s="357">
        <v>0</v>
      </c>
      <c r="G1200" s="153">
        <f t="shared" si="18"/>
        <v>17</v>
      </c>
    </row>
    <row r="1201" spans="1:7" hidden="1">
      <c r="A1201" s="346" t="s">
        <v>7932</v>
      </c>
      <c r="B1201" s="151" t="s">
        <v>8303</v>
      </c>
      <c r="C1201" s="347">
        <v>0</v>
      </c>
      <c r="D1201" s="347">
        <v>0</v>
      </c>
      <c r="E1201" s="347">
        <v>0</v>
      </c>
      <c r="F1201" s="347">
        <v>0</v>
      </c>
      <c r="G1201" s="151">
        <f t="shared" si="18"/>
        <v>13</v>
      </c>
    </row>
    <row r="1202" spans="1:7" hidden="1">
      <c r="A1202" s="356" t="s">
        <v>10102</v>
      </c>
      <c r="B1202" s="153" t="s">
        <v>8670</v>
      </c>
      <c r="C1202" s="357">
        <v>0</v>
      </c>
      <c r="D1202" s="357">
        <v>0</v>
      </c>
      <c r="E1202" s="357">
        <v>0</v>
      </c>
      <c r="F1202" s="357">
        <v>0</v>
      </c>
      <c r="G1202" s="153">
        <f t="shared" si="18"/>
        <v>17</v>
      </c>
    </row>
    <row r="1203" spans="1:7" hidden="1">
      <c r="A1203" s="346" t="s">
        <v>8671</v>
      </c>
      <c r="B1203" s="151" t="s">
        <v>3202</v>
      </c>
      <c r="C1203" s="347">
        <v>0</v>
      </c>
      <c r="D1203" s="347">
        <v>0</v>
      </c>
      <c r="E1203" s="347">
        <v>0</v>
      </c>
      <c r="F1203" s="347">
        <v>0</v>
      </c>
      <c r="G1203" s="151">
        <f t="shared" si="18"/>
        <v>13</v>
      </c>
    </row>
    <row r="1204" spans="1:7" hidden="1">
      <c r="A1204" s="356" t="s">
        <v>10103</v>
      </c>
      <c r="B1204" s="153" t="s">
        <v>8670</v>
      </c>
      <c r="C1204" s="357">
        <v>0</v>
      </c>
      <c r="D1204" s="357">
        <v>0</v>
      </c>
      <c r="E1204" s="357">
        <v>0</v>
      </c>
      <c r="F1204" s="357">
        <v>0</v>
      </c>
      <c r="G1204" s="153">
        <f t="shared" si="18"/>
        <v>17</v>
      </c>
    </row>
    <row r="1205" spans="1:7" hidden="1">
      <c r="A1205" s="346" t="s">
        <v>8672</v>
      </c>
      <c r="B1205" s="151" t="s">
        <v>8303</v>
      </c>
      <c r="C1205" s="347">
        <v>0</v>
      </c>
      <c r="D1205" s="347">
        <v>0</v>
      </c>
      <c r="E1205" s="347">
        <v>0</v>
      </c>
      <c r="F1205" s="347">
        <v>0</v>
      </c>
      <c r="G1205" s="151">
        <f t="shared" si="18"/>
        <v>13</v>
      </c>
    </row>
    <row r="1206" spans="1:7" hidden="1">
      <c r="A1206" s="356" t="s">
        <v>10104</v>
      </c>
      <c r="B1206" s="153" t="s">
        <v>8670</v>
      </c>
      <c r="C1206" s="357">
        <v>0</v>
      </c>
      <c r="D1206" s="357">
        <v>0</v>
      </c>
      <c r="E1206" s="357">
        <v>0</v>
      </c>
      <c r="F1206" s="357">
        <v>0</v>
      </c>
      <c r="G1206" s="153">
        <f t="shared" si="18"/>
        <v>17</v>
      </c>
    </row>
    <row r="1207" spans="1:7" hidden="1">
      <c r="A1207" s="346" t="s">
        <v>8673</v>
      </c>
      <c r="B1207" s="151" t="s">
        <v>8307</v>
      </c>
      <c r="C1207" s="347">
        <v>0</v>
      </c>
      <c r="D1207" s="347">
        <v>0</v>
      </c>
      <c r="E1207" s="347">
        <v>0</v>
      </c>
      <c r="F1207" s="347">
        <v>0</v>
      </c>
      <c r="G1207" s="151">
        <f t="shared" si="18"/>
        <v>13</v>
      </c>
    </row>
    <row r="1208" spans="1:7" hidden="1">
      <c r="A1208" s="356" t="s">
        <v>10105</v>
      </c>
      <c r="B1208" s="153" t="s">
        <v>8670</v>
      </c>
      <c r="C1208" s="357">
        <v>0</v>
      </c>
      <c r="D1208" s="357">
        <v>0</v>
      </c>
      <c r="E1208" s="357">
        <v>0</v>
      </c>
      <c r="F1208" s="357">
        <v>0</v>
      </c>
      <c r="G1208" s="153">
        <f t="shared" si="18"/>
        <v>17</v>
      </c>
    </row>
    <row r="1209" spans="1:7" ht="30" hidden="1">
      <c r="A1209" s="346" t="s">
        <v>7538</v>
      </c>
      <c r="B1209" s="151" t="s">
        <v>3358</v>
      </c>
      <c r="C1209" s="347">
        <v>0</v>
      </c>
      <c r="D1209" s="347">
        <v>0</v>
      </c>
      <c r="E1209" s="347">
        <v>0</v>
      </c>
      <c r="F1209" s="347">
        <v>0</v>
      </c>
      <c r="G1209" s="151">
        <f t="shared" si="18"/>
        <v>9</v>
      </c>
    </row>
    <row r="1210" spans="1:7" hidden="1">
      <c r="A1210" s="346" t="s">
        <v>7933</v>
      </c>
      <c r="B1210" s="151" t="s">
        <v>777</v>
      </c>
      <c r="C1210" s="347">
        <v>0</v>
      </c>
      <c r="D1210" s="347">
        <v>0</v>
      </c>
      <c r="E1210" s="347">
        <v>0</v>
      </c>
      <c r="F1210" s="347">
        <v>0</v>
      </c>
      <c r="G1210" s="151">
        <f t="shared" si="18"/>
        <v>13</v>
      </c>
    </row>
    <row r="1211" spans="1:7" ht="30" hidden="1">
      <c r="A1211" s="356" t="s">
        <v>4408</v>
      </c>
      <c r="B1211" s="153" t="s">
        <v>3358</v>
      </c>
      <c r="C1211" s="357">
        <v>0</v>
      </c>
      <c r="D1211" s="357">
        <v>0</v>
      </c>
      <c r="E1211" s="357">
        <v>0</v>
      </c>
      <c r="F1211" s="357">
        <v>0</v>
      </c>
      <c r="G1211" s="153">
        <f t="shared" si="18"/>
        <v>17</v>
      </c>
    </row>
    <row r="1212" spans="1:7" hidden="1">
      <c r="A1212" s="346" t="s">
        <v>8674</v>
      </c>
      <c r="B1212" s="151" t="s">
        <v>8303</v>
      </c>
      <c r="C1212" s="347">
        <v>0</v>
      </c>
      <c r="D1212" s="347">
        <v>0</v>
      </c>
      <c r="E1212" s="347">
        <v>0</v>
      </c>
      <c r="F1212" s="347">
        <v>0</v>
      </c>
      <c r="G1212" s="151">
        <f t="shared" si="18"/>
        <v>13</v>
      </c>
    </row>
    <row r="1213" spans="1:7" ht="30" hidden="1">
      <c r="A1213" s="356" t="s">
        <v>10106</v>
      </c>
      <c r="B1213" s="153" t="s">
        <v>3358</v>
      </c>
      <c r="C1213" s="357">
        <v>0</v>
      </c>
      <c r="D1213" s="357">
        <v>0</v>
      </c>
      <c r="E1213" s="357">
        <v>0</v>
      </c>
      <c r="F1213" s="357">
        <v>0</v>
      </c>
      <c r="G1213" s="153">
        <f t="shared" si="18"/>
        <v>17</v>
      </c>
    </row>
    <row r="1214" spans="1:7" hidden="1">
      <c r="A1214" s="346" t="s">
        <v>8675</v>
      </c>
      <c r="B1214" s="151" t="s">
        <v>3202</v>
      </c>
      <c r="C1214" s="347">
        <v>0</v>
      </c>
      <c r="D1214" s="347">
        <v>0</v>
      </c>
      <c r="E1214" s="347">
        <v>0</v>
      </c>
      <c r="F1214" s="347">
        <v>0</v>
      </c>
      <c r="G1214" s="151">
        <f t="shared" si="18"/>
        <v>13</v>
      </c>
    </row>
    <row r="1215" spans="1:7" ht="30" hidden="1">
      <c r="A1215" s="356" t="s">
        <v>10107</v>
      </c>
      <c r="B1215" s="153" t="s">
        <v>3358</v>
      </c>
      <c r="C1215" s="357">
        <v>0</v>
      </c>
      <c r="D1215" s="357">
        <v>0</v>
      </c>
      <c r="E1215" s="357">
        <v>0</v>
      </c>
      <c r="F1215" s="357">
        <v>0</v>
      </c>
      <c r="G1215" s="153">
        <f t="shared" si="18"/>
        <v>17</v>
      </c>
    </row>
    <row r="1216" spans="1:7" hidden="1">
      <c r="A1216" s="346" t="s">
        <v>8676</v>
      </c>
      <c r="B1216" s="151" t="s">
        <v>8303</v>
      </c>
      <c r="C1216" s="347">
        <v>0</v>
      </c>
      <c r="D1216" s="347">
        <v>0</v>
      </c>
      <c r="E1216" s="347">
        <v>0</v>
      </c>
      <c r="F1216" s="347">
        <v>0</v>
      </c>
      <c r="G1216" s="151">
        <f t="shared" si="18"/>
        <v>13</v>
      </c>
    </row>
    <row r="1217" spans="1:7" ht="30" hidden="1">
      <c r="A1217" s="356" t="s">
        <v>10108</v>
      </c>
      <c r="B1217" s="153" t="s">
        <v>3358</v>
      </c>
      <c r="C1217" s="357">
        <v>0</v>
      </c>
      <c r="D1217" s="357">
        <v>0</v>
      </c>
      <c r="E1217" s="357">
        <v>0</v>
      </c>
      <c r="F1217" s="357">
        <v>0</v>
      </c>
      <c r="G1217" s="153">
        <f t="shared" si="18"/>
        <v>17</v>
      </c>
    </row>
    <row r="1218" spans="1:7" hidden="1">
      <c r="A1218" s="346" t="s">
        <v>8677</v>
      </c>
      <c r="B1218" s="151" t="s">
        <v>8307</v>
      </c>
      <c r="C1218" s="347">
        <v>0</v>
      </c>
      <c r="D1218" s="347">
        <v>0</v>
      </c>
      <c r="E1218" s="347">
        <v>0</v>
      </c>
      <c r="F1218" s="347">
        <v>0</v>
      </c>
      <c r="G1218" s="151">
        <f t="shared" si="18"/>
        <v>13</v>
      </c>
    </row>
    <row r="1219" spans="1:7" ht="30" hidden="1">
      <c r="A1219" s="356" t="s">
        <v>10109</v>
      </c>
      <c r="B1219" s="153" t="s">
        <v>3358</v>
      </c>
      <c r="C1219" s="357">
        <v>0</v>
      </c>
      <c r="D1219" s="357">
        <v>0</v>
      </c>
      <c r="E1219" s="357">
        <v>0</v>
      </c>
      <c r="F1219" s="357">
        <v>0</v>
      </c>
      <c r="G1219" s="153">
        <f t="shared" si="18"/>
        <v>17</v>
      </c>
    </row>
    <row r="1220" spans="1:7" ht="30" hidden="1">
      <c r="A1220" s="346" t="s">
        <v>7431</v>
      </c>
      <c r="B1220" s="151" t="s">
        <v>3359</v>
      </c>
      <c r="C1220" s="347">
        <v>0</v>
      </c>
      <c r="D1220" s="347">
        <v>0</v>
      </c>
      <c r="E1220" s="347">
        <v>0</v>
      </c>
      <c r="F1220" s="347">
        <v>0</v>
      </c>
      <c r="G1220" s="151">
        <f t="shared" si="18"/>
        <v>9</v>
      </c>
    </row>
    <row r="1221" spans="1:7" hidden="1">
      <c r="A1221" s="346" t="s">
        <v>7432</v>
      </c>
      <c r="B1221" s="151" t="s">
        <v>777</v>
      </c>
      <c r="C1221" s="347">
        <v>0</v>
      </c>
      <c r="D1221" s="347">
        <v>0</v>
      </c>
      <c r="E1221" s="347">
        <v>0</v>
      </c>
      <c r="F1221" s="347">
        <v>0</v>
      </c>
      <c r="G1221" s="151">
        <f t="shared" si="18"/>
        <v>13</v>
      </c>
    </row>
    <row r="1222" spans="1:7" ht="30" hidden="1">
      <c r="A1222" s="356" t="s">
        <v>3239</v>
      </c>
      <c r="B1222" s="153" t="s">
        <v>3359</v>
      </c>
      <c r="C1222" s="357">
        <v>0</v>
      </c>
      <c r="D1222" s="357">
        <v>0</v>
      </c>
      <c r="E1222" s="357">
        <v>0</v>
      </c>
      <c r="F1222" s="357">
        <v>0</v>
      </c>
      <c r="G1222" s="153">
        <f t="shared" si="18"/>
        <v>17</v>
      </c>
    </row>
    <row r="1223" spans="1:7" hidden="1">
      <c r="A1223" s="346" t="s">
        <v>7934</v>
      </c>
      <c r="B1223" s="151" t="s">
        <v>8303</v>
      </c>
      <c r="C1223" s="347">
        <v>0</v>
      </c>
      <c r="D1223" s="347">
        <v>0</v>
      </c>
      <c r="E1223" s="347">
        <v>0</v>
      </c>
      <c r="F1223" s="347">
        <v>0</v>
      </c>
      <c r="G1223" s="151">
        <f t="shared" si="18"/>
        <v>13</v>
      </c>
    </row>
    <row r="1224" spans="1:7" ht="30" hidden="1">
      <c r="A1224" s="356" t="s">
        <v>10110</v>
      </c>
      <c r="B1224" s="153" t="s">
        <v>3359</v>
      </c>
      <c r="C1224" s="357">
        <v>0</v>
      </c>
      <c r="D1224" s="357">
        <v>0</v>
      </c>
      <c r="E1224" s="357">
        <v>0</v>
      </c>
      <c r="F1224" s="357">
        <v>0</v>
      </c>
      <c r="G1224" s="153">
        <f t="shared" si="18"/>
        <v>17</v>
      </c>
    </row>
    <row r="1225" spans="1:7" hidden="1">
      <c r="A1225" s="346" t="s">
        <v>8678</v>
      </c>
      <c r="B1225" s="151" t="s">
        <v>3202</v>
      </c>
      <c r="C1225" s="347">
        <v>0</v>
      </c>
      <c r="D1225" s="347">
        <v>0</v>
      </c>
      <c r="E1225" s="347">
        <v>0</v>
      </c>
      <c r="F1225" s="347">
        <v>0</v>
      </c>
      <c r="G1225" s="151">
        <f t="shared" ref="G1225:G1288" si="19">LEN(A1225)</f>
        <v>13</v>
      </c>
    </row>
    <row r="1226" spans="1:7" ht="30" hidden="1">
      <c r="A1226" s="356" t="s">
        <v>10111</v>
      </c>
      <c r="B1226" s="153" t="s">
        <v>3359</v>
      </c>
      <c r="C1226" s="357">
        <v>0</v>
      </c>
      <c r="D1226" s="357">
        <v>0</v>
      </c>
      <c r="E1226" s="357">
        <v>0</v>
      </c>
      <c r="F1226" s="357">
        <v>0</v>
      </c>
      <c r="G1226" s="153">
        <f t="shared" si="19"/>
        <v>17</v>
      </c>
    </row>
    <row r="1227" spans="1:7" hidden="1">
      <c r="A1227" s="346" t="s">
        <v>8679</v>
      </c>
      <c r="B1227" s="151" t="s">
        <v>8303</v>
      </c>
      <c r="C1227" s="347">
        <v>0</v>
      </c>
      <c r="D1227" s="347">
        <v>0</v>
      </c>
      <c r="E1227" s="347">
        <v>0</v>
      </c>
      <c r="F1227" s="347">
        <v>0</v>
      </c>
      <c r="G1227" s="151">
        <f t="shared" si="19"/>
        <v>13</v>
      </c>
    </row>
    <row r="1228" spans="1:7" ht="30" hidden="1">
      <c r="A1228" s="356" t="s">
        <v>10112</v>
      </c>
      <c r="B1228" s="153" t="s">
        <v>3359</v>
      </c>
      <c r="C1228" s="357">
        <v>0</v>
      </c>
      <c r="D1228" s="357">
        <v>0</v>
      </c>
      <c r="E1228" s="357">
        <v>0</v>
      </c>
      <c r="F1228" s="357">
        <v>0</v>
      </c>
      <c r="G1228" s="153">
        <f t="shared" si="19"/>
        <v>17</v>
      </c>
    </row>
    <row r="1229" spans="1:7" hidden="1">
      <c r="A1229" s="346" t="s">
        <v>8680</v>
      </c>
      <c r="B1229" s="151" t="s">
        <v>8307</v>
      </c>
      <c r="C1229" s="347">
        <v>0</v>
      </c>
      <c r="D1229" s="347">
        <v>0</v>
      </c>
      <c r="E1229" s="347">
        <v>0</v>
      </c>
      <c r="F1229" s="347">
        <v>0</v>
      </c>
      <c r="G1229" s="151">
        <f t="shared" si="19"/>
        <v>13</v>
      </c>
    </row>
    <row r="1230" spans="1:7" ht="30" hidden="1">
      <c r="A1230" s="356" t="s">
        <v>10113</v>
      </c>
      <c r="B1230" s="153" t="s">
        <v>3359</v>
      </c>
      <c r="C1230" s="357">
        <v>0</v>
      </c>
      <c r="D1230" s="357">
        <v>0</v>
      </c>
      <c r="E1230" s="357">
        <v>0</v>
      </c>
      <c r="F1230" s="357">
        <v>0</v>
      </c>
      <c r="G1230" s="153">
        <f t="shared" si="19"/>
        <v>17</v>
      </c>
    </row>
    <row r="1231" spans="1:7" hidden="1">
      <c r="A1231" s="346" t="s">
        <v>7539</v>
      </c>
      <c r="B1231" s="151" t="s">
        <v>3360</v>
      </c>
      <c r="C1231" s="347">
        <v>0</v>
      </c>
      <c r="D1231" s="347">
        <v>0</v>
      </c>
      <c r="E1231" s="347">
        <v>0</v>
      </c>
      <c r="F1231" s="347">
        <v>0</v>
      </c>
      <c r="G1231" s="151">
        <f t="shared" si="19"/>
        <v>9</v>
      </c>
    </row>
    <row r="1232" spans="1:7" hidden="1">
      <c r="A1232" s="346" t="s">
        <v>7935</v>
      </c>
      <c r="B1232" s="151" t="s">
        <v>777</v>
      </c>
      <c r="C1232" s="347">
        <v>0</v>
      </c>
      <c r="D1232" s="347">
        <v>0</v>
      </c>
      <c r="E1232" s="347">
        <v>0</v>
      </c>
      <c r="F1232" s="347">
        <v>0</v>
      </c>
      <c r="G1232" s="151">
        <f t="shared" si="19"/>
        <v>13</v>
      </c>
    </row>
    <row r="1233" spans="1:7" hidden="1">
      <c r="A1233" s="356" t="s">
        <v>4423</v>
      </c>
      <c r="B1233" s="153" t="s">
        <v>3360</v>
      </c>
      <c r="C1233" s="357">
        <v>0</v>
      </c>
      <c r="D1233" s="357">
        <v>0</v>
      </c>
      <c r="E1233" s="357">
        <v>0</v>
      </c>
      <c r="F1233" s="357">
        <v>0</v>
      </c>
      <c r="G1233" s="153">
        <f t="shared" si="19"/>
        <v>17</v>
      </c>
    </row>
    <row r="1234" spans="1:7" hidden="1">
      <c r="A1234" s="346" t="s">
        <v>8681</v>
      </c>
      <c r="B1234" s="151" t="s">
        <v>8303</v>
      </c>
      <c r="C1234" s="347">
        <v>0</v>
      </c>
      <c r="D1234" s="347">
        <v>0</v>
      </c>
      <c r="E1234" s="347">
        <v>0</v>
      </c>
      <c r="F1234" s="347">
        <v>0</v>
      </c>
      <c r="G1234" s="151">
        <f t="shared" si="19"/>
        <v>13</v>
      </c>
    </row>
    <row r="1235" spans="1:7" hidden="1">
      <c r="A1235" s="356" t="s">
        <v>10114</v>
      </c>
      <c r="B1235" s="153" t="s">
        <v>3360</v>
      </c>
      <c r="C1235" s="357">
        <v>0</v>
      </c>
      <c r="D1235" s="357">
        <v>0</v>
      </c>
      <c r="E1235" s="357">
        <v>0</v>
      </c>
      <c r="F1235" s="357">
        <v>0</v>
      </c>
      <c r="G1235" s="153">
        <f t="shared" si="19"/>
        <v>17</v>
      </c>
    </row>
    <row r="1236" spans="1:7" hidden="1">
      <c r="A1236" s="346" t="s">
        <v>8682</v>
      </c>
      <c r="B1236" s="151" t="s">
        <v>3202</v>
      </c>
      <c r="C1236" s="347">
        <v>0</v>
      </c>
      <c r="D1236" s="347">
        <v>0</v>
      </c>
      <c r="E1236" s="347">
        <v>0</v>
      </c>
      <c r="F1236" s="347">
        <v>0</v>
      </c>
      <c r="G1236" s="151">
        <f t="shared" si="19"/>
        <v>13</v>
      </c>
    </row>
    <row r="1237" spans="1:7" hidden="1">
      <c r="A1237" s="356" t="s">
        <v>10115</v>
      </c>
      <c r="B1237" s="153" t="s">
        <v>3360</v>
      </c>
      <c r="C1237" s="357">
        <v>0</v>
      </c>
      <c r="D1237" s="357">
        <v>0</v>
      </c>
      <c r="E1237" s="357">
        <v>0</v>
      </c>
      <c r="F1237" s="357">
        <v>0</v>
      </c>
      <c r="G1237" s="153">
        <f t="shared" si="19"/>
        <v>17</v>
      </c>
    </row>
    <row r="1238" spans="1:7" hidden="1">
      <c r="A1238" s="346" t="s">
        <v>8683</v>
      </c>
      <c r="B1238" s="151" t="s">
        <v>8303</v>
      </c>
      <c r="C1238" s="347">
        <v>0</v>
      </c>
      <c r="D1238" s="347">
        <v>0</v>
      </c>
      <c r="E1238" s="347">
        <v>0</v>
      </c>
      <c r="F1238" s="347">
        <v>0</v>
      </c>
      <c r="G1238" s="151">
        <f t="shared" si="19"/>
        <v>13</v>
      </c>
    </row>
    <row r="1239" spans="1:7" hidden="1">
      <c r="A1239" s="356" t="s">
        <v>10116</v>
      </c>
      <c r="B1239" s="153" t="s">
        <v>3360</v>
      </c>
      <c r="C1239" s="357">
        <v>0</v>
      </c>
      <c r="D1239" s="357">
        <v>0</v>
      </c>
      <c r="E1239" s="357">
        <v>0</v>
      </c>
      <c r="F1239" s="357">
        <v>0</v>
      </c>
      <c r="G1239" s="153">
        <f t="shared" si="19"/>
        <v>17</v>
      </c>
    </row>
    <row r="1240" spans="1:7" hidden="1">
      <c r="A1240" s="346" t="s">
        <v>8684</v>
      </c>
      <c r="B1240" s="151" t="s">
        <v>8307</v>
      </c>
      <c r="C1240" s="347">
        <v>0</v>
      </c>
      <c r="D1240" s="347">
        <v>0</v>
      </c>
      <c r="E1240" s="347">
        <v>0</v>
      </c>
      <c r="F1240" s="347">
        <v>0</v>
      </c>
      <c r="G1240" s="151">
        <f t="shared" si="19"/>
        <v>13</v>
      </c>
    </row>
    <row r="1241" spans="1:7" hidden="1">
      <c r="A1241" s="356" t="s">
        <v>10117</v>
      </c>
      <c r="B1241" s="153" t="s">
        <v>3360</v>
      </c>
      <c r="C1241" s="357">
        <v>0</v>
      </c>
      <c r="D1241" s="357">
        <v>0</v>
      </c>
      <c r="E1241" s="357">
        <v>0</v>
      </c>
      <c r="F1241" s="357">
        <v>0</v>
      </c>
      <c r="G1241" s="153">
        <f t="shared" si="19"/>
        <v>17</v>
      </c>
    </row>
    <row r="1242" spans="1:7" hidden="1">
      <c r="A1242" s="346" t="s">
        <v>7540</v>
      </c>
      <c r="B1242" s="151" t="s">
        <v>3361</v>
      </c>
      <c r="C1242" s="347">
        <v>0</v>
      </c>
      <c r="D1242" s="347">
        <v>0</v>
      </c>
      <c r="E1242" s="347">
        <v>0</v>
      </c>
      <c r="F1242" s="347">
        <v>0</v>
      </c>
      <c r="G1242" s="151">
        <f t="shared" si="19"/>
        <v>9</v>
      </c>
    </row>
    <row r="1243" spans="1:7" hidden="1">
      <c r="A1243" s="346" t="s">
        <v>7936</v>
      </c>
      <c r="B1243" s="151" t="s">
        <v>777</v>
      </c>
      <c r="C1243" s="347">
        <v>0</v>
      </c>
      <c r="D1243" s="347">
        <v>0</v>
      </c>
      <c r="E1243" s="347">
        <v>0</v>
      </c>
      <c r="F1243" s="347">
        <v>0</v>
      </c>
      <c r="G1243" s="151">
        <f t="shared" si="19"/>
        <v>13</v>
      </c>
    </row>
    <row r="1244" spans="1:7" hidden="1">
      <c r="A1244" s="356" t="s">
        <v>4431</v>
      </c>
      <c r="B1244" s="153" t="s">
        <v>3361</v>
      </c>
      <c r="C1244" s="357">
        <v>0</v>
      </c>
      <c r="D1244" s="357">
        <v>0</v>
      </c>
      <c r="E1244" s="357">
        <v>0</v>
      </c>
      <c r="F1244" s="357">
        <v>0</v>
      </c>
      <c r="G1244" s="153">
        <f t="shared" si="19"/>
        <v>17</v>
      </c>
    </row>
    <row r="1245" spans="1:7" hidden="1">
      <c r="A1245" s="346" t="s">
        <v>8685</v>
      </c>
      <c r="B1245" s="151" t="s">
        <v>8303</v>
      </c>
      <c r="C1245" s="347">
        <v>0</v>
      </c>
      <c r="D1245" s="347">
        <v>0</v>
      </c>
      <c r="E1245" s="347">
        <v>0</v>
      </c>
      <c r="F1245" s="347">
        <v>0</v>
      </c>
      <c r="G1245" s="151">
        <f t="shared" si="19"/>
        <v>13</v>
      </c>
    </row>
    <row r="1246" spans="1:7" hidden="1">
      <c r="A1246" s="356" t="s">
        <v>10118</v>
      </c>
      <c r="B1246" s="153" t="s">
        <v>3361</v>
      </c>
      <c r="C1246" s="357">
        <v>0</v>
      </c>
      <c r="D1246" s="357">
        <v>0</v>
      </c>
      <c r="E1246" s="357">
        <v>0</v>
      </c>
      <c r="F1246" s="357">
        <v>0</v>
      </c>
      <c r="G1246" s="153">
        <f t="shared" si="19"/>
        <v>17</v>
      </c>
    </row>
    <row r="1247" spans="1:7" hidden="1">
      <c r="A1247" s="346" t="s">
        <v>8686</v>
      </c>
      <c r="B1247" s="151" t="s">
        <v>3202</v>
      </c>
      <c r="C1247" s="347">
        <v>0</v>
      </c>
      <c r="D1247" s="347">
        <v>0</v>
      </c>
      <c r="E1247" s="347">
        <v>0</v>
      </c>
      <c r="F1247" s="347">
        <v>0</v>
      </c>
      <c r="G1247" s="151">
        <f t="shared" si="19"/>
        <v>13</v>
      </c>
    </row>
    <row r="1248" spans="1:7" hidden="1">
      <c r="A1248" s="356" t="s">
        <v>10119</v>
      </c>
      <c r="B1248" s="153" t="s">
        <v>3361</v>
      </c>
      <c r="C1248" s="357">
        <v>0</v>
      </c>
      <c r="D1248" s="357">
        <v>0</v>
      </c>
      <c r="E1248" s="357">
        <v>0</v>
      </c>
      <c r="F1248" s="357">
        <v>0</v>
      </c>
      <c r="G1248" s="153">
        <f t="shared" si="19"/>
        <v>17</v>
      </c>
    </row>
    <row r="1249" spans="1:7" hidden="1">
      <c r="A1249" s="346" t="s">
        <v>8687</v>
      </c>
      <c r="B1249" s="151" t="s">
        <v>8303</v>
      </c>
      <c r="C1249" s="347">
        <v>0</v>
      </c>
      <c r="D1249" s="347">
        <v>0</v>
      </c>
      <c r="E1249" s="347">
        <v>0</v>
      </c>
      <c r="F1249" s="347">
        <v>0</v>
      </c>
      <c r="G1249" s="151">
        <f t="shared" si="19"/>
        <v>13</v>
      </c>
    </row>
    <row r="1250" spans="1:7" hidden="1">
      <c r="A1250" s="356" t="s">
        <v>10120</v>
      </c>
      <c r="B1250" s="153" t="s">
        <v>3361</v>
      </c>
      <c r="C1250" s="357">
        <v>0</v>
      </c>
      <c r="D1250" s="357">
        <v>0</v>
      </c>
      <c r="E1250" s="357">
        <v>0</v>
      </c>
      <c r="F1250" s="357">
        <v>0</v>
      </c>
      <c r="G1250" s="153">
        <f t="shared" si="19"/>
        <v>17</v>
      </c>
    </row>
    <row r="1251" spans="1:7" hidden="1">
      <c r="A1251" s="346" t="s">
        <v>8688</v>
      </c>
      <c r="B1251" s="151" t="s">
        <v>8307</v>
      </c>
      <c r="C1251" s="347">
        <v>0</v>
      </c>
      <c r="D1251" s="347">
        <v>0</v>
      </c>
      <c r="E1251" s="347">
        <v>0</v>
      </c>
      <c r="F1251" s="347">
        <v>0</v>
      </c>
      <c r="G1251" s="151">
        <f t="shared" si="19"/>
        <v>13</v>
      </c>
    </row>
    <row r="1252" spans="1:7" hidden="1">
      <c r="A1252" s="356" t="s">
        <v>10121</v>
      </c>
      <c r="B1252" s="153" t="s">
        <v>3361</v>
      </c>
      <c r="C1252" s="357">
        <v>0</v>
      </c>
      <c r="D1252" s="357">
        <v>0</v>
      </c>
      <c r="E1252" s="357">
        <v>0</v>
      </c>
      <c r="F1252" s="357">
        <v>0</v>
      </c>
      <c r="G1252" s="153">
        <f t="shared" si="19"/>
        <v>17</v>
      </c>
    </row>
    <row r="1253" spans="1:7" ht="30" hidden="1">
      <c r="A1253" s="346" t="s">
        <v>7541</v>
      </c>
      <c r="B1253" s="151" t="s">
        <v>3362</v>
      </c>
      <c r="C1253" s="347">
        <v>0</v>
      </c>
      <c r="D1253" s="347">
        <v>0</v>
      </c>
      <c r="E1253" s="347">
        <v>0</v>
      </c>
      <c r="F1253" s="347">
        <v>0</v>
      </c>
      <c r="G1253" s="151">
        <f t="shared" si="19"/>
        <v>9</v>
      </c>
    </row>
    <row r="1254" spans="1:7" hidden="1">
      <c r="A1254" s="346" t="s">
        <v>7937</v>
      </c>
      <c r="B1254" s="151" t="s">
        <v>777</v>
      </c>
      <c r="C1254" s="347">
        <v>0</v>
      </c>
      <c r="D1254" s="347">
        <v>0</v>
      </c>
      <c r="E1254" s="347">
        <v>0</v>
      </c>
      <c r="F1254" s="347">
        <v>0</v>
      </c>
      <c r="G1254" s="151">
        <f t="shared" si="19"/>
        <v>13</v>
      </c>
    </row>
    <row r="1255" spans="1:7" ht="30" hidden="1">
      <c r="A1255" s="356" t="s">
        <v>4439</v>
      </c>
      <c r="B1255" s="153" t="s">
        <v>3362</v>
      </c>
      <c r="C1255" s="357">
        <v>0</v>
      </c>
      <c r="D1255" s="357">
        <v>0</v>
      </c>
      <c r="E1255" s="357">
        <v>0</v>
      </c>
      <c r="F1255" s="357">
        <v>0</v>
      </c>
      <c r="G1255" s="153">
        <f t="shared" si="19"/>
        <v>17</v>
      </c>
    </row>
    <row r="1256" spans="1:7" hidden="1">
      <c r="A1256" s="346" t="s">
        <v>8689</v>
      </c>
      <c r="B1256" s="151" t="s">
        <v>8303</v>
      </c>
      <c r="C1256" s="347">
        <v>0</v>
      </c>
      <c r="D1256" s="347">
        <v>0</v>
      </c>
      <c r="E1256" s="347">
        <v>0</v>
      </c>
      <c r="F1256" s="347">
        <v>0</v>
      </c>
      <c r="G1256" s="151">
        <f t="shared" si="19"/>
        <v>13</v>
      </c>
    </row>
    <row r="1257" spans="1:7" ht="30" hidden="1">
      <c r="A1257" s="356" t="s">
        <v>10122</v>
      </c>
      <c r="B1257" s="153" t="s">
        <v>3362</v>
      </c>
      <c r="C1257" s="357">
        <v>0</v>
      </c>
      <c r="D1257" s="357">
        <v>0</v>
      </c>
      <c r="E1257" s="357">
        <v>0</v>
      </c>
      <c r="F1257" s="357">
        <v>0</v>
      </c>
      <c r="G1257" s="153">
        <f t="shared" si="19"/>
        <v>17</v>
      </c>
    </row>
    <row r="1258" spans="1:7" hidden="1">
      <c r="A1258" s="346" t="s">
        <v>8690</v>
      </c>
      <c r="B1258" s="151" t="s">
        <v>3202</v>
      </c>
      <c r="C1258" s="347">
        <v>0</v>
      </c>
      <c r="D1258" s="347">
        <v>0</v>
      </c>
      <c r="E1258" s="347">
        <v>0</v>
      </c>
      <c r="F1258" s="347">
        <v>0</v>
      </c>
      <c r="G1258" s="151">
        <f t="shared" si="19"/>
        <v>13</v>
      </c>
    </row>
    <row r="1259" spans="1:7" ht="30" hidden="1">
      <c r="A1259" s="356" t="s">
        <v>10123</v>
      </c>
      <c r="B1259" s="153" t="s">
        <v>3362</v>
      </c>
      <c r="C1259" s="357">
        <v>0</v>
      </c>
      <c r="D1259" s="357">
        <v>0</v>
      </c>
      <c r="E1259" s="357">
        <v>0</v>
      </c>
      <c r="F1259" s="357">
        <v>0</v>
      </c>
      <c r="G1259" s="153">
        <f t="shared" si="19"/>
        <v>17</v>
      </c>
    </row>
    <row r="1260" spans="1:7" hidden="1">
      <c r="A1260" s="346" t="s">
        <v>8691</v>
      </c>
      <c r="B1260" s="151" t="s">
        <v>8303</v>
      </c>
      <c r="C1260" s="347">
        <v>0</v>
      </c>
      <c r="D1260" s="347">
        <v>0</v>
      </c>
      <c r="E1260" s="347">
        <v>0</v>
      </c>
      <c r="F1260" s="347">
        <v>0</v>
      </c>
      <c r="G1260" s="151">
        <f t="shared" si="19"/>
        <v>13</v>
      </c>
    </row>
    <row r="1261" spans="1:7" ht="30" hidden="1">
      <c r="A1261" s="356" t="s">
        <v>10124</v>
      </c>
      <c r="B1261" s="153" t="s">
        <v>3362</v>
      </c>
      <c r="C1261" s="357">
        <v>0</v>
      </c>
      <c r="D1261" s="357">
        <v>0</v>
      </c>
      <c r="E1261" s="357">
        <v>0</v>
      </c>
      <c r="F1261" s="357">
        <v>0</v>
      </c>
      <c r="G1261" s="153">
        <f t="shared" si="19"/>
        <v>17</v>
      </c>
    </row>
    <row r="1262" spans="1:7" hidden="1">
      <c r="A1262" s="346" t="s">
        <v>8692</v>
      </c>
      <c r="B1262" s="151" t="s">
        <v>8307</v>
      </c>
      <c r="C1262" s="347">
        <v>0</v>
      </c>
      <c r="D1262" s="347">
        <v>0</v>
      </c>
      <c r="E1262" s="347">
        <v>0</v>
      </c>
      <c r="F1262" s="347">
        <v>0</v>
      </c>
      <c r="G1262" s="151">
        <f t="shared" si="19"/>
        <v>13</v>
      </c>
    </row>
    <row r="1263" spans="1:7" ht="30" hidden="1">
      <c r="A1263" s="356" t="s">
        <v>10125</v>
      </c>
      <c r="B1263" s="153" t="s">
        <v>3362</v>
      </c>
      <c r="C1263" s="357">
        <v>0</v>
      </c>
      <c r="D1263" s="357">
        <v>0</v>
      </c>
      <c r="E1263" s="357">
        <v>0</v>
      </c>
      <c r="F1263" s="357">
        <v>0</v>
      </c>
      <c r="G1263" s="153">
        <f t="shared" si="19"/>
        <v>17</v>
      </c>
    </row>
    <row r="1264" spans="1:7">
      <c r="A1264" s="346" t="s">
        <v>2674</v>
      </c>
      <c r="B1264" s="151" t="s">
        <v>7542</v>
      </c>
      <c r="C1264" s="347">
        <v>8500</v>
      </c>
      <c r="D1264" s="347">
        <v>0</v>
      </c>
      <c r="E1264" s="347">
        <v>0</v>
      </c>
      <c r="F1264" s="347">
        <v>8500</v>
      </c>
      <c r="G1264" s="151">
        <f t="shared" si="19"/>
        <v>5</v>
      </c>
    </row>
    <row r="1265" spans="1:7">
      <c r="A1265" s="346" t="s">
        <v>6690</v>
      </c>
      <c r="B1265" s="151" t="s">
        <v>3363</v>
      </c>
      <c r="C1265" s="347">
        <v>8500</v>
      </c>
      <c r="D1265" s="347">
        <v>0</v>
      </c>
      <c r="E1265" s="347">
        <v>0</v>
      </c>
      <c r="F1265" s="347">
        <v>8500</v>
      </c>
      <c r="G1265" s="151">
        <f t="shared" si="19"/>
        <v>9</v>
      </c>
    </row>
    <row r="1266" spans="1:7" hidden="1">
      <c r="A1266" s="346" t="s">
        <v>6691</v>
      </c>
      <c r="B1266" s="151" t="s">
        <v>777</v>
      </c>
      <c r="C1266" s="347">
        <v>0</v>
      </c>
      <c r="D1266" s="347">
        <v>0</v>
      </c>
      <c r="E1266" s="347">
        <v>0</v>
      </c>
      <c r="F1266" s="347">
        <v>0</v>
      </c>
      <c r="G1266" s="151">
        <f t="shared" si="19"/>
        <v>13</v>
      </c>
    </row>
    <row r="1267" spans="1:7" hidden="1">
      <c r="A1267" s="356" t="s">
        <v>3209</v>
      </c>
      <c r="B1267" s="153" t="s">
        <v>3363</v>
      </c>
      <c r="C1267" s="357">
        <v>0</v>
      </c>
      <c r="D1267" s="357">
        <v>0</v>
      </c>
      <c r="E1267" s="357">
        <v>0</v>
      </c>
      <c r="F1267" s="357">
        <v>0</v>
      </c>
      <c r="G1267" s="153">
        <f t="shared" si="19"/>
        <v>17</v>
      </c>
    </row>
    <row r="1268" spans="1:7" hidden="1">
      <c r="A1268" s="346" t="s">
        <v>7938</v>
      </c>
      <c r="B1268" s="151" t="s">
        <v>8303</v>
      </c>
      <c r="C1268" s="347">
        <v>0</v>
      </c>
      <c r="D1268" s="347">
        <v>0</v>
      </c>
      <c r="E1268" s="347">
        <v>0</v>
      </c>
      <c r="F1268" s="347">
        <v>0</v>
      </c>
      <c r="G1268" s="151">
        <f t="shared" si="19"/>
        <v>13</v>
      </c>
    </row>
    <row r="1269" spans="1:7" hidden="1">
      <c r="A1269" s="356" t="s">
        <v>7939</v>
      </c>
      <c r="B1269" s="153" t="s">
        <v>3363</v>
      </c>
      <c r="C1269" s="357">
        <v>0</v>
      </c>
      <c r="D1269" s="357">
        <v>0</v>
      </c>
      <c r="E1269" s="357">
        <v>0</v>
      </c>
      <c r="F1269" s="357">
        <v>0</v>
      </c>
      <c r="G1269" s="153">
        <f t="shared" si="19"/>
        <v>17</v>
      </c>
    </row>
    <row r="1270" spans="1:7">
      <c r="A1270" s="346" t="s">
        <v>8693</v>
      </c>
      <c r="B1270" s="151" t="s">
        <v>3202</v>
      </c>
      <c r="C1270" s="347">
        <v>8500</v>
      </c>
      <c r="D1270" s="347">
        <v>0</v>
      </c>
      <c r="E1270" s="347">
        <v>0</v>
      </c>
      <c r="F1270" s="347">
        <v>8500</v>
      </c>
      <c r="G1270" s="151">
        <f t="shared" si="19"/>
        <v>13</v>
      </c>
    </row>
    <row r="1271" spans="1:7">
      <c r="A1271" s="356" t="s">
        <v>8261</v>
      </c>
      <c r="B1271" s="153" t="s">
        <v>3363</v>
      </c>
      <c r="C1271" s="357">
        <v>8500</v>
      </c>
      <c r="D1271" s="357">
        <v>0</v>
      </c>
      <c r="E1271" s="357">
        <v>0</v>
      </c>
      <c r="F1271" s="357">
        <v>8500</v>
      </c>
      <c r="G1271" s="153">
        <f t="shared" si="19"/>
        <v>17</v>
      </c>
    </row>
    <row r="1272" spans="1:7" hidden="1">
      <c r="A1272" s="346" t="s">
        <v>8694</v>
      </c>
      <c r="B1272" s="151" t="s">
        <v>8303</v>
      </c>
      <c r="C1272" s="347">
        <v>0</v>
      </c>
      <c r="D1272" s="347">
        <v>0</v>
      </c>
      <c r="E1272" s="347">
        <v>0</v>
      </c>
      <c r="F1272" s="347">
        <v>0</v>
      </c>
      <c r="G1272" s="151">
        <f t="shared" si="19"/>
        <v>13</v>
      </c>
    </row>
    <row r="1273" spans="1:7" hidden="1">
      <c r="A1273" s="356" t="s">
        <v>10126</v>
      </c>
      <c r="B1273" s="153" t="s">
        <v>3363</v>
      </c>
      <c r="C1273" s="357">
        <v>0</v>
      </c>
      <c r="D1273" s="357">
        <v>0</v>
      </c>
      <c r="E1273" s="357">
        <v>0</v>
      </c>
      <c r="F1273" s="357">
        <v>0</v>
      </c>
      <c r="G1273" s="153">
        <f t="shared" si="19"/>
        <v>17</v>
      </c>
    </row>
    <row r="1274" spans="1:7" hidden="1">
      <c r="A1274" s="346" t="s">
        <v>8695</v>
      </c>
      <c r="B1274" s="151" t="s">
        <v>8307</v>
      </c>
      <c r="C1274" s="347">
        <v>0</v>
      </c>
      <c r="D1274" s="347">
        <v>0</v>
      </c>
      <c r="E1274" s="347">
        <v>0</v>
      </c>
      <c r="F1274" s="347">
        <v>0</v>
      </c>
      <c r="G1274" s="151">
        <f t="shared" si="19"/>
        <v>13</v>
      </c>
    </row>
    <row r="1275" spans="1:7" hidden="1">
      <c r="A1275" s="356" t="s">
        <v>8263</v>
      </c>
      <c r="B1275" s="153" t="s">
        <v>3363</v>
      </c>
      <c r="C1275" s="357">
        <v>0</v>
      </c>
      <c r="D1275" s="357">
        <v>0</v>
      </c>
      <c r="E1275" s="357">
        <v>0</v>
      </c>
      <c r="F1275" s="357">
        <v>0</v>
      </c>
      <c r="G1275" s="153">
        <f t="shared" si="19"/>
        <v>17</v>
      </c>
    </row>
    <row r="1276" spans="1:7" ht="30" hidden="1">
      <c r="A1276" s="346" t="s">
        <v>7543</v>
      </c>
      <c r="B1276" s="151" t="s">
        <v>3364</v>
      </c>
      <c r="C1276" s="347">
        <v>0</v>
      </c>
      <c r="D1276" s="347">
        <v>0</v>
      </c>
      <c r="E1276" s="347">
        <v>0</v>
      </c>
      <c r="F1276" s="347">
        <v>0</v>
      </c>
      <c r="G1276" s="151">
        <f t="shared" si="19"/>
        <v>9</v>
      </c>
    </row>
    <row r="1277" spans="1:7" hidden="1">
      <c r="A1277" s="346" t="s">
        <v>7940</v>
      </c>
      <c r="B1277" s="151" t="s">
        <v>777</v>
      </c>
      <c r="C1277" s="347">
        <v>0</v>
      </c>
      <c r="D1277" s="347">
        <v>0</v>
      </c>
      <c r="E1277" s="347">
        <v>0</v>
      </c>
      <c r="F1277" s="347">
        <v>0</v>
      </c>
      <c r="G1277" s="151">
        <f t="shared" si="19"/>
        <v>13</v>
      </c>
    </row>
    <row r="1278" spans="1:7" ht="30" hidden="1">
      <c r="A1278" s="356" t="s">
        <v>4452</v>
      </c>
      <c r="B1278" s="153" t="s">
        <v>3364</v>
      </c>
      <c r="C1278" s="357">
        <v>0</v>
      </c>
      <c r="D1278" s="357">
        <v>0</v>
      </c>
      <c r="E1278" s="357">
        <v>0</v>
      </c>
      <c r="F1278" s="357">
        <v>0</v>
      </c>
      <c r="G1278" s="153">
        <f t="shared" si="19"/>
        <v>17</v>
      </c>
    </row>
    <row r="1279" spans="1:7" hidden="1">
      <c r="A1279" s="346" t="s">
        <v>8696</v>
      </c>
      <c r="B1279" s="151" t="s">
        <v>8303</v>
      </c>
      <c r="C1279" s="347">
        <v>0</v>
      </c>
      <c r="D1279" s="347">
        <v>0</v>
      </c>
      <c r="E1279" s="347">
        <v>0</v>
      </c>
      <c r="F1279" s="347">
        <v>0</v>
      </c>
      <c r="G1279" s="151">
        <f t="shared" si="19"/>
        <v>13</v>
      </c>
    </row>
    <row r="1280" spans="1:7" ht="30" hidden="1">
      <c r="A1280" s="356" t="s">
        <v>10127</v>
      </c>
      <c r="B1280" s="153" t="s">
        <v>3364</v>
      </c>
      <c r="C1280" s="357">
        <v>0</v>
      </c>
      <c r="D1280" s="357">
        <v>0</v>
      </c>
      <c r="E1280" s="357">
        <v>0</v>
      </c>
      <c r="F1280" s="357">
        <v>0</v>
      </c>
      <c r="G1280" s="153">
        <f t="shared" si="19"/>
        <v>17</v>
      </c>
    </row>
    <row r="1281" spans="1:7" hidden="1">
      <c r="A1281" s="346" t="s">
        <v>8697</v>
      </c>
      <c r="B1281" s="151" t="s">
        <v>3202</v>
      </c>
      <c r="C1281" s="347">
        <v>0</v>
      </c>
      <c r="D1281" s="347">
        <v>0</v>
      </c>
      <c r="E1281" s="347">
        <v>0</v>
      </c>
      <c r="F1281" s="347">
        <v>0</v>
      </c>
      <c r="G1281" s="151">
        <f t="shared" si="19"/>
        <v>13</v>
      </c>
    </row>
    <row r="1282" spans="1:7" ht="30" hidden="1">
      <c r="A1282" s="356" t="s">
        <v>10128</v>
      </c>
      <c r="B1282" s="153" t="s">
        <v>3364</v>
      </c>
      <c r="C1282" s="357">
        <v>0</v>
      </c>
      <c r="D1282" s="357">
        <v>0</v>
      </c>
      <c r="E1282" s="357">
        <v>0</v>
      </c>
      <c r="F1282" s="357">
        <v>0</v>
      </c>
      <c r="G1282" s="153">
        <f t="shared" si="19"/>
        <v>17</v>
      </c>
    </row>
    <row r="1283" spans="1:7" hidden="1">
      <c r="A1283" s="346" t="s">
        <v>8698</v>
      </c>
      <c r="B1283" s="151" t="s">
        <v>8303</v>
      </c>
      <c r="C1283" s="347">
        <v>0</v>
      </c>
      <c r="D1283" s="347">
        <v>0</v>
      </c>
      <c r="E1283" s="347">
        <v>0</v>
      </c>
      <c r="F1283" s="347">
        <v>0</v>
      </c>
      <c r="G1283" s="151">
        <f t="shared" si="19"/>
        <v>13</v>
      </c>
    </row>
    <row r="1284" spans="1:7" ht="30" hidden="1">
      <c r="A1284" s="356" t="s">
        <v>10129</v>
      </c>
      <c r="B1284" s="153" t="s">
        <v>3364</v>
      </c>
      <c r="C1284" s="357">
        <v>0</v>
      </c>
      <c r="D1284" s="357">
        <v>0</v>
      </c>
      <c r="E1284" s="357">
        <v>0</v>
      </c>
      <c r="F1284" s="357">
        <v>0</v>
      </c>
      <c r="G1284" s="153">
        <f t="shared" si="19"/>
        <v>17</v>
      </c>
    </row>
    <row r="1285" spans="1:7" hidden="1">
      <c r="A1285" s="346" t="s">
        <v>8699</v>
      </c>
      <c r="B1285" s="151" t="s">
        <v>8307</v>
      </c>
      <c r="C1285" s="347">
        <v>0</v>
      </c>
      <c r="D1285" s="347">
        <v>0</v>
      </c>
      <c r="E1285" s="347">
        <v>0</v>
      </c>
      <c r="F1285" s="347">
        <v>0</v>
      </c>
      <c r="G1285" s="151">
        <f t="shared" si="19"/>
        <v>13</v>
      </c>
    </row>
    <row r="1286" spans="1:7" ht="30" hidden="1">
      <c r="A1286" s="356" t="s">
        <v>10130</v>
      </c>
      <c r="B1286" s="153" t="s">
        <v>3364</v>
      </c>
      <c r="C1286" s="357">
        <v>0</v>
      </c>
      <c r="D1286" s="357">
        <v>0</v>
      </c>
      <c r="E1286" s="357">
        <v>0</v>
      </c>
      <c r="F1286" s="357">
        <v>0</v>
      </c>
      <c r="G1286" s="153">
        <f t="shared" si="19"/>
        <v>17</v>
      </c>
    </row>
    <row r="1287" spans="1:7" ht="30" hidden="1">
      <c r="A1287" s="346" t="s">
        <v>7544</v>
      </c>
      <c r="B1287" s="151" t="s">
        <v>3365</v>
      </c>
      <c r="C1287" s="347">
        <v>0</v>
      </c>
      <c r="D1287" s="347">
        <v>0</v>
      </c>
      <c r="E1287" s="347">
        <v>0</v>
      </c>
      <c r="F1287" s="347">
        <v>0</v>
      </c>
      <c r="G1287" s="151">
        <f t="shared" si="19"/>
        <v>9</v>
      </c>
    </row>
    <row r="1288" spans="1:7" hidden="1">
      <c r="A1288" s="346" t="s">
        <v>7941</v>
      </c>
      <c r="B1288" s="151" t="s">
        <v>777</v>
      </c>
      <c r="C1288" s="347">
        <v>0</v>
      </c>
      <c r="D1288" s="347">
        <v>0</v>
      </c>
      <c r="E1288" s="347">
        <v>0</v>
      </c>
      <c r="F1288" s="347">
        <v>0</v>
      </c>
      <c r="G1288" s="151">
        <f t="shared" si="19"/>
        <v>13</v>
      </c>
    </row>
    <row r="1289" spans="1:7" ht="30" hidden="1">
      <c r="A1289" s="356" t="s">
        <v>4460</v>
      </c>
      <c r="B1289" s="153" t="s">
        <v>3365</v>
      </c>
      <c r="C1289" s="357">
        <v>0</v>
      </c>
      <c r="D1289" s="357">
        <v>0</v>
      </c>
      <c r="E1289" s="357">
        <v>0</v>
      </c>
      <c r="F1289" s="357">
        <v>0</v>
      </c>
      <c r="G1289" s="153">
        <f t="shared" ref="G1289:G1352" si="20">LEN(A1289)</f>
        <v>17</v>
      </c>
    </row>
    <row r="1290" spans="1:7" hidden="1">
      <c r="A1290" s="346" t="s">
        <v>7942</v>
      </c>
      <c r="B1290" s="151" t="s">
        <v>8303</v>
      </c>
      <c r="C1290" s="347">
        <v>0</v>
      </c>
      <c r="D1290" s="347">
        <v>0</v>
      </c>
      <c r="E1290" s="347">
        <v>0</v>
      </c>
      <c r="F1290" s="347">
        <v>0</v>
      </c>
      <c r="G1290" s="151">
        <f t="shared" si="20"/>
        <v>13</v>
      </c>
    </row>
    <row r="1291" spans="1:7" ht="30" hidden="1">
      <c r="A1291" s="356" t="s">
        <v>10131</v>
      </c>
      <c r="B1291" s="153" t="s">
        <v>3365</v>
      </c>
      <c r="C1291" s="357">
        <v>0</v>
      </c>
      <c r="D1291" s="357">
        <v>0</v>
      </c>
      <c r="E1291" s="357">
        <v>0</v>
      </c>
      <c r="F1291" s="357">
        <v>0</v>
      </c>
      <c r="G1291" s="153">
        <f t="shared" si="20"/>
        <v>17</v>
      </c>
    </row>
    <row r="1292" spans="1:7" hidden="1">
      <c r="A1292" s="346" t="s">
        <v>8700</v>
      </c>
      <c r="B1292" s="151" t="s">
        <v>3202</v>
      </c>
      <c r="C1292" s="347">
        <v>0</v>
      </c>
      <c r="D1292" s="347">
        <v>0</v>
      </c>
      <c r="E1292" s="347">
        <v>0</v>
      </c>
      <c r="F1292" s="347">
        <v>0</v>
      </c>
      <c r="G1292" s="151">
        <f t="shared" si="20"/>
        <v>13</v>
      </c>
    </row>
    <row r="1293" spans="1:7" ht="30" hidden="1">
      <c r="A1293" s="356" t="s">
        <v>10132</v>
      </c>
      <c r="B1293" s="153" t="s">
        <v>3365</v>
      </c>
      <c r="C1293" s="357">
        <v>0</v>
      </c>
      <c r="D1293" s="357">
        <v>0</v>
      </c>
      <c r="E1293" s="357">
        <v>0</v>
      </c>
      <c r="F1293" s="357">
        <v>0</v>
      </c>
      <c r="G1293" s="153">
        <f t="shared" si="20"/>
        <v>17</v>
      </c>
    </row>
    <row r="1294" spans="1:7" hidden="1">
      <c r="A1294" s="346" t="s">
        <v>8701</v>
      </c>
      <c r="B1294" s="151" t="s">
        <v>8303</v>
      </c>
      <c r="C1294" s="347">
        <v>0</v>
      </c>
      <c r="D1294" s="347">
        <v>0</v>
      </c>
      <c r="E1294" s="347">
        <v>0</v>
      </c>
      <c r="F1294" s="347">
        <v>0</v>
      </c>
      <c r="G1294" s="151">
        <f t="shared" si="20"/>
        <v>13</v>
      </c>
    </row>
    <row r="1295" spans="1:7" ht="30" hidden="1">
      <c r="A1295" s="356" t="s">
        <v>10133</v>
      </c>
      <c r="B1295" s="153" t="s">
        <v>3365</v>
      </c>
      <c r="C1295" s="357">
        <v>0</v>
      </c>
      <c r="D1295" s="357">
        <v>0</v>
      </c>
      <c r="E1295" s="357">
        <v>0</v>
      </c>
      <c r="F1295" s="357">
        <v>0</v>
      </c>
      <c r="G1295" s="153">
        <f t="shared" si="20"/>
        <v>17</v>
      </c>
    </row>
    <row r="1296" spans="1:7" hidden="1">
      <c r="A1296" s="346" t="s">
        <v>8702</v>
      </c>
      <c r="B1296" s="151" t="s">
        <v>8307</v>
      </c>
      <c r="C1296" s="347">
        <v>0</v>
      </c>
      <c r="D1296" s="347">
        <v>0</v>
      </c>
      <c r="E1296" s="347">
        <v>0</v>
      </c>
      <c r="F1296" s="347">
        <v>0</v>
      </c>
      <c r="G1296" s="151">
        <f t="shared" si="20"/>
        <v>13</v>
      </c>
    </row>
    <row r="1297" spans="1:7" ht="30" hidden="1">
      <c r="A1297" s="356" t="s">
        <v>10134</v>
      </c>
      <c r="B1297" s="153" t="s">
        <v>3365</v>
      </c>
      <c r="C1297" s="357">
        <v>0</v>
      </c>
      <c r="D1297" s="357">
        <v>0</v>
      </c>
      <c r="E1297" s="357">
        <v>0</v>
      </c>
      <c r="F1297" s="357">
        <v>0</v>
      </c>
      <c r="G1297" s="153">
        <f t="shared" si="20"/>
        <v>17</v>
      </c>
    </row>
    <row r="1298" spans="1:7" ht="30" hidden="1">
      <c r="A1298" s="346" t="s">
        <v>7433</v>
      </c>
      <c r="B1298" s="151" t="s">
        <v>3366</v>
      </c>
      <c r="C1298" s="347">
        <v>0</v>
      </c>
      <c r="D1298" s="347">
        <v>0</v>
      </c>
      <c r="E1298" s="347">
        <v>0</v>
      </c>
      <c r="F1298" s="347">
        <v>0</v>
      </c>
      <c r="G1298" s="151">
        <f t="shared" si="20"/>
        <v>9</v>
      </c>
    </row>
    <row r="1299" spans="1:7" hidden="1">
      <c r="A1299" s="346" t="s">
        <v>7434</v>
      </c>
      <c r="B1299" s="151" t="s">
        <v>777</v>
      </c>
      <c r="C1299" s="347">
        <v>0</v>
      </c>
      <c r="D1299" s="347">
        <v>0</v>
      </c>
      <c r="E1299" s="347">
        <v>0</v>
      </c>
      <c r="F1299" s="347">
        <v>0</v>
      </c>
      <c r="G1299" s="151">
        <f t="shared" si="20"/>
        <v>13</v>
      </c>
    </row>
    <row r="1300" spans="1:7" ht="30" hidden="1">
      <c r="A1300" s="356" t="s">
        <v>3246</v>
      </c>
      <c r="B1300" s="153" t="s">
        <v>3366</v>
      </c>
      <c r="C1300" s="357">
        <v>0</v>
      </c>
      <c r="D1300" s="357">
        <v>0</v>
      </c>
      <c r="E1300" s="357">
        <v>0</v>
      </c>
      <c r="F1300" s="357">
        <v>0</v>
      </c>
      <c r="G1300" s="153">
        <f t="shared" si="20"/>
        <v>17</v>
      </c>
    </row>
    <row r="1301" spans="1:7" hidden="1">
      <c r="A1301" s="346" t="s">
        <v>7943</v>
      </c>
      <c r="B1301" s="151" t="s">
        <v>8303</v>
      </c>
      <c r="C1301" s="347">
        <v>0</v>
      </c>
      <c r="D1301" s="347">
        <v>0</v>
      </c>
      <c r="E1301" s="347">
        <v>0</v>
      </c>
      <c r="F1301" s="347">
        <v>0</v>
      </c>
      <c r="G1301" s="151">
        <f t="shared" si="20"/>
        <v>13</v>
      </c>
    </row>
    <row r="1302" spans="1:7" ht="30" hidden="1">
      <c r="A1302" s="356" t="s">
        <v>10135</v>
      </c>
      <c r="B1302" s="153" t="s">
        <v>3366</v>
      </c>
      <c r="C1302" s="357">
        <v>0</v>
      </c>
      <c r="D1302" s="357">
        <v>0</v>
      </c>
      <c r="E1302" s="357">
        <v>0</v>
      </c>
      <c r="F1302" s="357">
        <v>0</v>
      </c>
      <c r="G1302" s="153">
        <f t="shared" si="20"/>
        <v>17</v>
      </c>
    </row>
    <row r="1303" spans="1:7" hidden="1">
      <c r="A1303" s="346" t="s">
        <v>8703</v>
      </c>
      <c r="B1303" s="151" t="s">
        <v>3202</v>
      </c>
      <c r="C1303" s="347">
        <v>0</v>
      </c>
      <c r="D1303" s="347">
        <v>0</v>
      </c>
      <c r="E1303" s="347">
        <v>0</v>
      </c>
      <c r="F1303" s="347">
        <v>0</v>
      </c>
      <c r="G1303" s="151">
        <f t="shared" si="20"/>
        <v>13</v>
      </c>
    </row>
    <row r="1304" spans="1:7" ht="30" hidden="1">
      <c r="A1304" s="356" t="s">
        <v>10136</v>
      </c>
      <c r="B1304" s="153" t="s">
        <v>3366</v>
      </c>
      <c r="C1304" s="357">
        <v>0</v>
      </c>
      <c r="D1304" s="357">
        <v>0</v>
      </c>
      <c r="E1304" s="357">
        <v>0</v>
      </c>
      <c r="F1304" s="357">
        <v>0</v>
      </c>
      <c r="G1304" s="153">
        <f t="shared" si="20"/>
        <v>17</v>
      </c>
    </row>
    <row r="1305" spans="1:7" hidden="1">
      <c r="A1305" s="346" t="s">
        <v>8704</v>
      </c>
      <c r="B1305" s="151" t="s">
        <v>8303</v>
      </c>
      <c r="C1305" s="347">
        <v>0</v>
      </c>
      <c r="D1305" s="347">
        <v>0</v>
      </c>
      <c r="E1305" s="347">
        <v>0</v>
      </c>
      <c r="F1305" s="347">
        <v>0</v>
      </c>
      <c r="G1305" s="151">
        <f t="shared" si="20"/>
        <v>13</v>
      </c>
    </row>
    <row r="1306" spans="1:7" ht="30" hidden="1">
      <c r="A1306" s="356" t="s">
        <v>10137</v>
      </c>
      <c r="B1306" s="153" t="s">
        <v>3366</v>
      </c>
      <c r="C1306" s="357">
        <v>0</v>
      </c>
      <c r="D1306" s="357">
        <v>0</v>
      </c>
      <c r="E1306" s="357">
        <v>0</v>
      </c>
      <c r="F1306" s="357">
        <v>0</v>
      </c>
      <c r="G1306" s="153">
        <f t="shared" si="20"/>
        <v>17</v>
      </c>
    </row>
    <row r="1307" spans="1:7" hidden="1">
      <c r="A1307" s="346" t="s">
        <v>8705</v>
      </c>
      <c r="B1307" s="151" t="s">
        <v>8307</v>
      </c>
      <c r="C1307" s="347">
        <v>0</v>
      </c>
      <c r="D1307" s="347">
        <v>0</v>
      </c>
      <c r="E1307" s="347">
        <v>0</v>
      </c>
      <c r="F1307" s="347">
        <v>0</v>
      </c>
      <c r="G1307" s="151">
        <f t="shared" si="20"/>
        <v>13</v>
      </c>
    </row>
    <row r="1308" spans="1:7" ht="30" hidden="1">
      <c r="A1308" s="356" t="s">
        <v>10138</v>
      </c>
      <c r="B1308" s="153" t="s">
        <v>3366</v>
      </c>
      <c r="C1308" s="357">
        <v>0</v>
      </c>
      <c r="D1308" s="357">
        <v>0</v>
      </c>
      <c r="E1308" s="357">
        <v>0</v>
      </c>
      <c r="F1308" s="357">
        <v>0</v>
      </c>
      <c r="G1308" s="153">
        <f t="shared" si="20"/>
        <v>17</v>
      </c>
    </row>
    <row r="1309" spans="1:7" hidden="1">
      <c r="A1309" s="346" t="s">
        <v>7545</v>
      </c>
      <c r="B1309" s="151" t="s">
        <v>3367</v>
      </c>
      <c r="C1309" s="347">
        <v>0</v>
      </c>
      <c r="D1309" s="347">
        <v>0</v>
      </c>
      <c r="E1309" s="347">
        <v>0</v>
      </c>
      <c r="F1309" s="347">
        <v>0</v>
      </c>
      <c r="G1309" s="151">
        <f t="shared" si="20"/>
        <v>9</v>
      </c>
    </row>
    <row r="1310" spans="1:7" hidden="1">
      <c r="A1310" s="346" t="s">
        <v>7944</v>
      </c>
      <c r="B1310" s="151" t="s">
        <v>777</v>
      </c>
      <c r="C1310" s="347">
        <v>0</v>
      </c>
      <c r="D1310" s="347">
        <v>0</v>
      </c>
      <c r="E1310" s="347">
        <v>0</v>
      </c>
      <c r="F1310" s="347">
        <v>0</v>
      </c>
      <c r="G1310" s="151">
        <f t="shared" si="20"/>
        <v>13</v>
      </c>
    </row>
    <row r="1311" spans="1:7" hidden="1">
      <c r="A1311" s="356" t="s">
        <v>4475</v>
      </c>
      <c r="B1311" s="153" t="s">
        <v>3367</v>
      </c>
      <c r="C1311" s="357">
        <v>0</v>
      </c>
      <c r="D1311" s="357">
        <v>0</v>
      </c>
      <c r="E1311" s="357">
        <v>0</v>
      </c>
      <c r="F1311" s="357">
        <v>0</v>
      </c>
      <c r="G1311" s="153">
        <f t="shared" si="20"/>
        <v>17</v>
      </c>
    </row>
    <row r="1312" spans="1:7" hidden="1">
      <c r="A1312" s="346" t="s">
        <v>7945</v>
      </c>
      <c r="B1312" s="151" t="s">
        <v>8303</v>
      </c>
      <c r="C1312" s="347">
        <v>0</v>
      </c>
      <c r="D1312" s="347">
        <v>0</v>
      </c>
      <c r="E1312" s="347">
        <v>0</v>
      </c>
      <c r="F1312" s="347">
        <v>0</v>
      </c>
      <c r="G1312" s="151">
        <f t="shared" si="20"/>
        <v>13</v>
      </c>
    </row>
    <row r="1313" spans="1:7" hidden="1">
      <c r="A1313" s="356" t="s">
        <v>10139</v>
      </c>
      <c r="B1313" s="153" t="s">
        <v>3367</v>
      </c>
      <c r="C1313" s="357">
        <v>0</v>
      </c>
      <c r="D1313" s="357">
        <v>0</v>
      </c>
      <c r="E1313" s="357">
        <v>0</v>
      </c>
      <c r="F1313" s="357">
        <v>0</v>
      </c>
      <c r="G1313" s="153">
        <f t="shared" si="20"/>
        <v>17</v>
      </c>
    </row>
    <row r="1314" spans="1:7" hidden="1">
      <c r="A1314" s="346" t="s">
        <v>8706</v>
      </c>
      <c r="B1314" s="151" t="s">
        <v>3202</v>
      </c>
      <c r="C1314" s="347">
        <v>0</v>
      </c>
      <c r="D1314" s="347">
        <v>0</v>
      </c>
      <c r="E1314" s="347">
        <v>0</v>
      </c>
      <c r="F1314" s="347">
        <v>0</v>
      </c>
      <c r="G1314" s="151">
        <f t="shared" si="20"/>
        <v>13</v>
      </c>
    </row>
    <row r="1315" spans="1:7" hidden="1">
      <c r="A1315" s="356" t="s">
        <v>10140</v>
      </c>
      <c r="B1315" s="153" t="s">
        <v>3367</v>
      </c>
      <c r="C1315" s="357">
        <v>0</v>
      </c>
      <c r="D1315" s="357">
        <v>0</v>
      </c>
      <c r="E1315" s="357">
        <v>0</v>
      </c>
      <c r="F1315" s="357">
        <v>0</v>
      </c>
      <c r="G1315" s="153">
        <f t="shared" si="20"/>
        <v>17</v>
      </c>
    </row>
    <row r="1316" spans="1:7" hidden="1">
      <c r="A1316" s="346" t="s">
        <v>8707</v>
      </c>
      <c r="B1316" s="151" t="s">
        <v>8303</v>
      </c>
      <c r="C1316" s="347">
        <v>0</v>
      </c>
      <c r="D1316" s="347">
        <v>0</v>
      </c>
      <c r="E1316" s="347">
        <v>0</v>
      </c>
      <c r="F1316" s="347">
        <v>0</v>
      </c>
      <c r="G1316" s="151">
        <f t="shared" si="20"/>
        <v>13</v>
      </c>
    </row>
    <row r="1317" spans="1:7" hidden="1">
      <c r="A1317" s="356" t="s">
        <v>10141</v>
      </c>
      <c r="B1317" s="153" t="s">
        <v>3367</v>
      </c>
      <c r="C1317" s="357">
        <v>0</v>
      </c>
      <c r="D1317" s="357">
        <v>0</v>
      </c>
      <c r="E1317" s="357">
        <v>0</v>
      </c>
      <c r="F1317" s="357">
        <v>0</v>
      </c>
      <c r="G1317" s="153">
        <f t="shared" si="20"/>
        <v>17</v>
      </c>
    </row>
    <row r="1318" spans="1:7" hidden="1">
      <c r="A1318" s="346" t="s">
        <v>8708</v>
      </c>
      <c r="B1318" s="151" t="s">
        <v>8307</v>
      </c>
      <c r="C1318" s="347">
        <v>0</v>
      </c>
      <c r="D1318" s="347">
        <v>0</v>
      </c>
      <c r="E1318" s="347">
        <v>0</v>
      </c>
      <c r="F1318" s="347">
        <v>0</v>
      </c>
      <c r="G1318" s="151">
        <f t="shared" si="20"/>
        <v>13</v>
      </c>
    </row>
    <row r="1319" spans="1:7" hidden="1">
      <c r="A1319" s="356" t="s">
        <v>10142</v>
      </c>
      <c r="B1319" s="153" t="s">
        <v>3367</v>
      </c>
      <c r="C1319" s="357">
        <v>0</v>
      </c>
      <c r="D1319" s="357">
        <v>0</v>
      </c>
      <c r="E1319" s="357">
        <v>0</v>
      </c>
      <c r="F1319" s="357">
        <v>0</v>
      </c>
      <c r="G1319" s="153">
        <f t="shared" si="20"/>
        <v>17</v>
      </c>
    </row>
    <row r="1320" spans="1:7" hidden="1">
      <c r="A1320" s="346" t="s">
        <v>7546</v>
      </c>
      <c r="B1320" s="151" t="s">
        <v>3368</v>
      </c>
      <c r="C1320" s="347">
        <v>0</v>
      </c>
      <c r="D1320" s="347">
        <v>0</v>
      </c>
      <c r="E1320" s="347">
        <v>0</v>
      </c>
      <c r="F1320" s="347">
        <v>0</v>
      </c>
      <c r="G1320" s="151">
        <f t="shared" si="20"/>
        <v>9</v>
      </c>
    </row>
    <row r="1321" spans="1:7" hidden="1">
      <c r="A1321" s="346" t="s">
        <v>7946</v>
      </c>
      <c r="B1321" s="151" t="s">
        <v>777</v>
      </c>
      <c r="C1321" s="347">
        <v>0</v>
      </c>
      <c r="D1321" s="347">
        <v>0</v>
      </c>
      <c r="E1321" s="347">
        <v>0</v>
      </c>
      <c r="F1321" s="347">
        <v>0</v>
      </c>
      <c r="G1321" s="151">
        <f t="shared" si="20"/>
        <v>13</v>
      </c>
    </row>
    <row r="1322" spans="1:7" hidden="1">
      <c r="A1322" s="356" t="s">
        <v>4483</v>
      </c>
      <c r="B1322" s="153" t="s">
        <v>3368</v>
      </c>
      <c r="C1322" s="357">
        <v>0</v>
      </c>
      <c r="D1322" s="357">
        <v>0</v>
      </c>
      <c r="E1322" s="357">
        <v>0</v>
      </c>
      <c r="F1322" s="357">
        <v>0</v>
      </c>
      <c r="G1322" s="153">
        <f t="shared" si="20"/>
        <v>17</v>
      </c>
    </row>
    <row r="1323" spans="1:7" hidden="1">
      <c r="A1323" s="346" t="s">
        <v>8709</v>
      </c>
      <c r="B1323" s="151" t="s">
        <v>8303</v>
      </c>
      <c r="C1323" s="347">
        <v>0</v>
      </c>
      <c r="D1323" s="347">
        <v>0</v>
      </c>
      <c r="E1323" s="347">
        <v>0</v>
      </c>
      <c r="F1323" s="347">
        <v>0</v>
      </c>
      <c r="G1323" s="151">
        <f t="shared" si="20"/>
        <v>13</v>
      </c>
    </row>
    <row r="1324" spans="1:7" hidden="1">
      <c r="A1324" s="356" t="s">
        <v>10143</v>
      </c>
      <c r="B1324" s="153" t="s">
        <v>3368</v>
      </c>
      <c r="C1324" s="357">
        <v>0</v>
      </c>
      <c r="D1324" s="357">
        <v>0</v>
      </c>
      <c r="E1324" s="357">
        <v>0</v>
      </c>
      <c r="F1324" s="357">
        <v>0</v>
      </c>
      <c r="G1324" s="153">
        <f t="shared" si="20"/>
        <v>17</v>
      </c>
    </row>
    <row r="1325" spans="1:7" hidden="1">
      <c r="A1325" s="346" t="s">
        <v>8710</v>
      </c>
      <c r="B1325" s="151" t="s">
        <v>3202</v>
      </c>
      <c r="C1325" s="347">
        <v>0</v>
      </c>
      <c r="D1325" s="347">
        <v>0</v>
      </c>
      <c r="E1325" s="347">
        <v>0</v>
      </c>
      <c r="F1325" s="347">
        <v>0</v>
      </c>
      <c r="G1325" s="151">
        <f t="shared" si="20"/>
        <v>13</v>
      </c>
    </row>
    <row r="1326" spans="1:7" hidden="1">
      <c r="A1326" s="356" t="s">
        <v>10144</v>
      </c>
      <c r="B1326" s="153" t="s">
        <v>3368</v>
      </c>
      <c r="C1326" s="357">
        <v>0</v>
      </c>
      <c r="D1326" s="357">
        <v>0</v>
      </c>
      <c r="E1326" s="357">
        <v>0</v>
      </c>
      <c r="F1326" s="357">
        <v>0</v>
      </c>
      <c r="G1326" s="153">
        <f t="shared" si="20"/>
        <v>17</v>
      </c>
    </row>
    <row r="1327" spans="1:7" hidden="1">
      <c r="A1327" s="346" t="s">
        <v>8711</v>
      </c>
      <c r="B1327" s="151" t="s">
        <v>8303</v>
      </c>
      <c r="C1327" s="347">
        <v>0</v>
      </c>
      <c r="D1327" s="347">
        <v>0</v>
      </c>
      <c r="E1327" s="347">
        <v>0</v>
      </c>
      <c r="F1327" s="347">
        <v>0</v>
      </c>
      <c r="G1327" s="151">
        <f t="shared" si="20"/>
        <v>13</v>
      </c>
    </row>
    <row r="1328" spans="1:7" hidden="1">
      <c r="A1328" s="356" t="s">
        <v>10145</v>
      </c>
      <c r="B1328" s="153" t="s">
        <v>3368</v>
      </c>
      <c r="C1328" s="357">
        <v>0</v>
      </c>
      <c r="D1328" s="357">
        <v>0</v>
      </c>
      <c r="E1328" s="357">
        <v>0</v>
      </c>
      <c r="F1328" s="357">
        <v>0</v>
      </c>
      <c r="G1328" s="153">
        <f t="shared" si="20"/>
        <v>17</v>
      </c>
    </row>
    <row r="1329" spans="1:7" hidden="1">
      <c r="A1329" s="346" t="s">
        <v>8712</v>
      </c>
      <c r="B1329" s="151" t="s">
        <v>8307</v>
      </c>
      <c r="C1329" s="347">
        <v>0</v>
      </c>
      <c r="D1329" s="347">
        <v>0</v>
      </c>
      <c r="E1329" s="347">
        <v>0</v>
      </c>
      <c r="F1329" s="347">
        <v>0</v>
      </c>
      <c r="G1329" s="151">
        <f t="shared" si="20"/>
        <v>13</v>
      </c>
    </row>
    <row r="1330" spans="1:7" hidden="1">
      <c r="A1330" s="356" t="s">
        <v>10146</v>
      </c>
      <c r="B1330" s="153" t="s">
        <v>3368</v>
      </c>
      <c r="C1330" s="357">
        <v>0</v>
      </c>
      <c r="D1330" s="357">
        <v>0</v>
      </c>
      <c r="E1330" s="357">
        <v>0</v>
      </c>
      <c r="F1330" s="357">
        <v>0</v>
      </c>
      <c r="G1330" s="153">
        <f t="shared" si="20"/>
        <v>17</v>
      </c>
    </row>
    <row r="1331" spans="1:7" hidden="1">
      <c r="A1331" s="346" t="s">
        <v>6692</v>
      </c>
      <c r="B1331" s="151" t="s">
        <v>3369</v>
      </c>
      <c r="C1331" s="347">
        <v>0</v>
      </c>
      <c r="D1331" s="347">
        <v>0</v>
      </c>
      <c r="E1331" s="347">
        <v>0</v>
      </c>
      <c r="F1331" s="347">
        <v>0</v>
      </c>
      <c r="G1331" s="151">
        <f t="shared" si="20"/>
        <v>9</v>
      </c>
    </row>
    <row r="1332" spans="1:7" hidden="1">
      <c r="A1332" s="346" t="s">
        <v>6693</v>
      </c>
      <c r="B1332" s="151" t="s">
        <v>777</v>
      </c>
      <c r="C1332" s="347">
        <v>0</v>
      </c>
      <c r="D1332" s="347">
        <v>0</v>
      </c>
      <c r="E1332" s="347">
        <v>0</v>
      </c>
      <c r="F1332" s="347">
        <v>0</v>
      </c>
      <c r="G1332" s="151">
        <f t="shared" si="20"/>
        <v>13</v>
      </c>
    </row>
    <row r="1333" spans="1:7" hidden="1">
      <c r="A1333" s="356" t="s">
        <v>4491</v>
      </c>
      <c r="B1333" s="153" t="s">
        <v>3369</v>
      </c>
      <c r="C1333" s="357">
        <v>0</v>
      </c>
      <c r="D1333" s="357">
        <v>0</v>
      </c>
      <c r="E1333" s="357">
        <v>0</v>
      </c>
      <c r="F1333" s="357">
        <v>0</v>
      </c>
      <c r="G1333" s="153">
        <f t="shared" si="20"/>
        <v>17</v>
      </c>
    </row>
    <row r="1334" spans="1:7" hidden="1">
      <c r="A1334" s="346" t="s">
        <v>7947</v>
      </c>
      <c r="B1334" s="151" t="s">
        <v>8303</v>
      </c>
      <c r="C1334" s="347">
        <v>0</v>
      </c>
      <c r="D1334" s="347">
        <v>0</v>
      </c>
      <c r="E1334" s="347">
        <v>0</v>
      </c>
      <c r="F1334" s="347">
        <v>0</v>
      </c>
      <c r="G1334" s="151">
        <f t="shared" si="20"/>
        <v>13</v>
      </c>
    </row>
    <row r="1335" spans="1:7" hidden="1">
      <c r="A1335" s="356" t="s">
        <v>10147</v>
      </c>
      <c r="B1335" s="153" t="s">
        <v>3369</v>
      </c>
      <c r="C1335" s="357">
        <v>0</v>
      </c>
      <c r="D1335" s="357">
        <v>0</v>
      </c>
      <c r="E1335" s="357">
        <v>0</v>
      </c>
      <c r="F1335" s="357">
        <v>0</v>
      </c>
      <c r="G1335" s="153">
        <f t="shared" si="20"/>
        <v>17</v>
      </c>
    </row>
    <row r="1336" spans="1:7" hidden="1">
      <c r="A1336" s="346" t="s">
        <v>7948</v>
      </c>
      <c r="B1336" s="151" t="s">
        <v>3202</v>
      </c>
      <c r="C1336" s="347">
        <v>0</v>
      </c>
      <c r="D1336" s="347">
        <v>0</v>
      </c>
      <c r="E1336" s="347">
        <v>0</v>
      </c>
      <c r="F1336" s="347">
        <v>0</v>
      </c>
      <c r="G1336" s="151">
        <f t="shared" si="20"/>
        <v>13</v>
      </c>
    </row>
    <row r="1337" spans="1:7" hidden="1">
      <c r="A1337" s="356" t="s">
        <v>10148</v>
      </c>
      <c r="B1337" s="153" t="s">
        <v>3369</v>
      </c>
      <c r="C1337" s="357">
        <v>0</v>
      </c>
      <c r="D1337" s="357">
        <v>0</v>
      </c>
      <c r="E1337" s="357">
        <v>0</v>
      </c>
      <c r="F1337" s="357">
        <v>0</v>
      </c>
      <c r="G1337" s="153">
        <f t="shared" si="20"/>
        <v>17</v>
      </c>
    </row>
    <row r="1338" spans="1:7" hidden="1">
      <c r="A1338" s="346" t="s">
        <v>8713</v>
      </c>
      <c r="B1338" s="151" t="s">
        <v>8303</v>
      </c>
      <c r="C1338" s="347">
        <v>0</v>
      </c>
      <c r="D1338" s="347">
        <v>0</v>
      </c>
      <c r="E1338" s="347">
        <v>0</v>
      </c>
      <c r="F1338" s="347">
        <v>0</v>
      </c>
      <c r="G1338" s="151">
        <f t="shared" si="20"/>
        <v>13</v>
      </c>
    </row>
    <row r="1339" spans="1:7" hidden="1">
      <c r="A1339" s="356" t="s">
        <v>10149</v>
      </c>
      <c r="B1339" s="153" t="s">
        <v>3369</v>
      </c>
      <c r="C1339" s="357">
        <v>0</v>
      </c>
      <c r="D1339" s="357">
        <v>0</v>
      </c>
      <c r="E1339" s="357">
        <v>0</v>
      </c>
      <c r="F1339" s="357">
        <v>0</v>
      </c>
      <c r="G1339" s="153">
        <f t="shared" si="20"/>
        <v>17</v>
      </c>
    </row>
    <row r="1340" spans="1:7" hidden="1">
      <c r="A1340" s="346" t="s">
        <v>8714</v>
      </c>
      <c r="B1340" s="151" t="s">
        <v>8307</v>
      </c>
      <c r="C1340" s="347">
        <v>0</v>
      </c>
      <c r="D1340" s="347">
        <v>0</v>
      </c>
      <c r="E1340" s="347">
        <v>0</v>
      </c>
      <c r="F1340" s="347">
        <v>0</v>
      </c>
      <c r="G1340" s="151">
        <f t="shared" si="20"/>
        <v>13</v>
      </c>
    </row>
    <row r="1341" spans="1:7" hidden="1">
      <c r="A1341" s="356" t="s">
        <v>10150</v>
      </c>
      <c r="B1341" s="153" t="s">
        <v>3369</v>
      </c>
      <c r="C1341" s="357">
        <v>0</v>
      </c>
      <c r="D1341" s="357">
        <v>0</v>
      </c>
      <c r="E1341" s="357">
        <v>0</v>
      </c>
      <c r="F1341" s="357">
        <v>0</v>
      </c>
      <c r="G1341" s="153">
        <f t="shared" si="20"/>
        <v>17</v>
      </c>
    </row>
    <row r="1342" spans="1:7" hidden="1">
      <c r="A1342" s="346" t="s">
        <v>7547</v>
      </c>
      <c r="B1342" s="151" t="s">
        <v>3370</v>
      </c>
      <c r="C1342" s="347">
        <v>0</v>
      </c>
      <c r="D1342" s="347">
        <v>0</v>
      </c>
      <c r="E1342" s="347">
        <v>0</v>
      </c>
      <c r="F1342" s="347">
        <v>0</v>
      </c>
      <c r="G1342" s="151">
        <f t="shared" si="20"/>
        <v>9</v>
      </c>
    </row>
    <row r="1343" spans="1:7" hidden="1">
      <c r="A1343" s="346" t="s">
        <v>7949</v>
      </c>
      <c r="B1343" s="151" t="s">
        <v>777</v>
      </c>
      <c r="C1343" s="347">
        <v>0</v>
      </c>
      <c r="D1343" s="347">
        <v>0</v>
      </c>
      <c r="E1343" s="347">
        <v>0</v>
      </c>
      <c r="F1343" s="347">
        <v>0</v>
      </c>
      <c r="G1343" s="151">
        <f t="shared" si="20"/>
        <v>13</v>
      </c>
    </row>
    <row r="1344" spans="1:7" hidden="1">
      <c r="A1344" s="356" t="s">
        <v>4499</v>
      </c>
      <c r="B1344" s="153" t="s">
        <v>3370</v>
      </c>
      <c r="C1344" s="357">
        <v>0</v>
      </c>
      <c r="D1344" s="357">
        <v>0</v>
      </c>
      <c r="E1344" s="357">
        <v>0</v>
      </c>
      <c r="F1344" s="357">
        <v>0</v>
      </c>
      <c r="G1344" s="153">
        <f t="shared" si="20"/>
        <v>17</v>
      </c>
    </row>
    <row r="1345" spans="1:7" hidden="1">
      <c r="A1345" s="346" t="s">
        <v>8715</v>
      </c>
      <c r="B1345" s="151" t="s">
        <v>8303</v>
      </c>
      <c r="C1345" s="347">
        <v>0</v>
      </c>
      <c r="D1345" s="347">
        <v>0</v>
      </c>
      <c r="E1345" s="347">
        <v>0</v>
      </c>
      <c r="F1345" s="347">
        <v>0</v>
      </c>
      <c r="G1345" s="151">
        <f t="shared" si="20"/>
        <v>13</v>
      </c>
    </row>
    <row r="1346" spans="1:7" hidden="1">
      <c r="A1346" s="356" t="s">
        <v>10151</v>
      </c>
      <c r="B1346" s="153" t="s">
        <v>3370</v>
      </c>
      <c r="C1346" s="357">
        <v>0</v>
      </c>
      <c r="D1346" s="357">
        <v>0</v>
      </c>
      <c r="E1346" s="357">
        <v>0</v>
      </c>
      <c r="F1346" s="357">
        <v>0</v>
      </c>
      <c r="G1346" s="153">
        <f t="shared" si="20"/>
        <v>17</v>
      </c>
    </row>
    <row r="1347" spans="1:7" hidden="1">
      <c r="A1347" s="346" t="s">
        <v>8716</v>
      </c>
      <c r="B1347" s="151" t="s">
        <v>3202</v>
      </c>
      <c r="C1347" s="347">
        <v>0</v>
      </c>
      <c r="D1347" s="347">
        <v>0</v>
      </c>
      <c r="E1347" s="347">
        <v>0</v>
      </c>
      <c r="F1347" s="347">
        <v>0</v>
      </c>
      <c r="G1347" s="151">
        <f t="shared" si="20"/>
        <v>13</v>
      </c>
    </row>
    <row r="1348" spans="1:7" hidden="1">
      <c r="A1348" s="356" t="s">
        <v>10152</v>
      </c>
      <c r="B1348" s="153" t="s">
        <v>3370</v>
      </c>
      <c r="C1348" s="357">
        <v>0</v>
      </c>
      <c r="D1348" s="357">
        <v>0</v>
      </c>
      <c r="E1348" s="357">
        <v>0</v>
      </c>
      <c r="F1348" s="357">
        <v>0</v>
      </c>
      <c r="G1348" s="153">
        <f t="shared" si="20"/>
        <v>17</v>
      </c>
    </row>
    <row r="1349" spans="1:7" hidden="1">
      <c r="A1349" s="346" t="s">
        <v>8717</v>
      </c>
      <c r="B1349" s="151" t="s">
        <v>8303</v>
      </c>
      <c r="C1349" s="347">
        <v>0</v>
      </c>
      <c r="D1349" s="347">
        <v>0</v>
      </c>
      <c r="E1349" s="347">
        <v>0</v>
      </c>
      <c r="F1349" s="347">
        <v>0</v>
      </c>
      <c r="G1349" s="151">
        <f t="shared" si="20"/>
        <v>13</v>
      </c>
    </row>
    <row r="1350" spans="1:7" hidden="1">
      <c r="A1350" s="356" t="s">
        <v>10153</v>
      </c>
      <c r="B1350" s="153" t="s">
        <v>3370</v>
      </c>
      <c r="C1350" s="357">
        <v>0</v>
      </c>
      <c r="D1350" s="357">
        <v>0</v>
      </c>
      <c r="E1350" s="357">
        <v>0</v>
      </c>
      <c r="F1350" s="357">
        <v>0</v>
      </c>
      <c r="G1350" s="153">
        <f t="shared" si="20"/>
        <v>17</v>
      </c>
    </row>
    <row r="1351" spans="1:7" hidden="1">
      <c r="A1351" s="346" t="s">
        <v>8718</v>
      </c>
      <c r="B1351" s="151" t="s">
        <v>8307</v>
      </c>
      <c r="C1351" s="347">
        <v>0</v>
      </c>
      <c r="D1351" s="347">
        <v>0</v>
      </c>
      <c r="E1351" s="347">
        <v>0</v>
      </c>
      <c r="F1351" s="347">
        <v>0</v>
      </c>
      <c r="G1351" s="151">
        <f t="shared" si="20"/>
        <v>13</v>
      </c>
    </row>
    <row r="1352" spans="1:7" hidden="1">
      <c r="A1352" s="356" t="s">
        <v>10154</v>
      </c>
      <c r="B1352" s="153" t="s">
        <v>3370</v>
      </c>
      <c r="C1352" s="357">
        <v>0</v>
      </c>
      <c r="D1352" s="357">
        <v>0</v>
      </c>
      <c r="E1352" s="357">
        <v>0</v>
      </c>
      <c r="F1352" s="357">
        <v>0</v>
      </c>
      <c r="G1352" s="153">
        <f t="shared" si="20"/>
        <v>17</v>
      </c>
    </row>
    <row r="1353" spans="1:7" ht="30" hidden="1">
      <c r="A1353" s="346" t="s">
        <v>7548</v>
      </c>
      <c r="B1353" s="151" t="s">
        <v>281</v>
      </c>
      <c r="C1353" s="347">
        <v>0</v>
      </c>
      <c r="D1353" s="347">
        <v>0</v>
      </c>
      <c r="E1353" s="347">
        <v>0</v>
      </c>
      <c r="F1353" s="347">
        <v>0</v>
      </c>
      <c r="G1353" s="151">
        <f t="shared" ref="G1353:G1416" si="21">LEN(A1353)</f>
        <v>9</v>
      </c>
    </row>
    <row r="1354" spans="1:7" hidden="1">
      <c r="A1354" s="346" t="s">
        <v>8719</v>
      </c>
      <c r="B1354" s="151" t="s">
        <v>777</v>
      </c>
      <c r="C1354" s="347">
        <v>0</v>
      </c>
      <c r="D1354" s="347">
        <v>0</v>
      </c>
      <c r="E1354" s="347">
        <v>0</v>
      </c>
      <c r="F1354" s="347">
        <v>0</v>
      </c>
      <c r="G1354" s="151">
        <f t="shared" si="21"/>
        <v>13</v>
      </c>
    </row>
    <row r="1355" spans="1:7" ht="30" hidden="1">
      <c r="A1355" s="356" t="s">
        <v>4507</v>
      </c>
      <c r="B1355" s="153" t="s">
        <v>281</v>
      </c>
      <c r="C1355" s="357">
        <v>0</v>
      </c>
      <c r="D1355" s="357">
        <v>0</v>
      </c>
      <c r="E1355" s="357">
        <v>0</v>
      </c>
      <c r="F1355" s="357">
        <v>0</v>
      </c>
      <c r="G1355" s="153">
        <f t="shared" si="21"/>
        <v>17</v>
      </c>
    </row>
    <row r="1356" spans="1:7" hidden="1">
      <c r="A1356" s="346" t="s">
        <v>8720</v>
      </c>
      <c r="B1356" s="151" t="s">
        <v>8303</v>
      </c>
      <c r="C1356" s="347">
        <v>0</v>
      </c>
      <c r="D1356" s="347">
        <v>0</v>
      </c>
      <c r="E1356" s="347">
        <v>0</v>
      </c>
      <c r="F1356" s="347">
        <v>0</v>
      </c>
      <c r="G1356" s="151">
        <f t="shared" si="21"/>
        <v>13</v>
      </c>
    </row>
    <row r="1357" spans="1:7" ht="30" hidden="1">
      <c r="A1357" s="356" t="s">
        <v>10155</v>
      </c>
      <c r="B1357" s="153" t="s">
        <v>281</v>
      </c>
      <c r="C1357" s="357">
        <v>0</v>
      </c>
      <c r="D1357" s="357">
        <v>0</v>
      </c>
      <c r="E1357" s="357">
        <v>0</v>
      </c>
      <c r="F1357" s="357">
        <v>0</v>
      </c>
      <c r="G1357" s="153">
        <f t="shared" si="21"/>
        <v>17</v>
      </c>
    </row>
    <row r="1358" spans="1:7" hidden="1">
      <c r="A1358" s="346" t="s">
        <v>8721</v>
      </c>
      <c r="B1358" s="151" t="s">
        <v>3202</v>
      </c>
      <c r="C1358" s="347">
        <v>0</v>
      </c>
      <c r="D1358" s="347">
        <v>0</v>
      </c>
      <c r="E1358" s="347">
        <v>0</v>
      </c>
      <c r="F1358" s="347">
        <v>0</v>
      </c>
      <c r="G1358" s="151">
        <f t="shared" si="21"/>
        <v>13</v>
      </c>
    </row>
    <row r="1359" spans="1:7" ht="30" hidden="1">
      <c r="A1359" s="356" t="s">
        <v>10156</v>
      </c>
      <c r="B1359" s="153" t="s">
        <v>281</v>
      </c>
      <c r="C1359" s="357">
        <v>0</v>
      </c>
      <c r="D1359" s="357">
        <v>0</v>
      </c>
      <c r="E1359" s="357">
        <v>0</v>
      </c>
      <c r="F1359" s="357">
        <v>0</v>
      </c>
      <c r="G1359" s="153">
        <f t="shared" si="21"/>
        <v>17</v>
      </c>
    </row>
    <row r="1360" spans="1:7" hidden="1">
      <c r="A1360" s="346" t="s">
        <v>8722</v>
      </c>
      <c r="B1360" s="151" t="s">
        <v>8303</v>
      </c>
      <c r="C1360" s="347">
        <v>0</v>
      </c>
      <c r="D1360" s="347">
        <v>0</v>
      </c>
      <c r="E1360" s="347">
        <v>0</v>
      </c>
      <c r="F1360" s="347">
        <v>0</v>
      </c>
      <c r="G1360" s="151">
        <f t="shared" si="21"/>
        <v>13</v>
      </c>
    </row>
    <row r="1361" spans="1:7" ht="30" hidden="1">
      <c r="A1361" s="356" t="s">
        <v>10157</v>
      </c>
      <c r="B1361" s="153" t="s">
        <v>281</v>
      </c>
      <c r="C1361" s="357">
        <v>0</v>
      </c>
      <c r="D1361" s="357">
        <v>0</v>
      </c>
      <c r="E1361" s="357">
        <v>0</v>
      </c>
      <c r="F1361" s="357">
        <v>0</v>
      </c>
      <c r="G1361" s="153">
        <f t="shared" si="21"/>
        <v>17</v>
      </c>
    </row>
    <row r="1362" spans="1:7" hidden="1">
      <c r="A1362" s="346" t="s">
        <v>8723</v>
      </c>
      <c r="B1362" s="151" t="s">
        <v>8307</v>
      </c>
      <c r="C1362" s="347">
        <v>0</v>
      </c>
      <c r="D1362" s="347">
        <v>0</v>
      </c>
      <c r="E1362" s="347">
        <v>0</v>
      </c>
      <c r="F1362" s="347">
        <v>0</v>
      </c>
      <c r="G1362" s="151">
        <f t="shared" si="21"/>
        <v>13</v>
      </c>
    </row>
    <row r="1363" spans="1:7" ht="30" hidden="1">
      <c r="A1363" s="356" t="s">
        <v>10158</v>
      </c>
      <c r="B1363" s="153" t="s">
        <v>281</v>
      </c>
      <c r="C1363" s="357">
        <v>0</v>
      </c>
      <c r="D1363" s="357">
        <v>0</v>
      </c>
      <c r="E1363" s="357">
        <v>0</v>
      </c>
      <c r="F1363" s="357">
        <v>0</v>
      </c>
      <c r="G1363" s="153">
        <f t="shared" si="21"/>
        <v>17</v>
      </c>
    </row>
    <row r="1364" spans="1:7" ht="30">
      <c r="A1364" s="346" t="s">
        <v>2675</v>
      </c>
      <c r="B1364" s="151" t="s">
        <v>7549</v>
      </c>
      <c r="C1364" s="347">
        <v>719368.1</v>
      </c>
      <c r="D1364" s="347">
        <v>0</v>
      </c>
      <c r="E1364" s="347">
        <v>0</v>
      </c>
      <c r="F1364" s="347">
        <v>719368.1</v>
      </c>
      <c r="G1364" s="151">
        <f t="shared" si="21"/>
        <v>5</v>
      </c>
    </row>
    <row r="1365" spans="1:7" ht="30" hidden="1">
      <c r="A1365" s="346" t="s">
        <v>6694</v>
      </c>
      <c r="B1365" s="151" t="s">
        <v>3371</v>
      </c>
      <c r="C1365" s="347">
        <v>0</v>
      </c>
      <c r="D1365" s="347">
        <v>0</v>
      </c>
      <c r="E1365" s="347">
        <v>0</v>
      </c>
      <c r="F1365" s="347">
        <v>0</v>
      </c>
      <c r="G1365" s="151">
        <f t="shared" si="21"/>
        <v>9</v>
      </c>
    </row>
    <row r="1366" spans="1:7" hidden="1">
      <c r="A1366" s="346" t="s">
        <v>6695</v>
      </c>
      <c r="B1366" s="151" t="s">
        <v>777</v>
      </c>
      <c r="C1366" s="347">
        <v>0</v>
      </c>
      <c r="D1366" s="347">
        <v>0</v>
      </c>
      <c r="E1366" s="347">
        <v>0</v>
      </c>
      <c r="F1366" s="347">
        <v>0</v>
      </c>
      <c r="G1366" s="151">
        <f t="shared" si="21"/>
        <v>13</v>
      </c>
    </row>
    <row r="1367" spans="1:7" ht="30" hidden="1">
      <c r="A1367" s="356" t="s">
        <v>4515</v>
      </c>
      <c r="B1367" s="153" t="s">
        <v>3371</v>
      </c>
      <c r="C1367" s="357">
        <v>0</v>
      </c>
      <c r="D1367" s="357">
        <v>0</v>
      </c>
      <c r="E1367" s="357">
        <v>0</v>
      </c>
      <c r="F1367" s="357">
        <v>0</v>
      </c>
      <c r="G1367" s="153">
        <f t="shared" si="21"/>
        <v>17</v>
      </c>
    </row>
    <row r="1368" spans="1:7" hidden="1">
      <c r="A1368" s="346" t="s">
        <v>8724</v>
      </c>
      <c r="B1368" s="151" t="s">
        <v>8303</v>
      </c>
      <c r="C1368" s="347">
        <v>0</v>
      </c>
      <c r="D1368" s="347">
        <v>0</v>
      </c>
      <c r="E1368" s="347">
        <v>0</v>
      </c>
      <c r="F1368" s="347">
        <v>0</v>
      </c>
      <c r="G1368" s="151">
        <f t="shared" si="21"/>
        <v>13</v>
      </c>
    </row>
    <row r="1369" spans="1:7" ht="30" hidden="1">
      <c r="A1369" s="356" t="s">
        <v>10159</v>
      </c>
      <c r="B1369" s="153" t="s">
        <v>3371</v>
      </c>
      <c r="C1369" s="357">
        <v>0</v>
      </c>
      <c r="D1369" s="357">
        <v>0</v>
      </c>
      <c r="E1369" s="357">
        <v>0</v>
      </c>
      <c r="F1369" s="357">
        <v>0</v>
      </c>
      <c r="G1369" s="153">
        <f t="shared" si="21"/>
        <v>17</v>
      </c>
    </row>
    <row r="1370" spans="1:7" hidden="1">
      <c r="A1370" s="346" t="s">
        <v>8725</v>
      </c>
      <c r="B1370" s="151" t="s">
        <v>3202</v>
      </c>
      <c r="C1370" s="347">
        <v>0</v>
      </c>
      <c r="D1370" s="347">
        <v>0</v>
      </c>
      <c r="E1370" s="347">
        <v>0</v>
      </c>
      <c r="F1370" s="347">
        <v>0</v>
      </c>
      <c r="G1370" s="151">
        <f t="shared" si="21"/>
        <v>13</v>
      </c>
    </row>
    <row r="1371" spans="1:7" ht="30" hidden="1">
      <c r="A1371" s="356" t="s">
        <v>10160</v>
      </c>
      <c r="B1371" s="153" t="s">
        <v>3371</v>
      </c>
      <c r="C1371" s="357">
        <v>0</v>
      </c>
      <c r="D1371" s="357">
        <v>0</v>
      </c>
      <c r="E1371" s="357">
        <v>0</v>
      </c>
      <c r="F1371" s="357">
        <v>0</v>
      </c>
      <c r="G1371" s="153">
        <f t="shared" si="21"/>
        <v>17</v>
      </c>
    </row>
    <row r="1372" spans="1:7" hidden="1">
      <c r="A1372" s="346" t="s">
        <v>8726</v>
      </c>
      <c r="B1372" s="151" t="s">
        <v>8303</v>
      </c>
      <c r="C1372" s="347">
        <v>0</v>
      </c>
      <c r="D1372" s="347">
        <v>0</v>
      </c>
      <c r="E1372" s="347">
        <v>0</v>
      </c>
      <c r="F1372" s="347">
        <v>0</v>
      </c>
      <c r="G1372" s="151">
        <f t="shared" si="21"/>
        <v>13</v>
      </c>
    </row>
    <row r="1373" spans="1:7" ht="30" hidden="1">
      <c r="A1373" s="356" t="s">
        <v>10161</v>
      </c>
      <c r="B1373" s="153" t="s">
        <v>3371</v>
      </c>
      <c r="C1373" s="357">
        <v>0</v>
      </c>
      <c r="D1373" s="357">
        <v>0</v>
      </c>
      <c r="E1373" s="357">
        <v>0</v>
      </c>
      <c r="F1373" s="357">
        <v>0</v>
      </c>
      <c r="G1373" s="153">
        <f t="shared" si="21"/>
        <v>17</v>
      </c>
    </row>
    <row r="1374" spans="1:7" hidden="1">
      <c r="A1374" s="346" t="s">
        <v>8727</v>
      </c>
      <c r="B1374" s="151" t="s">
        <v>8307</v>
      </c>
      <c r="C1374" s="347">
        <v>0</v>
      </c>
      <c r="D1374" s="347">
        <v>0</v>
      </c>
      <c r="E1374" s="347">
        <v>0</v>
      </c>
      <c r="F1374" s="347">
        <v>0</v>
      </c>
      <c r="G1374" s="151">
        <f t="shared" si="21"/>
        <v>13</v>
      </c>
    </row>
    <row r="1375" spans="1:7" ht="30" hidden="1">
      <c r="A1375" s="356" t="s">
        <v>10162</v>
      </c>
      <c r="B1375" s="153" t="s">
        <v>3371</v>
      </c>
      <c r="C1375" s="357">
        <v>0</v>
      </c>
      <c r="D1375" s="357">
        <v>0</v>
      </c>
      <c r="E1375" s="357">
        <v>0</v>
      </c>
      <c r="F1375" s="357">
        <v>0</v>
      </c>
      <c r="G1375" s="153">
        <f t="shared" si="21"/>
        <v>17</v>
      </c>
    </row>
    <row r="1376" spans="1:7" ht="45" hidden="1">
      <c r="A1376" s="346" t="s">
        <v>6696</v>
      </c>
      <c r="B1376" s="151" t="s">
        <v>3372</v>
      </c>
      <c r="C1376" s="347">
        <v>0</v>
      </c>
      <c r="D1376" s="347">
        <v>0</v>
      </c>
      <c r="E1376" s="347">
        <v>0</v>
      </c>
      <c r="F1376" s="347">
        <v>0</v>
      </c>
      <c r="G1376" s="151">
        <f t="shared" si="21"/>
        <v>9</v>
      </c>
    </row>
    <row r="1377" spans="1:7" hidden="1">
      <c r="A1377" s="346" t="s">
        <v>6697</v>
      </c>
      <c r="B1377" s="151" t="s">
        <v>777</v>
      </c>
      <c r="C1377" s="347">
        <v>0</v>
      </c>
      <c r="D1377" s="347">
        <v>0</v>
      </c>
      <c r="E1377" s="347">
        <v>0</v>
      </c>
      <c r="F1377" s="347">
        <v>0</v>
      </c>
      <c r="G1377" s="151">
        <f t="shared" si="21"/>
        <v>13</v>
      </c>
    </row>
    <row r="1378" spans="1:7" ht="45" hidden="1">
      <c r="A1378" s="356" t="s">
        <v>3250</v>
      </c>
      <c r="B1378" s="153" t="s">
        <v>3372</v>
      </c>
      <c r="C1378" s="357">
        <v>0</v>
      </c>
      <c r="D1378" s="357">
        <v>0</v>
      </c>
      <c r="E1378" s="357">
        <v>0</v>
      </c>
      <c r="F1378" s="357">
        <v>0</v>
      </c>
      <c r="G1378" s="153">
        <f t="shared" si="21"/>
        <v>17</v>
      </c>
    </row>
    <row r="1379" spans="1:7" hidden="1">
      <c r="A1379" s="346" t="s">
        <v>7950</v>
      </c>
      <c r="B1379" s="151" t="s">
        <v>8303</v>
      </c>
      <c r="C1379" s="347">
        <v>0</v>
      </c>
      <c r="D1379" s="347">
        <v>0</v>
      </c>
      <c r="E1379" s="347">
        <v>0</v>
      </c>
      <c r="F1379" s="347">
        <v>0</v>
      </c>
      <c r="G1379" s="151">
        <f t="shared" si="21"/>
        <v>13</v>
      </c>
    </row>
    <row r="1380" spans="1:7" ht="45" hidden="1">
      <c r="A1380" s="356" t="s">
        <v>7951</v>
      </c>
      <c r="B1380" s="153" t="s">
        <v>3372</v>
      </c>
      <c r="C1380" s="357">
        <v>0</v>
      </c>
      <c r="D1380" s="357">
        <v>0</v>
      </c>
      <c r="E1380" s="357">
        <v>0</v>
      </c>
      <c r="F1380" s="357">
        <v>0</v>
      </c>
      <c r="G1380" s="153">
        <f t="shared" si="21"/>
        <v>17</v>
      </c>
    </row>
    <row r="1381" spans="1:7" hidden="1">
      <c r="A1381" s="346" t="s">
        <v>8728</v>
      </c>
      <c r="B1381" s="151" t="s">
        <v>3202</v>
      </c>
      <c r="C1381" s="347">
        <v>0</v>
      </c>
      <c r="D1381" s="347">
        <v>0</v>
      </c>
      <c r="E1381" s="347">
        <v>0</v>
      </c>
      <c r="F1381" s="347">
        <v>0</v>
      </c>
      <c r="G1381" s="151">
        <f t="shared" si="21"/>
        <v>13</v>
      </c>
    </row>
    <row r="1382" spans="1:7" ht="45" hidden="1">
      <c r="A1382" s="356" t="s">
        <v>10163</v>
      </c>
      <c r="B1382" s="153" t="s">
        <v>3372</v>
      </c>
      <c r="C1382" s="357">
        <v>0</v>
      </c>
      <c r="D1382" s="357">
        <v>0</v>
      </c>
      <c r="E1382" s="357">
        <v>0</v>
      </c>
      <c r="F1382" s="357">
        <v>0</v>
      </c>
      <c r="G1382" s="153">
        <f t="shared" si="21"/>
        <v>17</v>
      </c>
    </row>
    <row r="1383" spans="1:7" hidden="1">
      <c r="A1383" s="346" t="s">
        <v>8729</v>
      </c>
      <c r="B1383" s="151" t="s">
        <v>8303</v>
      </c>
      <c r="C1383" s="347">
        <v>0</v>
      </c>
      <c r="D1383" s="347">
        <v>0</v>
      </c>
      <c r="E1383" s="347">
        <v>0</v>
      </c>
      <c r="F1383" s="347">
        <v>0</v>
      </c>
      <c r="G1383" s="151">
        <f t="shared" si="21"/>
        <v>13</v>
      </c>
    </row>
    <row r="1384" spans="1:7" ht="45" hidden="1">
      <c r="A1384" s="356" t="s">
        <v>10164</v>
      </c>
      <c r="B1384" s="153" t="s">
        <v>3372</v>
      </c>
      <c r="C1384" s="357">
        <v>0</v>
      </c>
      <c r="D1384" s="357">
        <v>0</v>
      </c>
      <c r="E1384" s="357">
        <v>0</v>
      </c>
      <c r="F1384" s="357">
        <v>0</v>
      </c>
      <c r="G1384" s="153">
        <f t="shared" si="21"/>
        <v>17</v>
      </c>
    </row>
    <row r="1385" spans="1:7" hidden="1">
      <c r="A1385" s="346" t="s">
        <v>8730</v>
      </c>
      <c r="B1385" s="151" t="s">
        <v>8307</v>
      </c>
      <c r="C1385" s="347">
        <v>0</v>
      </c>
      <c r="D1385" s="347">
        <v>0</v>
      </c>
      <c r="E1385" s="347">
        <v>0</v>
      </c>
      <c r="F1385" s="347">
        <v>0</v>
      </c>
      <c r="G1385" s="151">
        <f t="shared" si="21"/>
        <v>13</v>
      </c>
    </row>
    <row r="1386" spans="1:7" ht="45" hidden="1">
      <c r="A1386" s="356" t="s">
        <v>10165</v>
      </c>
      <c r="B1386" s="153" t="s">
        <v>3372</v>
      </c>
      <c r="C1386" s="357">
        <v>0</v>
      </c>
      <c r="D1386" s="357">
        <v>0</v>
      </c>
      <c r="E1386" s="357">
        <v>0</v>
      </c>
      <c r="F1386" s="357">
        <v>0</v>
      </c>
      <c r="G1386" s="153">
        <f t="shared" si="21"/>
        <v>17</v>
      </c>
    </row>
    <row r="1387" spans="1:7" ht="45" hidden="1">
      <c r="A1387" s="346" t="s">
        <v>6698</v>
      </c>
      <c r="B1387" s="151" t="s">
        <v>3373</v>
      </c>
      <c r="C1387" s="347">
        <v>0</v>
      </c>
      <c r="D1387" s="347">
        <v>0</v>
      </c>
      <c r="E1387" s="347">
        <v>0</v>
      </c>
      <c r="F1387" s="347">
        <v>0</v>
      </c>
      <c r="G1387" s="151">
        <f t="shared" si="21"/>
        <v>9</v>
      </c>
    </row>
    <row r="1388" spans="1:7" hidden="1">
      <c r="A1388" s="346" t="s">
        <v>6699</v>
      </c>
      <c r="B1388" s="151" t="s">
        <v>777</v>
      </c>
      <c r="C1388" s="347">
        <v>0</v>
      </c>
      <c r="D1388" s="347">
        <v>0</v>
      </c>
      <c r="E1388" s="347">
        <v>0</v>
      </c>
      <c r="F1388" s="347">
        <v>0</v>
      </c>
      <c r="G1388" s="151">
        <f t="shared" si="21"/>
        <v>13</v>
      </c>
    </row>
    <row r="1389" spans="1:7" ht="45" hidden="1">
      <c r="A1389" s="356" t="s">
        <v>3226</v>
      </c>
      <c r="B1389" s="153" t="s">
        <v>3373</v>
      </c>
      <c r="C1389" s="357">
        <v>0</v>
      </c>
      <c r="D1389" s="357">
        <v>0</v>
      </c>
      <c r="E1389" s="357">
        <v>0</v>
      </c>
      <c r="F1389" s="357">
        <v>0</v>
      </c>
      <c r="G1389" s="153">
        <f t="shared" si="21"/>
        <v>17</v>
      </c>
    </row>
    <row r="1390" spans="1:7" hidden="1">
      <c r="A1390" s="346" t="s">
        <v>6700</v>
      </c>
      <c r="B1390" s="151" t="s">
        <v>8303</v>
      </c>
      <c r="C1390" s="347">
        <v>0</v>
      </c>
      <c r="D1390" s="347">
        <v>0</v>
      </c>
      <c r="E1390" s="347">
        <v>0</v>
      </c>
      <c r="F1390" s="347">
        <v>0</v>
      </c>
      <c r="G1390" s="151">
        <f t="shared" si="21"/>
        <v>13</v>
      </c>
    </row>
    <row r="1391" spans="1:7" ht="45" hidden="1">
      <c r="A1391" s="356" t="s">
        <v>10166</v>
      </c>
      <c r="B1391" s="153" t="s">
        <v>3373</v>
      </c>
      <c r="C1391" s="357">
        <v>0</v>
      </c>
      <c r="D1391" s="357">
        <v>0</v>
      </c>
      <c r="E1391" s="357">
        <v>0</v>
      </c>
      <c r="F1391" s="357">
        <v>0</v>
      </c>
      <c r="G1391" s="153">
        <f t="shared" si="21"/>
        <v>17</v>
      </c>
    </row>
    <row r="1392" spans="1:7" hidden="1">
      <c r="A1392" s="346" t="s">
        <v>8731</v>
      </c>
      <c r="B1392" s="151" t="s">
        <v>3202</v>
      </c>
      <c r="C1392" s="347">
        <v>0</v>
      </c>
      <c r="D1392" s="347">
        <v>0</v>
      </c>
      <c r="E1392" s="347">
        <v>0</v>
      </c>
      <c r="F1392" s="347">
        <v>0</v>
      </c>
      <c r="G1392" s="151">
        <f t="shared" si="21"/>
        <v>13</v>
      </c>
    </row>
    <row r="1393" spans="1:7" ht="45" hidden="1">
      <c r="A1393" s="356" t="s">
        <v>10167</v>
      </c>
      <c r="B1393" s="153" t="s">
        <v>3373</v>
      </c>
      <c r="C1393" s="357">
        <v>0</v>
      </c>
      <c r="D1393" s="357">
        <v>0</v>
      </c>
      <c r="E1393" s="357">
        <v>0</v>
      </c>
      <c r="F1393" s="357">
        <v>0</v>
      </c>
      <c r="G1393" s="153">
        <f t="shared" si="21"/>
        <v>17</v>
      </c>
    </row>
    <row r="1394" spans="1:7" hidden="1">
      <c r="A1394" s="346" t="s">
        <v>8732</v>
      </c>
      <c r="B1394" s="151" t="s">
        <v>8303</v>
      </c>
      <c r="C1394" s="347">
        <v>0</v>
      </c>
      <c r="D1394" s="347">
        <v>0</v>
      </c>
      <c r="E1394" s="347">
        <v>0</v>
      </c>
      <c r="F1394" s="347">
        <v>0</v>
      </c>
      <c r="G1394" s="151">
        <f t="shared" si="21"/>
        <v>13</v>
      </c>
    </row>
    <row r="1395" spans="1:7" ht="45" hidden="1">
      <c r="A1395" s="356" t="s">
        <v>10168</v>
      </c>
      <c r="B1395" s="153" t="s">
        <v>3373</v>
      </c>
      <c r="C1395" s="357">
        <v>0</v>
      </c>
      <c r="D1395" s="357">
        <v>0</v>
      </c>
      <c r="E1395" s="357">
        <v>0</v>
      </c>
      <c r="F1395" s="357">
        <v>0</v>
      </c>
      <c r="G1395" s="153">
        <f t="shared" si="21"/>
        <v>17</v>
      </c>
    </row>
    <row r="1396" spans="1:7" hidden="1">
      <c r="A1396" s="346" t="s">
        <v>8733</v>
      </c>
      <c r="B1396" s="151" t="s">
        <v>8307</v>
      </c>
      <c r="C1396" s="347">
        <v>0</v>
      </c>
      <c r="D1396" s="347">
        <v>0</v>
      </c>
      <c r="E1396" s="347">
        <v>0</v>
      </c>
      <c r="F1396" s="347">
        <v>0</v>
      </c>
      <c r="G1396" s="151">
        <f t="shared" si="21"/>
        <v>13</v>
      </c>
    </row>
    <row r="1397" spans="1:7" ht="45" hidden="1">
      <c r="A1397" s="356" t="s">
        <v>10169</v>
      </c>
      <c r="B1397" s="153" t="s">
        <v>3373</v>
      </c>
      <c r="C1397" s="357">
        <v>0</v>
      </c>
      <c r="D1397" s="357">
        <v>0</v>
      </c>
      <c r="E1397" s="357">
        <v>0</v>
      </c>
      <c r="F1397" s="357">
        <v>0</v>
      </c>
      <c r="G1397" s="153">
        <f t="shared" si="21"/>
        <v>17</v>
      </c>
    </row>
    <row r="1398" spans="1:7" ht="30" hidden="1">
      <c r="A1398" s="346" t="s">
        <v>7550</v>
      </c>
      <c r="B1398" s="151" t="s">
        <v>3374</v>
      </c>
      <c r="C1398" s="347">
        <v>0</v>
      </c>
      <c r="D1398" s="347">
        <v>0</v>
      </c>
      <c r="E1398" s="347">
        <v>0</v>
      </c>
      <c r="F1398" s="347">
        <v>0</v>
      </c>
      <c r="G1398" s="151">
        <f t="shared" si="21"/>
        <v>9</v>
      </c>
    </row>
    <row r="1399" spans="1:7" hidden="1">
      <c r="A1399" s="346" t="s">
        <v>7952</v>
      </c>
      <c r="B1399" s="151" t="s">
        <v>777</v>
      </c>
      <c r="C1399" s="347">
        <v>0</v>
      </c>
      <c r="D1399" s="347">
        <v>0</v>
      </c>
      <c r="E1399" s="347">
        <v>0</v>
      </c>
      <c r="F1399" s="347">
        <v>0</v>
      </c>
      <c r="G1399" s="151">
        <f t="shared" si="21"/>
        <v>13</v>
      </c>
    </row>
    <row r="1400" spans="1:7" ht="30" hidden="1">
      <c r="A1400" s="356" t="s">
        <v>4536</v>
      </c>
      <c r="B1400" s="153" t="s">
        <v>3374</v>
      </c>
      <c r="C1400" s="357">
        <v>0</v>
      </c>
      <c r="D1400" s="357">
        <v>0</v>
      </c>
      <c r="E1400" s="357">
        <v>0</v>
      </c>
      <c r="F1400" s="357">
        <v>0</v>
      </c>
      <c r="G1400" s="153">
        <f t="shared" si="21"/>
        <v>17</v>
      </c>
    </row>
    <row r="1401" spans="1:7" hidden="1">
      <c r="A1401" s="346" t="s">
        <v>8734</v>
      </c>
      <c r="B1401" s="151" t="s">
        <v>8303</v>
      </c>
      <c r="C1401" s="347">
        <v>0</v>
      </c>
      <c r="D1401" s="347">
        <v>0</v>
      </c>
      <c r="E1401" s="347">
        <v>0</v>
      </c>
      <c r="F1401" s="347">
        <v>0</v>
      </c>
      <c r="G1401" s="151">
        <f t="shared" si="21"/>
        <v>13</v>
      </c>
    </row>
    <row r="1402" spans="1:7" ht="30" hidden="1">
      <c r="A1402" s="356" t="s">
        <v>10170</v>
      </c>
      <c r="B1402" s="153" t="s">
        <v>3374</v>
      </c>
      <c r="C1402" s="357">
        <v>0</v>
      </c>
      <c r="D1402" s="357">
        <v>0</v>
      </c>
      <c r="E1402" s="357">
        <v>0</v>
      </c>
      <c r="F1402" s="357">
        <v>0</v>
      </c>
      <c r="G1402" s="153">
        <f t="shared" si="21"/>
        <v>17</v>
      </c>
    </row>
    <row r="1403" spans="1:7" hidden="1">
      <c r="A1403" s="346" t="s">
        <v>8735</v>
      </c>
      <c r="B1403" s="151" t="s">
        <v>3202</v>
      </c>
      <c r="C1403" s="347">
        <v>0</v>
      </c>
      <c r="D1403" s="347">
        <v>0</v>
      </c>
      <c r="E1403" s="347">
        <v>0</v>
      </c>
      <c r="F1403" s="347">
        <v>0</v>
      </c>
      <c r="G1403" s="151">
        <f t="shared" si="21"/>
        <v>13</v>
      </c>
    </row>
    <row r="1404" spans="1:7" ht="30" hidden="1">
      <c r="A1404" s="356" t="s">
        <v>10171</v>
      </c>
      <c r="B1404" s="153" t="s">
        <v>3374</v>
      </c>
      <c r="C1404" s="357">
        <v>0</v>
      </c>
      <c r="D1404" s="357">
        <v>0</v>
      </c>
      <c r="E1404" s="357">
        <v>0</v>
      </c>
      <c r="F1404" s="357">
        <v>0</v>
      </c>
      <c r="G1404" s="153">
        <f t="shared" si="21"/>
        <v>17</v>
      </c>
    </row>
    <row r="1405" spans="1:7" hidden="1">
      <c r="A1405" s="346" t="s">
        <v>8736</v>
      </c>
      <c r="B1405" s="151" t="s">
        <v>8303</v>
      </c>
      <c r="C1405" s="347">
        <v>0</v>
      </c>
      <c r="D1405" s="347">
        <v>0</v>
      </c>
      <c r="E1405" s="347">
        <v>0</v>
      </c>
      <c r="F1405" s="347">
        <v>0</v>
      </c>
      <c r="G1405" s="151">
        <f t="shared" si="21"/>
        <v>13</v>
      </c>
    </row>
    <row r="1406" spans="1:7" ht="30" hidden="1">
      <c r="A1406" s="356" t="s">
        <v>10172</v>
      </c>
      <c r="B1406" s="153" t="s">
        <v>3374</v>
      </c>
      <c r="C1406" s="357">
        <v>0</v>
      </c>
      <c r="D1406" s="357">
        <v>0</v>
      </c>
      <c r="E1406" s="357">
        <v>0</v>
      </c>
      <c r="F1406" s="357">
        <v>0</v>
      </c>
      <c r="G1406" s="153">
        <f t="shared" si="21"/>
        <v>17</v>
      </c>
    </row>
    <row r="1407" spans="1:7" hidden="1">
      <c r="A1407" s="346" t="s">
        <v>8737</v>
      </c>
      <c r="B1407" s="151" t="s">
        <v>8307</v>
      </c>
      <c r="C1407" s="347">
        <v>0</v>
      </c>
      <c r="D1407" s="347">
        <v>0</v>
      </c>
      <c r="E1407" s="347">
        <v>0</v>
      </c>
      <c r="F1407" s="347">
        <v>0</v>
      </c>
      <c r="G1407" s="151">
        <f t="shared" si="21"/>
        <v>13</v>
      </c>
    </row>
    <row r="1408" spans="1:7" ht="30" hidden="1">
      <c r="A1408" s="356" t="s">
        <v>10173</v>
      </c>
      <c r="B1408" s="153" t="s">
        <v>3374</v>
      </c>
      <c r="C1408" s="357">
        <v>0</v>
      </c>
      <c r="D1408" s="357">
        <v>0</v>
      </c>
      <c r="E1408" s="357">
        <v>0</v>
      </c>
      <c r="F1408" s="357">
        <v>0</v>
      </c>
      <c r="G1408" s="153">
        <f t="shared" si="21"/>
        <v>17</v>
      </c>
    </row>
    <row r="1409" spans="1:7" ht="30">
      <c r="A1409" s="346" t="s">
        <v>6701</v>
      </c>
      <c r="B1409" s="151" t="s">
        <v>3375</v>
      </c>
      <c r="C1409" s="347">
        <v>719368.1</v>
      </c>
      <c r="D1409" s="347">
        <v>0</v>
      </c>
      <c r="E1409" s="347">
        <v>0</v>
      </c>
      <c r="F1409" s="347">
        <v>719368.1</v>
      </c>
      <c r="G1409" s="151">
        <f t="shared" si="21"/>
        <v>9</v>
      </c>
    </row>
    <row r="1410" spans="1:7" hidden="1">
      <c r="A1410" s="346" t="s">
        <v>6702</v>
      </c>
      <c r="B1410" s="151" t="s">
        <v>777</v>
      </c>
      <c r="C1410" s="347">
        <v>0</v>
      </c>
      <c r="D1410" s="347">
        <v>0</v>
      </c>
      <c r="E1410" s="347">
        <v>0</v>
      </c>
      <c r="F1410" s="347">
        <v>0</v>
      </c>
      <c r="G1410" s="151">
        <f t="shared" si="21"/>
        <v>13</v>
      </c>
    </row>
    <row r="1411" spans="1:7" ht="30" hidden="1">
      <c r="A1411" s="356" t="s">
        <v>3227</v>
      </c>
      <c r="B1411" s="153" t="s">
        <v>3375</v>
      </c>
      <c r="C1411" s="357">
        <v>0</v>
      </c>
      <c r="D1411" s="357">
        <v>0</v>
      </c>
      <c r="E1411" s="357">
        <v>0</v>
      </c>
      <c r="F1411" s="357">
        <v>0</v>
      </c>
      <c r="G1411" s="153">
        <f t="shared" si="21"/>
        <v>17</v>
      </c>
    </row>
    <row r="1412" spans="1:7" hidden="1">
      <c r="A1412" s="346" t="s">
        <v>8738</v>
      </c>
      <c r="B1412" s="151" t="s">
        <v>8303</v>
      </c>
      <c r="C1412" s="347">
        <v>0</v>
      </c>
      <c r="D1412" s="347">
        <v>0</v>
      </c>
      <c r="E1412" s="347">
        <v>0</v>
      </c>
      <c r="F1412" s="347">
        <v>0</v>
      </c>
      <c r="G1412" s="151">
        <f t="shared" si="21"/>
        <v>13</v>
      </c>
    </row>
    <row r="1413" spans="1:7" ht="30" hidden="1">
      <c r="A1413" s="356" t="s">
        <v>8279</v>
      </c>
      <c r="B1413" s="153" t="s">
        <v>3375</v>
      </c>
      <c r="C1413" s="357">
        <v>0</v>
      </c>
      <c r="D1413" s="357">
        <v>0</v>
      </c>
      <c r="E1413" s="357">
        <v>0</v>
      </c>
      <c r="F1413" s="357">
        <v>0</v>
      </c>
      <c r="G1413" s="153">
        <f t="shared" si="21"/>
        <v>17</v>
      </c>
    </row>
    <row r="1414" spans="1:7">
      <c r="A1414" s="346" t="s">
        <v>8739</v>
      </c>
      <c r="B1414" s="151" t="s">
        <v>3202</v>
      </c>
      <c r="C1414" s="347">
        <v>719368.1</v>
      </c>
      <c r="D1414" s="347">
        <v>0</v>
      </c>
      <c r="E1414" s="347">
        <v>0</v>
      </c>
      <c r="F1414" s="347">
        <v>719368.1</v>
      </c>
      <c r="G1414" s="151">
        <f t="shared" si="21"/>
        <v>13</v>
      </c>
    </row>
    <row r="1415" spans="1:7" ht="30">
      <c r="A1415" s="356" t="s">
        <v>8262</v>
      </c>
      <c r="B1415" s="153" t="s">
        <v>3375</v>
      </c>
      <c r="C1415" s="357">
        <v>719368.1</v>
      </c>
      <c r="D1415" s="357">
        <v>0</v>
      </c>
      <c r="E1415" s="357">
        <v>0</v>
      </c>
      <c r="F1415" s="357">
        <v>719368.1</v>
      </c>
      <c r="G1415" s="153">
        <f t="shared" si="21"/>
        <v>17</v>
      </c>
    </row>
    <row r="1416" spans="1:7" hidden="1">
      <c r="A1416" s="346" t="s">
        <v>8740</v>
      </c>
      <c r="B1416" s="151" t="s">
        <v>8303</v>
      </c>
      <c r="C1416" s="347">
        <v>0</v>
      </c>
      <c r="D1416" s="347">
        <v>0</v>
      </c>
      <c r="E1416" s="347">
        <v>0</v>
      </c>
      <c r="F1416" s="347">
        <v>0</v>
      </c>
      <c r="G1416" s="151">
        <f t="shared" si="21"/>
        <v>13</v>
      </c>
    </row>
    <row r="1417" spans="1:7" ht="30" hidden="1">
      <c r="A1417" s="356" t="s">
        <v>10174</v>
      </c>
      <c r="B1417" s="153" t="s">
        <v>3375</v>
      </c>
      <c r="C1417" s="357">
        <v>0</v>
      </c>
      <c r="D1417" s="357">
        <v>0</v>
      </c>
      <c r="E1417" s="357">
        <v>0</v>
      </c>
      <c r="F1417" s="357">
        <v>0</v>
      </c>
      <c r="G1417" s="153">
        <f t="shared" ref="G1417:G1480" si="22">LEN(A1417)</f>
        <v>17</v>
      </c>
    </row>
    <row r="1418" spans="1:7" hidden="1">
      <c r="A1418" s="346" t="s">
        <v>8741</v>
      </c>
      <c r="B1418" s="151" t="s">
        <v>8307</v>
      </c>
      <c r="C1418" s="347">
        <v>0</v>
      </c>
      <c r="D1418" s="347">
        <v>0</v>
      </c>
      <c r="E1418" s="347">
        <v>0</v>
      </c>
      <c r="F1418" s="347">
        <v>0</v>
      </c>
      <c r="G1418" s="151">
        <f t="shared" si="22"/>
        <v>13</v>
      </c>
    </row>
    <row r="1419" spans="1:7" ht="30" hidden="1">
      <c r="A1419" s="356" t="s">
        <v>10175</v>
      </c>
      <c r="B1419" s="153" t="s">
        <v>3375</v>
      </c>
      <c r="C1419" s="357">
        <v>0</v>
      </c>
      <c r="D1419" s="357">
        <v>0</v>
      </c>
      <c r="E1419" s="357">
        <v>0</v>
      </c>
      <c r="F1419" s="357">
        <v>0</v>
      </c>
      <c r="G1419" s="153">
        <f t="shared" si="22"/>
        <v>17</v>
      </c>
    </row>
    <row r="1420" spans="1:7" ht="30" hidden="1">
      <c r="A1420" s="346" t="s">
        <v>7451</v>
      </c>
      <c r="B1420" s="151" t="s">
        <v>3376</v>
      </c>
      <c r="C1420" s="347">
        <v>0</v>
      </c>
      <c r="D1420" s="347">
        <v>0</v>
      </c>
      <c r="E1420" s="347">
        <v>0</v>
      </c>
      <c r="F1420" s="347">
        <v>0</v>
      </c>
      <c r="G1420" s="151">
        <f t="shared" si="22"/>
        <v>9</v>
      </c>
    </row>
    <row r="1421" spans="1:7" hidden="1">
      <c r="A1421" s="346" t="s">
        <v>7953</v>
      </c>
      <c r="B1421" s="151" t="s">
        <v>777</v>
      </c>
      <c r="C1421" s="347">
        <v>0</v>
      </c>
      <c r="D1421" s="347">
        <v>0</v>
      </c>
      <c r="E1421" s="347">
        <v>0</v>
      </c>
      <c r="F1421" s="347">
        <v>0</v>
      </c>
      <c r="G1421" s="151">
        <f t="shared" si="22"/>
        <v>13</v>
      </c>
    </row>
    <row r="1422" spans="1:7" ht="30" hidden="1">
      <c r="A1422" s="356" t="s">
        <v>4549</v>
      </c>
      <c r="B1422" s="153" t="s">
        <v>3376</v>
      </c>
      <c r="C1422" s="357">
        <v>0</v>
      </c>
      <c r="D1422" s="357">
        <v>0</v>
      </c>
      <c r="E1422" s="357">
        <v>0</v>
      </c>
      <c r="F1422" s="357">
        <v>0</v>
      </c>
      <c r="G1422" s="153">
        <f t="shared" si="22"/>
        <v>17</v>
      </c>
    </row>
    <row r="1423" spans="1:7" hidden="1">
      <c r="A1423" s="346" t="s">
        <v>8742</v>
      </c>
      <c r="B1423" s="151" t="s">
        <v>8303</v>
      </c>
      <c r="C1423" s="347">
        <v>0</v>
      </c>
      <c r="D1423" s="347">
        <v>0</v>
      </c>
      <c r="E1423" s="347">
        <v>0</v>
      </c>
      <c r="F1423" s="347">
        <v>0</v>
      </c>
      <c r="G1423" s="151">
        <f t="shared" si="22"/>
        <v>13</v>
      </c>
    </row>
    <row r="1424" spans="1:7" ht="30" hidden="1">
      <c r="A1424" s="356" t="s">
        <v>10176</v>
      </c>
      <c r="B1424" s="153" t="s">
        <v>3376</v>
      </c>
      <c r="C1424" s="357">
        <v>0</v>
      </c>
      <c r="D1424" s="357">
        <v>0</v>
      </c>
      <c r="E1424" s="357">
        <v>0</v>
      </c>
      <c r="F1424" s="357">
        <v>0</v>
      </c>
      <c r="G1424" s="153">
        <f t="shared" si="22"/>
        <v>17</v>
      </c>
    </row>
    <row r="1425" spans="1:7" hidden="1">
      <c r="A1425" s="346" t="s">
        <v>8743</v>
      </c>
      <c r="B1425" s="151" t="s">
        <v>3202</v>
      </c>
      <c r="C1425" s="347">
        <v>0</v>
      </c>
      <c r="D1425" s="347">
        <v>0</v>
      </c>
      <c r="E1425" s="347">
        <v>0</v>
      </c>
      <c r="F1425" s="347">
        <v>0</v>
      </c>
      <c r="G1425" s="151">
        <f t="shared" si="22"/>
        <v>13</v>
      </c>
    </row>
    <row r="1426" spans="1:7" ht="30" hidden="1">
      <c r="A1426" s="356" t="s">
        <v>10177</v>
      </c>
      <c r="B1426" s="153" t="s">
        <v>3376</v>
      </c>
      <c r="C1426" s="357">
        <v>0</v>
      </c>
      <c r="D1426" s="357">
        <v>0</v>
      </c>
      <c r="E1426" s="357">
        <v>0</v>
      </c>
      <c r="F1426" s="357">
        <v>0</v>
      </c>
      <c r="G1426" s="153">
        <f t="shared" si="22"/>
        <v>17</v>
      </c>
    </row>
    <row r="1427" spans="1:7" hidden="1">
      <c r="A1427" s="346" t="s">
        <v>8744</v>
      </c>
      <c r="B1427" s="151" t="s">
        <v>8303</v>
      </c>
      <c r="C1427" s="347">
        <v>0</v>
      </c>
      <c r="D1427" s="347">
        <v>0</v>
      </c>
      <c r="E1427" s="347">
        <v>0</v>
      </c>
      <c r="F1427" s="347">
        <v>0</v>
      </c>
      <c r="G1427" s="151">
        <f t="shared" si="22"/>
        <v>13</v>
      </c>
    </row>
    <row r="1428" spans="1:7" ht="30" hidden="1">
      <c r="A1428" s="356" t="s">
        <v>10178</v>
      </c>
      <c r="B1428" s="153" t="s">
        <v>3376</v>
      </c>
      <c r="C1428" s="357">
        <v>0</v>
      </c>
      <c r="D1428" s="357">
        <v>0</v>
      </c>
      <c r="E1428" s="357">
        <v>0</v>
      </c>
      <c r="F1428" s="357">
        <v>0</v>
      </c>
      <c r="G1428" s="153">
        <f t="shared" si="22"/>
        <v>17</v>
      </c>
    </row>
    <row r="1429" spans="1:7" hidden="1">
      <c r="A1429" s="346" t="s">
        <v>8745</v>
      </c>
      <c r="B1429" s="151" t="s">
        <v>8307</v>
      </c>
      <c r="C1429" s="347">
        <v>0</v>
      </c>
      <c r="D1429" s="347">
        <v>0</v>
      </c>
      <c r="E1429" s="347">
        <v>0</v>
      </c>
      <c r="F1429" s="347">
        <v>0</v>
      </c>
      <c r="G1429" s="151">
        <f t="shared" si="22"/>
        <v>13</v>
      </c>
    </row>
    <row r="1430" spans="1:7" ht="30" hidden="1">
      <c r="A1430" s="356" t="s">
        <v>10179</v>
      </c>
      <c r="B1430" s="153" t="s">
        <v>3376</v>
      </c>
      <c r="C1430" s="357">
        <v>0</v>
      </c>
      <c r="D1430" s="357">
        <v>0</v>
      </c>
      <c r="E1430" s="357">
        <v>0</v>
      </c>
      <c r="F1430" s="357">
        <v>0</v>
      </c>
      <c r="G1430" s="153">
        <f t="shared" si="22"/>
        <v>17</v>
      </c>
    </row>
    <row r="1431" spans="1:7" ht="30" hidden="1">
      <c r="A1431" s="346" t="s">
        <v>7551</v>
      </c>
      <c r="B1431" s="151" t="s">
        <v>3377</v>
      </c>
      <c r="C1431" s="347">
        <v>0</v>
      </c>
      <c r="D1431" s="347">
        <v>0</v>
      </c>
      <c r="E1431" s="347">
        <v>0</v>
      </c>
      <c r="F1431" s="347">
        <v>0</v>
      </c>
      <c r="G1431" s="151">
        <f t="shared" si="22"/>
        <v>9</v>
      </c>
    </row>
    <row r="1432" spans="1:7" hidden="1">
      <c r="A1432" s="346" t="s">
        <v>7954</v>
      </c>
      <c r="B1432" s="151" t="s">
        <v>777</v>
      </c>
      <c r="C1432" s="347">
        <v>0</v>
      </c>
      <c r="D1432" s="347">
        <v>0</v>
      </c>
      <c r="E1432" s="347">
        <v>0</v>
      </c>
      <c r="F1432" s="347">
        <v>0</v>
      </c>
      <c r="G1432" s="151">
        <f t="shared" si="22"/>
        <v>13</v>
      </c>
    </row>
    <row r="1433" spans="1:7" ht="30" hidden="1">
      <c r="A1433" s="356" t="s">
        <v>4557</v>
      </c>
      <c r="B1433" s="153" t="s">
        <v>3377</v>
      </c>
      <c r="C1433" s="357">
        <v>0</v>
      </c>
      <c r="D1433" s="357">
        <v>0</v>
      </c>
      <c r="E1433" s="357">
        <v>0</v>
      </c>
      <c r="F1433" s="357">
        <v>0</v>
      </c>
      <c r="G1433" s="153">
        <f t="shared" si="22"/>
        <v>17</v>
      </c>
    </row>
    <row r="1434" spans="1:7" hidden="1">
      <c r="A1434" s="346" t="s">
        <v>8746</v>
      </c>
      <c r="B1434" s="151" t="s">
        <v>8303</v>
      </c>
      <c r="C1434" s="347">
        <v>0</v>
      </c>
      <c r="D1434" s="347">
        <v>0</v>
      </c>
      <c r="E1434" s="347">
        <v>0</v>
      </c>
      <c r="F1434" s="347">
        <v>0</v>
      </c>
      <c r="G1434" s="151">
        <f t="shared" si="22"/>
        <v>13</v>
      </c>
    </row>
    <row r="1435" spans="1:7" ht="30" hidden="1">
      <c r="A1435" s="356" t="s">
        <v>10180</v>
      </c>
      <c r="B1435" s="153" t="s">
        <v>3377</v>
      </c>
      <c r="C1435" s="357">
        <v>0</v>
      </c>
      <c r="D1435" s="357">
        <v>0</v>
      </c>
      <c r="E1435" s="357">
        <v>0</v>
      </c>
      <c r="F1435" s="357">
        <v>0</v>
      </c>
      <c r="G1435" s="153">
        <f t="shared" si="22"/>
        <v>17</v>
      </c>
    </row>
    <row r="1436" spans="1:7" hidden="1">
      <c r="A1436" s="346" t="s">
        <v>8747</v>
      </c>
      <c r="B1436" s="151" t="s">
        <v>3202</v>
      </c>
      <c r="C1436" s="347">
        <v>0</v>
      </c>
      <c r="D1436" s="347">
        <v>0</v>
      </c>
      <c r="E1436" s="347">
        <v>0</v>
      </c>
      <c r="F1436" s="347">
        <v>0</v>
      </c>
      <c r="G1436" s="151">
        <f t="shared" si="22"/>
        <v>13</v>
      </c>
    </row>
    <row r="1437" spans="1:7" ht="30" hidden="1">
      <c r="A1437" s="356" t="s">
        <v>10181</v>
      </c>
      <c r="B1437" s="153" t="s">
        <v>3377</v>
      </c>
      <c r="C1437" s="357">
        <v>0</v>
      </c>
      <c r="D1437" s="357">
        <v>0</v>
      </c>
      <c r="E1437" s="357">
        <v>0</v>
      </c>
      <c r="F1437" s="357">
        <v>0</v>
      </c>
      <c r="G1437" s="153">
        <f t="shared" si="22"/>
        <v>17</v>
      </c>
    </row>
    <row r="1438" spans="1:7" hidden="1">
      <c r="A1438" s="346" t="s">
        <v>8748</v>
      </c>
      <c r="B1438" s="151" t="s">
        <v>8303</v>
      </c>
      <c r="C1438" s="347">
        <v>0</v>
      </c>
      <c r="D1438" s="347">
        <v>0</v>
      </c>
      <c r="E1438" s="347">
        <v>0</v>
      </c>
      <c r="F1438" s="347">
        <v>0</v>
      </c>
      <c r="G1438" s="151">
        <f t="shared" si="22"/>
        <v>13</v>
      </c>
    </row>
    <row r="1439" spans="1:7" ht="30" hidden="1">
      <c r="A1439" s="356" t="s">
        <v>10182</v>
      </c>
      <c r="B1439" s="153" t="s">
        <v>3377</v>
      </c>
      <c r="C1439" s="357">
        <v>0</v>
      </c>
      <c r="D1439" s="357">
        <v>0</v>
      </c>
      <c r="E1439" s="357">
        <v>0</v>
      </c>
      <c r="F1439" s="357">
        <v>0</v>
      </c>
      <c r="G1439" s="153">
        <f t="shared" si="22"/>
        <v>17</v>
      </c>
    </row>
    <row r="1440" spans="1:7" hidden="1">
      <c r="A1440" s="346" t="s">
        <v>8749</v>
      </c>
      <c r="B1440" s="151" t="s">
        <v>8307</v>
      </c>
      <c r="C1440" s="347">
        <v>0</v>
      </c>
      <c r="D1440" s="347">
        <v>0</v>
      </c>
      <c r="E1440" s="347">
        <v>0</v>
      </c>
      <c r="F1440" s="347">
        <v>0</v>
      </c>
      <c r="G1440" s="151">
        <f t="shared" si="22"/>
        <v>13</v>
      </c>
    </row>
    <row r="1441" spans="1:7" ht="30" hidden="1">
      <c r="A1441" s="356" t="s">
        <v>10183</v>
      </c>
      <c r="B1441" s="153" t="s">
        <v>3377</v>
      </c>
      <c r="C1441" s="357">
        <v>0</v>
      </c>
      <c r="D1441" s="357">
        <v>0</v>
      </c>
      <c r="E1441" s="357">
        <v>0</v>
      </c>
      <c r="F1441" s="357">
        <v>0</v>
      </c>
      <c r="G1441" s="153">
        <f t="shared" si="22"/>
        <v>17</v>
      </c>
    </row>
    <row r="1442" spans="1:7" hidden="1">
      <c r="A1442" s="346" t="s">
        <v>7552</v>
      </c>
      <c r="B1442" s="151" t="s">
        <v>3378</v>
      </c>
      <c r="C1442" s="347">
        <v>0</v>
      </c>
      <c r="D1442" s="347">
        <v>0</v>
      </c>
      <c r="E1442" s="347">
        <v>0</v>
      </c>
      <c r="F1442" s="347">
        <v>0</v>
      </c>
      <c r="G1442" s="151">
        <f t="shared" si="22"/>
        <v>9</v>
      </c>
    </row>
    <row r="1443" spans="1:7" hidden="1">
      <c r="A1443" s="346" t="s">
        <v>7955</v>
      </c>
      <c r="B1443" s="151" t="s">
        <v>777</v>
      </c>
      <c r="C1443" s="347">
        <v>0</v>
      </c>
      <c r="D1443" s="347">
        <v>0</v>
      </c>
      <c r="E1443" s="347">
        <v>0</v>
      </c>
      <c r="F1443" s="347">
        <v>0</v>
      </c>
      <c r="G1443" s="151">
        <f t="shared" si="22"/>
        <v>13</v>
      </c>
    </row>
    <row r="1444" spans="1:7" hidden="1">
      <c r="A1444" s="356" t="s">
        <v>4565</v>
      </c>
      <c r="B1444" s="153" t="s">
        <v>3378</v>
      </c>
      <c r="C1444" s="357">
        <v>0</v>
      </c>
      <c r="D1444" s="357">
        <v>0</v>
      </c>
      <c r="E1444" s="357">
        <v>0</v>
      </c>
      <c r="F1444" s="357">
        <v>0</v>
      </c>
      <c r="G1444" s="153">
        <f t="shared" si="22"/>
        <v>17</v>
      </c>
    </row>
    <row r="1445" spans="1:7" hidden="1">
      <c r="A1445" s="346" t="s">
        <v>7956</v>
      </c>
      <c r="B1445" s="151" t="s">
        <v>8303</v>
      </c>
      <c r="C1445" s="347">
        <v>0</v>
      </c>
      <c r="D1445" s="347">
        <v>0</v>
      </c>
      <c r="E1445" s="347">
        <v>0</v>
      </c>
      <c r="F1445" s="347">
        <v>0</v>
      </c>
      <c r="G1445" s="151">
        <f t="shared" si="22"/>
        <v>13</v>
      </c>
    </row>
    <row r="1446" spans="1:7" hidden="1">
      <c r="A1446" s="356" t="s">
        <v>10184</v>
      </c>
      <c r="B1446" s="153" t="s">
        <v>3378</v>
      </c>
      <c r="C1446" s="357">
        <v>0</v>
      </c>
      <c r="D1446" s="357">
        <v>0</v>
      </c>
      <c r="E1446" s="357">
        <v>0</v>
      </c>
      <c r="F1446" s="357">
        <v>0</v>
      </c>
      <c r="G1446" s="153">
        <f t="shared" si="22"/>
        <v>17</v>
      </c>
    </row>
    <row r="1447" spans="1:7" hidden="1">
      <c r="A1447" s="346" t="s">
        <v>8750</v>
      </c>
      <c r="B1447" s="151" t="s">
        <v>3202</v>
      </c>
      <c r="C1447" s="347">
        <v>0</v>
      </c>
      <c r="D1447" s="347">
        <v>0</v>
      </c>
      <c r="E1447" s="347">
        <v>0</v>
      </c>
      <c r="F1447" s="347">
        <v>0</v>
      </c>
      <c r="G1447" s="151">
        <f t="shared" si="22"/>
        <v>13</v>
      </c>
    </row>
    <row r="1448" spans="1:7" hidden="1">
      <c r="A1448" s="356" t="s">
        <v>10185</v>
      </c>
      <c r="B1448" s="153" t="s">
        <v>3378</v>
      </c>
      <c r="C1448" s="357">
        <v>0</v>
      </c>
      <c r="D1448" s="357">
        <v>0</v>
      </c>
      <c r="E1448" s="357">
        <v>0</v>
      </c>
      <c r="F1448" s="357">
        <v>0</v>
      </c>
      <c r="G1448" s="153">
        <f t="shared" si="22"/>
        <v>17</v>
      </c>
    </row>
    <row r="1449" spans="1:7" hidden="1">
      <c r="A1449" s="346" t="s">
        <v>8751</v>
      </c>
      <c r="B1449" s="151" t="s">
        <v>8303</v>
      </c>
      <c r="C1449" s="347">
        <v>0</v>
      </c>
      <c r="D1449" s="347">
        <v>0</v>
      </c>
      <c r="E1449" s="347">
        <v>0</v>
      </c>
      <c r="F1449" s="347">
        <v>0</v>
      </c>
      <c r="G1449" s="151">
        <f t="shared" si="22"/>
        <v>13</v>
      </c>
    </row>
    <row r="1450" spans="1:7" hidden="1">
      <c r="A1450" s="356" t="s">
        <v>10186</v>
      </c>
      <c r="B1450" s="153" t="s">
        <v>3378</v>
      </c>
      <c r="C1450" s="357">
        <v>0</v>
      </c>
      <c r="D1450" s="357">
        <v>0</v>
      </c>
      <c r="E1450" s="357">
        <v>0</v>
      </c>
      <c r="F1450" s="357">
        <v>0</v>
      </c>
      <c r="G1450" s="153">
        <f t="shared" si="22"/>
        <v>17</v>
      </c>
    </row>
    <row r="1451" spans="1:7" hidden="1">
      <c r="A1451" s="346" t="s">
        <v>8752</v>
      </c>
      <c r="B1451" s="151" t="s">
        <v>8307</v>
      </c>
      <c r="C1451" s="347">
        <v>0</v>
      </c>
      <c r="D1451" s="347">
        <v>0</v>
      </c>
      <c r="E1451" s="347">
        <v>0</v>
      </c>
      <c r="F1451" s="347">
        <v>0</v>
      </c>
      <c r="G1451" s="151">
        <f t="shared" si="22"/>
        <v>13</v>
      </c>
    </row>
    <row r="1452" spans="1:7" hidden="1">
      <c r="A1452" s="356" t="s">
        <v>10187</v>
      </c>
      <c r="B1452" s="153" t="s">
        <v>3378</v>
      </c>
      <c r="C1452" s="357">
        <v>0</v>
      </c>
      <c r="D1452" s="357">
        <v>0</v>
      </c>
      <c r="E1452" s="357">
        <v>0</v>
      </c>
      <c r="F1452" s="357">
        <v>0</v>
      </c>
      <c r="G1452" s="153">
        <f t="shared" si="22"/>
        <v>17</v>
      </c>
    </row>
    <row r="1453" spans="1:7" hidden="1">
      <c r="A1453" s="346" t="s">
        <v>7553</v>
      </c>
      <c r="B1453" s="151" t="s">
        <v>3379</v>
      </c>
      <c r="C1453" s="347">
        <v>0</v>
      </c>
      <c r="D1453" s="347">
        <v>0</v>
      </c>
      <c r="E1453" s="347">
        <v>0</v>
      </c>
      <c r="F1453" s="347">
        <v>0</v>
      </c>
      <c r="G1453" s="151">
        <f t="shared" si="22"/>
        <v>9</v>
      </c>
    </row>
    <row r="1454" spans="1:7" hidden="1">
      <c r="A1454" s="346" t="s">
        <v>7957</v>
      </c>
      <c r="B1454" s="151" t="s">
        <v>777</v>
      </c>
      <c r="C1454" s="347">
        <v>0</v>
      </c>
      <c r="D1454" s="347">
        <v>0</v>
      </c>
      <c r="E1454" s="347">
        <v>0</v>
      </c>
      <c r="F1454" s="347">
        <v>0</v>
      </c>
      <c r="G1454" s="151">
        <f t="shared" si="22"/>
        <v>13</v>
      </c>
    </row>
    <row r="1455" spans="1:7" hidden="1">
      <c r="A1455" s="356" t="s">
        <v>4573</v>
      </c>
      <c r="B1455" s="153" t="s">
        <v>3379</v>
      </c>
      <c r="C1455" s="357">
        <v>0</v>
      </c>
      <c r="D1455" s="357">
        <v>0</v>
      </c>
      <c r="E1455" s="357">
        <v>0</v>
      </c>
      <c r="F1455" s="357">
        <v>0</v>
      </c>
      <c r="G1455" s="153">
        <f t="shared" si="22"/>
        <v>17</v>
      </c>
    </row>
    <row r="1456" spans="1:7" hidden="1">
      <c r="A1456" s="346" t="s">
        <v>7958</v>
      </c>
      <c r="B1456" s="151" t="s">
        <v>8303</v>
      </c>
      <c r="C1456" s="347">
        <v>0</v>
      </c>
      <c r="D1456" s="347">
        <v>0</v>
      </c>
      <c r="E1456" s="347">
        <v>0</v>
      </c>
      <c r="F1456" s="347">
        <v>0</v>
      </c>
      <c r="G1456" s="151">
        <f t="shared" si="22"/>
        <v>13</v>
      </c>
    </row>
    <row r="1457" spans="1:7" hidden="1">
      <c r="A1457" s="356" t="s">
        <v>10188</v>
      </c>
      <c r="B1457" s="153" t="s">
        <v>3379</v>
      </c>
      <c r="C1457" s="357">
        <v>0</v>
      </c>
      <c r="D1457" s="357">
        <v>0</v>
      </c>
      <c r="E1457" s="357">
        <v>0</v>
      </c>
      <c r="F1457" s="357">
        <v>0</v>
      </c>
      <c r="G1457" s="153">
        <f t="shared" si="22"/>
        <v>17</v>
      </c>
    </row>
    <row r="1458" spans="1:7" hidden="1">
      <c r="A1458" s="346" t="s">
        <v>8753</v>
      </c>
      <c r="B1458" s="151" t="s">
        <v>3202</v>
      </c>
      <c r="C1458" s="347">
        <v>0</v>
      </c>
      <c r="D1458" s="347">
        <v>0</v>
      </c>
      <c r="E1458" s="347">
        <v>0</v>
      </c>
      <c r="F1458" s="347">
        <v>0</v>
      </c>
      <c r="G1458" s="151">
        <f t="shared" si="22"/>
        <v>13</v>
      </c>
    </row>
    <row r="1459" spans="1:7" hidden="1">
      <c r="A1459" s="356" t="s">
        <v>10189</v>
      </c>
      <c r="B1459" s="153" t="s">
        <v>3379</v>
      </c>
      <c r="C1459" s="357">
        <v>0</v>
      </c>
      <c r="D1459" s="357">
        <v>0</v>
      </c>
      <c r="E1459" s="357">
        <v>0</v>
      </c>
      <c r="F1459" s="357">
        <v>0</v>
      </c>
      <c r="G1459" s="153">
        <f t="shared" si="22"/>
        <v>17</v>
      </c>
    </row>
    <row r="1460" spans="1:7" hidden="1">
      <c r="A1460" s="346" t="s">
        <v>8754</v>
      </c>
      <c r="B1460" s="151" t="s">
        <v>8303</v>
      </c>
      <c r="C1460" s="347">
        <v>0</v>
      </c>
      <c r="D1460" s="347">
        <v>0</v>
      </c>
      <c r="E1460" s="347">
        <v>0</v>
      </c>
      <c r="F1460" s="347">
        <v>0</v>
      </c>
      <c r="G1460" s="151">
        <f t="shared" si="22"/>
        <v>13</v>
      </c>
    </row>
    <row r="1461" spans="1:7" hidden="1">
      <c r="A1461" s="356" t="s">
        <v>10190</v>
      </c>
      <c r="B1461" s="153" t="s">
        <v>3379</v>
      </c>
      <c r="C1461" s="357">
        <v>0</v>
      </c>
      <c r="D1461" s="357">
        <v>0</v>
      </c>
      <c r="E1461" s="357">
        <v>0</v>
      </c>
      <c r="F1461" s="357">
        <v>0</v>
      </c>
      <c r="G1461" s="153">
        <f t="shared" si="22"/>
        <v>17</v>
      </c>
    </row>
    <row r="1462" spans="1:7" hidden="1">
      <c r="A1462" s="346" t="s">
        <v>8755</v>
      </c>
      <c r="B1462" s="151" t="s">
        <v>8307</v>
      </c>
      <c r="C1462" s="347">
        <v>0</v>
      </c>
      <c r="D1462" s="347">
        <v>0</v>
      </c>
      <c r="E1462" s="347">
        <v>0</v>
      </c>
      <c r="F1462" s="347">
        <v>0</v>
      </c>
      <c r="G1462" s="151">
        <f t="shared" si="22"/>
        <v>13</v>
      </c>
    </row>
    <row r="1463" spans="1:7" hidden="1">
      <c r="A1463" s="356" t="s">
        <v>10191</v>
      </c>
      <c r="B1463" s="153" t="s">
        <v>3379</v>
      </c>
      <c r="C1463" s="357">
        <v>0</v>
      </c>
      <c r="D1463" s="357">
        <v>0</v>
      </c>
      <c r="E1463" s="357">
        <v>0</v>
      </c>
      <c r="F1463" s="357">
        <v>0</v>
      </c>
      <c r="G1463" s="153">
        <f t="shared" si="22"/>
        <v>17</v>
      </c>
    </row>
    <row r="1464" spans="1:7" hidden="1">
      <c r="A1464" s="346" t="s">
        <v>2676</v>
      </c>
      <c r="B1464" s="151" t="s">
        <v>7554</v>
      </c>
      <c r="C1464" s="347">
        <v>0</v>
      </c>
      <c r="D1464" s="347">
        <v>0</v>
      </c>
      <c r="E1464" s="347">
        <v>0</v>
      </c>
      <c r="F1464" s="347">
        <v>0</v>
      </c>
      <c r="G1464" s="151">
        <f t="shared" si="22"/>
        <v>5</v>
      </c>
    </row>
    <row r="1465" spans="1:7" ht="45" hidden="1">
      <c r="A1465" s="346" t="s">
        <v>6703</v>
      </c>
      <c r="B1465" s="151" t="s">
        <v>8756</v>
      </c>
      <c r="C1465" s="347">
        <v>0</v>
      </c>
      <c r="D1465" s="347">
        <v>0</v>
      </c>
      <c r="E1465" s="347">
        <v>0</v>
      </c>
      <c r="F1465" s="347">
        <v>0</v>
      </c>
      <c r="G1465" s="151">
        <f t="shared" si="22"/>
        <v>9</v>
      </c>
    </row>
    <row r="1466" spans="1:7" hidden="1">
      <c r="A1466" s="346" t="s">
        <v>7959</v>
      </c>
      <c r="B1466" s="151" t="s">
        <v>777</v>
      </c>
      <c r="C1466" s="347">
        <v>0</v>
      </c>
      <c r="D1466" s="347">
        <v>0</v>
      </c>
      <c r="E1466" s="347">
        <v>0</v>
      </c>
      <c r="F1466" s="347">
        <v>0</v>
      </c>
      <c r="G1466" s="151">
        <f t="shared" si="22"/>
        <v>13</v>
      </c>
    </row>
    <row r="1467" spans="1:7" ht="45" hidden="1">
      <c r="A1467" s="356" t="s">
        <v>4581</v>
      </c>
      <c r="B1467" s="153" t="s">
        <v>8756</v>
      </c>
      <c r="C1467" s="357">
        <v>0</v>
      </c>
      <c r="D1467" s="357">
        <v>0</v>
      </c>
      <c r="E1467" s="357">
        <v>0</v>
      </c>
      <c r="F1467" s="357">
        <v>0</v>
      </c>
      <c r="G1467" s="153">
        <f t="shared" si="22"/>
        <v>17</v>
      </c>
    </row>
    <row r="1468" spans="1:7" hidden="1">
      <c r="A1468" s="346" t="s">
        <v>6704</v>
      </c>
      <c r="B1468" s="151" t="s">
        <v>8303</v>
      </c>
      <c r="C1468" s="347">
        <v>0</v>
      </c>
      <c r="D1468" s="347">
        <v>0</v>
      </c>
      <c r="E1468" s="347">
        <v>0</v>
      </c>
      <c r="F1468" s="347">
        <v>0</v>
      </c>
      <c r="G1468" s="151">
        <f t="shared" si="22"/>
        <v>13</v>
      </c>
    </row>
    <row r="1469" spans="1:7" ht="45" hidden="1">
      <c r="A1469" s="356" t="s">
        <v>8291</v>
      </c>
      <c r="B1469" s="153" t="s">
        <v>8756</v>
      </c>
      <c r="C1469" s="357">
        <v>0</v>
      </c>
      <c r="D1469" s="357">
        <v>0</v>
      </c>
      <c r="E1469" s="357">
        <v>0</v>
      </c>
      <c r="F1469" s="357">
        <v>0</v>
      </c>
      <c r="G1469" s="153">
        <f t="shared" si="22"/>
        <v>17</v>
      </c>
    </row>
    <row r="1470" spans="1:7" hidden="1">
      <c r="A1470" s="346" t="s">
        <v>7960</v>
      </c>
      <c r="B1470" s="151" t="s">
        <v>3202</v>
      </c>
      <c r="C1470" s="347">
        <v>0</v>
      </c>
      <c r="D1470" s="347">
        <v>0</v>
      </c>
      <c r="E1470" s="347">
        <v>0</v>
      </c>
      <c r="F1470" s="347">
        <v>0</v>
      </c>
      <c r="G1470" s="151">
        <f t="shared" si="22"/>
        <v>13</v>
      </c>
    </row>
    <row r="1471" spans="1:7" ht="45" hidden="1">
      <c r="A1471" s="356" t="s">
        <v>10192</v>
      </c>
      <c r="B1471" s="153" t="s">
        <v>8756</v>
      </c>
      <c r="C1471" s="357">
        <v>0</v>
      </c>
      <c r="D1471" s="357">
        <v>0</v>
      </c>
      <c r="E1471" s="357">
        <v>0</v>
      </c>
      <c r="F1471" s="357">
        <v>0</v>
      </c>
      <c r="G1471" s="153">
        <f t="shared" si="22"/>
        <v>17</v>
      </c>
    </row>
    <row r="1472" spans="1:7" hidden="1">
      <c r="A1472" s="346" t="s">
        <v>8757</v>
      </c>
      <c r="B1472" s="151" t="s">
        <v>8303</v>
      </c>
      <c r="C1472" s="347">
        <v>0</v>
      </c>
      <c r="D1472" s="347">
        <v>0</v>
      </c>
      <c r="E1472" s="347">
        <v>0</v>
      </c>
      <c r="F1472" s="347">
        <v>0</v>
      </c>
      <c r="G1472" s="151">
        <f t="shared" si="22"/>
        <v>13</v>
      </c>
    </row>
    <row r="1473" spans="1:7" ht="45" hidden="1">
      <c r="A1473" s="356" t="s">
        <v>10193</v>
      </c>
      <c r="B1473" s="153" t="s">
        <v>8756</v>
      </c>
      <c r="C1473" s="357">
        <v>0</v>
      </c>
      <c r="D1473" s="357">
        <v>0</v>
      </c>
      <c r="E1473" s="357">
        <v>0</v>
      </c>
      <c r="F1473" s="357">
        <v>0</v>
      </c>
      <c r="G1473" s="153">
        <f t="shared" si="22"/>
        <v>17</v>
      </c>
    </row>
    <row r="1474" spans="1:7" hidden="1">
      <c r="A1474" s="346" t="s">
        <v>8758</v>
      </c>
      <c r="B1474" s="151" t="s">
        <v>8307</v>
      </c>
      <c r="C1474" s="347">
        <v>0</v>
      </c>
      <c r="D1474" s="347">
        <v>0</v>
      </c>
      <c r="E1474" s="347">
        <v>0</v>
      </c>
      <c r="F1474" s="347">
        <v>0</v>
      </c>
      <c r="G1474" s="151">
        <f t="shared" si="22"/>
        <v>13</v>
      </c>
    </row>
    <row r="1475" spans="1:7" ht="45" hidden="1">
      <c r="A1475" s="356" t="s">
        <v>10194</v>
      </c>
      <c r="B1475" s="153" t="s">
        <v>8756</v>
      </c>
      <c r="C1475" s="357">
        <v>0</v>
      </c>
      <c r="D1475" s="357">
        <v>0</v>
      </c>
      <c r="E1475" s="357">
        <v>0</v>
      </c>
      <c r="F1475" s="357">
        <v>0</v>
      </c>
      <c r="G1475" s="153">
        <f t="shared" si="22"/>
        <v>17</v>
      </c>
    </row>
    <row r="1476" spans="1:7" ht="45" hidden="1">
      <c r="A1476" s="346" t="s">
        <v>7555</v>
      </c>
      <c r="B1476" s="151" t="s">
        <v>3381</v>
      </c>
      <c r="C1476" s="347">
        <v>0</v>
      </c>
      <c r="D1476" s="347">
        <v>0</v>
      </c>
      <c r="E1476" s="347">
        <v>0</v>
      </c>
      <c r="F1476" s="347">
        <v>0</v>
      </c>
      <c r="G1476" s="151">
        <f t="shared" si="22"/>
        <v>9</v>
      </c>
    </row>
    <row r="1477" spans="1:7" hidden="1">
      <c r="A1477" s="346" t="s">
        <v>7961</v>
      </c>
      <c r="B1477" s="151" t="s">
        <v>777</v>
      </c>
      <c r="C1477" s="347">
        <v>0</v>
      </c>
      <c r="D1477" s="347">
        <v>0</v>
      </c>
      <c r="E1477" s="347">
        <v>0</v>
      </c>
      <c r="F1477" s="347">
        <v>0</v>
      </c>
      <c r="G1477" s="151">
        <f t="shared" si="22"/>
        <v>13</v>
      </c>
    </row>
    <row r="1478" spans="1:7" ht="45" hidden="1">
      <c r="A1478" s="356" t="s">
        <v>4589</v>
      </c>
      <c r="B1478" s="153" t="s">
        <v>3381</v>
      </c>
      <c r="C1478" s="357">
        <v>0</v>
      </c>
      <c r="D1478" s="357">
        <v>0</v>
      </c>
      <c r="E1478" s="357">
        <v>0</v>
      </c>
      <c r="F1478" s="357">
        <v>0</v>
      </c>
      <c r="G1478" s="153">
        <f t="shared" si="22"/>
        <v>17</v>
      </c>
    </row>
    <row r="1479" spans="1:7" hidden="1">
      <c r="A1479" s="346" t="s">
        <v>8759</v>
      </c>
      <c r="B1479" s="151" t="s">
        <v>8303</v>
      </c>
      <c r="C1479" s="347">
        <v>0</v>
      </c>
      <c r="D1479" s="347">
        <v>0</v>
      </c>
      <c r="E1479" s="347">
        <v>0</v>
      </c>
      <c r="F1479" s="347">
        <v>0</v>
      </c>
      <c r="G1479" s="151">
        <f t="shared" si="22"/>
        <v>13</v>
      </c>
    </row>
    <row r="1480" spans="1:7" ht="45" hidden="1">
      <c r="A1480" s="356" t="s">
        <v>10195</v>
      </c>
      <c r="B1480" s="153" t="s">
        <v>3381</v>
      </c>
      <c r="C1480" s="357">
        <v>0</v>
      </c>
      <c r="D1480" s="357">
        <v>0</v>
      </c>
      <c r="E1480" s="357">
        <v>0</v>
      </c>
      <c r="F1480" s="357">
        <v>0</v>
      </c>
      <c r="G1480" s="153">
        <f t="shared" si="22"/>
        <v>17</v>
      </c>
    </row>
    <row r="1481" spans="1:7" hidden="1">
      <c r="A1481" s="346" t="s">
        <v>8760</v>
      </c>
      <c r="B1481" s="151" t="s">
        <v>3202</v>
      </c>
      <c r="C1481" s="347">
        <v>0</v>
      </c>
      <c r="D1481" s="347">
        <v>0</v>
      </c>
      <c r="E1481" s="347">
        <v>0</v>
      </c>
      <c r="F1481" s="347">
        <v>0</v>
      </c>
      <c r="G1481" s="151">
        <f t="shared" ref="G1481:G1544" si="23">LEN(A1481)</f>
        <v>13</v>
      </c>
    </row>
    <row r="1482" spans="1:7" ht="45" hidden="1">
      <c r="A1482" s="356" t="s">
        <v>10196</v>
      </c>
      <c r="B1482" s="153" t="s">
        <v>3381</v>
      </c>
      <c r="C1482" s="357">
        <v>0</v>
      </c>
      <c r="D1482" s="357">
        <v>0</v>
      </c>
      <c r="E1482" s="357">
        <v>0</v>
      </c>
      <c r="F1482" s="357">
        <v>0</v>
      </c>
      <c r="G1482" s="153">
        <f t="shared" si="23"/>
        <v>17</v>
      </c>
    </row>
    <row r="1483" spans="1:7" hidden="1">
      <c r="A1483" s="346" t="s">
        <v>8761</v>
      </c>
      <c r="B1483" s="151" t="s">
        <v>8303</v>
      </c>
      <c r="C1483" s="347">
        <v>0</v>
      </c>
      <c r="D1483" s="347">
        <v>0</v>
      </c>
      <c r="E1483" s="347">
        <v>0</v>
      </c>
      <c r="F1483" s="347">
        <v>0</v>
      </c>
      <c r="G1483" s="151">
        <f t="shared" si="23"/>
        <v>13</v>
      </c>
    </row>
    <row r="1484" spans="1:7" ht="45" hidden="1">
      <c r="A1484" s="356" t="s">
        <v>10197</v>
      </c>
      <c r="B1484" s="153" t="s">
        <v>3381</v>
      </c>
      <c r="C1484" s="357">
        <v>0</v>
      </c>
      <c r="D1484" s="357">
        <v>0</v>
      </c>
      <c r="E1484" s="357">
        <v>0</v>
      </c>
      <c r="F1484" s="357">
        <v>0</v>
      </c>
      <c r="G1484" s="153">
        <f t="shared" si="23"/>
        <v>17</v>
      </c>
    </row>
    <row r="1485" spans="1:7" hidden="1">
      <c r="A1485" s="346" t="s">
        <v>8762</v>
      </c>
      <c r="B1485" s="151" t="s">
        <v>8307</v>
      </c>
      <c r="C1485" s="347">
        <v>0</v>
      </c>
      <c r="D1485" s="347">
        <v>0</v>
      </c>
      <c r="E1485" s="347">
        <v>0</v>
      </c>
      <c r="F1485" s="347">
        <v>0</v>
      </c>
      <c r="G1485" s="151">
        <f t="shared" si="23"/>
        <v>13</v>
      </c>
    </row>
    <row r="1486" spans="1:7" ht="45" hidden="1">
      <c r="A1486" s="356" t="s">
        <v>10198</v>
      </c>
      <c r="B1486" s="153" t="s">
        <v>3381</v>
      </c>
      <c r="C1486" s="357">
        <v>0</v>
      </c>
      <c r="D1486" s="357">
        <v>0</v>
      </c>
      <c r="E1486" s="357">
        <v>0</v>
      </c>
      <c r="F1486" s="357">
        <v>0</v>
      </c>
      <c r="G1486" s="153">
        <f t="shared" si="23"/>
        <v>17</v>
      </c>
    </row>
    <row r="1487" spans="1:7" ht="30" hidden="1">
      <c r="A1487" s="346" t="s">
        <v>7556</v>
      </c>
      <c r="B1487" s="151" t="s">
        <v>3382</v>
      </c>
      <c r="C1487" s="347">
        <v>0</v>
      </c>
      <c r="D1487" s="347">
        <v>0</v>
      </c>
      <c r="E1487" s="347">
        <v>0</v>
      </c>
      <c r="F1487" s="347">
        <v>0</v>
      </c>
      <c r="G1487" s="151">
        <f t="shared" si="23"/>
        <v>9</v>
      </c>
    </row>
    <row r="1488" spans="1:7" hidden="1">
      <c r="A1488" s="346" t="s">
        <v>7962</v>
      </c>
      <c r="B1488" s="151" t="s">
        <v>777</v>
      </c>
      <c r="C1488" s="347">
        <v>0</v>
      </c>
      <c r="D1488" s="347">
        <v>0</v>
      </c>
      <c r="E1488" s="347">
        <v>0</v>
      </c>
      <c r="F1488" s="347">
        <v>0</v>
      </c>
      <c r="G1488" s="151">
        <f t="shared" si="23"/>
        <v>13</v>
      </c>
    </row>
    <row r="1489" spans="1:7" ht="30" hidden="1">
      <c r="A1489" s="356" t="s">
        <v>4597</v>
      </c>
      <c r="B1489" s="153" t="s">
        <v>3382</v>
      </c>
      <c r="C1489" s="357">
        <v>0</v>
      </c>
      <c r="D1489" s="357">
        <v>0</v>
      </c>
      <c r="E1489" s="357">
        <v>0</v>
      </c>
      <c r="F1489" s="357">
        <v>0</v>
      </c>
      <c r="G1489" s="153">
        <f t="shared" si="23"/>
        <v>17</v>
      </c>
    </row>
    <row r="1490" spans="1:7" hidden="1">
      <c r="A1490" s="346" t="s">
        <v>8763</v>
      </c>
      <c r="B1490" s="151" t="s">
        <v>8303</v>
      </c>
      <c r="C1490" s="347">
        <v>0</v>
      </c>
      <c r="D1490" s="347">
        <v>0</v>
      </c>
      <c r="E1490" s="347">
        <v>0</v>
      </c>
      <c r="F1490" s="347">
        <v>0</v>
      </c>
      <c r="G1490" s="151">
        <f t="shared" si="23"/>
        <v>13</v>
      </c>
    </row>
    <row r="1491" spans="1:7" ht="30" hidden="1">
      <c r="A1491" s="356" t="s">
        <v>10199</v>
      </c>
      <c r="B1491" s="153" t="s">
        <v>3382</v>
      </c>
      <c r="C1491" s="357">
        <v>0</v>
      </c>
      <c r="D1491" s="357">
        <v>0</v>
      </c>
      <c r="E1491" s="357">
        <v>0</v>
      </c>
      <c r="F1491" s="357">
        <v>0</v>
      </c>
      <c r="G1491" s="153">
        <f t="shared" si="23"/>
        <v>17</v>
      </c>
    </row>
    <row r="1492" spans="1:7" hidden="1">
      <c r="A1492" s="346" t="s">
        <v>8764</v>
      </c>
      <c r="B1492" s="151" t="s">
        <v>3202</v>
      </c>
      <c r="C1492" s="347">
        <v>0</v>
      </c>
      <c r="D1492" s="347">
        <v>0</v>
      </c>
      <c r="E1492" s="347">
        <v>0</v>
      </c>
      <c r="F1492" s="347">
        <v>0</v>
      </c>
      <c r="G1492" s="151">
        <f t="shared" si="23"/>
        <v>13</v>
      </c>
    </row>
    <row r="1493" spans="1:7" ht="30" hidden="1">
      <c r="A1493" s="356" t="s">
        <v>10200</v>
      </c>
      <c r="B1493" s="153" t="s">
        <v>3382</v>
      </c>
      <c r="C1493" s="357">
        <v>0</v>
      </c>
      <c r="D1493" s="357">
        <v>0</v>
      </c>
      <c r="E1493" s="357">
        <v>0</v>
      </c>
      <c r="F1493" s="357">
        <v>0</v>
      </c>
      <c r="G1493" s="153">
        <f t="shared" si="23"/>
        <v>17</v>
      </c>
    </row>
    <row r="1494" spans="1:7" hidden="1">
      <c r="A1494" s="346" t="s">
        <v>8765</v>
      </c>
      <c r="B1494" s="151" t="s">
        <v>8303</v>
      </c>
      <c r="C1494" s="347">
        <v>0</v>
      </c>
      <c r="D1494" s="347">
        <v>0</v>
      </c>
      <c r="E1494" s="347">
        <v>0</v>
      </c>
      <c r="F1494" s="347">
        <v>0</v>
      </c>
      <c r="G1494" s="151">
        <f t="shared" si="23"/>
        <v>13</v>
      </c>
    </row>
    <row r="1495" spans="1:7" ht="30" hidden="1">
      <c r="A1495" s="356" t="s">
        <v>10201</v>
      </c>
      <c r="B1495" s="153" t="s">
        <v>3382</v>
      </c>
      <c r="C1495" s="357">
        <v>0</v>
      </c>
      <c r="D1495" s="357">
        <v>0</v>
      </c>
      <c r="E1495" s="357">
        <v>0</v>
      </c>
      <c r="F1495" s="357">
        <v>0</v>
      </c>
      <c r="G1495" s="153">
        <f t="shared" si="23"/>
        <v>17</v>
      </c>
    </row>
    <row r="1496" spans="1:7" hidden="1">
      <c r="A1496" s="346" t="s">
        <v>8766</v>
      </c>
      <c r="B1496" s="151" t="s">
        <v>8307</v>
      </c>
      <c r="C1496" s="347">
        <v>0</v>
      </c>
      <c r="D1496" s="347">
        <v>0</v>
      </c>
      <c r="E1496" s="347">
        <v>0</v>
      </c>
      <c r="F1496" s="347">
        <v>0</v>
      </c>
      <c r="G1496" s="151">
        <f t="shared" si="23"/>
        <v>13</v>
      </c>
    </row>
    <row r="1497" spans="1:7" ht="30" hidden="1">
      <c r="A1497" s="356" t="s">
        <v>10202</v>
      </c>
      <c r="B1497" s="153" t="s">
        <v>3382</v>
      </c>
      <c r="C1497" s="357">
        <v>0</v>
      </c>
      <c r="D1497" s="357">
        <v>0</v>
      </c>
      <c r="E1497" s="357">
        <v>0</v>
      </c>
      <c r="F1497" s="357">
        <v>0</v>
      </c>
      <c r="G1497" s="153">
        <f t="shared" si="23"/>
        <v>17</v>
      </c>
    </row>
    <row r="1498" spans="1:7" hidden="1">
      <c r="A1498" s="346" t="s">
        <v>7557</v>
      </c>
      <c r="B1498" s="151" t="s">
        <v>3383</v>
      </c>
      <c r="C1498" s="347">
        <v>0</v>
      </c>
      <c r="D1498" s="347">
        <v>0</v>
      </c>
      <c r="E1498" s="347">
        <v>0</v>
      </c>
      <c r="F1498" s="347">
        <v>0</v>
      </c>
      <c r="G1498" s="151">
        <f t="shared" si="23"/>
        <v>9</v>
      </c>
    </row>
    <row r="1499" spans="1:7" hidden="1">
      <c r="A1499" s="346" t="s">
        <v>7963</v>
      </c>
      <c r="B1499" s="151" t="s">
        <v>777</v>
      </c>
      <c r="C1499" s="347">
        <v>0</v>
      </c>
      <c r="D1499" s="347">
        <v>0</v>
      </c>
      <c r="E1499" s="347">
        <v>0</v>
      </c>
      <c r="F1499" s="347">
        <v>0</v>
      </c>
      <c r="G1499" s="151">
        <f t="shared" si="23"/>
        <v>13</v>
      </c>
    </row>
    <row r="1500" spans="1:7" hidden="1">
      <c r="A1500" s="356" t="s">
        <v>4605</v>
      </c>
      <c r="B1500" s="153" t="s">
        <v>3383</v>
      </c>
      <c r="C1500" s="357">
        <v>0</v>
      </c>
      <c r="D1500" s="357">
        <v>0</v>
      </c>
      <c r="E1500" s="357">
        <v>0</v>
      </c>
      <c r="F1500" s="357">
        <v>0</v>
      </c>
      <c r="G1500" s="153">
        <f t="shared" si="23"/>
        <v>17</v>
      </c>
    </row>
    <row r="1501" spans="1:7" hidden="1">
      <c r="A1501" s="346" t="s">
        <v>8767</v>
      </c>
      <c r="B1501" s="151" t="s">
        <v>8303</v>
      </c>
      <c r="C1501" s="347">
        <v>0</v>
      </c>
      <c r="D1501" s="347">
        <v>0</v>
      </c>
      <c r="E1501" s="347">
        <v>0</v>
      </c>
      <c r="F1501" s="347">
        <v>0</v>
      </c>
      <c r="G1501" s="151">
        <f t="shared" si="23"/>
        <v>13</v>
      </c>
    </row>
    <row r="1502" spans="1:7" hidden="1">
      <c r="A1502" s="356" t="s">
        <v>10203</v>
      </c>
      <c r="B1502" s="153" t="s">
        <v>3383</v>
      </c>
      <c r="C1502" s="357">
        <v>0</v>
      </c>
      <c r="D1502" s="357">
        <v>0</v>
      </c>
      <c r="E1502" s="357">
        <v>0</v>
      </c>
      <c r="F1502" s="357">
        <v>0</v>
      </c>
      <c r="G1502" s="153">
        <f t="shared" si="23"/>
        <v>17</v>
      </c>
    </row>
    <row r="1503" spans="1:7" hidden="1">
      <c r="A1503" s="346" t="s">
        <v>8768</v>
      </c>
      <c r="B1503" s="151" t="s">
        <v>3202</v>
      </c>
      <c r="C1503" s="347">
        <v>0</v>
      </c>
      <c r="D1503" s="347">
        <v>0</v>
      </c>
      <c r="E1503" s="347">
        <v>0</v>
      </c>
      <c r="F1503" s="347">
        <v>0</v>
      </c>
      <c r="G1503" s="151">
        <f t="shared" si="23"/>
        <v>13</v>
      </c>
    </row>
    <row r="1504" spans="1:7" hidden="1">
      <c r="A1504" s="356" t="s">
        <v>10204</v>
      </c>
      <c r="B1504" s="153" t="s">
        <v>3383</v>
      </c>
      <c r="C1504" s="357">
        <v>0</v>
      </c>
      <c r="D1504" s="357">
        <v>0</v>
      </c>
      <c r="E1504" s="357">
        <v>0</v>
      </c>
      <c r="F1504" s="357">
        <v>0</v>
      </c>
      <c r="G1504" s="153">
        <f t="shared" si="23"/>
        <v>17</v>
      </c>
    </row>
    <row r="1505" spans="1:7" hidden="1">
      <c r="A1505" s="346" t="s">
        <v>8769</v>
      </c>
      <c r="B1505" s="151" t="s">
        <v>8303</v>
      </c>
      <c r="C1505" s="347">
        <v>0</v>
      </c>
      <c r="D1505" s="347">
        <v>0</v>
      </c>
      <c r="E1505" s="347">
        <v>0</v>
      </c>
      <c r="F1505" s="347">
        <v>0</v>
      </c>
      <c r="G1505" s="151">
        <f t="shared" si="23"/>
        <v>13</v>
      </c>
    </row>
    <row r="1506" spans="1:7" hidden="1">
      <c r="A1506" s="356" t="s">
        <v>10205</v>
      </c>
      <c r="B1506" s="153" t="s">
        <v>3383</v>
      </c>
      <c r="C1506" s="357">
        <v>0</v>
      </c>
      <c r="D1506" s="357">
        <v>0</v>
      </c>
      <c r="E1506" s="357">
        <v>0</v>
      </c>
      <c r="F1506" s="357">
        <v>0</v>
      </c>
      <c r="G1506" s="153">
        <f t="shared" si="23"/>
        <v>17</v>
      </c>
    </row>
    <row r="1507" spans="1:7" hidden="1">
      <c r="A1507" s="346" t="s">
        <v>8770</v>
      </c>
      <c r="B1507" s="151" t="s">
        <v>8307</v>
      </c>
      <c r="C1507" s="347">
        <v>0</v>
      </c>
      <c r="D1507" s="347">
        <v>0</v>
      </c>
      <c r="E1507" s="347">
        <v>0</v>
      </c>
      <c r="F1507" s="347">
        <v>0</v>
      </c>
      <c r="G1507" s="151">
        <f t="shared" si="23"/>
        <v>13</v>
      </c>
    </row>
    <row r="1508" spans="1:7" hidden="1">
      <c r="A1508" s="356" t="s">
        <v>10206</v>
      </c>
      <c r="B1508" s="153" t="s">
        <v>3383</v>
      </c>
      <c r="C1508" s="357">
        <v>0</v>
      </c>
      <c r="D1508" s="357">
        <v>0</v>
      </c>
      <c r="E1508" s="357">
        <v>0</v>
      </c>
      <c r="F1508" s="357">
        <v>0</v>
      </c>
      <c r="G1508" s="153">
        <f t="shared" si="23"/>
        <v>17</v>
      </c>
    </row>
    <row r="1509" spans="1:7" ht="30" hidden="1">
      <c r="A1509" s="346" t="s">
        <v>6705</v>
      </c>
      <c r="B1509" s="151" t="s">
        <v>3384</v>
      </c>
      <c r="C1509" s="347">
        <v>0</v>
      </c>
      <c r="D1509" s="347">
        <v>0</v>
      </c>
      <c r="E1509" s="347">
        <v>0</v>
      </c>
      <c r="F1509" s="347">
        <v>0</v>
      </c>
      <c r="G1509" s="151">
        <f t="shared" si="23"/>
        <v>9</v>
      </c>
    </row>
    <row r="1510" spans="1:7" hidden="1">
      <c r="A1510" s="346" t="s">
        <v>6623</v>
      </c>
      <c r="B1510" s="151" t="s">
        <v>777</v>
      </c>
      <c r="C1510" s="347">
        <v>0</v>
      </c>
      <c r="D1510" s="347">
        <v>0</v>
      </c>
      <c r="E1510" s="347">
        <v>0</v>
      </c>
      <c r="F1510" s="347">
        <v>0</v>
      </c>
      <c r="G1510" s="151">
        <f t="shared" si="23"/>
        <v>13</v>
      </c>
    </row>
    <row r="1511" spans="1:7" ht="30" hidden="1">
      <c r="A1511" s="356" t="s">
        <v>4613</v>
      </c>
      <c r="B1511" s="153" t="s">
        <v>3384</v>
      </c>
      <c r="C1511" s="357">
        <v>0</v>
      </c>
      <c r="D1511" s="357">
        <v>0</v>
      </c>
      <c r="E1511" s="357">
        <v>0</v>
      </c>
      <c r="F1511" s="357">
        <v>0</v>
      </c>
      <c r="G1511" s="153">
        <f t="shared" si="23"/>
        <v>17</v>
      </c>
    </row>
    <row r="1512" spans="1:7" hidden="1">
      <c r="A1512" s="346" t="s">
        <v>8771</v>
      </c>
      <c r="B1512" s="151" t="s">
        <v>8303</v>
      </c>
      <c r="C1512" s="347">
        <v>0</v>
      </c>
      <c r="D1512" s="347">
        <v>0</v>
      </c>
      <c r="E1512" s="347">
        <v>0</v>
      </c>
      <c r="F1512" s="347">
        <v>0</v>
      </c>
      <c r="G1512" s="151">
        <f t="shared" si="23"/>
        <v>13</v>
      </c>
    </row>
    <row r="1513" spans="1:7" ht="30" hidden="1">
      <c r="A1513" s="356" t="s">
        <v>10207</v>
      </c>
      <c r="B1513" s="153" t="s">
        <v>3384</v>
      </c>
      <c r="C1513" s="357">
        <v>0</v>
      </c>
      <c r="D1513" s="357">
        <v>0</v>
      </c>
      <c r="E1513" s="357">
        <v>0</v>
      </c>
      <c r="F1513" s="357">
        <v>0</v>
      </c>
      <c r="G1513" s="153">
        <f t="shared" si="23"/>
        <v>17</v>
      </c>
    </row>
    <row r="1514" spans="1:7" hidden="1">
      <c r="A1514" s="346" t="s">
        <v>8772</v>
      </c>
      <c r="B1514" s="151" t="s">
        <v>3202</v>
      </c>
      <c r="C1514" s="347">
        <v>0</v>
      </c>
      <c r="D1514" s="347">
        <v>0</v>
      </c>
      <c r="E1514" s="347">
        <v>0</v>
      </c>
      <c r="F1514" s="347">
        <v>0</v>
      </c>
      <c r="G1514" s="151">
        <f t="shared" si="23"/>
        <v>13</v>
      </c>
    </row>
    <row r="1515" spans="1:7" ht="30" hidden="1">
      <c r="A1515" s="356" t="s">
        <v>10208</v>
      </c>
      <c r="B1515" s="153" t="s">
        <v>3384</v>
      </c>
      <c r="C1515" s="357">
        <v>0</v>
      </c>
      <c r="D1515" s="357">
        <v>0</v>
      </c>
      <c r="E1515" s="357">
        <v>0</v>
      </c>
      <c r="F1515" s="357">
        <v>0</v>
      </c>
      <c r="G1515" s="153">
        <f t="shared" si="23"/>
        <v>17</v>
      </c>
    </row>
    <row r="1516" spans="1:7" hidden="1">
      <c r="A1516" s="346" t="s">
        <v>8773</v>
      </c>
      <c r="B1516" s="151" t="s">
        <v>8303</v>
      </c>
      <c r="C1516" s="347">
        <v>0</v>
      </c>
      <c r="D1516" s="347">
        <v>0</v>
      </c>
      <c r="E1516" s="347">
        <v>0</v>
      </c>
      <c r="F1516" s="347">
        <v>0</v>
      </c>
      <c r="G1516" s="151">
        <f t="shared" si="23"/>
        <v>13</v>
      </c>
    </row>
    <row r="1517" spans="1:7" ht="30" hidden="1">
      <c r="A1517" s="356" t="s">
        <v>10209</v>
      </c>
      <c r="B1517" s="153" t="s">
        <v>3384</v>
      </c>
      <c r="C1517" s="357">
        <v>0</v>
      </c>
      <c r="D1517" s="357">
        <v>0</v>
      </c>
      <c r="E1517" s="357">
        <v>0</v>
      </c>
      <c r="F1517" s="357">
        <v>0</v>
      </c>
      <c r="G1517" s="153">
        <f t="shared" si="23"/>
        <v>17</v>
      </c>
    </row>
    <row r="1518" spans="1:7" hidden="1">
      <c r="A1518" s="346" t="s">
        <v>8774</v>
      </c>
      <c r="B1518" s="151" t="s">
        <v>8307</v>
      </c>
      <c r="C1518" s="347">
        <v>0</v>
      </c>
      <c r="D1518" s="347">
        <v>0</v>
      </c>
      <c r="E1518" s="347">
        <v>0</v>
      </c>
      <c r="F1518" s="347">
        <v>0</v>
      </c>
      <c r="G1518" s="151">
        <f t="shared" si="23"/>
        <v>13</v>
      </c>
    </row>
    <row r="1519" spans="1:7" ht="30" hidden="1">
      <c r="A1519" s="356" t="s">
        <v>10210</v>
      </c>
      <c r="B1519" s="153" t="s">
        <v>3384</v>
      </c>
      <c r="C1519" s="357">
        <v>0</v>
      </c>
      <c r="D1519" s="357">
        <v>0</v>
      </c>
      <c r="E1519" s="357">
        <v>0</v>
      </c>
      <c r="F1519" s="357">
        <v>0</v>
      </c>
      <c r="G1519" s="153">
        <f t="shared" si="23"/>
        <v>17</v>
      </c>
    </row>
    <row r="1520" spans="1:7" ht="30" hidden="1">
      <c r="A1520" s="346" t="s">
        <v>7558</v>
      </c>
      <c r="B1520" s="151" t="s">
        <v>3385</v>
      </c>
      <c r="C1520" s="347">
        <v>0</v>
      </c>
      <c r="D1520" s="347">
        <v>0</v>
      </c>
      <c r="E1520" s="347">
        <v>0</v>
      </c>
      <c r="F1520" s="347">
        <v>0</v>
      </c>
      <c r="G1520" s="151">
        <f t="shared" si="23"/>
        <v>9</v>
      </c>
    </row>
    <row r="1521" spans="1:7" hidden="1">
      <c r="A1521" s="346" t="s">
        <v>7964</v>
      </c>
      <c r="B1521" s="151" t="s">
        <v>777</v>
      </c>
      <c r="C1521" s="347">
        <v>0</v>
      </c>
      <c r="D1521" s="347">
        <v>0</v>
      </c>
      <c r="E1521" s="347">
        <v>0</v>
      </c>
      <c r="F1521" s="347">
        <v>0</v>
      </c>
      <c r="G1521" s="151">
        <f t="shared" si="23"/>
        <v>13</v>
      </c>
    </row>
    <row r="1522" spans="1:7" ht="30" hidden="1">
      <c r="A1522" s="356" t="s">
        <v>4621</v>
      </c>
      <c r="B1522" s="153" t="s">
        <v>3385</v>
      </c>
      <c r="C1522" s="357">
        <v>0</v>
      </c>
      <c r="D1522" s="357">
        <v>0</v>
      </c>
      <c r="E1522" s="357">
        <v>0</v>
      </c>
      <c r="F1522" s="357">
        <v>0</v>
      </c>
      <c r="G1522" s="153">
        <f t="shared" si="23"/>
        <v>17</v>
      </c>
    </row>
    <row r="1523" spans="1:7" hidden="1">
      <c r="A1523" s="346" t="s">
        <v>8775</v>
      </c>
      <c r="B1523" s="151" t="s">
        <v>8303</v>
      </c>
      <c r="C1523" s="347">
        <v>0</v>
      </c>
      <c r="D1523" s="347">
        <v>0</v>
      </c>
      <c r="E1523" s="347">
        <v>0</v>
      </c>
      <c r="F1523" s="347">
        <v>0</v>
      </c>
      <c r="G1523" s="151">
        <f t="shared" si="23"/>
        <v>13</v>
      </c>
    </row>
    <row r="1524" spans="1:7" ht="30" hidden="1">
      <c r="A1524" s="356" t="s">
        <v>10211</v>
      </c>
      <c r="B1524" s="153" t="s">
        <v>3385</v>
      </c>
      <c r="C1524" s="357">
        <v>0</v>
      </c>
      <c r="D1524" s="357">
        <v>0</v>
      </c>
      <c r="E1524" s="357">
        <v>0</v>
      </c>
      <c r="F1524" s="357">
        <v>0</v>
      </c>
      <c r="G1524" s="153">
        <f t="shared" si="23"/>
        <v>17</v>
      </c>
    </row>
    <row r="1525" spans="1:7" hidden="1">
      <c r="A1525" s="346" t="s">
        <v>8776</v>
      </c>
      <c r="B1525" s="151" t="s">
        <v>3202</v>
      </c>
      <c r="C1525" s="347">
        <v>0</v>
      </c>
      <c r="D1525" s="347">
        <v>0</v>
      </c>
      <c r="E1525" s="347">
        <v>0</v>
      </c>
      <c r="F1525" s="347">
        <v>0</v>
      </c>
      <c r="G1525" s="151">
        <f t="shared" si="23"/>
        <v>13</v>
      </c>
    </row>
    <row r="1526" spans="1:7" ht="30" hidden="1">
      <c r="A1526" s="356" t="s">
        <v>10212</v>
      </c>
      <c r="B1526" s="153" t="s">
        <v>3385</v>
      </c>
      <c r="C1526" s="357">
        <v>0</v>
      </c>
      <c r="D1526" s="357">
        <v>0</v>
      </c>
      <c r="E1526" s="357">
        <v>0</v>
      </c>
      <c r="F1526" s="357">
        <v>0</v>
      </c>
      <c r="G1526" s="153">
        <f t="shared" si="23"/>
        <v>17</v>
      </c>
    </row>
    <row r="1527" spans="1:7" hidden="1">
      <c r="A1527" s="346" t="s">
        <v>8777</v>
      </c>
      <c r="B1527" s="151" t="s">
        <v>8303</v>
      </c>
      <c r="C1527" s="347">
        <v>0</v>
      </c>
      <c r="D1527" s="347">
        <v>0</v>
      </c>
      <c r="E1527" s="347">
        <v>0</v>
      </c>
      <c r="F1527" s="347">
        <v>0</v>
      </c>
      <c r="G1527" s="151">
        <f t="shared" si="23"/>
        <v>13</v>
      </c>
    </row>
    <row r="1528" spans="1:7" ht="30" hidden="1">
      <c r="A1528" s="356" t="s">
        <v>10213</v>
      </c>
      <c r="B1528" s="153" t="s">
        <v>3385</v>
      </c>
      <c r="C1528" s="357">
        <v>0</v>
      </c>
      <c r="D1528" s="357">
        <v>0</v>
      </c>
      <c r="E1528" s="357">
        <v>0</v>
      </c>
      <c r="F1528" s="357">
        <v>0</v>
      </c>
      <c r="G1528" s="153">
        <f t="shared" si="23"/>
        <v>17</v>
      </c>
    </row>
    <row r="1529" spans="1:7" hidden="1">
      <c r="A1529" s="346" t="s">
        <v>8778</v>
      </c>
      <c r="B1529" s="151" t="s">
        <v>8307</v>
      </c>
      <c r="C1529" s="347">
        <v>0</v>
      </c>
      <c r="D1529" s="347">
        <v>0</v>
      </c>
      <c r="E1529" s="347">
        <v>0</v>
      </c>
      <c r="F1529" s="347">
        <v>0</v>
      </c>
      <c r="G1529" s="151">
        <f t="shared" si="23"/>
        <v>13</v>
      </c>
    </row>
    <row r="1530" spans="1:7" ht="30" hidden="1">
      <c r="A1530" s="356" t="s">
        <v>10214</v>
      </c>
      <c r="B1530" s="153" t="s">
        <v>3385</v>
      </c>
      <c r="C1530" s="357">
        <v>0</v>
      </c>
      <c r="D1530" s="357">
        <v>0</v>
      </c>
      <c r="E1530" s="357">
        <v>0</v>
      </c>
      <c r="F1530" s="357">
        <v>0</v>
      </c>
      <c r="G1530" s="153">
        <f t="shared" si="23"/>
        <v>17</v>
      </c>
    </row>
    <row r="1531" spans="1:7" hidden="1">
      <c r="A1531" s="346" t="s">
        <v>7559</v>
      </c>
      <c r="B1531" s="151" t="s">
        <v>3386</v>
      </c>
      <c r="C1531" s="347">
        <v>0</v>
      </c>
      <c r="D1531" s="347">
        <v>0</v>
      </c>
      <c r="E1531" s="347">
        <v>0</v>
      </c>
      <c r="F1531" s="347">
        <v>0</v>
      </c>
      <c r="G1531" s="151">
        <f t="shared" si="23"/>
        <v>9</v>
      </c>
    </row>
    <row r="1532" spans="1:7" hidden="1">
      <c r="A1532" s="346" t="s">
        <v>7965</v>
      </c>
      <c r="B1532" s="151" t="s">
        <v>777</v>
      </c>
      <c r="C1532" s="347">
        <v>0</v>
      </c>
      <c r="D1532" s="347">
        <v>0</v>
      </c>
      <c r="E1532" s="347">
        <v>0</v>
      </c>
      <c r="F1532" s="347">
        <v>0</v>
      </c>
      <c r="G1532" s="151">
        <f t="shared" si="23"/>
        <v>13</v>
      </c>
    </row>
    <row r="1533" spans="1:7" hidden="1">
      <c r="A1533" s="356" t="s">
        <v>4629</v>
      </c>
      <c r="B1533" s="153" t="s">
        <v>3386</v>
      </c>
      <c r="C1533" s="357">
        <v>0</v>
      </c>
      <c r="D1533" s="357">
        <v>0</v>
      </c>
      <c r="E1533" s="357">
        <v>0</v>
      </c>
      <c r="F1533" s="357">
        <v>0</v>
      </c>
      <c r="G1533" s="153">
        <f t="shared" si="23"/>
        <v>17</v>
      </c>
    </row>
    <row r="1534" spans="1:7" hidden="1">
      <c r="A1534" s="346" t="s">
        <v>8779</v>
      </c>
      <c r="B1534" s="151" t="s">
        <v>8303</v>
      </c>
      <c r="C1534" s="347">
        <v>0</v>
      </c>
      <c r="D1534" s="347">
        <v>0</v>
      </c>
      <c r="E1534" s="347">
        <v>0</v>
      </c>
      <c r="F1534" s="347">
        <v>0</v>
      </c>
      <c r="G1534" s="151">
        <f t="shared" si="23"/>
        <v>13</v>
      </c>
    </row>
    <row r="1535" spans="1:7" hidden="1">
      <c r="A1535" s="356" t="s">
        <v>10215</v>
      </c>
      <c r="B1535" s="153" t="s">
        <v>3386</v>
      </c>
      <c r="C1535" s="357">
        <v>0</v>
      </c>
      <c r="D1535" s="357">
        <v>0</v>
      </c>
      <c r="E1535" s="357">
        <v>0</v>
      </c>
      <c r="F1535" s="357">
        <v>0</v>
      </c>
      <c r="G1535" s="153">
        <f t="shared" si="23"/>
        <v>17</v>
      </c>
    </row>
    <row r="1536" spans="1:7" hidden="1">
      <c r="A1536" s="346" t="s">
        <v>8780</v>
      </c>
      <c r="B1536" s="151" t="s">
        <v>3202</v>
      </c>
      <c r="C1536" s="347">
        <v>0</v>
      </c>
      <c r="D1536" s="347">
        <v>0</v>
      </c>
      <c r="E1536" s="347">
        <v>0</v>
      </c>
      <c r="F1536" s="347">
        <v>0</v>
      </c>
      <c r="G1536" s="151">
        <f t="shared" si="23"/>
        <v>13</v>
      </c>
    </row>
    <row r="1537" spans="1:7" hidden="1">
      <c r="A1537" s="356" t="s">
        <v>10216</v>
      </c>
      <c r="B1537" s="153" t="s">
        <v>3386</v>
      </c>
      <c r="C1537" s="357">
        <v>0</v>
      </c>
      <c r="D1537" s="357">
        <v>0</v>
      </c>
      <c r="E1537" s="357">
        <v>0</v>
      </c>
      <c r="F1537" s="357">
        <v>0</v>
      </c>
      <c r="G1537" s="153">
        <f t="shared" si="23"/>
        <v>17</v>
      </c>
    </row>
    <row r="1538" spans="1:7" hidden="1">
      <c r="A1538" s="346" t="s">
        <v>8781</v>
      </c>
      <c r="B1538" s="151" t="s">
        <v>8303</v>
      </c>
      <c r="C1538" s="347">
        <v>0</v>
      </c>
      <c r="D1538" s="347">
        <v>0</v>
      </c>
      <c r="E1538" s="347">
        <v>0</v>
      </c>
      <c r="F1538" s="347">
        <v>0</v>
      </c>
      <c r="G1538" s="151">
        <f t="shared" si="23"/>
        <v>13</v>
      </c>
    </row>
    <row r="1539" spans="1:7" hidden="1">
      <c r="A1539" s="356" t="s">
        <v>10217</v>
      </c>
      <c r="B1539" s="153" t="s">
        <v>3386</v>
      </c>
      <c r="C1539" s="357">
        <v>0</v>
      </c>
      <c r="D1539" s="357">
        <v>0</v>
      </c>
      <c r="E1539" s="357">
        <v>0</v>
      </c>
      <c r="F1539" s="357">
        <v>0</v>
      </c>
      <c r="G1539" s="153">
        <f t="shared" si="23"/>
        <v>17</v>
      </c>
    </row>
    <row r="1540" spans="1:7" hidden="1">
      <c r="A1540" s="346" t="s">
        <v>8782</v>
      </c>
      <c r="B1540" s="151" t="s">
        <v>8307</v>
      </c>
      <c r="C1540" s="347">
        <v>0</v>
      </c>
      <c r="D1540" s="347">
        <v>0</v>
      </c>
      <c r="E1540" s="347">
        <v>0</v>
      </c>
      <c r="F1540" s="347">
        <v>0</v>
      </c>
      <c r="G1540" s="151">
        <f t="shared" si="23"/>
        <v>13</v>
      </c>
    </row>
    <row r="1541" spans="1:7" hidden="1">
      <c r="A1541" s="356" t="s">
        <v>10218</v>
      </c>
      <c r="B1541" s="153" t="s">
        <v>3386</v>
      </c>
      <c r="C1541" s="357">
        <v>0</v>
      </c>
      <c r="D1541" s="357">
        <v>0</v>
      </c>
      <c r="E1541" s="357">
        <v>0</v>
      </c>
      <c r="F1541" s="357">
        <v>0</v>
      </c>
      <c r="G1541" s="153">
        <f t="shared" si="23"/>
        <v>17</v>
      </c>
    </row>
    <row r="1542" spans="1:7" hidden="1">
      <c r="A1542" s="346" t="s">
        <v>3184</v>
      </c>
      <c r="B1542" s="151" t="s">
        <v>7560</v>
      </c>
      <c r="C1542" s="347">
        <v>0</v>
      </c>
      <c r="D1542" s="347">
        <v>0</v>
      </c>
      <c r="E1542" s="347">
        <v>0</v>
      </c>
      <c r="F1542" s="347">
        <v>0</v>
      </c>
      <c r="G1542" s="151">
        <f t="shared" si="23"/>
        <v>5</v>
      </c>
    </row>
    <row r="1543" spans="1:7" hidden="1">
      <c r="A1543" s="346" t="s">
        <v>7561</v>
      </c>
      <c r="B1543" s="151" t="s">
        <v>3387</v>
      </c>
      <c r="C1543" s="347">
        <v>0</v>
      </c>
      <c r="D1543" s="347">
        <v>0</v>
      </c>
      <c r="E1543" s="347">
        <v>0</v>
      </c>
      <c r="F1543" s="347">
        <v>0</v>
      </c>
      <c r="G1543" s="151">
        <f t="shared" si="23"/>
        <v>9</v>
      </c>
    </row>
    <row r="1544" spans="1:7" hidden="1">
      <c r="A1544" s="346" t="s">
        <v>7966</v>
      </c>
      <c r="B1544" s="151" t="s">
        <v>777</v>
      </c>
      <c r="C1544" s="347">
        <v>0</v>
      </c>
      <c r="D1544" s="347">
        <v>0</v>
      </c>
      <c r="E1544" s="347">
        <v>0</v>
      </c>
      <c r="F1544" s="347">
        <v>0</v>
      </c>
      <c r="G1544" s="151">
        <f t="shared" si="23"/>
        <v>13</v>
      </c>
    </row>
    <row r="1545" spans="1:7" hidden="1">
      <c r="A1545" s="356" t="s">
        <v>4637</v>
      </c>
      <c r="B1545" s="153" t="s">
        <v>3387</v>
      </c>
      <c r="C1545" s="357">
        <v>0</v>
      </c>
      <c r="D1545" s="357">
        <v>0</v>
      </c>
      <c r="E1545" s="357">
        <v>0</v>
      </c>
      <c r="F1545" s="357">
        <v>0</v>
      </c>
      <c r="G1545" s="153">
        <f t="shared" ref="G1545:G1608" si="24">LEN(A1545)</f>
        <v>17</v>
      </c>
    </row>
    <row r="1546" spans="1:7" hidden="1">
      <c r="A1546" s="346" t="s">
        <v>8783</v>
      </c>
      <c r="B1546" s="151" t="s">
        <v>8303</v>
      </c>
      <c r="C1546" s="347">
        <v>0</v>
      </c>
      <c r="D1546" s="347">
        <v>0</v>
      </c>
      <c r="E1546" s="347">
        <v>0</v>
      </c>
      <c r="F1546" s="347">
        <v>0</v>
      </c>
      <c r="G1546" s="151">
        <f t="shared" si="24"/>
        <v>13</v>
      </c>
    </row>
    <row r="1547" spans="1:7" hidden="1">
      <c r="A1547" s="356" t="s">
        <v>10219</v>
      </c>
      <c r="B1547" s="153" t="s">
        <v>3387</v>
      </c>
      <c r="C1547" s="357">
        <v>0</v>
      </c>
      <c r="D1547" s="357">
        <v>0</v>
      </c>
      <c r="E1547" s="357">
        <v>0</v>
      </c>
      <c r="F1547" s="357">
        <v>0</v>
      </c>
      <c r="G1547" s="153">
        <f t="shared" si="24"/>
        <v>17</v>
      </c>
    </row>
    <row r="1548" spans="1:7" hidden="1">
      <c r="A1548" s="346" t="s">
        <v>8784</v>
      </c>
      <c r="B1548" s="151" t="s">
        <v>3202</v>
      </c>
      <c r="C1548" s="347">
        <v>0</v>
      </c>
      <c r="D1548" s="347">
        <v>0</v>
      </c>
      <c r="E1548" s="347">
        <v>0</v>
      </c>
      <c r="F1548" s="347">
        <v>0</v>
      </c>
      <c r="G1548" s="151">
        <f t="shared" si="24"/>
        <v>13</v>
      </c>
    </row>
    <row r="1549" spans="1:7" hidden="1">
      <c r="A1549" s="356" t="s">
        <v>10220</v>
      </c>
      <c r="B1549" s="153" t="s">
        <v>3387</v>
      </c>
      <c r="C1549" s="357">
        <v>0</v>
      </c>
      <c r="D1549" s="357">
        <v>0</v>
      </c>
      <c r="E1549" s="357">
        <v>0</v>
      </c>
      <c r="F1549" s="357">
        <v>0</v>
      </c>
      <c r="G1549" s="153">
        <f t="shared" si="24"/>
        <v>17</v>
      </c>
    </row>
    <row r="1550" spans="1:7" hidden="1">
      <c r="A1550" s="346" t="s">
        <v>8785</v>
      </c>
      <c r="B1550" s="151" t="s">
        <v>8303</v>
      </c>
      <c r="C1550" s="347">
        <v>0</v>
      </c>
      <c r="D1550" s="347">
        <v>0</v>
      </c>
      <c r="E1550" s="347">
        <v>0</v>
      </c>
      <c r="F1550" s="347">
        <v>0</v>
      </c>
      <c r="G1550" s="151">
        <f t="shared" si="24"/>
        <v>13</v>
      </c>
    </row>
    <row r="1551" spans="1:7" hidden="1">
      <c r="A1551" s="356" t="s">
        <v>10221</v>
      </c>
      <c r="B1551" s="153" t="s">
        <v>3387</v>
      </c>
      <c r="C1551" s="357">
        <v>0</v>
      </c>
      <c r="D1551" s="357">
        <v>0</v>
      </c>
      <c r="E1551" s="357">
        <v>0</v>
      </c>
      <c r="F1551" s="357">
        <v>0</v>
      </c>
      <c r="G1551" s="153">
        <f t="shared" si="24"/>
        <v>17</v>
      </c>
    </row>
    <row r="1552" spans="1:7" hidden="1">
      <c r="A1552" s="346" t="s">
        <v>8786</v>
      </c>
      <c r="B1552" s="151" t="s">
        <v>8307</v>
      </c>
      <c r="C1552" s="347">
        <v>0</v>
      </c>
      <c r="D1552" s="347">
        <v>0</v>
      </c>
      <c r="E1552" s="347">
        <v>0</v>
      </c>
      <c r="F1552" s="347">
        <v>0</v>
      </c>
      <c r="G1552" s="151">
        <f t="shared" si="24"/>
        <v>13</v>
      </c>
    </row>
    <row r="1553" spans="1:7" hidden="1">
      <c r="A1553" s="356" t="s">
        <v>10222</v>
      </c>
      <c r="B1553" s="153" t="s">
        <v>3387</v>
      </c>
      <c r="C1553" s="357">
        <v>0</v>
      </c>
      <c r="D1553" s="357">
        <v>0</v>
      </c>
      <c r="E1553" s="357">
        <v>0</v>
      </c>
      <c r="F1553" s="357">
        <v>0</v>
      </c>
      <c r="G1553" s="153">
        <f t="shared" si="24"/>
        <v>17</v>
      </c>
    </row>
    <row r="1554" spans="1:7" hidden="1">
      <c r="A1554" s="346" t="s">
        <v>7562</v>
      </c>
      <c r="B1554" s="151" t="s">
        <v>3388</v>
      </c>
      <c r="C1554" s="347">
        <v>0</v>
      </c>
      <c r="D1554" s="347">
        <v>0</v>
      </c>
      <c r="E1554" s="347">
        <v>0</v>
      </c>
      <c r="F1554" s="347">
        <v>0</v>
      </c>
      <c r="G1554" s="151">
        <f t="shared" si="24"/>
        <v>9</v>
      </c>
    </row>
    <row r="1555" spans="1:7" hidden="1">
      <c r="A1555" s="346" t="s">
        <v>8787</v>
      </c>
      <c r="B1555" s="151" t="s">
        <v>777</v>
      </c>
      <c r="C1555" s="347">
        <v>0</v>
      </c>
      <c r="D1555" s="347">
        <v>0</v>
      </c>
      <c r="E1555" s="347">
        <v>0</v>
      </c>
      <c r="F1555" s="347">
        <v>0</v>
      </c>
      <c r="G1555" s="151">
        <f t="shared" si="24"/>
        <v>13</v>
      </c>
    </row>
    <row r="1556" spans="1:7" hidden="1">
      <c r="A1556" s="356" t="s">
        <v>4645</v>
      </c>
      <c r="B1556" s="153" t="s">
        <v>3388</v>
      </c>
      <c r="C1556" s="357">
        <v>0</v>
      </c>
      <c r="D1556" s="357">
        <v>0</v>
      </c>
      <c r="E1556" s="357">
        <v>0</v>
      </c>
      <c r="F1556" s="357">
        <v>0</v>
      </c>
      <c r="G1556" s="153">
        <f t="shared" si="24"/>
        <v>17</v>
      </c>
    </row>
    <row r="1557" spans="1:7" hidden="1">
      <c r="A1557" s="346" t="s">
        <v>7967</v>
      </c>
      <c r="B1557" s="151" t="s">
        <v>8303</v>
      </c>
      <c r="C1557" s="347">
        <v>0</v>
      </c>
      <c r="D1557" s="347">
        <v>0</v>
      </c>
      <c r="E1557" s="347">
        <v>0</v>
      </c>
      <c r="F1557" s="347">
        <v>0</v>
      </c>
      <c r="G1557" s="151">
        <f t="shared" si="24"/>
        <v>13</v>
      </c>
    </row>
    <row r="1558" spans="1:7" hidden="1">
      <c r="A1558" s="356" t="s">
        <v>10223</v>
      </c>
      <c r="B1558" s="153" t="s">
        <v>3388</v>
      </c>
      <c r="C1558" s="357">
        <v>0</v>
      </c>
      <c r="D1558" s="357">
        <v>0</v>
      </c>
      <c r="E1558" s="357">
        <v>0</v>
      </c>
      <c r="F1558" s="357">
        <v>0</v>
      </c>
      <c r="G1558" s="153">
        <f t="shared" si="24"/>
        <v>17</v>
      </c>
    </row>
    <row r="1559" spans="1:7" hidden="1">
      <c r="A1559" s="346" t="s">
        <v>8788</v>
      </c>
      <c r="B1559" s="151" t="s">
        <v>3202</v>
      </c>
      <c r="C1559" s="347">
        <v>0</v>
      </c>
      <c r="D1559" s="347">
        <v>0</v>
      </c>
      <c r="E1559" s="347">
        <v>0</v>
      </c>
      <c r="F1559" s="347">
        <v>0</v>
      </c>
      <c r="G1559" s="151">
        <f t="shared" si="24"/>
        <v>13</v>
      </c>
    </row>
    <row r="1560" spans="1:7" hidden="1">
      <c r="A1560" s="356" t="s">
        <v>10224</v>
      </c>
      <c r="B1560" s="153" t="s">
        <v>3388</v>
      </c>
      <c r="C1560" s="357">
        <v>0</v>
      </c>
      <c r="D1560" s="357">
        <v>0</v>
      </c>
      <c r="E1560" s="357">
        <v>0</v>
      </c>
      <c r="F1560" s="357">
        <v>0</v>
      </c>
      <c r="G1560" s="153">
        <f t="shared" si="24"/>
        <v>17</v>
      </c>
    </row>
    <row r="1561" spans="1:7" hidden="1">
      <c r="A1561" s="346" t="s">
        <v>8789</v>
      </c>
      <c r="B1561" s="151" t="s">
        <v>8303</v>
      </c>
      <c r="C1561" s="347">
        <v>0</v>
      </c>
      <c r="D1561" s="347">
        <v>0</v>
      </c>
      <c r="E1561" s="347">
        <v>0</v>
      </c>
      <c r="F1561" s="347">
        <v>0</v>
      </c>
      <c r="G1561" s="151">
        <f t="shared" si="24"/>
        <v>13</v>
      </c>
    </row>
    <row r="1562" spans="1:7" hidden="1">
      <c r="A1562" s="356" t="s">
        <v>10225</v>
      </c>
      <c r="B1562" s="153" t="s">
        <v>3388</v>
      </c>
      <c r="C1562" s="357">
        <v>0</v>
      </c>
      <c r="D1562" s="357">
        <v>0</v>
      </c>
      <c r="E1562" s="357">
        <v>0</v>
      </c>
      <c r="F1562" s="357">
        <v>0</v>
      </c>
      <c r="G1562" s="153">
        <f t="shared" si="24"/>
        <v>17</v>
      </c>
    </row>
    <row r="1563" spans="1:7" hidden="1">
      <c r="A1563" s="346" t="s">
        <v>8790</v>
      </c>
      <c r="B1563" s="151" t="s">
        <v>8307</v>
      </c>
      <c r="C1563" s="347">
        <v>0</v>
      </c>
      <c r="D1563" s="347">
        <v>0</v>
      </c>
      <c r="E1563" s="347">
        <v>0</v>
      </c>
      <c r="F1563" s="347">
        <v>0</v>
      </c>
      <c r="G1563" s="151">
        <f t="shared" si="24"/>
        <v>13</v>
      </c>
    </row>
    <row r="1564" spans="1:7" hidden="1">
      <c r="A1564" s="356" t="s">
        <v>10226</v>
      </c>
      <c r="B1564" s="153" t="s">
        <v>3388</v>
      </c>
      <c r="C1564" s="357">
        <v>0</v>
      </c>
      <c r="D1564" s="357">
        <v>0</v>
      </c>
      <c r="E1564" s="357">
        <v>0</v>
      </c>
      <c r="F1564" s="357">
        <v>0</v>
      </c>
      <c r="G1564" s="153">
        <f t="shared" si="24"/>
        <v>17</v>
      </c>
    </row>
    <row r="1565" spans="1:7" hidden="1">
      <c r="A1565" s="346" t="s">
        <v>7563</v>
      </c>
      <c r="B1565" s="151" t="s">
        <v>3389</v>
      </c>
      <c r="C1565" s="347">
        <v>0</v>
      </c>
      <c r="D1565" s="347">
        <v>0</v>
      </c>
      <c r="E1565" s="347">
        <v>0</v>
      </c>
      <c r="F1565" s="347">
        <v>0</v>
      </c>
      <c r="G1565" s="151">
        <f t="shared" si="24"/>
        <v>9</v>
      </c>
    </row>
    <row r="1566" spans="1:7" hidden="1">
      <c r="A1566" s="346" t="s">
        <v>7968</v>
      </c>
      <c r="B1566" s="151" t="s">
        <v>777</v>
      </c>
      <c r="C1566" s="347">
        <v>0</v>
      </c>
      <c r="D1566" s="347">
        <v>0</v>
      </c>
      <c r="E1566" s="347">
        <v>0</v>
      </c>
      <c r="F1566" s="347">
        <v>0</v>
      </c>
      <c r="G1566" s="151">
        <f t="shared" si="24"/>
        <v>13</v>
      </c>
    </row>
    <row r="1567" spans="1:7" hidden="1">
      <c r="A1567" s="356" t="s">
        <v>4653</v>
      </c>
      <c r="B1567" s="153" t="s">
        <v>3389</v>
      </c>
      <c r="C1567" s="357">
        <v>0</v>
      </c>
      <c r="D1567" s="357">
        <v>0</v>
      </c>
      <c r="E1567" s="357">
        <v>0</v>
      </c>
      <c r="F1567" s="357">
        <v>0</v>
      </c>
      <c r="G1567" s="153">
        <f t="shared" si="24"/>
        <v>17</v>
      </c>
    </row>
    <row r="1568" spans="1:7" hidden="1">
      <c r="A1568" s="346" t="s">
        <v>8791</v>
      </c>
      <c r="B1568" s="151" t="s">
        <v>8303</v>
      </c>
      <c r="C1568" s="347">
        <v>0</v>
      </c>
      <c r="D1568" s="347">
        <v>0</v>
      </c>
      <c r="E1568" s="347">
        <v>0</v>
      </c>
      <c r="F1568" s="347">
        <v>0</v>
      </c>
      <c r="G1568" s="151">
        <f t="shared" si="24"/>
        <v>13</v>
      </c>
    </row>
    <row r="1569" spans="1:7" hidden="1">
      <c r="A1569" s="356" t="s">
        <v>10227</v>
      </c>
      <c r="B1569" s="153" t="s">
        <v>3389</v>
      </c>
      <c r="C1569" s="357">
        <v>0</v>
      </c>
      <c r="D1569" s="357">
        <v>0</v>
      </c>
      <c r="E1569" s="357">
        <v>0</v>
      </c>
      <c r="F1569" s="357">
        <v>0</v>
      </c>
      <c r="G1569" s="153">
        <f t="shared" si="24"/>
        <v>17</v>
      </c>
    </row>
    <row r="1570" spans="1:7" hidden="1">
      <c r="A1570" s="346" t="s">
        <v>8792</v>
      </c>
      <c r="B1570" s="151" t="s">
        <v>3202</v>
      </c>
      <c r="C1570" s="347">
        <v>0</v>
      </c>
      <c r="D1570" s="347">
        <v>0</v>
      </c>
      <c r="E1570" s="347">
        <v>0</v>
      </c>
      <c r="F1570" s="347">
        <v>0</v>
      </c>
      <c r="G1570" s="151">
        <f t="shared" si="24"/>
        <v>13</v>
      </c>
    </row>
    <row r="1571" spans="1:7" hidden="1">
      <c r="A1571" s="356" t="s">
        <v>10228</v>
      </c>
      <c r="B1571" s="153" t="s">
        <v>3389</v>
      </c>
      <c r="C1571" s="357">
        <v>0</v>
      </c>
      <c r="D1571" s="357">
        <v>0</v>
      </c>
      <c r="E1571" s="357">
        <v>0</v>
      </c>
      <c r="F1571" s="357">
        <v>0</v>
      </c>
      <c r="G1571" s="153">
        <f t="shared" si="24"/>
        <v>17</v>
      </c>
    </row>
    <row r="1572" spans="1:7" hidden="1">
      <c r="A1572" s="346" t="s">
        <v>8793</v>
      </c>
      <c r="B1572" s="151" t="s">
        <v>8303</v>
      </c>
      <c r="C1572" s="347">
        <v>0</v>
      </c>
      <c r="D1572" s="347">
        <v>0</v>
      </c>
      <c r="E1572" s="347">
        <v>0</v>
      </c>
      <c r="F1572" s="347">
        <v>0</v>
      </c>
      <c r="G1572" s="151">
        <f t="shared" si="24"/>
        <v>13</v>
      </c>
    </row>
    <row r="1573" spans="1:7" hidden="1">
      <c r="A1573" s="356" t="s">
        <v>10229</v>
      </c>
      <c r="B1573" s="153" t="s">
        <v>3389</v>
      </c>
      <c r="C1573" s="357">
        <v>0</v>
      </c>
      <c r="D1573" s="357">
        <v>0</v>
      </c>
      <c r="E1573" s="357">
        <v>0</v>
      </c>
      <c r="F1573" s="357">
        <v>0</v>
      </c>
      <c r="G1573" s="153">
        <f t="shared" si="24"/>
        <v>17</v>
      </c>
    </row>
    <row r="1574" spans="1:7" hidden="1">
      <c r="A1574" s="346" t="s">
        <v>8794</v>
      </c>
      <c r="B1574" s="151" t="s">
        <v>8307</v>
      </c>
      <c r="C1574" s="347">
        <v>0</v>
      </c>
      <c r="D1574" s="347">
        <v>0</v>
      </c>
      <c r="E1574" s="347">
        <v>0</v>
      </c>
      <c r="F1574" s="347">
        <v>0</v>
      </c>
      <c r="G1574" s="151">
        <f t="shared" si="24"/>
        <v>13</v>
      </c>
    </row>
    <row r="1575" spans="1:7" hidden="1">
      <c r="A1575" s="356" t="s">
        <v>10230</v>
      </c>
      <c r="B1575" s="153" t="s">
        <v>3389</v>
      </c>
      <c r="C1575" s="357">
        <v>0</v>
      </c>
      <c r="D1575" s="357">
        <v>0</v>
      </c>
      <c r="E1575" s="357">
        <v>0</v>
      </c>
      <c r="F1575" s="357">
        <v>0</v>
      </c>
      <c r="G1575" s="153">
        <f t="shared" si="24"/>
        <v>17</v>
      </c>
    </row>
    <row r="1576" spans="1:7" hidden="1">
      <c r="A1576" s="346" t="s">
        <v>7564</v>
      </c>
      <c r="B1576" s="151" t="s">
        <v>3390</v>
      </c>
      <c r="C1576" s="347">
        <v>0</v>
      </c>
      <c r="D1576" s="347">
        <v>0</v>
      </c>
      <c r="E1576" s="347">
        <v>0</v>
      </c>
      <c r="F1576" s="347">
        <v>0</v>
      </c>
      <c r="G1576" s="151">
        <f t="shared" si="24"/>
        <v>9</v>
      </c>
    </row>
    <row r="1577" spans="1:7" hidden="1">
      <c r="A1577" s="346" t="s">
        <v>7969</v>
      </c>
      <c r="B1577" s="151" t="s">
        <v>777</v>
      </c>
      <c r="C1577" s="347">
        <v>0</v>
      </c>
      <c r="D1577" s="347">
        <v>0</v>
      </c>
      <c r="E1577" s="347">
        <v>0</v>
      </c>
      <c r="F1577" s="347">
        <v>0</v>
      </c>
      <c r="G1577" s="151">
        <f t="shared" si="24"/>
        <v>13</v>
      </c>
    </row>
    <row r="1578" spans="1:7" hidden="1">
      <c r="A1578" s="356" t="s">
        <v>4661</v>
      </c>
      <c r="B1578" s="153" t="s">
        <v>3390</v>
      </c>
      <c r="C1578" s="357">
        <v>0</v>
      </c>
      <c r="D1578" s="357">
        <v>0</v>
      </c>
      <c r="E1578" s="357">
        <v>0</v>
      </c>
      <c r="F1578" s="357">
        <v>0</v>
      </c>
      <c r="G1578" s="153">
        <f t="shared" si="24"/>
        <v>17</v>
      </c>
    </row>
    <row r="1579" spans="1:7" hidden="1">
      <c r="A1579" s="346" t="s">
        <v>8795</v>
      </c>
      <c r="B1579" s="151" t="s">
        <v>8303</v>
      </c>
      <c r="C1579" s="347">
        <v>0</v>
      </c>
      <c r="D1579" s="347">
        <v>0</v>
      </c>
      <c r="E1579" s="347">
        <v>0</v>
      </c>
      <c r="F1579" s="347">
        <v>0</v>
      </c>
      <c r="G1579" s="151">
        <f t="shared" si="24"/>
        <v>13</v>
      </c>
    </row>
    <row r="1580" spans="1:7" hidden="1">
      <c r="A1580" s="356" t="s">
        <v>10231</v>
      </c>
      <c r="B1580" s="153" t="s">
        <v>3390</v>
      </c>
      <c r="C1580" s="357">
        <v>0</v>
      </c>
      <c r="D1580" s="357">
        <v>0</v>
      </c>
      <c r="E1580" s="357">
        <v>0</v>
      </c>
      <c r="F1580" s="357">
        <v>0</v>
      </c>
      <c r="G1580" s="153">
        <f t="shared" si="24"/>
        <v>17</v>
      </c>
    </row>
    <row r="1581" spans="1:7" hidden="1">
      <c r="A1581" s="346" t="s">
        <v>8796</v>
      </c>
      <c r="B1581" s="151" t="s">
        <v>3202</v>
      </c>
      <c r="C1581" s="347">
        <v>0</v>
      </c>
      <c r="D1581" s="347">
        <v>0</v>
      </c>
      <c r="E1581" s="347">
        <v>0</v>
      </c>
      <c r="F1581" s="347">
        <v>0</v>
      </c>
      <c r="G1581" s="151">
        <f t="shared" si="24"/>
        <v>13</v>
      </c>
    </row>
    <row r="1582" spans="1:7" hidden="1">
      <c r="A1582" s="356" t="s">
        <v>10232</v>
      </c>
      <c r="B1582" s="153" t="s">
        <v>3390</v>
      </c>
      <c r="C1582" s="357">
        <v>0</v>
      </c>
      <c r="D1582" s="357">
        <v>0</v>
      </c>
      <c r="E1582" s="357">
        <v>0</v>
      </c>
      <c r="F1582" s="357">
        <v>0</v>
      </c>
      <c r="G1582" s="153">
        <f t="shared" si="24"/>
        <v>17</v>
      </c>
    </row>
    <row r="1583" spans="1:7" hidden="1">
      <c r="A1583" s="346" t="s">
        <v>8797</v>
      </c>
      <c r="B1583" s="151" t="s">
        <v>8303</v>
      </c>
      <c r="C1583" s="347">
        <v>0</v>
      </c>
      <c r="D1583" s="347">
        <v>0</v>
      </c>
      <c r="E1583" s="347">
        <v>0</v>
      </c>
      <c r="F1583" s="347">
        <v>0</v>
      </c>
      <c r="G1583" s="151">
        <f t="shared" si="24"/>
        <v>13</v>
      </c>
    </row>
    <row r="1584" spans="1:7" hidden="1">
      <c r="A1584" s="356" t="s">
        <v>10233</v>
      </c>
      <c r="B1584" s="153" t="s">
        <v>3390</v>
      </c>
      <c r="C1584" s="357">
        <v>0</v>
      </c>
      <c r="D1584" s="357">
        <v>0</v>
      </c>
      <c r="E1584" s="357">
        <v>0</v>
      </c>
      <c r="F1584" s="357">
        <v>0</v>
      </c>
      <c r="G1584" s="153">
        <f t="shared" si="24"/>
        <v>17</v>
      </c>
    </row>
    <row r="1585" spans="1:7" hidden="1">
      <c r="A1585" s="346" t="s">
        <v>8798</v>
      </c>
      <c r="B1585" s="151" t="s">
        <v>8307</v>
      </c>
      <c r="C1585" s="347">
        <v>0</v>
      </c>
      <c r="D1585" s="347">
        <v>0</v>
      </c>
      <c r="E1585" s="347">
        <v>0</v>
      </c>
      <c r="F1585" s="347">
        <v>0</v>
      </c>
      <c r="G1585" s="151">
        <f t="shared" si="24"/>
        <v>13</v>
      </c>
    </row>
    <row r="1586" spans="1:7" hidden="1">
      <c r="A1586" s="356" t="s">
        <v>10234</v>
      </c>
      <c r="B1586" s="153" t="s">
        <v>3390</v>
      </c>
      <c r="C1586" s="357">
        <v>0</v>
      </c>
      <c r="D1586" s="357">
        <v>0</v>
      </c>
      <c r="E1586" s="357">
        <v>0</v>
      </c>
      <c r="F1586" s="357">
        <v>0</v>
      </c>
      <c r="G1586" s="153">
        <f t="shared" si="24"/>
        <v>17</v>
      </c>
    </row>
    <row r="1587" spans="1:7" hidden="1">
      <c r="A1587" s="346" t="s">
        <v>6706</v>
      </c>
      <c r="B1587" s="151" t="s">
        <v>3391</v>
      </c>
      <c r="C1587" s="347">
        <v>0</v>
      </c>
      <c r="D1587" s="347">
        <v>0</v>
      </c>
      <c r="E1587" s="347">
        <v>0</v>
      </c>
      <c r="F1587" s="347">
        <v>0</v>
      </c>
      <c r="G1587" s="151">
        <f t="shared" si="24"/>
        <v>9</v>
      </c>
    </row>
    <row r="1588" spans="1:7" hidden="1">
      <c r="A1588" s="346" t="s">
        <v>6624</v>
      </c>
      <c r="B1588" s="151" t="s">
        <v>777</v>
      </c>
      <c r="C1588" s="347">
        <v>0</v>
      </c>
      <c r="D1588" s="347">
        <v>0</v>
      </c>
      <c r="E1588" s="347">
        <v>0</v>
      </c>
      <c r="F1588" s="347">
        <v>0</v>
      </c>
      <c r="G1588" s="151">
        <f t="shared" si="24"/>
        <v>13</v>
      </c>
    </row>
    <row r="1589" spans="1:7" hidden="1">
      <c r="A1589" s="356" t="s">
        <v>4669</v>
      </c>
      <c r="B1589" s="153" t="s">
        <v>3391</v>
      </c>
      <c r="C1589" s="357">
        <v>0</v>
      </c>
      <c r="D1589" s="357">
        <v>0</v>
      </c>
      <c r="E1589" s="357">
        <v>0</v>
      </c>
      <c r="F1589" s="357">
        <v>0</v>
      </c>
      <c r="G1589" s="153">
        <f t="shared" si="24"/>
        <v>17</v>
      </c>
    </row>
    <row r="1590" spans="1:7" hidden="1">
      <c r="A1590" s="346" t="s">
        <v>8799</v>
      </c>
      <c r="B1590" s="151" t="s">
        <v>8303</v>
      </c>
      <c r="C1590" s="347">
        <v>0</v>
      </c>
      <c r="D1590" s="347">
        <v>0</v>
      </c>
      <c r="E1590" s="347">
        <v>0</v>
      </c>
      <c r="F1590" s="347">
        <v>0</v>
      </c>
      <c r="G1590" s="151">
        <f t="shared" si="24"/>
        <v>13</v>
      </c>
    </row>
    <row r="1591" spans="1:7" hidden="1">
      <c r="A1591" s="356" t="s">
        <v>10235</v>
      </c>
      <c r="B1591" s="153" t="s">
        <v>3391</v>
      </c>
      <c r="C1591" s="357">
        <v>0</v>
      </c>
      <c r="D1591" s="357">
        <v>0</v>
      </c>
      <c r="E1591" s="357">
        <v>0</v>
      </c>
      <c r="F1591" s="357">
        <v>0</v>
      </c>
      <c r="G1591" s="153">
        <f t="shared" si="24"/>
        <v>17</v>
      </c>
    </row>
    <row r="1592" spans="1:7" hidden="1">
      <c r="A1592" s="346" t="s">
        <v>8800</v>
      </c>
      <c r="B1592" s="151" t="s">
        <v>3202</v>
      </c>
      <c r="C1592" s="347">
        <v>0</v>
      </c>
      <c r="D1592" s="347">
        <v>0</v>
      </c>
      <c r="E1592" s="347">
        <v>0</v>
      </c>
      <c r="F1592" s="347">
        <v>0</v>
      </c>
      <c r="G1592" s="151">
        <f t="shared" si="24"/>
        <v>13</v>
      </c>
    </row>
    <row r="1593" spans="1:7" hidden="1">
      <c r="A1593" s="356" t="s">
        <v>10236</v>
      </c>
      <c r="B1593" s="153" t="s">
        <v>3391</v>
      </c>
      <c r="C1593" s="357">
        <v>0</v>
      </c>
      <c r="D1593" s="357">
        <v>0</v>
      </c>
      <c r="E1593" s="357">
        <v>0</v>
      </c>
      <c r="F1593" s="357">
        <v>0</v>
      </c>
      <c r="G1593" s="153">
        <f t="shared" si="24"/>
        <v>17</v>
      </c>
    </row>
    <row r="1594" spans="1:7" hidden="1">
      <c r="A1594" s="346" t="s">
        <v>8801</v>
      </c>
      <c r="B1594" s="151" t="s">
        <v>8303</v>
      </c>
      <c r="C1594" s="347">
        <v>0</v>
      </c>
      <c r="D1594" s="347">
        <v>0</v>
      </c>
      <c r="E1594" s="347">
        <v>0</v>
      </c>
      <c r="F1594" s="347">
        <v>0</v>
      </c>
      <c r="G1594" s="151">
        <f t="shared" si="24"/>
        <v>13</v>
      </c>
    </row>
    <row r="1595" spans="1:7" hidden="1">
      <c r="A1595" s="356" t="s">
        <v>10237</v>
      </c>
      <c r="B1595" s="153" t="s">
        <v>3391</v>
      </c>
      <c r="C1595" s="357">
        <v>0</v>
      </c>
      <c r="D1595" s="357">
        <v>0</v>
      </c>
      <c r="E1595" s="357">
        <v>0</v>
      </c>
      <c r="F1595" s="357">
        <v>0</v>
      </c>
      <c r="G1595" s="153">
        <f t="shared" si="24"/>
        <v>17</v>
      </c>
    </row>
    <row r="1596" spans="1:7" hidden="1">
      <c r="A1596" s="346" t="s">
        <v>8802</v>
      </c>
      <c r="B1596" s="151" t="s">
        <v>8307</v>
      </c>
      <c r="C1596" s="347">
        <v>0</v>
      </c>
      <c r="D1596" s="347">
        <v>0</v>
      </c>
      <c r="E1596" s="347">
        <v>0</v>
      </c>
      <c r="F1596" s="347">
        <v>0</v>
      </c>
      <c r="G1596" s="151">
        <f t="shared" si="24"/>
        <v>13</v>
      </c>
    </row>
    <row r="1597" spans="1:7" hidden="1">
      <c r="A1597" s="356" t="s">
        <v>8286</v>
      </c>
      <c r="B1597" s="153" t="s">
        <v>3391</v>
      </c>
      <c r="C1597" s="357">
        <v>0</v>
      </c>
      <c r="D1597" s="357">
        <v>0</v>
      </c>
      <c r="E1597" s="357">
        <v>0</v>
      </c>
      <c r="F1597" s="357">
        <v>0</v>
      </c>
      <c r="G1597" s="153">
        <f t="shared" si="24"/>
        <v>17</v>
      </c>
    </row>
    <row r="1598" spans="1:7" hidden="1">
      <c r="A1598" s="346" t="s">
        <v>7565</v>
      </c>
      <c r="B1598" s="151" t="s">
        <v>3392</v>
      </c>
      <c r="C1598" s="347">
        <v>0</v>
      </c>
      <c r="D1598" s="347">
        <v>0</v>
      </c>
      <c r="E1598" s="347">
        <v>0</v>
      </c>
      <c r="F1598" s="347">
        <v>0</v>
      </c>
      <c r="G1598" s="151">
        <f t="shared" si="24"/>
        <v>9</v>
      </c>
    </row>
    <row r="1599" spans="1:7" hidden="1">
      <c r="A1599" s="346" t="s">
        <v>7970</v>
      </c>
      <c r="B1599" s="151" t="s">
        <v>777</v>
      </c>
      <c r="C1599" s="347">
        <v>0</v>
      </c>
      <c r="D1599" s="347">
        <v>0</v>
      </c>
      <c r="E1599" s="347">
        <v>0</v>
      </c>
      <c r="F1599" s="347">
        <v>0</v>
      </c>
      <c r="G1599" s="151">
        <f t="shared" si="24"/>
        <v>13</v>
      </c>
    </row>
    <row r="1600" spans="1:7" hidden="1">
      <c r="A1600" s="356" t="s">
        <v>4677</v>
      </c>
      <c r="B1600" s="153" t="s">
        <v>3392</v>
      </c>
      <c r="C1600" s="357">
        <v>0</v>
      </c>
      <c r="D1600" s="357">
        <v>0</v>
      </c>
      <c r="E1600" s="357">
        <v>0</v>
      </c>
      <c r="F1600" s="357">
        <v>0</v>
      </c>
      <c r="G1600" s="153">
        <f t="shared" si="24"/>
        <v>17</v>
      </c>
    </row>
    <row r="1601" spans="1:7" hidden="1">
      <c r="A1601" s="346" t="s">
        <v>8803</v>
      </c>
      <c r="B1601" s="151" t="s">
        <v>8303</v>
      </c>
      <c r="C1601" s="347">
        <v>0</v>
      </c>
      <c r="D1601" s="347">
        <v>0</v>
      </c>
      <c r="E1601" s="347">
        <v>0</v>
      </c>
      <c r="F1601" s="347">
        <v>0</v>
      </c>
      <c r="G1601" s="151">
        <f t="shared" si="24"/>
        <v>13</v>
      </c>
    </row>
    <row r="1602" spans="1:7" hidden="1">
      <c r="A1602" s="356" t="s">
        <v>10238</v>
      </c>
      <c r="B1602" s="153" t="s">
        <v>3392</v>
      </c>
      <c r="C1602" s="357">
        <v>0</v>
      </c>
      <c r="D1602" s="357">
        <v>0</v>
      </c>
      <c r="E1602" s="357">
        <v>0</v>
      </c>
      <c r="F1602" s="357">
        <v>0</v>
      </c>
      <c r="G1602" s="153">
        <f t="shared" si="24"/>
        <v>17</v>
      </c>
    </row>
    <row r="1603" spans="1:7" hidden="1">
      <c r="A1603" s="346" t="s">
        <v>8804</v>
      </c>
      <c r="B1603" s="151" t="s">
        <v>3202</v>
      </c>
      <c r="C1603" s="347">
        <v>0</v>
      </c>
      <c r="D1603" s="347">
        <v>0</v>
      </c>
      <c r="E1603" s="347">
        <v>0</v>
      </c>
      <c r="F1603" s="347">
        <v>0</v>
      </c>
      <c r="G1603" s="151">
        <f t="shared" si="24"/>
        <v>13</v>
      </c>
    </row>
    <row r="1604" spans="1:7" hidden="1">
      <c r="A1604" s="356" t="s">
        <v>10239</v>
      </c>
      <c r="B1604" s="153" t="s">
        <v>3392</v>
      </c>
      <c r="C1604" s="357">
        <v>0</v>
      </c>
      <c r="D1604" s="357">
        <v>0</v>
      </c>
      <c r="E1604" s="357">
        <v>0</v>
      </c>
      <c r="F1604" s="357">
        <v>0</v>
      </c>
      <c r="G1604" s="153">
        <f t="shared" si="24"/>
        <v>17</v>
      </c>
    </row>
    <row r="1605" spans="1:7" hidden="1">
      <c r="A1605" s="346" t="s">
        <v>8805</v>
      </c>
      <c r="B1605" s="151" t="s">
        <v>8303</v>
      </c>
      <c r="C1605" s="347">
        <v>0</v>
      </c>
      <c r="D1605" s="347">
        <v>0</v>
      </c>
      <c r="E1605" s="347">
        <v>0</v>
      </c>
      <c r="F1605" s="347">
        <v>0</v>
      </c>
      <c r="G1605" s="151">
        <f t="shared" si="24"/>
        <v>13</v>
      </c>
    </row>
    <row r="1606" spans="1:7" hidden="1">
      <c r="A1606" s="356" t="s">
        <v>10240</v>
      </c>
      <c r="B1606" s="153" t="s">
        <v>3392</v>
      </c>
      <c r="C1606" s="357">
        <v>0</v>
      </c>
      <c r="D1606" s="357">
        <v>0</v>
      </c>
      <c r="E1606" s="357">
        <v>0</v>
      </c>
      <c r="F1606" s="357">
        <v>0</v>
      </c>
      <c r="G1606" s="153">
        <f t="shared" si="24"/>
        <v>17</v>
      </c>
    </row>
    <row r="1607" spans="1:7" hidden="1">
      <c r="A1607" s="346" t="s">
        <v>8806</v>
      </c>
      <c r="B1607" s="151" t="s">
        <v>8307</v>
      </c>
      <c r="C1607" s="347">
        <v>0</v>
      </c>
      <c r="D1607" s="347">
        <v>0</v>
      </c>
      <c r="E1607" s="347">
        <v>0</v>
      </c>
      <c r="F1607" s="347">
        <v>0</v>
      </c>
      <c r="G1607" s="151">
        <f t="shared" si="24"/>
        <v>13</v>
      </c>
    </row>
    <row r="1608" spans="1:7" hidden="1">
      <c r="A1608" s="356" t="s">
        <v>10241</v>
      </c>
      <c r="B1608" s="153" t="s">
        <v>3392</v>
      </c>
      <c r="C1608" s="357">
        <v>0</v>
      </c>
      <c r="D1608" s="357">
        <v>0</v>
      </c>
      <c r="E1608" s="357">
        <v>0</v>
      </c>
      <c r="F1608" s="357">
        <v>0</v>
      </c>
      <c r="G1608" s="153">
        <f t="shared" si="24"/>
        <v>17</v>
      </c>
    </row>
    <row r="1609" spans="1:7" hidden="1">
      <c r="A1609" s="346" t="s">
        <v>7566</v>
      </c>
      <c r="B1609" s="151" t="s">
        <v>3393</v>
      </c>
      <c r="C1609" s="347">
        <v>0</v>
      </c>
      <c r="D1609" s="347">
        <v>0</v>
      </c>
      <c r="E1609" s="347">
        <v>0</v>
      </c>
      <c r="F1609" s="347">
        <v>0</v>
      </c>
      <c r="G1609" s="151">
        <f t="shared" ref="G1609:G1672" si="25">LEN(A1609)</f>
        <v>9</v>
      </c>
    </row>
    <row r="1610" spans="1:7" hidden="1">
      <c r="A1610" s="346" t="s">
        <v>7971</v>
      </c>
      <c r="B1610" s="151" t="s">
        <v>777</v>
      </c>
      <c r="C1610" s="347">
        <v>0</v>
      </c>
      <c r="D1610" s="347">
        <v>0</v>
      </c>
      <c r="E1610" s="347">
        <v>0</v>
      </c>
      <c r="F1610" s="347">
        <v>0</v>
      </c>
      <c r="G1610" s="151">
        <f t="shared" si="25"/>
        <v>13</v>
      </c>
    </row>
    <row r="1611" spans="1:7" hidden="1">
      <c r="A1611" s="356" t="s">
        <v>4685</v>
      </c>
      <c r="B1611" s="153" t="s">
        <v>3393</v>
      </c>
      <c r="C1611" s="357">
        <v>0</v>
      </c>
      <c r="D1611" s="357">
        <v>0</v>
      </c>
      <c r="E1611" s="357">
        <v>0</v>
      </c>
      <c r="F1611" s="357">
        <v>0</v>
      </c>
      <c r="G1611" s="153">
        <f t="shared" si="25"/>
        <v>17</v>
      </c>
    </row>
    <row r="1612" spans="1:7" hidden="1">
      <c r="A1612" s="346" t="s">
        <v>8807</v>
      </c>
      <c r="B1612" s="151" t="s">
        <v>8303</v>
      </c>
      <c r="C1612" s="347">
        <v>0</v>
      </c>
      <c r="D1612" s="347">
        <v>0</v>
      </c>
      <c r="E1612" s="347">
        <v>0</v>
      </c>
      <c r="F1612" s="347">
        <v>0</v>
      </c>
      <c r="G1612" s="151">
        <f t="shared" si="25"/>
        <v>13</v>
      </c>
    </row>
    <row r="1613" spans="1:7" hidden="1">
      <c r="A1613" s="356" t="s">
        <v>10242</v>
      </c>
      <c r="B1613" s="153" t="s">
        <v>3393</v>
      </c>
      <c r="C1613" s="357">
        <v>0</v>
      </c>
      <c r="D1613" s="357">
        <v>0</v>
      </c>
      <c r="E1613" s="357">
        <v>0</v>
      </c>
      <c r="F1613" s="357">
        <v>0</v>
      </c>
      <c r="G1613" s="153">
        <f t="shared" si="25"/>
        <v>17</v>
      </c>
    </row>
    <row r="1614" spans="1:7" hidden="1">
      <c r="A1614" s="346" t="s">
        <v>8808</v>
      </c>
      <c r="B1614" s="151" t="s">
        <v>3202</v>
      </c>
      <c r="C1614" s="347">
        <v>0</v>
      </c>
      <c r="D1614" s="347">
        <v>0</v>
      </c>
      <c r="E1614" s="347">
        <v>0</v>
      </c>
      <c r="F1614" s="347">
        <v>0</v>
      </c>
      <c r="G1614" s="151">
        <f t="shared" si="25"/>
        <v>13</v>
      </c>
    </row>
    <row r="1615" spans="1:7" hidden="1">
      <c r="A1615" s="356" t="s">
        <v>10243</v>
      </c>
      <c r="B1615" s="153" t="s">
        <v>3393</v>
      </c>
      <c r="C1615" s="357">
        <v>0</v>
      </c>
      <c r="D1615" s="357">
        <v>0</v>
      </c>
      <c r="E1615" s="357">
        <v>0</v>
      </c>
      <c r="F1615" s="357">
        <v>0</v>
      </c>
      <c r="G1615" s="153">
        <f t="shared" si="25"/>
        <v>17</v>
      </c>
    </row>
    <row r="1616" spans="1:7" hidden="1">
      <c r="A1616" s="346" t="s">
        <v>8809</v>
      </c>
      <c r="B1616" s="151" t="s">
        <v>8303</v>
      </c>
      <c r="C1616" s="347">
        <v>0</v>
      </c>
      <c r="D1616" s="347">
        <v>0</v>
      </c>
      <c r="E1616" s="347">
        <v>0</v>
      </c>
      <c r="F1616" s="347">
        <v>0</v>
      </c>
      <c r="G1616" s="151">
        <f t="shared" si="25"/>
        <v>13</v>
      </c>
    </row>
    <row r="1617" spans="1:7" hidden="1">
      <c r="A1617" s="356" t="s">
        <v>10244</v>
      </c>
      <c r="B1617" s="153" t="s">
        <v>3393</v>
      </c>
      <c r="C1617" s="357">
        <v>0</v>
      </c>
      <c r="D1617" s="357">
        <v>0</v>
      </c>
      <c r="E1617" s="357">
        <v>0</v>
      </c>
      <c r="F1617" s="357">
        <v>0</v>
      </c>
      <c r="G1617" s="153">
        <f t="shared" si="25"/>
        <v>17</v>
      </c>
    </row>
    <row r="1618" spans="1:7" hidden="1">
      <c r="A1618" s="346" t="s">
        <v>8810</v>
      </c>
      <c r="B1618" s="151" t="s">
        <v>8307</v>
      </c>
      <c r="C1618" s="347">
        <v>0</v>
      </c>
      <c r="D1618" s="347">
        <v>0</v>
      </c>
      <c r="E1618" s="347">
        <v>0</v>
      </c>
      <c r="F1618" s="347">
        <v>0</v>
      </c>
      <c r="G1618" s="151">
        <f t="shared" si="25"/>
        <v>13</v>
      </c>
    </row>
    <row r="1619" spans="1:7" hidden="1">
      <c r="A1619" s="356" t="s">
        <v>10245</v>
      </c>
      <c r="B1619" s="153" t="s">
        <v>3393</v>
      </c>
      <c r="C1619" s="357">
        <v>0</v>
      </c>
      <c r="D1619" s="357">
        <v>0</v>
      </c>
      <c r="E1619" s="357">
        <v>0</v>
      </c>
      <c r="F1619" s="357">
        <v>0</v>
      </c>
      <c r="G1619" s="153">
        <f t="shared" si="25"/>
        <v>17</v>
      </c>
    </row>
    <row r="1620" spans="1:7" hidden="1">
      <c r="A1620" s="346" t="s">
        <v>7567</v>
      </c>
      <c r="B1620" s="151" t="s">
        <v>3394</v>
      </c>
      <c r="C1620" s="347">
        <v>0</v>
      </c>
      <c r="D1620" s="347">
        <v>0</v>
      </c>
      <c r="E1620" s="347">
        <v>0</v>
      </c>
      <c r="F1620" s="347">
        <v>0</v>
      </c>
      <c r="G1620" s="151">
        <f t="shared" si="25"/>
        <v>9</v>
      </c>
    </row>
    <row r="1621" spans="1:7" hidden="1">
      <c r="A1621" s="346" t="s">
        <v>7972</v>
      </c>
      <c r="B1621" s="151" t="s">
        <v>777</v>
      </c>
      <c r="C1621" s="347">
        <v>0</v>
      </c>
      <c r="D1621" s="347">
        <v>0</v>
      </c>
      <c r="E1621" s="347">
        <v>0</v>
      </c>
      <c r="F1621" s="347">
        <v>0</v>
      </c>
      <c r="G1621" s="151">
        <f t="shared" si="25"/>
        <v>13</v>
      </c>
    </row>
    <row r="1622" spans="1:7" hidden="1">
      <c r="A1622" s="356" t="s">
        <v>3242</v>
      </c>
      <c r="B1622" s="153" t="s">
        <v>3394</v>
      </c>
      <c r="C1622" s="357">
        <v>0</v>
      </c>
      <c r="D1622" s="357">
        <v>0</v>
      </c>
      <c r="E1622" s="357">
        <v>0</v>
      </c>
      <c r="F1622" s="357">
        <v>0</v>
      </c>
      <c r="G1622" s="153">
        <f t="shared" si="25"/>
        <v>17</v>
      </c>
    </row>
    <row r="1623" spans="1:7" hidden="1">
      <c r="A1623" s="346" t="s">
        <v>8811</v>
      </c>
      <c r="B1623" s="151" t="s">
        <v>8303</v>
      </c>
      <c r="C1623" s="347">
        <v>0</v>
      </c>
      <c r="D1623" s="347">
        <v>0</v>
      </c>
      <c r="E1623" s="347">
        <v>0</v>
      </c>
      <c r="F1623" s="347">
        <v>0</v>
      </c>
      <c r="G1623" s="151">
        <f t="shared" si="25"/>
        <v>13</v>
      </c>
    </row>
    <row r="1624" spans="1:7" hidden="1">
      <c r="A1624" s="356" t="s">
        <v>10246</v>
      </c>
      <c r="B1624" s="153" t="s">
        <v>3394</v>
      </c>
      <c r="C1624" s="357">
        <v>0</v>
      </c>
      <c r="D1624" s="357">
        <v>0</v>
      </c>
      <c r="E1624" s="357">
        <v>0</v>
      </c>
      <c r="F1624" s="357">
        <v>0</v>
      </c>
      <c r="G1624" s="153">
        <f t="shared" si="25"/>
        <v>17</v>
      </c>
    </row>
    <row r="1625" spans="1:7" hidden="1">
      <c r="A1625" s="346" t="s">
        <v>8812</v>
      </c>
      <c r="B1625" s="151" t="s">
        <v>3202</v>
      </c>
      <c r="C1625" s="347">
        <v>0</v>
      </c>
      <c r="D1625" s="347">
        <v>0</v>
      </c>
      <c r="E1625" s="347">
        <v>0</v>
      </c>
      <c r="F1625" s="347">
        <v>0</v>
      </c>
      <c r="G1625" s="151">
        <f t="shared" si="25"/>
        <v>13</v>
      </c>
    </row>
    <row r="1626" spans="1:7" hidden="1">
      <c r="A1626" s="356" t="s">
        <v>10247</v>
      </c>
      <c r="B1626" s="153" t="s">
        <v>3394</v>
      </c>
      <c r="C1626" s="357">
        <v>0</v>
      </c>
      <c r="D1626" s="357">
        <v>0</v>
      </c>
      <c r="E1626" s="357">
        <v>0</v>
      </c>
      <c r="F1626" s="357">
        <v>0</v>
      </c>
      <c r="G1626" s="153">
        <f t="shared" si="25"/>
        <v>17</v>
      </c>
    </row>
    <row r="1627" spans="1:7" hidden="1">
      <c r="A1627" s="346" t="s">
        <v>8813</v>
      </c>
      <c r="B1627" s="151" t="s">
        <v>8303</v>
      </c>
      <c r="C1627" s="347">
        <v>0</v>
      </c>
      <c r="D1627" s="347">
        <v>0</v>
      </c>
      <c r="E1627" s="347">
        <v>0</v>
      </c>
      <c r="F1627" s="347">
        <v>0</v>
      </c>
      <c r="G1627" s="151">
        <f t="shared" si="25"/>
        <v>13</v>
      </c>
    </row>
    <row r="1628" spans="1:7" hidden="1">
      <c r="A1628" s="356" t="s">
        <v>10248</v>
      </c>
      <c r="B1628" s="153" t="s">
        <v>3394</v>
      </c>
      <c r="C1628" s="357">
        <v>0</v>
      </c>
      <c r="D1628" s="357">
        <v>0</v>
      </c>
      <c r="E1628" s="357">
        <v>0</v>
      </c>
      <c r="F1628" s="357">
        <v>0</v>
      </c>
      <c r="G1628" s="153">
        <f t="shared" si="25"/>
        <v>17</v>
      </c>
    </row>
    <row r="1629" spans="1:7" hidden="1">
      <c r="A1629" s="346" t="s">
        <v>8814</v>
      </c>
      <c r="B1629" s="151" t="s">
        <v>8307</v>
      </c>
      <c r="C1629" s="347">
        <v>0</v>
      </c>
      <c r="D1629" s="347">
        <v>0</v>
      </c>
      <c r="E1629" s="347">
        <v>0</v>
      </c>
      <c r="F1629" s="347">
        <v>0</v>
      </c>
      <c r="G1629" s="151">
        <f t="shared" si="25"/>
        <v>13</v>
      </c>
    </row>
    <row r="1630" spans="1:7" hidden="1">
      <c r="A1630" s="356" t="s">
        <v>10249</v>
      </c>
      <c r="B1630" s="153" t="s">
        <v>3394</v>
      </c>
      <c r="C1630" s="357">
        <v>0</v>
      </c>
      <c r="D1630" s="357">
        <v>0</v>
      </c>
      <c r="E1630" s="357">
        <v>0</v>
      </c>
      <c r="F1630" s="357">
        <v>0</v>
      </c>
      <c r="G1630" s="153">
        <f t="shared" si="25"/>
        <v>17</v>
      </c>
    </row>
    <row r="1631" spans="1:7" hidden="1">
      <c r="A1631" s="346" t="s">
        <v>6707</v>
      </c>
      <c r="B1631" s="151" t="s">
        <v>3395</v>
      </c>
      <c r="C1631" s="347">
        <v>0</v>
      </c>
      <c r="D1631" s="347">
        <v>0</v>
      </c>
      <c r="E1631" s="347">
        <v>0</v>
      </c>
      <c r="F1631" s="347">
        <v>0</v>
      </c>
      <c r="G1631" s="151">
        <f t="shared" si="25"/>
        <v>9</v>
      </c>
    </row>
    <row r="1632" spans="1:7" hidden="1">
      <c r="A1632" s="346" t="s">
        <v>6625</v>
      </c>
      <c r="B1632" s="151" t="s">
        <v>777</v>
      </c>
      <c r="C1632" s="347">
        <v>0</v>
      </c>
      <c r="D1632" s="347">
        <v>0</v>
      </c>
      <c r="E1632" s="347">
        <v>0</v>
      </c>
      <c r="F1632" s="347">
        <v>0</v>
      </c>
      <c r="G1632" s="151">
        <f t="shared" si="25"/>
        <v>13</v>
      </c>
    </row>
    <row r="1633" spans="1:7" hidden="1">
      <c r="A1633" s="356" t="s">
        <v>4700</v>
      </c>
      <c r="B1633" s="153" t="s">
        <v>3395</v>
      </c>
      <c r="C1633" s="357">
        <v>0</v>
      </c>
      <c r="D1633" s="357">
        <v>0</v>
      </c>
      <c r="E1633" s="357">
        <v>0</v>
      </c>
      <c r="F1633" s="357">
        <v>0</v>
      </c>
      <c r="G1633" s="153">
        <f t="shared" si="25"/>
        <v>17</v>
      </c>
    </row>
    <row r="1634" spans="1:7" hidden="1">
      <c r="A1634" s="346" t="s">
        <v>8815</v>
      </c>
      <c r="B1634" s="151" t="s">
        <v>8303</v>
      </c>
      <c r="C1634" s="347">
        <v>0</v>
      </c>
      <c r="D1634" s="347">
        <v>0</v>
      </c>
      <c r="E1634" s="347">
        <v>0</v>
      </c>
      <c r="F1634" s="347">
        <v>0</v>
      </c>
      <c r="G1634" s="151">
        <f t="shared" si="25"/>
        <v>13</v>
      </c>
    </row>
    <row r="1635" spans="1:7" hidden="1">
      <c r="A1635" s="356" t="s">
        <v>10250</v>
      </c>
      <c r="B1635" s="153" t="s">
        <v>3395</v>
      </c>
      <c r="C1635" s="357">
        <v>0</v>
      </c>
      <c r="D1635" s="357">
        <v>0</v>
      </c>
      <c r="E1635" s="357">
        <v>0</v>
      </c>
      <c r="F1635" s="357">
        <v>0</v>
      </c>
      <c r="G1635" s="153">
        <f t="shared" si="25"/>
        <v>17</v>
      </c>
    </row>
    <row r="1636" spans="1:7" hidden="1">
      <c r="A1636" s="346" t="s">
        <v>8816</v>
      </c>
      <c r="B1636" s="151" t="s">
        <v>3202</v>
      </c>
      <c r="C1636" s="347">
        <v>0</v>
      </c>
      <c r="D1636" s="347">
        <v>0</v>
      </c>
      <c r="E1636" s="347">
        <v>0</v>
      </c>
      <c r="F1636" s="347">
        <v>0</v>
      </c>
      <c r="G1636" s="151">
        <f t="shared" si="25"/>
        <v>13</v>
      </c>
    </row>
    <row r="1637" spans="1:7" hidden="1">
      <c r="A1637" s="356" t="s">
        <v>10251</v>
      </c>
      <c r="B1637" s="153" t="s">
        <v>3395</v>
      </c>
      <c r="C1637" s="357">
        <v>0</v>
      </c>
      <c r="D1637" s="357">
        <v>0</v>
      </c>
      <c r="E1637" s="357">
        <v>0</v>
      </c>
      <c r="F1637" s="357">
        <v>0</v>
      </c>
      <c r="G1637" s="153">
        <f t="shared" si="25"/>
        <v>17</v>
      </c>
    </row>
    <row r="1638" spans="1:7" hidden="1">
      <c r="A1638" s="346" t="s">
        <v>8817</v>
      </c>
      <c r="B1638" s="151" t="s">
        <v>8303</v>
      </c>
      <c r="C1638" s="347">
        <v>0</v>
      </c>
      <c r="D1638" s="347">
        <v>0</v>
      </c>
      <c r="E1638" s="347">
        <v>0</v>
      </c>
      <c r="F1638" s="347">
        <v>0</v>
      </c>
      <c r="G1638" s="151">
        <f t="shared" si="25"/>
        <v>13</v>
      </c>
    </row>
    <row r="1639" spans="1:7" hidden="1">
      <c r="A1639" s="356" t="s">
        <v>10252</v>
      </c>
      <c r="B1639" s="153" t="s">
        <v>3395</v>
      </c>
      <c r="C1639" s="357">
        <v>0</v>
      </c>
      <c r="D1639" s="357">
        <v>0</v>
      </c>
      <c r="E1639" s="357">
        <v>0</v>
      </c>
      <c r="F1639" s="357">
        <v>0</v>
      </c>
      <c r="G1639" s="153">
        <f t="shared" si="25"/>
        <v>17</v>
      </c>
    </row>
    <row r="1640" spans="1:7" hidden="1">
      <c r="A1640" s="346" t="s">
        <v>8818</v>
      </c>
      <c r="B1640" s="151" t="s">
        <v>8307</v>
      </c>
      <c r="C1640" s="347">
        <v>0</v>
      </c>
      <c r="D1640" s="347">
        <v>0</v>
      </c>
      <c r="E1640" s="347">
        <v>0</v>
      </c>
      <c r="F1640" s="347">
        <v>0</v>
      </c>
      <c r="G1640" s="151">
        <f t="shared" si="25"/>
        <v>13</v>
      </c>
    </row>
    <row r="1641" spans="1:7" hidden="1">
      <c r="A1641" s="356" t="s">
        <v>8288</v>
      </c>
      <c r="B1641" s="153" t="s">
        <v>3395</v>
      </c>
      <c r="C1641" s="357">
        <v>0</v>
      </c>
      <c r="D1641" s="357">
        <v>0</v>
      </c>
      <c r="E1641" s="357">
        <v>0</v>
      </c>
      <c r="F1641" s="357">
        <v>0</v>
      </c>
      <c r="G1641" s="153">
        <f t="shared" si="25"/>
        <v>17</v>
      </c>
    </row>
    <row r="1642" spans="1:7" hidden="1">
      <c r="A1642" s="346" t="s">
        <v>3185</v>
      </c>
      <c r="B1642" s="151" t="s">
        <v>7568</v>
      </c>
      <c r="C1642" s="347">
        <v>0</v>
      </c>
      <c r="D1642" s="347">
        <v>0</v>
      </c>
      <c r="E1642" s="347">
        <v>0</v>
      </c>
      <c r="F1642" s="347">
        <v>0</v>
      </c>
      <c r="G1642" s="151">
        <f t="shared" si="25"/>
        <v>5</v>
      </c>
    </row>
    <row r="1643" spans="1:7" hidden="1">
      <c r="A1643" s="346" t="s">
        <v>7569</v>
      </c>
      <c r="B1643" s="151" t="s">
        <v>3396</v>
      </c>
      <c r="C1643" s="347">
        <v>0</v>
      </c>
      <c r="D1643" s="347">
        <v>0</v>
      </c>
      <c r="E1643" s="347">
        <v>0</v>
      </c>
      <c r="F1643" s="347">
        <v>0</v>
      </c>
      <c r="G1643" s="151">
        <f t="shared" si="25"/>
        <v>9</v>
      </c>
    </row>
    <row r="1644" spans="1:7" hidden="1">
      <c r="A1644" s="346" t="s">
        <v>7973</v>
      </c>
      <c r="B1644" s="151" t="s">
        <v>777</v>
      </c>
      <c r="C1644" s="347">
        <v>0</v>
      </c>
      <c r="D1644" s="347">
        <v>0</v>
      </c>
      <c r="E1644" s="347">
        <v>0</v>
      </c>
      <c r="F1644" s="347">
        <v>0</v>
      </c>
      <c r="G1644" s="151">
        <f t="shared" si="25"/>
        <v>13</v>
      </c>
    </row>
    <row r="1645" spans="1:7" hidden="1">
      <c r="A1645" s="356" t="s">
        <v>4708</v>
      </c>
      <c r="B1645" s="153" t="s">
        <v>3396</v>
      </c>
      <c r="C1645" s="357">
        <v>0</v>
      </c>
      <c r="D1645" s="357">
        <v>0</v>
      </c>
      <c r="E1645" s="357">
        <v>0</v>
      </c>
      <c r="F1645" s="357">
        <v>0</v>
      </c>
      <c r="G1645" s="153">
        <f t="shared" si="25"/>
        <v>17</v>
      </c>
    </row>
    <row r="1646" spans="1:7" hidden="1">
      <c r="A1646" s="346" t="s">
        <v>8819</v>
      </c>
      <c r="B1646" s="151" t="s">
        <v>8303</v>
      </c>
      <c r="C1646" s="347">
        <v>0</v>
      </c>
      <c r="D1646" s="347">
        <v>0</v>
      </c>
      <c r="E1646" s="347">
        <v>0</v>
      </c>
      <c r="F1646" s="347">
        <v>0</v>
      </c>
      <c r="G1646" s="151">
        <f t="shared" si="25"/>
        <v>13</v>
      </c>
    </row>
    <row r="1647" spans="1:7" hidden="1">
      <c r="A1647" s="356" t="s">
        <v>10253</v>
      </c>
      <c r="B1647" s="153" t="s">
        <v>3396</v>
      </c>
      <c r="C1647" s="357">
        <v>0</v>
      </c>
      <c r="D1647" s="357">
        <v>0</v>
      </c>
      <c r="E1647" s="357">
        <v>0</v>
      </c>
      <c r="F1647" s="357">
        <v>0</v>
      </c>
      <c r="G1647" s="153">
        <f t="shared" si="25"/>
        <v>17</v>
      </c>
    </row>
    <row r="1648" spans="1:7" hidden="1">
      <c r="A1648" s="346" t="s">
        <v>8820</v>
      </c>
      <c r="B1648" s="151" t="s">
        <v>3202</v>
      </c>
      <c r="C1648" s="347">
        <v>0</v>
      </c>
      <c r="D1648" s="347">
        <v>0</v>
      </c>
      <c r="E1648" s="347">
        <v>0</v>
      </c>
      <c r="F1648" s="347">
        <v>0</v>
      </c>
      <c r="G1648" s="151">
        <f t="shared" si="25"/>
        <v>13</v>
      </c>
    </row>
    <row r="1649" spans="1:7" hidden="1">
      <c r="A1649" s="356" t="s">
        <v>10254</v>
      </c>
      <c r="B1649" s="153" t="s">
        <v>3396</v>
      </c>
      <c r="C1649" s="357">
        <v>0</v>
      </c>
      <c r="D1649" s="357">
        <v>0</v>
      </c>
      <c r="E1649" s="357">
        <v>0</v>
      </c>
      <c r="F1649" s="357">
        <v>0</v>
      </c>
      <c r="G1649" s="153">
        <f t="shared" si="25"/>
        <v>17</v>
      </c>
    </row>
    <row r="1650" spans="1:7" hidden="1">
      <c r="A1650" s="346" t="s">
        <v>8821</v>
      </c>
      <c r="B1650" s="151" t="s">
        <v>8303</v>
      </c>
      <c r="C1650" s="347">
        <v>0</v>
      </c>
      <c r="D1650" s="347">
        <v>0</v>
      </c>
      <c r="E1650" s="347">
        <v>0</v>
      </c>
      <c r="F1650" s="347">
        <v>0</v>
      </c>
      <c r="G1650" s="151">
        <f t="shared" si="25"/>
        <v>13</v>
      </c>
    </row>
    <row r="1651" spans="1:7" hidden="1">
      <c r="A1651" s="356" t="s">
        <v>10255</v>
      </c>
      <c r="B1651" s="153" t="s">
        <v>3396</v>
      </c>
      <c r="C1651" s="357">
        <v>0</v>
      </c>
      <c r="D1651" s="357">
        <v>0</v>
      </c>
      <c r="E1651" s="357">
        <v>0</v>
      </c>
      <c r="F1651" s="357">
        <v>0</v>
      </c>
      <c r="G1651" s="153">
        <f t="shared" si="25"/>
        <v>17</v>
      </c>
    </row>
    <row r="1652" spans="1:7" hidden="1">
      <c r="A1652" s="346" t="s">
        <v>8822</v>
      </c>
      <c r="B1652" s="151" t="s">
        <v>8307</v>
      </c>
      <c r="C1652" s="347">
        <v>0</v>
      </c>
      <c r="D1652" s="347">
        <v>0</v>
      </c>
      <c r="E1652" s="347">
        <v>0</v>
      </c>
      <c r="F1652" s="347">
        <v>0</v>
      </c>
      <c r="G1652" s="151">
        <f t="shared" si="25"/>
        <v>13</v>
      </c>
    </row>
    <row r="1653" spans="1:7" hidden="1">
      <c r="A1653" s="356" t="s">
        <v>10256</v>
      </c>
      <c r="B1653" s="153" t="s">
        <v>3396</v>
      </c>
      <c r="C1653" s="357">
        <v>0</v>
      </c>
      <c r="D1653" s="357">
        <v>0</v>
      </c>
      <c r="E1653" s="357">
        <v>0</v>
      </c>
      <c r="F1653" s="357">
        <v>0</v>
      </c>
      <c r="G1653" s="153">
        <f t="shared" si="25"/>
        <v>17</v>
      </c>
    </row>
    <row r="1654" spans="1:7" hidden="1">
      <c r="A1654" s="346" t="s">
        <v>6708</v>
      </c>
      <c r="B1654" s="151" t="s">
        <v>3397</v>
      </c>
      <c r="C1654" s="347">
        <v>0</v>
      </c>
      <c r="D1654" s="347">
        <v>0</v>
      </c>
      <c r="E1654" s="347">
        <v>0</v>
      </c>
      <c r="F1654" s="347">
        <v>0</v>
      </c>
      <c r="G1654" s="151">
        <f t="shared" si="25"/>
        <v>9</v>
      </c>
    </row>
    <row r="1655" spans="1:7" hidden="1">
      <c r="A1655" s="346" t="s">
        <v>6709</v>
      </c>
      <c r="B1655" s="151" t="s">
        <v>777</v>
      </c>
      <c r="C1655" s="347">
        <v>0</v>
      </c>
      <c r="D1655" s="347">
        <v>0</v>
      </c>
      <c r="E1655" s="347">
        <v>0</v>
      </c>
      <c r="F1655" s="347">
        <v>0</v>
      </c>
      <c r="G1655" s="151">
        <f t="shared" si="25"/>
        <v>13</v>
      </c>
    </row>
    <row r="1656" spans="1:7" hidden="1">
      <c r="A1656" s="356" t="s">
        <v>3229</v>
      </c>
      <c r="B1656" s="153" t="s">
        <v>3397</v>
      </c>
      <c r="C1656" s="357">
        <v>0</v>
      </c>
      <c r="D1656" s="357">
        <v>0</v>
      </c>
      <c r="E1656" s="357">
        <v>0</v>
      </c>
      <c r="F1656" s="357">
        <v>0</v>
      </c>
      <c r="G1656" s="153">
        <f t="shared" si="25"/>
        <v>17</v>
      </c>
    </row>
    <row r="1657" spans="1:7" hidden="1">
      <c r="A1657" s="346" t="s">
        <v>7974</v>
      </c>
      <c r="B1657" s="151" t="s">
        <v>8303</v>
      </c>
      <c r="C1657" s="347">
        <v>0</v>
      </c>
      <c r="D1657" s="347">
        <v>0</v>
      </c>
      <c r="E1657" s="347">
        <v>0</v>
      </c>
      <c r="F1657" s="347">
        <v>0</v>
      </c>
      <c r="G1657" s="151">
        <f t="shared" si="25"/>
        <v>13</v>
      </c>
    </row>
    <row r="1658" spans="1:7" hidden="1">
      <c r="A1658" s="356" t="s">
        <v>8280</v>
      </c>
      <c r="B1658" s="153" t="s">
        <v>3397</v>
      </c>
      <c r="C1658" s="357">
        <v>0</v>
      </c>
      <c r="D1658" s="357">
        <v>0</v>
      </c>
      <c r="E1658" s="357">
        <v>0</v>
      </c>
      <c r="F1658" s="357">
        <v>0</v>
      </c>
      <c r="G1658" s="153">
        <f t="shared" si="25"/>
        <v>17</v>
      </c>
    </row>
    <row r="1659" spans="1:7" hidden="1">
      <c r="A1659" s="346" t="s">
        <v>8823</v>
      </c>
      <c r="B1659" s="151" t="s">
        <v>3202</v>
      </c>
      <c r="C1659" s="347">
        <v>0</v>
      </c>
      <c r="D1659" s="347">
        <v>0</v>
      </c>
      <c r="E1659" s="347">
        <v>0</v>
      </c>
      <c r="F1659" s="347">
        <v>0</v>
      </c>
      <c r="G1659" s="151">
        <f t="shared" si="25"/>
        <v>13</v>
      </c>
    </row>
    <row r="1660" spans="1:7" hidden="1">
      <c r="A1660" s="356" t="s">
        <v>10257</v>
      </c>
      <c r="B1660" s="153" t="s">
        <v>3397</v>
      </c>
      <c r="C1660" s="357">
        <v>0</v>
      </c>
      <c r="D1660" s="357">
        <v>0</v>
      </c>
      <c r="E1660" s="357">
        <v>0</v>
      </c>
      <c r="F1660" s="357">
        <v>0</v>
      </c>
      <c r="G1660" s="153">
        <f t="shared" si="25"/>
        <v>17</v>
      </c>
    </row>
    <row r="1661" spans="1:7" hidden="1">
      <c r="A1661" s="346" t="s">
        <v>8824</v>
      </c>
      <c r="B1661" s="151" t="s">
        <v>8303</v>
      </c>
      <c r="C1661" s="347">
        <v>0</v>
      </c>
      <c r="D1661" s="347">
        <v>0</v>
      </c>
      <c r="E1661" s="347">
        <v>0</v>
      </c>
      <c r="F1661" s="347">
        <v>0</v>
      </c>
      <c r="G1661" s="151">
        <f t="shared" si="25"/>
        <v>13</v>
      </c>
    </row>
    <row r="1662" spans="1:7" hidden="1">
      <c r="A1662" s="356" t="s">
        <v>10258</v>
      </c>
      <c r="B1662" s="153" t="s">
        <v>3397</v>
      </c>
      <c r="C1662" s="357">
        <v>0</v>
      </c>
      <c r="D1662" s="357">
        <v>0</v>
      </c>
      <c r="E1662" s="357">
        <v>0</v>
      </c>
      <c r="F1662" s="357">
        <v>0</v>
      </c>
      <c r="G1662" s="153">
        <f t="shared" si="25"/>
        <v>17</v>
      </c>
    </row>
    <row r="1663" spans="1:7" hidden="1">
      <c r="A1663" s="346" t="s">
        <v>8825</v>
      </c>
      <c r="B1663" s="151" t="s">
        <v>8307</v>
      </c>
      <c r="C1663" s="347">
        <v>0</v>
      </c>
      <c r="D1663" s="347">
        <v>0</v>
      </c>
      <c r="E1663" s="347">
        <v>0</v>
      </c>
      <c r="F1663" s="347">
        <v>0</v>
      </c>
      <c r="G1663" s="151">
        <f t="shared" si="25"/>
        <v>13</v>
      </c>
    </row>
    <row r="1664" spans="1:7" hidden="1">
      <c r="A1664" s="356" t="s">
        <v>8264</v>
      </c>
      <c r="B1664" s="153" t="s">
        <v>3397</v>
      </c>
      <c r="C1664" s="357">
        <v>0</v>
      </c>
      <c r="D1664" s="357">
        <v>0</v>
      </c>
      <c r="E1664" s="357">
        <v>0</v>
      </c>
      <c r="F1664" s="357">
        <v>0</v>
      </c>
      <c r="G1664" s="153">
        <f t="shared" si="25"/>
        <v>17</v>
      </c>
    </row>
    <row r="1665" spans="1:7" hidden="1">
      <c r="A1665" s="346" t="s">
        <v>7570</v>
      </c>
      <c r="B1665" s="151" t="s">
        <v>3398</v>
      </c>
      <c r="C1665" s="347">
        <v>0</v>
      </c>
      <c r="D1665" s="347">
        <v>0</v>
      </c>
      <c r="E1665" s="347">
        <v>0</v>
      </c>
      <c r="F1665" s="347">
        <v>0</v>
      </c>
      <c r="G1665" s="151">
        <f t="shared" si="25"/>
        <v>9</v>
      </c>
    </row>
    <row r="1666" spans="1:7" hidden="1">
      <c r="A1666" s="346" t="s">
        <v>7975</v>
      </c>
      <c r="B1666" s="151" t="s">
        <v>777</v>
      </c>
      <c r="C1666" s="347">
        <v>0</v>
      </c>
      <c r="D1666" s="347">
        <v>0</v>
      </c>
      <c r="E1666" s="347">
        <v>0</v>
      </c>
      <c r="F1666" s="347">
        <v>0</v>
      </c>
      <c r="G1666" s="151">
        <f t="shared" si="25"/>
        <v>13</v>
      </c>
    </row>
    <row r="1667" spans="1:7" hidden="1">
      <c r="A1667" s="356" t="s">
        <v>4723</v>
      </c>
      <c r="B1667" s="153" t="s">
        <v>3398</v>
      </c>
      <c r="C1667" s="357">
        <v>0</v>
      </c>
      <c r="D1667" s="357">
        <v>0</v>
      </c>
      <c r="E1667" s="357">
        <v>0</v>
      </c>
      <c r="F1667" s="357">
        <v>0</v>
      </c>
      <c r="G1667" s="153">
        <f t="shared" si="25"/>
        <v>17</v>
      </c>
    </row>
    <row r="1668" spans="1:7" hidden="1">
      <c r="A1668" s="346" t="s">
        <v>8826</v>
      </c>
      <c r="B1668" s="151" t="s">
        <v>8303</v>
      </c>
      <c r="C1668" s="347">
        <v>0</v>
      </c>
      <c r="D1668" s="347">
        <v>0</v>
      </c>
      <c r="E1668" s="347">
        <v>0</v>
      </c>
      <c r="F1668" s="347">
        <v>0</v>
      </c>
      <c r="G1668" s="151">
        <f t="shared" si="25"/>
        <v>13</v>
      </c>
    </row>
    <row r="1669" spans="1:7" hidden="1">
      <c r="A1669" s="356" t="s">
        <v>10259</v>
      </c>
      <c r="B1669" s="153" t="s">
        <v>3398</v>
      </c>
      <c r="C1669" s="357">
        <v>0</v>
      </c>
      <c r="D1669" s="357">
        <v>0</v>
      </c>
      <c r="E1669" s="357">
        <v>0</v>
      </c>
      <c r="F1669" s="357">
        <v>0</v>
      </c>
      <c r="G1669" s="153">
        <f t="shared" si="25"/>
        <v>17</v>
      </c>
    </row>
    <row r="1670" spans="1:7" hidden="1">
      <c r="A1670" s="346" t="s">
        <v>8827</v>
      </c>
      <c r="B1670" s="151" t="s">
        <v>3202</v>
      </c>
      <c r="C1670" s="347">
        <v>0</v>
      </c>
      <c r="D1670" s="347">
        <v>0</v>
      </c>
      <c r="E1670" s="347">
        <v>0</v>
      </c>
      <c r="F1670" s="347">
        <v>0</v>
      </c>
      <c r="G1670" s="151">
        <f t="shared" si="25"/>
        <v>13</v>
      </c>
    </row>
    <row r="1671" spans="1:7" hidden="1">
      <c r="A1671" s="356" t="s">
        <v>10260</v>
      </c>
      <c r="B1671" s="153" t="s">
        <v>3398</v>
      </c>
      <c r="C1671" s="357">
        <v>0</v>
      </c>
      <c r="D1671" s="357">
        <v>0</v>
      </c>
      <c r="E1671" s="357">
        <v>0</v>
      </c>
      <c r="F1671" s="357">
        <v>0</v>
      </c>
      <c r="G1671" s="153">
        <f t="shared" si="25"/>
        <v>17</v>
      </c>
    </row>
    <row r="1672" spans="1:7" hidden="1">
      <c r="A1672" s="346" t="s">
        <v>8828</v>
      </c>
      <c r="B1672" s="151" t="s">
        <v>8303</v>
      </c>
      <c r="C1672" s="347">
        <v>0</v>
      </c>
      <c r="D1672" s="347">
        <v>0</v>
      </c>
      <c r="E1672" s="347">
        <v>0</v>
      </c>
      <c r="F1672" s="347">
        <v>0</v>
      </c>
      <c r="G1672" s="151">
        <f t="shared" si="25"/>
        <v>13</v>
      </c>
    </row>
    <row r="1673" spans="1:7" hidden="1">
      <c r="A1673" s="356" t="s">
        <v>10261</v>
      </c>
      <c r="B1673" s="153" t="s">
        <v>3398</v>
      </c>
      <c r="C1673" s="357">
        <v>0</v>
      </c>
      <c r="D1673" s="357">
        <v>0</v>
      </c>
      <c r="E1673" s="357">
        <v>0</v>
      </c>
      <c r="F1673" s="357">
        <v>0</v>
      </c>
      <c r="G1673" s="153">
        <f t="shared" ref="G1673:G1736" si="26">LEN(A1673)</f>
        <v>17</v>
      </c>
    </row>
    <row r="1674" spans="1:7" hidden="1">
      <c r="A1674" s="346" t="s">
        <v>8829</v>
      </c>
      <c r="B1674" s="151" t="s">
        <v>8307</v>
      </c>
      <c r="C1674" s="347">
        <v>0</v>
      </c>
      <c r="D1674" s="347">
        <v>0</v>
      </c>
      <c r="E1674" s="347">
        <v>0</v>
      </c>
      <c r="F1674" s="347">
        <v>0</v>
      </c>
      <c r="G1674" s="151">
        <f t="shared" si="26"/>
        <v>13</v>
      </c>
    </row>
    <row r="1675" spans="1:7" hidden="1">
      <c r="A1675" s="356" t="s">
        <v>10262</v>
      </c>
      <c r="B1675" s="153" t="s">
        <v>3398</v>
      </c>
      <c r="C1675" s="357">
        <v>0</v>
      </c>
      <c r="D1675" s="357">
        <v>0</v>
      </c>
      <c r="E1675" s="357">
        <v>0</v>
      </c>
      <c r="F1675" s="357">
        <v>0</v>
      </c>
      <c r="G1675" s="153">
        <f t="shared" si="26"/>
        <v>17</v>
      </c>
    </row>
    <row r="1676" spans="1:7" hidden="1">
      <c r="A1676" s="346" t="s">
        <v>7571</v>
      </c>
      <c r="B1676" s="151" t="s">
        <v>3399</v>
      </c>
      <c r="C1676" s="347">
        <v>0</v>
      </c>
      <c r="D1676" s="347">
        <v>0</v>
      </c>
      <c r="E1676" s="347">
        <v>0</v>
      </c>
      <c r="F1676" s="347">
        <v>0</v>
      </c>
      <c r="G1676" s="151">
        <f t="shared" si="26"/>
        <v>9</v>
      </c>
    </row>
    <row r="1677" spans="1:7" hidden="1">
      <c r="A1677" s="346" t="s">
        <v>7976</v>
      </c>
      <c r="B1677" s="151" t="s">
        <v>777</v>
      </c>
      <c r="C1677" s="347">
        <v>0</v>
      </c>
      <c r="D1677" s="347">
        <v>0</v>
      </c>
      <c r="E1677" s="347">
        <v>0</v>
      </c>
      <c r="F1677" s="347">
        <v>0</v>
      </c>
      <c r="G1677" s="151">
        <f t="shared" si="26"/>
        <v>13</v>
      </c>
    </row>
    <row r="1678" spans="1:7" hidden="1">
      <c r="A1678" s="356" t="s">
        <v>4731</v>
      </c>
      <c r="B1678" s="153" t="s">
        <v>3399</v>
      </c>
      <c r="C1678" s="357">
        <v>0</v>
      </c>
      <c r="D1678" s="357">
        <v>0</v>
      </c>
      <c r="E1678" s="357">
        <v>0</v>
      </c>
      <c r="F1678" s="357">
        <v>0</v>
      </c>
      <c r="G1678" s="153">
        <f t="shared" si="26"/>
        <v>17</v>
      </c>
    </row>
    <row r="1679" spans="1:7" hidden="1">
      <c r="A1679" s="346" t="s">
        <v>8830</v>
      </c>
      <c r="B1679" s="151" t="s">
        <v>8303</v>
      </c>
      <c r="C1679" s="347">
        <v>0</v>
      </c>
      <c r="D1679" s="347">
        <v>0</v>
      </c>
      <c r="E1679" s="347">
        <v>0</v>
      </c>
      <c r="F1679" s="347">
        <v>0</v>
      </c>
      <c r="G1679" s="151">
        <f t="shared" si="26"/>
        <v>13</v>
      </c>
    </row>
    <row r="1680" spans="1:7" hidden="1">
      <c r="A1680" s="356" t="s">
        <v>10263</v>
      </c>
      <c r="B1680" s="153" t="s">
        <v>3399</v>
      </c>
      <c r="C1680" s="357">
        <v>0</v>
      </c>
      <c r="D1680" s="357">
        <v>0</v>
      </c>
      <c r="E1680" s="357">
        <v>0</v>
      </c>
      <c r="F1680" s="357">
        <v>0</v>
      </c>
      <c r="G1680" s="153">
        <f t="shared" si="26"/>
        <v>17</v>
      </c>
    </row>
    <row r="1681" spans="1:7" hidden="1">
      <c r="A1681" s="346" t="s">
        <v>8831</v>
      </c>
      <c r="B1681" s="151" t="s">
        <v>3202</v>
      </c>
      <c r="C1681" s="347">
        <v>0</v>
      </c>
      <c r="D1681" s="347">
        <v>0</v>
      </c>
      <c r="E1681" s="347">
        <v>0</v>
      </c>
      <c r="F1681" s="347">
        <v>0</v>
      </c>
      <c r="G1681" s="151">
        <f t="shared" si="26"/>
        <v>13</v>
      </c>
    </row>
    <row r="1682" spans="1:7" hidden="1">
      <c r="A1682" s="356" t="s">
        <v>10264</v>
      </c>
      <c r="B1682" s="153" t="s">
        <v>3399</v>
      </c>
      <c r="C1682" s="357">
        <v>0</v>
      </c>
      <c r="D1682" s="357">
        <v>0</v>
      </c>
      <c r="E1682" s="357">
        <v>0</v>
      </c>
      <c r="F1682" s="357">
        <v>0</v>
      </c>
      <c r="G1682" s="153">
        <f t="shared" si="26"/>
        <v>17</v>
      </c>
    </row>
    <row r="1683" spans="1:7" hidden="1">
      <c r="A1683" s="346" t="s">
        <v>8832</v>
      </c>
      <c r="B1683" s="151" t="s">
        <v>8303</v>
      </c>
      <c r="C1683" s="347">
        <v>0</v>
      </c>
      <c r="D1683" s="347">
        <v>0</v>
      </c>
      <c r="E1683" s="347">
        <v>0</v>
      </c>
      <c r="F1683" s="347">
        <v>0</v>
      </c>
      <c r="G1683" s="151">
        <f t="shared" si="26"/>
        <v>13</v>
      </c>
    </row>
    <row r="1684" spans="1:7" hidden="1">
      <c r="A1684" s="356" t="s">
        <v>10265</v>
      </c>
      <c r="B1684" s="153" t="s">
        <v>3399</v>
      </c>
      <c r="C1684" s="357">
        <v>0</v>
      </c>
      <c r="D1684" s="357">
        <v>0</v>
      </c>
      <c r="E1684" s="357">
        <v>0</v>
      </c>
      <c r="F1684" s="357">
        <v>0</v>
      </c>
      <c r="G1684" s="153">
        <f t="shared" si="26"/>
        <v>17</v>
      </c>
    </row>
    <row r="1685" spans="1:7" hidden="1">
      <c r="A1685" s="346" t="s">
        <v>8833</v>
      </c>
      <c r="B1685" s="151" t="s">
        <v>8307</v>
      </c>
      <c r="C1685" s="347">
        <v>0</v>
      </c>
      <c r="D1685" s="347">
        <v>0</v>
      </c>
      <c r="E1685" s="347">
        <v>0</v>
      </c>
      <c r="F1685" s="347">
        <v>0</v>
      </c>
      <c r="G1685" s="151">
        <f t="shared" si="26"/>
        <v>13</v>
      </c>
    </row>
    <row r="1686" spans="1:7" hidden="1">
      <c r="A1686" s="356" t="s">
        <v>10266</v>
      </c>
      <c r="B1686" s="153" t="s">
        <v>3399</v>
      </c>
      <c r="C1686" s="357">
        <v>0</v>
      </c>
      <c r="D1686" s="357">
        <v>0</v>
      </c>
      <c r="E1686" s="357">
        <v>0</v>
      </c>
      <c r="F1686" s="357">
        <v>0</v>
      </c>
      <c r="G1686" s="153">
        <f t="shared" si="26"/>
        <v>17</v>
      </c>
    </row>
    <row r="1687" spans="1:7" hidden="1">
      <c r="A1687" s="346" t="s">
        <v>6710</v>
      </c>
      <c r="B1687" s="151" t="s">
        <v>3400</v>
      </c>
      <c r="C1687" s="347">
        <v>0</v>
      </c>
      <c r="D1687" s="347">
        <v>0</v>
      </c>
      <c r="E1687" s="347">
        <v>0</v>
      </c>
      <c r="F1687" s="347">
        <v>0</v>
      </c>
      <c r="G1687" s="151">
        <f t="shared" si="26"/>
        <v>9</v>
      </c>
    </row>
    <row r="1688" spans="1:7" hidden="1">
      <c r="A1688" s="346" t="s">
        <v>6711</v>
      </c>
      <c r="B1688" s="151" t="s">
        <v>777</v>
      </c>
      <c r="C1688" s="347">
        <v>0</v>
      </c>
      <c r="D1688" s="347">
        <v>0</v>
      </c>
      <c r="E1688" s="347">
        <v>0</v>
      </c>
      <c r="F1688" s="347">
        <v>0</v>
      </c>
      <c r="G1688" s="151">
        <f t="shared" si="26"/>
        <v>13</v>
      </c>
    </row>
    <row r="1689" spans="1:7" hidden="1">
      <c r="A1689" s="356" t="s">
        <v>3230</v>
      </c>
      <c r="B1689" s="153" t="s">
        <v>3400</v>
      </c>
      <c r="C1689" s="357">
        <v>0</v>
      </c>
      <c r="D1689" s="357">
        <v>0</v>
      </c>
      <c r="E1689" s="357">
        <v>0</v>
      </c>
      <c r="F1689" s="357">
        <v>0</v>
      </c>
      <c r="G1689" s="153">
        <f t="shared" si="26"/>
        <v>17</v>
      </c>
    </row>
    <row r="1690" spans="1:7" hidden="1">
      <c r="A1690" s="346" t="s">
        <v>8834</v>
      </c>
      <c r="B1690" s="151" t="s">
        <v>8303</v>
      </c>
      <c r="C1690" s="347">
        <v>0</v>
      </c>
      <c r="D1690" s="347">
        <v>0</v>
      </c>
      <c r="E1690" s="347">
        <v>0</v>
      </c>
      <c r="F1690" s="347">
        <v>0</v>
      </c>
      <c r="G1690" s="151">
        <f t="shared" si="26"/>
        <v>13</v>
      </c>
    </row>
    <row r="1691" spans="1:7" hidden="1">
      <c r="A1691" s="356" t="s">
        <v>10267</v>
      </c>
      <c r="B1691" s="153" t="s">
        <v>3400</v>
      </c>
      <c r="C1691" s="357">
        <v>0</v>
      </c>
      <c r="D1691" s="357">
        <v>0</v>
      </c>
      <c r="E1691" s="357">
        <v>0</v>
      </c>
      <c r="F1691" s="357">
        <v>0</v>
      </c>
      <c r="G1691" s="153">
        <f t="shared" si="26"/>
        <v>17</v>
      </c>
    </row>
    <row r="1692" spans="1:7" hidden="1">
      <c r="A1692" s="346" t="s">
        <v>8835</v>
      </c>
      <c r="B1692" s="151" t="s">
        <v>3202</v>
      </c>
      <c r="C1692" s="347">
        <v>0</v>
      </c>
      <c r="D1692" s="347">
        <v>0</v>
      </c>
      <c r="E1692" s="347">
        <v>0</v>
      </c>
      <c r="F1692" s="347">
        <v>0</v>
      </c>
      <c r="G1692" s="151">
        <f t="shared" si="26"/>
        <v>13</v>
      </c>
    </row>
    <row r="1693" spans="1:7" hidden="1">
      <c r="A1693" s="356" t="s">
        <v>10268</v>
      </c>
      <c r="B1693" s="153" t="s">
        <v>3400</v>
      </c>
      <c r="C1693" s="357">
        <v>0</v>
      </c>
      <c r="D1693" s="357">
        <v>0</v>
      </c>
      <c r="E1693" s="357">
        <v>0</v>
      </c>
      <c r="F1693" s="357">
        <v>0</v>
      </c>
      <c r="G1693" s="153">
        <f t="shared" si="26"/>
        <v>17</v>
      </c>
    </row>
    <row r="1694" spans="1:7" hidden="1">
      <c r="A1694" s="346" t="s">
        <v>8836</v>
      </c>
      <c r="B1694" s="151" t="s">
        <v>8303</v>
      </c>
      <c r="C1694" s="347">
        <v>0</v>
      </c>
      <c r="D1694" s="347">
        <v>0</v>
      </c>
      <c r="E1694" s="347">
        <v>0</v>
      </c>
      <c r="F1694" s="347">
        <v>0</v>
      </c>
      <c r="G1694" s="151">
        <f t="shared" si="26"/>
        <v>13</v>
      </c>
    </row>
    <row r="1695" spans="1:7" hidden="1">
      <c r="A1695" s="356" t="s">
        <v>10269</v>
      </c>
      <c r="B1695" s="153" t="s">
        <v>3400</v>
      </c>
      <c r="C1695" s="357">
        <v>0</v>
      </c>
      <c r="D1695" s="357">
        <v>0</v>
      </c>
      <c r="E1695" s="357">
        <v>0</v>
      </c>
      <c r="F1695" s="357">
        <v>0</v>
      </c>
      <c r="G1695" s="153">
        <f t="shared" si="26"/>
        <v>17</v>
      </c>
    </row>
    <row r="1696" spans="1:7" hidden="1">
      <c r="A1696" s="346" t="s">
        <v>8837</v>
      </c>
      <c r="B1696" s="151" t="s">
        <v>8307</v>
      </c>
      <c r="C1696" s="347">
        <v>0</v>
      </c>
      <c r="D1696" s="347">
        <v>0</v>
      </c>
      <c r="E1696" s="347">
        <v>0</v>
      </c>
      <c r="F1696" s="347">
        <v>0</v>
      </c>
      <c r="G1696" s="151">
        <f t="shared" si="26"/>
        <v>13</v>
      </c>
    </row>
    <row r="1697" spans="1:7" hidden="1">
      <c r="A1697" s="356" t="s">
        <v>10270</v>
      </c>
      <c r="B1697" s="153" t="s">
        <v>3400</v>
      </c>
      <c r="C1697" s="357">
        <v>0</v>
      </c>
      <c r="D1697" s="357">
        <v>0</v>
      </c>
      <c r="E1697" s="357">
        <v>0</v>
      </c>
      <c r="F1697" s="357">
        <v>0</v>
      </c>
      <c r="G1697" s="153">
        <f t="shared" si="26"/>
        <v>17</v>
      </c>
    </row>
    <row r="1698" spans="1:7">
      <c r="A1698" s="346" t="s">
        <v>2677</v>
      </c>
      <c r="B1698" s="151" t="s">
        <v>579</v>
      </c>
      <c r="C1698" s="347">
        <v>320875</v>
      </c>
      <c r="D1698" s="347">
        <v>0</v>
      </c>
      <c r="E1698" s="347">
        <v>0</v>
      </c>
      <c r="F1698" s="347">
        <v>320875</v>
      </c>
      <c r="G1698" s="151">
        <f t="shared" si="26"/>
        <v>5</v>
      </c>
    </row>
    <row r="1699" spans="1:7" hidden="1">
      <c r="A1699" s="346" t="s">
        <v>7572</v>
      </c>
      <c r="B1699" s="151" t="s">
        <v>3401</v>
      </c>
      <c r="C1699" s="347">
        <v>0</v>
      </c>
      <c r="D1699" s="347">
        <v>0</v>
      </c>
      <c r="E1699" s="347">
        <v>0</v>
      </c>
      <c r="F1699" s="347">
        <v>0</v>
      </c>
      <c r="G1699" s="151">
        <f t="shared" si="26"/>
        <v>9</v>
      </c>
    </row>
    <row r="1700" spans="1:7" hidden="1">
      <c r="A1700" s="346" t="s">
        <v>7977</v>
      </c>
      <c r="B1700" s="151" t="s">
        <v>777</v>
      </c>
      <c r="C1700" s="347">
        <v>0</v>
      </c>
      <c r="D1700" s="347">
        <v>0</v>
      </c>
      <c r="E1700" s="347">
        <v>0</v>
      </c>
      <c r="F1700" s="347">
        <v>0</v>
      </c>
      <c r="G1700" s="151">
        <f t="shared" si="26"/>
        <v>13</v>
      </c>
    </row>
    <row r="1701" spans="1:7" hidden="1">
      <c r="A1701" s="356" t="s">
        <v>4746</v>
      </c>
      <c r="B1701" s="153" t="s">
        <v>3401</v>
      </c>
      <c r="C1701" s="357">
        <v>0</v>
      </c>
      <c r="D1701" s="357">
        <v>0</v>
      </c>
      <c r="E1701" s="357">
        <v>0</v>
      </c>
      <c r="F1701" s="357">
        <v>0</v>
      </c>
      <c r="G1701" s="153">
        <f t="shared" si="26"/>
        <v>17</v>
      </c>
    </row>
    <row r="1702" spans="1:7" hidden="1">
      <c r="A1702" s="346" t="s">
        <v>8838</v>
      </c>
      <c r="B1702" s="151" t="s">
        <v>8303</v>
      </c>
      <c r="C1702" s="347">
        <v>0</v>
      </c>
      <c r="D1702" s="347">
        <v>0</v>
      </c>
      <c r="E1702" s="347">
        <v>0</v>
      </c>
      <c r="F1702" s="347">
        <v>0</v>
      </c>
      <c r="G1702" s="151">
        <f t="shared" si="26"/>
        <v>13</v>
      </c>
    </row>
    <row r="1703" spans="1:7" hidden="1">
      <c r="A1703" s="356" t="s">
        <v>10271</v>
      </c>
      <c r="B1703" s="153" t="s">
        <v>3401</v>
      </c>
      <c r="C1703" s="357">
        <v>0</v>
      </c>
      <c r="D1703" s="357">
        <v>0</v>
      </c>
      <c r="E1703" s="357">
        <v>0</v>
      </c>
      <c r="F1703" s="357">
        <v>0</v>
      </c>
      <c r="G1703" s="153">
        <f t="shared" si="26"/>
        <v>17</v>
      </c>
    </row>
    <row r="1704" spans="1:7" hidden="1">
      <c r="A1704" s="346" t="s">
        <v>8839</v>
      </c>
      <c r="B1704" s="151" t="s">
        <v>3202</v>
      </c>
      <c r="C1704" s="347">
        <v>0</v>
      </c>
      <c r="D1704" s="347">
        <v>0</v>
      </c>
      <c r="E1704" s="347">
        <v>0</v>
      </c>
      <c r="F1704" s="347">
        <v>0</v>
      </c>
      <c r="G1704" s="151">
        <f t="shared" si="26"/>
        <v>13</v>
      </c>
    </row>
    <row r="1705" spans="1:7" hidden="1">
      <c r="A1705" s="356" t="s">
        <v>10272</v>
      </c>
      <c r="B1705" s="153" t="s">
        <v>3401</v>
      </c>
      <c r="C1705" s="357">
        <v>0</v>
      </c>
      <c r="D1705" s="357">
        <v>0</v>
      </c>
      <c r="E1705" s="357">
        <v>0</v>
      </c>
      <c r="F1705" s="357">
        <v>0</v>
      </c>
      <c r="G1705" s="153">
        <f t="shared" si="26"/>
        <v>17</v>
      </c>
    </row>
    <row r="1706" spans="1:7" hidden="1">
      <c r="A1706" s="346" t="s">
        <v>8840</v>
      </c>
      <c r="B1706" s="151" t="s">
        <v>8303</v>
      </c>
      <c r="C1706" s="347">
        <v>0</v>
      </c>
      <c r="D1706" s="347">
        <v>0</v>
      </c>
      <c r="E1706" s="347">
        <v>0</v>
      </c>
      <c r="F1706" s="347">
        <v>0</v>
      </c>
      <c r="G1706" s="151">
        <f t="shared" si="26"/>
        <v>13</v>
      </c>
    </row>
    <row r="1707" spans="1:7" hidden="1">
      <c r="A1707" s="356" t="s">
        <v>10273</v>
      </c>
      <c r="B1707" s="153" t="s">
        <v>3401</v>
      </c>
      <c r="C1707" s="357">
        <v>0</v>
      </c>
      <c r="D1707" s="357">
        <v>0</v>
      </c>
      <c r="E1707" s="357">
        <v>0</v>
      </c>
      <c r="F1707" s="357">
        <v>0</v>
      </c>
      <c r="G1707" s="153">
        <f t="shared" si="26"/>
        <v>17</v>
      </c>
    </row>
    <row r="1708" spans="1:7" hidden="1">
      <c r="A1708" s="346" t="s">
        <v>8841</v>
      </c>
      <c r="B1708" s="151" t="s">
        <v>8307</v>
      </c>
      <c r="C1708" s="347">
        <v>0</v>
      </c>
      <c r="D1708" s="347">
        <v>0</v>
      </c>
      <c r="E1708" s="347">
        <v>0</v>
      </c>
      <c r="F1708" s="347">
        <v>0</v>
      </c>
      <c r="G1708" s="151">
        <f t="shared" si="26"/>
        <v>13</v>
      </c>
    </row>
    <row r="1709" spans="1:7" hidden="1">
      <c r="A1709" s="356" t="s">
        <v>10274</v>
      </c>
      <c r="B1709" s="153" t="s">
        <v>3401</v>
      </c>
      <c r="C1709" s="357">
        <v>0</v>
      </c>
      <c r="D1709" s="357">
        <v>0</v>
      </c>
      <c r="E1709" s="357">
        <v>0</v>
      </c>
      <c r="F1709" s="357">
        <v>0</v>
      </c>
      <c r="G1709" s="153">
        <f t="shared" si="26"/>
        <v>17</v>
      </c>
    </row>
    <row r="1710" spans="1:7" hidden="1">
      <c r="A1710" s="346" t="s">
        <v>6712</v>
      </c>
      <c r="B1710" s="151" t="s">
        <v>3402</v>
      </c>
      <c r="C1710" s="347">
        <v>0</v>
      </c>
      <c r="D1710" s="347">
        <v>0</v>
      </c>
      <c r="E1710" s="347">
        <v>0</v>
      </c>
      <c r="F1710" s="347">
        <v>0</v>
      </c>
      <c r="G1710" s="151">
        <f t="shared" si="26"/>
        <v>9</v>
      </c>
    </row>
    <row r="1711" spans="1:7" hidden="1">
      <c r="A1711" s="346" t="s">
        <v>7978</v>
      </c>
      <c r="B1711" s="151" t="s">
        <v>777</v>
      </c>
      <c r="C1711" s="347">
        <v>0</v>
      </c>
      <c r="D1711" s="347">
        <v>0</v>
      </c>
      <c r="E1711" s="347">
        <v>0</v>
      </c>
      <c r="F1711" s="347">
        <v>0</v>
      </c>
      <c r="G1711" s="151">
        <f t="shared" si="26"/>
        <v>13</v>
      </c>
    </row>
    <row r="1712" spans="1:7" hidden="1">
      <c r="A1712" s="356" t="s">
        <v>4754</v>
      </c>
      <c r="B1712" s="153" t="s">
        <v>3402</v>
      </c>
      <c r="C1712" s="357">
        <v>0</v>
      </c>
      <c r="D1712" s="357">
        <v>0</v>
      </c>
      <c r="E1712" s="357">
        <v>0</v>
      </c>
      <c r="F1712" s="357">
        <v>0</v>
      </c>
      <c r="G1712" s="153">
        <f t="shared" si="26"/>
        <v>17</v>
      </c>
    </row>
    <row r="1713" spans="1:7" hidden="1">
      <c r="A1713" s="346" t="s">
        <v>8842</v>
      </c>
      <c r="B1713" s="151" t="s">
        <v>8303</v>
      </c>
      <c r="C1713" s="347">
        <v>0</v>
      </c>
      <c r="D1713" s="347">
        <v>0</v>
      </c>
      <c r="E1713" s="347">
        <v>0</v>
      </c>
      <c r="F1713" s="347">
        <v>0</v>
      </c>
      <c r="G1713" s="151">
        <f t="shared" si="26"/>
        <v>13</v>
      </c>
    </row>
    <row r="1714" spans="1:7" hidden="1">
      <c r="A1714" s="356" t="s">
        <v>10275</v>
      </c>
      <c r="B1714" s="153" t="s">
        <v>3402</v>
      </c>
      <c r="C1714" s="357">
        <v>0</v>
      </c>
      <c r="D1714" s="357">
        <v>0</v>
      </c>
      <c r="E1714" s="357">
        <v>0</v>
      </c>
      <c r="F1714" s="357">
        <v>0</v>
      </c>
      <c r="G1714" s="153">
        <f t="shared" si="26"/>
        <v>17</v>
      </c>
    </row>
    <row r="1715" spans="1:7" hidden="1">
      <c r="A1715" s="346" t="s">
        <v>8843</v>
      </c>
      <c r="B1715" s="151" t="s">
        <v>3202</v>
      </c>
      <c r="C1715" s="347">
        <v>0</v>
      </c>
      <c r="D1715" s="347">
        <v>0</v>
      </c>
      <c r="E1715" s="347">
        <v>0</v>
      </c>
      <c r="F1715" s="347">
        <v>0</v>
      </c>
      <c r="G1715" s="151">
        <f t="shared" si="26"/>
        <v>13</v>
      </c>
    </row>
    <row r="1716" spans="1:7" hidden="1">
      <c r="A1716" s="356" t="s">
        <v>10276</v>
      </c>
      <c r="B1716" s="153" t="s">
        <v>3402</v>
      </c>
      <c r="C1716" s="357">
        <v>0</v>
      </c>
      <c r="D1716" s="357">
        <v>0</v>
      </c>
      <c r="E1716" s="357">
        <v>0</v>
      </c>
      <c r="F1716" s="357">
        <v>0</v>
      </c>
      <c r="G1716" s="153">
        <f t="shared" si="26"/>
        <v>17</v>
      </c>
    </row>
    <row r="1717" spans="1:7" hidden="1">
      <c r="A1717" s="346" t="s">
        <v>8844</v>
      </c>
      <c r="B1717" s="151" t="s">
        <v>8303</v>
      </c>
      <c r="C1717" s="347">
        <v>0</v>
      </c>
      <c r="D1717" s="347">
        <v>0</v>
      </c>
      <c r="E1717" s="347">
        <v>0</v>
      </c>
      <c r="F1717" s="347">
        <v>0</v>
      </c>
      <c r="G1717" s="151">
        <f t="shared" si="26"/>
        <v>13</v>
      </c>
    </row>
    <row r="1718" spans="1:7" hidden="1">
      <c r="A1718" s="356" t="s">
        <v>10277</v>
      </c>
      <c r="B1718" s="153" t="s">
        <v>3402</v>
      </c>
      <c r="C1718" s="357">
        <v>0</v>
      </c>
      <c r="D1718" s="357">
        <v>0</v>
      </c>
      <c r="E1718" s="357">
        <v>0</v>
      </c>
      <c r="F1718" s="357">
        <v>0</v>
      </c>
      <c r="G1718" s="153">
        <f t="shared" si="26"/>
        <v>17</v>
      </c>
    </row>
    <row r="1719" spans="1:7" hidden="1">
      <c r="A1719" s="346" t="s">
        <v>8845</v>
      </c>
      <c r="B1719" s="151" t="s">
        <v>8307</v>
      </c>
      <c r="C1719" s="347">
        <v>0</v>
      </c>
      <c r="D1719" s="347">
        <v>0</v>
      </c>
      <c r="E1719" s="347">
        <v>0</v>
      </c>
      <c r="F1719" s="347">
        <v>0</v>
      </c>
      <c r="G1719" s="151">
        <f t="shared" si="26"/>
        <v>13</v>
      </c>
    </row>
    <row r="1720" spans="1:7" hidden="1">
      <c r="A1720" s="356" t="s">
        <v>10278</v>
      </c>
      <c r="B1720" s="153" t="s">
        <v>3402</v>
      </c>
      <c r="C1720" s="357">
        <v>0</v>
      </c>
      <c r="D1720" s="357">
        <v>0</v>
      </c>
      <c r="E1720" s="357">
        <v>0</v>
      </c>
      <c r="F1720" s="357">
        <v>0</v>
      </c>
      <c r="G1720" s="153">
        <f t="shared" si="26"/>
        <v>17</v>
      </c>
    </row>
    <row r="1721" spans="1:7" hidden="1">
      <c r="A1721" s="346" t="s">
        <v>7573</v>
      </c>
      <c r="B1721" s="151" t="s">
        <v>3403</v>
      </c>
      <c r="C1721" s="347">
        <v>0</v>
      </c>
      <c r="D1721" s="347">
        <v>0</v>
      </c>
      <c r="E1721" s="347">
        <v>0</v>
      </c>
      <c r="F1721" s="347">
        <v>0</v>
      </c>
      <c r="G1721" s="151">
        <f t="shared" si="26"/>
        <v>9</v>
      </c>
    </row>
    <row r="1722" spans="1:7" hidden="1">
      <c r="A1722" s="346" t="s">
        <v>7979</v>
      </c>
      <c r="B1722" s="151" t="s">
        <v>777</v>
      </c>
      <c r="C1722" s="347">
        <v>0</v>
      </c>
      <c r="D1722" s="347">
        <v>0</v>
      </c>
      <c r="E1722" s="347">
        <v>0</v>
      </c>
      <c r="F1722" s="347">
        <v>0</v>
      </c>
      <c r="G1722" s="151">
        <f t="shared" si="26"/>
        <v>13</v>
      </c>
    </row>
    <row r="1723" spans="1:7" hidden="1">
      <c r="A1723" s="356" t="s">
        <v>4762</v>
      </c>
      <c r="B1723" s="153" t="s">
        <v>3403</v>
      </c>
      <c r="C1723" s="357">
        <v>0</v>
      </c>
      <c r="D1723" s="357">
        <v>0</v>
      </c>
      <c r="E1723" s="357">
        <v>0</v>
      </c>
      <c r="F1723" s="357">
        <v>0</v>
      </c>
      <c r="G1723" s="153">
        <f t="shared" si="26"/>
        <v>17</v>
      </c>
    </row>
    <row r="1724" spans="1:7" hidden="1">
      <c r="A1724" s="346" t="s">
        <v>8846</v>
      </c>
      <c r="B1724" s="151" t="s">
        <v>8303</v>
      </c>
      <c r="C1724" s="347">
        <v>0</v>
      </c>
      <c r="D1724" s="347">
        <v>0</v>
      </c>
      <c r="E1724" s="347">
        <v>0</v>
      </c>
      <c r="F1724" s="347">
        <v>0</v>
      </c>
      <c r="G1724" s="151">
        <f t="shared" si="26"/>
        <v>13</v>
      </c>
    </row>
    <row r="1725" spans="1:7" hidden="1">
      <c r="A1725" s="356" t="s">
        <v>10279</v>
      </c>
      <c r="B1725" s="153" t="s">
        <v>3403</v>
      </c>
      <c r="C1725" s="357">
        <v>0</v>
      </c>
      <c r="D1725" s="357">
        <v>0</v>
      </c>
      <c r="E1725" s="357">
        <v>0</v>
      </c>
      <c r="F1725" s="357">
        <v>0</v>
      </c>
      <c r="G1725" s="153">
        <f t="shared" si="26"/>
        <v>17</v>
      </c>
    </row>
    <row r="1726" spans="1:7" hidden="1">
      <c r="A1726" s="346" t="s">
        <v>8847</v>
      </c>
      <c r="B1726" s="151" t="s">
        <v>3202</v>
      </c>
      <c r="C1726" s="347">
        <v>0</v>
      </c>
      <c r="D1726" s="347">
        <v>0</v>
      </c>
      <c r="E1726" s="347">
        <v>0</v>
      </c>
      <c r="F1726" s="347">
        <v>0</v>
      </c>
      <c r="G1726" s="151">
        <f t="shared" si="26"/>
        <v>13</v>
      </c>
    </row>
    <row r="1727" spans="1:7" hidden="1">
      <c r="A1727" s="356" t="s">
        <v>10280</v>
      </c>
      <c r="B1727" s="153" t="s">
        <v>3403</v>
      </c>
      <c r="C1727" s="357">
        <v>0</v>
      </c>
      <c r="D1727" s="357">
        <v>0</v>
      </c>
      <c r="E1727" s="357">
        <v>0</v>
      </c>
      <c r="F1727" s="357">
        <v>0</v>
      </c>
      <c r="G1727" s="153">
        <f t="shared" si="26"/>
        <v>17</v>
      </c>
    </row>
    <row r="1728" spans="1:7" hidden="1">
      <c r="A1728" s="346" t="s">
        <v>8848</v>
      </c>
      <c r="B1728" s="151" t="s">
        <v>8303</v>
      </c>
      <c r="C1728" s="347">
        <v>0</v>
      </c>
      <c r="D1728" s="347">
        <v>0</v>
      </c>
      <c r="E1728" s="347">
        <v>0</v>
      </c>
      <c r="F1728" s="347">
        <v>0</v>
      </c>
      <c r="G1728" s="151">
        <f t="shared" si="26"/>
        <v>13</v>
      </c>
    </row>
    <row r="1729" spans="1:7" hidden="1">
      <c r="A1729" s="356" t="s">
        <v>10281</v>
      </c>
      <c r="B1729" s="153" t="s">
        <v>3403</v>
      </c>
      <c r="C1729" s="357">
        <v>0</v>
      </c>
      <c r="D1729" s="357">
        <v>0</v>
      </c>
      <c r="E1729" s="357">
        <v>0</v>
      </c>
      <c r="F1729" s="357">
        <v>0</v>
      </c>
      <c r="G1729" s="153">
        <f t="shared" si="26"/>
        <v>17</v>
      </c>
    </row>
    <row r="1730" spans="1:7" hidden="1">
      <c r="A1730" s="346" t="s">
        <v>8849</v>
      </c>
      <c r="B1730" s="151" t="s">
        <v>8307</v>
      </c>
      <c r="C1730" s="347">
        <v>0</v>
      </c>
      <c r="D1730" s="347">
        <v>0</v>
      </c>
      <c r="E1730" s="347">
        <v>0</v>
      </c>
      <c r="F1730" s="347">
        <v>0</v>
      </c>
      <c r="G1730" s="151">
        <f t="shared" si="26"/>
        <v>13</v>
      </c>
    </row>
    <row r="1731" spans="1:7" hidden="1">
      <c r="A1731" s="356" t="s">
        <v>10282</v>
      </c>
      <c r="B1731" s="153" t="s">
        <v>3403</v>
      </c>
      <c r="C1731" s="357">
        <v>0</v>
      </c>
      <c r="D1731" s="357">
        <v>0</v>
      </c>
      <c r="E1731" s="357">
        <v>0</v>
      </c>
      <c r="F1731" s="357">
        <v>0</v>
      </c>
      <c r="G1731" s="153">
        <f t="shared" si="26"/>
        <v>17</v>
      </c>
    </row>
    <row r="1732" spans="1:7" ht="30" hidden="1">
      <c r="A1732" s="346" t="s">
        <v>6713</v>
      </c>
      <c r="B1732" s="151" t="s">
        <v>3404</v>
      </c>
      <c r="C1732" s="347">
        <v>0</v>
      </c>
      <c r="D1732" s="347">
        <v>0</v>
      </c>
      <c r="E1732" s="347">
        <v>0</v>
      </c>
      <c r="F1732" s="347">
        <v>0</v>
      </c>
      <c r="G1732" s="151">
        <f t="shared" si="26"/>
        <v>9</v>
      </c>
    </row>
    <row r="1733" spans="1:7" hidden="1">
      <c r="A1733" s="346" t="s">
        <v>6714</v>
      </c>
      <c r="B1733" s="151" t="s">
        <v>777</v>
      </c>
      <c r="C1733" s="347">
        <v>0</v>
      </c>
      <c r="D1733" s="347">
        <v>0</v>
      </c>
      <c r="E1733" s="347">
        <v>0</v>
      </c>
      <c r="F1733" s="347">
        <v>0</v>
      </c>
      <c r="G1733" s="151">
        <f t="shared" si="26"/>
        <v>13</v>
      </c>
    </row>
    <row r="1734" spans="1:7" ht="30" hidden="1">
      <c r="A1734" s="356" t="s">
        <v>4770</v>
      </c>
      <c r="B1734" s="153" t="s">
        <v>3404</v>
      </c>
      <c r="C1734" s="357">
        <v>0</v>
      </c>
      <c r="D1734" s="357">
        <v>0</v>
      </c>
      <c r="E1734" s="357">
        <v>0</v>
      </c>
      <c r="F1734" s="357">
        <v>0</v>
      </c>
      <c r="G1734" s="153">
        <f t="shared" si="26"/>
        <v>17</v>
      </c>
    </row>
    <row r="1735" spans="1:7" hidden="1">
      <c r="A1735" s="346" t="s">
        <v>8850</v>
      </c>
      <c r="B1735" s="151" t="s">
        <v>8303</v>
      </c>
      <c r="C1735" s="347">
        <v>0</v>
      </c>
      <c r="D1735" s="347">
        <v>0</v>
      </c>
      <c r="E1735" s="347">
        <v>0</v>
      </c>
      <c r="F1735" s="347">
        <v>0</v>
      </c>
      <c r="G1735" s="151">
        <f t="shared" si="26"/>
        <v>13</v>
      </c>
    </row>
    <row r="1736" spans="1:7" ht="30" hidden="1">
      <c r="A1736" s="356" t="s">
        <v>10283</v>
      </c>
      <c r="B1736" s="153" t="s">
        <v>3404</v>
      </c>
      <c r="C1736" s="357">
        <v>0</v>
      </c>
      <c r="D1736" s="357">
        <v>0</v>
      </c>
      <c r="E1736" s="357">
        <v>0</v>
      </c>
      <c r="F1736" s="357">
        <v>0</v>
      </c>
      <c r="G1736" s="153">
        <f t="shared" si="26"/>
        <v>17</v>
      </c>
    </row>
    <row r="1737" spans="1:7" hidden="1">
      <c r="A1737" s="346" t="s">
        <v>8851</v>
      </c>
      <c r="B1737" s="151" t="s">
        <v>3202</v>
      </c>
      <c r="C1737" s="347">
        <v>0</v>
      </c>
      <c r="D1737" s="347">
        <v>0</v>
      </c>
      <c r="E1737" s="347">
        <v>0</v>
      </c>
      <c r="F1737" s="347">
        <v>0</v>
      </c>
      <c r="G1737" s="151">
        <f t="shared" ref="G1737:G1800" si="27">LEN(A1737)</f>
        <v>13</v>
      </c>
    </row>
    <row r="1738" spans="1:7" ht="30" hidden="1">
      <c r="A1738" s="356" t="s">
        <v>10284</v>
      </c>
      <c r="B1738" s="153" t="s">
        <v>3404</v>
      </c>
      <c r="C1738" s="357">
        <v>0</v>
      </c>
      <c r="D1738" s="357">
        <v>0</v>
      </c>
      <c r="E1738" s="357">
        <v>0</v>
      </c>
      <c r="F1738" s="357">
        <v>0</v>
      </c>
      <c r="G1738" s="153">
        <f t="shared" si="27"/>
        <v>17</v>
      </c>
    </row>
    <row r="1739" spans="1:7" hidden="1">
      <c r="A1739" s="346" t="s">
        <v>8852</v>
      </c>
      <c r="B1739" s="151" t="s">
        <v>8303</v>
      </c>
      <c r="C1739" s="347">
        <v>0</v>
      </c>
      <c r="D1739" s="347">
        <v>0</v>
      </c>
      <c r="E1739" s="347">
        <v>0</v>
      </c>
      <c r="F1739" s="347">
        <v>0</v>
      </c>
      <c r="G1739" s="151">
        <f t="shared" si="27"/>
        <v>13</v>
      </c>
    </row>
    <row r="1740" spans="1:7" ht="30" hidden="1">
      <c r="A1740" s="356" t="s">
        <v>10285</v>
      </c>
      <c r="B1740" s="153" t="s">
        <v>3404</v>
      </c>
      <c r="C1740" s="357">
        <v>0</v>
      </c>
      <c r="D1740" s="357">
        <v>0</v>
      </c>
      <c r="E1740" s="357">
        <v>0</v>
      </c>
      <c r="F1740" s="357">
        <v>0</v>
      </c>
      <c r="G1740" s="153">
        <f t="shared" si="27"/>
        <v>17</v>
      </c>
    </row>
    <row r="1741" spans="1:7" hidden="1">
      <c r="A1741" s="346" t="s">
        <v>8853</v>
      </c>
      <c r="B1741" s="151" t="s">
        <v>8307</v>
      </c>
      <c r="C1741" s="347">
        <v>0</v>
      </c>
      <c r="D1741" s="347">
        <v>0</v>
      </c>
      <c r="E1741" s="347">
        <v>0</v>
      </c>
      <c r="F1741" s="347">
        <v>0</v>
      </c>
      <c r="G1741" s="151">
        <f t="shared" si="27"/>
        <v>13</v>
      </c>
    </row>
    <row r="1742" spans="1:7" ht="30" hidden="1">
      <c r="A1742" s="356" t="s">
        <v>10286</v>
      </c>
      <c r="B1742" s="153" t="s">
        <v>3404</v>
      </c>
      <c r="C1742" s="357">
        <v>0</v>
      </c>
      <c r="D1742" s="357">
        <v>0</v>
      </c>
      <c r="E1742" s="357">
        <v>0</v>
      </c>
      <c r="F1742" s="357">
        <v>0</v>
      </c>
      <c r="G1742" s="153">
        <f t="shared" si="27"/>
        <v>17</v>
      </c>
    </row>
    <row r="1743" spans="1:7" hidden="1">
      <c r="A1743" s="346" t="s">
        <v>7435</v>
      </c>
      <c r="B1743" s="151" t="s">
        <v>3405</v>
      </c>
      <c r="C1743" s="347">
        <v>0</v>
      </c>
      <c r="D1743" s="347">
        <v>0</v>
      </c>
      <c r="E1743" s="347">
        <v>0</v>
      </c>
      <c r="F1743" s="347">
        <v>0</v>
      </c>
      <c r="G1743" s="151">
        <f t="shared" si="27"/>
        <v>9</v>
      </c>
    </row>
    <row r="1744" spans="1:7" hidden="1">
      <c r="A1744" s="346" t="s">
        <v>7436</v>
      </c>
      <c r="B1744" s="151" t="s">
        <v>777</v>
      </c>
      <c r="C1744" s="347">
        <v>0</v>
      </c>
      <c r="D1744" s="347">
        <v>0</v>
      </c>
      <c r="E1744" s="347">
        <v>0</v>
      </c>
      <c r="F1744" s="347">
        <v>0</v>
      </c>
      <c r="G1744" s="151">
        <f t="shared" si="27"/>
        <v>13</v>
      </c>
    </row>
    <row r="1745" spans="1:7" hidden="1">
      <c r="A1745" s="356" t="s">
        <v>4778</v>
      </c>
      <c r="B1745" s="153" t="s">
        <v>3405</v>
      </c>
      <c r="C1745" s="357">
        <v>0</v>
      </c>
      <c r="D1745" s="357">
        <v>0</v>
      </c>
      <c r="E1745" s="357">
        <v>0</v>
      </c>
      <c r="F1745" s="357">
        <v>0</v>
      </c>
      <c r="G1745" s="153">
        <f t="shared" si="27"/>
        <v>17</v>
      </c>
    </row>
    <row r="1746" spans="1:7" hidden="1">
      <c r="A1746" s="346" t="s">
        <v>8854</v>
      </c>
      <c r="B1746" s="151" t="s">
        <v>8303</v>
      </c>
      <c r="C1746" s="347">
        <v>0</v>
      </c>
      <c r="D1746" s="347">
        <v>0</v>
      </c>
      <c r="E1746" s="347">
        <v>0</v>
      </c>
      <c r="F1746" s="347">
        <v>0</v>
      </c>
      <c r="G1746" s="151">
        <f t="shared" si="27"/>
        <v>13</v>
      </c>
    </row>
    <row r="1747" spans="1:7" hidden="1">
      <c r="A1747" s="356" t="s">
        <v>10287</v>
      </c>
      <c r="B1747" s="153" t="s">
        <v>3405</v>
      </c>
      <c r="C1747" s="357">
        <v>0</v>
      </c>
      <c r="D1747" s="357">
        <v>0</v>
      </c>
      <c r="E1747" s="357">
        <v>0</v>
      </c>
      <c r="F1747" s="357">
        <v>0</v>
      </c>
      <c r="G1747" s="153">
        <f t="shared" si="27"/>
        <v>17</v>
      </c>
    </row>
    <row r="1748" spans="1:7" hidden="1">
      <c r="A1748" s="346" t="s">
        <v>8855</v>
      </c>
      <c r="B1748" s="151" t="s">
        <v>3202</v>
      </c>
      <c r="C1748" s="347">
        <v>0</v>
      </c>
      <c r="D1748" s="347">
        <v>0</v>
      </c>
      <c r="E1748" s="347">
        <v>0</v>
      </c>
      <c r="F1748" s="347">
        <v>0</v>
      </c>
      <c r="G1748" s="151">
        <f t="shared" si="27"/>
        <v>13</v>
      </c>
    </row>
    <row r="1749" spans="1:7" hidden="1">
      <c r="A1749" s="356" t="s">
        <v>10288</v>
      </c>
      <c r="B1749" s="153" t="s">
        <v>3405</v>
      </c>
      <c r="C1749" s="357">
        <v>0</v>
      </c>
      <c r="D1749" s="357">
        <v>0</v>
      </c>
      <c r="E1749" s="357">
        <v>0</v>
      </c>
      <c r="F1749" s="357">
        <v>0</v>
      </c>
      <c r="G1749" s="153">
        <f t="shared" si="27"/>
        <v>17</v>
      </c>
    </row>
    <row r="1750" spans="1:7" hidden="1">
      <c r="A1750" s="346" t="s">
        <v>8856</v>
      </c>
      <c r="B1750" s="151" t="s">
        <v>8303</v>
      </c>
      <c r="C1750" s="347">
        <v>0</v>
      </c>
      <c r="D1750" s="347">
        <v>0</v>
      </c>
      <c r="E1750" s="347">
        <v>0</v>
      </c>
      <c r="F1750" s="347">
        <v>0</v>
      </c>
      <c r="G1750" s="151">
        <f t="shared" si="27"/>
        <v>13</v>
      </c>
    </row>
    <row r="1751" spans="1:7" hidden="1">
      <c r="A1751" s="356" t="s">
        <v>10289</v>
      </c>
      <c r="B1751" s="153" t="s">
        <v>3405</v>
      </c>
      <c r="C1751" s="357">
        <v>0</v>
      </c>
      <c r="D1751" s="357">
        <v>0</v>
      </c>
      <c r="E1751" s="357">
        <v>0</v>
      </c>
      <c r="F1751" s="357">
        <v>0</v>
      </c>
      <c r="G1751" s="153">
        <f t="shared" si="27"/>
        <v>17</v>
      </c>
    </row>
    <row r="1752" spans="1:7" hidden="1">
      <c r="A1752" s="346" t="s">
        <v>8857</v>
      </c>
      <c r="B1752" s="151" t="s">
        <v>8307</v>
      </c>
      <c r="C1752" s="347">
        <v>0</v>
      </c>
      <c r="D1752" s="347">
        <v>0</v>
      </c>
      <c r="E1752" s="347">
        <v>0</v>
      </c>
      <c r="F1752" s="347">
        <v>0</v>
      </c>
      <c r="G1752" s="151">
        <f t="shared" si="27"/>
        <v>13</v>
      </c>
    </row>
    <row r="1753" spans="1:7" hidden="1">
      <c r="A1753" s="356" t="s">
        <v>10290</v>
      </c>
      <c r="B1753" s="153" t="s">
        <v>3405</v>
      </c>
      <c r="C1753" s="357">
        <v>0</v>
      </c>
      <c r="D1753" s="357">
        <v>0</v>
      </c>
      <c r="E1753" s="357">
        <v>0</v>
      </c>
      <c r="F1753" s="357">
        <v>0</v>
      </c>
      <c r="G1753" s="153">
        <f t="shared" si="27"/>
        <v>17</v>
      </c>
    </row>
    <row r="1754" spans="1:7" hidden="1">
      <c r="A1754" s="346" t="s">
        <v>7574</v>
      </c>
      <c r="B1754" s="151" t="s">
        <v>3406</v>
      </c>
      <c r="C1754" s="347">
        <v>0</v>
      </c>
      <c r="D1754" s="347">
        <v>0</v>
      </c>
      <c r="E1754" s="347">
        <v>0</v>
      </c>
      <c r="F1754" s="347">
        <v>0</v>
      </c>
      <c r="G1754" s="151">
        <f t="shared" si="27"/>
        <v>9</v>
      </c>
    </row>
    <row r="1755" spans="1:7" hidden="1">
      <c r="A1755" s="346" t="s">
        <v>7980</v>
      </c>
      <c r="B1755" s="151" t="s">
        <v>777</v>
      </c>
      <c r="C1755" s="347">
        <v>0</v>
      </c>
      <c r="D1755" s="347">
        <v>0</v>
      </c>
      <c r="E1755" s="347">
        <v>0</v>
      </c>
      <c r="F1755" s="347">
        <v>0</v>
      </c>
      <c r="G1755" s="151">
        <f t="shared" si="27"/>
        <v>13</v>
      </c>
    </row>
    <row r="1756" spans="1:7" hidden="1">
      <c r="A1756" s="356" t="s">
        <v>4786</v>
      </c>
      <c r="B1756" s="153" t="s">
        <v>3406</v>
      </c>
      <c r="C1756" s="357">
        <v>0</v>
      </c>
      <c r="D1756" s="357">
        <v>0</v>
      </c>
      <c r="E1756" s="357">
        <v>0</v>
      </c>
      <c r="F1756" s="357">
        <v>0</v>
      </c>
      <c r="G1756" s="153">
        <f t="shared" si="27"/>
        <v>17</v>
      </c>
    </row>
    <row r="1757" spans="1:7" hidden="1">
      <c r="A1757" s="346" t="s">
        <v>8858</v>
      </c>
      <c r="B1757" s="151" t="s">
        <v>8303</v>
      </c>
      <c r="C1757" s="347">
        <v>0</v>
      </c>
      <c r="D1757" s="347">
        <v>0</v>
      </c>
      <c r="E1757" s="347">
        <v>0</v>
      </c>
      <c r="F1757" s="347">
        <v>0</v>
      </c>
      <c r="G1757" s="151">
        <f t="shared" si="27"/>
        <v>13</v>
      </c>
    </row>
    <row r="1758" spans="1:7" hidden="1">
      <c r="A1758" s="356" t="s">
        <v>10291</v>
      </c>
      <c r="B1758" s="153" t="s">
        <v>3406</v>
      </c>
      <c r="C1758" s="357">
        <v>0</v>
      </c>
      <c r="D1758" s="357">
        <v>0</v>
      </c>
      <c r="E1758" s="357">
        <v>0</v>
      </c>
      <c r="F1758" s="357">
        <v>0</v>
      </c>
      <c r="G1758" s="153">
        <f t="shared" si="27"/>
        <v>17</v>
      </c>
    </row>
    <row r="1759" spans="1:7" hidden="1">
      <c r="A1759" s="346" t="s">
        <v>8859</v>
      </c>
      <c r="B1759" s="151" t="s">
        <v>3202</v>
      </c>
      <c r="C1759" s="347">
        <v>0</v>
      </c>
      <c r="D1759" s="347">
        <v>0</v>
      </c>
      <c r="E1759" s="347">
        <v>0</v>
      </c>
      <c r="F1759" s="347">
        <v>0</v>
      </c>
      <c r="G1759" s="151">
        <f t="shared" si="27"/>
        <v>13</v>
      </c>
    </row>
    <row r="1760" spans="1:7" hidden="1">
      <c r="A1760" s="356" t="s">
        <v>10292</v>
      </c>
      <c r="B1760" s="153" t="s">
        <v>3406</v>
      </c>
      <c r="C1760" s="357">
        <v>0</v>
      </c>
      <c r="D1760" s="357">
        <v>0</v>
      </c>
      <c r="E1760" s="357">
        <v>0</v>
      </c>
      <c r="F1760" s="357">
        <v>0</v>
      </c>
      <c r="G1760" s="153">
        <f t="shared" si="27"/>
        <v>17</v>
      </c>
    </row>
    <row r="1761" spans="1:7" hidden="1">
      <c r="A1761" s="346" t="s">
        <v>8860</v>
      </c>
      <c r="B1761" s="151" t="s">
        <v>8303</v>
      </c>
      <c r="C1761" s="347">
        <v>0</v>
      </c>
      <c r="D1761" s="347">
        <v>0</v>
      </c>
      <c r="E1761" s="347">
        <v>0</v>
      </c>
      <c r="F1761" s="347">
        <v>0</v>
      </c>
      <c r="G1761" s="151">
        <f t="shared" si="27"/>
        <v>13</v>
      </c>
    </row>
    <row r="1762" spans="1:7" hidden="1">
      <c r="A1762" s="356" t="s">
        <v>10293</v>
      </c>
      <c r="B1762" s="153" t="s">
        <v>3406</v>
      </c>
      <c r="C1762" s="357">
        <v>0</v>
      </c>
      <c r="D1762" s="357">
        <v>0</v>
      </c>
      <c r="E1762" s="357">
        <v>0</v>
      </c>
      <c r="F1762" s="357">
        <v>0</v>
      </c>
      <c r="G1762" s="153">
        <f t="shared" si="27"/>
        <v>17</v>
      </c>
    </row>
    <row r="1763" spans="1:7" hidden="1">
      <c r="A1763" s="346" t="s">
        <v>8861</v>
      </c>
      <c r="B1763" s="151" t="s">
        <v>8307</v>
      </c>
      <c r="C1763" s="347">
        <v>0</v>
      </c>
      <c r="D1763" s="347">
        <v>0</v>
      </c>
      <c r="E1763" s="347">
        <v>0</v>
      </c>
      <c r="F1763" s="347">
        <v>0</v>
      </c>
      <c r="G1763" s="151">
        <f t="shared" si="27"/>
        <v>13</v>
      </c>
    </row>
    <row r="1764" spans="1:7" hidden="1">
      <c r="A1764" s="356" t="s">
        <v>10294</v>
      </c>
      <c r="B1764" s="153" t="s">
        <v>3406</v>
      </c>
      <c r="C1764" s="357">
        <v>0</v>
      </c>
      <c r="D1764" s="357">
        <v>0</v>
      </c>
      <c r="E1764" s="357">
        <v>0</v>
      </c>
      <c r="F1764" s="357">
        <v>0</v>
      </c>
      <c r="G1764" s="153">
        <f t="shared" si="27"/>
        <v>17</v>
      </c>
    </row>
    <row r="1765" spans="1:7" hidden="1">
      <c r="A1765" s="346" t="s">
        <v>7575</v>
      </c>
      <c r="B1765" s="151" t="s">
        <v>1556</v>
      </c>
      <c r="C1765" s="347">
        <v>0</v>
      </c>
      <c r="D1765" s="347">
        <v>0</v>
      </c>
      <c r="E1765" s="347">
        <v>0</v>
      </c>
      <c r="F1765" s="347">
        <v>0</v>
      </c>
      <c r="G1765" s="151">
        <f t="shared" si="27"/>
        <v>9</v>
      </c>
    </row>
    <row r="1766" spans="1:7" hidden="1">
      <c r="A1766" s="346" t="s">
        <v>7981</v>
      </c>
      <c r="B1766" s="151" t="s">
        <v>777</v>
      </c>
      <c r="C1766" s="347">
        <v>0</v>
      </c>
      <c r="D1766" s="347">
        <v>0</v>
      </c>
      <c r="E1766" s="347">
        <v>0</v>
      </c>
      <c r="F1766" s="347">
        <v>0</v>
      </c>
      <c r="G1766" s="151">
        <f t="shared" si="27"/>
        <v>13</v>
      </c>
    </row>
    <row r="1767" spans="1:7" hidden="1">
      <c r="A1767" s="356" t="s">
        <v>4794</v>
      </c>
      <c r="B1767" s="153" t="s">
        <v>1556</v>
      </c>
      <c r="C1767" s="357">
        <v>0</v>
      </c>
      <c r="D1767" s="357">
        <v>0</v>
      </c>
      <c r="E1767" s="357">
        <v>0</v>
      </c>
      <c r="F1767" s="357">
        <v>0</v>
      </c>
      <c r="G1767" s="153">
        <f t="shared" si="27"/>
        <v>17</v>
      </c>
    </row>
    <row r="1768" spans="1:7" hidden="1">
      <c r="A1768" s="346" t="s">
        <v>8862</v>
      </c>
      <c r="B1768" s="151" t="s">
        <v>8303</v>
      </c>
      <c r="C1768" s="347">
        <v>0</v>
      </c>
      <c r="D1768" s="347">
        <v>0</v>
      </c>
      <c r="E1768" s="347">
        <v>0</v>
      </c>
      <c r="F1768" s="347">
        <v>0</v>
      </c>
      <c r="G1768" s="151">
        <f t="shared" si="27"/>
        <v>13</v>
      </c>
    </row>
    <row r="1769" spans="1:7" hidden="1">
      <c r="A1769" s="356" t="s">
        <v>10295</v>
      </c>
      <c r="B1769" s="153" t="s">
        <v>1556</v>
      </c>
      <c r="C1769" s="357">
        <v>0</v>
      </c>
      <c r="D1769" s="357">
        <v>0</v>
      </c>
      <c r="E1769" s="357">
        <v>0</v>
      </c>
      <c r="F1769" s="357">
        <v>0</v>
      </c>
      <c r="G1769" s="153">
        <f t="shared" si="27"/>
        <v>17</v>
      </c>
    </row>
    <row r="1770" spans="1:7" hidden="1">
      <c r="A1770" s="346" t="s">
        <v>8863</v>
      </c>
      <c r="B1770" s="151" t="s">
        <v>3202</v>
      </c>
      <c r="C1770" s="347">
        <v>0</v>
      </c>
      <c r="D1770" s="347">
        <v>0</v>
      </c>
      <c r="E1770" s="347">
        <v>0</v>
      </c>
      <c r="F1770" s="347">
        <v>0</v>
      </c>
      <c r="G1770" s="151">
        <f t="shared" si="27"/>
        <v>13</v>
      </c>
    </row>
    <row r="1771" spans="1:7" hidden="1">
      <c r="A1771" s="356" t="s">
        <v>10296</v>
      </c>
      <c r="B1771" s="153" t="s">
        <v>1556</v>
      </c>
      <c r="C1771" s="357">
        <v>0</v>
      </c>
      <c r="D1771" s="357">
        <v>0</v>
      </c>
      <c r="E1771" s="357">
        <v>0</v>
      </c>
      <c r="F1771" s="357">
        <v>0</v>
      </c>
      <c r="G1771" s="153">
        <f t="shared" si="27"/>
        <v>17</v>
      </c>
    </row>
    <row r="1772" spans="1:7" hidden="1">
      <c r="A1772" s="346" t="s">
        <v>8864</v>
      </c>
      <c r="B1772" s="151" t="s">
        <v>8303</v>
      </c>
      <c r="C1772" s="347">
        <v>0</v>
      </c>
      <c r="D1772" s="347">
        <v>0</v>
      </c>
      <c r="E1772" s="347">
        <v>0</v>
      </c>
      <c r="F1772" s="347">
        <v>0</v>
      </c>
      <c r="G1772" s="151">
        <f t="shared" si="27"/>
        <v>13</v>
      </c>
    </row>
    <row r="1773" spans="1:7" hidden="1">
      <c r="A1773" s="356" t="s">
        <v>10297</v>
      </c>
      <c r="B1773" s="153" t="s">
        <v>1556</v>
      </c>
      <c r="C1773" s="357">
        <v>0</v>
      </c>
      <c r="D1773" s="357">
        <v>0</v>
      </c>
      <c r="E1773" s="357">
        <v>0</v>
      </c>
      <c r="F1773" s="357">
        <v>0</v>
      </c>
      <c r="G1773" s="153">
        <f t="shared" si="27"/>
        <v>17</v>
      </c>
    </row>
    <row r="1774" spans="1:7" hidden="1">
      <c r="A1774" s="346" t="s">
        <v>8865</v>
      </c>
      <c r="B1774" s="151" t="s">
        <v>8307</v>
      </c>
      <c r="C1774" s="347">
        <v>0</v>
      </c>
      <c r="D1774" s="347">
        <v>0</v>
      </c>
      <c r="E1774" s="347">
        <v>0</v>
      </c>
      <c r="F1774" s="347">
        <v>0</v>
      </c>
      <c r="G1774" s="151">
        <f t="shared" si="27"/>
        <v>13</v>
      </c>
    </row>
    <row r="1775" spans="1:7" hidden="1">
      <c r="A1775" s="356" t="s">
        <v>10298</v>
      </c>
      <c r="B1775" s="153" t="s">
        <v>1556</v>
      </c>
      <c r="C1775" s="357">
        <v>0</v>
      </c>
      <c r="D1775" s="357">
        <v>0</v>
      </c>
      <c r="E1775" s="357">
        <v>0</v>
      </c>
      <c r="F1775" s="357">
        <v>0</v>
      </c>
      <c r="G1775" s="153">
        <f t="shared" si="27"/>
        <v>17</v>
      </c>
    </row>
    <row r="1776" spans="1:7" ht="30" hidden="1">
      <c r="A1776" s="346" t="s">
        <v>6715</v>
      </c>
      <c r="B1776" s="151" t="s">
        <v>3407</v>
      </c>
      <c r="C1776" s="347">
        <v>0</v>
      </c>
      <c r="D1776" s="347">
        <v>0</v>
      </c>
      <c r="E1776" s="347">
        <v>0</v>
      </c>
      <c r="F1776" s="347">
        <v>0</v>
      </c>
      <c r="G1776" s="151">
        <f t="shared" si="27"/>
        <v>9</v>
      </c>
    </row>
    <row r="1777" spans="1:7" hidden="1">
      <c r="A1777" s="346" t="s">
        <v>6716</v>
      </c>
      <c r="B1777" s="151" t="s">
        <v>777</v>
      </c>
      <c r="C1777" s="347">
        <v>0</v>
      </c>
      <c r="D1777" s="347">
        <v>0</v>
      </c>
      <c r="E1777" s="347">
        <v>0</v>
      </c>
      <c r="F1777" s="347">
        <v>0</v>
      </c>
      <c r="G1777" s="151">
        <f t="shared" si="27"/>
        <v>13</v>
      </c>
    </row>
    <row r="1778" spans="1:7" ht="30" hidden="1">
      <c r="A1778" s="356" t="s">
        <v>3247</v>
      </c>
      <c r="B1778" s="153" t="s">
        <v>3407</v>
      </c>
      <c r="C1778" s="357">
        <v>0</v>
      </c>
      <c r="D1778" s="357">
        <v>0</v>
      </c>
      <c r="E1778" s="357">
        <v>0</v>
      </c>
      <c r="F1778" s="357">
        <v>0</v>
      </c>
      <c r="G1778" s="153">
        <f t="shared" si="27"/>
        <v>17</v>
      </c>
    </row>
    <row r="1779" spans="1:7" hidden="1">
      <c r="A1779" s="346" t="s">
        <v>8866</v>
      </c>
      <c r="B1779" s="151" t="s">
        <v>8303</v>
      </c>
      <c r="C1779" s="347">
        <v>0</v>
      </c>
      <c r="D1779" s="347">
        <v>0</v>
      </c>
      <c r="E1779" s="347">
        <v>0</v>
      </c>
      <c r="F1779" s="347">
        <v>0</v>
      </c>
      <c r="G1779" s="151">
        <f t="shared" si="27"/>
        <v>13</v>
      </c>
    </row>
    <row r="1780" spans="1:7" ht="30" hidden="1">
      <c r="A1780" s="356" t="s">
        <v>10299</v>
      </c>
      <c r="B1780" s="153" t="s">
        <v>3407</v>
      </c>
      <c r="C1780" s="357">
        <v>0</v>
      </c>
      <c r="D1780" s="357">
        <v>0</v>
      </c>
      <c r="E1780" s="357">
        <v>0</v>
      </c>
      <c r="F1780" s="357">
        <v>0</v>
      </c>
      <c r="G1780" s="153">
        <f t="shared" si="27"/>
        <v>17</v>
      </c>
    </row>
    <row r="1781" spans="1:7" hidden="1">
      <c r="A1781" s="346" t="s">
        <v>8867</v>
      </c>
      <c r="B1781" s="151" t="s">
        <v>3202</v>
      </c>
      <c r="C1781" s="347">
        <v>0</v>
      </c>
      <c r="D1781" s="347">
        <v>0</v>
      </c>
      <c r="E1781" s="347">
        <v>0</v>
      </c>
      <c r="F1781" s="347">
        <v>0</v>
      </c>
      <c r="G1781" s="151">
        <f t="shared" si="27"/>
        <v>13</v>
      </c>
    </row>
    <row r="1782" spans="1:7" ht="30" hidden="1">
      <c r="A1782" s="356" t="s">
        <v>10300</v>
      </c>
      <c r="B1782" s="153" t="s">
        <v>3407</v>
      </c>
      <c r="C1782" s="357">
        <v>0</v>
      </c>
      <c r="D1782" s="357">
        <v>0</v>
      </c>
      <c r="E1782" s="357">
        <v>0</v>
      </c>
      <c r="F1782" s="357">
        <v>0</v>
      </c>
      <c r="G1782" s="153">
        <f t="shared" si="27"/>
        <v>17</v>
      </c>
    </row>
    <row r="1783" spans="1:7" hidden="1">
      <c r="A1783" s="346" t="s">
        <v>8868</v>
      </c>
      <c r="B1783" s="151" t="s">
        <v>8303</v>
      </c>
      <c r="C1783" s="347">
        <v>0</v>
      </c>
      <c r="D1783" s="347">
        <v>0</v>
      </c>
      <c r="E1783" s="347">
        <v>0</v>
      </c>
      <c r="F1783" s="347">
        <v>0</v>
      </c>
      <c r="G1783" s="151">
        <f t="shared" si="27"/>
        <v>13</v>
      </c>
    </row>
    <row r="1784" spans="1:7" ht="30" hidden="1">
      <c r="A1784" s="356" t="s">
        <v>10301</v>
      </c>
      <c r="B1784" s="153" t="s">
        <v>3407</v>
      </c>
      <c r="C1784" s="357">
        <v>0</v>
      </c>
      <c r="D1784" s="357">
        <v>0</v>
      </c>
      <c r="E1784" s="357">
        <v>0</v>
      </c>
      <c r="F1784" s="357">
        <v>0</v>
      </c>
      <c r="G1784" s="153">
        <f t="shared" si="27"/>
        <v>17</v>
      </c>
    </row>
    <row r="1785" spans="1:7" hidden="1">
      <c r="A1785" s="346" t="s">
        <v>8869</v>
      </c>
      <c r="B1785" s="151" t="s">
        <v>8307</v>
      </c>
      <c r="C1785" s="347">
        <v>0</v>
      </c>
      <c r="D1785" s="347">
        <v>0</v>
      </c>
      <c r="E1785" s="347">
        <v>0</v>
      </c>
      <c r="F1785" s="347">
        <v>0</v>
      </c>
      <c r="G1785" s="151">
        <f t="shared" si="27"/>
        <v>13</v>
      </c>
    </row>
    <row r="1786" spans="1:7" ht="30" hidden="1">
      <c r="A1786" s="356" t="s">
        <v>10302</v>
      </c>
      <c r="B1786" s="153" t="s">
        <v>3407</v>
      </c>
      <c r="C1786" s="357">
        <v>0</v>
      </c>
      <c r="D1786" s="357">
        <v>0</v>
      </c>
      <c r="E1786" s="357">
        <v>0</v>
      </c>
      <c r="F1786" s="357">
        <v>0</v>
      </c>
      <c r="G1786" s="153">
        <f t="shared" si="27"/>
        <v>17</v>
      </c>
    </row>
    <row r="1787" spans="1:7">
      <c r="A1787" s="346" t="s">
        <v>6717</v>
      </c>
      <c r="B1787" s="151" t="s">
        <v>579</v>
      </c>
      <c r="C1787" s="347">
        <v>320875</v>
      </c>
      <c r="D1787" s="347">
        <v>0</v>
      </c>
      <c r="E1787" s="347">
        <v>0</v>
      </c>
      <c r="F1787" s="347">
        <v>320875</v>
      </c>
      <c r="G1787" s="151">
        <f t="shared" si="27"/>
        <v>9</v>
      </c>
    </row>
    <row r="1788" spans="1:7" hidden="1">
      <c r="A1788" s="346" t="s">
        <v>7982</v>
      </c>
      <c r="B1788" s="151" t="s">
        <v>777</v>
      </c>
      <c r="C1788" s="347">
        <v>0</v>
      </c>
      <c r="D1788" s="347">
        <v>0</v>
      </c>
      <c r="E1788" s="347">
        <v>0</v>
      </c>
      <c r="F1788" s="347">
        <v>0</v>
      </c>
      <c r="G1788" s="151">
        <f t="shared" si="27"/>
        <v>13</v>
      </c>
    </row>
    <row r="1789" spans="1:7" hidden="1">
      <c r="A1789" s="356" t="s">
        <v>4809</v>
      </c>
      <c r="B1789" s="153" t="s">
        <v>579</v>
      </c>
      <c r="C1789" s="357">
        <v>0</v>
      </c>
      <c r="D1789" s="357">
        <v>0</v>
      </c>
      <c r="E1789" s="357">
        <v>0</v>
      </c>
      <c r="F1789" s="357">
        <v>0</v>
      </c>
      <c r="G1789" s="153">
        <f t="shared" si="27"/>
        <v>17</v>
      </c>
    </row>
    <row r="1790" spans="1:7" hidden="1">
      <c r="A1790" s="346" t="s">
        <v>8870</v>
      </c>
      <c r="B1790" s="151" t="s">
        <v>8303</v>
      </c>
      <c r="C1790" s="347">
        <v>0</v>
      </c>
      <c r="D1790" s="347">
        <v>0</v>
      </c>
      <c r="E1790" s="347">
        <v>0</v>
      </c>
      <c r="F1790" s="347">
        <v>0</v>
      </c>
      <c r="G1790" s="151">
        <f t="shared" si="27"/>
        <v>13</v>
      </c>
    </row>
    <row r="1791" spans="1:7" hidden="1">
      <c r="A1791" s="356" t="s">
        <v>10303</v>
      </c>
      <c r="B1791" s="153" t="s">
        <v>579</v>
      </c>
      <c r="C1791" s="357">
        <v>0</v>
      </c>
      <c r="D1791" s="357">
        <v>0</v>
      </c>
      <c r="E1791" s="357">
        <v>0</v>
      </c>
      <c r="F1791" s="357">
        <v>0</v>
      </c>
      <c r="G1791" s="153">
        <f t="shared" si="27"/>
        <v>17</v>
      </c>
    </row>
    <row r="1792" spans="1:7">
      <c r="A1792" s="346" t="s">
        <v>8871</v>
      </c>
      <c r="B1792" s="151" t="s">
        <v>3202</v>
      </c>
      <c r="C1792" s="347">
        <v>320875</v>
      </c>
      <c r="D1792" s="347">
        <v>0</v>
      </c>
      <c r="E1792" s="347">
        <v>0</v>
      </c>
      <c r="F1792" s="347">
        <v>320875</v>
      </c>
      <c r="G1792" s="151">
        <f t="shared" si="27"/>
        <v>13</v>
      </c>
    </row>
    <row r="1793" spans="1:7">
      <c r="A1793" s="356" t="s">
        <v>8270</v>
      </c>
      <c r="B1793" s="153" t="s">
        <v>579</v>
      </c>
      <c r="C1793" s="357">
        <v>320875</v>
      </c>
      <c r="D1793" s="357">
        <v>0</v>
      </c>
      <c r="E1793" s="357">
        <v>0</v>
      </c>
      <c r="F1793" s="357">
        <v>320875</v>
      </c>
      <c r="G1793" s="153">
        <f t="shared" si="27"/>
        <v>17</v>
      </c>
    </row>
    <row r="1794" spans="1:7" hidden="1">
      <c r="A1794" s="346" t="s">
        <v>8872</v>
      </c>
      <c r="B1794" s="151" t="s">
        <v>8303</v>
      </c>
      <c r="C1794" s="347">
        <v>0</v>
      </c>
      <c r="D1794" s="347">
        <v>0</v>
      </c>
      <c r="E1794" s="347">
        <v>0</v>
      </c>
      <c r="F1794" s="347">
        <v>0</v>
      </c>
      <c r="G1794" s="151">
        <f t="shared" si="27"/>
        <v>13</v>
      </c>
    </row>
    <row r="1795" spans="1:7" hidden="1">
      <c r="A1795" s="356" t="s">
        <v>10304</v>
      </c>
      <c r="B1795" s="153" t="s">
        <v>579</v>
      </c>
      <c r="C1795" s="357">
        <v>0</v>
      </c>
      <c r="D1795" s="357">
        <v>0</v>
      </c>
      <c r="E1795" s="357">
        <v>0</v>
      </c>
      <c r="F1795" s="357">
        <v>0</v>
      </c>
      <c r="G1795" s="153">
        <f t="shared" si="27"/>
        <v>17</v>
      </c>
    </row>
    <row r="1796" spans="1:7" hidden="1">
      <c r="A1796" s="346" t="s">
        <v>8873</v>
      </c>
      <c r="B1796" s="151" t="s">
        <v>8307</v>
      </c>
      <c r="C1796" s="347">
        <v>0</v>
      </c>
      <c r="D1796" s="347">
        <v>0</v>
      </c>
      <c r="E1796" s="347">
        <v>0</v>
      </c>
      <c r="F1796" s="347">
        <v>0</v>
      </c>
      <c r="G1796" s="151">
        <f t="shared" si="27"/>
        <v>13</v>
      </c>
    </row>
    <row r="1797" spans="1:7" hidden="1">
      <c r="A1797" s="356" t="s">
        <v>10305</v>
      </c>
      <c r="B1797" s="153" t="s">
        <v>579</v>
      </c>
      <c r="C1797" s="357">
        <v>0</v>
      </c>
      <c r="D1797" s="357">
        <v>0</v>
      </c>
      <c r="E1797" s="357">
        <v>0</v>
      </c>
      <c r="F1797" s="357">
        <v>0</v>
      </c>
      <c r="G1797" s="153">
        <f t="shared" si="27"/>
        <v>17</v>
      </c>
    </row>
    <row r="1798" spans="1:7" ht="30">
      <c r="A1798" s="346" t="s">
        <v>2588</v>
      </c>
      <c r="B1798" s="151" t="s">
        <v>521</v>
      </c>
      <c r="C1798" s="347">
        <v>4551213.3</v>
      </c>
      <c r="D1798" s="347">
        <v>0</v>
      </c>
      <c r="E1798" s="347">
        <v>0</v>
      </c>
      <c r="F1798" s="347">
        <v>4551213.3</v>
      </c>
      <c r="G1798" s="151">
        <f t="shared" si="27"/>
        <v>3</v>
      </c>
    </row>
    <row r="1799" spans="1:7" ht="30" hidden="1">
      <c r="A1799" s="346" t="s">
        <v>7576</v>
      </c>
      <c r="B1799" s="151" t="s">
        <v>7577</v>
      </c>
      <c r="C1799" s="347">
        <v>0</v>
      </c>
      <c r="D1799" s="347">
        <v>0</v>
      </c>
      <c r="E1799" s="347">
        <v>0</v>
      </c>
      <c r="F1799" s="347">
        <v>0</v>
      </c>
      <c r="G1799" s="151">
        <f t="shared" si="27"/>
        <v>5</v>
      </c>
    </row>
    <row r="1800" spans="1:7" hidden="1">
      <c r="A1800" s="346" t="s">
        <v>7578</v>
      </c>
      <c r="B1800" s="151" t="s">
        <v>3408</v>
      </c>
      <c r="C1800" s="347">
        <v>0</v>
      </c>
      <c r="D1800" s="347">
        <v>0</v>
      </c>
      <c r="E1800" s="347">
        <v>0</v>
      </c>
      <c r="F1800" s="347">
        <v>0</v>
      </c>
      <c r="G1800" s="151">
        <f t="shared" si="27"/>
        <v>9</v>
      </c>
    </row>
    <row r="1801" spans="1:7" hidden="1">
      <c r="A1801" s="346" t="s">
        <v>7983</v>
      </c>
      <c r="B1801" s="151" t="s">
        <v>777</v>
      </c>
      <c r="C1801" s="347">
        <v>0</v>
      </c>
      <c r="D1801" s="347">
        <v>0</v>
      </c>
      <c r="E1801" s="347">
        <v>0</v>
      </c>
      <c r="F1801" s="347">
        <v>0</v>
      </c>
      <c r="G1801" s="151">
        <f t="shared" ref="G1801:G1864" si="28">LEN(A1801)</f>
        <v>13</v>
      </c>
    </row>
    <row r="1802" spans="1:7" hidden="1">
      <c r="A1802" s="356" t="s">
        <v>4817</v>
      </c>
      <c r="B1802" s="153" t="s">
        <v>3408</v>
      </c>
      <c r="C1802" s="357">
        <v>0</v>
      </c>
      <c r="D1802" s="357">
        <v>0</v>
      </c>
      <c r="E1802" s="357">
        <v>0</v>
      </c>
      <c r="F1802" s="357">
        <v>0</v>
      </c>
      <c r="G1802" s="153">
        <f t="shared" si="28"/>
        <v>17</v>
      </c>
    </row>
    <row r="1803" spans="1:7" hidden="1">
      <c r="A1803" s="346" t="s">
        <v>8874</v>
      </c>
      <c r="B1803" s="151" t="s">
        <v>8303</v>
      </c>
      <c r="C1803" s="347">
        <v>0</v>
      </c>
      <c r="D1803" s="347">
        <v>0</v>
      </c>
      <c r="E1803" s="347">
        <v>0</v>
      </c>
      <c r="F1803" s="347">
        <v>0</v>
      </c>
      <c r="G1803" s="151">
        <f t="shared" si="28"/>
        <v>13</v>
      </c>
    </row>
    <row r="1804" spans="1:7" hidden="1">
      <c r="A1804" s="356" t="s">
        <v>10306</v>
      </c>
      <c r="B1804" s="153" t="s">
        <v>3408</v>
      </c>
      <c r="C1804" s="357">
        <v>0</v>
      </c>
      <c r="D1804" s="357">
        <v>0</v>
      </c>
      <c r="E1804" s="357">
        <v>0</v>
      </c>
      <c r="F1804" s="357">
        <v>0</v>
      </c>
      <c r="G1804" s="153">
        <f t="shared" si="28"/>
        <v>17</v>
      </c>
    </row>
    <row r="1805" spans="1:7" hidden="1">
      <c r="A1805" s="346" t="s">
        <v>8875</v>
      </c>
      <c r="B1805" s="151" t="s">
        <v>3202</v>
      </c>
      <c r="C1805" s="347">
        <v>0</v>
      </c>
      <c r="D1805" s="347">
        <v>0</v>
      </c>
      <c r="E1805" s="347">
        <v>0</v>
      </c>
      <c r="F1805" s="347">
        <v>0</v>
      </c>
      <c r="G1805" s="151">
        <f t="shared" si="28"/>
        <v>13</v>
      </c>
    </row>
    <row r="1806" spans="1:7" hidden="1">
      <c r="A1806" s="356" t="s">
        <v>10307</v>
      </c>
      <c r="B1806" s="153" t="s">
        <v>3408</v>
      </c>
      <c r="C1806" s="357">
        <v>0</v>
      </c>
      <c r="D1806" s="357">
        <v>0</v>
      </c>
      <c r="E1806" s="357">
        <v>0</v>
      </c>
      <c r="F1806" s="357">
        <v>0</v>
      </c>
      <c r="G1806" s="153">
        <f t="shared" si="28"/>
        <v>17</v>
      </c>
    </row>
    <row r="1807" spans="1:7" hidden="1">
      <c r="A1807" s="346" t="s">
        <v>8876</v>
      </c>
      <c r="B1807" s="151" t="s">
        <v>8303</v>
      </c>
      <c r="C1807" s="347">
        <v>0</v>
      </c>
      <c r="D1807" s="347">
        <v>0</v>
      </c>
      <c r="E1807" s="347">
        <v>0</v>
      </c>
      <c r="F1807" s="347">
        <v>0</v>
      </c>
      <c r="G1807" s="151">
        <f t="shared" si="28"/>
        <v>13</v>
      </c>
    </row>
    <row r="1808" spans="1:7" hidden="1">
      <c r="A1808" s="356" t="s">
        <v>10308</v>
      </c>
      <c r="B1808" s="153" t="s">
        <v>3408</v>
      </c>
      <c r="C1808" s="357">
        <v>0</v>
      </c>
      <c r="D1808" s="357">
        <v>0</v>
      </c>
      <c r="E1808" s="357">
        <v>0</v>
      </c>
      <c r="F1808" s="357">
        <v>0</v>
      </c>
      <c r="G1808" s="153">
        <f t="shared" si="28"/>
        <v>17</v>
      </c>
    </row>
    <row r="1809" spans="1:7" hidden="1">
      <c r="A1809" s="346" t="s">
        <v>8877</v>
      </c>
      <c r="B1809" s="151" t="s">
        <v>8307</v>
      </c>
      <c r="C1809" s="347">
        <v>0</v>
      </c>
      <c r="D1809" s="347">
        <v>0</v>
      </c>
      <c r="E1809" s="347">
        <v>0</v>
      </c>
      <c r="F1809" s="347">
        <v>0</v>
      </c>
      <c r="G1809" s="151">
        <f t="shared" si="28"/>
        <v>13</v>
      </c>
    </row>
    <row r="1810" spans="1:7" hidden="1">
      <c r="A1810" s="356" t="s">
        <v>10309</v>
      </c>
      <c r="B1810" s="153" t="s">
        <v>3408</v>
      </c>
      <c r="C1810" s="357">
        <v>0</v>
      </c>
      <c r="D1810" s="357">
        <v>0</v>
      </c>
      <c r="E1810" s="357">
        <v>0</v>
      </c>
      <c r="F1810" s="357">
        <v>0</v>
      </c>
      <c r="G1810" s="153">
        <f t="shared" si="28"/>
        <v>17</v>
      </c>
    </row>
    <row r="1811" spans="1:7" ht="30" hidden="1">
      <c r="A1811" s="346" t="s">
        <v>7579</v>
      </c>
      <c r="B1811" s="151" t="s">
        <v>3409</v>
      </c>
      <c r="C1811" s="347">
        <v>0</v>
      </c>
      <c r="D1811" s="347">
        <v>0</v>
      </c>
      <c r="E1811" s="347">
        <v>0</v>
      </c>
      <c r="F1811" s="347">
        <v>0</v>
      </c>
      <c r="G1811" s="151">
        <f t="shared" si="28"/>
        <v>9</v>
      </c>
    </row>
    <row r="1812" spans="1:7" hidden="1">
      <c r="A1812" s="346" t="s">
        <v>7984</v>
      </c>
      <c r="B1812" s="151" t="s">
        <v>777</v>
      </c>
      <c r="C1812" s="347">
        <v>0</v>
      </c>
      <c r="D1812" s="347">
        <v>0</v>
      </c>
      <c r="E1812" s="347">
        <v>0</v>
      </c>
      <c r="F1812" s="347">
        <v>0</v>
      </c>
      <c r="G1812" s="151">
        <f t="shared" si="28"/>
        <v>13</v>
      </c>
    </row>
    <row r="1813" spans="1:7" ht="30" hidden="1">
      <c r="A1813" s="356" t="s">
        <v>4825</v>
      </c>
      <c r="B1813" s="153" t="s">
        <v>3409</v>
      </c>
      <c r="C1813" s="357">
        <v>0</v>
      </c>
      <c r="D1813" s="357">
        <v>0</v>
      </c>
      <c r="E1813" s="357">
        <v>0</v>
      </c>
      <c r="F1813" s="357">
        <v>0</v>
      </c>
      <c r="G1813" s="153">
        <f t="shared" si="28"/>
        <v>17</v>
      </c>
    </row>
    <row r="1814" spans="1:7" hidden="1">
      <c r="A1814" s="346" t="s">
        <v>8878</v>
      </c>
      <c r="B1814" s="151" t="s">
        <v>8303</v>
      </c>
      <c r="C1814" s="347">
        <v>0</v>
      </c>
      <c r="D1814" s="347">
        <v>0</v>
      </c>
      <c r="E1814" s="347">
        <v>0</v>
      </c>
      <c r="F1814" s="347">
        <v>0</v>
      </c>
      <c r="G1814" s="151">
        <f t="shared" si="28"/>
        <v>13</v>
      </c>
    </row>
    <row r="1815" spans="1:7" ht="30" hidden="1">
      <c r="A1815" s="356" t="s">
        <v>10310</v>
      </c>
      <c r="B1815" s="153" t="s">
        <v>3409</v>
      </c>
      <c r="C1815" s="357">
        <v>0</v>
      </c>
      <c r="D1815" s="357">
        <v>0</v>
      </c>
      <c r="E1815" s="357">
        <v>0</v>
      </c>
      <c r="F1815" s="357">
        <v>0</v>
      </c>
      <c r="G1815" s="153">
        <f t="shared" si="28"/>
        <v>17</v>
      </c>
    </row>
    <row r="1816" spans="1:7" hidden="1">
      <c r="A1816" s="346" t="s">
        <v>8879</v>
      </c>
      <c r="B1816" s="151" t="s">
        <v>3202</v>
      </c>
      <c r="C1816" s="347">
        <v>0</v>
      </c>
      <c r="D1816" s="347">
        <v>0</v>
      </c>
      <c r="E1816" s="347">
        <v>0</v>
      </c>
      <c r="F1816" s="347">
        <v>0</v>
      </c>
      <c r="G1816" s="151">
        <f t="shared" si="28"/>
        <v>13</v>
      </c>
    </row>
    <row r="1817" spans="1:7" ht="30" hidden="1">
      <c r="A1817" s="356" t="s">
        <v>10311</v>
      </c>
      <c r="B1817" s="153" t="s">
        <v>3409</v>
      </c>
      <c r="C1817" s="357">
        <v>0</v>
      </c>
      <c r="D1817" s="357">
        <v>0</v>
      </c>
      <c r="E1817" s="357">
        <v>0</v>
      </c>
      <c r="F1817" s="357">
        <v>0</v>
      </c>
      <c r="G1817" s="153">
        <f t="shared" si="28"/>
        <v>17</v>
      </c>
    </row>
    <row r="1818" spans="1:7" hidden="1">
      <c r="A1818" s="346" t="s">
        <v>8880</v>
      </c>
      <c r="B1818" s="151" t="s">
        <v>8303</v>
      </c>
      <c r="C1818" s="347">
        <v>0</v>
      </c>
      <c r="D1818" s="347">
        <v>0</v>
      </c>
      <c r="E1818" s="347">
        <v>0</v>
      </c>
      <c r="F1818" s="347">
        <v>0</v>
      </c>
      <c r="G1818" s="151">
        <f t="shared" si="28"/>
        <v>13</v>
      </c>
    </row>
    <row r="1819" spans="1:7" ht="30" hidden="1">
      <c r="A1819" s="356" t="s">
        <v>10312</v>
      </c>
      <c r="B1819" s="153" t="s">
        <v>3409</v>
      </c>
      <c r="C1819" s="357">
        <v>0</v>
      </c>
      <c r="D1819" s="357">
        <v>0</v>
      </c>
      <c r="E1819" s="357">
        <v>0</v>
      </c>
      <c r="F1819" s="357">
        <v>0</v>
      </c>
      <c r="G1819" s="153">
        <f t="shared" si="28"/>
        <v>17</v>
      </c>
    </row>
    <row r="1820" spans="1:7" hidden="1">
      <c r="A1820" s="346" t="s">
        <v>8881</v>
      </c>
      <c r="B1820" s="151" t="s">
        <v>8307</v>
      </c>
      <c r="C1820" s="347">
        <v>0</v>
      </c>
      <c r="D1820" s="347">
        <v>0</v>
      </c>
      <c r="E1820" s="347">
        <v>0</v>
      </c>
      <c r="F1820" s="347">
        <v>0</v>
      </c>
      <c r="G1820" s="151">
        <f t="shared" si="28"/>
        <v>13</v>
      </c>
    </row>
    <row r="1821" spans="1:7" ht="30" hidden="1">
      <c r="A1821" s="356" t="s">
        <v>10313</v>
      </c>
      <c r="B1821" s="153" t="s">
        <v>3409</v>
      </c>
      <c r="C1821" s="357">
        <v>0</v>
      </c>
      <c r="D1821" s="357">
        <v>0</v>
      </c>
      <c r="E1821" s="357">
        <v>0</v>
      </c>
      <c r="F1821" s="357">
        <v>0</v>
      </c>
      <c r="G1821" s="153">
        <f t="shared" si="28"/>
        <v>17</v>
      </c>
    </row>
    <row r="1822" spans="1:7" hidden="1">
      <c r="A1822" s="346" t="s">
        <v>7580</v>
      </c>
      <c r="B1822" s="151" t="s">
        <v>3410</v>
      </c>
      <c r="C1822" s="347">
        <v>0</v>
      </c>
      <c r="D1822" s="347">
        <v>0</v>
      </c>
      <c r="E1822" s="347">
        <v>0</v>
      </c>
      <c r="F1822" s="347">
        <v>0</v>
      </c>
      <c r="G1822" s="151">
        <f t="shared" si="28"/>
        <v>9</v>
      </c>
    </row>
    <row r="1823" spans="1:7" hidden="1">
      <c r="A1823" s="346" t="s">
        <v>7985</v>
      </c>
      <c r="B1823" s="151" t="s">
        <v>777</v>
      </c>
      <c r="C1823" s="347">
        <v>0</v>
      </c>
      <c r="D1823" s="347">
        <v>0</v>
      </c>
      <c r="E1823" s="347">
        <v>0</v>
      </c>
      <c r="F1823" s="347">
        <v>0</v>
      </c>
      <c r="G1823" s="151">
        <f t="shared" si="28"/>
        <v>13</v>
      </c>
    </row>
    <row r="1824" spans="1:7" hidden="1">
      <c r="A1824" s="356" t="s">
        <v>4833</v>
      </c>
      <c r="B1824" s="153" t="s">
        <v>3410</v>
      </c>
      <c r="C1824" s="357">
        <v>0</v>
      </c>
      <c r="D1824" s="357">
        <v>0</v>
      </c>
      <c r="E1824" s="357">
        <v>0</v>
      </c>
      <c r="F1824" s="357">
        <v>0</v>
      </c>
      <c r="G1824" s="153">
        <f t="shared" si="28"/>
        <v>17</v>
      </c>
    </row>
    <row r="1825" spans="1:7" hidden="1">
      <c r="A1825" s="346" t="s">
        <v>8882</v>
      </c>
      <c r="B1825" s="151" t="s">
        <v>8303</v>
      </c>
      <c r="C1825" s="347">
        <v>0</v>
      </c>
      <c r="D1825" s="347">
        <v>0</v>
      </c>
      <c r="E1825" s="347">
        <v>0</v>
      </c>
      <c r="F1825" s="347">
        <v>0</v>
      </c>
      <c r="G1825" s="151">
        <f t="shared" si="28"/>
        <v>13</v>
      </c>
    </row>
    <row r="1826" spans="1:7" hidden="1">
      <c r="A1826" s="356" t="s">
        <v>10314</v>
      </c>
      <c r="B1826" s="153" t="s">
        <v>3410</v>
      </c>
      <c r="C1826" s="357">
        <v>0</v>
      </c>
      <c r="D1826" s="357">
        <v>0</v>
      </c>
      <c r="E1826" s="357">
        <v>0</v>
      </c>
      <c r="F1826" s="357">
        <v>0</v>
      </c>
      <c r="G1826" s="153">
        <f t="shared" si="28"/>
        <v>17</v>
      </c>
    </row>
    <row r="1827" spans="1:7" hidden="1">
      <c r="A1827" s="346" t="s">
        <v>8883</v>
      </c>
      <c r="B1827" s="151" t="s">
        <v>3202</v>
      </c>
      <c r="C1827" s="347">
        <v>0</v>
      </c>
      <c r="D1827" s="347">
        <v>0</v>
      </c>
      <c r="E1827" s="347">
        <v>0</v>
      </c>
      <c r="F1827" s="347">
        <v>0</v>
      </c>
      <c r="G1827" s="151">
        <f t="shared" si="28"/>
        <v>13</v>
      </c>
    </row>
    <row r="1828" spans="1:7" hidden="1">
      <c r="A1828" s="356" t="s">
        <v>10315</v>
      </c>
      <c r="B1828" s="153" t="s">
        <v>3410</v>
      </c>
      <c r="C1828" s="357">
        <v>0</v>
      </c>
      <c r="D1828" s="357">
        <v>0</v>
      </c>
      <c r="E1828" s="357">
        <v>0</v>
      </c>
      <c r="F1828" s="357">
        <v>0</v>
      </c>
      <c r="G1828" s="153">
        <f t="shared" si="28"/>
        <v>17</v>
      </c>
    </row>
    <row r="1829" spans="1:7" hidden="1">
      <c r="A1829" s="346" t="s">
        <v>8884</v>
      </c>
      <c r="B1829" s="151" t="s">
        <v>8303</v>
      </c>
      <c r="C1829" s="347">
        <v>0</v>
      </c>
      <c r="D1829" s="347">
        <v>0</v>
      </c>
      <c r="E1829" s="347">
        <v>0</v>
      </c>
      <c r="F1829" s="347">
        <v>0</v>
      </c>
      <c r="G1829" s="151">
        <f t="shared" si="28"/>
        <v>13</v>
      </c>
    </row>
    <row r="1830" spans="1:7" hidden="1">
      <c r="A1830" s="356" t="s">
        <v>10316</v>
      </c>
      <c r="B1830" s="153" t="s">
        <v>3410</v>
      </c>
      <c r="C1830" s="357">
        <v>0</v>
      </c>
      <c r="D1830" s="357">
        <v>0</v>
      </c>
      <c r="E1830" s="357">
        <v>0</v>
      </c>
      <c r="F1830" s="357">
        <v>0</v>
      </c>
      <c r="G1830" s="153">
        <f t="shared" si="28"/>
        <v>17</v>
      </c>
    </row>
    <row r="1831" spans="1:7" hidden="1">
      <c r="A1831" s="346" t="s">
        <v>8885</v>
      </c>
      <c r="B1831" s="151" t="s">
        <v>8307</v>
      </c>
      <c r="C1831" s="347">
        <v>0</v>
      </c>
      <c r="D1831" s="347">
        <v>0</v>
      </c>
      <c r="E1831" s="347">
        <v>0</v>
      </c>
      <c r="F1831" s="347">
        <v>0</v>
      </c>
      <c r="G1831" s="151">
        <f t="shared" si="28"/>
        <v>13</v>
      </c>
    </row>
    <row r="1832" spans="1:7" hidden="1">
      <c r="A1832" s="356" t="s">
        <v>10317</v>
      </c>
      <c r="B1832" s="153" t="s">
        <v>3410</v>
      </c>
      <c r="C1832" s="357">
        <v>0</v>
      </c>
      <c r="D1832" s="357">
        <v>0</v>
      </c>
      <c r="E1832" s="357">
        <v>0</v>
      </c>
      <c r="F1832" s="357">
        <v>0</v>
      </c>
      <c r="G1832" s="153">
        <f t="shared" si="28"/>
        <v>17</v>
      </c>
    </row>
    <row r="1833" spans="1:7" ht="30" hidden="1">
      <c r="A1833" s="346" t="s">
        <v>7581</v>
      </c>
      <c r="B1833" s="151" t="s">
        <v>3411</v>
      </c>
      <c r="C1833" s="347">
        <v>0</v>
      </c>
      <c r="D1833" s="347">
        <v>0</v>
      </c>
      <c r="E1833" s="347">
        <v>0</v>
      </c>
      <c r="F1833" s="347">
        <v>0</v>
      </c>
      <c r="G1833" s="151">
        <f t="shared" si="28"/>
        <v>9</v>
      </c>
    </row>
    <row r="1834" spans="1:7" hidden="1">
      <c r="A1834" s="346" t="s">
        <v>7986</v>
      </c>
      <c r="B1834" s="151" t="s">
        <v>777</v>
      </c>
      <c r="C1834" s="347">
        <v>0</v>
      </c>
      <c r="D1834" s="347">
        <v>0</v>
      </c>
      <c r="E1834" s="347">
        <v>0</v>
      </c>
      <c r="F1834" s="347">
        <v>0</v>
      </c>
      <c r="G1834" s="151">
        <f t="shared" si="28"/>
        <v>13</v>
      </c>
    </row>
    <row r="1835" spans="1:7" ht="30" hidden="1">
      <c r="A1835" s="356" t="s">
        <v>4841</v>
      </c>
      <c r="B1835" s="153" t="s">
        <v>3411</v>
      </c>
      <c r="C1835" s="357">
        <v>0</v>
      </c>
      <c r="D1835" s="357">
        <v>0</v>
      </c>
      <c r="E1835" s="357">
        <v>0</v>
      </c>
      <c r="F1835" s="357">
        <v>0</v>
      </c>
      <c r="G1835" s="153">
        <f t="shared" si="28"/>
        <v>17</v>
      </c>
    </row>
    <row r="1836" spans="1:7" hidden="1">
      <c r="A1836" s="346" t="s">
        <v>8886</v>
      </c>
      <c r="B1836" s="151" t="s">
        <v>8303</v>
      </c>
      <c r="C1836" s="347">
        <v>0</v>
      </c>
      <c r="D1836" s="347">
        <v>0</v>
      </c>
      <c r="E1836" s="347">
        <v>0</v>
      </c>
      <c r="F1836" s="347">
        <v>0</v>
      </c>
      <c r="G1836" s="151">
        <f t="shared" si="28"/>
        <v>13</v>
      </c>
    </row>
    <row r="1837" spans="1:7" ht="30" hidden="1">
      <c r="A1837" s="356" t="s">
        <v>10318</v>
      </c>
      <c r="B1837" s="153" t="s">
        <v>3411</v>
      </c>
      <c r="C1837" s="357">
        <v>0</v>
      </c>
      <c r="D1837" s="357">
        <v>0</v>
      </c>
      <c r="E1837" s="357">
        <v>0</v>
      </c>
      <c r="F1837" s="357">
        <v>0</v>
      </c>
      <c r="G1837" s="153">
        <f t="shared" si="28"/>
        <v>17</v>
      </c>
    </row>
    <row r="1838" spans="1:7" hidden="1">
      <c r="A1838" s="346" t="s">
        <v>8887</v>
      </c>
      <c r="B1838" s="151" t="s">
        <v>3202</v>
      </c>
      <c r="C1838" s="347">
        <v>0</v>
      </c>
      <c r="D1838" s="347">
        <v>0</v>
      </c>
      <c r="E1838" s="347">
        <v>0</v>
      </c>
      <c r="F1838" s="347">
        <v>0</v>
      </c>
      <c r="G1838" s="151">
        <f t="shared" si="28"/>
        <v>13</v>
      </c>
    </row>
    <row r="1839" spans="1:7" ht="30" hidden="1">
      <c r="A1839" s="356" t="s">
        <v>10319</v>
      </c>
      <c r="B1839" s="153" t="s">
        <v>3411</v>
      </c>
      <c r="C1839" s="357">
        <v>0</v>
      </c>
      <c r="D1839" s="357">
        <v>0</v>
      </c>
      <c r="E1839" s="357">
        <v>0</v>
      </c>
      <c r="F1839" s="357">
        <v>0</v>
      </c>
      <c r="G1839" s="153">
        <f t="shared" si="28"/>
        <v>17</v>
      </c>
    </row>
    <row r="1840" spans="1:7" hidden="1">
      <c r="A1840" s="346" t="s">
        <v>8888</v>
      </c>
      <c r="B1840" s="151" t="s">
        <v>8303</v>
      </c>
      <c r="C1840" s="347">
        <v>0</v>
      </c>
      <c r="D1840" s="347">
        <v>0</v>
      </c>
      <c r="E1840" s="347">
        <v>0</v>
      </c>
      <c r="F1840" s="347">
        <v>0</v>
      </c>
      <c r="G1840" s="151">
        <f t="shared" si="28"/>
        <v>13</v>
      </c>
    </row>
    <row r="1841" spans="1:7" ht="30" hidden="1">
      <c r="A1841" s="356" t="s">
        <v>10320</v>
      </c>
      <c r="B1841" s="153" t="s">
        <v>3411</v>
      </c>
      <c r="C1841" s="357">
        <v>0</v>
      </c>
      <c r="D1841" s="357">
        <v>0</v>
      </c>
      <c r="E1841" s="357">
        <v>0</v>
      </c>
      <c r="F1841" s="357">
        <v>0</v>
      </c>
      <c r="G1841" s="153">
        <f t="shared" si="28"/>
        <v>17</v>
      </c>
    </row>
    <row r="1842" spans="1:7" hidden="1">
      <c r="A1842" s="346" t="s">
        <v>8889</v>
      </c>
      <c r="B1842" s="151" t="s">
        <v>8307</v>
      </c>
      <c r="C1842" s="347">
        <v>0</v>
      </c>
      <c r="D1842" s="347">
        <v>0</v>
      </c>
      <c r="E1842" s="347">
        <v>0</v>
      </c>
      <c r="F1842" s="347">
        <v>0</v>
      </c>
      <c r="G1842" s="151">
        <f t="shared" si="28"/>
        <v>13</v>
      </c>
    </row>
    <row r="1843" spans="1:7" ht="30" hidden="1">
      <c r="A1843" s="356" t="s">
        <v>10321</v>
      </c>
      <c r="B1843" s="153" t="s">
        <v>3411</v>
      </c>
      <c r="C1843" s="357">
        <v>0</v>
      </c>
      <c r="D1843" s="357">
        <v>0</v>
      </c>
      <c r="E1843" s="357">
        <v>0</v>
      </c>
      <c r="F1843" s="357">
        <v>0</v>
      </c>
      <c r="G1843" s="153">
        <f t="shared" si="28"/>
        <v>17</v>
      </c>
    </row>
    <row r="1844" spans="1:7" ht="30" hidden="1">
      <c r="A1844" s="346" t="s">
        <v>7582</v>
      </c>
      <c r="B1844" s="151" t="s">
        <v>1580</v>
      </c>
      <c r="C1844" s="347">
        <v>0</v>
      </c>
      <c r="D1844" s="347">
        <v>0</v>
      </c>
      <c r="E1844" s="347">
        <v>0</v>
      </c>
      <c r="F1844" s="347">
        <v>0</v>
      </c>
      <c r="G1844" s="151">
        <f t="shared" si="28"/>
        <v>9</v>
      </c>
    </row>
    <row r="1845" spans="1:7" hidden="1">
      <c r="A1845" s="346" t="s">
        <v>7987</v>
      </c>
      <c r="B1845" s="151" t="s">
        <v>777</v>
      </c>
      <c r="C1845" s="347">
        <v>0</v>
      </c>
      <c r="D1845" s="347">
        <v>0</v>
      </c>
      <c r="E1845" s="347">
        <v>0</v>
      </c>
      <c r="F1845" s="347">
        <v>0</v>
      </c>
      <c r="G1845" s="151">
        <f t="shared" si="28"/>
        <v>13</v>
      </c>
    </row>
    <row r="1846" spans="1:7" ht="30" hidden="1">
      <c r="A1846" s="356" t="s">
        <v>4849</v>
      </c>
      <c r="B1846" s="153" t="s">
        <v>1580</v>
      </c>
      <c r="C1846" s="357">
        <v>0</v>
      </c>
      <c r="D1846" s="357">
        <v>0</v>
      </c>
      <c r="E1846" s="357">
        <v>0</v>
      </c>
      <c r="F1846" s="357">
        <v>0</v>
      </c>
      <c r="G1846" s="153">
        <f t="shared" si="28"/>
        <v>17</v>
      </c>
    </row>
    <row r="1847" spans="1:7" hidden="1">
      <c r="A1847" s="346" t="s">
        <v>8890</v>
      </c>
      <c r="B1847" s="151" t="s">
        <v>8303</v>
      </c>
      <c r="C1847" s="347">
        <v>0</v>
      </c>
      <c r="D1847" s="347">
        <v>0</v>
      </c>
      <c r="E1847" s="347">
        <v>0</v>
      </c>
      <c r="F1847" s="347">
        <v>0</v>
      </c>
      <c r="G1847" s="151">
        <f t="shared" si="28"/>
        <v>13</v>
      </c>
    </row>
    <row r="1848" spans="1:7" ht="30" hidden="1">
      <c r="A1848" s="356" t="s">
        <v>10322</v>
      </c>
      <c r="B1848" s="153" t="s">
        <v>1580</v>
      </c>
      <c r="C1848" s="357">
        <v>0</v>
      </c>
      <c r="D1848" s="357">
        <v>0</v>
      </c>
      <c r="E1848" s="357">
        <v>0</v>
      </c>
      <c r="F1848" s="357">
        <v>0</v>
      </c>
      <c r="G1848" s="153">
        <f t="shared" si="28"/>
        <v>17</v>
      </c>
    </row>
    <row r="1849" spans="1:7" hidden="1">
      <c r="A1849" s="346" t="s">
        <v>8891</v>
      </c>
      <c r="B1849" s="151" t="s">
        <v>3202</v>
      </c>
      <c r="C1849" s="347">
        <v>0</v>
      </c>
      <c r="D1849" s="347">
        <v>0</v>
      </c>
      <c r="E1849" s="347">
        <v>0</v>
      </c>
      <c r="F1849" s="347">
        <v>0</v>
      </c>
      <c r="G1849" s="151">
        <f t="shared" si="28"/>
        <v>13</v>
      </c>
    </row>
    <row r="1850" spans="1:7" ht="30" hidden="1">
      <c r="A1850" s="356" t="s">
        <v>10323</v>
      </c>
      <c r="B1850" s="153" t="s">
        <v>1580</v>
      </c>
      <c r="C1850" s="357">
        <v>0</v>
      </c>
      <c r="D1850" s="357">
        <v>0</v>
      </c>
      <c r="E1850" s="357">
        <v>0</v>
      </c>
      <c r="F1850" s="357">
        <v>0</v>
      </c>
      <c r="G1850" s="153">
        <f t="shared" si="28"/>
        <v>17</v>
      </c>
    </row>
    <row r="1851" spans="1:7" hidden="1">
      <c r="A1851" s="346" t="s">
        <v>8892</v>
      </c>
      <c r="B1851" s="151" t="s">
        <v>8303</v>
      </c>
      <c r="C1851" s="347">
        <v>0</v>
      </c>
      <c r="D1851" s="347">
        <v>0</v>
      </c>
      <c r="E1851" s="347">
        <v>0</v>
      </c>
      <c r="F1851" s="347">
        <v>0</v>
      </c>
      <c r="G1851" s="151">
        <f t="shared" si="28"/>
        <v>13</v>
      </c>
    </row>
    <row r="1852" spans="1:7" ht="30" hidden="1">
      <c r="A1852" s="356" t="s">
        <v>10324</v>
      </c>
      <c r="B1852" s="153" t="s">
        <v>1580</v>
      </c>
      <c r="C1852" s="357">
        <v>0</v>
      </c>
      <c r="D1852" s="357">
        <v>0</v>
      </c>
      <c r="E1852" s="357">
        <v>0</v>
      </c>
      <c r="F1852" s="357">
        <v>0</v>
      </c>
      <c r="G1852" s="153">
        <f t="shared" si="28"/>
        <v>17</v>
      </c>
    </row>
    <row r="1853" spans="1:7" hidden="1">
      <c r="A1853" s="346" t="s">
        <v>8893</v>
      </c>
      <c r="B1853" s="151" t="s">
        <v>8307</v>
      </c>
      <c r="C1853" s="347">
        <v>0</v>
      </c>
      <c r="D1853" s="347">
        <v>0</v>
      </c>
      <c r="E1853" s="347">
        <v>0</v>
      </c>
      <c r="F1853" s="347">
        <v>0</v>
      </c>
      <c r="G1853" s="151">
        <f t="shared" si="28"/>
        <v>13</v>
      </c>
    </row>
    <row r="1854" spans="1:7" ht="30" hidden="1">
      <c r="A1854" s="356" t="s">
        <v>10325</v>
      </c>
      <c r="B1854" s="153" t="s">
        <v>1580</v>
      </c>
      <c r="C1854" s="357">
        <v>0</v>
      </c>
      <c r="D1854" s="357">
        <v>0</v>
      </c>
      <c r="E1854" s="357">
        <v>0</v>
      </c>
      <c r="F1854" s="357">
        <v>0</v>
      </c>
      <c r="G1854" s="153">
        <f t="shared" si="28"/>
        <v>17</v>
      </c>
    </row>
    <row r="1855" spans="1:7" ht="30" hidden="1">
      <c r="A1855" s="346" t="s">
        <v>7583</v>
      </c>
      <c r="B1855" s="151" t="s">
        <v>1582</v>
      </c>
      <c r="C1855" s="347">
        <v>0</v>
      </c>
      <c r="D1855" s="347">
        <v>0</v>
      </c>
      <c r="E1855" s="347">
        <v>0</v>
      </c>
      <c r="F1855" s="347">
        <v>0</v>
      </c>
      <c r="G1855" s="151">
        <f t="shared" si="28"/>
        <v>9</v>
      </c>
    </row>
    <row r="1856" spans="1:7" hidden="1">
      <c r="A1856" s="346" t="s">
        <v>7988</v>
      </c>
      <c r="B1856" s="151" t="s">
        <v>777</v>
      </c>
      <c r="C1856" s="347">
        <v>0</v>
      </c>
      <c r="D1856" s="347">
        <v>0</v>
      </c>
      <c r="E1856" s="347">
        <v>0</v>
      </c>
      <c r="F1856" s="347">
        <v>0</v>
      </c>
      <c r="G1856" s="151">
        <f t="shared" si="28"/>
        <v>13</v>
      </c>
    </row>
    <row r="1857" spans="1:7" ht="30" hidden="1">
      <c r="A1857" s="356" t="s">
        <v>4857</v>
      </c>
      <c r="B1857" s="153" t="s">
        <v>1582</v>
      </c>
      <c r="C1857" s="357">
        <v>0</v>
      </c>
      <c r="D1857" s="357">
        <v>0</v>
      </c>
      <c r="E1857" s="357">
        <v>0</v>
      </c>
      <c r="F1857" s="357">
        <v>0</v>
      </c>
      <c r="G1857" s="153">
        <f t="shared" si="28"/>
        <v>17</v>
      </c>
    </row>
    <row r="1858" spans="1:7" hidden="1">
      <c r="A1858" s="346" t="s">
        <v>8894</v>
      </c>
      <c r="B1858" s="151" t="s">
        <v>8303</v>
      </c>
      <c r="C1858" s="347">
        <v>0</v>
      </c>
      <c r="D1858" s="347">
        <v>0</v>
      </c>
      <c r="E1858" s="347">
        <v>0</v>
      </c>
      <c r="F1858" s="347">
        <v>0</v>
      </c>
      <c r="G1858" s="151">
        <f t="shared" si="28"/>
        <v>13</v>
      </c>
    </row>
    <row r="1859" spans="1:7" ht="30" hidden="1">
      <c r="A1859" s="356" t="s">
        <v>10326</v>
      </c>
      <c r="B1859" s="153" t="s">
        <v>1582</v>
      </c>
      <c r="C1859" s="357">
        <v>0</v>
      </c>
      <c r="D1859" s="357">
        <v>0</v>
      </c>
      <c r="E1859" s="357">
        <v>0</v>
      </c>
      <c r="F1859" s="357">
        <v>0</v>
      </c>
      <c r="G1859" s="153">
        <f t="shared" si="28"/>
        <v>17</v>
      </c>
    </row>
    <row r="1860" spans="1:7" hidden="1">
      <c r="A1860" s="346" t="s">
        <v>8895</v>
      </c>
      <c r="B1860" s="151" t="s">
        <v>3202</v>
      </c>
      <c r="C1860" s="347">
        <v>0</v>
      </c>
      <c r="D1860" s="347">
        <v>0</v>
      </c>
      <c r="E1860" s="347">
        <v>0</v>
      </c>
      <c r="F1860" s="347">
        <v>0</v>
      </c>
      <c r="G1860" s="151">
        <f t="shared" si="28"/>
        <v>13</v>
      </c>
    </row>
    <row r="1861" spans="1:7" ht="30" hidden="1">
      <c r="A1861" s="356" t="s">
        <v>10327</v>
      </c>
      <c r="B1861" s="153" t="s">
        <v>1582</v>
      </c>
      <c r="C1861" s="357">
        <v>0</v>
      </c>
      <c r="D1861" s="357">
        <v>0</v>
      </c>
      <c r="E1861" s="357">
        <v>0</v>
      </c>
      <c r="F1861" s="357">
        <v>0</v>
      </c>
      <c r="G1861" s="153">
        <f t="shared" si="28"/>
        <v>17</v>
      </c>
    </row>
    <row r="1862" spans="1:7" hidden="1">
      <c r="A1862" s="346" t="s">
        <v>8896</v>
      </c>
      <c r="B1862" s="151" t="s">
        <v>8303</v>
      </c>
      <c r="C1862" s="347">
        <v>0</v>
      </c>
      <c r="D1862" s="347">
        <v>0</v>
      </c>
      <c r="E1862" s="347">
        <v>0</v>
      </c>
      <c r="F1862" s="347">
        <v>0</v>
      </c>
      <c r="G1862" s="151">
        <f t="shared" si="28"/>
        <v>13</v>
      </c>
    </row>
    <row r="1863" spans="1:7" ht="30" hidden="1">
      <c r="A1863" s="356" t="s">
        <v>10328</v>
      </c>
      <c r="B1863" s="153" t="s">
        <v>1582</v>
      </c>
      <c r="C1863" s="357">
        <v>0</v>
      </c>
      <c r="D1863" s="357">
        <v>0</v>
      </c>
      <c r="E1863" s="357">
        <v>0</v>
      </c>
      <c r="F1863" s="357">
        <v>0</v>
      </c>
      <c r="G1863" s="153">
        <f t="shared" si="28"/>
        <v>17</v>
      </c>
    </row>
    <row r="1864" spans="1:7" hidden="1">
      <c r="A1864" s="346" t="s">
        <v>8897</v>
      </c>
      <c r="B1864" s="151" t="s">
        <v>8307</v>
      </c>
      <c r="C1864" s="347">
        <v>0</v>
      </c>
      <c r="D1864" s="347">
        <v>0</v>
      </c>
      <c r="E1864" s="347">
        <v>0</v>
      </c>
      <c r="F1864" s="347">
        <v>0</v>
      </c>
      <c r="G1864" s="151">
        <f t="shared" si="28"/>
        <v>13</v>
      </c>
    </row>
    <row r="1865" spans="1:7" ht="30" hidden="1">
      <c r="A1865" s="356" t="s">
        <v>10329</v>
      </c>
      <c r="B1865" s="153" t="s">
        <v>1582</v>
      </c>
      <c r="C1865" s="357">
        <v>0</v>
      </c>
      <c r="D1865" s="357">
        <v>0</v>
      </c>
      <c r="E1865" s="357">
        <v>0</v>
      </c>
      <c r="F1865" s="357">
        <v>0</v>
      </c>
      <c r="G1865" s="153">
        <f t="shared" ref="G1865:G1928" si="29">LEN(A1865)</f>
        <v>17</v>
      </c>
    </row>
    <row r="1866" spans="1:7" ht="45" hidden="1">
      <c r="A1866" s="346" t="s">
        <v>7584</v>
      </c>
      <c r="B1866" s="151" t="s">
        <v>3412</v>
      </c>
      <c r="C1866" s="347">
        <v>0</v>
      </c>
      <c r="D1866" s="347">
        <v>0</v>
      </c>
      <c r="E1866" s="347">
        <v>0</v>
      </c>
      <c r="F1866" s="347">
        <v>0</v>
      </c>
      <c r="G1866" s="151">
        <f t="shared" si="29"/>
        <v>9</v>
      </c>
    </row>
    <row r="1867" spans="1:7" hidden="1">
      <c r="A1867" s="346" t="s">
        <v>7989</v>
      </c>
      <c r="B1867" s="151" t="s">
        <v>777</v>
      </c>
      <c r="C1867" s="347">
        <v>0</v>
      </c>
      <c r="D1867" s="347">
        <v>0</v>
      </c>
      <c r="E1867" s="347">
        <v>0</v>
      </c>
      <c r="F1867" s="347">
        <v>0</v>
      </c>
      <c r="G1867" s="151">
        <f t="shared" si="29"/>
        <v>13</v>
      </c>
    </row>
    <row r="1868" spans="1:7" ht="45" hidden="1">
      <c r="A1868" s="356" t="s">
        <v>4865</v>
      </c>
      <c r="B1868" s="153" t="s">
        <v>3412</v>
      </c>
      <c r="C1868" s="357">
        <v>0</v>
      </c>
      <c r="D1868" s="357">
        <v>0</v>
      </c>
      <c r="E1868" s="357">
        <v>0</v>
      </c>
      <c r="F1868" s="357">
        <v>0</v>
      </c>
      <c r="G1868" s="153">
        <f t="shared" si="29"/>
        <v>17</v>
      </c>
    </row>
    <row r="1869" spans="1:7" hidden="1">
      <c r="A1869" s="346" t="s">
        <v>8898</v>
      </c>
      <c r="B1869" s="151" t="s">
        <v>8303</v>
      </c>
      <c r="C1869" s="347">
        <v>0</v>
      </c>
      <c r="D1869" s="347">
        <v>0</v>
      </c>
      <c r="E1869" s="347">
        <v>0</v>
      </c>
      <c r="F1869" s="347">
        <v>0</v>
      </c>
      <c r="G1869" s="151">
        <f t="shared" si="29"/>
        <v>13</v>
      </c>
    </row>
    <row r="1870" spans="1:7" ht="45" hidden="1">
      <c r="A1870" s="356" t="s">
        <v>10330</v>
      </c>
      <c r="B1870" s="153" t="s">
        <v>3412</v>
      </c>
      <c r="C1870" s="357">
        <v>0</v>
      </c>
      <c r="D1870" s="357">
        <v>0</v>
      </c>
      <c r="E1870" s="357">
        <v>0</v>
      </c>
      <c r="F1870" s="357">
        <v>0</v>
      </c>
      <c r="G1870" s="153">
        <f t="shared" si="29"/>
        <v>17</v>
      </c>
    </row>
    <row r="1871" spans="1:7" hidden="1">
      <c r="A1871" s="346" t="s">
        <v>8899</v>
      </c>
      <c r="B1871" s="151" t="s">
        <v>3202</v>
      </c>
      <c r="C1871" s="347">
        <v>0</v>
      </c>
      <c r="D1871" s="347">
        <v>0</v>
      </c>
      <c r="E1871" s="347">
        <v>0</v>
      </c>
      <c r="F1871" s="347">
        <v>0</v>
      </c>
      <c r="G1871" s="151">
        <f t="shared" si="29"/>
        <v>13</v>
      </c>
    </row>
    <row r="1872" spans="1:7" ht="45" hidden="1">
      <c r="A1872" s="356" t="s">
        <v>10331</v>
      </c>
      <c r="B1872" s="153" t="s">
        <v>3412</v>
      </c>
      <c r="C1872" s="357">
        <v>0</v>
      </c>
      <c r="D1872" s="357">
        <v>0</v>
      </c>
      <c r="E1872" s="357">
        <v>0</v>
      </c>
      <c r="F1872" s="357">
        <v>0</v>
      </c>
      <c r="G1872" s="153">
        <f t="shared" si="29"/>
        <v>17</v>
      </c>
    </row>
    <row r="1873" spans="1:7" hidden="1">
      <c r="A1873" s="346" t="s">
        <v>8900</v>
      </c>
      <c r="B1873" s="151" t="s">
        <v>8303</v>
      </c>
      <c r="C1873" s="347">
        <v>0</v>
      </c>
      <c r="D1873" s="347">
        <v>0</v>
      </c>
      <c r="E1873" s="347">
        <v>0</v>
      </c>
      <c r="F1873" s="347">
        <v>0</v>
      </c>
      <c r="G1873" s="151">
        <f t="shared" si="29"/>
        <v>13</v>
      </c>
    </row>
    <row r="1874" spans="1:7" ht="45" hidden="1">
      <c r="A1874" s="356" t="s">
        <v>10332</v>
      </c>
      <c r="B1874" s="153" t="s">
        <v>3412</v>
      </c>
      <c r="C1874" s="357">
        <v>0</v>
      </c>
      <c r="D1874" s="357">
        <v>0</v>
      </c>
      <c r="E1874" s="357">
        <v>0</v>
      </c>
      <c r="F1874" s="357">
        <v>0</v>
      </c>
      <c r="G1874" s="153">
        <f t="shared" si="29"/>
        <v>17</v>
      </c>
    </row>
    <row r="1875" spans="1:7" hidden="1">
      <c r="A1875" s="346" t="s">
        <v>8901</v>
      </c>
      <c r="B1875" s="151" t="s">
        <v>8307</v>
      </c>
      <c r="C1875" s="347">
        <v>0</v>
      </c>
      <c r="D1875" s="347">
        <v>0</v>
      </c>
      <c r="E1875" s="347">
        <v>0</v>
      </c>
      <c r="F1875" s="347">
        <v>0</v>
      </c>
      <c r="G1875" s="151">
        <f t="shared" si="29"/>
        <v>13</v>
      </c>
    </row>
    <row r="1876" spans="1:7" ht="45" hidden="1">
      <c r="A1876" s="356" t="s">
        <v>10333</v>
      </c>
      <c r="B1876" s="153" t="s">
        <v>3412</v>
      </c>
      <c r="C1876" s="357">
        <v>0</v>
      </c>
      <c r="D1876" s="357">
        <v>0</v>
      </c>
      <c r="E1876" s="357">
        <v>0</v>
      </c>
      <c r="F1876" s="357">
        <v>0</v>
      </c>
      <c r="G1876" s="153">
        <f t="shared" si="29"/>
        <v>17</v>
      </c>
    </row>
    <row r="1877" spans="1:7" ht="30" hidden="1">
      <c r="A1877" s="346" t="s">
        <v>7585</v>
      </c>
      <c r="B1877" s="151" t="s">
        <v>3413</v>
      </c>
      <c r="C1877" s="347">
        <v>0</v>
      </c>
      <c r="D1877" s="347">
        <v>0</v>
      </c>
      <c r="E1877" s="347">
        <v>0</v>
      </c>
      <c r="F1877" s="347">
        <v>0</v>
      </c>
      <c r="G1877" s="151">
        <f t="shared" si="29"/>
        <v>9</v>
      </c>
    </row>
    <row r="1878" spans="1:7" hidden="1">
      <c r="A1878" s="346" t="s">
        <v>7990</v>
      </c>
      <c r="B1878" s="151" t="s">
        <v>777</v>
      </c>
      <c r="C1878" s="347">
        <v>0</v>
      </c>
      <c r="D1878" s="347">
        <v>0</v>
      </c>
      <c r="E1878" s="347">
        <v>0</v>
      </c>
      <c r="F1878" s="347">
        <v>0</v>
      </c>
      <c r="G1878" s="151">
        <f t="shared" si="29"/>
        <v>13</v>
      </c>
    </row>
    <row r="1879" spans="1:7" ht="30" hidden="1">
      <c r="A1879" s="356" t="s">
        <v>4873</v>
      </c>
      <c r="B1879" s="153" t="s">
        <v>3413</v>
      </c>
      <c r="C1879" s="357">
        <v>0</v>
      </c>
      <c r="D1879" s="357">
        <v>0</v>
      </c>
      <c r="E1879" s="357">
        <v>0</v>
      </c>
      <c r="F1879" s="357">
        <v>0</v>
      </c>
      <c r="G1879" s="153">
        <f t="shared" si="29"/>
        <v>17</v>
      </c>
    </row>
    <row r="1880" spans="1:7" hidden="1">
      <c r="A1880" s="346" t="s">
        <v>8902</v>
      </c>
      <c r="B1880" s="151" t="s">
        <v>8303</v>
      </c>
      <c r="C1880" s="347">
        <v>0</v>
      </c>
      <c r="D1880" s="347">
        <v>0</v>
      </c>
      <c r="E1880" s="347">
        <v>0</v>
      </c>
      <c r="F1880" s="347">
        <v>0</v>
      </c>
      <c r="G1880" s="151">
        <f t="shared" si="29"/>
        <v>13</v>
      </c>
    </row>
    <row r="1881" spans="1:7" ht="30" hidden="1">
      <c r="A1881" s="356" t="s">
        <v>10334</v>
      </c>
      <c r="B1881" s="153" t="s">
        <v>3413</v>
      </c>
      <c r="C1881" s="357">
        <v>0</v>
      </c>
      <c r="D1881" s="357">
        <v>0</v>
      </c>
      <c r="E1881" s="357">
        <v>0</v>
      </c>
      <c r="F1881" s="357">
        <v>0</v>
      </c>
      <c r="G1881" s="153">
        <f t="shared" si="29"/>
        <v>17</v>
      </c>
    </row>
    <row r="1882" spans="1:7" hidden="1">
      <c r="A1882" s="346" t="s">
        <v>8903</v>
      </c>
      <c r="B1882" s="151" t="s">
        <v>3202</v>
      </c>
      <c r="C1882" s="347">
        <v>0</v>
      </c>
      <c r="D1882" s="347">
        <v>0</v>
      </c>
      <c r="E1882" s="347">
        <v>0</v>
      </c>
      <c r="F1882" s="347">
        <v>0</v>
      </c>
      <c r="G1882" s="151">
        <f t="shared" si="29"/>
        <v>13</v>
      </c>
    </row>
    <row r="1883" spans="1:7" ht="30" hidden="1">
      <c r="A1883" s="356" t="s">
        <v>10335</v>
      </c>
      <c r="B1883" s="153" t="s">
        <v>3413</v>
      </c>
      <c r="C1883" s="357">
        <v>0</v>
      </c>
      <c r="D1883" s="357">
        <v>0</v>
      </c>
      <c r="E1883" s="357">
        <v>0</v>
      </c>
      <c r="F1883" s="357">
        <v>0</v>
      </c>
      <c r="G1883" s="153">
        <f t="shared" si="29"/>
        <v>17</v>
      </c>
    </row>
    <row r="1884" spans="1:7" hidden="1">
      <c r="A1884" s="346" t="s">
        <v>8904</v>
      </c>
      <c r="B1884" s="151" t="s">
        <v>8303</v>
      </c>
      <c r="C1884" s="347">
        <v>0</v>
      </c>
      <c r="D1884" s="347">
        <v>0</v>
      </c>
      <c r="E1884" s="347">
        <v>0</v>
      </c>
      <c r="F1884" s="347">
        <v>0</v>
      </c>
      <c r="G1884" s="151">
        <f t="shared" si="29"/>
        <v>13</v>
      </c>
    </row>
    <row r="1885" spans="1:7" ht="30" hidden="1">
      <c r="A1885" s="356" t="s">
        <v>10336</v>
      </c>
      <c r="B1885" s="153" t="s">
        <v>3413</v>
      </c>
      <c r="C1885" s="357">
        <v>0</v>
      </c>
      <c r="D1885" s="357">
        <v>0</v>
      </c>
      <c r="E1885" s="357">
        <v>0</v>
      </c>
      <c r="F1885" s="357">
        <v>0</v>
      </c>
      <c r="G1885" s="153">
        <f t="shared" si="29"/>
        <v>17</v>
      </c>
    </row>
    <row r="1886" spans="1:7" hidden="1">
      <c r="A1886" s="346" t="s">
        <v>8905</v>
      </c>
      <c r="B1886" s="151" t="s">
        <v>8307</v>
      </c>
      <c r="C1886" s="347">
        <v>0</v>
      </c>
      <c r="D1886" s="347">
        <v>0</v>
      </c>
      <c r="E1886" s="347">
        <v>0</v>
      </c>
      <c r="F1886" s="347">
        <v>0</v>
      </c>
      <c r="G1886" s="151">
        <f t="shared" si="29"/>
        <v>13</v>
      </c>
    </row>
    <row r="1887" spans="1:7" ht="30" hidden="1">
      <c r="A1887" s="356" t="s">
        <v>10337</v>
      </c>
      <c r="B1887" s="153" t="s">
        <v>3413</v>
      </c>
      <c r="C1887" s="357">
        <v>0</v>
      </c>
      <c r="D1887" s="357">
        <v>0</v>
      </c>
      <c r="E1887" s="357">
        <v>0</v>
      </c>
      <c r="F1887" s="357">
        <v>0</v>
      </c>
      <c r="G1887" s="153">
        <f t="shared" si="29"/>
        <v>17</v>
      </c>
    </row>
    <row r="1888" spans="1:7" ht="30" hidden="1">
      <c r="A1888" s="346" t="s">
        <v>7586</v>
      </c>
      <c r="B1888" s="151" t="s">
        <v>3414</v>
      </c>
      <c r="C1888" s="347">
        <v>0</v>
      </c>
      <c r="D1888" s="347">
        <v>0</v>
      </c>
      <c r="E1888" s="347">
        <v>0</v>
      </c>
      <c r="F1888" s="347">
        <v>0</v>
      </c>
      <c r="G1888" s="151">
        <f t="shared" si="29"/>
        <v>9</v>
      </c>
    </row>
    <row r="1889" spans="1:7" hidden="1">
      <c r="A1889" s="346" t="s">
        <v>7991</v>
      </c>
      <c r="B1889" s="151" t="s">
        <v>777</v>
      </c>
      <c r="C1889" s="347">
        <v>0</v>
      </c>
      <c r="D1889" s="347">
        <v>0</v>
      </c>
      <c r="E1889" s="347">
        <v>0</v>
      </c>
      <c r="F1889" s="347">
        <v>0</v>
      </c>
      <c r="G1889" s="151">
        <f t="shared" si="29"/>
        <v>13</v>
      </c>
    </row>
    <row r="1890" spans="1:7" ht="30" hidden="1">
      <c r="A1890" s="356" t="s">
        <v>4881</v>
      </c>
      <c r="B1890" s="153" t="s">
        <v>3414</v>
      </c>
      <c r="C1890" s="357">
        <v>0</v>
      </c>
      <c r="D1890" s="357">
        <v>0</v>
      </c>
      <c r="E1890" s="357">
        <v>0</v>
      </c>
      <c r="F1890" s="357">
        <v>0</v>
      </c>
      <c r="G1890" s="153">
        <f t="shared" si="29"/>
        <v>17</v>
      </c>
    </row>
    <row r="1891" spans="1:7" hidden="1">
      <c r="A1891" s="346" t="s">
        <v>8906</v>
      </c>
      <c r="B1891" s="151" t="s">
        <v>8303</v>
      </c>
      <c r="C1891" s="347">
        <v>0</v>
      </c>
      <c r="D1891" s="347">
        <v>0</v>
      </c>
      <c r="E1891" s="347">
        <v>0</v>
      </c>
      <c r="F1891" s="347">
        <v>0</v>
      </c>
      <c r="G1891" s="151">
        <f t="shared" si="29"/>
        <v>13</v>
      </c>
    </row>
    <row r="1892" spans="1:7" ht="30" hidden="1">
      <c r="A1892" s="356" t="s">
        <v>10338</v>
      </c>
      <c r="B1892" s="153" t="s">
        <v>3414</v>
      </c>
      <c r="C1892" s="357">
        <v>0</v>
      </c>
      <c r="D1892" s="357">
        <v>0</v>
      </c>
      <c r="E1892" s="357">
        <v>0</v>
      </c>
      <c r="F1892" s="357">
        <v>0</v>
      </c>
      <c r="G1892" s="153">
        <f t="shared" si="29"/>
        <v>17</v>
      </c>
    </row>
    <row r="1893" spans="1:7" hidden="1">
      <c r="A1893" s="346" t="s">
        <v>8907</v>
      </c>
      <c r="B1893" s="151" t="s">
        <v>3202</v>
      </c>
      <c r="C1893" s="347">
        <v>0</v>
      </c>
      <c r="D1893" s="347">
        <v>0</v>
      </c>
      <c r="E1893" s="347">
        <v>0</v>
      </c>
      <c r="F1893" s="347">
        <v>0</v>
      </c>
      <c r="G1893" s="151">
        <f t="shared" si="29"/>
        <v>13</v>
      </c>
    </row>
    <row r="1894" spans="1:7" ht="30" hidden="1">
      <c r="A1894" s="356" t="s">
        <v>10339</v>
      </c>
      <c r="B1894" s="153" t="s">
        <v>3414</v>
      </c>
      <c r="C1894" s="357">
        <v>0</v>
      </c>
      <c r="D1894" s="357">
        <v>0</v>
      </c>
      <c r="E1894" s="357">
        <v>0</v>
      </c>
      <c r="F1894" s="357">
        <v>0</v>
      </c>
      <c r="G1894" s="153">
        <f t="shared" si="29"/>
        <v>17</v>
      </c>
    </row>
    <row r="1895" spans="1:7" hidden="1">
      <c r="A1895" s="346" t="s">
        <v>8908</v>
      </c>
      <c r="B1895" s="151" t="s">
        <v>8303</v>
      </c>
      <c r="C1895" s="347">
        <v>0</v>
      </c>
      <c r="D1895" s="347">
        <v>0</v>
      </c>
      <c r="E1895" s="347">
        <v>0</v>
      </c>
      <c r="F1895" s="347">
        <v>0</v>
      </c>
      <c r="G1895" s="151">
        <f t="shared" si="29"/>
        <v>13</v>
      </c>
    </row>
    <row r="1896" spans="1:7" ht="30" hidden="1">
      <c r="A1896" s="356" t="s">
        <v>10340</v>
      </c>
      <c r="B1896" s="153" t="s">
        <v>3414</v>
      </c>
      <c r="C1896" s="357">
        <v>0</v>
      </c>
      <c r="D1896" s="357">
        <v>0</v>
      </c>
      <c r="E1896" s="357">
        <v>0</v>
      </c>
      <c r="F1896" s="357">
        <v>0</v>
      </c>
      <c r="G1896" s="153">
        <f t="shared" si="29"/>
        <v>17</v>
      </c>
    </row>
    <row r="1897" spans="1:7" hidden="1">
      <c r="A1897" s="346" t="s">
        <v>8909</v>
      </c>
      <c r="B1897" s="151" t="s">
        <v>8307</v>
      </c>
      <c r="C1897" s="347">
        <v>0</v>
      </c>
      <c r="D1897" s="347">
        <v>0</v>
      </c>
      <c r="E1897" s="347">
        <v>0</v>
      </c>
      <c r="F1897" s="347">
        <v>0</v>
      </c>
      <c r="G1897" s="151">
        <f t="shared" si="29"/>
        <v>13</v>
      </c>
    </row>
    <row r="1898" spans="1:7" ht="30" hidden="1">
      <c r="A1898" s="356" t="s">
        <v>10341</v>
      </c>
      <c r="B1898" s="153" t="s">
        <v>3414</v>
      </c>
      <c r="C1898" s="357">
        <v>0</v>
      </c>
      <c r="D1898" s="357">
        <v>0</v>
      </c>
      <c r="E1898" s="357">
        <v>0</v>
      </c>
      <c r="F1898" s="357">
        <v>0</v>
      </c>
      <c r="G1898" s="153">
        <f t="shared" si="29"/>
        <v>17</v>
      </c>
    </row>
    <row r="1899" spans="1:7" hidden="1">
      <c r="A1899" s="346" t="s">
        <v>7587</v>
      </c>
      <c r="B1899" s="151" t="s">
        <v>7588</v>
      </c>
      <c r="C1899" s="347">
        <v>0</v>
      </c>
      <c r="D1899" s="347">
        <v>0</v>
      </c>
      <c r="E1899" s="347">
        <v>0</v>
      </c>
      <c r="F1899" s="347">
        <v>0</v>
      </c>
      <c r="G1899" s="151">
        <f t="shared" si="29"/>
        <v>5</v>
      </c>
    </row>
    <row r="1900" spans="1:7" ht="30" hidden="1">
      <c r="A1900" s="346" t="s">
        <v>7589</v>
      </c>
      <c r="B1900" s="151" t="s">
        <v>1596</v>
      </c>
      <c r="C1900" s="347">
        <v>0</v>
      </c>
      <c r="D1900" s="347">
        <v>0</v>
      </c>
      <c r="E1900" s="347">
        <v>0</v>
      </c>
      <c r="F1900" s="347">
        <v>0</v>
      </c>
      <c r="G1900" s="151">
        <f t="shared" si="29"/>
        <v>9</v>
      </c>
    </row>
    <row r="1901" spans="1:7" hidden="1">
      <c r="A1901" s="346" t="s">
        <v>7992</v>
      </c>
      <c r="B1901" s="151" t="s">
        <v>777</v>
      </c>
      <c r="C1901" s="347">
        <v>0</v>
      </c>
      <c r="D1901" s="347">
        <v>0</v>
      </c>
      <c r="E1901" s="347">
        <v>0</v>
      </c>
      <c r="F1901" s="347">
        <v>0</v>
      </c>
      <c r="G1901" s="151">
        <f t="shared" si="29"/>
        <v>13</v>
      </c>
    </row>
    <row r="1902" spans="1:7" ht="30" hidden="1">
      <c r="A1902" s="356" t="s">
        <v>4889</v>
      </c>
      <c r="B1902" s="153" t="s">
        <v>1596</v>
      </c>
      <c r="C1902" s="357">
        <v>0</v>
      </c>
      <c r="D1902" s="357">
        <v>0</v>
      </c>
      <c r="E1902" s="357">
        <v>0</v>
      </c>
      <c r="F1902" s="357">
        <v>0</v>
      </c>
      <c r="G1902" s="153">
        <f t="shared" si="29"/>
        <v>17</v>
      </c>
    </row>
    <row r="1903" spans="1:7" hidden="1">
      <c r="A1903" s="346" t="s">
        <v>8910</v>
      </c>
      <c r="B1903" s="151" t="s">
        <v>8303</v>
      </c>
      <c r="C1903" s="347">
        <v>0</v>
      </c>
      <c r="D1903" s="347">
        <v>0</v>
      </c>
      <c r="E1903" s="347">
        <v>0</v>
      </c>
      <c r="F1903" s="347">
        <v>0</v>
      </c>
      <c r="G1903" s="151">
        <f t="shared" si="29"/>
        <v>13</v>
      </c>
    </row>
    <row r="1904" spans="1:7" ht="30" hidden="1">
      <c r="A1904" s="356" t="s">
        <v>10342</v>
      </c>
      <c r="B1904" s="153" t="s">
        <v>1596</v>
      </c>
      <c r="C1904" s="357">
        <v>0</v>
      </c>
      <c r="D1904" s="357">
        <v>0</v>
      </c>
      <c r="E1904" s="357">
        <v>0</v>
      </c>
      <c r="F1904" s="357">
        <v>0</v>
      </c>
      <c r="G1904" s="153">
        <f t="shared" si="29"/>
        <v>17</v>
      </c>
    </row>
    <row r="1905" spans="1:7" hidden="1">
      <c r="A1905" s="346" t="s">
        <v>8911</v>
      </c>
      <c r="B1905" s="151" t="s">
        <v>3202</v>
      </c>
      <c r="C1905" s="347">
        <v>0</v>
      </c>
      <c r="D1905" s="347">
        <v>0</v>
      </c>
      <c r="E1905" s="347">
        <v>0</v>
      </c>
      <c r="F1905" s="347">
        <v>0</v>
      </c>
      <c r="G1905" s="151">
        <f t="shared" si="29"/>
        <v>13</v>
      </c>
    </row>
    <row r="1906" spans="1:7" ht="30" hidden="1">
      <c r="A1906" s="356" t="s">
        <v>10343</v>
      </c>
      <c r="B1906" s="153" t="s">
        <v>1596</v>
      </c>
      <c r="C1906" s="357">
        <v>0</v>
      </c>
      <c r="D1906" s="357">
        <v>0</v>
      </c>
      <c r="E1906" s="357">
        <v>0</v>
      </c>
      <c r="F1906" s="357">
        <v>0</v>
      </c>
      <c r="G1906" s="153">
        <f t="shared" si="29"/>
        <v>17</v>
      </c>
    </row>
    <row r="1907" spans="1:7" hidden="1">
      <c r="A1907" s="346" t="s">
        <v>8912</v>
      </c>
      <c r="B1907" s="151" t="s">
        <v>8303</v>
      </c>
      <c r="C1907" s="347">
        <v>0</v>
      </c>
      <c r="D1907" s="347">
        <v>0</v>
      </c>
      <c r="E1907" s="347">
        <v>0</v>
      </c>
      <c r="F1907" s="347">
        <v>0</v>
      </c>
      <c r="G1907" s="151">
        <f t="shared" si="29"/>
        <v>13</v>
      </c>
    </row>
    <row r="1908" spans="1:7" ht="30" hidden="1">
      <c r="A1908" s="356" t="s">
        <v>10344</v>
      </c>
      <c r="B1908" s="153" t="s">
        <v>1596</v>
      </c>
      <c r="C1908" s="357">
        <v>0</v>
      </c>
      <c r="D1908" s="357">
        <v>0</v>
      </c>
      <c r="E1908" s="357">
        <v>0</v>
      </c>
      <c r="F1908" s="357">
        <v>0</v>
      </c>
      <c r="G1908" s="153">
        <f t="shared" si="29"/>
        <v>17</v>
      </c>
    </row>
    <row r="1909" spans="1:7" hidden="1">
      <c r="A1909" s="346" t="s">
        <v>8913</v>
      </c>
      <c r="B1909" s="151" t="s">
        <v>8307</v>
      </c>
      <c r="C1909" s="347">
        <v>0</v>
      </c>
      <c r="D1909" s="347">
        <v>0</v>
      </c>
      <c r="E1909" s="347">
        <v>0</v>
      </c>
      <c r="F1909" s="347">
        <v>0</v>
      </c>
      <c r="G1909" s="151">
        <f t="shared" si="29"/>
        <v>13</v>
      </c>
    </row>
    <row r="1910" spans="1:7" ht="30" hidden="1">
      <c r="A1910" s="356" t="s">
        <v>10345</v>
      </c>
      <c r="B1910" s="153" t="s">
        <v>1596</v>
      </c>
      <c r="C1910" s="357">
        <v>0</v>
      </c>
      <c r="D1910" s="357">
        <v>0</v>
      </c>
      <c r="E1910" s="357">
        <v>0</v>
      </c>
      <c r="F1910" s="357">
        <v>0</v>
      </c>
      <c r="G1910" s="153">
        <f t="shared" si="29"/>
        <v>17</v>
      </c>
    </row>
    <row r="1911" spans="1:7" ht="30" hidden="1">
      <c r="A1911" s="346" t="s">
        <v>7590</v>
      </c>
      <c r="B1911" s="151" t="s">
        <v>3415</v>
      </c>
      <c r="C1911" s="347">
        <v>0</v>
      </c>
      <c r="D1911" s="347">
        <v>0</v>
      </c>
      <c r="E1911" s="347">
        <v>0</v>
      </c>
      <c r="F1911" s="347">
        <v>0</v>
      </c>
      <c r="G1911" s="151">
        <f t="shared" si="29"/>
        <v>9</v>
      </c>
    </row>
    <row r="1912" spans="1:7" hidden="1">
      <c r="A1912" s="346" t="s">
        <v>7993</v>
      </c>
      <c r="B1912" s="151" t="s">
        <v>777</v>
      </c>
      <c r="C1912" s="347">
        <v>0</v>
      </c>
      <c r="D1912" s="347">
        <v>0</v>
      </c>
      <c r="E1912" s="347">
        <v>0</v>
      </c>
      <c r="F1912" s="347">
        <v>0</v>
      </c>
      <c r="G1912" s="151">
        <f t="shared" si="29"/>
        <v>13</v>
      </c>
    </row>
    <row r="1913" spans="1:7" ht="30" hidden="1">
      <c r="A1913" s="356" t="s">
        <v>4897</v>
      </c>
      <c r="B1913" s="153" t="s">
        <v>3415</v>
      </c>
      <c r="C1913" s="357">
        <v>0</v>
      </c>
      <c r="D1913" s="357">
        <v>0</v>
      </c>
      <c r="E1913" s="357">
        <v>0</v>
      </c>
      <c r="F1913" s="357">
        <v>0</v>
      </c>
      <c r="G1913" s="153">
        <f t="shared" si="29"/>
        <v>17</v>
      </c>
    </row>
    <row r="1914" spans="1:7" hidden="1">
      <c r="A1914" s="346" t="s">
        <v>8914</v>
      </c>
      <c r="B1914" s="151" t="s">
        <v>8303</v>
      </c>
      <c r="C1914" s="347">
        <v>0</v>
      </c>
      <c r="D1914" s="347">
        <v>0</v>
      </c>
      <c r="E1914" s="347">
        <v>0</v>
      </c>
      <c r="F1914" s="347">
        <v>0</v>
      </c>
      <c r="G1914" s="151">
        <f t="shared" si="29"/>
        <v>13</v>
      </c>
    </row>
    <row r="1915" spans="1:7" ht="30" hidden="1">
      <c r="A1915" s="356" t="s">
        <v>10346</v>
      </c>
      <c r="B1915" s="153" t="s">
        <v>3415</v>
      </c>
      <c r="C1915" s="357">
        <v>0</v>
      </c>
      <c r="D1915" s="357">
        <v>0</v>
      </c>
      <c r="E1915" s="357">
        <v>0</v>
      </c>
      <c r="F1915" s="357">
        <v>0</v>
      </c>
      <c r="G1915" s="153">
        <f t="shared" si="29"/>
        <v>17</v>
      </c>
    </row>
    <row r="1916" spans="1:7" hidden="1">
      <c r="A1916" s="346" t="s">
        <v>8915</v>
      </c>
      <c r="B1916" s="151" t="s">
        <v>3202</v>
      </c>
      <c r="C1916" s="347">
        <v>0</v>
      </c>
      <c r="D1916" s="347">
        <v>0</v>
      </c>
      <c r="E1916" s="347">
        <v>0</v>
      </c>
      <c r="F1916" s="347">
        <v>0</v>
      </c>
      <c r="G1916" s="151">
        <f t="shared" si="29"/>
        <v>13</v>
      </c>
    </row>
    <row r="1917" spans="1:7" ht="30" hidden="1">
      <c r="A1917" s="356" t="s">
        <v>10347</v>
      </c>
      <c r="B1917" s="153" t="s">
        <v>3415</v>
      </c>
      <c r="C1917" s="357">
        <v>0</v>
      </c>
      <c r="D1917" s="357">
        <v>0</v>
      </c>
      <c r="E1917" s="357">
        <v>0</v>
      </c>
      <c r="F1917" s="357">
        <v>0</v>
      </c>
      <c r="G1917" s="153">
        <f t="shared" si="29"/>
        <v>17</v>
      </c>
    </row>
    <row r="1918" spans="1:7" hidden="1">
      <c r="A1918" s="346" t="s">
        <v>8916</v>
      </c>
      <c r="B1918" s="151" t="s">
        <v>8303</v>
      </c>
      <c r="C1918" s="347">
        <v>0</v>
      </c>
      <c r="D1918" s="347">
        <v>0</v>
      </c>
      <c r="E1918" s="347">
        <v>0</v>
      </c>
      <c r="F1918" s="347">
        <v>0</v>
      </c>
      <c r="G1918" s="151">
        <f t="shared" si="29"/>
        <v>13</v>
      </c>
    </row>
    <row r="1919" spans="1:7" ht="30" hidden="1">
      <c r="A1919" s="356" t="s">
        <v>10348</v>
      </c>
      <c r="B1919" s="153" t="s">
        <v>3415</v>
      </c>
      <c r="C1919" s="357">
        <v>0</v>
      </c>
      <c r="D1919" s="357">
        <v>0</v>
      </c>
      <c r="E1919" s="357">
        <v>0</v>
      </c>
      <c r="F1919" s="357">
        <v>0</v>
      </c>
      <c r="G1919" s="153">
        <f t="shared" si="29"/>
        <v>17</v>
      </c>
    </row>
    <row r="1920" spans="1:7" hidden="1">
      <c r="A1920" s="346" t="s">
        <v>8917</v>
      </c>
      <c r="B1920" s="151" t="s">
        <v>8307</v>
      </c>
      <c r="C1920" s="347">
        <v>0</v>
      </c>
      <c r="D1920" s="347">
        <v>0</v>
      </c>
      <c r="E1920" s="347">
        <v>0</v>
      </c>
      <c r="F1920" s="347">
        <v>0</v>
      </c>
      <c r="G1920" s="151">
        <f t="shared" si="29"/>
        <v>13</v>
      </c>
    </row>
    <row r="1921" spans="1:7" ht="30" hidden="1">
      <c r="A1921" s="356" t="s">
        <v>10349</v>
      </c>
      <c r="B1921" s="153" t="s">
        <v>3415</v>
      </c>
      <c r="C1921" s="357">
        <v>0</v>
      </c>
      <c r="D1921" s="357">
        <v>0</v>
      </c>
      <c r="E1921" s="357">
        <v>0</v>
      </c>
      <c r="F1921" s="357">
        <v>0</v>
      </c>
      <c r="G1921" s="153">
        <f t="shared" si="29"/>
        <v>17</v>
      </c>
    </row>
    <row r="1922" spans="1:7" ht="30" hidden="1">
      <c r="A1922" s="346" t="s">
        <v>7591</v>
      </c>
      <c r="B1922" s="151" t="s">
        <v>3416</v>
      </c>
      <c r="C1922" s="347">
        <v>0</v>
      </c>
      <c r="D1922" s="347">
        <v>0</v>
      </c>
      <c r="E1922" s="347">
        <v>0</v>
      </c>
      <c r="F1922" s="347">
        <v>0</v>
      </c>
      <c r="G1922" s="151">
        <f t="shared" si="29"/>
        <v>9</v>
      </c>
    </row>
    <row r="1923" spans="1:7" hidden="1">
      <c r="A1923" s="346" t="s">
        <v>7994</v>
      </c>
      <c r="B1923" s="151" t="s">
        <v>777</v>
      </c>
      <c r="C1923" s="347">
        <v>0</v>
      </c>
      <c r="D1923" s="347">
        <v>0</v>
      </c>
      <c r="E1923" s="347">
        <v>0</v>
      </c>
      <c r="F1923" s="347">
        <v>0</v>
      </c>
      <c r="G1923" s="151">
        <f t="shared" si="29"/>
        <v>13</v>
      </c>
    </row>
    <row r="1924" spans="1:7" ht="30" hidden="1">
      <c r="A1924" s="356" t="s">
        <v>4905</v>
      </c>
      <c r="B1924" s="153" t="s">
        <v>3416</v>
      </c>
      <c r="C1924" s="357">
        <v>0</v>
      </c>
      <c r="D1924" s="357">
        <v>0</v>
      </c>
      <c r="E1924" s="357">
        <v>0</v>
      </c>
      <c r="F1924" s="357">
        <v>0</v>
      </c>
      <c r="G1924" s="153">
        <f t="shared" si="29"/>
        <v>17</v>
      </c>
    </row>
    <row r="1925" spans="1:7" hidden="1">
      <c r="A1925" s="346" t="s">
        <v>8918</v>
      </c>
      <c r="B1925" s="151" t="s">
        <v>8303</v>
      </c>
      <c r="C1925" s="347">
        <v>0</v>
      </c>
      <c r="D1925" s="347">
        <v>0</v>
      </c>
      <c r="E1925" s="347">
        <v>0</v>
      </c>
      <c r="F1925" s="347">
        <v>0</v>
      </c>
      <c r="G1925" s="151">
        <f t="shared" si="29"/>
        <v>13</v>
      </c>
    </row>
    <row r="1926" spans="1:7" ht="30" hidden="1">
      <c r="A1926" s="356" t="s">
        <v>10350</v>
      </c>
      <c r="B1926" s="153" t="s">
        <v>3416</v>
      </c>
      <c r="C1926" s="357">
        <v>0</v>
      </c>
      <c r="D1926" s="357">
        <v>0</v>
      </c>
      <c r="E1926" s="357">
        <v>0</v>
      </c>
      <c r="F1926" s="357">
        <v>0</v>
      </c>
      <c r="G1926" s="153">
        <f t="shared" si="29"/>
        <v>17</v>
      </c>
    </row>
    <row r="1927" spans="1:7" hidden="1">
      <c r="A1927" s="346" t="s">
        <v>8919</v>
      </c>
      <c r="B1927" s="151" t="s">
        <v>3202</v>
      </c>
      <c r="C1927" s="347">
        <v>0</v>
      </c>
      <c r="D1927" s="347">
        <v>0</v>
      </c>
      <c r="E1927" s="347">
        <v>0</v>
      </c>
      <c r="F1927" s="347">
        <v>0</v>
      </c>
      <c r="G1927" s="151">
        <f t="shared" si="29"/>
        <v>13</v>
      </c>
    </row>
    <row r="1928" spans="1:7" ht="30" hidden="1">
      <c r="A1928" s="356" t="s">
        <v>10351</v>
      </c>
      <c r="B1928" s="153" t="s">
        <v>3416</v>
      </c>
      <c r="C1928" s="357">
        <v>0</v>
      </c>
      <c r="D1928" s="357">
        <v>0</v>
      </c>
      <c r="E1928" s="357">
        <v>0</v>
      </c>
      <c r="F1928" s="357">
        <v>0</v>
      </c>
      <c r="G1928" s="153">
        <f t="shared" si="29"/>
        <v>17</v>
      </c>
    </row>
    <row r="1929" spans="1:7" hidden="1">
      <c r="A1929" s="346" t="s">
        <v>8920</v>
      </c>
      <c r="B1929" s="151" t="s">
        <v>8303</v>
      </c>
      <c r="C1929" s="347">
        <v>0</v>
      </c>
      <c r="D1929" s="347">
        <v>0</v>
      </c>
      <c r="E1929" s="347">
        <v>0</v>
      </c>
      <c r="F1929" s="347">
        <v>0</v>
      </c>
      <c r="G1929" s="151">
        <f t="shared" ref="G1929:G1992" si="30">LEN(A1929)</f>
        <v>13</v>
      </c>
    </row>
    <row r="1930" spans="1:7" ht="30" hidden="1">
      <c r="A1930" s="356" t="s">
        <v>10352</v>
      </c>
      <c r="B1930" s="153" t="s">
        <v>3416</v>
      </c>
      <c r="C1930" s="357">
        <v>0</v>
      </c>
      <c r="D1930" s="357">
        <v>0</v>
      </c>
      <c r="E1930" s="357">
        <v>0</v>
      </c>
      <c r="F1930" s="357">
        <v>0</v>
      </c>
      <c r="G1930" s="153">
        <f t="shared" si="30"/>
        <v>17</v>
      </c>
    </row>
    <row r="1931" spans="1:7" hidden="1">
      <c r="A1931" s="346" t="s">
        <v>8921</v>
      </c>
      <c r="B1931" s="151" t="s">
        <v>8307</v>
      </c>
      <c r="C1931" s="347">
        <v>0</v>
      </c>
      <c r="D1931" s="347">
        <v>0</v>
      </c>
      <c r="E1931" s="347">
        <v>0</v>
      </c>
      <c r="F1931" s="347">
        <v>0</v>
      </c>
      <c r="G1931" s="151">
        <f t="shared" si="30"/>
        <v>13</v>
      </c>
    </row>
    <row r="1932" spans="1:7" ht="30" hidden="1">
      <c r="A1932" s="356" t="s">
        <v>10353</v>
      </c>
      <c r="B1932" s="153" t="s">
        <v>3416</v>
      </c>
      <c r="C1932" s="357">
        <v>0</v>
      </c>
      <c r="D1932" s="357">
        <v>0</v>
      </c>
      <c r="E1932" s="357">
        <v>0</v>
      </c>
      <c r="F1932" s="357">
        <v>0</v>
      </c>
      <c r="G1932" s="153">
        <f t="shared" si="30"/>
        <v>17</v>
      </c>
    </row>
    <row r="1933" spans="1:7" ht="30" hidden="1">
      <c r="A1933" s="346" t="s">
        <v>7592</v>
      </c>
      <c r="B1933" s="151" t="s">
        <v>3417</v>
      </c>
      <c r="C1933" s="347">
        <v>0</v>
      </c>
      <c r="D1933" s="347">
        <v>0</v>
      </c>
      <c r="E1933" s="347">
        <v>0</v>
      </c>
      <c r="F1933" s="347">
        <v>0</v>
      </c>
      <c r="G1933" s="151">
        <f t="shared" si="30"/>
        <v>9</v>
      </c>
    </row>
    <row r="1934" spans="1:7" hidden="1">
      <c r="A1934" s="346" t="s">
        <v>7995</v>
      </c>
      <c r="B1934" s="151" t="s">
        <v>777</v>
      </c>
      <c r="C1934" s="347">
        <v>0</v>
      </c>
      <c r="D1934" s="347">
        <v>0</v>
      </c>
      <c r="E1934" s="347">
        <v>0</v>
      </c>
      <c r="F1934" s="347">
        <v>0</v>
      </c>
      <c r="G1934" s="151">
        <f t="shared" si="30"/>
        <v>13</v>
      </c>
    </row>
    <row r="1935" spans="1:7" ht="30" hidden="1">
      <c r="A1935" s="356" t="s">
        <v>4913</v>
      </c>
      <c r="B1935" s="153" t="s">
        <v>3417</v>
      </c>
      <c r="C1935" s="357">
        <v>0</v>
      </c>
      <c r="D1935" s="357">
        <v>0</v>
      </c>
      <c r="E1935" s="357">
        <v>0</v>
      </c>
      <c r="F1935" s="357">
        <v>0</v>
      </c>
      <c r="G1935" s="153">
        <f t="shared" si="30"/>
        <v>17</v>
      </c>
    </row>
    <row r="1936" spans="1:7" hidden="1">
      <c r="A1936" s="346" t="s">
        <v>8922</v>
      </c>
      <c r="B1936" s="151" t="s">
        <v>8303</v>
      </c>
      <c r="C1936" s="347">
        <v>0</v>
      </c>
      <c r="D1936" s="347">
        <v>0</v>
      </c>
      <c r="E1936" s="347">
        <v>0</v>
      </c>
      <c r="F1936" s="347">
        <v>0</v>
      </c>
      <c r="G1936" s="151">
        <f t="shared" si="30"/>
        <v>13</v>
      </c>
    </row>
    <row r="1937" spans="1:7" ht="30" hidden="1">
      <c r="A1937" s="356" t="s">
        <v>10354</v>
      </c>
      <c r="B1937" s="153" t="s">
        <v>3417</v>
      </c>
      <c r="C1937" s="357">
        <v>0</v>
      </c>
      <c r="D1937" s="357">
        <v>0</v>
      </c>
      <c r="E1937" s="357">
        <v>0</v>
      </c>
      <c r="F1937" s="357">
        <v>0</v>
      </c>
      <c r="G1937" s="153">
        <f t="shared" si="30"/>
        <v>17</v>
      </c>
    </row>
    <row r="1938" spans="1:7" hidden="1">
      <c r="A1938" s="346" t="s">
        <v>8923</v>
      </c>
      <c r="B1938" s="151" t="s">
        <v>3202</v>
      </c>
      <c r="C1938" s="347">
        <v>0</v>
      </c>
      <c r="D1938" s="347">
        <v>0</v>
      </c>
      <c r="E1938" s="347">
        <v>0</v>
      </c>
      <c r="F1938" s="347">
        <v>0</v>
      </c>
      <c r="G1938" s="151">
        <f t="shared" si="30"/>
        <v>13</v>
      </c>
    </row>
    <row r="1939" spans="1:7" ht="30" hidden="1">
      <c r="A1939" s="356" t="s">
        <v>10355</v>
      </c>
      <c r="B1939" s="153" t="s">
        <v>3417</v>
      </c>
      <c r="C1939" s="357">
        <v>0</v>
      </c>
      <c r="D1939" s="357">
        <v>0</v>
      </c>
      <c r="E1939" s="357">
        <v>0</v>
      </c>
      <c r="F1939" s="357">
        <v>0</v>
      </c>
      <c r="G1939" s="153">
        <f t="shared" si="30"/>
        <v>17</v>
      </c>
    </row>
    <row r="1940" spans="1:7" hidden="1">
      <c r="A1940" s="346" t="s">
        <v>8924</v>
      </c>
      <c r="B1940" s="151" t="s">
        <v>8303</v>
      </c>
      <c r="C1940" s="347">
        <v>0</v>
      </c>
      <c r="D1940" s="347">
        <v>0</v>
      </c>
      <c r="E1940" s="347">
        <v>0</v>
      </c>
      <c r="F1940" s="347">
        <v>0</v>
      </c>
      <c r="G1940" s="151">
        <f t="shared" si="30"/>
        <v>13</v>
      </c>
    </row>
    <row r="1941" spans="1:7" ht="30" hidden="1">
      <c r="A1941" s="356" t="s">
        <v>10356</v>
      </c>
      <c r="B1941" s="153" t="s">
        <v>3417</v>
      </c>
      <c r="C1941" s="357">
        <v>0</v>
      </c>
      <c r="D1941" s="357">
        <v>0</v>
      </c>
      <c r="E1941" s="357">
        <v>0</v>
      </c>
      <c r="F1941" s="357">
        <v>0</v>
      </c>
      <c r="G1941" s="153">
        <f t="shared" si="30"/>
        <v>17</v>
      </c>
    </row>
    <row r="1942" spans="1:7" hidden="1">
      <c r="A1942" s="346" t="s">
        <v>8925</v>
      </c>
      <c r="B1942" s="151" t="s">
        <v>8307</v>
      </c>
      <c r="C1942" s="347">
        <v>0</v>
      </c>
      <c r="D1942" s="347">
        <v>0</v>
      </c>
      <c r="E1942" s="347">
        <v>0</v>
      </c>
      <c r="F1942" s="347">
        <v>0</v>
      </c>
      <c r="G1942" s="151">
        <f t="shared" si="30"/>
        <v>13</v>
      </c>
    </row>
    <row r="1943" spans="1:7" ht="30" hidden="1">
      <c r="A1943" s="356" t="s">
        <v>10357</v>
      </c>
      <c r="B1943" s="153" t="s">
        <v>3417</v>
      </c>
      <c r="C1943" s="357">
        <v>0</v>
      </c>
      <c r="D1943" s="357">
        <v>0</v>
      </c>
      <c r="E1943" s="357">
        <v>0</v>
      </c>
      <c r="F1943" s="357">
        <v>0</v>
      </c>
      <c r="G1943" s="153">
        <f t="shared" si="30"/>
        <v>17</v>
      </c>
    </row>
    <row r="1944" spans="1:7" ht="30" hidden="1">
      <c r="A1944" s="346" t="s">
        <v>7593</v>
      </c>
      <c r="B1944" s="151" t="s">
        <v>1606</v>
      </c>
      <c r="C1944" s="347">
        <v>0</v>
      </c>
      <c r="D1944" s="347">
        <v>0</v>
      </c>
      <c r="E1944" s="347">
        <v>0</v>
      </c>
      <c r="F1944" s="347">
        <v>0</v>
      </c>
      <c r="G1944" s="151">
        <f t="shared" si="30"/>
        <v>9</v>
      </c>
    </row>
    <row r="1945" spans="1:7" hidden="1">
      <c r="A1945" s="346" t="s">
        <v>7996</v>
      </c>
      <c r="B1945" s="151" t="s">
        <v>777</v>
      </c>
      <c r="C1945" s="347">
        <v>0</v>
      </c>
      <c r="D1945" s="347">
        <v>0</v>
      </c>
      <c r="E1945" s="347">
        <v>0</v>
      </c>
      <c r="F1945" s="347">
        <v>0</v>
      </c>
      <c r="G1945" s="151">
        <f t="shared" si="30"/>
        <v>13</v>
      </c>
    </row>
    <row r="1946" spans="1:7" ht="30" hidden="1">
      <c r="A1946" s="356" t="s">
        <v>4921</v>
      </c>
      <c r="B1946" s="153" t="s">
        <v>1606</v>
      </c>
      <c r="C1946" s="357">
        <v>0</v>
      </c>
      <c r="D1946" s="357">
        <v>0</v>
      </c>
      <c r="E1946" s="357">
        <v>0</v>
      </c>
      <c r="F1946" s="357">
        <v>0</v>
      </c>
      <c r="G1946" s="153">
        <f t="shared" si="30"/>
        <v>17</v>
      </c>
    </row>
    <row r="1947" spans="1:7" hidden="1">
      <c r="A1947" s="346" t="s">
        <v>8926</v>
      </c>
      <c r="B1947" s="151" t="s">
        <v>8303</v>
      </c>
      <c r="C1947" s="347">
        <v>0</v>
      </c>
      <c r="D1947" s="347">
        <v>0</v>
      </c>
      <c r="E1947" s="347">
        <v>0</v>
      </c>
      <c r="F1947" s="347">
        <v>0</v>
      </c>
      <c r="G1947" s="151">
        <f t="shared" si="30"/>
        <v>13</v>
      </c>
    </row>
    <row r="1948" spans="1:7" ht="30" hidden="1">
      <c r="A1948" s="356" t="s">
        <v>10358</v>
      </c>
      <c r="B1948" s="153" t="s">
        <v>1606</v>
      </c>
      <c r="C1948" s="357">
        <v>0</v>
      </c>
      <c r="D1948" s="357">
        <v>0</v>
      </c>
      <c r="E1948" s="357">
        <v>0</v>
      </c>
      <c r="F1948" s="357">
        <v>0</v>
      </c>
      <c r="G1948" s="153">
        <f t="shared" si="30"/>
        <v>17</v>
      </c>
    </row>
    <row r="1949" spans="1:7" hidden="1">
      <c r="A1949" s="346" t="s">
        <v>8927</v>
      </c>
      <c r="B1949" s="151" t="s">
        <v>3202</v>
      </c>
      <c r="C1949" s="347">
        <v>0</v>
      </c>
      <c r="D1949" s="347">
        <v>0</v>
      </c>
      <c r="E1949" s="347">
        <v>0</v>
      </c>
      <c r="F1949" s="347">
        <v>0</v>
      </c>
      <c r="G1949" s="151">
        <f t="shared" si="30"/>
        <v>13</v>
      </c>
    </row>
    <row r="1950" spans="1:7" ht="30" hidden="1">
      <c r="A1950" s="356" t="s">
        <v>10359</v>
      </c>
      <c r="B1950" s="153" t="s">
        <v>1606</v>
      </c>
      <c r="C1950" s="357">
        <v>0</v>
      </c>
      <c r="D1950" s="357">
        <v>0</v>
      </c>
      <c r="E1950" s="357">
        <v>0</v>
      </c>
      <c r="F1950" s="357">
        <v>0</v>
      </c>
      <c r="G1950" s="153">
        <f t="shared" si="30"/>
        <v>17</v>
      </c>
    </row>
    <row r="1951" spans="1:7" hidden="1">
      <c r="A1951" s="346" t="s">
        <v>8928</v>
      </c>
      <c r="B1951" s="151" t="s">
        <v>8303</v>
      </c>
      <c r="C1951" s="347">
        <v>0</v>
      </c>
      <c r="D1951" s="347">
        <v>0</v>
      </c>
      <c r="E1951" s="347">
        <v>0</v>
      </c>
      <c r="F1951" s="347">
        <v>0</v>
      </c>
      <c r="G1951" s="151">
        <f t="shared" si="30"/>
        <v>13</v>
      </c>
    </row>
    <row r="1952" spans="1:7" ht="30" hidden="1">
      <c r="A1952" s="356" t="s">
        <v>10360</v>
      </c>
      <c r="B1952" s="153" t="s">
        <v>1606</v>
      </c>
      <c r="C1952" s="357">
        <v>0</v>
      </c>
      <c r="D1952" s="357">
        <v>0</v>
      </c>
      <c r="E1952" s="357">
        <v>0</v>
      </c>
      <c r="F1952" s="357">
        <v>0</v>
      </c>
      <c r="G1952" s="153">
        <f t="shared" si="30"/>
        <v>17</v>
      </c>
    </row>
    <row r="1953" spans="1:7" hidden="1">
      <c r="A1953" s="346" t="s">
        <v>8929</v>
      </c>
      <c r="B1953" s="151" t="s">
        <v>8307</v>
      </c>
      <c r="C1953" s="347">
        <v>0</v>
      </c>
      <c r="D1953" s="347">
        <v>0</v>
      </c>
      <c r="E1953" s="347">
        <v>0</v>
      </c>
      <c r="F1953" s="347">
        <v>0</v>
      </c>
      <c r="G1953" s="151">
        <f t="shared" si="30"/>
        <v>13</v>
      </c>
    </row>
    <row r="1954" spans="1:7" ht="30" hidden="1">
      <c r="A1954" s="356" t="s">
        <v>10361</v>
      </c>
      <c r="B1954" s="153" t="s">
        <v>1606</v>
      </c>
      <c r="C1954" s="357">
        <v>0</v>
      </c>
      <c r="D1954" s="357">
        <v>0</v>
      </c>
      <c r="E1954" s="357">
        <v>0</v>
      </c>
      <c r="F1954" s="357">
        <v>0</v>
      </c>
      <c r="G1954" s="153">
        <f t="shared" si="30"/>
        <v>17</v>
      </c>
    </row>
    <row r="1955" spans="1:7" hidden="1">
      <c r="A1955" s="346" t="s">
        <v>7594</v>
      </c>
      <c r="B1955" s="151" t="s">
        <v>7595</v>
      </c>
      <c r="C1955" s="347">
        <v>0</v>
      </c>
      <c r="D1955" s="347">
        <v>0</v>
      </c>
      <c r="E1955" s="347">
        <v>0</v>
      </c>
      <c r="F1955" s="347">
        <v>0</v>
      </c>
      <c r="G1955" s="151">
        <f t="shared" si="30"/>
        <v>5</v>
      </c>
    </row>
    <row r="1956" spans="1:7" hidden="1">
      <c r="A1956" s="346" t="s">
        <v>7596</v>
      </c>
      <c r="B1956" s="151" t="s">
        <v>3418</v>
      </c>
      <c r="C1956" s="347">
        <v>0</v>
      </c>
      <c r="D1956" s="347">
        <v>0</v>
      </c>
      <c r="E1956" s="347">
        <v>0</v>
      </c>
      <c r="F1956" s="347">
        <v>0</v>
      </c>
      <c r="G1956" s="151">
        <f t="shared" si="30"/>
        <v>9</v>
      </c>
    </row>
    <row r="1957" spans="1:7" hidden="1">
      <c r="A1957" s="346" t="s">
        <v>7997</v>
      </c>
      <c r="B1957" s="151" t="s">
        <v>777</v>
      </c>
      <c r="C1957" s="347">
        <v>0</v>
      </c>
      <c r="D1957" s="347">
        <v>0</v>
      </c>
      <c r="E1957" s="347">
        <v>0</v>
      </c>
      <c r="F1957" s="347">
        <v>0</v>
      </c>
      <c r="G1957" s="151">
        <f t="shared" si="30"/>
        <v>13</v>
      </c>
    </row>
    <row r="1958" spans="1:7" hidden="1">
      <c r="A1958" s="356" t="s">
        <v>4929</v>
      </c>
      <c r="B1958" s="153" t="s">
        <v>3418</v>
      </c>
      <c r="C1958" s="357">
        <v>0</v>
      </c>
      <c r="D1958" s="357">
        <v>0</v>
      </c>
      <c r="E1958" s="357">
        <v>0</v>
      </c>
      <c r="F1958" s="357">
        <v>0</v>
      </c>
      <c r="G1958" s="153">
        <f t="shared" si="30"/>
        <v>17</v>
      </c>
    </row>
    <row r="1959" spans="1:7" hidden="1">
      <c r="A1959" s="346" t="s">
        <v>8930</v>
      </c>
      <c r="B1959" s="151" t="s">
        <v>8303</v>
      </c>
      <c r="C1959" s="347">
        <v>0</v>
      </c>
      <c r="D1959" s="347">
        <v>0</v>
      </c>
      <c r="E1959" s="347">
        <v>0</v>
      </c>
      <c r="F1959" s="347">
        <v>0</v>
      </c>
      <c r="G1959" s="151">
        <f t="shared" si="30"/>
        <v>13</v>
      </c>
    </row>
    <row r="1960" spans="1:7" hidden="1">
      <c r="A1960" s="356" t="s">
        <v>10362</v>
      </c>
      <c r="B1960" s="153" t="s">
        <v>3418</v>
      </c>
      <c r="C1960" s="357">
        <v>0</v>
      </c>
      <c r="D1960" s="357">
        <v>0</v>
      </c>
      <c r="E1960" s="357">
        <v>0</v>
      </c>
      <c r="F1960" s="357">
        <v>0</v>
      </c>
      <c r="G1960" s="153">
        <f t="shared" si="30"/>
        <v>17</v>
      </c>
    </row>
    <row r="1961" spans="1:7" hidden="1">
      <c r="A1961" s="346" t="s">
        <v>8931</v>
      </c>
      <c r="B1961" s="151" t="s">
        <v>3202</v>
      </c>
      <c r="C1961" s="347">
        <v>0</v>
      </c>
      <c r="D1961" s="347">
        <v>0</v>
      </c>
      <c r="E1961" s="347">
        <v>0</v>
      </c>
      <c r="F1961" s="347">
        <v>0</v>
      </c>
      <c r="G1961" s="151">
        <f t="shared" si="30"/>
        <v>13</v>
      </c>
    </row>
    <row r="1962" spans="1:7" hidden="1">
      <c r="A1962" s="356" t="s">
        <v>10363</v>
      </c>
      <c r="B1962" s="153" t="s">
        <v>3418</v>
      </c>
      <c r="C1962" s="357">
        <v>0</v>
      </c>
      <c r="D1962" s="357">
        <v>0</v>
      </c>
      <c r="E1962" s="357">
        <v>0</v>
      </c>
      <c r="F1962" s="357">
        <v>0</v>
      </c>
      <c r="G1962" s="153">
        <f t="shared" si="30"/>
        <v>17</v>
      </c>
    </row>
    <row r="1963" spans="1:7" hidden="1">
      <c r="A1963" s="346" t="s">
        <v>8932</v>
      </c>
      <c r="B1963" s="151" t="s">
        <v>8303</v>
      </c>
      <c r="C1963" s="347">
        <v>0</v>
      </c>
      <c r="D1963" s="347">
        <v>0</v>
      </c>
      <c r="E1963" s="347">
        <v>0</v>
      </c>
      <c r="F1963" s="347">
        <v>0</v>
      </c>
      <c r="G1963" s="151">
        <f t="shared" si="30"/>
        <v>13</v>
      </c>
    </row>
    <row r="1964" spans="1:7" hidden="1">
      <c r="A1964" s="356" t="s">
        <v>10364</v>
      </c>
      <c r="B1964" s="153" t="s">
        <v>3418</v>
      </c>
      <c r="C1964" s="357">
        <v>0</v>
      </c>
      <c r="D1964" s="357">
        <v>0</v>
      </c>
      <c r="E1964" s="357">
        <v>0</v>
      </c>
      <c r="F1964" s="357">
        <v>0</v>
      </c>
      <c r="G1964" s="153">
        <f t="shared" si="30"/>
        <v>17</v>
      </c>
    </row>
    <row r="1965" spans="1:7" hidden="1">
      <c r="A1965" s="346" t="s">
        <v>8933</v>
      </c>
      <c r="B1965" s="151" t="s">
        <v>8307</v>
      </c>
      <c r="C1965" s="347">
        <v>0</v>
      </c>
      <c r="D1965" s="347">
        <v>0</v>
      </c>
      <c r="E1965" s="347">
        <v>0</v>
      </c>
      <c r="F1965" s="347">
        <v>0</v>
      </c>
      <c r="G1965" s="151">
        <f t="shared" si="30"/>
        <v>13</v>
      </c>
    </row>
    <row r="1966" spans="1:7" hidden="1">
      <c r="A1966" s="356" t="s">
        <v>10365</v>
      </c>
      <c r="B1966" s="153" t="s">
        <v>3418</v>
      </c>
      <c r="C1966" s="357">
        <v>0</v>
      </c>
      <c r="D1966" s="357">
        <v>0</v>
      </c>
      <c r="E1966" s="357">
        <v>0</v>
      </c>
      <c r="F1966" s="357">
        <v>0</v>
      </c>
      <c r="G1966" s="153">
        <f t="shared" si="30"/>
        <v>17</v>
      </c>
    </row>
    <row r="1967" spans="1:7" hidden="1">
      <c r="A1967" s="346" t="s">
        <v>7597</v>
      </c>
      <c r="B1967" s="151" t="s">
        <v>3419</v>
      </c>
      <c r="C1967" s="347">
        <v>0</v>
      </c>
      <c r="D1967" s="347">
        <v>0</v>
      </c>
      <c r="E1967" s="347">
        <v>0</v>
      </c>
      <c r="F1967" s="347">
        <v>0</v>
      </c>
      <c r="G1967" s="151">
        <f t="shared" si="30"/>
        <v>9</v>
      </c>
    </row>
    <row r="1968" spans="1:7" hidden="1">
      <c r="A1968" s="346" t="s">
        <v>7998</v>
      </c>
      <c r="B1968" s="151" t="s">
        <v>777</v>
      </c>
      <c r="C1968" s="347">
        <v>0</v>
      </c>
      <c r="D1968" s="347">
        <v>0</v>
      </c>
      <c r="E1968" s="347">
        <v>0</v>
      </c>
      <c r="F1968" s="347">
        <v>0</v>
      </c>
      <c r="G1968" s="151">
        <f t="shared" si="30"/>
        <v>13</v>
      </c>
    </row>
    <row r="1969" spans="1:7" hidden="1">
      <c r="A1969" s="356" t="s">
        <v>4937</v>
      </c>
      <c r="B1969" s="153" t="s">
        <v>3419</v>
      </c>
      <c r="C1969" s="357">
        <v>0</v>
      </c>
      <c r="D1969" s="357">
        <v>0</v>
      </c>
      <c r="E1969" s="357">
        <v>0</v>
      </c>
      <c r="F1969" s="357">
        <v>0</v>
      </c>
      <c r="G1969" s="153">
        <f t="shared" si="30"/>
        <v>17</v>
      </c>
    </row>
    <row r="1970" spans="1:7" hidden="1">
      <c r="A1970" s="346" t="s">
        <v>8934</v>
      </c>
      <c r="B1970" s="151" t="s">
        <v>8303</v>
      </c>
      <c r="C1970" s="347">
        <v>0</v>
      </c>
      <c r="D1970" s="347">
        <v>0</v>
      </c>
      <c r="E1970" s="347">
        <v>0</v>
      </c>
      <c r="F1970" s="347">
        <v>0</v>
      </c>
      <c r="G1970" s="151">
        <f t="shared" si="30"/>
        <v>13</v>
      </c>
    </row>
    <row r="1971" spans="1:7" hidden="1">
      <c r="A1971" s="356" t="s">
        <v>10366</v>
      </c>
      <c r="B1971" s="153" t="s">
        <v>3419</v>
      </c>
      <c r="C1971" s="357">
        <v>0</v>
      </c>
      <c r="D1971" s="357">
        <v>0</v>
      </c>
      <c r="E1971" s="357">
        <v>0</v>
      </c>
      <c r="F1971" s="357">
        <v>0</v>
      </c>
      <c r="G1971" s="153">
        <f t="shared" si="30"/>
        <v>17</v>
      </c>
    </row>
    <row r="1972" spans="1:7" hidden="1">
      <c r="A1972" s="346" t="s">
        <v>8935</v>
      </c>
      <c r="B1972" s="151" t="s">
        <v>3202</v>
      </c>
      <c r="C1972" s="347">
        <v>0</v>
      </c>
      <c r="D1972" s="347">
        <v>0</v>
      </c>
      <c r="E1972" s="347">
        <v>0</v>
      </c>
      <c r="F1972" s="347">
        <v>0</v>
      </c>
      <c r="G1972" s="151">
        <f t="shared" si="30"/>
        <v>13</v>
      </c>
    </row>
    <row r="1973" spans="1:7" hidden="1">
      <c r="A1973" s="356" t="s">
        <v>10367</v>
      </c>
      <c r="B1973" s="153" t="s">
        <v>3419</v>
      </c>
      <c r="C1973" s="357">
        <v>0</v>
      </c>
      <c r="D1973" s="357">
        <v>0</v>
      </c>
      <c r="E1973" s="357">
        <v>0</v>
      </c>
      <c r="F1973" s="357">
        <v>0</v>
      </c>
      <c r="G1973" s="153">
        <f t="shared" si="30"/>
        <v>17</v>
      </c>
    </row>
    <row r="1974" spans="1:7" hidden="1">
      <c r="A1974" s="346" t="s">
        <v>8936</v>
      </c>
      <c r="B1974" s="151" t="s">
        <v>8303</v>
      </c>
      <c r="C1974" s="347">
        <v>0</v>
      </c>
      <c r="D1974" s="347">
        <v>0</v>
      </c>
      <c r="E1974" s="347">
        <v>0</v>
      </c>
      <c r="F1974" s="347">
        <v>0</v>
      </c>
      <c r="G1974" s="151">
        <f t="shared" si="30"/>
        <v>13</v>
      </c>
    </row>
    <row r="1975" spans="1:7" hidden="1">
      <c r="A1975" s="356" t="s">
        <v>10368</v>
      </c>
      <c r="B1975" s="153" t="s">
        <v>3419</v>
      </c>
      <c r="C1975" s="357">
        <v>0</v>
      </c>
      <c r="D1975" s="357">
        <v>0</v>
      </c>
      <c r="E1975" s="357">
        <v>0</v>
      </c>
      <c r="F1975" s="357">
        <v>0</v>
      </c>
      <c r="G1975" s="153">
        <f t="shared" si="30"/>
        <v>17</v>
      </c>
    </row>
    <row r="1976" spans="1:7" hidden="1">
      <c r="A1976" s="346" t="s">
        <v>8937</v>
      </c>
      <c r="B1976" s="151" t="s">
        <v>8307</v>
      </c>
      <c r="C1976" s="347">
        <v>0</v>
      </c>
      <c r="D1976" s="347">
        <v>0</v>
      </c>
      <c r="E1976" s="347">
        <v>0</v>
      </c>
      <c r="F1976" s="347">
        <v>0</v>
      </c>
      <c r="G1976" s="151">
        <f t="shared" si="30"/>
        <v>13</v>
      </c>
    </row>
    <row r="1977" spans="1:7" hidden="1">
      <c r="A1977" s="356" t="s">
        <v>10369</v>
      </c>
      <c r="B1977" s="153" t="s">
        <v>3419</v>
      </c>
      <c r="C1977" s="357">
        <v>0</v>
      </c>
      <c r="D1977" s="357">
        <v>0</v>
      </c>
      <c r="E1977" s="357">
        <v>0</v>
      </c>
      <c r="F1977" s="357">
        <v>0</v>
      </c>
      <c r="G1977" s="153">
        <f t="shared" si="30"/>
        <v>17</v>
      </c>
    </row>
    <row r="1978" spans="1:7" hidden="1">
      <c r="A1978" s="346" t="s">
        <v>7598</v>
      </c>
      <c r="B1978" s="151" t="s">
        <v>3420</v>
      </c>
      <c r="C1978" s="347">
        <v>0</v>
      </c>
      <c r="D1978" s="347">
        <v>0</v>
      </c>
      <c r="E1978" s="347">
        <v>0</v>
      </c>
      <c r="F1978" s="347">
        <v>0</v>
      </c>
      <c r="G1978" s="151">
        <f t="shared" si="30"/>
        <v>9</v>
      </c>
    </row>
    <row r="1979" spans="1:7" hidden="1">
      <c r="A1979" s="346" t="s">
        <v>7999</v>
      </c>
      <c r="B1979" s="151" t="s">
        <v>777</v>
      </c>
      <c r="C1979" s="347">
        <v>0</v>
      </c>
      <c r="D1979" s="347">
        <v>0</v>
      </c>
      <c r="E1979" s="347">
        <v>0</v>
      </c>
      <c r="F1979" s="347">
        <v>0</v>
      </c>
      <c r="G1979" s="151">
        <f t="shared" si="30"/>
        <v>13</v>
      </c>
    </row>
    <row r="1980" spans="1:7" hidden="1">
      <c r="A1980" s="356" t="s">
        <v>4945</v>
      </c>
      <c r="B1980" s="153" t="s">
        <v>3420</v>
      </c>
      <c r="C1980" s="357">
        <v>0</v>
      </c>
      <c r="D1980" s="357">
        <v>0</v>
      </c>
      <c r="E1980" s="357">
        <v>0</v>
      </c>
      <c r="F1980" s="357">
        <v>0</v>
      </c>
      <c r="G1980" s="153">
        <f t="shared" si="30"/>
        <v>17</v>
      </c>
    </row>
    <row r="1981" spans="1:7" hidden="1">
      <c r="A1981" s="346" t="s">
        <v>8938</v>
      </c>
      <c r="B1981" s="151" t="s">
        <v>8303</v>
      </c>
      <c r="C1981" s="347">
        <v>0</v>
      </c>
      <c r="D1981" s="347">
        <v>0</v>
      </c>
      <c r="E1981" s="347">
        <v>0</v>
      </c>
      <c r="F1981" s="347">
        <v>0</v>
      </c>
      <c r="G1981" s="151">
        <f t="shared" si="30"/>
        <v>13</v>
      </c>
    </row>
    <row r="1982" spans="1:7" hidden="1">
      <c r="A1982" s="356" t="s">
        <v>10370</v>
      </c>
      <c r="B1982" s="153" t="s">
        <v>3420</v>
      </c>
      <c r="C1982" s="357">
        <v>0</v>
      </c>
      <c r="D1982" s="357">
        <v>0</v>
      </c>
      <c r="E1982" s="357">
        <v>0</v>
      </c>
      <c r="F1982" s="357">
        <v>0</v>
      </c>
      <c r="G1982" s="153">
        <f t="shared" si="30"/>
        <v>17</v>
      </c>
    </row>
    <row r="1983" spans="1:7" hidden="1">
      <c r="A1983" s="346" t="s">
        <v>8939</v>
      </c>
      <c r="B1983" s="151" t="s">
        <v>3202</v>
      </c>
      <c r="C1983" s="347">
        <v>0</v>
      </c>
      <c r="D1983" s="347">
        <v>0</v>
      </c>
      <c r="E1983" s="347">
        <v>0</v>
      </c>
      <c r="F1983" s="347">
        <v>0</v>
      </c>
      <c r="G1983" s="151">
        <f t="shared" si="30"/>
        <v>13</v>
      </c>
    </row>
    <row r="1984" spans="1:7" hidden="1">
      <c r="A1984" s="356" t="s">
        <v>10371</v>
      </c>
      <c r="B1984" s="153" t="s">
        <v>3420</v>
      </c>
      <c r="C1984" s="357">
        <v>0</v>
      </c>
      <c r="D1984" s="357">
        <v>0</v>
      </c>
      <c r="E1984" s="357">
        <v>0</v>
      </c>
      <c r="F1984" s="357">
        <v>0</v>
      </c>
      <c r="G1984" s="153">
        <f t="shared" si="30"/>
        <v>17</v>
      </c>
    </row>
    <row r="1985" spans="1:7" hidden="1">
      <c r="A1985" s="346" t="s">
        <v>8940</v>
      </c>
      <c r="B1985" s="151" t="s">
        <v>8303</v>
      </c>
      <c r="C1985" s="347">
        <v>0</v>
      </c>
      <c r="D1985" s="347">
        <v>0</v>
      </c>
      <c r="E1985" s="347">
        <v>0</v>
      </c>
      <c r="F1985" s="347">
        <v>0</v>
      </c>
      <c r="G1985" s="151">
        <f t="shared" si="30"/>
        <v>13</v>
      </c>
    </row>
    <row r="1986" spans="1:7" hidden="1">
      <c r="A1986" s="356" t="s">
        <v>10372</v>
      </c>
      <c r="B1986" s="153" t="s">
        <v>3420</v>
      </c>
      <c r="C1986" s="357">
        <v>0</v>
      </c>
      <c r="D1986" s="357">
        <v>0</v>
      </c>
      <c r="E1986" s="357">
        <v>0</v>
      </c>
      <c r="F1986" s="357">
        <v>0</v>
      </c>
      <c r="G1986" s="153">
        <f t="shared" si="30"/>
        <v>17</v>
      </c>
    </row>
    <row r="1987" spans="1:7" hidden="1">
      <c r="A1987" s="346" t="s">
        <v>8941</v>
      </c>
      <c r="B1987" s="151" t="s">
        <v>8307</v>
      </c>
      <c r="C1987" s="347">
        <v>0</v>
      </c>
      <c r="D1987" s="347">
        <v>0</v>
      </c>
      <c r="E1987" s="347">
        <v>0</v>
      </c>
      <c r="F1987" s="347">
        <v>0</v>
      </c>
      <c r="G1987" s="151">
        <f t="shared" si="30"/>
        <v>13</v>
      </c>
    </row>
    <row r="1988" spans="1:7" hidden="1">
      <c r="A1988" s="356" t="s">
        <v>10373</v>
      </c>
      <c r="B1988" s="153" t="s">
        <v>3420</v>
      </c>
      <c r="C1988" s="357">
        <v>0</v>
      </c>
      <c r="D1988" s="357">
        <v>0</v>
      </c>
      <c r="E1988" s="357">
        <v>0</v>
      </c>
      <c r="F1988" s="357">
        <v>0</v>
      </c>
      <c r="G1988" s="153">
        <f t="shared" si="30"/>
        <v>17</v>
      </c>
    </row>
    <row r="1989" spans="1:7" hidden="1">
      <c r="A1989" s="346" t="s">
        <v>7599</v>
      </c>
      <c r="B1989" s="151" t="s">
        <v>3421</v>
      </c>
      <c r="C1989" s="347">
        <v>0</v>
      </c>
      <c r="D1989" s="347">
        <v>0</v>
      </c>
      <c r="E1989" s="347">
        <v>0</v>
      </c>
      <c r="F1989" s="347">
        <v>0</v>
      </c>
      <c r="G1989" s="151">
        <f t="shared" si="30"/>
        <v>9</v>
      </c>
    </row>
    <row r="1990" spans="1:7" hidden="1">
      <c r="A1990" s="346" t="s">
        <v>8000</v>
      </c>
      <c r="B1990" s="151" t="s">
        <v>777</v>
      </c>
      <c r="C1990" s="347">
        <v>0</v>
      </c>
      <c r="D1990" s="347">
        <v>0</v>
      </c>
      <c r="E1990" s="347">
        <v>0</v>
      </c>
      <c r="F1990" s="347">
        <v>0</v>
      </c>
      <c r="G1990" s="151">
        <f t="shared" si="30"/>
        <v>13</v>
      </c>
    </row>
    <row r="1991" spans="1:7" hidden="1">
      <c r="A1991" s="356" t="s">
        <v>4953</v>
      </c>
      <c r="B1991" s="153" t="s">
        <v>3421</v>
      </c>
      <c r="C1991" s="357">
        <v>0</v>
      </c>
      <c r="D1991" s="357">
        <v>0</v>
      </c>
      <c r="E1991" s="357">
        <v>0</v>
      </c>
      <c r="F1991" s="357">
        <v>0</v>
      </c>
      <c r="G1991" s="153">
        <f t="shared" si="30"/>
        <v>17</v>
      </c>
    </row>
    <row r="1992" spans="1:7" hidden="1">
      <c r="A1992" s="346" t="s">
        <v>8942</v>
      </c>
      <c r="B1992" s="151" t="s">
        <v>8303</v>
      </c>
      <c r="C1992" s="347">
        <v>0</v>
      </c>
      <c r="D1992" s="347">
        <v>0</v>
      </c>
      <c r="E1992" s="347">
        <v>0</v>
      </c>
      <c r="F1992" s="347">
        <v>0</v>
      </c>
      <c r="G1992" s="151">
        <f t="shared" si="30"/>
        <v>13</v>
      </c>
    </row>
    <row r="1993" spans="1:7" hidden="1">
      <c r="A1993" s="356" t="s">
        <v>10374</v>
      </c>
      <c r="B1993" s="153" t="s">
        <v>3421</v>
      </c>
      <c r="C1993" s="357">
        <v>0</v>
      </c>
      <c r="D1993" s="357">
        <v>0</v>
      </c>
      <c r="E1993" s="357">
        <v>0</v>
      </c>
      <c r="F1993" s="357">
        <v>0</v>
      </c>
      <c r="G1993" s="153">
        <f t="shared" ref="G1993:G2056" si="31">LEN(A1993)</f>
        <v>17</v>
      </c>
    </row>
    <row r="1994" spans="1:7" hidden="1">
      <c r="A1994" s="346" t="s">
        <v>8943</v>
      </c>
      <c r="B1994" s="151" t="s">
        <v>3202</v>
      </c>
      <c r="C1994" s="347">
        <v>0</v>
      </c>
      <c r="D1994" s="347">
        <v>0</v>
      </c>
      <c r="E1994" s="347">
        <v>0</v>
      </c>
      <c r="F1994" s="347">
        <v>0</v>
      </c>
      <c r="G1994" s="151">
        <f t="shared" si="31"/>
        <v>13</v>
      </c>
    </row>
    <row r="1995" spans="1:7" hidden="1">
      <c r="A1995" s="356" t="s">
        <v>10375</v>
      </c>
      <c r="B1995" s="153" t="s">
        <v>3421</v>
      </c>
      <c r="C1995" s="357">
        <v>0</v>
      </c>
      <c r="D1995" s="357">
        <v>0</v>
      </c>
      <c r="E1995" s="357">
        <v>0</v>
      </c>
      <c r="F1995" s="357">
        <v>0</v>
      </c>
      <c r="G1995" s="153">
        <f t="shared" si="31"/>
        <v>17</v>
      </c>
    </row>
    <row r="1996" spans="1:7" hidden="1">
      <c r="A1996" s="346" t="s">
        <v>8944</v>
      </c>
      <c r="B1996" s="151" t="s">
        <v>8303</v>
      </c>
      <c r="C1996" s="347">
        <v>0</v>
      </c>
      <c r="D1996" s="347">
        <v>0</v>
      </c>
      <c r="E1996" s="347">
        <v>0</v>
      </c>
      <c r="F1996" s="347">
        <v>0</v>
      </c>
      <c r="G1996" s="151">
        <f t="shared" si="31"/>
        <v>13</v>
      </c>
    </row>
    <row r="1997" spans="1:7" hidden="1">
      <c r="A1997" s="356" t="s">
        <v>10376</v>
      </c>
      <c r="B1997" s="153" t="s">
        <v>3421</v>
      </c>
      <c r="C1997" s="357">
        <v>0</v>
      </c>
      <c r="D1997" s="357">
        <v>0</v>
      </c>
      <c r="E1997" s="357">
        <v>0</v>
      </c>
      <c r="F1997" s="357">
        <v>0</v>
      </c>
      <c r="G1997" s="153">
        <f t="shared" si="31"/>
        <v>17</v>
      </c>
    </row>
    <row r="1998" spans="1:7" hidden="1">
      <c r="A1998" s="346" t="s">
        <v>8945</v>
      </c>
      <c r="B1998" s="151" t="s">
        <v>8307</v>
      </c>
      <c r="C1998" s="347">
        <v>0</v>
      </c>
      <c r="D1998" s="347">
        <v>0</v>
      </c>
      <c r="E1998" s="347">
        <v>0</v>
      </c>
      <c r="F1998" s="347">
        <v>0</v>
      </c>
      <c r="G1998" s="151">
        <f t="shared" si="31"/>
        <v>13</v>
      </c>
    </row>
    <row r="1999" spans="1:7" hidden="1">
      <c r="A1999" s="356" t="s">
        <v>10377</v>
      </c>
      <c r="B1999" s="153" t="s">
        <v>3421</v>
      </c>
      <c r="C1999" s="357">
        <v>0</v>
      </c>
      <c r="D1999" s="357">
        <v>0</v>
      </c>
      <c r="E1999" s="357">
        <v>0</v>
      </c>
      <c r="F1999" s="357">
        <v>0</v>
      </c>
      <c r="G1999" s="153">
        <f t="shared" si="31"/>
        <v>17</v>
      </c>
    </row>
    <row r="2000" spans="1:7" ht="30" hidden="1">
      <c r="A2000" s="346" t="s">
        <v>7600</v>
      </c>
      <c r="B2000" s="151" t="s">
        <v>3422</v>
      </c>
      <c r="C2000" s="347">
        <v>0</v>
      </c>
      <c r="D2000" s="347">
        <v>0</v>
      </c>
      <c r="E2000" s="347">
        <v>0</v>
      </c>
      <c r="F2000" s="347">
        <v>0</v>
      </c>
      <c r="G2000" s="151">
        <f t="shared" si="31"/>
        <v>9</v>
      </c>
    </row>
    <row r="2001" spans="1:7" hidden="1">
      <c r="A2001" s="346" t="s">
        <v>8001</v>
      </c>
      <c r="B2001" s="151" t="s">
        <v>777</v>
      </c>
      <c r="C2001" s="347">
        <v>0</v>
      </c>
      <c r="D2001" s="347">
        <v>0</v>
      </c>
      <c r="E2001" s="347">
        <v>0</v>
      </c>
      <c r="F2001" s="347">
        <v>0</v>
      </c>
      <c r="G2001" s="151">
        <f t="shared" si="31"/>
        <v>13</v>
      </c>
    </row>
    <row r="2002" spans="1:7" ht="30" hidden="1">
      <c r="A2002" s="356" t="s">
        <v>4961</v>
      </c>
      <c r="B2002" s="153" t="s">
        <v>3422</v>
      </c>
      <c r="C2002" s="357">
        <v>0</v>
      </c>
      <c r="D2002" s="357">
        <v>0</v>
      </c>
      <c r="E2002" s="357">
        <v>0</v>
      </c>
      <c r="F2002" s="357">
        <v>0</v>
      </c>
      <c r="G2002" s="153">
        <f t="shared" si="31"/>
        <v>17</v>
      </c>
    </row>
    <row r="2003" spans="1:7" hidden="1">
      <c r="A2003" s="346" t="s">
        <v>8946</v>
      </c>
      <c r="B2003" s="151" t="s">
        <v>8303</v>
      </c>
      <c r="C2003" s="347">
        <v>0</v>
      </c>
      <c r="D2003" s="347">
        <v>0</v>
      </c>
      <c r="E2003" s="347">
        <v>0</v>
      </c>
      <c r="F2003" s="347">
        <v>0</v>
      </c>
      <c r="G2003" s="151">
        <f t="shared" si="31"/>
        <v>13</v>
      </c>
    </row>
    <row r="2004" spans="1:7" ht="30" hidden="1">
      <c r="A2004" s="356" t="s">
        <v>10378</v>
      </c>
      <c r="B2004" s="153" t="s">
        <v>3422</v>
      </c>
      <c r="C2004" s="357">
        <v>0</v>
      </c>
      <c r="D2004" s="357">
        <v>0</v>
      </c>
      <c r="E2004" s="357">
        <v>0</v>
      </c>
      <c r="F2004" s="357">
        <v>0</v>
      </c>
      <c r="G2004" s="153">
        <f t="shared" si="31"/>
        <v>17</v>
      </c>
    </row>
    <row r="2005" spans="1:7" hidden="1">
      <c r="A2005" s="346" t="s">
        <v>8947</v>
      </c>
      <c r="B2005" s="151" t="s">
        <v>3202</v>
      </c>
      <c r="C2005" s="347">
        <v>0</v>
      </c>
      <c r="D2005" s="347">
        <v>0</v>
      </c>
      <c r="E2005" s="347">
        <v>0</v>
      </c>
      <c r="F2005" s="347">
        <v>0</v>
      </c>
      <c r="G2005" s="151">
        <f t="shared" si="31"/>
        <v>13</v>
      </c>
    </row>
    <row r="2006" spans="1:7" ht="30" hidden="1">
      <c r="A2006" s="356" t="s">
        <v>10379</v>
      </c>
      <c r="B2006" s="153" t="s">
        <v>3422</v>
      </c>
      <c r="C2006" s="357">
        <v>0</v>
      </c>
      <c r="D2006" s="357">
        <v>0</v>
      </c>
      <c r="E2006" s="357">
        <v>0</v>
      </c>
      <c r="F2006" s="357">
        <v>0</v>
      </c>
      <c r="G2006" s="153">
        <f t="shared" si="31"/>
        <v>17</v>
      </c>
    </row>
    <row r="2007" spans="1:7" hidden="1">
      <c r="A2007" s="346" t="s">
        <v>8948</v>
      </c>
      <c r="B2007" s="151" t="s">
        <v>8303</v>
      </c>
      <c r="C2007" s="347">
        <v>0</v>
      </c>
      <c r="D2007" s="347">
        <v>0</v>
      </c>
      <c r="E2007" s="347">
        <v>0</v>
      </c>
      <c r="F2007" s="347">
        <v>0</v>
      </c>
      <c r="G2007" s="151">
        <f t="shared" si="31"/>
        <v>13</v>
      </c>
    </row>
    <row r="2008" spans="1:7" ht="30" hidden="1">
      <c r="A2008" s="356" t="s">
        <v>10380</v>
      </c>
      <c r="B2008" s="153" t="s">
        <v>3422</v>
      </c>
      <c r="C2008" s="357">
        <v>0</v>
      </c>
      <c r="D2008" s="357">
        <v>0</v>
      </c>
      <c r="E2008" s="357">
        <v>0</v>
      </c>
      <c r="F2008" s="357">
        <v>0</v>
      </c>
      <c r="G2008" s="153">
        <f t="shared" si="31"/>
        <v>17</v>
      </c>
    </row>
    <row r="2009" spans="1:7" hidden="1">
      <c r="A2009" s="346" t="s">
        <v>8949</v>
      </c>
      <c r="B2009" s="151" t="s">
        <v>8307</v>
      </c>
      <c r="C2009" s="347">
        <v>0</v>
      </c>
      <c r="D2009" s="347">
        <v>0</v>
      </c>
      <c r="E2009" s="347">
        <v>0</v>
      </c>
      <c r="F2009" s="347">
        <v>0</v>
      </c>
      <c r="G2009" s="151">
        <f t="shared" si="31"/>
        <v>13</v>
      </c>
    </row>
    <row r="2010" spans="1:7" ht="30" hidden="1">
      <c r="A2010" s="356" t="s">
        <v>10381</v>
      </c>
      <c r="B2010" s="153" t="s">
        <v>3422</v>
      </c>
      <c r="C2010" s="357">
        <v>0</v>
      </c>
      <c r="D2010" s="357">
        <v>0</v>
      </c>
      <c r="E2010" s="357">
        <v>0</v>
      </c>
      <c r="F2010" s="357">
        <v>0</v>
      </c>
      <c r="G2010" s="153">
        <f t="shared" si="31"/>
        <v>17</v>
      </c>
    </row>
    <row r="2011" spans="1:7" hidden="1">
      <c r="A2011" s="346" t="s">
        <v>7601</v>
      </c>
      <c r="B2011" s="151" t="s">
        <v>3423</v>
      </c>
      <c r="C2011" s="347">
        <v>0</v>
      </c>
      <c r="D2011" s="347">
        <v>0</v>
      </c>
      <c r="E2011" s="347">
        <v>0</v>
      </c>
      <c r="F2011" s="347">
        <v>0</v>
      </c>
      <c r="G2011" s="151">
        <f t="shared" si="31"/>
        <v>9</v>
      </c>
    </row>
    <row r="2012" spans="1:7" hidden="1">
      <c r="A2012" s="346" t="s">
        <v>8002</v>
      </c>
      <c r="B2012" s="151" t="s">
        <v>777</v>
      </c>
      <c r="C2012" s="347">
        <v>0</v>
      </c>
      <c r="D2012" s="347">
        <v>0</v>
      </c>
      <c r="E2012" s="347">
        <v>0</v>
      </c>
      <c r="F2012" s="347">
        <v>0</v>
      </c>
      <c r="G2012" s="151">
        <f t="shared" si="31"/>
        <v>13</v>
      </c>
    </row>
    <row r="2013" spans="1:7" hidden="1">
      <c r="A2013" s="356" t="s">
        <v>4969</v>
      </c>
      <c r="B2013" s="153" t="s">
        <v>3423</v>
      </c>
      <c r="C2013" s="357">
        <v>0</v>
      </c>
      <c r="D2013" s="357">
        <v>0</v>
      </c>
      <c r="E2013" s="357">
        <v>0</v>
      </c>
      <c r="F2013" s="357">
        <v>0</v>
      </c>
      <c r="G2013" s="153">
        <f t="shared" si="31"/>
        <v>17</v>
      </c>
    </row>
    <row r="2014" spans="1:7" hidden="1">
      <c r="A2014" s="346" t="s">
        <v>8950</v>
      </c>
      <c r="B2014" s="151" t="s">
        <v>8303</v>
      </c>
      <c r="C2014" s="347">
        <v>0</v>
      </c>
      <c r="D2014" s="347">
        <v>0</v>
      </c>
      <c r="E2014" s="347">
        <v>0</v>
      </c>
      <c r="F2014" s="347">
        <v>0</v>
      </c>
      <c r="G2014" s="151">
        <f t="shared" si="31"/>
        <v>13</v>
      </c>
    </row>
    <row r="2015" spans="1:7" hidden="1">
      <c r="A2015" s="356" t="s">
        <v>10382</v>
      </c>
      <c r="B2015" s="153" t="s">
        <v>3423</v>
      </c>
      <c r="C2015" s="357">
        <v>0</v>
      </c>
      <c r="D2015" s="357">
        <v>0</v>
      </c>
      <c r="E2015" s="357">
        <v>0</v>
      </c>
      <c r="F2015" s="357">
        <v>0</v>
      </c>
      <c r="G2015" s="153">
        <f t="shared" si="31"/>
        <v>17</v>
      </c>
    </row>
    <row r="2016" spans="1:7" hidden="1">
      <c r="A2016" s="346" t="s">
        <v>8951</v>
      </c>
      <c r="B2016" s="151" t="s">
        <v>3202</v>
      </c>
      <c r="C2016" s="347">
        <v>0</v>
      </c>
      <c r="D2016" s="347">
        <v>0</v>
      </c>
      <c r="E2016" s="347">
        <v>0</v>
      </c>
      <c r="F2016" s="347">
        <v>0</v>
      </c>
      <c r="G2016" s="151">
        <f t="shared" si="31"/>
        <v>13</v>
      </c>
    </row>
    <row r="2017" spans="1:7" hidden="1">
      <c r="A2017" s="356" t="s">
        <v>10383</v>
      </c>
      <c r="B2017" s="153" t="s">
        <v>3423</v>
      </c>
      <c r="C2017" s="357">
        <v>0</v>
      </c>
      <c r="D2017" s="357">
        <v>0</v>
      </c>
      <c r="E2017" s="357">
        <v>0</v>
      </c>
      <c r="F2017" s="357">
        <v>0</v>
      </c>
      <c r="G2017" s="153">
        <f t="shared" si="31"/>
        <v>17</v>
      </c>
    </row>
    <row r="2018" spans="1:7" hidden="1">
      <c r="A2018" s="346" t="s">
        <v>8952</v>
      </c>
      <c r="B2018" s="151" t="s">
        <v>8303</v>
      </c>
      <c r="C2018" s="347">
        <v>0</v>
      </c>
      <c r="D2018" s="347">
        <v>0</v>
      </c>
      <c r="E2018" s="347">
        <v>0</v>
      </c>
      <c r="F2018" s="347">
        <v>0</v>
      </c>
      <c r="G2018" s="151">
        <f t="shared" si="31"/>
        <v>13</v>
      </c>
    </row>
    <row r="2019" spans="1:7" hidden="1">
      <c r="A2019" s="356" t="s">
        <v>10384</v>
      </c>
      <c r="B2019" s="153" t="s">
        <v>3423</v>
      </c>
      <c r="C2019" s="357">
        <v>0</v>
      </c>
      <c r="D2019" s="357">
        <v>0</v>
      </c>
      <c r="E2019" s="357">
        <v>0</v>
      </c>
      <c r="F2019" s="357">
        <v>0</v>
      </c>
      <c r="G2019" s="153">
        <f t="shared" si="31"/>
        <v>17</v>
      </c>
    </row>
    <row r="2020" spans="1:7" hidden="1">
      <c r="A2020" s="346" t="s">
        <v>8953</v>
      </c>
      <c r="B2020" s="151" t="s">
        <v>8307</v>
      </c>
      <c r="C2020" s="347">
        <v>0</v>
      </c>
      <c r="D2020" s="347">
        <v>0</v>
      </c>
      <c r="E2020" s="347">
        <v>0</v>
      </c>
      <c r="F2020" s="347">
        <v>0</v>
      </c>
      <c r="G2020" s="151">
        <f t="shared" si="31"/>
        <v>13</v>
      </c>
    </row>
    <row r="2021" spans="1:7" hidden="1">
      <c r="A2021" s="356" t="s">
        <v>10385</v>
      </c>
      <c r="B2021" s="153" t="s">
        <v>3423</v>
      </c>
      <c r="C2021" s="357">
        <v>0</v>
      </c>
      <c r="D2021" s="357">
        <v>0</v>
      </c>
      <c r="E2021" s="357">
        <v>0</v>
      </c>
      <c r="F2021" s="357">
        <v>0</v>
      </c>
      <c r="G2021" s="153">
        <f t="shared" si="31"/>
        <v>17</v>
      </c>
    </row>
    <row r="2022" spans="1:7" hidden="1">
      <c r="A2022" s="346" t="s">
        <v>7602</v>
      </c>
      <c r="B2022" s="151" t="s">
        <v>3424</v>
      </c>
      <c r="C2022" s="347">
        <v>0</v>
      </c>
      <c r="D2022" s="347">
        <v>0</v>
      </c>
      <c r="E2022" s="347">
        <v>0</v>
      </c>
      <c r="F2022" s="347">
        <v>0</v>
      </c>
      <c r="G2022" s="151">
        <f t="shared" si="31"/>
        <v>9</v>
      </c>
    </row>
    <row r="2023" spans="1:7" hidden="1">
      <c r="A2023" s="346" t="s">
        <v>8003</v>
      </c>
      <c r="B2023" s="151" t="s">
        <v>777</v>
      </c>
      <c r="C2023" s="347">
        <v>0</v>
      </c>
      <c r="D2023" s="347">
        <v>0</v>
      </c>
      <c r="E2023" s="347">
        <v>0</v>
      </c>
      <c r="F2023" s="347">
        <v>0</v>
      </c>
      <c r="G2023" s="151">
        <f t="shared" si="31"/>
        <v>13</v>
      </c>
    </row>
    <row r="2024" spans="1:7" hidden="1">
      <c r="A2024" s="356" t="s">
        <v>4977</v>
      </c>
      <c r="B2024" s="153" t="s">
        <v>3424</v>
      </c>
      <c r="C2024" s="357">
        <v>0</v>
      </c>
      <c r="D2024" s="357">
        <v>0</v>
      </c>
      <c r="E2024" s="357">
        <v>0</v>
      </c>
      <c r="F2024" s="357">
        <v>0</v>
      </c>
      <c r="G2024" s="153">
        <f t="shared" si="31"/>
        <v>17</v>
      </c>
    </row>
    <row r="2025" spans="1:7" hidden="1">
      <c r="A2025" s="346" t="s">
        <v>8954</v>
      </c>
      <c r="B2025" s="151" t="s">
        <v>8303</v>
      </c>
      <c r="C2025" s="347">
        <v>0</v>
      </c>
      <c r="D2025" s="347">
        <v>0</v>
      </c>
      <c r="E2025" s="347">
        <v>0</v>
      </c>
      <c r="F2025" s="347">
        <v>0</v>
      </c>
      <c r="G2025" s="151">
        <f t="shared" si="31"/>
        <v>13</v>
      </c>
    </row>
    <row r="2026" spans="1:7" hidden="1">
      <c r="A2026" s="356" t="s">
        <v>10386</v>
      </c>
      <c r="B2026" s="153" t="s">
        <v>3424</v>
      </c>
      <c r="C2026" s="357">
        <v>0</v>
      </c>
      <c r="D2026" s="357">
        <v>0</v>
      </c>
      <c r="E2026" s="357">
        <v>0</v>
      </c>
      <c r="F2026" s="357">
        <v>0</v>
      </c>
      <c r="G2026" s="153">
        <f t="shared" si="31"/>
        <v>17</v>
      </c>
    </row>
    <row r="2027" spans="1:7" hidden="1">
      <c r="A2027" s="346" t="s">
        <v>8955</v>
      </c>
      <c r="B2027" s="151" t="s">
        <v>3202</v>
      </c>
      <c r="C2027" s="347">
        <v>0</v>
      </c>
      <c r="D2027" s="347">
        <v>0</v>
      </c>
      <c r="E2027" s="347">
        <v>0</v>
      </c>
      <c r="F2027" s="347">
        <v>0</v>
      </c>
      <c r="G2027" s="151">
        <f t="shared" si="31"/>
        <v>13</v>
      </c>
    </row>
    <row r="2028" spans="1:7" hidden="1">
      <c r="A2028" s="356" t="s">
        <v>10387</v>
      </c>
      <c r="B2028" s="153" t="s">
        <v>3424</v>
      </c>
      <c r="C2028" s="357">
        <v>0</v>
      </c>
      <c r="D2028" s="357">
        <v>0</v>
      </c>
      <c r="E2028" s="357">
        <v>0</v>
      </c>
      <c r="F2028" s="357">
        <v>0</v>
      </c>
      <c r="G2028" s="153">
        <f t="shared" si="31"/>
        <v>17</v>
      </c>
    </row>
    <row r="2029" spans="1:7" hidden="1">
      <c r="A2029" s="346" t="s">
        <v>8956</v>
      </c>
      <c r="B2029" s="151" t="s">
        <v>8303</v>
      </c>
      <c r="C2029" s="347">
        <v>0</v>
      </c>
      <c r="D2029" s="347">
        <v>0</v>
      </c>
      <c r="E2029" s="347">
        <v>0</v>
      </c>
      <c r="F2029" s="347">
        <v>0</v>
      </c>
      <c r="G2029" s="151">
        <f t="shared" si="31"/>
        <v>13</v>
      </c>
    </row>
    <row r="2030" spans="1:7" hidden="1">
      <c r="A2030" s="356" t="s">
        <v>10388</v>
      </c>
      <c r="B2030" s="153" t="s">
        <v>3424</v>
      </c>
      <c r="C2030" s="357">
        <v>0</v>
      </c>
      <c r="D2030" s="357">
        <v>0</v>
      </c>
      <c r="E2030" s="357">
        <v>0</v>
      </c>
      <c r="F2030" s="357">
        <v>0</v>
      </c>
      <c r="G2030" s="153">
        <f t="shared" si="31"/>
        <v>17</v>
      </c>
    </row>
    <row r="2031" spans="1:7" hidden="1">
      <c r="A2031" s="346" t="s">
        <v>8957</v>
      </c>
      <c r="B2031" s="151" t="s">
        <v>8307</v>
      </c>
      <c r="C2031" s="347">
        <v>0</v>
      </c>
      <c r="D2031" s="347">
        <v>0</v>
      </c>
      <c r="E2031" s="347">
        <v>0</v>
      </c>
      <c r="F2031" s="347">
        <v>0</v>
      </c>
      <c r="G2031" s="151">
        <f t="shared" si="31"/>
        <v>13</v>
      </c>
    </row>
    <row r="2032" spans="1:7" hidden="1">
      <c r="A2032" s="356" t="s">
        <v>10389</v>
      </c>
      <c r="B2032" s="153" t="s">
        <v>3424</v>
      </c>
      <c r="C2032" s="357">
        <v>0</v>
      </c>
      <c r="D2032" s="357">
        <v>0</v>
      </c>
      <c r="E2032" s="357">
        <v>0</v>
      </c>
      <c r="F2032" s="357">
        <v>0</v>
      </c>
      <c r="G2032" s="153">
        <f t="shared" si="31"/>
        <v>17</v>
      </c>
    </row>
    <row r="2033" spans="1:7" hidden="1">
      <c r="A2033" s="346" t="s">
        <v>7603</v>
      </c>
      <c r="B2033" s="151" t="s">
        <v>3425</v>
      </c>
      <c r="C2033" s="347">
        <v>0</v>
      </c>
      <c r="D2033" s="347">
        <v>0</v>
      </c>
      <c r="E2033" s="347">
        <v>0</v>
      </c>
      <c r="F2033" s="347">
        <v>0</v>
      </c>
      <c r="G2033" s="151">
        <f t="shared" si="31"/>
        <v>9</v>
      </c>
    </row>
    <row r="2034" spans="1:7" hidden="1">
      <c r="A2034" s="346" t="s">
        <v>8004</v>
      </c>
      <c r="B2034" s="151" t="s">
        <v>777</v>
      </c>
      <c r="C2034" s="347">
        <v>0</v>
      </c>
      <c r="D2034" s="347">
        <v>0</v>
      </c>
      <c r="E2034" s="347">
        <v>0</v>
      </c>
      <c r="F2034" s="347">
        <v>0</v>
      </c>
      <c r="G2034" s="151">
        <f t="shared" si="31"/>
        <v>13</v>
      </c>
    </row>
    <row r="2035" spans="1:7" hidden="1">
      <c r="A2035" s="356" t="s">
        <v>4985</v>
      </c>
      <c r="B2035" s="153" t="s">
        <v>3425</v>
      </c>
      <c r="C2035" s="357">
        <v>0</v>
      </c>
      <c r="D2035" s="357">
        <v>0</v>
      </c>
      <c r="E2035" s="357">
        <v>0</v>
      </c>
      <c r="F2035" s="357">
        <v>0</v>
      </c>
      <c r="G2035" s="153">
        <f t="shared" si="31"/>
        <v>17</v>
      </c>
    </row>
    <row r="2036" spans="1:7" hidden="1">
      <c r="A2036" s="346" t="s">
        <v>8958</v>
      </c>
      <c r="B2036" s="151" t="s">
        <v>8303</v>
      </c>
      <c r="C2036" s="347">
        <v>0</v>
      </c>
      <c r="D2036" s="347">
        <v>0</v>
      </c>
      <c r="E2036" s="347">
        <v>0</v>
      </c>
      <c r="F2036" s="347">
        <v>0</v>
      </c>
      <c r="G2036" s="151">
        <f t="shared" si="31"/>
        <v>13</v>
      </c>
    </row>
    <row r="2037" spans="1:7" hidden="1">
      <c r="A2037" s="356" t="s">
        <v>10390</v>
      </c>
      <c r="B2037" s="153" t="s">
        <v>3425</v>
      </c>
      <c r="C2037" s="357">
        <v>0</v>
      </c>
      <c r="D2037" s="357">
        <v>0</v>
      </c>
      <c r="E2037" s="357">
        <v>0</v>
      </c>
      <c r="F2037" s="357">
        <v>0</v>
      </c>
      <c r="G2037" s="153">
        <f t="shared" si="31"/>
        <v>17</v>
      </c>
    </row>
    <row r="2038" spans="1:7" hidden="1">
      <c r="A2038" s="346" t="s">
        <v>8959</v>
      </c>
      <c r="B2038" s="151" t="s">
        <v>3202</v>
      </c>
      <c r="C2038" s="347">
        <v>0</v>
      </c>
      <c r="D2038" s="347">
        <v>0</v>
      </c>
      <c r="E2038" s="347">
        <v>0</v>
      </c>
      <c r="F2038" s="347">
        <v>0</v>
      </c>
      <c r="G2038" s="151">
        <f t="shared" si="31"/>
        <v>13</v>
      </c>
    </row>
    <row r="2039" spans="1:7" hidden="1">
      <c r="A2039" s="356" t="s">
        <v>10391</v>
      </c>
      <c r="B2039" s="153" t="s">
        <v>3425</v>
      </c>
      <c r="C2039" s="357">
        <v>0</v>
      </c>
      <c r="D2039" s="357">
        <v>0</v>
      </c>
      <c r="E2039" s="357">
        <v>0</v>
      </c>
      <c r="F2039" s="357">
        <v>0</v>
      </c>
      <c r="G2039" s="153">
        <f t="shared" si="31"/>
        <v>17</v>
      </c>
    </row>
    <row r="2040" spans="1:7" hidden="1">
      <c r="A2040" s="346" t="s">
        <v>8960</v>
      </c>
      <c r="B2040" s="151" t="s">
        <v>8303</v>
      </c>
      <c r="C2040" s="347">
        <v>0</v>
      </c>
      <c r="D2040" s="347">
        <v>0</v>
      </c>
      <c r="E2040" s="347">
        <v>0</v>
      </c>
      <c r="F2040" s="347">
        <v>0</v>
      </c>
      <c r="G2040" s="151">
        <f t="shared" si="31"/>
        <v>13</v>
      </c>
    </row>
    <row r="2041" spans="1:7" hidden="1">
      <c r="A2041" s="356" t="s">
        <v>10392</v>
      </c>
      <c r="B2041" s="153" t="s">
        <v>3425</v>
      </c>
      <c r="C2041" s="357">
        <v>0</v>
      </c>
      <c r="D2041" s="357">
        <v>0</v>
      </c>
      <c r="E2041" s="357">
        <v>0</v>
      </c>
      <c r="F2041" s="357">
        <v>0</v>
      </c>
      <c r="G2041" s="153">
        <f t="shared" si="31"/>
        <v>17</v>
      </c>
    </row>
    <row r="2042" spans="1:7" hidden="1">
      <c r="A2042" s="346" t="s">
        <v>8961</v>
      </c>
      <c r="B2042" s="151" t="s">
        <v>8307</v>
      </c>
      <c r="C2042" s="347">
        <v>0</v>
      </c>
      <c r="D2042" s="347">
        <v>0</v>
      </c>
      <c r="E2042" s="347">
        <v>0</v>
      </c>
      <c r="F2042" s="347">
        <v>0</v>
      </c>
      <c r="G2042" s="151">
        <f t="shared" si="31"/>
        <v>13</v>
      </c>
    </row>
    <row r="2043" spans="1:7" hidden="1">
      <c r="A2043" s="356" t="s">
        <v>10393</v>
      </c>
      <c r="B2043" s="153" t="s">
        <v>3425</v>
      </c>
      <c r="C2043" s="357">
        <v>0</v>
      </c>
      <c r="D2043" s="357">
        <v>0</v>
      </c>
      <c r="E2043" s="357">
        <v>0</v>
      </c>
      <c r="F2043" s="357">
        <v>0</v>
      </c>
      <c r="G2043" s="153">
        <f t="shared" si="31"/>
        <v>17</v>
      </c>
    </row>
    <row r="2044" spans="1:7" hidden="1">
      <c r="A2044" s="346" t="s">
        <v>7604</v>
      </c>
      <c r="B2044" s="151" t="s">
        <v>3426</v>
      </c>
      <c r="C2044" s="347">
        <v>0</v>
      </c>
      <c r="D2044" s="347">
        <v>0</v>
      </c>
      <c r="E2044" s="347">
        <v>0</v>
      </c>
      <c r="F2044" s="347">
        <v>0</v>
      </c>
      <c r="G2044" s="151">
        <f t="shared" si="31"/>
        <v>9</v>
      </c>
    </row>
    <row r="2045" spans="1:7" hidden="1">
      <c r="A2045" s="346" t="s">
        <v>8005</v>
      </c>
      <c r="B2045" s="151" t="s">
        <v>777</v>
      </c>
      <c r="C2045" s="347">
        <v>0</v>
      </c>
      <c r="D2045" s="347">
        <v>0</v>
      </c>
      <c r="E2045" s="347">
        <v>0</v>
      </c>
      <c r="F2045" s="347">
        <v>0</v>
      </c>
      <c r="G2045" s="151">
        <f t="shared" si="31"/>
        <v>13</v>
      </c>
    </row>
    <row r="2046" spans="1:7" hidden="1">
      <c r="A2046" s="356" t="s">
        <v>4993</v>
      </c>
      <c r="B2046" s="153" t="s">
        <v>3426</v>
      </c>
      <c r="C2046" s="357">
        <v>0</v>
      </c>
      <c r="D2046" s="357">
        <v>0</v>
      </c>
      <c r="E2046" s="357">
        <v>0</v>
      </c>
      <c r="F2046" s="357">
        <v>0</v>
      </c>
      <c r="G2046" s="153">
        <f t="shared" si="31"/>
        <v>17</v>
      </c>
    </row>
    <row r="2047" spans="1:7" hidden="1">
      <c r="A2047" s="346" t="s">
        <v>8962</v>
      </c>
      <c r="B2047" s="151" t="s">
        <v>8303</v>
      </c>
      <c r="C2047" s="347">
        <v>0</v>
      </c>
      <c r="D2047" s="347">
        <v>0</v>
      </c>
      <c r="E2047" s="347">
        <v>0</v>
      </c>
      <c r="F2047" s="347">
        <v>0</v>
      </c>
      <c r="G2047" s="151">
        <f t="shared" si="31"/>
        <v>13</v>
      </c>
    </row>
    <row r="2048" spans="1:7" hidden="1">
      <c r="A2048" s="356" t="s">
        <v>10394</v>
      </c>
      <c r="B2048" s="153" t="s">
        <v>3426</v>
      </c>
      <c r="C2048" s="357">
        <v>0</v>
      </c>
      <c r="D2048" s="357">
        <v>0</v>
      </c>
      <c r="E2048" s="357">
        <v>0</v>
      </c>
      <c r="F2048" s="357">
        <v>0</v>
      </c>
      <c r="G2048" s="153">
        <f t="shared" si="31"/>
        <v>17</v>
      </c>
    </row>
    <row r="2049" spans="1:7" hidden="1">
      <c r="A2049" s="346" t="s">
        <v>8963</v>
      </c>
      <c r="B2049" s="151" t="s">
        <v>3202</v>
      </c>
      <c r="C2049" s="347">
        <v>0</v>
      </c>
      <c r="D2049" s="347">
        <v>0</v>
      </c>
      <c r="E2049" s="347">
        <v>0</v>
      </c>
      <c r="F2049" s="347">
        <v>0</v>
      </c>
      <c r="G2049" s="151">
        <f t="shared" si="31"/>
        <v>13</v>
      </c>
    </row>
    <row r="2050" spans="1:7" hidden="1">
      <c r="A2050" s="356" t="s">
        <v>10395</v>
      </c>
      <c r="B2050" s="153" t="s">
        <v>3426</v>
      </c>
      <c r="C2050" s="357">
        <v>0</v>
      </c>
      <c r="D2050" s="357">
        <v>0</v>
      </c>
      <c r="E2050" s="357">
        <v>0</v>
      </c>
      <c r="F2050" s="357">
        <v>0</v>
      </c>
      <c r="G2050" s="153">
        <f t="shared" si="31"/>
        <v>17</v>
      </c>
    </row>
    <row r="2051" spans="1:7" hidden="1">
      <c r="A2051" s="346" t="s">
        <v>8964</v>
      </c>
      <c r="B2051" s="151" t="s">
        <v>8303</v>
      </c>
      <c r="C2051" s="347">
        <v>0</v>
      </c>
      <c r="D2051" s="347">
        <v>0</v>
      </c>
      <c r="E2051" s="347">
        <v>0</v>
      </c>
      <c r="F2051" s="347">
        <v>0</v>
      </c>
      <c r="G2051" s="151">
        <f t="shared" si="31"/>
        <v>13</v>
      </c>
    </row>
    <row r="2052" spans="1:7" hidden="1">
      <c r="A2052" s="356" t="s">
        <v>10396</v>
      </c>
      <c r="B2052" s="153" t="s">
        <v>3426</v>
      </c>
      <c r="C2052" s="357">
        <v>0</v>
      </c>
      <c r="D2052" s="357">
        <v>0</v>
      </c>
      <c r="E2052" s="357">
        <v>0</v>
      </c>
      <c r="F2052" s="357">
        <v>0</v>
      </c>
      <c r="G2052" s="153">
        <f t="shared" si="31"/>
        <v>17</v>
      </c>
    </row>
    <row r="2053" spans="1:7" hidden="1">
      <c r="A2053" s="346" t="s">
        <v>8965</v>
      </c>
      <c r="B2053" s="151" t="s">
        <v>8307</v>
      </c>
      <c r="C2053" s="347">
        <v>0</v>
      </c>
      <c r="D2053" s="347">
        <v>0</v>
      </c>
      <c r="E2053" s="347">
        <v>0</v>
      </c>
      <c r="F2053" s="347">
        <v>0</v>
      </c>
      <c r="G2053" s="151">
        <f t="shared" si="31"/>
        <v>13</v>
      </c>
    </row>
    <row r="2054" spans="1:7" hidden="1">
      <c r="A2054" s="356" t="s">
        <v>10397</v>
      </c>
      <c r="B2054" s="153" t="s">
        <v>3426</v>
      </c>
      <c r="C2054" s="357">
        <v>0</v>
      </c>
      <c r="D2054" s="357">
        <v>0</v>
      </c>
      <c r="E2054" s="357">
        <v>0</v>
      </c>
      <c r="F2054" s="357">
        <v>0</v>
      </c>
      <c r="G2054" s="153">
        <f t="shared" si="31"/>
        <v>17</v>
      </c>
    </row>
    <row r="2055" spans="1:7">
      <c r="A2055" s="346" t="s">
        <v>2678</v>
      </c>
      <c r="B2055" s="151" t="s">
        <v>7605</v>
      </c>
      <c r="C2055" s="347">
        <v>4551213.3</v>
      </c>
      <c r="D2055" s="347">
        <v>0</v>
      </c>
      <c r="E2055" s="347">
        <v>0</v>
      </c>
      <c r="F2055" s="347">
        <v>4551213.3</v>
      </c>
      <c r="G2055" s="151">
        <f t="shared" si="31"/>
        <v>5</v>
      </c>
    </row>
    <row r="2056" spans="1:7">
      <c r="A2056" s="346" t="s">
        <v>6718</v>
      </c>
      <c r="B2056" s="151" t="s">
        <v>395</v>
      </c>
      <c r="C2056" s="347">
        <v>4551213.3</v>
      </c>
      <c r="D2056" s="347">
        <v>0</v>
      </c>
      <c r="E2056" s="347">
        <v>0</v>
      </c>
      <c r="F2056" s="347">
        <v>4551213.3</v>
      </c>
      <c r="G2056" s="151">
        <f t="shared" si="31"/>
        <v>9</v>
      </c>
    </row>
    <row r="2057" spans="1:7" hidden="1">
      <c r="A2057" s="346" t="s">
        <v>6719</v>
      </c>
      <c r="B2057" s="151" t="s">
        <v>777</v>
      </c>
      <c r="C2057" s="347">
        <v>0</v>
      </c>
      <c r="D2057" s="347">
        <v>0</v>
      </c>
      <c r="E2057" s="347">
        <v>0</v>
      </c>
      <c r="F2057" s="347">
        <v>0</v>
      </c>
      <c r="G2057" s="151">
        <f t="shared" ref="G2057:G2120" si="32">LEN(A2057)</f>
        <v>13</v>
      </c>
    </row>
    <row r="2058" spans="1:7" hidden="1">
      <c r="A2058" s="356" t="s">
        <v>5001</v>
      </c>
      <c r="B2058" s="153" t="s">
        <v>395</v>
      </c>
      <c r="C2058" s="357">
        <v>0</v>
      </c>
      <c r="D2058" s="357">
        <v>0</v>
      </c>
      <c r="E2058" s="357">
        <v>0</v>
      </c>
      <c r="F2058" s="357">
        <v>0</v>
      </c>
      <c r="G2058" s="153">
        <f t="shared" si="32"/>
        <v>17</v>
      </c>
    </row>
    <row r="2059" spans="1:7" hidden="1">
      <c r="A2059" s="346" t="s">
        <v>8006</v>
      </c>
      <c r="B2059" s="151" t="s">
        <v>8303</v>
      </c>
      <c r="C2059" s="347">
        <v>0</v>
      </c>
      <c r="D2059" s="347">
        <v>0</v>
      </c>
      <c r="E2059" s="347">
        <v>0</v>
      </c>
      <c r="F2059" s="347">
        <v>0</v>
      </c>
      <c r="G2059" s="151">
        <f t="shared" si="32"/>
        <v>13</v>
      </c>
    </row>
    <row r="2060" spans="1:7" hidden="1">
      <c r="A2060" s="356" t="s">
        <v>8007</v>
      </c>
      <c r="B2060" s="153" t="s">
        <v>395</v>
      </c>
      <c r="C2060" s="357">
        <v>0</v>
      </c>
      <c r="D2060" s="357">
        <v>0</v>
      </c>
      <c r="E2060" s="357">
        <v>0</v>
      </c>
      <c r="F2060" s="357">
        <v>0</v>
      </c>
      <c r="G2060" s="153">
        <f t="shared" si="32"/>
        <v>17</v>
      </c>
    </row>
    <row r="2061" spans="1:7">
      <c r="A2061" s="346" t="s">
        <v>8966</v>
      </c>
      <c r="B2061" s="151" t="s">
        <v>3202</v>
      </c>
      <c r="C2061" s="347">
        <v>4551213.3</v>
      </c>
      <c r="D2061" s="347">
        <v>0</v>
      </c>
      <c r="E2061" s="347">
        <v>0</v>
      </c>
      <c r="F2061" s="347">
        <v>4551213.3</v>
      </c>
      <c r="G2061" s="151">
        <f t="shared" si="32"/>
        <v>13</v>
      </c>
    </row>
    <row r="2062" spans="1:7">
      <c r="A2062" s="356" t="s">
        <v>8266</v>
      </c>
      <c r="B2062" s="153" t="s">
        <v>395</v>
      </c>
      <c r="C2062" s="357">
        <v>4551213.3</v>
      </c>
      <c r="D2062" s="357">
        <v>0</v>
      </c>
      <c r="E2062" s="357">
        <v>0</v>
      </c>
      <c r="F2062" s="357">
        <v>4551213.3</v>
      </c>
      <c r="G2062" s="153">
        <f t="shared" si="32"/>
        <v>17</v>
      </c>
    </row>
    <row r="2063" spans="1:7" hidden="1">
      <c r="A2063" s="346" t="s">
        <v>8967</v>
      </c>
      <c r="B2063" s="151" t="s">
        <v>8303</v>
      </c>
      <c r="C2063" s="347">
        <v>0</v>
      </c>
      <c r="D2063" s="347">
        <v>0</v>
      </c>
      <c r="E2063" s="347">
        <v>0</v>
      </c>
      <c r="F2063" s="347">
        <v>0</v>
      </c>
      <c r="G2063" s="151">
        <f t="shared" si="32"/>
        <v>13</v>
      </c>
    </row>
    <row r="2064" spans="1:7" hidden="1">
      <c r="A2064" s="356" t="s">
        <v>10398</v>
      </c>
      <c r="B2064" s="153" t="s">
        <v>395</v>
      </c>
      <c r="C2064" s="357">
        <v>0</v>
      </c>
      <c r="D2064" s="357">
        <v>0</v>
      </c>
      <c r="E2064" s="357">
        <v>0</v>
      </c>
      <c r="F2064" s="357">
        <v>0</v>
      </c>
      <c r="G2064" s="153">
        <f t="shared" si="32"/>
        <v>17</v>
      </c>
    </row>
    <row r="2065" spans="1:7" hidden="1">
      <c r="A2065" s="346" t="s">
        <v>8968</v>
      </c>
      <c r="B2065" s="151" t="s">
        <v>8307</v>
      </c>
      <c r="C2065" s="347">
        <v>0</v>
      </c>
      <c r="D2065" s="347">
        <v>0</v>
      </c>
      <c r="E2065" s="347">
        <v>0</v>
      </c>
      <c r="F2065" s="347">
        <v>0</v>
      </c>
      <c r="G2065" s="151">
        <f t="shared" si="32"/>
        <v>13</v>
      </c>
    </row>
    <row r="2066" spans="1:7" hidden="1">
      <c r="A2066" s="356" t="s">
        <v>10399</v>
      </c>
      <c r="B2066" s="153" t="s">
        <v>395</v>
      </c>
      <c r="C2066" s="357">
        <v>0</v>
      </c>
      <c r="D2066" s="357">
        <v>0</v>
      </c>
      <c r="E2066" s="357">
        <v>0</v>
      </c>
      <c r="F2066" s="357">
        <v>0</v>
      </c>
      <c r="G2066" s="153">
        <f t="shared" si="32"/>
        <v>17</v>
      </c>
    </row>
    <row r="2067" spans="1:7" ht="30" hidden="1">
      <c r="A2067" s="346" t="s">
        <v>7606</v>
      </c>
      <c r="B2067" s="151" t="s">
        <v>3427</v>
      </c>
      <c r="C2067" s="347">
        <v>0</v>
      </c>
      <c r="D2067" s="347">
        <v>0</v>
      </c>
      <c r="E2067" s="347">
        <v>0</v>
      </c>
      <c r="F2067" s="347">
        <v>0</v>
      </c>
      <c r="G2067" s="151">
        <f t="shared" si="32"/>
        <v>9</v>
      </c>
    </row>
    <row r="2068" spans="1:7" hidden="1">
      <c r="A2068" s="346" t="s">
        <v>8008</v>
      </c>
      <c r="B2068" s="151" t="s">
        <v>777</v>
      </c>
      <c r="C2068" s="347">
        <v>0</v>
      </c>
      <c r="D2068" s="347">
        <v>0</v>
      </c>
      <c r="E2068" s="347">
        <v>0</v>
      </c>
      <c r="F2068" s="347">
        <v>0</v>
      </c>
      <c r="G2068" s="151">
        <f t="shared" si="32"/>
        <v>13</v>
      </c>
    </row>
    <row r="2069" spans="1:7" ht="30" hidden="1">
      <c r="A2069" s="356" t="s">
        <v>5007</v>
      </c>
      <c r="B2069" s="153" t="s">
        <v>3427</v>
      </c>
      <c r="C2069" s="357">
        <v>0</v>
      </c>
      <c r="D2069" s="357">
        <v>0</v>
      </c>
      <c r="E2069" s="357">
        <v>0</v>
      </c>
      <c r="F2069" s="357">
        <v>0</v>
      </c>
      <c r="G2069" s="153">
        <f t="shared" si="32"/>
        <v>17</v>
      </c>
    </row>
    <row r="2070" spans="1:7" hidden="1">
      <c r="A2070" s="346" t="s">
        <v>8969</v>
      </c>
      <c r="B2070" s="151" t="s">
        <v>8303</v>
      </c>
      <c r="C2070" s="347">
        <v>0</v>
      </c>
      <c r="D2070" s="347">
        <v>0</v>
      </c>
      <c r="E2070" s="347">
        <v>0</v>
      </c>
      <c r="F2070" s="347">
        <v>0</v>
      </c>
      <c r="G2070" s="151">
        <f t="shared" si="32"/>
        <v>13</v>
      </c>
    </row>
    <row r="2071" spans="1:7" ht="30" hidden="1">
      <c r="A2071" s="356" t="s">
        <v>10400</v>
      </c>
      <c r="B2071" s="153" t="s">
        <v>3427</v>
      </c>
      <c r="C2071" s="357">
        <v>0</v>
      </c>
      <c r="D2071" s="357">
        <v>0</v>
      </c>
      <c r="E2071" s="357">
        <v>0</v>
      </c>
      <c r="F2071" s="357">
        <v>0</v>
      </c>
      <c r="G2071" s="153">
        <f t="shared" si="32"/>
        <v>17</v>
      </c>
    </row>
    <row r="2072" spans="1:7" hidden="1">
      <c r="A2072" s="346" t="s">
        <v>8970</v>
      </c>
      <c r="B2072" s="151" t="s">
        <v>3202</v>
      </c>
      <c r="C2072" s="347">
        <v>0</v>
      </c>
      <c r="D2072" s="347">
        <v>0</v>
      </c>
      <c r="E2072" s="347">
        <v>0</v>
      </c>
      <c r="F2072" s="347">
        <v>0</v>
      </c>
      <c r="G2072" s="151">
        <f t="shared" si="32"/>
        <v>13</v>
      </c>
    </row>
    <row r="2073" spans="1:7" ht="30" hidden="1">
      <c r="A2073" s="356" t="s">
        <v>10401</v>
      </c>
      <c r="B2073" s="153" t="s">
        <v>3427</v>
      </c>
      <c r="C2073" s="357">
        <v>0</v>
      </c>
      <c r="D2073" s="357">
        <v>0</v>
      </c>
      <c r="E2073" s="357">
        <v>0</v>
      </c>
      <c r="F2073" s="357">
        <v>0</v>
      </c>
      <c r="G2073" s="153">
        <f t="shared" si="32"/>
        <v>17</v>
      </c>
    </row>
    <row r="2074" spans="1:7" hidden="1">
      <c r="A2074" s="346" t="s">
        <v>8971</v>
      </c>
      <c r="B2074" s="151" t="s">
        <v>8303</v>
      </c>
      <c r="C2074" s="347">
        <v>0</v>
      </c>
      <c r="D2074" s="347">
        <v>0</v>
      </c>
      <c r="E2074" s="347">
        <v>0</v>
      </c>
      <c r="F2074" s="347">
        <v>0</v>
      </c>
      <c r="G2074" s="151">
        <f t="shared" si="32"/>
        <v>13</v>
      </c>
    </row>
    <row r="2075" spans="1:7" ht="30" hidden="1">
      <c r="A2075" s="356" t="s">
        <v>10402</v>
      </c>
      <c r="B2075" s="153" t="s">
        <v>3427</v>
      </c>
      <c r="C2075" s="357">
        <v>0</v>
      </c>
      <c r="D2075" s="357">
        <v>0</v>
      </c>
      <c r="E2075" s="357">
        <v>0</v>
      </c>
      <c r="F2075" s="357">
        <v>0</v>
      </c>
      <c r="G2075" s="153">
        <f t="shared" si="32"/>
        <v>17</v>
      </c>
    </row>
    <row r="2076" spans="1:7" hidden="1">
      <c r="A2076" s="346" t="s">
        <v>8972</v>
      </c>
      <c r="B2076" s="151" t="s">
        <v>8307</v>
      </c>
      <c r="C2076" s="347">
        <v>0</v>
      </c>
      <c r="D2076" s="347">
        <v>0</v>
      </c>
      <c r="E2076" s="347">
        <v>0</v>
      </c>
      <c r="F2076" s="347">
        <v>0</v>
      </c>
      <c r="G2076" s="151">
        <f t="shared" si="32"/>
        <v>13</v>
      </c>
    </row>
    <row r="2077" spans="1:7" ht="30" hidden="1">
      <c r="A2077" s="356" t="s">
        <v>10403</v>
      </c>
      <c r="B2077" s="153" t="s">
        <v>3427</v>
      </c>
      <c r="C2077" s="357">
        <v>0</v>
      </c>
      <c r="D2077" s="357">
        <v>0</v>
      </c>
      <c r="E2077" s="357">
        <v>0</v>
      </c>
      <c r="F2077" s="357">
        <v>0</v>
      </c>
      <c r="G2077" s="153">
        <f t="shared" si="32"/>
        <v>17</v>
      </c>
    </row>
    <row r="2078" spans="1:7" hidden="1">
      <c r="A2078" s="346" t="s">
        <v>6720</v>
      </c>
      <c r="B2078" s="151" t="s">
        <v>397</v>
      </c>
      <c r="C2078" s="347">
        <v>0</v>
      </c>
      <c r="D2078" s="347">
        <v>0</v>
      </c>
      <c r="E2078" s="347">
        <v>0</v>
      </c>
      <c r="F2078" s="347">
        <v>0</v>
      </c>
      <c r="G2078" s="151">
        <f t="shared" si="32"/>
        <v>9</v>
      </c>
    </row>
    <row r="2079" spans="1:7" hidden="1">
      <c r="A2079" s="346" t="s">
        <v>6721</v>
      </c>
      <c r="B2079" s="151" t="s">
        <v>777</v>
      </c>
      <c r="C2079" s="347">
        <v>0</v>
      </c>
      <c r="D2079" s="347">
        <v>0</v>
      </c>
      <c r="E2079" s="347">
        <v>0</v>
      </c>
      <c r="F2079" s="347">
        <v>0</v>
      </c>
      <c r="G2079" s="151">
        <f t="shared" si="32"/>
        <v>13</v>
      </c>
    </row>
    <row r="2080" spans="1:7" hidden="1">
      <c r="A2080" s="356" t="s">
        <v>3243</v>
      </c>
      <c r="B2080" s="153" t="s">
        <v>397</v>
      </c>
      <c r="C2080" s="357">
        <v>0</v>
      </c>
      <c r="D2080" s="357">
        <v>0</v>
      </c>
      <c r="E2080" s="357">
        <v>0</v>
      </c>
      <c r="F2080" s="357">
        <v>0</v>
      </c>
      <c r="G2080" s="153">
        <f t="shared" si="32"/>
        <v>17</v>
      </c>
    </row>
    <row r="2081" spans="1:7" hidden="1">
      <c r="A2081" s="346" t="s">
        <v>8009</v>
      </c>
      <c r="B2081" s="151" t="s">
        <v>8303</v>
      </c>
      <c r="C2081" s="347">
        <v>0</v>
      </c>
      <c r="D2081" s="347">
        <v>0</v>
      </c>
      <c r="E2081" s="347">
        <v>0</v>
      </c>
      <c r="F2081" s="347">
        <v>0</v>
      </c>
      <c r="G2081" s="151">
        <f t="shared" si="32"/>
        <v>13</v>
      </c>
    </row>
    <row r="2082" spans="1:7" hidden="1">
      <c r="A2082" s="356" t="s">
        <v>8272</v>
      </c>
      <c r="B2082" s="153" t="s">
        <v>397</v>
      </c>
      <c r="C2082" s="357">
        <v>0</v>
      </c>
      <c r="D2082" s="357">
        <v>0</v>
      </c>
      <c r="E2082" s="357">
        <v>0</v>
      </c>
      <c r="F2082" s="357">
        <v>0</v>
      </c>
      <c r="G2082" s="153">
        <f t="shared" si="32"/>
        <v>17</v>
      </c>
    </row>
    <row r="2083" spans="1:7" hidden="1">
      <c r="A2083" s="346" t="s">
        <v>8010</v>
      </c>
      <c r="B2083" s="151" t="s">
        <v>3202</v>
      </c>
      <c r="C2083" s="347">
        <v>0</v>
      </c>
      <c r="D2083" s="347">
        <v>0</v>
      </c>
      <c r="E2083" s="347">
        <v>0</v>
      </c>
      <c r="F2083" s="347">
        <v>0</v>
      </c>
      <c r="G2083" s="151">
        <f t="shared" si="32"/>
        <v>13</v>
      </c>
    </row>
    <row r="2084" spans="1:7" hidden="1">
      <c r="A2084" s="356" t="s">
        <v>10404</v>
      </c>
      <c r="B2084" s="153" t="s">
        <v>397</v>
      </c>
      <c r="C2084" s="357">
        <v>0</v>
      </c>
      <c r="D2084" s="357">
        <v>0</v>
      </c>
      <c r="E2084" s="357">
        <v>0</v>
      </c>
      <c r="F2084" s="357">
        <v>0</v>
      </c>
      <c r="G2084" s="153">
        <f t="shared" si="32"/>
        <v>17</v>
      </c>
    </row>
    <row r="2085" spans="1:7" hidden="1">
      <c r="A2085" s="346" t="s">
        <v>8011</v>
      </c>
      <c r="B2085" s="151" t="s">
        <v>8303</v>
      </c>
      <c r="C2085" s="347">
        <v>0</v>
      </c>
      <c r="D2085" s="347">
        <v>0</v>
      </c>
      <c r="E2085" s="347">
        <v>0</v>
      </c>
      <c r="F2085" s="347">
        <v>0</v>
      </c>
      <c r="G2085" s="151">
        <f t="shared" si="32"/>
        <v>13</v>
      </c>
    </row>
    <row r="2086" spans="1:7" hidden="1">
      <c r="A2086" s="356" t="s">
        <v>10405</v>
      </c>
      <c r="B2086" s="153" t="s">
        <v>397</v>
      </c>
      <c r="C2086" s="357">
        <v>0</v>
      </c>
      <c r="D2086" s="357">
        <v>0</v>
      </c>
      <c r="E2086" s="357">
        <v>0</v>
      </c>
      <c r="F2086" s="357">
        <v>0</v>
      </c>
      <c r="G2086" s="153">
        <f t="shared" si="32"/>
        <v>17</v>
      </c>
    </row>
    <row r="2087" spans="1:7" hidden="1">
      <c r="A2087" s="346" t="s">
        <v>8973</v>
      </c>
      <c r="B2087" s="151" t="s">
        <v>8307</v>
      </c>
      <c r="C2087" s="347">
        <v>0</v>
      </c>
      <c r="D2087" s="347">
        <v>0</v>
      </c>
      <c r="E2087" s="347">
        <v>0</v>
      </c>
      <c r="F2087" s="347">
        <v>0</v>
      </c>
      <c r="G2087" s="151">
        <f t="shared" si="32"/>
        <v>13</v>
      </c>
    </row>
    <row r="2088" spans="1:7" hidden="1">
      <c r="A2088" s="356" t="s">
        <v>10406</v>
      </c>
      <c r="B2088" s="153" t="s">
        <v>397</v>
      </c>
      <c r="C2088" s="357">
        <v>0</v>
      </c>
      <c r="D2088" s="357">
        <v>0</v>
      </c>
      <c r="E2088" s="357">
        <v>0</v>
      </c>
      <c r="F2088" s="357">
        <v>0</v>
      </c>
      <c r="G2088" s="153">
        <f t="shared" si="32"/>
        <v>17</v>
      </c>
    </row>
    <row r="2089" spans="1:7" ht="30" hidden="1">
      <c r="A2089" s="346" t="s">
        <v>7607</v>
      </c>
      <c r="B2089" s="151" t="s">
        <v>3428</v>
      </c>
      <c r="C2089" s="347">
        <v>0</v>
      </c>
      <c r="D2089" s="347">
        <v>0</v>
      </c>
      <c r="E2089" s="347">
        <v>0</v>
      </c>
      <c r="F2089" s="347">
        <v>0</v>
      </c>
      <c r="G2089" s="151">
        <f t="shared" si="32"/>
        <v>9</v>
      </c>
    </row>
    <row r="2090" spans="1:7" hidden="1">
      <c r="A2090" s="346" t="s">
        <v>8012</v>
      </c>
      <c r="B2090" s="151" t="s">
        <v>777</v>
      </c>
      <c r="C2090" s="347">
        <v>0</v>
      </c>
      <c r="D2090" s="347">
        <v>0</v>
      </c>
      <c r="E2090" s="347">
        <v>0</v>
      </c>
      <c r="F2090" s="347">
        <v>0</v>
      </c>
      <c r="G2090" s="151">
        <f t="shared" si="32"/>
        <v>13</v>
      </c>
    </row>
    <row r="2091" spans="1:7" ht="30" hidden="1">
      <c r="A2091" s="356" t="s">
        <v>5022</v>
      </c>
      <c r="B2091" s="153" t="s">
        <v>3428</v>
      </c>
      <c r="C2091" s="357">
        <v>0</v>
      </c>
      <c r="D2091" s="357">
        <v>0</v>
      </c>
      <c r="E2091" s="357">
        <v>0</v>
      </c>
      <c r="F2091" s="357">
        <v>0</v>
      </c>
      <c r="G2091" s="153">
        <f t="shared" si="32"/>
        <v>17</v>
      </c>
    </row>
    <row r="2092" spans="1:7" hidden="1">
      <c r="A2092" s="346" t="s">
        <v>8974</v>
      </c>
      <c r="B2092" s="151" t="s">
        <v>8303</v>
      </c>
      <c r="C2092" s="347">
        <v>0</v>
      </c>
      <c r="D2092" s="347">
        <v>0</v>
      </c>
      <c r="E2092" s="347">
        <v>0</v>
      </c>
      <c r="F2092" s="347">
        <v>0</v>
      </c>
      <c r="G2092" s="151">
        <f t="shared" si="32"/>
        <v>13</v>
      </c>
    </row>
    <row r="2093" spans="1:7" ht="30" hidden="1">
      <c r="A2093" s="356" t="s">
        <v>10407</v>
      </c>
      <c r="B2093" s="153" t="s">
        <v>3428</v>
      </c>
      <c r="C2093" s="357">
        <v>0</v>
      </c>
      <c r="D2093" s="357">
        <v>0</v>
      </c>
      <c r="E2093" s="357">
        <v>0</v>
      </c>
      <c r="F2093" s="357">
        <v>0</v>
      </c>
      <c r="G2093" s="153">
        <f t="shared" si="32"/>
        <v>17</v>
      </c>
    </row>
    <row r="2094" spans="1:7" hidden="1">
      <c r="A2094" s="346" t="s">
        <v>8975</v>
      </c>
      <c r="B2094" s="151" t="s">
        <v>3202</v>
      </c>
      <c r="C2094" s="347">
        <v>0</v>
      </c>
      <c r="D2094" s="347">
        <v>0</v>
      </c>
      <c r="E2094" s="347">
        <v>0</v>
      </c>
      <c r="F2094" s="347">
        <v>0</v>
      </c>
      <c r="G2094" s="151">
        <f t="shared" si="32"/>
        <v>13</v>
      </c>
    </row>
    <row r="2095" spans="1:7" ht="30" hidden="1">
      <c r="A2095" s="356" t="s">
        <v>10408</v>
      </c>
      <c r="B2095" s="153" t="s">
        <v>3428</v>
      </c>
      <c r="C2095" s="357">
        <v>0</v>
      </c>
      <c r="D2095" s="357">
        <v>0</v>
      </c>
      <c r="E2095" s="357">
        <v>0</v>
      </c>
      <c r="F2095" s="357">
        <v>0</v>
      </c>
      <c r="G2095" s="153">
        <f t="shared" si="32"/>
        <v>17</v>
      </c>
    </row>
    <row r="2096" spans="1:7" hidden="1">
      <c r="A2096" s="346" t="s">
        <v>8976</v>
      </c>
      <c r="B2096" s="151" t="s">
        <v>8303</v>
      </c>
      <c r="C2096" s="347">
        <v>0</v>
      </c>
      <c r="D2096" s="347">
        <v>0</v>
      </c>
      <c r="E2096" s="347">
        <v>0</v>
      </c>
      <c r="F2096" s="347">
        <v>0</v>
      </c>
      <c r="G2096" s="151">
        <f t="shared" si="32"/>
        <v>13</v>
      </c>
    </row>
    <row r="2097" spans="1:7" ht="30" hidden="1">
      <c r="A2097" s="356" t="s">
        <v>10409</v>
      </c>
      <c r="B2097" s="153" t="s">
        <v>3428</v>
      </c>
      <c r="C2097" s="357">
        <v>0</v>
      </c>
      <c r="D2097" s="357">
        <v>0</v>
      </c>
      <c r="E2097" s="357">
        <v>0</v>
      </c>
      <c r="F2097" s="357">
        <v>0</v>
      </c>
      <c r="G2097" s="153">
        <f t="shared" si="32"/>
        <v>17</v>
      </c>
    </row>
    <row r="2098" spans="1:7" hidden="1">
      <c r="A2098" s="346" t="s">
        <v>8977</v>
      </c>
      <c r="B2098" s="151" t="s">
        <v>8307</v>
      </c>
      <c r="C2098" s="347">
        <v>0</v>
      </c>
      <c r="D2098" s="347">
        <v>0</v>
      </c>
      <c r="E2098" s="347">
        <v>0</v>
      </c>
      <c r="F2098" s="347">
        <v>0</v>
      </c>
      <c r="G2098" s="151">
        <f t="shared" si="32"/>
        <v>13</v>
      </c>
    </row>
    <row r="2099" spans="1:7" ht="30" hidden="1">
      <c r="A2099" s="356" t="s">
        <v>10410</v>
      </c>
      <c r="B2099" s="153" t="s">
        <v>3428</v>
      </c>
      <c r="C2099" s="357">
        <v>0</v>
      </c>
      <c r="D2099" s="357">
        <v>0</v>
      </c>
      <c r="E2099" s="357">
        <v>0</v>
      </c>
      <c r="F2099" s="357">
        <v>0</v>
      </c>
      <c r="G2099" s="153">
        <f t="shared" si="32"/>
        <v>17</v>
      </c>
    </row>
    <row r="2100" spans="1:7" ht="30" hidden="1">
      <c r="A2100" s="346" t="s">
        <v>7608</v>
      </c>
      <c r="B2100" s="151" t="s">
        <v>3429</v>
      </c>
      <c r="C2100" s="347">
        <v>0</v>
      </c>
      <c r="D2100" s="347">
        <v>0</v>
      </c>
      <c r="E2100" s="347">
        <v>0</v>
      </c>
      <c r="F2100" s="347">
        <v>0</v>
      </c>
      <c r="G2100" s="151">
        <f t="shared" si="32"/>
        <v>9</v>
      </c>
    </row>
    <row r="2101" spans="1:7" hidden="1">
      <c r="A2101" s="346" t="s">
        <v>8013</v>
      </c>
      <c r="B2101" s="151" t="s">
        <v>777</v>
      </c>
      <c r="C2101" s="347">
        <v>0</v>
      </c>
      <c r="D2101" s="347">
        <v>0</v>
      </c>
      <c r="E2101" s="347">
        <v>0</v>
      </c>
      <c r="F2101" s="347">
        <v>0</v>
      </c>
      <c r="G2101" s="151">
        <f t="shared" si="32"/>
        <v>13</v>
      </c>
    </row>
    <row r="2102" spans="1:7" hidden="1">
      <c r="A2102" s="356" t="s">
        <v>5030</v>
      </c>
      <c r="B2102" s="153" t="s">
        <v>3429</v>
      </c>
      <c r="C2102" s="357">
        <v>0</v>
      </c>
      <c r="D2102" s="357">
        <v>0</v>
      </c>
      <c r="E2102" s="357">
        <v>0</v>
      </c>
      <c r="F2102" s="357">
        <v>0</v>
      </c>
      <c r="G2102" s="153">
        <f t="shared" si="32"/>
        <v>17</v>
      </c>
    </row>
    <row r="2103" spans="1:7" hidden="1">
      <c r="A2103" s="346" t="s">
        <v>8014</v>
      </c>
      <c r="B2103" s="151" t="s">
        <v>8303</v>
      </c>
      <c r="C2103" s="347">
        <v>0</v>
      </c>
      <c r="D2103" s="347">
        <v>0</v>
      </c>
      <c r="E2103" s="347">
        <v>0</v>
      </c>
      <c r="F2103" s="347">
        <v>0</v>
      </c>
      <c r="G2103" s="151">
        <f t="shared" si="32"/>
        <v>13</v>
      </c>
    </row>
    <row r="2104" spans="1:7" hidden="1">
      <c r="A2104" s="356" t="s">
        <v>10411</v>
      </c>
      <c r="B2104" s="153" t="s">
        <v>3429</v>
      </c>
      <c r="C2104" s="357">
        <v>0</v>
      </c>
      <c r="D2104" s="357">
        <v>0</v>
      </c>
      <c r="E2104" s="357">
        <v>0</v>
      </c>
      <c r="F2104" s="357">
        <v>0</v>
      </c>
      <c r="G2104" s="153">
        <f t="shared" si="32"/>
        <v>17</v>
      </c>
    </row>
    <row r="2105" spans="1:7" hidden="1">
      <c r="A2105" s="346" t="s">
        <v>8978</v>
      </c>
      <c r="B2105" s="151" t="s">
        <v>3202</v>
      </c>
      <c r="C2105" s="347">
        <v>0</v>
      </c>
      <c r="D2105" s="347">
        <v>0</v>
      </c>
      <c r="E2105" s="347">
        <v>0</v>
      </c>
      <c r="F2105" s="347">
        <v>0</v>
      </c>
      <c r="G2105" s="151">
        <f t="shared" si="32"/>
        <v>13</v>
      </c>
    </row>
    <row r="2106" spans="1:7" hidden="1">
      <c r="A2106" s="356" t="s">
        <v>10412</v>
      </c>
      <c r="B2106" s="153" t="s">
        <v>3429</v>
      </c>
      <c r="C2106" s="357">
        <v>0</v>
      </c>
      <c r="D2106" s="357">
        <v>0</v>
      </c>
      <c r="E2106" s="357">
        <v>0</v>
      </c>
      <c r="F2106" s="357">
        <v>0</v>
      </c>
      <c r="G2106" s="153">
        <f t="shared" si="32"/>
        <v>17</v>
      </c>
    </row>
    <row r="2107" spans="1:7" hidden="1">
      <c r="A2107" s="346" t="s">
        <v>8979</v>
      </c>
      <c r="B2107" s="151" t="s">
        <v>8303</v>
      </c>
      <c r="C2107" s="347">
        <v>0</v>
      </c>
      <c r="D2107" s="347">
        <v>0</v>
      </c>
      <c r="E2107" s="347">
        <v>0</v>
      </c>
      <c r="F2107" s="347">
        <v>0</v>
      </c>
      <c r="G2107" s="151">
        <f t="shared" si="32"/>
        <v>13</v>
      </c>
    </row>
    <row r="2108" spans="1:7" hidden="1">
      <c r="A2108" s="356" t="s">
        <v>10413</v>
      </c>
      <c r="B2108" s="153" t="s">
        <v>3429</v>
      </c>
      <c r="C2108" s="357">
        <v>0</v>
      </c>
      <c r="D2108" s="357">
        <v>0</v>
      </c>
      <c r="E2108" s="357">
        <v>0</v>
      </c>
      <c r="F2108" s="357">
        <v>0</v>
      </c>
      <c r="G2108" s="153">
        <f t="shared" si="32"/>
        <v>17</v>
      </c>
    </row>
    <row r="2109" spans="1:7" hidden="1">
      <c r="A2109" s="346" t="s">
        <v>8980</v>
      </c>
      <c r="B2109" s="151" t="s">
        <v>8307</v>
      </c>
      <c r="C2109" s="347">
        <v>0</v>
      </c>
      <c r="D2109" s="347">
        <v>0</v>
      </c>
      <c r="E2109" s="347">
        <v>0</v>
      </c>
      <c r="F2109" s="347">
        <v>0</v>
      </c>
      <c r="G2109" s="151">
        <f t="shared" si="32"/>
        <v>13</v>
      </c>
    </row>
    <row r="2110" spans="1:7" hidden="1">
      <c r="A2110" s="356" t="s">
        <v>10414</v>
      </c>
      <c r="B2110" s="153" t="s">
        <v>3429</v>
      </c>
      <c r="C2110" s="357">
        <v>0</v>
      </c>
      <c r="D2110" s="357">
        <v>0</v>
      </c>
      <c r="E2110" s="357">
        <v>0</v>
      </c>
      <c r="F2110" s="357">
        <v>0</v>
      </c>
      <c r="G2110" s="153">
        <f t="shared" si="32"/>
        <v>17</v>
      </c>
    </row>
    <row r="2111" spans="1:7" hidden="1">
      <c r="A2111" s="346" t="s">
        <v>7609</v>
      </c>
      <c r="B2111" s="151" t="s">
        <v>401</v>
      </c>
      <c r="C2111" s="347">
        <v>0</v>
      </c>
      <c r="D2111" s="347">
        <v>0</v>
      </c>
      <c r="E2111" s="347">
        <v>0</v>
      </c>
      <c r="F2111" s="347">
        <v>0</v>
      </c>
      <c r="G2111" s="151">
        <f t="shared" si="32"/>
        <v>9</v>
      </c>
    </row>
    <row r="2112" spans="1:7" hidden="1">
      <c r="A2112" s="346" t="s">
        <v>8015</v>
      </c>
      <c r="B2112" s="151" t="s">
        <v>777</v>
      </c>
      <c r="C2112" s="347">
        <v>0</v>
      </c>
      <c r="D2112" s="347">
        <v>0</v>
      </c>
      <c r="E2112" s="347">
        <v>0</v>
      </c>
      <c r="F2112" s="347">
        <v>0</v>
      </c>
      <c r="G2112" s="151">
        <f t="shared" si="32"/>
        <v>13</v>
      </c>
    </row>
    <row r="2113" spans="1:7" hidden="1">
      <c r="A2113" s="356" t="s">
        <v>5038</v>
      </c>
      <c r="B2113" s="153" t="s">
        <v>401</v>
      </c>
      <c r="C2113" s="357">
        <v>0</v>
      </c>
      <c r="D2113" s="357">
        <v>0</v>
      </c>
      <c r="E2113" s="357">
        <v>0</v>
      </c>
      <c r="F2113" s="357">
        <v>0</v>
      </c>
      <c r="G2113" s="153">
        <f t="shared" si="32"/>
        <v>17</v>
      </c>
    </row>
    <row r="2114" spans="1:7" hidden="1">
      <c r="A2114" s="346" t="s">
        <v>8981</v>
      </c>
      <c r="B2114" s="151" t="s">
        <v>8303</v>
      </c>
      <c r="C2114" s="347">
        <v>0</v>
      </c>
      <c r="D2114" s="347">
        <v>0</v>
      </c>
      <c r="E2114" s="347">
        <v>0</v>
      </c>
      <c r="F2114" s="347">
        <v>0</v>
      </c>
      <c r="G2114" s="151">
        <f t="shared" si="32"/>
        <v>13</v>
      </c>
    </row>
    <row r="2115" spans="1:7" hidden="1">
      <c r="A2115" s="356" t="s">
        <v>10415</v>
      </c>
      <c r="B2115" s="153" t="s">
        <v>401</v>
      </c>
      <c r="C2115" s="357">
        <v>0</v>
      </c>
      <c r="D2115" s="357">
        <v>0</v>
      </c>
      <c r="E2115" s="357">
        <v>0</v>
      </c>
      <c r="F2115" s="357">
        <v>0</v>
      </c>
      <c r="G2115" s="153">
        <f t="shared" si="32"/>
        <v>17</v>
      </c>
    </row>
    <row r="2116" spans="1:7" hidden="1">
      <c r="A2116" s="346" t="s">
        <v>8982</v>
      </c>
      <c r="B2116" s="151" t="s">
        <v>3202</v>
      </c>
      <c r="C2116" s="347">
        <v>0</v>
      </c>
      <c r="D2116" s="347">
        <v>0</v>
      </c>
      <c r="E2116" s="347">
        <v>0</v>
      </c>
      <c r="F2116" s="347">
        <v>0</v>
      </c>
      <c r="G2116" s="151">
        <f t="shared" si="32"/>
        <v>13</v>
      </c>
    </row>
    <row r="2117" spans="1:7" hidden="1">
      <c r="A2117" s="356" t="s">
        <v>10416</v>
      </c>
      <c r="B2117" s="153" t="s">
        <v>401</v>
      </c>
      <c r="C2117" s="357">
        <v>0</v>
      </c>
      <c r="D2117" s="357">
        <v>0</v>
      </c>
      <c r="E2117" s="357">
        <v>0</v>
      </c>
      <c r="F2117" s="357">
        <v>0</v>
      </c>
      <c r="G2117" s="153">
        <f t="shared" si="32"/>
        <v>17</v>
      </c>
    </row>
    <row r="2118" spans="1:7" hidden="1">
      <c r="A2118" s="346" t="s">
        <v>8983</v>
      </c>
      <c r="B2118" s="151" t="s">
        <v>8303</v>
      </c>
      <c r="C2118" s="347">
        <v>0</v>
      </c>
      <c r="D2118" s="347">
        <v>0</v>
      </c>
      <c r="E2118" s="347">
        <v>0</v>
      </c>
      <c r="F2118" s="347">
        <v>0</v>
      </c>
      <c r="G2118" s="151">
        <f t="shared" si="32"/>
        <v>13</v>
      </c>
    </row>
    <row r="2119" spans="1:7" hidden="1">
      <c r="A2119" s="356" t="s">
        <v>10417</v>
      </c>
      <c r="B2119" s="153" t="s">
        <v>401</v>
      </c>
      <c r="C2119" s="357">
        <v>0</v>
      </c>
      <c r="D2119" s="357">
        <v>0</v>
      </c>
      <c r="E2119" s="357">
        <v>0</v>
      </c>
      <c r="F2119" s="357">
        <v>0</v>
      </c>
      <c r="G2119" s="153">
        <f t="shared" si="32"/>
        <v>17</v>
      </c>
    </row>
    <row r="2120" spans="1:7" hidden="1">
      <c r="A2120" s="346" t="s">
        <v>8984</v>
      </c>
      <c r="B2120" s="151" t="s">
        <v>8307</v>
      </c>
      <c r="C2120" s="347">
        <v>0</v>
      </c>
      <c r="D2120" s="347">
        <v>0</v>
      </c>
      <c r="E2120" s="347">
        <v>0</v>
      </c>
      <c r="F2120" s="347">
        <v>0</v>
      </c>
      <c r="G2120" s="151">
        <f t="shared" si="32"/>
        <v>13</v>
      </c>
    </row>
    <row r="2121" spans="1:7" hidden="1">
      <c r="A2121" s="356" t="s">
        <v>10418</v>
      </c>
      <c r="B2121" s="153" t="s">
        <v>401</v>
      </c>
      <c r="C2121" s="357">
        <v>0</v>
      </c>
      <c r="D2121" s="357">
        <v>0</v>
      </c>
      <c r="E2121" s="357">
        <v>0</v>
      </c>
      <c r="F2121" s="357">
        <v>0</v>
      </c>
      <c r="G2121" s="153">
        <f t="shared" ref="G2121:G2184" si="33">LEN(A2121)</f>
        <v>17</v>
      </c>
    </row>
    <row r="2122" spans="1:7" hidden="1">
      <c r="A2122" s="346" t="s">
        <v>7610</v>
      </c>
      <c r="B2122" s="151" t="s">
        <v>3430</v>
      </c>
      <c r="C2122" s="347">
        <v>0</v>
      </c>
      <c r="D2122" s="347">
        <v>0</v>
      </c>
      <c r="E2122" s="347">
        <v>0</v>
      </c>
      <c r="F2122" s="347">
        <v>0</v>
      </c>
      <c r="G2122" s="151">
        <f t="shared" si="33"/>
        <v>9</v>
      </c>
    </row>
    <row r="2123" spans="1:7" hidden="1">
      <c r="A2123" s="346" t="s">
        <v>8016</v>
      </c>
      <c r="B2123" s="151" t="s">
        <v>777</v>
      </c>
      <c r="C2123" s="347">
        <v>0</v>
      </c>
      <c r="D2123" s="347">
        <v>0</v>
      </c>
      <c r="E2123" s="347">
        <v>0</v>
      </c>
      <c r="F2123" s="347">
        <v>0</v>
      </c>
      <c r="G2123" s="151">
        <f t="shared" si="33"/>
        <v>13</v>
      </c>
    </row>
    <row r="2124" spans="1:7" hidden="1">
      <c r="A2124" s="356" t="s">
        <v>5046</v>
      </c>
      <c r="B2124" s="153" t="s">
        <v>3430</v>
      </c>
      <c r="C2124" s="357">
        <v>0</v>
      </c>
      <c r="D2124" s="357">
        <v>0</v>
      </c>
      <c r="E2124" s="357">
        <v>0</v>
      </c>
      <c r="F2124" s="357">
        <v>0</v>
      </c>
      <c r="G2124" s="153">
        <f t="shared" si="33"/>
        <v>17</v>
      </c>
    </row>
    <row r="2125" spans="1:7" hidden="1">
      <c r="A2125" s="346" t="s">
        <v>8985</v>
      </c>
      <c r="B2125" s="151" t="s">
        <v>8303</v>
      </c>
      <c r="C2125" s="347">
        <v>0</v>
      </c>
      <c r="D2125" s="347">
        <v>0</v>
      </c>
      <c r="E2125" s="347">
        <v>0</v>
      </c>
      <c r="F2125" s="347">
        <v>0</v>
      </c>
      <c r="G2125" s="151">
        <f t="shared" si="33"/>
        <v>13</v>
      </c>
    </row>
    <row r="2126" spans="1:7" hidden="1">
      <c r="A2126" s="356" t="s">
        <v>10419</v>
      </c>
      <c r="B2126" s="153" t="s">
        <v>3430</v>
      </c>
      <c r="C2126" s="357">
        <v>0</v>
      </c>
      <c r="D2126" s="357">
        <v>0</v>
      </c>
      <c r="E2126" s="357">
        <v>0</v>
      </c>
      <c r="F2126" s="357">
        <v>0</v>
      </c>
      <c r="G2126" s="153">
        <f t="shared" si="33"/>
        <v>17</v>
      </c>
    </row>
    <row r="2127" spans="1:7" hidden="1">
      <c r="A2127" s="346" t="s">
        <v>8986</v>
      </c>
      <c r="B2127" s="151" t="s">
        <v>3202</v>
      </c>
      <c r="C2127" s="347">
        <v>0</v>
      </c>
      <c r="D2127" s="347">
        <v>0</v>
      </c>
      <c r="E2127" s="347">
        <v>0</v>
      </c>
      <c r="F2127" s="347">
        <v>0</v>
      </c>
      <c r="G2127" s="151">
        <f t="shared" si="33"/>
        <v>13</v>
      </c>
    </row>
    <row r="2128" spans="1:7" hidden="1">
      <c r="A2128" s="356" t="s">
        <v>10420</v>
      </c>
      <c r="B2128" s="153" t="s">
        <v>3430</v>
      </c>
      <c r="C2128" s="357">
        <v>0</v>
      </c>
      <c r="D2128" s="357">
        <v>0</v>
      </c>
      <c r="E2128" s="357">
        <v>0</v>
      </c>
      <c r="F2128" s="357">
        <v>0</v>
      </c>
      <c r="G2128" s="153">
        <f t="shared" si="33"/>
        <v>17</v>
      </c>
    </row>
    <row r="2129" spans="1:7" hidden="1">
      <c r="A2129" s="346" t="s">
        <v>8987</v>
      </c>
      <c r="B2129" s="151" t="s">
        <v>8303</v>
      </c>
      <c r="C2129" s="347">
        <v>0</v>
      </c>
      <c r="D2129" s="347">
        <v>0</v>
      </c>
      <c r="E2129" s="347">
        <v>0</v>
      </c>
      <c r="F2129" s="347">
        <v>0</v>
      </c>
      <c r="G2129" s="151">
        <f t="shared" si="33"/>
        <v>13</v>
      </c>
    </row>
    <row r="2130" spans="1:7" hidden="1">
      <c r="A2130" s="356" t="s">
        <v>10421</v>
      </c>
      <c r="B2130" s="153" t="s">
        <v>3430</v>
      </c>
      <c r="C2130" s="357">
        <v>0</v>
      </c>
      <c r="D2130" s="357">
        <v>0</v>
      </c>
      <c r="E2130" s="357">
        <v>0</v>
      </c>
      <c r="F2130" s="357">
        <v>0</v>
      </c>
      <c r="G2130" s="153">
        <f t="shared" si="33"/>
        <v>17</v>
      </c>
    </row>
    <row r="2131" spans="1:7" hidden="1">
      <c r="A2131" s="346" t="s">
        <v>8988</v>
      </c>
      <c r="B2131" s="151" t="s">
        <v>8307</v>
      </c>
      <c r="C2131" s="347">
        <v>0</v>
      </c>
      <c r="D2131" s="347">
        <v>0</v>
      </c>
      <c r="E2131" s="347">
        <v>0</v>
      </c>
      <c r="F2131" s="347">
        <v>0</v>
      </c>
      <c r="G2131" s="151">
        <f t="shared" si="33"/>
        <v>13</v>
      </c>
    </row>
    <row r="2132" spans="1:7" hidden="1">
      <c r="A2132" s="356" t="s">
        <v>10422</v>
      </c>
      <c r="B2132" s="153" t="s">
        <v>3430</v>
      </c>
      <c r="C2132" s="357">
        <v>0</v>
      </c>
      <c r="D2132" s="357">
        <v>0</v>
      </c>
      <c r="E2132" s="357">
        <v>0</v>
      </c>
      <c r="F2132" s="357">
        <v>0</v>
      </c>
      <c r="G2132" s="153">
        <f t="shared" si="33"/>
        <v>17</v>
      </c>
    </row>
    <row r="2133" spans="1:7" ht="30" hidden="1">
      <c r="A2133" s="346" t="s">
        <v>7611</v>
      </c>
      <c r="B2133" s="151" t="s">
        <v>3431</v>
      </c>
      <c r="C2133" s="347">
        <v>0</v>
      </c>
      <c r="D2133" s="347">
        <v>0</v>
      </c>
      <c r="E2133" s="347">
        <v>0</v>
      </c>
      <c r="F2133" s="347">
        <v>0</v>
      </c>
      <c r="G2133" s="151">
        <f t="shared" si="33"/>
        <v>9</v>
      </c>
    </row>
    <row r="2134" spans="1:7" hidden="1">
      <c r="A2134" s="346" t="s">
        <v>8017</v>
      </c>
      <c r="B2134" s="151" t="s">
        <v>777</v>
      </c>
      <c r="C2134" s="347">
        <v>0</v>
      </c>
      <c r="D2134" s="347">
        <v>0</v>
      </c>
      <c r="E2134" s="347">
        <v>0</v>
      </c>
      <c r="F2134" s="347">
        <v>0</v>
      </c>
      <c r="G2134" s="151">
        <f t="shared" si="33"/>
        <v>13</v>
      </c>
    </row>
    <row r="2135" spans="1:7" ht="30" hidden="1">
      <c r="A2135" s="356" t="s">
        <v>5054</v>
      </c>
      <c r="B2135" s="153" t="s">
        <v>3431</v>
      </c>
      <c r="C2135" s="357">
        <v>0</v>
      </c>
      <c r="D2135" s="357">
        <v>0</v>
      </c>
      <c r="E2135" s="357">
        <v>0</v>
      </c>
      <c r="F2135" s="357">
        <v>0</v>
      </c>
      <c r="G2135" s="153">
        <f t="shared" si="33"/>
        <v>17</v>
      </c>
    </row>
    <row r="2136" spans="1:7" hidden="1">
      <c r="A2136" s="346" t="s">
        <v>8018</v>
      </c>
      <c r="B2136" s="151" t="s">
        <v>8303</v>
      </c>
      <c r="C2136" s="347">
        <v>0</v>
      </c>
      <c r="D2136" s="347">
        <v>0</v>
      </c>
      <c r="E2136" s="347">
        <v>0</v>
      </c>
      <c r="F2136" s="347">
        <v>0</v>
      </c>
      <c r="G2136" s="151">
        <f t="shared" si="33"/>
        <v>13</v>
      </c>
    </row>
    <row r="2137" spans="1:7" ht="30" hidden="1">
      <c r="A2137" s="356" t="s">
        <v>10423</v>
      </c>
      <c r="B2137" s="153" t="s">
        <v>3431</v>
      </c>
      <c r="C2137" s="357">
        <v>0</v>
      </c>
      <c r="D2137" s="357">
        <v>0</v>
      </c>
      <c r="E2137" s="357">
        <v>0</v>
      </c>
      <c r="F2137" s="357">
        <v>0</v>
      </c>
      <c r="G2137" s="153">
        <f t="shared" si="33"/>
        <v>17</v>
      </c>
    </row>
    <row r="2138" spans="1:7" hidden="1">
      <c r="A2138" s="346" t="s">
        <v>8989</v>
      </c>
      <c r="B2138" s="151" t="s">
        <v>3202</v>
      </c>
      <c r="C2138" s="347">
        <v>0</v>
      </c>
      <c r="D2138" s="347">
        <v>0</v>
      </c>
      <c r="E2138" s="347">
        <v>0</v>
      </c>
      <c r="F2138" s="347">
        <v>0</v>
      </c>
      <c r="G2138" s="151">
        <f t="shared" si="33"/>
        <v>13</v>
      </c>
    </row>
    <row r="2139" spans="1:7" ht="30" hidden="1">
      <c r="A2139" s="356" t="s">
        <v>10424</v>
      </c>
      <c r="B2139" s="153" t="s">
        <v>3431</v>
      </c>
      <c r="C2139" s="357">
        <v>0</v>
      </c>
      <c r="D2139" s="357">
        <v>0</v>
      </c>
      <c r="E2139" s="357">
        <v>0</v>
      </c>
      <c r="F2139" s="357">
        <v>0</v>
      </c>
      <c r="G2139" s="153">
        <f t="shared" si="33"/>
        <v>17</v>
      </c>
    </row>
    <row r="2140" spans="1:7" hidden="1">
      <c r="A2140" s="346" t="s">
        <v>8990</v>
      </c>
      <c r="B2140" s="151" t="s">
        <v>8303</v>
      </c>
      <c r="C2140" s="347">
        <v>0</v>
      </c>
      <c r="D2140" s="347">
        <v>0</v>
      </c>
      <c r="E2140" s="347">
        <v>0</v>
      </c>
      <c r="F2140" s="347">
        <v>0</v>
      </c>
      <c r="G2140" s="151">
        <f t="shared" si="33"/>
        <v>13</v>
      </c>
    </row>
    <row r="2141" spans="1:7" ht="30" hidden="1">
      <c r="A2141" s="356" t="s">
        <v>10425</v>
      </c>
      <c r="B2141" s="153" t="s">
        <v>3431</v>
      </c>
      <c r="C2141" s="357">
        <v>0</v>
      </c>
      <c r="D2141" s="357">
        <v>0</v>
      </c>
      <c r="E2141" s="357">
        <v>0</v>
      </c>
      <c r="F2141" s="357">
        <v>0</v>
      </c>
      <c r="G2141" s="153">
        <f t="shared" si="33"/>
        <v>17</v>
      </c>
    </row>
    <row r="2142" spans="1:7" hidden="1">
      <c r="A2142" s="346" t="s">
        <v>8991</v>
      </c>
      <c r="B2142" s="151" t="s">
        <v>8307</v>
      </c>
      <c r="C2142" s="347">
        <v>0</v>
      </c>
      <c r="D2142" s="347">
        <v>0</v>
      </c>
      <c r="E2142" s="347">
        <v>0</v>
      </c>
      <c r="F2142" s="347">
        <v>0</v>
      </c>
      <c r="G2142" s="151">
        <f t="shared" si="33"/>
        <v>13</v>
      </c>
    </row>
    <row r="2143" spans="1:7" ht="30" hidden="1">
      <c r="A2143" s="356" t="s">
        <v>10426</v>
      </c>
      <c r="B2143" s="153" t="s">
        <v>3431</v>
      </c>
      <c r="C2143" s="357">
        <v>0</v>
      </c>
      <c r="D2143" s="357">
        <v>0</v>
      </c>
      <c r="E2143" s="357">
        <v>0</v>
      </c>
      <c r="F2143" s="357">
        <v>0</v>
      </c>
      <c r="G2143" s="153">
        <f t="shared" si="33"/>
        <v>17</v>
      </c>
    </row>
    <row r="2144" spans="1:7" hidden="1">
      <c r="A2144" s="346" t="s">
        <v>7612</v>
      </c>
      <c r="B2144" s="151" t="s">
        <v>7613</v>
      </c>
      <c r="C2144" s="347">
        <v>0</v>
      </c>
      <c r="D2144" s="347">
        <v>0</v>
      </c>
      <c r="E2144" s="347">
        <v>0</v>
      </c>
      <c r="F2144" s="347">
        <v>0</v>
      </c>
      <c r="G2144" s="151">
        <f t="shared" si="33"/>
        <v>5</v>
      </c>
    </row>
    <row r="2145" spans="1:7" hidden="1">
      <c r="A2145" s="346" t="s">
        <v>7614</v>
      </c>
      <c r="B2145" s="151" t="s">
        <v>405</v>
      </c>
      <c r="C2145" s="347">
        <v>0</v>
      </c>
      <c r="D2145" s="347">
        <v>0</v>
      </c>
      <c r="E2145" s="347">
        <v>0</v>
      </c>
      <c r="F2145" s="347">
        <v>0</v>
      </c>
      <c r="G2145" s="151">
        <f t="shared" si="33"/>
        <v>9</v>
      </c>
    </row>
    <row r="2146" spans="1:7" hidden="1">
      <c r="A2146" s="346" t="s">
        <v>8019</v>
      </c>
      <c r="B2146" s="151" t="s">
        <v>777</v>
      </c>
      <c r="C2146" s="347">
        <v>0</v>
      </c>
      <c r="D2146" s="347">
        <v>0</v>
      </c>
      <c r="E2146" s="347">
        <v>0</v>
      </c>
      <c r="F2146" s="347">
        <v>0</v>
      </c>
      <c r="G2146" s="151">
        <f t="shared" si="33"/>
        <v>13</v>
      </c>
    </row>
    <row r="2147" spans="1:7" hidden="1">
      <c r="A2147" s="356" t="s">
        <v>5062</v>
      </c>
      <c r="B2147" s="153" t="s">
        <v>405</v>
      </c>
      <c r="C2147" s="357">
        <v>0</v>
      </c>
      <c r="D2147" s="357">
        <v>0</v>
      </c>
      <c r="E2147" s="357">
        <v>0</v>
      </c>
      <c r="F2147" s="357">
        <v>0</v>
      </c>
      <c r="G2147" s="153">
        <f t="shared" si="33"/>
        <v>17</v>
      </c>
    </row>
    <row r="2148" spans="1:7" hidden="1">
      <c r="A2148" s="346" t="s">
        <v>8992</v>
      </c>
      <c r="B2148" s="151" t="s">
        <v>8303</v>
      </c>
      <c r="C2148" s="347">
        <v>0</v>
      </c>
      <c r="D2148" s="347">
        <v>0</v>
      </c>
      <c r="E2148" s="347">
        <v>0</v>
      </c>
      <c r="F2148" s="347">
        <v>0</v>
      </c>
      <c r="G2148" s="151">
        <f t="shared" si="33"/>
        <v>13</v>
      </c>
    </row>
    <row r="2149" spans="1:7" hidden="1">
      <c r="A2149" s="356" t="s">
        <v>10427</v>
      </c>
      <c r="B2149" s="153" t="s">
        <v>405</v>
      </c>
      <c r="C2149" s="357">
        <v>0</v>
      </c>
      <c r="D2149" s="357">
        <v>0</v>
      </c>
      <c r="E2149" s="357">
        <v>0</v>
      </c>
      <c r="F2149" s="357">
        <v>0</v>
      </c>
      <c r="G2149" s="153">
        <f t="shared" si="33"/>
        <v>17</v>
      </c>
    </row>
    <row r="2150" spans="1:7" hidden="1">
      <c r="A2150" s="346" t="s">
        <v>8993</v>
      </c>
      <c r="B2150" s="151" t="s">
        <v>3202</v>
      </c>
      <c r="C2150" s="347">
        <v>0</v>
      </c>
      <c r="D2150" s="347">
        <v>0</v>
      </c>
      <c r="E2150" s="347">
        <v>0</v>
      </c>
      <c r="F2150" s="347">
        <v>0</v>
      </c>
      <c r="G2150" s="151">
        <f t="shared" si="33"/>
        <v>13</v>
      </c>
    </row>
    <row r="2151" spans="1:7" hidden="1">
      <c r="A2151" s="356" t="s">
        <v>10428</v>
      </c>
      <c r="B2151" s="153" t="s">
        <v>405</v>
      </c>
      <c r="C2151" s="357">
        <v>0</v>
      </c>
      <c r="D2151" s="357">
        <v>0</v>
      </c>
      <c r="E2151" s="357">
        <v>0</v>
      </c>
      <c r="F2151" s="357">
        <v>0</v>
      </c>
      <c r="G2151" s="153">
        <f t="shared" si="33"/>
        <v>17</v>
      </c>
    </row>
    <row r="2152" spans="1:7" hidden="1">
      <c r="A2152" s="346" t="s">
        <v>8994</v>
      </c>
      <c r="B2152" s="151" t="s">
        <v>8303</v>
      </c>
      <c r="C2152" s="347">
        <v>0</v>
      </c>
      <c r="D2152" s="347">
        <v>0</v>
      </c>
      <c r="E2152" s="347">
        <v>0</v>
      </c>
      <c r="F2152" s="347">
        <v>0</v>
      </c>
      <c r="G2152" s="151">
        <f t="shared" si="33"/>
        <v>13</v>
      </c>
    </row>
    <row r="2153" spans="1:7" hidden="1">
      <c r="A2153" s="356" t="s">
        <v>10429</v>
      </c>
      <c r="B2153" s="153" t="s">
        <v>405</v>
      </c>
      <c r="C2153" s="357">
        <v>0</v>
      </c>
      <c r="D2153" s="357">
        <v>0</v>
      </c>
      <c r="E2153" s="357">
        <v>0</v>
      </c>
      <c r="F2153" s="357">
        <v>0</v>
      </c>
      <c r="G2153" s="153">
        <f t="shared" si="33"/>
        <v>17</v>
      </c>
    </row>
    <row r="2154" spans="1:7" hidden="1">
      <c r="A2154" s="346" t="s">
        <v>8995</v>
      </c>
      <c r="B2154" s="151" t="s">
        <v>8307</v>
      </c>
      <c r="C2154" s="347">
        <v>0</v>
      </c>
      <c r="D2154" s="347">
        <v>0</v>
      </c>
      <c r="E2154" s="347">
        <v>0</v>
      </c>
      <c r="F2154" s="347">
        <v>0</v>
      </c>
      <c r="G2154" s="151">
        <f t="shared" si="33"/>
        <v>13</v>
      </c>
    </row>
    <row r="2155" spans="1:7" hidden="1">
      <c r="A2155" s="356" t="s">
        <v>10430</v>
      </c>
      <c r="B2155" s="153" t="s">
        <v>405</v>
      </c>
      <c r="C2155" s="357">
        <v>0</v>
      </c>
      <c r="D2155" s="357">
        <v>0</v>
      </c>
      <c r="E2155" s="357">
        <v>0</v>
      </c>
      <c r="F2155" s="357">
        <v>0</v>
      </c>
      <c r="G2155" s="153">
        <f t="shared" si="33"/>
        <v>17</v>
      </c>
    </row>
    <row r="2156" spans="1:7" hidden="1">
      <c r="A2156" s="346" t="s">
        <v>7615</v>
      </c>
      <c r="B2156" s="151" t="s">
        <v>3432</v>
      </c>
      <c r="C2156" s="347">
        <v>0</v>
      </c>
      <c r="D2156" s="347">
        <v>0</v>
      </c>
      <c r="E2156" s="347">
        <v>0</v>
      </c>
      <c r="F2156" s="347">
        <v>0</v>
      </c>
      <c r="G2156" s="151">
        <f t="shared" si="33"/>
        <v>9</v>
      </c>
    </row>
    <row r="2157" spans="1:7" hidden="1">
      <c r="A2157" s="346" t="s">
        <v>8020</v>
      </c>
      <c r="B2157" s="151" t="s">
        <v>777</v>
      </c>
      <c r="C2157" s="347">
        <v>0</v>
      </c>
      <c r="D2157" s="347">
        <v>0</v>
      </c>
      <c r="E2157" s="347">
        <v>0</v>
      </c>
      <c r="F2157" s="347">
        <v>0</v>
      </c>
      <c r="G2157" s="151">
        <f t="shared" si="33"/>
        <v>13</v>
      </c>
    </row>
    <row r="2158" spans="1:7" hidden="1">
      <c r="A2158" s="356" t="s">
        <v>5070</v>
      </c>
      <c r="B2158" s="153" t="s">
        <v>3432</v>
      </c>
      <c r="C2158" s="357">
        <v>0</v>
      </c>
      <c r="D2158" s="357">
        <v>0</v>
      </c>
      <c r="E2158" s="357">
        <v>0</v>
      </c>
      <c r="F2158" s="357">
        <v>0</v>
      </c>
      <c r="G2158" s="153">
        <f t="shared" si="33"/>
        <v>17</v>
      </c>
    </row>
    <row r="2159" spans="1:7" hidden="1">
      <c r="A2159" s="346" t="s">
        <v>8996</v>
      </c>
      <c r="B2159" s="151" t="s">
        <v>8303</v>
      </c>
      <c r="C2159" s="347">
        <v>0</v>
      </c>
      <c r="D2159" s="347">
        <v>0</v>
      </c>
      <c r="E2159" s="347">
        <v>0</v>
      </c>
      <c r="F2159" s="347">
        <v>0</v>
      </c>
      <c r="G2159" s="151">
        <f t="shared" si="33"/>
        <v>13</v>
      </c>
    </row>
    <row r="2160" spans="1:7" hidden="1">
      <c r="A2160" s="356" t="s">
        <v>10431</v>
      </c>
      <c r="B2160" s="153" t="s">
        <v>3432</v>
      </c>
      <c r="C2160" s="357">
        <v>0</v>
      </c>
      <c r="D2160" s="357">
        <v>0</v>
      </c>
      <c r="E2160" s="357">
        <v>0</v>
      </c>
      <c r="F2160" s="357">
        <v>0</v>
      </c>
      <c r="G2160" s="153">
        <f t="shared" si="33"/>
        <v>17</v>
      </c>
    </row>
    <row r="2161" spans="1:7" hidden="1">
      <c r="A2161" s="346" t="s">
        <v>8997</v>
      </c>
      <c r="B2161" s="151" t="s">
        <v>3202</v>
      </c>
      <c r="C2161" s="347">
        <v>0</v>
      </c>
      <c r="D2161" s="347">
        <v>0</v>
      </c>
      <c r="E2161" s="347">
        <v>0</v>
      </c>
      <c r="F2161" s="347">
        <v>0</v>
      </c>
      <c r="G2161" s="151">
        <f t="shared" si="33"/>
        <v>13</v>
      </c>
    </row>
    <row r="2162" spans="1:7" hidden="1">
      <c r="A2162" s="356" t="s">
        <v>10432</v>
      </c>
      <c r="B2162" s="153" t="s">
        <v>3432</v>
      </c>
      <c r="C2162" s="357">
        <v>0</v>
      </c>
      <c r="D2162" s="357">
        <v>0</v>
      </c>
      <c r="E2162" s="357">
        <v>0</v>
      </c>
      <c r="F2162" s="357">
        <v>0</v>
      </c>
      <c r="G2162" s="153">
        <f t="shared" si="33"/>
        <v>17</v>
      </c>
    </row>
    <row r="2163" spans="1:7" hidden="1">
      <c r="A2163" s="346" t="s">
        <v>8998</v>
      </c>
      <c r="B2163" s="151" t="s">
        <v>8303</v>
      </c>
      <c r="C2163" s="347">
        <v>0</v>
      </c>
      <c r="D2163" s="347">
        <v>0</v>
      </c>
      <c r="E2163" s="347">
        <v>0</v>
      </c>
      <c r="F2163" s="347">
        <v>0</v>
      </c>
      <c r="G2163" s="151">
        <f t="shared" si="33"/>
        <v>13</v>
      </c>
    </row>
    <row r="2164" spans="1:7" hidden="1">
      <c r="A2164" s="356" t="s">
        <v>10433</v>
      </c>
      <c r="B2164" s="153" t="s">
        <v>3432</v>
      </c>
      <c r="C2164" s="357">
        <v>0</v>
      </c>
      <c r="D2164" s="357">
        <v>0</v>
      </c>
      <c r="E2164" s="357">
        <v>0</v>
      </c>
      <c r="F2164" s="357">
        <v>0</v>
      </c>
      <c r="G2164" s="153">
        <f t="shared" si="33"/>
        <v>17</v>
      </c>
    </row>
    <row r="2165" spans="1:7" hidden="1">
      <c r="A2165" s="346" t="s">
        <v>8999</v>
      </c>
      <c r="B2165" s="151" t="s">
        <v>8307</v>
      </c>
      <c r="C2165" s="347">
        <v>0</v>
      </c>
      <c r="D2165" s="347">
        <v>0</v>
      </c>
      <c r="E2165" s="347">
        <v>0</v>
      </c>
      <c r="F2165" s="347">
        <v>0</v>
      </c>
      <c r="G2165" s="151">
        <f t="shared" si="33"/>
        <v>13</v>
      </c>
    </row>
    <row r="2166" spans="1:7" hidden="1">
      <c r="A2166" s="356" t="s">
        <v>10434</v>
      </c>
      <c r="B2166" s="153" t="s">
        <v>3432</v>
      </c>
      <c r="C2166" s="357">
        <v>0</v>
      </c>
      <c r="D2166" s="357">
        <v>0</v>
      </c>
      <c r="E2166" s="357">
        <v>0</v>
      </c>
      <c r="F2166" s="357">
        <v>0</v>
      </c>
      <c r="G2166" s="153">
        <f t="shared" si="33"/>
        <v>17</v>
      </c>
    </row>
    <row r="2167" spans="1:7" hidden="1">
      <c r="A2167" s="346" t="s">
        <v>7616</v>
      </c>
      <c r="B2167" s="151" t="s">
        <v>406</v>
      </c>
      <c r="C2167" s="347">
        <v>0</v>
      </c>
      <c r="D2167" s="347">
        <v>0</v>
      </c>
      <c r="E2167" s="347">
        <v>0</v>
      </c>
      <c r="F2167" s="347">
        <v>0</v>
      </c>
      <c r="G2167" s="151">
        <f t="shared" si="33"/>
        <v>9</v>
      </c>
    </row>
    <row r="2168" spans="1:7" hidden="1">
      <c r="A2168" s="346" t="s">
        <v>8021</v>
      </c>
      <c r="B2168" s="151" t="s">
        <v>777</v>
      </c>
      <c r="C2168" s="347">
        <v>0</v>
      </c>
      <c r="D2168" s="347">
        <v>0</v>
      </c>
      <c r="E2168" s="347">
        <v>0</v>
      </c>
      <c r="F2168" s="347">
        <v>0</v>
      </c>
      <c r="G2168" s="151">
        <f t="shared" si="33"/>
        <v>13</v>
      </c>
    </row>
    <row r="2169" spans="1:7" hidden="1">
      <c r="A2169" s="356" t="s">
        <v>5078</v>
      </c>
      <c r="B2169" s="153" t="s">
        <v>406</v>
      </c>
      <c r="C2169" s="357">
        <v>0</v>
      </c>
      <c r="D2169" s="357">
        <v>0</v>
      </c>
      <c r="E2169" s="357">
        <v>0</v>
      </c>
      <c r="F2169" s="357">
        <v>0</v>
      </c>
      <c r="G2169" s="153">
        <f t="shared" si="33"/>
        <v>17</v>
      </c>
    </row>
    <row r="2170" spans="1:7" hidden="1">
      <c r="A2170" s="346" t="s">
        <v>9000</v>
      </c>
      <c r="B2170" s="151" t="s">
        <v>8303</v>
      </c>
      <c r="C2170" s="347">
        <v>0</v>
      </c>
      <c r="D2170" s="347">
        <v>0</v>
      </c>
      <c r="E2170" s="347">
        <v>0</v>
      </c>
      <c r="F2170" s="347">
        <v>0</v>
      </c>
      <c r="G2170" s="151">
        <f t="shared" si="33"/>
        <v>13</v>
      </c>
    </row>
    <row r="2171" spans="1:7" hidden="1">
      <c r="A2171" s="356" t="s">
        <v>10435</v>
      </c>
      <c r="B2171" s="153" t="s">
        <v>406</v>
      </c>
      <c r="C2171" s="357">
        <v>0</v>
      </c>
      <c r="D2171" s="357">
        <v>0</v>
      </c>
      <c r="E2171" s="357">
        <v>0</v>
      </c>
      <c r="F2171" s="357">
        <v>0</v>
      </c>
      <c r="G2171" s="153">
        <f t="shared" si="33"/>
        <v>17</v>
      </c>
    </row>
    <row r="2172" spans="1:7" hidden="1">
      <c r="A2172" s="346" t="s">
        <v>9001</v>
      </c>
      <c r="B2172" s="151" t="s">
        <v>3202</v>
      </c>
      <c r="C2172" s="347">
        <v>0</v>
      </c>
      <c r="D2172" s="347">
        <v>0</v>
      </c>
      <c r="E2172" s="347">
        <v>0</v>
      </c>
      <c r="F2172" s="347">
        <v>0</v>
      </c>
      <c r="G2172" s="151">
        <f t="shared" si="33"/>
        <v>13</v>
      </c>
    </row>
    <row r="2173" spans="1:7" hidden="1">
      <c r="A2173" s="356" t="s">
        <v>10436</v>
      </c>
      <c r="B2173" s="153" t="s">
        <v>406</v>
      </c>
      <c r="C2173" s="357">
        <v>0</v>
      </c>
      <c r="D2173" s="357">
        <v>0</v>
      </c>
      <c r="E2173" s="357">
        <v>0</v>
      </c>
      <c r="F2173" s="357">
        <v>0</v>
      </c>
      <c r="G2173" s="153">
        <f t="shared" si="33"/>
        <v>17</v>
      </c>
    </row>
    <row r="2174" spans="1:7" hidden="1">
      <c r="A2174" s="346" t="s">
        <v>9002</v>
      </c>
      <c r="B2174" s="151" t="s">
        <v>8303</v>
      </c>
      <c r="C2174" s="347">
        <v>0</v>
      </c>
      <c r="D2174" s="347">
        <v>0</v>
      </c>
      <c r="E2174" s="347">
        <v>0</v>
      </c>
      <c r="F2174" s="347">
        <v>0</v>
      </c>
      <c r="G2174" s="151">
        <f t="shared" si="33"/>
        <v>13</v>
      </c>
    </row>
    <row r="2175" spans="1:7" hidden="1">
      <c r="A2175" s="356" t="s">
        <v>10437</v>
      </c>
      <c r="B2175" s="153" t="s">
        <v>406</v>
      </c>
      <c r="C2175" s="357">
        <v>0</v>
      </c>
      <c r="D2175" s="357">
        <v>0</v>
      </c>
      <c r="E2175" s="357">
        <v>0</v>
      </c>
      <c r="F2175" s="357">
        <v>0</v>
      </c>
      <c r="G2175" s="153">
        <f t="shared" si="33"/>
        <v>17</v>
      </c>
    </row>
    <row r="2176" spans="1:7" hidden="1">
      <c r="A2176" s="346" t="s">
        <v>9003</v>
      </c>
      <c r="B2176" s="151" t="s">
        <v>8307</v>
      </c>
      <c r="C2176" s="347">
        <v>0</v>
      </c>
      <c r="D2176" s="347">
        <v>0</v>
      </c>
      <c r="E2176" s="347">
        <v>0</v>
      </c>
      <c r="F2176" s="347">
        <v>0</v>
      </c>
      <c r="G2176" s="151">
        <f t="shared" si="33"/>
        <v>13</v>
      </c>
    </row>
    <row r="2177" spans="1:7" hidden="1">
      <c r="A2177" s="356" t="s">
        <v>10438</v>
      </c>
      <c r="B2177" s="153" t="s">
        <v>406</v>
      </c>
      <c r="C2177" s="357">
        <v>0</v>
      </c>
      <c r="D2177" s="357">
        <v>0</v>
      </c>
      <c r="E2177" s="357">
        <v>0</v>
      </c>
      <c r="F2177" s="357">
        <v>0</v>
      </c>
      <c r="G2177" s="153">
        <f t="shared" si="33"/>
        <v>17</v>
      </c>
    </row>
    <row r="2178" spans="1:7" ht="30" hidden="1">
      <c r="A2178" s="346" t="s">
        <v>7617</v>
      </c>
      <c r="B2178" s="151" t="s">
        <v>7618</v>
      </c>
      <c r="C2178" s="347">
        <v>0</v>
      </c>
      <c r="D2178" s="347">
        <v>0</v>
      </c>
      <c r="E2178" s="347">
        <v>0</v>
      </c>
      <c r="F2178" s="347">
        <v>0</v>
      </c>
      <c r="G2178" s="151">
        <f t="shared" si="33"/>
        <v>5</v>
      </c>
    </row>
    <row r="2179" spans="1:7" ht="30" hidden="1">
      <c r="A2179" s="346" t="s">
        <v>7619</v>
      </c>
      <c r="B2179" s="151" t="s">
        <v>408</v>
      </c>
      <c r="C2179" s="347">
        <v>0</v>
      </c>
      <c r="D2179" s="347">
        <v>0</v>
      </c>
      <c r="E2179" s="347">
        <v>0</v>
      </c>
      <c r="F2179" s="347">
        <v>0</v>
      </c>
      <c r="G2179" s="151">
        <f t="shared" si="33"/>
        <v>9</v>
      </c>
    </row>
    <row r="2180" spans="1:7" hidden="1">
      <c r="A2180" s="346" t="s">
        <v>8022</v>
      </c>
      <c r="B2180" s="151" t="s">
        <v>777</v>
      </c>
      <c r="C2180" s="347">
        <v>0</v>
      </c>
      <c r="D2180" s="347">
        <v>0</v>
      </c>
      <c r="E2180" s="347">
        <v>0</v>
      </c>
      <c r="F2180" s="347">
        <v>0</v>
      </c>
      <c r="G2180" s="151">
        <f t="shared" si="33"/>
        <v>13</v>
      </c>
    </row>
    <row r="2181" spans="1:7" ht="30" hidden="1">
      <c r="A2181" s="356" t="s">
        <v>5086</v>
      </c>
      <c r="B2181" s="153" t="s">
        <v>408</v>
      </c>
      <c r="C2181" s="357">
        <v>0</v>
      </c>
      <c r="D2181" s="357">
        <v>0</v>
      </c>
      <c r="E2181" s="357">
        <v>0</v>
      </c>
      <c r="F2181" s="357">
        <v>0</v>
      </c>
      <c r="G2181" s="153">
        <f t="shared" si="33"/>
        <v>17</v>
      </c>
    </row>
    <row r="2182" spans="1:7" hidden="1">
      <c r="A2182" s="346" t="s">
        <v>9004</v>
      </c>
      <c r="B2182" s="151" t="s">
        <v>8303</v>
      </c>
      <c r="C2182" s="347">
        <v>0</v>
      </c>
      <c r="D2182" s="347">
        <v>0</v>
      </c>
      <c r="E2182" s="347">
        <v>0</v>
      </c>
      <c r="F2182" s="347">
        <v>0</v>
      </c>
      <c r="G2182" s="151">
        <f t="shared" si="33"/>
        <v>13</v>
      </c>
    </row>
    <row r="2183" spans="1:7" ht="30" hidden="1">
      <c r="A2183" s="356" t="s">
        <v>10439</v>
      </c>
      <c r="B2183" s="153" t="s">
        <v>408</v>
      </c>
      <c r="C2183" s="357">
        <v>0</v>
      </c>
      <c r="D2183" s="357">
        <v>0</v>
      </c>
      <c r="E2183" s="357">
        <v>0</v>
      </c>
      <c r="F2183" s="357">
        <v>0</v>
      </c>
      <c r="G2183" s="153">
        <f t="shared" si="33"/>
        <v>17</v>
      </c>
    </row>
    <row r="2184" spans="1:7" hidden="1">
      <c r="A2184" s="346" t="s">
        <v>9005</v>
      </c>
      <c r="B2184" s="151" t="s">
        <v>3202</v>
      </c>
      <c r="C2184" s="347">
        <v>0</v>
      </c>
      <c r="D2184" s="347">
        <v>0</v>
      </c>
      <c r="E2184" s="347">
        <v>0</v>
      </c>
      <c r="F2184" s="347">
        <v>0</v>
      </c>
      <c r="G2184" s="151">
        <f t="shared" si="33"/>
        <v>13</v>
      </c>
    </row>
    <row r="2185" spans="1:7" ht="30" hidden="1">
      <c r="A2185" s="356" t="s">
        <v>10440</v>
      </c>
      <c r="B2185" s="153" t="s">
        <v>408</v>
      </c>
      <c r="C2185" s="357">
        <v>0</v>
      </c>
      <c r="D2185" s="357">
        <v>0</v>
      </c>
      <c r="E2185" s="357">
        <v>0</v>
      </c>
      <c r="F2185" s="357">
        <v>0</v>
      </c>
      <c r="G2185" s="153">
        <f t="shared" ref="G2185:G2219" si="34">LEN(A2185)</f>
        <v>17</v>
      </c>
    </row>
    <row r="2186" spans="1:7" hidden="1">
      <c r="A2186" s="346" t="s">
        <v>9006</v>
      </c>
      <c r="B2186" s="151" t="s">
        <v>8303</v>
      </c>
      <c r="C2186" s="347">
        <v>0</v>
      </c>
      <c r="D2186" s="347">
        <v>0</v>
      </c>
      <c r="E2186" s="347">
        <v>0</v>
      </c>
      <c r="F2186" s="347">
        <v>0</v>
      </c>
      <c r="G2186" s="151">
        <f t="shared" si="34"/>
        <v>13</v>
      </c>
    </row>
    <row r="2187" spans="1:7" ht="30" hidden="1">
      <c r="A2187" s="356" t="s">
        <v>10441</v>
      </c>
      <c r="B2187" s="153" t="s">
        <v>408</v>
      </c>
      <c r="C2187" s="357">
        <v>0</v>
      </c>
      <c r="D2187" s="357">
        <v>0</v>
      </c>
      <c r="E2187" s="357">
        <v>0</v>
      </c>
      <c r="F2187" s="357">
        <v>0</v>
      </c>
      <c r="G2187" s="153">
        <f t="shared" si="34"/>
        <v>17</v>
      </c>
    </row>
    <row r="2188" spans="1:7" hidden="1">
      <c r="A2188" s="346" t="s">
        <v>9007</v>
      </c>
      <c r="B2188" s="151" t="s">
        <v>8307</v>
      </c>
      <c r="C2188" s="347">
        <v>0</v>
      </c>
      <c r="D2188" s="347">
        <v>0</v>
      </c>
      <c r="E2188" s="347">
        <v>0</v>
      </c>
      <c r="F2188" s="347">
        <v>0</v>
      </c>
      <c r="G2188" s="151">
        <f t="shared" si="34"/>
        <v>13</v>
      </c>
    </row>
    <row r="2189" spans="1:7" ht="30" hidden="1">
      <c r="A2189" s="356" t="s">
        <v>10442</v>
      </c>
      <c r="B2189" s="153" t="s">
        <v>408</v>
      </c>
      <c r="C2189" s="357">
        <v>0</v>
      </c>
      <c r="D2189" s="357">
        <v>0</v>
      </c>
      <c r="E2189" s="357">
        <v>0</v>
      </c>
      <c r="F2189" s="357">
        <v>0</v>
      </c>
      <c r="G2189" s="153">
        <f t="shared" si="34"/>
        <v>17</v>
      </c>
    </row>
    <row r="2190" spans="1:7" ht="30" hidden="1">
      <c r="A2190" s="346" t="s">
        <v>7620</v>
      </c>
      <c r="B2190" s="151" t="s">
        <v>409</v>
      </c>
      <c r="C2190" s="347">
        <v>0</v>
      </c>
      <c r="D2190" s="347">
        <v>0</v>
      </c>
      <c r="E2190" s="347">
        <v>0</v>
      </c>
      <c r="F2190" s="347">
        <v>0</v>
      </c>
      <c r="G2190" s="151">
        <f t="shared" si="34"/>
        <v>9</v>
      </c>
    </row>
    <row r="2191" spans="1:7" hidden="1">
      <c r="A2191" s="346" t="s">
        <v>8023</v>
      </c>
      <c r="B2191" s="151" t="s">
        <v>777</v>
      </c>
      <c r="C2191" s="347">
        <v>0</v>
      </c>
      <c r="D2191" s="347">
        <v>0</v>
      </c>
      <c r="E2191" s="347">
        <v>0</v>
      </c>
      <c r="F2191" s="347">
        <v>0</v>
      </c>
      <c r="G2191" s="151">
        <f t="shared" si="34"/>
        <v>13</v>
      </c>
    </row>
    <row r="2192" spans="1:7" ht="30" hidden="1">
      <c r="A2192" s="356" t="s">
        <v>5094</v>
      </c>
      <c r="B2192" s="153" t="s">
        <v>409</v>
      </c>
      <c r="C2192" s="357">
        <v>0</v>
      </c>
      <c r="D2192" s="357">
        <v>0</v>
      </c>
      <c r="E2192" s="357">
        <v>0</v>
      </c>
      <c r="F2192" s="357">
        <v>0</v>
      </c>
      <c r="G2192" s="153">
        <f t="shared" si="34"/>
        <v>17</v>
      </c>
    </row>
    <row r="2193" spans="1:7" hidden="1">
      <c r="A2193" s="346" t="s">
        <v>9008</v>
      </c>
      <c r="B2193" s="151" t="s">
        <v>8303</v>
      </c>
      <c r="C2193" s="347">
        <v>0</v>
      </c>
      <c r="D2193" s="347">
        <v>0</v>
      </c>
      <c r="E2193" s="347">
        <v>0</v>
      </c>
      <c r="F2193" s="347">
        <v>0</v>
      </c>
      <c r="G2193" s="151">
        <f t="shared" si="34"/>
        <v>13</v>
      </c>
    </row>
    <row r="2194" spans="1:7" ht="30" hidden="1">
      <c r="A2194" s="356" t="s">
        <v>10443</v>
      </c>
      <c r="B2194" s="153" t="s">
        <v>409</v>
      </c>
      <c r="C2194" s="357">
        <v>0</v>
      </c>
      <c r="D2194" s="357">
        <v>0</v>
      </c>
      <c r="E2194" s="357">
        <v>0</v>
      </c>
      <c r="F2194" s="357">
        <v>0</v>
      </c>
      <c r="G2194" s="153">
        <f t="shared" si="34"/>
        <v>17</v>
      </c>
    </row>
    <row r="2195" spans="1:7" hidden="1">
      <c r="A2195" s="346" t="s">
        <v>9009</v>
      </c>
      <c r="B2195" s="151" t="s">
        <v>3202</v>
      </c>
      <c r="C2195" s="347">
        <v>0</v>
      </c>
      <c r="D2195" s="347">
        <v>0</v>
      </c>
      <c r="E2195" s="347">
        <v>0</v>
      </c>
      <c r="F2195" s="347">
        <v>0</v>
      </c>
      <c r="G2195" s="151">
        <f t="shared" si="34"/>
        <v>13</v>
      </c>
    </row>
    <row r="2196" spans="1:7" ht="30" hidden="1">
      <c r="A2196" s="356" t="s">
        <v>10444</v>
      </c>
      <c r="B2196" s="153" t="s">
        <v>409</v>
      </c>
      <c r="C2196" s="357">
        <v>0</v>
      </c>
      <c r="D2196" s="357">
        <v>0</v>
      </c>
      <c r="E2196" s="357">
        <v>0</v>
      </c>
      <c r="F2196" s="357">
        <v>0</v>
      </c>
      <c r="G2196" s="153">
        <f t="shared" si="34"/>
        <v>17</v>
      </c>
    </row>
    <row r="2197" spans="1:7" hidden="1">
      <c r="A2197" s="346" t="s">
        <v>9010</v>
      </c>
      <c r="B2197" s="151" t="s">
        <v>8303</v>
      </c>
      <c r="C2197" s="347">
        <v>0</v>
      </c>
      <c r="D2197" s="347">
        <v>0</v>
      </c>
      <c r="E2197" s="347">
        <v>0</v>
      </c>
      <c r="F2197" s="347">
        <v>0</v>
      </c>
      <c r="G2197" s="151">
        <f t="shared" si="34"/>
        <v>13</v>
      </c>
    </row>
    <row r="2198" spans="1:7" ht="30" hidden="1">
      <c r="A2198" s="356" t="s">
        <v>10445</v>
      </c>
      <c r="B2198" s="153" t="s">
        <v>409</v>
      </c>
      <c r="C2198" s="357">
        <v>0</v>
      </c>
      <c r="D2198" s="357">
        <v>0</v>
      </c>
      <c r="E2198" s="357">
        <v>0</v>
      </c>
      <c r="F2198" s="357">
        <v>0</v>
      </c>
      <c r="G2198" s="153">
        <f t="shared" si="34"/>
        <v>17</v>
      </c>
    </row>
    <row r="2199" spans="1:7" hidden="1">
      <c r="A2199" s="346" t="s">
        <v>9011</v>
      </c>
      <c r="B2199" s="151" t="s">
        <v>8307</v>
      </c>
      <c r="C2199" s="347">
        <v>0</v>
      </c>
      <c r="D2199" s="347">
        <v>0</v>
      </c>
      <c r="E2199" s="347">
        <v>0</v>
      </c>
      <c r="F2199" s="347">
        <v>0</v>
      </c>
      <c r="G2199" s="151">
        <f t="shared" si="34"/>
        <v>13</v>
      </c>
    </row>
    <row r="2200" spans="1:7" ht="30" hidden="1">
      <c r="A2200" s="356" t="s">
        <v>10446</v>
      </c>
      <c r="B2200" s="153" t="s">
        <v>409</v>
      </c>
      <c r="C2200" s="357">
        <v>0</v>
      </c>
      <c r="D2200" s="357">
        <v>0</v>
      </c>
      <c r="E2200" s="357">
        <v>0</v>
      </c>
      <c r="F2200" s="357">
        <v>0</v>
      </c>
      <c r="G2200" s="153">
        <f t="shared" si="34"/>
        <v>17</v>
      </c>
    </row>
    <row r="2201" spans="1:7" hidden="1">
      <c r="A2201" s="346" t="s">
        <v>7621</v>
      </c>
      <c r="B2201" s="151" t="s">
        <v>410</v>
      </c>
      <c r="C2201" s="347">
        <v>0</v>
      </c>
      <c r="D2201" s="347">
        <v>0</v>
      </c>
      <c r="E2201" s="347">
        <v>0</v>
      </c>
      <c r="F2201" s="347">
        <v>0</v>
      </c>
      <c r="G2201" s="151">
        <f t="shared" si="34"/>
        <v>9</v>
      </c>
    </row>
    <row r="2202" spans="1:7" hidden="1">
      <c r="A2202" s="346" t="s">
        <v>8024</v>
      </c>
      <c r="B2202" s="151" t="s">
        <v>777</v>
      </c>
      <c r="C2202" s="347">
        <v>0</v>
      </c>
      <c r="D2202" s="347">
        <v>0</v>
      </c>
      <c r="E2202" s="347">
        <v>0</v>
      </c>
      <c r="F2202" s="347">
        <v>0</v>
      </c>
      <c r="G2202" s="151">
        <f t="shared" si="34"/>
        <v>13</v>
      </c>
    </row>
    <row r="2203" spans="1:7" hidden="1">
      <c r="A2203" s="356" t="s">
        <v>5102</v>
      </c>
      <c r="B2203" s="153" t="s">
        <v>410</v>
      </c>
      <c r="C2203" s="357">
        <v>0</v>
      </c>
      <c r="D2203" s="357">
        <v>0</v>
      </c>
      <c r="E2203" s="357">
        <v>0</v>
      </c>
      <c r="F2203" s="357">
        <v>0</v>
      </c>
      <c r="G2203" s="153">
        <f t="shared" si="34"/>
        <v>17</v>
      </c>
    </row>
    <row r="2204" spans="1:7" hidden="1">
      <c r="A2204" s="346" t="s">
        <v>9012</v>
      </c>
      <c r="B2204" s="151" t="s">
        <v>8303</v>
      </c>
      <c r="C2204" s="347">
        <v>0</v>
      </c>
      <c r="D2204" s="347">
        <v>0</v>
      </c>
      <c r="E2204" s="347">
        <v>0</v>
      </c>
      <c r="F2204" s="347">
        <v>0</v>
      </c>
      <c r="G2204" s="151">
        <f t="shared" si="34"/>
        <v>13</v>
      </c>
    </row>
    <row r="2205" spans="1:7" hidden="1">
      <c r="A2205" s="356" t="s">
        <v>10447</v>
      </c>
      <c r="B2205" s="153" t="s">
        <v>410</v>
      </c>
      <c r="C2205" s="357">
        <v>0</v>
      </c>
      <c r="D2205" s="357">
        <v>0</v>
      </c>
      <c r="E2205" s="357">
        <v>0</v>
      </c>
      <c r="F2205" s="357">
        <v>0</v>
      </c>
      <c r="G2205" s="153">
        <f t="shared" si="34"/>
        <v>17</v>
      </c>
    </row>
    <row r="2206" spans="1:7" hidden="1">
      <c r="A2206" s="346" t="s">
        <v>9013</v>
      </c>
      <c r="B2206" s="151" t="s">
        <v>3202</v>
      </c>
      <c r="C2206" s="347">
        <v>0</v>
      </c>
      <c r="D2206" s="347">
        <v>0</v>
      </c>
      <c r="E2206" s="347">
        <v>0</v>
      </c>
      <c r="F2206" s="347">
        <v>0</v>
      </c>
      <c r="G2206" s="151">
        <f t="shared" si="34"/>
        <v>13</v>
      </c>
    </row>
    <row r="2207" spans="1:7" hidden="1">
      <c r="A2207" s="356" t="s">
        <v>10448</v>
      </c>
      <c r="B2207" s="153" t="s">
        <v>410</v>
      </c>
      <c r="C2207" s="357">
        <v>0</v>
      </c>
      <c r="D2207" s="357">
        <v>0</v>
      </c>
      <c r="E2207" s="357">
        <v>0</v>
      </c>
      <c r="F2207" s="357">
        <v>0</v>
      </c>
      <c r="G2207" s="153">
        <f t="shared" si="34"/>
        <v>17</v>
      </c>
    </row>
    <row r="2208" spans="1:7" hidden="1">
      <c r="A2208" s="346" t="s">
        <v>9014</v>
      </c>
      <c r="B2208" s="151" t="s">
        <v>8303</v>
      </c>
      <c r="C2208" s="347">
        <v>0</v>
      </c>
      <c r="D2208" s="347">
        <v>0</v>
      </c>
      <c r="E2208" s="347">
        <v>0</v>
      </c>
      <c r="F2208" s="347">
        <v>0</v>
      </c>
      <c r="G2208" s="151">
        <f t="shared" si="34"/>
        <v>13</v>
      </c>
    </row>
    <row r="2209" spans="1:7" hidden="1">
      <c r="A2209" s="356" t="s">
        <v>10449</v>
      </c>
      <c r="B2209" s="153" t="s">
        <v>410</v>
      </c>
      <c r="C2209" s="357">
        <v>0</v>
      </c>
      <c r="D2209" s="357">
        <v>0</v>
      </c>
      <c r="E2209" s="357">
        <v>0</v>
      </c>
      <c r="F2209" s="357">
        <v>0</v>
      </c>
      <c r="G2209" s="153">
        <f t="shared" si="34"/>
        <v>17</v>
      </c>
    </row>
    <row r="2210" spans="1:7" hidden="1">
      <c r="A2210" s="346" t="s">
        <v>9015</v>
      </c>
      <c r="B2210" s="151" t="s">
        <v>8307</v>
      </c>
      <c r="C2210" s="347">
        <v>0</v>
      </c>
      <c r="D2210" s="347">
        <v>0</v>
      </c>
      <c r="E2210" s="347">
        <v>0</v>
      </c>
      <c r="F2210" s="347">
        <v>0</v>
      </c>
      <c r="G2210" s="151">
        <f t="shared" si="34"/>
        <v>13</v>
      </c>
    </row>
    <row r="2211" spans="1:7" hidden="1">
      <c r="A2211" s="356" t="s">
        <v>10450</v>
      </c>
      <c r="B2211" s="153" t="s">
        <v>410</v>
      </c>
      <c r="C2211" s="357">
        <v>0</v>
      </c>
      <c r="D2211" s="357">
        <v>0</v>
      </c>
      <c r="E2211" s="357">
        <v>0</v>
      </c>
      <c r="F2211" s="357">
        <v>0</v>
      </c>
      <c r="G2211" s="153">
        <f t="shared" si="34"/>
        <v>17</v>
      </c>
    </row>
    <row r="2212" spans="1:7" ht="45" hidden="1">
      <c r="A2212" s="346" t="s">
        <v>7622</v>
      </c>
      <c r="B2212" s="151" t="s">
        <v>9016</v>
      </c>
      <c r="C2212" s="347">
        <v>0</v>
      </c>
      <c r="D2212" s="347">
        <v>0</v>
      </c>
      <c r="E2212" s="347">
        <v>0</v>
      </c>
      <c r="F2212" s="347">
        <v>0</v>
      </c>
      <c r="G2212" s="151">
        <f t="shared" si="34"/>
        <v>9</v>
      </c>
    </row>
    <row r="2213" spans="1:7" hidden="1">
      <c r="A2213" s="346" t="s">
        <v>8025</v>
      </c>
      <c r="B2213" s="151" t="s">
        <v>777</v>
      </c>
      <c r="C2213" s="347">
        <v>0</v>
      </c>
      <c r="D2213" s="347">
        <v>0</v>
      </c>
      <c r="E2213" s="347">
        <v>0</v>
      </c>
      <c r="F2213" s="347">
        <v>0</v>
      </c>
      <c r="G2213" s="151">
        <f t="shared" si="34"/>
        <v>13</v>
      </c>
    </row>
    <row r="2214" spans="1:7" ht="45" hidden="1">
      <c r="A2214" s="356" t="s">
        <v>5110</v>
      </c>
      <c r="B2214" s="153" t="s">
        <v>9016</v>
      </c>
      <c r="C2214" s="357">
        <v>0</v>
      </c>
      <c r="D2214" s="357">
        <v>0</v>
      </c>
      <c r="E2214" s="357">
        <v>0</v>
      </c>
      <c r="F2214" s="357">
        <v>0</v>
      </c>
      <c r="G2214" s="153">
        <f t="shared" si="34"/>
        <v>17</v>
      </c>
    </row>
    <row r="2215" spans="1:7" hidden="1">
      <c r="A2215" s="346" t="s">
        <v>9017</v>
      </c>
      <c r="B2215" s="151" t="s">
        <v>8303</v>
      </c>
      <c r="C2215" s="347">
        <v>0</v>
      </c>
      <c r="D2215" s="347">
        <v>0</v>
      </c>
      <c r="E2215" s="347">
        <v>0</v>
      </c>
      <c r="F2215" s="347">
        <v>0</v>
      </c>
      <c r="G2215" s="151">
        <f t="shared" si="34"/>
        <v>13</v>
      </c>
    </row>
    <row r="2216" spans="1:7" ht="45" hidden="1">
      <c r="A2216" s="356" t="s">
        <v>10451</v>
      </c>
      <c r="B2216" s="153" t="s">
        <v>9016</v>
      </c>
      <c r="C2216" s="357">
        <v>0</v>
      </c>
      <c r="D2216" s="357">
        <v>0</v>
      </c>
      <c r="E2216" s="357">
        <v>0</v>
      </c>
      <c r="F2216" s="357">
        <v>0</v>
      </c>
      <c r="G2216" s="153">
        <f t="shared" si="34"/>
        <v>17</v>
      </c>
    </row>
    <row r="2217" spans="1:7" hidden="1">
      <c r="A2217" s="346" t="s">
        <v>9018</v>
      </c>
      <c r="B2217" s="151" t="s">
        <v>3202</v>
      </c>
      <c r="C2217" s="347">
        <v>0</v>
      </c>
      <c r="D2217" s="347">
        <v>0</v>
      </c>
      <c r="E2217" s="347">
        <v>0</v>
      </c>
      <c r="F2217" s="347">
        <v>0</v>
      </c>
      <c r="G2217" s="151">
        <f t="shared" si="34"/>
        <v>13</v>
      </c>
    </row>
    <row r="2218" spans="1:7" ht="45" hidden="1">
      <c r="A2218" s="356" t="s">
        <v>10452</v>
      </c>
      <c r="B2218" s="153" t="s">
        <v>9016</v>
      </c>
      <c r="C2218" s="357">
        <v>0</v>
      </c>
      <c r="D2218" s="357">
        <v>0</v>
      </c>
      <c r="E2218" s="357">
        <v>0</v>
      </c>
      <c r="F2218" s="357">
        <v>0</v>
      </c>
      <c r="G2218" s="153">
        <f t="shared" si="34"/>
        <v>17</v>
      </c>
    </row>
    <row r="2219" spans="1:7" hidden="1">
      <c r="A2219" s="346" t="s">
        <v>9019</v>
      </c>
      <c r="B2219" s="151" t="s">
        <v>8303</v>
      </c>
      <c r="C2219" s="347">
        <v>0</v>
      </c>
      <c r="D2219" s="347">
        <v>0</v>
      </c>
      <c r="E2219" s="347">
        <v>0</v>
      </c>
      <c r="F2219" s="347">
        <v>0</v>
      </c>
      <c r="G2219" s="151">
        <f t="shared" si="34"/>
        <v>13</v>
      </c>
    </row>
    <row r="2220" spans="1:7" ht="45" hidden="1">
      <c r="A2220" s="346" t="s">
        <v>10453</v>
      </c>
      <c r="B2220" s="151" t="s">
        <v>9016</v>
      </c>
      <c r="C2220" s="347">
        <v>0</v>
      </c>
      <c r="D2220" s="347">
        <v>0</v>
      </c>
      <c r="E2220" s="347">
        <v>0</v>
      </c>
      <c r="F2220" s="347">
        <v>0</v>
      </c>
      <c r="G2220" s="151"/>
    </row>
    <row r="2221" spans="1:7" hidden="1">
      <c r="A2221" s="346" t="s">
        <v>9020</v>
      </c>
      <c r="B2221" s="151" t="s">
        <v>8307</v>
      </c>
      <c r="C2221" s="347">
        <v>0</v>
      </c>
      <c r="D2221" s="347">
        <v>0</v>
      </c>
      <c r="E2221" s="347">
        <v>0</v>
      </c>
      <c r="F2221" s="347">
        <v>0</v>
      </c>
      <c r="G2221" s="151"/>
    </row>
    <row r="2222" spans="1:7" ht="45" hidden="1">
      <c r="A2222" s="346" t="s">
        <v>10454</v>
      </c>
      <c r="B2222" s="151" t="s">
        <v>9016</v>
      </c>
      <c r="C2222" s="347">
        <v>0</v>
      </c>
      <c r="D2222" s="347">
        <v>0</v>
      </c>
      <c r="E2222" s="347">
        <v>0</v>
      </c>
      <c r="F2222" s="347">
        <v>0</v>
      </c>
      <c r="G2222" s="151"/>
    </row>
    <row r="2223" spans="1:7" ht="45" hidden="1">
      <c r="A2223" s="346" t="s">
        <v>7623</v>
      </c>
      <c r="B2223" s="151" t="s">
        <v>3434</v>
      </c>
      <c r="C2223" s="347">
        <v>0</v>
      </c>
      <c r="D2223" s="347">
        <v>0</v>
      </c>
      <c r="E2223" s="347">
        <v>0</v>
      </c>
      <c r="F2223" s="347">
        <v>0</v>
      </c>
      <c r="G2223" s="151"/>
    </row>
    <row r="2224" spans="1:7" hidden="1">
      <c r="A2224" s="346" t="s">
        <v>8026</v>
      </c>
      <c r="B2224" s="151" t="s">
        <v>777</v>
      </c>
      <c r="C2224" s="347">
        <v>0</v>
      </c>
      <c r="D2224" s="347">
        <v>0</v>
      </c>
      <c r="E2224" s="347">
        <v>0</v>
      </c>
      <c r="F2224" s="347">
        <v>0</v>
      </c>
      <c r="G2224" s="151"/>
    </row>
    <row r="2225" spans="1:7" ht="45" hidden="1">
      <c r="A2225" s="346" t="s">
        <v>5118</v>
      </c>
      <c r="B2225" s="151" t="s">
        <v>3434</v>
      </c>
      <c r="C2225" s="347">
        <v>0</v>
      </c>
      <c r="D2225" s="347">
        <v>0</v>
      </c>
      <c r="E2225" s="347">
        <v>0</v>
      </c>
      <c r="F2225" s="347">
        <v>0</v>
      </c>
      <c r="G2225" s="151"/>
    </row>
    <row r="2226" spans="1:7" hidden="1">
      <c r="A2226" s="346" t="s">
        <v>9021</v>
      </c>
      <c r="B2226" s="151" t="s">
        <v>8303</v>
      </c>
      <c r="C2226" s="347">
        <v>0</v>
      </c>
      <c r="D2226" s="347">
        <v>0</v>
      </c>
      <c r="E2226" s="347">
        <v>0</v>
      </c>
      <c r="F2226" s="347">
        <v>0</v>
      </c>
      <c r="G2226" s="151"/>
    </row>
    <row r="2227" spans="1:7" ht="45" hidden="1">
      <c r="A2227" s="346" t="s">
        <v>10455</v>
      </c>
      <c r="B2227" s="151" t="s">
        <v>3434</v>
      </c>
      <c r="C2227" s="347">
        <v>0</v>
      </c>
      <c r="D2227" s="347">
        <v>0</v>
      </c>
      <c r="E2227" s="347">
        <v>0</v>
      </c>
      <c r="F2227" s="347">
        <v>0</v>
      </c>
      <c r="G2227" s="151"/>
    </row>
    <row r="2228" spans="1:7" hidden="1">
      <c r="A2228" s="346" t="s">
        <v>9022</v>
      </c>
      <c r="B2228" s="151" t="s">
        <v>3202</v>
      </c>
      <c r="C2228" s="347">
        <v>0</v>
      </c>
      <c r="D2228" s="347">
        <v>0</v>
      </c>
      <c r="E2228" s="347">
        <v>0</v>
      </c>
      <c r="F2228" s="347">
        <v>0</v>
      </c>
      <c r="G2228" s="151"/>
    </row>
    <row r="2229" spans="1:7" ht="45" hidden="1">
      <c r="A2229" s="346" t="s">
        <v>10456</v>
      </c>
      <c r="B2229" s="151" t="s">
        <v>3434</v>
      </c>
      <c r="C2229" s="347">
        <v>0</v>
      </c>
      <c r="D2229" s="347">
        <v>0</v>
      </c>
      <c r="E2229" s="347">
        <v>0</v>
      </c>
      <c r="F2229" s="347">
        <v>0</v>
      </c>
      <c r="G2229" s="151"/>
    </row>
    <row r="2230" spans="1:7" hidden="1">
      <c r="A2230" s="346" t="s">
        <v>9023</v>
      </c>
      <c r="B2230" s="151" t="s">
        <v>8303</v>
      </c>
      <c r="C2230" s="347">
        <v>0</v>
      </c>
      <c r="D2230" s="347">
        <v>0</v>
      </c>
      <c r="E2230" s="347">
        <v>0</v>
      </c>
      <c r="F2230" s="347">
        <v>0</v>
      </c>
      <c r="G2230" s="151"/>
    </row>
    <row r="2231" spans="1:7" ht="45" hidden="1">
      <c r="A2231" s="346" t="s">
        <v>10457</v>
      </c>
      <c r="B2231" s="151" t="s">
        <v>3434</v>
      </c>
      <c r="C2231" s="347">
        <v>0</v>
      </c>
      <c r="D2231" s="347">
        <v>0</v>
      </c>
      <c r="E2231" s="347">
        <v>0</v>
      </c>
      <c r="F2231" s="347">
        <v>0</v>
      </c>
      <c r="G2231" s="151"/>
    </row>
    <row r="2232" spans="1:7" hidden="1">
      <c r="A2232" s="346" t="s">
        <v>9024</v>
      </c>
      <c r="B2232" s="151" t="s">
        <v>8307</v>
      </c>
      <c r="C2232" s="347">
        <v>0</v>
      </c>
      <c r="D2232" s="347">
        <v>0</v>
      </c>
      <c r="E2232" s="347">
        <v>0</v>
      </c>
      <c r="F2232" s="347">
        <v>0</v>
      </c>
      <c r="G2232" s="151"/>
    </row>
    <row r="2233" spans="1:7" ht="45" hidden="1">
      <c r="A2233" s="346" t="s">
        <v>10458</v>
      </c>
      <c r="B2233" s="151" t="s">
        <v>3434</v>
      </c>
      <c r="C2233" s="347">
        <v>0</v>
      </c>
      <c r="D2233" s="347">
        <v>0</v>
      </c>
      <c r="E2233" s="347">
        <v>0</v>
      </c>
      <c r="F2233" s="347">
        <v>0</v>
      </c>
      <c r="G2233" s="151"/>
    </row>
    <row r="2234" spans="1:7" ht="30" hidden="1">
      <c r="A2234" s="346" t="s">
        <v>7624</v>
      </c>
      <c r="B2234" s="151" t="s">
        <v>3435</v>
      </c>
      <c r="C2234" s="347">
        <v>0</v>
      </c>
      <c r="D2234" s="347">
        <v>0</v>
      </c>
      <c r="E2234" s="347">
        <v>0</v>
      </c>
      <c r="F2234" s="347">
        <v>0</v>
      </c>
      <c r="G2234" s="151"/>
    </row>
    <row r="2235" spans="1:7" hidden="1">
      <c r="A2235" s="346" t="s">
        <v>8027</v>
      </c>
      <c r="B2235" s="151" t="s">
        <v>777</v>
      </c>
      <c r="C2235" s="347">
        <v>0</v>
      </c>
      <c r="D2235" s="347">
        <v>0</v>
      </c>
      <c r="E2235" s="347">
        <v>0</v>
      </c>
      <c r="F2235" s="347">
        <v>0</v>
      </c>
      <c r="G2235" s="151"/>
    </row>
    <row r="2236" spans="1:7" ht="30" hidden="1">
      <c r="A2236" s="346" t="s">
        <v>5126</v>
      </c>
      <c r="B2236" s="151" t="s">
        <v>3435</v>
      </c>
      <c r="C2236" s="347">
        <v>0</v>
      </c>
      <c r="D2236" s="347">
        <v>0</v>
      </c>
      <c r="E2236" s="347">
        <v>0</v>
      </c>
      <c r="F2236" s="347">
        <v>0</v>
      </c>
      <c r="G2236" s="151"/>
    </row>
    <row r="2237" spans="1:7" hidden="1">
      <c r="A2237" s="346" t="s">
        <v>9025</v>
      </c>
      <c r="B2237" s="151" t="s">
        <v>8303</v>
      </c>
      <c r="C2237" s="347">
        <v>0</v>
      </c>
      <c r="D2237" s="347">
        <v>0</v>
      </c>
      <c r="E2237" s="347">
        <v>0</v>
      </c>
      <c r="F2237" s="347">
        <v>0</v>
      </c>
      <c r="G2237" s="151"/>
    </row>
    <row r="2238" spans="1:7" ht="30" hidden="1">
      <c r="A2238" s="346" t="s">
        <v>10459</v>
      </c>
      <c r="B2238" s="151" t="s">
        <v>3435</v>
      </c>
      <c r="C2238" s="347">
        <v>0</v>
      </c>
      <c r="D2238" s="347">
        <v>0</v>
      </c>
      <c r="E2238" s="347">
        <v>0</v>
      </c>
      <c r="F2238" s="347">
        <v>0</v>
      </c>
      <c r="G2238" s="151"/>
    </row>
    <row r="2239" spans="1:7" hidden="1">
      <c r="A2239" s="346" t="s">
        <v>9026</v>
      </c>
      <c r="B2239" s="151" t="s">
        <v>3202</v>
      </c>
      <c r="C2239" s="347">
        <v>0</v>
      </c>
      <c r="D2239" s="347">
        <v>0</v>
      </c>
      <c r="E2239" s="347">
        <v>0</v>
      </c>
      <c r="F2239" s="347">
        <v>0</v>
      </c>
      <c r="G2239" s="151"/>
    </row>
    <row r="2240" spans="1:7" ht="30" hidden="1">
      <c r="A2240" s="346" t="s">
        <v>10460</v>
      </c>
      <c r="B2240" s="151" t="s">
        <v>3435</v>
      </c>
      <c r="C2240" s="347">
        <v>0</v>
      </c>
      <c r="D2240" s="347">
        <v>0</v>
      </c>
      <c r="E2240" s="347">
        <v>0</v>
      </c>
      <c r="F2240" s="347">
        <v>0</v>
      </c>
      <c r="G2240" s="151"/>
    </row>
    <row r="2241" spans="1:7" hidden="1">
      <c r="A2241" s="346" t="s">
        <v>9027</v>
      </c>
      <c r="B2241" s="151" t="s">
        <v>8303</v>
      </c>
      <c r="C2241" s="347">
        <v>0</v>
      </c>
      <c r="D2241" s="347">
        <v>0</v>
      </c>
      <c r="E2241" s="347">
        <v>0</v>
      </c>
      <c r="F2241" s="347">
        <v>0</v>
      </c>
      <c r="G2241" s="151"/>
    </row>
    <row r="2242" spans="1:7" ht="30" hidden="1">
      <c r="A2242" s="346" t="s">
        <v>10461</v>
      </c>
      <c r="B2242" s="151" t="s">
        <v>3435</v>
      </c>
      <c r="C2242" s="347">
        <v>0</v>
      </c>
      <c r="D2242" s="347">
        <v>0</v>
      </c>
      <c r="E2242" s="347">
        <v>0</v>
      </c>
      <c r="F2242" s="347">
        <v>0</v>
      </c>
      <c r="G2242" s="151"/>
    </row>
    <row r="2243" spans="1:7" hidden="1">
      <c r="A2243" s="346" t="s">
        <v>9028</v>
      </c>
      <c r="B2243" s="151" t="s">
        <v>8307</v>
      </c>
      <c r="C2243" s="347">
        <v>0</v>
      </c>
      <c r="D2243" s="347">
        <v>0</v>
      </c>
      <c r="E2243" s="347">
        <v>0</v>
      </c>
      <c r="F2243" s="347">
        <v>0</v>
      </c>
      <c r="G2243" s="151"/>
    </row>
    <row r="2244" spans="1:7" ht="30" hidden="1">
      <c r="A2244" s="346" t="s">
        <v>10462</v>
      </c>
      <c r="B2244" s="151" t="s">
        <v>3435</v>
      </c>
      <c r="C2244" s="347">
        <v>0</v>
      </c>
      <c r="D2244" s="347">
        <v>0</v>
      </c>
      <c r="E2244" s="347">
        <v>0</v>
      </c>
      <c r="F2244" s="347">
        <v>0</v>
      </c>
      <c r="G2244" s="151"/>
    </row>
    <row r="2245" spans="1:7" hidden="1">
      <c r="A2245" s="346" t="s">
        <v>7625</v>
      </c>
      <c r="B2245" s="151" t="s">
        <v>3436</v>
      </c>
      <c r="C2245" s="347">
        <v>0</v>
      </c>
      <c r="D2245" s="347">
        <v>0</v>
      </c>
      <c r="E2245" s="347">
        <v>0</v>
      </c>
      <c r="F2245" s="347">
        <v>0</v>
      </c>
      <c r="G2245" s="151"/>
    </row>
    <row r="2246" spans="1:7" hidden="1">
      <c r="A2246" s="346" t="s">
        <v>8028</v>
      </c>
      <c r="B2246" s="151" t="s">
        <v>777</v>
      </c>
      <c r="C2246" s="347">
        <v>0</v>
      </c>
      <c r="D2246" s="347">
        <v>0</v>
      </c>
      <c r="E2246" s="347">
        <v>0</v>
      </c>
      <c r="F2246" s="347">
        <v>0</v>
      </c>
      <c r="G2246" s="151"/>
    </row>
    <row r="2247" spans="1:7" hidden="1">
      <c r="A2247" s="346" t="s">
        <v>5134</v>
      </c>
      <c r="B2247" s="151" t="s">
        <v>3436</v>
      </c>
      <c r="C2247" s="347">
        <v>0</v>
      </c>
      <c r="D2247" s="347">
        <v>0</v>
      </c>
      <c r="E2247" s="347">
        <v>0</v>
      </c>
      <c r="F2247" s="347">
        <v>0</v>
      </c>
      <c r="G2247" s="151"/>
    </row>
    <row r="2248" spans="1:7" hidden="1">
      <c r="A2248" s="346" t="s">
        <v>9029</v>
      </c>
      <c r="B2248" s="151" t="s">
        <v>8303</v>
      </c>
      <c r="C2248" s="347">
        <v>0</v>
      </c>
      <c r="D2248" s="347">
        <v>0</v>
      </c>
      <c r="E2248" s="347">
        <v>0</v>
      </c>
      <c r="F2248" s="347">
        <v>0</v>
      </c>
      <c r="G2248" s="151"/>
    </row>
    <row r="2249" spans="1:7" hidden="1">
      <c r="A2249" s="346" t="s">
        <v>10463</v>
      </c>
      <c r="B2249" s="151" t="s">
        <v>3436</v>
      </c>
      <c r="C2249" s="347">
        <v>0</v>
      </c>
      <c r="D2249" s="347">
        <v>0</v>
      </c>
      <c r="E2249" s="347">
        <v>0</v>
      </c>
      <c r="F2249" s="347">
        <v>0</v>
      </c>
      <c r="G2249" s="151"/>
    </row>
    <row r="2250" spans="1:7" hidden="1">
      <c r="A2250" s="346" t="s">
        <v>9030</v>
      </c>
      <c r="B2250" s="151" t="s">
        <v>3202</v>
      </c>
      <c r="C2250" s="347">
        <v>0</v>
      </c>
      <c r="D2250" s="347">
        <v>0</v>
      </c>
      <c r="E2250" s="347">
        <v>0</v>
      </c>
      <c r="F2250" s="347">
        <v>0</v>
      </c>
      <c r="G2250" s="151"/>
    </row>
    <row r="2251" spans="1:7" hidden="1">
      <c r="A2251" s="346" t="s">
        <v>10464</v>
      </c>
      <c r="B2251" s="151" t="s">
        <v>3436</v>
      </c>
      <c r="C2251" s="347">
        <v>0</v>
      </c>
      <c r="D2251" s="347">
        <v>0</v>
      </c>
      <c r="E2251" s="347">
        <v>0</v>
      </c>
      <c r="F2251" s="347">
        <v>0</v>
      </c>
      <c r="G2251" s="151"/>
    </row>
    <row r="2252" spans="1:7" hidden="1">
      <c r="A2252" s="346" t="s">
        <v>9031</v>
      </c>
      <c r="B2252" s="151" t="s">
        <v>8303</v>
      </c>
      <c r="C2252" s="347">
        <v>0</v>
      </c>
      <c r="D2252" s="347">
        <v>0</v>
      </c>
      <c r="E2252" s="347">
        <v>0</v>
      </c>
      <c r="F2252" s="347">
        <v>0</v>
      </c>
      <c r="G2252" s="151"/>
    </row>
    <row r="2253" spans="1:7" hidden="1">
      <c r="A2253" s="346" t="s">
        <v>10465</v>
      </c>
      <c r="B2253" s="151" t="s">
        <v>3436</v>
      </c>
      <c r="C2253" s="347">
        <v>0</v>
      </c>
      <c r="D2253" s="347">
        <v>0</v>
      </c>
      <c r="E2253" s="347">
        <v>0</v>
      </c>
      <c r="F2253" s="347">
        <v>0</v>
      </c>
      <c r="G2253" s="151"/>
    </row>
    <row r="2254" spans="1:7" hidden="1">
      <c r="A2254" s="346" t="s">
        <v>9032</v>
      </c>
      <c r="B2254" s="151" t="s">
        <v>8307</v>
      </c>
      <c r="C2254" s="347">
        <v>0</v>
      </c>
      <c r="D2254" s="347">
        <v>0</v>
      </c>
      <c r="E2254" s="347">
        <v>0</v>
      </c>
      <c r="F2254" s="347">
        <v>0</v>
      </c>
      <c r="G2254" s="151"/>
    </row>
    <row r="2255" spans="1:7" hidden="1">
      <c r="A2255" s="346" t="s">
        <v>10466</v>
      </c>
      <c r="B2255" s="151" t="s">
        <v>3436</v>
      </c>
      <c r="C2255" s="347">
        <v>0</v>
      </c>
      <c r="D2255" s="347">
        <v>0</v>
      </c>
      <c r="E2255" s="347">
        <v>0</v>
      </c>
      <c r="F2255" s="347">
        <v>0</v>
      </c>
      <c r="G2255" s="151"/>
    </row>
    <row r="2256" spans="1:7" hidden="1">
      <c r="A2256" s="346" t="s">
        <v>7626</v>
      </c>
      <c r="B2256" s="151" t="s">
        <v>414</v>
      </c>
      <c r="C2256" s="347">
        <v>0</v>
      </c>
      <c r="D2256" s="347">
        <v>0</v>
      </c>
      <c r="E2256" s="347">
        <v>0</v>
      </c>
      <c r="F2256" s="347">
        <v>0</v>
      </c>
      <c r="G2256" s="151"/>
    </row>
    <row r="2257" spans="1:7" hidden="1">
      <c r="A2257" s="346" t="s">
        <v>7627</v>
      </c>
      <c r="B2257" s="151" t="s">
        <v>3437</v>
      </c>
      <c r="C2257" s="347">
        <v>0</v>
      </c>
      <c r="D2257" s="347">
        <v>0</v>
      </c>
      <c r="E2257" s="347">
        <v>0</v>
      </c>
      <c r="F2257" s="347">
        <v>0</v>
      </c>
      <c r="G2257" s="151"/>
    </row>
    <row r="2258" spans="1:7" hidden="1">
      <c r="A2258" s="346" t="s">
        <v>8029</v>
      </c>
      <c r="B2258" s="151" t="s">
        <v>777</v>
      </c>
      <c r="C2258" s="347">
        <v>0</v>
      </c>
      <c r="D2258" s="347">
        <v>0</v>
      </c>
      <c r="E2258" s="347">
        <v>0</v>
      </c>
      <c r="F2258" s="347">
        <v>0</v>
      </c>
      <c r="G2258" s="151"/>
    </row>
    <row r="2259" spans="1:7" hidden="1">
      <c r="A2259" s="346" t="s">
        <v>5142</v>
      </c>
      <c r="B2259" s="151" t="s">
        <v>3437</v>
      </c>
      <c r="C2259" s="347">
        <v>0</v>
      </c>
      <c r="D2259" s="347">
        <v>0</v>
      </c>
      <c r="E2259" s="347">
        <v>0</v>
      </c>
      <c r="F2259" s="347">
        <v>0</v>
      </c>
      <c r="G2259" s="151"/>
    </row>
    <row r="2260" spans="1:7" hidden="1">
      <c r="A2260" s="346" t="s">
        <v>9033</v>
      </c>
      <c r="B2260" s="151" t="s">
        <v>8303</v>
      </c>
      <c r="C2260" s="347">
        <v>0</v>
      </c>
      <c r="D2260" s="347">
        <v>0</v>
      </c>
      <c r="E2260" s="347">
        <v>0</v>
      </c>
      <c r="F2260" s="347">
        <v>0</v>
      </c>
      <c r="G2260" s="151"/>
    </row>
    <row r="2261" spans="1:7" hidden="1">
      <c r="A2261" s="346" t="s">
        <v>10467</v>
      </c>
      <c r="B2261" s="151" t="s">
        <v>3437</v>
      </c>
      <c r="C2261" s="347">
        <v>0</v>
      </c>
      <c r="D2261" s="347">
        <v>0</v>
      </c>
      <c r="E2261" s="347">
        <v>0</v>
      </c>
      <c r="F2261" s="347">
        <v>0</v>
      </c>
      <c r="G2261" s="151"/>
    </row>
    <row r="2262" spans="1:7" hidden="1">
      <c r="A2262" s="346" t="s">
        <v>9034</v>
      </c>
      <c r="B2262" s="151" t="s">
        <v>3202</v>
      </c>
      <c r="C2262" s="347">
        <v>0</v>
      </c>
      <c r="D2262" s="347">
        <v>0</v>
      </c>
      <c r="E2262" s="347">
        <v>0</v>
      </c>
      <c r="F2262" s="347">
        <v>0</v>
      </c>
      <c r="G2262" s="151"/>
    </row>
    <row r="2263" spans="1:7" hidden="1">
      <c r="A2263" s="346" t="s">
        <v>10468</v>
      </c>
      <c r="B2263" s="151" t="s">
        <v>3437</v>
      </c>
      <c r="C2263" s="347">
        <v>0</v>
      </c>
      <c r="D2263" s="347">
        <v>0</v>
      </c>
      <c r="E2263" s="347">
        <v>0</v>
      </c>
      <c r="F2263" s="347">
        <v>0</v>
      </c>
      <c r="G2263" s="151"/>
    </row>
    <row r="2264" spans="1:7" hidden="1">
      <c r="A2264" s="346" t="s">
        <v>9035</v>
      </c>
      <c r="B2264" s="151" t="s">
        <v>8303</v>
      </c>
      <c r="C2264" s="347">
        <v>0</v>
      </c>
      <c r="D2264" s="347">
        <v>0</v>
      </c>
      <c r="E2264" s="347">
        <v>0</v>
      </c>
      <c r="F2264" s="347">
        <v>0</v>
      </c>
      <c r="G2264" s="151"/>
    </row>
    <row r="2265" spans="1:7" hidden="1">
      <c r="A2265" s="346" t="s">
        <v>10469</v>
      </c>
      <c r="B2265" s="151" t="s">
        <v>3437</v>
      </c>
      <c r="C2265" s="347">
        <v>0</v>
      </c>
      <c r="D2265" s="347">
        <v>0</v>
      </c>
      <c r="E2265" s="347">
        <v>0</v>
      </c>
      <c r="F2265" s="347">
        <v>0</v>
      </c>
      <c r="G2265" s="151"/>
    </row>
    <row r="2266" spans="1:7" hidden="1">
      <c r="A2266" s="346" t="s">
        <v>9036</v>
      </c>
      <c r="B2266" s="151" t="s">
        <v>8307</v>
      </c>
      <c r="C2266" s="347">
        <v>0</v>
      </c>
      <c r="D2266" s="347">
        <v>0</v>
      </c>
      <c r="E2266" s="347">
        <v>0</v>
      </c>
      <c r="F2266" s="347">
        <v>0</v>
      </c>
      <c r="G2266" s="151"/>
    </row>
    <row r="2267" spans="1:7" hidden="1">
      <c r="A2267" s="346" t="s">
        <v>10470</v>
      </c>
      <c r="B2267" s="151" t="s">
        <v>3437</v>
      </c>
      <c r="C2267" s="347">
        <v>0</v>
      </c>
      <c r="D2267" s="347">
        <v>0</v>
      </c>
      <c r="E2267" s="347">
        <v>0</v>
      </c>
      <c r="F2267" s="347">
        <v>0</v>
      </c>
      <c r="G2267" s="151"/>
    </row>
    <row r="2268" spans="1:7" hidden="1">
      <c r="A2268" s="346" t="s">
        <v>7628</v>
      </c>
      <c r="B2268" s="151" t="s">
        <v>416</v>
      </c>
      <c r="C2268" s="347">
        <v>0</v>
      </c>
      <c r="D2268" s="347">
        <v>0</v>
      </c>
      <c r="E2268" s="347">
        <v>0</v>
      </c>
      <c r="F2268" s="347">
        <v>0</v>
      </c>
      <c r="G2268" s="151"/>
    </row>
    <row r="2269" spans="1:7" hidden="1">
      <c r="A2269" s="346" t="s">
        <v>7629</v>
      </c>
      <c r="B2269" s="151" t="s">
        <v>417</v>
      </c>
      <c r="C2269" s="347">
        <v>0</v>
      </c>
      <c r="D2269" s="347">
        <v>0</v>
      </c>
      <c r="E2269" s="347">
        <v>0</v>
      </c>
      <c r="F2269" s="347">
        <v>0</v>
      </c>
      <c r="G2269" s="151"/>
    </row>
    <row r="2270" spans="1:7" hidden="1">
      <c r="A2270" s="346" t="s">
        <v>8030</v>
      </c>
      <c r="B2270" s="151" t="s">
        <v>777</v>
      </c>
      <c r="C2270" s="347">
        <v>0</v>
      </c>
      <c r="D2270" s="347">
        <v>0</v>
      </c>
      <c r="E2270" s="347">
        <v>0</v>
      </c>
      <c r="F2270" s="347">
        <v>0</v>
      </c>
      <c r="G2270" s="151"/>
    </row>
    <row r="2271" spans="1:7" hidden="1">
      <c r="A2271" s="346" t="s">
        <v>5150</v>
      </c>
      <c r="B2271" s="151" t="s">
        <v>417</v>
      </c>
      <c r="C2271" s="347">
        <v>0</v>
      </c>
      <c r="D2271" s="347">
        <v>0</v>
      </c>
      <c r="E2271" s="347">
        <v>0</v>
      </c>
      <c r="F2271" s="347">
        <v>0</v>
      </c>
      <c r="G2271" s="151"/>
    </row>
    <row r="2272" spans="1:7" hidden="1">
      <c r="A2272" s="346" t="s">
        <v>9037</v>
      </c>
      <c r="B2272" s="151" t="s">
        <v>8303</v>
      </c>
      <c r="C2272" s="347">
        <v>0</v>
      </c>
      <c r="D2272" s="347">
        <v>0</v>
      </c>
      <c r="E2272" s="347">
        <v>0</v>
      </c>
      <c r="F2272" s="347">
        <v>0</v>
      </c>
      <c r="G2272" s="151"/>
    </row>
    <row r="2273" spans="1:7" hidden="1">
      <c r="A2273" s="346" t="s">
        <v>10471</v>
      </c>
      <c r="B2273" s="151" t="s">
        <v>417</v>
      </c>
      <c r="C2273" s="347">
        <v>0</v>
      </c>
      <c r="D2273" s="347">
        <v>0</v>
      </c>
      <c r="E2273" s="347">
        <v>0</v>
      </c>
      <c r="F2273" s="347">
        <v>0</v>
      </c>
      <c r="G2273" s="151"/>
    </row>
    <row r="2274" spans="1:7" hidden="1">
      <c r="A2274" s="346" t="s">
        <v>9038</v>
      </c>
      <c r="B2274" s="151" t="s">
        <v>3202</v>
      </c>
      <c r="C2274" s="347">
        <v>0</v>
      </c>
      <c r="D2274" s="347">
        <v>0</v>
      </c>
      <c r="E2274" s="347">
        <v>0</v>
      </c>
      <c r="F2274" s="347">
        <v>0</v>
      </c>
      <c r="G2274" s="151"/>
    </row>
    <row r="2275" spans="1:7" hidden="1">
      <c r="A2275" s="346" t="s">
        <v>10472</v>
      </c>
      <c r="B2275" s="151" t="s">
        <v>417</v>
      </c>
      <c r="C2275" s="347">
        <v>0</v>
      </c>
      <c r="D2275" s="347">
        <v>0</v>
      </c>
      <c r="E2275" s="347">
        <v>0</v>
      </c>
      <c r="F2275" s="347">
        <v>0</v>
      </c>
      <c r="G2275" s="151"/>
    </row>
    <row r="2276" spans="1:7" hidden="1">
      <c r="A2276" s="346" t="s">
        <v>9039</v>
      </c>
      <c r="B2276" s="151" t="s">
        <v>8303</v>
      </c>
      <c r="C2276" s="347">
        <v>0</v>
      </c>
      <c r="D2276" s="347">
        <v>0</v>
      </c>
      <c r="E2276" s="347">
        <v>0</v>
      </c>
      <c r="F2276" s="347">
        <v>0</v>
      </c>
      <c r="G2276" s="151"/>
    </row>
    <row r="2277" spans="1:7" hidden="1">
      <c r="A2277" s="346" t="s">
        <v>10473</v>
      </c>
      <c r="B2277" s="151" t="s">
        <v>417</v>
      </c>
      <c r="C2277" s="347">
        <v>0</v>
      </c>
      <c r="D2277" s="347">
        <v>0</v>
      </c>
      <c r="E2277" s="347">
        <v>0</v>
      </c>
      <c r="F2277" s="347">
        <v>0</v>
      </c>
      <c r="G2277" s="151"/>
    </row>
    <row r="2278" spans="1:7" hidden="1">
      <c r="A2278" s="346" t="s">
        <v>9040</v>
      </c>
      <c r="B2278" s="151" t="s">
        <v>8307</v>
      </c>
      <c r="C2278" s="347">
        <v>0</v>
      </c>
      <c r="D2278" s="347">
        <v>0</v>
      </c>
      <c r="E2278" s="347">
        <v>0</v>
      </c>
      <c r="F2278" s="347">
        <v>0</v>
      </c>
      <c r="G2278" s="151"/>
    </row>
    <row r="2279" spans="1:7" hidden="1">
      <c r="A2279" s="346" t="s">
        <v>10474</v>
      </c>
      <c r="B2279" s="151" t="s">
        <v>417</v>
      </c>
      <c r="C2279" s="347">
        <v>0</v>
      </c>
      <c r="D2279" s="347">
        <v>0</v>
      </c>
      <c r="E2279" s="347">
        <v>0</v>
      </c>
      <c r="F2279" s="347">
        <v>0</v>
      </c>
      <c r="G2279" s="151"/>
    </row>
    <row r="2280" spans="1:7" hidden="1">
      <c r="A2280" s="346" t="s">
        <v>7630</v>
      </c>
      <c r="B2280" s="151" t="s">
        <v>418</v>
      </c>
      <c r="C2280" s="347">
        <v>0</v>
      </c>
      <c r="D2280" s="347">
        <v>0</v>
      </c>
      <c r="E2280" s="347">
        <v>0</v>
      </c>
      <c r="F2280" s="347">
        <v>0</v>
      </c>
      <c r="G2280" s="151"/>
    </row>
    <row r="2281" spans="1:7" hidden="1">
      <c r="A2281" s="346" t="s">
        <v>8031</v>
      </c>
      <c r="B2281" s="151" t="s">
        <v>777</v>
      </c>
      <c r="C2281" s="347">
        <v>0</v>
      </c>
      <c r="D2281" s="347">
        <v>0</v>
      </c>
      <c r="E2281" s="347">
        <v>0</v>
      </c>
      <c r="F2281" s="347">
        <v>0</v>
      </c>
      <c r="G2281" s="151"/>
    </row>
    <row r="2282" spans="1:7" hidden="1">
      <c r="A2282" s="346" t="s">
        <v>5158</v>
      </c>
      <c r="B2282" s="151" t="s">
        <v>418</v>
      </c>
      <c r="C2282" s="347">
        <v>0</v>
      </c>
      <c r="D2282" s="347">
        <v>0</v>
      </c>
      <c r="E2282" s="347">
        <v>0</v>
      </c>
      <c r="F2282" s="347">
        <v>0</v>
      </c>
      <c r="G2282" s="151"/>
    </row>
    <row r="2283" spans="1:7" hidden="1">
      <c r="A2283" s="346" t="s">
        <v>9041</v>
      </c>
      <c r="B2283" s="151" t="s">
        <v>8303</v>
      </c>
      <c r="C2283" s="347">
        <v>0</v>
      </c>
      <c r="D2283" s="347">
        <v>0</v>
      </c>
      <c r="E2283" s="347">
        <v>0</v>
      </c>
      <c r="F2283" s="347">
        <v>0</v>
      </c>
      <c r="G2283" s="151"/>
    </row>
    <row r="2284" spans="1:7" hidden="1">
      <c r="A2284" s="346" t="s">
        <v>10475</v>
      </c>
      <c r="B2284" s="151" t="s">
        <v>418</v>
      </c>
      <c r="C2284" s="347">
        <v>0</v>
      </c>
      <c r="D2284" s="347">
        <v>0</v>
      </c>
      <c r="E2284" s="347">
        <v>0</v>
      </c>
      <c r="F2284" s="347">
        <v>0</v>
      </c>
      <c r="G2284" s="151"/>
    </row>
    <row r="2285" spans="1:7" hidden="1">
      <c r="A2285" s="346" t="s">
        <v>9042</v>
      </c>
      <c r="B2285" s="151" t="s">
        <v>3202</v>
      </c>
      <c r="C2285" s="347">
        <v>0</v>
      </c>
      <c r="D2285" s="347">
        <v>0</v>
      </c>
      <c r="E2285" s="347">
        <v>0</v>
      </c>
      <c r="F2285" s="347">
        <v>0</v>
      </c>
      <c r="G2285" s="151"/>
    </row>
    <row r="2286" spans="1:7" hidden="1">
      <c r="A2286" s="346" t="s">
        <v>10476</v>
      </c>
      <c r="B2286" s="151" t="s">
        <v>418</v>
      </c>
      <c r="C2286" s="347">
        <v>0</v>
      </c>
      <c r="D2286" s="347">
        <v>0</v>
      </c>
      <c r="E2286" s="347">
        <v>0</v>
      </c>
      <c r="F2286" s="347">
        <v>0</v>
      </c>
      <c r="G2286" s="151"/>
    </row>
    <row r="2287" spans="1:7" hidden="1">
      <c r="A2287" s="346" t="s">
        <v>9043</v>
      </c>
      <c r="B2287" s="151" t="s">
        <v>8303</v>
      </c>
      <c r="C2287" s="347">
        <v>0</v>
      </c>
      <c r="D2287" s="347">
        <v>0</v>
      </c>
      <c r="E2287" s="347">
        <v>0</v>
      </c>
      <c r="F2287" s="347">
        <v>0</v>
      </c>
      <c r="G2287" s="151"/>
    </row>
    <row r="2288" spans="1:7" hidden="1">
      <c r="A2288" s="346" t="s">
        <v>10477</v>
      </c>
      <c r="B2288" s="151" t="s">
        <v>418</v>
      </c>
      <c r="C2288" s="347">
        <v>0</v>
      </c>
      <c r="D2288" s="347">
        <v>0</v>
      </c>
      <c r="E2288" s="347">
        <v>0</v>
      </c>
      <c r="F2288" s="347">
        <v>0</v>
      </c>
      <c r="G2288" s="151"/>
    </row>
    <row r="2289" spans="1:7" hidden="1">
      <c r="A2289" s="346" t="s">
        <v>9044</v>
      </c>
      <c r="B2289" s="151" t="s">
        <v>8307</v>
      </c>
      <c r="C2289" s="347">
        <v>0</v>
      </c>
      <c r="D2289" s="347">
        <v>0</v>
      </c>
      <c r="E2289" s="347">
        <v>0</v>
      </c>
      <c r="F2289" s="347">
        <v>0</v>
      </c>
      <c r="G2289" s="151"/>
    </row>
    <row r="2290" spans="1:7" hidden="1">
      <c r="A2290" s="346" t="s">
        <v>10478</v>
      </c>
      <c r="B2290" s="151" t="s">
        <v>418</v>
      </c>
      <c r="C2290" s="347">
        <v>0</v>
      </c>
      <c r="D2290" s="347">
        <v>0</v>
      </c>
      <c r="E2290" s="347">
        <v>0</v>
      </c>
      <c r="F2290" s="347">
        <v>0</v>
      </c>
      <c r="G2290" s="151"/>
    </row>
    <row r="2291" spans="1:7" hidden="1">
      <c r="A2291" s="346" t="s">
        <v>7631</v>
      </c>
      <c r="B2291" s="151" t="s">
        <v>419</v>
      </c>
      <c r="C2291" s="347">
        <v>0</v>
      </c>
      <c r="D2291" s="347">
        <v>0</v>
      </c>
      <c r="E2291" s="347">
        <v>0</v>
      </c>
      <c r="F2291" s="347">
        <v>0</v>
      </c>
      <c r="G2291" s="151"/>
    </row>
    <row r="2292" spans="1:7" hidden="1">
      <c r="A2292" s="346" t="s">
        <v>8032</v>
      </c>
      <c r="B2292" s="151" t="s">
        <v>777</v>
      </c>
      <c r="C2292" s="347">
        <v>0</v>
      </c>
      <c r="D2292" s="347">
        <v>0</v>
      </c>
      <c r="E2292" s="347">
        <v>0</v>
      </c>
      <c r="F2292" s="347">
        <v>0</v>
      </c>
      <c r="G2292" s="151"/>
    </row>
    <row r="2293" spans="1:7" hidden="1">
      <c r="A2293" s="346" t="s">
        <v>5166</v>
      </c>
      <c r="B2293" s="151" t="s">
        <v>419</v>
      </c>
      <c r="C2293" s="347">
        <v>0</v>
      </c>
      <c r="D2293" s="347">
        <v>0</v>
      </c>
      <c r="E2293" s="347">
        <v>0</v>
      </c>
      <c r="F2293" s="347">
        <v>0</v>
      </c>
      <c r="G2293" s="151"/>
    </row>
    <row r="2294" spans="1:7" hidden="1">
      <c r="A2294" s="346" t="s">
        <v>9045</v>
      </c>
      <c r="B2294" s="151" t="s">
        <v>8303</v>
      </c>
      <c r="C2294" s="347">
        <v>0</v>
      </c>
      <c r="D2294" s="347">
        <v>0</v>
      </c>
      <c r="E2294" s="347">
        <v>0</v>
      </c>
      <c r="F2294" s="347">
        <v>0</v>
      </c>
      <c r="G2294" s="151"/>
    </row>
    <row r="2295" spans="1:7" hidden="1">
      <c r="A2295" s="346" t="s">
        <v>10479</v>
      </c>
      <c r="B2295" s="151" t="s">
        <v>419</v>
      </c>
      <c r="C2295" s="347">
        <v>0</v>
      </c>
      <c r="D2295" s="347">
        <v>0</v>
      </c>
      <c r="E2295" s="347">
        <v>0</v>
      </c>
      <c r="F2295" s="347">
        <v>0</v>
      </c>
      <c r="G2295" s="151"/>
    </row>
    <row r="2296" spans="1:7" hidden="1">
      <c r="A2296" s="346" t="s">
        <v>9046</v>
      </c>
      <c r="B2296" s="151" t="s">
        <v>3202</v>
      </c>
      <c r="C2296" s="347">
        <v>0</v>
      </c>
      <c r="D2296" s="347">
        <v>0</v>
      </c>
      <c r="E2296" s="347">
        <v>0</v>
      </c>
      <c r="F2296" s="347">
        <v>0</v>
      </c>
      <c r="G2296" s="151"/>
    </row>
    <row r="2297" spans="1:7" hidden="1">
      <c r="A2297" s="346" t="s">
        <v>10480</v>
      </c>
      <c r="B2297" s="151" t="s">
        <v>419</v>
      </c>
      <c r="C2297" s="347">
        <v>0</v>
      </c>
      <c r="D2297" s="347">
        <v>0</v>
      </c>
      <c r="E2297" s="347">
        <v>0</v>
      </c>
      <c r="F2297" s="347">
        <v>0</v>
      </c>
      <c r="G2297" s="151"/>
    </row>
    <row r="2298" spans="1:7" hidden="1">
      <c r="A2298" s="346" t="s">
        <v>9047</v>
      </c>
      <c r="B2298" s="151" t="s">
        <v>8303</v>
      </c>
      <c r="C2298" s="347">
        <v>0</v>
      </c>
      <c r="D2298" s="347">
        <v>0</v>
      </c>
      <c r="E2298" s="347">
        <v>0</v>
      </c>
      <c r="F2298" s="347">
        <v>0</v>
      </c>
      <c r="G2298" s="151"/>
    </row>
    <row r="2299" spans="1:7" hidden="1">
      <c r="A2299" s="346" t="s">
        <v>10481</v>
      </c>
      <c r="B2299" s="151" t="s">
        <v>419</v>
      </c>
      <c r="C2299" s="347">
        <v>0</v>
      </c>
      <c r="D2299" s="347">
        <v>0</v>
      </c>
      <c r="E2299" s="347">
        <v>0</v>
      </c>
      <c r="F2299" s="347">
        <v>0</v>
      </c>
      <c r="G2299" s="151"/>
    </row>
    <row r="2300" spans="1:7" hidden="1">
      <c r="A2300" s="346" t="s">
        <v>9048</v>
      </c>
      <c r="B2300" s="151" t="s">
        <v>8307</v>
      </c>
      <c r="C2300" s="347">
        <v>0</v>
      </c>
      <c r="D2300" s="347">
        <v>0</v>
      </c>
      <c r="E2300" s="347">
        <v>0</v>
      </c>
      <c r="F2300" s="347">
        <v>0</v>
      </c>
      <c r="G2300" s="151"/>
    </row>
    <row r="2301" spans="1:7" hidden="1">
      <c r="A2301" s="346" t="s">
        <v>10482</v>
      </c>
      <c r="B2301" s="151" t="s">
        <v>419</v>
      </c>
      <c r="C2301" s="347">
        <v>0</v>
      </c>
      <c r="D2301" s="347">
        <v>0</v>
      </c>
      <c r="E2301" s="347">
        <v>0</v>
      </c>
      <c r="F2301" s="347">
        <v>0</v>
      </c>
      <c r="G2301" s="151"/>
    </row>
    <row r="2302" spans="1:7" hidden="1">
      <c r="A2302" s="346" t="s">
        <v>7632</v>
      </c>
      <c r="B2302" s="151" t="s">
        <v>420</v>
      </c>
      <c r="C2302" s="347">
        <v>0</v>
      </c>
      <c r="D2302" s="347">
        <v>0</v>
      </c>
      <c r="E2302" s="347">
        <v>0</v>
      </c>
      <c r="F2302" s="347">
        <v>0</v>
      </c>
      <c r="G2302" s="151"/>
    </row>
    <row r="2303" spans="1:7" hidden="1">
      <c r="A2303" s="346" t="s">
        <v>8033</v>
      </c>
      <c r="B2303" s="151" t="s">
        <v>777</v>
      </c>
      <c r="C2303" s="347">
        <v>0</v>
      </c>
      <c r="D2303" s="347">
        <v>0</v>
      </c>
      <c r="E2303" s="347">
        <v>0</v>
      </c>
      <c r="F2303" s="347">
        <v>0</v>
      </c>
      <c r="G2303" s="151"/>
    </row>
    <row r="2304" spans="1:7" hidden="1">
      <c r="A2304" s="346" t="s">
        <v>5174</v>
      </c>
      <c r="B2304" s="151" t="s">
        <v>420</v>
      </c>
      <c r="C2304" s="347">
        <v>0</v>
      </c>
      <c r="D2304" s="347">
        <v>0</v>
      </c>
      <c r="E2304" s="347">
        <v>0</v>
      </c>
      <c r="F2304" s="347">
        <v>0</v>
      </c>
      <c r="G2304" s="151"/>
    </row>
    <row r="2305" spans="1:7" hidden="1">
      <c r="A2305" s="346" t="s">
        <v>9049</v>
      </c>
      <c r="B2305" s="151" t="s">
        <v>8303</v>
      </c>
      <c r="C2305" s="347">
        <v>0</v>
      </c>
      <c r="D2305" s="347">
        <v>0</v>
      </c>
      <c r="E2305" s="347">
        <v>0</v>
      </c>
      <c r="F2305" s="347">
        <v>0</v>
      </c>
      <c r="G2305" s="151"/>
    </row>
    <row r="2306" spans="1:7" hidden="1">
      <c r="A2306" s="346" t="s">
        <v>10483</v>
      </c>
      <c r="B2306" s="151" t="s">
        <v>420</v>
      </c>
      <c r="C2306" s="347">
        <v>0</v>
      </c>
      <c r="D2306" s="347">
        <v>0</v>
      </c>
      <c r="E2306" s="347">
        <v>0</v>
      </c>
      <c r="F2306" s="347">
        <v>0</v>
      </c>
      <c r="G2306" s="151"/>
    </row>
    <row r="2307" spans="1:7" hidden="1">
      <c r="A2307" s="346" t="s">
        <v>9050</v>
      </c>
      <c r="B2307" s="151" t="s">
        <v>3202</v>
      </c>
      <c r="C2307" s="347">
        <v>0</v>
      </c>
      <c r="D2307" s="347">
        <v>0</v>
      </c>
      <c r="E2307" s="347">
        <v>0</v>
      </c>
      <c r="F2307" s="347">
        <v>0</v>
      </c>
      <c r="G2307" s="151"/>
    </row>
    <row r="2308" spans="1:7" hidden="1">
      <c r="A2308" s="346" t="s">
        <v>10484</v>
      </c>
      <c r="B2308" s="151" t="s">
        <v>420</v>
      </c>
      <c r="C2308" s="347">
        <v>0</v>
      </c>
      <c r="D2308" s="347">
        <v>0</v>
      </c>
      <c r="E2308" s="347">
        <v>0</v>
      </c>
      <c r="F2308" s="347">
        <v>0</v>
      </c>
      <c r="G2308" s="151"/>
    </row>
    <row r="2309" spans="1:7" hidden="1">
      <c r="A2309" s="346" t="s">
        <v>9051</v>
      </c>
      <c r="B2309" s="151" t="s">
        <v>8303</v>
      </c>
      <c r="C2309" s="347">
        <v>0</v>
      </c>
      <c r="D2309" s="347">
        <v>0</v>
      </c>
      <c r="E2309" s="347">
        <v>0</v>
      </c>
      <c r="F2309" s="347">
        <v>0</v>
      </c>
      <c r="G2309" s="151"/>
    </row>
    <row r="2310" spans="1:7" hidden="1">
      <c r="A2310" s="346" t="s">
        <v>10485</v>
      </c>
      <c r="B2310" s="151" t="s">
        <v>420</v>
      </c>
      <c r="C2310" s="347">
        <v>0</v>
      </c>
      <c r="D2310" s="347">
        <v>0</v>
      </c>
      <c r="E2310" s="347">
        <v>0</v>
      </c>
      <c r="F2310" s="347">
        <v>0</v>
      </c>
      <c r="G2310" s="151"/>
    </row>
    <row r="2311" spans="1:7" hidden="1">
      <c r="A2311" s="346" t="s">
        <v>9052</v>
      </c>
      <c r="B2311" s="151" t="s">
        <v>8307</v>
      </c>
      <c r="C2311" s="347">
        <v>0</v>
      </c>
      <c r="D2311" s="347">
        <v>0</v>
      </c>
      <c r="E2311" s="347">
        <v>0</v>
      </c>
      <c r="F2311" s="347">
        <v>0</v>
      </c>
      <c r="G2311" s="151"/>
    </row>
    <row r="2312" spans="1:7" hidden="1">
      <c r="A2312" s="346" t="s">
        <v>10486</v>
      </c>
      <c r="B2312" s="151" t="s">
        <v>420</v>
      </c>
      <c r="C2312" s="347">
        <v>0</v>
      </c>
      <c r="D2312" s="347">
        <v>0</v>
      </c>
      <c r="E2312" s="347">
        <v>0</v>
      </c>
      <c r="F2312" s="347">
        <v>0</v>
      </c>
      <c r="G2312" s="151"/>
    </row>
    <row r="2313" spans="1:7" hidden="1">
      <c r="A2313" s="346" t="s">
        <v>7633</v>
      </c>
      <c r="B2313" s="151" t="s">
        <v>421</v>
      </c>
      <c r="C2313" s="347">
        <v>0</v>
      </c>
      <c r="D2313" s="347">
        <v>0</v>
      </c>
      <c r="E2313" s="347">
        <v>0</v>
      </c>
      <c r="F2313" s="347">
        <v>0</v>
      </c>
      <c r="G2313" s="151"/>
    </row>
    <row r="2314" spans="1:7" hidden="1">
      <c r="A2314" s="346" t="s">
        <v>8034</v>
      </c>
      <c r="B2314" s="151" t="s">
        <v>777</v>
      </c>
      <c r="C2314" s="347">
        <v>0</v>
      </c>
      <c r="D2314" s="347">
        <v>0</v>
      </c>
      <c r="E2314" s="347">
        <v>0</v>
      </c>
      <c r="F2314" s="347">
        <v>0</v>
      </c>
      <c r="G2314" s="151"/>
    </row>
    <row r="2315" spans="1:7" hidden="1">
      <c r="A2315" s="346" t="s">
        <v>5182</v>
      </c>
      <c r="B2315" s="151" t="s">
        <v>421</v>
      </c>
      <c r="C2315" s="347">
        <v>0</v>
      </c>
      <c r="D2315" s="347">
        <v>0</v>
      </c>
      <c r="E2315" s="347">
        <v>0</v>
      </c>
      <c r="F2315" s="347">
        <v>0</v>
      </c>
      <c r="G2315" s="151"/>
    </row>
    <row r="2316" spans="1:7" hidden="1">
      <c r="A2316" s="346" t="s">
        <v>9053</v>
      </c>
      <c r="B2316" s="151" t="s">
        <v>8303</v>
      </c>
      <c r="C2316" s="347">
        <v>0</v>
      </c>
      <c r="D2316" s="347">
        <v>0</v>
      </c>
      <c r="E2316" s="347">
        <v>0</v>
      </c>
      <c r="F2316" s="347">
        <v>0</v>
      </c>
      <c r="G2316" s="151"/>
    </row>
    <row r="2317" spans="1:7" hidden="1">
      <c r="A2317" s="346" t="s">
        <v>10487</v>
      </c>
      <c r="B2317" s="151" t="s">
        <v>421</v>
      </c>
      <c r="C2317" s="347">
        <v>0</v>
      </c>
      <c r="D2317" s="347">
        <v>0</v>
      </c>
      <c r="E2317" s="347">
        <v>0</v>
      </c>
      <c r="F2317" s="347">
        <v>0</v>
      </c>
      <c r="G2317" s="151"/>
    </row>
    <row r="2318" spans="1:7" hidden="1">
      <c r="A2318" s="346" t="s">
        <v>9054</v>
      </c>
      <c r="B2318" s="151" t="s">
        <v>3202</v>
      </c>
      <c r="C2318" s="347">
        <v>0</v>
      </c>
      <c r="D2318" s="347">
        <v>0</v>
      </c>
      <c r="E2318" s="347">
        <v>0</v>
      </c>
      <c r="F2318" s="347">
        <v>0</v>
      </c>
      <c r="G2318" s="151"/>
    </row>
    <row r="2319" spans="1:7" hidden="1">
      <c r="A2319" s="346" t="s">
        <v>10488</v>
      </c>
      <c r="B2319" s="151" t="s">
        <v>421</v>
      </c>
      <c r="C2319" s="347">
        <v>0</v>
      </c>
      <c r="D2319" s="347">
        <v>0</v>
      </c>
      <c r="E2319" s="347">
        <v>0</v>
      </c>
      <c r="F2319" s="347">
        <v>0</v>
      </c>
      <c r="G2319" s="151"/>
    </row>
    <row r="2320" spans="1:7" hidden="1">
      <c r="A2320" s="346" t="s">
        <v>9055</v>
      </c>
      <c r="B2320" s="151" t="s">
        <v>8303</v>
      </c>
      <c r="C2320" s="347">
        <v>0</v>
      </c>
      <c r="D2320" s="347">
        <v>0</v>
      </c>
      <c r="E2320" s="347">
        <v>0</v>
      </c>
      <c r="F2320" s="347">
        <v>0</v>
      </c>
      <c r="G2320" s="151"/>
    </row>
    <row r="2321" spans="1:7" hidden="1">
      <c r="A2321" s="346" t="s">
        <v>10489</v>
      </c>
      <c r="B2321" s="151" t="s">
        <v>421</v>
      </c>
      <c r="C2321" s="347">
        <v>0</v>
      </c>
      <c r="D2321" s="347">
        <v>0</v>
      </c>
      <c r="E2321" s="347">
        <v>0</v>
      </c>
      <c r="F2321" s="347">
        <v>0</v>
      </c>
      <c r="G2321" s="151"/>
    </row>
    <row r="2322" spans="1:7" hidden="1">
      <c r="A2322" s="346" t="s">
        <v>9056</v>
      </c>
      <c r="B2322" s="151" t="s">
        <v>8307</v>
      </c>
      <c r="C2322" s="347">
        <v>0</v>
      </c>
      <c r="D2322" s="347">
        <v>0</v>
      </c>
      <c r="E2322" s="347">
        <v>0</v>
      </c>
      <c r="F2322" s="347">
        <v>0</v>
      </c>
      <c r="G2322" s="151"/>
    </row>
    <row r="2323" spans="1:7" hidden="1">
      <c r="A2323" s="346" t="s">
        <v>10490</v>
      </c>
      <c r="B2323" s="151" t="s">
        <v>421</v>
      </c>
      <c r="C2323" s="347">
        <v>0</v>
      </c>
      <c r="D2323" s="347">
        <v>0</v>
      </c>
      <c r="E2323" s="347">
        <v>0</v>
      </c>
      <c r="F2323" s="347">
        <v>0</v>
      </c>
      <c r="G2323" s="151"/>
    </row>
    <row r="2324" spans="1:7" hidden="1">
      <c r="A2324" s="346" t="s">
        <v>7634</v>
      </c>
      <c r="B2324" s="151" t="s">
        <v>9057</v>
      </c>
      <c r="C2324" s="347">
        <v>0</v>
      </c>
      <c r="D2324" s="347">
        <v>0</v>
      </c>
      <c r="E2324" s="347">
        <v>0</v>
      </c>
      <c r="F2324" s="347">
        <v>0</v>
      </c>
      <c r="G2324" s="151"/>
    </row>
    <row r="2325" spans="1:7" hidden="1">
      <c r="A2325" s="346" t="s">
        <v>7635</v>
      </c>
      <c r="B2325" s="151" t="s">
        <v>423</v>
      </c>
      <c r="C2325" s="347">
        <v>0</v>
      </c>
      <c r="D2325" s="347">
        <v>0</v>
      </c>
      <c r="E2325" s="347">
        <v>0</v>
      </c>
      <c r="F2325" s="347">
        <v>0</v>
      </c>
      <c r="G2325" s="151"/>
    </row>
    <row r="2326" spans="1:7" hidden="1">
      <c r="A2326" s="346" t="s">
        <v>8035</v>
      </c>
      <c r="B2326" s="151" t="s">
        <v>777</v>
      </c>
      <c r="C2326" s="347">
        <v>0</v>
      </c>
      <c r="D2326" s="347">
        <v>0</v>
      </c>
      <c r="E2326" s="347">
        <v>0</v>
      </c>
      <c r="F2326" s="347">
        <v>0</v>
      </c>
      <c r="G2326" s="151"/>
    </row>
    <row r="2327" spans="1:7" hidden="1">
      <c r="A2327" s="346" t="s">
        <v>5190</v>
      </c>
      <c r="B2327" s="151" t="s">
        <v>423</v>
      </c>
      <c r="C2327" s="347">
        <v>0</v>
      </c>
      <c r="D2327" s="347">
        <v>0</v>
      </c>
      <c r="E2327" s="347">
        <v>0</v>
      </c>
      <c r="F2327" s="347">
        <v>0</v>
      </c>
      <c r="G2327" s="151"/>
    </row>
    <row r="2328" spans="1:7" hidden="1">
      <c r="A2328" s="346" t="s">
        <v>9058</v>
      </c>
      <c r="B2328" s="151" t="s">
        <v>8303</v>
      </c>
      <c r="C2328" s="347">
        <v>0</v>
      </c>
      <c r="D2328" s="347">
        <v>0</v>
      </c>
      <c r="E2328" s="347">
        <v>0</v>
      </c>
      <c r="F2328" s="347">
        <v>0</v>
      </c>
      <c r="G2328" s="151"/>
    </row>
    <row r="2329" spans="1:7" hidden="1">
      <c r="A2329" s="346" t="s">
        <v>10491</v>
      </c>
      <c r="B2329" s="151" t="s">
        <v>423</v>
      </c>
      <c r="C2329" s="347">
        <v>0</v>
      </c>
      <c r="D2329" s="347">
        <v>0</v>
      </c>
      <c r="E2329" s="347">
        <v>0</v>
      </c>
      <c r="F2329" s="347">
        <v>0</v>
      </c>
      <c r="G2329" s="151"/>
    </row>
    <row r="2330" spans="1:7" hidden="1">
      <c r="A2330" s="346" t="s">
        <v>9059</v>
      </c>
      <c r="B2330" s="151" t="s">
        <v>3202</v>
      </c>
      <c r="C2330" s="347">
        <v>0</v>
      </c>
      <c r="D2330" s="347">
        <v>0</v>
      </c>
      <c r="E2330" s="347">
        <v>0</v>
      </c>
      <c r="F2330" s="347">
        <v>0</v>
      </c>
      <c r="G2330" s="151"/>
    </row>
    <row r="2331" spans="1:7" hidden="1">
      <c r="A2331" s="346" t="s">
        <v>10492</v>
      </c>
      <c r="B2331" s="151" t="s">
        <v>423</v>
      </c>
      <c r="C2331" s="347">
        <v>0</v>
      </c>
      <c r="D2331" s="347">
        <v>0</v>
      </c>
      <c r="E2331" s="347">
        <v>0</v>
      </c>
      <c r="F2331" s="347">
        <v>0</v>
      </c>
      <c r="G2331" s="151"/>
    </row>
    <row r="2332" spans="1:7" hidden="1">
      <c r="A2332" s="346" t="s">
        <v>9060</v>
      </c>
      <c r="B2332" s="151" t="s">
        <v>8303</v>
      </c>
      <c r="C2332" s="347">
        <v>0</v>
      </c>
      <c r="D2332" s="347">
        <v>0</v>
      </c>
      <c r="E2332" s="347">
        <v>0</v>
      </c>
      <c r="F2332" s="347">
        <v>0</v>
      </c>
      <c r="G2332" s="151"/>
    </row>
    <row r="2333" spans="1:7" hidden="1">
      <c r="A2333" s="346" t="s">
        <v>10493</v>
      </c>
      <c r="B2333" s="151" t="s">
        <v>423</v>
      </c>
      <c r="C2333" s="347">
        <v>0</v>
      </c>
      <c r="D2333" s="347">
        <v>0</v>
      </c>
      <c r="E2333" s="347">
        <v>0</v>
      </c>
      <c r="F2333" s="347">
        <v>0</v>
      </c>
      <c r="G2333" s="151"/>
    </row>
    <row r="2334" spans="1:7" hidden="1">
      <c r="A2334" s="346" t="s">
        <v>9061</v>
      </c>
      <c r="B2334" s="151" t="s">
        <v>8307</v>
      </c>
      <c r="C2334" s="347">
        <v>0</v>
      </c>
      <c r="D2334" s="347">
        <v>0</v>
      </c>
      <c r="E2334" s="347">
        <v>0</v>
      </c>
      <c r="F2334" s="347">
        <v>0</v>
      </c>
      <c r="G2334" s="151"/>
    </row>
    <row r="2335" spans="1:7" hidden="1">
      <c r="A2335" s="346" t="s">
        <v>10494</v>
      </c>
      <c r="B2335" s="151" t="s">
        <v>423</v>
      </c>
      <c r="C2335" s="347">
        <v>0</v>
      </c>
      <c r="D2335" s="347">
        <v>0</v>
      </c>
      <c r="E2335" s="347">
        <v>0</v>
      </c>
      <c r="F2335" s="347">
        <v>0</v>
      </c>
      <c r="G2335" s="151"/>
    </row>
    <row r="2336" spans="1:7" ht="30" hidden="1">
      <c r="A2336" s="346" t="s">
        <v>7636</v>
      </c>
      <c r="B2336" s="151" t="s">
        <v>424</v>
      </c>
      <c r="C2336" s="347">
        <v>0</v>
      </c>
      <c r="D2336" s="347">
        <v>0</v>
      </c>
      <c r="E2336" s="347">
        <v>0</v>
      </c>
      <c r="F2336" s="347">
        <v>0</v>
      </c>
      <c r="G2336" s="151"/>
    </row>
    <row r="2337" spans="1:7" hidden="1">
      <c r="A2337" s="346" t="s">
        <v>8036</v>
      </c>
      <c r="B2337" s="151" t="s">
        <v>777</v>
      </c>
      <c r="C2337" s="347">
        <v>0</v>
      </c>
      <c r="D2337" s="347">
        <v>0</v>
      </c>
      <c r="E2337" s="347">
        <v>0</v>
      </c>
      <c r="F2337" s="347">
        <v>0</v>
      </c>
      <c r="G2337" s="151"/>
    </row>
    <row r="2338" spans="1:7" ht="30" hidden="1">
      <c r="A2338" s="346" t="s">
        <v>5198</v>
      </c>
      <c r="B2338" s="151" t="s">
        <v>424</v>
      </c>
      <c r="C2338" s="347">
        <v>0</v>
      </c>
      <c r="D2338" s="347">
        <v>0</v>
      </c>
      <c r="E2338" s="347">
        <v>0</v>
      </c>
      <c r="F2338" s="347">
        <v>0</v>
      </c>
      <c r="G2338" s="151"/>
    </row>
    <row r="2339" spans="1:7" hidden="1">
      <c r="A2339" s="346" t="s">
        <v>9062</v>
      </c>
      <c r="B2339" s="151" t="s">
        <v>8303</v>
      </c>
      <c r="C2339" s="347">
        <v>0</v>
      </c>
      <c r="D2339" s="347">
        <v>0</v>
      </c>
      <c r="E2339" s="347">
        <v>0</v>
      </c>
      <c r="F2339" s="347">
        <v>0</v>
      </c>
      <c r="G2339" s="151"/>
    </row>
    <row r="2340" spans="1:7" ht="30" hidden="1">
      <c r="A2340" s="346" t="s">
        <v>10495</v>
      </c>
      <c r="B2340" s="151" t="s">
        <v>424</v>
      </c>
      <c r="C2340" s="347">
        <v>0</v>
      </c>
      <c r="D2340" s="347">
        <v>0</v>
      </c>
      <c r="E2340" s="347">
        <v>0</v>
      </c>
      <c r="F2340" s="347">
        <v>0</v>
      </c>
      <c r="G2340" s="151"/>
    </row>
    <row r="2341" spans="1:7" hidden="1">
      <c r="A2341" s="346" t="s">
        <v>9063</v>
      </c>
      <c r="B2341" s="151" t="s">
        <v>3202</v>
      </c>
      <c r="C2341" s="347">
        <v>0</v>
      </c>
      <c r="D2341" s="347">
        <v>0</v>
      </c>
      <c r="E2341" s="347">
        <v>0</v>
      </c>
      <c r="F2341" s="347">
        <v>0</v>
      </c>
      <c r="G2341" s="151"/>
    </row>
    <row r="2342" spans="1:7" ht="30" hidden="1">
      <c r="A2342" s="346" t="s">
        <v>10496</v>
      </c>
      <c r="B2342" s="151" t="s">
        <v>424</v>
      </c>
      <c r="C2342" s="347">
        <v>0</v>
      </c>
      <c r="D2342" s="347">
        <v>0</v>
      </c>
      <c r="E2342" s="347">
        <v>0</v>
      </c>
      <c r="F2342" s="347">
        <v>0</v>
      </c>
      <c r="G2342" s="151"/>
    </row>
    <row r="2343" spans="1:7" hidden="1">
      <c r="A2343" s="346" t="s">
        <v>9064</v>
      </c>
      <c r="B2343" s="151" t="s">
        <v>8303</v>
      </c>
      <c r="C2343" s="347">
        <v>0</v>
      </c>
      <c r="D2343" s="347">
        <v>0</v>
      </c>
      <c r="E2343" s="347">
        <v>0</v>
      </c>
      <c r="F2343" s="347">
        <v>0</v>
      </c>
      <c r="G2343" s="151"/>
    </row>
    <row r="2344" spans="1:7" ht="30" hidden="1">
      <c r="A2344" s="346" t="s">
        <v>10497</v>
      </c>
      <c r="B2344" s="151" t="s">
        <v>424</v>
      </c>
      <c r="C2344" s="347">
        <v>0</v>
      </c>
      <c r="D2344" s="347">
        <v>0</v>
      </c>
      <c r="E2344" s="347">
        <v>0</v>
      </c>
      <c r="F2344" s="347">
        <v>0</v>
      </c>
      <c r="G2344" s="151"/>
    </row>
    <row r="2345" spans="1:7" hidden="1">
      <c r="A2345" s="346" t="s">
        <v>9065</v>
      </c>
      <c r="B2345" s="151" t="s">
        <v>8307</v>
      </c>
      <c r="C2345" s="347">
        <v>0</v>
      </c>
      <c r="D2345" s="347">
        <v>0</v>
      </c>
      <c r="E2345" s="347">
        <v>0</v>
      </c>
      <c r="F2345" s="347">
        <v>0</v>
      </c>
      <c r="G2345" s="151"/>
    </row>
    <row r="2346" spans="1:7" ht="30" hidden="1">
      <c r="A2346" s="346" t="s">
        <v>10498</v>
      </c>
      <c r="B2346" s="151" t="s">
        <v>424</v>
      </c>
      <c r="C2346" s="347">
        <v>0</v>
      </c>
      <c r="D2346" s="347">
        <v>0</v>
      </c>
      <c r="E2346" s="347">
        <v>0</v>
      </c>
      <c r="F2346" s="347">
        <v>0</v>
      </c>
      <c r="G2346" s="151"/>
    </row>
    <row r="2347" spans="1:7" hidden="1">
      <c r="A2347" s="346" t="s">
        <v>7637</v>
      </c>
      <c r="B2347" s="151" t="s">
        <v>3438</v>
      </c>
      <c r="C2347" s="347">
        <v>0</v>
      </c>
      <c r="D2347" s="347">
        <v>0</v>
      </c>
      <c r="E2347" s="347">
        <v>0</v>
      </c>
      <c r="F2347" s="347">
        <v>0</v>
      </c>
      <c r="G2347" s="151"/>
    </row>
    <row r="2348" spans="1:7" hidden="1">
      <c r="A2348" s="346" t="s">
        <v>8037</v>
      </c>
      <c r="B2348" s="151" t="s">
        <v>777</v>
      </c>
      <c r="C2348" s="347">
        <v>0</v>
      </c>
      <c r="D2348" s="347">
        <v>0</v>
      </c>
      <c r="E2348" s="347">
        <v>0</v>
      </c>
      <c r="F2348" s="347">
        <v>0</v>
      </c>
      <c r="G2348" s="151"/>
    </row>
    <row r="2349" spans="1:7" hidden="1">
      <c r="A2349" s="346" t="s">
        <v>5206</v>
      </c>
      <c r="B2349" s="151" t="s">
        <v>3438</v>
      </c>
      <c r="C2349" s="347">
        <v>0</v>
      </c>
      <c r="D2349" s="347">
        <v>0</v>
      </c>
      <c r="E2349" s="347">
        <v>0</v>
      </c>
      <c r="F2349" s="347">
        <v>0</v>
      </c>
      <c r="G2349" s="151"/>
    </row>
    <row r="2350" spans="1:7" hidden="1">
      <c r="A2350" s="346" t="s">
        <v>9066</v>
      </c>
      <c r="B2350" s="151" t="s">
        <v>8303</v>
      </c>
      <c r="C2350" s="347">
        <v>0</v>
      </c>
      <c r="D2350" s="347">
        <v>0</v>
      </c>
      <c r="E2350" s="347">
        <v>0</v>
      </c>
      <c r="F2350" s="347">
        <v>0</v>
      </c>
      <c r="G2350" s="151"/>
    </row>
    <row r="2351" spans="1:7" hidden="1">
      <c r="A2351" s="346" t="s">
        <v>10499</v>
      </c>
      <c r="B2351" s="151" t="s">
        <v>3438</v>
      </c>
      <c r="C2351" s="347">
        <v>0</v>
      </c>
      <c r="D2351" s="347">
        <v>0</v>
      </c>
      <c r="E2351" s="347">
        <v>0</v>
      </c>
      <c r="F2351" s="347">
        <v>0</v>
      </c>
      <c r="G2351" s="151"/>
    </row>
    <row r="2352" spans="1:7" hidden="1">
      <c r="A2352" s="346" t="s">
        <v>9067</v>
      </c>
      <c r="B2352" s="151" t="s">
        <v>3202</v>
      </c>
      <c r="C2352" s="347">
        <v>0</v>
      </c>
      <c r="D2352" s="347">
        <v>0</v>
      </c>
      <c r="E2352" s="347">
        <v>0</v>
      </c>
      <c r="F2352" s="347">
        <v>0</v>
      </c>
      <c r="G2352" s="151"/>
    </row>
    <row r="2353" spans="1:7" hidden="1">
      <c r="A2353" s="346" t="s">
        <v>10500</v>
      </c>
      <c r="B2353" s="151" t="s">
        <v>3438</v>
      </c>
      <c r="C2353" s="347">
        <v>0</v>
      </c>
      <c r="D2353" s="347">
        <v>0</v>
      </c>
      <c r="E2353" s="347">
        <v>0</v>
      </c>
      <c r="F2353" s="347">
        <v>0</v>
      </c>
      <c r="G2353" s="151"/>
    </row>
    <row r="2354" spans="1:7" hidden="1">
      <c r="A2354" s="346" t="s">
        <v>9068</v>
      </c>
      <c r="B2354" s="151" t="s">
        <v>8303</v>
      </c>
      <c r="C2354" s="347">
        <v>0</v>
      </c>
      <c r="D2354" s="347">
        <v>0</v>
      </c>
      <c r="E2354" s="347">
        <v>0</v>
      </c>
      <c r="F2354" s="347">
        <v>0</v>
      </c>
      <c r="G2354" s="151"/>
    </row>
    <row r="2355" spans="1:7" hidden="1">
      <c r="A2355" s="346" t="s">
        <v>10501</v>
      </c>
      <c r="B2355" s="151" t="s">
        <v>3438</v>
      </c>
      <c r="C2355" s="347">
        <v>0</v>
      </c>
      <c r="D2355" s="347">
        <v>0</v>
      </c>
      <c r="E2355" s="347">
        <v>0</v>
      </c>
      <c r="F2355" s="347">
        <v>0</v>
      </c>
      <c r="G2355" s="151"/>
    </row>
    <row r="2356" spans="1:7" hidden="1">
      <c r="A2356" s="346" t="s">
        <v>9069</v>
      </c>
      <c r="B2356" s="151" t="s">
        <v>8307</v>
      </c>
      <c r="C2356" s="347">
        <v>0</v>
      </c>
      <c r="D2356" s="347">
        <v>0</v>
      </c>
      <c r="E2356" s="347">
        <v>0</v>
      </c>
      <c r="F2356" s="347">
        <v>0</v>
      </c>
      <c r="G2356" s="151"/>
    </row>
    <row r="2357" spans="1:7" hidden="1">
      <c r="A2357" s="346" t="s">
        <v>10502</v>
      </c>
      <c r="B2357" s="151" t="s">
        <v>3438</v>
      </c>
      <c r="C2357" s="347">
        <v>0</v>
      </c>
      <c r="D2357" s="347">
        <v>0</v>
      </c>
      <c r="E2357" s="347">
        <v>0</v>
      </c>
      <c r="F2357" s="347">
        <v>0</v>
      </c>
      <c r="G2357" s="151"/>
    </row>
    <row r="2358" spans="1:7" hidden="1">
      <c r="A2358" s="346" t="s">
        <v>461</v>
      </c>
      <c r="B2358" s="151" t="s">
        <v>427</v>
      </c>
      <c r="C2358" s="347">
        <v>0</v>
      </c>
      <c r="D2358" s="347">
        <v>0</v>
      </c>
      <c r="E2358" s="347">
        <v>0</v>
      </c>
      <c r="F2358" s="347">
        <v>0</v>
      </c>
      <c r="G2358" s="151"/>
    </row>
    <row r="2359" spans="1:7" hidden="1">
      <c r="A2359" s="346" t="s">
        <v>2589</v>
      </c>
      <c r="B2359" s="151" t="s">
        <v>428</v>
      </c>
      <c r="C2359" s="347">
        <v>0</v>
      </c>
      <c r="D2359" s="347">
        <v>0</v>
      </c>
      <c r="E2359" s="347">
        <v>0</v>
      </c>
      <c r="F2359" s="347">
        <v>0</v>
      </c>
      <c r="G2359" s="151"/>
    </row>
    <row r="2360" spans="1:7" hidden="1">
      <c r="A2360" s="346" t="s">
        <v>3439</v>
      </c>
      <c r="B2360" s="151" t="s">
        <v>6722</v>
      </c>
      <c r="C2360" s="347">
        <v>0</v>
      </c>
      <c r="D2360" s="347">
        <v>0</v>
      </c>
      <c r="E2360" s="347">
        <v>0</v>
      </c>
      <c r="F2360" s="347">
        <v>0</v>
      </c>
      <c r="G2360" s="151"/>
    </row>
    <row r="2361" spans="1:7" hidden="1">
      <c r="A2361" s="346" t="s">
        <v>7638</v>
      </c>
      <c r="B2361" s="151" t="s">
        <v>3440</v>
      </c>
      <c r="C2361" s="347">
        <v>0</v>
      </c>
      <c r="D2361" s="347">
        <v>0</v>
      </c>
      <c r="E2361" s="347">
        <v>0</v>
      </c>
      <c r="F2361" s="347">
        <v>0</v>
      </c>
      <c r="G2361" s="151"/>
    </row>
    <row r="2362" spans="1:7" hidden="1">
      <c r="A2362" s="346" t="s">
        <v>8038</v>
      </c>
      <c r="B2362" s="151" t="s">
        <v>777</v>
      </c>
      <c r="C2362" s="347">
        <v>0</v>
      </c>
      <c r="D2362" s="347">
        <v>0</v>
      </c>
      <c r="E2362" s="347">
        <v>0</v>
      </c>
      <c r="F2362" s="347">
        <v>0</v>
      </c>
      <c r="G2362" s="151"/>
    </row>
    <row r="2363" spans="1:7" hidden="1">
      <c r="A2363" s="346" t="s">
        <v>5214</v>
      </c>
      <c r="B2363" s="151" t="s">
        <v>3440</v>
      </c>
      <c r="C2363" s="347">
        <v>0</v>
      </c>
      <c r="D2363" s="347">
        <v>0</v>
      </c>
      <c r="E2363" s="347">
        <v>0</v>
      </c>
      <c r="F2363" s="347">
        <v>0</v>
      </c>
      <c r="G2363" s="151"/>
    </row>
    <row r="2364" spans="1:7" hidden="1">
      <c r="A2364" s="346" t="s">
        <v>9070</v>
      </c>
      <c r="B2364" s="151" t="s">
        <v>8303</v>
      </c>
      <c r="C2364" s="347">
        <v>0</v>
      </c>
      <c r="D2364" s="347">
        <v>0</v>
      </c>
      <c r="E2364" s="347">
        <v>0</v>
      </c>
      <c r="F2364" s="347">
        <v>0</v>
      </c>
      <c r="G2364" s="151"/>
    </row>
    <row r="2365" spans="1:7" hidden="1">
      <c r="A2365" s="346" t="s">
        <v>10503</v>
      </c>
      <c r="B2365" s="151" t="s">
        <v>3440</v>
      </c>
      <c r="C2365" s="347">
        <v>0</v>
      </c>
      <c r="D2365" s="347">
        <v>0</v>
      </c>
      <c r="E2365" s="347">
        <v>0</v>
      </c>
      <c r="F2365" s="347">
        <v>0</v>
      </c>
      <c r="G2365" s="151"/>
    </row>
    <row r="2366" spans="1:7" hidden="1">
      <c r="A2366" s="346" t="s">
        <v>9071</v>
      </c>
      <c r="B2366" s="151" t="s">
        <v>3202</v>
      </c>
      <c r="C2366" s="347">
        <v>0</v>
      </c>
      <c r="D2366" s="347">
        <v>0</v>
      </c>
      <c r="E2366" s="347">
        <v>0</v>
      </c>
      <c r="F2366" s="347">
        <v>0</v>
      </c>
      <c r="G2366" s="151"/>
    </row>
    <row r="2367" spans="1:7" hidden="1">
      <c r="A2367" s="346" t="s">
        <v>10504</v>
      </c>
      <c r="B2367" s="151" t="s">
        <v>3440</v>
      </c>
      <c r="C2367" s="347">
        <v>0</v>
      </c>
      <c r="D2367" s="347">
        <v>0</v>
      </c>
      <c r="E2367" s="347">
        <v>0</v>
      </c>
      <c r="F2367" s="347">
        <v>0</v>
      </c>
      <c r="G2367" s="151"/>
    </row>
    <row r="2368" spans="1:7" hidden="1">
      <c r="A2368" s="346" t="s">
        <v>9072</v>
      </c>
      <c r="B2368" s="151" t="s">
        <v>8303</v>
      </c>
      <c r="C2368" s="347">
        <v>0</v>
      </c>
      <c r="D2368" s="347">
        <v>0</v>
      </c>
      <c r="E2368" s="347">
        <v>0</v>
      </c>
      <c r="F2368" s="347">
        <v>0</v>
      </c>
      <c r="G2368" s="151"/>
    </row>
    <row r="2369" spans="1:7" hidden="1">
      <c r="A2369" s="346" t="s">
        <v>10505</v>
      </c>
      <c r="B2369" s="151" t="s">
        <v>3440</v>
      </c>
      <c r="C2369" s="347">
        <v>0</v>
      </c>
      <c r="D2369" s="347">
        <v>0</v>
      </c>
      <c r="E2369" s="347">
        <v>0</v>
      </c>
      <c r="F2369" s="347">
        <v>0</v>
      </c>
      <c r="G2369" s="151"/>
    </row>
    <row r="2370" spans="1:7" hidden="1">
      <c r="A2370" s="346" t="s">
        <v>9073</v>
      </c>
      <c r="B2370" s="151" t="s">
        <v>8307</v>
      </c>
      <c r="C2370" s="347">
        <v>0</v>
      </c>
      <c r="D2370" s="347">
        <v>0</v>
      </c>
      <c r="E2370" s="347">
        <v>0</v>
      </c>
      <c r="F2370" s="347">
        <v>0</v>
      </c>
      <c r="G2370" s="151"/>
    </row>
    <row r="2371" spans="1:7" hidden="1">
      <c r="A2371" s="346" t="s">
        <v>10506</v>
      </c>
      <c r="B2371" s="151" t="s">
        <v>3440</v>
      </c>
      <c r="C2371" s="347">
        <v>0</v>
      </c>
      <c r="D2371" s="347">
        <v>0</v>
      </c>
      <c r="E2371" s="347">
        <v>0</v>
      </c>
      <c r="F2371" s="347">
        <v>0</v>
      </c>
      <c r="G2371" s="151"/>
    </row>
    <row r="2372" spans="1:7" hidden="1">
      <c r="A2372" s="346" t="s">
        <v>7639</v>
      </c>
      <c r="B2372" s="151" t="s">
        <v>3441</v>
      </c>
      <c r="C2372" s="347">
        <v>0</v>
      </c>
      <c r="D2372" s="347">
        <v>0</v>
      </c>
      <c r="E2372" s="347">
        <v>0</v>
      </c>
      <c r="F2372" s="347">
        <v>0</v>
      </c>
      <c r="G2372" s="151"/>
    </row>
    <row r="2373" spans="1:7" hidden="1">
      <c r="A2373" s="346" t="s">
        <v>8039</v>
      </c>
      <c r="B2373" s="151" t="s">
        <v>777</v>
      </c>
      <c r="C2373" s="347">
        <v>0</v>
      </c>
      <c r="D2373" s="347">
        <v>0</v>
      </c>
      <c r="E2373" s="347">
        <v>0</v>
      </c>
      <c r="F2373" s="347">
        <v>0</v>
      </c>
      <c r="G2373" s="151"/>
    </row>
    <row r="2374" spans="1:7" hidden="1">
      <c r="A2374" s="346" t="s">
        <v>5222</v>
      </c>
      <c r="B2374" s="151" t="s">
        <v>3441</v>
      </c>
      <c r="C2374" s="347">
        <v>0</v>
      </c>
      <c r="D2374" s="347">
        <v>0</v>
      </c>
      <c r="E2374" s="347">
        <v>0</v>
      </c>
      <c r="F2374" s="347">
        <v>0</v>
      </c>
      <c r="G2374" s="151"/>
    </row>
    <row r="2375" spans="1:7" hidden="1">
      <c r="A2375" s="346" t="s">
        <v>9074</v>
      </c>
      <c r="B2375" s="151" t="s">
        <v>8303</v>
      </c>
      <c r="C2375" s="347">
        <v>0</v>
      </c>
      <c r="D2375" s="347">
        <v>0</v>
      </c>
      <c r="E2375" s="347">
        <v>0</v>
      </c>
      <c r="F2375" s="347">
        <v>0</v>
      </c>
      <c r="G2375" s="151"/>
    </row>
    <row r="2376" spans="1:7" hidden="1">
      <c r="A2376" s="346" t="s">
        <v>10507</v>
      </c>
      <c r="B2376" s="151" t="s">
        <v>3441</v>
      </c>
      <c r="C2376" s="347">
        <v>0</v>
      </c>
      <c r="D2376" s="347">
        <v>0</v>
      </c>
      <c r="E2376" s="347">
        <v>0</v>
      </c>
      <c r="F2376" s="347">
        <v>0</v>
      </c>
      <c r="G2376" s="151"/>
    </row>
    <row r="2377" spans="1:7" hidden="1">
      <c r="A2377" s="346" t="s">
        <v>9075</v>
      </c>
      <c r="B2377" s="151" t="s">
        <v>3202</v>
      </c>
      <c r="C2377" s="347">
        <v>0</v>
      </c>
      <c r="D2377" s="347">
        <v>0</v>
      </c>
      <c r="E2377" s="347">
        <v>0</v>
      </c>
      <c r="F2377" s="347">
        <v>0</v>
      </c>
      <c r="G2377" s="151"/>
    </row>
    <row r="2378" spans="1:7" hidden="1">
      <c r="A2378" s="346" t="s">
        <v>10508</v>
      </c>
      <c r="B2378" s="151" t="s">
        <v>3441</v>
      </c>
      <c r="C2378" s="347">
        <v>0</v>
      </c>
      <c r="D2378" s="347">
        <v>0</v>
      </c>
      <c r="E2378" s="347">
        <v>0</v>
      </c>
      <c r="F2378" s="347">
        <v>0</v>
      </c>
      <c r="G2378" s="151"/>
    </row>
    <row r="2379" spans="1:7" hidden="1">
      <c r="A2379" s="346" t="s">
        <v>9076</v>
      </c>
      <c r="B2379" s="151" t="s">
        <v>8303</v>
      </c>
      <c r="C2379" s="347">
        <v>0</v>
      </c>
      <c r="D2379" s="347">
        <v>0</v>
      </c>
      <c r="E2379" s="347">
        <v>0</v>
      </c>
      <c r="F2379" s="347">
        <v>0</v>
      </c>
      <c r="G2379" s="151"/>
    </row>
    <row r="2380" spans="1:7" hidden="1">
      <c r="A2380" s="346" t="s">
        <v>10509</v>
      </c>
      <c r="B2380" s="151" t="s">
        <v>3441</v>
      </c>
      <c r="C2380" s="347">
        <v>0</v>
      </c>
      <c r="D2380" s="347">
        <v>0</v>
      </c>
      <c r="E2380" s="347">
        <v>0</v>
      </c>
      <c r="F2380" s="347">
        <v>0</v>
      </c>
      <c r="G2380" s="151"/>
    </row>
    <row r="2381" spans="1:7" hidden="1">
      <c r="A2381" s="346" t="s">
        <v>9077</v>
      </c>
      <c r="B2381" s="151" t="s">
        <v>8307</v>
      </c>
      <c r="C2381" s="347">
        <v>0</v>
      </c>
      <c r="D2381" s="347">
        <v>0</v>
      </c>
      <c r="E2381" s="347">
        <v>0</v>
      </c>
      <c r="F2381" s="347">
        <v>0</v>
      </c>
      <c r="G2381" s="151"/>
    </row>
    <row r="2382" spans="1:7" hidden="1">
      <c r="A2382" s="346" t="s">
        <v>10510</v>
      </c>
      <c r="B2382" s="151" t="s">
        <v>3441</v>
      </c>
      <c r="C2382" s="347">
        <v>0</v>
      </c>
      <c r="D2382" s="347">
        <v>0</v>
      </c>
      <c r="E2382" s="347">
        <v>0</v>
      </c>
      <c r="F2382" s="347">
        <v>0</v>
      </c>
      <c r="G2382" s="151"/>
    </row>
    <row r="2383" spans="1:7" hidden="1">
      <c r="A2383" s="346" t="s">
        <v>7640</v>
      </c>
      <c r="B2383" s="151" t="s">
        <v>3442</v>
      </c>
      <c r="C2383" s="347">
        <v>0</v>
      </c>
      <c r="D2383" s="347">
        <v>0</v>
      </c>
      <c r="E2383" s="347">
        <v>0</v>
      </c>
      <c r="F2383" s="347">
        <v>0</v>
      </c>
      <c r="G2383" s="151"/>
    </row>
    <row r="2384" spans="1:7" hidden="1">
      <c r="A2384" s="346" t="s">
        <v>8040</v>
      </c>
      <c r="B2384" s="151" t="s">
        <v>777</v>
      </c>
      <c r="C2384" s="347">
        <v>0</v>
      </c>
      <c r="D2384" s="347">
        <v>0</v>
      </c>
      <c r="E2384" s="347">
        <v>0</v>
      </c>
      <c r="F2384" s="347">
        <v>0</v>
      </c>
      <c r="G2384" s="151"/>
    </row>
    <row r="2385" spans="1:7" hidden="1">
      <c r="A2385" s="346" t="s">
        <v>5230</v>
      </c>
      <c r="B2385" s="151" t="s">
        <v>3442</v>
      </c>
      <c r="C2385" s="347">
        <v>0</v>
      </c>
      <c r="D2385" s="347">
        <v>0</v>
      </c>
      <c r="E2385" s="347">
        <v>0</v>
      </c>
      <c r="F2385" s="347">
        <v>0</v>
      </c>
      <c r="G2385" s="151"/>
    </row>
    <row r="2386" spans="1:7" hidden="1">
      <c r="A2386" s="346" t="s">
        <v>9078</v>
      </c>
      <c r="B2386" s="151" t="s">
        <v>8303</v>
      </c>
      <c r="C2386" s="347">
        <v>0</v>
      </c>
      <c r="D2386" s="347">
        <v>0</v>
      </c>
      <c r="E2386" s="347">
        <v>0</v>
      </c>
      <c r="F2386" s="347">
        <v>0</v>
      </c>
      <c r="G2386" s="151"/>
    </row>
    <row r="2387" spans="1:7" hidden="1">
      <c r="A2387" s="346" t="s">
        <v>10511</v>
      </c>
      <c r="B2387" s="151" t="s">
        <v>3442</v>
      </c>
      <c r="C2387" s="347">
        <v>0</v>
      </c>
      <c r="D2387" s="347">
        <v>0</v>
      </c>
      <c r="E2387" s="347">
        <v>0</v>
      </c>
      <c r="F2387" s="347">
        <v>0</v>
      </c>
      <c r="G2387" s="151"/>
    </row>
    <row r="2388" spans="1:7" hidden="1">
      <c r="A2388" s="346" t="s">
        <v>9079</v>
      </c>
      <c r="B2388" s="151" t="s">
        <v>3202</v>
      </c>
      <c r="C2388" s="347">
        <v>0</v>
      </c>
      <c r="D2388" s="347">
        <v>0</v>
      </c>
      <c r="E2388" s="347">
        <v>0</v>
      </c>
      <c r="F2388" s="347">
        <v>0</v>
      </c>
      <c r="G2388" s="151"/>
    </row>
    <row r="2389" spans="1:7" hidden="1">
      <c r="A2389" s="346" t="s">
        <v>10512</v>
      </c>
      <c r="B2389" s="151" t="s">
        <v>3442</v>
      </c>
      <c r="C2389" s="347">
        <v>0</v>
      </c>
      <c r="D2389" s="347">
        <v>0</v>
      </c>
      <c r="E2389" s="347">
        <v>0</v>
      </c>
      <c r="F2389" s="347">
        <v>0</v>
      </c>
      <c r="G2389" s="151"/>
    </row>
    <row r="2390" spans="1:7" hidden="1">
      <c r="A2390" s="346" t="s">
        <v>9080</v>
      </c>
      <c r="B2390" s="151" t="s">
        <v>8303</v>
      </c>
      <c r="C2390" s="347">
        <v>0</v>
      </c>
      <c r="D2390" s="347">
        <v>0</v>
      </c>
      <c r="E2390" s="347">
        <v>0</v>
      </c>
      <c r="F2390" s="347">
        <v>0</v>
      </c>
      <c r="G2390" s="151"/>
    </row>
    <row r="2391" spans="1:7" hidden="1">
      <c r="A2391" s="346" t="s">
        <v>10513</v>
      </c>
      <c r="B2391" s="151" t="s">
        <v>3442</v>
      </c>
      <c r="C2391" s="347">
        <v>0</v>
      </c>
      <c r="D2391" s="347">
        <v>0</v>
      </c>
      <c r="E2391" s="347">
        <v>0</v>
      </c>
      <c r="F2391" s="347">
        <v>0</v>
      </c>
      <c r="G2391" s="151"/>
    </row>
    <row r="2392" spans="1:7" hidden="1">
      <c r="A2392" s="346" t="s">
        <v>9081</v>
      </c>
      <c r="B2392" s="151" t="s">
        <v>8307</v>
      </c>
      <c r="C2392" s="347">
        <v>0</v>
      </c>
      <c r="D2392" s="347">
        <v>0</v>
      </c>
      <c r="E2392" s="347">
        <v>0</v>
      </c>
      <c r="F2392" s="347">
        <v>0</v>
      </c>
      <c r="G2392" s="151"/>
    </row>
    <row r="2393" spans="1:7" hidden="1">
      <c r="A2393" s="346" t="s">
        <v>10514</v>
      </c>
      <c r="B2393" s="151" t="s">
        <v>3442</v>
      </c>
      <c r="C2393" s="347">
        <v>0</v>
      </c>
      <c r="D2393" s="347">
        <v>0</v>
      </c>
      <c r="E2393" s="347">
        <v>0</v>
      </c>
      <c r="F2393" s="347">
        <v>0</v>
      </c>
      <c r="G2393" s="151"/>
    </row>
    <row r="2394" spans="1:7" hidden="1">
      <c r="A2394" s="346" t="s">
        <v>7641</v>
      </c>
      <c r="B2394" s="151" t="s">
        <v>3443</v>
      </c>
      <c r="C2394" s="347">
        <v>0</v>
      </c>
      <c r="D2394" s="347">
        <v>0</v>
      </c>
      <c r="E2394" s="347">
        <v>0</v>
      </c>
      <c r="F2394" s="347">
        <v>0</v>
      </c>
      <c r="G2394" s="151"/>
    </row>
    <row r="2395" spans="1:7" hidden="1">
      <c r="A2395" s="346" t="s">
        <v>8041</v>
      </c>
      <c r="B2395" s="151" t="s">
        <v>777</v>
      </c>
      <c r="C2395" s="347">
        <v>0</v>
      </c>
      <c r="D2395" s="347">
        <v>0</v>
      </c>
      <c r="E2395" s="347">
        <v>0</v>
      </c>
      <c r="F2395" s="347">
        <v>0</v>
      </c>
      <c r="G2395" s="151"/>
    </row>
    <row r="2396" spans="1:7" hidden="1">
      <c r="A2396" s="346" t="s">
        <v>5238</v>
      </c>
      <c r="B2396" s="151" t="s">
        <v>3443</v>
      </c>
      <c r="C2396" s="347">
        <v>0</v>
      </c>
      <c r="D2396" s="347">
        <v>0</v>
      </c>
      <c r="E2396" s="347">
        <v>0</v>
      </c>
      <c r="F2396" s="347">
        <v>0</v>
      </c>
      <c r="G2396" s="151"/>
    </row>
    <row r="2397" spans="1:7" hidden="1">
      <c r="A2397" s="346" t="s">
        <v>9082</v>
      </c>
      <c r="B2397" s="151" t="s">
        <v>8303</v>
      </c>
      <c r="C2397" s="347">
        <v>0</v>
      </c>
      <c r="D2397" s="347">
        <v>0</v>
      </c>
      <c r="E2397" s="347">
        <v>0</v>
      </c>
      <c r="F2397" s="347">
        <v>0</v>
      </c>
      <c r="G2397" s="151"/>
    </row>
    <row r="2398" spans="1:7" hidden="1">
      <c r="A2398" s="346" t="s">
        <v>10515</v>
      </c>
      <c r="B2398" s="151" t="s">
        <v>3443</v>
      </c>
      <c r="C2398" s="347">
        <v>0</v>
      </c>
      <c r="D2398" s="347">
        <v>0</v>
      </c>
      <c r="E2398" s="347">
        <v>0</v>
      </c>
      <c r="F2398" s="347">
        <v>0</v>
      </c>
      <c r="G2398" s="151"/>
    </row>
    <row r="2399" spans="1:7" hidden="1">
      <c r="A2399" s="346" t="s">
        <v>9083</v>
      </c>
      <c r="B2399" s="151" t="s">
        <v>3202</v>
      </c>
      <c r="C2399" s="347">
        <v>0</v>
      </c>
      <c r="D2399" s="347">
        <v>0</v>
      </c>
      <c r="E2399" s="347">
        <v>0</v>
      </c>
      <c r="F2399" s="347">
        <v>0</v>
      </c>
      <c r="G2399" s="151"/>
    </row>
    <row r="2400" spans="1:7" hidden="1">
      <c r="A2400" s="346" t="s">
        <v>10516</v>
      </c>
      <c r="B2400" s="151" t="s">
        <v>3443</v>
      </c>
      <c r="C2400" s="347">
        <v>0</v>
      </c>
      <c r="D2400" s="347">
        <v>0</v>
      </c>
      <c r="E2400" s="347">
        <v>0</v>
      </c>
      <c r="F2400" s="347">
        <v>0</v>
      </c>
      <c r="G2400" s="151"/>
    </row>
    <row r="2401" spans="1:7" hidden="1">
      <c r="A2401" s="346" t="s">
        <v>9084</v>
      </c>
      <c r="B2401" s="151" t="s">
        <v>8303</v>
      </c>
      <c r="C2401" s="347">
        <v>0</v>
      </c>
      <c r="D2401" s="347">
        <v>0</v>
      </c>
      <c r="E2401" s="347">
        <v>0</v>
      </c>
      <c r="F2401" s="347">
        <v>0</v>
      </c>
      <c r="G2401" s="151"/>
    </row>
    <row r="2402" spans="1:7" hidden="1">
      <c r="A2402" s="346" t="s">
        <v>10517</v>
      </c>
      <c r="B2402" s="151" t="s">
        <v>3443</v>
      </c>
      <c r="C2402" s="347">
        <v>0</v>
      </c>
      <c r="D2402" s="347">
        <v>0</v>
      </c>
      <c r="E2402" s="347">
        <v>0</v>
      </c>
      <c r="F2402" s="347">
        <v>0</v>
      </c>
      <c r="G2402" s="151"/>
    </row>
    <row r="2403" spans="1:7" hidden="1">
      <c r="A2403" s="346" t="s">
        <v>9085</v>
      </c>
      <c r="B2403" s="151" t="s">
        <v>8307</v>
      </c>
      <c r="C2403" s="347">
        <v>0</v>
      </c>
      <c r="D2403" s="347">
        <v>0</v>
      </c>
      <c r="E2403" s="347">
        <v>0</v>
      </c>
      <c r="F2403" s="347">
        <v>0</v>
      </c>
      <c r="G2403" s="151"/>
    </row>
    <row r="2404" spans="1:7" hidden="1">
      <c r="A2404" s="346" t="s">
        <v>10518</v>
      </c>
      <c r="B2404" s="151" t="s">
        <v>3443</v>
      </c>
      <c r="C2404" s="347">
        <v>0</v>
      </c>
      <c r="D2404" s="347">
        <v>0</v>
      </c>
      <c r="E2404" s="347">
        <v>0</v>
      </c>
      <c r="F2404" s="347">
        <v>0</v>
      </c>
      <c r="G2404" s="151"/>
    </row>
    <row r="2405" spans="1:7" ht="30" hidden="1">
      <c r="A2405" s="346" t="s">
        <v>6723</v>
      </c>
      <c r="B2405" s="151" t="s">
        <v>3444</v>
      </c>
      <c r="C2405" s="347">
        <v>0</v>
      </c>
      <c r="D2405" s="347">
        <v>0</v>
      </c>
      <c r="E2405" s="347">
        <v>0</v>
      </c>
      <c r="F2405" s="347">
        <v>0</v>
      </c>
      <c r="G2405" s="151"/>
    </row>
    <row r="2406" spans="1:7" hidden="1">
      <c r="A2406" s="346" t="s">
        <v>6724</v>
      </c>
      <c r="B2406" s="151" t="s">
        <v>777</v>
      </c>
      <c r="C2406" s="347">
        <v>0</v>
      </c>
      <c r="D2406" s="347">
        <v>0</v>
      </c>
      <c r="E2406" s="347">
        <v>0</v>
      </c>
      <c r="F2406" s="347">
        <v>0</v>
      </c>
      <c r="G2406" s="151"/>
    </row>
    <row r="2407" spans="1:7" ht="30" hidden="1">
      <c r="A2407" s="346" t="s">
        <v>5246</v>
      </c>
      <c r="B2407" s="151" t="s">
        <v>3444</v>
      </c>
      <c r="C2407" s="347">
        <v>0</v>
      </c>
      <c r="D2407" s="347">
        <v>0</v>
      </c>
      <c r="E2407" s="347">
        <v>0</v>
      </c>
      <c r="F2407" s="347">
        <v>0</v>
      </c>
      <c r="G2407" s="151"/>
    </row>
    <row r="2408" spans="1:7" hidden="1">
      <c r="A2408" s="346" t="s">
        <v>9086</v>
      </c>
      <c r="B2408" s="151" t="s">
        <v>8303</v>
      </c>
      <c r="C2408" s="347">
        <v>0</v>
      </c>
      <c r="D2408" s="347">
        <v>0</v>
      </c>
      <c r="E2408" s="347">
        <v>0</v>
      </c>
      <c r="F2408" s="347">
        <v>0</v>
      </c>
      <c r="G2408" s="151"/>
    </row>
    <row r="2409" spans="1:7" ht="30" hidden="1">
      <c r="A2409" s="346" t="s">
        <v>10519</v>
      </c>
      <c r="B2409" s="151" t="s">
        <v>3444</v>
      </c>
      <c r="C2409" s="347">
        <v>0</v>
      </c>
      <c r="D2409" s="347">
        <v>0</v>
      </c>
      <c r="E2409" s="347">
        <v>0</v>
      </c>
      <c r="F2409" s="347">
        <v>0</v>
      </c>
      <c r="G2409" s="151"/>
    </row>
    <row r="2410" spans="1:7" hidden="1">
      <c r="A2410" s="346" t="s">
        <v>9087</v>
      </c>
      <c r="B2410" s="151" t="s">
        <v>3202</v>
      </c>
      <c r="C2410" s="347">
        <v>0</v>
      </c>
      <c r="D2410" s="347">
        <v>0</v>
      </c>
      <c r="E2410" s="347">
        <v>0</v>
      </c>
      <c r="F2410" s="347">
        <v>0</v>
      </c>
      <c r="G2410" s="151"/>
    </row>
    <row r="2411" spans="1:7" ht="30" hidden="1">
      <c r="A2411" s="346" t="s">
        <v>10520</v>
      </c>
      <c r="B2411" s="151" t="s">
        <v>3444</v>
      </c>
      <c r="C2411" s="347">
        <v>0</v>
      </c>
      <c r="D2411" s="347">
        <v>0</v>
      </c>
      <c r="E2411" s="347">
        <v>0</v>
      </c>
      <c r="F2411" s="347">
        <v>0</v>
      </c>
      <c r="G2411" s="151"/>
    </row>
    <row r="2412" spans="1:7" hidden="1">
      <c r="A2412" s="346" t="s">
        <v>9088</v>
      </c>
      <c r="B2412" s="151" t="s">
        <v>8303</v>
      </c>
      <c r="C2412" s="347">
        <v>0</v>
      </c>
      <c r="D2412" s="347">
        <v>0</v>
      </c>
      <c r="E2412" s="347">
        <v>0</v>
      </c>
      <c r="F2412" s="347">
        <v>0</v>
      </c>
      <c r="G2412" s="151"/>
    </row>
    <row r="2413" spans="1:7" ht="30" hidden="1">
      <c r="A2413" s="356" t="s">
        <v>8300</v>
      </c>
      <c r="B2413" s="153" t="s">
        <v>3444</v>
      </c>
      <c r="C2413" s="357">
        <v>0</v>
      </c>
      <c r="D2413" s="357">
        <v>0</v>
      </c>
      <c r="E2413" s="357">
        <v>0</v>
      </c>
      <c r="F2413" s="357">
        <v>0</v>
      </c>
      <c r="G2413" s="151"/>
    </row>
    <row r="2414" spans="1:7" hidden="1">
      <c r="A2414" s="346" t="s">
        <v>9089</v>
      </c>
      <c r="B2414" s="151" t="s">
        <v>8307</v>
      </c>
      <c r="C2414" s="347">
        <v>0</v>
      </c>
      <c r="D2414" s="347">
        <v>0</v>
      </c>
      <c r="E2414" s="347">
        <v>0</v>
      </c>
      <c r="F2414" s="347">
        <v>0</v>
      </c>
      <c r="G2414" s="151"/>
    </row>
    <row r="2415" spans="1:7" ht="30" hidden="1">
      <c r="A2415" s="346" t="s">
        <v>10521</v>
      </c>
      <c r="B2415" s="151" t="s">
        <v>3444</v>
      </c>
      <c r="C2415" s="347">
        <v>0</v>
      </c>
      <c r="D2415" s="347">
        <v>0</v>
      </c>
      <c r="E2415" s="347">
        <v>0</v>
      </c>
      <c r="F2415" s="347">
        <v>0</v>
      </c>
      <c r="G2415" s="151"/>
    </row>
    <row r="2416" spans="1:7" hidden="1">
      <c r="A2416" s="346" t="s">
        <v>7642</v>
      </c>
      <c r="B2416" s="151" t="s">
        <v>3445</v>
      </c>
      <c r="C2416" s="347">
        <v>0</v>
      </c>
      <c r="D2416" s="347">
        <v>0</v>
      </c>
      <c r="E2416" s="347">
        <v>0</v>
      </c>
      <c r="F2416" s="347">
        <v>0</v>
      </c>
      <c r="G2416" s="151"/>
    </row>
    <row r="2417" spans="1:7" hidden="1">
      <c r="A2417" s="346" t="s">
        <v>8042</v>
      </c>
      <c r="B2417" s="151" t="s">
        <v>777</v>
      </c>
      <c r="C2417" s="347">
        <v>0</v>
      </c>
      <c r="D2417" s="347">
        <v>0</v>
      </c>
      <c r="E2417" s="347">
        <v>0</v>
      </c>
      <c r="F2417" s="347">
        <v>0</v>
      </c>
      <c r="G2417" s="151"/>
    </row>
    <row r="2418" spans="1:7" hidden="1">
      <c r="A2418" s="346" t="s">
        <v>5254</v>
      </c>
      <c r="B2418" s="151" t="s">
        <v>3445</v>
      </c>
      <c r="C2418" s="347">
        <v>0</v>
      </c>
      <c r="D2418" s="347">
        <v>0</v>
      </c>
      <c r="E2418" s="347">
        <v>0</v>
      </c>
      <c r="F2418" s="347">
        <v>0</v>
      </c>
      <c r="G2418" s="151"/>
    </row>
    <row r="2419" spans="1:7" hidden="1">
      <c r="A2419" s="346" t="s">
        <v>9090</v>
      </c>
      <c r="B2419" s="151" t="s">
        <v>8303</v>
      </c>
      <c r="C2419" s="347">
        <v>0</v>
      </c>
      <c r="D2419" s="347">
        <v>0</v>
      </c>
      <c r="E2419" s="347">
        <v>0</v>
      </c>
      <c r="F2419" s="347">
        <v>0</v>
      </c>
      <c r="G2419" s="151"/>
    </row>
    <row r="2420" spans="1:7" hidden="1">
      <c r="A2420" s="346" t="s">
        <v>10522</v>
      </c>
      <c r="B2420" s="151" t="s">
        <v>3445</v>
      </c>
      <c r="C2420" s="347">
        <v>0</v>
      </c>
      <c r="D2420" s="347">
        <v>0</v>
      </c>
      <c r="E2420" s="347">
        <v>0</v>
      </c>
      <c r="F2420" s="347">
        <v>0</v>
      </c>
      <c r="G2420" s="151"/>
    </row>
    <row r="2421" spans="1:7" hidden="1">
      <c r="A2421" s="346" t="s">
        <v>9091</v>
      </c>
      <c r="B2421" s="151" t="s">
        <v>3202</v>
      </c>
      <c r="C2421" s="347">
        <v>0</v>
      </c>
      <c r="D2421" s="347">
        <v>0</v>
      </c>
      <c r="E2421" s="347">
        <v>0</v>
      </c>
      <c r="F2421" s="347">
        <v>0</v>
      </c>
      <c r="G2421" s="151"/>
    </row>
    <row r="2422" spans="1:7" hidden="1">
      <c r="A2422" s="346" t="s">
        <v>10523</v>
      </c>
      <c r="B2422" s="151" t="s">
        <v>3445</v>
      </c>
      <c r="C2422" s="347">
        <v>0</v>
      </c>
      <c r="D2422" s="347">
        <v>0</v>
      </c>
      <c r="E2422" s="347">
        <v>0</v>
      </c>
      <c r="F2422" s="347">
        <v>0</v>
      </c>
      <c r="G2422" s="151"/>
    </row>
    <row r="2423" spans="1:7" hidden="1">
      <c r="A2423" s="346" t="s">
        <v>9092</v>
      </c>
      <c r="B2423" s="151" t="s">
        <v>8303</v>
      </c>
      <c r="C2423" s="347">
        <v>0</v>
      </c>
      <c r="D2423" s="347">
        <v>0</v>
      </c>
      <c r="E2423" s="347">
        <v>0</v>
      </c>
      <c r="F2423" s="347">
        <v>0</v>
      </c>
      <c r="G2423" s="151"/>
    </row>
    <row r="2424" spans="1:7" hidden="1">
      <c r="A2424" s="346" t="s">
        <v>10524</v>
      </c>
      <c r="B2424" s="151" t="s">
        <v>3445</v>
      </c>
      <c r="C2424" s="347">
        <v>0</v>
      </c>
      <c r="D2424" s="347">
        <v>0</v>
      </c>
      <c r="E2424" s="347">
        <v>0</v>
      </c>
      <c r="F2424" s="347">
        <v>0</v>
      </c>
      <c r="G2424" s="151"/>
    </row>
    <row r="2425" spans="1:7" hidden="1">
      <c r="A2425" s="346" t="s">
        <v>9093</v>
      </c>
      <c r="B2425" s="151" t="s">
        <v>8307</v>
      </c>
      <c r="C2425" s="347">
        <v>0</v>
      </c>
      <c r="D2425" s="347">
        <v>0</v>
      </c>
      <c r="E2425" s="347">
        <v>0</v>
      </c>
      <c r="F2425" s="347">
        <v>0</v>
      </c>
      <c r="G2425" s="151"/>
    </row>
    <row r="2426" spans="1:7" hidden="1">
      <c r="A2426" s="346" t="s">
        <v>10525</v>
      </c>
      <c r="B2426" s="151" t="s">
        <v>3445</v>
      </c>
      <c r="C2426" s="347">
        <v>0</v>
      </c>
      <c r="D2426" s="347">
        <v>0</v>
      </c>
      <c r="E2426" s="347">
        <v>0</v>
      </c>
      <c r="F2426" s="347">
        <v>0</v>
      </c>
      <c r="G2426" s="151"/>
    </row>
    <row r="2427" spans="1:7" hidden="1">
      <c r="A2427" s="346" t="s">
        <v>6725</v>
      </c>
      <c r="B2427" s="151" t="s">
        <v>6726</v>
      </c>
      <c r="C2427" s="347">
        <v>0</v>
      </c>
      <c r="D2427" s="347">
        <v>0</v>
      </c>
      <c r="E2427" s="347">
        <v>0</v>
      </c>
      <c r="F2427" s="347">
        <v>0</v>
      </c>
      <c r="G2427" s="151"/>
    </row>
    <row r="2428" spans="1:7" hidden="1">
      <c r="A2428" s="346" t="s">
        <v>7643</v>
      </c>
      <c r="B2428" s="151" t="s">
        <v>3446</v>
      </c>
      <c r="C2428" s="347">
        <v>0</v>
      </c>
      <c r="D2428" s="347">
        <v>0</v>
      </c>
      <c r="E2428" s="347">
        <v>0</v>
      </c>
      <c r="F2428" s="347">
        <v>0</v>
      </c>
      <c r="G2428" s="151"/>
    </row>
    <row r="2429" spans="1:7" hidden="1">
      <c r="A2429" s="346" t="s">
        <v>8043</v>
      </c>
      <c r="B2429" s="151" t="s">
        <v>777</v>
      </c>
      <c r="C2429" s="347">
        <v>0</v>
      </c>
      <c r="D2429" s="347">
        <v>0</v>
      </c>
      <c r="E2429" s="347">
        <v>0</v>
      </c>
      <c r="F2429" s="347">
        <v>0</v>
      </c>
      <c r="G2429" s="151"/>
    </row>
    <row r="2430" spans="1:7" hidden="1">
      <c r="A2430" s="346" t="s">
        <v>5262</v>
      </c>
      <c r="B2430" s="151" t="s">
        <v>3446</v>
      </c>
      <c r="C2430" s="347">
        <v>0</v>
      </c>
      <c r="D2430" s="347">
        <v>0</v>
      </c>
      <c r="E2430" s="347">
        <v>0</v>
      </c>
      <c r="F2430" s="347">
        <v>0</v>
      </c>
      <c r="G2430" s="151"/>
    </row>
    <row r="2431" spans="1:7" hidden="1">
      <c r="A2431" s="346" t="s">
        <v>9094</v>
      </c>
      <c r="B2431" s="151" t="s">
        <v>8303</v>
      </c>
      <c r="C2431" s="347">
        <v>0</v>
      </c>
      <c r="D2431" s="347">
        <v>0</v>
      </c>
      <c r="E2431" s="347">
        <v>0</v>
      </c>
      <c r="F2431" s="347">
        <v>0</v>
      </c>
      <c r="G2431" s="151"/>
    </row>
    <row r="2432" spans="1:7" hidden="1">
      <c r="A2432" s="346" t="s">
        <v>10526</v>
      </c>
      <c r="B2432" s="151" t="s">
        <v>3446</v>
      </c>
      <c r="C2432" s="347">
        <v>0</v>
      </c>
      <c r="D2432" s="347">
        <v>0</v>
      </c>
      <c r="E2432" s="347">
        <v>0</v>
      </c>
      <c r="F2432" s="347">
        <v>0</v>
      </c>
      <c r="G2432" s="151"/>
    </row>
    <row r="2433" spans="1:7" hidden="1">
      <c r="A2433" s="346" t="s">
        <v>9095</v>
      </c>
      <c r="B2433" s="151" t="s">
        <v>3202</v>
      </c>
      <c r="C2433" s="347">
        <v>0</v>
      </c>
      <c r="D2433" s="347">
        <v>0</v>
      </c>
      <c r="E2433" s="347">
        <v>0</v>
      </c>
      <c r="F2433" s="347">
        <v>0</v>
      </c>
      <c r="G2433" s="151"/>
    </row>
    <row r="2434" spans="1:7" hidden="1">
      <c r="A2434" s="346" t="s">
        <v>10527</v>
      </c>
      <c r="B2434" s="151" t="s">
        <v>3446</v>
      </c>
      <c r="C2434" s="347">
        <v>0</v>
      </c>
      <c r="D2434" s="347">
        <v>0</v>
      </c>
      <c r="E2434" s="347">
        <v>0</v>
      </c>
      <c r="F2434" s="347">
        <v>0</v>
      </c>
      <c r="G2434" s="151"/>
    </row>
    <row r="2435" spans="1:7" hidden="1">
      <c r="A2435" s="346" t="s">
        <v>9096</v>
      </c>
      <c r="B2435" s="151" t="s">
        <v>8303</v>
      </c>
      <c r="C2435" s="347">
        <v>0</v>
      </c>
      <c r="D2435" s="347">
        <v>0</v>
      </c>
      <c r="E2435" s="347">
        <v>0</v>
      </c>
      <c r="F2435" s="347">
        <v>0</v>
      </c>
      <c r="G2435" s="151"/>
    </row>
    <row r="2436" spans="1:7" hidden="1">
      <c r="A2436" s="346" t="s">
        <v>10528</v>
      </c>
      <c r="B2436" s="151" t="s">
        <v>3446</v>
      </c>
      <c r="C2436" s="347">
        <v>0</v>
      </c>
      <c r="D2436" s="347">
        <v>0</v>
      </c>
      <c r="E2436" s="347">
        <v>0</v>
      </c>
      <c r="F2436" s="347">
        <v>0</v>
      </c>
      <c r="G2436" s="151"/>
    </row>
    <row r="2437" spans="1:7" hidden="1">
      <c r="A2437" s="346" t="s">
        <v>9097</v>
      </c>
      <c r="B2437" s="151" t="s">
        <v>8307</v>
      </c>
      <c r="C2437" s="347">
        <v>0</v>
      </c>
      <c r="D2437" s="347">
        <v>0</v>
      </c>
      <c r="E2437" s="347">
        <v>0</v>
      </c>
      <c r="F2437" s="347">
        <v>0</v>
      </c>
      <c r="G2437" s="151"/>
    </row>
    <row r="2438" spans="1:7" hidden="1">
      <c r="A2438" s="346" t="s">
        <v>10529</v>
      </c>
      <c r="B2438" s="151" t="s">
        <v>3446</v>
      </c>
      <c r="C2438" s="347">
        <v>0</v>
      </c>
      <c r="D2438" s="347">
        <v>0</v>
      </c>
      <c r="E2438" s="347">
        <v>0</v>
      </c>
      <c r="F2438" s="347">
        <v>0</v>
      </c>
      <c r="G2438" s="151"/>
    </row>
    <row r="2439" spans="1:7" hidden="1">
      <c r="A2439" s="346" t="s">
        <v>6921</v>
      </c>
      <c r="B2439" s="151" t="s">
        <v>3447</v>
      </c>
      <c r="C2439" s="347">
        <v>0</v>
      </c>
      <c r="D2439" s="347">
        <v>0</v>
      </c>
      <c r="E2439" s="347">
        <v>0</v>
      </c>
      <c r="F2439" s="347">
        <v>0</v>
      </c>
      <c r="G2439" s="151"/>
    </row>
    <row r="2440" spans="1:7" hidden="1">
      <c r="A2440" s="346" t="s">
        <v>6922</v>
      </c>
      <c r="B2440" s="151" t="s">
        <v>777</v>
      </c>
      <c r="C2440" s="347">
        <v>0</v>
      </c>
      <c r="D2440" s="347">
        <v>0</v>
      </c>
      <c r="E2440" s="347">
        <v>0</v>
      </c>
      <c r="F2440" s="347">
        <v>0</v>
      </c>
      <c r="G2440" s="151"/>
    </row>
    <row r="2441" spans="1:7" hidden="1">
      <c r="A2441" s="346" t="s">
        <v>5270</v>
      </c>
      <c r="B2441" s="151" t="s">
        <v>3447</v>
      </c>
      <c r="C2441" s="347">
        <v>0</v>
      </c>
      <c r="D2441" s="347">
        <v>0</v>
      </c>
      <c r="E2441" s="347">
        <v>0</v>
      </c>
      <c r="F2441" s="347">
        <v>0</v>
      </c>
      <c r="G2441" s="151"/>
    </row>
    <row r="2442" spans="1:7" hidden="1">
      <c r="A2442" s="346" t="s">
        <v>9098</v>
      </c>
      <c r="B2442" s="151" t="s">
        <v>8303</v>
      </c>
      <c r="C2442" s="347">
        <v>0</v>
      </c>
      <c r="D2442" s="347">
        <v>0</v>
      </c>
      <c r="E2442" s="347">
        <v>0</v>
      </c>
      <c r="F2442" s="347">
        <v>0</v>
      </c>
      <c r="G2442" s="151"/>
    </row>
    <row r="2443" spans="1:7" hidden="1">
      <c r="A2443" s="346" t="s">
        <v>10530</v>
      </c>
      <c r="B2443" s="151" t="s">
        <v>3447</v>
      </c>
      <c r="C2443" s="347">
        <v>0</v>
      </c>
      <c r="D2443" s="347">
        <v>0</v>
      </c>
      <c r="E2443" s="347">
        <v>0</v>
      </c>
      <c r="F2443" s="347">
        <v>0</v>
      </c>
      <c r="G2443" s="151"/>
    </row>
    <row r="2444" spans="1:7" hidden="1">
      <c r="A2444" s="346" t="s">
        <v>9099</v>
      </c>
      <c r="B2444" s="151" t="s">
        <v>3202</v>
      </c>
      <c r="C2444" s="347">
        <v>0</v>
      </c>
      <c r="D2444" s="347">
        <v>0</v>
      </c>
      <c r="E2444" s="347">
        <v>0</v>
      </c>
      <c r="F2444" s="347">
        <v>0</v>
      </c>
      <c r="G2444" s="151"/>
    </row>
    <row r="2445" spans="1:7" hidden="1">
      <c r="A2445" s="346" t="s">
        <v>10531</v>
      </c>
      <c r="B2445" s="151" t="s">
        <v>3447</v>
      </c>
      <c r="C2445" s="347">
        <v>0</v>
      </c>
      <c r="D2445" s="347">
        <v>0</v>
      </c>
      <c r="E2445" s="347">
        <v>0</v>
      </c>
      <c r="F2445" s="347">
        <v>0</v>
      </c>
      <c r="G2445" s="151"/>
    </row>
    <row r="2446" spans="1:7" hidden="1">
      <c r="A2446" s="346" t="s">
        <v>9100</v>
      </c>
      <c r="B2446" s="151" t="s">
        <v>8303</v>
      </c>
      <c r="C2446" s="347">
        <v>0</v>
      </c>
      <c r="D2446" s="347">
        <v>0</v>
      </c>
      <c r="E2446" s="347">
        <v>0</v>
      </c>
      <c r="F2446" s="347">
        <v>0</v>
      </c>
      <c r="G2446" s="151"/>
    </row>
    <row r="2447" spans="1:7" hidden="1">
      <c r="A2447" s="346" t="s">
        <v>10532</v>
      </c>
      <c r="B2447" s="151" t="s">
        <v>3447</v>
      </c>
      <c r="C2447" s="347">
        <v>0</v>
      </c>
      <c r="D2447" s="347">
        <v>0</v>
      </c>
      <c r="E2447" s="347">
        <v>0</v>
      </c>
      <c r="F2447" s="347">
        <v>0</v>
      </c>
      <c r="G2447" s="151"/>
    </row>
    <row r="2448" spans="1:7" hidden="1">
      <c r="A2448" s="346" t="s">
        <v>9101</v>
      </c>
      <c r="B2448" s="151" t="s">
        <v>8307</v>
      </c>
      <c r="C2448" s="347">
        <v>0</v>
      </c>
      <c r="D2448" s="347">
        <v>0</v>
      </c>
      <c r="E2448" s="347">
        <v>0</v>
      </c>
      <c r="F2448" s="347">
        <v>0</v>
      </c>
      <c r="G2448" s="151"/>
    </row>
    <row r="2449" spans="1:7" hidden="1">
      <c r="A2449" s="346" t="s">
        <v>10533</v>
      </c>
      <c r="B2449" s="151" t="s">
        <v>3447</v>
      </c>
      <c r="C2449" s="347">
        <v>0</v>
      </c>
      <c r="D2449" s="347">
        <v>0</v>
      </c>
      <c r="E2449" s="347">
        <v>0</v>
      </c>
      <c r="F2449" s="347">
        <v>0</v>
      </c>
      <c r="G2449" s="151"/>
    </row>
    <row r="2450" spans="1:7" hidden="1">
      <c r="A2450" s="346" t="s">
        <v>6727</v>
      </c>
      <c r="B2450" s="151" t="s">
        <v>3448</v>
      </c>
      <c r="C2450" s="347">
        <v>0</v>
      </c>
      <c r="D2450" s="347">
        <v>0</v>
      </c>
      <c r="E2450" s="347">
        <v>0</v>
      </c>
      <c r="F2450" s="347">
        <v>0</v>
      </c>
      <c r="G2450" s="151"/>
    </row>
    <row r="2451" spans="1:7" hidden="1">
      <c r="A2451" s="346" t="s">
        <v>6728</v>
      </c>
      <c r="B2451" s="151" t="s">
        <v>777</v>
      </c>
      <c r="C2451" s="347">
        <v>0</v>
      </c>
      <c r="D2451" s="347">
        <v>0</v>
      </c>
      <c r="E2451" s="347">
        <v>0</v>
      </c>
      <c r="F2451" s="347">
        <v>0</v>
      </c>
      <c r="G2451" s="151"/>
    </row>
    <row r="2452" spans="1:7" hidden="1">
      <c r="A2452" s="346" t="s">
        <v>5278</v>
      </c>
      <c r="B2452" s="151" t="s">
        <v>3448</v>
      </c>
      <c r="C2452" s="347">
        <v>0</v>
      </c>
      <c r="D2452" s="347">
        <v>0</v>
      </c>
      <c r="E2452" s="347">
        <v>0</v>
      </c>
      <c r="F2452" s="347">
        <v>0</v>
      </c>
      <c r="G2452" s="151"/>
    </row>
    <row r="2453" spans="1:7" hidden="1">
      <c r="A2453" s="346" t="s">
        <v>9102</v>
      </c>
      <c r="B2453" s="151" t="s">
        <v>8303</v>
      </c>
      <c r="C2453" s="347">
        <v>0</v>
      </c>
      <c r="D2453" s="347">
        <v>0</v>
      </c>
      <c r="E2453" s="347">
        <v>0</v>
      </c>
      <c r="F2453" s="347">
        <v>0</v>
      </c>
      <c r="G2453" s="151"/>
    </row>
    <row r="2454" spans="1:7" hidden="1">
      <c r="A2454" s="346" t="s">
        <v>10534</v>
      </c>
      <c r="B2454" s="151" t="s">
        <v>3448</v>
      </c>
      <c r="C2454" s="347">
        <v>0</v>
      </c>
      <c r="D2454" s="347">
        <v>0</v>
      </c>
      <c r="E2454" s="347">
        <v>0</v>
      </c>
      <c r="F2454" s="347">
        <v>0</v>
      </c>
      <c r="G2454" s="151"/>
    </row>
    <row r="2455" spans="1:7" hidden="1">
      <c r="A2455" s="346" t="s">
        <v>9103</v>
      </c>
      <c r="B2455" s="151" t="s">
        <v>3202</v>
      </c>
      <c r="C2455" s="347">
        <v>0</v>
      </c>
      <c r="D2455" s="347">
        <v>0</v>
      </c>
      <c r="E2455" s="347">
        <v>0</v>
      </c>
      <c r="F2455" s="347">
        <v>0</v>
      </c>
      <c r="G2455" s="151"/>
    </row>
    <row r="2456" spans="1:7" hidden="1">
      <c r="A2456" s="346" t="s">
        <v>10535</v>
      </c>
      <c r="B2456" s="151" t="s">
        <v>3448</v>
      </c>
      <c r="C2456" s="347">
        <v>0</v>
      </c>
      <c r="D2456" s="347">
        <v>0</v>
      </c>
      <c r="E2456" s="347">
        <v>0</v>
      </c>
      <c r="F2456" s="347">
        <v>0</v>
      </c>
      <c r="G2456" s="151"/>
    </row>
    <row r="2457" spans="1:7" hidden="1">
      <c r="A2457" s="346" t="s">
        <v>9104</v>
      </c>
      <c r="B2457" s="151" t="s">
        <v>8303</v>
      </c>
      <c r="C2457" s="347">
        <v>0</v>
      </c>
      <c r="D2457" s="347">
        <v>0</v>
      </c>
      <c r="E2457" s="347">
        <v>0</v>
      </c>
      <c r="F2457" s="347">
        <v>0</v>
      </c>
      <c r="G2457" s="151"/>
    </row>
    <row r="2458" spans="1:7" hidden="1">
      <c r="A2458" s="346" t="s">
        <v>10536</v>
      </c>
      <c r="B2458" s="151" t="s">
        <v>3448</v>
      </c>
      <c r="C2458" s="347">
        <v>0</v>
      </c>
      <c r="D2458" s="347">
        <v>0</v>
      </c>
      <c r="E2458" s="347">
        <v>0</v>
      </c>
      <c r="F2458" s="347">
        <v>0</v>
      </c>
      <c r="G2458" s="151"/>
    </row>
    <row r="2459" spans="1:7" hidden="1">
      <c r="A2459" s="346" t="s">
        <v>9105</v>
      </c>
      <c r="B2459" s="151" t="s">
        <v>8307</v>
      </c>
      <c r="C2459" s="347">
        <v>0</v>
      </c>
      <c r="D2459" s="347">
        <v>0</v>
      </c>
      <c r="E2459" s="347">
        <v>0</v>
      </c>
      <c r="F2459" s="347">
        <v>0</v>
      </c>
      <c r="G2459" s="151"/>
    </row>
    <row r="2460" spans="1:7" hidden="1">
      <c r="A2460" s="346" t="s">
        <v>10537</v>
      </c>
      <c r="B2460" s="151" t="s">
        <v>3448</v>
      </c>
      <c r="C2460" s="347">
        <v>0</v>
      </c>
      <c r="D2460" s="347">
        <v>0</v>
      </c>
      <c r="E2460" s="347">
        <v>0</v>
      </c>
      <c r="F2460" s="347">
        <v>0</v>
      </c>
      <c r="G2460" s="151"/>
    </row>
    <row r="2461" spans="1:7" ht="30" hidden="1">
      <c r="A2461" s="346" t="s">
        <v>7644</v>
      </c>
      <c r="B2461" s="151" t="s">
        <v>3449</v>
      </c>
      <c r="C2461" s="347">
        <v>0</v>
      </c>
      <c r="D2461" s="347">
        <v>0</v>
      </c>
      <c r="E2461" s="347">
        <v>0</v>
      </c>
      <c r="F2461" s="347">
        <v>0</v>
      </c>
      <c r="G2461" s="151"/>
    </row>
    <row r="2462" spans="1:7" hidden="1">
      <c r="A2462" s="346" t="s">
        <v>8044</v>
      </c>
      <c r="B2462" s="151" t="s">
        <v>777</v>
      </c>
      <c r="C2462" s="347">
        <v>0</v>
      </c>
      <c r="D2462" s="347">
        <v>0</v>
      </c>
      <c r="E2462" s="347">
        <v>0</v>
      </c>
      <c r="F2462" s="347">
        <v>0</v>
      </c>
      <c r="G2462" s="151"/>
    </row>
    <row r="2463" spans="1:7" ht="30" hidden="1">
      <c r="A2463" s="346" t="s">
        <v>5286</v>
      </c>
      <c r="B2463" s="151" t="s">
        <v>3449</v>
      </c>
      <c r="C2463" s="347">
        <v>0</v>
      </c>
      <c r="D2463" s="347">
        <v>0</v>
      </c>
      <c r="E2463" s="347">
        <v>0</v>
      </c>
      <c r="F2463" s="347">
        <v>0</v>
      </c>
      <c r="G2463" s="151"/>
    </row>
    <row r="2464" spans="1:7" hidden="1">
      <c r="A2464" s="346" t="s">
        <v>9106</v>
      </c>
      <c r="B2464" s="151" t="s">
        <v>8303</v>
      </c>
      <c r="C2464" s="347">
        <v>0</v>
      </c>
      <c r="D2464" s="347">
        <v>0</v>
      </c>
      <c r="E2464" s="347">
        <v>0</v>
      </c>
      <c r="F2464" s="347">
        <v>0</v>
      </c>
      <c r="G2464" s="151"/>
    </row>
    <row r="2465" spans="1:7" ht="30" hidden="1">
      <c r="A2465" s="346" t="s">
        <v>10538</v>
      </c>
      <c r="B2465" s="151" t="s">
        <v>3449</v>
      </c>
      <c r="C2465" s="347">
        <v>0</v>
      </c>
      <c r="D2465" s="347">
        <v>0</v>
      </c>
      <c r="E2465" s="347">
        <v>0</v>
      </c>
      <c r="F2465" s="347">
        <v>0</v>
      </c>
      <c r="G2465" s="151"/>
    </row>
    <row r="2466" spans="1:7" hidden="1">
      <c r="A2466" s="346" t="s">
        <v>9107</v>
      </c>
      <c r="B2466" s="151" t="s">
        <v>3202</v>
      </c>
      <c r="C2466" s="347">
        <v>0</v>
      </c>
      <c r="D2466" s="347">
        <v>0</v>
      </c>
      <c r="E2466" s="347">
        <v>0</v>
      </c>
      <c r="F2466" s="347">
        <v>0</v>
      </c>
      <c r="G2466" s="151"/>
    </row>
    <row r="2467" spans="1:7" ht="30" hidden="1">
      <c r="A2467" s="346" t="s">
        <v>10539</v>
      </c>
      <c r="B2467" s="151" t="s">
        <v>3449</v>
      </c>
      <c r="C2467" s="347">
        <v>0</v>
      </c>
      <c r="D2467" s="347">
        <v>0</v>
      </c>
      <c r="E2467" s="347">
        <v>0</v>
      </c>
      <c r="F2467" s="347">
        <v>0</v>
      </c>
      <c r="G2467" s="151"/>
    </row>
    <row r="2468" spans="1:7" hidden="1">
      <c r="A2468" s="346" t="s">
        <v>9108</v>
      </c>
      <c r="B2468" s="151" t="s">
        <v>8303</v>
      </c>
      <c r="C2468" s="347">
        <v>0</v>
      </c>
      <c r="D2468" s="347">
        <v>0</v>
      </c>
      <c r="E2468" s="347">
        <v>0</v>
      </c>
      <c r="F2468" s="347">
        <v>0</v>
      </c>
      <c r="G2468" s="151"/>
    </row>
    <row r="2469" spans="1:7" ht="30" hidden="1">
      <c r="A2469" s="346" t="s">
        <v>10540</v>
      </c>
      <c r="B2469" s="151" t="s">
        <v>3449</v>
      </c>
      <c r="C2469" s="347">
        <v>0</v>
      </c>
      <c r="D2469" s="347">
        <v>0</v>
      </c>
      <c r="E2469" s="347">
        <v>0</v>
      </c>
      <c r="F2469" s="347">
        <v>0</v>
      </c>
      <c r="G2469" s="151"/>
    </row>
    <row r="2470" spans="1:7" hidden="1">
      <c r="A2470" s="346" t="s">
        <v>9109</v>
      </c>
      <c r="B2470" s="151" t="s">
        <v>8307</v>
      </c>
      <c r="C2470" s="347">
        <v>0</v>
      </c>
      <c r="D2470" s="347">
        <v>0</v>
      </c>
      <c r="E2470" s="347">
        <v>0</v>
      </c>
      <c r="F2470" s="347">
        <v>0</v>
      </c>
      <c r="G2470" s="151"/>
    </row>
    <row r="2471" spans="1:7" ht="30" hidden="1">
      <c r="A2471" s="346" t="s">
        <v>10541</v>
      </c>
      <c r="B2471" s="151" t="s">
        <v>3449</v>
      </c>
      <c r="C2471" s="347">
        <v>0</v>
      </c>
      <c r="D2471" s="347">
        <v>0</v>
      </c>
      <c r="E2471" s="347">
        <v>0</v>
      </c>
      <c r="F2471" s="347">
        <v>0</v>
      </c>
      <c r="G2471" s="151"/>
    </row>
    <row r="2472" spans="1:7" hidden="1">
      <c r="A2472" s="346" t="s">
        <v>7438</v>
      </c>
      <c r="B2472" s="151" t="s">
        <v>7645</v>
      </c>
      <c r="C2472" s="347">
        <v>0</v>
      </c>
      <c r="D2472" s="347">
        <v>0</v>
      </c>
      <c r="E2472" s="347">
        <v>0</v>
      </c>
      <c r="F2472" s="347">
        <v>0</v>
      </c>
      <c r="G2472" s="151"/>
    </row>
    <row r="2473" spans="1:7" hidden="1">
      <c r="A2473" s="346" t="s">
        <v>7646</v>
      </c>
      <c r="B2473" s="151" t="s">
        <v>3450</v>
      </c>
      <c r="C2473" s="347">
        <v>0</v>
      </c>
      <c r="D2473" s="347">
        <v>0</v>
      </c>
      <c r="E2473" s="347">
        <v>0</v>
      </c>
      <c r="F2473" s="347">
        <v>0</v>
      </c>
      <c r="G2473" s="151"/>
    </row>
    <row r="2474" spans="1:7" hidden="1">
      <c r="A2474" s="346" t="s">
        <v>8045</v>
      </c>
      <c r="B2474" s="151" t="s">
        <v>777</v>
      </c>
      <c r="C2474" s="347">
        <v>0</v>
      </c>
      <c r="D2474" s="347">
        <v>0</v>
      </c>
      <c r="E2474" s="347">
        <v>0</v>
      </c>
      <c r="F2474" s="347">
        <v>0</v>
      </c>
      <c r="G2474" s="151"/>
    </row>
    <row r="2475" spans="1:7" hidden="1">
      <c r="A2475" s="346" t="s">
        <v>5294</v>
      </c>
      <c r="B2475" s="151" t="s">
        <v>3450</v>
      </c>
      <c r="C2475" s="347">
        <v>0</v>
      </c>
      <c r="D2475" s="347">
        <v>0</v>
      </c>
      <c r="E2475" s="347">
        <v>0</v>
      </c>
      <c r="F2475" s="347">
        <v>0</v>
      </c>
      <c r="G2475" s="151"/>
    </row>
    <row r="2476" spans="1:7" hidden="1">
      <c r="A2476" s="346" t="s">
        <v>9110</v>
      </c>
      <c r="B2476" s="151" t="s">
        <v>8303</v>
      </c>
      <c r="C2476" s="347">
        <v>0</v>
      </c>
      <c r="D2476" s="347">
        <v>0</v>
      </c>
      <c r="E2476" s="347">
        <v>0</v>
      </c>
      <c r="F2476" s="347">
        <v>0</v>
      </c>
      <c r="G2476" s="151"/>
    </row>
    <row r="2477" spans="1:7" hidden="1">
      <c r="A2477" s="346" t="s">
        <v>10542</v>
      </c>
      <c r="B2477" s="151" t="s">
        <v>3450</v>
      </c>
      <c r="C2477" s="347">
        <v>0</v>
      </c>
      <c r="D2477" s="347">
        <v>0</v>
      </c>
      <c r="E2477" s="347">
        <v>0</v>
      </c>
      <c r="F2477" s="347">
        <v>0</v>
      </c>
      <c r="G2477" s="151"/>
    </row>
    <row r="2478" spans="1:7" hidden="1">
      <c r="A2478" s="346" t="s">
        <v>9111</v>
      </c>
      <c r="B2478" s="151" t="s">
        <v>3202</v>
      </c>
      <c r="C2478" s="347">
        <v>0</v>
      </c>
      <c r="D2478" s="347">
        <v>0</v>
      </c>
      <c r="E2478" s="347">
        <v>0</v>
      </c>
      <c r="F2478" s="347">
        <v>0</v>
      </c>
      <c r="G2478" s="151"/>
    </row>
    <row r="2479" spans="1:7" hidden="1">
      <c r="A2479" s="346" t="s">
        <v>10543</v>
      </c>
      <c r="B2479" s="151" t="s">
        <v>3450</v>
      </c>
      <c r="C2479" s="347">
        <v>0</v>
      </c>
      <c r="D2479" s="347">
        <v>0</v>
      </c>
      <c r="E2479" s="347">
        <v>0</v>
      </c>
      <c r="F2479" s="347">
        <v>0</v>
      </c>
      <c r="G2479" s="151"/>
    </row>
    <row r="2480" spans="1:7" hidden="1">
      <c r="A2480" s="346" t="s">
        <v>9112</v>
      </c>
      <c r="B2480" s="151" t="s">
        <v>8303</v>
      </c>
      <c r="C2480" s="347">
        <v>0</v>
      </c>
      <c r="D2480" s="347">
        <v>0</v>
      </c>
      <c r="E2480" s="347">
        <v>0</v>
      </c>
      <c r="F2480" s="347">
        <v>0</v>
      </c>
      <c r="G2480" s="151"/>
    </row>
    <row r="2481" spans="1:7" hidden="1">
      <c r="A2481" s="346" t="s">
        <v>10544</v>
      </c>
      <c r="B2481" s="151" t="s">
        <v>3450</v>
      </c>
      <c r="C2481" s="347">
        <v>0</v>
      </c>
      <c r="D2481" s="347">
        <v>0</v>
      </c>
      <c r="E2481" s="347">
        <v>0</v>
      </c>
      <c r="F2481" s="347">
        <v>0</v>
      </c>
      <c r="G2481" s="151"/>
    </row>
    <row r="2482" spans="1:7" hidden="1">
      <c r="A2482" s="346" t="s">
        <v>9113</v>
      </c>
      <c r="B2482" s="151" t="s">
        <v>8307</v>
      </c>
      <c r="C2482" s="347">
        <v>0</v>
      </c>
      <c r="D2482" s="347">
        <v>0</v>
      </c>
      <c r="E2482" s="347">
        <v>0</v>
      </c>
      <c r="F2482" s="347">
        <v>0</v>
      </c>
      <c r="G2482" s="151"/>
    </row>
    <row r="2483" spans="1:7" hidden="1">
      <c r="A2483" s="346" t="s">
        <v>10545</v>
      </c>
      <c r="B2483" s="151" t="s">
        <v>3450</v>
      </c>
      <c r="C2483" s="347">
        <v>0</v>
      </c>
      <c r="D2483" s="347">
        <v>0</v>
      </c>
      <c r="E2483" s="347">
        <v>0</v>
      </c>
      <c r="F2483" s="347">
        <v>0</v>
      </c>
      <c r="G2483" s="151"/>
    </row>
    <row r="2484" spans="1:7" hidden="1">
      <c r="A2484" s="346" t="s">
        <v>7647</v>
      </c>
      <c r="B2484" s="151" t="s">
        <v>3451</v>
      </c>
      <c r="C2484" s="347">
        <v>0</v>
      </c>
      <c r="D2484" s="347">
        <v>0</v>
      </c>
      <c r="E2484" s="347">
        <v>0</v>
      </c>
      <c r="F2484" s="347">
        <v>0</v>
      </c>
      <c r="G2484" s="151"/>
    </row>
    <row r="2485" spans="1:7" hidden="1">
      <c r="A2485" s="346" t="s">
        <v>8046</v>
      </c>
      <c r="B2485" s="151" t="s">
        <v>777</v>
      </c>
      <c r="C2485" s="347">
        <v>0</v>
      </c>
      <c r="D2485" s="347">
        <v>0</v>
      </c>
      <c r="E2485" s="347">
        <v>0</v>
      </c>
      <c r="F2485" s="347">
        <v>0</v>
      </c>
      <c r="G2485" s="151"/>
    </row>
    <row r="2486" spans="1:7" hidden="1">
      <c r="A2486" s="346" t="s">
        <v>5302</v>
      </c>
      <c r="B2486" s="151" t="s">
        <v>3451</v>
      </c>
      <c r="C2486" s="347">
        <v>0</v>
      </c>
      <c r="D2486" s="347">
        <v>0</v>
      </c>
      <c r="E2486" s="347">
        <v>0</v>
      </c>
      <c r="F2486" s="347">
        <v>0</v>
      </c>
      <c r="G2486" s="151"/>
    </row>
    <row r="2487" spans="1:7" hidden="1">
      <c r="A2487" s="346" t="s">
        <v>9114</v>
      </c>
      <c r="B2487" s="151" t="s">
        <v>8303</v>
      </c>
      <c r="C2487" s="347">
        <v>0</v>
      </c>
      <c r="D2487" s="347">
        <v>0</v>
      </c>
      <c r="E2487" s="347">
        <v>0</v>
      </c>
      <c r="F2487" s="347">
        <v>0</v>
      </c>
      <c r="G2487" s="151"/>
    </row>
    <row r="2488" spans="1:7" hidden="1">
      <c r="A2488" s="346" t="s">
        <v>10546</v>
      </c>
      <c r="B2488" s="151" t="s">
        <v>3451</v>
      </c>
      <c r="C2488" s="347">
        <v>0</v>
      </c>
      <c r="D2488" s="347">
        <v>0</v>
      </c>
      <c r="E2488" s="347">
        <v>0</v>
      </c>
      <c r="F2488" s="347">
        <v>0</v>
      </c>
      <c r="G2488" s="151"/>
    </row>
    <row r="2489" spans="1:7" hidden="1">
      <c r="A2489" s="346" t="s">
        <v>9115</v>
      </c>
      <c r="B2489" s="151" t="s">
        <v>3202</v>
      </c>
      <c r="C2489" s="347">
        <v>0</v>
      </c>
      <c r="D2489" s="347">
        <v>0</v>
      </c>
      <c r="E2489" s="347">
        <v>0</v>
      </c>
      <c r="F2489" s="347">
        <v>0</v>
      </c>
      <c r="G2489" s="151"/>
    </row>
    <row r="2490" spans="1:7" hidden="1">
      <c r="A2490" s="346" t="s">
        <v>10547</v>
      </c>
      <c r="B2490" s="151" t="s">
        <v>3451</v>
      </c>
      <c r="C2490" s="347">
        <v>0</v>
      </c>
      <c r="D2490" s="347">
        <v>0</v>
      </c>
      <c r="E2490" s="347">
        <v>0</v>
      </c>
      <c r="F2490" s="347">
        <v>0</v>
      </c>
      <c r="G2490" s="151"/>
    </row>
    <row r="2491" spans="1:7" hidden="1">
      <c r="A2491" s="346" t="s">
        <v>9116</v>
      </c>
      <c r="B2491" s="151" t="s">
        <v>8303</v>
      </c>
      <c r="C2491" s="347">
        <v>0</v>
      </c>
      <c r="D2491" s="347">
        <v>0</v>
      </c>
      <c r="E2491" s="347">
        <v>0</v>
      </c>
      <c r="F2491" s="347">
        <v>0</v>
      </c>
      <c r="G2491" s="151"/>
    </row>
    <row r="2492" spans="1:7" hidden="1">
      <c r="A2492" s="346" t="s">
        <v>10548</v>
      </c>
      <c r="B2492" s="151" t="s">
        <v>3451</v>
      </c>
      <c r="C2492" s="347">
        <v>0</v>
      </c>
      <c r="D2492" s="347">
        <v>0</v>
      </c>
      <c r="E2492" s="347">
        <v>0</v>
      </c>
      <c r="F2492" s="347">
        <v>0</v>
      </c>
      <c r="G2492" s="151"/>
    </row>
    <row r="2493" spans="1:7" hidden="1">
      <c r="A2493" s="346" t="s">
        <v>9117</v>
      </c>
      <c r="B2493" s="151" t="s">
        <v>8307</v>
      </c>
      <c r="C2493" s="347">
        <v>0</v>
      </c>
      <c r="D2493" s="347">
        <v>0</v>
      </c>
      <c r="E2493" s="347">
        <v>0</v>
      </c>
      <c r="F2493" s="347">
        <v>0</v>
      </c>
      <c r="G2493" s="151"/>
    </row>
    <row r="2494" spans="1:7" hidden="1">
      <c r="A2494" s="346" t="s">
        <v>10549</v>
      </c>
      <c r="B2494" s="151" t="s">
        <v>3451</v>
      </c>
      <c r="C2494" s="347">
        <v>0</v>
      </c>
      <c r="D2494" s="347">
        <v>0</v>
      </c>
      <c r="E2494" s="347">
        <v>0</v>
      </c>
      <c r="F2494" s="347">
        <v>0</v>
      </c>
      <c r="G2494" s="151"/>
    </row>
    <row r="2495" spans="1:7" hidden="1">
      <c r="A2495" s="346" t="s">
        <v>6729</v>
      </c>
      <c r="B2495" s="151" t="s">
        <v>7437</v>
      </c>
      <c r="C2495" s="347">
        <v>0</v>
      </c>
      <c r="D2495" s="347">
        <v>0</v>
      </c>
      <c r="E2495" s="347">
        <v>0</v>
      </c>
      <c r="F2495" s="347">
        <v>0</v>
      </c>
      <c r="G2495" s="151"/>
    </row>
    <row r="2496" spans="1:7" hidden="1">
      <c r="A2496" s="346" t="s">
        <v>7439</v>
      </c>
      <c r="B2496" s="151" t="s">
        <v>3452</v>
      </c>
      <c r="C2496" s="347">
        <v>0</v>
      </c>
      <c r="D2496" s="347">
        <v>0</v>
      </c>
      <c r="E2496" s="347">
        <v>0</v>
      </c>
      <c r="F2496" s="347">
        <v>0</v>
      </c>
      <c r="G2496" s="151"/>
    </row>
    <row r="2497" spans="1:7" hidden="1">
      <c r="A2497" s="346" t="s">
        <v>7440</v>
      </c>
      <c r="B2497" s="151" t="s">
        <v>777</v>
      </c>
      <c r="C2497" s="347">
        <v>0</v>
      </c>
      <c r="D2497" s="347">
        <v>0</v>
      </c>
      <c r="E2497" s="347">
        <v>0</v>
      </c>
      <c r="F2497" s="347">
        <v>0</v>
      </c>
      <c r="G2497" s="151"/>
    </row>
    <row r="2498" spans="1:7" hidden="1">
      <c r="A2498" s="346" t="s">
        <v>5310</v>
      </c>
      <c r="B2498" s="151" t="s">
        <v>3452</v>
      </c>
      <c r="C2498" s="347">
        <v>0</v>
      </c>
      <c r="D2498" s="347">
        <v>0</v>
      </c>
      <c r="E2498" s="347">
        <v>0</v>
      </c>
      <c r="F2498" s="347">
        <v>0</v>
      </c>
      <c r="G2498" s="151"/>
    </row>
    <row r="2499" spans="1:7" hidden="1">
      <c r="A2499" s="346" t="s">
        <v>9118</v>
      </c>
      <c r="B2499" s="151" t="s">
        <v>8303</v>
      </c>
      <c r="C2499" s="347">
        <v>0</v>
      </c>
      <c r="D2499" s="347">
        <v>0</v>
      </c>
      <c r="E2499" s="347">
        <v>0</v>
      </c>
      <c r="F2499" s="347">
        <v>0</v>
      </c>
      <c r="G2499" s="151"/>
    </row>
    <row r="2500" spans="1:7" hidden="1">
      <c r="A2500" s="346" t="s">
        <v>10550</v>
      </c>
      <c r="B2500" s="151" t="s">
        <v>3452</v>
      </c>
      <c r="C2500" s="347">
        <v>0</v>
      </c>
      <c r="D2500" s="347">
        <v>0</v>
      </c>
      <c r="E2500" s="347">
        <v>0</v>
      </c>
      <c r="F2500" s="347">
        <v>0</v>
      </c>
      <c r="G2500" s="151"/>
    </row>
    <row r="2501" spans="1:7" hidden="1">
      <c r="A2501" s="346" t="s">
        <v>9119</v>
      </c>
      <c r="B2501" s="151" t="s">
        <v>3202</v>
      </c>
      <c r="C2501" s="347">
        <v>0</v>
      </c>
      <c r="D2501" s="347">
        <v>0</v>
      </c>
      <c r="E2501" s="347">
        <v>0</v>
      </c>
      <c r="F2501" s="347">
        <v>0</v>
      </c>
      <c r="G2501" s="151"/>
    </row>
    <row r="2502" spans="1:7" hidden="1">
      <c r="A2502" s="346" t="s">
        <v>10551</v>
      </c>
      <c r="B2502" s="151" t="s">
        <v>3452</v>
      </c>
      <c r="C2502" s="347">
        <v>0</v>
      </c>
      <c r="D2502" s="347">
        <v>0</v>
      </c>
      <c r="E2502" s="347">
        <v>0</v>
      </c>
      <c r="F2502" s="347">
        <v>0</v>
      </c>
      <c r="G2502" s="151"/>
    </row>
    <row r="2503" spans="1:7" hidden="1">
      <c r="A2503" s="346" t="s">
        <v>9120</v>
      </c>
      <c r="B2503" s="151" t="s">
        <v>8303</v>
      </c>
      <c r="C2503" s="347">
        <v>0</v>
      </c>
      <c r="D2503" s="347">
        <v>0</v>
      </c>
      <c r="E2503" s="347">
        <v>0</v>
      </c>
      <c r="F2503" s="347">
        <v>0</v>
      </c>
      <c r="G2503" s="151"/>
    </row>
    <row r="2504" spans="1:7" hidden="1">
      <c r="A2504" s="346" t="s">
        <v>10552</v>
      </c>
      <c r="B2504" s="151" t="s">
        <v>3452</v>
      </c>
      <c r="C2504" s="347">
        <v>0</v>
      </c>
      <c r="D2504" s="347">
        <v>0</v>
      </c>
      <c r="E2504" s="347">
        <v>0</v>
      </c>
      <c r="F2504" s="347">
        <v>0</v>
      </c>
      <c r="G2504" s="151"/>
    </row>
    <row r="2505" spans="1:7" hidden="1">
      <c r="A2505" s="346" t="s">
        <v>9121</v>
      </c>
      <c r="B2505" s="151" t="s">
        <v>8307</v>
      </c>
      <c r="C2505" s="347">
        <v>0</v>
      </c>
      <c r="D2505" s="347">
        <v>0</v>
      </c>
      <c r="E2505" s="347">
        <v>0</v>
      </c>
      <c r="F2505" s="347">
        <v>0</v>
      </c>
      <c r="G2505" s="151"/>
    </row>
    <row r="2506" spans="1:7" hidden="1">
      <c r="A2506" s="346" t="s">
        <v>10553</v>
      </c>
      <c r="B2506" s="151" t="s">
        <v>3452</v>
      </c>
      <c r="C2506" s="347">
        <v>0</v>
      </c>
      <c r="D2506" s="347">
        <v>0</v>
      </c>
      <c r="E2506" s="347">
        <v>0</v>
      </c>
      <c r="F2506" s="347">
        <v>0</v>
      </c>
      <c r="G2506" s="151"/>
    </row>
    <row r="2507" spans="1:7" hidden="1">
      <c r="A2507" s="346" t="s">
        <v>6923</v>
      </c>
      <c r="B2507" s="151" t="s">
        <v>3453</v>
      </c>
      <c r="C2507" s="347">
        <v>0</v>
      </c>
      <c r="D2507" s="347">
        <v>0</v>
      </c>
      <c r="E2507" s="347">
        <v>0</v>
      </c>
      <c r="F2507" s="347">
        <v>0</v>
      </c>
      <c r="G2507" s="151"/>
    </row>
    <row r="2508" spans="1:7" hidden="1">
      <c r="A2508" s="346" t="s">
        <v>6924</v>
      </c>
      <c r="B2508" s="151" t="s">
        <v>777</v>
      </c>
      <c r="C2508" s="347">
        <v>0</v>
      </c>
      <c r="D2508" s="347">
        <v>0</v>
      </c>
      <c r="E2508" s="347">
        <v>0</v>
      </c>
      <c r="F2508" s="347">
        <v>0</v>
      </c>
      <c r="G2508" s="151"/>
    </row>
    <row r="2509" spans="1:7" hidden="1">
      <c r="A2509" s="346" t="s">
        <v>5318</v>
      </c>
      <c r="B2509" s="151" t="s">
        <v>3453</v>
      </c>
      <c r="C2509" s="347">
        <v>0</v>
      </c>
      <c r="D2509" s="347">
        <v>0</v>
      </c>
      <c r="E2509" s="347">
        <v>0</v>
      </c>
      <c r="F2509" s="347">
        <v>0</v>
      </c>
      <c r="G2509" s="151"/>
    </row>
    <row r="2510" spans="1:7" hidden="1">
      <c r="A2510" s="346" t="s">
        <v>9122</v>
      </c>
      <c r="B2510" s="151" t="s">
        <v>8303</v>
      </c>
      <c r="C2510" s="347">
        <v>0</v>
      </c>
      <c r="D2510" s="347">
        <v>0</v>
      </c>
      <c r="E2510" s="347">
        <v>0</v>
      </c>
      <c r="F2510" s="347">
        <v>0</v>
      </c>
      <c r="G2510" s="151"/>
    </row>
    <row r="2511" spans="1:7" hidden="1">
      <c r="A2511" s="346" t="s">
        <v>10554</v>
      </c>
      <c r="B2511" s="151" t="s">
        <v>3453</v>
      </c>
      <c r="C2511" s="347">
        <v>0</v>
      </c>
      <c r="D2511" s="347">
        <v>0</v>
      </c>
      <c r="E2511" s="347">
        <v>0</v>
      </c>
      <c r="F2511" s="347">
        <v>0</v>
      </c>
      <c r="G2511" s="151"/>
    </row>
    <row r="2512" spans="1:7" hidden="1">
      <c r="A2512" s="346" t="s">
        <v>9123</v>
      </c>
      <c r="B2512" s="151" t="s">
        <v>3202</v>
      </c>
      <c r="C2512" s="347">
        <v>0</v>
      </c>
      <c r="D2512" s="347">
        <v>0</v>
      </c>
      <c r="E2512" s="347">
        <v>0</v>
      </c>
      <c r="F2512" s="347">
        <v>0</v>
      </c>
      <c r="G2512" s="151"/>
    </row>
    <row r="2513" spans="1:7" hidden="1">
      <c r="A2513" s="346" t="s">
        <v>10555</v>
      </c>
      <c r="B2513" s="151" t="s">
        <v>3453</v>
      </c>
      <c r="C2513" s="347">
        <v>0</v>
      </c>
      <c r="D2513" s="347">
        <v>0</v>
      </c>
      <c r="E2513" s="347">
        <v>0</v>
      </c>
      <c r="F2513" s="347">
        <v>0</v>
      </c>
      <c r="G2513" s="151"/>
    </row>
    <row r="2514" spans="1:7" hidden="1">
      <c r="A2514" s="346" t="s">
        <v>9124</v>
      </c>
      <c r="B2514" s="151" t="s">
        <v>8303</v>
      </c>
      <c r="C2514" s="347">
        <v>0</v>
      </c>
      <c r="D2514" s="347">
        <v>0</v>
      </c>
      <c r="E2514" s="347">
        <v>0</v>
      </c>
      <c r="F2514" s="347">
        <v>0</v>
      </c>
      <c r="G2514" s="151"/>
    </row>
    <row r="2515" spans="1:7" hidden="1">
      <c r="A2515" s="346" t="s">
        <v>10556</v>
      </c>
      <c r="B2515" s="151" t="s">
        <v>3453</v>
      </c>
      <c r="C2515" s="347">
        <v>0</v>
      </c>
      <c r="D2515" s="347">
        <v>0</v>
      </c>
      <c r="E2515" s="347">
        <v>0</v>
      </c>
      <c r="F2515" s="347">
        <v>0</v>
      </c>
      <c r="G2515" s="151"/>
    </row>
    <row r="2516" spans="1:7" hidden="1">
      <c r="A2516" s="346" t="s">
        <v>9125</v>
      </c>
      <c r="B2516" s="151" t="s">
        <v>8307</v>
      </c>
      <c r="C2516" s="347">
        <v>0</v>
      </c>
      <c r="D2516" s="347">
        <v>0</v>
      </c>
      <c r="E2516" s="347">
        <v>0</v>
      </c>
      <c r="F2516" s="347">
        <v>0</v>
      </c>
      <c r="G2516" s="151"/>
    </row>
    <row r="2517" spans="1:7" hidden="1">
      <c r="A2517" s="346" t="s">
        <v>10557</v>
      </c>
      <c r="B2517" s="151" t="s">
        <v>3453</v>
      </c>
      <c r="C2517" s="347">
        <v>0</v>
      </c>
      <c r="D2517" s="347">
        <v>0</v>
      </c>
      <c r="E2517" s="347">
        <v>0</v>
      </c>
      <c r="F2517" s="347">
        <v>0</v>
      </c>
      <c r="G2517" s="151"/>
    </row>
    <row r="2518" spans="1:7" hidden="1">
      <c r="A2518" s="346" t="s">
        <v>7648</v>
      </c>
      <c r="B2518" s="151" t="s">
        <v>3454</v>
      </c>
      <c r="C2518" s="347">
        <v>0</v>
      </c>
      <c r="D2518" s="347">
        <v>0</v>
      </c>
      <c r="E2518" s="347">
        <v>0</v>
      </c>
      <c r="F2518" s="347">
        <v>0</v>
      </c>
      <c r="G2518" s="151"/>
    </row>
    <row r="2519" spans="1:7" hidden="1">
      <c r="A2519" s="346" t="s">
        <v>8047</v>
      </c>
      <c r="B2519" s="151" t="s">
        <v>777</v>
      </c>
      <c r="C2519" s="347">
        <v>0</v>
      </c>
      <c r="D2519" s="347">
        <v>0</v>
      </c>
      <c r="E2519" s="347">
        <v>0</v>
      </c>
      <c r="F2519" s="347">
        <v>0</v>
      </c>
      <c r="G2519" s="151"/>
    </row>
    <row r="2520" spans="1:7" hidden="1">
      <c r="A2520" s="346" t="s">
        <v>5326</v>
      </c>
      <c r="B2520" s="151" t="s">
        <v>3454</v>
      </c>
      <c r="C2520" s="347">
        <v>0</v>
      </c>
      <c r="D2520" s="347">
        <v>0</v>
      </c>
      <c r="E2520" s="347">
        <v>0</v>
      </c>
      <c r="F2520" s="347">
        <v>0</v>
      </c>
      <c r="G2520" s="151"/>
    </row>
    <row r="2521" spans="1:7" hidden="1">
      <c r="A2521" s="346" t="s">
        <v>9126</v>
      </c>
      <c r="B2521" s="151" t="s">
        <v>8303</v>
      </c>
      <c r="C2521" s="347">
        <v>0</v>
      </c>
      <c r="D2521" s="347">
        <v>0</v>
      </c>
      <c r="E2521" s="347">
        <v>0</v>
      </c>
      <c r="F2521" s="347">
        <v>0</v>
      </c>
      <c r="G2521" s="151"/>
    </row>
    <row r="2522" spans="1:7" hidden="1">
      <c r="A2522" s="346" t="s">
        <v>10558</v>
      </c>
      <c r="B2522" s="151" t="s">
        <v>3454</v>
      </c>
      <c r="C2522" s="347">
        <v>0</v>
      </c>
      <c r="D2522" s="347">
        <v>0</v>
      </c>
      <c r="E2522" s="347">
        <v>0</v>
      </c>
      <c r="F2522" s="347">
        <v>0</v>
      </c>
      <c r="G2522" s="151"/>
    </row>
    <row r="2523" spans="1:7" hidden="1">
      <c r="A2523" s="346" t="s">
        <v>9127</v>
      </c>
      <c r="B2523" s="151" t="s">
        <v>3202</v>
      </c>
      <c r="C2523" s="347">
        <v>0</v>
      </c>
      <c r="D2523" s="347">
        <v>0</v>
      </c>
      <c r="E2523" s="347">
        <v>0</v>
      </c>
      <c r="F2523" s="347">
        <v>0</v>
      </c>
      <c r="G2523" s="151"/>
    </row>
    <row r="2524" spans="1:7" hidden="1">
      <c r="A2524" s="346" t="s">
        <v>10559</v>
      </c>
      <c r="B2524" s="151" t="s">
        <v>3454</v>
      </c>
      <c r="C2524" s="347">
        <v>0</v>
      </c>
      <c r="D2524" s="347">
        <v>0</v>
      </c>
      <c r="E2524" s="347">
        <v>0</v>
      </c>
      <c r="F2524" s="347">
        <v>0</v>
      </c>
      <c r="G2524" s="151"/>
    </row>
    <row r="2525" spans="1:7" hidden="1">
      <c r="A2525" s="346" t="s">
        <v>9128</v>
      </c>
      <c r="B2525" s="151" t="s">
        <v>8303</v>
      </c>
      <c r="C2525" s="347">
        <v>0</v>
      </c>
      <c r="D2525" s="347">
        <v>0</v>
      </c>
      <c r="E2525" s="347">
        <v>0</v>
      </c>
      <c r="F2525" s="347">
        <v>0</v>
      </c>
      <c r="G2525" s="151"/>
    </row>
    <row r="2526" spans="1:7" hidden="1">
      <c r="A2526" s="346" t="s">
        <v>10560</v>
      </c>
      <c r="B2526" s="151" t="s">
        <v>3454</v>
      </c>
      <c r="C2526" s="347">
        <v>0</v>
      </c>
      <c r="D2526" s="347">
        <v>0</v>
      </c>
      <c r="E2526" s="347">
        <v>0</v>
      </c>
      <c r="F2526" s="347">
        <v>0</v>
      </c>
      <c r="G2526" s="151"/>
    </row>
    <row r="2527" spans="1:7" hidden="1">
      <c r="A2527" s="346" t="s">
        <v>9129</v>
      </c>
      <c r="B2527" s="151" t="s">
        <v>8307</v>
      </c>
      <c r="C2527" s="347">
        <v>0</v>
      </c>
      <c r="D2527" s="347">
        <v>0</v>
      </c>
      <c r="E2527" s="347">
        <v>0</v>
      </c>
      <c r="F2527" s="347">
        <v>0</v>
      </c>
      <c r="G2527" s="151"/>
    </row>
    <row r="2528" spans="1:7" hidden="1">
      <c r="A2528" s="346" t="s">
        <v>10561</v>
      </c>
      <c r="B2528" s="151" t="s">
        <v>3454</v>
      </c>
      <c r="C2528" s="347">
        <v>0</v>
      </c>
      <c r="D2528" s="347">
        <v>0</v>
      </c>
      <c r="E2528" s="347">
        <v>0</v>
      </c>
      <c r="F2528" s="347">
        <v>0</v>
      </c>
      <c r="G2528" s="151"/>
    </row>
    <row r="2529" spans="1:7" hidden="1">
      <c r="A2529" s="346" t="s">
        <v>7649</v>
      </c>
      <c r="B2529" s="151" t="s">
        <v>3455</v>
      </c>
      <c r="C2529" s="347">
        <v>0</v>
      </c>
      <c r="D2529" s="347">
        <v>0</v>
      </c>
      <c r="E2529" s="347">
        <v>0</v>
      </c>
      <c r="F2529" s="347">
        <v>0</v>
      </c>
      <c r="G2529" s="151"/>
    </row>
    <row r="2530" spans="1:7" hidden="1">
      <c r="A2530" s="346" t="s">
        <v>8048</v>
      </c>
      <c r="B2530" s="151" t="s">
        <v>777</v>
      </c>
      <c r="C2530" s="347">
        <v>0</v>
      </c>
      <c r="D2530" s="347">
        <v>0</v>
      </c>
      <c r="E2530" s="347">
        <v>0</v>
      </c>
      <c r="F2530" s="347">
        <v>0</v>
      </c>
      <c r="G2530" s="151"/>
    </row>
    <row r="2531" spans="1:7" hidden="1">
      <c r="A2531" s="346" t="s">
        <v>5334</v>
      </c>
      <c r="B2531" s="151" t="s">
        <v>3455</v>
      </c>
      <c r="C2531" s="347">
        <v>0</v>
      </c>
      <c r="D2531" s="347">
        <v>0</v>
      </c>
      <c r="E2531" s="347">
        <v>0</v>
      </c>
      <c r="F2531" s="347">
        <v>0</v>
      </c>
      <c r="G2531" s="151"/>
    </row>
    <row r="2532" spans="1:7" hidden="1">
      <c r="A2532" s="346" t="s">
        <v>9130</v>
      </c>
      <c r="B2532" s="151" t="s">
        <v>8303</v>
      </c>
      <c r="C2532" s="347">
        <v>0</v>
      </c>
      <c r="D2532" s="347">
        <v>0</v>
      </c>
      <c r="E2532" s="347">
        <v>0</v>
      </c>
      <c r="F2532" s="347">
        <v>0</v>
      </c>
      <c r="G2532" s="151"/>
    </row>
    <row r="2533" spans="1:7" hidden="1">
      <c r="A2533" s="346" t="s">
        <v>10562</v>
      </c>
      <c r="B2533" s="151" t="s">
        <v>3455</v>
      </c>
      <c r="C2533" s="347">
        <v>0</v>
      </c>
      <c r="D2533" s="347">
        <v>0</v>
      </c>
      <c r="E2533" s="347">
        <v>0</v>
      </c>
      <c r="F2533" s="347">
        <v>0</v>
      </c>
      <c r="G2533" s="151"/>
    </row>
    <row r="2534" spans="1:7" hidden="1">
      <c r="A2534" s="346" t="s">
        <v>9131</v>
      </c>
      <c r="B2534" s="151" t="s">
        <v>3202</v>
      </c>
      <c r="C2534" s="347">
        <v>0</v>
      </c>
      <c r="D2534" s="347">
        <v>0</v>
      </c>
      <c r="E2534" s="347">
        <v>0</v>
      </c>
      <c r="F2534" s="347">
        <v>0</v>
      </c>
      <c r="G2534" s="151"/>
    </row>
    <row r="2535" spans="1:7" hidden="1">
      <c r="A2535" s="346" t="s">
        <v>10563</v>
      </c>
      <c r="B2535" s="151" t="s">
        <v>3455</v>
      </c>
      <c r="C2535" s="347">
        <v>0</v>
      </c>
      <c r="D2535" s="347">
        <v>0</v>
      </c>
      <c r="E2535" s="347">
        <v>0</v>
      </c>
      <c r="F2535" s="347">
        <v>0</v>
      </c>
      <c r="G2535" s="151"/>
    </row>
    <row r="2536" spans="1:7" hidden="1">
      <c r="A2536" s="346" t="s">
        <v>9132</v>
      </c>
      <c r="B2536" s="151" t="s">
        <v>8303</v>
      </c>
      <c r="C2536" s="347">
        <v>0</v>
      </c>
      <c r="D2536" s="347">
        <v>0</v>
      </c>
      <c r="E2536" s="347">
        <v>0</v>
      </c>
      <c r="F2536" s="347">
        <v>0</v>
      </c>
      <c r="G2536" s="151"/>
    </row>
    <row r="2537" spans="1:7" hidden="1">
      <c r="A2537" s="346" t="s">
        <v>10564</v>
      </c>
      <c r="B2537" s="151" t="s">
        <v>3455</v>
      </c>
      <c r="C2537" s="347">
        <v>0</v>
      </c>
      <c r="D2537" s="347">
        <v>0</v>
      </c>
      <c r="E2537" s="347">
        <v>0</v>
      </c>
      <c r="F2537" s="347">
        <v>0</v>
      </c>
      <c r="G2537" s="151"/>
    </row>
    <row r="2538" spans="1:7" hidden="1">
      <c r="A2538" s="346" t="s">
        <v>9133</v>
      </c>
      <c r="B2538" s="151" t="s">
        <v>8307</v>
      </c>
      <c r="C2538" s="347">
        <v>0</v>
      </c>
      <c r="D2538" s="347">
        <v>0</v>
      </c>
      <c r="E2538" s="347">
        <v>0</v>
      </c>
      <c r="F2538" s="347">
        <v>0</v>
      </c>
      <c r="G2538" s="151"/>
    </row>
    <row r="2539" spans="1:7" hidden="1">
      <c r="A2539" s="346" t="s">
        <v>10565</v>
      </c>
      <c r="B2539" s="151" t="s">
        <v>3455</v>
      </c>
      <c r="C2539" s="347">
        <v>0</v>
      </c>
      <c r="D2539" s="347">
        <v>0</v>
      </c>
      <c r="E2539" s="347">
        <v>0</v>
      </c>
      <c r="F2539" s="347">
        <v>0</v>
      </c>
      <c r="G2539" s="151"/>
    </row>
    <row r="2540" spans="1:7" hidden="1">
      <c r="A2540" s="346" t="s">
        <v>7650</v>
      </c>
      <c r="B2540" s="151" t="s">
        <v>3456</v>
      </c>
      <c r="C2540" s="347">
        <v>0</v>
      </c>
      <c r="D2540" s="347">
        <v>0</v>
      </c>
      <c r="E2540" s="347">
        <v>0</v>
      </c>
      <c r="F2540" s="347">
        <v>0</v>
      </c>
      <c r="G2540" s="151"/>
    </row>
    <row r="2541" spans="1:7" hidden="1">
      <c r="A2541" s="346" t="s">
        <v>8049</v>
      </c>
      <c r="B2541" s="151" t="s">
        <v>777</v>
      </c>
      <c r="C2541" s="347">
        <v>0</v>
      </c>
      <c r="D2541" s="347">
        <v>0</v>
      </c>
      <c r="E2541" s="347">
        <v>0</v>
      </c>
      <c r="F2541" s="347">
        <v>0</v>
      </c>
      <c r="G2541" s="151"/>
    </row>
    <row r="2542" spans="1:7" hidden="1">
      <c r="A2542" s="346" t="s">
        <v>5342</v>
      </c>
      <c r="B2542" s="151" t="s">
        <v>3456</v>
      </c>
      <c r="C2542" s="347">
        <v>0</v>
      </c>
      <c r="D2542" s="347">
        <v>0</v>
      </c>
      <c r="E2542" s="347">
        <v>0</v>
      </c>
      <c r="F2542" s="347">
        <v>0</v>
      </c>
      <c r="G2542" s="151"/>
    </row>
    <row r="2543" spans="1:7" hidden="1">
      <c r="A2543" s="346" t="s">
        <v>9134</v>
      </c>
      <c r="B2543" s="151" t="s">
        <v>8303</v>
      </c>
      <c r="C2543" s="347">
        <v>0</v>
      </c>
      <c r="D2543" s="347">
        <v>0</v>
      </c>
      <c r="E2543" s="347">
        <v>0</v>
      </c>
      <c r="F2543" s="347">
        <v>0</v>
      </c>
      <c r="G2543" s="151"/>
    </row>
    <row r="2544" spans="1:7" hidden="1">
      <c r="A2544" s="346" t="s">
        <v>10566</v>
      </c>
      <c r="B2544" s="151" t="s">
        <v>3456</v>
      </c>
      <c r="C2544" s="347">
        <v>0</v>
      </c>
      <c r="D2544" s="347">
        <v>0</v>
      </c>
      <c r="E2544" s="347">
        <v>0</v>
      </c>
      <c r="F2544" s="347">
        <v>0</v>
      </c>
      <c r="G2544" s="151"/>
    </row>
    <row r="2545" spans="1:7" hidden="1">
      <c r="A2545" s="346" t="s">
        <v>9135</v>
      </c>
      <c r="B2545" s="151" t="s">
        <v>3202</v>
      </c>
      <c r="C2545" s="347">
        <v>0</v>
      </c>
      <c r="D2545" s="347">
        <v>0</v>
      </c>
      <c r="E2545" s="347">
        <v>0</v>
      </c>
      <c r="F2545" s="347">
        <v>0</v>
      </c>
      <c r="G2545" s="151"/>
    </row>
    <row r="2546" spans="1:7" hidden="1">
      <c r="A2546" s="346" t="s">
        <v>10567</v>
      </c>
      <c r="B2546" s="151" t="s">
        <v>3456</v>
      </c>
      <c r="C2546" s="347">
        <v>0</v>
      </c>
      <c r="D2546" s="347">
        <v>0</v>
      </c>
      <c r="E2546" s="347">
        <v>0</v>
      </c>
      <c r="F2546" s="347">
        <v>0</v>
      </c>
      <c r="G2546" s="151"/>
    </row>
    <row r="2547" spans="1:7" hidden="1">
      <c r="A2547" s="346" t="s">
        <v>9136</v>
      </c>
      <c r="B2547" s="151" t="s">
        <v>8303</v>
      </c>
      <c r="C2547" s="347">
        <v>0</v>
      </c>
      <c r="D2547" s="347">
        <v>0</v>
      </c>
      <c r="E2547" s="347">
        <v>0</v>
      </c>
      <c r="F2547" s="347">
        <v>0</v>
      </c>
      <c r="G2547" s="151"/>
    </row>
    <row r="2548" spans="1:7" hidden="1">
      <c r="A2548" s="346" t="s">
        <v>10568</v>
      </c>
      <c r="B2548" s="151" t="s">
        <v>3456</v>
      </c>
      <c r="C2548" s="347">
        <v>0</v>
      </c>
      <c r="D2548" s="347">
        <v>0</v>
      </c>
      <c r="E2548" s="347">
        <v>0</v>
      </c>
      <c r="F2548" s="347">
        <v>0</v>
      </c>
      <c r="G2548" s="151"/>
    </row>
    <row r="2549" spans="1:7" hidden="1">
      <c r="A2549" s="346" t="s">
        <v>9137</v>
      </c>
      <c r="B2549" s="151" t="s">
        <v>8307</v>
      </c>
      <c r="C2549" s="347">
        <v>0</v>
      </c>
      <c r="D2549" s="347">
        <v>0</v>
      </c>
      <c r="E2549" s="347">
        <v>0</v>
      </c>
      <c r="F2549" s="347">
        <v>0</v>
      </c>
      <c r="G2549" s="151"/>
    </row>
    <row r="2550" spans="1:7" hidden="1">
      <c r="A2550" s="346" t="s">
        <v>10569</v>
      </c>
      <c r="B2550" s="151" t="s">
        <v>3456</v>
      </c>
      <c r="C2550" s="347">
        <v>0</v>
      </c>
      <c r="D2550" s="347">
        <v>0</v>
      </c>
      <c r="E2550" s="347">
        <v>0</v>
      </c>
      <c r="F2550" s="347">
        <v>0</v>
      </c>
      <c r="G2550" s="151"/>
    </row>
    <row r="2551" spans="1:7" hidden="1">
      <c r="A2551" s="346" t="s">
        <v>7651</v>
      </c>
      <c r="B2551" s="151" t="s">
        <v>3457</v>
      </c>
      <c r="C2551" s="347">
        <v>0</v>
      </c>
      <c r="D2551" s="347">
        <v>0</v>
      </c>
      <c r="E2551" s="347">
        <v>0</v>
      </c>
      <c r="F2551" s="347">
        <v>0</v>
      </c>
      <c r="G2551" s="151"/>
    </row>
    <row r="2552" spans="1:7" hidden="1">
      <c r="A2552" s="346" t="s">
        <v>8050</v>
      </c>
      <c r="B2552" s="151" t="s">
        <v>777</v>
      </c>
      <c r="C2552" s="347">
        <v>0</v>
      </c>
      <c r="D2552" s="347">
        <v>0</v>
      </c>
      <c r="E2552" s="347">
        <v>0</v>
      </c>
      <c r="F2552" s="347">
        <v>0</v>
      </c>
      <c r="G2552" s="151"/>
    </row>
    <row r="2553" spans="1:7" hidden="1">
      <c r="A2553" s="346" t="s">
        <v>5350</v>
      </c>
      <c r="B2553" s="151" t="s">
        <v>3457</v>
      </c>
      <c r="C2553" s="347">
        <v>0</v>
      </c>
      <c r="D2553" s="347">
        <v>0</v>
      </c>
      <c r="E2553" s="347">
        <v>0</v>
      </c>
      <c r="F2553" s="347">
        <v>0</v>
      </c>
      <c r="G2553" s="151"/>
    </row>
    <row r="2554" spans="1:7" hidden="1">
      <c r="A2554" s="346" t="s">
        <v>9138</v>
      </c>
      <c r="B2554" s="151" t="s">
        <v>8303</v>
      </c>
      <c r="C2554" s="347">
        <v>0</v>
      </c>
      <c r="D2554" s="347">
        <v>0</v>
      </c>
      <c r="E2554" s="347">
        <v>0</v>
      </c>
      <c r="F2554" s="347">
        <v>0</v>
      </c>
      <c r="G2554" s="151"/>
    </row>
    <row r="2555" spans="1:7" hidden="1">
      <c r="A2555" s="346" t="s">
        <v>10570</v>
      </c>
      <c r="B2555" s="151" t="s">
        <v>3457</v>
      </c>
      <c r="C2555" s="347">
        <v>0</v>
      </c>
      <c r="D2555" s="347">
        <v>0</v>
      </c>
      <c r="E2555" s="347">
        <v>0</v>
      </c>
      <c r="F2555" s="347">
        <v>0</v>
      </c>
      <c r="G2555" s="151"/>
    </row>
    <row r="2556" spans="1:7" hidden="1">
      <c r="A2556" s="346" t="s">
        <v>9139</v>
      </c>
      <c r="B2556" s="151" t="s">
        <v>3202</v>
      </c>
      <c r="C2556" s="347">
        <v>0</v>
      </c>
      <c r="D2556" s="347">
        <v>0</v>
      </c>
      <c r="E2556" s="347">
        <v>0</v>
      </c>
      <c r="F2556" s="347">
        <v>0</v>
      </c>
      <c r="G2556" s="151"/>
    </row>
    <row r="2557" spans="1:7" hidden="1">
      <c r="A2557" s="346" t="s">
        <v>10571</v>
      </c>
      <c r="B2557" s="151" t="s">
        <v>3457</v>
      </c>
      <c r="C2557" s="347">
        <v>0</v>
      </c>
      <c r="D2557" s="347">
        <v>0</v>
      </c>
      <c r="E2557" s="347">
        <v>0</v>
      </c>
      <c r="F2557" s="347">
        <v>0</v>
      </c>
      <c r="G2557" s="151"/>
    </row>
    <row r="2558" spans="1:7" hidden="1">
      <c r="A2558" s="346" t="s">
        <v>9140</v>
      </c>
      <c r="B2558" s="151" t="s">
        <v>8303</v>
      </c>
      <c r="C2558" s="347">
        <v>0</v>
      </c>
      <c r="D2558" s="347">
        <v>0</v>
      </c>
      <c r="E2558" s="347">
        <v>0</v>
      </c>
      <c r="F2558" s="347">
        <v>0</v>
      </c>
      <c r="G2558" s="151"/>
    </row>
    <row r="2559" spans="1:7" hidden="1">
      <c r="A2559" s="346" t="s">
        <v>10572</v>
      </c>
      <c r="B2559" s="151" t="s">
        <v>3457</v>
      </c>
      <c r="C2559" s="347">
        <v>0</v>
      </c>
      <c r="D2559" s="347">
        <v>0</v>
      </c>
      <c r="E2559" s="347">
        <v>0</v>
      </c>
      <c r="F2559" s="347">
        <v>0</v>
      </c>
      <c r="G2559" s="151"/>
    </row>
    <row r="2560" spans="1:7" hidden="1">
      <c r="A2560" s="346" t="s">
        <v>9141</v>
      </c>
      <c r="B2560" s="151" t="s">
        <v>8307</v>
      </c>
      <c r="C2560" s="347">
        <v>0</v>
      </c>
      <c r="D2560" s="347">
        <v>0</v>
      </c>
      <c r="E2560" s="347">
        <v>0</v>
      </c>
      <c r="F2560" s="347">
        <v>0</v>
      </c>
      <c r="G2560" s="151"/>
    </row>
    <row r="2561" spans="1:7" hidden="1">
      <c r="A2561" s="346" t="s">
        <v>10573</v>
      </c>
      <c r="B2561" s="151" t="s">
        <v>3457</v>
      </c>
      <c r="C2561" s="347">
        <v>0</v>
      </c>
      <c r="D2561" s="347">
        <v>0</v>
      </c>
      <c r="E2561" s="347">
        <v>0</v>
      </c>
      <c r="F2561" s="347">
        <v>0</v>
      </c>
      <c r="G2561" s="151"/>
    </row>
    <row r="2562" spans="1:7" hidden="1">
      <c r="A2562" s="346" t="s">
        <v>7652</v>
      </c>
      <c r="B2562" s="151" t="s">
        <v>3458</v>
      </c>
      <c r="C2562" s="347">
        <v>0</v>
      </c>
      <c r="D2562" s="347">
        <v>0</v>
      </c>
      <c r="E2562" s="347">
        <v>0</v>
      </c>
      <c r="F2562" s="347">
        <v>0</v>
      </c>
      <c r="G2562" s="151"/>
    </row>
    <row r="2563" spans="1:7" hidden="1">
      <c r="A2563" s="346" t="s">
        <v>7653</v>
      </c>
      <c r="B2563" s="151" t="s">
        <v>3458</v>
      </c>
      <c r="C2563" s="347">
        <v>0</v>
      </c>
      <c r="D2563" s="347">
        <v>0</v>
      </c>
      <c r="E2563" s="347">
        <v>0</v>
      </c>
      <c r="F2563" s="347">
        <v>0</v>
      </c>
      <c r="G2563" s="151"/>
    </row>
    <row r="2564" spans="1:7" hidden="1">
      <c r="A2564" s="346" t="s">
        <v>8051</v>
      </c>
      <c r="B2564" s="151" t="s">
        <v>777</v>
      </c>
      <c r="C2564" s="347">
        <v>0</v>
      </c>
      <c r="D2564" s="347">
        <v>0</v>
      </c>
      <c r="E2564" s="347">
        <v>0</v>
      </c>
      <c r="F2564" s="347">
        <v>0</v>
      </c>
      <c r="G2564" s="151"/>
    </row>
    <row r="2565" spans="1:7" hidden="1">
      <c r="A2565" s="346" t="s">
        <v>5358</v>
      </c>
      <c r="B2565" s="151" t="s">
        <v>3458</v>
      </c>
      <c r="C2565" s="347">
        <v>0</v>
      </c>
      <c r="D2565" s="347">
        <v>0</v>
      </c>
      <c r="E2565" s="347">
        <v>0</v>
      </c>
      <c r="F2565" s="347">
        <v>0</v>
      </c>
      <c r="G2565" s="151"/>
    </row>
    <row r="2566" spans="1:7" hidden="1">
      <c r="A2566" s="346" t="s">
        <v>8052</v>
      </c>
      <c r="B2566" s="151" t="s">
        <v>8303</v>
      </c>
      <c r="C2566" s="347">
        <v>0</v>
      </c>
      <c r="D2566" s="347">
        <v>0</v>
      </c>
      <c r="E2566" s="347">
        <v>0</v>
      </c>
      <c r="F2566" s="347">
        <v>0</v>
      </c>
      <c r="G2566" s="151"/>
    </row>
    <row r="2567" spans="1:7" hidden="1">
      <c r="A2567" s="346" t="s">
        <v>10574</v>
      </c>
      <c r="B2567" s="151" t="s">
        <v>3458</v>
      </c>
      <c r="C2567" s="347">
        <v>0</v>
      </c>
      <c r="D2567" s="347">
        <v>0</v>
      </c>
      <c r="E2567" s="347">
        <v>0</v>
      </c>
      <c r="F2567" s="347">
        <v>0</v>
      </c>
      <c r="G2567" s="151"/>
    </row>
    <row r="2568" spans="1:7" hidden="1">
      <c r="A2568" s="346" t="s">
        <v>9142</v>
      </c>
      <c r="B2568" s="151" t="s">
        <v>3202</v>
      </c>
      <c r="C2568" s="347">
        <v>0</v>
      </c>
      <c r="D2568" s="347">
        <v>0</v>
      </c>
      <c r="E2568" s="347">
        <v>0</v>
      </c>
      <c r="F2568" s="347">
        <v>0</v>
      </c>
      <c r="G2568" s="151"/>
    </row>
    <row r="2569" spans="1:7" hidden="1">
      <c r="A2569" s="346" t="s">
        <v>10575</v>
      </c>
      <c r="B2569" s="151" t="s">
        <v>3458</v>
      </c>
      <c r="C2569" s="347">
        <v>0</v>
      </c>
      <c r="D2569" s="347">
        <v>0</v>
      </c>
      <c r="E2569" s="347">
        <v>0</v>
      </c>
      <c r="F2569" s="347">
        <v>0</v>
      </c>
      <c r="G2569" s="151"/>
    </row>
    <row r="2570" spans="1:7" hidden="1">
      <c r="A2570" s="346" t="s">
        <v>9143</v>
      </c>
      <c r="B2570" s="151" t="s">
        <v>8303</v>
      </c>
      <c r="C2570" s="347">
        <v>0</v>
      </c>
      <c r="D2570" s="347">
        <v>0</v>
      </c>
      <c r="E2570" s="347">
        <v>0</v>
      </c>
      <c r="F2570" s="347">
        <v>0</v>
      </c>
      <c r="G2570" s="151"/>
    </row>
    <row r="2571" spans="1:7" hidden="1">
      <c r="A2571" s="346" t="s">
        <v>10576</v>
      </c>
      <c r="B2571" s="151" t="s">
        <v>3458</v>
      </c>
      <c r="C2571" s="347">
        <v>0</v>
      </c>
      <c r="D2571" s="347">
        <v>0</v>
      </c>
      <c r="E2571" s="347">
        <v>0</v>
      </c>
      <c r="F2571" s="347">
        <v>0</v>
      </c>
      <c r="G2571" s="151"/>
    </row>
    <row r="2572" spans="1:7" hidden="1">
      <c r="A2572" s="346" t="s">
        <v>9144</v>
      </c>
      <c r="B2572" s="151" t="s">
        <v>8307</v>
      </c>
      <c r="C2572" s="347">
        <v>0</v>
      </c>
      <c r="D2572" s="347">
        <v>0</v>
      </c>
      <c r="E2572" s="347">
        <v>0</v>
      </c>
      <c r="F2572" s="347">
        <v>0</v>
      </c>
      <c r="G2572" s="151"/>
    </row>
    <row r="2573" spans="1:7" hidden="1">
      <c r="A2573" s="346" t="s">
        <v>10577</v>
      </c>
      <c r="B2573" s="151" t="s">
        <v>3458</v>
      </c>
      <c r="C2573" s="347">
        <v>0</v>
      </c>
      <c r="D2573" s="347">
        <v>0</v>
      </c>
      <c r="E2573" s="347">
        <v>0</v>
      </c>
      <c r="F2573" s="347">
        <v>0</v>
      </c>
      <c r="G2573" s="151"/>
    </row>
    <row r="2574" spans="1:7" hidden="1">
      <c r="A2574" s="346" t="s">
        <v>6730</v>
      </c>
      <c r="B2574" s="151" t="s">
        <v>6731</v>
      </c>
      <c r="C2574" s="347">
        <v>0</v>
      </c>
      <c r="D2574" s="347">
        <v>0</v>
      </c>
      <c r="E2574" s="347">
        <v>0</v>
      </c>
      <c r="F2574" s="347">
        <v>0</v>
      </c>
      <c r="G2574" s="151"/>
    </row>
    <row r="2575" spans="1:7" hidden="1">
      <c r="A2575" s="346" t="s">
        <v>6925</v>
      </c>
      <c r="B2575" s="151" t="s">
        <v>3459</v>
      </c>
      <c r="C2575" s="347">
        <v>0</v>
      </c>
      <c r="D2575" s="347">
        <v>0</v>
      </c>
      <c r="E2575" s="347">
        <v>0</v>
      </c>
      <c r="F2575" s="347">
        <v>0</v>
      </c>
      <c r="G2575" s="151"/>
    </row>
    <row r="2576" spans="1:7" hidden="1">
      <c r="A2576" s="346" t="s">
        <v>6926</v>
      </c>
      <c r="B2576" s="151" t="s">
        <v>777</v>
      </c>
      <c r="C2576" s="347">
        <v>0</v>
      </c>
      <c r="D2576" s="347">
        <v>0</v>
      </c>
      <c r="E2576" s="347">
        <v>0</v>
      </c>
      <c r="F2576" s="347">
        <v>0</v>
      </c>
      <c r="G2576" s="151"/>
    </row>
    <row r="2577" spans="1:7" hidden="1">
      <c r="A2577" s="346" t="s">
        <v>5366</v>
      </c>
      <c r="B2577" s="151" t="s">
        <v>3459</v>
      </c>
      <c r="C2577" s="347">
        <v>0</v>
      </c>
      <c r="D2577" s="347">
        <v>0</v>
      </c>
      <c r="E2577" s="347">
        <v>0</v>
      </c>
      <c r="F2577" s="347">
        <v>0</v>
      </c>
      <c r="G2577" s="151"/>
    </row>
    <row r="2578" spans="1:7" hidden="1">
      <c r="A2578" s="346" t="s">
        <v>9145</v>
      </c>
      <c r="B2578" s="151" t="s">
        <v>8303</v>
      </c>
      <c r="C2578" s="347">
        <v>0</v>
      </c>
      <c r="D2578" s="347">
        <v>0</v>
      </c>
      <c r="E2578" s="347">
        <v>0</v>
      </c>
      <c r="F2578" s="347">
        <v>0</v>
      </c>
      <c r="G2578" s="151"/>
    </row>
    <row r="2579" spans="1:7" hidden="1">
      <c r="A2579" s="346" t="s">
        <v>10578</v>
      </c>
      <c r="B2579" s="151" t="s">
        <v>3459</v>
      </c>
      <c r="C2579" s="347">
        <v>0</v>
      </c>
      <c r="D2579" s="347">
        <v>0</v>
      </c>
      <c r="E2579" s="347">
        <v>0</v>
      </c>
      <c r="F2579" s="347">
        <v>0</v>
      </c>
      <c r="G2579" s="151"/>
    </row>
    <row r="2580" spans="1:7" hidden="1">
      <c r="A2580" s="346" t="s">
        <v>9146</v>
      </c>
      <c r="B2580" s="151" t="s">
        <v>3202</v>
      </c>
      <c r="C2580" s="347">
        <v>0</v>
      </c>
      <c r="D2580" s="347">
        <v>0</v>
      </c>
      <c r="E2580" s="347">
        <v>0</v>
      </c>
      <c r="F2580" s="347">
        <v>0</v>
      </c>
      <c r="G2580" s="151"/>
    </row>
    <row r="2581" spans="1:7" hidden="1">
      <c r="A2581" s="346" t="s">
        <v>10579</v>
      </c>
      <c r="B2581" s="151" t="s">
        <v>3459</v>
      </c>
      <c r="C2581" s="347">
        <v>0</v>
      </c>
      <c r="D2581" s="347">
        <v>0</v>
      </c>
      <c r="E2581" s="347">
        <v>0</v>
      </c>
      <c r="F2581" s="347">
        <v>0</v>
      </c>
      <c r="G2581" s="151"/>
    </row>
    <row r="2582" spans="1:7" hidden="1">
      <c r="A2582" s="346" t="s">
        <v>9147</v>
      </c>
      <c r="B2582" s="151" t="s">
        <v>8303</v>
      </c>
      <c r="C2582" s="347">
        <v>0</v>
      </c>
      <c r="D2582" s="347">
        <v>0</v>
      </c>
      <c r="E2582" s="347">
        <v>0</v>
      </c>
      <c r="F2582" s="347">
        <v>0</v>
      </c>
      <c r="G2582" s="151"/>
    </row>
    <row r="2583" spans="1:7" hidden="1">
      <c r="A2583" s="346" t="s">
        <v>10580</v>
      </c>
      <c r="B2583" s="151" t="s">
        <v>3459</v>
      </c>
      <c r="C2583" s="347">
        <v>0</v>
      </c>
      <c r="D2583" s="347">
        <v>0</v>
      </c>
      <c r="E2583" s="347">
        <v>0</v>
      </c>
      <c r="F2583" s="347">
        <v>0</v>
      </c>
      <c r="G2583" s="151"/>
    </row>
    <row r="2584" spans="1:7" hidden="1">
      <c r="A2584" s="346" t="s">
        <v>9148</v>
      </c>
      <c r="B2584" s="151" t="s">
        <v>8307</v>
      </c>
      <c r="C2584" s="347">
        <v>0</v>
      </c>
      <c r="D2584" s="347">
        <v>0</v>
      </c>
      <c r="E2584" s="347">
        <v>0</v>
      </c>
      <c r="F2584" s="347">
        <v>0</v>
      </c>
      <c r="G2584" s="151"/>
    </row>
    <row r="2585" spans="1:7" hidden="1">
      <c r="A2585" s="346" t="s">
        <v>10581</v>
      </c>
      <c r="B2585" s="151" t="s">
        <v>3459</v>
      </c>
      <c r="C2585" s="347">
        <v>0</v>
      </c>
      <c r="D2585" s="347">
        <v>0</v>
      </c>
      <c r="E2585" s="347">
        <v>0</v>
      </c>
      <c r="F2585" s="347">
        <v>0</v>
      </c>
      <c r="G2585" s="151"/>
    </row>
    <row r="2586" spans="1:7" hidden="1">
      <c r="A2586" s="346" t="s">
        <v>7654</v>
      </c>
      <c r="B2586" s="151" t="s">
        <v>3460</v>
      </c>
      <c r="C2586" s="347">
        <v>0</v>
      </c>
      <c r="D2586" s="347">
        <v>0</v>
      </c>
      <c r="E2586" s="347">
        <v>0</v>
      </c>
      <c r="F2586" s="347">
        <v>0</v>
      </c>
      <c r="G2586" s="151"/>
    </row>
    <row r="2587" spans="1:7" hidden="1">
      <c r="A2587" s="346" t="s">
        <v>8053</v>
      </c>
      <c r="B2587" s="151" t="s">
        <v>777</v>
      </c>
      <c r="C2587" s="347">
        <v>0</v>
      </c>
      <c r="D2587" s="347">
        <v>0</v>
      </c>
      <c r="E2587" s="347">
        <v>0</v>
      </c>
      <c r="F2587" s="347">
        <v>0</v>
      </c>
      <c r="G2587" s="151"/>
    </row>
    <row r="2588" spans="1:7" hidden="1">
      <c r="A2588" s="346" t="s">
        <v>5374</v>
      </c>
      <c r="B2588" s="151" t="s">
        <v>3460</v>
      </c>
      <c r="C2588" s="347">
        <v>0</v>
      </c>
      <c r="D2588" s="347">
        <v>0</v>
      </c>
      <c r="E2588" s="347">
        <v>0</v>
      </c>
      <c r="F2588" s="347">
        <v>0</v>
      </c>
      <c r="G2588" s="151"/>
    </row>
    <row r="2589" spans="1:7" hidden="1">
      <c r="A2589" s="346" t="s">
        <v>9149</v>
      </c>
      <c r="B2589" s="151" t="s">
        <v>8303</v>
      </c>
      <c r="C2589" s="347">
        <v>0</v>
      </c>
      <c r="D2589" s="347">
        <v>0</v>
      </c>
      <c r="E2589" s="347">
        <v>0</v>
      </c>
      <c r="F2589" s="347">
        <v>0</v>
      </c>
      <c r="G2589" s="151"/>
    </row>
    <row r="2590" spans="1:7" hidden="1">
      <c r="A2590" s="346" t="s">
        <v>10582</v>
      </c>
      <c r="B2590" s="151" t="s">
        <v>3460</v>
      </c>
      <c r="C2590" s="347">
        <v>0</v>
      </c>
      <c r="D2590" s="347">
        <v>0</v>
      </c>
      <c r="E2590" s="347">
        <v>0</v>
      </c>
      <c r="F2590" s="347">
        <v>0</v>
      </c>
      <c r="G2590" s="151"/>
    </row>
    <row r="2591" spans="1:7" hidden="1">
      <c r="A2591" s="346" t="s">
        <v>9150</v>
      </c>
      <c r="B2591" s="151" t="s">
        <v>3202</v>
      </c>
      <c r="C2591" s="347">
        <v>0</v>
      </c>
      <c r="D2591" s="347">
        <v>0</v>
      </c>
      <c r="E2591" s="347">
        <v>0</v>
      </c>
      <c r="F2591" s="347">
        <v>0</v>
      </c>
      <c r="G2591" s="151"/>
    </row>
    <row r="2592" spans="1:7" hidden="1">
      <c r="A2592" s="346" t="s">
        <v>10583</v>
      </c>
      <c r="B2592" s="151" t="s">
        <v>3460</v>
      </c>
      <c r="C2592" s="347">
        <v>0</v>
      </c>
      <c r="D2592" s="347">
        <v>0</v>
      </c>
      <c r="E2592" s="347">
        <v>0</v>
      </c>
      <c r="F2592" s="347">
        <v>0</v>
      </c>
      <c r="G2592" s="151"/>
    </row>
    <row r="2593" spans="1:7" hidden="1">
      <c r="A2593" s="346" t="s">
        <v>9151</v>
      </c>
      <c r="B2593" s="151" t="s">
        <v>8303</v>
      </c>
      <c r="C2593" s="347">
        <v>0</v>
      </c>
      <c r="D2593" s="347">
        <v>0</v>
      </c>
      <c r="E2593" s="347">
        <v>0</v>
      </c>
      <c r="F2593" s="347">
        <v>0</v>
      </c>
      <c r="G2593" s="151"/>
    </row>
    <row r="2594" spans="1:7" hidden="1">
      <c r="A2594" s="346" t="s">
        <v>10584</v>
      </c>
      <c r="B2594" s="151" t="s">
        <v>3460</v>
      </c>
      <c r="C2594" s="347">
        <v>0</v>
      </c>
      <c r="D2594" s="347">
        <v>0</v>
      </c>
      <c r="E2594" s="347">
        <v>0</v>
      </c>
      <c r="F2594" s="347">
        <v>0</v>
      </c>
      <c r="G2594" s="151"/>
    </row>
    <row r="2595" spans="1:7" hidden="1">
      <c r="A2595" s="346" t="s">
        <v>9152</v>
      </c>
      <c r="B2595" s="151" t="s">
        <v>8307</v>
      </c>
      <c r="C2595" s="347">
        <v>0</v>
      </c>
      <c r="D2595" s="347">
        <v>0</v>
      </c>
      <c r="E2595" s="347">
        <v>0</v>
      </c>
      <c r="F2595" s="347">
        <v>0</v>
      </c>
      <c r="G2595" s="151"/>
    </row>
    <row r="2596" spans="1:7" hidden="1">
      <c r="A2596" s="346" t="s">
        <v>10585</v>
      </c>
      <c r="B2596" s="151" t="s">
        <v>3460</v>
      </c>
      <c r="C2596" s="347">
        <v>0</v>
      </c>
      <c r="D2596" s="347">
        <v>0</v>
      </c>
      <c r="E2596" s="347">
        <v>0</v>
      </c>
      <c r="F2596" s="347">
        <v>0</v>
      </c>
      <c r="G2596" s="151"/>
    </row>
    <row r="2597" spans="1:7" hidden="1">
      <c r="A2597" s="346" t="s">
        <v>7655</v>
      </c>
      <c r="B2597" s="151" t="s">
        <v>3461</v>
      </c>
      <c r="C2597" s="347">
        <v>0</v>
      </c>
      <c r="D2597" s="347">
        <v>0</v>
      </c>
      <c r="E2597" s="347">
        <v>0</v>
      </c>
      <c r="F2597" s="347">
        <v>0</v>
      </c>
      <c r="G2597" s="151"/>
    </row>
    <row r="2598" spans="1:7" hidden="1">
      <c r="A2598" s="346" t="s">
        <v>8054</v>
      </c>
      <c r="B2598" s="151" t="s">
        <v>777</v>
      </c>
      <c r="C2598" s="347">
        <v>0</v>
      </c>
      <c r="D2598" s="347">
        <v>0</v>
      </c>
      <c r="E2598" s="347">
        <v>0</v>
      </c>
      <c r="F2598" s="347">
        <v>0</v>
      </c>
      <c r="G2598" s="151"/>
    </row>
    <row r="2599" spans="1:7" hidden="1">
      <c r="A2599" s="346" t="s">
        <v>5382</v>
      </c>
      <c r="B2599" s="151" t="s">
        <v>3461</v>
      </c>
      <c r="C2599" s="347">
        <v>0</v>
      </c>
      <c r="D2599" s="347">
        <v>0</v>
      </c>
      <c r="E2599" s="347">
        <v>0</v>
      </c>
      <c r="F2599" s="347">
        <v>0</v>
      </c>
      <c r="G2599" s="151"/>
    </row>
    <row r="2600" spans="1:7" hidden="1">
      <c r="A2600" s="346" t="s">
        <v>9153</v>
      </c>
      <c r="B2600" s="151" t="s">
        <v>8303</v>
      </c>
      <c r="C2600" s="347">
        <v>0</v>
      </c>
      <c r="D2600" s="347">
        <v>0</v>
      </c>
      <c r="E2600" s="347">
        <v>0</v>
      </c>
      <c r="F2600" s="347">
        <v>0</v>
      </c>
      <c r="G2600" s="151"/>
    </row>
    <row r="2601" spans="1:7" hidden="1">
      <c r="A2601" s="346" t="s">
        <v>10586</v>
      </c>
      <c r="B2601" s="151" t="s">
        <v>3461</v>
      </c>
      <c r="C2601" s="347">
        <v>0</v>
      </c>
      <c r="D2601" s="347">
        <v>0</v>
      </c>
      <c r="E2601" s="347">
        <v>0</v>
      </c>
      <c r="F2601" s="347">
        <v>0</v>
      </c>
      <c r="G2601" s="151"/>
    </row>
    <row r="2602" spans="1:7" hidden="1">
      <c r="A2602" s="346" t="s">
        <v>9154</v>
      </c>
      <c r="B2602" s="151" t="s">
        <v>3202</v>
      </c>
      <c r="C2602" s="347">
        <v>0</v>
      </c>
      <c r="D2602" s="347">
        <v>0</v>
      </c>
      <c r="E2602" s="347">
        <v>0</v>
      </c>
      <c r="F2602" s="347">
        <v>0</v>
      </c>
      <c r="G2602" s="151"/>
    </row>
    <row r="2603" spans="1:7" hidden="1">
      <c r="A2603" s="346" t="s">
        <v>10587</v>
      </c>
      <c r="B2603" s="151" t="s">
        <v>3461</v>
      </c>
      <c r="C2603" s="347">
        <v>0</v>
      </c>
      <c r="D2603" s="347">
        <v>0</v>
      </c>
      <c r="E2603" s="347">
        <v>0</v>
      </c>
      <c r="F2603" s="347">
        <v>0</v>
      </c>
      <c r="G2603" s="151"/>
    </row>
    <row r="2604" spans="1:7" hidden="1">
      <c r="A2604" s="346" t="s">
        <v>9155</v>
      </c>
      <c r="B2604" s="151" t="s">
        <v>8303</v>
      </c>
      <c r="C2604" s="347">
        <v>0</v>
      </c>
      <c r="D2604" s="347">
        <v>0</v>
      </c>
      <c r="E2604" s="347">
        <v>0</v>
      </c>
      <c r="F2604" s="347">
        <v>0</v>
      </c>
      <c r="G2604" s="151"/>
    </row>
    <row r="2605" spans="1:7" hidden="1">
      <c r="A2605" s="346" t="s">
        <v>10588</v>
      </c>
      <c r="B2605" s="151" t="s">
        <v>3461</v>
      </c>
      <c r="C2605" s="347">
        <v>0</v>
      </c>
      <c r="D2605" s="347">
        <v>0</v>
      </c>
      <c r="E2605" s="347">
        <v>0</v>
      </c>
      <c r="F2605" s="347">
        <v>0</v>
      </c>
      <c r="G2605" s="151"/>
    </row>
    <row r="2606" spans="1:7" hidden="1">
      <c r="A2606" s="346" t="s">
        <v>9156</v>
      </c>
      <c r="B2606" s="151" t="s">
        <v>8307</v>
      </c>
      <c r="C2606" s="347">
        <v>0</v>
      </c>
      <c r="D2606" s="347">
        <v>0</v>
      </c>
      <c r="E2606" s="347">
        <v>0</v>
      </c>
      <c r="F2606" s="347">
        <v>0</v>
      </c>
      <c r="G2606" s="151"/>
    </row>
    <row r="2607" spans="1:7" hidden="1">
      <c r="A2607" s="346" t="s">
        <v>10589</v>
      </c>
      <c r="B2607" s="151" t="s">
        <v>3461</v>
      </c>
      <c r="C2607" s="347">
        <v>0</v>
      </c>
      <c r="D2607" s="347">
        <v>0</v>
      </c>
      <c r="E2607" s="347">
        <v>0</v>
      </c>
      <c r="F2607" s="347">
        <v>0</v>
      </c>
      <c r="G2607" s="151"/>
    </row>
    <row r="2608" spans="1:7" ht="30" hidden="1">
      <c r="A2608" s="346" t="s">
        <v>6732</v>
      </c>
      <c r="B2608" s="151" t="s">
        <v>3462</v>
      </c>
      <c r="C2608" s="347">
        <v>0</v>
      </c>
      <c r="D2608" s="347">
        <v>0</v>
      </c>
      <c r="E2608" s="347">
        <v>0</v>
      </c>
      <c r="F2608" s="347">
        <v>0</v>
      </c>
      <c r="G2608" s="151"/>
    </row>
    <row r="2609" spans="1:7" hidden="1">
      <c r="A2609" s="346" t="s">
        <v>6733</v>
      </c>
      <c r="B2609" s="151" t="s">
        <v>777</v>
      </c>
      <c r="C2609" s="347">
        <v>0</v>
      </c>
      <c r="D2609" s="347">
        <v>0</v>
      </c>
      <c r="E2609" s="347">
        <v>0</v>
      </c>
      <c r="F2609" s="347">
        <v>0</v>
      </c>
      <c r="G2609" s="151"/>
    </row>
    <row r="2610" spans="1:7" ht="30" hidden="1">
      <c r="A2610" s="346" t="s">
        <v>5390</v>
      </c>
      <c r="B2610" s="151" t="s">
        <v>3462</v>
      </c>
      <c r="C2610" s="347">
        <v>0</v>
      </c>
      <c r="D2610" s="347">
        <v>0</v>
      </c>
      <c r="E2610" s="347">
        <v>0</v>
      </c>
      <c r="F2610" s="347">
        <v>0</v>
      </c>
      <c r="G2610" s="151"/>
    </row>
    <row r="2611" spans="1:7" hidden="1">
      <c r="A2611" s="346" t="s">
        <v>9157</v>
      </c>
      <c r="B2611" s="151" t="s">
        <v>8303</v>
      </c>
      <c r="C2611" s="347">
        <v>0</v>
      </c>
      <c r="D2611" s="347">
        <v>0</v>
      </c>
      <c r="E2611" s="347">
        <v>0</v>
      </c>
      <c r="F2611" s="347">
        <v>0</v>
      </c>
      <c r="G2611" s="151"/>
    </row>
    <row r="2612" spans="1:7" ht="30" hidden="1">
      <c r="A2612" s="346" t="s">
        <v>10590</v>
      </c>
      <c r="B2612" s="151" t="s">
        <v>3462</v>
      </c>
      <c r="C2612" s="347">
        <v>0</v>
      </c>
      <c r="D2612" s="347">
        <v>0</v>
      </c>
      <c r="E2612" s="347">
        <v>0</v>
      </c>
      <c r="F2612" s="347">
        <v>0</v>
      </c>
      <c r="G2612" s="151"/>
    </row>
    <row r="2613" spans="1:7" hidden="1">
      <c r="A2613" s="346" t="s">
        <v>9158</v>
      </c>
      <c r="B2613" s="151" t="s">
        <v>3202</v>
      </c>
      <c r="C2613" s="347">
        <v>0</v>
      </c>
      <c r="D2613" s="347">
        <v>0</v>
      </c>
      <c r="E2613" s="347">
        <v>0</v>
      </c>
      <c r="F2613" s="347">
        <v>0</v>
      </c>
      <c r="G2613" s="151"/>
    </row>
    <row r="2614" spans="1:7" ht="30" hidden="1">
      <c r="A2614" s="346" t="s">
        <v>10591</v>
      </c>
      <c r="B2614" s="151" t="s">
        <v>3462</v>
      </c>
      <c r="C2614" s="347">
        <v>0</v>
      </c>
      <c r="D2614" s="347">
        <v>0</v>
      </c>
      <c r="E2614" s="347">
        <v>0</v>
      </c>
      <c r="F2614" s="347">
        <v>0</v>
      </c>
      <c r="G2614" s="151"/>
    </row>
    <row r="2615" spans="1:7" hidden="1">
      <c r="A2615" s="346" t="s">
        <v>9159</v>
      </c>
      <c r="B2615" s="151" t="s">
        <v>8303</v>
      </c>
      <c r="C2615" s="347">
        <v>0</v>
      </c>
      <c r="D2615" s="347">
        <v>0</v>
      </c>
      <c r="E2615" s="347">
        <v>0</v>
      </c>
      <c r="F2615" s="347">
        <v>0</v>
      </c>
      <c r="G2615" s="151"/>
    </row>
    <row r="2616" spans="1:7" ht="30" hidden="1">
      <c r="A2616" s="346" t="s">
        <v>10592</v>
      </c>
      <c r="B2616" s="151" t="s">
        <v>3462</v>
      </c>
      <c r="C2616" s="347">
        <v>0</v>
      </c>
      <c r="D2616" s="347">
        <v>0</v>
      </c>
      <c r="E2616" s="347">
        <v>0</v>
      </c>
      <c r="F2616" s="347">
        <v>0</v>
      </c>
      <c r="G2616" s="151"/>
    </row>
    <row r="2617" spans="1:7" hidden="1">
      <c r="A2617" s="346" t="s">
        <v>9160</v>
      </c>
      <c r="B2617" s="151" t="s">
        <v>8307</v>
      </c>
      <c r="C2617" s="347">
        <v>0</v>
      </c>
      <c r="D2617" s="347">
        <v>0</v>
      </c>
      <c r="E2617" s="347">
        <v>0</v>
      </c>
      <c r="F2617" s="347">
        <v>0</v>
      </c>
      <c r="G2617" s="151"/>
    </row>
    <row r="2618" spans="1:7" ht="30" hidden="1">
      <c r="A2618" s="346" t="s">
        <v>10593</v>
      </c>
      <c r="B2618" s="151" t="s">
        <v>3462</v>
      </c>
      <c r="C2618" s="347">
        <v>0</v>
      </c>
      <c r="D2618" s="347">
        <v>0</v>
      </c>
      <c r="E2618" s="347">
        <v>0</v>
      </c>
      <c r="F2618" s="347">
        <v>0</v>
      </c>
      <c r="G2618" s="151"/>
    </row>
    <row r="2619" spans="1:7" hidden="1">
      <c r="A2619" s="346" t="s">
        <v>7441</v>
      </c>
      <c r="B2619" s="151" t="s">
        <v>3463</v>
      </c>
      <c r="C2619" s="347">
        <v>0</v>
      </c>
      <c r="D2619" s="347">
        <v>0</v>
      </c>
      <c r="E2619" s="347">
        <v>0</v>
      </c>
      <c r="F2619" s="347">
        <v>0</v>
      </c>
      <c r="G2619" s="151"/>
    </row>
    <row r="2620" spans="1:7" hidden="1">
      <c r="A2620" s="346" t="s">
        <v>7442</v>
      </c>
      <c r="B2620" s="151" t="s">
        <v>777</v>
      </c>
      <c r="C2620" s="347">
        <v>0</v>
      </c>
      <c r="D2620" s="347">
        <v>0</v>
      </c>
      <c r="E2620" s="347">
        <v>0</v>
      </c>
      <c r="F2620" s="347">
        <v>0</v>
      </c>
      <c r="G2620" s="151"/>
    </row>
    <row r="2621" spans="1:7" hidden="1">
      <c r="A2621" s="346" t="s">
        <v>5398</v>
      </c>
      <c r="B2621" s="151" t="s">
        <v>3463</v>
      </c>
      <c r="C2621" s="347">
        <v>0</v>
      </c>
      <c r="D2621" s="347">
        <v>0</v>
      </c>
      <c r="E2621" s="347">
        <v>0</v>
      </c>
      <c r="F2621" s="347">
        <v>0</v>
      </c>
      <c r="G2621" s="151"/>
    </row>
    <row r="2622" spans="1:7" hidden="1">
      <c r="A2622" s="346" t="s">
        <v>9161</v>
      </c>
      <c r="B2622" s="151" t="s">
        <v>8303</v>
      </c>
      <c r="C2622" s="347">
        <v>0</v>
      </c>
      <c r="D2622" s="347">
        <v>0</v>
      </c>
      <c r="E2622" s="347">
        <v>0</v>
      </c>
      <c r="F2622" s="347">
        <v>0</v>
      </c>
      <c r="G2622" s="151"/>
    </row>
    <row r="2623" spans="1:7" hidden="1">
      <c r="A2623" s="346" t="s">
        <v>10594</v>
      </c>
      <c r="B2623" s="151" t="s">
        <v>3463</v>
      </c>
      <c r="C2623" s="347">
        <v>0</v>
      </c>
      <c r="D2623" s="347">
        <v>0</v>
      </c>
      <c r="E2623" s="347">
        <v>0</v>
      </c>
      <c r="F2623" s="347">
        <v>0</v>
      </c>
      <c r="G2623" s="151"/>
    </row>
    <row r="2624" spans="1:7" hidden="1">
      <c r="A2624" s="346" t="s">
        <v>9162</v>
      </c>
      <c r="B2624" s="151" t="s">
        <v>3202</v>
      </c>
      <c r="C2624" s="347">
        <v>0</v>
      </c>
      <c r="D2624" s="347">
        <v>0</v>
      </c>
      <c r="E2624" s="347">
        <v>0</v>
      </c>
      <c r="F2624" s="347">
        <v>0</v>
      </c>
      <c r="G2624" s="151"/>
    </row>
    <row r="2625" spans="1:7" hidden="1">
      <c r="A2625" s="346" t="s">
        <v>10595</v>
      </c>
      <c r="B2625" s="151" t="s">
        <v>3463</v>
      </c>
      <c r="C2625" s="347">
        <v>0</v>
      </c>
      <c r="D2625" s="347">
        <v>0</v>
      </c>
      <c r="E2625" s="347">
        <v>0</v>
      </c>
      <c r="F2625" s="347">
        <v>0</v>
      </c>
      <c r="G2625" s="151"/>
    </row>
    <row r="2626" spans="1:7" hidden="1">
      <c r="A2626" s="346" t="s">
        <v>9163</v>
      </c>
      <c r="B2626" s="151" t="s">
        <v>8303</v>
      </c>
      <c r="C2626" s="347">
        <v>0</v>
      </c>
      <c r="D2626" s="347">
        <v>0</v>
      </c>
      <c r="E2626" s="347">
        <v>0</v>
      </c>
      <c r="F2626" s="347">
        <v>0</v>
      </c>
      <c r="G2626" s="151"/>
    </row>
    <row r="2627" spans="1:7" hidden="1">
      <c r="A2627" s="346" t="s">
        <v>10596</v>
      </c>
      <c r="B2627" s="151" t="s">
        <v>3463</v>
      </c>
      <c r="C2627" s="347">
        <v>0</v>
      </c>
      <c r="D2627" s="347">
        <v>0</v>
      </c>
      <c r="E2627" s="347">
        <v>0</v>
      </c>
      <c r="F2627" s="347">
        <v>0</v>
      </c>
      <c r="G2627" s="151"/>
    </row>
    <row r="2628" spans="1:7" hidden="1">
      <c r="A2628" s="346" t="s">
        <v>9164</v>
      </c>
      <c r="B2628" s="151" t="s">
        <v>8307</v>
      </c>
      <c r="C2628" s="347">
        <v>0</v>
      </c>
      <c r="D2628" s="347">
        <v>0</v>
      </c>
      <c r="E2628" s="347">
        <v>0</v>
      </c>
      <c r="F2628" s="347">
        <v>0</v>
      </c>
      <c r="G2628" s="151"/>
    </row>
    <row r="2629" spans="1:7" hidden="1">
      <c r="A2629" s="346" t="s">
        <v>10597</v>
      </c>
      <c r="B2629" s="151" t="s">
        <v>3463</v>
      </c>
      <c r="C2629" s="347">
        <v>0</v>
      </c>
      <c r="D2629" s="347">
        <v>0</v>
      </c>
      <c r="E2629" s="347">
        <v>0</v>
      </c>
      <c r="F2629" s="347">
        <v>0</v>
      </c>
      <c r="G2629" s="151"/>
    </row>
    <row r="2630" spans="1:7" ht="30" hidden="1">
      <c r="A2630" s="346" t="s">
        <v>7656</v>
      </c>
      <c r="B2630" s="151" t="s">
        <v>3464</v>
      </c>
      <c r="C2630" s="347">
        <v>0</v>
      </c>
      <c r="D2630" s="347">
        <v>0</v>
      </c>
      <c r="E2630" s="347">
        <v>0</v>
      </c>
      <c r="F2630" s="347">
        <v>0</v>
      </c>
      <c r="G2630" s="151"/>
    </row>
    <row r="2631" spans="1:7" hidden="1">
      <c r="A2631" s="346" t="s">
        <v>8055</v>
      </c>
      <c r="B2631" s="151" t="s">
        <v>777</v>
      </c>
      <c r="C2631" s="347">
        <v>0</v>
      </c>
      <c r="D2631" s="347">
        <v>0</v>
      </c>
      <c r="E2631" s="347">
        <v>0</v>
      </c>
      <c r="F2631" s="347">
        <v>0</v>
      </c>
      <c r="G2631" s="151"/>
    </row>
    <row r="2632" spans="1:7" ht="30" hidden="1">
      <c r="A2632" s="346" t="s">
        <v>5406</v>
      </c>
      <c r="B2632" s="151" t="s">
        <v>3464</v>
      </c>
      <c r="C2632" s="347">
        <v>0</v>
      </c>
      <c r="D2632" s="347">
        <v>0</v>
      </c>
      <c r="E2632" s="347">
        <v>0</v>
      </c>
      <c r="F2632" s="347">
        <v>0</v>
      </c>
      <c r="G2632" s="151"/>
    </row>
    <row r="2633" spans="1:7" hidden="1">
      <c r="A2633" s="346" t="s">
        <v>9165</v>
      </c>
      <c r="B2633" s="151" t="s">
        <v>8303</v>
      </c>
      <c r="C2633" s="347">
        <v>0</v>
      </c>
      <c r="D2633" s="347">
        <v>0</v>
      </c>
      <c r="E2633" s="347">
        <v>0</v>
      </c>
      <c r="F2633" s="347">
        <v>0</v>
      </c>
      <c r="G2633" s="151"/>
    </row>
    <row r="2634" spans="1:7" ht="30" hidden="1">
      <c r="A2634" s="346" t="s">
        <v>10598</v>
      </c>
      <c r="B2634" s="151" t="s">
        <v>3464</v>
      </c>
      <c r="C2634" s="347">
        <v>0</v>
      </c>
      <c r="D2634" s="347">
        <v>0</v>
      </c>
      <c r="E2634" s="347">
        <v>0</v>
      </c>
      <c r="F2634" s="347">
        <v>0</v>
      </c>
      <c r="G2634" s="151"/>
    </row>
    <row r="2635" spans="1:7" hidden="1">
      <c r="A2635" s="346" t="s">
        <v>9166</v>
      </c>
      <c r="B2635" s="151" t="s">
        <v>3202</v>
      </c>
      <c r="C2635" s="347">
        <v>0</v>
      </c>
      <c r="D2635" s="347">
        <v>0</v>
      </c>
      <c r="E2635" s="347">
        <v>0</v>
      </c>
      <c r="F2635" s="347">
        <v>0</v>
      </c>
      <c r="G2635" s="151"/>
    </row>
    <row r="2636" spans="1:7" ht="30" hidden="1">
      <c r="A2636" s="346" t="s">
        <v>10599</v>
      </c>
      <c r="B2636" s="151" t="s">
        <v>3464</v>
      </c>
      <c r="C2636" s="347">
        <v>0</v>
      </c>
      <c r="D2636" s="347">
        <v>0</v>
      </c>
      <c r="E2636" s="347">
        <v>0</v>
      </c>
      <c r="F2636" s="347">
        <v>0</v>
      </c>
      <c r="G2636" s="151"/>
    </row>
    <row r="2637" spans="1:7" hidden="1">
      <c r="A2637" s="346" t="s">
        <v>9167</v>
      </c>
      <c r="B2637" s="151" t="s">
        <v>8303</v>
      </c>
      <c r="C2637" s="347">
        <v>0</v>
      </c>
      <c r="D2637" s="347">
        <v>0</v>
      </c>
      <c r="E2637" s="347">
        <v>0</v>
      </c>
      <c r="F2637" s="347">
        <v>0</v>
      </c>
      <c r="G2637" s="151"/>
    </row>
    <row r="2638" spans="1:7" ht="30" hidden="1">
      <c r="A2638" s="346" t="s">
        <v>10600</v>
      </c>
      <c r="B2638" s="151" t="s">
        <v>3464</v>
      </c>
      <c r="C2638" s="347">
        <v>0</v>
      </c>
      <c r="D2638" s="347">
        <v>0</v>
      </c>
      <c r="E2638" s="347">
        <v>0</v>
      </c>
      <c r="F2638" s="347">
        <v>0</v>
      </c>
      <c r="G2638" s="151"/>
    </row>
    <row r="2639" spans="1:7" hidden="1">
      <c r="A2639" s="346" t="s">
        <v>9168</v>
      </c>
      <c r="B2639" s="151" t="s">
        <v>8307</v>
      </c>
      <c r="C2639" s="347">
        <v>0</v>
      </c>
      <c r="D2639" s="347">
        <v>0</v>
      </c>
      <c r="E2639" s="347">
        <v>0</v>
      </c>
      <c r="F2639" s="347">
        <v>0</v>
      </c>
      <c r="G2639" s="151"/>
    </row>
    <row r="2640" spans="1:7" ht="30" hidden="1">
      <c r="A2640" s="346" t="s">
        <v>10601</v>
      </c>
      <c r="B2640" s="151" t="s">
        <v>3464</v>
      </c>
      <c r="C2640" s="347">
        <v>0</v>
      </c>
      <c r="D2640" s="347">
        <v>0</v>
      </c>
      <c r="E2640" s="347">
        <v>0</v>
      </c>
      <c r="F2640" s="347">
        <v>0</v>
      </c>
      <c r="G2640" s="151"/>
    </row>
    <row r="2641" spans="1:7" hidden="1">
      <c r="A2641" s="346" t="s">
        <v>7657</v>
      </c>
      <c r="B2641" s="151" t="s">
        <v>3465</v>
      </c>
      <c r="C2641" s="347">
        <v>0</v>
      </c>
      <c r="D2641" s="347">
        <v>0</v>
      </c>
      <c r="E2641" s="347">
        <v>0</v>
      </c>
      <c r="F2641" s="347">
        <v>0</v>
      </c>
      <c r="G2641" s="151"/>
    </row>
    <row r="2642" spans="1:7" hidden="1">
      <c r="A2642" s="346" t="s">
        <v>8056</v>
      </c>
      <c r="B2642" s="151" t="s">
        <v>777</v>
      </c>
      <c r="C2642" s="347">
        <v>0</v>
      </c>
      <c r="D2642" s="347">
        <v>0</v>
      </c>
      <c r="E2642" s="347">
        <v>0</v>
      </c>
      <c r="F2642" s="347">
        <v>0</v>
      </c>
      <c r="G2642" s="151"/>
    </row>
    <row r="2643" spans="1:7" hidden="1">
      <c r="A2643" s="346" t="s">
        <v>5414</v>
      </c>
      <c r="B2643" s="151" t="s">
        <v>3465</v>
      </c>
      <c r="C2643" s="347">
        <v>0</v>
      </c>
      <c r="D2643" s="347">
        <v>0</v>
      </c>
      <c r="E2643" s="347">
        <v>0</v>
      </c>
      <c r="F2643" s="347">
        <v>0</v>
      </c>
      <c r="G2643" s="151"/>
    </row>
    <row r="2644" spans="1:7" hidden="1">
      <c r="A2644" s="346" t="s">
        <v>9169</v>
      </c>
      <c r="B2644" s="151" t="s">
        <v>8303</v>
      </c>
      <c r="C2644" s="347">
        <v>0</v>
      </c>
      <c r="D2644" s="347">
        <v>0</v>
      </c>
      <c r="E2644" s="347">
        <v>0</v>
      </c>
      <c r="F2644" s="347">
        <v>0</v>
      </c>
      <c r="G2644" s="151"/>
    </row>
    <row r="2645" spans="1:7" hidden="1">
      <c r="A2645" s="346" t="s">
        <v>10602</v>
      </c>
      <c r="B2645" s="151" t="s">
        <v>3465</v>
      </c>
      <c r="C2645" s="347">
        <v>0</v>
      </c>
      <c r="D2645" s="347">
        <v>0</v>
      </c>
      <c r="E2645" s="347">
        <v>0</v>
      </c>
      <c r="F2645" s="347">
        <v>0</v>
      </c>
      <c r="G2645" s="151"/>
    </row>
    <row r="2646" spans="1:7" hidden="1">
      <c r="A2646" s="346" t="s">
        <v>9170</v>
      </c>
      <c r="B2646" s="151" t="s">
        <v>3202</v>
      </c>
      <c r="C2646" s="347">
        <v>0</v>
      </c>
      <c r="D2646" s="347">
        <v>0</v>
      </c>
      <c r="E2646" s="347">
        <v>0</v>
      </c>
      <c r="F2646" s="347">
        <v>0</v>
      </c>
      <c r="G2646" s="151"/>
    </row>
    <row r="2647" spans="1:7" hidden="1">
      <c r="A2647" s="346" t="s">
        <v>10603</v>
      </c>
      <c r="B2647" s="151" t="s">
        <v>3465</v>
      </c>
      <c r="C2647" s="347">
        <v>0</v>
      </c>
      <c r="D2647" s="347">
        <v>0</v>
      </c>
      <c r="E2647" s="347">
        <v>0</v>
      </c>
      <c r="F2647" s="347">
        <v>0</v>
      </c>
      <c r="G2647" s="151"/>
    </row>
    <row r="2648" spans="1:7" hidden="1">
      <c r="A2648" s="346" t="s">
        <v>9171</v>
      </c>
      <c r="B2648" s="151" t="s">
        <v>8303</v>
      </c>
      <c r="C2648" s="347">
        <v>0</v>
      </c>
      <c r="D2648" s="347">
        <v>0</v>
      </c>
      <c r="E2648" s="347">
        <v>0</v>
      </c>
      <c r="F2648" s="347">
        <v>0</v>
      </c>
      <c r="G2648" s="151"/>
    </row>
    <row r="2649" spans="1:7" hidden="1">
      <c r="A2649" s="346" t="s">
        <v>10604</v>
      </c>
      <c r="B2649" s="151" t="s">
        <v>3465</v>
      </c>
      <c r="C2649" s="347">
        <v>0</v>
      </c>
      <c r="D2649" s="347">
        <v>0</v>
      </c>
      <c r="E2649" s="347">
        <v>0</v>
      </c>
      <c r="F2649" s="347">
        <v>0</v>
      </c>
      <c r="G2649" s="151"/>
    </row>
    <row r="2650" spans="1:7" hidden="1">
      <c r="A2650" s="346" t="s">
        <v>9172</v>
      </c>
      <c r="B2650" s="151" t="s">
        <v>8307</v>
      </c>
      <c r="C2650" s="347">
        <v>0</v>
      </c>
      <c r="D2650" s="347">
        <v>0</v>
      </c>
      <c r="E2650" s="347">
        <v>0</v>
      </c>
      <c r="F2650" s="347">
        <v>0</v>
      </c>
      <c r="G2650" s="151"/>
    </row>
    <row r="2651" spans="1:7" hidden="1">
      <c r="A2651" s="346" t="s">
        <v>10605</v>
      </c>
      <c r="B2651" s="151" t="s">
        <v>3465</v>
      </c>
      <c r="C2651" s="347">
        <v>0</v>
      </c>
      <c r="D2651" s="347">
        <v>0</v>
      </c>
      <c r="E2651" s="347">
        <v>0</v>
      </c>
      <c r="F2651" s="347">
        <v>0</v>
      </c>
      <c r="G2651" s="151"/>
    </row>
    <row r="2652" spans="1:7" hidden="1">
      <c r="A2652" s="346" t="s">
        <v>7658</v>
      </c>
      <c r="B2652" s="151" t="s">
        <v>3466</v>
      </c>
      <c r="C2652" s="347">
        <v>0</v>
      </c>
      <c r="D2652" s="347">
        <v>0</v>
      </c>
      <c r="E2652" s="347">
        <v>0</v>
      </c>
      <c r="F2652" s="347">
        <v>0</v>
      </c>
      <c r="G2652" s="151"/>
    </row>
    <row r="2653" spans="1:7" hidden="1">
      <c r="A2653" s="346" t="s">
        <v>8057</v>
      </c>
      <c r="B2653" s="151" t="s">
        <v>777</v>
      </c>
      <c r="C2653" s="347">
        <v>0</v>
      </c>
      <c r="D2653" s="347">
        <v>0</v>
      </c>
      <c r="E2653" s="347">
        <v>0</v>
      </c>
      <c r="F2653" s="347">
        <v>0</v>
      </c>
      <c r="G2653" s="151"/>
    </row>
    <row r="2654" spans="1:7" hidden="1">
      <c r="A2654" s="346" t="s">
        <v>5422</v>
      </c>
      <c r="B2654" s="151" t="s">
        <v>3466</v>
      </c>
      <c r="C2654" s="347">
        <v>0</v>
      </c>
      <c r="D2654" s="347">
        <v>0</v>
      </c>
      <c r="E2654" s="347">
        <v>0</v>
      </c>
      <c r="F2654" s="347">
        <v>0</v>
      </c>
      <c r="G2654" s="151"/>
    </row>
    <row r="2655" spans="1:7" hidden="1">
      <c r="A2655" s="346" t="s">
        <v>9173</v>
      </c>
      <c r="B2655" s="151" t="s">
        <v>8303</v>
      </c>
      <c r="C2655" s="347">
        <v>0</v>
      </c>
      <c r="D2655" s="347">
        <v>0</v>
      </c>
      <c r="E2655" s="347">
        <v>0</v>
      </c>
      <c r="F2655" s="347">
        <v>0</v>
      </c>
      <c r="G2655" s="151"/>
    </row>
    <row r="2656" spans="1:7" hidden="1">
      <c r="A2656" s="346" t="s">
        <v>10606</v>
      </c>
      <c r="B2656" s="151" t="s">
        <v>3466</v>
      </c>
      <c r="C2656" s="347">
        <v>0</v>
      </c>
      <c r="D2656" s="347">
        <v>0</v>
      </c>
      <c r="E2656" s="347">
        <v>0</v>
      </c>
      <c r="F2656" s="347">
        <v>0</v>
      </c>
      <c r="G2656" s="151"/>
    </row>
    <row r="2657" spans="1:7" hidden="1">
      <c r="A2657" s="346" t="s">
        <v>9174</v>
      </c>
      <c r="B2657" s="151" t="s">
        <v>3202</v>
      </c>
      <c r="C2657" s="347">
        <v>0</v>
      </c>
      <c r="D2657" s="347">
        <v>0</v>
      </c>
      <c r="E2657" s="347">
        <v>0</v>
      </c>
      <c r="F2657" s="347">
        <v>0</v>
      </c>
      <c r="G2657" s="151"/>
    </row>
    <row r="2658" spans="1:7" hidden="1">
      <c r="A2658" s="346" t="s">
        <v>10607</v>
      </c>
      <c r="B2658" s="151" t="s">
        <v>3466</v>
      </c>
      <c r="C2658" s="347">
        <v>0</v>
      </c>
      <c r="D2658" s="347">
        <v>0</v>
      </c>
      <c r="E2658" s="347">
        <v>0</v>
      </c>
      <c r="F2658" s="347">
        <v>0</v>
      </c>
      <c r="G2658" s="151"/>
    </row>
    <row r="2659" spans="1:7" hidden="1">
      <c r="A2659" s="346" t="s">
        <v>9175</v>
      </c>
      <c r="B2659" s="151" t="s">
        <v>8303</v>
      </c>
      <c r="C2659" s="347">
        <v>0</v>
      </c>
      <c r="D2659" s="347">
        <v>0</v>
      </c>
      <c r="E2659" s="347">
        <v>0</v>
      </c>
      <c r="F2659" s="347">
        <v>0</v>
      </c>
      <c r="G2659" s="151"/>
    </row>
    <row r="2660" spans="1:7" hidden="1">
      <c r="A2660" s="346" t="s">
        <v>10608</v>
      </c>
      <c r="B2660" s="151" t="s">
        <v>3466</v>
      </c>
      <c r="C2660" s="347">
        <v>0</v>
      </c>
      <c r="D2660" s="347">
        <v>0</v>
      </c>
      <c r="E2660" s="347">
        <v>0</v>
      </c>
      <c r="F2660" s="347">
        <v>0</v>
      </c>
      <c r="G2660" s="151"/>
    </row>
    <row r="2661" spans="1:7" hidden="1">
      <c r="A2661" s="346" t="s">
        <v>9176</v>
      </c>
      <c r="B2661" s="151" t="s">
        <v>8307</v>
      </c>
      <c r="C2661" s="347">
        <v>0</v>
      </c>
      <c r="D2661" s="347">
        <v>0</v>
      </c>
      <c r="E2661" s="347">
        <v>0</v>
      </c>
      <c r="F2661" s="347">
        <v>0</v>
      </c>
      <c r="G2661" s="151"/>
    </row>
    <row r="2662" spans="1:7" hidden="1">
      <c r="A2662" s="346" t="s">
        <v>10609</v>
      </c>
      <c r="B2662" s="151" t="s">
        <v>3466</v>
      </c>
      <c r="C2662" s="347">
        <v>0</v>
      </c>
      <c r="D2662" s="347">
        <v>0</v>
      </c>
      <c r="E2662" s="347">
        <v>0</v>
      </c>
      <c r="F2662" s="347">
        <v>0</v>
      </c>
      <c r="G2662" s="151"/>
    </row>
    <row r="2663" spans="1:7" hidden="1">
      <c r="A2663" s="346" t="s">
        <v>7659</v>
      </c>
      <c r="B2663" s="151" t="s">
        <v>7660</v>
      </c>
      <c r="C2663" s="347">
        <v>0</v>
      </c>
      <c r="D2663" s="347">
        <v>0</v>
      </c>
      <c r="E2663" s="347">
        <v>0</v>
      </c>
      <c r="F2663" s="347">
        <v>0</v>
      </c>
      <c r="G2663" s="151"/>
    </row>
    <row r="2664" spans="1:7" hidden="1">
      <c r="A2664" s="346" t="s">
        <v>7661</v>
      </c>
      <c r="B2664" s="151" t="s">
        <v>3467</v>
      </c>
      <c r="C2664" s="347">
        <v>0</v>
      </c>
      <c r="D2664" s="347">
        <v>0</v>
      </c>
      <c r="E2664" s="347">
        <v>0</v>
      </c>
      <c r="F2664" s="347">
        <v>0</v>
      </c>
      <c r="G2664" s="151"/>
    </row>
    <row r="2665" spans="1:7" hidden="1">
      <c r="A2665" s="346" t="s">
        <v>8058</v>
      </c>
      <c r="B2665" s="151" t="s">
        <v>777</v>
      </c>
      <c r="C2665" s="347">
        <v>0</v>
      </c>
      <c r="D2665" s="347">
        <v>0</v>
      </c>
      <c r="E2665" s="347">
        <v>0</v>
      </c>
      <c r="F2665" s="347">
        <v>0</v>
      </c>
      <c r="G2665" s="151"/>
    </row>
    <row r="2666" spans="1:7" hidden="1">
      <c r="A2666" s="346" t="s">
        <v>5430</v>
      </c>
      <c r="B2666" s="151" t="s">
        <v>3467</v>
      </c>
      <c r="C2666" s="347">
        <v>0</v>
      </c>
      <c r="D2666" s="347">
        <v>0</v>
      </c>
      <c r="E2666" s="347">
        <v>0</v>
      </c>
      <c r="F2666" s="347">
        <v>0</v>
      </c>
      <c r="G2666" s="151"/>
    </row>
    <row r="2667" spans="1:7" hidden="1">
      <c r="A2667" s="346" t="s">
        <v>9177</v>
      </c>
      <c r="B2667" s="151" t="s">
        <v>8303</v>
      </c>
      <c r="C2667" s="347">
        <v>0</v>
      </c>
      <c r="D2667" s="347">
        <v>0</v>
      </c>
      <c r="E2667" s="347">
        <v>0</v>
      </c>
      <c r="F2667" s="347">
        <v>0</v>
      </c>
      <c r="G2667" s="151"/>
    </row>
    <row r="2668" spans="1:7" hidden="1">
      <c r="A2668" s="346" t="s">
        <v>10610</v>
      </c>
      <c r="B2668" s="151" t="s">
        <v>3467</v>
      </c>
      <c r="C2668" s="347">
        <v>0</v>
      </c>
      <c r="D2668" s="347">
        <v>0</v>
      </c>
      <c r="E2668" s="347">
        <v>0</v>
      </c>
      <c r="F2668" s="347">
        <v>0</v>
      </c>
      <c r="G2668" s="151"/>
    </row>
    <row r="2669" spans="1:7" hidden="1">
      <c r="A2669" s="346" t="s">
        <v>9178</v>
      </c>
      <c r="B2669" s="151" t="s">
        <v>3202</v>
      </c>
      <c r="C2669" s="347">
        <v>0</v>
      </c>
      <c r="D2669" s="347">
        <v>0</v>
      </c>
      <c r="E2669" s="347">
        <v>0</v>
      </c>
      <c r="F2669" s="347">
        <v>0</v>
      </c>
      <c r="G2669" s="151"/>
    </row>
    <row r="2670" spans="1:7" hidden="1">
      <c r="A2670" s="346" t="s">
        <v>10611</v>
      </c>
      <c r="B2670" s="151" t="s">
        <v>3467</v>
      </c>
      <c r="C2670" s="347">
        <v>0</v>
      </c>
      <c r="D2670" s="347">
        <v>0</v>
      </c>
      <c r="E2670" s="347">
        <v>0</v>
      </c>
      <c r="F2670" s="347">
        <v>0</v>
      </c>
      <c r="G2670" s="151"/>
    </row>
    <row r="2671" spans="1:7" hidden="1">
      <c r="A2671" s="346" t="s">
        <v>9179</v>
      </c>
      <c r="B2671" s="151" t="s">
        <v>8303</v>
      </c>
      <c r="C2671" s="347">
        <v>0</v>
      </c>
      <c r="D2671" s="347">
        <v>0</v>
      </c>
      <c r="E2671" s="347">
        <v>0</v>
      </c>
      <c r="F2671" s="347">
        <v>0</v>
      </c>
      <c r="G2671" s="151"/>
    </row>
    <row r="2672" spans="1:7" hidden="1">
      <c r="A2672" s="346" t="s">
        <v>10612</v>
      </c>
      <c r="B2672" s="151" t="s">
        <v>3467</v>
      </c>
      <c r="C2672" s="347">
        <v>0</v>
      </c>
      <c r="D2672" s="347">
        <v>0</v>
      </c>
      <c r="E2672" s="347">
        <v>0</v>
      </c>
      <c r="F2672" s="347">
        <v>0</v>
      </c>
      <c r="G2672" s="151"/>
    </row>
    <row r="2673" spans="1:7" hidden="1">
      <c r="A2673" s="346" t="s">
        <v>9180</v>
      </c>
      <c r="B2673" s="151" t="s">
        <v>8307</v>
      </c>
      <c r="C2673" s="347">
        <v>0</v>
      </c>
      <c r="D2673" s="347">
        <v>0</v>
      </c>
      <c r="E2673" s="347">
        <v>0</v>
      </c>
      <c r="F2673" s="347">
        <v>0</v>
      </c>
      <c r="G2673" s="151"/>
    </row>
    <row r="2674" spans="1:7" hidden="1">
      <c r="A2674" s="346" t="s">
        <v>10613</v>
      </c>
      <c r="B2674" s="151" t="s">
        <v>3467</v>
      </c>
      <c r="C2674" s="347">
        <v>0</v>
      </c>
      <c r="D2674" s="347">
        <v>0</v>
      </c>
      <c r="E2674" s="347">
        <v>0</v>
      </c>
      <c r="F2674" s="347">
        <v>0</v>
      </c>
      <c r="G2674" s="151"/>
    </row>
    <row r="2675" spans="1:7" hidden="1">
      <c r="A2675" s="346" t="s">
        <v>7662</v>
      </c>
      <c r="B2675" s="151" t="s">
        <v>3468</v>
      </c>
      <c r="C2675" s="347">
        <v>0</v>
      </c>
      <c r="D2675" s="347">
        <v>0</v>
      </c>
      <c r="E2675" s="347">
        <v>0</v>
      </c>
      <c r="F2675" s="347">
        <v>0</v>
      </c>
      <c r="G2675" s="151"/>
    </row>
    <row r="2676" spans="1:7" hidden="1">
      <c r="A2676" s="346" t="s">
        <v>8059</v>
      </c>
      <c r="B2676" s="151" t="s">
        <v>777</v>
      </c>
      <c r="C2676" s="347">
        <v>0</v>
      </c>
      <c r="D2676" s="347">
        <v>0</v>
      </c>
      <c r="E2676" s="347">
        <v>0</v>
      </c>
      <c r="F2676" s="347">
        <v>0</v>
      </c>
      <c r="G2676" s="151"/>
    </row>
    <row r="2677" spans="1:7" hidden="1">
      <c r="A2677" s="346" t="s">
        <v>5438</v>
      </c>
      <c r="B2677" s="151" t="s">
        <v>3468</v>
      </c>
      <c r="C2677" s="347">
        <v>0</v>
      </c>
      <c r="D2677" s="347">
        <v>0</v>
      </c>
      <c r="E2677" s="347">
        <v>0</v>
      </c>
      <c r="F2677" s="347">
        <v>0</v>
      </c>
      <c r="G2677" s="151"/>
    </row>
    <row r="2678" spans="1:7" hidden="1">
      <c r="A2678" s="346" t="s">
        <v>9181</v>
      </c>
      <c r="B2678" s="151" t="s">
        <v>8303</v>
      </c>
      <c r="C2678" s="347">
        <v>0</v>
      </c>
      <c r="D2678" s="347">
        <v>0</v>
      </c>
      <c r="E2678" s="347">
        <v>0</v>
      </c>
      <c r="F2678" s="347">
        <v>0</v>
      </c>
      <c r="G2678" s="151"/>
    </row>
    <row r="2679" spans="1:7" hidden="1">
      <c r="A2679" s="346" t="s">
        <v>10614</v>
      </c>
      <c r="B2679" s="151" t="s">
        <v>3468</v>
      </c>
      <c r="C2679" s="347">
        <v>0</v>
      </c>
      <c r="D2679" s="347">
        <v>0</v>
      </c>
      <c r="E2679" s="347">
        <v>0</v>
      </c>
      <c r="F2679" s="347">
        <v>0</v>
      </c>
      <c r="G2679" s="151"/>
    </row>
    <row r="2680" spans="1:7" hidden="1">
      <c r="A2680" s="346" t="s">
        <v>9182</v>
      </c>
      <c r="B2680" s="151" t="s">
        <v>3202</v>
      </c>
      <c r="C2680" s="347">
        <v>0</v>
      </c>
      <c r="D2680" s="347">
        <v>0</v>
      </c>
      <c r="E2680" s="347">
        <v>0</v>
      </c>
      <c r="F2680" s="347">
        <v>0</v>
      </c>
      <c r="G2680" s="151"/>
    </row>
    <row r="2681" spans="1:7" hidden="1">
      <c r="A2681" s="346" t="s">
        <v>10615</v>
      </c>
      <c r="B2681" s="151" t="s">
        <v>3468</v>
      </c>
      <c r="C2681" s="347">
        <v>0</v>
      </c>
      <c r="D2681" s="347">
        <v>0</v>
      </c>
      <c r="E2681" s="347">
        <v>0</v>
      </c>
      <c r="F2681" s="347">
        <v>0</v>
      </c>
      <c r="G2681" s="151"/>
    </row>
    <row r="2682" spans="1:7" hidden="1">
      <c r="A2682" s="346" t="s">
        <v>9183</v>
      </c>
      <c r="B2682" s="151" t="s">
        <v>8303</v>
      </c>
      <c r="C2682" s="347">
        <v>0</v>
      </c>
      <c r="D2682" s="347">
        <v>0</v>
      </c>
      <c r="E2682" s="347">
        <v>0</v>
      </c>
      <c r="F2682" s="347">
        <v>0</v>
      </c>
      <c r="G2682" s="151"/>
    </row>
    <row r="2683" spans="1:7" hidden="1">
      <c r="A2683" s="346" t="s">
        <v>10616</v>
      </c>
      <c r="B2683" s="151" t="s">
        <v>3468</v>
      </c>
      <c r="C2683" s="347">
        <v>0</v>
      </c>
      <c r="D2683" s="347">
        <v>0</v>
      </c>
      <c r="E2683" s="347">
        <v>0</v>
      </c>
      <c r="F2683" s="347">
        <v>0</v>
      </c>
      <c r="G2683" s="151"/>
    </row>
    <row r="2684" spans="1:7" hidden="1">
      <c r="A2684" s="346" t="s">
        <v>9184</v>
      </c>
      <c r="B2684" s="151" t="s">
        <v>8307</v>
      </c>
      <c r="C2684" s="347">
        <v>0</v>
      </c>
      <c r="D2684" s="347">
        <v>0</v>
      </c>
      <c r="E2684" s="347">
        <v>0</v>
      </c>
      <c r="F2684" s="347">
        <v>0</v>
      </c>
      <c r="G2684" s="151"/>
    </row>
    <row r="2685" spans="1:7" hidden="1">
      <c r="A2685" s="346" t="s">
        <v>10617</v>
      </c>
      <c r="B2685" s="151" t="s">
        <v>3468</v>
      </c>
      <c r="C2685" s="347">
        <v>0</v>
      </c>
      <c r="D2685" s="347">
        <v>0</v>
      </c>
      <c r="E2685" s="347">
        <v>0</v>
      </c>
      <c r="F2685" s="347">
        <v>0</v>
      </c>
      <c r="G2685" s="151"/>
    </row>
    <row r="2686" spans="1:7" hidden="1">
      <c r="A2686" s="346" t="s">
        <v>7663</v>
      </c>
      <c r="B2686" s="151" t="s">
        <v>3469</v>
      </c>
      <c r="C2686" s="347">
        <v>0</v>
      </c>
      <c r="D2686" s="347">
        <v>0</v>
      </c>
      <c r="E2686" s="347">
        <v>0</v>
      </c>
      <c r="F2686" s="347">
        <v>0</v>
      </c>
      <c r="G2686" s="151"/>
    </row>
    <row r="2687" spans="1:7" hidden="1">
      <c r="A2687" s="346" t="s">
        <v>8060</v>
      </c>
      <c r="B2687" s="151" t="s">
        <v>777</v>
      </c>
      <c r="C2687" s="347">
        <v>0</v>
      </c>
      <c r="D2687" s="347">
        <v>0</v>
      </c>
      <c r="E2687" s="347">
        <v>0</v>
      </c>
      <c r="F2687" s="347">
        <v>0</v>
      </c>
      <c r="G2687" s="151"/>
    </row>
    <row r="2688" spans="1:7" hidden="1">
      <c r="A2688" s="346" t="s">
        <v>5446</v>
      </c>
      <c r="B2688" s="151" t="s">
        <v>3469</v>
      </c>
      <c r="C2688" s="347">
        <v>0</v>
      </c>
      <c r="D2688" s="347">
        <v>0</v>
      </c>
      <c r="E2688" s="347">
        <v>0</v>
      </c>
      <c r="F2688" s="347">
        <v>0</v>
      </c>
      <c r="G2688" s="151"/>
    </row>
    <row r="2689" spans="1:7" hidden="1">
      <c r="A2689" s="346" t="s">
        <v>9185</v>
      </c>
      <c r="B2689" s="151" t="s">
        <v>8303</v>
      </c>
      <c r="C2689" s="347">
        <v>0</v>
      </c>
      <c r="D2689" s="347">
        <v>0</v>
      </c>
      <c r="E2689" s="347">
        <v>0</v>
      </c>
      <c r="F2689" s="347">
        <v>0</v>
      </c>
      <c r="G2689" s="151"/>
    </row>
    <row r="2690" spans="1:7" hidden="1">
      <c r="A2690" s="346" t="s">
        <v>10618</v>
      </c>
      <c r="B2690" s="151" t="s">
        <v>3469</v>
      </c>
      <c r="C2690" s="347">
        <v>0</v>
      </c>
      <c r="D2690" s="347">
        <v>0</v>
      </c>
      <c r="E2690" s="347">
        <v>0</v>
      </c>
      <c r="F2690" s="347">
        <v>0</v>
      </c>
      <c r="G2690" s="151"/>
    </row>
    <row r="2691" spans="1:7" hidden="1">
      <c r="A2691" s="346" t="s">
        <v>9186</v>
      </c>
      <c r="B2691" s="151" t="s">
        <v>3202</v>
      </c>
      <c r="C2691" s="347">
        <v>0</v>
      </c>
      <c r="D2691" s="347">
        <v>0</v>
      </c>
      <c r="E2691" s="347">
        <v>0</v>
      </c>
      <c r="F2691" s="347">
        <v>0</v>
      </c>
      <c r="G2691" s="151"/>
    </row>
    <row r="2692" spans="1:7" hidden="1">
      <c r="A2692" s="346" t="s">
        <v>10619</v>
      </c>
      <c r="B2692" s="151" t="s">
        <v>3469</v>
      </c>
      <c r="C2692" s="347">
        <v>0</v>
      </c>
      <c r="D2692" s="347">
        <v>0</v>
      </c>
      <c r="E2692" s="347">
        <v>0</v>
      </c>
      <c r="F2692" s="347">
        <v>0</v>
      </c>
      <c r="G2692" s="151"/>
    </row>
    <row r="2693" spans="1:7" hidden="1">
      <c r="A2693" s="346" t="s">
        <v>9187</v>
      </c>
      <c r="B2693" s="151" t="s">
        <v>8303</v>
      </c>
      <c r="C2693" s="347">
        <v>0</v>
      </c>
      <c r="D2693" s="347">
        <v>0</v>
      </c>
      <c r="E2693" s="347">
        <v>0</v>
      </c>
      <c r="F2693" s="347">
        <v>0</v>
      </c>
      <c r="G2693" s="151"/>
    </row>
    <row r="2694" spans="1:7" hidden="1">
      <c r="A2694" s="346" t="s">
        <v>10620</v>
      </c>
      <c r="B2694" s="151" t="s">
        <v>3469</v>
      </c>
      <c r="C2694" s="347">
        <v>0</v>
      </c>
      <c r="D2694" s="347">
        <v>0</v>
      </c>
      <c r="E2694" s="347">
        <v>0</v>
      </c>
      <c r="F2694" s="347">
        <v>0</v>
      </c>
      <c r="G2694" s="151"/>
    </row>
    <row r="2695" spans="1:7" hidden="1">
      <c r="A2695" s="346" t="s">
        <v>9188</v>
      </c>
      <c r="B2695" s="151" t="s">
        <v>8307</v>
      </c>
      <c r="C2695" s="347">
        <v>0</v>
      </c>
      <c r="D2695" s="347">
        <v>0</v>
      </c>
      <c r="E2695" s="347">
        <v>0</v>
      </c>
      <c r="F2695" s="347">
        <v>0</v>
      </c>
      <c r="G2695" s="151"/>
    </row>
    <row r="2696" spans="1:7" hidden="1">
      <c r="A2696" s="346" t="s">
        <v>10621</v>
      </c>
      <c r="B2696" s="151" t="s">
        <v>3469</v>
      </c>
      <c r="C2696" s="347">
        <v>0</v>
      </c>
      <c r="D2696" s="347">
        <v>0</v>
      </c>
      <c r="E2696" s="347">
        <v>0</v>
      </c>
      <c r="F2696" s="347">
        <v>0</v>
      </c>
      <c r="G2696" s="151"/>
    </row>
    <row r="2697" spans="1:7" hidden="1">
      <c r="A2697" s="346" t="s">
        <v>7664</v>
      </c>
      <c r="B2697" s="151" t="s">
        <v>3470</v>
      </c>
      <c r="C2697" s="347">
        <v>0</v>
      </c>
      <c r="D2697" s="347">
        <v>0</v>
      </c>
      <c r="E2697" s="347">
        <v>0</v>
      </c>
      <c r="F2697" s="347">
        <v>0</v>
      </c>
      <c r="G2697" s="151"/>
    </row>
    <row r="2698" spans="1:7" hidden="1">
      <c r="A2698" s="346" t="s">
        <v>8061</v>
      </c>
      <c r="B2698" s="151" t="s">
        <v>777</v>
      </c>
      <c r="C2698" s="347">
        <v>0</v>
      </c>
      <c r="D2698" s="347">
        <v>0</v>
      </c>
      <c r="E2698" s="347">
        <v>0</v>
      </c>
      <c r="F2698" s="347">
        <v>0</v>
      </c>
      <c r="G2698" s="151"/>
    </row>
    <row r="2699" spans="1:7" hidden="1">
      <c r="A2699" s="346" t="s">
        <v>5454</v>
      </c>
      <c r="B2699" s="151" t="s">
        <v>3470</v>
      </c>
      <c r="C2699" s="347">
        <v>0</v>
      </c>
      <c r="D2699" s="347">
        <v>0</v>
      </c>
      <c r="E2699" s="347">
        <v>0</v>
      </c>
      <c r="F2699" s="347">
        <v>0</v>
      </c>
      <c r="G2699" s="151"/>
    </row>
    <row r="2700" spans="1:7" hidden="1">
      <c r="A2700" s="346" t="s">
        <v>9189</v>
      </c>
      <c r="B2700" s="151" t="s">
        <v>8303</v>
      </c>
      <c r="C2700" s="347">
        <v>0</v>
      </c>
      <c r="D2700" s="347">
        <v>0</v>
      </c>
      <c r="E2700" s="347">
        <v>0</v>
      </c>
      <c r="F2700" s="347">
        <v>0</v>
      </c>
      <c r="G2700" s="151"/>
    </row>
    <row r="2701" spans="1:7" hidden="1">
      <c r="A2701" s="346" t="s">
        <v>10622</v>
      </c>
      <c r="B2701" s="151" t="s">
        <v>3470</v>
      </c>
      <c r="C2701" s="347">
        <v>0</v>
      </c>
      <c r="D2701" s="347">
        <v>0</v>
      </c>
      <c r="E2701" s="347">
        <v>0</v>
      </c>
      <c r="F2701" s="347">
        <v>0</v>
      </c>
      <c r="G2701" s="151"/>
    </row>
    <row r="2702" spans="1:7" hidden="1">
      <c r="A2702" s="346" t="s">
        <v>9190</v>
      </c>
      <c r="B2702" s="151" t="s">
        <v>3202</v>
      </c>
      <c r="C2702" s="347">
        <v>0</v>
      </c>
      <c r="D2702" s="347">
        <v>0</v>
      </c>
      <c r="E2702" s="347">
        <v>0</v>
      </c>
      <c r="F2702" s="347">
        <v>0</v>
      </c>
      <c r="G2702" s="151"/>
    </row>
    <row r="2703" spans="1:7" hidden="1">
      <c r="A2703" s="346" t="s">
        <v>10623</v>
      </c>
      <c r="B2703" s="151" t="s">
        <v>3470</v>
      </c>
      <c r="C2703" s="347">
        <v>0</v>
      </c>
      <c r="D2703" s="347">
        <v>0</v>
      </c>
      <c r="E2703" s="347">
        <v>0</v>
      </c>
      <c r="F2703" s="347">
        <v>0</v>
      </c>
      <c r="G2703" s="151"/>
    </row>
    <row r="2704" spans="1:7" hidden="1">
      <c r="A2704" s="346" t="s">
        <v>9191</v>
      </c>
      <c r="B2704" s="151" t="s">
        <v>8303</v>
      </c>
      <c r="C2704" s="347">
        <v>0</v>
      </c>
      <c r="D2704" s="347">
        <v>0</v>
      </c>
      <c r="E2704" s="347">
        <v>0</v>
      </c>
      <c r="F2704" s="347">
        <v>0</v>
      </c>
      <c r="G2704" s="151"/>
    </row>
    <row r="2705" spans="1:7" hidden="1">
      <c r="A2705" s="346" t="s">
        <v>10624</v>
      </c>
      <c r="B2705" s="151" t="s">
        <v>3470</v>
      </c>
      <c r="C2705" s="347">
        <v>0</v>
      </c>
      <c r="D2705" s="347">
        <v>0</v>
      </c>
      <c r="E2705" s="347">
        <v>0</v>
      </c>
      <c r="F2705" s="347">
        <v>0</v>
      </c>
      <c r="G2705" s="151"/>
    </row>
    <row r="2706" spans="1:7" hidden="1">
      <c r="A2706" s="346" t="s">
        <v>9192</v>
      </c>
      <c r="B2706" s="151" t="s">
        <v>8307</v>
      </c>
      <c r="C2706" s="347">
        <v>0</v>
      </c>
      <c r="D2706" s="347">
        <v>0</v>
      </c>
      <c r="E2706" s="347">
        <v>0</v>
      </c>
      <c r="F2706" s="347">
        <v>0</v>
      </c>
      <c r="G2706" s="151"/>
    </row>
    <row r="2707" spans="1:7" hidden="1">
      <c r="A2707" s="346" t="s">
        <v>10625</v>
      </c>
      <c r="B2707" s="151" t="s">
        <v>3470</v>
      </c>
      <c r="C2707" s="347">
        <v>0</v>
      </c>
      <c r="D2707" s="347">
        <v>0</v>
      </c>
      <c r="E2707" s="347">
        <v>0</v>
      </c>
      <c r="F2707" s="347">
        <v>0</v>
      </c>
      <c r="G2707" s="151"/>
    </row>
    <row r="2708" spans="1:7" hidden="1">
      <c r="A2708" s="346" t="s">
        <v>7665</v>
      </c>
      <c r="B2708" s="151" t="s">
        <v>3471</v>
      </c>
      <c r="C2708" s="347">
        <v>0</v>
      </c>
      <c r="D2708" s="347">
        <v>0</v>
      </c>
      <c r="E2708" s="347">
        <v>0</v>
      </c>
      <c r="F2708" s="347">
        <v>0</v>
      </c>
      <c r="G2708" s="151"/>
    </row>
    <row r="2709" spans="1:7" hidden="1">
      <c r="A2709" s="346" t="s">
        <v>8062</v>
      </c>
      <c r="B2709" s="151" t="s">
        <v>777</v>
      </c>
      <c r="C2709" s="347">
        <v>0</v>
      </c>
      <c r="D2709" s="347">
        <v>0</v>
      </c>
      <c r="E2709" s="347">
        <v>0</v>
      </c>
      <c r="F2709" s="347">
        <v>0</v>
      </c>
      <c r="G2709" s="151"/>
    </row>
    <row r="2710" spans="1:7" hidden="1">
      <c r="A2710" s="346" t="s">
        <v>5462</v>
      </c>
      <c r="B2710" s="151" t="s">
        <v>3471</v>
      </c>
      <c r="C2710" s="347">
        <v>0</v>
      </c>
      <c r="D2710" s="347">
        <v>0</v>
      </c>
      <c r="E2710" s="347">
        <v>0</v>
      </c>
      <c r="F2710" s="347">
        <v>0</v>
      </c>
      <c r="G2710" s="151"/>
    </row>
    <row r="2711" spans="1:7" hidden="1">
      <c r="A2711" s="346" t="s">
        <v>9193</v>
      </c>
      <c r="B2711" s="151" t="s">
        <v>8303</v>
      </c>
      <c r="C2711" s="347">
        <v>0</v>
      </c>
      <c r="D2711" s="347">
        <v>0</v>
      </c>
      <c r="E2711" s="347">
        <v>0</v>
      </c>
      <c r="F2711" s="347">
        <v>0</v>
      </c>
      <c r="G2711" s="151"/>
    </row>
    <row r="2712" spans="1:7" hidden="1">
      <c r="A2712" s="346" t="s">
        <v>10626</v>
      </c>
      <c r="B2712" s="151" t="s">
        <v>3471</v>
      </c>
      <c r="C2712" s="347">
        <v>0</v>
      </c>
      <c r="D2712" s="347">
        <v>0</v>
      </c>
      <c r="E2712" s="347">
        <v>0</v>
      </c>
      <c r="F2712" s="347">
        <v>0</v>
      </c>
      <c r="G2712" s="151"/>
    </row>
    <row r="2713" spans="1:7" hidden="1">
      <c r="A2713" s="346" t="s">
        <v>9194</v>
      </c>
      <c r="B2713" s="151" t="s">
        <v>3202</v>
      </c>
      <c r="C2713" s="347">
        <v>0</v>
      </c>
      <c r="D2713" s="347">
        <v>0</v>
      </c>
      <c r="E2713" s="347">
        <v>0</v>
      </c>
      <c r="F2713" s="347">
        <v>0</v>
      </c>
      <c r="G2713" s="151"/>
    </row>
    <row r="2714" spans="1:7" hidden="1">
      <c r="A2714" s="346" t="s">
        <v>10627</v>
      </c>
      <c r="B2714" s="151" t="s">
        <v>3471</v>
      </c>
      <c r="C2714" s="347">
        <v>0</v>
      </c>
      <c r="D2714" s="347">
        <v>0</v>
      </c>
      <c r="E2714" s="347">
        <v>0</v>
      </c>
      <c r="F2714" s="347">
        <v>0</v>
      </c>
      <c r="G2714" s="151"/>
    </row>
    <row r="2715" spans="1:7" hidden="1">
      <c r="A2715" s="346" t="s">
        <v>9195</v>
      </c>
      <c r="B2715" s="151" t="s">
        <v>8303</v>
      </c>
      <c r="C2715" s="347">
        <v>0</v>
      </c>
      <c r="D2715" s="347">
        <v>0</v>
      </c>
      <c r="E2715" s="347">
        <v>0</v>
      </c>
      <c r="F2715" s="347">
        <v>0</v>
      </c>
      <c r="G2715" s="151"/>
    </row>
    <row r="2716" spans="1:7" hidden="1">
      <c r="A2716" s="346" t="s">
        <v>10628</v>
      </c>
      <c r="B2716" s="151" t="s">
        <v>3471</v>
      </c>
      <c r="C2716" s="347">
        <v>0</v>
      </c>
      <c r="D2716" s="347">
        <v>0</v>
      </c>
      <c r="E2716" s="347">
        <v>0</v>
      </c>
      <c r="F2716" s="347">
        <v>0</v>
      </c>
      <c r="G2716" s="151"/>
    </row>
    <row r="2717" spans="1:7" hidden="1">
      <c r="A2717" s="346" t="s">
        <v>9196</v>
      </c>
      <c r="B2717" s="151" t="s">
        <v>8307</v>
      </c>
      <c r="C2717" s="347">
        <v>0</v>
      </c>
      <c r="D2717" s="347">
        <v>0</v>
      </c>
      <c r="E2717" s="347">
        <v>0</v>
      </c>
      <c r="F2717" s="347">
        <v>0</v>
      </c>
      <c r="G2717" s="151"/>
    </row>
    <row r="2718" spans="1:7" hidden="1">
      <c r="A2718" s="346" t="s">
        <v>10629</v>
      </c>
      <c r="B2718" s="151" t="s">
        <v>3471</v>
      </c>
      <c r="C2718" s="347">
        <v>0</v>
      </c>
      <c r="D2718" s="347">
        <v>0</v>
      </c>
      <c r="E2718" s="347">
        <v>0</v>
      </c>
      <c r="F2718" s="347">
        <v>0</v>
      </c>
      <c r="G2718" s="151"/>
    </row>
    <row r="2719" spans="1:7" hidden="1">
      <c r="A2719" s="346" t="s">
        <v>7666</v>
      </c>
      <c r="B2719" s="151" t="s">
        <v>3472</v>
      </c>
      <c r="C2719" s="347">
        <v>0</v>
      </c>
      <c r="D2719" s="347">
        <v>0</v>
      </c>
      <c r="E2719" s="347">
        <v>0</v>
      </c>
      <c r="F2719" s="347">
        <v>0</v>
      </c>
      <c r="G2719" s="151"/>
    </row>
    <row r="2720" spans="1:7" hidden="1">
      <c r="A2720" s="346" t="s">
        <v>8063</v>
      </c>
      <c r="B2720" s="151" t="s">
        <v>777</v>
      </c>
      <c r="C2720" s="347">
        <v>0</v>
      </c>
      <c r="D2720" s="347">
        <v>0</v>
      </c>
      <c r="E2720" s="347">
        <v>0</v>
      </c>
      <c r="F2720" s="347">
        <v>0</v>
      </c>
      <c r="G2720" s="151"/>
    </row>
    <row r="2721" spans="1:7" hidden="1">
      <c r="A2721" s="346" t="s">
        <v>5470</v>
      </c>
      <c r="B2721" s="151" t="s">
        <v>3472</v>
      </c>
      <c r="C2721" s="347">
        <v>0</v>
      </c>
      <c r="D2721" s="347">
        <v>0</v>
      </c>
      <c r="E2721" s="347">
        <v>0</v>
      </c>
      <c r="F2721" s="347">
        <v>0</v>
      </c>
      <c r="G2721" s="151"/>
    </row>
    <row r="2722" spans="1:7" hidden="1">
      <c r="A2722" s="346" t="s">
        <v>9197</v>
      </c>
      <c r="B2722" s="151" t="s">
        <v>8303</v>
      </c>
      <c r="C2722" s="347">
        <v>0</v>
      </c>
      <c r="D2722" s="347">
        <v>0</v>
      </c>
      <c r="E2722" s="347">
        <v>0</v>
      </c>
      <c r="F2722" s="347">
        <v>0</v>
      </c>
      <c r="G2722" s="151"/>
    </row>
    <row r="2723" spans="1:7" hidden="1">
      <c r="A2723" s="346" t="s">
        <v>10630</v>
      </c>
      <c r="B2723" s="151" t="s">
        <v>3472</v>
      </c>
      <c r="C2723" s="347">
        <v>0</v>
      </c>
      <c r="D2723" s="347">
        <v>0</v>
      </c>
      <c r="E2723" s="347">
        <v>0</v>
      </c>
      <c r="F2723" s="347">
        <v>0</v>
      </c>
      <c r="G2723" s="151"/>
    </row>
    <row r="2724" spans="1:7" hidden="1">
      <c r="A2724" s="346" t="s">
        <v>9198</v>
      </c>
      <c r="B2724" s="151" t="s">
        <v>3202</v>
      </c>
      <c r="C2724" s="347">
        <v>0</v>
      </c>
      <c r="D2724" s="347">
        <v>0</v>
      </c>
      <c r="E2724" s="347">
        <v>0</v>
      </c>
      <c r="F2724" s="347">
        <v>0</v>
      </c>
      <c r="G2724" s="151"/>
    </row>
    <row r="2725" spans="1:7" hidden="1">
      <c r="A2725" s="346" t="s">
        <v>10631</v>
      </c>
      <c r="B2725" s="151" t="s">
        <v>3472</v>
      </c>
      <c r="C2725" s="347">
        <v>0</v>
      </c>
      <c r="D2725" s="347">
        <v>0</v>
      </c>
      <c r="E2725" s="347">
        <v>0</v>
      </c>
      <c r="F2725" s="347">
        <v>0</v>
      </c>
      <c r="G2725" s="151"/>
    </row>
    <row r="2726" spans="1:7" hidden="1">
      <c r="A2726" s="346" t="s">
        <v>9199</v>
      </c>
      <c r="B2726" s="151" t="s">
        <v>8303</v>
      </c>
      <c r="C2726" s="347">
        <v>0</v>
      </c>
      <c r="D2726" s="347">
        <v>0</v>
      </c>
      <c r="E2726" s="347">
        <v>0</v>
      </c>
      <c r="F2726" s="347">
        <v>0</v>
      </c>
      <c r="G2726" s="151"/>
    </row>
    <row r="2727" spans="1:7" hidden="1">
      <c r="A2727" s="346" t="s">
        <v>10632</v>
      </c>
      <c r="B2727" s="151" t="s">
        <v>3472</v>
      </c>
      <c r="C2727" s="347">
        <v>0</v>
      </c>
      <c r="D2727" s="347">
        <v>0</v>
      </c>
      <c r="E2727" s="347">
        <v>0</v>
      </c>
      <c r="F2727" s="347">
        <v>0</v>
      </c>
      <c r="G2727" s="151"/>
    </row>
    <row r="2728" spans="1:7" hidden="1">
      <c r="A2728" s="346" t="s">
        <v>9200</v>
      </c>
      <c r="B2728" s="151" t="s">
        <v>8307</v>
      </c>
      <c r="C2728" s="347">
        <v>0</v>
      </c>
      <c r="D2728" s="347">
        <v>0</v>
      </c>
      <c r="E2728" s="347">
        <v>0</v>
      </c>
      <c r="F2728" s="347">
        <v>0</v>
      </c>
      <c r="G2728" s="151"/>
    </row>
    <row r="2729" spans="1:7" hidden="1">
      <c r="A2729" s="346" t="s">
        <v>10633</v>
      </c>
      <c r="B2729" s="151" t="s">
        <v>3472</v>
      </c>
      <c r="C2729" s="347">
        <v>0</v>
      </c>
      <c r="D2729" s="347">
        <v>0</v>
      </c>
      <c r="E2729" s="347">
        <v>0</v>
      </c>
      <c r="F2729" s="347">
        <v>0</v>
      </c>
      <c r="G2729" s="151"/>
    </row>
    <row r="2730" spans="1:7" hidden="1">
      <c r="A2730" s="346" t="s">
        <v>7667</v>
      </c>
      <c r="B2730" s="151" t="s">
        <v>3473</v>
      </c>
      <c r="C2730" s="347">
        <v>0</v>
      </c>
      <c r="D2730" s="347">
        <v>0</v>
      </c>
      <c r="E2730" s="347">
        <v>0</v>
      </c>
      <c r="F2730" s="347">
        <v>0</v>
      </c>
      <c r="G2730" s="151"/>
    </row>
    <row r="2731" spans="1:7" hidden="1">
      <c r="A2731" s="346" t="s">
        <v>8064</v>
      </c>
      <c r="B2731" s="151" t="s">
        <v>777</v>
      </c>
      <c r="C2731" s="347">
        <v>0</v>
      </c>
      <c r="D2731" s="347">
        <v>0</v>
      </c>
      <c r="E2731" s="347">
        <v>0</v>
      </c>
      <c r="F2731" s="347">
        <v>0</v>
      </c>
      <c r="G2731" s="151"/>
    </row>
    <row r="2732" spans="1:7" hidden="1">
      <c r="A2732" s="346" t="s">
        <v>5478</v>
      </c>
      <c r="B2732" s="151" t="s">
        <v>3473</v>
      </c>
      <c r="C2732" s="347">
        <v>0</v>
      </c>
      <c r="D2732" s="347">
        <v>0</v>
      </c>
      <c r="E2732" s="347">
        <v>0</v>
      </c>
      <c r="F2732" s="347">
        <v>0</v>
      </c>
      <c r="G2732" s="151"/>
    </row>
    <row r="2733" spans="1:7" hidden="1">
      <c r="A2733" s="346" t="s">
        <v>9201</v>
      </c>
      <c r="B2733" s="151" t="s">
        <v>8303</v>
      </c>
      <c r="C2733" s="347">
        <v>0</v>
      </c>
      <c r="D2733" s="347">
        <v>0</v>
      </c>
      <c r="E2733" s="347">
        <v>0</v>
      </c>
      <c r="F2733" s="347">
        <v>0</v>
      </c>
      <c r="G2733" s="151"/>
    </row>
    <row r="2734" spans="1:7" hidden="1">
      <c r="A2734" s="346" t="s">
        <v>10634</v>
      </c>
      <c r="B2734" s="151" t="s">
        <v>3473</v>
      </c>
      <c r="C2734" s="347">
        <v>0</v>
      </c>
      <c r="D2734" s="347">
        <v>0</v>
      </c>
      <c r="E2734" s="347">
        <v>0</v>
      </c>
      <c r="F2734" s="347">
        <v>0</v>
      </c>
      <c r="G2734" s="151"/>
    </row>
    <row r="2735" spans="1:7" hidden="1">
      <c r="A2735" s="346" t="s">
        <v>9202</v>
      </c>
      <c r="B2735" s="151" t="s">
        <v>3202</v>
      </c>
      <c r="C2735" s="347">
        <v>0</v>
      </c>
      <c r="D2735" s="347">
        <v>0</v>
      </c>
      <c r="E2735" s="347">
        <v>0</v>
      </c>
      <c r="F2735" s="347">
        <v>0</v>
      </c>
      <c r="G2735" s="151"/>
    </row>
    <row r="2736" spans="1:7" hidden="1">
      <c r="A2736" s="346" t="s">
        <v>10635</v>
      </c>
      <c r="B2736" s="151" t="s">
        <v>3473</v>
      </c>
      <c r="C2736" s="347">
        <v>0</v>
      </c>
      <c r="D2736" s="347">
        <v>0</v>
      </c>
      <c r="E2736" s="347">
        <v>0</v>
      </c>
      <c r="F2736" s="347">
        <v>0</v>
      </c>
      <c r="G2736" s="151"/>
    </row>
    <row r="2737" spans="1:7" hidden="1">
      <c r="A2737" s="346" t="s">
        <v>9203</v>
      </c>
      <c r="B2737" s="151" t="s">
        <v>8303</v>
      </c>
      <c r="C2737" s="347">
        <v>0</v>
      </c>
      <c r="D2737" s="347">
        <v>0</v>
      </c>
      <c r="E2737" s="347">
        <v>0</v>
      </c>
      <c r="F2737" s="347">
        <v>0</v>
      </c>
      <c r="G2737" s="151"/>
    </row>
    <row r="2738" spans="1:7" hidden="1">
      <c r="A2738" s="346" t="s">
        <v>10636</v>
      </c>
      <c r="B2738" s="151" t="s">
        <v>3473</v>
      </c>
      <c r="C2738" s="347">
        <v>0</v>
      </c>
      <c r="D2738" s="347">
        <v>0</v>
      </c>
      <c r="E2738" s="347">
        <v>0</v>
      </c>
      <c r="F2738" s="347">
        <v>0</v>
      </c>
      <c r="G2738" s="151"/>
    </row>
    <row r="2739" spans="1:7" hidden="1">
      <c r="A2739" s="346" t="s">
        <v>9204</v>
      </c>
      <c r="B2739" s="151" t="s">
        <v>8307</v>
      </c>
      <c r="C2739" s="347">
        <v>0</v>
      </c>
      <c r="D2739" s="347">
        <v>0</v>
      </c>
      <c r="E2739" s="347">
        <v>0</v>
      </c>
      <c r="F2739" s="347">
        <v>0</v>
      </c>
      <c r="G2739" s="151"/>
    </row>
    <row r="2740" spans="1:7" hidden="1">
      <c r="A2740" s="346" t="s">
        <v>10637</v>
      </c>
      <c r="B2740" s="151" t="s">
        <v>3473</v>
      </c>
      <c r="C2740" s="347">
        <v>0</v>
      </c>
      <c r="D2740" s="347">
        <v>0</v>
      </c>
      <c r="E2740" s="347">
        <v>0</v>
      </c>
      <c r="F2740" s="347">
        <v>0</v>
      </c>
      <c r="G2740" s="151"/>
    </row>
    <row r="2741" spans="1:7" hidden="1">
      <c r="A2741" s="346" t="s">
        <v>7668</v>
      </c>
      <c r="B2741" s="151" t="s">
        <v>3474</v>
      </c>
      <c r="C2741" s="347">
        <v>0</v>
      </c>
      <c r="D2741" s="347">
        <v>0</v>
      </c>
      <c r="E2741" s="347">
        <v>0</v>
      </c>
      <c r="F2741" s="347">
        <v>0</v>
      </c>
      <c r="G2741" s="151"/>
    </row>
    <row r="2742" spans="1:7" hidden="1">
      <c r="A2742" s="346" t="s">
        <v>8065</v>
      </c>
      <c r="B2742" s="151" t="s">
        <v>777</v>
      </c>
      <c r="C2742" s="347">
        <v>0</v>
      </c>
      <c r="D2742" s="347">
        <v>0</v>
      </c>
      <c r="E2742" s="347">
        <v>0</v>
      </c>
      <c r="F2742" s="347">
        <v>0</v>
      </c>
      <c r="G2742" s="151"/>
    </row>
    <row r="2743" spans="1:7" hidden="1">
      <c r="A2743" s="346" t="s">
        <v>5486</v>
      </c>
      <c r="B2743" s="151" t="s">
        <v>3474</v>
      </c>
      <c r="C2743" s="347">
        <v>0</v>
      </c>
      <c r="D2743" s="347">
        <v>0</v>
      </c>
      <c r="E2743" s="347">
        <v>0</v>
      </c>
      <c r="F2743" s="347">
        <v>0</v>
      </c>
      <c r="G2743" s="151"/>
    </row>
    <row r="2744" spans="1:7" hidden="1">
      <c r="A2744" s="346" t="s">
        <v>9205</v>
      </c>
      <c r="B2744" s="151" t="s">
        <v>8303</v>
      </c>
      <c r="C2744" s="347">
        <v>0</v>
      </c>
      <c r="D2744" s="347">
        <v>0</v>
      </c>
      <c r="E2744" s="347">
        <v>0</v>
      </c>
      <c r="F2744" s="347">
        <v>0</v>
      </c>
      <c r="G2744" s="151"/>
    </row>
    <row r="2745" spans="1:7" hidden="1">
      <c r="A2745" s="346" t="s">
        <v>10638</v>
      </c>
      <c r="B2745" s="151" t="s">
        <v>3474</v>
      </c>
      <c r="C2745" s="347">
        <v>0</v>
      </c>
      <c r="D2745" s="347">
        <v>0</v>
      </c>
      <c r="E2745" s="347">
        <v>0</v>
      </c>
      <c r="F2745" s="347">
        <v>0</v>
      </c>
      <c r="G2745" s="151"/>
    </row>
    <row r="2746" spans="1:7" hidden="1">
      <c r="A2746" s="346" t="s">
        <v>9206</v>
      </c>
      <c r="B2746" s="151" t="s">
        <v>3202</v>
      </c>
      <c r="C2746" s="347">
        <v>0</v>
      </c>
      <c r="D2746" s="347">
        <v>0</v>
      </c>
      <c r="E2746" s="347">
        <v>0</v>
      </c>
      <c r="F2746" s="347">
        <v>0</v>
      </c>
      <c r="G2746" s="151"/>
    </row>
    <row r="2747" spans="1:7" hidden="1">
      <c r="A2747" s="346" t="s">
        <v>10639</v>
      </c>
      <c r="B2747" s="151" t="s">
        <v>3474</v>
      </c>
      <c r="C2747" s="347">
        <v>0</v>
      </c>
      <c r="D2747" s="347">
        <v>0</v>
      </c>
      <c r="E2747" s="347">
        <v>0</v>
      </c>
      <c r="F2747" s="347">
        <v>0</v>
      </c>
      <c r="G2747" s="151"/>
    </row>
    <row r="2748" spans="1:7" hidden="1">
      <c r="A2748" s="346" t="s">
        <v>9207</v>
      </c>
      <c r="B2748" s="151" t="s">
        <v>8303</v>
      </c>
      <c r="C2748" s="347">
        <v>0</v>
      </c>
      <c r="D2748" s="347">
        <v>0</v>
      </c>
      <c r="E2748" s="347">
        <v>0</v>
      </c>
      <c r="F2748" s="347">
        <v>0</v>
      </c>
      <c r="G2748" s="151"/>
    </row>
    <row r="2749" spans="1:7" hidden="1">
      <c r="A2749" s="346" t="s">
        <v>10640</v>
      </c>
      <c r="B2749" s="151" t="s">
        <v>3474</v>
      </c>
      <c r="C2749" s="347">
        <v>0</v>
      </c>
      <c r="D2749" s="347">
        <v>0</v>
      </c>
      <c r="E2749" s="347">
        <v>0</v>
      </c>
      <c r="F2749" s="347">
        <v>0</v>
      </c>
      <c r="G2749" s="151"/>
    </row>
    <row r="2750" spans="1:7" hidden="1">
      <c r="A2750" s="346" t="s">
        <v>9208</v>
      </c>
      <c r="B2750" s="151" t="s">
        <v>8307</v>
      </c>
      <c r="C2750" s="347">
        <v>0</v>
      </c>
      <c r="D2750" s="347">
        <v>0</v>
      </c>
      <c r="E2750" s="347">
        <v>0</v>
      </c>
      <c r="F2750" s="347">
        <v>0</v>
      </c>
      <c r="G2750" s="151"/>
    </row>
    <row r="2751" spans="1:7" hidden="1">
      <c r="A2751" s="346" t="s">
        <v>10641</v>
      </c>
      <c r="B2751" s="151" t="s">
        <v>3474</v>
      </c>
      <c r="C2751" s="347">
        <v>0</v>
      </c>
      <c r="D2751" s="347">
        <v>0</v>
      </c>
      <c r="E2751" s="347">
        <v>0</v>
      </c>
      <c r="F2751" s="347">
        <v>0</v>
      </c>
      <c r="G2751" s="151"/>
    </row>
    <row r="2752" spans="1:7" hidden="1">
      <c r="A2752" s="346" t="s">
        <v>7669</v>
      </c>
      <c r="B2752" s="151" t="s">
        <v>3475</v>
      </c>
      <c r="C2752" s="347">
        <v>0</v>
      </c>
      <c r="D2752" s="347">
        <v>0</v>
      </c>
      <c r="E2752" s="347">
        <v>0</v>
      </c>
      <c r="F2752" s="347">
        <v>0</v>
      </c>
      <c r="G2752" s="151"/>
    </row>
    <row r="2753" spans="1:7" hidden="1">
      <c r="A2753" s="346" t="s">
        <v>8066</v>
      </c>
      <c r="B2753" s="151" t="s">
        <v>777</v>
      </c>
      <c r="C2753" s="347">
        <v>0</v>
      </c>
      <c r="D2753" s="347">
        <v>0</v>
      </c>
      <c r="E2753" s="347">
        <v>0</v>
      </c>
      <c r="F2753" s="347">
        <v>0</v>
      </c>
      <c r="G2753" s="151"/>
    </row>
    <row r="2754" spans="1:7" hidden="1">
      <c r="A2754" s="346" t="s">
        <v>5494</v>
      </c>
      <c r="B2754" s="151" t="s">
        <v>3475</v>
      </c>
      <c r="C2754" s="347">
        <v>0</v>
      </c>
      <c r="D2754" s="347">
        <v>0</v>
      </c>
      <c r="E2754" s="347">
        <v>0</v>
      </c>
      <c r="F2754" s="347">
        <v>0</v>
      </c>
      <c r="G2754" s="151"/>
    </row>
    <row r="2755" spans="1:7" hidden="1">
      <c r="A2755" s="346" t="s">
        <v>9209</v>
      </c>
      <c r="B2755" s="151" t="s">
        <v>8303</v>
      </c>
      <c r="C2755" s="347">
        <v>0</v>
      </c>
      <c r="D2755" s="347">
        <v>0</v>
      </c>
      <c r="E2755" s="347">
        <v>0</v>
      </c>
      <c r="F2755" s="347">
        <v>0</v>
      </c>
      <c r="G2755" s="151"/>
    </row>
    <row r="2756" spans="1:7" hidden="1">
      <c r="A2756" s="346" t="s">
        <v>10642</v>
      </c>
      <c r="B2756" s="151" t="s">
        <v>3475</v>
      </c>
      <c r="C2756" s="347">
        <v>0</v>
      </c>
      <c r="D2756" s="347">
        <v>0</v>
      </c>
      <c r="E2756" s="347">
        <v>0</v>
      </c>
      <c r="F2756" s="347">
        <v>0</v>
      </c>
      <c r="G2756" s="151"/>
    </row>
    <row r="2757" spans="1:7" hidden="1">
      <c r="A2757" s="346" t="s">
        <v>9210</v>
      </c>
      <c r="B2757" s="151" t="s">
        <v>3202</v>
      </c>
      <c r="C2757" s="347">
        <v>0</v>
      </c>
      <c r="D2757" s="347">
        <v>0</v>
      </c>
      <c r="E2757" s="347">
        <v>0</v>
      </c>
      <c r="F2757" s="347">
        <v>0</v>
      </c>
      <c r="G2757" s="151"/>
    </row>
    <row r="2758" spans="1:7" hidden="1">
      <c r="A2758" s="346" t="s">
        <v>10643</v>
      </c>
      <c r="B2758" s="151" t="s">
        <v>3475</v>
      </c>
      <c r="C2758" s="347">
        <v>0</v>
      </c>
      <c r="D2758" s="347">
        <v>0</v>
      </c>
      <c r="E2758" s="347">
        <v>0</v>
      </c>
      <c r="F2758" s="347">
        <v>0</v>
      </c>
      <c r="G2758" s="151"/>
    </row>
    <row r="2759" spans="1:7" hidden="1">
      <c r="A2759" s="346" t="s">
        <v>9211</v>
      </c>
      <c r="B2759" s="151" t="s">
        <v>8303</v>
      </c>
      <c r="C2759" s="347">
        <v>0</v>
      </c>
      <c r="D2759" s="347">
        <v>0</v>
      </c>
      <c r="E2759" s="347">
        <v>0</v>
      </c>
      <c r="F2759" s="347">
        <v>0</v>
      </c>
      <c r="G2759" s="151"/>
    </row>
    <row r="2760" spans="1:7" hidden="1">
      <c r="A2760" s="346" t="s">
        <v>10644</v>
      </c>
      <c r="B2760" s="151" t="s">
        <v>3475</v>
      </c>
      <c r="C2760" s="347">
        <v>0</v>
      </c>
      <c r="D2760" s="347">
        <v>0</v>
      </c>
      <c r="E2760" s="347">
        <v>0</v>
      </c>
      <c r="F2760" s="347">
        <v>0</v>
      </c>
      <c r="G2760" s="151"/>
    </row>
    <row r="2761" spans="1:7" hidden="1">
      <c r="A2761" s="346" t="s">
        <v>9212</v>
      </c>
      <c r="B2761" s="151" t="s">
        <v>8307</v>
      </c>
      <c r="C2761" s="347">
        <v>0</v>
      </c>
      <c r="D2761" s="347">
        <v>0</v>
      </c>
      <c r="E2761" s="347">
        <v>0</v>
      </c>
      <c r="F2761" s="347">
        <v>0</v>
      </c>
      <c r="G2761" s="151"/>
    </row>
    <row r="2762" spans="1:7" hidden="1">
      <c r="A2762" s="346" t="s">
        <v>10645</v>
      </c>
      <c r="B2762" s="151" t="s">
        <v>3475</v>
      </c>
      <c r="C2762" s="347">
        <v>0</v>
      </c>
      <c r="D2762" s="347">
        <v>0</v>
      </c>
      <c r="E2762" s="347">
        <v>0</v>
      </c>
      <c r="F2762" s="347">
        <v>0</v>
      </c>
      <c r="G2762" s="151"/>
    </row>
    <row r="2763" spans="1:7" hidden="1">
      <c r="A2763" s="346" t="s">
        <v>7670</v>
      </c>
      <c r="B2763" s="151" t="s">
        <v>7671</v>
      </c>
      <c r="C2763" s="347">
        <v>0</v>
      </c>
      <c r="D2763" s="347">
        <v>0</v>
      </c>
      <c r="E2763" s="347">
        <v>0</v>
      </c>
      <c r="F2763" s="347">
        <v>0</v>
      </c>
      <c r="G2763" s="151"/>
    </row>
    <row r="2764" spans="1:7" hidden="1">
      <c r="A2764" s="346" t="s">
        <v>7672</v>
      </c>
      <c r="B2764" s="151" t="s">
        <v>3476</v>
      </c>
      <c r="C2764" s="347">
        <v>0</v>
      </c>
      <c r="D2764" s="347">
        <v>0</v>
      </c>
      <c r="E2764" s="347">
        <v>0</v>
      </c>
      <c r="F2764" s="347">
        <v>0</v>
      </c>
      <c r="G2764" s="151"/>
    </row>
    <row r="2765" spans="1:7" hidden="1">
      <c r="A2765" s="346" t="s">
        <v>8067</v>
      </c>
      <c r="B2765" s="151" t="s">
        <v>777</v>
      </c>
      <c r="C2765" s="347">
        <v>0</v>
      </c>
      <c r="D2765" s="347">
        <v>0</v>
      </c>
      <c r="E2765" s="347">
        <v>0</v>
      </c>
      <c r="F2765" s="347">
        <v>0</v>
      </c>
      <c r="G2765" s="151"/>
    </row>
    <row r="2766" spans="1:7" hidden="1">
      <c r="A2766" s="346" t="s">
        <v>5502</v>
      </c>
      <c r="B2766" s="151" t="s">
        <v>3476</v>
      </c>
      <c r="C2766" s="347">
        <v>0</v>
      </c>
      <c r="D2766" s="347">
        <v>0</v>
      </c>
      <c r="E2766" s="347">
        <v>0</v>
      </c>
      <c r="F2766" s="347">
        <v>0</v>
      </c>
      <c r="G2766" s="151"/>
    </row>
    <row r="2767" spans="1:7" hidden="1">
      <c r="A2767" s="346" t="s">
        <v>9213</v>
      </c>
      <c r="B2767" s="151" t="s">
        <v>8303</v>
      </c>
      <c r="C2767" s="347">
        <v>0</v>
      </c>
      <c r="D2767" s="347">
        <v>0</v>
      </c>
      <c r="E2767" s="347">
        <v>0</v>
      </c>
      <c r="F2767" s="347">
        <v>0</v>
      </c>
      <c r="G2767" s="151"/>
    </row>
    <row r="2768" spans="1:7" hidden="1">
      <c r="A2768" s="346" t="s">
        <v>10646</v>
      </c>
      <c r="B2768" s="151" t="s">
        <v>3476</v>
      </c>
      <c r="C2768" s="347">
        <v>0</v>
      </c>
      <c r="D2768" s="347">
        <v>0</v>
      </c>
      <c r="E2768" s="347">
        <v>0</v>
      </c>
      <c r="F2768" s="347">
        <v>0</v>
      </c>
      <c r="G2768" s="151"/>
    </row>
    <row r="2769" spans="1:7" hidden="1">
      <c r="A2769" s="346" t="s">
        <v>9214</v>
      </c>
      <c r="B2769" s="151" t="s">
        <v>3202</v>
      </c>
      <c r="C2769" s="347">
        <v>0</v>
      </c>
      <c r="D2769" s="347">
        <v>0</v>
      </c>
      <c r="E2769" s="347">
        <v>0</v>
      </c>
      <c r="F2769" s="347">
        <v>0</v>
      </c>
      <c r="G2769" s="151"/>
    </row>
    <row r="2770" spans="1:7" hidden="1">
      <c r="A2770" s="346" t="s">
        <v>10647</v>
      </c>
      <c r="B2770" s="151" t="s">
        <v>3476</v>
      </c>
      <c r="C2770" s="347">
        <v>0</v>
      </c>
      <c r="D2770" s="347">
        <v>0</v>
      </c>
      <c r="E2770" s="347">
        <v>0</v>
      </c>
      <c r="F2770" s="347">
        <v>0</v>
      </c>
      <c r="G2770" s="151"/>
    </row>
    <row r="2771" spans="1:7" hidden="1">
      <c r="A2771" s="346" t="s">
        <v>9215</v>
      </c>
      <c r="B2771" s="151" t="s">
        <v>8303</v>
      </c>
      <c r="C2771" s="347">
        <v>0</v>
      </c>
      <c r="D2771" s="347">
        <v>0</v>
      </c>
      <c r="E2771" s="347">
        <v>0</v>
      </c>
      <c r="F2771" s="347">
        <v>0</v>
      </c>
      <c r="G2771" s="151"/>
    </row>
    <row r="2772" spans="1:7" hidden="1">
      <c r="A2772" s="346" t="s">
        <v>10648</v>
      </c>
      <c r="B2772" s="151" t="s">
        <v>3476</v>
      </c>
      <c r="C2772" s="347">
        <v>0</v>
      </c>
      <c r="D2772" s="347">
        <v>0</v>
      </c>
      <c r="E2772" s="347">
        <v>0</v>
      </c>
      <c r="F2772" s="347">
        <v>0</v>
      </c>
      <c r="G2772" s="151"/>
    </row>
    <row r="2773" spans="1:7" hidden="1">
      <c r="A2773" s="346" t="s">
        <v>9216</v>
      </c>
      <c r="B2773" s="151" t="s">
        <v>8307</v>
      </c>
      <c r="C2773" s="347">
        <v>0</v>
      </c>
      <c r="D2773" s="347">
        <v>0</v>
      </c>
      <c r="E2773" s="347">
        <v>0</v>
      </c>
      <c r="F2773" s="347">
        <v>0</v>
      </c>
      <c r="G2773" s="151"/>
    </row>
    <row r="2774" spans="1:7" hidden="1">
      <c r="A2774" s="346" t="s">
        <v>10649</v>
      </c>
      <c r="B2774" s="151" t="s">
        <v>3476</v>
      </c>
      <c r="C2774" s="347">
        <v>0</v>
      </c>
      <c r="D2774" s="347">
        <v>0</v>
      </c>
      <c r="E2774" s="347">
        <v>0</v>
      </c>
      <c r="F2774" s="347">
        <v>0</v>
      </c>
      <c r="G2774" s="151"/>
    </row>
    <row r="2775" spans="1:7" hidden="1">
      <c r="A2775" s="346" t="s">
        <v>7673</v>
      </c>
      <c r="B2775" s="151" t="s">
        <v>3477</v>
      </c>
      <c r="C2775" s="347">
        <v>0</v>
      </c>
      <c r="D2775" s="347">
        <v>0</v>
      </c>
      <c r="E2775" s="347">
        <v>0</v>
      </c>
      <c r="F2775" s="347">
        <v>0</v>
      </c>
      <c r="G2775" s="151"/>
    </row>
    <row r="2776" spans="1:7" hidden="1">
      <c r="A2776" s="346" t="s">
        <v>8068</v>
      </c>
      <c r="B2776" s="151" t="s">
        <v>777</v>
      </c>
      <c r="C2776" s="347">
        <v>0</v>
      </c>
      <c r="D2776" s="347">
        <v>0</v>
      </c>
      <c r="E2776" s="347">
        <v>0</v>
      </c>
      <c r="F2776" s="347">
        <v>0</v>
      </c>
      <c r="G2776" s="151"/>
    </row>
    <row r="2777" spans="1:7" hidden="1">
      <c r="A2777" s="346" t="s">
        <v>5510</v>
      </c>
      <c r="B2777" s="151" t="s">
        <v>3477</v>
      </c>
      <c r="C2777" s="347">
        <v>0</v>
      </c>
      <c r="D2777" s="347">
        <v>0</v>
      </c>
      <c r="E2777" s="347">
        <v>0</v>
      </c>
      <c r="F2777" s="347">
        <v>0</v>
      </c>
      <c r="G2777" s="151"/>
    </row>
    <row r="2778" spans="1:7" hidden="1">
      <c r="A2778" s="346" t="s">
        <v>9217</v>
      </c>
      <c r="B2778" s="151" t="s">
        <v>8303</v>
      </c>
      <c r="C2778" s="347">
        <v>0</v>
      </c>
      <c r="D2778" s="347">
        <v>0</v>
      </c>
      <c r="E2778" s="347">
        <v>0</v>
      </c>
      <c r="F2778" s="347">
        <v>0</v>
      </c>
      <c r="G2778" s="151"/>
    </row>
    <row r="2779" spans="1:7" hidden="1">
      <c r="A2779" s="346" t="s">
        <v>10650</v>
      </c>
      <c r="B2779" s="151" t="s">
        <v>3477</v>
      </c>
      <c r="C2779" s="347">
        <v>0</v>
      </c>
      <c r="D2779" s="347">
        <v>0</v>
      </c>
      <c r="E2779" s="347">
        <v>0</v>
      </c>
      <c r="F2779" s="347">
        <v>0</v>
      </c>
      <c r="G2779" s="151"/>
    </row>
    <row r="2780" spans="1:7" hidden="1">
      <c r="A2780" s="346" t="s">
        <v>9218</v>
      </c>
      <c r="B2780" s="151" t="s">
        <v>3202</v>
      </c>
      <c r="C2780" s="347">
        <v>0</v>
      </c>
      <c r="D2780" s="347">
        <v>0</v>
      </c>
      <c r="E2780" s="347">
        <v>0</v>
      </c>
      <c r="F2780" s="347">
        <v>0</v>
      </c>
      <c r="G2780" s="151"/>
    </row>
    <row r="2781" spans="1:7" hidden="1">
      <c r="A2781" s="346" t="s">
        <v>10651</v>
      </c>
      <c r="B2781" s="151" t="s">
        <v>3477</v>
      </c>
      <c r="C2781" s="347">
        <v>0</v>
      </c>
      <c r="D2781" s="347">
        <v>0</v>
      </c>
      <c r="E2781" s="347">
        <v>0</v>
      </c>
      <c r="F2781" s="347">
        <v>0</v>
      </c>
      <c r="G2781" s="151"/>
    </row>
    <row r="2782" spans="1:7" hidden="1">
      <c r="A2782" s="346" t="s">
        <v>9219</v>
      </c>
      <c r="B2782" s="151" t="s">
        <v>8303</v>
      </c>
      <c r="C2782" s="347">
        <v>0</v>
      </c>
      <c r="D2782" s="347">
        <v>0</v>
      </c>
      <c r="E2782" s="347">
        <v>0</v>
      </c>
      <c r="F2782" s="347">
        <v>0</v>
      </c>
      <c r="G2782" s="151"/>
    </row>
    <row r="2783" spans="1:7" hidden="1">
      <c r="A2783" s="346" t="s">
        <v>10652</v>
      </c>
      <c r="B2783" s="151" t="s">
        <v>3477</v>
      </c>
      <c r="C2783" s="347">
        <v>0</v>
      </c>
      <c r="D2783" s="347">
        <v>0</v>
      </c>
      <c r="E2783" s="347">
        <v>0</v>
      </c>
      <c r="F2783" s="347">
        <v>0</v>
      </c>
      <c r="G2783" s="151"/>
    </row>
    <row r="2784" spans="1:7" hidden="1">
      <c r="A2784" s="346" t="s">
        <v>9220</v>
      </c>
      <c r="B2784" s="151" t="s">
        <v>8307</v>
      </c>
      <c r="C2784" s="347">
        <v>0</v>
      </c>
      <c r="D2784" s="347">
        <v>0</v>
      </c>
      <c r="E2784" s="347">
        <v>0</v>
      </c>
      <c r="F2784" s="347">
        <v>0</v>
      </c>
      <c r="G2784" s="151"/>
    </row>
    <row r="2785" spans="1:7" hidden="1">
      <c r="A2785" s="346" t="s">
        <v>10653</v>
      </c>
      <c r="B2785" s="151" t="s">
        <v>3477</v>
      </c>
      <c r="C2785" s="347">
        <v>0</v>
      </c>
      <c r="D2785" s="347">
        <v>0</v>
      </c>
      <c r="E2785" s="347">
        <v>0</v>
      </c>
      <c r="F2785" s="347">
        <v>0</v>
      </c>
      <c r="G2785" s="151"/>
    </row>
    <row r="2786" spans="1:7" hidden="1">
      <c r="A2786" s="346" t="s">
        <v>7674</v>
      </c>
      <c r="B2786" s="151" t="s">
        <v>3478</v>
      </c>
      <c r="C2786" s="347">
        <v>0</v>
      </c>
      <c r="D2786" s="347">
        <v>0</v>
      </c>
      <c r="E2786" s="347">
        <v>0</v>
      </c>
      <c r="F2786" s="347">
        <v>0</v>
      </c>
      <c r="G2786" s="151"/>
    </row>
    <row r="2787" spans="1:7" hidden="1">
      <c r="A2787" s="346" t="s">
        <v>8069</v>
      </c>
      <c r="B2787" s="151" t="s">
        <v>777</v>
      </c>
      <c r="C2787" s="347">
        <v>0</v>
      </c>
      <c r="D2787" s="347">
        <v>0</v>
      </c>
      <c r="E2787" s="347">
        <v>0</v>
      </c>
      <c r="F2787" s="347">
        <v>0</v>
      </c>
      <c r="G2787" s="151"/>
    </row>
    <row r="2788" spans="1:7" hidden="1">
      <c r="A2788" s="346" t="s">
        <v>5518</v>
      </c>
      <c r="B2788" s="151" t="s">
        <v>3478</v>
      </c>
      <c r="C2788" s="347">
        <v>0</v>
      </c>
      <c r="D2788" s="347">
        <v>0</v>
      </c>
      <c r="E2788" s="347">
        <v>0</v>
      </c>
      <c r="F2788" s="347">
        <v>0</v>
      </c>
      <c r="G2788" s="151"/>
    </row>
    <row r="2789" spans="1:7" hidden="1">
      <c r="A2789" s="346" t="s">
        <v>9221</v>
      </c>
      <c r="B2789" s="151" t="s">
        <v>8303</v>
      </c>
      <c r="C2789" s="347">
        <v>0</v>
      </c>
      <c r="D2789" s="347">
        <v>0</v>
      </c>
      <c r="E2789" s="347">
        <v>0</v>
      </c>
      <c r="F2789" s="347">
        <v>0</v>
      </c>
      <c r="G2789" s="151"/>
    </row>
    <row r="2790" spans="1:7" hidden="1">
      <c r="A2790" s="346" t="s">
        <v>10654</v>
      </c>
      <c r="B2790" s="151" t="s">
        <v>3478</v>
      </c>
      <c r="C2790" s="347">
        <v>0</v>
      </c>
      <c r="D2790" s="347">
        <v>0</v>
      </c>
      <c r="E2790" s="347">
        <v>0</v>
      </c>
      <c r="F2790" s="347">
        <v>0</v>
      </c>
      <c r="G2790" s="151"/>
    </row>
    <row r="2791" spans="1:7" hidden="1">
      <c r="A2791" s="346" t="s">
        <v>9222</v>
      </c>
      <c r="B2791" s="151" t="s">
        <v>3202</v>
      </c>
      <c r="C2791" s="347">
        <v>0</v>
      </c>
      <c r="D2791" s="347">
        <v>0</v>
      </c>
      <c r="E2791" s="347">
        <v>0</v>
      </c>
      <c r="F2791" s="347">
        <v>0</v>
      </c>
      <c r="G2791" s="151"/>
    </row>
    <row r="2792" spans="1:7" hidden="1">
      <c r="A2792" s="346" t="s">
        <v>10655</v>
      </c>
      <c r="B2792" s="151" t="s">
        <v>3478</v>
      </c>
      <c r="C2792" s="347">
        <v>0</v>
      </c>
      <c r="D2792" s="347">
        <v>0</v>
      </c>
      <c r="E2792" s="347">
        <v>0</v>
      </c>
      <c r="F2792" s="347">
        <v>0</v>
      </c>
      <c r="G2792" s="151"/>
    </row>
    <row r="2793" spans="1:7" hidden="1">
      <c r="A2793" s="346" t="s">
        <v>9223</v>
      </c>
      <c r="B2793" s="151" t="s">
        <v>8303</v>
      </c>
      <c r="C2793" s="347">
        <v>0</v>
      </c>
      <c r="D2793" s="347">
        <v>0</v>
      </c>
      <c r="E2793" s="347">
        <v>0</v>
      </c>
      <c r="F2793" s="347">
        <v>0</v>
      </c>
      <c r="G2793" s="151"/>
    </row>
    <row r="2794" spans="1:7" hidden="1">
      <c r="A2794" s="346" t="s">
        <v>10656</v>
      </c>
      <c r="B2794" s="151" t="s">
        <v>3478</v>
      </c>
      <c r="C2794" s="347">
        <v>0</v>
      </c>
      <c r="D2794" s="347">
        <v>0</v>
      </c>
      <c r="E2794" s="347">
        <v>0</v>
      </c>
      <c r="F2794" s="347">
        <v>0</v>
      </c>
      <c r="G2794" s="151"/>
    </row>
    <row r="2795" spans="1:7" hidden="1">
      <c r="A2795" s="346" t="s">
        <v>9224</v>
      </c>
      <c r="B2795" s="151" t="s">
        <v>8307</v>
      </c>
      <c r="C2795" s="347">
        <v>0</v>
      </c>
      <c r="D2795" s="347">
        <v>0</v>
      </c>
      <c r="E2795" s="347">
        <v>0</v>
      </c>
      <c r="F2795" s="347">
        <v>0</v>
      </c>
      <c r="G2795" s="151"/>
    </row>
    <row r="2796" spans="1:7" hidden="1">
      <c r="A2796" s="346" t="s">
        <v>10657</v>
      </c>
      <c r="B2796" s="151" t="s">
        <v>3478</v>
      </c>
      <c r="C2796" s="347">
        <v>0</v>
      </c>
      <c r="D2796" s="347">
        <v>0</v>
      </c>
      <c r="E2796" s="347">
        <v>0</v>
      </c>
      <c r="F2796" s="347">
        <v>0</v>
      </c>
      <c r="G2796" s="151"/>
    </row>
    <row r="2797" spans="1:7" hidden="1">
      <c r="A2797" s="346" t="s">
        <v>7675</v>
      </c>
      <c r="B2797" s="151" t="s">
        <v>3479</v>
      </c>
      <c r="C2797" s="347">
        <v>0</v>
      </c>
      <c r="D2797" s="347">
        <v>0</v>
      </c>
      <c r="E2797" s="347">
        <v>0</v>
      </c>
      <c r="F2797" s="347">
        <v>0</v>
      </c>
      <c r="G2797" s="151"/>
    </row>
    <row r="2798" spans="1:7" hidden="1">
      <c r="A2798" s="346" t="s">
        <v>8070</v>
      </c>
      <c r="B2798" s="151" t="s">
        <v>777</v>
      </c>
      <c r="C2798" s="347">
        <v>0</v>
      </c>
      <c r="D2798" s="347">
        <v>0</v>
      </c>
      <c r="E2798" s="347">
        <v>0</v>
      </c>
      <c r="F2798" s="347">
        <v>0</v>
      </c>
      <c r="G2798" s="151"/>
    </row>
    <row r="2799" spans="1:7" hidden="1">
      <c r="A2799" s="346" t="s">
        <v>5526</v>
      </c>
      <c r="B2799" s="151" t="s">
        <v>3479</v>
      </c>
      <c r="C2799" s="347">
        <v>0</v>
      </c>
      <c r="D2799" s="347">
        <v>0</v>
      </c>
      <c r="E2799" s="347">
        <v>0</v>
      </c>
      <c r="F2799" s="347">
        <v>0</v>
      </c>
      <c r="G2799" s="151"/>
    </row>
    <row r="2800" spans="1:7" hidden="1">
      <c r="A2800" s="346" t="s">
        <v>9225</v>
      </c>
      <c r="B2800" s="151" t="s">
        <v>8303</v>
      </c>
      <c r="C2800" s="347">
        <v>0</v>
      </c>
      <c r="D2800" s="347">
        <v>0</v>
      </c>
      <c r="E2800" s="347">
        <v>0</v>
      </c>
      <c r="F2800" s="347">
        <v>0</v>
      </c>
      <c r="G2800" s="151"/>
    </row>
    <row r="2801" spans="1:7" hidden="1">
      <c r="A2801" s="346" t="s">
        <v>10658</v>
      </c>
      <c r="B2801" s="151" t="s">
        <v>3479</v>
      </c>
      <c r="C2801" s="347">
        <v>0</v>
      </c>
      <c r="D2801" s="347">
        <v>0</v>
      </c>
      <c r="E2801" s="347">
        <v>0</v>
      </c>
      <c r="F2801" s="347">
        <v>0</v>
      </c>
      <c r="G2801" s="151"/>
    </row>
    <row r="2802" spans="1:7" hidden="1">
      <c r="A2802" s="346" t="s">
        <v>9226</v>
      </c>
      <c r="B2802" s="151" t="s">
        <v>3202</v>
      </c>
      <c r="C2802" s="347">
        <v>0</v>
      </c>
      <c r="D2802" s="347">
        <v>0</v>
      </c>
      <c r="E2802" s="347">
        <v>0</v>
      </c>
      <c r="F2802" s="347">
        <v>0</v>
      </c>
      <c r="G2802" s="151"/>
    </row>
    <row r="2803" spans="1:7" hidden="1">
      <c r="A2803" s="346" t="s">
        <v>10659</v>
      </c>
      <c r="B2803" s="151" t="s">
        <v>3479</v>
      </c>
      <c r="C2803" s="347">
        <v>0</v>
      </c>
      <c r="D2803" s="347">
        <v>0</v>
      </c>
      <c r="E2803" s="347">
        <v>0</v>
      </c>
      <c r="F2803" s="347">
        <v>0</v>
      </c>
      <c r="G2803" s="151"/>
    </row>
    <row r="2804" spans="1:7" hidden="1">
      <c r="A2804" s="346" t="s">
        <v>9227</v>
      </c>
      <c r="B2804" s="151" t="s">
        <v>8303</v>
      </c>
      <c r="C2804" s="347">
        <v>0</v>
      </c>
      <c r="D2804" s="347">
        <v>0</v>
      </c>
      <c r="E2804" s="347">
        <v>0</v>
      </c>
      <c r="F2804" s="347">
        <v>0</v>
      </c>
      <c r="G2804" s="151"/>
    </row>
    <row r="2805" spans="1:7" hidden="1">
      <c r="A2805" s="346" t="s">
        <v>10660</v>
      </c>
      <c r="B2805" s="151" t="s">
        <v>3479</v>
      </c>
      <c r="C2805" s="347">
        <v>0</v>
      </c>
      <c r="D2805" s="347">
        <v>0</v>
      </c>
      <c r="E2805" s="347">
        <v>0</v>
      </c>
      <c r="F2805" s="347">
        <v>0</v>
      </c>
      <c r="G2805" s="151"/>
    </row>
    <row r="2806" spans="1:7" hidden="1">
      <c r="A2806" s="346" t="s">
        <v>9228</v>
      </c>
      <c r="B2806" s="151" t="s">
        <v>8307</v>
      </c>
      <c r="C2806" s="347">
        <v>0</v>
      </c>
      <c r="D2806" s="347">
        <v>0</v>
      </c>
      <c r="E2806" s="347">
        <v>0</v>
      </c>
      <c r="F2806" s="347">
        <v>0</v>
      </c>
      <c r="G2806" s="151"/>
    </row>
    <row r="2807" spans="1:7" hidden="1">
      <c r="A2807" s="346" t="s">
        <v>10661</v>
      </c>
      <c r="B2807" s="151" t="s">
        <v>3479</v>
      </c>
      <c r="C2807" s="347">
        <v>0</v>
      </c>
      <c r="D2807" s="347">
        <v>0</v>
      </c>
      <c r="E2807" s="347">
        <v>0</v>
      </c>
      <c r="F2807" s="347">
        <v>0</v>
      </c>
      <c r="G2807" s="151"/>
    </row>
    <row r="2808" spans="1:7" hidden="1">
      <c r="A2808" s="346" t="s">
        <v>7676</v>
      </c>
      <c r="B2808" s="151" t="s">
        <v>7677</v>
      </c>
      <c r="C2808" s="347">
        <v>0</v>
      </c>
      <c r="D2808" s="347">
        <v>0</v>
      </c>
      <c r="E2808" s="347">
        <v>0</v>
      </c>
      <c r="F2808" s="347">
        <v>0</v>
      </c>
      <c r="G2808" s="151"/>
    </row>
    <row r="2809" spans="1:7" hidden="1">
      <c r="A2809" s="346" t="s">
        <v>7678</v>
      </c>
      <c r="B2809" s="151" t="s">
        <v>3480</v>
      </c>
      <c r="C2809" s="347">
        <v>0</v>
      </c>
      <c r="D2809" s="347">
        <v>0</v>
      </c>
      <c r="E2809" s="347">
        <v>0</v>
      </c>
      <c r="F2809" s="347">
        <v>0</v>
      </c>
      <c r="G2809" s="151"/>
    </row>
    <row r="2810" spans="1:7" hidden="1">
      <c r="A2810" s="346" t="s">
        <v>8071</v>
      </c>
      <c r="B2810" s="151" t="s">
        <v>777</v>
      </c>
      <c r="C2810" s="347">
        <v>0</v>
      </c>
      <c r="D2810" s="347">
        <v>0</v>
      </c>
      <c r="E2810" s="347">
        <v>0</v>
      </c>
      <c r="F2810" s="347">
        <v>0</v>
      </c>
      <c r="G2810" s="151"/>
    </row>
    <row r="2811" spans="1:7" hidden="1">
      <c r="A2811" s="346" t="s">
        <v>5534</v>
      </c>
      <c r="B2811" s="151" t="s">
        <v>3480</v>
      </c>
      <c r="C2811" s="347">
        <v>0</v>
      </c>
      <c r="D2811" s="347">
        <v>0</v>
      </c>
      <c r="E2811" s="347">
        <v>0</v>
      </c>
      <c r="F2811" s="347">
        <v>0</v>
      </c>
      <c r="G2811" s="151"/>
    </row>
    <row r="2812" spans="1:7" hidden="1">
      <c r="A2812" s="346" t="s">
        <v>9229</v>
      </c>
      <c r="B2812" s="151" t="s">
        <v>8303</v>
      </c>
      <c r="C2812" s="347">
        <v>0</v>
      </c>
      <c r="D2812" s="347">
        <v>0</v>
      </c>
      <c r="E2812" s="347">
        <v>0</v>
      </c>
      <c r="F2812" s="347">
        <v>0</v>
      </c>
      <c r="G2812" s="151"/>
    </row>
    <row r="2813" spans="1:7" hidden="1">
      <c r="A2813" s="346" t="s">
        <v>10662</v>
      </c>
      <c r="B2813" s="151" t="s">
        <v>3480</v>
      </c>
      <c r="C2813" s="347">
        <v>0</v>
      </c>
      <c r="D2813" s="347">
        <v>0</v>
      </c>
      <c r="E2813" s="347">
        <v>0</v>
      </c>
      <c r="F2813" s="347">
        <v>0</v>
      </c>
      <c r="G2813" s="151"/>
    </row>
    <row r="2814" spans="1:7" hidden="1">
      <c r="A2814" s="346" t="s">
        <v>9230</v>
      </c>
      <c r="B2814" s="151" t="s">
        <v>3202</v>
      </c>
      <c r="C2814" s="347">
        <v>0</v>
      </c>
      <c r="D2814" s="347">
        <v>0</v>
      </c>
      <c r="E2814" s="347">
        <v>0</v>
      </c>
      <c r="F2814" s="347">
        <v>0</v>
      </c>
      <c r="G2814" s="151"/>
    </row>
    <row r="2815" spans="1:7" hidden="1">
      <c r="A2815" s="346" t="s">
        <v>10663</v>
      </c>
      <c r="B2815" s="151" t="s">
        <v>3480</v>
      </c>
      <c r="C2815" s="347">
        <v>0</v>
      </c>
      <c r="D2815" s="347">
        <v>0</v>
      </c>
      <c r="E2815" s="347">
        <v>0</v>
      </c>
      <c r="F2815" s="347">
        <v>0</v>
      </c>
      <c r="G2815" s="151"/>
    </row>
    <row r="2816" spans="1:7" hidden="1">
      <c r="A2816" s="346" t="s">
        <v>9231</v>
      </c>
      <c r="B2816" s="151" t="s">
        <v>8303</v>
      </c>
      <c r="C2816" s="347">
        <v>0</v>
      </c>
      <c r="D2816" s="347">
        <v>0</v>
      </c>
      <c r="E2816" s="347">
        <v>0</v>
      </c>
      <c r="F2816" s="347">
        <v>0</v>
      </c>
      <c r="G2816" s="151"/>
    </row>
    <row r="2817" spans="1:7" hidden="1">
      <c r="A2817" s="346" t="s">
        <v>10664</v>
      </c>
      <c r="B2817" s="151" t="s">
        <v>3480</v>
      </c>
      <c r="C2817" s="347">
        <v>0</v>
      </c>
      <c r="D2817" s="347">
        <v>0</v>
      </c>
      <c r="E2817" s="347">
        <v>0</v>
      </c>
      <c r="F2817" s="347">
        <v>0</v>
      </c>
      <c r="G2817" s="151"/>
    </row>
    <row r="2818" spans="1:7" hidden="1">
      <c r="A2818" s="346" t="s">
        <v>9232</v>
      </c>
      <c r="B2818" s="151" t="s">
        <v>8307</v>
      </c>
      <c r="C2818" s="347">
        <v>0</v>
      </c>
      <c r="D2818" s="347">
        <v>0</v>
      </c>
      <c r="E2818" s="347">
        <v>0</v>
      </c>
      <c r="F2818" s="347">
        <v>0</v>
      </c>
      <c r="G2818" s="151"/>
    </row>
    <row r="2819" spans="1:7" hidden="1">
      <c r="A2819" s="346" t="s">
        <v>10665</v>
      </c>
      <c r="B2819" s="151" t="s">
        <v>3480</v>
      </c>
      <c r="C2819" s="347">
        <v>0</v>
      </c>
      <c r="D2819" s="347">
        <v>0</v>
      </c>
      <c r="E2819" s="347">
        <v>0</v>
      </c>
      <c r="F2819" s="347">
        <v>0</v>
      </c>
      <c r="G2819" s="151"/>
    </row>
    <row r="2820" spans="1:7" hidden="1">
      <c r="A2820" s="346" t="s">
        <v>7679</v>
      </c>
      <c r="B2820" s="151" t="s">
        <v>3481</v>
      </c>
      <c r="C2820" s="347">
        <v>0</v>
      </c>
      <c r="D2820" s="347">
        <v>0</v>
      </c>
      <c r="E2820" s="347">
        <v>0</v>
      </c>
      <c r="F2820" s="347">
        <v>0</v>
      </c>
      <c r="G2820" s="151"/>
    </row>
    <row r="2821" spans="1:7" hidden="1">
      <c r="A2821" s="346" t="s">
        <v>8072</v>
      </c>
      <c r="B2821" s="151" t="s">
        <v>777</v>
      </c>
      <c r="C2821" s="347">
        <v>0</v>
      </c>
      <c r="D2821" s="347">
        <v>0</v>
      </c>
      <c r="E2821" s="347">
        <v>0</v>
      </c>
      <c r="F2821" s="347">
        <v>0</v>
      </c>
      <c r="G2821" s="151"/>
    </row>
    <row r="2822" spans="1:7" hidden="1">
      <c r="A2822" s="346" t="s">
        <v>5542</v>
      </c>
      <c r="B2822" s="151" t="s">
        <v>3481</v>
      </c>
      <c r="C2822" s="347">
        <v>0</v>
      </c>
      <c r="D2822" s="347">
        <v>0</v>
      </c>
      <c r="E2822" s="347">
        <v>0</v>
      </c>
      <c r="F2822" s="347">
        <v>0</v>
      </c>
      <c r="G2822" s="151"/>
    </row>
    <row r="2823" spans="1:7" hidden="1">
      <c r="A2823" s="346" t="s">
        <v>9233</v>
      </c>
      <c r="B2823" s="151" t="s">
        <v>8303</v>
      </c>
      <c r="C2823" s="347">
        <v>0</v>
      </c>
      <c r="D2823" s="347">
        <v>0</v>
      </c>
      <c r="E2823" s="347">
        <v>0</v>
      </c>
      <c r="F2823" s="347">
        <v>0</v>
      </c>
      <c r="G2823" s="151"/>
    </row>
    <row r="2824" spans="1:7" hidden="1">
      <c r="A2824" s="346" t="s">
        <v>10666</v>
      </c>
      <c r="B2824" s="151" t="s">
        <v>3481</v>
      </c>
      <c r="C2824" s="347">
        <v>0</v>
      </c>
      <c r="D2824" s="347">
        <v>0</v>
      </c>
      <c r="E2824" s="347">
        <v>0</v>
      </c>
      <c r="F2824" s="347">
        <v>0</v>
      </c>
      <c r="G2824" s="151"/>
    </row>
    <row r="2825" spans="1:7" hidden="1">
      <c r="A2825" s="346" t="s">
        <v>9234</v>
      </c>
      <c r="B2825" s="151" t="s">
        <v>3202</v>
      </c>
      <c r="C2825" s="347">
        <v>0</v>
      </c>
      <c r="D2825" s="347">
        <v>0</v>
      </c>
      <c r="E2825" s="347">
        <v>0</v>
      </c>
      <c r="F2825" s="347">
        <v>0</v>
      </c>
      <c r="G2825" s="151"/>
    </row>
    <row r="2826" spans="1:7" hidden="1">
      <c r="A2826" s="346" t="s">
        <v>10667</v>
      </c>
      <c r="B2826" s="151" t="s">
        <v>3481</v>
      </c>
      <c r="C2826" s="347">
        <v>0</v>
      </c>
      <c r="D2826" s="347">
        <v>0</v>
      </c>
      <c r="E2826" s="347">
        <v>0</v>
      </c>
      <c r="F2826" s="347">
        <v>0</v>
      </c>
      <c r="G2826" s="151"/>
    </row>
    <row r="2827" spans="1:7" hidden="1">
      <c r="A2827" s="346" t="s">
        <v>9235</v>
      </c>
      <c r="B2827" s="151" t="s">
        <v>8303</v>
      </c>
      <c r="C2827" s="347">
        <v>0</v>
      </c>
      <c r="D2827" s="347">
        <v>0</v>
      </c>
      <c r="E2827" s="347">
        <v>0</v>
      </c>
      <c r="F2827" s="347">
        <v>0</v>
      </c>
      <c r="G2827" s="151"/>
    </row>
    <row r="2828" spans="1:7" hidden="1">
      <c r="A2828" s="346" t="s">
        <v>10668</v>
      </c>
      <c r="B2828" s="151" t="s">
        <v>3481</v>
      </c>
      <c r="C2828" s="347">
        <v>0</v>
      </c>
      <c r="D2828" s="347">
        <v>0</v>
      </c>
      <c r="E2828" s="347">
        <v>0</v>
      </c>
      <c r="F2828" s="347">
        <v>0</v>
      </c>
      <c r="G2828" s="151"/>
    </row>
    <row r="2829" spans="1:7" hidden="1">
      <c r="A2829" s="346" t="s">
        <v>9236</v>
      </c>
      <c r="B2829" s="151" t="s">
        <v>8307</v>
      </c>
      <c r="C2829" s="347">
        <v>0</v>
      </c>
      <c r="D2829" s="347">
        <v>0</v>
      </c>
      <c r="E2829" s="347">
        <v>0</v>
      </c>
      <c r="F2829" s="347">
        <v>0</v>
      </c>
      <c r="G2829" s="151"/>
    </row>
    <row r="2830" spans="1:7" hidden="1">
      <c r="A2830" s="346" t="s">
        <v>10669</v>
      </c>
      <c r="B2830" s="151" t="s">
        <v>3481</v>
      </c>
      <c r="C2830" s="347">
        <v>0</v>
      </c>
      <c r="D2830" s="347">
        <v>0</v>
      </c>
      <c r="E2830" s="347">
        <v>0</v>
      </c>
      <c r="F2830" s="347">
        <v>0</v>
      </c>
      <c r="G2830" s="151"/>
    </row>
    <row r="2831" spans="1:7" hidden="1">
      <c r="A2831" s="346" t="s">
        <v>7680</v>
      </c>
      <c r="B2831" s="151" t="s">
        <v>3482</v>
      </c>
      <c r="C2831" s="347">
        <v>0</v>
      </c>
      <c r="D2831" s="347">
        <v>0</v>
      </c>
      <c r="E2831" s="347">
        <v>0</v>
      </c>
      <c r="F2831" s="347">
        <v>0</v>
      </c>
      <c r="G2831" s="151"/>
    </row>
    <row r="2832" spans="1:7" hidden="1">
      <c r="A2832" s="346" t="s">
        <v>8073</v>
      </c>
      <c r="B2832" s="151" t="s">
        <v>777</v>
      </c>
      <c r="C2832" s="347">
        <v>0</v>
      </c>
      <c r="D2832" s="347">
        <v>0</v>
      </c>
      <c r="E2832" s="347">
        <v>0</v>
      </c>
      <c r="F2832" s="347">
        <v>0</v>
      </c>
      <c r="G2832" s="151"/>
    </row>
    <row r="2833" spans="1:7" hidden="1">
      <c r="A2833" s="346" t="s">
        <v>5550</v>
      </c>
      <c r="B2833" s="151" t="s">
        <v>3482</v>
      </c>
      <c r="C2833" s="347">
        <v>0</v>
      </c>
      <c r="D2833" s="347">
        <v>0</v>
      </c>
      <c r="E2833" s="347">
        <v>0</v>
      </c>
      <c r="F2833" s="347">
        <v>0</v>
      </c>
      <c r="G2833" s="151"/>
    </row>
    <row r="2834" spans="1:7" hidden="1">
      <c r="A2834" s="346" t="s">
        <v>9237</v>
      </c>
      <c r="B2834" s="151" t="s">
        <v>8303</v>
      </c>
      <c r="C2834" s="347">
        <v>0</v>
      </c>
      <c r="D2834" s="347">
        <v>0</v>
      </c>
      <c r="E2834" s="347">
        <v>0</v>
      </c>
      <c r="F2834" s="347">
        <v>0</v>
      </c>
      <c r="G2834" s="151"/>
    </row>
    <row r="2835" spans="1:7" hidden="1">
      <c r="A2835" s="346" t="s">
        <v>10670</v>
      </c>
      <c r="B2835" s="151" t="s">
        <v>3482</v>
      </c>
      <c r="C2835" s="347">
        <v>0</v>
      </c>
      <c r="D2835" s="347">
        <v>0</v>
      </c>
      <c r="E2835" s="347">
        <v>0</v>
      </c>
      <c r="F2835" s="347">
        <v>0</v>
      </c>
      <c r="G2835" s="151"/>
    </row>
    <row r="2836" spans="1:7" hidden="1">
      <c r="A2836" s="346" t="s">
        <v>9238</v>
      </c>
      <c r="B2836" s="151" t="s">
        <v>3202</v>
      </c>
      <c r="C2836" s="347">
        <v>0</v>
      </c>
      <c r="D2836" s="347">
        <v>0</v>
      </c>
      <c r="E2836" s="347">
        <v>0</v>
      </c>
      <c r="F2836" s="347">
        <v>0</v>
      </c>
      <c r="G2836" s="151"/>
    </row>
    <row r="2837" spans="1:7" hidden="1">
      <c r="A2837" s="346" t="s">
        <v>10671</v>
      </c>
      <c r="B2837" s="151" t="s">
        <v>3482</v>
      </c>
      <c r="C2837" s="347">
        <v>0</v>
      </c>
      <c r="D2837" s="347">
        <v>0</v>
      </c>
      <c r="E2837" s="347">
        <v>0</v>
      </c>
      <c r="F2837" s="347">
        <v>0</v>
      </c>
      <c r="G2837" s="151"/>
    </row>
    <row r="2838" spans="1:7" hidden="1">
      <c r="A2838" s="346" t="s">
        <v>9239</v>
      </c>
      <c r="B2838" s="151" t="s">
        <v>8303</v>
      </c>
      <c r="C2838" s="347">
        <v>0</v>
      </c>
      <c r="D2838" s="347">
        <v>0</v>
      </c>
      <c r="E2838" s="347">
        <v>0</v>
      </c>
      <c r="F2838" s="347">
        <v>0</v>
      </c>
      <c r="G2838" s="151"/>
    </row>
    <row r="2839" spans="1:7" hidden="1">
      <c r="A2839" s="346" t="s">
        <v>10672</v>
      </c>
      <c r="B2839" s="151" t="s">
        <v>3482</v>
      </c>
      <c r="C2839" s="347">
        <v>0</v>
      </c>
      <c r="D2839" s="347">
        <v>0</v>
      </c>
      <c r="E2839" s="347">
        <v>0</v>
      </c>
      <c r="F2839" s="347">
        <v>0</v>
      </c>
      <c r="G2839" s="151"/>
    </row>
    <row r="2840" spans="1:7" hidden="1">
      <c r="A2840" s="346" t="s">
        <v>9240</v>
      </c>
      <c r="B2840" s="151" t="s">
        <v>8307</v>
      </c>
      <c r="C2840" s="347">
        <v>0</v>
      </c>
      <c r="D2840" s="347">
        <v>0</v>
      </c>
      <c r="E2840" s="347">
        <v>0</v>
      </c>
      <c r="F2840" s="347">
        <v>0</v>
      </c>
      <c r="G2840" s="151"/>
    </row>
    <row r="2841" spans="1:7" hidden="1">
      <c r="A2841" s="346" t="s">
        <v>10673</v>
      </c>
      <c r="B2841" s="151" t="s">
        <v>3482</v>
      </c>
      <c r="C2841" s="347">
        <v>0</v>
      </c>
      <c r="D2841" s="347">
        <v>0</v>
      </c>
      <c r="E2841" s="347">
        <v>0</v>
      </c>
      <c r="F2841" s="347">
        <v>0</v>
      </c>
      <c r="G2841" s="151"/>
    </row>
    <row r="2842" spans="1:7" hidden="1">
      <c r="A2842" s="346" t="s">
        <v>7681</v>
      </c>
      <c r="B2842" s="151" t="s">
        <v>3483</v>
      </c>
      <c r="C2842" s="347">
        <v>0</v>
      </c>
      <c r="D2842" s="347">
        <v>0</v>
      </c>
      <c r="E2842" s="347">
        <v>0</v>
      </c>
      <c r="F2842" s="347">
        <v>0</v>
      </c>
      <c r="G2842" s="151"/>
    </row>
    <row r="2843" spans="1:7" hidden="1">
      <c r="A2843" s="346" t="s">
        <v>8074</v>
      </c>
      <c r="B2843" s="151" t="s">
        <v>777</v>
      </c>
      <c r="C2843" s="347">
        <v>0</v>
      </c>
      <c r="D2843" s="347">
        <v>0</v>
      </c>
      <c r="E2843" s="347">
        <v>0</v>
      </c>
      <c r="F2843" s="347">
        <v>0</v>
      </c>
      <c r="G2843" s="151"/>
    </row>
    <row r="2844" spans="1:7" hidden="1">
      <c r="A2844" s="346" t="s">
        <v>5558</v>
      </c>
      <c r="B2844" s="151" t="s">
        <v>3483</v>
      </c>
      <c r="C2844" s="347">
        <v>0</v>
      </c>
      <c r="D2844" s="347">
        <v>0</v>
      </c>
      <c r="E2844" s="347">
        <v>0</v>
      </c>
      <c r="F2844" s="347">
        <v>0</v>
      </c>
      <c r="G2844" s="151"/>
    </row>
    <row r="2845" spans="1:7" hidden="1">
      <c r="A2845" s="346" t="s">
        <v>9241</v>
      </c>
      <c r="B2845" s="151" t="s">
        <v>8303</v>
      </c>
      <c r="C2845" s="347">
        <v>0</v>
      </c>
      <c r="D2845" s="347">
        <v>0</v>
      </c>
      <c r="E2845" s="347">
        <v>0</v>
      </c>
      <c r="F2845" s="347">
        <v>0</v>
      </c>
      <c r="G2845" s="151"/>
    </row>
    <row r="2846" spans="1:7" hidden="1">
      <c r="A2846" s="346" t="s">
        <v>10674</v>
      </c>
      <c r="B2846" s="151" t="s">
        <v>3483</v>
      </c>
      <c r="C2846" s="347">
        <v>0</v>
      </c>
      <c r="D2846" s="347">
        <v>0</v>
      </c>
      <c r="E2846" s="347">
        <v>0</v>
      </c>
      <c r="F2846" s="347">
        <v>0</v>
      </c>
      <c r="G2846" s="151"/>
    </row>
    <row r="2847" spans="1:7" hidden="1">
      <c r="A2847" s="346" t="s">
        <v>9242</v>
      </c>
      <c r="B2847" s="151" t="s">
        <v>3202</v>
      </c>
      <c r="C2847" s="347">
        <v>0</v>
      </c>
      <c r="D2847" s="347">
        <v>0</v>
      </c>
      <c r="E2847" s="347">
        <v>0</v>
      </c>
      <c r="F2847" s="347">
        <v>0</v>
      </c>
      <c r="G2847" s="151"/>
    </row>
    <row r="2848" spans="1:7" hidden="1">
      <c r="A2848" s="346" t="s">
        <v>10675</v>
      </c>
      <c r="B2848" s="151" t="s">
        <v>3483</v>
      </c>
      <c r="C2848" s="347">
        <v>0</v>
      </c>
      <c r="D2848" s="347">
        <v>0</v>
      </c>
      <c r="E2848" s="347">
        <v>0</v>
      </c>
      <c r="F2848" s="347">
        <v>0</v>
      </c>
      <c r="G2848" s="151"/>
    </row>
    <row r="2849" spans="1:7" hidden="1">
      <c r="A2849" s="346" t="s">
        <v>9243</v>
      </c>
      <c r="B2849" s="151" t="s">
        <v>8303</v>
      </c>
      <c r="C2849" s="347">
        <v>0</v>
      </c>
      <c r="D2849" s="347">
        <v>0</v>
      </c>
      <c r="E2849" s="347">
        <v>0</v>
      </c>
      <c r="F2849" s="347">
        <v>0</v>
      </c>
      <c r="G2849" s="151"/>
    </row>
    <row r="2850" spans="1:7" hidden="1">
      <c r="A2850" s="346" t="s">
        <v>10676</v>
      </c>
      <c r="B2850" s="151" t="s">
        <v>3483</v>
      </c>
      <c r="C2850" s="347">
        <v>0</v>
      </c>
      <c r="D2850" s="347">
        <v>0</v>
      </c>
      <c r="E2850" s="347">
        <v>0</v>
      </c>
      <c r="F2850" s="347">
        <v>0</v>
      </c>
      <c r="G2850" s="151"/>
    </row>
    <row r="2851" spans="1:7" hidden="1">
      <c r="A2851" s="346" t="s">
        <v>9244</v>
      </c>
      <c r="B2851" s="151" t="s">
        <v>8307</v>
      </c>
      <c r="C2851" s="347">
        <v>0</v>
      </c>
      <c r="D2851" s="347">
        <v>0</v>
      </c>
      <c r="E2851" s="347">
        <v>0</v>
      </c>
      <c r="F2851" s="347">
        <v>0</v>
      </c>
      <c r="G2851" s="151"/>
    </row>
    <row r="2852" spans="1:7" hidden="1">
      <c r="A2852" s="346" t="s">
        <v>10677</v>
      </c>
      <c r="B2852" s="151" t="s">
        <v>3483</v>
      </c>
      <c r="C2852" s="347">
        <v>0</v>
      </c>
      <c r="D2852" s="347">
        <v>0</v>
      </c>
      <c r="E2852" s="347">
        <v>0</v>
      </c>
      <c r="F2852" s="347">
        <v>0</v>
      </c>
      <c r="G2852" s="151"/>
    </row>
    <row r="2853" spans="1:7" hidden="1">
      <c r="A2853" s="346" t="s">
        <v>7682</v>
      </c>
      <c r="B2853" s="151" t="s">
        <v>3484</v>
      </c>
      <c r="C2853" s="347">
        <v>0</v>
      </c>
      <c r="D2853" s="347">
        <v>0</v>
      </c>
      <c r="E2853" s="347">
        <v>0</v>
      </c>
      <c r="F2853" s="347">
        <v>0</v>
      </c>
      <c r="G2853" s="151"/>
    </row>
    <row r="2854" spans="1:7" hidden="1">
      <c r="A2854" s="346" t="s">
        <v>8075</v>
      </c>
      <c r="B2854" s="151" t="s">
        <v>777</v>
      </c>
      <c r="C2854" s="347">
        <v>0</v>
      </c>
      <c r="D2854" s="347">
        <v>0</v>
      </c>
      <c r="E2854" s="347">
        <v>0</v>
      </c>
      <c r="F2854" s="347">
        <v>0</v>
      </c>
      <c r="G2854" s="151"/>
    </row>
    <row r="2855" spans="1:7" hidden="1">
      <c r="A2855" s="346" t="s">
        <v>5566</v>
      </c>
      <c r="B2855" s="151" t="s">
        <v>3484</v>
      </c>
      <c r="C2855" s="347">
        <v>0</v>
      </c>
      <c r="D2855" s="347">
        <v>0</v>
      </c>
      <c r="E2855" s="347">
        <v>0</v>
      </c>
      <c r="F2855" s="347">
        <v>0</v>
      </c>
      <c r="G2855" s="151"/>
    </row>
    <row r="2856" spans="1:7" hidden="1">
      <c r="A2856" s="346" t="s">
        <v>9245</v>
      </c>
      <c r="B2856" s="151" t="s">
        <v>8303</v>
      </c>
      <c r="C2856" s="347">
        <v>0</v>
      </c>
      <c r="D2856" s="347">
        <v>0</v>
      </c>
      <c r="E2856" s="347">
        <v>0</v>
      </c>
      <c r="F2856" s="347">
        <v>0</v>
      </c>
      <c r="G2856" s="151"/>
    </row>
    <row r="2857" spans="1:7" hidden="1">
      <c r="A2857" s="346" t="s">
        <v>10678</v>
      </c>
      <c r="B2857" s="151" t="s">
        <v>3484</v>
      </c>
      <c r="C2857" s="347">
        <v>0</v>
      </c>
      <c r="D2857" s="347">
        <v>0</v>
      </c>
      <c r="E2857" s="347">
        <v>0</v>
      </c>
      <c r="F2857" s="347">
        <v>0</v>
      </c>
      <c r="G2857" s="151"/>
    </row>
    <row r="2858" spans="1:7" hidden="1">
      <c r="A2858" s="346" t="s">
        <v>9246</v>
      </c>
      <c r="B2858" s="151" t="s">
        <v>3202</v>
      </c>
      <c r="C2858" s="347">
        <v>0</v>
      </c>
      <c r="D2858" s="347">
        <v>0</v>
      </c>
      <c r="E2858" s="347">
        <v>0</v>
      </c>
      <c r="F2858" s="347">
        <v>0</v>
      </c>
      <c r="G2858" s="151"/>
    </row>
    <row r="2859" spans="1:7" hidden="1">
      <c r="A2859" s="346" t="s">
        <v>10679</v>
      </c>
      <c r="B2859" s="151" t="s">
        <v>3484</v>
      </c>
      <c r="C2859" s="347">
        <v>0</v>
      </c>
      <c r="D2859" s="347">
        <v>0</v>
      </c>
      <c r="E2859" s="347">
        <v>0</v>
      </c>
      <c r="F2859" s="347">
        <v>0</v>
      </c>
      <c r="G2859" s="151"/>
    </row>
    <row r="2860" spans="1:7" hidden="1">
      <c r="A2860" s="346" t="s">
        <v>9247</v>
      </c>
      <c r="B2860" s="151" t="s">
        <v>8303</v>
      </c>
      <c r="C2860" s="347">
        <v>0</v>
      </c>
      <c r="D2860" s="347">
        <v>0</v>
      </c>
      <c r="E2860" s="347">
        <v>0</v>
      </c>
      <c r="F2860" s="347">
        <v>0</v>
      </c>
      <c r="G2860" s="151"/>
    </row>
    <row r="2861" spans="1:7" hidden="1">
      <c r="A2861" s="346" t="s">
        <v>10680</v>
      </c>
      <c r="B2861" s="151" t="s">
        <v>3484</v>
      </c>
      <c r="C2861" s="347">
        <v>0</v>
      </c>
      <c r="D2861" s="347">
        <v>0</v>
      </c>
      <c r="E2861" s="347">
        <v>0</v>
      </c>
      <c r="F2861" s="347">
        <v>0</v>
      </c>
      <c r="G2861" s="151"/>
    </row>
    <row r="2862" spans="1:7" hidden="1">
      <c r="A2862" s="346" t="s">
        <v>9248</v>
      </c>
      <c r="B2862" s="151" t="s">
        <v>8307</v>
      </c>
      <c r="C2862" s="347">
        <v>0</v>
      </c>
      <c r="D2862" s="347">
        <v>0</v>
      </c>
      <c r="E2862" s="347">
        <v>0</v>
      </c>
      <c r="F2862" s="347">
        <v>0</v>
      </c>
      <c r="G2862" s="151"/>
    </row>
    <row r="2863" spans="1:7" hidden="1">
      <c r="A2863" s="346" t="s">
        <v>10681</v>
      </c>
      <c r="B2863" s="151" t="s">
        <v>3484</v>
      </c>
      <c r="C2863" s="347">
        <v>0</v>
      </c>
      <c r="D2863" s="347">
        <v>0</v>
      </c>
      <c r="E2863" s="347">
        <v>0</v>
      </c>
      <c r="F2863" s="347">
        <v>0</v>
      </c>
      <c r="G2863" s="151"/>
    </row>
    <row r="2864" spans="1:7" hidden="1">
      <c r="A2864" s="346" t="s">
        <v>7683</v>
      </c>
      <c r="B2864" s="151" t="s">
        <v>3485</v>
      </c>
      <c r="C2864" s="347">
        <v>0</v>
      </c>
      <c r="D2864" s="347">
        <v>0</v>
      </c>
      <c r="E2864" s="347">
        <v>0</v>
      </c>
      <c r="F2864" s="347">
        <v>0</v>
      </c>
      <c r="G2864" s="151"/>
    </row>
    <row r="2865" spans="1:7" hidden="1">
      <c r="A2865" s="346" t="s">
        <v>8076</v>
      </c>
      <c r="B2865" s="151" t="s">
        <v>777</v>
      </c>
      <c r="C2865" s="347">
        <v>0</v>
      </c>
      <c r="D2865" s="347">
        <v>0</v>
      </c>
      <c r="E2865" s="347">
        <v>0</v>
      </c>
      <c r="F2865" s="347">
        <v>0</v>
      </c>
      <c r="G2865" s="151"/>
    </row>
    <row r="2866" spans="1:7" hidden="1">
      <c r="A2866" s="346" t="s">
        <v>5574</v>
      </c>
      <c r="B2866" s="151" t="s">
        <v>3485</v>
      </c>
      <c r="C2866" s="347">
        <v>0</v>
      </c>
      <c r="D2866" s="347">
        <v>0</v>
      </c>
      <c r="E2866" s="347">
        <v>0</v>
      </c>
      <c r="F2866" s="347">
        <v>0</v>
      </c>
      <c r="G2866" s="151"/>
    </row>
    <row r="2867" spans="1:7" hidden="1">
      <c r="A2867" s="346" t="s">
        <v>9249</v>
      </c>
      <c r="B2867" s="151" t="s">
        <v>8303</v>
      </c>
      <c r="C2867" s="347">
        <v>0</v>
      </c>
      <c r="D2867" s="347">
        <v>0</v>
      </c>
      <c r="E2867" s="347">
        <v>0</v>
      </c>
      <c r="F2867" s="347">
        <v>0</v>
      </c>
      <c r="G2867" s="151"/>
    </row>
    <row r="2868" spans="1:7" hidden="1">
      <c r="A2868" s="346" t="s">
        <v>10682</v>
      </c>
      <c r="B2868" s="151" t="s">
        <v>3485</v>
      </c>
      <c r="C2868" s="347">
        <v>0</v>
      </c>
      <c r="D2868" s="347">
        <v>0</v>
      </c>
      <c r="E2868" s="347">
        <v>0</v>
      </c>
      <c r="F2868" s="347">
        <v>0</v>
      </c>
      <c r="G2868" s="151"/>
    </row>
    <row r="2869" spans="1:7" hidden="1">
      <c r="A2869" s="346" t="s">
        <v>9250</v>
      </c>
      <c r="B2869" s="151" t="s">
        <v>3202</v>
      </c>
      <c r="C2869" s="347">
        <v>0</v>
      </c>
      <c r="D2869" s="347">
        <v>0</v>
      </c>
      <c r="E2869" s="347">
        <v>0</v>
      </c>
      <c r="F2869" s="347">
        <v>0</v>
      </c>
      <c r="G2869" s="151"/>
    </row>
    <row r="2870" spans="1:7" hidden="1">
      <c r="A2870" s="346" t="s">
        <v>10683</v>
      </c>
      <c r="B2870" s="151" t="s">
        <v>3485</v>
      </c>
      <c r="C2870" s="347">
        <v>0</v>
      </c>
      <c r="D2870" s="347">
        <v>0</v>
      </c>
      <c r="E2870" s="347">
        <v>0</v>
      </c>
      <c r="F2870" s="347">
        <v>0</v>
      </c>
      <c r="G2870" s="151"/>
    </row>
    <row r="2871" spans="1:7" hidden="1">
      <c r="A2871" s="346" t="s">
        <v>9251</v>
      </c>
      <c r="B2871" s="151" t="s">
        <v>8303</v>
      </c>
      <c r="C2871" s="347">
        <v>0</v>
      </c>
      <c r="D2871" s="347">
        <v>0</v>
      </c>
      <c r="E2871" s="347">
        <v>0</v>
      </c>
      <c r="F2871" s="347">
        <v>0</v>
      </c>
      <c r="G2871" s="151"/>
    </row>
    <row r="2872" spans="1:7" hidden="1">
      <c r="A2872" s="346" t="s">
        <v>10684</v>
      </c>
      <c r="B2872" s="151" t="s">
        <v>3485</v>
      </c>
      <c r="C2872" s="347">
        <v>0</v>
      </c>
      <c r="D2872" s="347">
        <v>0</v>
      </c>
      <c r="E2872" s="347">
        <v>0</v>
      </c>
      <c r="F2872" s="347">
        <v>0</v>
      </c>
      <c r="G2872" s="151"/>
    </row>
    <row r="2873" spans="1:7" hidden="1">
      <c r="A2873" s="346" t="s">
        <v>9252</v>
      </c>
      <c r="B2873" s="151" t="s">
        <v>8307</v>
      </c>
      <c r="C2873" s="347">
        <v>0</v>
      </c>
      <c r="D2873" s="347">
        <v>0</v>
      </c>
      <c r="E2873" s="347">
        <v>0</v>
      </c>
      <c r="F2873" s="347">
        <v>0</v>
      </c>
      <c r="G2873" s="151"/>
    </row>
    <row r="2874" spans="1:7" hidden="1">
      <c r="A2874" s="346" t="s">
        <v>10685</v>
      </c>
      <c r="B2874" s="151" t="s">
        <v>3485</v>
      </c>
      <c r="C2874" s="347">
        <v>0</v>
      </c>
      <c r="D2874" s="347">
        <v>0</v>
      </c>
      <c r="E2874" s="347">
        <v>0</v>
      </c>
      <c r="F2874" s="347">
        <v>0</v>
      </c>
      <c r="G2874" s="151"/>
    </row>
    <row r="2875" spans="1:7" hidden="1">
      <c r="A2875" s="346" t="s">
        <v>7684</v>
      </c>
      <c r="B2875" s="151" t="s">
        <v>3486</v>
      </c>
      <c r="C2875" s="347">
        <v>0</v>
      </c>
      <c r="D2875" s="347">
        <v>0</v>
      </c>
      <c r="E2875" s="347">
        <v>0</v>
      </c>
      <c r="F2875" s="347">
        <v>0</v>
      </c>
      <c r="G2875" s="151"/>
    </row>
    <row r="2876" spans="1:7" hidden="1">
      <c r="A2876" s="346" t="s">
        <v>8077</v>
      </c>
      <c r="B2876" s="151" t="s">
        <v>777</v>
      </c>
      <c r="C2876" s="347">
        <v>0</v>
      </c>
      <c r="D2876" s="347">
        <v>0</v>
      </c>
      <c r="E2876" s="347">
        <v>0</v>
      </c>
      <c r="F2876" s="347">
        <v>0</v>
      </c>
      <c r="G2876" s="151"/>
    </row>
    <row r="2877" spans="1:7" hidden="1">
      <c r="A2877" s="346" t="s">
        <v>5582</v>
      </c>
      <c r="B2877" s="151" t="s">
        <v>3486</v>
      </c>
      <c r="C2877" s="347">
        <v>0</v>
      </c>
      <c r="D2877" s="347">
        <v>0</v>
      </c>
      <c r="E2877" s="347">
        <v>0</v>
      </c>
      <c r="F2877" s="347">
        <v>0</v>
      </c>
      <c r="G2877" s="151"/>
    </row>
    <row r="2878" spans="1:7" hidden="1">
      <c r="A2878" s="346" t="s">
        <v>9253</v>
      </c>
      <c r="B2878" s="151" t="s">
        <v>8303</v>
      </c>
      <c r="C2878" s="347">
        <v>0</v>
      </c>
      <c r="D2878" s="347">
        <v>0</v>
      </c>
      <c r="E2878" s="347">
        <v>0</v>
      </c>
      <c r="F2878" s="347">
        <v>0</v>
      </c>
      <c r="G2878" s="151"/>
    </row>
    <row r="2879" spans="1:7" hidden="1">
      <c r="A2879" s="346" t="s">
        <v>10686</v>
      </c>
      <c r="B2879" s="151" t="s">
        <v>3486</v>
      </c>
      <c r="C2879" s="347">
        <v>0</v>
      </c>
      <c r="D2879" s="347">
        <v>0</v>
      </c>
      <c r="E2879" s="347">
        <v>0</v>
      </c>
      <c r="F2879" s="347">
        <v>0</v>
      </c>
      <c r="G2879" s="151"/>
    </row>
    <row r="2880" spans="1:7" hidden="1">
      <c r="A2880" s="346" t="s">
        <v>9254</v>
      </c>
      <c r="B2880" s="151" t="s">
        <v>3202</v>
      </c>
      <c r="C2880" s="347">
        <v>0</v>
      </c>
      <c r="D2880" s="347">
        <v>0</v>
      </c>
      <c r="E2880" s="347">
        <v>0</v>
      </c>
      <c r="F2880" s="347">
        <v>0</v>
      </c>
      <c r="G2880" s="151"/>
    </row>
    <row r="2881" spans="1:7" hidden="1">
      <c r="A2881" s="346" t="s">
        <v>10687</v>
      </c>
      <c r="B2881" s="151" t="s">
        <v>3486</v>
      </c>
      <c r="C2881" s="347">
        <v>0</v>
      </c>
      <c r="D2881" s="347">
        <v>0</v>
      </c>
      <c r="E2881" s="347">
        <v>0</v>
      </c>
      <c r="F2881" s="347">
        <v>0</v>
      </c>
      <c r="G2881" s="151"/>
    </row>
    <row r="2882" spans="1:7" hidden="1">
      <c r="A2882" s="346" t="s">
        <v>9255</v>
      </c>
      <c r="B2882" s="151" t="s">
        <v>8303</v>
      </c>
      <c r="C2882" s="347">
        <v>0</v>
      </c>
      <c r="D2882" s="347">
        <v>0</v>
      </c>
      <c r="E2882" s="347">
        <v>0</v>
      </c>
      <c r="F2882" s="347">
        <v>0</v>
      </c>
      <c r="G2882" s="151"/>
    </row>
    <row r="2883" spans="1:7" hidden="1">
      <c r="A2883" s="346" t="s">
        <v>10688</v>
      </c>
      <c r="B2883" s="151" t="s">
        <v>3486</v>
      </c>
      <c r="C2883" s="347">
        <v>0</v>
      </c>
      <c r="D2883" s="347">
        <v>0</v>
      </c>
      <c r="E2883" s="347">
        <v>0</v>
      </c>
      <c r="F2883" s="347">
        <v>0</v>
      </c>
      <c r="G2883" s="151"/>
    </row>
    <row r="2884" spans="1:7" hidden="1">
      <c r="A2884" s="346" t="s">
        <v>9256</v>
      </c>
      <c r="B2884" s="151" t="s">
        <v>8307</v>
      </c>
      <c r="C2884" s="347">
        <v>0</v>
      </c>
      <c r="D2884" s="347">
        <v>0</v>
      </c>
      <c r="E2884" s="347">
        <v>0</v>
      </c>
      <c r="F2884" s="347">
        <v>0</v>
      </c>
      <c r="G2884" s="151"/>
    </row>
    <row r="2885" spans="1:7" hidden="1">
      <c r="A2885" s="346" t="s">
        <v>10689</v>
      </c>
      <c r="B2885" s="151" t="s">
        <v>3486</v>
      </c>
      <c r="C2885" s="347">
        <v>0</v>
      </c>
      <c r="D2885" s="347">
        <v>0</v>
      </c>
      <c r="E2885" s="347">
        <v>0</v>
      </c>
      <c r="F2885" s="347">
        <v>0</v>
      </c>
      <c r="G2885" s="151"/>
    </row>
    <row r="2886" spans="1:7" hidden="1">
      <c r="A2886" s="346" t="s">
        <v>7685</v>
      </c>
      <c r="B2886" s="151" t="s">
        <v>3487</v>
      </c>
      <c r="C2886" s="347">
        <v>0</v>
      </c>
      <c r="D2886" s="347">
        <v>0</v>
      </c>
      <c r="E2886" s="347">
        <v>0</v>
      </c>
      <c r="F2886" s="347">
        <v>0</v>
      </c>
      <c r="G2886" s="151"/>
    </row>
    <row r="2887" spans="1:7" hidden="1">
      <c r="A2887" s="346" t="s">
        <v>8078</v>
      </c>
      <c r="B2887" s="151" t="s">
        <v>777</v>
      </c>
      <c r="C2887" s="347">
        <v>0</v>
      </c>
      <c r="D2887" s="347">
        <v>0</v>
      </c>
      <c r="E2887" s="347">
        <v>0</v>
      </c>
      <c r="F2887" s="347">
        <v>0</v>
      </c>
      <c r="G2887" s="151"/>
    </row>
    <row r="2888" spans="1:7" hidden="1">
      <c r="A2888" s="346" t="s">
        <v>5590</v>
      </c>
      <c r="B2888" s="151" t="s">
        <v>3487</v>
      </c>
      <c r="C2888" s="347">
        <v>0</v>
      </c>
      <c r="D2888" s="347">
        <v>0</v>
      </c>
      <c r="E2888" s="347">
        <v>0</v>
      </c>
      <c r="F2888" s="347">
        <v>0</v>
      </c>
      <c r="G2888" s="151"/>
    </row>
    <row r="2889" spans="1:7" hidden="1">
      <c r="A2889" s="346" t="s">
        <v>9257</v>
      </c>
      <c r="B2889" s="151" t="s">
        <v>8303</v>
      </c>
      <c r="C2889" s="347">
        <v>0</v>
      </c>
      <c r="D2889" s="347">
        <v>0</v>
      </c>
      <c r="E2889" s="347">
        <v>0</v>
      </c>
      <c r="F2889" s="347">
        <v>0</v>
      </c>
      <c r="G2889" s="151"/>
    </row>
    <row r="2890" spans="1:7" hidden="1">
      <c r="A2890" s="346" t="s">
        <v>10690</v>
      </c>
      <c r="B2890" s="151" t="s">
        <v>3487</v>
      </c>
      <c r="C2890" s="347">
        <v>0</v>
      </c>
      <c r="D2890" s="347">
        <v>0</v>
      </c>
      <c r="E2890" s="347">
        <v>0</v>
      </c>
      <c r="F2890" s="347">
        <v>0</v>
      </c>
      <c r="G2890" s="151"/>
    </row>
    <row r="2891" spans="1:7" hidden="1">
      <c r="A2891" s="346" t="s">
        <v>9258</v>
      </c>
      <c r="B2891" s="151" t="s">
        <v>3202</v>
      </c>
      <c r="C2891" s="347">
        <v>0</v>
      </c>
      <c r="D2891" s="347">
        <v>0</v>
      </c>
      <c r="E2891" s="347">
        <v>0</v>
      </c>
      <c r="F2891" s="347">
        <v>0</v>
      </c>
      <c r="G2891" s="151"/>
    </row>
    <row r="2892" spans="1:7" hidden="1">
      <c r="A2892" s="346" t="s">
        <v>10691</v>
      </c>
      <c r="B2892" s="151" t="s">
        <v>3487</v>
      </c>
      <c r="C2892" s="347">
        <v>0</v>
      </c>
      <c r="D2892" s="347">
        <v>0</v>
      </c>
      <c r="E2892" s="347">
        <v>0</v>
      </c>
      <c r="F2892" s="347">
        <v>0</v>
      </c>
      <c r="G2892" s="151"/>
    </row>
    <row r="2893" spans="1:7" hidden="1">
      <c r="A2893" s="346" t="s">
        <v>9259</v>
      </c>
      <c r="B2893" s="151" t="s">
        <v>8303</v>
      </c>
      <c r="C2893" s="347">
        <v>0</v>
      </c>
      <c r="D2893" s="347">
        <v>0</v>
      </c>
      <c r="E2893" s="347">
        <v>0</v>
      </c>
      <c r="F2893" s="347">
        <v>0</v>
      </c>
      <c r="G2893" s="151"/>
    </row>
    <row r="2894" spans="1:7" hidden="1">
      <c r="A2894" s="346" t="s">
        <v>10692</v>
      </c>
      <c r="B2894" s="151" t="s">
        <v>3487</v>
      </c>
      <c r="C2894" s="347">
        <v>0</v>
      </c>
      <c r="D2894" s="347">
        <v>0</v>
      </c>
      <c r="E2894" s="347">
        <v>0</v>
      </c>
      <c r="F2894" s="347">
        <v>0</v>
      </c>
      <c r="G2894" s="151"/>
    </row>
    <row r="2895" spans="1:7" hidden="1">
      <c r="A2895" s="346" t="s">
        <v>9260</v>
      </c>
      <c r="B2895" s="151" t="s">
        <v>8307</v>
      </c>
      <c r="C2895" s="347">
        <v>0</v>
      </c>
      <c r="D2895" s="347">
        <v>0</v>
      </c>
      <c r="E2895" s="347">
        <v>0</v>
      </c>
      <c r="F2895" s="347">
        <v>0</v>
      </c>
      <c r="G2895" s="151"/>
    </row>
    <row r="2896" spans="1:7" hidden="1">
      <c r="A2896" s="346" t="s">
        <v>10693</v>
      </c>
      <c r="B2896" s="151" t="s">
        <v>3487</v>
      </c>
      <c r="C2896" s="347">
        <v>0</v>
      </c>
      <c r="D2896" s="347">
        <v>0</v>
      </c>
      <c r="E2896" s="347">
        <v>0</v>
      </c>
      <c r="F2896" s="347">
        <v>0</v>
      </c>
      <c r="G2896" s="151"/>
    </row>
    <row r="2897" spans="1:7" hidden="1">
      <c r="A2897" s="346" t="s">
        <v>7686</v>
      </c>
      <c r="B2897" s="151" t="s">
        <v>3488</v>
      </c>
      <c r="C2897" s="347">
        <v>0</v>
      </c>
      <c r="D2897" s="347">
        <v>0</v>
      </c>
      <c r="E2897" s="347">
        <v>0</v>
      </c>
      <c r="F2897" s="347">
        <v>0</v>
      </c>
      <c r="G2897" s="151"/>
    </row>
    <row r="2898" spans="1:7" hidden="1">
      <c r="A2898" s="346" t="s">
        <v>8079</v>
      </c>
      <c r="B2898" s="151" t="s">
        <v>777</v>
      </c>
      <c r="C2898" s="347">
        <v>0</v>
      </c>
      <c r="D2898" s="347">
        <v>0</v>
      </c>
      <c r="E2898" s="347">
        <v>0</v>
      </c>
      <c r="F2898" s="347">
        <v>0</v>
      </c>
      <c r="G2898" s="151"/>
    </row>
    <row r="2899" spans="1:7" hidden="1">
      <c r="A2899" s="346" t="s">
        <v>5598</v>
      </c>
      <c r="B2899" s="151" t="s">
        <v>3488</v>
      </c>
      <c r="C2899" s="347">
        <v>0</v>
      </c>
      <c r="D2899" s="347">
        <v>0</v>
      </c>
      <c r="E2899" s="347">
        <v>0</v>
      </c>
      <c r="F2899" s="347">
        <v>0</v>
      </c>
      <c r="G2899" s="151"/>
    </row>
    <row r="2900" spans="1:7" hidden="1">
      <c r="A2900" s="346" t="s">
        <v>9261</v>
      </c>
      <c r="B2900" s="151" t="s">
        <v>8303</v>
      </c>
      <c r="C2900" s="347">
        <v>0</v>
      </c>
      <c r="D2900" s="347">
        <v>0</v>
      </c>
      <c r="E2900" s="347">
        <v>0</v>
      </c>
      <c r="F2900" s="347">
        <v>0</v>
      </c>
      <c r="G2900" s="151"/>
    </row>
    <row r="2901" spans="1:7" hidden="1">
      <c r="A2901" s="346" t="s">
        <v>10694</v>
      </c>
      <c r="B2901" s="151" t="s">
        <v>3488</v>
      </c>
      <c r="C2901" s="347">
        <v>0</v>
      </c>
      <c r="D2901" s="347">
        <v>0</v>
      </c>
      <c r="E2901" s="347">
        <v>0</v>
      </c>
      <c r="F2901" s="347">
        <v>0</v>
      </c>
      <c r="G2901" s="151"/>
    </row>
    <row r="2902" spans="1:7" hidden="1">
      <c r="A2902" s="346" t="s">
        <v>9262</v>
      </c>
      <c r="B2902" s="151" t="s">
        <v>3202</v>
      </c>
      <c r="C2902" s="347">
        <v>0</v>
      </c>
      <c r="D2902" s="347">
        <v>0</v>
      </c>
      <c r="E2902" s="347">
        <v>0</v>
      </c>
      <c r="F2902" s="347">
        <v>0</v>
      </c>
      <c r="G2902" s="151"/>
    </row>
    <row r="2903" spans="1:7" hidden="1">
      <c r="A2903" s="346" t="s">
        <v>10695</v>
      </c>
      <c r="B2903" s="151" t="s">
        <v>3488</v>
      </c>
      <c r="C2903" s="347">
        <v>0</v>
      </c>
      <c r="D2903" s="347">
        <v>0</v>
      </c>
      <c r="E2903" s="347">
        <v>0</v>
      </c>
      <c r="F2903" s="347">
        <v>0</v>
      </c>
      <c r="G2903" s="151"/>
    </row>
    <row r="2904" spans="1:7" hidden="1">
      <c r="A2904" s="346" t="s">
        <v>9263</v>
      </c>
      <c r="B2904" s="151" t="s">
        <v>8303</v>
      </c>
      <c r="C2904" s="347">
        <v>0</v>
      </c>
      <c r="D2904" s="347">
        <v>0</v>
      </c>
      <c r="E2904" s="347">
        <v>0</v>
      </c>
      <c r="F2904" s="347">
        <v>0</v>
      </c>
      <c r="G2904" s="151"/>
    </row>
    <row r="2905" spans="1:7" hidden="1">
      <c r="A2905" s="346" t="s">
        <v>10696</v>
      </c>
      <c r="B2905" s="151" t="s">
        <v>3488</v>
      </c>
      <c r="C2905" s="347">
        <v>0</v>
      </c>
      <c r="D2905" s="347">
        <v>0</v>
      </c>
      <c r="E2905" s="347">
        <v>0</v>
      </c>
      <c r="F2905" s="347">
        <v>0</v>
      </c>
      <c r="G2905" s="151"/>
    </row>
    <row r="2906" spans="1:7" hidden="1">
      <c r="A2906" s="346" t="s">
        <v>9264</v>
      </c>
      <c r="B2906" s="151" t="s">
        <v>8307</v>
      </c>
      <c r="C2906" s="347">
        <v>0</v>
      </c>
      <c r="D2906" s="347">
        <v>0</v>
      </c>
      <c r="E2906" s="347">
        <v>0</v>
      </c>
      <c r="F2906" s="347">
        <v>0</v>
      </c>
      <c r="G2906" s="151"/>
    </row>
    <row r="2907" spans="1:7" hidden="1">
      <c r="A2907" s="346" t="s">
        <v>10697</v>
      </c>
      <c r="B2907" s="151" t="s">
        <v>3488</v>
      </c>
      <c r="C2907" s="347">
        <v>0</v>
      </c>
      <c r="D2907" s="347">
        <v>0</v>
      </c>
      <c r="E2907" s="347">
        <v>0</v>
      </c>
      <c r="F2907" s="347">
        <v>0</v>
      </c>
      <c r="G2907" s="151"/>
    </row>
    <row r="2908" spans="1:7" hidden="1">
      <c r="A2908" s="346" t="s">
        <v>2590</v>
      </c>
      <c r="B2908" s="151" t="s">
        <v>7687</v>
      </c>
      <c r="C2908" s="347">
        <v>0</v>
      </c>
      <c r="D2908" s="347">
        <v>0</v>
      </c>
      <c r="E2908" s="347">
        <v>0</v>
      </c>
      <c r="F2908" s="347">
        <v>0</v>
      </c>
      <c r="G2908" s="151"/>
    </row>
    <row r="2909" spans="1:7" hidden="1">
      <c r="A2909" s="346" t="s">
        <v>2730</v>
      </c>
      <c r="B2909" s="151" t="s">
        <v>7688</v>
      </c>
      <c r="C2909" s="347">
        <v>0</v>
      </c>
      <c r="D2909" s="347">
        <v>0</v>
      </c>
      <c r="E2909" s="347">
        <v>0</v>
      </c>
      <c r="F2909" s="347">
        <v>0</v>
      </c>
      <c r="G2909" s="151"/>
    </row>
    <row r="2910" spans="1:7" hidden="1">
      <c r="A2910" s="346" t="s">
        <v>7443</v>
      </c>
      <c r="B2910" s="151" t="s">
        <v>3489</v>
      </c>
      <c r="C2910" s="347">
        <v>0</v>
      </c>
      <c r="D2910" s="347">
        <v>0</v>
      </c>
      <c r="E2910" s="347">
        <v>0</v>
      </c>
      <c r="F2910" s="347">
        <v>0</v>
      </c>
      <c r="G2910" s="151"/>
    </row>
    <row r="2911" spans="1:7" hidden="1">
      <c r="A2911" s="346" t="s">
        <v>8080</v>
      </c>
      <c r="B2911" s="151" t="s">
        <v>777</v>
      </c>
      <c r="C2911" s="347">
        <v>0</v>
      </c>
      <c r="D2911" s="347">
        <v>0</v>
      </c>
      <c r="E2911" s="347">
        <v>0</v>
      </c>
      <c r="F2911" s="347">
        <v>0</v>
      </c>
      <c r="G2911" s="151"/>
    </row>
    <row r="2912" spans="1:7" hidden="1">
      <c r="A2912" s="346" t="s">
        <v>5606</v>
      </c>
      <c r="B2912" s="151" t="s">
        <v>3489</v>
      </c>
      <c r="C2912" s="347">
        <v>0</v>
      </c>
      <c r="D2912" s="347">
        <v>0</v>
      </c>
      <c r="E2912" s="347">
        <v>0</v>
      </c>
      <c r="F2912" s="347">
        <v>0</v>
      </c>
      <c r="G2912" s="151"/>
    </row>
    <row r="2913" spans="1:7" hidden="1">
      <c r="A2913" s="346" t="s">
        <v>9265</v>
      </c>
      <c r="B2913" s="151" t="s">
        <v>9266</v>
      </c>
      <c r="C2913" s="347">
        <v>0</v>
      </c>
      <c r="D2913" s="347">
        <v>0</v>
      </c>
      <c r="E2913" s="347">
        <v>0</v>
      </c>
      <c r="F2913" s="347">
        <v>0</v>
      </c>
      <c r="G2913" s="151"/>
    </row>
    <row r="2914" spans="1:7" hidden="1">
      <c r="A2914" s="346" t="s">
        <v>9267</v>
      </c>
      <c r="B2914" s="151" t="s">
        <v>8303</v>
      </c>
      <c r="C2914" s="347">
        <v>0</v>
      </c>
      <c r="D2914" s="347">
        <v>0</v>
      </c>
      <c r="E2914" s="347">
        <v>0</v>
      </c>
      <c r="F2914" s="347">
        <v>0</v>
      </c>
      <c r="G2914" s="151"/>
    </row>
    <row r="2915" spans="1:7" hidden="1">
      <c r="A2915" s="346" t="s">
        <v>10698</v>
      </c>
      <c r="B2915" s="151" t="s">
        <v>3489</v>
      </c>
      <c r="C2915" s="347">
        <v>0</v>
      </c>
      <c r="D2915" s="347">
        <v>0</v>
      </c>
      <c r="E2915" s="347">
        <v>0</v>
      </c>
      <c r="F2915" s="347">
        <v>0</v>
      </c>
      <c r="G2915" s="151"/>
    </row>
    <row r="2916" spans="1:7" hidden="1">
      <c r="A2916" s="346" t="s">
        <v>9268</v>
      </c>
      <c r="B2916" s="151" t="s">
        <v>9266</v>
      </c>
      <c r="C2916" s="347">
        <v>0</v>
      </c>
      <c r="D2916" s="347">
        <v>0</v>
      </c>
      <c r="E2916" s="347">
        <v>0</v>
      </c>
      <c r="F2916" s="347">
        <v>0</v>
      </c>
      <c r="G2916" s="151"/>
    </row>
    <row r="2917" spans="1:7" hidden="1">
      <c r="A2917" s="346" t="s">
        <v>9269</v>
      </c>
      <c r="B2917" s="151" t="s">
        <v>3202</v>
      </c>
      <c r="C2917" s="347">
        <v>0</v>
      </c>
      <c r="D2917" s="347">
        <v>0</v>
      </c>
      <c r="E2917" s="347">
        <v>0</v>
      </c>
      <c r="F2917" s="347">
        <v>0</v>
      </c>
      <c r="G2917" s="151"/>
    </row>
    <row r="2918" spans="1:7" hidden="1">
      <c r="A2918" s="346" t="s">
        <v>10699</v>
      </c>
      <c r="B2918" s="151" t="s">
        <v>3489</v>
      </c>
      <c r="C2918" s="347">
        <v>0</v>
      </c>
      <c r="D2918" s="347">
        <v>0</v>
      </c>
      <c r="E2918" s="347">
        <v>0</v>
      </c>
      <c r="F2918" s="347">
        <v>0</v>
      </c>
      <c r="G2918" s="151"/>
    </row>
    <row r="2919" spans="1:7" hidden="1">
      <c r="A2919" s="346" t="s">
        <v>9270</v>
      </c>
      <c r="B2919" s="151" t="s">
        <v>9266</v>
      </c>
      <c r="C2919" s="347">
        <v>0</v>
      </c>
      <c r="D2919" s="347">
        <v>0</v>
      </c>
      <c r="E2919" s="347">
        <v>0</v>
      </c>
      <c r="F2919" s="347">
        <v>0</v>
      </c>
      <c r="G2919" s="151"/>
    </row>
    <row r="2920" spans="1:7" hidden="1">
      <c r="A2920" s="346" t="s">
        <v>9271</v>
      </c>
      <c r="B2920" s="151" t="s">
        <v>8303</v>
      </c>
      <c r="C2920" s="347">
        <v>0</v>
      </c>
      <c r="D2920" s="347">
        <v>0</v>
      </c>
      <c r="E2920" s="347">
        <v>0</v>
      </c>
      <c r="F2920" s="347">
        <v>0</v>
      </c>
      <c r="G2920" s="151"/>
    </row>
    <row r="2921" spans="1:7" hidden="1">
      <c r="A2921" s="346" t="s">
        <v>10700</v>
      </c>
      <c r="B2921" s="151" t="s">
        <v>3489</v>
      </c>
      <c r="C2921" s="347">
        <v>0</v>
      </c>
      <c r="D2921" s="347">
        <v>0</v>
      </c>
      <c r="E2921" s="347">
        <v>0</v>
      </c>
      <c r="F2921" s="347">
        <v>0</v>
      </c>
      <c r="G2921" s="151"/>
    </row>
    <row r="2922" spans="1:7" hidden="1">
      <c r="A2922" s="346" t="s">
        <v>9272</v>
      </c>
      <c r="B2922" s="151" t="s">
        <v>9266</v>
      </c>
      <c r="C2922" s="347">
        <v>0</v>
      </c>
      <c r="D2922" s="347">
        <v>0</v>
      </c>
      <c r="E2922" s="347">
        <v>0</v>
      </c>
      <c r="F2922" s="347">
        <v>0</v>
      </c>
      <c r="G2922" s="151"/>
    </row>
    <row r="2923" spans="1:7" hidden="1">
      <c r="A2923" s="346" t="s">
        <v>9273</v>
      </c>
      <c r="B2923" s="151" t="s">
        <v>8307</v>
      </c>
      <c r="C2923" s="347">
        <v>0</v>
      </c>
      <c r="D2923" s="347">
        <v>0</v>
      </c>
      <c r="E2923" s="347">
        <v>0</v>
      </c>
      <c r="F2923" s="347">
        <v>0</v>
      </c>
      <c r="G2923" s="151"/>
    </row>
    <row r="2924" spans="1:7" hidden="1">
      <c r="A2924" s="346" t="s">
        <v>10701</v>
      </c>
      <c r="B2924" s="151" t="s">
        <v>3489</v>
      </c>
      <c r="C2924" s="347">
        <v>0</v>
      </c>
      <c r="D2924" s="347">
        <v>0</v>
      </c>
      <c r="E2924" s="347">
        <v>0</v>
      </c>
      <c r="F2924" s="347">
        <v>0</v>
      </c>
      <c r="G2924" s="151"/>
    </row>
    <row r="2925" spans="1:7" hidden="1">
      <c r="A2925" s="346" t="s">
        <v>9274</v>
      </c>
      <c r="B2925" s="151" t="s">
        <v>9266</v>
      </c>
      <c r="C2925" s="347">
        <v>0</v>
      </c>
      <c r="D2925" s="347">
        <v>0</v>
      </c>
      <c r="E2925" s="347">
        <v>0</v>
      </c>
      <c r="F2925" s="347">
        <v>0</v>
      </c>
      <c r="G2925" s="151"/>
    </row>
    <row r="2926" spans="1:7" hidden="1">
      <c r="A2926" s="346" t="s">
        <v>6734</v>
      </c>
      <c r="B2926" s="151" t="s">
        <v>3490</v>
      </c>
      <c r="C2926" s="347">
        <v>0</v>
      </c>
      <c r="D2926" s="347">
        <v>0</v>
      </c>
      <c r="E2926" s="347">
        <v>0</v>
      </c>
      <c r="F2926" s="347">
        <v>0</v>
      </c>
      <c r="G2926" s="151"/>
    </row>
    <row r="2927" spans="1:7" hidden="1">
      <c r="A2927" s="346" t="s">
        <v>8081</v>
      </c>
      <c r="B2927" s="151" t="s">
        <v>777</v>
      </c>
      <c r="C2927" s="347">
        <v>0</v>
      </c>
      <c r="D2927" s="347">
        <v>0</v>
      </c>
      <c r="E2927" s="347">
        <v>0</v>
      </c>
      <c r="F2927" s="347">
        <v>0</v>
      </c>
      <c r="G2927" s="151"/>
    </row>
    <row r="2928" spans="1:7" hidden="1">
      <c r="A2928" s="346" t="s">
        <v>5614</v>
      </c>
      <c r="B2928" s="151" t="s">
        <v>3490</v>
      </c>
      <c r="C2928" s="347">
        <v>0</v>
      </c>
      <c r="D2928" s="347">
        <v>0</v>
      </c>
      <c r="E2928" s="347">
        <v>0</v>
      </c>
      <c r="F2928" s="347">
        <v>0</v>
      </c>
      <c r="G2928" s="151"/>
    </row>
    <row r="2929" spans="1:7" hidden="1">
      <c r="A2929" s="346" t="s">
        <v>9275</v>
      </c>
      <c r="B2929" s="151" t="s">
        <v>9276</v>
      </c>
      <c r="C2929" s="347">
        <v>0</v>
      </c>
      <c r="D2929" s="347">
        <v>0</v>
      </c>
      <c r="E2929" s="347">
        <v>0</v>
      </c>
      <c r="F2929" s="347">
        <v>0</v>
      </c>
      <c r="G2929" s="151"/>
    </row>
    <row r="2930" spans="1:7" hidden="1">
      <c r="A2930" s="346" t="s">
        <v>9277</v>
      </c>
      <c r="B2930" s="151" t="s">
        <v>9278</v>
      </c>
      <c r="C2930" s="347">
        <v>0</v>
      </c>
      <c r="D2930" s="347">
        <v>0</v>
      </c>
      <c r="E2930" s="347">
        <v>0</v>
      </c>
      <c r="F2930" s="347">
        <v>0</v>
      </c>
      <c r="G2930" s="151"/>
    </row>
    <row r="2931" spans="1:7" hidden="1">
      <c r="A2931" s="346" t="s">
        <v>6735</v>
      </c>
      <c r="B2931" s="151" t="s">
        <v>8303</v>
      </c>
      <c r="C2931" s="347">
        <v>0</v>
      </c>
      <c r="D2931" s="347">
        <v>0</v>
      </c>
      <c r="E2931" s="347">
        <v>0</v>
      </c>
      <c r="F2931" s="347">
        <v>0</v>
      </c>
      <c r="G2931" s="151"/>
    </row>
    <row r="2932" spans="1:7" hidden="1">
      <c r="A2932" s="346" t="s">
        <v>10702</v>
      </c>
      <c r="B2932" s="151" t="s">
        <v>3490</v>
      </c>
      <c r="C2932" s="347">
        <v>0</v>
      </c>
      <c r="D2932" s="347">
        <v>0</v>
      </c>
      <c r="E2932" s="347">
        <v>0</v>
      </c>
      <c r="F2932" s="347">
        <v>0</v>
      </c>
      <c r="G2932" s="151"/>
    </row>
    <row r="2933" spans="1:7" hidden="1">
      <c r="A2933" s="346" t="s">
        <v>9279</v>
      </c>
      <c r="B2933" s="151" t="s">
        <v>9276</v>
      </c>
      <c r="C2933" s="347">
        <v>0</v>
      </c>
      <c r="D2933" s="347">
        <v>0</v>
      </c>
      <c r="E2933" s="347">
        <v>0</v>
      </c>
      <c r="F2933" s="347">
        <v>0</v>
      </c>
      <c r="G2933" s="151"/>
    </row>
    <row r="2934" spans="1:7" hidden="1">
      <c r="A2934" s="346" t="s">
        <v>9280</v>
      </c>
      <c r="B2934" s="151" t="s">
        <v>9278</v>
      </c>
      <c r="C2934" s="347">
        <v>0</v>
      </c>
      <c r="D2934" s="347">
        <v>0</v>
      </c>
      <c r="E2934" s="347">
        <v>0</v>
      </c>
      <c r="F2934" s="347">
        <v>0</v>
      </c>
      <c r="G2934" s="151"/>
    </row>
    <row r="2935" spans="1:7" hidden="1">
      <c r="A2935" s="346" t="s">
        <v>9281</v>
      </c>
      <c r="B2935" s="151" t="s">
        <v>3202</v>
      </c>
      <c r="C2935" s="347">
        <v>0</v>
      </c>
      <c r="D2935" s="347">
        <v>0</v>
      </c>
      <c r="E2935" s="347">
        <v>0</v>
      </c>
      <c r="F2935" s="347">
        <v>0</v>
      </c>
      <c r="G2935" s="151"/>
    </row>
    <row r="2936" spans="1:7" hidden="1">
      <c r="A2936" s="346" t="s">
        <v>10703</v>
      </c>
      <c r="B2936" s="151" t="s">
        <v>3490</v>
      </c>
      <c r="C2936" s="347">
        <v>0</v>
      </c>
      <c r="D2936" s="347">
        <v>0</v>
      </c>
      <c r="E2936" s="347">
        <v>0</v>
      </c>
      <c r="F2936" s="347">
        <v>0</v>
      </c>
      <c r="G2936" s="151"/>
    </row>
    <row r="2937" spans="1:7" hidden="1">
      <c r="A2937" s="346" t="s">
        <v>9282</v>
      </c>
      <c r="B2937" s="151" t="s">
        <v>9276</v>
      </c>
      <c r="C2937" s="347">
        <v>0</v>
      </c>
      <c r="D2937" s="347">
        <v>0</v>
      </c>
      <c r="E2937" s="347">
        <v>0</v>
      </c>
      <c r="F2937" s="347">
        <v>0</v>
      </c>
      <c r="G2937" s="151"/>
    </row>
    <row r="2938" spans="1:7" hidden="1">
      <c r="A2938" s="346" t="s">
        <v>9283</v>
      </c>
      <c r="B2938" s="151" t="s">
        <v>9278</v>
      </c>
      <c r="C2938" s="347">
        <v>0</v>
      </c>
      <c r="D2938" s="347">
        <v>0</v>
      </c>
      <c r="E2938" s="347">
        <v>0</v>
      </c>
      <c r="F2938" s="347">
        <v>0</v>
      </c>
      <c r="G2938" s="151"/>
    </row>
    <row r="2939" spans="1:7" hidden="1">
      <c r="A2939" s="346" t="s">
        <v>9284</v>
      </c>
      <c r="B2939" s="151" t="s">
        <v>8303</v>
      </c>
      <c r="C2939" s="347">
        <v>0</v>
      </c>
      <c r="D2939" s="347">
        <v>0</v>
      </c>
      <c r="E2939" s="347">
        <v>0</v>
      </c>
      <c r="F2939" s="347">
        <v>0</v>
      </c>
      <c r="G2939" s="151"/>
    </row>
    <row r="2940" spans="1:7" hidden="1">
      <c r="A2940" s="356" t="s">
        <v>8297</v>
      </c>
      <c r="B2940" s="153" t="s">
        <v>3490</v>
      </c>
      <c r="C2940" s="357">
        <v>0</v>
      </c>
      <c r="D2940" s="357">
        <v>0</v>
      </c>
      <c r="E2940" s="357">
        <v>0</v>
      </c>
      <c r="F2940" s="357">
        <v>0</v>
      </c>
      <c r="G2940" s="151"/>
    </row>
    <row r="2941" spans="1:7" hidden="1">
      <c r="A2941" s="346" t="s">
        <v>9285</v>
      </c>
      <c r="B2941" s="151" t="s">
        <v>9276</v>
      </c>
      <c r="C2941" s="347">
        <v>0</v>
      </c>
      <c r="D2941" s="347">
        <v>0</v>
      </c>
      <c r="E2941" s="347">
        <v>0</v>
      </c>
      <c r="F2941" s="347">
        <v>0</v>
      </c>
      <c r="G2941" s="151"/>
    </row>
    <row r="2942" spans="1:7" hidden="1">
      <c r="A2942" s="346" t="s">
        <v>9286</v>
      </c>
      <c r="B2942" s="151" t="s">
        <v>9278</v>
      </c>
      <c r="C2942" s="347">
        <v>0</v>
      </c>
      <c r="D2942" s="347">
        <v>0</v>
      </c>
      <c r="E2942" s="347">
        <v>0</v>
      </c>
      <c r="F2942" s="347">
        <v>0</v>
      </c>
      <c r="G2942" s="151"/>
    </row>
    <row r="2943" spans="1:7" hidden="1">
      <c r="A2943" s="346" t="s">
        <v>9287</v>
      </c>
      <c r="B2943" s="151" t="s">
        <v>8307</v>
      </c>
      <c r="C2943" s="347">
        <v>0</v>
      </c>
      <c r="D2943" s="347">
        <v>0</v>
      </c>
      <c r="E2943" s="347">
        <v>0</v>
      </c>
      <c r="F2943" s="347">
        <v>0</v>
      </c>
      <c r="G2943" s="151"/>
    </row>
    <row r="2944" spans="1:7" hidden="1">
      <c r="A2944" s="346" t="s">
        <v>10704</v>
      </c>
      <c r="B2944" s="151" t="s">
        <v>3490</v>
      </c>
      <c r="C2944" s="347">
        <v>0</v>
      </c>
      <c r="D2944" s="347">
        <v>0</v>
      </c>
      <c r="E2944" s="347">
        <v>0</v>
      </c>
      <c r="F2944" s="347">
        <v>0</v>
      </c>
      <c r="G2944" s="151"/>
    </row>
    <row r="2945" spans="1:7" hidden="1">
      <c r="A2945" s="346" t="s">
        <v>9288</v>
      </c>
      <c r="B2945" s="151" t="s">
        <v>9276</v>
      </c>
      <c r="C2945" s="347">
        <v>0</v>
      </c>
      <c r="D2945" s="347">
        <v>0</v>
      </c>
      <c r="E2945" s="347">
        <v>0</v>
      </c>
      <c r="F2945" s="347">
        <v>0</v>
      </c>
      <c r="G2945" s="151"/>
    </row>
    <row r="2946" spans="1:7" hidden="1">
      <c r="A2946" s="346" t="s">
        <v>9289</v>
      </c>
      <c r="B2946" s="151" t="s">
        <v>9278</v>
      </c>
      <c r="C2946" s="347">
        <v>0</v>
      </c>
      <c r="D2946" s="347">
        <v>0</v>
      </c>
      <c r="E2946" s="347">
        <v>0</v>
      </c>
      <c r="F2946" s="347">
        <v>0</v>
      </c>
      <c r="G2946" s="151"/>
    </row>
    <row r="2947" spans="1:7" ht="45" hidden="1">
      <c r="A2947" s="346" t="s">
        <v>6736</v>
      </c>
      <c r="B2947" s="151" t="s">
        <v>9290</v>
      </c>
      <c r="C2947" s="347">
        <v>0</v>
      </c>
      <c r="D2947" s="347">
        <v>0</v>
      </c>
      <c r="E2947" s="347">
        <v>0</v>
      </c>
      <c r="F2947" s="347">
        <v>0</v>
      </c>
      <c r="G2947" s="151"/>
    </row>
    <row r="2948" spans="1:7" hidden="1">
      <c r="A2948" s="346" t="s">
        <v>8082</v>
      </c>
      <c r="B2948" s="151" t="s">
        <v>777</v>
      </c>
      <c r="C2948" s="347">
        <v>0</v>
      </c>
      <c r="D2948" s="347">
        <v>0</v>
      </c>
      <c r="E2948" s="347">
        <v>0</v>
      </c>
      <c r="F2948" s="347">
        <v>0</v>
      </c>
      <c r="G2948" s="151"/>
    </row>
    <row r="2949" spans="1:7" ht="45" hidden="1">
      <c r="A2949" s="346" t="s">
        <v>5621</v>
      </c>
      <c r="B2949" s="151" t="s">
        <v>9290</v>
      </c>
      <c r="C2949" s="347">
        <v>0</v>
      </c>
      <c r="D2949" s="347">
        <v>0</v>
      </c>
      <c r="E2949" s="347">
        <v>0</v>
      </c>
      <c r="F2949" s="347">
        <v>0</v>
      </c>
      <c r="G2949" s="151"/>
    </row>
    <row r="2950" spans="1:7" hidden="1">
      <c r="A2950" s="346" t="s">
        <v>9291</v>
      </c>
      <c r="B2950" s="151" t="s">
        <v>2506</v>
      </c>
      <c r="C2950" s="347">
        <v>0</v>
      </c>
      <c r="D2950" s="347">
        <v>0</v>
      </c>
      <c r="E2950" s="347">
        <v>0</v>
      </c>
      <c r="F2950" s="347">
        <v>0</v>
      </c>
      <c r="G2950" s="151"/>
    </row>
    <row r="2951" spans="1:7" hidden="1">
      <c r="A2951" s="346" t="s">
        <v>9292</v>
      </c>
      <c r="B2951" s="151" t="s">
        <v>2694</v>
      </c>
      <c r="C2951" s="347">
        <v>0</v>
      </c>
      <c r="D2951" s="347">
        <v>0</v>
      </c>
      <c r="E2951" s="347">
        <v>0</v>
      </c>
      <c r="F2951" s="347">
        <v>0</v>
      </c>
      <c r="G2951" s="151"/>
    </row>
    <row r="2952" spans="1:7" hidden="1">
      <c r="A2952" s="346" t="s">
        <v>6737</v>
      </c>
      <c r="B2952" s="151" t="s">
        <v>8303</v>
      </c>
      <c r="C2952" s="347">
        <v>0</v>
      </c>
      <c r="D2952" s="347">
        <v>0</v>
      </c>
      <c r="E2952" s="347">
        <v>0</v>
      </c>
      <c r="F2952" s="347">
        <v>0</v>
      </c>
      <c r="G2952" s="151"/>
    </row>
    <row r="2953" spans="1:7" ht="45" hidden="1">
      <c r="A2953" s="346" t="s">
        <v>8083</v>
      </c>
      <c r="B2953" s="151" t="s">
        <v>9290</v>
      </c>
      <c r="C2953" s="347">
        <v>0</v>
      </c>
      <c r="D2953" s="347">
        <v>0</v>
      </c>
      <c r="E2953" s="347">
        <v>0</v>
      </c>
      <c r="F2953" s="347">
        <v>0</v>
      </c>
      <c r="G2953" s="151"/>
    </row>
    <row r="2954" spans="1:7" hidden="1">
      <c r="A2954" s="346" t="s">
        <v>9293</v>
      </c>
      <c r="B2954" s="151" t="s">
        <v>2506</v>
      </c>
      <c r="C2954" s="347">
        <v>0</v>
      </c>
      <c r="D2954" s="347">
        <v>0</v>
      </c>
      <c r="E2954" s="347">
        <v>0</v>
      </c>
      <c r="F2954" s="347">
        <v>0</v>
      </c>
      <c r="G2954" s="151"/>
    </row>
    <row r="2955" spans="1:7" hidden="1">
      <c r="A2955" s="346" t="s">
        <v>9294</v>
      </c>
      <c r="B2955" s="151" t="s">
        <v>2694</v>
      </c>
      <c r="C2955" s="347">
        <v>0</v>
      </c>
      <c r="D2955" s="347">
        <v>0</v>
      </c>
      <c r="E2955" s="347">
        <v>0</v>
      </c>
      <c r="F2955" s="347">
        <v>0</v>
      </c>
      <c r="G2955" s="151"/>
    </row>
    <row r="2956" spans="1:7" hidden="1">
      <c r="A2956" s="346" t="s">
        <v>9295</v>
      </c>
      <c r="B2956" s="151" t="s">
        <v>3202</v>
      </c>
      <c r="C2956" s="347">
        <v>0</v>
      </c>
      <c r="D2956" s="347">
        <v>0</v>
      </c>
      <c r="E2956" s="347">
        <v>0</v>
      </c>
      <c r="F2956" s="347">
        <v>0</v>
      </c>
      <c r="G2956" s="151"/>
    </row>
    <row r="2957" spans="1:7" ht="45" hidden="1">
      <c r="A2957" s="346" t="s">
        <v>10705</v>
      </c>
      <c r="B2957" s="151" t="s">
        <v>9290</v>
      </c>
      <c r="C2957" s="347">
        <v>0</v>
      </c>
      <c r="D2957" s="347">
        <v>0</v>
      </c>
      <c r="E2957" s="347">
        <v>0</v>
      </c>
      <c r="F2957" s="347">
        <v>0</v>
      </c>
      <c r="G2957" s="151"/>
    </row>
    <row r="2958" spans="1:7" hidden="1">
      <c r="A2958" s="346" t="s">
        <v>9296</v>
      </c>
      <c r="B2958" s="151" t="s">
        <v>2506</v>
      </c>
      <c r="C2958" s="347">
        <v>0</v>
      </c>
      <c r="D2958" s="347">
        <v>0</v>
      </c>
      <c r="E2958" s="347">
        <v>0</v>
      </c>
      <c r="F2958" s="347">
        <v>0</v>
      </c>
      <c r="G2958" s="151"/>
    </row>
    <row r="2959" spans="1:7" hidden="1">
      <c r="A2959" s="346" t="s">
        <v>9297</v>
      </c>
      <c r="B2959" s="151" t="s">
        <v>2694</v>
      </c>
      <c r="C2959" s="347">
        <v>0</v>
      </c>
      <c r="D2959" s="347">
        <v>0</v>
      </c>
      <c r="E2959" s="347">
        <v>0</v>
      </c>
      <c r="F2959" s="347">
        <v>0</v>
      </c>
      <c r="G2959" s="151"/>
    </row>
    <row r="2960" spans="1:7" hidden="1">
      <c r="A2960" s="346" t="s">
        <v>9298</v>
      </c>
      <c r="B2960" s="151" t="s">
        <v>8303</v>
      </c>
      <c r="C2960" s="347">
        <v>0</v>
      </c>
      <c r="D2960" s="347">
        <v>0</v>
      </c>
      <c r="E2960" s="347">
        <v>0</v>
      </c>
      <c r="F2960" s="347">
        <v>0</v>
      </c>
      <c r="G2960" s="151"/>
    </row>
    <row r="2961" spans="1:7" ht="45" hidden="1">
      <c r="A2961" s="356" t="s">
        <v>8296</v>
      </c>
      <c r="B2961" s="153" t="s">
        <v>9290</v>
      </c>
      <c r="C2961" s="357">
        <v>0</v>
      </c>
      <c r="D2961" s="357">
        <v>0</v>
      </c>
      <c r="E2961" s="357">
        <v>0</v>
      </c>
      <c r="F2961" s="357">
        <v>0</v>
      </c>
      <c r="G2961" s="151"/>
    </row>
    <row r="2962" spans="1:7" hidden="1">
      <c r="A2962" s="346" t="s">
        <v>9299</v>
      </c>
      <c r="B2962" s="151" t="s">
        <v>2506</v>
      </c>
      <c r="C2962" s="347">
        <v>0</v>
      </c>
      <c r="D2962" s="347">
        <v>0</v>
      </c>
      <c r="E2962" s="347">
        <v>0</v>
      </c>
      <c r="F2962" s="347">
        <v>0</v>
      </c>
      <c r="G2962" s="151"/>
    </row>
    <row r="2963" spans="1:7" hidden="1">
      <c r="A2963" s="346" t="s">
        <v>9300</v>
      </c>
      <c r="B2963" s="151" t="s">
        <v>2694</v>
      </c>
      <c r="C2963" s="347">
        <v>0</v>
      </c>
      <c r="D2963" s="347">
        <v>0</v>
      </c>
      <c r="E2963" s="347">
        <v>0</v>
      </c>
      <c r="F2963" s="347">
        <v>0</v>
      </c>
      <c r="G2963" s="151"/>
    </row>
    <row r="2964" spans="1:7" hidden="1">
      <c r="A2964" s="346" t="s">
        <v>9301</v>
      </c>
      <c r="B2964" s="151" t="s">
        <v>8307</v>
      </c>
      <c r="C2964" s="347">
        <v>0</v>
      </c>
      <c r="D2964" s="347">
        <v>0</v>
      </c>
      <c r="E2964" s="347">
        <v>0</v>
      </c>
      <c r="F2964" s="347">
        <v>0</v>
      </c>
      <c r="G2964" s="151"/>
    </row>
    <row r="2965" spans="1:7" ht="45" hidden="1">
      <c r="A2965" s="346" t="s">
        <v>10706</v>
      </c>
      <c r="B2965" s="151" t="s">
        <v>9290</v>
      </c>
      <c r="C2965" s="347">
        <v>0</v>
      </c>
      <c r="D2965" s="347">
        <v>0</v>
      </c>
      <c r="E2965" s="347">
        <v>0</v>
      </c>
      <c r="F2965" s="347">
        <v>0</v>
      </c>
      <c r="G2965" s="151"/>
    </row>
    <row r="2966" spans="1:7" hidden="1">
      <c r="A2966" s="346" t="s">
        <v>9302</v>
      </c>
      <c r="B2966" s="151" t="s">
        <v>2506</v>
      </c>
      <c r="C2966" s="347">
        <v>0</v>
      </c>
      <c r="D2966" s="347">
        <v>0</v>
      </c>
      <c r="E2966" s="347">
        <v>0</v>
      </c>
      <c r="F2966" s="347">
        <v>0</v>
      </c>
      <c r="G2966" s="151"/>
    </row>
    <row r="2967" spans="1:7" hidden="1">
      <c r="A2967" s="346" t="s">
        <v>9303</v>
      </c>
      <c r="B2967" s="151" t="s">
        <v>2694</v>
      </c>
      <c r="C2967" s="347">
        <v>0</v>
      </c>
      <c r="D2967" s="347">
        <v>0</v>
      </c>
      <c r="E2967" s="347">
        <v>0</v>
      </c>
      <c r="F2967" s="347">
        <v>0</v>
      </c>
      <c r="G2967" s="151"/>
    </row>
    <row r="2968" spans="1:7" ht="30" hidden="1">
      <c r="A2968" s="346" t="s">
        <v>6738</v>
      </c>
      <c r="B2968" s="151" t="s">
        <v>3492</v>
      </c>
      <c r="C2968" s="347">
        <v>0</v>
      </c>
      <c r="D2968" s="347">
        <v>0</v>
      </c>
      <c r="E2968" s="347">
        <v>0</v>
      </c>
      <c r="F2968" s="347">
        <v>0</v>
      </c>
      <c r="G2968" s="151"/>
    </row>
    <row r="2969" spans="1:7" hidden="1">
      <c r="A2969" s="346" t="s">
        <v>8084</v>
      </c>
      <c r="B2969" s="151" t="s">
        <v>777</v>
      </c>
      <c r="C2969" s="347">
        <v>0</v>
      </c>
      <c r="D2969" s="347">
        <v>0</v>
      </c>
      <c r="E2969" s="347">
        <v>0</v>
      </c>
      <c r="F2969" s="347">
        <v>0</v>
      </c>
      <c r="G2969" s="151"/>
    </row>
    <row r="2970" spans="1:7" ht="30" hidden="1">
      <c r="A2970" s="346" t="s">
        <v>5628</v>
      </c>
      <c r="B2970" s="151" t="s">
        <v>3492</v>
      </c>
      <c r="C2970" s="347">
        <v>0</v>
      </c>
      <c r="D2970" s="347">
        <v>0</v>
      </c>
      <c r="E2970" s="347">
        <v>0</v>
      </c>
      <c r="F2970" s="347">
        <v>0</v>
      </c>
      <c r="G2970" s="151"/>
    </row>
    <row r="2971" spans="1:7" hidden="1">
      <c r="A2971" s="346" t="s">
        <v>9304</v>
      </c>
      <c r="B2971" s="151" t="s">
        <v>196</v>
      </c>
      <c r="C2971" s="347">
        <v>0</v>
      </c>
      <c r="D2971" s="347">
        <v>0</v>
      </c>
      <c r="E2971" s="347">
        <v>0</v>
      </c>
      <c r="F2971" s="347">
        <v>0</v>
      </c>
      <c r="G2971" s="151"/>
    </row>
    <row r="2972" spans="1:7" hidden="1">
      <c r="A2972" s="346" t="s">
        <v>9305</v>
      </c>
      <c r="B2972" s="151" t="s">
        <v>8085</v>
      </c>
      <c r="C2972" s="347">
        <v>0</v>
      </c>
      <c r="D2972" s="347">
        <v>0</v>
      </c>
      <c r="E2972" s="347">
        <v>0</v>
      </c>
      <c r="F2972" s="347">
        <v>0</v>
      </c>
      <c r="G2972" s="151"/>
    </row>
    <row r="2973" spans="1:7" hidden="1">
      <c r="A2973" s="346" t="s">
        <v>9306</v>
      </c>
      <c r="B2973" s="151" t="s">
        <v>8087</v>
      </c>
      <c r="C2973" s="347">
        <v>0</v>
      </c>
      <c r="D2973" s="347">
        <v>0</v>
      </c>
      <c r="E2973" s="347">
        <v>0</v>
      </c>
      <c r="F2973" s="347">
        <v>0</v>
      </c>
      <c r="G2973" s="151"/>
    </row>
    <row r="2974" spans="1:7" hidden="1">
      <c r="A2974" s="346" t="s">
        <v>6739</v>
      </c>
      <c r="B2974" s="151" t="s">
        <v>8303</v>
      </c>
      <c r="C2974" s="347">
        <v>0</v>
      </c>
      <c r="D2974" s="347">
        <v>0</v>
      </c>
      <c r="E2974" s="347">
        <v>0</v>
      </c>
      <c r="F2974" s="347">
        <v>0</v>
      </c>
      <c r="G2974" s="151"/>
    </row>
    <row r="2975" spans="1:7" ht="30" hidden="1">
      <c r="A2975" s="346" t="s">
        <v>6740</v>
      </c>
      <c r="B2975" s="151" t="s">
        <v>3492</v>
      </c>
      <c r="C2975" s="347">
        <v>0</v>
      </c>
      <c r="D2975" s="347">
        <v>0</v>
      </c>
      <c r="E2975" s="347">
        <v>0</v>
      </c>
      <c r="F2975" s="347">
        <v>0</v>
      </c>
      <c r="G2975" s="151"/>
    </row>
    <row r="2976" spans="1:7" hidden="1">
      <c r="A2976" s="346" t="s">
        <v>9307</v>
      </c>
      <c r="B2976" s="151" t="s">
        <v>196</v>
      </c>
      <c r="C2976" s="347">
        <v>0</v>
      </c>
      <c r="D2976" s="347">
        <v>0</v>
      </c>
      <c r="E2976" s="347">
        <v>0</v>
      </c>
      <c r="F2976" s="347">
        <v>0</v>
      </c>
      <c r="G2976" s="151"/>
    </row>
    <row r="2977" spans="1:7" hidden="1">
      <c r="A2977" s="346" t="s">
        <v>9308</v>
      </c>
      <c r="B2977" s="151" t="s">
        <v>8085</v>
      </c>
      <c r="C2977" s="347">
        <v>0</v>
      </c>
      <c r="D2977" s="347">
        <v>0</v>
      </c>
      <c r="E2977" s="347">
        <v>0</v>
      </c>
      <c r="F2977" s="347">
        <v>0</v>
      </c>
      <c r="G2977" s="151"/>
    </row>
    <row r="2978" spans="1:7" hidden="1">
      <c r="A2978" s="346" t="s">
        <v>9309</v>
      </c>
      <c r="B2978" s="151" t="s">
        <v>8087</v>
      </c>
      <c r="C2978" s="347">
        <v>0</v>
      </c>
      <c r="D2978" s="347">
        <v>0</v>
      </c>
      <c r="E2978" s="347">
        <v>0</v>
      </c>
      <c r="F2978" s="347">
        <v>0</v>
      </c>
      <c r="G2978" s="151"/>
    </row>
    <row r="2979" spans="1:7" hidden="1">
      <c r="A2979" s="346" t="s">
        <v>8086</v>
      </c>
      <c r="B2979" s="151" t="s">
        <v>3202</v>
      </c>
      <c r="C2979" s="347">
        <v>0</v>
      </c>
      <c r="D2979" s="347">
        <v>0</v>
      </c>
      <c r="E2979" s="347">
        <v>0</v>
      </c>
      <c r="F2979" s="347">
        <v>0</v>
      </c>
      <c r="G2979" s="151"/>
    </row>
    <row r="2980" spans="1:7" ht="30" hidden="1">
      <c r="A2980" s="346" t="s">
        <v>8088</v>
      </c>
      <c r="B2980" s="151" t="s">
        <v>3492</v>
      </c>
      <c r="C2980" s="347">
        <v>0</v>
      </c>
      <c r="D2980" s="347">
        <v>0</v>
      </c>
      <c r="E2980" s="347">
        <v>0</v>
      </c>
      <c r="F2980" s="347">
        <v>0</v>
      </c>
      <c r="G2980" s="151"/>
    </row>
    <row r="2981" spans="1:7" hidden="1">
      <c r="A2981" s="346" t="s">
        <v>9310</v>
      </c>
      <c r="B2981" s="151" t="s">
        <v>196</v>
      </c>
      <c r="C2981" s="347">
        <v>0</v>
      </c>
      <c r="D2981" s="347">
        <v>0</v>
      </c>
      <c r="E2981" s="347">
        <v>0</v>
      </c>
      <c r="F2981" s="347">
        <v>0</v>
      </c>
      <c r="G2981" s="151"/>
    </row>
    <row r="2982" spans="1:7" hidden="1">
      <c r="A2982" s="346" t="s">
        <v>9311</v>
      </c>
      <c r="B2982" s="151" t="s">
        <v>8085</v>
      </c>
      <c r="C2982" s="347">
        <v>0</v>
      </c>
      <c r="D2982" s="347">
        <v>0</v>
      </c>
      <c r="E2982" s="347">
        <v>0</v>
      </c>
      <c r="F2982" s="347">
        <v>0</v>
      </c>
      <c r="G2982" s="151"/>
    </row>
    <row r="2983" spans="1:7" hidden="1">
      <c r="A2983" s="346" t="s">
        <v>9312</v>
      </c>
      <c r="B2983" s="151" t="s">
        <v>8087</v>
      </c>
      <c r="C2983" s="347">
        <v>0</v>
      </c>
      <c r="D2983" s="347">
        <v>0</v>
      </c>
      <c r="E2983" s="347">
        <v>0</v>
      </c>
      <c r="F2983" s="347">
        <v>0</v>
      </c>
      <c r="G2983" s="151"/>
    </row>
    <row r="2984" spans="1:7" hidden="1">
      <c r="A2984" s="346" t="s">
        <v>9313</v>
      </c>
      <c r="B2984" s="151" t="s">
        <v>8303</v>
      </c>
      <c r="C2984" s="347">
        <v>0</v>
      </c>
      <c r="D2984" s="347">
        <v>0</v>
      </c>
      <c r="E2984" s="347">
        <v>0</v>
      </c>
      <c r="F2984" s="347">
        <v>0</v>
      </c>
      <c r="G2984" s="151"/>
    </row>
    <row r="2985" spans="1:7" ht="30" hidden="1">
      <c r="A2985" s="356" t="s">
        <v>8298</v>
      </c>
      <c r="B2985" s="153" t="s">
        <v>3492</v>
      </c>
      <c r="C2985" s="357">
        <v>0</v>
      </c>
      <c r="D2985" s="357">
        <v>0</v>
      </c>
      <c r="E2985" s="357">
        <v>0</v>
      </c>
      <c r="F2985" s="357">
        <v>0</v>
      </c>
      <c r="G2985" s="151"/>
    </row>
    <row r="2986" spans="1:7" hidden="1">
      <c r="A2986" s="346" t="s">
        <v>9314</v>
      </c>
      <c r="B2986" s="151" t="s">
        <v>196</v>
      </c>
      <c r="C2986" s="347">
        <v>0</v>
      </c>
      <c r="D2986" s="347">
        <v>0</v>
      </c>
      <c r="E2986" s="347">
        <v>0</v>
      </c>
      <c r="F2986" s="347">
        <v>0</v>
      </c>
      <c r="G2986" s="151"/>
    </row>
    <row r="2987" spans="1:7" hidden="1">
      <c r="A2987" s="346" t="s">
        <v>9315</v>
      </c>
      <c r="B2987" s="151" t="s">
        <v>8085</v>
      </c>
      <c r="C2987" s="347">
        <v>0</v>
      </c>
      <c r="D2987" s="347">
        <v>0</v>
      </c>
      <c r="E2987" s="347">
        <v>0</v>
      </c>
      <c r="F2987" s="347">
        <v>0</v>
      </c>
      <c r="G2987" s="151"/>
    </row>
    <row r="2988" spans="1:7" hidden="1">
      <c r="A2988" s="346" t="s">
        <v>9316</v>
      </c>
      <c r="B2988" s="151" t="s">
        <v>8087</v>
      </c>
      <c r="C2988" s="347">
        <v>0</v>
      </c>
      <c r="D2988" s="347">
        <v>0</v>
      </c>
      <c r="E2988" s="347">
        <v>0</v>
      </c>
      <c r="F2988" s="347">
        <v>0</v>
      </c>
      <c r="G2988" s="151"/>
    </row>
    <row r="2989" spans="1:7" hidden="1">
      <c r="A2989" s="346" t="s">
        <v>9317</v>
      </c>
      <c r="B2989" s="151" t="s">
        <v>8307</v>
      </c>
      <c r="C2989" s="347">
        <v>0</v>
      </c>
      <c r="D2989" s="347">
        <v>0</v>
      </c>
      <c r="E2989" s="347">
        <v>0</v>
      </c>
      <c r="F2989" s="347">
        <v>0</v>
      </c>
      <c r="G2989" s="151"/>
    </row>
    <row r="2990" spans="1:7" ht="30" hidden="1">
      <c r="A2990" s="346" t="s">
        <v>10707</v>
      </c>
      <c r="B2990" s="151" t="s">
        <v>3492</v>
      </c>
      <c r="C2990" s="347">
        <v>0</v>
      </c>
      <c r="D2990" s="347">
        <v>0</v>
      </c>
      <c r="E2990" s="347">
        <v>0</v>
      </c>
      <c r="F2990" s="347">
        <v>0</v>
      </c>
      <c r="G2990" s="151"/>
    </row>
    <row r="2991" spans="1:7" hidden="1">
      <c r="A2991" s="346" t="s">
        <v>9318</v>
      </c>
      <c r="B2991" s="151" t="s">
        <v>196</v>
      </c>
      <c r="C2991" s="347">
        <v>0</v>
      </c>
      <c r="D2991" s="347">
        <v>0</v>
      </c>
      <c r="E2991" s="347">
        <v>0</v>
      </c>
      <c r="F2991" s="347">
        <v>0</v>
      </c>
      <c r="G2991" s="151"/>
    </row>
    <row r="2992" spans="1:7" hidden="1">
      <c r="A2992" s="346" t="s">
        <v>9319</v>
      </c>
      <c r="B2992" s="151" t="s">
        <v>8085</v>
      </c>
      <c r="C2992" s="347">
        <v>0</v>
      </c>
      <c r="D2992" s="347">
        <v>0</v>
      </c>
      <c r="E2992" s="347">
        <v>0</v>
      </c>
      <c r="F2992" s="347">
        <v>0</v>
      </c>
      <c r="G2992" s="151"/>
    </row>
    <row r="2993" spans="1:7" hidden="1">
      <c r="A2993" s="346" t="s">
        <v>9320</v>
      </c>
      <c r="B2993" s="151" t="s">
        <v>8087</v>
      </c>
      <c r="C2993" s="347">
        <v>0</v>
      </c>
      <c r="D2993" s="347">
        <v>0</v>
      </c>
      <c r="E2993" s="347">
        <v>0</v>
      </c>
      <c r="F2993" s="347">
        <v>0</v>
      </c>
      <c r="G2993" s="151"/>
    </row>
    <row r="2994" spans="1:7" hidden="1">
      <c r="A2994" s="346" t="s">
        <v>6927</v>
      </c>
      <c r="B2994" s="151" t="s">
        <v>3493</v>
      </c>
      <c r="C2994" s="347">
        <v>0</v>
      </c>
      <c r="D2994" s="347">
        <v>0</v>
      </c>
      <c r="E2994" s="347">
        <v>0</v>
      </c>
      <c r="F2994" s="347">
        <v>0</v>
      </c>
      <c r="G2994" s="151"/>
    </row>
    <row r="2995" spans="1:7" hidden="1">
      <c r="A2995" s="346" t="s">
        <v>8089</v>
      </c>
      <c r="B2995" s="151" t="s">
        <v>777</v>
      </c>
      <c r="C2995" s="347">
        <v>0</v>
      </c>
      <c r="D2995" s="347">
        <v>0</v>
      </c>
      <c r="E2995" s="347">
        <v>0</v>
      </c>
      <c r="F2995" s="347">
        <v>0</v>
      </c>
      <c r="G2995" s="151"/>
    </row>
    <row r="2996" spans="1:7" hidden="1">
      <c r="A2996" s="346" t="s">
        <v>5635</v>
      </c>
      <c r="B2996" s="151" t="s">
        <v>3493</v>
      </c>
      <c r="C2996" s="347">
        <v>0</v>
      </c>
      <c r="D2996" s="347">
        <v>0</v>
      </c>
      <c r="E2996" s="347">
        <v>0</v>
      </c>
      <c r="F2996" s="347">
        <v>0</v>
      </c>
      <c r="G2996" s="151"/>
    </row>
    <row r="2997" spans="1:7" hidden="1">
      <c r="A2997" s="346" t="s">
        <v>9321</v>
      </c>
      <c r="B2997" s="151" t="s">
        <v>9322</v>
      </c>
      <c r="C2997" s="347">
        <v>0</v>
      </c>
      <c r="D2997" s="347">
        <v>0</v>
      </c>
      <c r="E2997" s="347">
        <v>0</v>
      </c>
      <c r="F2997" s="347">
        <v>0</v>
      </c>
      <c r="G2997" s="151"/>
    </row>
    <row r="2998" spans="1:7" hidden="1">
      <c r="A2998" s="346" t="s">
        <v>9323</v>
      </c>
      <c r="B2998" s="151" t="s">
        <v>8303</v>
      </c>
      <c r="C2998" s="347">
        <v>0</v>
      </c>
      <c r="D2998" s="347">
        <v>0</v>
      </c>
      <c r="E2998" s="347">
        <v>0</v>
      </c>
      <c r="F2998" s="347">
        <v>0</v>
      </c>
      <c r="G2998" s="151"/>
    </row>
    <row r="2999" spans="1:7" hidden="1">
      <c r="A2999" s="346" t="s">
        <v>10708</v>
      </c>
      <c r="B2999" s="151" t="s">
        <v>3493</v>
      </c>
      <c r="C2999" s="347">
        <v>0</v>
      </c>
      <c r="D2999" s="347">
        <v>0</v>
      </c>
      <c r="E2999" s="347">
        <v>0</v>
      </c>
      <c r="F2999" s="347">
        <v>0</v>
      </c>
      <c r="G2999" s="151"/>
    </row>
    <row r="3000" spans="1:7" hidden="1">
      <c r="A3000" s="346" t="s">
        <v>9324</v>
      </c>
      <c r="B3000" s="151" t="s">
        <v>9322</v>
      </c>
      <c r="C3000" s="347">
        <v>0</v>
      </c>
      <c r="D3000" s="347">
        <v>0</v>
      </c>
      <c r="E3000" s="347">
        <v>0</v>
      </c>
      <c r="F3000" s="347">
        <v>0</v>
      </c>
      <c r="G3000" s="151"/>
    </row>
    <row r="3001" spans="1:7" hidden="1">
      <c r="A3001" s="346" t="s">
        <v>9325</v>
      </c>
      <c r="B3001" s="151" t="s">
        <v>3202</v>
      </c>
      <c r="C3001" s="347">
        <v>0</v>
      </c>
      <c r="D3001" s="347">
        <v>0</v>
      </c>
      <c r="E3001" s="347">
        <v>0</v>
      </c>
      <c r="F3001" s="347">
        <v>0</v>
      </c>
      <c r="G3001" s="151"/>
    </row>
    <row r="3002" spans="1:7" hidden="1">
      <c r="A3002" s="346" t="s">
        <v>10709</v>
      </c>
      <c r="B3002" s="151" t="s">
        <v>3493</v>
      </c>
      <c r="C3002" s="347">
        <v>0</v>
      </c>
      <c r="D3002" s="347">
        <v>0</v>
      </c>
      <c r="E3002" s="347">
        <v>0</v>
      </c>
      <c r="F3002" s="347">
        <v>0</v>
      </c>
      <c r="G3002" s="151"/>
    </row>
    <row r="3003" spans="1:7" hidden="1">
      <c r="A3003" s="346" t="s">
        <v>9326</v>
      </c>
      <c r="B3003" s="151" t="s">
        <v>9322</v>
      </c>
      <c r="C3003" s="347">
        <v>0</v>
      </c>
      <c r="D3003" s="347">
        <v>0</v>
      </c>
      <c r="E3003" s="347">
        <v>0</v>
      </c>
      <c r="F3003" s="347">
        <v>0</v>
      </c>
      <c r="G3003" s="151"/>
    </row>
    <row r="3004" spans="1:7" hidden="1">
      <c r="A3004" s="346" t="s">
        <v>9327</v>
      </c>
      <c r="B3004" s="151" t="s">
        <v>8303</v>
      </c>
      <c r="C3004" s="347">
        <v>0</v>
      </c>
      <c r="D3004" s="347">
        <v>0</v>
      </c>
      <c r="E3004" s="347">
        <v>0</v>
      </c>
      <c r="F3004" s="347">
        <v>0</v>
      </c>
      <c r="G3004" s="151"/>
    </row>
    <row r="3005" spans="1:7" hidden="1">
      <c r="A3005" s="356" t="s">
        <v>8299</v>
      </c>
      <c r="B3005" s="153" t="s">
        <v>3493</v>
      </c>
      <c r="C3005" s="357">
        <v>0</v>
      </c>
      <c r="D3005" s="357">
        <v>0</v>
      </c>
      <c r="E3005" s="357">
        <v>0</v>
      </c>
      <c r="F3005" s="357">
        <v>0</v>
      </c>
      <c r="G3005" s="151"/>
    </row>
    <row r="3006" spans="1:7" hidden="1">
      <c r="A3006" s="346" t="s">
        <v>9328</v>
      </c>
      <c r="B3006" s="151" t="s">
        <v>9322</v>
      </c>
      <c r="C3006" s="347">
        <v>0</v>
      </c>
      <c r="D3006" s="347">
        <v>0</v>
      </c>
      <c r="E3006" s="347">
        <v>0</v>
      </c>
      <c r="F3006" s="347">
        <v>0</v>
      </c>
      <c r="G3006" s="151"/>
    </row>
    <row r="3007" spans="1:7" hidden="1">
      <c r="A3007" s="346" t="s">
        <v>9329</v>
      </c>
      <c r="B3007" s="151" t="s">
        <v>8307</v>
      </c>
      <c r="C3007" s="347">
        <v>0</v>
      </c>
      <c r="D3007" s="347">
        <v>0</v>
      </c>
      <c r="E3007" s="347">
        <v>0</v>
      </c>
      <c r="F3007" s="347">
        <v>0</v>
      </c>
      <c r="G3007" s="151"/>
    </row>
    <row r="3008" spans="1:7" hidden="1">
      <c r="A3008" s="346" t="s">
        <v>10710</v>
      </c>
      <c r="B3008" s="151" t="s">
        <v>3493</v>
      </c>
      <c r="C3008" s="347">
        <v>0</v>
      </c>
      <c r="D3008" s="347">
        <v>0</v>
      </c>
      <c r="E3008" s="347">
        <v>0</v>
      </c>
      <c r="F3008" s="347">
        <v>0</v>
      </c>
      <c r="G3008" s="151"/>
    </row>
    <row r="3009" spans="1:7" hidden="1">
      <c r="A3009" s="346" t="s">
        <v>9330</v>
      </c>
      <c r="B3009" s="151" t="s">
        <v>9322</v>
      </c>
      <c r="C3009" s="347">
        <v>0</v>
      </c>
      <c r="D3009" s="347">
        <v>0</v>
      </c>
      <c r="E3009" s="347">
        <v>0</v>
      </c>
      <c r="F3009" s="347">
        <v>0</v>
      </c>
      <c r="G3009" s="151"/>
    </row>
    <row r="3010" spans="1:7" ht="30" hidden="1">
      <c r="A3010" s="346" t="s">
        <v>7689</v>
      </c>
      <c r="B3010" s="151" t="s">
        <v>3494</v>
      </c>
      <c r="C3010" s="347">
        <v>0</v>
      </c>
      <c r="D3010" s="347">
        <v>0</v>
      </c>
      <c r="E3010" s="347">
        <v>0</v>
      </c>
      <c r="F3010" s="347">
        <v>0</v>
      </c>
      <c r="G3010" s="151"/>
    </row>
    <row r="3011" spans="1:7" hidden="1">
      <c r="A3011" s="346" t="s">
        <v>8090</v>
      </c>
      <c r="B3011" s="151" t="s">
        <v>777</v>
      </c>
      <c r="C3011" s="347">
        <v>0</v>
      </c>
      <c r="D3011" s="347">
        <v>0</v>
      </c>
      <c r="E3011" s="347">
        <v>0</v>
      </c>
      <c r="F3011" s="347">
        <v>0</v>
      </c>
      <c r="G3011" s="151"/>
    </row>
    <row r="3012" spans="1:7" ht="30" hidden="1">
      <c r="A3012" s="346" t="s">
        <v>5643</v>
      </c>
      <c r="B3012" s="151" t="s">
        <v>3494</v>
      </c>
      <c r="C3012" s="347">
        <v>0</v>
      </c>
      <c r="D3012" s="347">
        <v>0</v>
      </c>
      <c r="E3012" s="347">
        <v>0</v>
      </c>
      <c r="F3012" s="347">
        <v>0</v>
      </c>
      <c r="G3012" s="151"/>
    </row>
    <row r="3013" spans="1:7" hidden="1">
      <c r="A3013" s="346" t="s">
        <v>9331</v>
      </c>
      <c r="B3013" s="151" t="s">
        <v>9332</v>
      </c>
      <c r="C3013" s="347">
        <v>0</v>
      </c>
      <c r="D3013" s="347">
        <v>0</v>
      </c>
      <c r="E3013" s="347">
        <v>0</v>
      </c>
      <c r="F3013" s="347">
        <v>0</v>
      </c>
      <c r="G3013" s="151"/>
    </row>
    <row r="3014" spans="1:7" hidden="1">
      <c r="A3014" s="346" t="s">
        <v>9333</v>
      </c>
      <c r="B3014" s="151" t="s">
        <v>9334</v>
      </c>
      <c r="C3014" s="347">
        <v>0</v>
      </c>
      <c r="D3014" s="347">
        <v>0</v>
      </c>
      <c r="E3014" s="347">
        <v>0</v>
      </c>
      <c r="F3014" s="347">
        <v>0</v>
      </c>
      <c r="G3014" s="151"/>
    </row>
    <row r="3015" spans="1:7" hidden="1">
      <c r="A3015" s="346" t="s">
        <v>9335</v>
      </c>
      <c r="B3015" s="151" t="s">
        <v>8303</v>
      </c>
      <c r="C3015" s="347">
        <v>0</v>
      </c>
      <c r="D3015" s="347">
        <v>0</v>
      </c>
      <c r="E3015" s="347">
        <v>0</v>
      </c>
      <c r="F3015" s="347">
        <v>0</v>
      </c>
      <c r="G3015" s="151"/>
    </row>
    <row r="3016" spans="1:7" ht="30" hidden="1">
      <c r="A3016" s="346" t="s">
        <v>10711</v>
      </c>
      <c r="B3016" s="151" t="s">
        <v>3494</v>
      </c>
      <c r="C3016" s="347">
        <v>0</v>
      </c>
      <c r="D3016" s="347">
        <v>0</v>
      </c>
      <c r="E3016" s="347">
        <v>0</v>
      </c>
      <c r="F3016" s="347">
        <v>0</v>
      </c>
      <c r="G3016" s="151"/>
    </row>
    <row r="3017" spans="1:7" hidden="1">
      <c r="A3017" s="346" t="s">
        <v>9336</v>
      </c>
      <c r="B3017" s="151" t="s">
        <v>9332</v>
      </c>
      <c r="C3017" s="347">
        <v>0</v>
      </c>
      <c r="D3017" s="347">
        <v>0</v>
      </c>
      <c r="E3017" s="347">
        <v>0</v>
      </c>
      <c r="F3017" s="347">
        <v>0</v>
      </c>
      <c r="G3017" s="151"/>
    </row>
    <row r="3018" spans="1:7" hidden="1">
      <c r="A3018" s="346" t="s">
        <v>9337</v>
      </c>
      <c r="B3018" s="151" t="s">
        <v>9334</v>
      </c>
      <c r="C3018" s="347">
        <v>0</v>
      </c>
      <c r="D3018" s="347">
        <v>0</v>
      </c>
      <c r="E3018" s="347">
        <v>0</v>
      </c>
      <c r="F3018" s="347">
        <v>0</v>
      </c>
      <c r="G3018" s="151"/>
    </row>
    <row r="3019" spans="1:7" hidden="1">
      <c r="A3019" s="346" t="s">
        <v>9338</v>
      </c>
      <c r="B3019" s="151" t="s">
        <v>3202</v>
      </c>
      <c r="C3019" s="347">
        <v>0</v>
      </c>
      <c r="D3019" s="347">
        <v>0</v>
      </c>
      <c r="E3019" s="347">
        <v>0</v>
      </c>
      <c r="F3019" s="347">
        <v>0</v>
      </c>
      <c r="G3019" s="151"/>
    </row>
    <row r="3020" spans="1:7" ht="30" hidden="1">
      <c r="A3020" s="346" t="s">
        <v>10712</v>
      </c>
      <c r="B3020" s="151" t="s">
        <v>3494</v>
      </c>
      <c r="C3020" s="347">
        <v>0</v>
      </c>
      <c r="D3020" s="347">
        <v>0</v>
      </c>
      <c r="E3020" s="347">
        <v>0</v>
      </c>
      <c r="F3020" s="347">
        <v>0</v>
      </c>
      <c r="G3020" s="151"/>
    </row>
    <row r="3021" spans="1:7" hidden="1">
      <c r="A3021" s="346" t="s">
        <v>9339</v>
      </c>
      <c r="B3021" s="151" t="s">
        <v>9332</v>
      </c>
      <c r="C3021" s="347">
        <v>0</v>
      </c>
      <c r="D3021" s="347">
        <v>0</v>
      </c>
      <c r="E3021" s="347">
        <v>0</v>
      </c>
      <c r="F3021" s="347">
        <v>0</v>
      </c>
      <c r="G3021" s="151"/>
    </row>
    <row r="3022" spans="1:7" hidden="1">
      <c r="A3022" s="346" t="s">
        <v>9340</v>
      </c>
      <c r="B3022" s="151" t="s">
        <v>9334</v>
      </c>
      <c r="C3022" s="347">
        <v>0</v>
      </c>
      <c r="D3022" s="347">
        <v>0</v>
      </c>
      <c r="E3022" s="347">
        <v>0</v>
      </c>
      <c r="F3022" s="347">
        <v>0</v>
      </c>
      <c r="G3022" s="151"/>
    </row>
    <row r="3023" spans="1:7" hidden="1">
      <c r="A3023" s="346" t="s">
        <v>9341</v>
      </c>
      <c r="B3023" s="151" t="s">
        <v>8303</v>
      </c>
      <c r="C3023" s="347">
        <v>0</v>
      </c>
      <c r="D3023" s="347">
        <v>0</v>
      </c>
      <c r="E3023" s="347">
        <v>0</v>
      </c>
      <c r="F3023" s="347">
        <v>0</v>
      </c>
      <c r="G3023" s="151"/>
    </row>
    <row r="3024" spans="1:7" ht="30" hidden="1">
      <c r="A3024" s="346" t="s">
        <v>10713</v>
      </c>
      <c r="B3024" s="151" t="s">
        <v>3494</v>
      </c>
      <c r="C3024" s="347">
        <v>0</v>
      </c>
      <c r="D3024" s="347">
        <v>0</v>
      </c>
      <c r="E3024" s="347">
        <v>0</v>
      </c>
      <c r="F3024" s="347">
        <v>0</v>
      </c>
      <c r="G3024" s="151"/>
    </row>
    <row r="3025" spans="1:7" hidden="1">
      <c r="A3025" s="346" t="s">
        <v>9342</v>
      </c>
      <c r="B3025" s="151" t="s">
        <v>9332</v>
      </c>
      <c r="C3025" s="347">
        <v>0</v>
      </c>
      <c r="D3025" s="347">
        <v>0</v>
      </c>
      <c r="E3025" s="347">
        <v>0</v>
      </c>
      <c r="F3025" s="347">
        <v>0</v>
      </c>
      <c r="G3025" s="151"/>
    </row>
    <row r="3026" spans="1:7" hidden="1">
      <c r="A3026" s="346" t="s">
        <v>9343</v>
      </c>
      <c r="B3026" s="151" t="s">
        <v>9334</v>
      </c>
      <c r="C3026" s="347">
        <v>0</v>
      </c>
      <c r="D3026" s="347">
        <v>0</v>
      </c>
      <c r="E3026" s="347">
        <v>0</v>
      </c>
      <c r="F3026" s="347">
        <v>0</v>
      </c>
      <c r="G3026" s="151"/>
    </row>
    <row r="3027" spans="1:7" hidden="1">
      <c r="A3027" s="346" t="s">
        <v>9344</v>
      </c>
      <c r="B3027" s="151" t="s">
        <v>8307</v>
      </c>
      <c r="C3027" s="347">
        <v>0</v>
      </c>
      <c r="D3027" s="347">
        <v>0</v>
      </c>
      <c r="E3027" s="347">
        <v>0</v>
      </c>
      <c r="F3027" s="347">
        <v>0</v>
      </c>
      <c r="G3027" s="151"/>
    </row>
    <row r="3028" spans="1:7" ht="30" hidden="1">
      <c r="A3028" s="346" t="s">
        <v>10714</v>
      </c>
      <c r="B3028" s="151" t="s">
        <v>3494</v>
      </c>
      <c r="C3028" s="347">
        <v>0</v>
      </c>
      <c r="D3028" s="347">
        <v>0</v>
      </c>
      <c r="E3028" s="347">
        <v>0</v>
      </c>
      <c r="F3028" s="347">
        <v>0</v>
      </c>
      <c r="G3028" s="151"/>
    </row>
    <row r="3029" spans="1:7" hidden="1">
      <c r="A3029" s="346" t="s">
        <v>9345</v>
      </c>
      <c r="B3029" s="151" t="s">
        <v>9332</v>
      </c>
      <c r="C3029" s="347">
        <v>0</v>
      </c>
      <c r="D3029" s="347">
        <v>0</v>
      </c>
      <c r="E3029" s="347">
        <v>0</v>
      </c>
      <c r="F3029" s="347">
        <v>0</v>
      </c>
      <c r="G3029" s="151"/>
    </row>
    <row r="3030" spans="1:7" hidden="1">
      <c r="A3030" s="346" t="s">
        <v>9346</v>
      </c>
      <c r="B3030" s="151" t="s">
        <v>9334</v>
      </c>
      <c r="C3030" s="347">
        <v>0</v>
      </c>
      <c r="D3030" s="347">
        <v>0</v>
      </c>
      <c r="E3030" s="347">
        <v>0</v>
      </c>
      <c r="F3030" s="347">
        <v>0</v>
      </c>
      <c r="G3030" s="151"/>
    </row>
    <row r="3031" spans="1:7" ht="30" hidden="1">
      <c r="A3031" s="346" t="s">
        <v>7690</v>
      </c>
      <c r="B3031" s="151" t="s">
        <v>3495</v>
      </c>
      <c r="C3031" s="347">
        <v>0</v>
      </c>
      <c r="D3031" s="347">
        <v>0</v>
      </c>
      <c r="E3031" s="347">
        <v>0</v>
      </c>
      <c r="F3031" s="347">
        <v>0</v>
      </c>
      <c r="G3031" s="151"/>
    </row>
    <row r="3032" spans="1:7" hidden="1">
      <c r="A3032" s="346" t="s">
        <v>8091</v>
      </c>
      <c r="B3032" s="151" t="s">
        <v>777</v>
      </c>
      <c r="C3032" s="347">
        <v>0</v>
      </c>
      <c r="D3032" s="347">
        <v>0</v>
      </c>
      <c r="E3032" s="347">
        <v>0</v>
      </c>
      <c r="F3032" s="347">
        <v>0</v>
      </c>
      <c r="G3032" s="151"/>
    </row>
    <row r="3033" spans="1:7" ht="30" hidden="1">
      <c r="A3033" s="346" t="s">
        <v>5651</v>
      </c>
      <c r="B3033" s="151" t="s">
        <v>3495</v>
      </c>
      <c r="C3033" s="347">
        <v>0</v>
      </c>
      <c r="D3033" s="347">
        <v>0</v>
      </c>
      <c r="E3033" s="347">
        <v>0</v>
      </c>
      <c r="F3033" s="347">
        <v>0</v>
      </c>
      <c r="G3033" s="151"/>
    </row>
    <row r="3034" spans="1:7" hidden="1">
      <c r="A3034" s="346" t="s">
        <v>9347</v>
      </c>
      <c r="B3034" s="151" t="s">
        <v>8303</v>
      </c>
      <c r="C3034" s="347">
        <v>0</v>
      </c>
      <c r="D3034" s="347">
        <v>0</v>
      </c>
      <c r="E3034" s="347">
        <v>0</v>
      </c>
      <c r="F3034" s="347">
        <v>0</v>
      </c>
      <c r="G3034" s="151"/>
    </row>
    <row r="3035" spans="1:7" ht="30" hidden="1">
      <c r="A3035" s="346" t="s">
        <v>10715</v>
      </c>
      <c r="B3035" s="151" t="s">
        <v>3495</v>
      </c>
      <c r="C3035" s="347">
        <v>0</v>
      </c>
      <c r="D3035" s="347">
        <v>0</v>
      </c>
      <c r="E3035" s="347">
        <v>0</v>
      </c>
      <c r="F3035" s="347">
        <v>0</v>
      </c>
      <c r="G3035" s="151"/>
    </row>
    <row r="3036" spans="1:7" hidden="1">
      <c r="A3036" s="346" t="s">
        <v>9348</v>
      </c>
      <c r="B3036" s="151" t="s">
        <v>3202</v>
      </c>
      <c r="C3036" s="347">
        <v>0</v>
      </c>
      <c r="D3036" s="347">
        <v>0</v>
      </c>
      <c r="E3036" s="347">
        <v>0</v>
      </c>
      <c r="F3036" s="347">
        <v>0</v>
      </c>
      <c r="G3036" s="151"/>
    </row>
    <row r="3037" spans="1:7" ht="30" hidden="1">
      <c r="A3037" s="346" t="s">
        <v>10716</v>
      </c>
      <c r="B3037" s="151" t="s">
        <v>3495</v>
      </c>
      <c r="C3037" s="347">
        <v>0</v>
      </c>
      <c r="D3037" s="347">
        <v>0</v>
      </c>
      <c r="E3037" s="347">
        <v>0</v>
      </c>
      <c r="F3037" s="347">
        <v>0</v>
      </c>
      <c r="G3037" s="151"/>
    </row>
    <row r="3038" spans="1:7" hidden="1">
      <c r="A3038" s="346" t="s">
        <v>9349</v>
      </c>
      <c r="B3038" s="151" t="s">
        <v>8303</v>
      </c>
      <c r="C3038" s="347">
        <v>0</v>
      </c>
      <c r="D3038" s="347">
        <v>0</v>
      </c>
      <c r="E3038" s="347">
        <v>0</v>
      </c>
      <c r="F3038" s="347">
        <v>0</v>
      </c>
      <c r="G3038" s="151"/>
    </row>
    <row r="3039" spans="1:7" ht="30" hidden="1">
      <c r="A3039" s="346" t="s">
        <v>10717</v>
      </c>
      <c r="B3039" s="151" t="s">
        <v>3495</v>
      </c>
      <c r="C3039" s="347">
        <v>0</v>
      </c>
      <c r="D3039" s="347">
        <v>0</v>
      </c>
      <c r="E3039" s="347">
        <v>0</v>
      </c>
      <c r="F3039" s="347">
        <v>0</v>
      </c>
      <c r="G3039" s="151"/>
    </row>
    <row r="3040" spans="1:7" hidden="1">
      <c r="A3040" s="346" t="s">
        <v>9350</v>
      </c>
      <c r="B3040" s="151" t="s">
        <v>8307</v>
      </c>
      <c r="C3040" s="347">
        <v>0</v>
      </c>
      <c r="D3040" s="347">
        <v>0</v>
      </c>
      <c r="E3040" s="347">
        <v>0</v>
      </c>
      <c r="F3040" s="347">
        <v>0</v>
      </c>
      <c r="G3040" s="151"/>
    </row>
    <row r="3041" spans="1:7" ht="30" hidden="1">
      <c r="A3041" s="346" t="s">
        <v>10718</v>
      </c>
      <c r="B3041" s="151" t="s">
        <v>3495</v>
      </c>
      <c r="C3041" s="347">
        <v>0</v>
      </c>
      <c r="D3041" s="347">
        <v>0</v>
      </c>
      <c r="E3041" s="347">
        <v>0</v>
      </c>
      <c r="F3041" s="347">
        <v>0</v>
      </c>
      <c r="G3041" s="151"/>
    </row>
    <row r="3042" spans="1:7" ht="30" hidden="1">
      <c r="A3042" s="346" t="s">
        <v>7691</v>
      </c>
      <c r="B3042" s="151" t="s">
        <v>3496</v>
      </c>
      <c r="C3042" s="347">
        <v>0</v>
      </c>
      <c r="D3042" s="347">
        <v>0</v>
      </c>
      <c r="E3042" s="347">
        <v>0</v>
      </c>
      <c r="F3042" s="347">
        <v>0</v>
      </c>
      <c r="G3042" s="151"/>
    </row>
    <row r="3043" spans="1:7" hidden="1">
      <c r="A3043" s="346" t="s">
        <v>8092</v>
      </c>
      <c r="B3043" s="151" t="s">
        <v>777</v>
      </c>
      <c r="C3043" s="347">
        <v>0</v>
      </c>
      <c r="D3043" s="347">
        <v>0</v>
      </c>
      <c r="E3043" s="347">
        <v>0</v>
      </c>
      <c r="F3043" s="347">
        <v>0</v>
      </c>
      <c r="G3043" s="151"/>
    </row>
    <row r="3044" spans="1:7" ht="30" hidden="1">
      <c r="A3044" s="346" t="s">
        <v>5659</v>
      </c>
      <c r="B3044" s="151" t="s">
        <v>3496</v>
      </c>
      <c r="C3044" s="347">
        <v>0</v>
      </c>
      <c r="D3044" s="347">
        <v>0</v>
      </c>
      <c r="E3044" s="347">
        <v>0</v>
      </c>
      <c r="F3044" s="347">
        <v>0</v>
      </c>
      <c r="G3044" s="151"/>
    </row>
    <row r="3045" spans="1:7" hidden="1">
      <c r="A3045" s="346" t="s">
        <v>9351</v>
      </c>
      <c r="B3045" s="151" t="s">
        <v>8303</v>
      </c>
      <c r="C3045" s="347">
        <v>0</v>
      </c>
      <c r="D3045" s="347">
        <v>0</v>
      </c>
      <c r="E3045" s="347">
        <v>0</v>
      </c>
      <c r="F3045" s="347">
        <v>0</v>
      </c>
      <c r="G3045" s="151"/>
    </row>
    <row r="3046" spans="1:7" ht="30" hidden="1">
      <c r="A3046" s="346" t="s">
        <v>10719</v>
      </c>
      <c r="B3046" s="151" t="s">
        <v>3496</v>
      </c>
      <c r="C3046" s="347">
        <v>0</v>
      </c>
      <c r="D3046" s="347">
        <v>0</v>
      </c>
      <c r="E3046" s="347">
        <v>0</v>
      </c>
      <c r="F3046" s="347">
        <v>0</v>
      </c>
      <c r="G3046" s="151"/>
    </row>
    <row r="3047" spans="1:7" hidden="1">
      <c r="A3047" s="346" t="s">
        <v>9352</v>
      </c>
      <c r="B3047" s="151" t="s">
        <v>3202</v>
      </c>
      <c r="C3047" s="347">
        <v>0</v>
      </c>
      <c r="D3047" s="347">
        <v>0</v>
      </c>
      <c r="E3047" s="347">
        <v>0</v>
      </c>
      <c r="F3047" s="347">
        <v>0</v>
      </c>
      <c r="G3047" s="151"/>
    </row>
    <row r="3048" spans="1:7" ht="30" hidden="1">
      <c r="A3048" s="346" t="s">
        <v>10720</v>
      </c>
      <c r="B3048" s="151" t="s">
        <v>3496</v>
      </c>
      <c r="C3048" s="347">
        <v>0</v>
      </c>
      <c r="D3048" s="347">
        <v>0</v>
      </c>
      <c r="E3048" s="347">
        <v>0</v>
      </c>
      <c r="F3048" s="347">
        <v>0</v>
      </c>
      <c r="G3048" s="151"/>
    </row>
    <row r="3049" spans="1:7" hidden="1">
      <c r="A3049" s="346" t="s">
        <v>9353</v>
      </c>
      <c r="B3049" s="151" t="s">
        <v>8303</v>
      </c>
      <c r="C3049" s="347">
        <v>0</v>
      </c>
      <c r="D3049" s="347">
        <v>0</v>
      </c>
      <c r="E3049" s="347">
        <v>0</v>
      </c>
      <c r="F3049" s="347">
        <v>0</v>
      </c>
      <c r="G3049" s="151"/>
    </row>
    <row r="3050" spans="1:7" ht="30" hidden="1">
      <c r="A3050" s="346" t="s">
        <v>10721</v>
      </c>
      <c r="B3050" s="151" t="s">
        <v>3496</v>
      </c>
      <c r="C3050" s="347">
        <v>0</v>
      </c>
      <c r="D3050" s="347">
        <v>0</v>
      </c>
      <c r="E3050" s="347">
        <v>0</v>
      </c>
      <c r="F3050" s="347">
        <v>0</v>
      </c>
      <c r="G3050" s="151"/>
    </row>
    <row r="3051" spans="1:7" hidden="1">
      <c r="A3051" s="346" t="s">
        <v>9354</v>
      </c>
      <c r="B3051" s="151" t="s">
        <v>8307</v>
      </c>
      <c r="C3051" s="347">
        <v>0</v>
      </c>
      <c r="D3051" s="347">
        <v>0</v>
      </c>
      <c r="E3051" s="347">
        <v>0</v>
      </c>
      <c r="F3051" s="347">
        <v>0</v>
      </c>
      <c r="G3051" s="151"/>
    </row>
    <row r="3052" spans="1:7" ht="30" hidden="1">
      <c r="A3052" s="346" t="s">
        <v>10722</v>
      </c>
      <c r="B3052" s="151" t="s">
        <v>3496</v>
      </c>
      <c r="C3052" s="347">
        <v>0</v>
      </c>
      <c r="D3052" s="347">
        <v>0</v>
      </c>
      <c r="E3052" s="347">
        <v>0</v>
      </c>
      <c r="F3052" s="347">
        <v>0</v>
      </c>
      <c r="G3052" s="151"/>
    </row>
    <row r="3053" spans="1:7" hidden="1">
      <c r="A3053" s="346" t="s">
        <v>7692</v>
      </c>
      <c r="B3053" s="151" t="s">
        <v>7693</v>
      </c>
      <c r="C3053" s="347">
        <v>0</v>
      </c>
      <c r="D3053" s="347">
        <v>0</v>
      </c>
      <c r="E3053" s="347">
        <v>0</v>
      </c>
      <c r="F3053" s="347">
        <v>0</v>
      </c>
      <c r="G3053" s="151"/>
    </row>
    <row r="3054" spans="1:7" hidden="1">
      <c r="A3054" s="346" t="s">
        <v>8093</v>
      </c>
      <c r="B3054" s="151" t="s">
        <v>777</v>
      </c>
      <c r="C3054" s="347">
        <v>0</v>
      </c>
      <c r="D3054" s="347">
        <v>0</v>
      </c>
      <c r="E3054" s="347">
        <v>0</v>
      </c>
      <c r="F3054" s="347">
        <v>0</v>
      </c>
      <c r="G3054" s="151"/>
    </row>
    <row r="3055" spans="1:7" hidden="1">
      <c r="A3055" s="346" t="s">
        <v>5667</v>
      </c>
      <c r="B3055" s="151" t="s">
        <v>3489</v>
      </c>
      <c r="C3055" s="347">
        <v>0</v>
      </c>
      <c r="D3055" s="347">
        <v>0</v>
      </c>
      <c r="E3055" s="347">
        <v>0</v>
      </c>
      <c r="F3055" s="347">
        <v>0</v>
      </c>
      <c r="G3055" s="151"/>
    </row>
    <row r="3056" spans="1:7" hidden="1">
      <c r="A3056" s="346" t="s">
        <v>9355</v>
      </c>
      <c r="B3056" s="151" t="s">
        <v>8303</v>
      </c>
      <c r="C3056" s="347">
        <v>0</v>
      </c>
      <c r="D3056" s="347">
        <v>0</v>
      </c>
      <c r="E3056" s="347">
        <v>0</v>
      </c>
      <c r="F3056" s="347">
        <v>0</v>
      </c>
      <c r="G3056" s="151"/>
    </row>
    <row r="3057" spans="1:7" hidden="1">
      <c r="A3057" s="346" t="s">
        <v>10723</v>
      </c>
      <c r="B3057" s="151" t="s">
        <v>3489</v>
      </c>
      <c r="C3057" s="347">
        <v>0</v>
      </c>
      <c r="D3057" s="347">
        <v>0</v>
      </c>
      <c r="E3057" s="347">
        <v>0</v>
      </c>
      <c r="F3057" s="347">
        <v>0</v>
      </c>
      <c r="G3057" s="151"/>
    </row>
    <row r="3058" spans="1:7" hidden="1">
      <c r="A3058" s="346" t="s">
        <v>9356</v>
      </c>
      <c r="B3058" s="151" t="s">
        <v>3202</v>
      </c>
      <c r="C3058" s="347">
        <v>0</v>
      </c>
      <c r="D3058" s="347">
        <v>0</v>
      </c>
      <c r="E3058" s="347">
        <v>0</v>
      </c>
      <c r="F3058" s="347">
        <v>0</v>
      </c>
      <c r="G3058" s="151"/>
    </row>
    <row r="3059" spans="1:7" hidden="1">
      <c r="A3059" s="346" t="s">
        <v>10724</v>
      </c>
      <c r="B3059" s="151" t="s">
        <v>3489</v>
      </c>
      <c r="C3059" s="347">
        <v>0</v>
      </c>
      <c r="D3059" s="347">
        <v>0</v>
      </c>
      <c r="E3059" s="347">
        <v>0</v>
      </c>
      <c r="F3059" s="347">
        <v>0</v>
      </c>
      <c r="G3059" s="151"/>
    </row>
    <row r="3060" spans="1:7" hidden="1">
      <c r="A3060" s="346" t="s">
        <v>9357</v>
      </c>
      <c r="B3060" s="151" t="s">
        <v>8303</v>
      </c>
      <c r="C3060" s="347">
        <v>0</v>
      </c>
      <c r="D3060" s="347">
        <v>0</v>
      </c>
      <c r="E3060" s="347">
        <v>0</v>
      </c>
      <c r="F3060" s="347">
        <v>0</v>
      </c>
      <c r="G3060" s="151"/>
    </row>
    <row r="3061" spans="1:7" hidden="1">
      <c r="A3061" s="346" t="s">
        <v>10725</v>
      </c>
      <c r="B3061" s="151" t="s">
        <v>3489</v>
      </c>
      <c r="C3061" s="347">
        <v>0</v>
      </c>
      <c r="D3061" s="347">
        <v>0</v>
      </c>
      <c r="E3061" s="347">
        <v>0</v>
      </c>
      <c r="F3061" s="347">
        <v>0</v>
      </c>
      <c r="G3061" s="151"/>
    </row>
    <row r="3062" spans="1:7" hidden="1">
      <c r="A3062" s="346" t="s">
        <v>9358</v>
      </c>
      <c r="B3062" s="151" t="s">
        <v>8307</v>
      </c>
      <c r="C3062" s="347">
        <v>0</v>
      </c>
      <c r="D3062" s="347">
        <v>0</v>
      </c>
      <c r="E3062" s="347">
        <v>0</v>
      </c>
      <c r="F3062" s="347">
        <v>0</v>
      </c>
      <c r="G3062" s="151"/>
    </row>
    <row r="3063" spans="1:7" hidden="1">
      <c r="A3063" s="346" t="s">
        <v>10726</v>
      </c>
      <c r="B3063" s="151" t="s">
        <v>3489</v>
      </c>
      <c r="C3063" s="347">
        <v>0</v>
      </c>
      <c r="D3063" s="347">
        <v>0</v>
      </c>
      <c r="E3063" s="347">
        <v>0</v>
      </c>
      <c r="F3063" s="347">
        <v>0</v>
      </c>
      <c r="G3063" s="151"/>
    </row>
    <row r="3064" spans="1:7" hidden="1">
      <c r="A3064" s="346" t="s">
        <v>8094</v>
      </c>
      <c r="B3064" s="151" t="s">
        <v>777</v>
      </c>
      <c r="C3064" s="347">
        <v>0</v>
      </c>
      <c r="D3064" s="347">
        <v>0</v>
      </c>
      <c r="E3064" s="347">
        <v>0</v>
      </c>
      <c r="F3064" s="347">
        <v>0</v>
      </c>
      <c r="G3064" s="151"/>
    </row>
    <row r="3065" spans="1:7" hidden="1">
      <c r="A3065" s="346" t="s">
        <v>5671</v>
      </c>
      <c r="B3065" s="151" t="s">
        <v>3490</v>
      </c>
      <c r="C3065" s="347">
        <v>0</v>
      </c>
      <c r="D3065" s="347">
        <v>0</v>
      </c>
      <c r="E3065" s="347">
        <v>0</v>
      </c>
      <c r="F3065" s="347">
        <v>0</v>
      </c>
      <c r="G3065" s="151"/>
    </row>
    <row r="3066" spans="1:7" hidden="1">
      <c r="A3066" s="346" t="s">
        <v>9359</v>
      </c>
      <c r="B3066" s="151" t="s">
        <v>8303</v>
      </c>
      <c r="C3066" s="347">
        <v>0</v>
      </c>
      <c r="D3066" s="347">
        <v>0</v>
      </c>
      <c r="E3066" s="347">
        <v>0</v>
      </c>
      <c r="F3066" s="347">
        <v>0</v>
      </c>
      <c r="G3066" s="151"/>
    </row>
    <row r="3067" spans="1:7" hidden="1">
      <c r="A3067" s="346" t="s">
        <v>10727</v>
      </c>
      <c r="B3067" s="151" t="s">
        <v>3490</v>
      </c>
      <c r="C3067" s="347">
        <v>0</v>
      </c>
      <c r="D3067" s="347">
        <v>0</v>
      </c>
      <c r="E3067" s="347">
        <v>0</v>
      </c>
      <c r="F3067" s="347">
        <v>0</v>
      </c>
      <c r="G3067" s="151"/>
    </row>
    <row r="3068" spans="1:7" hidden="1">
      <c r="A3068" s="346" t="s">
        <v>9360</v>
      </c>
      <c r="B3068" s="151" t="s">
        <v>3202</v>
      </c>
      <c r="C3068" s="347">
        <v>0</v>
      </c>
      <c r="D3068" s="347">
        <v>0</v>
      </c>
      <c r="E3068" s="347">
        <v>0</v>
      </c>
      <c r="F3068" s="347">
        <v>0</v>
      </c>
      <c r="G3068" s="151"/>
    </row>
    <row r="3069" spans="1:7" hidden="1">
      <c r="A3069" s="346" t="s">
        <v>10728</v>
      </c>
      <c r="B3069" s="151" t="s">
        <v>3490</v>
      </c>
      <c r="C3069" s="347">
        <v>0</v>
      </c>
      <c r="D3069" s="347">
        <v>0</v>
      </c>
      <c r="E3069" s="347">
        <v>0</v>
      </c>
      <c r="F3069" s="347">
        <v>0</v>
      </c>
      <c r="G3069" s="151"/>
    </row>
    <row r="3070" spans="1:7" hidden="1">
      <c r="A3070" s="346" t="s">
        <v>9361</v>
      </c>
      <c r="B3070" s="151" t="s">
        <v>8303</v>
      </c>
      <c r="C3070" s="347">
        <v>0</v>
      </c>
      <c r="D3070" s="347">
        <v>0</v>
      </c>
      <c r="E3070" s="347">
        <v>0</v>
      </c>
      <c r="F3070" s="347">
        <v>0</v>
      </c>
      <c r="G3070" s="151"/>
    </row>
    <row r="3071" spans="1:7" hidden="1">
      <c r="A3071" s="346" t="s">
        <v>10729</v>
      </c>
      <c r="B3071" s="151" t="s">
        <v>3490</v>
      </c>
      <c r="C3071" s="347">
        <v>0</v>
      </c>
      <c r="D3071" s="347">
        <v>0</v>
      </c>
      <c r="E3071" s="347">
        <v>0</v>
      </c>
      <c r="F3071" s="347">
        <v>0</v>
      </c>
      <c r="G3071" s="151"/>
    </row>
    <row r="3072" spans="1:7" hidden="1">
      <c r="A3072" s="346" t="s">
        <v>9362</v>
      </c>
      <c r="B3072" s="151" t="s">
        <v>8307</v>
      </c>
      <c r="C3072" s="347">
        <v>0</v>
      </c>
      <c r="D3072" s="347">
        <v>0</v>
      </c>
      <c r="E3072" s="347">
        <v>0</v>
      </c>
      <c r="F3072" s="347">
        <v>0</v>
      </c>
      <c r="G3072" s="151"/>
    </row>
    <row r="3073" spans="1:7" hidden="1">
      <c r="A3073" s="346" t="s">
        <v>10730</v>
      </c>
      <c r="B3073" s="151" t="s">
        <v>3490</v>
      </c>
      <c r="C3073" s="347">
        <v>0</v>
      </c>
      <c r="D3073" s="347">
        <v>0</v>
      </c>
      <c r="E3073" s="347">
        <v>0</v>
      </c>
      <c r="F3073" s="347">
        <v>0</v>
      </c>
      <c r="G3073" s="151"/>
    </row>
    <row r="3074" spans="1:7" hidden="1">
      <c r="A3074" s="346" t="s">
        <v>8095</v>
      </c>
      <c r="B3074" s="151" t="s">
        <v>777</v>
      </c>
      <c r="C3074" s="347">
        <v>0</v>
      </c>
      <c r="D3074" s="347">
        <v>0</v>
      </c>
      <c r="E3074" s="347">
        <v>0</v>
      </c>
      <c r="F3074" s="347">
        <v>0</v>
      </c>
      <c r="G3074" s="151"/>
    </row>
    <row r="3075" spans="1:7" ht="45" hidden="1">
      <c r="A3075" s="346" t="s">
        <v>5675</v>
      </c>
      <c r="B3075" s="151" t="s">
        <v>9290</v>
      </c>
      <c r="C3075" s="347">
        <v>0</v>
      </c>
      <c r="D3075" s="347">
        <v>0</v>
      </c>
      <c r="E3075" s="347">
        <v>0</v>
      </c>
      <c r="F3075" s="347">
        <v>0</v>
      </c>
      <c r="G3075" s="151"/>
    </row>
    <row r="3076" spans="1:7" hidden="1">
      <c r="A3076" s="346" t="s">
        <v>9363</v>
      </c>
      <c r="B3076" s="151" t="s">
        <v>8303</v>
      </c>
      <c r="C3076" s="347">
        <v>0</v>
      </c>
      <c r="D3076" s="347">
        <v>0</v>
      </c>
      <c r="E3076" s="347">
        <v>0</v>
      </c>
      <c r="F3076" s="347">
        <v>0</v>
      </c>
      <c r="G3076" s="151"/>
    </row>
    <row r="3077" spans="1:7" ht="45" hidden="1">
      <c r="A3077" s="346" t="s">
        <v>10731</v>
      </c>
      <c r="B3077" s="151" t="s">
        <v>9290</v>
      </c>
      <c r="C3077" s="347">
        <v>0</v>
      </c>
      <c r="D3077" s="347">
        <v>0</v>
      </c>
      <c r="E3077" s="347">
        <v>0</v>
      </c>
      <c r="F3077" s="347">
        <v>0</v>
      </c>
      <c r="G3077" s="151"/>
    </row>
    <row r="3078" spans="1:7" hidden="1">
      <c r="A3078" s="346" t="s">
        <v>9364</v>
      </c>
      <c r="B3078" s="151" t="s">
        <v>3202</v>
      </c>
      <c r="C3078" s="347">
        <v>0</v>
      </c>
      <c r="D3078" s="347">
        <v>0</v>
      </c>
      <c r="E3078" s="347">
        <v>0</v>
      </c>
      <c r="F3078" s="347">
        <v>0</v>
      </c>
      <c r="G3078" s="151"/>
    </row>
    <row r="3079" spans="1:7" ht="45" hidden="1">
      <c r="A3079" s="346" t="s">
        <v>10732</v>
      </c>
      <c r="B3079" s="151" t="s">
        <v>9290</v>
      </c>
      <c r="C3079" s="347">
        <v>0</v>
      </c>
      <c r="D3079" s="347">
        <v>0</v>
      </c>
      <c r="E3079" s="347">
        <v>0</v>
      </c>
      <c r="F3079" s="347">
        <v>0</v>
      </c>
      <c r="G3079" s="151"/>
    </row>
    <row r="3080" spans="1:7" hidden="1">
      <c r="A3080" s="346" t="s">
        <v>9365</v>
      </c>
      <c r="B3080" s="151" t="s">
        <v>8303</v>
      </c>
      <c r="C3080" s="347">
        <v>0</v>
      </c>
      <c r="D3080" s="347">
        <v>0</v>
      </c>
      <c r="E3080" s="347">
        <v>0</v>
      </c>
      <c r="F3080" s="347">
        <v>0</v>
      </c>
      <c r="G3080" s="151"/>
    </row>
    <row r="3081" spans="1:7" ht="45" hidden="1">
      <c r="A3081" s="346" t="s">
        <v>10733</v>
      </c>
      <c r="B3081" s="151" t="s">
        <v>9290</v>
      </c>
      <c r="C3081" s="347">
        <v>0</v>
      </c>
      <c r="D3081" s="347">
        <v>0</v>
      </c>
      <c r="E3081" s="347">
        <v>0</v>
      </c>
      <c r="F3081" s="347">
        <v>0</v>
      </c>
      <c r="G3081" s="151"/>
    </row>
    <row r="3082" spans="1:7" hidden="1">
      <c r="A3082" s="346" t="s">
        <v>9366</v>
      </c>
      <c r="B3082" s="151" t="s">
        <v>8307</v>
      </c>
      <c r="C3082" s="347">
        <v>0</v>
      </c>
      <c r="D3082" s="347">
        <v>0</v>
      </c>
      <c r="E3082" s="347">
        <v>0</v>
      </c>
      <c r="F3082" s="347">
        <v>0</v>
      </c>
      <c r="G3082" s="151"/>
    </row>
    <row r="3083" spans="1:7" ht="45" hidden="1">
      <c r="A3083" s="346" t="s">
        <v>10734</v>
      </c>
      <c r="B3083" s="151" t="s">
        <v>9290</v>
      </c>
      <c r="C3083" s="347">
        <v>0</v>
      </c>
      <c r="D3083" s="347">
        <v>0</v>
      </c>
      <c r="E3083" s="347">
        <v>0</v>
      </c>
      <c r="F3083" s="347">
        <v>0</v>
      </c>
      <c r="G3083" s="151"/>
    </row>
    <row r="3084" spans="1:7" hidden="1">
      <c r="A3084" s="346" t="s">
        <v>8096</v>
      </c>
      <c r="B3084" s="151" t="s">
        <v>777</v>
      </c>
      <c r="C3084" s="347">
        <v>0</v>
      </c>
      <c r="D3084" s="347">
        <v>0</v>
      </c>
      <c r="E3084" s="347">
        <v>0</v>
      </c>
      <c r="F3084" s="347">
        <v>0</v>
      </c>
      <c r="G3084" s="151"/>
    </row>
    <row r="3085" spans="1:7" ht="30" hidden="1">
      <c r="A3085" s="346" t="s">
        <v>5679</v>
      </c>
      <c r="B3085" s="151" t="s">
        <v>3492</v>
      </c>
      <c r="C3085" s="347">
        <v>0</v>
      </c>
      <c r="D3085" s="347">
        <v>0</v>
      </c>
      <c r="E3085" s="347">
        <v>0</v>
      </c>
      <c r="F3085" s="347">
        <v>0</v>
      </c>
      <c r="G3085" s="151"/>
    </row>
    <row r="3086" spans="1:7" hidden="1">
      <c r="A3086" s="346" t="s">
        <v>9367</v>
      </c>
      <c r="B3086" s="151" t="s">
        <v>8303</v>
      </c>
      <c r="C3086" s="347">
        <v>0</v>
      </c>
      <c r="D3086" s="347">
        <v>0</v>
      </c>
      <c r="E3086" s="347">
        <v>0</v>
      </c>
      <c r="F3086" s="347">
        <v>0</v>
      </c>
      <c r="G3086" s="151"/>
    </row>
    <row r="3087" spans="1:7" ht="30" hidden="1">
      <c r="A3087" s="346" t="s">
        <v>10735</v>
      </c>
      <c r="B3087" s="151" t="s">
        <v>3492</v>
      </c>
      <c r="C3087" s="347">
        <v>0</v>
      </c>
      <c r="D3087" s="347">
        <v>0</v>
      </c>
      <c r="E3087" s="347">
        <v>0</v>
      </c>
      <c r="F3087" s="347">
        <v>0</v>
      </c>
      <c r="G3087" s="151"/>
    </row>
    <row r="3088" spans="1:7" hidden="1">
      <c r="A3088" s="346" t="s">
        <v>9368</v>
      </c>
      <c r="B3088" s="151" t="s">
        <v>3202</v>
      </c>
      <c r="C3088" s="347">
        <v>0</v>
      </c>
      <c r="D3088" s="347">
        <v>0</v>
      </c>
      <c r="E3088" s="347">
        <v>0</v>
      </c>
      <c r="F3088" s="347">
        <v>0</v>
      </c>
      <c r="G3088" s="151"/>
    </row>
    <row r="3089" spans="1:7" ht="30" hidden="1">
      <c r="A3089" s="346" t="s">
        <v>10736</v>
      </c>
      <c r="B3089" s="151" t="s">
        <v>3492</v>
      </c>
      <c r="C3089" s="347">
        <v>0</v>
      </c>
      <c r="D3089" s="347">
        <v>0</v>
      </c>
      <c r="E3089" s="347">
        <v>0</v>
      </c>
      <c r="F3089" s="347">
        <v>0</v>
      </c>
      <c r="G3089" s="151"/>
    </row>
    <row r="3090" spans="1:7" hidden="1">
      <c r="A3090" s="346" t="s">
        <v>9369</v>
      </c>
      <c r="B3090" s="151" t="s">
        <v>8303</v>
      </c>
      <c r="C3090" s="347">
        <v>0</v>
      </c>
      <c r="D3090" s="347">
        <v>0</v>
      </c>
      <c r="E3090" s="347">
        <v>0</v>
      </c>
      <c r="F3090" s="347">
        <v>0</v>
      </c>
      <c r="G3090" s="151"/>
    </row>
    <row r="3091" spans="1:7" ht="30" hidden="1">
      <c r="A3091" s="346" t="s">
        <v>10737</v>
      </c>
      <c r="B3091" s="151" t="s">
        <v>3492</v>
      </c>
      <c r="C3091" s="347">
        <v>0</v>
      </c>
      <c r="D3091" s="347">
        <v>0</v>
      </c>
      <c r="E3091" s="347">
        <v>0</v>
      </c>
      <c r="F3091" s="347">
        <v>0</v>
      </c>
      <c r="G3091" s="151"/>
    </row>
    <row r="3092" spans="1:7" hidden="1">
      <c r="A3092" s="346" t="s">
        <v>9370</v>
      </c>
      <c r="B3092" s="151" t="s">
        <v>8307</v>
      </c>
      <c r="C3092" s="347">
        <v>0</v>
      </c>
      <c r="D3092" s="347">
        <v>0</v>
      </c>
      <c r="E3092" s="347">
        <v>0</v>
      </c>
      <c r="F3092" s="347">
        <v>0</v>
      </c>
      <c r="G3092" s="151"/>
    </row>
    <row r="3093" spans="1:7" ht="30" hidden="1">
      <c r="A3093" s="346" t="s">
        <v>10738</v>
      </c>
      <c r="B3093" s="151" t="s">
        <v>3492</v>
      </c>
      <c r="C3093" s="347">
        <v>0</v>
      </c>
      <c r="D3093" s="347">
        <v>0</v>
      </c>
      <c r="E3093" s="347">
        <v>0</v>
      </c>
      <c r="F3093" s="347">
        <v>0</v>
      </c>
      <c r="G3093" s="151"/>
    </row>
    <row r="3094" spans="1:7" hidden="1">
      <c r="A3094" s="346" t="s">
        <v>8097</v>
      </c>
      <c r="B3094" s="151" t="s">
        <v>777</v>
      </c>
      <c r="C3094" s="347">
        <v>0</v>
      </c>
      <c r="D3094" s="347">
        <v>0</v>
      </c>
      <c r="E3094" s="347">
        <v>0</v>
      </c>
      <c r="F3094" s="347">
        <v>0</v>
      </c>
      <c r="G3094" s="151"/>
    </row>
    <row r="3095" spans="1:7" hidden="1">
      <c r="A3095" s="346" t="s">
        <v>5683</v>
      </c>
      <c r="B3095" s="151" t="s">
        <v>3493</v>
      </c>
      <c r="C3095" s="347">
        <v>0</v>
      </c>
      <c r="D3095" s="347">
        <v>0</v>
      </c>
      <c r="E3095" s="347">
        <v>0</v>
      </c>
      <c r="F3095" s="347">
        <v>0</v>
      </c>
      <c r="G3095" s="151"/>
    </row>
    <row r="3096" spans="1:7" hidden="1">
      <c r="A3096" s="346" t="s">
        <v>9371</v>
      </c>
      <c r="B3096" s="151" t="s">
        <v>8303</v>
      </c>
      <c r="C3096" s="347">
        <v>0</v>
      </c>
      <c r="D3096" s="347">
        <v>0</v>
      </c>
      <c r="E3096" s="347">
        <v>0</v>
      </c>
      <c r="F3096" s="347">
        <v>0</v>
      </c>
      <c r="G3096" s="151"/>
    </row>
    <row r="3097" spans="1:7" hidden="1">
      <c r="A3097" s="346" t="s">
        <v>10739</v>
      </c>
      <c r="B3097" s="151" t="s">
        <v>3493</v>
      </c>
      <c r="C3097" s="347">
        <v>0</v>
      </c>
      <c r="D3097" s="347">
        <v>0</v>
      </c>
      <c r="E3097" s="347">
        <v>0</v>
      </c>
      <c r="F3097" s="347">
        <v>0</v>
      </c>
      <c r="G3097" s="151"/>
    </row>
    <row r="3098" spans="1:7" hidden="1">
      <c r="A3098" s="346" t="s">
        <v>9372</v>
      </c>
      <c r="B3098" s="151" t="s">
        <v>3202</v>
      </c>
      <c r="C3098" s="347">
        <v>0</v>
      </c>
      <c r="D3098" s="347">
        <v>0</v>
      </c>
      <c r="E3098" s="347">
        <v>0</v>
      </c>
      <c r="F3098" s="347">
        <v>0</v>
      </c>
      <c r="G3098" s="151"/>
    </row>
    <row r="3099" spans="1:7" hidden="1">
      <c r="A3099" s="346" t="s">
        <v>10740</v>
      </c>
      <c r="B3099" s="151" t="s">
        <v>3493</v>
      </c>
      <c r="C3099" s="347">
        <v>0</v>
      </c>
      <c r="D3099" s="347">
        <v>0</v>
      </c>
      <c r="E3099" s="347">
        <v>0</v>
      </c>
      <c r="F3099" s="347">
        <v>0</v>
      </c>
      <c r="G3099" s="151"/>
    </row>
    <row r="3100" spans="1:7" hidden="1">
      <c r="A3100" s="346" t="s">
        <v>9373</v>
      </c>
      <c r="B3100" s="151" t="s">
        <v>8303</v>
      </c>
      <c r="C3100" s="347">
        <v>0</v>
      </c>
      <c r="D3100" s="347">
        <v>0</v>
      </c>
      <c r="E3100" s="347">
        <v>0</v>
      </c>
      <c r="F3100" s="347">
        <v>0</v>
      </c>
      <c r="G3100" s="151"/>
    </row>
    <row r="3101" spans="1:7" hidden="1">
      <c r="A3101" s="346" t="s">
        <v>10741</v>
      </c>
      <c r="B3101" s="151" t="s">
        <v>3493</v>
      </c>
      <c r="C3101" s="347">
        <v>0</v>
      </c>
      <c r="D3101" s="347">
        <v>0</v>
      </c>
      <c r="E3101" s="347">
        <v>0</v>
      </c>
      <c r="F3101" s="347">
        <v>0</v>
      </c>
      <c r="G3101" s="151"/>
    </row>
    <row r="3102" spans="1:7" hidden="1">
      <c r="A3102" s="346" t="s">
        <v>9374</v>
      </c>
      <c r="B3102" s="151" t="s">
        <v>8307</v>
      </c>
      <c r="C3102" s="347">
        <v>0</v>
      </c>
      <c r="D3102" s="347">
        <v>0</v>
      </c>
      <c r="E3102" s="347">
        <v>0</v>
      </c>
      <c r="F3102" s="347">
        <v>0</v>
      </c>
      <c r="G3102" s="151"/>
    </row>
    <row r="3103" spans="1:7" hidden="1">
      <c r="A3103" s="346" t="s">
        <v>10742</v>
      </c>
      <c r="B3103" s="151" t="s">
        <v>3493</v>
      </c>
      <c r="C3103" s="347">
        <v>0</v>
      </c>
      <c r="D3103" s="347">
        <v>0</v>
      </c>
      <c r="E3103" s="347">
        <v>0</v>
      </c>
      <c r="F3103" s="347">
        <v>0</v>
      </c>
      <c r="G3103" s="151"/>
    </row>
    <row r="3104" spans="1:7" hidden="1">
      <c r="A3104" s="346" t="s">
        <v>8098</v>
      </c>
      <c r="B3104" s="151" t="s">
        <v>777</v>
      </c>
      <c r="C3104" s="347">
        <v>0</v>
      </c>
      <c r="D3104" s="347">
        <v>0</v>
      </c>
      <c r="E3104" s="347">
        <v>0</v>
      </c>
      <c r="F3104" s="347">
        <v>0</v>
      </c>
      <c r="G3104" s="151"/>
    </row>
    <row r="3105" spans="1:7" ht="30" hidden="1">
      <c r="A3105" s="346" t="s">
        <v>5687</v>
      </c>
      <c r="B3105" s="151" t="s">
        <v>3494</v>
      </c>
      <c r="C3105" s="347">
        <v>0</v>
      </c>
      <c r="D3105" s="347">
        <v>0</v>
      </c>
      <c r="E3105" s="347">
        <v>0</v>
      </c>
      <c r="F3105" s="347">
        <v>0</v>
      </c>
      <c r="G3105" s="151"/>
    </row>
    <row r="3106" spans="1:7" hidden="1">
      <c r="A3106" s="346" t="s">
        <v>9375</v>
      </c>
      <c r="B3106" s="151" t="s">
        <v>8303</v>
      </c>
      <c r="C3106" s="347">
        <v>0</v>
      </c>
      <c r="D3106" s="347">
        <v>0</v>
      </c>
      <c r="E3106" s="347">
        <v>0</v>
      </c>
      <c r="F3106" s="347">
        <v>0</v>
      </c>
      <c r="G3106" s="151"/>
    </row>
    <row r="3107" spans="1:7" ht="30" hidden="1">
      <c r="A3107" s="346" t="s">
        <v>10743</v>
      </c>
      <c r="B3107" s="151" t="s">
        <v>3494</v>
      </c>
      <c r="C3107" s="347">
        <v>0</v>
      </c>
      <c r="D3107" s="347">
        <v>0</v>
      </c>
      <c r="E3107" s="347">
        <v>0</v>
      </c>
      <c r="F3107" s="347">
        <v>0</v>
      </c>
      <c r="G3107" s="151"/>
    </row>
    <row r="3108" spans="1:7" hidden="1">
      <c r="A3108" s="346" t="s">
        <v>9376</v>
      </c>
      <c r="B3108" s="151" t="s">
        <v>3202</v>
      </c>
      <c r="C3108" s="347">
        <v>0</v>
      </c>
      <c r="D3108" s="347">
        <v>0</v>
      </c>
      <c r="E3108" s="347">
        <v>0</v>
      </c>
      <c r="F3108" s="347">
        <v>0</v>
      </c>
      <c r="G3108" s="151"/>
    </row>
    <row r="3109" spans="1:7" ht="30" hidden="1">
      <c r="A3109" s="346" t="s">
        <v>10744</v>
      </c>
      <c r="B3109" s="151" t="s">
        <v>3494</v>
      </c>
      <c r="C3109" s="347">
        <v>0</v>
      </c>
      <c r="D3109" s="347">
        <v>0</v>
      </c>
      <c r="E3109" s="347">
        <v>0</v>
      </c>
      <c r="F3109" s="347">
        <v>0</v>
      </c>
      <c r="G3109" s="151"/>
    </row>
    <row r="3110" spans="1:7" hidden="1">
      <c r="A3110" s="346" t="s">
        <v>9377</v>
      </c>
      <c r="B3110" s="151" t="s">
        <v>8303</v>
      </c>
      <c r="C3110" s="347">
        <v>0</v>
      </c>
      <c r="D3110" s="347">
        <v>0</v>
      </c>
      <c r="E3110" s="347">
        <v>0</v>
      </c>
      <c r="F3110" s="347">
        <v>0</v>
      </c>
      <c r="G3110" s="151"/>
    </row>
    <row r="3111" spans="1:7" ht="30" hidden="1">
      <c r="A3111" s="346" t="s">
        <v>10745</v>
      </c>
      <c r="B3111" s="151" t="s">
        <v>3494</v>
      </c>
      <c r="C3111" s="347">
        <v>0</v>
      </c>
      <c r="D3111" s="347">
        <v>0</v>
      </c>
      <c r="E3111" s="347">
        <v>0</v>
      </c>
      <c r="F3111" s="347">
        <v>0</v>
      </c>
      <c r="G3111" s="151"/>
    </row>
    <row r="3112" spans="1:7" hidden="1">
      <c r="A3112" s="346" t="s">
        <v>9378</v>
      </c>
      <c r="B3112" s="151" t="s">
        <v>8307</v>
      </c>
      <c r="C3112" s="347">
        <v>0</v>
      </c>
      <c r="D3112" s="347">
        <v>0</v>
      </c>
      <c r="E3112" s="347">
        <v>0</v>
      </c>
      <c r="F3112" s="347">
        <v>0</v>
      </c>
      <c r="G3112" s="151"/>
    </row>
    <row r="3113" spans="1:7" ht="30" hidden="1">
      <c r="A3113" s="346" t="s">
        <v>10746</v>
      </c>
      <c r="B3113" s="151" t="s">
        <v>3494</v>
      </c>
      <c r="C3113" s="347">
        <v>0</v>
      </c>
      <c r="D3113" s="347">
        <v>0</v>
      </c>
      <c r="E3113" s="347">
        <v>0</v>
      </c>
      <c r="F3113" s="347">
        <v>0</v>
      </c>
      <c r="G3113" s="151"/>
    </row>
    <row r="3114" spans="1:7" hidden="1">
      <c r="A3114" s="346" t="s">
        <v>8099</v>
      </c>
      <c r="B3114" s="151" t="s">
        <v>777</v>
      </c>
      <c r="C3114" s="347">
        <v>0</v>
      </c>
      <c r="D3114" s="347">
        <v>0</v>
      </c>
      <c r="E3114" s="347">
        <v>0</v>
      </c>
      <c r="F3114" s="347">
        <v>0</v>
      </c>
      <c r="G3114" s="151"/>
    </row>
    <row r="3115" spans="1:7" ht="30" hidden="1">
      <c r="A3115" s="346" t="s">
        <v>5691</v>
      </c>
      <c r="B3115" s="151" t="s">
        <v>3495</v>
      </c>
      <c r="C3115" s="347">
        <v>0</v>
      </c>
      <c r="D3115" s="347">
        <v>0</v>
      </c>
      <c r="E3115" s="347">
        <v>0</v>
      </c>
      <c r="F3115" s="347">
        <v>0</v>
      </c>
      <c r="G3115" s="151"/>
    </row>
    <row r="3116" spans="1:7" hidden="1">
      <c r="A3116" s="346" t="s">
        <v>9379</v>
      </c>
      <c r="B3116" s="151" t="s">
        <v>8303</v>
      </c>
      <c r="C3116" s="347">
        <v>0</v>
      </c>
      <c r="D3116" s="347">
        <v>0</v>
      </c>
      <c r="E3116" s="347">
        <v>0</v>
      </c>
      <c r="F3116" s="347">
        <v>0</v>
      </c>
      <c r="G3116" s="151"/>
    </row>
    <row r="3117" spans="1:7" ht="30" hidden="1">
      <c r="A3117" s="346" t="s">
        <v>10747</v>
      </c>
      <c r="B3117" s="151" t="s">
        <v>3495</v>
      </c>
      <c r="C3117" s="347">
        <v>0</v>
      </c>
      <c r="D3117" s="347">
        <v>0</v>
      </c>
      <c r="E3117" s="347">
        <v>0</v>
      </c>
      <c r="F3117" s="347">
        <v>0</v>
      </c>
      <c r="G3117" s="151"/>
    </row>
    <row r="3118" spans="1:7" hidden="1">
      <c r="A3118" s="346" t="s">
        <v>9380</v>
      </c>
      <c r="B3118" s="151" t="s">
        <v>3202</v>
      </c>
      <c r="C3118" s="347">
        <v>0</v>
      </c>
      <c r="D3118" s="347">
        <v>0</v>
      </c>
      <c r="E3118" s="347">
        <v>0</v>
      </c>
      <c r="F3118" s="347">
        <v>0</v>
      </c>
      <c r="G3118" s="151"/>
    </row>
    <row r="3119" spans="1:7" ht="30" hidden="1">
      <c r="A3119" s="346" t="s">
        <v>10748</v>
      </c>
      <c r="B3119" s="151" t="s">
        <v>3495</v>
      </c>
      <c r="C3119" s="347">
        <v>0</v>
      </c>
      <c r="D3119" s="347">
        <v>0</v>
      </c>
      <c r="E3119" s="347">
        <v>0</v>
      </c>
      <c r="F3119" s="347">
        <v>0</v>
      </c>
      <c r="G3119" s="151"/>
    </row>
    <row r="3120" spans="1:7" hidden="1">
      <c r="A3120" s="346" t="s">
        <v>9381</v>
      </c>
      <c r="B3120" s="151" t="s">
        <v>8303</v>
      </c>
      <c r="C3120" s="347">
        <v>0</v>
      </c>
      <c r="D3120" s="347">
        <v>0</v>
      </c>
      <c r="E3120" s="347">
        <v>0</v>
      </c>
      <c r="F3120" s="347">
        <v>0</v>
      </c>
      <c r="G3120" s="151"/>
    </row>
    <row r="3121" spans="1:7" ht="30" hidden="1">
      <c r="A3121" s="346" t="s">
        <v>10749</v>
      </c>
      <c r="B3121" s="151" t="s">
        <v>3495</v>
      </c>
      <c r="C3121" s="347">
        <v>0</v>
      </c>
      <c r="D3121" s="347">
        <v>0</v>
      </c>
      <c r="E3121" s="347">
        <v>0</v>
      </c>
      <c r="F3121" s="347">
        <v>0</v>
      </c>
      <c r="G3121" s="151"/>
    </row>
    <row r="3122" spans="1:7" hidden="1">
      <c r="A3122" s="346" t="s">
        <v>9382</v>
      </c>
      <c r="B3122" s="151" t="s">
        <v>8307</v>
      </c>
      <c r="C3122" s="347">
        <v>0</v>
      </c>
      <c r="D3122" s="347">
        <v>0</v>
      </c>
      <c r="E3122" s="347">
        <v>0</v>
      </c>
      <c r="F3122" s="347">
        <v>0</v>
      </c>
      <c r="G3122" s="151"/>
    </row>
    <row r="3123" spans="1:7" ht="30" hidden="1">
      <c r="A3123" s="346" t="s">
        <v>10750</v>
      </c>
      <c r="B3123" s="151" t="s">
        <v>3495</v>
      </c>
      <c r="C3123" s="347">
        <v>0</v>
      </c>
      <c r="D3123" s="347">
        <v>0</v>
      </c>
      <c r="E3123" s="347">
        <v>0</v>
      </c>
      <c r="F3123" s="347">
        <v>0</v>
      </c>
      <c r="G3123" s="151"/>
    </row>
    <row r="3124" spans="1:7" hidden="1">
      <c r="A3124" s="346" t="s">
        <v>8100</v>
      </c>
      <c r="B3124" s="151" t="s">
        <v>777</v>
      </c>
      <c r="C3124" s="347">
        <v>0</v>
      </c>
      <c r="D3124" s="347">
        <v>0</v>
      </c>
      <c r="E3124" s="347">
        <v>0</v>
      </c>
      <c r="F3124" s="347">
        <v>0</v>
      </c>
      <c r="G3124" s="151"/>
    </row>
    <row r="3125" spans="1:7" ht="30" hidden="1">
      <c r="A3125" s="346" t="s">
        <v>5695</v>
      </c>
      <c r="B3125" s="151" t="s">
        <v>3496</v>
      </c>
      <c r="C3125" s="347">
        <v>0</v>
      </c>
      <c r="D3125" s="347">
        <v>0</v>
      </c>
      <c r="E3125" s="347">
        <v>0</v>
      </c>
      <c r="F3125" s="347">
        <v>0</v>
      </c>
      <c r="G3125" s="151"/>
    </row>
    <row r="3126" spans="1:7" hidden="1">
      <c r="A3126" s="346" t="s">
        <v>9383</v>
      </c>
      <c r="B3126" s="151" t="s">
        <v>8303</v>
      </c>
      <c r="C3126" s="347">
        <v>0</v>
      </c>
      <c r="D3126" s="347">
        <v>0</v>
      </c>
      <c r="E3126" s="347">
        <v>0</v>
      </c>
      <c r="F3126" s="347">
        <v>0</v>
      </c>
      <c r="G3126" s="151"/>
    </row>
    <row r="3127" spans="1:7" ht="30" hidden="1">
      <c r="A3127" s="346" t="s">
        <v>10751</v>
      </c>
      <c r="B3127" s="151" t="s">
        <v>3496</v>
      </c>
      <c r="C3127" s="347">
        <v>0</v>
      </c>
      <c r="D3127" s="347">
        <v>0</v>
      </c>
      <c r="E3127" s="347">
        <v>0</v>
      </c>
      <c r="F3127" s="347">
        <v>0</v>
      </c>
      <c r="G3127" s="151"/>
    </row>
    <row r="3128" spans="1:7" hidden="1">
      <c r="A3128" s="346" t="s">
        <v>9384</v>
      </c>
      <c r="B3128" s="151" t="s">
        <v>3202</v>
      </c>
      <c r="C3128" s="347">
        <v>0</v>
      </c>
      <c r="D3128" s="347">
        <v>0</v>
      </c>
      <c r="E3128" s="347">
        <v>0</v>
      </c>
      <c r="F3128" s="347">
        <v>0</v>
      </c>
      <c r="G3128" s="151"/>
    </row>
    <row r="3129" spans="1:7" ht="30" hidden="1">
      <c r="A3129" s="346" t="s">
        <v>10752</v>
      </c>
      <c r="B3129" s="151" t="s">
        <v>3496</v>
      </c>
      <c r="C3129" s="347">
        <v>0</v>
      </c>
      <c r="D3129" s="347">
        <v>0</v>
      </c>
      <c r="E3129" s="347">
        <v>0</v>
      </c>
      <c r="F3129" s="347">
        <v>0</v>
      </c>
      <c r="G3129" s="151"/>
    </row>
    <row r="3130" spans="1:7" hidden="1">
      <c r="A3130" s="346" t="s">
        <v>9385</v>
      </c>
      <c r="B3130" s="151" t="s">
        <v>8303</v>
      </c>
      <c r="C3130" s="347">
        <v>0</v>
      </c>
      <c r="D3130" s="347">
        <v>0</v>
      </c>
      <c r="E3130" s="347">
        <v>0</v>
      </c>
      <c r="F3130" s="347">
        <v>0</v>
      </c>
      <c r="G3130" s="151"/>
    </row>
    <row r="3131" spans="1:7" ht="30" hidden="1">
      <c r="A3131" s="346" t="s">
        <v>10753</v>
      </c>
      <c r="B3131" s="151" t="s">
        <v>3496</v>
      </c>
      <c r="C3131" s="347">
        <v>0</v>
      </c>
      <c r="D3131" s="347">
        <v>0</v>
      </c>
      <c r="E3131" s="347">
        <v>0</v>
      </c>
      <c r="F3131" s="347">
        <v>0</v>
      </c>
      <c r="G3131" s="151"/>
    </row>
    <row r="3132" spans="1:7" hidden="1">
      <c r="A3132" s="346" t="s">
        <v>9386</v>
      </c>
      <c r="B3132" s="151" t="s">
        <v>8307</v>
      </c>
      <c r="C3132" s="347">
        <v>0</v>
      </c>
      <c r="D3132" s="347">
        <v>0</v>
      </c>
      <c r="E3132" s="347">
        <v>0</v>
      </c>
      <c r="F3132" s="347">
        <v>0</v>
      </c>
      <c r="G3132" s="151"/>
    </row>
    <row r="3133" spans="1:7" ht="30" hidden="1">
      <c r="A3133" s="346" t="s">
        <v>10754</v>
      </c>
      <c r="B3133" s="151" t="s">
        <v>3496</v>
      </c>
      <c r="C3133" s="347">
        <v>0</v>
      </c>
      <c r="D3133" s="347">
        <v>0</v>
      </c>
      <c r="E3133" s="347">
        <v>0</v>
      </c>
      <c r="F3133" s="347">
        <v>0</v>
      </c>
      <c r="G3133" s="151"/>
    </row>
    <row r="3134" spans="1:7" hidden="1">
      <c r="A3134" s="346" t="s">
        <v>7444</v>
      </c>
      <c r="B3134" s="151" t="s">
        <v>7445</v>
      </c>
      <c r="C3134" s="347">
        <v>0</v>
      </c>
      <c r="D3134" s="347">
        <v>0</v>
      </c>
      <c r="E3134" s="347">
        <v>0</v>
      </c>
      <c r="F3134" s="347">
        <v>0</v>
      </c>
      <c r="G3134" s="151"/>
    </row>
    <row r="3135" spans="1:7" ht="45" hidden="1">
      <c r="A3135" s="346" t="s">
        <v>3211</v>
      </c>
      <c r="B3135" s="151" t="s">
        <v>3497</v>
      </c>
      <c r="C3135" s="347">
        <v>0</v>
      </c>
      <c r="D3135" s="347">
        <v>0</v>
      </c>
      <c r="E3135" s="347">
        <v>0</v>
      </c>
      <c r="F3135" s="347">
        <v>0</v>
      </c>
      <c r="G3135" s="151"/>
    </row>
    <row r="3136" spans="1:7" hidden="1">
      <c r="A3136" s="346" t="s">
        <v>8101</v>
      </c>
      <c r="B3136" s="151" t="s">
        <v>777</v>
      </c>
      <c r="C3136" s="347">
        <v>0</v>
      </c>
      <c r="D3136" s="347">
        <v>0</v>
      </c>
      <c r="E3136" s="347">
        <v>0</v>
      </c>
      <c r="F3136" s="347">
        <v>0</v>
      </c>
      <c r="G3136" s="151"/>
    </row>
    <row r="3137" spans="1:7" ht="45" hidden="1">
      <c r="A3137" s="346" t="s">
        <v>5699</v>
      </c>
      <c r="B3137" s="151" t="s">
        <v>3497</v>
      </c>
      <c r="C3137" s="347">
        <v>0</v>
      </c>
      <c r="D3137" s="347">
        <v>0</v>
      </c>
      <c r="E3137" s="347">
        <v>0</v>
      </c>
      <c r="F3137" s="347">
        <v>0</v>
      </c>
      <c r="G3137" s="151"/>
    </row>
    <row r="3138" spans="1:7" hidden="1">
      <c r="A3138" s="346" t="s">
        <v>9387</v>
      </c>
      <c r="B3138" s="151" t="s">
        <v>8303</v>
      </c>
      <c r="C3138" s="347">
        <v>0</v>
      </c>
      <c r="D3138" s="347">
        <v>0</v>
      </c>
      <c r="E3138" s="347">
        <v>0</v>
      </c>
      <c r="F3138" s="347">
        <v>0</v>
      </c>
      <c r="G3138" s="151"/>
    </row>
    <row r="3139" spans="1:7" ht="45" hidden="1">
      <c r="A3139" s="346" t="s">
        <v>10755</v>
      </c>
      <c r="B3139" s="151" t="s">
        <v>3497</v>
      </c>
      <c r="C3139" s="347">
        <v>0</v>
      </c>
      <c r="D3139" s="347">
        <v>0</v>
      </c>
      <c r="E3139" s="347">
        <v>0</v>
      </c>
      <c r="F3139" s="347">
        <v>0</v>
      </c>
      <c r="G3139" s="151"/>
    </row>
    <row r="3140" spans="1:7" hidden="1">
      <c r="A3140" s="346" t="s">
        <v>9388</v>
      </c>
      <c r="B3140" s="151" t="s">
        <v>3202</v>
      </c>
      <c r="C3140" s="347">
        <v>0</v>
      </c>
      <c r="D3140" s="347">
        <v>0</v>
      </c>
      <c r="E3140" s="347">
        <v>0</v>
      </c>
      <c r="F3140" s="347">
        <v>0</v>
      </c>
      <c r="G3140" s="151"/>
    </row>
    <row r="3141" spans="1:7" ht="45" hidden="1">
      <c r="A3141" s="346" t="s">
        <v>10756</v>
      </c>
      <c r="B3141" s="151" t="s">
        <v>3497</v>
      </c>
      <c r="C3141" s="347">
        <v>0</v>
      </c>
      <c r="D3141" s="347">
        <v>0</v>
      </c>
      <c r="E3141" s="347">
        <v>0</v>
      </c>
      <c r="F3141" s="347">
        <v>0</v>
      </c>
      <c r="G3141" s="151"/>
    </row>
    <row r="3142" spans="1:7" hidden="1">
      <c r="A3142" s="346" t="s">
        <v>9389</v>
      </c>
      <c r="B3142" s="151" t="s">
        <v>8303</v>
      </c>
      <c r="C3142" s="347">
        <v>0</v>
      </c>
      <c r="D3142" s="347">
        <v>0</v>
      </c>
      <c r="E3142" s="347">
        <v>0</v>
      </c>
      <c r="F3142" s="347">
        <v>0</v>
      </c>
      <c r="G3142" s="151"/>
    </row>
    <row r="3143" spans="1:7" ht="45" hidden="1">
      <c r="A3143" s="346" t="s">
        <v>10757</v>
      </c>
      <c r="B3143" s="151" t="s">
        <v>3497</v>
      </c>
      <c r="C3143" s="347">
        <v>0</v>
      </c>
      <c r="D3143" s="347">
        <v>0</v>
      </c>
      <c r="E3143" s="347">
        <v>0</v>
      </c>
      <c r="F3143" s="347">
        <v>0</v>
      </c>
      <c r="G3143" s="151"/>
    </row>
    <row r="3144" spans="1:7" hidden="1">
      <c r="A3144" s="346" t="s">
        <v>9390</v>
      </c>
      <c r="B3144" s="151" t="s">
        <v>8307</v>
      </c>
      <c r="C3144" s="347">
        <v>0</v>
      </c>
      <c r="D3144" s="347">
        <v>0</v>
      </c>
      <c r="E3144" s="347">
        <v>0</v>
      </c>
      <c r="F3144" s="347">
        <v>0</v>
      </c>
      <c r="G3144" s="151"/>
    </row>
    <row r="3145" spans="1:7" ht="45" hidden="1">
      <c r="A3145" s="346" t="s">
        <v>10758</v>
      </c>
      <c r="B3145" s="151" t="s">
        <v>3497</v>
      </c>
      <c r="C3145" s="347">
        <v>0</v>
      </c>
      <c r="D3145" s="347">
        <v>0</v>
      </c>
      <c r="E3145" s="347">
        <v>0</v>
      </c>
      <c r="F3145" s="347">
        <v>0</v>
      </c>
      <c r="G3145" s="151"/>
    </row>
    <row r="3146" spans="1:7" ht="45" hidden="1">
      <c r="A3146" s="346" t="s">
        <v>7694</v>
      </c>
      <c r="B3146" s="151" t="s">
        <v>3498</v>
      </c>
      <c r="C3146" s="347">
        <v>0</v>
      </c>
      <c r="D3146" s="347">
        <v>0</v>
      </c>
      <c r="E3146" s="347">
        <v>0</v>
      </c>
      <c r="F3146" s="347">
        <v>0</v>
      </c>
      <c r="G3146" s="151"/>
    </row>
    <row r="3147" spans="1:7" hidden="1">
      <c r="A3147" s="346" t="s">
        <v>8102</v>
      </c>
      <c r="B3147" s="151" t="s">
        <v>777</v>
      </c>
      <c r="C3147" s="347">
        <v>0</v>
      </c>
      <c r="D3147" s="347">
        <v>0</v>
      </c>
      <c r="E3147" s="347">
        <v>0</v>
      </c>
      <c r="F3147" s="347">
        <v>0</v>
      </c>
      <c r="G3147" s="151"/>
    </row>
    <row r="3148" spans="1:7" ht="45" hidden="1">
      <c r="A3148" s="346" t="s">
        <v>5707</v>
      </c>
      <c r="B3148" s="151" t="s">
        <v>3498</v>
      </c>
      <c r="C3148" s="347">
        <v>0</v>
      </c>
      <c r="D3148" s="347">
        <v>0</v>
      </c>
      <c r="E3148" s="347">
        <v>0</v>
      </c>
      <c r="F3148" s="347">
        <v>0</v>
      </c>
      <c r="G3148" s="151"/>
    </row>
    <row r="3149" spans="1:7" hidden="1">
      <c r="A3149" s="346" t="s">
        <v>9391</v>
      </c>
      <c r="B3149" s="151" t="s">
        <v>8303</v>
      </c>
      <c r="C3149" s="347">
        <v>0</v>
      </c>
      <c r="D3149" s="347">
        <v>0</v>
      </c>
      <c r="E3149" s="347">
        <v>0</v>
      </c>
      <c r="F3149" s="347">
        <v>0</v>
      </c>
      <c r="G3149" s="151"/>
    </row>
    <row r="3150" spans="1:7" ht="45" hidden="1">
      <c r="A3150" s="346" t="s">
        <v>10759</v>
      </c>
      <c r="B3150" s="151" t="s">
        <v>3498</v>
      </c>
      <c r="C3150" s="347">
        <v>0</v>
      </c>
      <c r="D3150" s="347">
        <v>0</v>
      </c>
      <c r="E3150" s="347">
        <v>0</v>
      </c>
      <c r="F3150" s="347">
        <v>0</v>
      </c>
      <c r="G3150" s="151"/>
    </row>
    <row r="3151" spans="1:7" hidden="1">
      <c r="A3151" s="346" t="s">
        <v>9392</v>
      </c>
      <c r="B3151" s="151" t="s">
        <v>3202</v>
      </c>
      <c r="C3151" s="347">
        <v>0</v>
      </c>
      <c r="D3151" s="347">
        <v>0</v>
      </c>
      <c r="E3151" s="347">
        <v>0</v>
      </c>
      <c r="F3151" s="347">
        <v>0</v>
      </c>
      <c r="G3151" s="151"/>
    </row>
    <row r="3152" spans="1:7" ht="45" hidden="1">
      <c r="A3152" s="346" t="s">
        <v>10760</v>
      </c>
      <c r="B3152" s="151" t="s">
        <v>3498</v>
      </c>
      <c r="C3152" s="347">
        <v>0</v>
      </c>
      <c r="D3152" s="347">
        <v>0</v>
      </c>
      <c r="E3152" s="347">
        <v>0</v>
      </c>
      <c r="F3152" s="347">
        <v>0</v>
      </c>
      <c r="G3152" s="151"/>
    </row>
    <row r="3153" spans="1:7" hidden="1">
      <c r="A3153" s="346" t="s">
        <v>9393</v>
      </c>
      <c r="B3153" s="151" t="s">
        <v>8303</v>
      </c>
      <c r="C3153" s="347">
        <v>0</v>
      </c>
      <c r="D3153" s="347">
        <v>0</v>
      </c>
      <c r="E3153" s="347">
        <v>0</v>
      </c>
      <c r="F3153" s="347">
        <v>0</v>
      </c>
      <c r="G3153" s="151"/>
    </row>
    <row r="3154" spans="1:7" ht="30" hidden="1">
      <c r="A3154" s="356" t="s">
        <v>8301</v>
      </c>
      <c r="B3154" s="153" t="s">
        <v>3498</v>
      </c>
      <c r="C3154" s="357">
        <v>0</v>
      </c>
      <c r="D3154" s="357">
        <v>0</v>
      </c>
      <c r="E3154" s="357">
        <v>0</v>
      </c>
      <c r="F3154" s="357">
        <v>0</v>
      </c>
      <c r="G3154" s="151"/>
    </row>
    <row r="3155" spans="1:7" hidden="1">
      <c r="A3155" s="346" t="s">
        <v>9394</v>
      </c>
      <c r="B3155" s="151" t="s">
        <v>8307</v>
      </c>
      <c r="C3155" s="347">
        <v>0</v>
      </c>
      <c r="D3155" s="347">
        <v>0</v>
      </c>
      <c r="E3155" s="347">
        <v>0</v>
      </c>
      <c r="F3155" s="347">
        <v>0</v>
      </c>
      <c r="G3155" s="151"/>
    </row>
    <row r="3156" spans="1:7" ht="45" hidden="1">
      <c r="A3156" s="346" t="s">
        <v>10761</v>
      </c>
      <c r="B3156" s="151" t="s">
        <v>3498</v>
      </c>
      <c r="C3156" s="347">
        <v>0</v>
      </c>
      <c r="D3156" s="347">
        <v>0</v>
      </c>
      <c r="E3156" s="347">
        <v>0</v>
      </c>
      <c r="F3156" s="347">
        <v>0</v>
      </c>
      <c r="G3156" s="151"/>
    </row>
    <row r="3157" spans="1:7" hidden="1">
      <c r="A3157" s="346" t="s">
        <v>3499</v>
      </c>
      <c r="B3157" s="151" t="s">
        <v>522</v>
      </c>
      <c r="C3157" s="347">
        <v>0</v>
      </c>
      <c r="D3157" s="347">
        <v>0</v>
      </c>
      <c r="E3157" s="347">
        <v>0</v>
      </c>
      <c r="F3157" s="347">
        <v>0</v>
      </c>
      <c r="G3157" s="151"/>
    </row>
    <row r="3158" spans="1:7" ht="30" hidden="1">
      <c r="A3158" s="346" t="s">
        <v>7695</v>
      </c>
      <c r="B3158" s="151" t="s">
        <v>7696</v>
      </c>
      <c r="C3158" s="347">
        <v>0</v>
      </c>
      <c r="D3158" s="347">
        <v>0</v>
      </c>
      <c r="E3158" s="347">
        <v>0</v>
      </c>
      <c r="F3158" s="347">
        <v>0</v>
      </c>
      <c r="G3158" s="151"/>
    </row>
    <row r="3159" spans="1:7" ht="45" hidden="1">
      <c r="A3159" s="346" t="s">
        <v>7697</v>
      </c>
      <c r="B3159" s="151" t="s">
        <v>3500</v>
      </c>
      <c r="C3159" s="347">
        <v>0</v>
      </c>
      <c r="D3159" s="347">
        <v>0</v>
      </c>
      <c r="E3159" s="347">
        <v>0</v>
      </c>
      <c r="F3159" s="347">
        <v>0</v>
      </c>
      <c r="G3159" s="151"/>
    </row>
    <row r="3160" spans="1:7" hidden="1">
      <c r="A3160" s="346" t="s">
        <v>8103</v>
      </c>
      <c r="B3160" s="151" t="s">
        <v>777</v>
      </c>
      <c r="C3160" s="347">
        <v>0</v>
      </c>
      <c r="D3160" s="347">
        <v>0</v>
      </c>
      <c r="E3160" s="347">
        <v>0</v>
      </c>
      <c r="F3160" s="347">
        <v>0</v>
      </c>
      <c r="G3160" s="151"/>
    </row>
    <row r="3161" spans="1:7" ht="45" hidden="1">
      <c r="A3161" s="346" t="s">
        <v>5715</v>
      </c>
      <c r="B3161" s="151" t="s">
        <v>3500</v>
      </c>
      <c r="C3161" s="347">
        <v>0</v>
      </c>
      <c r="D3161" s="347">
        <v>0</v>
      </c>
      <c r="E3161" s="347">
        <v>0</v>
      </c>
      <c r="F3161" s="347">
        <v>0</v>
      </c>
      <c r="G3161" s="151"/>
    </row>
    <row r="3162" spans="1:7" hidden="1">
      <c r="A3162" s="346" t="s">
        <v>9395</v>
      </c>
      <c r="B3162" s="151" t="s">
        <v>8303</v>
      </c>
      <c r="C3162" s="347">
        <v>0</v>
      </c>
      <c r="D3162" s="347">
        <v>0</v>
      </c>
      <c r="E3162" s="347">
        <v>0</v>
      </c>
      <c r="F3162" s="347">
        <v>0</v>
      </c>
      <c r="G3162" s="151"/>
    </row>
    <row r="3163" spans="1:7" ht="45" hidden="1">
      <c r="A3163" s="346" t="s">
        <v>10762</v>
      </c>
      <c r="B3163" s="151" t="s">
        <v>3500</v>
      </c>
      <c r="C3163" s="347">
        <v>0</v>
      </c>
      <c r="D3163" s="347">
        <v>0</v>
      </c>
      <c r="E3163" s="347">
        <v>0</v>
      </c>
      <c r="F3163" s="347">
        <v>0</v>
      </c>
      <c r="G3163" s="151"/>
    </row>
    <row r="3164" spans="1:7" hidden="1">
      <c r="A3164" s="346" t="s">
        <v>9396</v>
      </c>
      <c r="B3164" s="151" t="s">
        <v>3202</v>
      </c>
      <c r="C3164" s="347">
        <v>0</v>
      </c>
      <c r="D3164" s="347">
        <v>0</v>
      </c>
      <c r="E3164" s="347">
        <v>0</v>
      </c>
      <c r="F3164" s="347">
        <v>0</v>
      </c>
      <c r="G3164" s="151"/>
    </row>
    <row r="3165" spans="1:7" ht="45" hidden="1">
      <c r="A3165" s="346" t="s">
        <v>10763</v>
      </c>
      <c r="B3165" s="151" t="s">
        <v>3500</v>
      </c>
      <c r="C3165" s="347">
        <v>0</v>
      </c>
      <c r="D3165" s="347">
        <v>0</v>
      </c>
      <c r="E3165" s="347">
        <v>0</v>
      </c>
      <c r="F3165" s="347">
        <v>0</v>
      </c>
      <c r="G3165" s="151"/>
    </row>
    <row r="3166" spans="1:7" hidden="1">
      <c r="A3166" s="346" t="s">
        <v>9397</v>
      </c>
      <c r="B3166" s="151" t="s">
        <v>8303</v>
      </c>
      <c r="C3166" s="347">
        <v>0</v>
      </c>
      <c r="D3166" s="347">
        <v>0</v>
      </c>
      <c r="E3166" s="347">
        <v>0</v>
      </c>
      <c r="F3166" s="347">
        <v>0</v>
      </c>
      <c r="G3166" s="151"/>
    </row>
    <row r="3167" spans="1:7" ht="45" hidden="1">
      <c r="A3167" s="346" t="s">
        <v>10764</v>
      </c>
      <c r="B3167" s="151" t="s">
        <v>3500</v>
      </c>
      <c r="C3167" s="347">
        <v>0</v>
      </c>
      <c r="D3167" s="347">
        <v>0</v>
      </c>
      <c r="E3167" s="347">
        <v>0</v>
      </c>
      <c r="F3167" s="347">
        <v>0</v>
      </c>
      <c r="G3167" s="151"/>
    </row>
    <row r="3168" spans="1:7" hidden="1">
      <c r="A3168" s="346" t="s">
        <v>9398</v>
      </c>
      <c r="B3168" s="151" t="s">
        <v>8307</v>
      </c>
      <c r="C3168" s="347">
        <v>0</v>
      </c>
      <c r="D3168" s="347">
        <v>0</v>
      </c>
      <c r="E3168" s="347">
        <v>0</v>
      </c>
      <c r="F3168" s="347">
        <v>0</v>
      </c>
      <c r="G3168" s="151"/>
    </row>
    <row r="3169" spans="1:7" ht="45" hidden="1">
      <c r="A3169" s="346" t="s">
        <v>10765</v>
      </c>
      <c r="B3169" s="151" t="s">
        <v>3500</v>
      </c>
      <c r="C3169" s="347">
        <v>0</v>
      </c>
      <c r="D3169" s="347">
        <v>0</v>
      </c>
      <c r="E3169" s="347">
        <v>0</v>
      </c>
      <c r="F3169" s="347">
        <v>0</v>
      </c>
      <c r="G3169" s="151"/>
    </row>
    <row r="3170" spans="1:7" ht="45" hidden="1">
      <c r="A3170" s="346" t="s">
        <v>7698</v>
      </c>
      <c r="B3170" s="151" t="s">
        <v>3501</v>
      </c>
      <c r="C3170" s="347">
        <v>0</v>
      </c>
      <c r="D3170" s="347">
        <v>0</v>
      </c>
      <c r="E3170" s="347">
        <v>0</v>
      </c>
      <c r="F3170" s="347">
        <v>0</v>
      </c>
      <c r="G3170" s="151"/>
    </row>
    <row r="3171" spans="1:7" hidden="1">
      <c r="A3171" s="346" t="s">
        <v>8104</v>
      </c>
      <c r="B3171" s="151" t="s">
        <v>777</v>
      </c>
      <c r="C3171" s="347">
        <v>0</v>
      </c>
      <c r="D3171" s="347">
        <v>0</v>
      </c>
      <c r="E3171" s="347">
        <v>0</v>
      </c>
      <c r="F3171" s="347">
        <v>0</v>
      </c>
      <c r="G3171" s="151"/>
    </row>
    <row r="3172" spans="1:7" ht="45" hidden="1">
      <c r="A3172" s="346" t="s">
        <v>5723</v>
      </c>
      <c r="B3172" s="151" t="s">
        <v>3501</v>
      </c>
      <c r="C3172" s="347">
        <v>0</v>
      </c>
      <c r="D3172" s="347">
        <v>0</v>
      </c>
      <c r="E3172" s="347">
        <v>0</v>
      </c>
      <c r="F3172" s="347">
        <v>0</v>
      </c>
      <c r="G3172" s="151"/>
    </row>
    <row r="3173" spans="1:7" hidden="1">
      <c r="A3173" s="346" t="s">
        <v>9399</v>
      </c>
      <c r="B3173" s="151" t="s">
        <v>8303</v>
      </c>
      <c r="C3173" s="347">
        <v>0</v>
      </c>
      <c r="D3173" s="347">
        <v>0</v>
      </c>
      <c r="E3173" s="347">
        <v>0</v>
      </c>
      <c r="F3173" s="347">
        <v>0</v>
      </c>
      <c r="G3173" s="151"/>
    </row>
    <row r="3174" spans="1:7" ht="45" hidden="1">
      <c r="A3174" s="346" t="s">
        <v>10766</v>
      </c>
      <c r="B3174" s="151" t="s">
        <v>3501</v>
      </c>
      <c r="C3174" s="347">
        <v>0</v>
      </c>
      <c r="D3174" s="347">
        <v>0</v>
      </c>
      <c r="E3174" s="347">
        <v>0</v>
      </c>
      <c r="F3174" s="347">
        <v>0</v>
      </c>
      <c r="G3174" s="151"/>
    </row>
    <row r="3175" spans="1:7" hidden="1">
      <c r="A3175" s="346" t="s">
        <v>9400</v>
      </c>
      <c r="B3175" s="151" t="s">
        <v>3202</v>
      </c>
      <c r="C3175" s="347">
        <v>0</v>
      </c>
      <c r="D3175" s="347">
        <v>0</v>
      </c>
      <c r="E3175" s="347">
        <v>0</v>
      </c>
      <c r="F3175" s="347">
        <v>0</v>
      </c>
      <c r="G3175" s="151"/>
    </row>
    <row r="3176" spans="1:7" ht="45" hidden="1">
      <c r="A3176" s="346" t="s">
        <v>10767</v>
      </c>
      <c r="B3176" s="151" t="s">
        <v>3501</v>
      </c>
      <c r="C3176" s="347">
        <v>0</v>
      </c>
      <c r="D3176" s="347">
        <v>0</v>
      </c>
      <c r="E3176" s="347">
        <v>0</v>
      </c>
      <c r="F3176" s="347">
        <v>0</v>
      </c>
      <c r="G3176" s="151"/>
    </row>
    <row r="3177" spans="1:7" hidden="1">
      <c r="A3177" s="346" t="s">
        <v>9401</v>
      </c>
      <c r="B3177" s="151" t="s">
        <v>8303</v>
      </c>
      <c r="C3177" s="347">
        <v>0</v>
      </c>
      <c r="D3177" s="347">
        <v>0</v>
      </c>
      <c r="E3177" s="347">
        <v>0</v>
      </c>
      <c r="F3177" s="347">
        <v>0</v>
      </c>
      <c r="G3177" s="151"/>
    </row>
    <row r="3178" spans="1:7" ht="45" hidden="1">
      <c r="A3178" s="346" t="s">
        <v>10768</v>
      </c>
      <c r="B3178" s="151" t="s">
        <v>3501</v>
      </c>
      <c r="C3178" s="347">
        <v>0</v>
      </c>
      <c r="D3178" s="347">
        <v>0</v>
      </c>
      <c r="E3178" s="347">
        <v>0</v>
      </c>
      <c r="F3178" s="347">
        <v>0</v>
      </c>
      <c r="G3178" s="151"/>
    </row>
    <row r="3179" spans="1:7" hidden="1">
      <c r="A3179" s="346" t="s">
        <v>9402</v>
      </c>
      <c r="B3179" s="151" t="s">
        <v>8307</v>
      </c>
      <c r="C3179" s="347">
        <v>0</v>
      </c>
      <c r="D3179" s="347">
        <v>0</v>
      </c>
      <c r="E3179" s="347">
        <v>0</v>
      </c>
      <c r="F3179" s="347">
        <v>0</v>
      </c>
      <c r="G3179" s="151"/>
    </row>
    <row r="3180" spans="1:7" ht="45" hidden="1">
      <c r="A3180" s="346" t="s">
        <v>10769</v>
      </c>
      <c r="B3180" s="151" t="s">
        <v>3501</v>
      </c>
      <c r="C3180" s="347">
        <v>0</v>
      </c>
      <c r="D3180" s="347">
        <v>0</v>
      </c>
      <c r="E3180" s="347">
        <v>0</v>
      </c>
      <c r="F3180" s="347">
        <v>0</v>
      </c>
      <c r="G3180" s="151"/>
    </row>
    <row r="3181" spans="1:7" hidden="1">
      <c r="A3181" s="346" t="s">
        <v>7699</v>
      </c>
      <c r="B3181" s="151" t="s">
        <v>7700</v>
      </c>
      <c r="C3181" s="347">
        <v>0</v>
      </c>
      <c r="D3181" s="347">
        <v>0</v>
      </c>
      <c r="E3181" s="347">
        <v>0</v>
      </c>
      <c r="F3181" s="347">
        <v>0</v>
      </c>
      <c r="G3181" s="151"/>
    </row>
    <row r="3182" spans="1:7" ht="45" hidden="1">
      <c r="A3182" s="346" t="s">
        <v>7701</v>
      </c>
      <c r="B3182" s="151" t="s">
        <v>3502</v>
      </c>
      <c r="C3182" s="347">
        <v>0</v>
      </c>
      <c r="D3182" s="347">
        <v>0</v>
      </c>
      <c r="E3182" s="347">
        <v>0</v>
      </c>
      <c r="F3182" s="347">
        <v>0</v>
      </c>
      <c r="G3182" s="151"/>
    </row>
    <row r="3183" spans="1:7" hidden="1">
      <c r="A3183" s="346" t="s">
        <v>8105</v>
      </c>
      <c r="B3183" s="151" t="s">
        <v>777</v>
      </c>
      <c r="C3183" s="347">
        <v>0</v>
      </c>
      <c r="D3183" s="347">
        <v>0</v>
      </c>
      <c r="E3183" s="347">
        <v>0</v>
      </c>
      <c r="F3183" s="347">
        <v>0</v>
      </c>
      <c r="G3183" s="151"/>
    </row>
    <row r="3184" spans="1:7" ht="45" hidden="1">
      <c r="A3184" s="346" t="s">
        <v>5731</v>
      </c>
      <c r="B3184" s="151" t="s">
        <v>3502</v>
      </c>
      <c r="C3184" s="347">
        <v>0</v>
      </c>
      <c r="D3184" s="347">
        <v>0</v>
      </c>
      <c r="E3184" s="347">
        <v>0</v>
      </c>
      <c r="F3184" s="347">
        <v>0</v>
      </c>
      <c r="G3184" s="151"/>
    </row>
    <row r="3185" spans="1:7" hidden="1">
      <c r="A3185" s="346" t="s">
        <v>9403</v>
      </c>
      <c r="B3185" s="151" t="s">
        <v>8303</v>
      </c>
      <c r="C3185" s="347">
        <v>0</v>
      </c>
      <c r="D3185" s="347">
        <v>0</v>
      </c>
      <c r="E3185" s="347">
        <v>0</v>
      </c>
      <c r="F3185" s="347">
        <v>0</v>
      </c>
      <c r="G3185" s="151"/>
    </row>
    <row r="3186" spans="1:7" ht="45" hidden="1">
      <c r="A3186" s="346" t="s">
        <v>10770</v>
      </c>
      <c r="B3186" s="151" t="s">
        <v>3502</v>
      </c>
      <c r="C3186" s="347">
        <v>0</v>
      </c>
      <c r="D3186" s="347">
        <v>0</v>
      </c>
      <c r="E3186" s="347">
        <v>0</v>
      </c>
      <c r="F3186" s="347">
        <v>0</v>
      </c>
      <c r="G3186" s="151"/>
    </row>
    <row r="3187" spans="1:7" hidden="1">
      <c r="A3187" s="346" t="s">
        <v>9404</v>
      </c>
      <c r="B3187" s="151" t="s">
        <v>3202</v>
      </c>
      <c r="C3187" s="347">
        <v>0</v>
      </c>
      <c r="D3187" s="347">
        <v>0</v>
      </c>
      <c r="E3187" s="347">
        <v>0</v>
      </c>
      <c r="F3187" s="347">
        <v>0</v>
      </c>
      <c r="G3187" s="151"/>
    </row>
    <row r="3188" spans="1:7" ht="45" hidden="1">
      <c r="A3188" s="346" t="s">
        <v>10771</v>
      </c>
      <c r="B3188" s="151" t="s">
        <v>3502</v>
      </c>
      <c r="C3188" s="347">
        <v>0</v>
      </c>
      <c r="D3188" s="347">
        <v>0</v>
      </c>
      <c r="E3188" s="347">
        <v>0</v>
      </c>
      <c r="F3188" s="347">
        <v>0</v>
      </c>
      <c r="G3188" s="151"/>
    </row>
    <row r="3189" spans="1:7" hidden="1">
      <c r="A3189" s="346" t="s">
        <v>9405</v>
      </c>
      <c r="B3189" s="151" t="s">
        <v>8303</v>
      </c>
      <c r="C3189" s="347">
        <v>0</v>
      </c>
      <c r="D3189" s="347">
        <v>0</v>
      </c>
      <c r="E3189" s="347">
        <v>0</v>
      </c>
      <c r="F3189" s="347">
        <v>0</v>
      </c>
      <c r="G3189" s="151"/>
    </row>
    <row r="3190" spans="1:7" ht="45" hidden="1">
      <c r="A3190" s="346" t="s">
        <v>10772</v>
      </c>
      <c r="B3190" s="151" t="s">
        <v>3502</v>
      </c>
      <c r="C3190" s="347">
        <v>0</v>
      </c>
      <c r="D3190" s="347">
        <v>0</v>
      </c>
      <c r="E3190" s="347">
        <v>0</v>
      </c>
      <c r="F3190" s="347">
        <v>0</v>
      </c>
      <c r="G3190" s="151"/>
    </row>
    <row r="3191" spans="1:7" hidden="1">
      <c r="A3191" s="346" t="s">
        <v>9406</v>
      </c>
      <c r="B3191" s="151" t="s">
        <v>8307</v>
      </c>
      <c r="C3191" s="347">
        <v>0</v>
      </c>
      <c r="D3191" s="347">
        <v>0</v>
      </c>
      <c r="E3191" s="347">
        <v>0</v>
      </c>
      <c r="F3191" s="347">
        <v>0</v>
      </c>
      <c r="G3191" s="151"/>
    </row>
    <row r="3192" spans="1:7" ht="45" hidden="1">
      <c r="A3192" s="346" t="s">
        <v>10773</v>
      </c>
      <c r="B3192" s="151" t="s">
        <v>3502</v>
      </c>
      <c r="C3192" s="347">
        <v>0</v>
      </c>
      <c r="D3192" s="347">
        <v>0</v>
      </c>
      <c r="E3192" s="347">
        <v>0</v>
      </c>
      <c r="F3192" s="347">
        <v>0</v>
      </c>
      <c r="G3192" s="151"/>
    </row>
    <row r="3193" spans="1:7" ht="45" hidden="1">
      <c r="A3193" s="346" t="s">
        <v>7702</v>
      </c>
      <c r="B3193" s="151" t="s">
        <v>3503</v>
      </c>
      <c r="C3193" s="347">
        <v>0</v>
      </c>
      <c r="D3193" s="347">
        <v>0</v>
      </c>
      <c r="E3193" s="347">
        <v>0</v>
      </c>
      <c r="F3193" s="347">
        <v>0</v>
      </c>
      <c r="G3193" s="151"/>
    </row>
    <row r="3194" spans="1:7" hidden="1">
      <c r="A3194" s="346" t="s">
        <v>8106</v>
      </c>
      <c r="B3194" s="151" t="s">
        <v>777</v>
      </c>
      <c r="C3194" s="347">
        <v>0</v>
      </c>
      <c r="D3194" s="347">
        <v>0</v>
      </c>
      <c r="E3194" s="347">
        <v>0</v>
      </c>
      <c r="F3194" s="347">
        <v>0</v>
      </c>
      <c r="G3194" s="151"/>
    </row>
    <row r="3195" spans="1:7" ht="45" hidden="1">
      <c r="A3195" s="346" t="s">
        <v>5739</v>
      </c>
      <c r="B3195" s="151" t="s">
        <v>3503</v>
      </c>
      <c r="C3195" s="347">
        <v>0</v>
      </c>
      <c r="D3195" s="347">
        <v>0</v>
      </c>
      <c r="E3195" s="347">
        <v>0</v>
      </c>
      <c r="F3195" s="347">
        <v>0</v>
      </c>
      <c r="G3195" s="151"/>
    </row>
    <row r="3196" spans="1:7" hidden="1">
      <c r="A3196" s="346" t="s">
        <v>9407</v>
      </c>
      <c r="B3196" s="151" t="s">
        <v>8303</v>
      </c>
      <c r="C3196" s="347">
        <v>0</v>
      </c>
      <c r="D3196" s="347">
        <v>0</v>
      </c>
      <c r="E3196" s="347">
        <v>0</v>
      </c>
      <c r="F3196" s="347">
        <v>0</v>
      </c>
      <c r="G3196" s="151"/>
    </row>
    <row r="3197" spans="1:7" ht="45" hidden="1">
      <c r="A3197" s="346" t="s">
        <v>10774</v>
      </c>
      <c r="B3197" s="151" t="s">
        <v>3503</v>
      </c>
      <c r="C3197" s="347">
        <v>0</v>
      </c>
      <c r="D3197" s="347">
        <v>0</v>
      </c>
      <c r="E3197" s="347">
        <v>0</v>
      </c>
      <c r="F3197" s="347">
        <v>0</v>
      </c>
      <c r="G3197" s="151"/>
    </row>
    <row r="3198" spans="1:7" hidden="1">
      <c r="A3198" s="346" t="s">
        <v>9408</v>
      </c>
      <c r="B3198" s="151" t="s">
        <v>3202</v>
      </c>
      <c r="C3198" s="347">
        <v>0</v>
      </c>
      <c r="D3198" s="347">
        <v>0</v>
      </c>
      <c r="E3198" s="347">
        <v>0</v>
      </c>
      <c r="F3198" s="347">
        <v>0</v>
      </c>
      <c r="G3198" s="151"/>
    </row>
    <row r="3199" spans="1:7" ht="45" hidden="1">
      <c r="A3199" s="346" t="s">
        <v>10775</v>
      </c>
      <c r="B3199" s="151" t="s">
        <v>3503</v>
      </c>
      <c r="C3199" s="347">
        <v>0</v>
      </c>
      <c r="D3199" s="347">
        <v>0</v>
      </c>
      <c r="E3199" s="347">
        <v>0</v>
      </c>
      <c r="F3199" s="347">
        <v>0</v>
      </c>
      <c r="G3199" s="151"/>
    </row>
    <row r="3200" spans="1:7" hidden="1">
      <c r="A3200" s="346" t="s">
        <v>9409</v>
      </c>
      <c r="B3200" s="151" t="s">
        <v>8303</v>
      </c>
      <c r="C3200" s="347">
        <v>0</v>
      </c>
      <c r="D3200" s="347">
        <v>0</v>
      </c>
      <c r="E3200" s="347">
        <v>0</v>
      </c>
      <c r="F3200" s="347">
        <v>0</v>
      </c>
      <c r="G3200" s="151"/>
    </row>
    <row r="3201" spans="1:7" ht="45" hidden="1">
      <c r="A3201" s="346" t="s">
        <v>10776</v>
      </c>
      <c r="B3201" s="151" t="s">
        <v>3503</v>
      </c>
      <c r="C3201" s="347">
        <v>0</v>
      </c>
      <c r="D3201" s="347">
        <v>0</v>
      </c>
      <c r="E3201" s="347">
        <v>0</v>
      </c>
      <c r="F3201" s="347">
        <v>0</v>
      </c>
      <c r="G3201" s="151"/>
    </row>
    <row r="3202" spans="1:7" hidden="1">
      <c r="A3202" s="346" t="s">
        <v>9410</v>
      </c>
      <c r="B3202" s="151" t="s">
        <v>8307</v>
      </c>
      <c r="C3202" s="347">
        <v>0</v>
      </c>
      <c r="D3202" s="347">
        <v>0</v>
      </c>
      <c r="E3202" s="347">
        <v>0</v>
      </c>
      <c r="F3202" s="347">
        <v>0</v>
      </c>
      <c r="G3202" s="151"/>
    </row>
    <row r="3203" spans="1:7" ht="45" hidden="1">
      <c r="A3203" s="346" t="s">
        <v>10777</v>
      </c>
      <c r="B3203" s="151" t="s">
        <v>3503</v>
      </c>
      <c r="C3203" s="347">
        <v>0</v>
      </c>
      <c r="D3203" s="347">
        <v>0</v>
      </c>
      <c r="E3203" s="347">
        <v>0</v>
      </c>
      <c r="F3203" s="347">
        <v>0</v>
      </c>
      <c r="G3203" s="151"/>
    </row>
    <row r="3204" spans="1:7" ht="45" hidden="1">
      <c r="A3204" s="346" t="s">
        <v>7703</v>
      </c>
      <c r="B3204" s="151" t="s">
        <v>3504</v>
      </c>
      <c r="C3204" s="347">
        <v>0</v>
      </c>
      <c r="D3204" s="347">
        <v>0</v>
      </c>
      <c r="E3204" s="347">
        <v>0</v>
      </c>
      <c r="F3204" s="347">
        <v>0</v>
      </c>
      <c r="G3204" s="151"/>
    </row>
    <row r="3205" spans="1:7" hidden="1">
      <c r="A3205" s="346" t="s">
        <v>8107</v>
      </c>
      <c r="B3205" s="151" t="s">
        <v>777</v>
      </c>
      <c r="C3205" s="347">
        <v>0</v>
      </c>
      <c r="D3205" s="347">
        <v>0</v>
      </c>
      <c r="E3205" s="347">
        <v>0</v>
      </c>
      <c r="F3205" s="347">
        <v>0</v>
      </c>
      <c r="G3205" s="151"/>
    </row>
    <row r="3206" spans="1:7" ht="45" hidden="1">
      <c r="A3206" s="346" t="s">
        <v>5747</v>
      </c>
      <c r="B3206" s="151" t="s">
        <v>3504</v>
      </c>
      <c r="C3206" s="347">
        <v>0</v>
      </c>
      <c r="D3206" s="347">
        <v>0</v>
      </c>
      <c r="E3206" s="347">
        <v>0</v>
      </c>
      <c r="F3206" s="347">
        <v>0</v>
      </c>
      <c r="G3206" s="151"/>
    </row>
    <row r="3207" spans="1:7" hidden="1">
      <c r="A3207" s="346" t="s">
        <v>9411</v>
      </c>
      <c r="B3207" s="151" t="s">
        <v>8303</v>
      </c>
      <c r="C3207" s="347">
        <v>0</v>
      </c>
      <c r="D3207" s="347">
        <v>0</v>
      </c>
      <c r="E3207" s="347">
        <v>0</v>
      </c>
      <c r="F3207" s="347">
        <v>0</v>
      </c>
      <c r="G3207" s="151"/>
    </row>
    <row r="3208" spans="1:7" ht="45" hidden="1">
      <c r="A3208" s="346" t="s">
        <v>10778</v>
      </c>
      <c r="B3208" s="151" t="s">
        <v>3504</v>
      </c>
      <c r="C3208" s="347">
        <v>0</v>
      </c>
      <c r="D3208" s="347">
        <v>0</v>
      </c>
      <c r="E3208" s="347">
        <v>0</v>
      </c>
      <c r="F3208" s="347">
        <v>0</v>
      </c>
      <c r="G3208" s="151"/>
    </row>
    <row r="3209" spans="1:7" hidden="1">
      <c r="A3209" s="346" t="s">
        <v>9412</v>
      </c>
      <c r="B3209" s="151" t="s">
        <v>3202</v>
      </c>
      <c r="C3209" s="347">
        <v>0</v>
      </c>
      <c r="D3209" s="347">
        <v>0</v>
      </c>
      <c r="E3209" s="347">
        <v>0</v>
      </c>
      <c r="F3209" s="347">
        <v>0</v>
      </c>
      <c r="G3209" s="151"/>
    </row>
    <row r="3210" spans="1:7" ht="45" hidden="1">
      <c r="A3210" s="346" t="s">
        <v>10779</v>
      </c>
      <c r="B3210" s="151" t="s">
        <v>3504</v>
      </c>
      <c r="C3210" s="347">
        <v>0</v>
      </c>
      <c r="D3210" s="347">
        <v>0</v>
      </c>
      <c r="E3210" s="347">
        <v>0</v>
      </c>
      <c r="F3210" s="347">
        <v>0</v>
      </c>
      <c r="G3210" s="151"/>
    </row>
    <row r="3211" spans="1:7" hidden="1">
      <c r="A3211" s="346" t="s">
        <v>9413</v>
      </c>
      <c r="B3211" s="151" t="s">
        <v>8303</v>
      </c>
      <c r="C3211" s="347">
        <v>0</v>
      </c>
      <c r="D3211" s="347">
        <v>0</v>
      </c>
      <c r="E3211" s="347">
        <v>0</v>
      </c>
      <c r="F3211" s="347">
        <v>0</v>
      </c>
      <c r="G3211" s="151"/>
    </row>
    <row r="3212" spans="1:7" ht="45" hidden="1">
      <c r="A3212" s="346" t="s">
        <v>10780</v>
      </c>
      <c r="B3212" s="151" t="s">
        <v>3504</v>
      </c>
      <c r="C3212" s="347">
        <v>0</v>
      </c>
      <c r="D3212" s="347">
        <v>0</v>
      </c>
      <c r="E3212" s="347">
        <v>0</v>
      </c>
      <c r="F3212" s="347">
        <v>0</v>
      </c>
      <c r="G3212" s="151"/>
    </row>
    <row r="3213" spans="1:7" hidden="1">
      <c r="A3213" s="346" t="s">
        <v>9414</v>
      </c>
      <c r="B3213" s="151" t="s">
        <v>8307</v>
      </c>
      <c r="C3213" s="347">
        <v>0</v>
      </c>
      <c r="D3213" s="347">
        <v>0</v>
      </c>
      <c r="E3213" s="347">
        <v>0</v>
      </c>
      <c r="F3213" s="347">
        <v>0</v>
      </c>
      <c r="G3213" s="151"/>
    </row>
    <row r="3214" spans="1:7" ht="45" hidden="1">
      <c r="A3214" s="346" t="s">
        <v>10781</v>
      </c>
      <c r="B3214" s="151" t="s">
        <v>3504</v>
      </c>
      <c r="C3214" s="347">
        <v>0</v>
      </c>
      <c r="D3214" s="347">
        <v>0</v>
      </c>
      <c r="E3214" s="347">
        <v>0</v>
      </c>
      <c r="F3214" s="347">
        <v>0</v>
      </c>
      <c r="G3214" s="151"/>
    </row>
    <row r="3215" spans="1:7" ht="30" hidden="1">
      <c r="A3215" s="346" t="s">
        <v>7704</v>
      </c>
      <c r="B3215" s="151" t="s">
        <v>3505</v>
      </c>
      <c r="C3215" s="347">
        <v>0</v>
      </c>
      <c r="D3215" s="347">
        <v>0</v>
      </c>
      <c r="E3215" s="347">
        <v>0</v>
      </c>
      <c r="F3215" s="347">
        <v>0</v>
      </c>
      <c r="G3215" s="151"/>
    </row>
    <row r="3216" spans="1:7" hidden="1">
      <c r="A3216" s="346" t="s">
        <v>8108</v>
      </c>
      <c r="B3216" s="151" t="s">
        <v>777</v>
      </c>
      <c r="C3216" s="347">
        <v>0</v>
      </c>
      <c r="D3216" s="347">
        <v>0</v>
      </c>
      <c r="E3216" s="347">
        <v>0</v>
      </c>
      <c r="F3216" s="347">
        <v>0</v>
      </c>
      <c r="G3216" s="151"/>
    </row>
    <row r="3217" spans="1:7" ht="30" hidden="1">
      <c r="A3217" s="346" t="s">
        <v>5755</v>
      </c>
      <c r="B3217" s="151" t="s">
        <v>3505</v>
      </c>
      <c r="C3217" s="347">
        <v>0</v>
      </c>
      <c r="D3217" s="347">
        <v>0</v>
      </c>
      <c r="E3217" s="347">
        <v>0</v>
      </c>
      <c r="F3217" s="347">
        <v>0</v>
      </c>
      <c r="G3217" s="151"/>
    </row>
    <row r="3218" spans="1:7" hidden="1">
      <c r="A3218" s="346" t="s">
        <v>9415</v>
      </c>
      <c r="B3218" s="151" t="s">
        <v>8303</v>
      </c>
      <c r="C3218" s="347">
        <v>0</v>
      </c>
      <c r="D3218" s="347">
        <v>0</v>
      </c>
      <c r="E3218" s="347">
        <v>0</v>
      </c>
      <c r="F3218" s="347">
        <v>0</v>
      </c>
      <c r="G3218" s="151"/>
    </row>
    <row r="3219" spans="1:7" ht="30" hidden="1">
      <c r="A3219" s="346" t="s">
        <v>10782</v>
      </c>
      <c r="B3219" s="151" t="s">
        <v>3505</v>
      </c>
      <c r="C3219" s="347">
        <v>0</v>
      </c>
      <c r="D3219" s="347">
        <v>0</v>
      </c>
      <c r="E3219" s="347">
        <v>0</v>
      </c>
      <c r="F3219" s="347">
        <v>0</v>
      </c>
      <c r="G3219" s="151"/>
    </row>
    <row r="3220" spans="1:7" hidden="1">
      <c r="A3220" s="346" t="s">
        <v>9416</v>
      </c>
      <c r="B3220" s="151" t="s">
        <v>3202</v>
      </c>
      <c r="C3220" s="347">
        <v>0</v>
      </c>
      <c r="D3220" s="347">
        <v>0</v>
      </c>
      <c r="E3220" s="347">
        <v>0</v>
      </c>
      <c r="F3220" s="347">
        <v>0</v>
      </c>
      <c r="G3220" s="151"/>
    </row>
    <row r="3221" spans="1:7" ht="30" hidden="1">
      <c r="A3221" s="346" t="s">
        <v>10783</v>
      </c>
      <c r="B3221" s="151" t="s">
        <v>3505</v>
      </c>
      <c r="C3221" s="347">
        <v>0</v>
      </c>
      <c r="D3221" s="347">
        <v>0</v>
      </c>
      <c r="E3221" s="347">
        <v>0</v>
      </c>
      <c r="F3221" s="347">
        <v>0</v>
      </c>
      <c r="G3221" s="151"/>
    </row>
    <row r="3222" spans="1:7" hidden="1">
      <c r="A3222" s="346" t="s">
        <v>9417</v>
      </c>
      <c r="B3222" s="151" t="s">
        <v>8303</v>
      </c>
      <c r="C3222" s="347">
        <v>0</v>
      </c>
      <c r="D3222" s="347">
        <v>0</v>
      </c>
      <c r="E3222" s="347">
        <v>0</v>
      </c>
      <c r="F3222" s="347">
        <v>0</v>
      </c>
      <c r="G3222" s="151"/>
    </row>
    <row r="3223" spans="1:7" ht="30" hidden="1">
      <c r="A3223" s="346" t="s">
        <v>10784</v>
      </c>
      <c r="B3223" s="151" t="s">
        <v>3505</v>
      </c>
      <c r="C3223" s="347">
        <v>0</v>
      </c>
      <c r="D3223" s="347">
        <v>0</v>
      </c>
      <c r="E3223" s="347">
        <v>0</v>
      </c>
      <c r="F3223" s="347">
        <v>0</v>
      </c>
      <c r="G3223" s="151"/>
    </row>
    <row r="3224" spans="1:7" hidden="1">
      <c r="A3224" s="346" t="s">
        <v>9418</v>
      </c>
      <c r="B3224" s="151" t="s">
        <v>8307</v>
      </c>
      <c r="C3224" s="347">
        <v>0</v>
      </c>
      <c r="D3224" s="347">
        <v>0</v>
      </c>
      <c r="E3224" s="347">
        <v>0</v>
      </c>
      <c r="F3224" s="347">
        <v>0</v>
      </c>
      <c r="G3224" s="151"/>
    </row>
    <row r="3225" spans="1:7" ht="30" hidden="1">
      <c r="A3225" s="346" t="s">
        <v>10785</v>
      </c>
      <c r="B3225" s="151" t="s">
        <v>3505</v>
      </c>
      <c r="C3225" s="347">
        <v>0</v>
      </c>
      <c r="D3225" s="347">
        <v>0</v>
      </c>
      <c r="E3225" s="347">
        <v>0</v>
      </c>
      <c r="F3225" s="347">
        <v>0</v>
      </c>
      <c r="G3225" s="151"/>
    </row>
    <row r="3226" spans="1:7" ht="45" hidden="1">
      <c r="A3226" s="346" t="s">
        <v>7705</v>
      </c>
      <c r="B3226" s="151" t="s">
        <v>9419</v>
      </c>
      <c r="C3226" s="347">
        <v>0</v>
      </c>
      <c r="D3226" s="347">
        <v>0</v>
      </c>
      <c r="E3226" s="347">
        <v>0</v>
      </c>
      <c r="F3226" s="347">
        <v>0</v>
      </c>
      <c r="G3226" s="151"/>
    </row>
    <row r="3227" spans="1:7" hidden="1">
      <c r="A3227" s="346" t="s">
        <v>8109</v>
      </c>
      <c r="B3227" s="151" t="s">
        <v>777</v>
      </c>
      <c r="C3227" s="347">
        <v>0</v>
      </c>
      <c r="D3227" s="347">
        <v>0</v>
      </c>
      <c r="E3227" s="347">
        <v>0</v>
      </c>
      <c r="F3227" s="347">
        <v>0</v>
      </c>
      <c r="G3227" s="151"/>
    </row>
    <row r="3228" spans="1:7" ht="45" hidden="1">
      <c r="A3228" s="346" t="s">
        <v>5763</v>
      </c>
      <c r="B3228" s="151" t="s">
        <v>9419</v>
      </c>
      <c r="C3228" s="347">
        <v>0</v>
      </c>
      <c r="D3228" s="347">
        <v>0</v>
      </c>
      <c r="E3228" s="347">
        <v>0</v>
      </c>
      <c r="F3228" s="347">
        <v>0</v>
      </c>
      <c r="G3228" s="151"/>
    </row>
    <row r="3229" spans="1:7" hidden="1">
      <c r="A3229" s="346" t="s">
        <v>9420</v>
      </c>
      <c r="B3229" s="151" t="s">
        <v>8303</v>
      </c>
      <c r="C3229" s="347">
        <v>0</v>
      </c>
      <c r="D3229" s="347">
        <v>0</v>
      </c>
      <c r="E3229" s="347">
        <v>0</v>
      </c>
      <c r="F3229" s="347">
        <v>0</v>
      </c>
      <c r="G3229" s="151"/>
    </row>
    <row r="3230" spans="1:7" ht="45" hidden="1">
      <c r="A3230" s="346" t="s">
        <v>10786</v>
      </c>
      <c r="B3230" s="151" t="s">
        <v>9419</v>
      </c>
      <c r="C3230" s="347">
        <v>0</v>
      </c>
      <c r="D3230" s="347">
        <v>0</v>
      </c>
      <c r="E3230" s="347">
        <v>0</v>
      </c>
      <c r="F3230" s="347">
        <v>0</v>
      </c>
      <c r="G3230" s="151"/>
    </row>
    <row r="3231" spans="1:7" hidden="1">
      <c r="A3231" s="346" t="s">
        <v>9421</v>
      </c>
      <c r="B3231" s="151" t="s">
        <v>3202</v>
      </c>
      <c r="C3231" s="347">
        <v>0</v>
      </c>
      <c r="D3231" s="347">
        <v>0</v>
      </c>
      <c r="E3231" s="347">
        <v>0</v>
      </c>
      <c r="F3231" s="347">
        <v>0</v>
      </c>
      <c r="G3231" s="151"/>
    </row>
    <row r="3232" spans="1:7" ht="45" hidden="1">
      <c r="A3232" s="346" t="s">
        <v>10787</v>
      </c>
      <c r="B3232" s="151" t="s">
        <v>9419</v>
      </c>
      <c r="C3232" s="347">
        <v>0</v>
      </c>
      <c r="D3232" s="347">
        <v>0</v>
      </c>
      <c r="E3232" s="347">
        <v>0</v>
      </c>
      <c r="F3232" s="347">
        <v>0</v>
      </c>
      <c r="G3232" s="151"/>
    </row>
    <row r="3233" spans="1:7" hidden="1">
      <c r="A3233" s="346" t="s">
        <v>9422</v>
      </c>
      <c r="B3233" s="151" t="s">
        <v>8303</v>
      </c>
      <c r="C3233" s="347">
        <v>0</v>
      </c>
      <c r="D3233" s="347">
        <v>0</v>
      </c>
      <c r="E3233" s="347">
        <v>0</v>
      </c>
      <c r="F3233" s="347">
        <v>0</v>
      </c>
      <c r="G3233" s="151"/>
    </row>
    <row r="3234" spans="1:7" ht="45" hidden="1">
      <c r="A3234" s="346" t="s">
        <v>10788</v>
      </c>
      <c r="B3234" s="151" t="s">
        <v>9419</v>
      </c>
      <c r="C3234" s="347">
        <v>0</v>
      </c>
      <c r="D3234" s="347">
        <v>0</v>
      </c>
      <c r="E3234" s="347">
        <v>0</v>
      </c>
      <c r="F3234" s="347">
        <v>0</v>
      </c>
      <c r="G3234" s="151"/>
    </row>
    <row r="3235" spans="1:7" hidden="1">
      <c r="A3235" s="346" t="s">
        <v>9423</v>
      </c>
      <c r="B3235" s="151" t="s">
        <v>8307</v>
      </c>
      <c r="C3235" s="347">
        <v>0</v>
      </c>
      <c r="D3235" s="347">
        <v>0</v>
      </c>
      <c r="E3235" s="347">
        <v>0</v>
      </c>
      <c r="F3235" s="347">
        <v>0</v>
      </c>
      <c r="G3235" s="151"/>
    </row>
    <row r="3236" spans="1:7" ht="45" hidden="1">
      <c r="A3236" s="346" t="s">
        <v>10789</v>
      </c>
      <c r="B3236" s="151" t="s">
        <v>9419</v>
      </c>
      <c r="C3236" s="347">
        <v>0</v>
      </c>
      <c r="D3236" s="347">
        <v>0</v>
      </c>
      <c r="E3236" s="347">
        <v>0</v>
      </c>
      <c r="F3236" s="347">
        <v>0</v>
      </c>
      <c r="G3236" s="151"/>
    </row>
    <row r="3237" spans="1:7" ht="30" hidden="1">
      <c r="A3237" s="346" t="s">
        <v>7706</v>
      </c>
      <c r="B3237" s="151" t="s">
        <v>3507</v>
      </c>
      <c r="C3237" s="347">
        <v>0</v>
      </c>
      <c r="D3237" s="347">
        <v>0</v>
      </c>
      <c r="E3237" s="347">
        <v>0</v>
      </c>
      <c r="F3237" s="347">
        <v>0</v>
      </c>
      <c r="G3237" s="151"/>
    </row>
    <row r="3238" spans="1:7" hidden="1">
      <c r="A3238" s="346" t="s">
        <v>8110</v>
      </c>
      <c r="B3238" s="151" t="s">
        <v>777</v>
      </c>
      <c r="C3238" s="347">
        <v>0</v>
      </c>
      <c r="D3238" s="347">
        <v>0</v>
      </c>
      <c r="E3238" s="347">
        <v>0</v>
      </c>
      <c r="F3238" s="347">
        <v>0</v>
      </c>
      <c r="G3238" s="151"/>
    </row>
    <row r="3239" spans="1:7" ht="30" hidden="1">
      <c r="A3239" s="346" t="s">
        <v>5771</v>
      </c>
      <c r="B3239" s="151" t="s">
        <v>3507</v>
      </c>
      <c r="C3239" s="347">
        <v>0</v>
      </c>
      <c r="D3239" s="347">
        <v>0</v>
      </c>
      <c r="E3239" s="347">
        <v>0</v>
      </c>
      <c r="F3239" s="347">
        <v>0</v>
      </c>
      <c r="G3239" s="151"/>
    </row>
    <row r="3240" spans="1:7" hidden="1">
      <c r="A3240" s="346" t="s">
        <v>9424</v>
      </c>
      <c r="B3240" s="151" t="s">
        <v>8303</v>
      </c>
      <c r="C3240" s="347">
        <v>0</v>
      </c>
      <c r="D3240" s="347">
        <v>0</v>
      </c>
      <c r="E3240" s="347">
        <v>0</v>
      </c>
      <c r="F3240" s="347">
        <v>0</v>
      </c>
      <c r="G3240" s="151"/>
    </row>
    <row r="3241" spans="1:7" ht="30" hidden="1">
      <c r="A3241" s="346" t="s">
        <v>10790</v>
      </c>
      <c r="B3241" s="151" t="s">
        <v>3507</v>
      </c>
      <c r="C3241" s="347">
        <v>0</v>
      </c>
      <c r="D3241" s="347">
        <v>0</v>
      </c>
      <c r="E3241" s="347">
        <v>0</v>
      </c>
      <c r="F3241" s="347">
        <v>0</v>
      </c>
      <c r="G3241" s="151"/>
    </row>
    <row r="3242" spans="1:7" hidden="1">
      <c r="A3242" s="346" t="s">
        <v>9425</v>
      </c>
      <c r="B3242" s="151" t="s">
        <v>3202</v>
      </c>
      <c r="C3242" s="347">
        <v>0</v>
      </c>
      <c r="D3242" s="347">
        <v>0</v>
      </c>
      <c r="E3242" s="347">
        <v>0</v>
      </c>
      <c r="F3242" s="347">
        <v>0</v>
      </c>
      <c r="G3242" s="151"/>
    </row>
    <row r="3243" spans="1:7" ht="30" hidden="1">
      <c r="A3243" s="346" t="s">
        <v>10791</v>
      </c>
      <c r="B3243" s="151" t="s">
        <v>3507</v>
      </c>
      <c r="C3243" s="347">
        <v>0</v>
      </c>
      <c r="D3243" s="347">
        <v>0</v>
      </c>
      <c r="E3243" s="347">
        <v>0</v>
      </c>
      <c r="F3243" s="347">
        <v>0</v>
      </c>
      <c r="G3243" s="151"/>
    </row>
    <row r="3244" spans="1:7" hidden="1">
      <c r="A3244" s="346" t="s">
        <v>9426</v>
      </c>
      <c r="B3244" s="151" t="s">
        <v>8303</v>
      </c>
      <c r="C3244" s="347">
        <v>0</v>
      </c>
      <c r="D3244" s="347">
        <v>0</v>
      </c>
      <c r="E3244" s="347">
        <v>0</v>
      </c>
      <c r="F3244" s="347">
        <v>0</v>
      </c>
      <c r="G3244" s="151"/>
    </row>
    <row r="3245" spans="1:7" ht="30" hidden="1">
      <c r="A3245" s="346" t="s">
        <v>10792</v>
      </c>
      <c r="B3245" s="151" t="s">
        <v>3507</v>
      </c>
      <c r="C3245" s="347">
        <v>0</v>
      </c>
      <c r="D3245" s="347">
        <v>0</v>
      </c>
      <c r="E3245" s="347">
        <v>0</v>
      </c>
      <c r="F3245" s="347">
        <v>0</v>
      </c>
      <c r="G3245" s="151"/>
    </row>
    <row r="3246" spans="1:7" hidden="1">
      <c r="A3246" s="346" t="s">
        <v>9427</v>
      </c>
      <c r="B3246" s="151" t="s">
        <v>8307</v>
      </c>
      <c r="C3246" s="347">
        <v>0</v>
      </c>
      <c r="D3246" s="347">
        <v>0</v>
      </c>
      <c r="E3246" s="347">
        <v>0</v>
      </c>
      <c r="F3246" s="347">
        <v>0</v>
      </c>
      <c r="G3246" s="151"/>
    </row>
    <row r="3247" spans="1:7" ht="30" hidden="1">
      <c r="A3247" s="346" t="s">
        <v>10793</v>
      </c>
      <c r="B3247" s="151" t="s">
        <v>3507</v>
      </c>
      <c r="C3247" s="347">
        <v>0</v>
      </c>
      <c r="D3247" s="347">
        <v>0</v>
      </c>
      <c r="E3247" s="347">
        <v>0</v>
      </c>
      <c r="F3247" s="347">
        <v>0</v>
      </c>
      <c r="G3247" s="151"/>
    </row>
    <row r="3248" spans="1:7" ht="30" hidden="1">
      <c r="A3248" s="346" t="s">
        <v>7707</v>
      </c>
      <c r="B3248" s="151" t="s">
        <v>3508</v>
      </c>
      <c r="C3248" s="347">
        <v>0</v>
      </c>
      <c r="D3248" s="347">
        <v>0</v>
      </c>
      <c r="E3248" s="347">
        <v>0</v>
      </c>
      <c r="F3248" s="347">
        <v>0</v>
      </c>
      <c r="G3248" s="151"/>
    </row>
    <row r="3249" spans="1:7" hidden="1">
      <c r="A3249" s="346" t="s">
        <v>8111</v>
      </c>
      <c r="B3249" s="151" t="s">
        <v>777</v>
      </c>
      <c r="C3249" s="347">
        <v>0</v>
      </c>
      <c r="D3249" s="347">
        <v>0</v>
      </c>
      <c r="E3249" s="347">
        <v>0</v>
      </c>
      <c r="F3249" s="347">
        <v>0</v>
      </c>
      <c r="G3249" s="151"/>
    </row>
    <row r="3250" spans="1:7" ht="30" hidden="1">
      <c r="A3250" s="346" t="s">
        <v>5779</v>
      </c>
      <c r="B3250" s="151" t="s">
        <v>3508</v>
      </c>
      <c r="C3250" s="347">
        <v>0</v>
      </c>
      <c r="D3250" s="347">
        <v>0</v>
      </c>
      <c r="E3250" s="347">
        <v>0</v>
      </c>
      <c r="F3250" s="347">
        <v>0</v>
      </c>
      <c r="G3250" s="151"/>
    </row>
    <row r="3251" spans="1:7" hidden="1">
      <c r="A3251" s="346" t="s">
        <v>9428</v>
      </c>
      <c r="B3251" s="151" t="s">
        <v>8303</v>
      </c>
      <c r="C3251" s="347">
        <v>0</v>
      </c>
      <c r="D3251" s="347">
        <v>0</v>
      </c>
      <c r="E3251" s="347">
        <v>0</v>
      </c>
      <c r="F3251" s="347">
        <v>0</v>
      </c>
      <c r="G3251" s="151"/>
    </row>
    <row r="3252" spans="1:7" ht="30" hidden="1">
      <c r="A3252" s="346" t="s">
        <v>10794</v>
      </c>
      <c r="B3252" s="151" t="s">
        <v>3508</v>
      </c>
      <c r="C3252" s="347">
        <v>0</v>
      </c>
      <c r="D3252" s="347">
        <v>0</v>
      </c>
      <c r="E3252" s="347">
        <v>0</v>
      </c>
      <c r="F3252" s="347">
        <v>0</v>
      </c>
      <c r="G3252" s="151"/>
    </row>
    <row r="3253" spans="1:7" hidden="1">
      <c r="A3253" s="346" t="s">
        <v>9429</v>
      </c>
      <c r="B3253" s="151" t="s">
        <v>3202</v>
      </c>
      <c r="C3253" s="347">
        <v>0</v>
      </c>
      <c r="D3253" s="347">
        <v>0</v>
      </c>
      <c r="E3253" s="347">
        <v>0</v>
      </c>
      <c r="F3253" s="347">
        <v>0</v>
      </c>
      <c r="G3253" s="151"/>
    </row>
    <row r="3254" spans="1:7" ht="30" hidden="1">
      <c r="A3254" s="346" t="s">
        <v>10795</v>
      </c>
      <c r="B3254" s="151" t="s">
        <v>3508</v>
      </c>
      <c r="C3254" s="347">
        <v>0</v>
      </c>
      <c r="D3254" s="347">
        <v>0</v>
      </c>
      <c r="E3254" s="347">
        <v>0</v>
      </c>
      <c r="F3254" s="347">
        <v>0</v>
      </c>
      <c r="G3254" s="151"/>
    </row>
    <row r="3255" spans="1:7" hidden="1">
      <c r="A3255" s="346" t="s">
        <v>9430</v>
      </c>
      <c r="B3255" s="151" t="s">
        <v>8303</v>
      </c>
      <c r="C3255" s="347">
        <v>0</v>
      </c>
      <c r="D3255" s="347">
        <v>0</v>
      </c>
      <c r="E3255" s="347">
        <v>0</v>
      </c>
      <c r="F3255" s="347">
        <v>0</v>
      </c>
      <c r="G3255" s="151"/>
    </row>
    <row r="3256" spans="1:7" ht="30" hidden="1">
      <c r="A3256" s="346" t="s">
        <v>10796</v>
      </c>
      <c r="B3256" s="151" t="s">
        <v>3508</v>
      </c>
      <c r="C3256" s="347">
        <v>0</v>
      </c>
      <c r="D3256" s="347">
        <v>0</v>
      </c>
      <c r="E3256" s="347">
        <v>0</v>
      </c>
      <c r="F3256" s="347">
        <v>0</v>
      </c>
      <c r="G3256" s="151"/>
    </row>
    <row r="3257" spans="1:7" hidden="1">
      <c r="A3257" s="346" t="s">
        <v>9431</v>
      </c>
      <c r="B3257" s="151" t="s">
        <v>8307</v>
      </c>
      <c r="C3257" s="347">
        <v>0</v>
      </c>
      <c r="D3257" s="347">
        <v>0</v>
      </c>
      <c r="E3257" s="347">
        <v>0</v>
      </c>
      <c r="F3257" s="347">
        <v>0</v>
      </c>
      <c r="G3257" s="151"/>
    </row>
    <row r="3258" spans="1:7" ht="30" hidden="1">
      <c r="A3258" s="346" t="s">
        <v>10797</v>
      </c>
      <c r="B3258" s="151" t="s">
        <v>3508</v>
      </c>
      <c r="C3258" s="347">
        <v>0</v>
      </c>
      <c r="D3258" s="347">
        <v>0</v>
      </c>
      <c r="E3258" s="347">
        <v>0</v>
      </c>
      <c r="F3258" s="347">
        <v>0</v>
      </c>
      <c r="G3258" s="151"/>
    </row>
    <row r="3259" spans="1:7" ht="30" hidden="1">
      <c r="A3259" s="346" t="s">
        <v>7708</v>
      </c>
      <c r="B3259" s="151" t="s">
        <v>3509</v>
      </c>
      <c r="C3259" s="347">
        <v>0</v>
      </c>
      <c r="D3259" s="347">
        <v>0</v>
      </c>
      <c r="E3259" s="347">
        <v>0</v>
      </c>
      <c r="F3259" s="347">
        <v>0</v>
      </c>
      <c r="G3259" s="151"/>
    </row>
    <row r="3260" spans="1:7" hidden="1">
      <c r="A3260" s="346" t="s">
        <v>8112</v>
      </c>
      <c r="B3260" s="151" t="s">
        <v>777</v>
      </c>
      <c r="C3260" s="347">
        <v>0</v>
      </c>
      <c r="D3260" s="347">
        <v>0</v>
      </c>
      <c r="E3260" s="347">
        <v>0</v>
      </c>
      <c r="F3260" s="347">
        <v>0</v>
      </c>
      <c r="G3260" s="151"/>
    </row>
    <row r="3261" spans="1:7" ht="30" hidden="1">
      <c r="A3261" s="346" t="s">
        <v>5787</v>
      </c>
      <c r="B3261" s="151" t="s">
        <v>3509</v>
      </c>
      <c r="C3261" s="347">
        <v>0</v>
      </c>
      <c r="D3261" s="347">
        <v>0</v>
      </c>
      <c r="E3261" s="347">
        <v>0</v>
      </c>
      <c r="F3261" s="347">
        <v>0</v>
      </c>
      <c r="G3261" s="151"/>
    </row>
    <row r="3262" spans="1:7" hidden="1">
      <c r="A3262" s="346" t="s">
        <v>9432</v>
      </c>
      <c r="B3262" s="151" t="s">
        <v>8303</v>
      </c>
      <c r="C3262" s="347">
        <v>0</v>
      </c>
      <c r="D3262" s="347">
        <v>0</v>
      </c>
      <c r="E3262" s="347">
        <v>0</v>
      </c>
      <c r="F3262" s="347">
        <v>0</v>
      </c>
      <c r="G3262" s="151"/>
    </row>
    <row r="3263" spans="1:7" ht="30" hidden="1">
      <c r="A3263" s="346" t="s">
        <v>10798</v>
      </c>
      <c r="B3263" s="151" t="s">
        <v>3509</v>
      </c>
      <c r="C3263" s="347">
        <v>0</v>
      </c>
      <c r="D3263" s="347">
        <v>0</v>
      </c>
      <c r="E3263" s="347">
        <v>0</v>
      </c>
      <c r="F3263" s="347">
        <v>0</v>
      </c>
      <c r="G3263" s="151"/>
    </row>
    <row r="3264" spans="1:7" hidden="1">
      <c r="A3264" s="346" t="s">
        <v>9433</v>
      </c>
      <c r="B3264" s="151" t="s">
        <v>3202</v>
      </c>
      <c r="C3264" s="347">
        <v>0</v>
      </c>
      <c r="D3264" s="347">
        <v>0</v>
      </c>
      <c r="E3264" s="347">
        <v>0</v>
      </c>
      <c r="F3264" s="347">
        <v>0</v>
      </c>
      <c r="G3264" s="151"/>
    </row>
    <row r="3265" spans="1:7" ht="30" hidden="1">
      <c r="A3265" s="346" t="s">
        <v>10799</v>
      </c>
      <c r="B3265" s="151" t="s">
        <v>3509</v>
      </c>
      <c r="C3265" s="347">
        <v>0</v>
      </c>
      <c r="D3265" s="347">
        <v>0</v>
      </c>
      <c r="E3265" s="347">
        <v>0</v>
      </c>
      <c r="F3265" s="347">
        <v>0</v>
      </c>
      <c r="G3265" s="151"/>
    </row>
    <row r="3266" spans="1:7" hidden="1">
      <c r="A3266" s="346" t="s">
        <v>9434</v>
      </c>
      <c r="B3266" s="151" t="s">
        <v>8303</v>
      </c>
      <c r="C3266" s="347">
        <v>0</v>
      </c>
      <c r="D3266" s="347">
        <v>0</v>
      </c>
      <c r="E3266" s="347">
        <v>0</v>
      </c>
      <c r="F3266" s="347">
        <v>0</v>
      </c>
      <c r="G3266" s="151"/>
    </row>
    <row r="3267" spans="1:7" ht="30" hidden="1">
      <c r="A3267" s="346" t="s">
        <v>10800</v>
      </c>
      <c r="B3267" s="151" t="s">
        <v>3509</v>
      </c>
      <c r="C3267" s="347">
        <v>0</v>
      </c>
      <c r="D3267" s="347">
        <v>0</v>
      </c>
      <c r="E3267" s="347">
        <v>0</v>
      </c>
      <c r="F3267" s="347">
        <v>0</v>
      </c>
      <c r="G3267" s="151"/>
    </row>
    <row r="3268" spans="1:7" hidden="1">
      <c r="A3268" s="346" t="s">
        <v>9435</v>
      </c>
      <c r="B3268" s="151" t="s">
        <v>8307</v>
      </c>
      <c r="C3268" s="347">
        <v>0</v>
      </c>
      <c r="D3268" s="347">
        <v>0</v>
      </c>
      <c r="E3268" s="347">
        <v>0</v>
      </c>
      <c r="F3268" s="347">
        <v>0</v>
      </c>
      <c r="G3268" s="151"/>
    </row>
    <row r="3269" spans="1:7" ht="30" hidden="1">
      <c r="A3269" s="346" t="s">
        <v>10801</v>
      </c>
      <c r="B3269" s="151" t="s">
        <v>3509</v>
      </c>
      <c r="C3269" s="347">
        <v>0</v>
      </c>
      <c r="D3269" s="347">
        <v>0</v>
      </c>
      <c r="E3269" s="347">
        <v>0</v>
      </c>
      <c r="F3269" s="347">
        <v>0</v>
      </c>
      <c r="G3269" s="151"/>
    </row>
    <row r="3270" spans="1:7" ht="30" hidden="1">
      <c r="A3270" s="346" t="s">
        <v>7709</v>
      </c>
      <c r="B3270" s="151" t="s">
        <v>3510</v>
      </c>
      <c r="C3270" s="347">
        <v>0</v>
      </c>
      <c r="D3270" s="347">
        <v>0</v>
      </c>
      <c r="E3270" s="347">
        <v>0</v>
      </c>
      <c r="F3270" s="347">
        <v>0</v>
      </c>
      <c r="G3270" s="151"/>
    </row>
    <row r="3271" spans="1:7" hidden="1">
      <c r="A3271" s="346" t="s">
        <v>8113</v>
      </c>
      <c r="B3271" s="151" t="s">
        <v>777</v>
      </c>
      <c r="C3271" s="347">
        <v>0</v>
      </c>
      <c r="D3271" s="347">
        <v>0</v>
      </c>
      <c r="E3271" s="347">
        <v>0</v>
      </c>
      <c r="F3271" s="347">
        <v>0</v>
      </c>
      <c r="G3271" s="151"/>
    </row>
    <row r="3272" spans="1:7" ht="30" hidden="1">
      <c r="A3272" s="346" t="s">
        <v>5795</v>
      </c>
      <c r="B3272" s="151" t="s">
        <v>3510</v>
      </c>
      <c r="C3272" s="347">
        <v>0</v>
      </c>
      <c r="D3272" s="347">
        <v>0</v>
      </c>
      <c r="E3272" s="347">
        <v>0</v>
      </c>
      <c r="F3272" s="347">
        <v>0</v>
      </c>
      <c r="G3272" s="151"/>
    </row>
    <row r="3273" spans="1:7" hidden="1">
      <c r="A3273" s="346" t="s">
        <v>9436</v>
      </c>
      <c r="B3273" s="151" t="s">
        <v>8303</v>
      </c>
      <c r="C3273" s="347">
        <v>0</v>
      </c>
      <c r="D3273" s="347">
        <v>0</v>
      </c>
      <c r="E3273" s="347">
        <v>0</v>
      </c>
      <c r="F3273" s="347">
        <v>0</v>
      </c>
      <c r="G3273" s="151"/>
    </row>
    <row r="3274" spans="1:7" ht="30" hidden="1">
      <c r="A3274" s="346" t="s">
        <v>10802</v>
      </c>
      <c r="B3274" s="151" t="s">
        <v>3510</v>
      </c>
      <c r="C3274" s="347">
        <v>0</v>
      </c>
      <c r="D3274" s="347">
        <v>0</v>
      </c>
      <c r="E3274" s="347">
        <v>0</v>
      </c>
      <c r="F3274" s="347">
        <v>0</v>
      </c>
      <c r="G3274" s="151"/>
    </row>
    <row r="3275" spans="1:7" hidden="1">
      <c r="A3275" s="346" t="s">
        <v>9437</v>
      </c>
      <c r="B3275" s="151" t="s">
        <v>3202</v>
      </c>
      <c r="C3275" s="347">
        <v>0</v>
      </c>
      <c r="D3275" s="347">
        <v>0</v>
      </c>
      <c r="E3275" s="347">
        <v>0</v>
      </c>
      <c r="F3275" s="347">
        <v>0</v>
      </c>
      <c r="G3275" s="151"/>
    </row>
    <row r="3276" spans="1:7" ht="30" hidden="1">
      <c r="A3276" s="346" t="s">
        <v>10803</v>
      </c>
      <c r="B3276" s="151" t="s">
        <v>3510</v>
      </c>
      <c r="C3276" s="347">
        <v>0</v>
      </c>
      <c r="D3276" s="347">
        <v>0</v>
      </c>
      <c r="E3276" s="347">
        <v>0</v>
      </c>
      <c r="F3276" s="347">
        <v>0</v>
      </c>
      <c r="G3276" s="151"/>
    </row>
    <row r="3277" spans="1:7" hidden="1">
      <c r="A3277" s="346" t="s">
        <v>9438</v>
      </c>
      <c r="B3277" s="151" t="s">
        <v>8303</v>
      </c>
      <c r="C3277" s="347">
        <v>0</v>
      </c>
      <c r="D3277" s="347">
        <v>0</v>
      </c>
      <c r="E3277" s="347">
        <v>0</v>
      </c>
      <c r="F3277" s="347">
        <v>0</v>
      </c>
      <c r="G3277" s="151"/>
    </row>
    <row r="3278" spans="1:7" ht="30" hidden="1">
      <c r="A3278" s="346" t="s">
        <v>10804</v>
      </c>
      <c r="B3278" s="151" t="s">
        <v>3510</v>
      </c>
      <c r="C3278" s="347">
        <v>0</v>
      </c>
      <c r="D3278" s="347">
        <v>0</v>
      </c>
      <c r="E3278" s="347">
        <v>0</v>
      </c>
      <c r="F3278" s="347">
        <v>0</v>
      </c>
      <c r="G3278" s="151"/>
    </row>
    <row r="3279" spans="1:7" hidden="1">
      <c r="A3279" s="346" t="s">
        <v>9439</v>
      </c>
      <c r="B3279" s="151" t="s">
        <v>8307</v>
      </c>
      <c r="C3279" s="347">
        <v>0</v>
      </c>
      <c r="D3279" s="347">
        <v>0</v>
      </c>
      <c r="E3279" s="347">
        <v>0</v>
      </c>
      <c r="F3279" s="347">
        <v>0</v>
      </c>
      <c r="G3279" s="151"/>
    </row>
    <row r="3280" spans="1:7" ht="30" hidden="1">
      <c r="A3280" s="346" t="s">
        <v>10805</v>
      </c>
      <c r="B3280" s="151" t="s">
        <v>3510</v>
      </c>
      <c r="C3280" s="347">
        <v>0</v>
      </c>
      <c r="D3280" s="347">
        <v>0</v>
      </c>
      <c r="E3280" s="347">
        <v>0</v>
      </c>
      <c r="F3280" s="347">
        <v>0</v>
      </c>
      <c r="G3280" s="151"/>
    </row>
    <row r="3281" spans="1:7" hidden="1">
      <c r="A3281" s="346" t="s">
        <v>7710</v>
      </c>
      <c r="B3281" s="151" t="s">
        <v>7711</v>
      </c>
      <c r="C3281" s="347">
        <v>0</v>
      </c>
      <c r="D3281" s="347">
        <v>0</v>
      </c>
      <c r="E3281" s="347">
        <v>0</v>
      </c>
      <c r="F3281" s="347">
        <v>0</v>
      </c>
      <c r="G3281" s="151"/>
    </row>
    <row r="3282" spans="1:7" hidden="1">
      <c r="A3282" s="346" t="s">
        <v>7712</v>
      </c>
      <c r="B3282" s="151" t="s">
        <v>877</v>
      </c>
      <c r="C3282" s="347">
        <v>0</v>
      </c>
      <c r="D3282" s="347">
        <v>0</v>
      </c>
      <c r="E3282" s="347">
        <v>0</v>
      </c>
      <c r="F3282" s="347">
        <v>0</v>
      </c>
      <c r="G3282" s="151"/>
    </row>
    <row r="3283" spans="1:7" hidden="1">
      <c r="A3283" s="346" t="s">
        <v>8114</v>
      </c>
      <c r="B3283" s="151" t="s">
        <v>777</v>
      </c>
      <c r="C3283" s="347">
        <v>0</v>
      </c>
      <c r="D3283" s="347">
        <v>0</v>
      </c>
      <c r="E3283" s="347">
        <v>0</v>
      </c>
      <c r="F3283" s="347">
        <v>0</v>
      </c>
      <c r="G3283" s="151"/>
    </row>
    <row r="3284" spans="1:7" hidden="1">
      <c r="A3284" s="346" t="s">
        <v>5803</v>
      </c>
      <c r="B3284" s="151" t="s">
        <v>877</v>
      </c>
      <c r="C3284" s="347">
        <v>0</v>
      </c>
      <c r="D3284" s="347">
        <v>0</v>
      </c>
      <c r="E3284" s="347">
        <v>0</v>
      </c>
      <c r="F3284" s="347">
        <v>0</v>
      </c>
      <c r="G3284" s="151"/>
    </row>
    <row r="3285" spans="1:7" hidden="1">
      <c r="A3285" s="346" t="s">
        <v>9440</v>
      </c>
      <c r="B3285" s="151" t="s">
        <v>8303</v>
      </c>
      <c r="C3285" s="347">
        <v>0</v>
      </c>
      <c r="D3285" s="347">
        <v>0</v>
      </c>
      <c r="E3285" s="347">
        <v>0</v>
      </c>
      <c r="F3285" s="347">
        <v>0</v>
      </c>
      <c r="G3285" s="151"/>
    </row>
    <row r="3286" spans="1:7" hidden="1">
      <c r="A3286" s="346" t="s">
        <v>10806</v>
      </c>
      <c r="B3286" s="151" t="s">
        <v>877</v>
      </c>
      <c r="C3286" s="347">
        <v>0</v>
      </c>
      <c r="D3286" s="347">
        <v>0</v>
      </c>
      <c r="E3286" s="347">
        <v>0</v>
      </c>
      <c r="F3286" s="347">
        <v>0</v>
      </c>
      <c r="G3286" s="151"/>
    </row>
    <row r="3287" spans="1:7" hidden="1">
      <c r="A3287" s="346" t="s">
        <v>9441</v>
      </c>
      <c r="B3287" s="151" t="s">
        <v>3202</v>
      </c>
      <c r="C3287" s="347">
        <v>0</v>
      </c>
      <c r="D3287" s="347">
        <v>0</v>
      </c>
      <c r="E3287" s="347">
        <v>0</v>
      </c>
      <c r="F3287" s="347">
        <v>0</v>
      </c>
      <c r="G3287" s="151"/>
    </row>
    <row r="3288" spans="1:7" hidden="1">
      <c r="A3288" s="346" t="s">
        <v>10807</v>
      </c>
      <c r="B3288" s="151" t="s">
        <v>877</v>
      </c>
      <c r="C3288" s="347">
        <v>0</v>
      </c>
      <c r="D3288" s="347">
        <v>0</v>
      </c>
      <c r="E3288" s="347">
        <v>0</v>
      </c>
      <c r="F3288" s="347">
        <v>0</v>
      </c>
      <c r="G3288" s="151"/>
    </row>
    <row r="3289" spans="1:7" hidden="1">
      <c r="A3289" s="346" t="s">
        <v>9442</v>
      </c>
      <c r="B3289" s="151" t="s">
        <v>8303</v>
      </c>
      <c r="C3289" s="347">
        <v>0</v>
      </c>
      <c r="D3289" s="347">
        <v>0</v>
      </c>
      <c r="E3289" s="347">
        <v>0</v>
      </c>
      <c r="F3289" s="347">
        <v>0</v>
      </c>
      <c r="G3289" s="151"/>
    </row>
    <row r="3290" spans="1:7" hidden="1">
      <c r="A3290" s="346" t="s">
        <v>10808</v>
      </c>
      <c r="B3290" s="151" t="s">
        <v>877</v>
      </c>
      <c r="C3290" s="347">
        <v>0</v>
      </c>
      <c r="D3290" s="347">
        <v>0</v>
      </c>
      <c r="E3290" s="347">
        <v>0</v>
      </c>
      <c r="F3290" s="347">
        <v>0</v>
      </c>
      <c r="G3290" s="151"/>
    </row>
    <row r="3291" spans="1:7" hidden="1">
      <c r="A3291" s="346" t="s">
        <v>9443</v>
      </c>
      <c r="B3291" s="151" t="s">
        <v>8307</v>
      </c>
      <c r="C3291" s="347">
        <v>0</v>
      </c>
      <c r="D3291" s="347">
        <v>0</v>
      </c>
      <c r="E3291" s="347">
        <v>0</v>
      </c>
      <c r="F3291" s="347">
        <v>0</v>
      </c>
      <c r="G3291" s="151"/>
    </row>
    <row r="3292" spans="1:7" hidden="1">
      <c r="A3292" s="346" t="s">
        <v>10809</v>
      </c>
      <c r="B3292" s="151" t="s">
        <v>877</v>
      </c>
      <c r="C3292" s="347">
        <v>0</v>
      </c>
      <c r="D3292" s="347">
        <v>0</v>
      </c>
      <c r="E3292" s="347">
        <v>0</v>
      </c>
      <c r="F3292" s="347">
        <v>0</v>
      </c>
      <c r="G3292" s="151"/>
    </row>
    <row r="3293" spans="1:7" ht="30" hidden="1">
      <c r="A3293" s="346" t="s">
        <v>7713</v>
      </c>
      <c r="B3293" s="151" t="s">
        <v>3511</v>
      </c>
      <c r="C3293" s="347">
        <v>0</v>
      </c>
      <c r="D3293" s="347">
        <v>0</v>
      </c>
      <c r="E3293" s="347">
        <v>0</v>
      </c>
      <c r="F3293" s="347">
        <v>0</v>
      </c>
      <c r="G3293" s="151"/>
    </row>
    <row r="3294" spans="1:7" hidden="1">
      <c r="A3294" s="346" t="s">
        <v>8115</v>
      </c>
      <c r="B3294" s="151" t="s">
        <v>777</v>
      </c>
      <c r="C3294" s="347">
        <v>0</v>
      </c>
      <c r="D3294" s="347">
        <v>0</v>
      </c>
      <c r="E3294" s="347">
        <v>0</v>
      </c>
      <c r="F3294" s="347">
        <v>0</v>
      </c>
      <c r="G3294" s="151"/>
    </row>
    <row r="3295" spans="1:7" ht="30" hidden="1">
      <c r="A3295" s="346" t="s">
        <v>5811</v>
      </c>
      <c r="B3295" s="151" t="s">
        <v>3511</v>
      </c>
      <c r="C3295" s="347">
        <v>0</v>
      </c>
      <c r="D3295" s="347">
        <v>0</v>
      </c>
      <c r="E3295" s="347">
        <v>0</v>
      </c>
      <c r="F3295" s="347">
        <v>0</v>
      </c>
      <c r="G3295" s="151"/>
    </row>
    <row r="3296" spans="1:7" hidden="1">
      <c r="A3296" s="346" t="s">
        <v>9444</v>
      </c>
      <c r="B3296" s="151" t="s">
        <v>8303</v>
      </c>
      <c r="C3296" s="347">
        <v>0</v>
      </c>
      <c r="D3296" s="347">
        <v>0</v>
      </c>
      <c r="E3296" s="347">
        <v>0</v>
      </c>
      <c r="F3296" s="347">
        <v>0</v>
      </c>
      <c r="G3296" s="151"/>
    </row>
    <row r="3297" spans="1:7" ht="30" hidden="1">
      <c r="A3297" s="346" t="s">
        <v>10810</v>
      </c>
      <c r="B3297" s="151" t="s">
        <v>3511</v>
      </c>
      <c r="C3297" s="347">
        <v>0</v>
      </c>
      <c r="D3297" s="347">
        <v>0</v>
      </c>
      <c r="E3297" s="347">
        <v>0</v>
      </c>
      <c r="F3297" s="347">
        <v>0</v>
      </c>
      <c r="G3297" s="151"/>
    </row>
    <row r="3298" spans="1:7" hidden="1">
      <c r="A3298" s="346" t="s">
        <v>9445</v>
      </c>
      <c r="B3298" s="151" t="s">
        <v>3202</v>
      </c>
      <c r="C3298" s="347">
        <v>0</v>
      </c>
      <c r="D3298" s="347">
        <v>0</v>
      </c>
      <c r="E3298" s="347">
        <v>0</v>
      </c>
      <c r="F3298" s="347">
        <v>0</v>
      </c>
      <c r="G3298" s="151"/>
    </row>
    <row r="3299" spans="1:7" ht="30" hidden="1">
      <c r="A3299" s="346" t="s">
        <v>10811</v>
      </c>
      <c r="B3299" s="151" t="s">
        <v>3511</v>
      </c>
      <c r="C3299" s="347">
        <v>0</v>
      </c>
      <c r="D3299" s="347">
        <v>0</v>
      </c>
      <c r="E3299" s="347">
        <v>0</v>
      </c>
      <c r="F3299" s="347">
        <v>0</v>
      </c>
      <c r="G3299" s="151"/>
    </row>
    <row r="3300" spans="1:7" hidden="1">
      <c r="A3300" s="346" t="s">
        <v>9446</v>
      </c>
      <c r="B3300" s="151" t="s">
        <v>8303</v>
      </c>
      <c r="C3300" s="347">
        <v>0</v>
      </c>
      <c r="D3300" s="347">
        <v>0</v>
      </c>
      <c r="E3300" s="347">
        <v>0</v>
      </c>
      <c r="F3300" s="347">
        <v>0</v>
      </c>
      <c r="G3300" s="151"/>
    </row>
    <row r="3301" spans="1:7" ht="30" hidden="1">
      <c r="A3301" s="346" t="s">
        <v>10812</v>
      </c>
      <c r="B3301" s="151" t="s">
        <v>3511</v>
      </c>
      <c r="C3301" s="347">
        <v>0</v>
      </c>
      <c r="D3301" s="347">
        <v>0</v>
      </c>
      <c r="E3301" s="347">
        <v>0</v>
      </c>
      <c r="F3301" s="347">
        <v>0</v>
      </c>
      <c r="G3301" s="151"/>
    </row>
    <row r="3302" spans="1:7" hidden="1">
      <c r="A3302" s="346" t="s">
        <v>9447</v>
      </c>
      <c r="B3302" s="151" t="s">
        <v>8307</v>
      </c>
      <c r="C3302" s="347">
        <v>0</v>
      </c>
      <c r="D3302" s="347">
        <v>0</v>
      </c>
      <c r="E3302" s="347">
        <v>0</v>
      </c>
      <c r="F3302" s="347">
        <v>0</v>
      </c>
      <c r="G3302" s="151"/>
    </row>
    <row r="3303" spans="1:7" ht="30" hidden="1">
      <c r="A3303" s="346" t="s">
        <v>10813</v>
      </c>
      <c r="B3303" s="151" t="s">
        <v>3511</v>
      </c>
      <c r="C3303" s="347">
        <v>0</v>
      </c>
      <c r="D3303" s="347">
        <v>0</v>
      </c>
      <c r="E3303" s="347">
        <v>0</v>
      </c>
      <c r="F3303" s="347">
        <v>0</v>
      </c>
      <c r="G3303" s="151"/>
    </row>
    <row r="3304" spans="1:7" ht="30" hidden="1">
      <c r="A3304" s="346" t="s">
        <v>7714</v>
      </c>
      <c r="B3304" s="151" t="s">
        <v>3512</v>
      </c>
      <c r="C3304" s="347">
        <v>0</v>
      </c>
      <c r="D3304" s="347">
        <v>0</v>
      </c>
      <c r="E3304" s="347">
        <v>0</v>
      </c>
      <c r="F3304" s="347">
        <v>0</v>
      </c>
      <c r="G3304" s="151"/>
    </row>
    <row r="3305" spans="1:7" hidden="1">
      <c r="A3305" s="346" t="s">
        <v>8116</v>
      </c>
      <c r="B3305" s="151" t="s">
        <v>777</v>
      </c>
      <c r="C3305" s="347">
        <v>0</v>
      </c>
      <c r="D3305" s="347">
        <v>0</v>
      </c>
      <c r="E3305" s="347">
        <v>0</v>
      </c>
      <c r="F3305" s="347">
        <v>0</v>
      </c>
      <c r="G3305" s="151"/>
    </row>
    <row r="3306" spans="1:7" ht="30" hidden="1">
      <c r="A3306" s="346" t="s">
        <v>5819</v>
      </c>
      <c r="B3306" s="151" t="s">
        <v>3512</v>
      </c>
      <c r="C3306" s="347">
        <v>0</v>
      </c>
      <c r="D3306" s="347">
        <v>0</v>
      </c>
      <c r="E3306" s="347">
        <v>0</v>
      </c>
      <c r="F3306" s="347">
        <v>0</v>
      </c>
      <c r="G3306" s="151"/>
    </row>
    <row r="3307" spans="1:7" hidden="1">
      <c r="A3307" s="346" t="s">
        <v>9448</v>
      </c>
      <c r="B3307" s="151" t="s">
        <v>8303</v>
      </c>
      <c r="C3307" s="347">
        <v>0</v>
      </c>
      <c r="D3307" s="347">
        <v>0</v>
      </c>
      <c r="E3307" s="347">
        <v>0</v>
      </c>
      <c r="F3307" s="347">
        <v>0</v>
      </c>
      <c r="G3307" s="151"/>
    </row>
    <row r="3308" spans="1:7" ht="30" hidden="1">
      <c r="A3308" s="346" t="s">
        <v>10814</v>
      </c>
      <c r="B3308" s="151" t="s">
        <v>3512</v>
      </c>
      <c r="C3308" s="347">
        <v>0</v>
      </c>
      <c r="D3308" s="347">
        <v>0</v>
      </c>
      <c r="E3308" s="347">
        <v>0</v>
      </c>
      <c r="F3308" s="347">
        <v>0</v>
      </c>
      <c r="G3308" s="151"/>
    </row>
    <row r="3309" spans="1:7" hidden="1">
      <c r="A3309" s="346" t="s">
        <v>9449</v>
      </c>
      <c r="B3309" s="151" t="s">
        <v>3202</v>
      </c>
      <c r="C3309" s="347">
        <v>0</v>
      </c>
      <c r="D3309" s="347">
        <v>0</v>
      </c>
      <c r="E3309" s="347">
        <v>0</v>
      </c>
      <c r="F3309" s="347">
        <v>0</v>
      </c>
      <c r="G3309" s="151"/>
    </row>
    <row r="3310" spans="1:7" ht="30" hidden="1">
      <c r="A3310" s="346" t="s">
        <v>10815</v>
      </c>
      <c r="B3310" s="151" t="s">
        <v>3512</v>
      </c>
      <c r="C3310" s="347">
        <v>0</v>
      </c>
      <c r="D3310" s="347">
        <v>0</v>
      </c>
      <c r="E3310" s="347">
        <v>0</v>
      </c>
      <c r="F3310" s="347">
        <v>0</v>
      </c>
      <c r="G3310" s="151"/>
    </row>
    <row r="3311" spans="1:7" hidden="1">
      <c r="A3311" s="346" t="s">
        <v>9450</v>
      </c>
      <c r="B3311" s="151" t="s">
        <v>8303</v>
      </c>
      <c r="C3311" s="347">
        <v>0</v>
      </c>
      <c r="D3311" s="347">
        <v>0</v>
      </c>
      <c r="E3311" s="347">
        <v>0</v>
      </c>
      <c r="F3311" s="347">
        <v>0</v>
      </c>
      <c r="G3311" s="151"/>
    </row>
    <row r="3312" spans="1:7" ht="30" hidden="1">
      <c r="A3312" s="346" t="s">
        <v>10816</v>
      </c>
      <c r="B3312" s="151" t="s">
        <v>3512</v>
      </c>
      <c r="C3312" s="347">
        <v>0</v>
      </c>
      <c r="D3312" s="347">
        <v>0</v>
      </c>
      <c r="E3312" s="347">
        <v>0</v>
      </c>
      <c r="F3312" s="347">
        <v>0</v>
      </c>
      <c r="G3312" s="151"/>
    </row>
    <row r="3313" spans="1:7" hidden="1">
      <c r="A3313" s="346" t="s">
        <v>9451</v>
      </c>
      <c r="B3313" s="151" t="s">
        <v>8307</v>
      </c>
      <c r="C3313" s="347">
        <v>0</v>
      </c>
      <c r="D3313" s="347">
        <v>0</v>
      </c>
      <c r="E3313" s="347">
        <v>0</v>
      </c>
      <c r="F3313" s="347">
        <v>0</v>
      </c>
      <c r="G3313" s="151"/>
    </row>
    <row r="3314" spans="1:7" ht="30" hidden="1">
      <c r="A3314" s="346" t="s">
        <v>10817</v>
      </c>
      <c r="B3314" s="151" t="s">
        <v>3512</v>
      </c>
      <c r="C3314" s="347">
        <v>0</v>
      </c>
      <c r="D3314" s="347">
        <v>0</v>
      </c>
      <c r="E3314" s="347">
        <v>0</v>
      </c>
      <c r="F3314" s="347">
        <v>0</v>
      </c>
      <c r="G3314" s="151"/>
    </row>
    <row r="3315" spans="1:7" ht="30" hidden="1">
      <c r="A3315" s="346" t="s">
        <v>7715</v>
      </c>
      <c r="B3315" s="151" t="s">
        <v>3513</v>
      </c>
      <c r="C3315" s="347">
        <v>0</v>
      </c>
      <c r="D3315" s="347">
        <v>0</v>
      </c>
      <c r="E3315" s="347">
        <v>0</v>
      </c>
      <c r="F3315" s="347">
        <v>0</v>
      </c>
      <c r="G3315" s="151"/>
    </row>
    <row r="3316" spans="1:7" hidden="1">
      <c r="A3316" s="346" t="s">
        <v>8117</v>
      </c>
      <c r="B3316" s="151" t="s">
        <v>777</v>
      </c>
      <c r="C3316" s="347">
        <v>0</v>
      </c>
      <c r="D3316" s="347">
        <v>0</v>
      </c>
      <c r="E3316" s="347">
        <v>0</v>
      </c>
      <c r="F3316" s="347">
        <v>0</v>
      </c>
      <c r="G3316" s="151"/>
    </row>
    <row r="3317" spans="1:7" ht="30" hidden="1">
      <c r="A3317" s="346" t="s">
        <v>5827</v>
      </c>
      <c r="B3317" s="151" t="s">
        <v>3513</v>
      </c>
      <c r="C3317" s="347">
        <v>0</v>
      </c>
      <c r="D3317" s="347">
        <v>0</v>
      </c>
      <c r="E3317" s="347">
        <v>0</v>
      </c>
      <c r="F3317" s="347">
        <v>0</v>
      </c>
      <c r="G3317" s="151"/>
    </row>
    <row r="3318" spans="1:7" hidden="1">
      <c r="A3318" s="346" t="s">
        <v>9452</v>
      </c>
      <c r="B3318" s="151" t="s">
        <v>8303</v>
      </c>
      <c r="C3318" s="347">
        <v>0</v>
      </c>
      <c r="D3318" s="347">
        <v>0</v>
      </c>
      <c r="E3318" s="347">
        <v>0</v>
      </c>
      <c r="F3318" s="347">
        <v>0</v>
      </c>
      <c r="G3318" s="151"/>
    </row>
    <row r="3319" spans="1:7" ht="30" hidden="1">
      <c r="A3319" s="346" t="s">
        <v>10818</v>
      </c>
      <c r="B3319" s="151" t="s">
        <v>3513</v>
      </c>
      <c r="C3319" s="347">
        <v>0</v>
      </c>
      <c r="D3319" s="347">
        <v>0</v>
      </c>
      <c r="E3319" s="347">
        <v>0</v>
      </c>
      <c r="F3319" s="347">
        <v>0</v>
      </c>
      <c r="G3319" s="151"/>
    </row>
    <row r="3320" spans="1:7" hidden="1">
      <c r="A3320" s="346" t="s">
        <v>9453</v>
      </c>
      <c r="B3320" s="151" t="s">
        <v>3202</v>
      </c>
      <c r="C3320" s="347">
        <v>0</v>
      </c>
      <c r="D3320" s="347">
        <v>0</v>
      </c>
      <c r="E3320" s="347">
        <v>0</v>
      </c>
      <c r="F3320" s="347">
        <v>0</v>
      </c>
      <c r="G3320" s="151"/>
    </row>
    <row r="3321" spans="1:7" ht="30" hidden="1">
      <c r="A3321" s="346" t="s">
        <v>10819</v>
      </c>
      <c r="B3321" s="151" t="s">
        <v>3513</v>
      </c>
      <c r="C3321" s="347">
        <v>0</v>
      </c>
      <c r="D3321" s="347">
        <v>0</v>
      </c>
      <c r="E3321" s="347">
        <v>0</v>
      </c>
      <c r="F3321" s="347">
        <v>0</v>
      </c>
      <c r="G3321" s="151"/>
    </row>
    <row r="3322" spans="1:7" hidden="1">
      <c r="A3322" s="346" t="s">
        <v>9454</v>
      </c>
      <c r="B3322" s="151" t="s">
        <v>8303</v>
      </c>
      <c r="C3322" s="347">
        <v>0</v>
      </c>
      <c r="D3322" s="347">
        <v>0</v>
      </c>
      <c r="E3322" s="347">
        <v>0</v>
      </c>
      <c r="F3322" s="347">
        <v>0</v>
      </c>
      <c r="G3322" s="151"/>
    </row>
    <row r="3323" spans="1:7" ht="30" hidden="1">
      <c r="A3323" s="346" t="s">
        <v>10820</v>
      </c>
      <c r="B3323" s="151" t="s">
        <v>3513</v>
      </c>
      <c r="C3323" s="347">
        <v>0</v>
      </c>
      <c r="D3323" s="347">
        <v>0</v>
      </c>
      <c r="E3323" s="347">
        <v>0</v>
      </c>
      <c r="F3323" s="347">
        <v>0</v>
      </c>
      <c r="G3323" s="151"/>
    </row>
    <row r="3324" spans="1:7" hidden="1">
      <c r="A3324" s="346" t="s">
        <v>9455</v>
      </c>
      <c r="B3324" s="151" t="s">
        <v>8307</v>
      </c>
      <c r="C3324" s="347">
        <v>0</v>
      </c>
      <c r="D3324" s="347">
        <v>0</v>
      </c>
      <c r="E3324" s="347">
        <v>0</v>
      </c>
      <c r="F3324" s="347">
        <v>0</v>
      </c>
      <c r="G3324" s="151"/>
    </row>
    <row r="3325" spans="1:7" ht="30" hidden="1">
      <c r="A3325" s="346" t="s">
        <v>10821</v>
      </c>
      <c r="B3325" s="151" t="s">
        <v>3513</v>
      </c>
      <c r="C3325" s="347">
        <v>0</v>
      </c>
      <c r="D3325" s="347">
        <v>0</v>
      </c>
      <c r="E3325" s="347">
        <v>0</v>
      </c>
      <c r="F3325" s="347">
        <v>0</v>
      </c>
      <c r="G3325" s="151"/>
    </row>
    <row r="3326" spans="1:7" ht="30" hidden="1">
      <c r="A3326" s="346" t="s">
        <v>7716</v>
      </c>
      <c r="B3326" s="151" t="s">
        <v>3514</v>
      </c>
      <c r="C3326" s="347">
        <v>0</v>
      </c>
      <c r="D3326" s="347">
        <v>0</v>
      </c>
      <c r="E3326" s="347">
        <v>0</v>
      </c>
      <c r="F3326" s="347">
        <v>0</v>
      </c>
      <c r="G3326" s="151"/>
    </row>
    <row r="3327" spans="1:7" hidden="1">
      <c r="A3327" s="346" t="s">
        <v>8118</v>
      </c>
      <c r="B3327" s="151" t="s">
        <v>777</v>
      </c>
      <c r="C3327" s="347">
        <v>0</v>
      </c>
      <c r="D3327" s="347">
        <v>0</v>
      </c>
      <c r="E3327" s="347">
        <v>0</v>
      </c>
      <c r="F3327" s="347">
        <v>0</v>
      </c>
      <c r="G3327" s="151"/>
    </row>
    <row r="3328" spans="1:7" ht="30" hidden="1">
      <c r="A3328" s="346" t="s">
        <v>5835</v>
      </c>
      <c r="B3328" s="151" t="s">
        <v>3514</v>
      </c>
      <c r="C3328" s="347">
        <v>0</v>
      </c>
      <c r="D3328" s="347">
        <v>0</v>
      </c>
      <c r="E3328" s="347">
        <v>0</v>
      </c>
      <c r="F3328" s="347">
        <v>0</v>
      </c>
      <c r="G3328" s="151"/>
    </row>
    <row r="3329" spans="1:7" hidden="1">
      <c r="A3329" s="346" t="s">
        <v>9456</v>
      </c>
      <c r="B3329" s="151" t="s">
        <v>8303</v>
      </c>
      <c r="C3329" s="347">
        <v>0</v>
      </c>
      <c r="D3329" s="347">
        <v>0</v>
      </c>
      <c r="E3329" s="347">
        <v>0</v>
      </c>
      <c r="F3329" s="347">
        <v>0</v>
      </c>
      <c r="G3329" s="151"/>
    </row>
    <row r="3330" spans="1:7" ht="30" hidden="1">
      <c r="A3330" s="346" t="s">
        <v>10822</v>
      </c>
      <c r="B3330" s="151" t="s">
        <v>3514</v>
      </c>
      <c r="C3330" s="347">
        <v>0</v>
      </c>
      <c r="D3330" s="347">
        <v>0</v>
      </c>
      <c r="E3330" s="347">
        <v>0</v>
      </c>
      <c r="F3330" s="347">
        <v>0</v>
      </c>
      <c r="G3330" s="151"/>
    </row>
    <row r="3331" spans="1:7" hidden="1">
      <c r="A3331" s="346" t="s">
        <v>9457</v>
      </c>
      <c r="B3331" s="151" t="s">
        <v>3202</v>
      </c>
      <c r="C3331" s="347">
        <v>0</v>
      </c>
      <c r="D3331" s="347">
        <v>0</v>
      </c>
      <c r="E3331" s="347">
        <v>0</v>
      </c>
      <c r="F3331" s="347">
        <v>0</v>
      </c>
      <c r="G3331" s="151"/>
    </row>
    <row r="3332" spans="1:7" ht="30" hidden="1">
      <c r="A3332" s="346" t="s">
        <v>10823</v>
      </c>
      <c r="B3332" s="151" t="s">
        <v>3514</v>
      </c>
      <c r="C3332" s="347">
        <v>0</v>
      </c>
      <c r="D3332" s="347">
        <v>0</v>
      </c>
      <c r="E3332" s="347">
        <v>0</v>
      </c>
      <c r="F3332" s="347">
        <v>0</v>
      </c>
      <c r="G3332" s="151"/>
    </row>
    <row r="3333" spans="1:7" hidden="1">
      <c r="A3333" s="346" t="s">
        <v>9458</v>
      </c>
      <c r="B3333" s="151" t="s">
        <v>8303</v>
      </c>
      <c r="C3333" s="347">
        <v>0</v>
      </c>
      <c r="D3333" s="347">
        <v>0</v>
      </c>
      <c r="E3333" s="347">
        <v>0</v>
      </c>
      <c r="F3333" s="347">
        <v>0</v>
      </c>
      <c r="G3333" s="151"/>
    </row>
    <row r="3334" spans="1:7" ht="30" hidden="1">
      <c r="A3334" s="346" t="s">
        <v>10824</v>
      </c>
      <c r="B3334" s="151" t="s">
        <v>3514</v>
      </c>
      <c r="C3334" s="347">
        <v>0</v>
      </c>
      <c r="D3334" s="347">
        <v>0</v>
      </c>
      <c r="E3334" s="347">
        <v>0</v>
      </c>
      <c r="F3334" s="347">
        <v>0</v>
      </c>
      <c r="G3334" s="151"/>
    </row>
    <row r="3335" spans="1:7" hidden="1">
      <c r="A3335" s="346" t="s">
        <v>9459</v>
      </c>
      <c r="B3335" s="151" t="s">
        <v>8307</v>
      </c>
      <c r="C3335" s="347">
        <v>0</v>
      </c>
      <c r="D3335" s="347">
        <v>0</v>
      </c>
      <c r="E3335" s="347">
        <v>0</v>
      </c>
      <c r="F3335" s="347">
        <v>0</v>
      </c>
      <c r="G3335" s="151"/>
    </row>
    <row r="3336" spans="1:7" ht="30" hidden="1">
      <c r="A3336" s="346" t="s">
        <v>10825</v>
      </c>
      <c r="B3336" s="151" t="s">
        <v>3514</v>
      </c>
      <c r="C3336" s="347">
        <v>0</v>
      </c>
      <c r="D3336" s="347">
        <v>0</v>
      </c>
      <c r="E3336" s="347">
        <v>0</v>
      </c>
      <c r="F3336" s="347">
        <v>0</v>
      </c>
      <c r="G3336" s="151"/>
    </row>
    <row r="3337" spans="1:7" hidden="1">
      <c r="A3337" s="346" t="s">
        <v>7717</v>
      </c>
      <c r="B3337" s="151" t="s">
        <v>3515</v>
      </c>
      <c r="C3337" s="347">
        <v>0</v>
      </c>
      <c r="D3337" s="347">
        <v>0</v>
      </c>
      <c r="E3337" s="347">
        <v>0</v>
      </c>
      <c r="F3337" s="347">
        <v>0</v>
      </c>
      <c r="G3337" s="151"/>
    </row>
    <row r="3338" spans="1:7" hidden="1">
      <c r="A3338" s="346" t="s">
        <v>8119</v>
      </c>
      <c r="B3338" s="151" t="s">
        <v>777</v>
      </c>
      <c r="C3338" s="347">
        <v>0</v>
      </c>
      <c r="D3338" s="347">
        <v>0</v>
      </c>
      <c r="E3338" s="347">
        <v>0</v>
      </c>
      <c r="F3338" s="347">
        <v>0</v>
      </c>
      <c r="G3338" s="151"/>
    </row>
    <row r="3339" spans="1:7" hidden="1">
      <c r="A3339" s="346" t="s">
        <v>5843</v>
      </c>
      <c r="B3339" s="151" t="s">
        <v>3515</v>
      </c>
      <c r="C3339" s="347">
        <v>0</v>
      </c>
      <c r="D3339" s="347">
        <v>0</v>
      </c>
      <c r="E3339" s="347">
        <v>0</v>
      </c>
      <c r="F3339" s="347">
        <v>0</v>
      </c>
      <c r="G3339" s="151"/>
    </row>
    <row r="3340" spans="1:7" hidden="1">
      <c r="A3340" s="346" t="s">
        <v>9460</v>
      </c>
      <c r="B3340" s="151" t="s">
        <v>8303</v>
      </c>
      <c r="C3340" s="347">
        <v>0</v>
      </c>
      <c r="D3340" s="347">
        <v>0</v>
      </c>
      <c r="E3340" s="347">
        <v>0</v>
      </c>
      <c r="F3340" s="347">
        <v>0</v>
      </c>
      <c r="G3340" s="151"/>
    </row>
    <row r="3341" spans="1:7" hidden="1">
      <c r="A3341" s="346" t="s">
        <v>10826</v>
      </c>
      <c r="B3341" s="151" t="s">
        <v>3515</v>
      </c>
      <c r="C3341" s="347">
        <v>0</v>
      </c>
      <c r="D3341" s="347">
        <v>0</v>
      </c>
      <c r="E3341" s="347">
        <v>0</v>
      </c>
      <c r="F3341" s="347">
        <v>0</v>
      </c>
      <c r="G3341" s="151"/>
    </row>
    <row r="3342" spans="1:7" hidden="1">
      <c r="A3342" s="346" t="s">
        <v>9461</v>
      </c>
      <c r="B3342" s="151" t="s">
        <v>3202</v>
      </c>
      <c r="C3342" s="347">
        <v>0</v>
      </c>
      <c r="D3342" s="347">
        <v>0</v>
      </c>
      <c r="E3342" s="347">
        <v>0</v>
      </c>
      <c r="F3342" s="347">
        <v>0</v>
      </c>
      <c r="G3342" s="151"/>
    </row>
    <row r="3343" spans="1:7" hidden="1">
      <c r="A3343" s="346" t="s">
        <v>10827</v>
      </c>
      <c r="B3343" s="151" t="s">
        <v>3515</v>
      </c>
      <c r="C3343" s="347">
        <v>0</v>
      </c>
      <c r="D3343" s="347">
        <v>0</v>
      </c>
      <c r="E3343" s="347">
        <v>0</v>
      </c>
      <c r="F3343" s="347">
        <v>0</v>
      </c>
      <c r="G3343" s="151"/>
    </row>
    <row r="3344" spans="1:7" hidden="1">
      <c r="A3344" s="346" t="s">
        <v>9462</v>
      </c>
      <c r="B3344" s="151" t="s">
        <v>8303</v>
      </c>
      <c r="C3344" s="347">
        <v>0</v>
      </c>
      <c r="D3344" s="347">
        <v>0</v>
      </c>
      <c r="E3344" s="347">
        <v>0</v>
      </c>
      <c r="F3344" s="347">
        <v>0</v>
      </c>
      <c r="G3344" s="151"/>
    </row>
    <row r="3345" spans="1:7" hidden="1">
      <c r="A3345" s="346" t="s">
        <v>10828</v>
      </c>
      <c r="B3345" s="151" t="s">
        <v>3515</v>
      </c>
      <c r="C3345" s="347">
        <v>0</v>
      </c>
      <c r="D3345" s="347">
        <v>0</v>
      </c>
      <c r="E3345" s="347">
        <v>0</v>
      </c>
      <c r="F3345" s="347">
        <v>0</v>
      </c>
      <c r="G3345" s="151"/>
    </row>
    <row r="3346" spans="1:7" hidden="1">
      <c r="A3346" s="346" t="s">
        <v>9463</v>
      </c>
      <c r="B3346" s="151" t="s">
        <v>8307</v>
      </c>
      <c r="C3346" s="347">
        <v>0</v>
      </c>
      <c r="D3346" s="347">
        <v>0</v>
      </c>
      <c r="E3346" s="347">
        <v>0</v>
      </c>
      <c r="F3346" s="347">
        <v>0</v>
      </c>
      <c r="G3346" s="151"/>
    </row>
    <row r="3347" spans="1:7" hidden="1">
      <c r="A3347" s="346" t="s">
        <v>10829</v>
      </c>
      <c r="B3347" s="151" t="s">
        <v>3515</v>
      </c>
      <c r="C3347" s="347">
        <v>0</v>
      </c>
      <c r="D3347" s="347">
        <v>0</v>
      </c>
      <c r="E3347" s="347">
        <v>0</v>
      </c>
      <c r="F3347" s="347">
        <v>0</v>
      </c>
      <c r="G3347" s="151"/>
    </row>
    <row r="3348" spans="1:7" hidden="1">
      <c r="A3348" s="346" t="s">
        <v>7718</v>
      </c>
      <c r="B3348" s="151" t="s">
        <v>7719</v>
      </c>
      <c r="C3348" s="347">
        <v>0</v>
      </c>
      <c r="D3348" s="347">
        <v>0</v>
      </c>
      <c r="E3348" s="347">
        <v>0</v>
      </c>
      <c r="F3348" s="347">
        <v>0</v>
      </c>
      <c r="G3348" s="151"/>
    </row>
    <row r="3349" spans="1:7" ht="45" hidden="1">
      <c r="A3349" s="346" t="s">
        <v>7720</v>
      </c>
      <c r="B3349" s="151" t="s">
        <v>3516</v>
      </c>
      <c r="C3349" s="347">
        <v>0</v>
      </c>
      <c r="D3349" s="347">
        <v>0</v>
      </c>
      <c r="E3349" s="347">
        <v>0</v>
      </c>
      <c r="F3349" s="347">
        <v>0</v>
      </c>
      <c r="G3349" s="151"/>
    </row>
    <row r="3350" spans="1:7" hidden="1">
      <c r="A3350" s="346" t="s">
        <v>8120</v>
      </c>
      <c r="B3350" s="151" t="s">
        <v>777</v>
      </c>
      <c r="C3350" s="347">
        <v>0</v>
      </c>
      <c r="D3350" s="347">
        <v>0</v>
      </c>
      <c r="E3350" s="347">
        <v>0</v>
      </c>
      <c r="F3350" s="347">
        <v>0</v>
      </c>
      <c r="G3350" s="151"/>
    </row>
    <row r="3351" spans="1:7" ht="45" hidden="1">
      <c r="A3351" s="346" t="s">
        <v>5851</v>
      </c>
      <c r="B3351" s="151" t="s">
        <v>3516</v>
      </c>
      <c r="C3351" s="347">
        <v>0</v>
      </c>
      <c r="D3351" s="347">
        <v>0</v>
      </c>
      <c r="E3351" s="347">
        <v>0</v>
      </c>
      <c r="F3351" s="347">
        <v>0</v>
      </c>
      <c r="G3351" s="151"/>
    </row>
    <row r="3352" spans="1:7" hidden="1">
      <c r="A3352" s="346" t="s">
        <v>9464</v>
      </c>
      <c r="B3352" s="151" t="s">
        <v>8303</v>
      </c>
      <c r="C3352" s="347">
        <v>0</v>
      </c>
      <c r="D3352" s="347">
        <v>0</v>
      </c>
      <c r="E3352" s="347">
        <v>0</v>
      </c>
      <c r="F3352" s="347">
        <v>0</v>
      </c>
      <c r="G3352" s="151"/>
    </row>
    <row r="3353" spans="1:7" ht="45" hidden="1">
      <c r="A3353" s="346" t="s">
        <v>10830</v>
      </c>
      <c r="B3353" s="151" t="s">
        <v>3516</v>
      </c>
      <c r="C3353" s="347">
        <v>0</v>
      </c>
      <c r="D3353" s="347">
        <v>0</v>
      </c>
      <c r="E3353" s="347">
        <v>0</v>
      </c>
      <c r="F3353" s="347">
        <v>0</v>
      </c>
      <c r="G3353" s="151"/>
    </row>
    <row r="3354" spans="1:7" hidden="1">
      <c r="A3354" s="346" t="s">
        <v>9465</v>
      </c>
      <c r="B3354" s="151" t="s">
        <v>3202</v>
      </c>
      <c r="C3354" s="347">
        <v>0</v>
      </c>
      <c r="D3354" s="347">
        <v>0</v>
      </c>
      <c r="E3354" s="347">
        <v>0</v>
      </c>
      <c r="F3354" s="347">
        <v>0</v>
      </c>
      <c r="G3354" s="151"/>
    </row>
    <row r="3355" spans="1:7" ht="45" hidden="1">
      <c r="A3355" s="346" t="s">
        <v>10831</v>
      </c>
      <c r="B3355" s="151" t="s">
        <v>3516</v>
      </c>
      <c r="C3355" s="347">
        <v>0</v>
      </c>
      <c r="D3355" s="347">
        <v>0</v>
      </c>
      <c r="E3355" s="347">
        <v>0</v>
      </c>
      <c r="F3355" s="347">
        <v>0</v>
      </c>
      <c r="G3355" s="151"/>
    </row>
    <row r="3356" spans="1:7" hidden="1">
      <c r="A3356" s="346" t="s">
        <v>9466</v>
      </c>
      <c r="B3356" s="151" t="s">
        <v>8303</v>
      </c>
      <c r="C3356" s="347">
        <v>0</v>
      </c>
      <c r="D3356" s="347">
        <v>0</v>
      </c>
      <c r="E3356" s="347">
        <v>0</v>
      </c>
      <c r="F3356" s="347">
        <v>0</v>
      </c>
      <c r="G3356" s="151"/>
    </row>
    <row r="3357" spans="1:7" ht="45" hidden="1">
      <c r="A3357" s="346" t="s">
        <v>10832</v>
      </c>
      <c r="B3357" s="151" t="s">
        <v>3516</v>
      </c>
      <c r="C3357" s="347">
        <v>0</v>
      </c>
      <c r="D3357" s="347">
        <v>0</v>
      </c>
      <c r="E3357" s="347">
        <v>0</v>
      </c>
      <c r="F3357" s="347">
        <v>0</v>
      </c>
      <c r="G3357" s="151"/>
    </row>
    <row r="3358" spans="1:7" hidden="1">
      <c r="A3358" s="346" t="s">
        <v>9467</v>
      </c>
      <c r="B3358" s="151" t="s">
        <v>8307</v>
      </c>
      <c r="C3358" s="347">
        <v>0</v>
      </c>
      <c r="D3358" s="347">
        <v>0</v>
      </c>
      <c r="E3358" s="347">
        <v>0</v>
      </c>
      <c r="F3358" s="347">
        <v>0</v>
      </c>
      <c r="G3358" s="151"/>
    </row>
    <row r="3359" spans="1:7" ht="45" hidden="1">
      <c r="A3359" s="346" t="s">
        <v>10833</v>
      </c>
      <c r="B3359" s="151" t="s">
        <v>3516</v>
      </c>
      <c r="C3359" s="347">
        <v>0</v>
      </c>
      <c r="D3359" s="347">
        <v>0</v>
      </c>
      <c r="E3359" s="347">
        <v>0</v>
      </c>
      <c r="F3359" s="347">
        <v>0</v>
      </c>
      <c r="G3359" s="151"/>
    </row>
    <row r="3360" spans="1:7" ht="45" hidden="1">
      <c r="A3360" s="346" t="s">
        <v>7721</v>
      </c>
      <c r="B3360" s="151" t="s">
        <v>3517</v>
      </c>
      <c r="C3360" s="347">
        <v>0</v>
      </c>
      <c r="D3360" s="347">
        <v>0</v>
      </c>
      <c r="E3360" s="347">
        <v>0</v>
      </c>
      <c r="F3360" s="347">
        <v>0</v>
      </c>
      <c r="G3360" s="151"/>
    </row>
    <row r="3361" spans="1:7" hidden="1">
      <c r="A3361" s="346" t="s">
        <v>8121</v>
      </c>
      <c r="B3361" s="151" t="s">
        <v>777</v>
      </c>
      <c r="C3361" s="347">
        <v>0</v>
      </c>
      <c r="D3361" s="347">
        <v>0</v>
      </c>
      <c r="E3361" s="347">
        <v>0</v>
      </c>
      <c r="F3361" s="347">
        <v>0</v>
      </c>
      <c r="G3361" s="151"/>
    </row>
    <row r="3362" spans="1:7" ht="45" hidden="1">
      <c r="A3362" s="346" t="s">
        <v>5859</v>
      </c>
      <c r="B3362" s="151" t="s">
        <v>3517</v>
      </c>
      <c r="C3362" s="347">
        <v>0</v>
      </c>
      <c r="D3362" s="347">
        <v>0</v>
      </c>
      <c r="E3362" s="347">
        <v>0</v>
      </c>
      <c r="F3362" s="347">
        <v>0</v>
      </c>
      <c r="G3362" s="151"/>
    </row>
    <row r="3363" spans="1:7" hidden="1">
      <c r="A3363" s="346" t="s">
        <v>9468</v>
      </c>
      <c r="B3363" s="151" t="s">
        <v>8303</v>
      </c>
      <c r="C3363" s="347">
        <v>0</v>
      </c>
      <c r="D3363" s="347">
        <v>0</v>
      </c>
      <c r="E3363" s="347">
        <v>0</v>
      </c>
      <c r="F3363" s="347">
        <v>0</v>
      </c>
      <c r="G3363" s="151"/>
    </row>
    <row r="3364" spans="1:7" ht="45" hidden="1">
      <c r="A3364" s="346" t="s">
        <v>10834</v>
      </c>
      <c r="B3364" s="151" t="s">
        <v>3517</v>
      </c>
      <c r="C3364" s="347">
        <v>0</v>
      </c>
      <c r="D3364" s="347">
        <v>0</v>
      </c>
      <c r="E3364" s="347">
        <v>0</v>
      </c>
      <c r="F3364" s="347">
        <v>0</v>
      </c>
      <c r="G3364" s="151"/>
    </row>
    <row r="3365" spans="1:7" hidden="1">
      <c r="A3365" s="346" t="s">
        <v>9469</v>
      </c>
      <c r="B3365" s="151" t="s">
        <v>3202</v>
      </c>
      <c r="C3365" s="347">
        <v>0</v>
      </c>
      <c r="D3365" s="347">
        <v>0</v>
      </c>
      <c r="E3365" s="347">
        <v>0</v>
      </c>
      <c r="F3365" s="347">
        <v>0</v>
      </c>
      <c r="G3365" s="151"/>
    </row>
    <row r="3366" spans="1:7" ht="45" hidden="1">
      <c r="A3366" s="346" t="s">
        <v>10835</v>
      </c>
      <c r="B3366" s="151" t="s">
        <v>3517</v>
      </c>
      <c r="C3366" s="347">
        <v>0</v>
      </c>
      <c r="D3366" s="347">
        <v>0</v>
      </c>
      <c r="E3366" s="347">
        <v>0</v>
      </c>
      <c r="F3366" s="347">
        <v>0</v>
      </c>
      <c r="G3366" s="151"/>
    </row>
    <row r="3367" spans="1:7" hidden="1">
      <c r="A3367" s="346" t="s">
        <v>9470</v>
      </c>
      <c r="B3367" s="151" t="s">
        <v>8303</v>
      </c>
      <c r="C3367" s="347">
        <v>0</v>
      </c>
      <c r="D3367" s="347">
        <v>0</v>
      </c>
      <c r="E3367" s="347">
        <v>0</v>
      </c>
      <c r="F3367" s="347">
        <v>0</v>
      </c>
      <c r="G3367" s="151"/>
    </row>
    <row r="3368" spans="1:7" ht="45" hidden="1">
      <c r="A3368" s="346" t="s">
        <v>10836</v>
      </c>
      <c r="B3368" s="151" t="s">
        <v>3517</v>
      </c>
      <c r="C3368" s="347">
        <v>0</v>
      </c>
      <c r="D3368" s="347">
        <v>0</v>
      </c>
      <c r="E3368" s="347">
        <v>0</v>
      </c>
      <c r="F3368" s="347">
        <v>0</v>
      </c>
      <c r="G3368" s="151"/>
    </row>
    <row r="3369" spans="1:7" hidden="1">
      <c r="A3369" s="346" t="s">
        <v>9471</v>
      </c>
      <c r="B3369" s="151" t="s">
        <v>8307</v>
      </c>
      <c r="C3369" s="347">
        <v>0</v>
      </c>
      <c r="D3369" s="347">
        <v>0</v>
      </c>
      <c r="E3369" s="347">
        <v>0</v>
      </c>
      <c r="F3369" s="347">
        <v>0</v>
      </c>
      <c r="G3369" s="151"/>
    </row>
    <row r="3370" spans="1:7" ht="45" hidden="1">
      <c r="A3370" s="346" t="s">
        <v>10837</v>
      </c>
      <c r="B3370" s="151" t="s">
        <v>3517</v>
      </c>
      <c r="C3370" s="347">
        <v>0</v>
      </c>
      <c r="D3370" s="347">
        <v>0</v>
      </c>
      <c r="E3370" s="347">
        <v>0</v>
      </c>
      <c r="F3370" s="347">
        <v>0</v>
      </c>
      <c r="G3370" s="151"/>
    </row>
    <row r="3371" spans="1:7" ht="45" hidden="1">
      <c r="A3371" s="346" t="s">
        <v>7722</v>
      </c>
      <c r="B3371" s="151" t="s">
        <v>3518</v>
      </c>
      <c r="C3371" s="347">
        <v>0</v>
      </c>
      <c r="D3371" s="347">
        <v>0</v>
      </c>
      <c r="E3371" s="347">
        <v>0</v>
      </c>
      <c r="F3371" s="347">
        <v>0</v>
      </c>
      <c r="G3371" s="151"/>
    </row>
    <row r="3372" spans="1:7" hidden="1">
      <c r="A3372" s="346" t="s">
        <v>8122</v>
      </c>
      <c r="B3372" s="151" t="s">
        <v>777</v>
      </c>
      <c r="C3372" s="347">
        <v>0</v>
      </c>
      <c r="D3372" s="347">
        <v>0</v>
      </c>
      <c r="E3372" s="347">
        <v>0</v>
      </c>
      <c r="F3372" s="347">
        <v>0</v>
      </c>
      <c r="G3372" s="151"/>
    </row>
    <row r="3373" spans="1:7" ht="45" hidden="1">
      <c r="A3373" s="346" t="s">
        <v>5867</v>
      </c>
      <c r="B3373" s="151" t="s">
        <v>3518</v>
      </c>
      <c r="C3373" s="347">
        <v>0</v>
      </c>
      <c r="D3373" s="347">
        <v>0</v>
      </c>
      <c r="E3373" s="347">
        <v>0</v>
      </c>
      <c r="F3373" s="347">
        <v>0</v>
      </c>
      <c r="G3373" s="151"/>
    </row>
    <row r="3374" spans="1:7" hidden="1">
      <c r="A3374" s="346" t="s">
        <v>9472</v>
      </c>
      <c r="B3374" s="151" t="s">
        <v>8303</v>
      </c>
      <c r="C3374" s="347">
        <v>0</v>
      </c>
      <c r="D3374" s="347">
        <v>0</v>
      </c>
      <c r="E3374" s="347">
        <v>0</v>
      </c>
      <c r="F3374" s="347">
        <v>0</v>
      </c>
      <c r="G3374" s="151"/>
    </row>
    <row r="3375" spans="1:7" ht="45" hidden="1">
      <c r="A3375" s="346" t="s">
        <v>10838</v>
      </c>
      <c r="B3375" s="151" t="s">
        <v>3518</v>
      </c>
      <c r="C3375" s="347">
        <v>0</v>
      </c>
      <c r="D3375" s="347">
        <v>0</v>
      </c>
      <c r="E3375" s="347">
        <v>0</v>
      </c>
      <c r="F3375" s="347">
        <v>0</v>
      </c>
      <c r="G3375" s="151"/>
    </row>
    <row r="3376" spans="1:7" hidden="1">
      <c r="A3376" s="346" t="s">
        <v>9473</v>
      </c>
      <c r="B3376" s="151" t="s">
        <v>3202</v>
      </c>
      <c r="C3376" s="347">
        <v>0</v>
      </c>
      <c r="D3376" s="347">
        <v>0</v>
      </c>
      <c r="E3376" s="347">
        <v>0</v>
      </c>
      <c r="F3376" s="347">
        <v>0</v>
      </c>
      <c r="G3376" s="151"/>
    </row>
    <row r="3377" spans="1:7" ht="45" hidden="1">
      <c r="A3377" s="346" t="s">
        <v>10839</v>
      </c>
      <c r="B3377" s="151" t="s">
        <v>3518</v>
      </c>
      <c r="C3377" s="347">
        <v>0</v>
      </c>
      <c r="D3377" s="347">
        <v>0</v>
      </c>
      <c r="E3377" s="347">
        <v>0</v>
      </c>
      <c r="F3377" s="347">
        <v>0</v>
      </c>
      <c r="G3377" s="151"/>
    </row>
    <row r="3378" spans="1:7" hidden="1">
      <c r="A3378" s="346" t="s">
        <v>9474</v>
      </c>
      <c r="B3378" s="151" t="s">
        <v>8303</v>
      </c>
      <c r="C3378" s="347">
        <v>0</v>
      </c>
      <c r="D3378" s="347">
        <v>0</v>
      </c>
      <c r="E3378" s="347">
        <v>0</v>
      </c>
      <c r="F3378" s="347">
        <v>0</v>
      </c>
      <c r="G3378" s="151"/>
    </row>
    <row r="3379" spans="1:7" ht="45" hidden="1">
      <c r="A3379" s="346" t="s">
        <v>10840</v>
      </c>
      <c r="B3379" s="151" t="s">
        <v>3518</v>
      </c>
      <c r="C3379" s="347">
        <v>0</v>
      </c>
      <c r="D3379" s="347">
        <v>0</v>
      </c>
      <c r="E3379" s="347">
        <v>0</v>
      </c>
      <c r="F3379" s="347">
        <v>0</v>
      </c>
      <c r="G3379" s="151"/>
    </row>
    <row r="3380" spans="1:7" hidden="1">
      <c r="A3380" s="346" t="s">
        <v>9475</v>
      </c>
      <c r="B3380" s="151" t="s">
        <v>8307</v>
      </c>
      <c r="C3380" s="347">
        <v>0</v>
      </c>
      <c r="D3380" s="347">
        <v>0</v>
      </c>
      <c r="E3380" s="347">
        <v>0</v>
      </c>
      <c r="F3380" s="347">
        <v>0</v>
      </c>
      <c r="G3380" s="151"/>
    </row>
    <row r="3381" spans="1:7" ht="45" hidden="1">
      <c r="A3381" s="346" t="s">
        <v>10841</v>
      </c>
      <c r="B3381" s="151" t="s">
        <v>3518</v>
      </c>
      <c r="C3381" s="347">
        <v>0</v>
      </c>
      <c r="D3381" s="347">
        <v>0</v>
      </c>
      <c r="E3381" s="347">
        <v>0</v>
      </c>
      <c r="F3381" s="347">
        <v>0</v>
      </c>
      <c r="G3381" s="151"/>
    </row>
    <row r="3382" spans="1:7" ht="30" hidden="1">
      <c r="A3382" s="346" t="s">
        <v>7723</v>
      </c>
      <c r="B3382" s="151" t="s">
        <v>3519</v>
      </c>
      <c r="C3382" s="347">
        <v>0</v>
      </c>
      <c r="D3382" s="347">
        <v>0</v>
      </c>
      <c r="E3382" s="347">
        <v>0</v>
      </c>
      <c r="F3382" s="347">
        <v>0</v>
      </c>
      <c r="G3382" s="151"/>
    </row>
    <row r="3383" spans="1:7" hidden="1">
      <c r="A3383" s="346" t="s">
        <v>8123</v>
      </c>
      <c r="B3383" s="151" t="s">
        <v>777</v>
      </c>
      <c r="C3383" s="347">
        <v>0</v>
      </c>
      <c r="D3383" s="347">
        <v>0</v>
      </c>
      <c r="E3383" s="347">
        <v>0</v>
      </c>
      <c r="F3383" s="347">
        <v>0</v>
      </c>
      <c r="G3383" s="151"/>
    </row>
    <row r="3384" spans="1:7" ht="30" hidden="1">
      <c r="A3384" s="346" t="s">
        <v>5875</v>
      </c>
      <c r="B3384" s="151" t="s">
        <v>3519</v>
      </c>
      <c r="C3384" s="347">
        <v>0</v>
      </c>
      <c r="D3384" s="347">
        <v>0</v>
      </c>
      <c r="E3384" s="347">
        <v>0</v>
      </c>
      <c r="F3384" s="347">
        <v>0</v>
      </c>
      <c r="G3384" s="151"/>
    </row>
    <row r="3385" spans="1:7" hidden="1">
      <c r="A3385" s="346" t="s">
        <v>9476</v>
      </c>
      <c r="B3385" s="151" t="s">
        <v>8303</v>
      </c>
      <c r="C3385" s="347">
        <v>0</v>
      </c>
      <c r="D3385" s="347">
        <v>0</v>
      </c>
      <c r="E3385" s="347">
        <v>0</v>
      </c>
      <c r="F3385" s="347">
        <v>0</v>
      </c>
      <c r="G3385" s="151"/>
    </row>
    <row r="3386" spans="1:7" ht="30" hidden="1">
      <c r="A3386" s="346" t="s">
        <v>10842</v>
      </c>
      <c r="B3386" s="151" t="s">
        <v>3519</v>
      </c>
      <c r="C3386" s="347">
        <v>0</v>
      </c>
      <c r="D3386" s="347">
        <v>0</v>
      </c>
      <c r="E3386" s="347">
        <v>0</v>
      </c>
      <c r="F3386" s="347">
        <v>0</v>
      </c>
      <c r="G3386" s="151"/>
    </row>
    <row r="3387" spans="1:7" hidden="1">
      <c r="A3387" s="346" t="s">
        <v>9477</v>
      </c>
      <c r="B3387" s="151" t="s">
        <v>3202</v>
      </c>
      <c r="C3387" s="347">
        <v>0</v>
      </c>
      <c r="D3387" s="347">
        <v>0</v>
      </c>
      <c r="E3387" s="347">
        <v>0</v>
      </c>
      <c r="F3387" s="347">
        <v>0</v>
      </c>
      <c r="G3387" s="151"/>
    </row>
    <row r="3388" spans="1:7" ht="30" hidden="1">
      <c r="A3388" s="346" t="s">
        <v>10843</v>
      </c>
      <c r="B3388" s="151" t="s">
        <v>3519</v>
      </c>
      <c r="C3388" s="347">
        <v>0</v>
      </c>
      <c r="D3388" s="347">
        <v>0</v>
      </c>
      <c r="E3388" s="347">
        <v>0</v>
      </c>
      <c r="F3388" s="347">
        <v>0</v>
      </c>
      <c r="G3388" s="151"/>
    </row>
    <row r="3389" spans="1:7" hidden="1">
      <c r="A3389" s="346" t="s">
        <v>9478</v>
      </c>
      <c r="B3389" s="151" t="s">
        <v>8303</v>
      </c>
      <c r="C3389" s="347">
        <v>0</v>
      </c>
      <c r="D3389" s="347">
        <v>0</v>
      </c>
      <c r="E3389" s="347">
        <v>0</v>
      </c>
      <c r="F3389" s="347">
        <v>0</v>
      </c>
      <c r="G3389" s="151"/>
    </row>
    <row r="3390" spans="1:7" ht="30" hidden="1">
      <c r="A3390" s="346" t="s">
        <v>10844</v>
      </c>
      <c r="B3390" s="151" t="s">
        <v>3519</v>
      </c>
      <c r="C3390" s="347">
        <v>0</v>
      </c>
      <c r="D3390" s="347">
        <v>0</v>
      </c>
      <c r="E3390" s="347">
        <v>0</v>
      </c>
      <c r="F3390" s="347">
        <v>0</v>
      </c>
      <c r="G3390" s="151"/>
    </row>
    <row r="3391" spans="1:7" hidden="1">
      <c r="A3391" s="346" t="s">
        <v>9479</v>
      </c>
      <c r="B3391" s="151" t="s">
        <v>8307</v>
      </c>
      <c r="C3391" s="347">
        <v>0</v>
      </c>
      <c r="D3391" s="347">
        <v>0</v>
      </c>
      <c r="E3391" s="347">
        <v>0</v>
      </c>
      <c r="F3391" s="347">
        <v>0</v>
      </c>
      <c r="G3391" s="151"/>
    </row>
    <row r="3392" spans="1:7" ht="30" hidden="1">
      <c r="A3392" s="346" t="s">
        <v>10845</v>
      </c>
      <c r="B3392" s="151" t="s">
        <v>3519</v>
      </c>
      <c r="C3392" s="347">
        <v>0</v>
      </c>
      <c r="D3392" s="347">
        <v>0</v>
      </c>
      <c r="E3392" s="347">
        <v>0</v>
      </c>
      <c r="F3392" s="347">
        <v>0</v>
      </c>
      <c r="G3392" s="151"/>
    </row>
    <row r="3393" spans="1:7" ht="30" hidden="1">
      <c r="A3393" s="346" t="s">
        <v>7724</v>
      </c>
      <c r="B3393" s="151" t="s">
        <v>3520</v>
      </c>
      <c r="C3393" s="347">
        <v>0</v>
      </c>
      <c r="D3393" s="347">
        <v>0</v>
      </c>
      <c r="E3393" s="347">
        <v>0</v>
      </c>
      <c r="F3393" s="347">
        <v>0</v>
      </c>
      <c r="G3393" s="151"/>
    </row>
    <row r="3394" spans="1:7" hidden="1">
      <c r="A3394" s="346" t="s">
        <v>8124</v>
      </c>
      <c r="B3394" s="151" t="s">
        <v>777</v>
      </c>
      <c r="C3394" s="347">
        <v>0</v>
      </c>
      <c r="D3394" s="347">
        <v>0</v>
      </c>
      <c r="E3394" s="347">
        <v>0</v>
      </c>
      <c r="F3394" s="347">
        <v>0</v>
      </c>
      <c r="G3394" s="151"/>
    </row>
    <row r="3395" spans="1:7" ht="30" hidden="1">
      <c r="A3395" s="346" t="s">
        <v>5883</v>
      </c>
      <c r="B3395" s="151" t="s">
        <v>3520</v>
      </c>
      <c r="C3395" s="347">
        <v>0</v>
      </c>
      <c r="D3395" s="347">
        <v>0</v>
      </c>
      <c r="E3395" s="347">
        <v>0</v>
      </c>
      <c r="F3395" s="347">
        <v>0</v>
      </c>
      <c r="G3395" s="151"/>
    </row>
    <row r="3396" spans="1:7" hidden="1">
      <c r="A3396" s="346" t="s">
        <v>9480</v>
      </c>
      <c r="B3396" s="151" t="s">
        <v>8303</v>
      </c>
      <c r="C3396" s="347">
        <v>0</v>
      </c>
      <c r="D3396" s="347">
        <v>0</v>
      </c>
      <c r="E3396" s="347">
        <v>0</v>
      </c>
      <c r="F3396" s="347">
        <v>0</v>
      </c>
      <c r="G3396" s="151"/>
    </row>
    <row r="3397" spans="1:7" ht="30" hidden="1">
      <c r="A3397" s="346" t="s">
        <v>10846</v>
      </c>
      <c r="B3397" s="151" t="s">
        <v>3520</v>
      </c>
      <c r="C3397" s="347">
        <v>0</v>
      </c>
      <c r="D3397" s="347">
        <v>0</v>
      </c>
      <c r="E3397" s="347">
        <v>0</v>
      </c>
      <c r="F3397" s="347">
        <v>0</v>
      </c>
      <c r="G3397" s="151"/>
    </row>
    <row r="3398" spans="1:7" hidden="1">
      <c r="A3398" s="346" t="s">
        <v>9481</v>
      </c>
      <c r="B3398" s="151" t="s">
        <v>3202</v>
      </c>
      <c r="C3398" s="347">
        <v>0</v>
      </c>
      <c r="D3398" s="347">
        <v>0</v>
      </c>
      <c r="E3398" s="347">
        <v>0</v>
      </c>
      <c r="F3398" s="347">
        <v>0</v>
      </c>
      <c r="G3398" s="151"/>
    </row>
    <row r="3399" spans="1:7" ht="30" hidden="1">
      <c r="A3399" s="346" t="s">
        <v>10847</v>
      </c>
      <c r="B3399" s="151" t="s">
        <v>3520</v>
      </c>
      <c r="C3399" s="347">
        <v>0</v>
      </c>
      <c r="D3399" s="347">
        <v>0</v>
      </c>
      <c r="E3399" s="347">
        <v>0</v>
      </c>
      <c r="F3399" s="347">
        <v>0</v>
      </c>
      <c r="G3399" s="151"/>
    </row>
    <row r="3400" spans="1:7" hidden="1">
      <c r="A3400" s="346" t="s">
        <v>9482</v>
      </c>
      <c r="B3400" s="151" t="s">
        <v>8303</v>
      </c>
      <c r="C3400" s="347">
        <v>0</v>
      </c>
      <c r="D3400" s="347">
        <v>0</v>
      </c>
      <c r="E3400" s="347">
        <v>0</v>
      </c>
      <c r="F3400" s="347">
        <v>0</v>
      </c>
      <c r="G3400" s="151"/>
    </row>
    <row r="3401" spans="1:7" ht="30" hidden="1">
      <c r="A3401" s="346" t="s">
        <v>10848</v>
      </c>
      <c r="B3401" s="151" t="s">
        <v>3520</v>
      </c>
      <c r="C3401" s="347">
        <v>0</v>
      </c>
      <c r="D3401" s="347">
        <v>0</v>
      </c>
      <c r="E3401" s="347">
        <v>0</v>
      </c>
      <c r="F3401" s="347">
        <v>0</v>
      </c>
      <c r="G3401" s="151"/>
    </row>
    <row r="3402" spans="1:7" hidden="1">
      <c r="A3402" s="346" t="s">
        <v>9483</v>
      </c>
      <c r="B3402" s="151" t="s">
        <v>8307</v>
      </c>
      <c r="C3402" s="347">
        <v>0</v>
      </c>
      <c r="D3402" s="347">
        <v>0</v>
      </c>
      <c r="E3402" s="347">
        <v>0</v>
      </c>
      <c r="F3402" s="347">
        <v>0</v>
      </c>
      <c r="G3402" s="151"/>
    </row>
    <row r="3403" spans="1:7" ht="30" hidden="1">
      <c r="A3403" s="346" t="s">
        <v>10849</v>
      </c>
      <c r="B3403" s="151" t="s">
        <v>3520</v>
      </c>
      <c r="C3403" s="347">
        <v>0</v>
      </c>
      <c r="D3403" s="347">
        <v>0</v>
      </c>
      <c r="E3403" s="347">
        <v>0</v>
      </c>
      <c r="F3403" s="347">
        <v>0</v>
      </c>
      <c r="G3403" s="151"/>
    </row>
    <row r="3404" spans="1:7" ht="30" hidden="1">
      <c r="A3404" s="346" t="s">
        <v>7725</v>
      </c>
      <c r="B3404" s="151" t="s">
        <v>3521</v>
      </c>
      <c r="C3404" s="347">
        <v>0</v>
      </c>
      <c r="D3404" s="347">
        <v>0</v>
      </c>
      <c r="E3404" s="347">
        <v>0</v>
      </c>
      <c r="F3404" s="347">
        <v>0</v>
      </c>
      <c r="G3404" s="151"/>
    </row>
    <row r="3405" spans="1:7" hidden="1">
      <c r="A3405" s="346" t="s">
        <v>8125</v>
      </c>
      <c r="B3405" s="151" t="s">
        <v>777</v>
      </c>
      <c r="C3405" s="347">
        <v>0</v>
      </c>
      <c r="D3405" s="347">
        <v>0</v>
      </c>
      <c r="E3405" s="347">
        <v>0</v>
      </c>
      <c r="F3405" s="347">
        <v>0</v>
      </c>
      <c r="G3405" s="151"/>
    </row>
    <row r="3406" spans="1:7" ht="30" hidden="1">
      <c r="A3406" s="346" t="s">
        <v>5891</v>
      </c>
      <c r="B3406" s="151" t="s">
        <v>3521</v>
      </c>
      <c r="C3406" s="347">
        <v>0</v>
      </c>
      <c r="D3406" s="347">
        <v>0</v>
      </c>
      <c r="E3406" s="347">
        <v>0</v>
      </c>
      <c r="F3406" s="347">
        <v>0</v>
      </c>
      <c r="G3406" s="151"/>
    </row>
    <row r="3407" spans="1:7" hidden="1">
      <c r="A3407" s="346" t="s">
        <v>9484</v>
      </c>
      <c r="B3407" s="151" t="s">
        <v>8303</v>
      </c>
      <c r="C3407" s="347">
        <v>0</v>
      </c>
      <c r="D3407" s="347">
        <v>0</v>
      </c>
      <c r="E3407" s="347">
        <v>0</v>
      </c>
      <c r="F3407" s="347">
        <v>0</v>
      </c>
      <c r="G3407" s="151"/>
    </row>
    <row r="3408" spans="1:7" ht="30" hidden="1">
      <c r="A3408" s="346" t="s">
        <v>10850</v>
      </c>
      <c r="B3408" s="151" t="s">
        <v>3521</v>
      </c>
      <c r="C3408" s="347">
        <v>0</v>
      </c>
      <c r="D3408" s="347">
        <v>0</v>
      </c>
      <c r="E3408" s="347">
        <v>0</v>
      </c>
      <c r="F3408" s="347">
        <v>0</v>
      </c>
      <c r="G3408" s="151"/>
    </row>
    <row r="3409" spans="1:7" hidden="1">
      <c r="A3409" s="346" t="s">
        <v>9485</v>
      </c>
      <c r="B3409" s="151" t="s">
        <v>3202</v>
      </c>
      <c r="C3409" s="347">
        <v>0</v>
      </c>
      <c r="D3409" s="347">
        <v>0</v>
      </c>
      <c r="E3409" s="347">
        <v>0</v>
      </c>
      <c r="F3409" s="347">
        <v>0</v>
      </c>
      <c r="G3409" s="151"/>
    </row>
    <row r="3410" spans="1:7" ht="30" hidden="1">
      <c r="A3410" s="346" t="s">
        <v>10851</v>
      </c>
      <c r="B3410" s="151" t="s">
        <v>3521</v>
      </c>
      <c r="C3410" s="347">
        <v>0</v>
      </c>
      <c r="D3410" s="347">
        <v>0</v>
      </c>
      <c r="E3410" s="347">
        <v>0</v>
      </c>
      <c r="F3410" s="347">
        <v>0</v>
      </c>
      <c r="G3410" s="151"/>
    </row>
    <row r="3411" spans="1:7" hidden="1">
      <c r="A3411" s="346" t="s">
        <v>9486</v>
      </c>
      <c r="B3411" s="151" t="s">
        <v>8303</v>
      </c>
      <c r="C3411" s="347">
        <v>0</v>
      </c>
      <c r="D3411" s="347">
        <v>0</v>
      </c>
      <c r="E3411" s="347">
        <v>0</v>
      </c>
      <c r="F3411" s="347">
        <v>0</v>
      </c>
      <c r="G3411" s="151"/>
    </row>
    <row r="3412" spans="1:7" ht="30" hidden="1">
      <c r="A3412" s="346" t="s">
        <v>10852</v>
      </c>
      <c r="B3412" s="151" t="s">
        <v>3521</v>
      </c>
      <c r="C3412" s="347">
        <v>0</v>
      </c>
      <c r="D3412" s="347">
        <v>0</v>
      </c>
      <c r="E3412" s="347">
        <v>0</v>
      </c>
      <c r="F3412" s="347">
        <v>0</v>
      </c>
      <c r="G3412" s="151"/>
    </row>
    <row r="3413" spans="1:7" hidden="1">
      <c r="A3413" s="346" t="s">
        <v>9487</v>
      </c>
      <c r="B3413" s="151" t="s">
        <v>8307</v>
      </c>
      <c r="C3413" s="347">
        <v>0</v>
      </c>
      <c r="D3413" s="347">
        <v>0</v>
      </c>
      <c r="E3413" s="347">
        <v>0</v>
      </c>
      <c r="F3413" s="347">
        <v>0</v>
      </c>
      <c r="G3413" s="151"/>
    </row>
    <row r="3414" spans="1:7" ht="30" hidden="1">
      <c r="A3414" s="346" t="s">
        <v>10853</v>
      </c>
      <c r="B3414" s="151" t="s">
        <v>3521</v>
      </c>
      <c r="C3414" s="347">
        <v>0</v>
      </c>
      <c r="D3414" s="347">
        <v>0</v>
      </c>
      <c r="E3414" s="347">
        <v>0</v>
      </c>
      <c r="F3414" s="347">
        <v>0</v>
      </c>
      <c r="G3414" s="151"/>
    </row>
    <row r="3415" spans="1:7" ht="30" hidden="1">
      <c r="A3415" s="346" t="s">
        <v>7726</v>
      </c>
      <c r="B3415" s="151" t="s">
        <v>3522</v>
      </c>
      <c r="C3415" s="347">
        <v>0</v>
      </c>
      <c r="D3415" s="347">
        <v>0</v>
      </c>
      <c r="E3415" s="347">
        <v>0</v>
      </c>
      <c r="F3415" s="347">
        <v>0</v>
      </c>
      <c r="G3415" s="151"/>
    </row>
    <row r="3416" spans="1:7" hidden="1">
      <c r="A3416" s="346" t="s">
        <v>8126</v>
      </c>
      <c r="B3416" s="151" t="s">
        <v>777</v>
      </c>
      <c r="C3416" s="347">
        <v>0</v>
      </c>
      <c r="D3416" s="347">
        <v>0</v>
      </c>
      <c r="E3416" s="347">
        <v>0</v>
      </c>
      <c r="F3416" s="347">
        <v>0</v>
      </c>
      <c r="G3416" s="151"/>
    </row>
    <row r="3417" spans="1:7" ht="30" hidden="1">
      <c r="A3417" s="346" t="s">
        <v>5899</v>
      </c>
      <c r="B3417" s="151" t="s">
        <v>3522</v>
      </c>
      <c r="C3417" s="347">
        <v>0</v>
      </c>
      <c r="D3417" s="347">
        <v>0</v>
      </c>
      <c r="E3417" s="347">
        <v>0</v>
      </c>
      <c r="F3417" s="347">
        <v>0</v>
      </c>
      <c r="G3417" s="151"/>
    </row>
    <row r="3418" spans="1:7" hidden="1">
      <c r="A3418" s="346" t="s">
        <v>9488</v>
      </c>
      <c r="B3418" s="151" t="s">
        <v>8303</v>
      </c>
      <c r="C3418" s="347">
        <v>0</v>
      </c>
      <c r="D3418" s="347">
        <v>0</v>
      </c>
      <c r="E3418" s="347">
        <v>0</v>
      </c>
      <c r="F3418" s="347">
        <v>0</v>
      </c>
      <c r="G3418" s="151"/>
    </row>
    <row r="3419" spans="1:7" ht="30" hidden="1">
      <c r="A3419" s="346" t="s">
        <v>10854</v>
      </c>
      <c r="B3419" s="151" t="s">
        <v>3522</v>
      </c>
      <c r="C3419" s="347">
        <v>0</v>
      </c>
      <c r="D3419" s="347">
        <v>0</v>
      </c>
      <c r="E3419" s="347">
        <v>0</v>
      </c>
      <c r="F3419" s="347">
        <v>0</v>
      </c>
      <c r="G3419" s="151"/>
    </row>
    <row r="3420" spans="1:7" hidden="1">
      <c r="A3420" s="346" t="s">
        <v>9489</v>
      </c>
      <c r="B3420" s="151" t="s">
        <v>3202</v>
      </c>
      <c r="C3420" s="347">
        <v>0</v>
      </c>
      <c r="D3420" s="347">
        <v>0</v>
      </c>
      <c r="E3420" s="347">
        <v>0</v>
      </c>
      <c r="F3420" s="347">
        <v>0</v>
      </c>
      <c r="G3420" s="151"/>
    </row>
    <row r="3421" spans="1:7" ht="30" hidden="1">
      <c r="A3421" s="346" t="s">
        <v>10855</v>
      </c>
      <c r="B3421" s="151" t="s">
        <v>3522</v>
      </c>
      <c r="C3421" s="347">
        <v>0</v>
      </c>
      <c r="D3421" s="347">
        <v>0</v>
      </c>
      <c r="E3421" s="347">
        <v>0</v>
      </c>
      <c r="F3421" s="347">
        <v>0</v>
      </c>
      <c r="G3421" s="151"/>
    </row>
    <row r="3422" spans="1:7" hidden="1">
      <c r="A3422" s="346" t="s">
        <v>9490</v>
      </c>
      <c r="B3422" s="151" t="s">
        <v>8303</v>
      </c>
      <c r="C3422" s="347">
        <v>0</v>
      </c>
      <c r="D3422" s="347">
        <v>0</v>
      </c>
      <c r="E3422" s="347">
        <v>0</v>
      </c>
      <c r="F3422" s="347">
        <v>0</v>
      </c>
      <c r="G3422" s="151"/>
    </row>
    <row r="3423" spans="1:7" ht="30" hidden="1">
      <c r="A3423" s="346" t="s">
        <v>10856</v>
      </c>
      <c r="B3423" s="151" t="s">
        <v>3522</v>
      </c>
      <c r="C3423" s="347">
        <v>0</v>
      </c>
      <c r="D3423" s="347">
        <v>0</v>
      </c>
      <c r="E3423" s="347">
        <v>0</v>
      </c>
      <c r="F3423" s="347">
        <v>0</v>
      </c>
      <c r="G3423" s="151"/>
    </row>
    <row r="3424" spans="1:7" hidden="1">
      <c r="A3424" s="346" t="s">
        <v>9491</v>
      </c>
      <c r="B3424" s="151" t="s">
        <v>8307</v>
      </c>
      <c r="C3424" s="347">
        <v>0</v>
      </c>
      <c r="D3424" s="347">
        <v>0</v>
      </c>
      <c r="E3424" s="347">
        <v>0</v>
      </c>
      <c r="F3424" s="347">
        <v>0</v>
      </c>
      <c r="G3424" s="151"/>
    </row>
    <row r="3425" spans="1:7" ht="30" hidden="1">
      <c r="A3425" s="346" t="s">
        <v>10857</v>
      </c>
      <c r="B3425" s="151" t="s">
        <v>3522</v>
      </c>
      <c r="C3425" s="347">
        <v>0</v>
      </c>
      <c r="D3425" s="347">
        <v>0</v>
      </c>
      <c r="E3425" s="347">
        <v>0</v>
      </c>
      <c r="F3425" s="347">
        <v>0</v>
      </c>
      <c r="G3425" s="151"/>
    </row>
    <row r="3426" spans="1:7" ht="30" hidden="1">
      <c r="A3426" s="346" t="s">
        <v>7727</v>
      </c>
      <c r="B3426" s="151" t="s">
        <v>3523</v>
      </c>
      <c r="C3426" s="347">
        <v>0</v>
      </c>
      <c r="D3426" s="347">
        <v>0</v>
      </c>
      <c r="E3426" s="347">
        <v>0</v>
      </c>
      <c r="F3426" s="347">
        <v>0</v>
      </c>
      <c r="G3426" s="151"/>
    </row>
    <row r="3427" spans="1:7" hidden="1">
      <c r="A3427" s="346" t="s">
        <v>8127</v>
      </c>
      <c r="B3427" s="151" t="s">
        <v>777</v>
      </c>
      <c r="C3427" s="347">
        <v>0</v>
      </c>
      <c r="D3427" s="347">
        <v>0</v>
      </c>
      <c r="E3427" s="347">
        <v>0</v>
      </c>
      <c r="F3427" s="347">
        <v>0</v>
      </c>
      <c r="G3427" s="151"/>
    </row>
    <row r="3428" spans="1:7" ht="30" hidden="1">
      <c r="A3428" s="346" t="s">
        <v>5907</v>
      </c>
      <c r="B3428" s="151" t="s">
        <v>3523</v>
      </c>
      <c r="C3428" s="347">
        <v>0</v>
      </c>
      <c r="D3428" s="347">
        <v>0</v>
      </c>
      <c r="E3428" s="347">
        <v>0</v>
      </c>
      <c r="F3428" s="347">
        <v>0</v>
      </c>
      <c r="G3428" s="151"/>
    </row>
    <row r="3429" spans="1:7" hidden="1">
      <c r="A3429" s="346" t="s">
        <v>9492</v>
      </c>
      <c r="B3429" s="151" t="s">
        <v>8303</v>
      </c>
      <c r="C3429" s="347">
        <v>0</v>
      </c>
      <c r="D3429" s="347">
        <v>0</v>
      </c>
      <c r="E3429" s="347">
        <v>0</v>
      </c>
      <c r="F3429" s="347">
        <v>0</v>
      </c>
      <c r="G3429" s="151"/>
    </row>
    <row r="3430" spans="1:7" ht="30" hidden="1">
      <c r="A3430" s="346" t="s">
        <v>10858</v>
      </c>
      <c r="B3430" s="151" t="s">
        <v>3523</v>
      </c>
      <c r="C3430" s="347">
        <v>0</v>
      </c>
      <c r="D3430" s="347">
        <v>0</v>
      </c>
      <c r="E3430" s="347">
        <v>0</v>
      </c>
      <c r="F3430" s="347">
        <v>0</v>
      </c>
      <c r="G3430" s="151"/>
    </row>
    <row r="3431" spans="1:7" hidden="1">
      <c r="A3431" s="346" t="s">
        <v>9493</v>
      </c>
      <c r="B3431" s="151" t="s">
        <v>3202</v>
      </c>
      <c r="C3431" s="347">
        <v>0</v>
      </c>
      <c r="D3431" s="347">
        <v>0</v>
      </c>
      <c r="E3431" s="347">
        <v>0</v>
      </c>
      <c r="F3431" s="347">
        <v>0</v>
      </c>
      <c r="G3431" s="151"/>
    </row>
    <row r="3432" spans="1:7" ht="30" hidden="1">
      <c r="A3432" s="346" t="s">
        <v>10859</v>
      </c>
      <c r="B3432" s="151" t="s">
        <v>3523</v>
      </c>
      <c r="C3432" s="347">
        <v>0</v>
      </c>
      <c r="D3432" s="347">
        <v>0</v>
      </c>
      <c r="E3432" s="347">
        <v>0</v>
      </c>
      <c r="F3432" s="347">
        <v>0</v>
      </c>
      <c r="G3432" s="151"/>
    </row>
    <row r="3433" spans="1:7" hidden="1">
      <c r="A3433" s="346" t="s">
        <v>9494</v>
      </c>
      <c r="B3433" s="151" t="s">
        <v>8303</v>
      </c>
      <c r="C3433" s="347">
        <v>0</v>
      </c>
      <c r="D3433" s="347">
        <v>0</v>
      </c>
      <c r="E3433" s="347">
        <v>0</v>
      </c>
      <c r="F3433" s="347">
        <v>0</v>
      </c>
      <c r="G3433" s="151"/>
    </row>
    <row r="3434" spans="1:7" ht="30" hidden="1">
      <c r="A3434" s="346" t="s">
        <v>10860</v>
      </c>
      <c r="B3434" s="151" t="s">
        <v>3523</v>
      </c>
      <c r="C3434" s="347">
        <v>0</v>
      </c>
      <c r="D3434" s="347">
        <v>0</v>
      </c>
      <c r="E3434" s="347">
        <v>0</v>
      </c>
      <c r="F3434" s="347">
        <v>0</v>
      </c>
      <c r="G3434" s="151"/>
    </row>
    <row r="3435" spans="1:7" hidden="1">
      <c r="A3435" s="346" t="s">
        <v>9495</v>
      </c>
      <c r="B3435" s="151" t="s">
        <v>8307</v>
      </c>
      <c r="C3435" s="347">
        <v>0</v>
      </c>
      <c r="D3435" s="347">
        <v>0</v>
      </c>
      <c r="E3435" s="347">
        <v>0</v>
      </c>
      <c r="F3435" s="347">
        <v>0</v>
      </c>
      <c r="G3435" s="151"/>
    </row>
    <row r="3436" spans="1:7" ht="30" hidden="1">
      <c r="A3436" s="346" t="s">
        <v>10861</v>
      </c>
      <c r="B3436" s="151" t="s">
        <v>3523</v>
      </c>
      <c r="C3436" s="347">
        <v>0</v>
      </c>
      <c r="D3436" s="347">
        <v>0</v>
      </c>
      <c r="E3436" s="347">
        <v>0</v>
      </c>
      <c r="F3436" s="347">
        <v>0</v>
      </c>
      <c r="G3436" s="151"/>
    </row>
    <row r="3437" spans="1:7" ht="30" hidden="1">
      <c r="A3437" s="346" t="s">
        <v>7728</v>
      </c>
      <c r="B3437" s="151" t="s">
        <v>3524</v>
      </c>
      <c r="C3437" s="347">
        <v>0</v>
      </c>
      <c r="D3437" s="347">
        <v>0</v>
      </c>
      <c r="E3437" s="347">
        <v>0</v>
      </c>
      <c r="F3437" s="347">
        <v>0</v>
      </c>
      <c r="G3437" s="151"/>
    </row>
    <row r="3438" spans="1:7" hidden="1">
      <c r="A3438" s="346" t="s">
        <v>8128</v>
      </c>
      <c r="B3438" s="151" t="s">
        <v>777</v>
      </c>
      <c r="C3438" s="347">
        <v>0</v>
      </c>
      <c r="D3438" s="347">
        <v>0</v>
      </c>
      <c r="E3438" s="347">
        <v>0</v>
      </c>
      <c r="F3438" s="347">
        <v>0</v>
      </c>
      <c r="G3438" s="151"/>
    </row>
    <row r="3439" spans="1:7" ht="30" hidden="1">
      <c r="A3439" s="346" t="s">
        <v>5915</v>
      </c>
      <c r="B3439" s="151" t="s">
        <v>3524</v>
      </c>
      <c r="C3439" s="347">
        <v>0</v>
      </c>
      <c r="D3439" s="347">
        <v>0</v>
      </c>
      <c r="E3439" s="347">
        <v>0</v>
      </c>
      <c r="F3439" s="347">
        <v>0</v>
      </c>
      <c r="G3439" s="151"/>
    </row>
    <row r="3440" spans="1:7" hidden="1">
      <c r="A3440" s="346" t="s">
        <v>9496</v>
      </c>
      <c r="B3440" s="151" t="s">
        <v>8303</v>
      </c>
      <c r="C3440" s="347">
        <v>0</v>
      </c>
      <c r="D3440" s="347">
        <v>0</v>
      </c>
      <c r="E3440" s="347">
        <v>0</v>
      </c>
      <c r="F3440" s="347">
        <v>0</v>
      </c>
      <c r="G3440" s="151"/>
    </row>
    <row r="3441" spans="1:7" ht="30" hidden="1">
      <c r="A3441" s="346" t="s">
        <v>10862</v>
      </c>
      <c r="B3441" s="151" t="s">
        <v>3524</v>
      </c>
      <c r="C3441" s="347">
        <v>0</v>
      </c>
      <c r="D3441" s="347">
        <v>0</v>
      </c>
      <c r="E3441" s="347">
        <v>0</v>
      </c>
      <c r="F3441" s="347">
        <v>0</v>
      </c>
      <c r="G3441" s="151"/>
    </row>
    <row r="3442" spans="1:7" hidden="1">
      <c r="A3442" s="346" t="s">
        <v>9497</v>
      </c>
      <c r="B3442" s="151" t="s">
        <v>3202</v>
      </c>
      <c r="C3442" s="347">
        <v>0</v>
      </c>
      <c r="D3442" s="347">
        <v>0</v>
      </c>
      <c r="E3442" s="347">
        <v>0</v>
      </c>
      <c r="F3442" s="347">
        <v>0</v>
      </c>
      <c r="G3442" s="151"/>
    </row>
    <row r="3443" spans="1:7" ht="30" hidden="1">
      <c r="A3443" s="346" t="s">
        <v>10863</v>
      </c>
      <c r="B3443" s="151" t="s">
        <v>3524</v>
      </c>
      <c r="C3443" s="347">
        <v>0</v>
      </c>
      <c r="D3443" s="347">
        <v>0</v>
      </c>
      <c r="E3443" s="347">
        <v>0</v>
      </c>
      <c r="F3443" s="347">
        <v>0</v>
      </c>
      <c r="G3443" s="151"/>
    </row>
    <row r="3444" spans="1:7" hidden="1">
      <c r="A3444" s="346" t="s">
        <v>9498</v>
      </c>
      <c r="B3444" s="151" t="s">
        <v>8303</v>
      </c>
      <c r="C3444" s="347">
        <v>0</v>
      </c>
      <c r="D3444" s="347">
        <v>0</v>
      </c>
      <c r="E3444" s="347">
        <v>0</v>
      </c>
      <c r="F3444" s="347">
        <v>0</v>
      </c>
      <c r="G3444" s="151"/>
    </row>
    <row r="3445" spans="1:7" ht="30" hidden="1">
      <c r="A3445" s="346" t="s">
        <v>10864</v>
      </c>
      <c r="B3445" s="151" t="s">
        <v>3524</v>
      </c>
      <c r="C3445" s="347">
        <v>0</v>
      </c>
      <c r="D3445" s="347">
        <v>0</v>
      </c>
      <c r="E3445" s="347">
        <v>0</v>
      </c>
      <c r="F3445" s="347">
        <v>0</v>
      </c>
      <c r="G3445" s="151"/>
    </row>
    <row r="3446" spans="1:7" hidden="1">
      <c r="A3446" s="346" t="s">
        <v>9499</v>
      </c>
      <c r="B3446" s="151" t="s">
        <v>8307</v>
      </c>
      <c r="C3446" s="347">
        <v>0</v>
      </c>
      <c r="D3446" s="347">
        <v>0</v>
      </c>
      <c r="E3446" s="347">
        <v>0</v>
      </c>
      <c r="F3446" s="347">
        <v>0</v>
      </c>
      <c r="G3446" s="151"/>
    </row>
    <row r="3447" spans="1:7" ht="30" hidden="1">
      <c r="A3447" s="346" t="s">
        <v>10865</v>
      </c>
      <c r="B3447" s="151" t="s">
        <v>3524</v>
      </c>
      <c r="C3447" s="347">
        <v>0</v>
      </c>
      <c r="D3447" s="347">
        <v>0</v>
      </c>
      <c r="E3447" s="347">
        <v>0</v>
      </c>
      <c r="F3447" s="347">
        <v>0</v>
      </c>
      <c r="G3447" s="151"/>
    </row>
    <row r="3448" spans="1:7" ht="30" hidden="1">
      <c r="A3448" s="346" t="s">
        <v>7729</v>
      </c>
      <c r="B3448" s="151" t="s">
        <v>7730</v>
      </c>
      <c r="C3448" s="347">
        <v>0</v>
      </c>
      <c r="D3448" s="347">
        <v>0</v>
      </c>
      <c r="E3448" s="347">
        <v>0</v>
      </c>
      <c r="F3448" s="347">
        <v>0</v>
      </c>
      <c r="G3448" s="151"/>
    </row>
    <row r="3449" spans="1:7" hidden="1">
      <c r="A3449" s="346" t="s">
        <v>7731</v>
      </c>
      <c r="B3449" s="151" t="s">
        <v>3525</v>
      </c>
      <c r="C3449" s="347">
        <v>0</v>
      </c>
      <c r="D3449" s="347">
        <v>0</v>
      </c>
      <c r="E3449" s="347">
        <v>0</v>
      </c>
      <c r="F3449" s="347">
        <v>0</v>
      </c>
      <c r="G3449" s="151"/>
    </row>
    <row r="3450" spans="1:7" hidden="1">
      <c r="A3450" s="346" t="s">
        <v>8129</v>
      </c>
      <c r="B3450" s="151" t="s">
        <v>777</v>
      </c>
      <c r="C3450" s="347">
        <v>0</v>
      </c>
      <c r="D3450" s="347">
        <v>0</v>
      </c>
      <c r="E3450" s="347">
        <v>0</v>
      </c>
      <c r="F3450" s="347">
        <v>0</v>
      </c>
      <c r="G3450" s="151"/>
    </row>
    <row r="3451" spans="1:7" hidden="1">
      <c r="A3451" s="346" t="s">
        <v>5923</v>
      </c>
      <c r="B3451" s="151" t="s">
        <v>3525</v>
      </c>
      <c r="C3451" s="347">
        <v>0</v>
      </c>
      <c r="D3451" s="347">
        <v>0</v>
      </c>
      <c r="E3451" s="347">
        <v>0</v>
      </c>
      <c r="F3451" s="347">
        <v>0</v>
      </c>
      <c r="G3451" s="151"/>
    </row>
    <row r="3452" spans="1:7" hidden="1">
      <c r="A3452" s="346" t="s">
        <v>9500</v>
      </c>
      <c r="B3452" s="151" t="s">
        <v>8303</v>
      </c>
      <c r="C3452" s="347">
        <v>0</v>
      </c>
      <c r="D3452" s="347">
        <v>0</v>
      </c>
      <c r="E3452" s="347">
        <v>0</v>
      </c>
      <c r="F3452" s="347">
        <v>0</v>
      </c>
      <c r="G3452" s="151"/>
    </row>
    <row r="3453" spans="1:7" hidden="1">
      <c r="A3453" s="346" t="s">
        <v>10866</v>
      </c>
      <c r="B3453" s="151" t="s">
        <v>3525</v>
      </c>
      <c r="C3453" s="347">
        <v>0</v>
      </c>
      <c r="D3453" s="347">
        <v>0</v>
      </c>
      <c r="E3453" s="347">
        <v>0</v>
      </c>
      <c r="F3453" s="347">
        <v>0</v>
      </c>
      <c r="G3453" s="151"/>
    </row>
    <row r="3454" spans="1:7" hidden="1">
      <c r="A3454" s="346" t="s">
        <v>9501</v>
      </c>
      <c r="B3454" s="151" t="s">
        <v>3202</v>
      </c>
      <c r="C3454" s="347">
        <v>0</v>
      </c>
      <c r="D3454" s="347">
        <v>0</v>
      </c>
      <c r="E3454" s="347">
        <v>0</v>
      </c>
      <c r="F3454" s="347">
        <v>0</v>
      </c>
      <c r="G3454" s="151"/>
    </row>
    <row r="3455" spans="1:7" hidden="1">
      <c r="A3455" s="346" t="s">
        <v>10867</v>
      </c>
      <c r="B3455" s="151" t="s">
        <v>3525</v>
      </c>
      <c r="C3455" s="347">
        <v>0</v>
      </c>
      <c r="D3455" s="347">
        <v>0</v>
      </c>
      <c r="E3455" s="347">
        <v>0</v>
      </c>
      <c r="F3455" s="347">
        <v>0</v>
      </c>
      <c r="G3455" s="151"/>
    </row>
    <row r="3456" spans="1:7" hidden="1">
      <c r="A3456" s="346" t="s">
        <v>9502</v>
      </c>
      <c r="B3456" s="151" t="s">
        <v>8303</v>
      </c>
      <c r="C3456" s="347">
        <v>0</v>
      </c>
      <c r="D3456" s="347">
        <v>0</v>
      </c>
      <c r="E3456" s="347">
        <v>0</v>
      </c>
      <c r="F3456" s="347">
        <v>0</v>
      </c>
      <c r="G3456" s="151"/>
    </row>
    <row r="3457" spans="1:7" hidden="1">
      <c r="A3457" s="346" t="s">
        <v>10868</v>
      </c>
      <c r="B3457" s="151" t="s">
        <v>3525</v>
      </c>
      <c r="C3457" s="347">
        <v>0</v>
      </c>
      <c r="D3457" s="347">
        <v>0</v>
      </c>
      <c r="E3457" s="347">
        <v>0</v>
      </c>
      <c r="F3457" s="347">
        <v>0</v>
      </c>
      <c r="G3457" s="151"/>
    </row>
    <row r="3458" spans="1:7" hidden="1">
      <c r="A3458" s="346" t="s">
        <v>9503</v>
      </c>
      <c r="B3458" s="151" t="s">
        <v>8307</v>
      </c>
      <c r="C3458" s="347">
        <v>0</v>
      </c>
      <c r="D3458" s="347">
        <v>0</v>
      </c>
      <c r="E3458" s="347">
        <v>0</v>
      </c>
      <c r="F3458" s="347">
        <v>0</v>
      </c>
      <c r="G3458" s="151"/>
    </row>
    <row r="3459" spans="1:7" hidden="1">
      <c r="A3459" s="346" t="s">
        <v>10869</v>
      </c>
      <c r="B3459" s="151" t="s">
        <v>3525</v>
      </c>
      <c r="C3459" s="347">
        <v>0</v>
      </c>
      <c r="D3459" s="347">
        <v>0</v>
      </c>
      <c r="E3459" s="347">
        <v>0</v>
      </c>
      <c r="F3459" s="347">
        <v>0</v>
      </c>
      <c r="G3459" s="151"/>
    </row>
    <row r="3460" spans="1:7" ht="30" hidden="1">
      <c r="A3460" s="346" t="s">
        <v>7732</v>
      </c>
      <c r="B3460" s="151" t="s">
        <v>3526</v>
      </c>
      <c r="C3460" s="347">
        <v>0</v>
      </c>
      <c r="D3460" s="347">
        <v>0</v>
      </c>
      <c r="E3460" s="347">
        <v>0</v>
      </c>
      <c r="F3460" s="347">
        <v>0</v>
      </c>
      <c r="G3460" s="151"/>
    </row>
    <row r="3461" spans="1:7" hidden="1">
      <c r="A3461" s="346" t="s">
        <v>8130</v>
      </c>
      <c r="B3461" s="151" t="s">
        <v>777</v>
      </c>
      <c r="C3461" s="347">
        <v>0</v>
      </c>
      <c r="D3461" s="347">
        <v>0</v>
      </c>
      <c r="E3461" s="347">
        <v>0</v>
      </c>
      <c r="F3461" s="347">
        <v>0</v>
      </c>
      <c r="G3461" s="151"/>
    </row>
    <row r="3462" spans="1:7" ht="30" hidden="1">
      <c r="A3462" s="346" t="s">
        <v>5931</v>
      </c>
      <c r="B3462" s="151" t="s">
        <v>3526</v>
      </c>
      <c r="C3462" s="347">
        <v>0</v>
      </c>
      <c r="D3462" s="347">
        <v>0</v>
      </c>
      <c r="E3462" s="347">
        <v>0</v>
      </c>
      <c r="F3462" s="347">
        <v>0</v>
      </c>
      <c r="G3462" s="151"/>
    </row>
    <row r="3463" spans="1:7" hidden="1">
      <c r="A3463" s="346" t="s">
        <v>9504</v>
      </c>
      <c r="B3463" s="151" t="s">
        <v>8303</v>
      </c>
      <c r="C3463" s="347">
        <v>0</v>
      </c>
      <c r="D3463" s="347">
        <v>0</v>
      </c>
      <c r="E3463" s="347">
        <v>0</v>
      </c>
      <c r="F3463" s="347">
        <v>0</v>
      </c>
      <c r="G3463" s="151"/>
    </row>
    <row r="3464" spans="1:7" ht="30" hidden="1">
      <c r="A3464" s="346" t="s">
        <v>10870</v>
      </c>
      <c r="B3464" s="151" t="s">
        <v>3526</v>
      </c>
      <c r="C3464" s="347">
        <v>0</v>
      </c>
      <c r="D3464" s="347">
        <v>0</v>
      </c>
      <c r="E3464" s="347">
        <v>0</v>
      </c>
      <c r="F3464" s="347">
        <v>0</v>
      </c>
      <c r="G3464" s="151"/>
    </row>
    <row r="3465" spans="1:7" hidden="1">
      <c r="A3465" s="346" t="s">
        <v>9505</v>
      </c>
      <c r="B3465" s="151" t="s">
        <v>3202</v>
      </c>
      <c r="C3465" s="347">
        <v>0</v>
      </c>
      <c r="D3465" s="347">
        <v>0</v>
      </c>
      <c r="E3465" s="347">
        <v>0</v>
      </c>
      <c r="F3465" s="347">
        <v>0</v>
      </c>
      <c r="G3465" s="151"/>
    </row>
    <row r="3466" spans="1:7" ht="30" hidden="1">
      <c r="A3466" s="346" t="s">
        <v>10871</v>
      </c>
      <c r="B3466" s="151" t="s">
        <v>3526</v>
      </c>
      <c r="C3466" s="347">
        <v>0</v>
      </c>
      <c r="D3466" s="347">
        <v>0</v>
      </c>
      <c r="E3466" s="347">
        <v>0</v>
      </c>
      <c r="F3466" s="347">
        <v>0</v>
      </c>
      <c r="G3466" s="151"/>
    </row>
    <row r="3467" spans="1:7" hidden="1">
      <c r="A3467" s="346" t="s">
        <v>9506</v>
      </c>
      <c r="B3467" s="151" t="s">
        <v>8303</v>
      </c>
      <c r="C3467" s="347">
        <v>0</v>
      </c>
      <c r="D3467" s="347">
        <v>0</v>
      </c>
      <c r="E3467" s="347">
        <v>0</v>
      </c>
      <c r="F3467" s="347">
        <v>0</v>
      </c>
      <c r="G3467" s="151"/>
    </row>
    <row r="3468" spans="1:7" ht="30" hidden="1">
      <c r="A3468" s="346" t="s">
        <v>10872</v>
      </c>
      <c r="B3468" s="151" t="s">
        <v>3526</v>
      </c>
      <c r="C3468" s="347">
        <v>0</v>
      </c>
      <c r="D3468" s="347">
        <v>0</v>
      </c>
      <c r="E3468" s="347">
        <v>0</v>
      </c>
      <c r="F3468" s="347">
        <v>0</v>
      </c>
      <c r="G3468" s="151"/>
    </row>
    <row r="3469" spans="1:7" hidden="1">
      <c r="A3469" s="346" t="s">
        <v>9507</v>
      </c>
      <c r="B3469" s="151" t="s">
        <v>8307</v>
      </c>
      <c r="C3469" s="347">
        <v>0</v>
      </c>
      <c r="D3469" s="347">
        <v>0</v>
      </c>
      <c r="E3469" s="347">
        <v>0</v>
      </c>
      <c r="F3469" s="347">
        <v>0</v>
      </c>
      <c r="G3469" s="151"/>
    </row>
    <row r="3470" spans="1:7" ht="30" hidden="1">
      <c r="A3470" s="346" t="s">
        <v>10873</v>
      </c>
      <c r="B3470" s="151" t="s">
        <v>3526</v>
      </c>
      <c r="C3470" s="347">
        <v>0</v>
      </c>
      <c r="D3470" s="347">
        <v>0</v>
      </c>
      <c r="E3470" s="347">
        <v>0</v>
      </c>
      <c r="F3470" s="347">
        <v>0</v>
      </c>
      <c r="G3470" s="151"/>
    </row>
    <row r="3471" spans="1:7" hidden="1">
      <c r="A3471" s="346" t="s">
        <v>7733</v>
      </c>
      <c r="B3471" s="151" t="s">
        <v>3527</v>
      </c>
      <c r="C3471" s="347">
        <v>0</v>
      </c>
      <c r="D3471" s="347">
        <v>0</v>
      </c>
      <c r="E3471" s="347">
        <v>0</v>
      </c>
      <c r="F3471" s="347">
        <v>0</v>
      </c>
      <c r="G3471" s="151"/>
    </row>
    <row r="3472" spans="1:7" hidden="1">
      <c r="A3472" s="346" t="s">
        <v>8131</v>
      </c>
      <c r="B3472" s="151" t="s">
        <v>777</v>
      </c>
      <c r="C3472" s="347">
        <v>0</v>
      </c>
      <c r="D3472" s="347">
        <v>0</v>
      </c>
      <c r="E3472" s="347">
        <v>0</v>
      </c>
      <c r="F3472" s="347">
        <v>0</v>
      </c>
      <c r="G3472" s="151"/>
    </row>
    <row r="3473" spans="1:7" hidden="1">
      <c r="A3473" s="346" t="s">
        <v>5939</v>
      </c>
      <c r="B3473" s="151" t="s">
        <v>3527</v>
      </c>
      <c r="C3473" s="347">
        <v>0</v>
      </c>
      <c r="D3473" s="347">
        <v>0</v>
      </c>
      <c r="E3473" s="347">
        <v>0</v>
      </c>
      <c r="F3473" s="347">
        <v>0</v>
      </c>
      <c r="G3473" s="151"/>
    </row>
    <row r="3474" spans="1:7" hidden="1">
      <c r="A3474" s="346" t="s">
        <v>9508</v>
      </c>
      <c r="B3474" s="151" t="s">
        <v>8303</v>
      </c>
      <c r="C3474" s="347">
        <v>0</v>
      </c>
      <c r="D3474" s="347">
        <v>0</v>
      </c>
      <c r="E3474" s="347">
        <v>0</v>
      </c>
      <c r="F3474" s="347">
        <v>0</v>
      </c>
      <c r="G3474" s="151"/>
    </row>
    <row r="3475" spans="1:7" hidden="1">
      <c r="A3475" s="346" t="s">
        <v>10874</v>
      </c>
      <c r="B3475" s="151" t="s">
        <v>3527</v>
      </c>
      <c r="C3475" s="347">
        <v>0</v>
      </c>
      <c r="D3475" s="347">
        <v>0</v>
      </c>
      <c r="E3475" s="347">
        <v>0</v>
      </c>
      <c r="F3475" s="347">
        <v>0</v>
      </c>
      <c r="G3475" s="151"/>
    </row>
    <row r="3476" spans="1:7" hidden="1">
      <c r="A3476" s="346" t="s">
        <v>9509</v>
      </c>
      <c r="B3476" s="151" t="s">
        <v>3202</v>
      </c>
      <c r="C3476" s="347">
        <v>0</v>
      </c>
      <c r="D3476" s="347">
        <v>0</v>
      </c>
      <c r="E3476" s="347">
        <v>0</v>
      </c>
      <c r="F3476" s="347">
        <v>0</v>
      </c>
      <c r="G3476" s="151"/>
    </row>
    <row r="3477" spans="1:7" hidden="1">
      <c r="A3477" s="346" t="s">
        <v>10875</v>
      </c>
      <c r="B3477" s="151" t="s">
        <v>3527</v>
      </c>
      <c r="C3477" s="347">
        <v>0</v>
      </c>
      <c r="D3477" s="347">
        <v>0</v>
      </c>
      <c r="E3477" s="347">
        <v>0</v>
      </c>
      <c r="F3477" s="347">
        <v>0</v>
      </c>
      <c r="G3477" s="151"/>
    </row>
    <row r="3478" spans="1:7" hidden="1">
      <c r="A3478" s="346" t="s">
        <v>9510</v>
      </c>
      <c r="B3478" s="151" t="s">
        <v>8303</v>
      </c>
      <c r="C3478" s="347">
        <v>0</v>
      </c>
      <c r="D3478" s="347">
        <v>0</v>
      </c>
      <c r="E3478" s="347">
        <v>0</v>
      </c>
      <c r="F3478" s="347">
        <v>0</v>
      </c>
      <c r="G3478" s="151"/>
    </row>
    <row r="3479" spans="1:7" hidden="1">
      <c r="A3479" s="346" t="s">
        <v>10876</v>
      </c>
      <c r="B3479" s="151" t="s">
        <v>3527</v>
      </c>
      <c r="C3479" s="347">
        <v>0</v>
      </c>
      <c r="D3479" s="347">
        <v>0</v>
      </c>
      <c r="E3479" s="347">
        <v>0</v>
      </c>
      <c r="F3479" s="347">
        <v>0</v>
      </c>
      <c r="G3479" s="151"/>
    </row>
    <row r="3480" spans="1:7" hidden="1">
      <c r="A3480" s="346" t="s">
        <v>9511</v>
      </c>
      <c r="B3480" s="151" t="s">
        <v>8307</v>
      </c>
      <c r="C3480" s="347">
        <v>0</v>
      </c>
      <c r="D3480" s="347">
        <v>0</v>
      </c>
      <c r="E3480" s="347">
        <v>0</v>
      </c>
      <c r="F3480" s="347">
        <v>0</v>
      </c>
      <c r="G3480" s="151"/>
    </row>
    <row r="3481" spans="1:7" hidden="1">
      <c r="A3481" s="346" t="s">
        <v>10877</v>
      </c>
      <c r="B3481" s="151" t="s">
        <v>3527</v>
      </c>
      <c r="C3481" s="347">
        <v>0</v>
      </c>
      <c r="D3481" s="347">
        <v>0</v>
      </c>
      <c r="E3481" s="347">
        <v>0</v>
      </c>
      <c r="F3481" s="347">
        <v>0</v>
      </c>
      <c r="G3481" s="151"/>
    </row>
    <row r="3482" spans="1:7" ht="30" hidden="1">
      <c r="A3482" s="346" t="s">
        <v>7734</v>
      </c>
      <c r="B3482" s="151" t="s">
        <v>3528</v>
      </c>
      <c r="C3482" s="347">
        <v>0</v>
      </c>
      <c r="D3482" s="347">
        <v>0</v>
      </c>
      <c r="E3482" s="347">
        <v>0</v>
      </c>
      <c r="F3482" s="347">
        <v>0</v>
      </c>
      <c r="G3482" s="151"/>
    </row>
    <row r="3483" spans="1:7" hidden="1">
      <c r="A3483" s="346" t="s">
        <v>8132</v>
      </c>
      <c r="B3483" s="151" t="s">
        <v>777</v>
      </c>
      <c r="C3483" s="347">
        <v>0</v>
      </c>
      <c r="D3483" s="347">
        <v>0</v>
      </c>
      <c r="E3483" s="347">
        <v>0</v>
      </c>
      <c r="F3483" s="347">
        <v>0</v>
      </c>
      <c r="G3483" s="151"/>
    </row>
    <row r="3484" spans="1:7" ht="30" hidden="1">
      <c r="A3484" s="346" t="s">
        <v>5947</v>
      </c>
      <c r="B3484" s="151" t="s">
        <v>3528</v>
      </c>
      <c r="C3484" s="347">
        <v>0</v>
      </c>
      <c r="D3484" s="347">
        <v>0</v>
      </c>
      <c r="E3484" s="347">
        <v>0</v>
      </c>
      <c r="F3484" s="347">
        <v>0</v>
      </c>
      <c r="G3484" s="151"/>
    </row>
    <row r="3485" spans="1:7" hidden="1">
      <c r="A3485" s="346" t="s">
        <v>9512</v>
      </c>
      <c r="B3485" s="151" t="s">
        <v>8303</v>
      </c>
      <c r="C3485" s="347">
        <v>0</v>
      </c>
      <c r="D3485" s="347">
        <v>0</v>
      </c>
      <c r="E3485" s="347">
        <v>0</v>
      </c>
      <c r="F3485" s="347">
        <v>0</v>
      </c>
      <c r="G3485" s="151"/>
    </row>
    <row r="3486" spans="1:7" ht="30" hidden="1">
      <c r="A3486" s="346" t="s">
        <v>10878</v>
      </c>
      <c r="B3486" s="151" t="s">
        <v>3528</v>
      </c>
      <c r="C3486" s="347">
        <v>0</v>
      </c>
      <c r="D3486" s="347">
        <v>0</v>
      </c>
      <c r="E3486" s="347">
        <v>0</v>
      </c>
      <c r="F3486" s="347">
        <v>0</v>
      </c>
      <c r="G3486" s="151"/>
    </row>
    <row r="3487" spans="1:7" hidden="1">
      <c r="A3487" s="346" t="s">
        <v>9513</v>
      </c>
      <c r="B3487" s="151" t="s">
        <v>3202</v>
      </c>
      <c r="C3487" s="347">
        <v>0</v>
      </c>
      <c r="D3487" s="347">
        <v>0</v>
      </c>
      <c r="E3487" s="347">
        <v>0</v>
      </c>
      <c r="F3487" s="347">
        <v>0</v>
      </c>
      <c r="G3487" s="151"/>
    </row>
    <row r="3488" spans="1:7" ht="30" hidden="1">
      <c r="A3488" s="346" t="s">
        <v>10879</v>
      </c>
      <c r="B3488" s="151" t="s">
        <v>3528</v>
      </c>
      <c r="C3488" s="347">
        <v>0</v>
      </c>
      <c r="D3488" s="347">
        <v>0</v>
      </c>
      <c r="E3488" s="347">
        <v>0</v>
      </c>
      <c r="F3488" s="347">
        <v>0</v>
      </c>
      <c r="G3488" s="151"/>
    </row>
    <row r="3489" spans="1:7" hidden="1">
      <c r="A3489" s="346" t="s">
        <v>9514</v>
      </c>
      <c r="B3489" s="151" t="s">
        <v>8303</v>
      </c>
      <c r="C3489" s="347">
        <v>0</v>
      </c>
      <c r="D3489" s="347">
        <v>0</v>
      </c>
      <c r="E3489" s="347">
        <v>0</v>
      </c>
      <c r="F3489" s="347">
        <v>0</v>
      </c>
      <c r="G3489" s="151"/>
    </row>
    <row r="3490" spans="1:7" ht="30" hidden="1">
      <c r="A3490" s="346" t="s">
        <v>10880</v>
      </c>
      <c r="B3490" s="151" t="s">
        <v>3528</v>
      </c>
      <c r="C3490" s="347">
        <v>0</v>
      </c>
      <c r="D3490" s="347">
        <v>0</v>
      </c>
      <c r="E3490" s="347">
        <v>0</v>
      </c>
      <c r="F3490" s="347">
        <v>0</v>
      </c>
      <c r="G3490" s="151"/>
    </row>
    <row r="3491" spans="1:7" hidden="1">
      <c r="A3491" s="346" t="s">
        <v>9515</v>
      </c>
      <c r="B3491" s="151" t="s">
        <v>8307</v>
      </c>
      <c r="C3491" s="347">
        <v>0</v>
      </c>
      <c r="D3491" s="347">
        <v>0</v>
      </c>
      <c r="E3491" s="347">
        <v>0</v>
      </c>
      <c r="F3491" s="347">
        <v>0</v>
      </c>
      <c r="G3491" s="151"/>
    </row>
    <row r="3492" spans="1:7" ht="30" hidden="1">
      <c r="A3492" s="346" t="s">
        <v>10881</v>
      </c>
      <c r="B3492" s="151" t="s">
        <v>3528</v>
      </c>
      <c r="C3492" s="347">
        <v>0</v>
      </c>
      <c r="D3492" s="347">
        <v>0</v>
      </c>
      <c r="E3492" s="347">
        <v>0</v>
      </c>
      <c r="F3492" s="347">
        <v>0</v>
      </c>
      <c r="G3492" s="151"/>
    </row>
    <row r="3493" spans="1:7" ht="30" hidden="1">
      <c r="A3493" s="346" t="s">
        <v>7735</v>
      </c>
      <c r="B3493" s="151" t="s">
        <v>3529</v>
      </c>
      <c r="C3493" s="347">
        <v>0</v>
      </c>
      <c r="D3493" s="347">
        <v>0</v>
      </c>
      <c r="E3493" s="347">
        <v>0</v>
      </c>
      <c r="F3493" s="347">
        <v>0</v>
      </c>
      <c r="G3493" s="151"/>
    </row>
    <row r="3494" spans="1:7" hidden="1">
      <c r="A3494" s="346" t="s">
        <v>8133</v>
      </c>
      <c r="B3494" s="151" t="s">
        <v>777</v>
      </c>
      <c r="C3494" s="347">
        <v>0</v>
      </c>
      <c r="D3494" s="347">
        <v>0</v>
      </c>
      <c r="E3494" s="347">
        <v>0</v>
      </c>
      <c r="F3494" s="347">
        <v>0</v>
      </c>
      <c r="G3494" s="151"/>
    </row>
    <row r="3495" spans="1:7" ht="30" hidden="1">
      <c r="A3495" s="346" t="s">
        <v>5955</v>
      </c>
      <c r="B3495" s="151" t="s">
        <v>3529</v>
      </c>
      <c r="C3495" s="347">
        <v>0</v>
      </c>
      <c r="D3495" s="347">
        <v>0</v>
      </c>
      <c r="E3495" s="347">
        <v>0</v>
      </c>
      <c r="F3495" s="347">
        <v>0</v>
      </c>
      <c r="G3495" s="151"/>
    </row>
    <row r="3496" spans="1:7" hidden="1">
      <c r="A3496" s="346" t="s">
        <v>9516</v>
      </c>
      <c r="B3496" s="151" t="s">
        <v>8303</v>
      </c>
      <c r="C3496" s="347">
        <v>0</v>
      </c>
      <c r="D3496" s="347">
        <v>0</v>
      </c>
      <c r="E3496" s="347">
        <v>0</v>
      </c>
      <c r="F3496" s="347">
        <v>0</v>
      </c>
      <c r="G3496" s="151"/>
    </row>
    <row r="3497" spans="1:7" ht="30" hidden="1">
      <c r="A3497" s="346" t="s">
        <v>10882</v>
      </c>
      <c r="B3497" s="151" t="s">
        <v>3529</v>
      </c>
      <c r="C3497" s="347">
        <v>0</v>
      </c>
      <c r="D3497" s="347">
        <v>0</v>
      </c>
      <c r="E3497" s="347">
        <v>0</v>
      </c>
      <c r="F3497" s="347">
        <v>0</v>
      </c>
      <c r="G3497" s="151"/>
    </row>
    <row r="3498" spans="1:7" hidden="1">
      <c r="A3498" s="346" t="s">
        <v>9517</v>
      </c>
      <c r="B3498" s="151" t="s">
        <v>3202</v>
      </c>
      <c r="C3498" s="347">
        <v>0</v>
      </c>
      <c r="D3498" s="347">
        <v>0</v>
      </c>
      <c r="E3498" s="347">
        <v>0</v>
      </c>
      <c r="F3498" s="347">
        <v>0</v>
      </c>
      <c r="G3498" s="151"/>
    </row>
    <row r="3499" spans="1:7" ht="30" hidden="1">
      <c r="A3499" s="346" t="s">
        <v>10883</v>
      </c>
      <c r="B3499" s="151" t="s">
        <v>3529</v>
      </c>
      <c r="C3499" s="347">
        <v>0</v>
      </c>
      <c r="D3499" s="347">
        <v>0</v>
      </c>
      <c r="E3499" s="347">
        <v>0</v>
      </c>
      <c r="F3499" s="347">
        <v>0</v>
      </c>
      <c r="G3499" s="151"/>
    </row>
    <row r="3500" spans="1:7" hidden="1">
      <c r="A3500" s="346" t="s">
        <v>9518</v>
      </c>
      <c r="B3500" s="151" t="s">
        <v>8303</v>
      </c>
      <c r="C3500" s="347">
        <v>0</v>
      </c>
      <c r="D3500" s="347">
        <v>0</v>
      </c>
      <c r="E3500" s="347">
        <v>0</v>
      </c>
      <c r="F3500" s="347">
        <v>0</v>
      </c>
      <c r="G3500" s="151"/>
    </row>
    <row r="3501" spans="1:7" ht="30" hidden="1">
      <c r="A3501" s="346" t="s">
        <v>10884</v>
      </c>
      <c r="B3501" s="151" t="s">
        <v>3529</v>
      </c>
      <c r="C3501" s="347">
        <v>0</v>
      </c>
      <c r="D3501" s="347">
        <v>0</v>
      </c>
      <c r="E3501" s="347">
        <v>0</v>
      </c>
      <c r="F3501" s="347">
        <v>0</v>
      </c>
      <c r="G3501" s="151"/>
    </row>
    <row r="3502" spans="1:7" hidden="1">
      <c r="A3502" s="346" t="s">
        <v>9519</v>
      </c>
      <c r="B3502" s="151" t="s">
        <v>8307</v>
      </c>
      <c r="C3502" s="347">
        <v>0</v>
      </c>
      <c r="D3502" s="347">
        <v>0</v>
      </c>
      <c r="E3502" s="347">
        <v>0</v>
      </c>
      <c r="F3502" s="347">
        <v>0</v>
      </c>
      <c r="G3502" s="151"/>
    </row>
    <row r="3503" spans="1:7" ht="30" hidden="1">
      <c r="A3503" s="346" t="s">
        <v>10885</v>
      </c>
      <c r="B3503" s="151" t="s">
        <v>3529</v>
      </c>
      <c r="C3503" s="347">
        <v>0</v>
      </c>
      <c r="D3503" s="347">
        <v>0</v>
      </c>
      <c r="E3503" s="347">
        <v>0</v>
      </c>
      <c r="F3503" s="347">
        <v>0</v>
      </c>
      <c r="G3503" s="151"/>
    </row>
    <row r="3504" spans="1:7" hidden="1">
      <c r="A3504" s="346" t="s">
        <v>7736</v>
      </c>
      <c r="B3504" s="151" t="s">
        <v>3530</v>
      </c>
      <c r="C3504" s="347">
        <v>0</v>
      </c>
      <c r="D3504" s="347">
        <v>0</v>
      </c>
      <c r="E3504" s="347">
        <v>0</v>
      </c>
      <c r="F3504" s="347">
        <v>0</v>
      </c>
      <c r="G3504" s="151"/>
    </row>
    <row r="3505" spans="1:7" hidden="1">
      <c r="A3505" s="346" t="s">
        <v>8134</v>
      </c>
      <c r="B3505" s="151" t="s">
        <v>777</v>
      </c>
      <c r="C3505" s="347">
        <v>0</v>
      </c>
      <c r="D3505" s="347">
        <v>0</v>
      </c>
      <c r="E3505" s="347">
        <v>0</v>
      </c>
      <c r="F3505" s="347">
        <v>0</v>
      </c>
      <c r="G3505" s="151"/>
    </row>
    <row r="3506" spans="1:7" hidden="1">
      <c r="A3506" s="346" t="s">
        <v>5963</v>
      </c>
      <c r="B3506" s="151" t="s">
        <v>3530</v>
      </c>
      <c r="C3506" s="347">
        <v>0</v>
      </c>
      <c r="D3506" s="347">
        <v>0</v>
      </c>
      <c r="E3506" s="347">
        <v>0</v>
      </c>
      <c r="F3506" s="347">
        <v>0</v>
      </c>
      <c r="G3506" s="151"/>
    </row>
    <row r="3507" spans="1:7" hidden="1">
      <c r="A3507" s="346" t="s">
        <v>9520</v>
      </c>
      <c r="B3507" s="151" t="s">
        <v>8303</v>
      </c>
      <c r="C3507" s="347">
        <v>0</v>
      </c>
      <c r="D3507" s="347">
        <v>0</v>
      </c>
      <c r="E3507" s="347">
        <v>0</v>
      </c>
      <c r="F3507" s="347">
        <v>0</v>
      </c>
      <c r="G3507" s="151"/>
    </row>
    <row r="3508" spans="1:7" hidden="1">
      <c r="A3508" s="346" t="s">
        <v>10886</v>
      </c>
      <c r="B3508" s="151" t="s">
        <v>3530</v>
      </c>
      <c r="C3508" s="347">
        <v>0</v>
      </c>
      <c r="D3508" s="347">
        <v>0</v>
      </c>
      <c r="E3508" s="347">
        <v>0</v>
      </c>
      <c r="F3508" s="347">
        <v>0</v>
      </c>
      <c r="G3508" s="151"/>
    </row>
    <row r="3509" spans="1:7" hidden="1">
      <c r="A3509" s="346" t="s">
        <v>9521</v>
      </c>
      <c r="B3509" s="151" t="s">
        <v>3202</v>
      </c>
      <c r="C3509" s="347">
        <v>0</v>
      </c>
      <c r="D3509" s="347">
        <v>0</v>
      </c>
      <c r="E3509" s="347">
        <v>0</v>
      </c>
      <c r="F3509" s="347">
        <v>0</v>
      </c>
      <c r="G3509" s="151"/>
    </row>
    <row r="3510" spans="1:7" hidden="1">
      <c r="A3510" s="346" t="s">
        <v>10887</v>
      </c>
      <c r="B3510" s="151" t="s">
        <v>3530</v>
      </c>
      <c r="C3510" s="347">
        <v>0</v>
      </c>
      <c r="D3510" s="347">
        <v>0</v>
      </c>
      <c r="E3510" s="347">
        <v>0</v>
      </c>
      <c r="F3510" s="347">
        <v>0</v>
      </c>
      <c r="G3510" s="151"/>
    </row>
    <row r="3511" spans="1:7" hidden="1">
      <c r="A3511" s="346" t="s">
        <v>9522</v>
      </c>
      <c r="B3511" s="151" t="s">
        <v>8303</v>
      </c>
      <c r="C3511" s="347">
        <v>0</v>
      </c>
      <c r="D3511" s="347">
        <v>0</v>
      </c>
      <c r="E3511" s="347">
        <v>0</v>
      </c>
      <c r="F3511" s="347">
        <v>0</v>
      </c>
      <c r="G3511" s="151"/>
    </row>
    <row r="3512" spans="1:7" hidden="1">
      <c r="A3512" s="346" t="s">
        <v>10888</v>
      </c>
      <c r="B3512" s="151" t="s">
        <v>3530</v>
      </c>
      <c r="C3512" s="347">
        <v>0</v>
      </c>
      <c r="D3512" s="347">
        <v>0</v>
      </c>
      <c r="E3512" s="347">
        <v>0</v>
      </c>
      <c r="F3512" s="347">
        <v>0</v>
      </c>
      <c r="G3512" s="151"/>
    </row>
    <row r="3513" spans="1:7" hidden="1">
      <c r="A3513" s="346" t="s">
        <v>9523</v>
      </c>
      <c r="B3513" s="151" t="s">
        <v>8307</v>
      </c>
      <c r="C3513" s="347">
        <v>0</v>
      </c>
      <c r="D3513" s="347">
        <v>0</v>
      </c>
      <c r="E3513" s="347">
        <v>0</v>
      </c>
      <c r="F3513" s="347">
        <v>0</v>
      </c>
      <c r="G3513" s="151"/>
    </row>
    <row r="3514" spans="1:7" hidden="1">
      <c r="A3514" s="346" t="s">
        <v>10889</v>
      </c>
      <c r="B3514" s="151" t="s">
        <v>3530</v>
      </c>
      <c r="C3514" s="347">
        <v>0</v>
      </c>
      <c r="D3514" s="347">
        <v>0</v>
      </c>
      <c r="E3514" s="347">
        <v>0</v>
      </c>
      <c r="F3514" s="347">
        <v>0</v>
      </c>
      <c r="G3514" s="151"/>
    </row>
    <row r="3515" spans="1:7" ht="30" hidden="1">
      <c r="A3515" s="346" t="s">
        <v>7737</v>
      </c>
      <c r="B3515" s="151" t="s">
        <v>3531</v>
      </c>
      <c r="C3515" s="347">
        <v>0</v>
      </c>
      <c r="D3515" s="347">
        <v>0</v>
      </c>
      <c r="E3515" s="347">
        <v>0</v>
      </c>
      <c r="F3515" s="347">
        <v>0</v>
      </c>
      <c r="G3515" s="151"/>
    </row>
    <row r="3516" spans="1:7" hidden="1">
      <c r="A3516" s="346" t="s">
        <v>8135</v>
      </c>
      <c r="B3516" s="151" t="s">
        <v>777</v>
      </c>
      <c r="C3516" s="347">
        <v>0</v>
      </c>
      <c r="D3516" s="347">
        <v>0</v>
      </c>
      <c r="E3516" s="347">
        <v>0</v>
      </c>
      <c r="F3516" s="347">
        <v>0</v>
      </c>
      <c r="G3516" s="151"/>
    </row>
    <row r="3517" spans="1:7" ht="30" hidden="1">
      <c r="A3517" s="346" t="s">
        <v>5971</v>
      </c>
      <c r="B3517" s="151" t="s">
        <v>3531</v>
      </c>
      <c r="C3517" s="347">
        <v>0</v>
      </c>
      <c r="D3517" s="347">
        <v>0</v>
      </c>
      <c r="E3517" s="347">
        <v>0</v>
      </c>
      <c r="F3517" s="347">
        <v>0</v>
      </c>
      <c r="G3517" s="151"/>
    </row>
    <row r="3518" spans="1:7" hidden="1">
      <c r="A3518" s="346" t="s">
        <v>9524</v>
      </c>
      <c r="B3518" s="151" t="s">
        <v>8303</v>
      </c>
      <c r="C3518" s="347">
        <v>0</v>
      </c>
      <c r="D3518" s="347">
        <v>0</v>
      </c>
      <c r="E3518" s="347">
        <v>0</v>
      </c>
      <c r="F3518" s="347">
        <v>0</v>
      </c>
      <c r="G3518" s="151"/>
    </row>
    <row r="3519" spans="1:7" ht="30" hidden="1">
      <c r="A3519" s="346" t="s">
        <v>10890</v>
      </c>
      <c r="B3519" s="151" t="s">
        <v>3531</v>
      </c>
      <c r="C3519" s="347">
        <v>0</v>
      </c>
      <c r="D3519" s="347">
        <v>0</v>
      </c>
      <c r="E3519" s="347">
        <v>0</v>
      </c>
      <c r="F3519" s="347">
        <v>0</v>
      </c>
      <c r="G3519" s="151"/>
    </row>
    <row r="3520" spans="1:7" hidden="1">
      <c r="A3520" s="346" t="s">
        <v>9525</v>
      </c>
      <c r="B3520" s="151" t="s">
        <v>3202</v>
      </c>
      <c r="C3520" s="347">
        <v>0</v>
      </c>
      <c r="D3520" s="347">
        <v>0</v>
      </c>
      <c r="E3520" s="347">
        <v>0</v>
      </c>
      <c r="F3520" s="347">
        <v>0</v>
      </c>
      <c r="G3520" s="151"/>
    </row>
    <row r="3521" spans="1:7" ht="30" hidden="1">
      <c r="A3521" s="346" t="s">
        <v>10891</v>
      </c>
      <c r="B3521" s="151" t="s">
        <v>3531</v>
      </c>
      <c r="C3521" s="347">
        <v>0</v>
      </c>
      <c r="D3521" s="347">
        <v>0</v>
      </c>
      <c r="E3521" s="347">
        <v>0</v>
      </c>
      <c r="F3521" s="347">
        <v>0</v>
      </c>
      <c r="G3521" s="151"/>
    </row>
    <row r="3522" spans="1:7" hidden="1">
      <c r="A3522" s="346" t="s">
        <v>9526</v>
      </c>
      <c r="B3522" s="151" t="s">
        <v>8303</v>
      </c>
      <c r="C3522" s="347">
        <v>0</v>
      </c>
      <c r="D3522" s="347">
        <v>0</v>
      </c>
      <c r="E3522" s="347">
        <v>0</v>
      </c>
      <c r="F3522" s="347">
        <v>0</v>
      </c>
      <c r="G3522" s="151"/>
    </row>
    <row r="3523" spans="1:7" ht="30" hidden="1">
      <c r="A3523" s="346" t="s">
        <v>10892</v>
      </c>
      <c r="B3523" s="151" t="s">
        <v>3531</v>
      </c>
      <c r="C3523" s="347">
        <v>0</v>
      </c>
      <c r="D3523" s="347">
        <v>0</v>
      </c>
      <c r="E3523" s="347">
        <v>0</v>
      </c>
      <c r="F3523" s="347">
        <v>0</v>
      </c>
      <c r="G3523" s="151"/>
    </row>
    <row r="3524" spans="1:7" hidden="1">
      <c r="A3524" s="346" t="s">
        <v>9527</v>
      </c>
      <c r="B3524" s="151" t="s">
        <v>8307</v>
      </c>
      <c r="C3524" s="347">
        <v>0</v>
      </c>
      <c r="D3524" s="347">
        <v>0</v>
      </c>
      <c r="E3524" s="347">
        <v>0</v>
      </c>
      <c r="F3524" s="347">
        <v>0</v>
      </c>
      <c r="G3524" s="151"/>
    </row>
    <row r="3525" spans="1:7" ht="30" hidden="1">
      <c r="A3525" s="346" t="s">
        <v>10893</v>
      </c>
      <c r="B3525" s="151" t="s">
        <v>3531</v>
      </c>
      <c r="C3525" s="347">
        <v>0</v>
      </c>
      <c r="D3525" s="347">
        <v>0</v>
      </c>
      <c r="E3525" s="347">
        <v>0</v>
      </c>
      <c r="F3525" s="347">
        <v>0</v>
      </c>
      <c r="G3525" s="151"/>
    </row>
    <row r="3526" spans="1:7" hidden="1">
      <c r="A3526" s="346" t="s">
        <v>7738</v>
      </c>
      <c r="B3526" s="151" t="s">
        <v>3532</v>
      </c>
      <c r="C3526" s="347">
        <v>0</v>
      </c>
      <c r="D3526" s="347">
        <v>0</v>
      </c>
      <c r="E3526" s="347">
        <v>0</v>
      </c>
      <c r="F3526" s="347">
        <v>0</v>
      </c>
      <c r="G3526" s="151"/>
    </row>
    <row r="3527" spans="1:7" hidden="1">
      <c r="A3527" s="346" t="s">
        <v>8136</v>
      </c>
      <c r="B3527" s="151" t="s">
        <v>777</v>
      </c>
      <c r="C3527" s="347">
        <v>0</v>
      </c>
      <c r="D3527" s="347">
        <v>0</v>
      </c>
      <c r="E3527" s="347">
        <v>0</v>
      </c>
      <c r="F3527" s="347">
        <v>0</v>
      </c>
      <c r="G3527" s="151"/>
    </row>
    <row r="3528" spans="1:7" hidden="1">
      <c r="A3528" s="346" t="s">
        <v>5979</v>
      </c>
      <c r="B3528" s="151" t="s">
        <v>3532</v>
      </c>
      <c r="C3528" s="347">
        <v>0</v>
      </c>
      <c r="D3528" s="347">
        <v>0</v>
      </c>
      <c r="E3528" s="347">
        <v>0</v>
      </c>
      <c r="F3528" s="347">
        <v>0</v>
      </c>
      <c r="G3528" s="151"/>
    </row>
    <row r="3529" spans="1:7" hidden="1">
      <c r="A3529" s="346" t="s">
        <v>9528</v>
      </c>
      <c r="B3529" s="151" t="s">
        <v>8303</v>
      </c>
      <c r="C3529" s="347">
        <v>0</v>
      </c>
      <c r="D3529" s="347">
        <v>0</v>
      </c>
      <c r="E3529" s="347">
        <v>0</v>
      </c>
      <c r="F3529" s="347">
        <v>0</v>
      </c>
      <c r="G3529" s="151"/>
    </row>
    <row r="3530" spans="1:7" hidden="1">
      <c r="A3530" s="346" t="s">
        <v>10894</v>
      </c>
      <c r="B3530" s="151" t="s">
        <v>3532</v>
      </c>
      <c r="C3530" s="347">
        <v>0</v>
      </c>
      <c r="D3530" s="347">
        <v>0</v>
      </c>
      <c r="E3530" s="347">
        <v>0</v>
      </c>
      <c r="F3530" s="347">
        <v>0</v>
      </c>
      <c r="G3530" s="151"/>
    </row>
    <row r="3531" spans="1:7" hidden="1">
      <c r="A3531" s="346" t="s">
        <v>9529</v>
      </c>
      <c r="B3531" s="151" t="s">
        <v>3202</v>
      </c>
      <c r="C3531" s="347">
        <v>0</v>
      </c>
      <c r="D3531" s="347">
        <v>0</v>
      </c>
      <c r="E3531" s="347">
        <v>0</v>
      </c>
      <c r="F3531" s="347">
        <v>0</v>
      </c>
      <c r="G3531" s="151"/>
    </row>
    <row r="3532" spans="1:7" hidden="1">
      <c r="A3532" s="346" t="s">
        <v>10895</v>
      </c>
      <c r="B3532" s="151" t="s">
        <v>3532</v>
      </c>
      <c r="C3532" s="347">
        <v>0</v>
      </c>
      <c r="D3532" s="347">
        <v>0</v>
      </c>
      <c r="E3532" s="347">
        <v>0</v>
      </c>
      <c r="F3532" s="347">
        <v>0</v>
      </c>
      <c r="G3532" s="151"/>
    </row>
    <row r="3533" spans="1:7" hidden="1">
      <c r="A3533" s="346" t="s">
        <v>9530</v>
      </c>
      <c r="B3533" s="151" t="s">
        <v>8303</v>
      </c>
      <c r="C3533" s="347">
        <v>0</v>
      </c>
      <c r="D3533" s="347">
        <v>0</v>
      </c>
      <c r="E3533" s="347">
        <v>0</v>
      </c>
      <c r="F3533" s="347">
        <v>0</v>
      </c>
      <c r="G3533" s="151"/>
    </row>
    <row r="3534" spans="1:7" hidden="1">
      <c r="A3534" s="346" t="s">
        <v>10896</v>
      </c>
      <c r="B3534" s="151" t="s">
        <v>3532</v>
      </c>
      <c r="C3534" s="347">
        <v>0</v>
      </c>
      <c r="D3534" s="347">
        <v>0</v>
      </c>
      <c r="E3534" s="347">
        <v>0</v>
      </c>
      <c r="F3534" s="347">
        <v>0</v>
      </c>
      <c r="G3534" s="151"/>
    </row>
    <row r="3535" spans="1:7" hidden="1">
      <c r="A3535" s="346" t="s">
        <v>9531</v>
      </c>
      <c r="B3535" s="151" t="s">
        <v>8307</v>
      </c>
      <c r="C3535" s="347">
        <v>0</v>
      </c>
      <c r="D3535" s="347">
        <v>0</v>
      </c>
      <c r="E3535" s="347">
        <v>0</v>
      </c>
      <c r="F3535" s="347">
        <v>0</v>
      </c>
      <c r="G3535" s="151"/>
    </row>
    <row r="3536" spans="1:7" hidden="1">
      <c r="A3536" s="346" t="s">
        <v>10897</v>
      </c>
      <c r="B3536" s="151" t="s">
        <v>3532</v>
      </c>
      <c r="C3536" s="347">
        <v>0</v>
      </c>
      <c r="D3536" s="347">
        <v>0</v>
      </c>
      <c r="E3536" s="347">
        <v>0</v>
      </c>
      <c r="F3536" s="347">
        <v>0</v>
      </c>
      <c r="G3536" s="151"/>
    </row>
    <row r="3537" spans="1:7" hidden="1">
      <c r="A3537" s="346" t="s">
        <v>7739</v>
      </c>
      <c r="B3537" s="151" t="s">
        <v>3533</v>
      </c>
      <c r="C3537" s="347">
        <v>0</v>
      </c>
      <c r="D3537" s="347">
        <v>0</v>
      </c>
      <c r="E3537" s="347">
        <v>0</v>
      </c>
      <c r="F3537" s="347">
        <v>0</v>
      </c>
      <c r="G3537" s="151"/>
    </row>
    <row r="3538" spans="1:7" hidden="1">
      <c r="A3538" s="346" t="s">
        <v>8137</v>
      </c>
      <c r="B3538" s="151" t="s">
        <v>777</v>
      </c>
      <c r="C3538" s="347">
        <v>0</v>
      </c>
      <c r="D3538" s="347">
        <v>0</v>
      </c>
      <c r="E3538" s="347">
        <v>0</v>
      </c>
      <c r="F3538" s="347">
        <v>0</v>
      </c>
      <c r="G3538" s="151"/>
    </row>
    <row r="3539" spans="1:7" hidden="1">
      <c r="A3539" s="346" t="s">
        <v>5987</v>
      </c>
      <c r="B3539" s="151" t="s">
        <v>3533</v>
      </c>
      <c r="C3539" s="347">
        <v>0</v>
      </c>
      <c r="D3539" s="347">
        <v>0</v>
      </c>
      <c r="E3539" s="347">
        <v>0</v>
      </c>
      <c r="F3539" s="347">
        <v>0</v>
      </c>
      <c r="G3539" s="151"/>
    </row>
    <row r="3540" spans="1:7" hidden="1">
      <c r="A3540" s="346" t="s">
        <v>9532</v>
      </c>
      <c r="B3540" s="151" t="s">
        <v>8303</v>
      </c>
      <c r="C3540" s="347">
        <v>0</v>
      </c>
      <c r="D3540" s="347">
        <v>0</v>
      </c>
      <c r="E3540" s="347">
        <v>0</v>
      </c>
      <c r="F3540" s="347">
        <v>0</v>
      </c>
      <c r="G3540" s="151"/>
    </row>
    <row r="3541" spans="1:7" hidden="1">
      <c r="A3541" s="346" t="s">
        <v>10898</v>
      </c>
      <c r="B3541" s="151" t="s">
        <v>3533</v>
      </c>
      <c r="C3541" s="347">
        <v>0</v>
      </c>
      <c r="D3541" s="347">
        <v>0</v>
      </c>
      <c r="E3541" s="347">
        <v>0</v>
      </c>
      <c r="F3541" s="347">
        <v>0</v>
      </c>
      <c r="G3541" s="151"/>
    </row>
    <row r="3542" spans="1:7" hidden="1">
      <c r="A3542" s="346" t="s">
        <v>9533</v>
      </c>
      <c r="B3542" s="151" t="s">
        <v>3202</v>
      </c>
      <c r="C3542" s="347">
        <v>0</v>
      </c>
      <c r="D3542" s="347">
        <v>0</v>
      </c>
      <c r="E3542" s="347">
        <v>0</v>
      </c>
      <c r="F3542" s="347">
        <v>0</v>
      </c>
      <c r="G3542" s="151"/>
    </row>
    <row r="3543" spans="1:7" hidden="1">
      <c r="A3543" s="346" t="s">
        <v>10899</v>
      </c>
      <c r="B3543" s="151" t="s">
        <v>3533</v>
      </c>
      <c r="C3543" s="347">
        <v>0</v>
      </c>
      <c r="D3543" s="347">
        <v>0</v>
      </c>
      <c r="E3543" s="347">
        <v>0</v>
      </c>
      <c r="F3543" s="347">
        <v>0</v>
      </c>
      <c r="G3543" s="151"/>
    </row>
    <row r="3544" spans="1:7" hidden="1">
      <c r="A3544" s="346" t="s">
        <v>9534</v>
      </c>
      <c r="B3544" s="151" t="s">
        <v>8303</v>
      </c>
      <c r="C3544" s="347">
        <v>0</v>
      </c>
      <c r="D3544" s="347">
        <v>0</v>
      </c>
      <c r="E3544" s="347">
        <v>0</v>
      </c>
      <c r="F3544" s="347">
        <v>0</v>
      </c>
      <c r="G3544" s="151"/>
    </row>
    <row r="3545" spans="1:7" hidden="1">
      <c r="A3545" s="346" t="s">
        <v>10900</v>
      </c>
      <c r="B3545" s="151" t="s">
        <v>3533</v>
      </c>
      <c r="C3545" s="347">
        <v>0</v>
      </c>
      <c r="D3545" s="347">
        <v>0</v>
      </c>
      <c r="E3545" s="347">
        <v>0</v>
      </c>
      <c r="F3545" s="347">
        <v>0</v>
      </c>
      <c r="G3545" s="151"/>
    </row>
    <row r="3546" spans="1:7" hidden="1">
      <c r="A3546" s="346" t="s">
        <v>9535</v>
      </c>
      <c r="B3546" s="151" t="s">
        <v>8307</v>
      </c>
      <c r="C3546" s="347">
        <v>0</v>
      </c>
      <c r="D3546" s="347">
        <v>0</v>
      </c>
      <c r="E3546" s="347">
        <v>0</v>
      </c>
      <c r="F3546" s="347">
        <v>0</v>
      </c>
      <c r="G3546" s="151"/>
    </row>
    <row r="3547" spans="1:7" hidden="1">
      <c r="A3547" s="346" t="s">
        <v>10901</v>
      </c>
      <c r="B3547" s="151" t="s">
        <v>3533</v>
      </c>
      <c r="C3547" s="347">
        <v>0</v>
      </c>
      <c r="D3547" s="347">
        <v>0</v>
      </c>
      <c r="E3547" s="347">
        <v>0</v>
      </c>
      <c r="F3547" s="347">
        <v>0</v>
      </c>
      <c r="G3547" s="151"/>
    </row>
    <row r="3548" spans="1:7" hidden="1">
      <c r="A3548" s="346" t="s">
        <v>7740</v>
      </c>
      <c r="B3548" s="151" t="s">
        <v>7741</v>
      </c>
      <c r="C3548" s="347">
        <v>0</v>
      </c>
      <c r="D3548" s="347">
        <v>0</v>
      </c>
      <c r="E3548" s="347">
        <v>0</v>
      </c>
      <c r="F3548" s="347">
        <v>0</v>
      </c>
      <c r="G3548" s="151"/>
    </row>
    <row r="3549" spans="1:7" hidden="1">
      <c r="A3549" s="346" t="s">
        <v>7742</v>
      </c>
      <c r="B3549" s="151" t="s">
        <v>3534</v>
      </c>
      <c r="C3549" s="347">
        <v>0</v>
      </c>
      <c r="D3549" s="347">
        <v>0</v>
      </c>
      <c r="E3549" s="347">
        <v>0</v>
      </c>
      <c r="F3549" s="347">
        <v>0</v>
      </c>
      <c r="G3549" s="151"/>
    </row>
    <row r="3550" spans="1:7" hidden="1">
      <c r="A3550" s="346" t="s">
        <v>8138</v>
      </c>
      <c r="B3550" s="151" t="s">
        <v>777</v>
      </c>
      <c r="C3550" s="347">
        <v>0</v>
      </c>
      <c r="D3550" s="347">
        <v>0</v>
      </c>
      <c r="E3550" s="347">
        <v>0</v>
      </c>
      <c r="F3550" s="347">
        <v>0</v>
      </c>
      <c r="G3550" s="151"/>
    </row>
    <row r="3551" spans="1:7" hidden="1">
      <c r="A3551" s="346" t="s">
        <v>5995</v>
      </c>
      <c r="B3551" s="151" t="s">
        <v>3534</v>
      </c>
      <c r="C3551" s="347">
        <v>0</v>
      </c>
      <c r="D3551" s="347">
        <v>0</v>
      </c>
      <c r="E3551" s="347">
        <v>0</v>
      </c>
      <c r="F3551" s="347">
        <v>0</v>
      </c>
      <c r="G3551" s="151"/>
    </row>
    <row r="3552" spans="1:7" hidden="1">
      <c r="A3552" s="346" t="s">
        <v>9536</v>
      </c>
      <c r="B3552" s="151" t="s">
        <v>8303</v>
      </c>
      <c r="C3552" s="347">
        <v>0</v>
      </c>
      <c r="D3552" s="347">
        <v>0</v>
      </c>
      <c r="E3552" s="347">
        <v>0</v>
      </c>
      <c r="F3552" s="347">
        <v>0</v>
      </c>
      <c r="G3552" s="151"/>
    </row>
    <row r="3553" spans="1:7" hidden="1">
      <c r="A3553" s="346" t="s">
        <v>10902</v>
      </c>
      <c r="B3553" s="151" t="s">
        <v>3534</v>
      </c>
      <c r="C3553" s="347">
        <v>0</v>
      </c>
      <c r="D3553" s="347">
        <v>0</v>
      </c>
      <c r="E3553" s="347">
        <v>0</v>
      </c>
      <c r="F3553" s="347">
        <v>0</v>
      </c>
      <c r="G3553" s="151"/>
    </row>
    <row r="3554" spans="1:7" hidden="1">
      <c r="A3554" s="346" t="s">
        <v>9537</v>
      </c>
      <c r="B3554" s="151" t="s">
        <v>3202</v>
      </c>
      <c r="C3554" s="347">
        <v>0</v>
      </c>
      <c r="D3554" s="347">
        <v>0</v>
      </c>
      <c r="E3554" s="347">
        <v>0</v>
      </c>
      <c r="F3554" s="347">
        <v>0</v>
      </c>
      <c r="G3554" s="151"/>
    </row>
    <row r="3555" spans="1:7" hidden="1">
      <c r="A3555" s="346" t="s">
        <v>10903</v>
      </c>
      <c r="B3555" s="151" t="s">
        <v>3534</v>
      </c>
      <c r="C3555" s="347">
        <v>0</v>
      </c>
      <c r="D3555" s="347">
        <v>0</v>
      </c>
      <c r="E3555" s="347">
        <v>0</v>
      </c>
      <c r="F3555" s="347">
        <v>0</v>
      </c>
      <c r="G3555" s="151"/>
    </row>
    <row r="3556" spans="1:7" hidden="1">
      <c r="A3556" s="346" t="s">
        <v>9538</v>
      </c>
      <c r="B3556" s="151" t="s">
        <v>8303</v>
      </c>
      <c r="C3556" s="347">
        <v>0</v>
      </c>
      <c r="D3556" s="347">
        <v>0</v>
      </c>
      <c r="E3556" s="347">
        <v>0</v>
      </c>
      <c r="F3556" s="347">
        <v>0</v>
      </c>
      <c r="G3556" s="151"/>
    </row>
    <row r="3557" spans="1:7" hidden="1">
      <c r="A3557" s="346" t="s">
        <v>10904</v>
      </c>
      <c r="B3557" s="151" t="s">
        <v>3534</v>
      </c>
      <c r="C3557" s="347">
        <v>0</v>
      </c>
      <c r="D3557" s="347">
        <v>0</v>
      </c>
      <c r="E3557" s="347">
        <v>0</v>
      </c>
      <c r="F3557" s="347">
        <v>0</v>
      </c>
      <c r="G3557" s="151"/>
    </row>
    <row r="3558" spans="1:7" hidden="1">
      <c r="A3558" s="346" t="s">
        <v>9539</v>
      </c>
      <c r="B3558" s="151" t="s">
        <v>8307</v>
      </c>
      <c r="C3558" s="347">
        <v>0</v>
      </c>
      <c r="D3558" s="347">
        <v>0</v>
      </c>
      <c r="E3558" s="347">
        <v>0</v>
      </c>
      <c r="F3558" s="347">
        <v>0</v>
      </c>
      <c r="G3558" s="151"/>
    </row>
    <row r="3559" spans="1:7" hidden="1">
      <c r="A3559" s="346" t="s">
        <v>10905</v>
      </c>
      <c r="B3559" s="151" t="s">
        <v>3534</v>
      </c>
      <c r="C3559" s="347">
        <v>0</v>
      </c>
      <c r="D3559" s="347">
        <v>0</v>
      </c>
      <c r="E3559" s="347">
        <v>0</v>
      </c>
      <c r="F3559" s="347">
        <v>0</v>
      </c>
      <c r="G3559" s="151"/>
    </row>
    <row r="3560" spans="1:7" hidden="1">
      <c r="A3560" s="346" t="s">
        <v>7743</v>
      </c>
      <c r="B3560" s="151" t="s">
        <v>3535</v>
      </c>
      <c r="C3560" s="347">
        <v>0</v>
      </c>
      <c r="D3560" s="347">
        <v>0</v>
      </c>
      <c r="E3560" s="347">
        <v>0</v>
      </c>
      <c r="F3560" s="347">
        <v>0</v>
      </c>
      <c r="G3560" s="151"/>
    </row>
    <row r="3561" spans="1:7" hidden="1">
      <c r="A3561" s="346" t="s">
        <v>8139</v>
      </c>
      <c r="B3561" s="151" t="s">
        <v>777</v>
      </c>
      <c r="C3561" s="347">
        <v>0</v>
      </c>
      <c r="D3561" s="347">
        <v>0</v>
      </c>
      <c r="E3561" s="347">
        <v>0</v>
      </c>
      <c r="F3561" s="347">
        <v>0</v>
      </c>
      <c r="G3561" s="151"/>
    </row>
    <row r="3562" spans="1:7" hidden="1">
      <c r="A3562" s="346" t="s">
        <v>6003</v>
      </c>
      <c r="B3562" s="151" t="s">
        <v>3535</v>
      </c>
      <c r="C3562" s="347">
        <v>0</v>
      </c>
      <c r="D3562" s="347">
        <v>0</v>
      </c>
      <c r="E3562" s="347">
        <v>0</v>
      </c>
      <c r="F3562" s="347">
        <v>0</v>
      </c>
      <c r="G3562" s="151"/>
    </row>
    <row r="3563" spans="1:7" hidden="1">
      <c r="A3563" s="346" t="s">
        <v>9540</v>
      </c>
      <c r="B3563" s="151" t="s">
        <v>8303</v>
      </c>
      <c r="C3563" s="347">
        <v>0</v>
      </c>
      <c r="D3563" s="347">
        <v>0</v>
      </c>
      <c r="E3563" s="347">
        <v>0</v>
      </c>
      <c r="F3563" s="347">
        <v>0</v>
      </c>
      <c r="G3563" s="151"/>
    </row>
    <row r="3564" spans="1:7" hidden="1">
      <c r="A3564" s="346" t="s">
        <v>10906</v>
      </c>
      <c r="B3564" s="151" t="s">
        <v>3535</v>
      </c>
      <c r="C3564" s="347">
        <v>0</v>
      </c>
      <c r="D3564" s="347">
        <v>0</v>
      </c>
      <c r="E3564" s="347">
        <v>0</v>
      </c>
      <c r="F3564" s="347">
        <v>0</v>
      </c>
      <c r="G3564" s="151"/>
    </row>
    <row r="3565" spans="1:7" hidden="1">
      <c r="A3565" s="346" t="s">
        <v>9541</v>
      </c>
      <c r="B3565" s="151" t="s">
        <v>3202</v>
      </c>
      <c r="C3565" s="347">
        <v>0</v>
      </c>
      <c r="D3565" s="347">
        <v>0</v>
      </c>
      <c r="E3565" s="347">
        <v>0</v>
      </c>
      <c r="F3565" s="347">
        <v>0</v>
      </c>
      <c r="G3565" s="151"/>
    </row>
    <row r="3566" spans="1:7" hidden="1">
      <c r="A3566" s="346" t="s">
        <v>10907</v>
      </c>
      <c r="B3566" s="151" t="s">
        <v>3535</v>
      </c>
      <c r="C3566" s="347">
        <v>0</v>
      </c>
      <c r="D3566" s="347">
        <v>0</v>
      </c>
      <c r="E3566" s="347">
        <v>0</v>
      </c>
      <c r="F3566" s="347">
        <v>0</v>
      </c>
      <c r="G3566" s="151"/>
    </row>
    <row r="3567" spans="1:7" hidden="1">
      <c r="A3567" s="346" t="s">
        <v>9542</v>
      </c>
      <c r="B3567" s="151" t="s">
        <v>8303</v>
      </c>
      <c r="C3567" s="347">
        <v>0</v>
      </c>
      <c r="D3567" s="347">
        <v>0</v>
      </c>
      <c r="E3567" s="347">
        <v>0</v>
      </c>
      <c r="F3567" s="347">
        <v>0</v>
      </c>
      <c r="G3567" s="151"/>
    </row>
    <row r="3568" spans="1:7" hidden="1">
      <c r="A3568" s="346" t="s">
        <v>10908</v>
      </c>
      <c r="B3568" s="151" t="s">
        <v>3535</v>
      </c>
      <c r="C3568" s="347">
        <v>0</v>
      </c>
      <c r="D3568" s="347">
        <v>0</v>
      </c>
      <c r="E3568" s="347">
        <v>0</v>
      </c>
      <c r="F3568" s="347">
        <v>0</v>
      </c>
      <c r="G3568" s="151"/>
    </row>
    <row r="3569" spans="1:7" hidden="1">
      <c r="A3569" s="346" t="s">
        <v>9543</v>
      </c>
      <c r="B3569" s="151" t="s">
        <v>8307</v>
      </c>
      <c r="C3569" s="347">
        <v>0</v>
      </c>
      <c r="D3569" s="347">
        <v>0</v>
      </c>
      <c r="E3569" s="347">
        <v>0</v>
      </c>
      <c r="F3569" s="347">
        <v>0</v>
      </c>
      <c r="G3569" s="151"/>
    </row>
    <row r="3570" spans="1:7" hidden="1">
      <c r="A3570" s="346" t="s">
        <v>10909</v>
      </c>
      <c r="B3570" s="151" t="s">
        <v>3535</v>
      </c>
      <c r="C3570" s="347">
        <v>0</v>
      </c>
      <c r="D3570" s="347">
        <v>0</v>
      </c>
      <c r="E3570" s="347">
        <v>0</v>
      </c>
      <c r="F3570" s="347">
        <v>0</v>
      </c>
      <c r="G3570" s="151"/>
    </row>
    <row r="3571" spans="1:7" ht="30" hidden="1">
      <c r="A3571" s="346" t="s">
        <v>7744</v>
      </c>
      <c r="B3571" s="151" t="s">
        <v>7745</v>
      </c>
      <c r="C3571" s="347">
        <v>0</v>
      </c>
      <c r="D3571" s="347">
        <v>0</v>
      </c>
      <c r="E3571" s="347">
        <v>0</v>
      </c>
      <c r="F3571" s="347">
        <v>0</v>
      </c>
      <c r="G3571" s="151"/>
    </row>
    <row r="3572" spans="1:7" hidden="1">
      <c r="A3572" s="346" t="s">
        <v>7746</v>
      </c>
      <c r="B3572" s="151" t="s">
        <v>3536</v>
      </c>
      <c r="C3572" s="347">
        <v>0</v>
      </c>
      <c r="D3572" s="347">
        <v>0</v>
      </c>
      <c r="E3572" s="347">
        <v>0</v>
      </c>
      <c r="F3572" s="347">
        <v>0</v>
      </c>
      <c r="G3572" s="151"/>
    </row>
    <row r="3573" spans="1:7" hidden="1">
      <c r="A3573" s="346" t="s">
        <v>8140</v>
      </c>
      <c r="B3573" s="151" t="s">
        <v>777</v>
      </c>
      <c r="C3573" s="347">
        <v>0</v>
      </c>
      <c r="D3573" s="347">
        <v>0</v>
      </c>
      <c r="E3573" s="347">
        <v>0</v>
      </c>
      <c r="F3573" s="347">
        <v>0</v>
      </c>
      <c r="G3573" s="151"/>
    </row>
    <row r="3574" spans="1:7" hidden="1">
      <c r="A3574" s="346" t="s">
        <v>6011</v>
      </c>
      <c r="B3574" s="151" t="s">
        <v>3536</v>
      </c>
      <c r="C3574" s="347">
        <v>0</v>
      </c>
      <c r="D3574" s="347">
        <v>0</v>
      </c>
      <c r="E3574" s="347">
        <v>0</v>
      </c>
      <c r="F3574" s="347">
        <v>0</v>
      </c>
      <c r="G3574" s="151"/>
    </row>
    <row r="3575" spans="1:7" hidden="1">
      <c r="A3575" s="346" t="s">
        <v>9544</v>
      </c>
      <c r="B3575" s="151" t="s">
        <v>8303</v>
      </c>
      <c r="C3575" s="347">
        <v>0</v>
      </c>
      <c r="D3575" s="347">
        <v>0</v>
      </c>
      <c r="E3575" s="347">
        <v>0</v>
      </c>
      <c r="F3575" s="347">
        <v>0</v>
      </c>
      <c r="G3575" s="151"/>
    </row>
    <row r="3576" spans="1:7" hidden="1">
      <c r="A3576" s="346" t="s">
        <v>10910</v>
      </c>
      <c r="B3576" s="151" t="s">
        <v>3536</v>
      </c>
      <c r="C3576" s="347">
        <v>0</v>
      </c>
      <c r="D3576" s="347">
        <v>0</v>
      </c>
      <c r="E3576" s="347">
        <v>0</v>
      </c>
      <c r="F3576" s="347">
        <v>0</v>
      </c>
      <c r="G3576" s="151"/>
    </row>
    <row r="3577" spans="1:7" hidden="1">
      <c r="A3577" s="346" t="s">
        <v>9545</v>
      </c>
      <c r="B3577" s="151" t="s">
        <v>3202</v>
      </c>
      <c r="C3577" s="347">
        <v>0</v>
      </c>
      <c r="D3577" s="347">
        <v>0</v>
      </c>
      <c r="E3577" s="347">
        <v>0</v>
      </c>
      <c r="F3577" s="347">
        <v>0</v>
      </c>
      <c r="G3577" s="151"/>
    </row>
    <row r="3578" spans="1:7" hidden="1">
      <c r="A3578" s="346" t="s">
        <v>10911</v>
      </c>
      <c r="B3578" s="151" t="s">
        <v>3536</v>
      </c>
      <c r="C3578" s="347">
        <v>0</v>
      </c>
      <c r="D3578" s="347">
        <v>0</v>
      </c>
      <c r="E3578" s="347">
        <v>0</v>
      </c>
      <c r="F3578" s="347">
        <v>0</v>
      </c>
      <c r="G3578" s="151"/>
    </row>
    <row r="3579" spans="1:7" hidden="1">
      <c r="A3579" s="346" t="s">
        <v>9546</v>
      </c>
      <c r="B3579" s="151" t="s">
        <v>8303</v>
      </c>
      <c r="C3579" s="347">
        <v>0</v>
      </c>
      <c r="D3579" s="347">
        <v>0</v>
      </c>
      <c r="E3579" s="347">
        <v>0</v>
      </c>
      <c r="F3579" s="347">
        <v>0</v>
      </c>
      <c r="G3579" s="151"/>
    </row>
    <row r="3580" spans="1:7" hidden="1">
      <c r="A3580" s="346" t="s">
        <v>10912</v>
      </c>
      <c r="B3580" s="151" t="s">
        <v>3536</v>
      </c>
      <c r="C3580" s="347">
        <v>0</v>
      </c>
      <c r="D3580" s="347">
        <v>0</v>
      </c>
      <c r="E3580" s="347">
        <v>0</v>
      </c>
      <c r="F3580" s="347">
        <v>0</v>
      </c>
      <c r="G3580" s="151"/>
    </row>
    <row r="3581" spans="1:7" hidden="1">
      <c r="A3581" s="346" t="s">
        <v>9547</v>
      </c>
      <c r="B3581" s="151" t="s">
        <v>8307</v>
      </c>
      <c r="C3581" s="347">
        <v>0</v>
      </c>
      <c r="D3581" s="347">
        <v>0</v>
      </c>
      <c r="E3581" s="347">
        <v>0</v>
      </c>
      <c r="F3581" s="347">
        <v>0</v>
      </c>
      <c r="G3581" s="151"/>
    </row>
    <row r="3582" spans="1:7" hidden="1">
      <c r="A3582" s="346" t="s">
        <v>10913</v>
      </c>
      <c r="B3582" s="151" t="s">
        <v>3536</v>
      </c>
      <c r="C3582" s="347">
        <v>0</v>
      </c>
      <c r="D3582" s="347">
        <v>0</v>
      </c>
      <c r="E3582" s="347">
        <v>0</v>
      </c>
      <c r="F3582" s="347">
        <v>0</v>
      </c>
      <c r="G3582" s="151"/>
    </row>
    <row r="3583" spans="1:7" hidden="1">
      <c r="A3583" s="346" t="s">
        <v>7747</v>
      </c>
      <c r="B3583" s="151" t="s">
        <v>3537</v>
      </c>
      <c r="C3583" s="347">
        <v>0</v>
      </c>
      <c r="D3583" s="347">
        <v>0</v>
      </c>
      <c r="E3583" s="347">
        <v>0</v>
      </c>
      <c r="F3583" s="347">
        <v>0</v>
      </c>
      <c r="G3583" s="151"/>
    </row>
    <row r="3584" spans="1:7" hidden="1">
      <c r="A3584" s="346" t="s">
        <v>8141</v>
      </c>
      <c r="B3584" s="151" t="s">
        <v>777</v>
      </c>
      <c r="C3584" s="347">
        <v>0</v>
      </c>
      <c r="D3584" s="347">
        <v>0</v>
      </c>
      <c r="E3584" s="347">
        <v>0</v>
      </c>
      <c r="F3584" s="347">
        <v>0</v>
      </c>
      <c r="G3584" s="151"/>
    </row>
    <row r="3585" spans="1:7" hidden="1">
      <c r="A3585" s="346" t="s">
        <v>6019</v>
      </c>
      <c r="B3585" s="151" t="s">
        <v>3537</v>
      </c>
      <c r="C3585" s="347">
        <v>0</v>
      </c>
      <c r="D3585" s="347">
        <v>0</v>
      </c>
      <c r="E3585" s="347">
        <v>0</v>
      </c>
      <c r="F3585" s="347">
        <v>0</v>
      </c>
      <c r="G3585" s="151"/>
    </row>
    <row r="3586" spans="1:7" hidden="1">
      <c r="A3586" s="346" t="s">
        <v>9548</v>
      </c>
      <c r="B3586" s="151" t="s">
        <v>8303</v>
      </c>
      <c r="C3586" s="347">
        <v>0</v>
      </c>
      <c r="D3586" s="347">
        <v>0</v>
      </c>
      <c r="E3586" s="347">
        <v>0</v>
      </c>
      <c r="F3586" s="347">
        <v>0</v>
      </c>
      <c r="G3586" s="151"/>
    </row>
    <row r="3587" spans="1:7" hidden="1">
      <c r="A3587" s="346" t="s">
        <v>10914</v>
      </c>
      <c r="B3587" s="151" t="s">
        <v>3537</v>
      </c>
      <c r="C3587" s="347">
        <v>0</v>
      </c>
      <c r="D3587" s="347">
        <v>0</v>
      </c>
      <c r="E3587" s="347">
        <v>0</v>
      </c>
      <c r="F3587" s="347">
        <v>0</v>
      </c>
      <c r="G3587" s="151"/>
    </row>
    <row r="3588" spans="1:7" hidden="1">
      <c r="A3588" s="346" t="s">
        <v>9549</v>
      </c>
      <c r="B3588" s="151" t="s">
        <v>3202</v>
      </c>
      <c r="C3588" s="347">
        <v>0</v>
      </c>
      <c r="D3588" s="347">
        <v>0</v>
      </c>
      <c r="E3588" s="347">
        <v>0</v>
      </c>
      <c r="F3588" s="347">
        <v>0</v>
      </c>
      <c r="G3588" s="151"/>
    </row>
    <row r="3589" spans="1:7" hidden="1">
      <c r="A3589" s="346" t="s">
        <v>10915</v>
      </c>
      <c r="B3589" s="151" t="s">
        <v>3537</v>
      </c>
      <c r="C3589" s="347">
        <v>0</v>
      </c>
      <c r="D3589" s="347">
        <v>0</v>
      </c>
      <c r="E3589" s="347">
        <v>0</v>
      </c>
      <c r="F3589" s="347">
        <v>0</v>
      </c>
      <c r="G3589" s="151"/>
    </row>
    <row r="3590" spans="1:7" hidden="1">
      <c r="A3590" s="346" t="s">
        <v>9550</v>
      </c>
      <c r="B3590" s="151" t="s">
        <v>8303</v>
      </c>
      <c r="C3590" s="347">
        <v>0</v>
      </c>
      <c r="D3590" s="347">
        <v>0</v>
      </c>
      <c r="E3590" s="347">
        <v>0</v>
      </c>
      <c r="F3590" s="347">
        <v>0</v>
      </c>
      <c r="G3590" s="151"/>
    </row>
    <row r="3591" spans="1:7" hidden="1">
      <c r="A3591" s="346" t="s">
        <v>10916</v>
      </c>
      <c r="B3591" s="151" t="s">
        <v>3537</v>
      </c>
      <c r="C3591" s="347">
        <v>0</v>
      </c>
      <c r="D3591" s="347">
        <v>0</v>
      </c>
      <c r="E3591" s="347">
        <v>0</v>
      </c>
      <c r="F3591" s="347">
        <v>0</v>
      </c>
      <c r="G3591" s="151"/>
    </row>
    <row r="3592" spans="1:7" hidden="1">
      <c r="A3592" s="346" t="s">
        <v>9551</v>
      </c>
      <c r="B3592" s="151" t="s">
        <v>8307</v>
      </c>
      <c r="C3592" s="347">
        <v>0</v>
      </c>
      <c r="D3592" s="347">
        <v>0</v>
      </c>
      <c r="E3592" s="347">
        <v>0</v>
      </c>
      <c r="F3592" s="347">
        <v>0</v>
      </c>
      <c r="G3592" s="151"/>
    </row>
    <row r="3593" spans="1:7" hidden="1">
      <c r="A3593" s="346" t="s">
        <v>10917</v>
      </c>
      <c r="B3593" s="151" t="s">
        <v>3537</v>
      </c>
      <c r="C3593" s="347">
        <v>0</v>
      </c>
      <c r="D3593" s="347">
        <v>0</v>
      </c>
      <c r="E3593" s="347">
        <v>0</v>
      </c>
      <c r="F3593" s="347">
        <v>0</v>
      </c>
      <c r="G3593" s="151"/>
    </row>
    <row r="3594" spans="1:7" hidden="1">
      <c r="A3594" s="346" t="s">
        <v>7748</v>
      </c>
      <c r="B3594" s="151" t="s">
        <v>3538</v>
      </c>
      <c r="C3594" s="347">
        <v>0</v>
      </c>
      <c r="D3594" s="347">
        <v>0</v>
      </c>
      <c r="E3594" s="347">
        <v>0</v>
      </c>
      <c r="F3594" s="347">
        <v>0</v>
      </c>
      <c r="G3594" s="151"/>
    </row>
    <row r="3595" spans="1:7" hidden="1">
      <c r="A3595" s="346" t="s">
        <v>8142</v>
      </c>
      <c r="B3595" s="151" t="s">
        <v>777</v>
      </c>
      <c r="C3595" s="347">
        <v>0</v>
      </c>
      <c r="D3595" s="347">
        <v>0</v>
      </c>
      <c r="E3595" s="347">
        <v>0</v>
      </c>
      <c r="F3595" s="347">
        <v>0</v>
      </c>
      <c r="G3595" s="151"/>
    </row>
    <row r="3596" spans="1:7" hidden="1">
      <c r="A3596" s="346" t="s">
        <v>6027</v>
      </c>
      <c r="B3596" s="151" t="s">
        <v>3538</v>
      </c>
      <c r="C3596" s="347">
        <v>0</v>
      </c>
      <c r="D3596" s="347">
        <v>0</v>
      </c>
      <c r="E3596" s="347">
        <v>0</v>
      </c>
      <c r="F3596" s="347">
        <v>0</v>
      </c>
      <c r="G3596" s="151"/>
    </row>
    <row r="3597" spans="1:7" hidden="1">
      <c r="A3597" s="346" t="s">
        <v>9552</v>
      </c>
      <c r="B3597" s="151" t="s">
        <v>8303</v>
      </c>
      <c r="C3597" s="347">
        <v>0</v>
      </c>
      <c r="D3597" s="347">
        <v>0</v>
      </c>
      <c r="E3597" s="347">
        <v>0</v>
      </c>
      <c r="F3597" s="347">
        <v>0</v>
      </c>
      <c r="G3597" s="151"/>
    </row>
    <row r="3598" spans="1:7" hidden="1">
      <c r="A3598" s="346" t="s">
        <v>10918</v>
      </c>
      <c r="B3598" s="151" t="s">
        <v>3538</v>
      </c>
      <c r="C3598" s="347">
        <v>0</v>
      </c>
      <c r="D3598" s="347">
        <v>0</v>
      </c>
      <c r="E3598" s="347">
        <v>0</v>
      </c>
      <c r="F3598" s="347">
        <v>0</v>
      </c>
      <c r="G3598" s="151"/>
    </row>
    <row r="3599" spans="1:7" hidden="1">
      <c r="A3599" s="346" t="s">
        <v>9553</v>
      </c>
      <c r="B3599" s="151" t="s">
        <v>3202</v>
      </c>
      <c r="C3599" s="347">
        <v>0</v>
      </c>
      <c r="D3599" s="347">
        <v>0</v>
      </c>
      <c r="E3599" s="347">
        <v>0</v>
      </c>
      <c r="F3599" s="347">
        <v>0</v>
      </c>
      <c r="G3599" s="151"/>
    </row>
    <row r="3600" spans="1:7" hidden="1">
      <c r="A3600" s="346" t="s">
        <v>10919</v>
      </c>
      <c r="B3600" s="151" t="s">
        <v>3538</v>
      </c>
      <c r="C3600" s="347">
        <v>0</v>
      </c>
      <c r="D3600" s="347">
        <v>0</v>
      </c>
      <c r="E3600" s="347">
        <v>0</v>
      </c>
      <c r="F3600" s="347">
        <v>0</v>
      </c>
      <c r="G3600" s="151"/>
    </row>
    <row r="3601" spans="1:7" hidden="1">
      <c r="A3601" s="346" t="s">
        <v>9554</v>
      </c>
      <c r="B3601" s="151" t="s">
        <v>8303</v>
      </c>
      <c r="C3601" s="347">
        <v>0</v>
      </c>
      <c r="D3601" s="347">
        <v>0</v>
      </c>
      <c r="E3601" s="347">
        <v>0</v>
      </c>
      <c r="F3601" s="347">
        <v>0</v>
      </c>
      <c r="G3601" s="151"/>
    </row>
    <row r="3602" spans="1:7" hidden="1">
      <c r="A3602" s="346" t="s">
        <v>10920</v>
      </c>
      <c r="B3602" s="151" t="s">
        <v>3538</v>
      </c>
      <c r="C3602" s="347">
        <v>0</v>
      </c>
      <c r="D3602" s="347">
        <v>0</v>
      </c>
      <c r="E3602" s="347">
        <v>0</v>
      </c>
      <c r="F3602" s="347">
        <v>0</v>
      </c>
      <c r="G3602" s="151"/>
    </row>
    <row r="3603" spans="1:7" hidden="1">
      <c r="A3603" s="346" t="s">
        <v>9555</v>
      </c>
      <c r="B3603" s="151" t="s">
        <v>8307</v>
      </c>
      <c r="C3603" s="347">
        <v>0</v>
      </c>
      <c r="D3603" s="347">
        <v>0</v>
      </c>
      <c r="E3603" s="347">
        <v>0</v>
      </c>
      <c r="F3603" s="347">
        <v>0</v>
      </c>
      <c r="G3603" s="151"/>
    </row>
    <row r="3604" spans="1:7" hidden="1">
      <c r="A3604" s="346" t="s">
        <v>10921</v>
      </c>
      <c r="B3604" s="151" t="s">
        <v>3538</v>
      </c>
      <c r="C3604" s="347">
        <v>0</v>
      </c>
      <c r="D3604" s="347">
        <v>0</v>
      </c>
      <c r="E3604" s="347">
        <v>0</v>
      </c>
      <c r="F3604" s="347">
        <v>0</v>
      </c>
      <c r="G3604" s="151"/>
    </row>
    <row r="3605" spans="1:7" hidden="1">
      <c r="A3605" s="346" t="s">
        <v>7749</v>
      </c>
      <c r="B3605" s="151" t="s">
        <v>426</v>
      </c>
      <c r="C3605" s="347">
        <v>0</v>
      </c>
      <c r="D3605" s="347">
        <v>0</v>
      </c>
      <c r="E3605" s="347">
        <v>0</v>
      </c>
      <c r="F3605" s="347">
        <v>0</v>
      </c>
      <c r="G3605" s="151"/>
    </row>
    <row r="3606" spans="1:7" hidden="1">
      <c r="A3606" s="346" t="s">
        <v>7750</v>
      </c>
      <c r="B3606" s="151" t="s">
        <v>7751</v>
      </c>
      <c r="C3606" s="347">
        <v>0</v>
      </c>
      <c r="D3606" s="347">
        <v>0</v>
      </c>
      <c r="E3606" s="347">
        <v>0</v>
      </c>
      <c r="F3606" s="347">
        <v>0</v>
      </c>
      <c r="G3606" s="151"/>
    </row>
    <row r="3607" spans="1:7" hidden="1">
      <c r="A3607" s="346" t="s">
        <v>7752</v>
      </c>
      <c r="B3607" s="151" t="s">
        <v>777</v>
      </c>
      <c r="C3607" s="347">
        <v>0</v>
      </c>
      <c r="D3607" s="347">
        <v>0</v>
      </c>
      <c r="E3607" s="347">
        <v>0</v>
      </c>
      <c r="F3607" s="347">
        <v>0</v>
      </c>
      <c r="G3607" s="151"/>
    </row>
    <row r="3608" spans="1:7" hidden="1">
      <c r="A3608" s="346"/>
      <c r="B3608" s="151" t="s">
        <v>3202</v>
      </c>
      <c r="C3608" s="347">
        <v>0</v>
      </c>
      <c r="D3608" s="347">
        <v>0</v>
      </c>
      <c r="E3608" s="347">
        <v>0</v>
      </c>
      <c r="F3608" s="347">
        <v>0</v>
      </c>
      <c r="G3608" s="151"/>
    </row>
    <row r="3609" spans="1:7" hidden="1">
      <c r="A3609" s="346"/>
      <c r="B3609" s="151" t="s">
        <v>8307</v>
      </c>
      <c r="C3609" s="347">
        <v>0</v>
      </c>
      <c r="D3609" s="347">
        <v>0</v>
      </c>
      <c r="E3609" s="347">
        <v>0</v>
      </c>
      <c r="F3609" s="347">
        <v>0</v>
      </c>
      <c r="G3609" s="151"/>
    </row>
    <row r="3610" spans="1:7" hidden="1">
      <c r="A3610" s="346"/>
      <c r="B3610" s="151" t="s">
        <v>8303</v>
      </c>
      <c r="C3610" s="347">
        <v>0</v>
      </c>
      <c r="D3610" s="347">
        <v>0</v>
      </c>
      <c r="E3610" s="347">
        <v>0</v>
      </c>
      <c r="F3610" s="347">
        <v>0</v>
      </c>
      <c r="G3610" s="151"/>
    </row>
    <row r="3611" spans="1:7" hidden="1">
      <c r="A3611" s="346" t="s">
        <v>8143</v>
      </c>
      <c r="B3611" s="151" t="s">
        <v>777</v>
      </c>
      <c r="C3611" s="347">
        <v>0</v>
      </c>
      <c r="D3611" s="347">
        <v>0</v>
      </c>
      <c r="E3611" s="347">
        <v>0</v>
      </c>
      <c r="F3611" s="347">
        <v>0</v>
      </c>
      <c r="G3611" s="151"/>
    </row>
    <row r="3612" spans="1:7" hidden="1">
      <c r="A3612" s="346" t="s">
        <v>6035</v>
      </c>
      <c r="B3612" s="151" t="s">
        <v>777</v>
      </c>
      <c r="C3612" s="347">
        <v>0</v>
      </c>
      <c r="D3612" s="347">
        <v>0</v>
      </c>
      <c r="E3612" s="347">
        <v>0</v>
      </c>
      <c r="F3612" s="347">
        <v>0</v>
      </c>
      <c r="G3612" s="151"/>
    </row>
    <row r="3613" spans="1:7" hidden="1">
      <c r="A3613" s="346" t="s">
        <v>9556</v>
      </c>
      <c r="B3613" s="151" t="s">
        <v>8303</v>
      </c>
      <c r="C3613" s="347">
        <v>0</v>
      </c>
      <c r="D3613" s="347">
        <v>0</v>
      </c>
      <c r="E3613" s="347">
        <v>0</v>
      </c>
      <c r="F3613" s="347">
        <v>0</v>
      </c>
      <c r="G3613" s="151"/>
    </row>
    <row r="3614" spans="1:7" hidden="1">
      <c r="A3614" s="346" t="s">
        <v>10922</v>
      </c>
      <c r="B3614" s="151" t="s">
        <v>8303</v>
      </c>
      <c r="C3614" s="347">
        <v>0</v>
      </c>
      <c r="D3614" s="347">
        <v>0</v>
      </c>
      <c r="E3614" s="347">
        <v>0</v>
      </c>
      <c r="F3614" s="347">
        <v>0</v>
      </c>
      <c r="G3614" s="151"/>
    </row>
    <row r="3615" spans="1:7" hidden="1">
      <c r="A3615" s="346" t="s">
        <v>9557</v>
      </c>
      <c r="B3615" s="151" t="s">
        <v>3202</v>
      </c>
      <c r="C3615" s="347">
        <v>0</v>
      </c>
      <c r="D3615" s="347">
        <v>0</v>
      </c>
      <c r="E3615" s="347">
        <v>0</v>
      </c>
      <c r="F3615" s="347">
        <v>0</v>
      </c>
      <c r="G3615" s="151"/>
    </row>
    <row r="3616" spans="1:7" hidden="1">
      <c r="A3616" s="346" t="s">
        <v>10923</v>
      </c>
      <c r="B3616" s="151" t="s">
        <v>3202</v>
      </c>
      <c r="C3616" s="347">
        <v>0</v>
      </c>
      <c r="D3616" s="347">
        <v>0</v>
      </c>
      <c r="E3616" s="347">
        <v>0</v>
      </c>
      <c r="F3616" s="347">
        <v>0</v>
      </c>
      <c r="G3616" s="151"/>
    </row>
    <row r="3617" spans="1:7" hidden="1">
      <c r="A3617" s="346" t="s">
        <v>9558</v>
      </c>
      <c r="B3617" s="151" t="s">
        <v>8303</v>
      </c>
      <c r="C3617" s="347">
        <v>0</v>
      </c>
      <c r="D3617" s="347">
        <v>0</v>
      </c>
      <c r="E3617" s="347">
        <v>0</v>
      </c>
      <c r="F3617" s="347">
        <v>0</v>
      </c>
      <c r="G3617" s="151"/>
    </row>
    <row r="3618" spans="1:7" hidden="1">
      <c r="A3618" s="346" t="s">
        <v>10924</v>
      </c>
      <c r="B3618" s="151" t="s">
        <v>2660</v>
      </c>
      <c r="C3618" s="347">
        <v>0</v>
      </c>
      <c r="D3618" s="347">
        <v>0</v>
      </c>
      <c r="E3618" s="347">
        <v>0</v>
      </c>
      <c r="F3618" s="347">
        <v>0</v>
      </c>
      <c r="G3618" s="151"/>
    </row>
    <row r="3619" spans="1:7" hidden="1">
      <c r="A3619" s="346" t="s">
        <v>9559</v>
      </c>
      <c r="B3619" s="151" t="s">
        <v>8307</v>
      </c>
      <c r="C3619" s="347">
        <v>0</v>
      </c>
      <c r="D3619" s="347">
        <v>0</v>
      </c>
      <c r="E3619" s="347">
        <v>0</v>
      </c>
      <c r="F3619" s="347">
        <v>0</v>
      </c>
      <c r="G3619" s="151"/>
    </row>
    <row r="3620" spans="1:7" hidden="1">
      <c r="A3620" s="346" t="s">
        <v>10925</v>
      </c>
      <c r="B3620" s="151" t="s">
        <v>8307</v>
      </c>
      <c r="C3620" s="347">
        <v>0</v>
      </c>
      <c r="D3620" s="347">
        <v>0</v>
      </c>
      <c r="E3620" s="347">
        <v>0</v>
      </c>
      <c r="F3620" s="347">
        <v>0</v>
      </c>
      <c r="G3620" s="151"/>
    </row>
    <row r="3621" spans="1:7" hidden="1">
      <c r="A3621" s="346" t="s">
        <v>7753</v>
      </c>
      <c r="B3621" s="151" t="s">
        <v>3539</v>
      </c>
      <c r="C3621" s="347">
        <v>0</v>
      </c>
      <c r="D3621" s="347">
        <v>0</v>
      </c>
      <c r="E3621" s="347">
        <v>0</v>
      </c>
      <c r="F3621" s="347">
        <v>0</v>
      </c>
      <c r="G3621" s="151"/>
    </row>
    <row r="3622" spans="1:7" hidden="1">
      <c r="A3622" s="346" t="s">
        <v>8144</v>
      </c>
      <c r="B3622" s="151" t="s">
        <v>777</v>
      </c>
      <c r="C3622" s="347">
        <v>0</v>
      </c>
      <c r="D3622" s="347">
        <v>0</v>
      </c>
      <c r="E3622" s="347">
        <v>0</v>
      </c>
      <c r="F3622" s="347">
        <v>0</v>
      </c>
      <c r="G3622" s="151"/>
    </row>
    <row r="3623" spans="1:7" hidden="1">
      <c r="A3623" s="346" t="s">
        <v>6043</v>
      </c>
      <c r="B3623" s="151" t="s">
        <v>3539</v>
      </c>
      <c r="C3623" s="347">
        <v>0</v>
      </c>
      <c r="D3623" s="347">
        <v>0</v>
      </c>
      <c r="E3623" s="347">
        <v>0</v>
      </c>
      <c r="F3623" s="347">
        <v>0</v>
      </c>
      <c r="G3623" s="151"/>
    </row>
    <row r="3624" spans="1:7" hidden="1">
      <c r="A3624" s="346" t="s">
        <v>9560</v>
      </c>
      <c r="B3624" s="151" t="s">
        <v>8303</v>
      </c>
      <c r="C3624" s="347">
        <v>0</v>
      </c>
      <c r="D3624" s="347">
        <v>0</v>
      </c>
      <c r="E3624" s="347">
        <v>0</v>
      </c>
      <c r="F3624" s="347">
        <v>0</v>
      </c>
      <c r="G3624" s="151"/>
    </row>
    <row r="3625" spans="1:7" hidden="1">
      <c r="A3625" s="346" t="s">
        <v>10926</v>
      </c>
      <c r="B3625" s="151" t="s">
        <v>3539</v>
      </c>
      <c r="C3625" s="347">
        <v>0</v>
      </c>
      <c r="D3625" s="347">
        <v>0</v>
      </c>
      <c r="E3625" s="347">
        <v>0</v>
      </c>
      <c r="F3625" s="347">
        <v>0</v>
      </c>
      <c r="G3625" s="151"/>
    </row>
    <row r="3626" spans="1:7" hidden="1">
      <c r="A3626" s="346" t="s">
        <v>9561</v>
      </c>
      <c r="B3626" s="151" t="s">
        <v>3202</v>
      </c>
      <c r="C3626" s="347">
        <v>0</v>
      </c>
      <c r="D3626" s="347">
        <v>0</v>
      </c>
      <c r="E3626" s="347">
        <v>0</v>
      </c>
      <c r="F3626" s="347">
        <v>0</v>
      </c>
      <c r="G3626" s="151"/>
    </row>
    <row r="3627" spans="1:7" hidden="1">
      <c r="A3627" s="346" t="s">
        <v>10927</v>
      </c>
      <c r="B3627" s="151" t="s">
        <v>3539</v>
      </c>
      <c r="C3627" s="347">
        <v>0</v>
      </c>
      <c r="D3627" s="347">
        <v>0</v>
      </c>
      <c r="E3627" s="347">
        <v>0</v>
      </c>
      <c r="F3627" s="347">
        <v>0</v>
      </c>
      <c r="G3627" s="151"/>
    </row>
    <row r="3628" spans="1:7" hidden="1">
      <c r="A3628" s="346" t="s">
        <v>9562</v>
      </c>
      <c r="B3628" s="151" t="s">
        <v>8303</v>
      </c>
      <c r="C3628" s="347">
        <v>0</v>
      </c>
      <c r="D3628" s="347">
        <v>0</v>
      </c>
      <c r="E3628" s="347">
        <v>0</v>
      </c>
      <c r="F3628" s="347">
        <v>0</v>
      </c>
      <c r="G3628" s="151"/>
    </row>
    <row r="3629" spans="1:7" hidden="1">
      <c r="A3629" s="346" t="s">
        <v>10928</v>
      </c>
      <c r="B3629" s="151" t="s">
        <v>3539</v>
      </c>
      <c r="C3629" s="347">
        <v>0</v>
      </c>
      <c r="D3629" s="347">
        <v>0</v>
      </c>
      <c r="E3629" s="347">
        <v>0</v>
      </c>
      <c r="F3629" s="347">
        <v>0</v>
      </c>
      <c r="G3629" s="151"/>
    </row>
    <row r="3630" spans="1:7" hidden="1">
      <c r="A3630" s="346" t="s">
        <v>9563</v>
      </c>
      <c r="B3630" s="151" t="s">
        <v>8307</v>
      </c>
      <c r="C3630" s="347">
        <v>0</v>
      </c>
      <c r="D3630" s="347">
        <v>0</v>
      </c>
      <c r="E3630" s="347">
        <v>0</v>
      </c>
      <c r="F3630" s="347">
        <v>0</v>
      </c>
      <c r="G3630" s="151"/>
    </row>
    <row r="3631" spans="1:7" hidden="1">
      <c r="A3631" s="346" t="s">
        <v>10929</v>
      </c>
      <c r="B3631" s="151" t="s">
        <v>3539</v>
      </c>
      <c r="C3631" s="347">
        <v>0</v>
      </c>
      <c r="D3631" s="347">
        <v>0</v>
      </c>
      <c r="E3631" s="347">
        <v>0</v>
      </c>
      <c r="F3631" s="347">
        <v>0</v>
      </c>
      <c r="G3631" s="151"/>
    </row>
    <row r="3632" spans="1:7" ht="30" hidden="1">
      <c r="A3632" s="346" t="s">
        <v>7754</v>
      </c>
      <c r="B3632" s="151" t="s">
        <v>3540</v>
      </c>
      <c r="C3632" s="347">
        <v>0</v>
      </c>
      <c r="D3632" s="347">
        <v>0</v>
      </c>
      <c r="E3632" s="347">
        <v>0</v>
      </c>
      <c r="F3632" s="347">
        <v>0</v>
      </c>
      <c r="G3632" s="151"/>
    </row>
    <row r="3633" spans="1:7" hidden="1">
      <c r="A3633" s="346" t="s">
        <v>8145</v>
      </c>
      <c r="B3633" s="151" t="s">
        <v>777</v>
      </c>
      <c r="C3633" s="347">
        <v>0</v>
      </c>
      <c r="D3633" s="347">
        <v>0</v>
      </c>
      <c r="E3633" s="347">
        <v>0</v>
      </c>
      <c r="F3633" s="347">
        <v>0</v>
      </c>
      <c r="G3633" s="151"/>
    </row>
    <row r="3634" spans="1:7" ht="30" hidden="1">
      <c r="A3634" s="346" t="s">
        <v>6051</v>
      </c>
      <c r="B3634" s="151" t="s">
        <v>3540</v>
      </c>
      <c r="C3634" s="347">
        <v>0</v>
      </c>
      <c r="D3634" s="347">
        <v>0</v>
      </c>
      <c r="E3634" s="347">
        <v>0</v>
      </c>
      <c r="F3634" s="347">
        <v>0</v>
      </c>
      <c r="G3634" s="151"/>
    </row>
    <row r="3635" spans="1:7" hidden="1">
      <c r="A3635" s="346" t="s">
        <v>9564</v>
      </c>
      <c r="B3635" s="151" t="s">
        <v>8303</v>
      </c>
      <c r="C3635" s="347">
        <v>0</v>
      </c>
      <c r="D3635" s="347">
        <v>0</v>
      </c>
      <c r="E3635" s="347">
        <v>0</v>
      </c>
      <c r="F3635" s="347">
        <v>0</v>
      </c>
      <c r="G3635" s="151"/>
    </row>
    <row r="3636" spans="1:7" ht="30" hidden="1">
      <c r="A3636" s="346" t="s">
        <v>10930</v>
      </c>
      <c r="B3636" s="151" t="s">
        <v>3540</v>
      </c>
      <c r="C3636" s="347">
        <v>0</v>
      </c>
      <c r="D3636" s="347">
        <v>0</v>
      </c>
      <c r="E3636" s="347">
        <v>0</v>
      </c>
      <c r="F3636" s="347">
        <v>0</v>
      </c>
      <c r="G3636" s="151"/>
    </row>
    <row r="3637" spans="1:7" hidden="1">
      <c r="A3637" s="346" t="s">
        <v>9565</v>
      </c>
      <c r="B3637" s="151" t="s">
        <v>3202</v>
      </c>
      <c r="C3637" s="347">
        <v>0</v>
      </c>
      <c r="D3637" s="347">
        <v>0</v>
      </c>
      <c r="E3637" s="347">
        <v>0</v>
      </c>
      <c r="F3637" s="347">
        <v>0</v>
      </c>
      <c r="G3637" s="151"/>
    </row>
    <row r="3638" spans="1:7" ht="30" hidden="1">
      <c r="A3638" s="346" t="s">
        <v>10931</v>
      </c>
      <c r="B3638" s="151" t="s">
        <v>3540</v>
      </c>
      <c r="C3638" s="347">
        <v>0</v>
      </c>
      <c r="D3638" s="347">
        <v>0</v>
      </c>
      <c r="E3638" s="347">
        <v>0</v>
      </c>
      <c r="F3638" s="347">
        <v>0</v>
      </c>
      <c r="G3638" s="151"/>
    </row>
    <row r="3639" spans="1:7" hidden="1">
      <c r="A3639" s="346" t="s">
        <v>9566</v>
      </c>
      <c r="B3639" s="151" t="s">
        <v>8303</v>
      </c>
      <c r="C3639" s="347">
        <v>0</v>
      </c>
      <c r="D3639" s="347">
        <v>0</v>
      </c>
      <c r="E3639" s="347">
        <v>0</v>
      </c>
      <c r="F3639" s="347">
        <v>0</v>
      </c>
      <c r="G3639" s="151"/>
    </row>
    <row r="3640" spans="1:7" ht="30" hidden="1">
      <c r="A3640" s="346" t="s">
        <v>10932</v>
      </c>
      <c r="B3640" s="151" t="s">
        <v>3540</v>
      </c>
      <c r="C3640" s="347">
        <v>0</v>
      </c>
      <c r="D3640" s="347">
        <v>0</v>
      </c>
      <c r="E3640" s="347">
        <v>0</v>
      </c>
      <c r="F3640" s="347">
        <v>0</v>
      </c>
      <c r="G3640" s="151"/>
    </row>
    <row r="3641" spans="1:7" hidden="1">
      <c r="A3641" s="346" t="s">
        <v>9567</v>
      </c>
      <c r="B3641" s="151" t="s">
        <v>8307</v>
      </c>
      <c r="C3641" s="347">
        <v>0</v>
      </c>
      <c r="D3641" s="347">
        <v>0</v>
      </c>
      <c r="E3641" s="347">
        <v>0</v>
      </c>
      <c r="F3641" s="347">
        <v>0</v>
      </c>
      <c r="G3641" s="151"/>
    </row>
    <row r="3642" spans="1:7" ht="30" hidden="1">
      <c r="A3642" s="346" t="s">
        <v>10933</v>
      </c>
      <c r="B3642" s="151" t="s">
        <v>3540</v>
      </c>
      <c r="C3642" s="347">
        <v>0</v>
      </c>
      <c r="D3642" s="347">
        <v>0</v>
      </c>
      <c r="E3642" s="347">
        <v>0</v>
      </c>
      <c r="F3642" s="347">
        <v>0</v>
      </c>
      <c r="G3642" s="151"/>
    </row>
    <row r="3643" spans="1:7" ht="30" hidden="1">
      <c r="A3643" s="346" t="s">
        <v>7755</v>
      </c>
      <c r="B3643" s="151" t="s">
        <v>3541</v>
      </c>
      <c r="C3643" s="347">
        <v>0</v>
      </c>
      <c r="D3643" s="347">
        <v>0</v>
      </c>
      <c r="E3643" s="347">
        <v>0</v>
      </c>
      <c r="F3643" s="347">
        <v>0</v>
      </c>
      <c r="G3643" s="151"/>
    </row>
    <row r="3644" spans="1:7" hidden="1">
      <c r="A3644" s="346" t="s">
        <v>8146</v>
      </c>
      <c r="B3644" s="151" t="s">
        <v>777</v>
      </c>
      <c r="C3644" s="347">
        <v>0</v>
      </c>
      <c r="D3644" s="347">
        <v>0</v>
      </c>
      <c r="E3644" s="347">
        <v>0</v>
      </c>
      <c r="F3644" s="347">
        <v>0</v>
      </c>
      <c r="G3644" s="151"/>
    </row>
    <row r="3645" spans="1:7" ht="30" hidden="1">
      <c r="A3645" s="346" t="s">
        <v>6059</v>
      </c>
      <c r="B3645" s="151" t="s">
        <v>3541</v>
      </c>
      <c r="C3645" s="347">
        <v>0</v>
      </c>
      <c r="D3645" s="347">
        <v>0</v>
      </c>
      <c r="E3645" s="347">
        <v>0</v>
      </c>
      <c r="F3645" s="347">
        <v>0</v>
      </c>
      <c r="G3645" s="151"/>
    </row>
    <row r="3646" spans="1:7" hidden="1">
      <c r="A3646" s="346" t="s">
        <v>9568</v>
      </c>
      <c r="B3646" s="151" t="s">
        <v>8303</v>
      </c>
      <c r="C3646" s="347">
        <v>0</v>
      </c>
      <c r="D3646" s="347">
        <v>0</v>
      </c>
      <c r="E3646" s="347">
        <v>0</v>
      </c>
      <c r="F3646" s="347">
        <v>0</v>
      </c>
      <c r="G3646" s="151"/>
    </row>
    <row r="3647" spans="1:7" ht="30" hidden="1">
      <c r="A3647" s="346" t="s">
        <v>10934</v>
      </c>
      <c r="B3647" s="151" t="s">
        <v>3541</v>
      </c>
      <c r="C3647" s="347">
        <v>0</v>
      </c>
      <c r="D3647" s="347">
        <v>0</v>
      </c>
      <c r="E3647" s="347">
        <v>0</v>
      </c>
      <c r="F3647" s="347">
        <v>0</v>
      </c>
      <c r="G3647" s="151"/>
    </row>
    <row r="3648" spans="1:7" hidden="1">
      <c r="A3648" s="346" t="s">
        <v>9569</v>
      </c>
      <c r="B3648" s="151" t="s">
        <v>3202</v>
      </c>
      <c r="C3648" s="347">
        <v>0</v>
      </c>
      <c r="D3648" s="347">
        <v>0</v>
      </c>
      <c r="E3648" s="347">
        <v>0</v>
      </c>
      <c r="F3648" s="347">
        <v>0</v>
      </c>
      <c r="G3648" s="151"/>
    </row>
    <row r="3649" spans="1:7" ht="30" hidden="1">
      <c r="A3649" s="346" t="s">
        <v>10935</v>
      </c>
      <c r="B3649" s="151" t="s">
        <v>3541</v>
      </c>
      <c r="C3649" s="347">
        <v>0</v>
      </c>
      <c r="D3649" s="347">
        <v>0</v>
      </c>
      <c r="E3649" s="347">
        <v>0</v>
      </c>
      <c r="F3649" s="347">
        <v>0</v>
      </c>
      <c r="G3649" s="151"/>
    </row>
    <row r="3650" spans="1:7" hidden="1">
      <c r="A3650" s="346" t="s">
        <v>9570</v>
      </c>
      <c r="B3650" s="151" t="s">
        <v>8303</v>
      </c>
      <c r="C3650" s="347">
        <v>0</v>
      </c>
      <c r="D3650" s="347">
        <v>0</v>
      </c>
      <c r="E3650" s="347">
        <v>0</v>
      </c>
      <c r="F3650" s="347">
        <v>0</v>
      </c>
      <c r="G3650" s="151"/>
    </row>
    <row r="3651" spans="1:7" ht="30" hidden="1">
      <c r="A3651" s="346" t="s">
        <v>10936</v>
      </c>
      <c r="B3651" s="151" t="s">
        <v>3541</v>
      </c>
      <c r="C3651" s="347">
        <v>0</v>
      </c>
      <c r="D3651" s="347">
        <v>0</v>
      </c>
      <c r="E3651" s="347">
        <v>0</v>
      </c>
      <c r="F3651" s="347">
        <v>0</v>
      </c>
      <c r="G3651" s="151"/>
    </row>
    <row r="3652" spans="1:7" hidden="1">
      <c r="A3652" s="346" t="s">
        <v>9571</v>
      </c>
      <c r="B3652" s="151" t="s">
        <v>8307</v>
      </c>
      <c r="C3652" s="347">
        <v>0</v>
      </c>
      <c r="D3652" s="347">
        <v>0</v>
      </c>
      <c r="E3652" s="347">
        <v>0</v>
      </c>
      <c r="F3652" s="347">
        <v>0</v>
      </c>
      <c r="G3652" s="151"/>
    </row>
    <row r="3653" spans="1:7" ht="30" hidden="1">
      <c r="A3653" s="346" t="s">
        <v>10937</v>
      </c>
      <c r="B3653" s="151" t="s">
        <v>3541</v>
      </c>
      <c r="C3653" s="347">
        <v>0</v>
      </c>
      <c r="D3653" s="347">
        <v>0</v>
      </c>
      <c r="E3653" s="347">
        <v>0</v>
      </c>
      <c r="F3653" s="347">
        <v>0</v>
      </c>
      <c r="G3653" s="151"/>
    </row>
    <row r="3654" spans="1:7" ht="30" hidden="1">
      <c r="A3654" s="346" t="s">
        <v>7756</v>
      </c>
      <c r="B3654" s="151" t="s">
        <v>3542</v>
      </c>
      <c r="C3654" s="347">
        <v>0</v>
      </c>
      <c r="D3654" s="347">
        <v>0</v>
      </c>
      <c r="E3654" s="347">
        <v>0</v>
      </c>
      <c r="F3654" s="347">
        <v>0</v>
      </c>
      <c r="G3654" s="151"/>
    </row>
    <row r="3655" spans="1:7" hidden="1">
      <c r="A3655" s="346" t="s">
        <v>8147</v>
      </c>
      <c r="B3655" s="151" t="s">
        <v>777</v>
      </c>
      <c r="C3655" s="347">
        <v>0</v>
      </c>
      <c r="D3655" s="347">
        <v>0</v>
      </c>
      <c r="E3655" s="347">
        <v>0</v>
      </c>
      <c r="F3655" s="347">
        <v>0</v>
      </c>
      <c r="G3655" s="151"/>
    </row>
    <row r="3656" spans="1:7" ht="30" hidden="1">
      <c r="A3656" s="346" t="s">
        <v>6067</v>
      </c>
      <c r="B3656" s="151" t="s">
        <v>3542</v>
      </c>
      <c r="C3656" s="347">
        <v>0</v>
      </c>
      <c r="D3656" s="347">
        <v>0</v>
      </c>
      <c r="E3656" s="347">
        <v>0</v>
      </c>
      <c r="F3656" s="347">
        <v>0</v>
      </c>
      <c r="G3656" s="151"/>
    </row>
    <row r="3657" spans="1:7" hidden="1">
      <c r="A3657" s="346" t="s">
        <v>9572</v>
      </c>
      <c r="B3657" s="151" t="s">
        <v>8303</v>
      </c>
      <c r="C3657" s="347">
        <v>0</v>
      </c>
      <c r="D3657" s="347">
        <v>0</v>
      </c>
      <c r="E3657" s="347">
        <v>0</v>
      </c>
      <c r="F3657" s="347">
        <v>0</v>
      </c>
      <c r="G3657" s="151"/>
    </row>
    <row r="3658" spans="1:7" hidden="1">
      <c r="A3658" s="346" t="s">
        <v>9573</v>
      </c>
      <c r="B3658" s="151" t="s">
        <v>3202</v>
      </c>
      <c r="C3658" s="347">
        <v>0</v>
      </c>
      <c r="D3658" s="347">
        <v>0</v>
      </c>
      <c r="E3658" s="347">
        <v>0</v>
      </c>
      <c r="F3658" s="347">
        <v>0</v>
      </c>
      <c r="G3658" s="151"/>
    </row>
    <row r="3659" spans="1:7" hidden="1">
      <c r="A3659" s="346" t="s">
        <v>9574</v>
      </c>
      <c r="B3659" s="151" t="s">
        <v>8303</v>
      </c>
      <c r="C3659" s="347">
        <v>0</v>
      </c>
      <c r="D3659" s="347">
        <v>0</v>
      </c>
      <c r="E3659" s="347">
        <v>0</v>
      </c>
      <c r="F3659" s="347">
        <v>0</v>
      </c>
      <c r="G3659" s="151"/>
    </row>
    <row r="3660" spans="1:7" hidden="1">
      <c r="A3660" s="346" t="s">
        <v>9575</v>
      </c>
      <c r="B3660" s="151" t="s">
        <v>8307</v>
      </c>
      <c r="C3660" s="347">
        <v>0</v>
      </c>
      <c r="D3660" s="347">
        <v>0</v>
      </c>
      <c r="E3660" s="347">
        <v>0</v>
      </c>
      <c r="F3660" s="347">
        <v>0</v>
      </c>
      <c r="G3660" s="151"/>
    </row>
    <row r="3661" spans="1:7" hidden="1">
      <c r="A3661" s="346" t="s">
        <v>7757</v>
      </c>
      <c r="B3661" s="151" t="s">
        <v>3543</v>
      </c>
      <c r="C3661" s="347">
        <v>0</v>
      </c>
      <c r="D3661" s="347">
        <v>0</v>
      </c>
      <c r="E3661" s="347">
        <v>0</v>
      </c>
      <c r="F3661" s="347">
        <v>0</v>
      </c>
      <c r="G3661" s="151"/>
    </row>
    <row r="3662" spans="1:7" hidden="1">
      <c r="A3662" s="346" t="s">
        <v>8148</v>
      </c>
      <c r="B3662" s="151" t="s">
        <v>777</v>
      </c>
      <c r="C3662" s="347">
        <v>0</v>
      </c>
      <c r="D3662" s="347">
        <v>0</v>
      </c>
      <c r="E3662" s="347">
        <v>0</v>
      </c>
      <c r="F3662" s="347">
        <v>0</v>
      </c>
      <c r="G3662" s="151"/>
    </row>
    <row r="3663" spans="1:7" hidden="1">
      <c r="A3663" s="346" t="s">
        <v>9576</v>
      </c>
      <c r="B3663" s="151" t="s">
        <v>8303</v>
      </c>
      <c r="C3663" s="347">
        <v>0</v>
      </c>
      <c r="D3663" s="347">
        <v>0</v>
      </c>
      <c r="E3663" s="347">
        <v>0</v>
      </c>
      <c r="F3663" s="347">
        <v>0</v>
      </c>
      <c r="G3663" s="151"/>
    </row>
    <row r="3664" spans="1:7" hidden="1">
      <c r="A3664" s="346" t="s">
        <v>9577</v>
      </c>
      <c r="B3664" s="151" t="s">
        <v>3202</v>
      </c>
      <c r="C3664" s="347">
        <v>0</v>
      </c>
      <c r="D3664" s="347">
        <v>0</v>
      </c>
      <c r="E3664" s="347">
        <v>0</v>
      </c>
      <c r="F3664" s="347">
        <v>0</v>
      </c>
      <c r="G3664" s="151"/>
    </row>
    <row r="3665" spans="1:7" hidden="1">
      <c r="A3665" s="346" t="s">
        <v>9578</v>
      </c>
      <c r="B3665" s="151" t="s">
        <v>8303</v>
      </c>
      <c r="C3665" s="347">
        <v>0</v>
      </c>
      <c r="D3665" s="347">
        <v>0</v>
      </c>
      <c r="E3665" s="347">
        <v>0</v>
      </c>
      <c r="F3665" s="347">
        <v>0</v>
      </c>
      <c r="G3665" s="151"/>
    </row>
    <row r="3666" spans="1:7" hidden="1">
      <c r="A3666" s="346" t="s">
        <v>9579</v>
      </c>
      <c r="B3666" s="151" t="s">
        <v>8307</v>
      </c>
      <c r="C3666" s="347">
        <v>0</v>
      </c>
      <c r="D3666" s="347">
        <v>0</v>
      </c>
      <c r="E3666" s="347">
        <v>0</v>
      </c>
      <c r="F3666" s="347">
        <v>0</v>
      </c>
      <c r="G3666" s="151"/>
    </row>
    <row r="3667" spans="1:7" hidden="1">
      <c r="A3667" s="346" t="s">
        <v>7758</v>
      </c>
      <c r="B3667" s="151" t="s">
        <v>7759</v>
      </c>
      <c r="C3667" s="347">
        <v>0</v>
      </c>
      <c r="D3667" s="347">
        <v>0</v>
      </c>
      <c r="E3667" s="347">
        <v>0</v>
      </c>
      <c r="F3667" s="347">
        <v>0</v>
      </c>
      <c r="G3667" s="151"/>
    </row>
    <row r="3668" spans="1:7" ht="30" hidden="1">
      <c r="A3668" s="346" t="s">
        <v>7760</v>
      </c>
      <c r="B3668" s="151" t="s">
        <v>3544</v>
      </c>
      <c r="C3668" s="347">
        <v>0</v>
      </c>
      <c r="D3668" s="347">
        <v>0</v>
      </c>
      <c r="E3668" s="347">
        <v>0</v>
      </c>
      <c r="F3668" s="347">
        <v>0</v>
      </c>
      <c r="G3668" s="151"/>
    </row>
    <row r="3669" spans="1:7" hidden="1">
      <c r="A3669" s="346" t="s">
        <v>8149</v>
      </c>
      <c r="B3669" s="151" t="s">
        <v>777</v>
      </c>
      <c r="C3669" s="347">
        <v>0</v>
      </c>
      <c r="D3669" s="347">
        <v>0</v>
      </c>
      <c r="E3669" s="347">
        <v>0</v>
      </c>
      <c r="F3669" s="347">
        <v>0</v>
      </c>
      <c r="G3669" s="151"/>
    </row>
    <row r="3670" spans="1:7" hidden="1">
      <c r="A3670" s="346" t="s">
        <v>9580</v>
      </c>
      <c r="B3670" s="151" t="s">
        <v>8303</v>
      </c>
      <c r="C3670" s="347">
        <v>0</v>
      </c>
      <c r="D3670" s="347">
        <v>0</v>
      </c>
      <c r="E3670" s="347">
        <v>0</v>
      </c>
      <c r="F3670" s="347">
        <v>0</v>
      </c>
      <c r="G3670" s="151"/>
    </row>
    <row r="3671" spans="1:7" hidden="1">
      <c r="A3671" s="346" t="s">
        <v>9581</v>
      </c>
      <c r="B3671" s="151" t="s">
        <v>3202</v>
      </c>
      <c r="C3671" s="347">
        <v>0</v>
      </c>
      <c r="D3671" s="347">
        <v>0</v>
      </c>
      <c r="E3671" s="347">
        <v>0</v>
      </c>
      <c r="F3671" s="347">
        <v>0</v>
      </c>
      <c r="G3671" s="151"/>
    </row>
    <row r="3672" spans="1:7" hidden="1">
      <c r="A3672" s="346" t="s">
        <v>9582</v>
      </c>
      <c r="B3672" s="151" t="s">
        <v>8303</v>
      </c>
      <c r="C3672" s="347">
        <v>0</v>
      </c>
      <c r="D3672" s="347">
        <v>0</v>
      </c>
      <c r="E3672" s="347">
        <v>0</v>
      </c>
      <c r="F3672" s="347">
        <v>0</v>
      </c>
      <c r="G3672" s="151"/>
    </row>
    <row r="3673" spans="1:7" hidden="1">
      <c r="A3673" s="346" t="s">
        <v>9583</v>
      </c>
      <c r="B3673" s="151" t="s">
        <v>8307</v>
      </c>
      <c r="C3673" s="347">
        <v>0</v>
      </c>
      <c r="D3673" s="347">
        <v>0</v>
      </c>
      <c r="E3673" s="347">
        <v>0</v>
      </c>
      <c r="F3673" s="347">
        <v>0</v>
      </c>
      <c r="G3673" s="151"/>
    </row>
    <row r="3674" spans="1:7" hidden="1">
      <c r="A3674" s="346" t="s">
        <v>7761</v>
      </c>
      <c r="B3674" s="151" t="s">
        <v>3545</v>
      </c>
      <c r="C3674" s="347">
        <v>0</v>
      </c>
      <c r="D3674" s="347">
        <v>0</v>
      </c>
      <c r="E3674" s="347">
        <v>0</v>
      </c>
      <c r="F3674" s="347">
        <v>0</v>
      </c>
      <c r="G3674" s="151"/>
    </row>
    <row r="3675" spans="1:7" hidden="1">
      <c r="A3675" s="346" t="s">
        <v>8150</v>
      </c>
      <c r="B3675" s="151" t="s">
        <v>777</v>
      </c>
      <c r="C3675" s="347">
        <v>0</v>
      </c>
      <c r="D3675" s="347">
        <v>0</v>
      </c>
      <c r="E3675" s="347">
        <v>0</v>
      </c>
      <c r="F3675" s="347">
        <v>0</v>
      </c>
      <c r="G3675" s="151"/>
    </row>
    <row r="3676" spans="1:7" hidden="1">
      <c r="A3676" s="346" t="s">
        <v>9584</v>
      </c>
      <c r="B3676" s="151" t="s">
        <v>8303</v>
      </c>
      <c r="C3676" s="347">
        <v>0</v>
      </c>
      <c r="D3676" s="347">
        <v>0</v>
      </c>
      <c r="E3676" s="347">
        <v>0</v>
      </c>
      <c r="F3676" s="347">
        <v>0</v>
      </c>
      <c r="G3676" s="151"/>
    </row>
    <row r="3677" spans="1:7" hidden="1">
      <c r="A3677" s="346" t="s">
        <v>9585</v>
      </c>
      <c r="B3677" s="151" t="s">
        <v>3202</v>
      </c>
      <c r="C3677" s="347">
        <v>0</v>
      </c>
      <c r="D3677" s="347">
        <v>0</v>
      </c>
      <c r="E3677" s="347">
        <v>0</v>
      </c>
      <c r="F3677" s="347">
        <v>0</v>
      </c>
      <c r="G3677" s="151"/>
    </row>
    <row r="3678" spans="1:7" hidden="1">
      <c r="A3678" s="346" t="s">
        <v>9586</v>
      </c>
      <c r="B3678" s="151" t="s">
        <v>8303</v>
      </c>
      <c r="C3678" s="347">
        <v>0</v>
      </c>
      <c r="D3678" s="347">
        <v>0</v>
      </c>
      <c r="E3678" s="347">
        <v>0</v>
      </c>
      <c r="F3678" s="347">
        <v>0</v>
      </c>
      <c r="G3678" s="151"/>
    </row>
    <row r="3679" spans="1:7" hidden="1">
      <c r="A3679" s="346" t="s">
        <v>9587</v>
      </c>
      <c r="B3679" s="151" t="s">
        <v>8307</v>
      </c>
      <c r="C3679" s="347">
        <v>0</v>
      </c>
      <c r="D3679" s="347">
        <v>0</v>
      </c>
      <c r="E3679" s="347">
        <v>0</v>
      </c>
      <c r="F3679" s="347">
        <v>0</v>
      </c>
      <c r="G3679" s="151"/>
    </row>
    <row r="3680" spans="1:7" ht="30" hidden="1">
      <c r="A3680" s="346" t="s">
        <v>7762</v>
      </c>
      <c r="B3680" s="151" t="s">
        <v>3546</v>
      </c>
      <c r="C3680" s="347">
        <v>0</v>
      </c>
      <c r="D3680" s="347">
        <v>0</v>
      </c>
      <c r="E3680" s="347">
        <v>0</v>
      </c>
      <c r="F3680" s="347">
        <v>0</v>
      </c>
      <c r="G3680" s="151"/>
    </row>
    <row r="3681" spans="1:7" hidden="1">
      <c r="A3681" s="346" t="s">
        <v>8151</v>
      </c>
      <c r="B3681" s="151" t="s">
        <v>777</v>
      </c>
      <c r="C3681" s="347">
        <v>0</v>
      </c>
      <c r="D3681" s="347">
        <v>0</v>
      </c>
      <c r="E3681" s="347">
        <v>0</v>
      </c>
      <c r="F3681" s="347">
        <v>0</v>
      </c>
      <c r="G3681" s="151"/>
    </row>
    <row r="3682" spans="1:7" hidden="1">
      <c r="A3682" s="346" t="s">
        <v>9588</v>
      </c>
      <c r="B3682" s="151" t="s">
        <v>8303</v>
      </c>
      <c r="C3682" s="347">
        <v>0</v>
      </c>
      <c r="D3682" s="347">
        <v>0</v>
      </c>
      <c r="E3682" s="347">
        <v>0</v>
      </c>
      <c r="F3682" s="347">
        <v>0</v>
      </c>
      <c r="G3682" s="151"/>
    </row>
    <row r="3683" spans="1:7" hidden="1">
      <c r="A3683" s="346" t="s">
        <v>9589</v>
      </c>
      <c r="B3683" s="151" t="s">
        <v>3202</v>
      </c>
      <c r="C3683" s="347">
        <v>0</v>
      </c>
      <c r="D3683" s="347">
        <v>0</v>
      </c>
      <c r="E3683" s="347">
        <v>0</v>
      </c>
      <c r="F3683" s="347">
        <v>0</v>
      </c>
      <c r="G3683" s="151"/>
    </row>
    <row r="3684" spans="1:7" hidden="1">
      <c r="A3684" s="346" t="s">
        <v>9590</v>
      </c>
      <c r="B3684" s="151" t="s">
        <v>8303</v>
      </c>
      <c r="C3684" s="347">
        <v>0</v>
      </c>
      <c r="D3684" s="347">
        <v>0</v>
      </c>
      <c r="E3684" s="347">
        <v>0</v>
      </c>
      <c r="F3684" s="347">
        <v>0</v>
      </c>
      <c r="G3684" s="151"/>
    </row>
    <row r="3685" spans="1:7" hidden="1">
      <c r="A3685" s="346" t="s">
        <v>9591</v>
      </c>
      <c r="B3685" s="151" t="s">
        <v>8307</v>
      </c>
      <c r="C3685" s="347">
        <v>0</v>
      </c>
      <c r="D3685" s="347">
        <v>0</v>
      </c>
      <c r="E3685" s="347">
        <v>0</v>
      </c>
      <c r="F3685" s="347">
        <v>0</v>
      </c>
      <c r="G3685" s="151"/>
    </row>
    <row r="3686" spans="1:7" ht="30" hidden="1">
      <c r="A3686" s="346" t="s">
        <v>7763</v>
      </c>
      <c r="B3686" s="151" t="s">
        <v>3547</v>
      </c>
      <c r="C3686" s="347">
        <v>0</v>
      </c>
      <c r="D3686" s="347">
        <v>0</v>
      </c>
      <c r="E3686" s="347">
        <v>0</v>
      </c>
      <c r="F3686" s="347">
        <v>0</v>
      </c>
      <c r="G3686" s="151"/>
    </row>
    <row r="3687" spans="1:7" hidden="1">
      <c r="A3687" s="346" t="s">
        <v>8152</v>
      </c>
      <c r="B3687" s="151" t="s">
        <v>777</v>
      </c>
      <c r="C3687" s="347">
        <v>0</v>
      </c>
      <c r="D3687" s="347">
        <v>0</v>
      </c>
      <c r="E3687" s="347">
        <v>0</v>
      </c>
      <c r="F3687" s="347">
        <v>0</v>
      </c>
      <c r="G3687" s="151"/>
    </row>
    <row r="3688" spans="1:7" hidden="1">
      <c r="A3688" s="346" t="s">
        <v>9592</v>
      </c>
      <c r="B3688" s="151" t="s">
        <v>8303</v>
      </c>
      <c r="C3688" s="347">
        <v>0</v>
      </c>
      <c r="D3688" s="347">
        <v>0</v>
      </c>
      <c r="E3688" s="347">
        <v>0</v>
      </c>
      <c r="F3688" s="347">
        <v>0</v>
      </c>
      <c r="G3688" s="151"/>
    </row>
    <row r="3689" spans="1:7" hidden="1">
      <c r="A3689" s="346" t="s">
        <v>9593</v>
      </c>
      <c r="B3689" s="151" t="s">
        <v>3202</v>
      </c>
      <c r="C3689" s="347">
        <v>0</v>
      </c>
      <c r="D3689" s="347">
        <v>0</v>
      </c>
      <c r="E3689" s="347">
        <v>0</v>
      </c>
      <c r="F3689" s="347">
        <v>0</v>
      </c>
      <c r="G3689" s="151"/>
    </row>
    <row r="3690" spans="1:7" hidden="1">
      <c r="A3690" s="346" t="s">
        <v>9594</v>
      </c>
      <c r="B3690" s="151" t="s">
        <v>8303</v>
      </c>
      <c r="C3690" s="347">
        <v>0</v>
      </c>
      <c r="D3690" s="347">
        <v>0</v>
      </c>
      <c r="E3690" s="347">
        <v>0</v>
      </c>
      <c r="F3690" s="347">
        <v>0</v>
      </c>
      <c r="G3690" s="151"/>
    </row>
    <row r="3691" spans="1:7" hidden="1">
      <c r="A3691" s="346" t="s">
        <v>9595</v>
      </c>
      <c r="B3691" s="151" t="s">
        <v>8307</v>
      </c>
      <c r="C3691" s="347">
        <v>0</v>
      </c>
      <c r="D3691" s="347">
        <v>0</v>
      </c>
      <c r="E3691" s="347">
        <v>0</v>
      </c>
      <c r="F3691" s="347">
        <v>0</v>
      </c>
      <c r="G3691" s="151"/>
    </row>
    <row r="3692" spans="1:7" ht="45" hidden="1">
      <c r="A3692" s="346" t="s">
        <v>7764</v>
      </c>
      <c r="B3692" s="151" t="s">
        <v>3548</v>
      </c>
      <c r="C3692" s="347">
        <v>0</v>
      </c>
      <c r="D3692" s="347">
        <v>0</v>
      </c>
      <c r="E3692" s="347">
        <v>0</v>
      </c>
      <c r="F3692" s="347">
        <v>0</v>
      </c>
      <c r="G3692" s="151"/>
    </row>
    <row r="3693" spans="1:7" hidden="1">
      <c r="A3693" s="346" t="s">
        <v>8153</v>
      </c>
      <c r="B3693" s="151" t="s">
        <v>777</v>
      </c>
      <c r="C3693" s="347">
        <v>0</v>
      </c>
      <c r="D3693" s="347">
        <v>0</v>
      </c>
      <c r="E3693" s="347">
        <v>0</v>
      </c>
      <c r="F3693" s="347">
        <v>0</v>
      </c>
      <c r="G3693" s="151"/>
    </row>
    <row r="3694" spans="1:7" hidden="1">
      <c r="A3694" s="346" t="s">
        <v>9596</v>
      </c>
      <c r="B3694" s="151" t="s">
        <v>8303</v>
      </c>
      <c r="C3694" s="347">
        <v>0</v>
      </c>
      <c r="D3694" s="347">
        <v>0</v>
      </c>
      <c r="E3694" s="347">
        <v>0</v>
      </c>
      <c r="F3694" s="347">
        <v>0</v>
      </c>
      <c r="G3694" s="151"/>
    </row>
    <row r="3695" spans="1:7" hidden="1">
      <c r="A3695" s="346" t="s">
        <v>9597</v>
      </c>
      <c r="B3695" s="151" t="s">
        <v>3202</v>
      </c>
      <c r="C3695" s="347">
        <v>0</v>
      </c>
      <c r="D3695" s="347">
        <v>0</v>
      </c>
      <c r="E3695" s="347">
        <v>0</v>
      </c>
      <c r="F3695" s="347">
        <v>0</v>
      </c>
      <c r="G3695" s="151"/>
    </row>
    <row r="3696" spans="1:7" hidden="1">
      <c r="A3696" s="346" t="s">
        <v>9598</v>
      </c>
      <c r="B3696" s="151" t="s">
        <v>8303</v>
      </c>
      <c r="C3696" s="347">
        <v>0</v>
      </c>
      <c r="D3696" s="347">
        <v>0</v>
      </c>
      <c r="E3696" s="347">
        <v>0</v>
      </c>
      <c r="F3696" s="347">
        <v>0</v>
      </c>
      <c r="G3696" s="151"/>
    </row>
    <row r="3697" spans="1:7" hidden="1">
      <c r="A3697" s="346" t="s">
        <v>9599</v>
      </c>
      <c r="B3697" s="151" t="s">
        <v>8307</v>
      </c>
      <c r="C3697" s="347">
        <v>0</v>
      </c>
      <c r="D3697" s="347">
        <v>0</v>
      </c>
      <c r="E3697" s="347">
        <v>0</v>
      </c>
      <c r="F3697" s="347">
        <v>0</v>
      </c>
      <c r="G3697" s="151"/>
    </row>
    <row r="3698" spans="1:7" hidden="1">
      <c r="A3698" s="346" t="s">
        <v>7765</v>
      </c>
      <c r="B3698" s="151" t="s">
        <v>443</v>
      </c>
      <c r="C3698" s="347">
        <v>0</v>
      </c>
      <c r="D3698" s="347">
        <v>0</v>
      </c>
      <c r="E3698" s="347">
        <v>0</v>
      </c>
      <c r="F3698" s="347">
        <v>0</v>
      </c>
      <c r="G3698" s="151"/>
    </row>
    <row r="3699" spans="1:7" hidden="1">
      <c r="A3699" s="346" t="s">
        <v>7766</v>
      </c>
      <c r="B3699" s="151" t="s">
        <v>3549</v>
      </c>
      <c r="C3699" s="347">
        <v>0</v>
      </c>
      <c r="D3699" s="347">
        <v>0</v>
      </c>
      <c r="E3699" s="347">
        <v>0</v>
      </c>
      <c r="F3699" s="347">
        <v>0</v>
      </c>
      <c r="G3699" s="151"/>
    </row>
    <row r="3700" spans="1:7" hidden="1">
      <c r="A3700" s="346" t="s">
        <v>8154</v>
      </c>
      <c r="B3700" s="151" t="s">
        <v>777</v>
      </c>
      <c r="C3700" s="347">
        <v>0</v>
      </c>
      <c r="D3700" s="347">
        <v>0</v>
      </c>
      <c r="E3700" s="347">
        <v>0</v>
      </c>
      <c r="F3700" s="347">
        <v>0</v>
      </c>
      <c r="G3700" s="151"/>
    </row>
    <row r="3701" spans="1:7" hidden="1">
      <c r="A3701" s="346" t="s">
        <v>9600</v>
      </c>
      <c r="B3701" s="151" t="s">
        <v>8303</v>
      </c>
      <c r="C3701" s="347">
        <v>0</v>
      </c>
      <c r="D3701" s="347">
        <v>0</v>
      </c>
      <c r="E3701" s="347">
        <v>0</v>
      </c>
      <c r="F3701" s="347">
        <v>0</v>
      </c>
      <c r="G3701" s="151"/>
    </row>
    <row r="3702" spans="1:7" hidden="1">
      <c r="A3702" s="346" t="s">
        <v>9601</v>
      </c>
      <c r="B3702" s="151" t="s">
        <v>3202</v>
      </c>
      <c r="C3702" s="347">
        <v>0</v>
      </c>
      <c r="D3702" s="347">
        <v>0</v>
      </c>
      <c r="E3702" s="347">
        <v>0</v>
      </c>
      <c r="F3702" s="347">
        <v>0</v>
      </c>
      <c r="G3702" s="151"/>
    </row>
    <row r="3703" spans="1:7" hidden="1">
      <c r="A3703" s="346" t="s">
        <v>9602</v>
      </c>
      <c r="B3703" s="151" t="s">
        <v>8303</v>
      </c>
      <c r="C3703" s="347">
        <v>0</v>
      </c>
      <c r="D3703" s="347">
        <v>0</v>
      </c>
      <c r="E3703" s="347">
        <v>0</v>
      </c>
      <c r="F3703" s="347">
        <v>0</v>
      </c>
      <c r="G3703" s="151"/>
    </row>
    <row r="3704" spans="1:7" hidden="1">
      <c r="A3704" s="346" t="s">
        <v>9603</v>
      </c>
      <c r="B3704" s="151" t="s">
        <v>8307</v>
      </c>
      <c r="C3704" s="347">
        <v>0</v>
      </c>
      <c r="D3704" s="347">
        <v>0</v>
      </c>
      <c r="E3704" s="347">
        <v>0</v>
      </c>
      <c r="F3704" s="347">
        <v>0</v>
      </c>
      <c r="G3704" s="151"/>
    </row>
    <row r="3705" spans="1:7" hidden="1">
      <c r="A3705" s="346" t="s">
        <v>7767</v>
      </c>
      <c r="B3705" s="151" t="s">
        <v>3550</v>
      </c>
      <c r="C3705" s="347">
        <v>0</v>
      </c>
      <c r="D3705" s="347">
        <v>0</v>
      </c>
      <c r="E3705" s="347">
        <v>0</v>
      </c>
      <c r="F3705" s="347">
        <v>0</v>
      </c>
      <c r="G3705" s="151"/>
    </row>
    <row r="3706" spans="1:7" hidden="1">
      <c r="A3706" s="346" t="s">
        <v>8155</v>
      </c>
      <c r="B3706" s="151" t="s">
        <v>777</v>
      </c>
      <c r="C3706" s="347">
        <v>0</v>
      </c>
      <c r="D3706" s="347">
        <v>0</v>
      </c>
      <c r="E3706" s="347">
        <v>0</v>
      </c>
      <c r="F3706" s="347">
        <v>0</v>
      </c>
      <c r="G3706" s="151"/>
    </row>
    <row r="3707" spans="1:7" hidden="1">
      <c r="A3707" s="346" t="s">
        <v>9604</v>
      </c>
      <c r="B3707" s="151" t="s">
        <v>8303</v>
      </c>
      <c r="C3707" s="347">
        <v>0</v>
      </c>
      <c r="D3707" s="347">
        <v>0</v>
      </c>
      <c r="E3707" s="347">
        <v>0</v>
      </c>
      <c r="F3707" s="347">
        <v>0</v>
      </c>
      <c r="G3707" s="151"/>
    </row>
    <row r="3708" spans="1:7" hidden="1">
      <c r="A3708" s="346" t="s">
        <v>9605</v>
      </c>
      <c r="B3708" s="151" t="s">
        <v>3202</v>
      </c>
      <c r="C3708" s="347">
        <v>0</v>
      </c>
      <c r="D3708" s="347">
        <v>0</v>
      </c>
      <c r="E3708" s="347">
        <v>0</v>
      </c>
      <c r="F3708" s="347">
        <v>0</v>
      </c>
      <c r="G3708" s="151"/>
    </row>
    <row r="3709" spans="1:7" hidden="1">
      <c r="A3709" s="346" t="s">
        <v>9606</v>
      </c>
      <c r="B3709" s="151" t="s">
        <v>8303</v>
      </c>
      <c r="C3709" s="347">
        <v>0</v>
      </c>
      <c r="D3709" s="347">
        <v>0</v>
      </c>
      <c r="E3709" s="347">
        <v>0</v>
      </c>
      <c r="F3709" s="347">
        <v>0</v>
      </c>
      <c r="G3709" s="151"/>
    </row>
    <row r="3710" spans="1:7" hidden="1">
      <c r="A3710" s="346" t="s">
        <v>9607</v>
      </c>
      <c r="B3710" s="151" t="s">
        <v>8307</v>
      </c>
      <c r="C3710" s="347">
        <v>0</v>
      </c>
      <c r="D3710" s="347">
        <v>0</v>
      </c>
      <c r="E3710" s="347">
        <v>0</v>
      </c>
      <c r="F3710" s="347">
        <v>0</v>
      </c>
      <c r="G3710" s="151"/>
    </row>
    <row r="3711" spans="1:7" hidden="1">
      <c r="A3711" s="346" t="s">
        <v>7768</v>
      </c>
      <c r="B3711" s="151" t="s">
        <v>3551</v>
      </c>
      <c r="C3711" s="347">
        <v>0</v>
      </c>
      <c r="D3711" s="347">
        <v>0</v>
      </c>
      <c r="E3711" s="347">
        <v>0</v>
      </c>
      <c r="F3711" s="347">
        <v>0</v>
      </c>
      <c r="G3711" s="151"/>
    </row>
    <row r="3712" spans="1:7" hidden="1">
      <c r="A3712" s="346" t="s">
        <v>8156</v>
      </c>
      <c r="B3712" s="151" t="s">
        <v>777</v>
      </c>
      <c r="C3712" s="347">
        <v>0</v>
      </c>
      <c r="D3712" s="347">
        <v>0</v>
      </c>
      <c r="E3712" s="347">
        <v>0</v>
      </c>
      <c r="F3712" s="347">
        <v>0</v>
      </c>
      <c r="G3712" s="151"/>
    </row>
    <row r="3713" spans="1:7" hidden="1">
      <c r="A3713" s="346" t="s">
        <v>9608</v>
      </c>
      <c r="B3713" s="151" t="s">
        <v>8303</v>
      </c>
      <c r="C3713" s="347">
        <v>0</v>
      </c>
      <c r="D3713" s="347">
        <v>0</v>
      </c>
      <c r="E3713" s="347">
        <v>0</v>
      </c>
      <c r="F3713" s="347">
        <v>0</v>
      </c>
      <c r="G3713" s="151"/>
    </row>
    <row r="3714" spans="1:7" hidden="1">
      <c r="A3714" s="346" t="s">
        <v>9609</v>
      </c>
      <c r="B3714" s="151" t="s">
        <v>3202</v>
      </c>
      <c r="C3714" s="347">
        <v>0</v>
      </c>
      <c r="D3714" s="347">
        <v>0</v>
      </c>
      <c r="E3714" s="347">
        <v>0</v>
      </c>
      <c r="F3714" s="347">
        <v>0</v>
      </c>
      <c r="G3714" s="151"/>
    </row>
    <row r="3715" spans="1:7" hidden="1">
      <c r="A3715" s="346" t="s">
        <v>9610</v>
      </c>
      <c r="B3715" s="151" t="s">
        <v>8303</v>
      </c>
      <c r="C3715" s="347">
        <v>0</v>
      </c>
      <c r="D3715" s="347">
        <v>0</v>
      </c>
      <c r="E3715" s="347">
        <v>0</v>
      </c>
      <c r="F3715" s="347">
        <v>0</v>
      </c>
      <c r="G3715" s="151"/>
    </row>
    <row r="3716" spans="1:7" hidden="1">
      <c r="A3716" s="346" t="s">
        <v>9611</v>
      </c>
      <c r="B3716" s="151" t="s">
        <v>8307</v>
      </c>
      <c r="C3716" s="347">
        <v>0</v>
      </c>
      <c r="D3716" s="347">
        <v>0</v>
      </c>
      <c r="E3716" s="347">
        <v>0</v>
      </c>
      <c r="F3716" s="347">
        <v>0</v>
      </c>
      <c r="G3716" s="151"/>
    </row>
    <row r="3717" spans="1:7" hidden="1">
      <c r="A3717" s="346" t="s">
        <v>465</v>
      </c>
      <c r="B3717" s="151" t="s">
        <v>431</v>
      </c>
      <c r="C3717" s="347">
        <v>0</v>
      </c>
      <c r="D3717" s="347">
        <v>0</v>
      </c>
      <c r="E3717" s="347">
        <v>0</v>
      </c>
      <c r="F3717" s="347">
        <v>0</v>
      </c>
      <c r="G3717" s="151"/>
    </row>
    <row r="3718" spans="1:7" hidden="1">
      <c r="A3718" s="346" t="s">
        <v>2592</v>
      </c>
      <c r="B3718" s="151" t="s">
        <v>7769</v>
      </c>
      <c r="C3718" s="347">
        <v>0</v>
      </c>
      <c r="D3718" s="347">
        <v>0</v>
      </c>
      <c r="E3718" s="347">
        <v>0</v>
      </c>
      <c r="F3718" s="347">
        <v>0</v>
      </c>
      <c r="G3718" s="151"/>
    </row>
    <row r="3719" spans="1:7" hidden="1">
      <c r="A3719" s="346" t="s">
        <v>7770</v>
      </c>
      <c r="B3719" s="151" t="s">
        <v>7771</v>
      </c>
      <c r="C3719" s="347">
        <v>0</v>
      </c>
      <c r="D3719" s="347">
        <v>0</v>
      </c>
      <c r="E3719" s="347">
        <v>0</v>
      </c>
      <c r="F3719" s="347">
        <v>0</v>
      </c>
      <c r="G3719" s="151"/>
    </row>
    <row r="3720" spans="1:7" ht="30" hidden="1">
      <c r="A3720" s="346" t="s">
        <v>7772</v>
      </c>
      <c r="B3720" s="151" t="s">
        <v>3552</v>
      </c>
      <c r="C3720" s="347">
        <v>0</v>
      </c>
      <c r="D3720" s="347">
        <v>0</v>
      </c>
      <c r="E3720" s="347">
        <v>0</v>
      </c>
      <c r="F3720" s="347">
        <v>0</v>
      </c>
      <c r="G3720" s="151"/>
    </row>
    <row r="3721" spans="1:7" hidden="1">
      <c r="A3721" s="346" t="s">
        <v>8157</v>
      </c>
      <c r="B3721" s="151" t="s">
        <v>777</v>
      </c>
      <c r="C3721" s="347">
        <v>0</v>
      </c>
      <c r="D3721" s="347">
        <v>0</v>
      </c>
      <c r="E3721" s="347">
        <v>0</v>
      </c>
      <c r="F3721" s="347">
        <v>0</v>
      </c>
      <c r="G3721" s="151"/>
    </row>
    <row r="3722" spans="1:7" hidden="1">
      <c r="A3722" s="346" t="s">
        <v>9612</v>
      </c>
      <c r="B3722" s="151" t="s">
        <v>8303</v>
      </c>
      <c r="C3722" s="347">
        <v>0</v>
      </c>
      <c r="D3722" s="347">
        <v>0</v>
      </c>
      <c r="E3722" s="347">
        <v>0</v>
      </c>
      <c r="F3722" s="347">
        <v>0</v>
      </c>
      <c r="G3722" s="151"/>
    </row>
    <row r="3723" spans="1:7" hidden="1">
      <c r="A3723" s="346" t="s">
        <v>9613</v>
      </c>
      <c r="B3723" s="151" t="s">
        <v>3202</v>
      </c>
      <c r="C3723" s="347">
        <v>0</v>
      </c>
      <c r="D3723" s="347">
        <v>0</v>
      </c>
      <c r="E3723" s="347">
        <v>0</v>
      </c>
      <c r="F3723" s="347">
        <v>0</v>
      </c>
      <c r="G3723" s="151"/>
    </row>
    <row r="3724" spans="1:7" hidden="1">
      <c r="A3724" s="346" t="s">
        <v>9614</v>
      </c>
      <c r="B3724" s="151" t="s">
        <v>8303</v>
      </c>
      <c r="C3724" s="347">
        <v>0</v>
      </c>
      <c r="D3724" s="347">
        <v>0</v>
      </c>
      <c r="E3724" s="347">
        <v>0</v>
      </c>
      <c r="F3724" s="347">
        <v>0</v>
      </c>
      <c r="G3724" s="151"/>
    </row>
    <row r="3725" spans="1:7" hidden="1">
      <c r="A3725" s="346" t="s">
        <v>9615</v>
      </c>
      <c r="B3725" s="151" t="s">
        <v>8307</v>
      </c>
      <c r="C3725" s="347">
        <v>0</v>
      </c>
      <c r="D3725" s="347">
        <v>0</v>
      </c>
      <c r="E3725" s="347">
        <v>0</v>
      </c>
      <c r="F3725" s="347">
        <v>0</v>
      </c>
      <c r="G3725" s="151"/>
    </row>
    <row r="3726" spans="1:7" ht="30" hidden="1">
      <c r="A3726" s="346" t="s">
        <v>7773</v>
      </c>
      <c r="B3726" s="151" t="s">
        <v>3553</v>
      </c>
      <c r="C3726" s="347">
        <v>0</v>
      </c>
      <c r="D3726" s="347">
        <v>0</v>
      </c>
      <c r="E3726" s="347">
        <v>0</v>
      </c>
      <c r="F3726" s="347">
        <v>0</v>
      </c>
      <c r="G3726" s="151"/>
    </row>
    <row r="3727" spans="1:7" hidden="1">
      <c r="A3727" s="346" t="s">
        <v>8158</v>
      </c>
      <c r="B3727" s="151" t="s">
        <v>777</v>
      </c>
      <c r="C3727" s="347">
        <v>0</v>
      </c>
      <c r="D3727" s="347">
        <v>0</v>
      </c>
      <c r="E3727" s="347">
        <v>0</v>
      </c>
      <c r="F3727" s="347">
        <v>0</v>
      </c>
      <c r="G3727" s="151"/>
    </row>
    <row r="3728" spans="1:7" hidden="1">
      <c r="A3728" s="346" t="s">
        <v>9616</v>
      </c>
      <c r="B3728" s="151" t="s">
        <v>8303</v>
      </c>
      <c r="C3728" s="347">
        <v>0</v>
      </c>
      <c r="D3728" s="347">
        <v>0</v>
      </c>
      <c r="E3728" s="347">
        <v>0</v>
      </c>
      <c r="F3728" s="347">
        <v>0</v>
      </c>
      <c r="G3728" s="151"/>
    </row>
    <row r="3729" spans="1:7" hidden="1">
      <c r="A3729" s="346" t="s">
        <v>9617</v>
      </c>
      <c r="B3729" s="151" t="s">
        <v>3202</v>
      </c>
      <c r="C3729" s="347">
        <v>0</v>
      </c>
      <c r="D3729" s="347">
        <v>0</v>
      </c>
      <c r="E3729" s="347">
        <v>0</v>
      </c>
      <c r="F3729" s="347">
        <v>0</v>
      </c>
      <c r="G3729" s="151"/>
    </row>
    <row r="3730" spans="1:7" hidden="1">
      <c r="A3730" s="346" t="s">
        <v>9618</v>
      </c>
      <c r="B3730" s="151" t="s">
        <v>8303</v>
      </c>
      <c r="C3730" s="347">
        <v>0</v>
      </c>
      <c r="D3730" s="347">
        <v>0</v>
      </c>
      <c r="E3730" s="347">
        <v>0</v>
      </c>
      <c r="F3730" s="347">
        <v>0</v>
      </c>
      <c r="G3730" s="151"/>
    </row>
    <row r="3731" spans="1:7" hidden="1">
      <c r="A3731" s="346" t="s">
        <v>9619</v>
      </c>
      <c r="B3731" s="151" t="s">
        <v>8307</v>
      </c>
      <c r="C3731" s="347">
        <v>0</v>
      </c>
      <c r="D3731" s="347">
        <v>0</v>
      </c>
      <c r="E3731" s="347">
        <v>0</v>
      </c>
      <c r="F3731" s="347">
        <v>0</v>
      </c>
      <c r="G3731" s="151"/>
    </row>
    <row r="3732" spans="1:7" ht="30" hidden="1">
      <c r="A3732" s="346" t="s">
        <v>7774</v>
      </c>
      <c r="B3732" s="151" t="s">
        <v>3554</v>
      </c>
      <c r="C3732" s="347">
        <v>0</v>
      </c>
      <c r="D3732" s="347">
        <v>0</v>
      </c>
      <c r="E3732" s="347">
        <v>0</v>
      </c>
      <c r="F3732" s="347">
        <v>0</v>
      </c>
      <c r="G3732" s="151"/>
    </row>
    <row r="3733" spans="1:7" hidden="1">
      <c r="A3733" s="346" t="s">
        <v>8159</v>
      </c>
      <c r="B3733" s="151" t="s">
        <v>777</v>
      </c>
      <c r="C3733" s="347">
        <v>0</v>
      </c>
      <c r="D3733" s="347">
        <v>0</v>
      </c>
      <c r="E3733" s="347">
        <v>0</v>
      </c>
      <c r="F3733" s="347">
        <v>0</v>
      </c>
      <c r="G3733" s="151"/>
    </row>
    <row r="3734" spans="1:7" hidden="1">
      <c r="A3734" s="346" t="s">
        <v>9620</v>
      </c>
      <c r="B3734" s="151" t="s">
        <v>8303</v>
      </c>
      <c r="C3734" s="347">
        <v>0</v>
      </c>
      <c r="D3734" s="347">
        <v>0</v>
      </c>
      <c r="E3734" s="347">
        <v>0</v>
      </c>
      <c r="F3734" s="347">
        <v>0</v>
      </c>
      <c r="G3734" s="151"/>
    </row>
    <row r="3735" spans="1:7" hidden="1">
      <c r="A3735" s="346" t="s">
        <v>9621</v>
      </c>
      <c r="B3735" s="151" t="s">
        <v>3202</v>
      </c>
      <c r="C3735" s="347">
        <v>0</v>
      </c>
      <c r="D3735" s="347">
        <v>0</v>
      </c>
      <c r="E3735" s="347">
        <v>0</v>
      </c>
      <c r="F3735" s="347">
        <v>0</v>
      </c>
      <c r="G3735" s="151"/>
    </row>
    <row r="3736" spans="1:7" hidden="1">
      <c r="A3736" s="346" t="s">
        <v>9622</v>
      </c>
      <c r="B3736" s="151" t="s">
        <v>8303</v>
      </c>
      <c r="C3736" s="347">
        <v>0</v>
      </c>
      <c r="D3736" s="347">
        <v>0</v>
      </c>
      <c r="E3736" s="347">
        <v>0</v>
      </c>
      <c r="F3736" s="347">
        <v>0</v>
      </c>
      <c r="G3736" s="151"/>
    </row>
    <row r="3737" spans="1:7" hidden="1">
      <c r="A3737" s="346" t="s">
        <v>9623</v>
      </c>
      <c r="B3737" s="151" t="s">
        <v>8307</v>
      </c>
      <c r="C3737" s="347">
        <v>0</v>
      </c>
      <c r="D3737" s="347">
        <v>0</v>
      </c>
      <c r="E3737" s="347">
        <v>0</v>
      </c>
      <c r="F3737" s="347">
        <v>0</v>
      </c>
      <c r="G3737" s="151"/>
    </row>
    <row r="3738" spans="1:7" ht="30" hidden="1">
      <c r="A3738" s="346" t="s">
        <v>7775</v>
      </c>
      <c r="B3738" s="151" t="s">
        <v>3555</v>
      </c>
      <c r="C3738" s="347">
        <v>0</v>
      </c>
      <c r="D3738" s="347">
        <v>0</v>
      </c>
      <c r="E3738" s="347">
        <v>0</v>
      </c>
      <c r="F3738" s="347">
        <v>0</v>
      </c>
      <c r="G3738" s="151"/>
    </row>
    <row r="3739" spans="1:7" hidden="1">
      <c r="A3739" s="346" t="s">
        <v>8160</v>
      </c>
      <c r="B3739" s="151" t="s">
        <v>777</v>
      </c>
      <c r="C3739" s="347">
        <v>0</v>
      </c>
      <c r="D3739" s="347">
        <v>0</v>
      </c>
      <c r="E3739" s="347">
        <v>0</v>
      </c>
      <c r="F3739" s="347">
        <v>0</v>
      </c>
      <c r="G3739" s="151"/>
    </row>
    <row r="3740" spans="1:7" hidden="1">
      <c r="A3740" s="346" t="s">
        <v>9624</v>
      </c>
      <c r="B3740" s="151" t="s">
        <v>8303</v>
      </c>
      <c r="C3740" s="347">
        <v>0</v>
      </c>
      <c r="D3740" s="347">
        <v>0</v>
      </c>
      <c r="E3740" s="347">
        <v>0</v>
      </c>
      <c r="F3740" s="347">
        <v>0</v>
      </c>
      <c r="G3740" s="151"/>
    </row>
    <row r="3741" spans="1:7" hidden="1">
      <c r="A3741" s="346" t="s">
        <v>9625</v>
      </c>
      <c r="B3741" s="151" t="s">
        <v>3202</v>
      </c>
      <c r="C3741" s="347">
        <v>0</v>
      </c>
      <c r="D3741" s="347">
        <v>0</v>
      </c>
      <c r="E3741" s="347">
        <v>0</v>
      </c>
      <c r="F3741" s="347">
        <v>0</v>
      </c>
      <c r="G3741" s="151"/>
    </row>
    <row r="3742" spans="1:7" hidden="1">
      <c r="A3742" s="346" t="s">
        <v>9626</v>
      </c>
      <c r="B3742" s="151" t="s">
        <v>8303</v>
      </c>
      <c r="C3742" s="347">
        <v>0</v>
      </c>
      <c r="D3742" s="347">
        <v>0</v>
      </c>
      <c r="E3742" s="347">
        <v>0</v>
      </c>
      <c r="F3742" s="347">
        <v>0</v>
      </c>
      <c r="G3742" s="151"/>
    </row>
    <row r="3743" spans="1:7" hidden="1">
      <c r="A3743" s="346" t="s">
        <v>9627</v>
      </c>
      <c r="B3743" s="151" t="s">
        <v>8307</v>
      </c>
      <c r="C3743" s="347">
        <v>0</v>
      </c>
      <c r="D3743" s="347">
        <v>0</v>
      </c>
      <c r="E3743" s="347">
        <v>0</v>
      </c>
      <c r="F3743" s="347">
        <v>0</v>
      </c>
      <c r="G3743" s="151"/>
    </row>
    <row r="3744" spans="1:7" ht="30" hidden="1">
      <c r="A3744" s="346" t="s">
        <v>7776</v>
      </c>
      <c r="B3744" s="151" t="s">
        <v>3556</v>
      </c>
      <c r="C3744" s="347">
        <v>0</v>
      </c>
      <c r="D3744" s="347">
        <v>0</v>
      </c>
      <c r="E3744" s="347">
        <v>0</v>
      </c>
      <c r="F3744" s="347">
        <v>0</v>
      </c>
      <c r="G3744" s="151"/>
    </row>
    <row r="3745" spans="1:7" hidden="1">
      <c r="A3745" s="346" t="s">
        <v>8161</v>
      </c>
      <c r="B3745" s="151" t="s">
        <v>777</v>
      </c>
      <c r="C3745" s="347">
        <v>0</v>
      </c>
      <c r="D3745" s="347">
        <v>0</v>
      </c>
      <c r="E3745" s="347">
        <v>0</v>
      </c>
      <c r="F3745" s="347">
        <v>0</v>
      </c>
      <c r="G3745" s="151"/>
    </row>
    <row r="3746" spans="1:7" hidden="1">
      <c r="A3746" s="346" t="s">
        <v>9628</v>
      </c>
      <c r="B3746" s="151" t="s">
        <v>8303</v>
      </c>
      <c r="C3746" s="347">
        <v>0</v>
      </c>
      <c r="D3746" s="347">
        <v>0</v>
      </c>
      <c r="E3746" s="347">
        <v>0</v>
      </c>
      <c r="F3746" s="347">
        <v>0</v>
      </c>
      <c r="G3746" s="151"/>
    </row>
    <row r="3747" spans="1:7" hidden="1">
      <c r="A3747" s="346" t="s">
        <v>9629</v>
      </c>
      <c r="B3747" s="151" t="s">
        <v>3202</v>
      </c>
      <c r="C3747" s="347">
        <v>0</v>
      </c>
      <c r="D3747" s="347">
        <v>0</v>
      </c>
      <c r="E3747" s="347">
        <v>0</v>
      </c>
      <c r="F3747" s="347">
        <v>0</v>
      </c>
      <c r="G3747" s="151"/>
    </row>
    <row r="3748" spans="1:7" hidden="1">
      <c r="A3748" s="346" t="s">
        <v>9630</v>
      </c>
      <c r="B3748" s="151" t="s">
        <v>8303</v>
      </c>
      <c r="C3748" s="347">
        <v>0</v>
      </c>
      <c r="D3748" s="347">
        <v>0</v>
      </c>
      <c r="E3748" s="347">
        <v>0</v>
      </c>
      <c r="F3748" s="347">
        <v>0</v>
      </c>
      <c r="G3748" s="151"/>
    </row>
    <row r="3749" spans="1:7" hidden="1">
      <c r="A3749" s="346" t="s">
        <v>9631</v>
      </c>
      <c r="B3749" s="151" t="s">
        <v>8307</v>
      </c>
      <c r="C3749" s="347">
        <v>0</v>
      </c>
      <c r="D3749" s="347">
        <v>0</v>
      </c>
      <c r="E3749" s="347">
        <v>0</v>
      </c>
      <c r="F3749" s="347">
        <v>0</v>
      </c>
      <c r="G3749" s="151"/>
    </row>
    <row r="3750" spans="1:7" hidden="1">
      <c r="A3750" s="346" t="s">
        <v>7777</v>
      </c>
      <c r="B3750" s="151" t="s">
        <v>3557</v>
      </c>
      <c r="C3750" s="347">
        <v>0</v>
      </c>
      <c r="D3750" s="347">
        <v>0</v>
      </c>
      <c r="E3750" s="347">
        <v>0</v>
      </c>
      <c r="F3750" s="347">
        <v>0</v>
      </c>
      <c r="G3750" s="151"/>
    </row>
    <row r="3751" spans="1:7" hidden="1">
      <c r="A3751" s="346" t="s">
        <v>8162</v>
      </c>
      <c r="B3751" s="151" t="s">
        <v>777</v>
      </c>
      <c r="C3751" s="347">
        <v>0</v>
      </c>
      <c r="D3751" s="347">
        <v>0</v>
      </c>
      <c r="E3751" s="347">
        <v>0</v>
      </c>
      <c r="F3751" s="347">
        <v>0</v>
      </c>
      <c r="G3751" s="151"/>
    </row>
    <row r="3752" spans="1:7" hidden="1">
      <c r="A3752" s="346" t="s">
        <v>9632</v>
      </c>
      <c r="B3752" s="151" t="s">
        <v>8303</v>
      </c>
      <c r="C3752" s="347">
        <v>0</v>
      </c>
      <c r="D3752" s="347">
        <v>0</v>
      </c>
      <c r="E3752" s="347">
        <v>0</v>
      </c>
      <c r="F3752" s="347">
        <v>0</v>
      </c>
      <c r="G3752" s="151"/>
    </row>
    <row r="3753" spans="1:7" hidden="1">
      <c r="A3753" s="346" t="s">
        <v>9633</v>
      </c>
      <c r="B3753" s="151" t="s">
        <v>3202</v>
      </c>
      <c r="C3753" s="347">
        <v>0</v>
      </c>
      <c r="D3753" s="347">
        <v>0</v>
      </c>
      <c r="E3753" s="347">
        <v>0</v>
      </c>
      <c r="F3753" s="347">
        <v>0</v>
      </c>
      <c r="G3753" s="151"/>
    </row>
    <row r="3754" spans="1:7" hidden="1">
      <c r="A3754" s="346" t="s">
        <v>9634</v>
      </c>
      <c r="B3754" s="151" t="s">
        <v>8303</v>
      </c>
      <c r="C3754" s="347">
        <v>0</v>
      </c>
      <c r="D3754" s="347">
        <v>0</v>
      </c>
      <c r="E3754" s="347">
        <v>0</v>
      </c>
      <c r="F3754" s="347">
        <v>0</v>
      </c>
      <c r="G3754" s="151"/>
    </row>
    <row r="3755" spans="1:7" hidden="1">
      <c r="A3755" s="346" t="s">
        <v>9635</v>
      </c>
      <c r="B3755" s="151" t="s">
        <v>8307</v>
      </c>
      <c r="C3755" s="347">
        <v>0</v>
      </c>
      <c r="D3755" s="347">
        <v>0</v>
      </c>
      <c r="E3755" s="347">
        <v>0</v>
      </c>
      <c r="F3755" s="347">
        <v>0</v>
      </c>
      <c r="G3755" s="151"/>
    </row>
    <row r="3756" spans="1:7" ht="30" hidden="1">
      <c r="A3756" s="346" t="s">
        <v>7778</v>
      </c>
      <c r="B3756" s="151" t="s">
        <v>3558</v>
      </c>
      <c r="C3756" s="347">
        <v>0</v>
      </c>
      <c r="D3756" s="347">
        <v>0</v>
      </c>
      <c r="E3756" s="347">
        <v>0</v>
      </c>
      <c r="F3756" s="347">
        <v>0</v>
      </c>
      <c r="G3756" s="151"/>
    </row>
    <row r="3757" spans="1:7" hidden="1">
      <c r="A3757" s="346" t="s">
        <v>8163</v>
      </c>
      <c r="B3757" s="151" t="s">
        <v>777</v>
      </c>
      <c r="C3757" s="347">
        <v>0</v>
      </c>
      <c r="D3757" s="347">
        <v>0</v>
      </c>
      <c r="E3757" s="347">
        <v>0</v>
      </c>
      <c r="F3757" s="347">
        <v>0</v>
      </c>
      <c r="G3757" s="151"/>
    </row>
    <row r="3758" spans="1:7" hidden="1">
      <c r="A3758" s="346" t="s">
        <v>9636</v>
      </c>
      <c r="B3758" s="151" t="s">
        <v>8303</v>
      </c>
      <c r="C3758" s="347">
        <v>0</v>
      </c>
      <c r="D3758" s="347">
        <v>0</v>
      </c>
      <c r="E3758" s="347">
        <v>0</v>
      </c>
      <c r="F3758" s="347">
        <v>0</v>
      </c>
      <c r="G3758" s="151"/>
    </row>
    <row r="3759" spans="1:7" hidden="1">
      <c r="A3759" s="346" t="s">
        <v>9637</v>
      </c>
      <c r="B3759" s="151" t="s">
        <v>3202</v>
      </c>
      <c r="C3759" s="347">
        <v>0</v>
      </c>
      <c r="D3759" s="347">
        <v>0</v>
      </c>
      <c r="E3759" s="347">
        <v>0</v>
      </c>
      <c r="F3759" s="347">
        <v>0</v>
      </c>
      <c r="G3759" s="151"/>
    </row>
    <row r="3760" spans="1:7" hidden="1">
      <c r="A3760" s="346" t="s">
        <v>9638</v>
      </c>
      <c r="B3760" s="151" t="s">
        <v>8303</v>
      </c>
      <c r="C3760" s="347">
        <v>0</v>
      </c>
      <c r="D3760" s="347">
        <v>0</v>
      </c>
      <c r="E3760" s="347">
        <v>0</v>
      </c>
      <c r="F3760" s="347">
        <v>0</v>
      </c>
      <c r="G3760" s="151"/>
    </row>
    <row r="3761" spans="1:7" hidden="1">
      <c r="A3761" s="346" t="s">
        <v>9639</v>
      </c>
      <c r="B3761" s="151" t="s">
        <v>8307</v>
      </c>
      <c r="C3761" s="347">
        <v>0</v>
      </c>
      <c r="D3761" s="347">
        <v>0</v>
      </c>
      <c r="E3761" s="347">
        <v>0</v>
      </c>
      <c r="F3761" s="347">
        <v>0</v>
      </c>
      <c r="G3761" s="151"/>
    </row>
    <row r="3762" spans="1:7" ht="30" hidden="1">
      <c r="A3762" s="346" t="s">
        <v>7779</v>
      </c>
      <c r="B3762" s="151" t="s">
        <v>3559</v>
      </c>
      <c r="C3762" s="347">
        <v>0</v>
      </c>
      <c r="D3762" s="347">
        <v>0</v>
      </c>
      <c r="E3762" s="347">
        <v>0</v>
      </c>
      <c r="F3762" s="347">
        <v>0</v>
      </c>
      <c r="G3762" s="151"/>
    </row>
    <row r="3763" spans="1:7" hidden="1">
      <c r="A3763" s="346" t="s">
        <v>8164</v>
      </c>
      <c r="B3763" s="151" t="s">
        <v>777</v>
      </c>
      <c r="C3763" s="347">
        <v>0</v>
      </c>
      <c r="D3763" s="347">
        <v>0</v>
      </c>
      <c r="E3763" s="347">
        <v>0</v>
      </c>
      <c r="F3763" s="347">
        <v>0</v>
      </c>
      <c r="G3763" s="151"/>
    </row>
    <row r="3764" spans="1:7" hidden="1">
      <c r="A3764" s="346" t="s">
        <v>9640</v>
      </c>
      <c r="B3764" s="151" t="s">
        <v>8303</v>
      </c>
      <c r="C3764" s="347">
        <v>0</v>
      </c>
      <c r="D3764" s="347">
        <v>0</v>
      </c>
      <c r="E3764" s="347">
        <v>0</v>
      </c>
      <c r="F3764" s="347">
        <v>0</v>
      </c>
      <c r="G3764" s="151"/>
    </row>
    <row r="3765" spans="1:7" hidden="1">
      <c r="A3765" s="346" t="s">
        <v>9641</v>
      </c>
      <c r="B3765" s="151" t="s">
        <v>3202</v>
      </c>
      <c r="C3765" s="347">
        <v>0</v>
      </c>
      <c r="D3765" s="347">
        <v>0</v>
      </c>
      <c r="E3765" s="347">
        <v>0</v>
      </c>
      <c r="F3765" s="347">
        <v>0</v>
      </c>
      <c r="G3765" s="151"/>
    </row>
    <row r="3766" spans="1:7" hidden="1">
      <c r="A3766" s="346" t="s">
        <v>9642</v>
      </c>
      <c r="B3766" s="151" t="s">
        <v>8303</v>
      </c>
      <c r="C3766" s="347">
        <v>0</v>
      </c>
      <c r="D3766" s="347">
        <v>0</v>
      </c>
      <c r="E3766" s="347">
        <v>0</v>
      </c>
      <c r="F3766" s="347">
        <v>0</v>
      </c>
      <c r="G3766" s="151"/>
    </row>
    <row r="3767" spans="1:7" hidden="1">
      <c r="A3767" s="346" t="s">
        <v>9643</v>
      </c>
      <c r="B3767" s="151" t="s">
        <v>8307</v>
      </c>
      <c r="C3767" s="347">
        <v>0</v>
      </c>
      <c r="D3767" s="347">
        <v>0</v>
      </c>
      <c r="E3767" s="347">
        <v>0</v>
      </c>
      <c r="F3767" s="347">
        <v>0</v>
      </c>
      <c r="G3767" s="151"/>
    </row>
    <row r="3768" spans="1:7" hidden="1">
      <c r="A3768" s="346" t="s">
        <v>7780</v>
      </c>
      <c r="B3768" s="151" t="s">
        <v>7781</v>
      </c>
      <c r="C3768" s="347">
        <v>0</v>
      </c>
      <c r="D3768" s="347">
        <v>0</v>
      </c>
      <c r="E3768" s="347">
        <v>0</v>
      </c>
      <c r="F3768" s="347">
        <v>0</v>
      </c>
      <c r="G3768" s="151"/>
    </row>
    <row r="3769" spans="1:7" ht="30" hidden="1">
      <c r="A3769" s="346" t="s">
        <v>7782</v>
      </c>
      <c r="B3769" s="151" t="s">
        <v>3560</v>
      </c>
      <c r="C3769" s="347">
        <v>0</v>
      </c>
      <c r="D3769" s="347">
        <v>0</v>
      </c>
      <c r="E3769" s="347">
        <v>0</v>
      </c>
      <c r="F3769" s="347">
        <v>0</v>
      </c>
      <c r="G3769" s="151"/>
    </row>
    <row r="3770" spans="1:7" hidden="1">
      <c r="A3770" s="346" t="s">
        <v>8165</v>
      </c>
      <c r="B3770" s="151" t="s">
        <v>777</v>
      </c>
      <c r="C3770" s="347">
        <v>0</v>
      </c>
      <c r="D3770" s="347">
        <v>0</v>
      </c>
      <c r="E3770" s="347">
        <v>0</v>
      </c>
      <c r="F3770" s="347">
        <v>0</v>
      </c>
      <c r="G3770" s="151"/>
    </row>
    <row r="3771" spans="1:7" hidden="1">
      <c r="A3771" s="346" t="s">
        <v>9644</v>
      </c>
      <c r="B3771" s="151" t="s">
        <v>8303</v>
      </c>
      <c r="C3771" s="347">
        <v>0</v>
      </c>
      <c r="D3771" s="347">
        <v>0</v>
      </c>
      <c r="E3771" s="347">
        <v>0</v>
      </c>
      <c r="F3771" s="347">
        <v>0</v>
      </c>
      <c r="G3771" s="151"/>
    </row>
    <row r="3772" spans="1:7" hidden="1">
      <c r="A3772" s="346" t="s">
        <v>9645</v>
      </c>
      <c r="B3772" s="151" t="s">
        <v>3202</v>
      </c>
      <c r="C3772" s="347">
        <v>0</v>
      </c>
      <c r="D3772" s="347">
        <v>0</v>
      </c>
      <c r="E3772" s="347">
        <v>0</v>
      </c>
      <c r="F3772" s="347">
        <v>0</v>
      </c>
      <c r="G3772" s="151"/>
    </row>
    <row r="3773" spans="1:7" hidden="1">
      <c r="A3773" s="346" t="s">
        <v>9646</v>
      </c>
      <c r="B3773" s="151" t="s">
        <v>8303</v>
      </c>
      <c r="C3773" s="347">
        <v>0</v>
      </c>
      <c r="D3773" s="347">
        <v>0</v>
      </c>
      <c r="E3773" s="347">
        <v>0</v>
      </c>
      <c r="F3773" s="347">
        <v>0</v>
      </c>
      <c r="G3773" s="151"/>
    </row>
    <row r="3774" spans="1:7" hidden="1">
      <c r="A3774" s="346" t="s">
        <v>9647</v>
      </c>
      <c r="B3774" s="151" t="s">
        <v>8307</v>
      </c>
      <c r="C3774" s="347">
        <v>0</v>
      </c>
      <c r="D3774" s="347">
        <v>0</v>
      </c>
      <c r="E3774" s="347">
        <v>0</v>
      </c>
      <c r="F3774" s="347">
        <v>0</v>
      </c>
      <c r="G3774" s="151"/>
    </row>
    <row r="3775" spans="1:7" ht="30" hidden="1">
      <c r="A3775" s="346" t="s">
        <v>7783</v>
      </c>
      <c r="B3775" s="151" t="s">
        <v>3561</v>
      </c>
      <c r="C3775" s="347">
        <v>0</v>
      </c>
      <c r="D3775" s="347">
        <v>0</v>
      </c>
      <c r="E3775" s="347">
        <v>0</v>
      </c>
      <c r="F3775" s="347">
        <v>0</v>
      </c>
      <c r="G3775" s="151"/>
    </row>
    <row r="3776" spans="1:7" hidden="1">
      <c r="A3776" s="346" t="s">
        <v>8166</v>
      </c>
      <c r="B3776" s="151" t="s">
        <v>777</v>
      </c>
      <c r="C3776" s="347">
        <v>0</v>
      </c>
      <c r="D3776" s="347">
        <v>0</v>
      </c>
      <c r="E3776" s="347">
        <v>0</v>
      </c>
      <c r="F3776" s="347">
        <v>0</v>
      </c>
      <c r="G3776" s="151"/>
    </row>
    <row r="3777" spans="1:7" hidden="1">
      <c r="A3777" s="346" t="s">
        <v>9648</v>
      </c>
      <c r="B3777" s="151" t="s">
        <v>8303</v>
      </c>
      <c r="C3777" s="347">
        <v>0</v>
      </c>
      <c r="D3777" s="347">
        <v>0</v>
      </c>
      <c r="E3777" s="347">
        <v>0</v>
      </c>
      <c r="F3777" s="347">
        <v>0</v>
      </c>
      <c r="G3777" s="151"/>
    </row>
    <row r="3778" spans="1:7" hidden="1">
      <c r="A3778" s="346" t="s">
        <v>9649</v>
      </c>
      <c r="B3778" s="151" t="s">
        <v>3202</v>
      </c>
      <c r="C3778" s="347">
        <v>0</v>
      </c>
      <c r="D3778" s="347">
        <v>0</v>
      </c>
      <c r="E3778" s="347">
        <v>0</v>
      </c>
      <c r="F3778" s="347">
        <v>0</v>
      </c>
      <c r="G3778" s="151"/>
    </row>
    <row r="3779" spans="1:7" hidden="1">
      <c r="A3779" s="346" t="s">
        <v>9650</v>
      </c>
      <c r="B3779" s="151" t="s">
        <v>8303</v>
      </c>
      <c r="C3779" s="347">
        <v>0</v>
      </c>
      <c r="D3779" s="347">
        <v>0</v>
      </c>
      <c r="E3779" s="347">
        <v>0</v>
      </c>
      <c r="F3779" s="347">
        <v>0</v>
      </c>
      <c r="G3779" s="151"/>
    </row>
    <row r="3780" spans="1:7" hidden="1">
      <c r="A3780" s="346" t="s">
        <v>9651</v>
      </c>
      <c r="B3780" s="151" t="s">
        <v>8307</v>
      </c>
      <c r="C3780" s="347">
        <v>0</v>
      </c>
      <c r="D3780" s="347">
        <v>0</v>
      </c>
      <c r="E3780" s="347">
        <v>0</v>
      </c>
      <c r="F3780" s="347">
        <v>0</v>
      </c>
      <c r="G3780" s="151"/>
    </row>
    <row r="3781" spans="1:7" ht="30" hidden="1">
      <c r="A3781" s="346" t="s">
        <v>7784</v>
      </c>
      <c r="B3781" s="151" t="s">
        <v>3562</v>
      </c>
      <c r="C3781" s="347">
        <v>0</v>
      </c>
      <c r="D3781" s="347">
        <v>0</v>
      </c>
      <c r="E3781" s="347">
        <v>0</v>
      </c>
      <c r="F3781" s="347">
        <v>0</v>
      </c>
      <c r="G3781" s="151"/>
    </row>
    <row r="3782" spans="1:7" hidden="1">
      <c r="A3782" s="346" t="s">
        <v>8167</v>
      </c>
      <c r="B3782" s="151" t="s">
        <v>777</v>
      </c>
      <c r="C3782" s="347">
        <v>0</v>
      </c>
      <c r="D3782" s="347">
        <v>0</v>
      </c>
      <c r="E3782" s="347">
        <v>0</v>
      </c>
      <c r="F3782" s="347">
        <v>0</v>
      </c>
      <c r="G3782" s="151"/>
    </row>
    <row r="3783" spans="1:7" hidden="1">
      <c r="A3783" s="346" t="s">
        <v>9652</v>
      </c>
      <c r="B3783" s="151" t="s">
        <v>8303</v>
      </c>
      <c r="C3783" s="347">
        <v>0</v>
      </c>
      <c r="D3783" s="347">
        <v>0</v>
      </c>
      <c r="E3783" s="347">
        <v>0</v>
      </c>
      <c r="F3783" s="347">
        <v>0</v>
      </c>
      <c r="G3783" s="151"/>
    </row>
    <row r="3784" spans="1:7" hidden="1">
      <c r="A3784" s="346" t="s">
        <v>9653</v>
      </c>
      <c r="B3784" s="151" t="s">
        <v>3202</v>
      </c>
      <c r="C3784" s="347">
        <v>0</v>
      </c>
      <c r="D3784" s="347">
        <v>0</v>
      </c>
      <c r="E3784" s="347">
        <v>0</v>
      </c>
      <c r="F3784" s="347">
        <v>0</v>
      </c>
      <c r="G3784" s="151"/>
    </row>
    <row r="3785" spans="1:7" hidden="1">
      <c r="A3785" s="346" t="s">
        <v>9654</v>
      </c>
      <c r="B3785" s="151" t="s">
        <v>8303</v>
      </c>
      <c r="C3785" s="347">
        <v>0</v>
      </c>
      <c r="D3785" s="347">
        <v>0</v>
      </c>
      <c r="E3785" s="347">
        <v>0</v>
      </c>
      <c r="F3785" s="347">
        <v>0</v>
      </c>
      <c r="G3785" s="151"/>
    </row>
    <row r="3786" spans="1:7" hidden="1">
      <c r="A3786" s="346" t="s">
        <v>9655</v>
      </c>
      <c r="B3786" s="151" t="s">
        <v>8307</v>
      </c>
      <c r="C3786" s="347">
        <v>0</v>
      </c>
      <c r="D3786" s="347">
        <v>0</v>
      </c>
      <c r="E3786" s="347">
        <v>0</v>
      </c>
      <c r="F3786" s="347">
        <v>0</v>
      </c>
      <c r="G3786" s="151"/>
    </row>
    <row r="3787" spans="1:7" ht="30" hidden="1">
      <c r="A3787" s="346" t="s">
        <v>7785</v>
      </c>
      <c r="B3787" s="151" t="s">
        <v>3563</v>
      </c>
      <c r="C3787" s="347">
        <v>0</v>
      </c>
      <c r="D3787" s="347">
        <v>0</v>
      </c>
      <c r="E3787" s="347">
        <v>0</v>
      </c>
      <c r="F3787" s="347">
        <v>0</v>
      </c>
      <c r="G3787" s="151"/>
    </row>
    <row r="3788" spans="1:7" hidden="1">
      <c r="A3788" s="346" t="s">
        <v>8168</v>
      </c>
      <c r="B3788" s="151" t="s">
        <v>777</v>
      </c>
      <c r="C3788" s="347">
        <v>0</v>
      </c>
      <c r="D3788" s="347">
        <v>0</v>
      </c>
      <c r="E3788" s="347">
        <v>0</v>
      </c>
      <c r="F3788" s="347">
        <v>0</v>
      </c>
      <c r="G3788" s="151"/>
    </row>
    <row r="3789" spans="1:7" hidden="1">
      <c r="A3789" s="346" t="s">
        <v>9656</v>
      </c>
      <c r="B3789" s="151" t="s">
        <v>8303</v>
      </c>
      <c r="C3789" s="347">
        <v>0</v>
      </c>
      <c r="D3789" s="347">
        <v>0</v>
      </c>
      <c r="E3789" s="347">
        <v>0</v>
      </c>
      <c r="F3789" s="347">
        <v>0</v>
      </c>
      <c r="G3789" s="151"/>
    </row>
    <row r="3790" spans="1:7" hidden="1">
      <c r="A3790" s="346" t="s">
        <v>9657</v>
      </c>
      <c r="B3790" s="151" t="s">
        <v>3202</v>
      </c>
      <c r="C3790" s="347">
        <v>0</v>
      </c>
      <c r="D3790" s="347">
        <v>0</v>
      </c>
      <c r="E3790" s="347">
        <v>0</v>
      </c>
      <c r="F3790" s="347">
        <v>0</v>
      </c>
      <c r="G3790" s="151"/>
    </row>
    <row r="3791" spans="1:7" hidden="1">
      <c r="A3791" s="346" t="s">
        <v>9658</v>
      </c>
      <c r="B3791" s="151" t="s">
        <v>8303</v>
      </c>
      <c r="C3791" s="347">
        <v>0</v>
      </c>
      <c r="D3791" s="347">
        <v>0</v>
      </c>
      <c r="E3791" s="347">
        <v>0</v>
      </c>
      <c r="F3791" s="347">
        <v>0</v>
      </c>
      <c r="G3791" s="151"/>
    </row>
    <row r="3792" spans="1:7" hidden="1">
      <c r="A3792" s="346" t="s">
        <v>9659</v>
      </c>
      <c r="B3792" s="151" t="s">
        <v>8307</v>
      </c>
      <c r="C3792" s="347">
        <v>0</v>
      </c>
      <c r="D3792" s="347">
        <v>0</v>
      </c>
      <c r="E3792" s="347">
        <v>0</v>
      </c>
      <c r="F3792" s="347">
        <v>0</v>
      </c>
      <c r="G3792" s="151"/>
    </row>
    <row r="3793" spans="1:7" ht="30" hidden="1">
      <c r="A3793" s="346" t="s">
        <v>7786</v>
      </c>
      <c r="B3793" s="151" t="s">
        <v>3564</v>
      </c>
      <c r="C3793" s="347">
        <v>0</v>
      </c>
      <c r="D3793" s="347">
        <v>0</v>
      </c>
      <c r="E3793" s="347">
        <v>0</v>
      </c>
      <c r="F3793" s="347">
        <v>0</v>
      </c>
      <c r="G3793" s="151"/>
    </row>
    <row r="3794" spans="1:7" hidden="1">
      <c r="A3794" s="346" t="s">
        <v>8169</v>
      </c>
      <c r="B3794" s="151" t="s">
        <v>777</v>
      </c>
      <c r="C3794" s="347">
        <v>0</v>
      </c>
      <c r="D3794" s="347">
        <v>0</v>
      </c>
      <c r="E3794" s="347">
        <v>0</v>
      </c>
      <c r="F3794" s="347">
        <v>0</v>
      </c>
      <c r="G3794" s="151"/>
    </row>
    <row r="3795" spans="1:7" hidden="1">
      <c r="A3795" s="346" t="s">
        <v>9660</v>
      </c>
      <c r="B3795" s="151" t="s">
        <v>8303</v>
      </c>
      <c r="C3795" s="347">
        <v>0</v>
      </c>
      <c r="D3795" s="347">
        <v>0</v>
      </c>
      <c r="E3795" s="347">
        <v>0</v>
      </c>
      <c r="F3795" s="347">
        <v>0</v>
      </c>
      <c r="G3795" s="151"/>
    </row>
    <row r="3796" spans="1:7" hidden="1">
      <c r="A3796" s="346" t="s">
        <v>9661</v>
      </c>
      <c r="B3796" s="151" t="s">
        <v>3202</v>
      </c>
      <c r="C3796" s="347">
        <v>0</v>
      </c>
      <c r="D3796" s="347">
        <v>0</v>
      </c>
      <c r="E3796" s="347">
        <v>0</v>
      </c>
      <c r="F3796" s="347">
        <v>0</v>
      </c>
      <c r="G3796" s="151"/>
    </row>
    <row r="3797" spans="1:7" hidden="1">
      <c r="A3797" s="346" t="s">
        <v>9662</v>
      </c>
      <c r="B3797" s="151" t="s">
        <v>8303</v>
      </c>
      <c r="C3797" s="347">
        <v>0</v>
      </c>
      <c r="D3797" s="347">
        <v>0</v>
      </c>
      <c r="E3797" s="347">
        <v>0</v>
      </c>
      <c r="F3797" s="347">
        <v>0</v>
      </c>
      <c r="G3797" s="151"/>
    </row>
    <row r="3798" spans="1:7" hidden="1">
      <c r="A3798" s="346" t="s">
        <v>9663</v>
      </c>
      <c r="B3798" s="151" t="s">
        <v>8307</v>
      </c>
      <c r="C3798" s="347">
        <v>0</v>
      </c>
      <c r="D3798" s="347">
        <v>0</v>
      </c>
      <c r="E3798" s="347">
        <v>0</v>
      </c>
      <c r="F3798" s="347">
        <v>0</v>
      </c>
      <c r="G3798" s="151"/>
    </row>
    <row r="3799" spans="1:7" hidden="1">
      <c r="A3799" s="346" t="s">
        <v>7787</v>
      </c>
      <c r="B3799" s="151" t="s">
        <v>3565</v>
      </c>
      <c r="C3799" s="347">
        <v>0</v>
      </c>
      <c r="D3799" s="347">
        <v>0</v>
      </c>
      <c r="E3799" s="347">
        <v>0</v>
      </c>
      <c r="F3799" s="347">
        <v>0</v>
      </c>
      <c r="G3799" s="151"/>
    </row>
    <row r="3800" spans="1:7" hidden="1">
      <c r="A3800" s="346" t="s">
        <v>8170</v>
      </c>
      <c r="B3800" s="151" t="s">
        <v>777</v>
      </c>
      <c r="C3800" s="347">
        <v>0</v>
      </c>
      <c r="D3800" s="347">
        <v>0</v>
      </c>
      <c r="E3800" s="347">
        <v>0</v>
      </c>
      <c r="F3800" s="347">
        <v>0</v>
      </c>
      <c r="G3800" s="151"/>
    </row>
    <row r="3801" spans="1:7" hidden="1">
      <c r="A3801" s="346" t="s">
        <v>9664</v>
      </c>
      <c r="B3801" s="151" t="s">
        <v>8303</v>
      </c>
      <c r="C3801" s="347">
        <v>0</v>
      </c>
      <c r="D3801" s="347">
        <v>0</v>
      </c>
      <c r="E3801" s="347">
        <v>0</v>
      </c>
      <c r="F3801" s="347">
        <v>0</v>
      </c>
      <c r="G3801" s="151"/>
    </row>
    <row r="3802" spans="1:7" hidden="1">
      <c r="A3802" s="346" t="s">
        <v>9665</v>
      </c>
      <c r="B3802" s="151" t="s">
        <v>3202</v>
      </c>
      <c r="C3802" s="347">
        <v>0</v>
      </c>
      <c r="D3802" s="347">
        <v>0</v>
      </c>
      <c r="E3802" s="347">
        <v>0</v>
      </c>
      <c r="F3802" s="347">
        <v>0</v>
      </c>
      <c r="G3802" s="151"/>
    </row>
    <row r="3803" spans="1:7" hidden="1">
      <c r="A3803" s="346" t="s">
        <v>9666</v>
      </c>
      <c r="B3803" s="151" t="s">
        <v>8303</v>
      </c>
      <c r="C3803" s="347">
        <v>0</v>
      </c>
      <c r="D3803" s="347">
        <v>0</v>
      </c>
      <c r="E3803" s="347">
        <v>0</v>
      </c>
      <c r="F3803" s="347">
        <v>0</v>
      </c>
      <c r="G3803" s="151"/>
    </row>
    <row r="3804" spans="1:7" hidden="1">
      <c r="A3804" s="346" t="s">
        <v>9667</v>
      </c>
      <c r="B3804" s="151" t="s">
        <v>8307</v>
      </c>
      <c r="C3804" s="347">
        <v>0</v>
      </c>
      <c r="D3804" s="347">
        <v>0</v>
      </c>
      <c r="E3804" s="347">
        <v>0</v>
      </c>
      <c r="F3804" s="347">
        <v>0</v>
      </c>
      <c r="G3804" s="151"/>
    </row>
    <row r="3805" spans="1:7" ht="30" hidden="1">
      <c r="A3805" s="346" t="s">
        <v>7788</v>
      </c>
      <c r="B3805" s="151" t="s">
        <v>3566</v>
      </c>
      <c r="C3805" s="347">
        <v>0</v>
      </c>
      <c r="D3805" s="347">
        <v>0</v>
      </c>
      <c r="E3805" s="347">
        <v>0</v>
      </c>
      <c r="F3805" s="347">
        <v>0</v>
      </c>
      <c r="G3805" s="151"/>
    </row>
    <row r="3806" spans="1:7" hidden="1">
      <c r="A3806" s="346" t="s">
        <v>8171</v>
      </c>
      <c r="B3806" s="151" t="s">
        <v>777</v>
      </c>
      <c r="C3806" s="347">
        <v>0</v>
      </c>
      <c r="D3806" s="347">
        <v>0</v>
      </c>
      <c r="E3806" s="347">
        <v>0</v>
      </c>
      <c r="F3806" s="347">
        <v>0</v>
      </c>
      <c r="G3806" s="151"/>
    </row>
    <row r="3807" spans="1:7" hidden="1">
      <c r="A3807" s="346" t="s">
        <v>9668</v>
      </c>
      <c r="B3807" s="151" t="s">
        <v>8303</v>
      </c>
      <c r="C3807" s="347">
        <v>0</v>
      </c>
      <c r="D3807" s="347">
        <v>0</v>
      </c>
      <c r="E3807" s="347">
        <v>0</v>
      </c>
      <c r="F3807" s="347">
        <v>0</v>
      </c>
      <c r="G3807" s="151"/>
    </row>
    <row r="3808" spans="1:7" hidden="1">
      <c r="A3808" s="346" t="s">
        <v>9669</v>
      </c>
      <c r="B3808" s="151" t="s">
        <v>3202</v>
      </c>
      <c r="C3808" s="347">
        <v>0</v>
      </c>
      <c r="D3808" s="347">
        <v>0</v>
      </c>
      <c r="E3808" s="347">
        <v>0</v>
      </c>
      <c r="F3808" s="347">
        <v>0</v>
      </c>
      <c r="G3808" s="151"/>
    </row>
    <row r="3809" spans="1:7" hidden="1">
      <c r="A3809" s="346" t="s">
        <v>9670</v>
      </c>
      <c r="B3809" s="151" t="s">
        <v>8303</v>
      </c>
      <c r="C3809" s="347">
        <v>0</v>
      </c>
      <c r="D3809" s="347">
        <v>0</v>
      </c>
      <c r="E3809" s="347">
        <v>0</v>
      </c>
      <c r="F3809" s="347">
        <v>0</v>
      </c>
      <c r="G3809" s="151"/>
    </row>
    <row r="3810" spans="1:7" hidden="1">
      <c r="A3810" s="346" t="s">
        <v>9671</v>
      </c>
      <c r="B3810" s="151" t="s">
        <v>8307</v>
      </c>
      <c r="C3810" s="347">
        <v>0</v>
      </c>
      <c r="D3810" s="347">
        <v>0</v>
      </c>
      <c r="E3810" s="347">
        <v>0</v>
      </c>
      <c r="F3810" s="347">
        <v>0</v>
      </c>
      <c r="G3810" s="151"/>
    </row>
    <row r="3811" spans="1:7" ht="30" hidden="1">
      <c r="A3811" s="346" t="s">
        <v>7789</v>
      </c>
      <c r="B3811" s="151" t="s">
        <v>3567</v>
      </c>
      <c r="C3811" s="347">
        <v>0</v>
      </c>
      <c r="D3811" s="347">
        <v>0</v>
      </c>
      <c r="E3811" s="347">
        <v>0</v>
      </c>
      <c r="F3811" s="347">
        <v>0</v>
      </c>
      <c r="G3811" s="151"/>
    </row>
    <row r="3812" spans="1:7" hidden="1">
      <c r="A3812" s="346" t="s">
        <v>8172</v>
      </c>
      <c r="B3812" s="151" t="s">
        <v>777</v>
      </c>
      <c r="C3812" s="347">
        <v>0</v>
      </c>
      <c r="D3812" s="347">
        <v>0</v>
      </c>
      <c r="E3812" s="347">
        <v>0</v>
      </c>
      <c r="F3812" s="347">
        <v>0</v>
      </c>
      <c r="G3812" s="151"/>
    </row>
    <row r="3813" spans="1:7" hidden="1">
      <c r="A3813" s="346" t="s">
        <v>9672</v>
      </c>
      <c r="B3813" s="151" t="s">
        <v>8303</v>
      </c>
      <c r="C3813" s="347">
        <v>0</v>
      </c>
      <c r="D3813" s="347">
        <v>0</v>
      </c>
      <c r="E3813" s="347">
        <v>0</v>
      </c>
      <c r="F3813" s="347">
        <v>0</v>
      </c>
      <c r="G3813" s="151"/>
    </row>
    <row r="3814" spans="1:7" hidden="1">
      <c r="A3814" s="346" t="s">
        <v>9673</v>
      </c>
      <c r="B3814" s="151" t="s">
        <v>3202</v>
      </c>
      <c r="C3814" s="347">
        <v>0</v>
      </c>
      <c r="D3814" s="347">
        <v>0</v>
      </c>
      <c r="E3814" s="347">
        <v>0</v>
      </c>
      <c r="F3814" s="347">
        <v>0</v>
      </c>
      <c r="G3814" s="151"/>
    </row>
    <row r="3815" spans="1:7" hidden="1">
      <c r="A3815" s="346" t="s">
        <v>9674</v>
      </c>
      <c r="B3815" s="151" t="s">
        <v>8303</v>
      </c>
      <c r="C3815" s="347">
        <v>0</v>
      </c>
      <c r="D3815" s="347">
        <v>0</v>
      </c>
      <c r="E3815" s="347">
        <v>0</v>
      </c>
      <c r="F3815" s="347">
        <v>0</v>
      </c>
      <c r="G3815" s="151"/>
    </row>
    <row r="3816" spans="1:7" hidden="1">
      <c r="A3816" s="346" t="s">
        <v>9675</v>
      </c>
      <c r="B3816" s="151" t="s">
        <v>8307</v>
      </c>
      <c r="C3816" s="347">
        <v>0</v>
      </c>
      <c r="D3816" s="347">
        <v>0</v>
      </c>
      <c r="E3816" s="347">
        <v>0</v>
      </c>
      <c r="F3816" s="347">
        <v>0</v>
      </c>
      <c r="G3816" s="151"/>
    </row>
    <row r="3817" spans="1:7" hidden="1">
      <c r="A3817" s="346" t="s">
        <v>7790</v>
      </c>
      <c r="B3817" s="151" t="s">
        <v>7791</v>
      </c>
      <c r="C3817" s="347">
        <v>0</v>
      </c>
      <c r="D3817" s="347">
        <v>0</v>
      </c>
      <c r="E3817" s="347">
        <v>0</v>
      </c>
      <c r="F3817" s="347">
        <v>0</v>
      </c>
      <c r="G3817" s="151"/>
    </row>
    <row r="3818" spans="1:7" hidden="1">
      <c r="A3818" s="346" t="s">
        <v>7792</v>
      </c>
      <c r="B3818" s="151" t="s">
        <v>3568</v>
      </c>
      <c r="C3818" s="347">
        <v>0</v>
      </c>
      <c r="D3818" s="347">
        <v>0</v>
      </c>
      <c r="E3818" s="347">
        <v>0</v>
      </c>
      <c r="F3818" s="347">
        <v>0</v>
      </c>
      <c r="G3818" s="151"/>
    </row>
    <row r="3819" spans="1:7" hidden="1">
      <c r="A3819" s="346" t="s">
        <v>8173</v>
      </c>
      <c r="B3819" s="151" t="s">
        <v>777</v>
      </c>
      <c r="C3819" s="347">
        <v>0</v>
      </c>
      <c r="D3819" s="347">
        <v>0</v>
      </c>
      <c r="E3819" s="347">
        <v>0</v>
      </c>
      <c r="F3819" s="347">
        <v>0</v>
      </c>
      <c r="G3819" s="151"/>
    </row>
    <row r="3820" spans="1:7" hidden="1">
      <c r="A3820" s="346" t="s">
        <v>9676</v>
      </c>
      <c r="B3820" s="151" t="s">
        <v>8303</v>
      </c>
      <c r="C3820" s="347">
        <v>0</v>
      </c>
      <c r="D3820" s="347">
        <v>0</v>
      </c>
      <c r="E3820" s="347">
        <v>0</v>
      </c>
      <c r="F3820" s="347">
        <v>0</v>
      </c>
      <c r="G3820" s="151"/>
    </row>
    <row r="3821" spans="1:7" hidden="1">
      <c r="A3821" s="346" t="s">
        <v>9677</v>
      </c>
      <c r="B3821" s="151" t="s">
        <v>3202</v>
      </c>
      <c r="C3821" s="347">
        <v>0</v>
      </c>
      <c r="D3821" s="347">
        <v>0</v>
      </c>
      <c r="E3821" s="347">
        <v>0</v>
      </c>
      <c r="F3821" s="347">
        <v>0</v>
      </c>
      <c r="G3821" s="151"/>
    </row>
    <row r="3822" spans="1:7" hidden="1">
      <c r="A3822" s="346" t="s">
        <v>9678</v>
      </c>
      <c r="B3822" s="151" t="s">
        <v>8303</v>
      </c>
      <c r="C3822" s="347">
        <v>0</v>
      </c>
      <c r="D3822" s="347">
        <v>0</v>
      </c>
      <c r="E3822" s="347">
        <v>0</v>
      </c>
      <c r="F3822" s="347">
        <v>0</v>
      </c>
      <c r="G3822" s="151"/>
    </row>
    <row r="3823" spans="1:7" hidden="1">
      <c r="A3823" s="346" t="s">
        <v>9679</v>
      </c>
      <c r="B3823" s="151" t="s">
        <v>8307</v>
      </c>
      <c r="C3823" s="347">
        <v>0</v>
      </c>
      <c r="D3823" s="347">
        <v>0</v>
      </c>
      <c r="E3823" s="347">
        <v>0</v>
      </c>
      <c r="F3823" s="347">
        <v>0</v>
      </c>
      <c r="G3823" s="151"/>
    </row>
    <row r="3824" spans="1:7" hidden="1">
      <c r="A3824" s="346" t="s">
        <v>7793</v>
      </c>
      <c r="B3824" s="151" t="s">
        <v>3569</v>
      </c>
      <c r="C3824" s="347">
        <v>0</v>
      </c>
      <c r="D3824" s="347">
        <v>0</v>
      </c>
      <c r="E3824" s="347">
        <v>0</v>
      </c>
      <c r="F3824" s="347">
        <v>0</v>
      </c>
      <c r="G3824" s="151"/>
    </row>
    <row r="3825" spans="1:7" hidden="1">
      <c r="A3825" s="346" t="s">
        <v>8174</v>
      </c>
      <c r="B3825" s="151" t="s">
        <v>777</v>
      </c>
      <c r="C3825" s="347">
        <v>0</v>
      </c>
      <c r="D3825" s="347">
        <v>0</v>
      </c>
      <c r="E3825" s="347">
        <v>0</v>
      </c>
      <c r="F3825" s="347">
        <v>0</v>
      </c>
      <c r="G3825" s="151"/>
    </row>
    <row r="3826" spans="1:7" hidden="1">
      <c r="A3826" s="346" t="s">
        <v>9680</v>
      </c>
      <c r="B3826" s="151" t="s">
        <v>8303</v>
      </c>
      <c r="C3826" s="347">
        <v>0</v>
      </c>
      <c r="D3826" s="347">
        <v>0</v>
      </c>
      <c r="E3826" s="347">
        <v>0</v>
      </c>
      <c r="F3826" s="347">
        <v>0</v>
      </c>
      <c r="G3826" s="151"/>
    </row>
    <row r="3827" spans="1:7" hidden="1">
      <c r="A3827" s="346" t="s">
        <v>9681</v>
      </c>
      <c r="B3827" s="151" t="s">
        <v>3202</v>
      </c>
      <c r="C3827" s="347">
        <v>0</v>
      </c>
      <c r="D3827" s="347">
        <v>0</v>
      </c>
      <c r="E3827" s="347">
        <v>0</v>
      </c>
      <c r="F3827" s="347">
        <v>0</v>
      </c>
      <c r="G3827" s="151"/>
    </row>
    <row r="3828" spans="1:7" hidden="1">
      <c r="A3828" s="346" t="s">
        <v>9682</v>
      </c>
      <c r="B3828" s="151" t="s">
        <v>8303</v>
      </c>
      <c r="C3828" s="347">
        <v>0</v>
      </c>
      <c r="D3828" s="347">
        <v>0</v>
      </c>
      <c r="E3828" s="347">
        <v>0</v>
      </c>
      <c r="F3828" s="347">
        <v>0</v>
      </c>
      <c r="G3828" s="151"/>
    </row>
    <row r="3829" spans="1:7" hidden="1">
      <c r="A3829" s="346" t="s">
        <v>9683</v>
      </c>
      <c r="B3829" s="151" t="s">
        <v>8307</v>
      </c>
      <c r="C3829" s="347">
        <v>0</v>
      </c>
      <c r="D3829" s="347">
        <v>0</v>
      </c>
      <c r="E3829" s="347">
        <v>0</v>
      </c>
      <c r="F3829" s="347">
        <v>0</v>
      </c>
      <c r="G3829" s="151"/>
    </row>
    <row r="3830" spans="1:7" hidden="1">
      <c r="A3830" s="346" t="s">
        <v>7794</v>
      </c>
      <c r="B3830" s="151" t="s">
        <v>7795</v>
      </c>
      <c r="C3830" s="347">
        <v>0</v>
      </c>
      <c r="D3830" s="347">
        <v>0</v>
      </c>
      <c r="E3830" s="347">
        <v>0</v>
      </c>
      <c r="F3830" s="347">
        <v>0</v>
      </c>
      <c r="G3830" s="151"/>
    </row>
    <row r="3831" spans="1:7" hidden="1">
      <c r="A3831" s="346" t="s">
        <v>7796</v>
      </c>
      <c r="B3831" s="151" t="s">
        <v>3570</v>
      </c>
      <c r="C3831" s="347">
        <v>0</v>
      </c>
      <c r="D3831" s="347">
        <v>0</v>
      </c>
      <c r="E3831" s="347">
        <v>0</v>
      </c>
      <c r="F3831" s="347">
        <v>0</v>
      </c>
      <c r="G3831" s="151"/>
    </row>
    <row r="3832" spans="1:7" hidden="1">
      <c r="A3832" s="346" t="s">
        <v>8175</v>
      </c>
      <c r="B3832" s="151" t="s">
        <v>777</v>
      </c>
      <c r="C3832" s="347">
        <v>0</v>
      </c>
      <c r="D3832" s="347">
        <v>0</v>
      </c>
      <c r="E3832" s="347">
        <v>0</v>
      </c>
      <c r="F3832" s="347">
        <v>0</v>
      </c>
      <c r="G3832" s="151"/>
    </row>
    <row r="3833" spans="1:7" hidden="1">
      <c r="A3833" s="346" t="s">
        <v>9684</v>
      </c>
      <c r="B3833" s="151" t="s">
        <v>8303</v>
      </c>
      <c r="C3833" s="347">
        <v>0</v>
      </c>
      <c r="D3833" s="347">
        <v>0</v>
      </c>
      <c r="E3833" s="347">
        <v>0</v>
      </c>
      <c r="F3833" s="347">
        <v>0</v>
      </c>
      <c r="G3833" s="151"/>
    </row>
    <row r="3834" spans="1:7" hidden="1">
      <c r="A3834" s="346" t="s">
        <v>9685</v>
      </c>
      <c r="B3834" s="151" t="s">
        <v>3202</v>
      </c>
      <c r="C3834" s="347">
        <v>0</v>
      </c>
      <c r="D3834" s="347">
        <v>0</v>
      </c>
      <c r="E3834" s="347">
        <v>0</v>
      </c>
      <c r="F3834" s="347">
        <v>0</v>
      </c>
      <c r="G3834" s="151"/>
    </row>
    <row r="3835" spans="1:7" hidden="1">
      <c r="A3835" s="346" t="s">
        <v>9686</v>
      </c>
      <c r="B3835" s="151" t="s">
        <v>8303</v>
      </c>
      <c r="C3835" s="347">
        <v>0</v>
      </c>
      <c r="D3835" s="347">
        <v>0</v>
      </c>
      <c r="E3835" s="347">
        <v>0</v>
      </c>
      <c r="F3835" s="347">
        <v>0</v>
      </c>
      <c r="G3835" s="151"/>
    </row>
    <row r="3836" spans="1:7" hidden="1">
      <c r="A3836" s="346" t="s">
        <v>9687</v>
      </c>
      <c r="B3836" s="151" t="s">
        <v>8307</v>
      </c>
      <c r="C3836" s="347">
        <v>0</v>
      </c>
      <c r="D3836" s="347">
        <v>0</v>
      </c>
      <c r="E3836" s="347">
        <v>0</v>
      </c>
      <c r="F3836" s="347">
        <v>0</v>
      </c>
      <c r="G3836" s="151"/>
    </row>
    <row r="3837" spans="1:7" hidden="1">
      <c r="A3837" s="346" t="s">
        <v>7797</v>
      </c>
      <c r="B3837" s="151" t="s">
        <v>3571</v>
      </c>
      <c r="C3837" s="347">
        <v>0</v>
      </c>
      <c r="D3837" s="347">
        <v>0</v>
      </c>
      <c r="E3837" s="347">
        <v>0</v>
      </c>
      <c r="F3837" s="347">
        <v>0</v>
      </c>
      <c r="G3837" s="151"/>
    </row>
    <row r="3838" spans="1:7" hidden="1">
      <c r="A3838" s="346" t="s">
        <v>8176</v>
      </c>
      <c r="B3838" s="151" t="s">
        <v>777</v>
      </c>
      <c r="C3838" s="347">
        <v>0</v>
      </c>
      <c r="D3838" s="347">
        <v>0</v>
      </c>
      <c r="E3838" s="347">
        <v>0</v>
      </c>
      <c r="F3838" s="347">
        <v>0</v>
      </c>
      <c r="G3838" s="151"/>
    </row>
    <row r="3839" spans="1:7" hidden="1">
      <c r="A3839" s="346" t="s">
        <v>9688</v>
      </c>
      <c r="B3839" s="151" t="s">
        <v>8303</v>
      </c>
      <c r="C3839" s="347">
        <v>0</v>
      </c>
      <c r="D3839" s="347">
        <v>0</v>
      </c>
      <c r="E3839" s="347">
        <v>0</v>
      </c>
      <c r="F3839" s="347">
        <v>0</v>
      </c>
      <c r="G3839" s="151"/>
    </row>
    <row r="3840" spans="1:7" hidden="1">
      <c r="A3840" s="346" t="s">
        <v>9689</v>
      </c>
      <c r="B3840" s="151" t="s">
        <v>3202</v>
      </c>
      <c r="C3840" s="347">
        <v>0</v>
      </c>
      <c r="D3840" s="347">
        <v>0</v>
      </c>
      <c r="E3840" s="347">
        <v>0</v>
      </c>
      <c r="F3840" s="347">
        <v>0</v>
      </c>
      <c r="G3840" s="151"/>
    </row>
    <row r="3841" spans="1:7" hidden="1">
      <c r="A3841" s="346" t="s">
        <v>9690</v>
      </c>
      <c r="B3841" s="151" t="s">
        <v>8303</v>
      </c>
      <c r="C3841" s="347">
        <v>0</v>
      </c>
      <c r="D3841" s="347">
        <v>0</v>
      </c>
      <c r="E3841" s="347">
        <v>0</v>
      </c>
      <c r="F3841" s="347">
        <v>0</v>
      </c>
      <c r="G3841" s="151"/>
    </row>
    <row r="3842" spans="1:7" hidden="1">
      <c r="A3842" s="346" t="s">
        <v>9691</v>
      </c>
      <c r="B3842" s="151" t="s">
        <v>8307</v>
      </c>
      <c r="C3842" s="347">
        <v>0</v>
      </c>
      <c r="D3842" s="347">
        <v>0</v>
      </c>
      <c r="E3842" s="347">
        <v>0</v>
      </c>
      <c r="F3842" s="347">
        <v>0</v>
      </c>
      <c r="G3842" s="151"/>
    </row>
    <row r="3843" spans="1:7" hidden="1">
      <c r="A3843" s="346" t="s">
        <v>7798</v>
      </c>
      <c r="B3843" s="151" t="s">
        <v>7799</v>
      </c>
      <c r="C3843" s="347">
        <v>0</v>
      </c>
      <c r="D3843" s="347">
        <v>0</v>
      </c>
      <c r="E3843" s="347">
        <v>0</v>
      </c>
      <c r="F3843" s="347">
        <v>0</v>
      </c>
      <c r="G3843" s="151"/>
    </row>
    <row r="3844" spans="1:7" hidden="1">
      <c r="A3844" s="346" t="s">
        <v>7800</v>
      </c>
      <c r="B3844" s="151" t="s">
        <v>3572</v>
      </c>
      <c r="C3844" s="347">
        <v>0</v>
      </c>
      <c r="D3844" s="347">
        <v>0</v>
      </c>
      <c r="E3844" s="347">
        <v>0</v>
      </c>
      <c r="F3844" s="347">
        <v>0</v>
      </c>
      <c r="G3844" s="151"/>
    </row>
    <row r="3845" spans="1:7" hidden="1">
      <c r="A3845" s="346" t="s">
        <v>8177</v>
      </c>
      <c r="B3845" s="151" t="s">
        <v>777</v>
      </c>
      <c r="C3845" s="347">
        <v>0</v>
      </c>
      <c r="D3845" s="347">
        <v>0</v>
      </c>
      <c r="E3845" s="347">
        <v>0</v>
      </c>
      <c r="F3845" s="347">
        <v>0</v>
      </c>
      <c r="G3845" s="151"/>
    </row>
    <row r="3846" spans="1:7" hidden="1">
      <c r="A3846" s="346" t="s">
        <v>9692</v>
      </c>
      <c r="B3846" s="151" t="s">
        <v>8303</v>
      </c>
      <c r="C3846" s="347">
        <v>0</v>
      </c>
      <c r="D3846" s="347">
        <v>0</v>
      </c>
      <c r="E3846" s="347">
        <v>0</v>
      </c>
      <c r="F3846" s="347">
        <v>0</v>
      </c>
      <c r="G3846" s="151"/>
    </row>
    <row r="3847" spans="1:7" hidden="1">
      <c r="A3847" s="346" t="s">
        <v>9693</v>
      </c>
      <c r="B3847" s="151" t="s">
        <v>3202</v>
      </c>
      <c r="C3847" s="347">
        <v>0</v>
      </c>
      <c r="D3847" s="347">
        <v>0</v>
      </c>
      <c r="E3847" s="347">
        <v>0</v>
      </c>
      <c r="F3847" s="347">
        <v>0</v>
      </c>
      <c r="G3847" s="151"/>
    </row>
    <row r="3848" spans="1:7" hidden="1">
      <c r="A3848" s="346" t="s">
        <v>9694</v>
      </c>
      <c r="B3848" s="151" t="s">
        <v>8303</v>
      </c>
      <c r="C3848" s="347">
        <v>0</v>
      </c>
      <c r="D3848" s="347">
        <v>0</v>
      </c>
      <c r="E3848" s="347">
        <v>0</v>
      </c>
      <c r="F3848" s="347">
        <v>0</v>
      </c>
      <c r="G3848" s="151"/>
    </row>
    <row r="3849" spans="1:7" hidden="1">
      <c r="A3849" s="346" t="s">
        <v>9695</v>
      </c>
      <c r="B3849" s="151" t="s">
        <v>8307</v>
      </c>
      <c r="C3849" s="347">
        <v>0</v>
      </c>
      <c r="D3849" s="347">
        <v>0</v>
      </c>
      <c r="E3849" s="347">
        <v>0</v>
      </c>
      <c r="F3849" s="347">
        <v>0</v>
      </c>
      <c r="G3849" s="151"/>
    </row>
    <row r="3850" spans="1:7" hidden="1">
      <c r="A3850" s="346" t="s">
        <v>7801</v>
      </c>
      <c r="B3850" s="151" t="s">
        <v>7802</v>
      </c>
      <c r="C3850" s="347">
        <v>0</v>
      </c>
      <c r="D3850" s="347">
        <v>0</v>
      </c>
      <c r="E3850" s="347">
        <v>0</v>
      </c>
      <c r="F3850" s="347">
        <v>0</v>
      </c>
      <c r="G3850" s="151"/>
    </row>
    <row r="3851" spans="1:7" hidden="1">
      <c r="A3851" s="346" t="s">
        <v>7803</v>
      </c>
      <c r="B3851" s="151" t="s">
        <v>3573</v>
      </c>
      <c r="C3851" s="347">
        <v>0</v>
      </c>
      <c r="D3851" s="347">
        <v>0</v>
      </c>
      <c r="E3851" s="347">
        <v>0</v>
      </c>
      <c r="F3851" s="347">
        <v>0</v>
      </c>
      <c r="G3851" s="151"/>
    </row>
    <row r="3852" spans="1:7" hidden="1">
      <c r="A3852" s="346" t="s">
        <v>8178</v>
      </c>
      <c r="B3852" s="151" t="s">
        <v>777</v>
      </c>
      <c r="C3852" s="347">
        <v>0</v>
      </c>
      <c r="D3852" s="347">
        <v>0</v>
      </c>
      <c r="E3852" s="347">
        <v>0</v>
      </c>
      <c r="F3852" s="347">
        <v>0</v>
      </c>
      <c r="G3852" s="151"/>
    </row>
    <row r="3853" spans="1:7" hidden="1">
      <c r="A3853" s="346" t="s">
        <v>9696</v>
      </c>
      <c r="B3853" s="151" t="s">
        <v>8303</v>
      </c>
      <c r="C3853" s="347">
        <v>0</v>
      </c>
      <c r="D3853" s="347">
        <v>0</v>
      </c>
      <c r="E3853" s="347">
        <v>0</v>
      </c>
      <c r="F3853" s="347">
        <v>0</v>
      </c>
      <c r="G3853" s="151"/>
    </row>
    <row r="3854" spans="1:7" hidden="1">
      <c r="A3854" s="346" t="s">
        <v>9697</v>
      </c>
      <c r="B3854" s="151" t="s">
        <v>3202</v>
      </c>
      <c r="C3854" s="347">
        <v>0</v>
      </c>
      <c r="D3854" s="347">
        <v>0</v>
      </c>
      <c r="E3854" s="347">
        <v>0</v>
      </c>
      <c r="F3854" s="347">
        <v>0</v>
      </c>
      <c r="G3854" s="151"/>
    </row>
    <row r="3855" spans="1:7" hidden="1">
      <c r="A3855" s="346" t="s">
        <v>9698</v>
      </c>
      <c r="B3855" s="151" t="s">
        <v>8303</v>
      </c>
      <c r="C3855" s="347">
        <v>0</v>
      </c>
      <c r="D3855" s="347">
        <v>0</v>
      </c>
      <c r="E3855" s="347">
        <v>0</v>
      </c>
      <c r="F3855" s="347">
        <v>0</v>
      </c>
      <c r="G3855" s="151"/>
    </row>
    <row r="3856" spans="1:7" hidden="1">
      <c r="A3856" s="346" t="s">
        <v>9699</v>
      </c>
      <c r="B3856" s="151" t="s">
        <v>8307</v>
      </c>
      <c r="C3856" s="347">
        <v>0</v>
      </c>
      <c r="D3856" s="347">
        <v>0</v>
      </c>
      <c r="E3856" s="347">
        <v>0</v>
      </c>
      <c r="F3856" s="347">
        <v>0</v>
      </c>
      <c r="G3856" s="151"/>
    </row>
    <row r="3857" spans="1:7" ht="30" hidden="1">
      <c r="A3857" s="346" t="s">
        <v>7804</v>
      </c>
      <c r="B3857" s="151" t="s">
        <v>3574</v>
      </c>
      <c r="C3857" s="347">
        <v>0</v>
      </c>
      <c r="D3857" s="347">
        <v>0</v>
      </c>
      <c r="E3857" s="347">
        <v>0</v>
      </c>
      <c r="F3857" s="347">
        <v>0</v>
      </c>
      <c r="G3857" s="151"/>
    </row>
    <row r="3858" spans="1:7" hidden="1">
      <c r="A3858" s="346" t="s">
        <v>8179</v>
      </c>
      <c r="B3858" s="151" t="s">
        <v>777</v>
      </c>
      <c r="C3858" s="347">
        <v>0</v>
      </c>
      <c r="D3858" s="347">
        <v>0</v>
      </c>
      <c r="E3858" s="347">
        <v>0</v>
      </c>
      <c r="F3858" s="347">
        <v>0</v>
      </c>
      <c r="G3858" s="151"/>
    </row>
    <row r="3859" spans="1:7" hidden="1">
      <c r="A3859" s="346" t="s">
        <v>9700</v>
      </c>
      <c r="B3859" s="151" t="s">
        <v>8303</v>
      </c>
      <c r="C3859" s="347">
        <v>0</v>
      </c>
      <c r="D3859" s="347">
        <v>0</v>
      </c>
      <c r="E3859" s="347">
        <v>0</v>
      </c>
      <c r="F3859" s="347">
        <v>0</v>
      </c>
      <c r="G3859" s="151"/>
    </row>
    <row r="3860" spans="1:7" hidden="1">
      <c r="A3860" s="346" t="s">
        <v>9701</v>
      </c>
      <c r="B3860" s="151" t="s">
        <v>3202</v>
      </c>
      <c r="C3860" s="347">
        <v>0</v>
      </c>
      <c r="D3860" s="347">
        <v>0</v>
      </c>
      <c r="E3860" s="347">
        <v>0</v>
      </c>
      <c r="F3860" s="347">
        <v>0</v>
      </c>
      <c r="G3860" s="151"/>
    </row>
    <row r="3861" spans="1:7" hidden="1">
      <c r="A3861" s="346" t="s">
        <v>9702</v>
      </c>
      <c r="B3861" s="151" t="s">
        <v>8303</v>
      </c>
      <c r="C3861" s="347">
        <v>0</v>
      </c>
      <c r="D3861" s="347">
        <v>0</v>
      </c>
      <c r="E3861" s="347">
        <v>0</v>
      </c>
      <c r="F3861" s="347">
        <v>0</v>
      </c>
      <c r="G3861" s="151"/>
    </row>
    <row r="3862" spans="1:7" hidden="1">
      <c r="A3862" s="346" t="s">
        <v>9703</v>
      </c>
      <c r="B3862" s="151" t="s">
        <v>8307</v>
      </c>
      <c r="C3862" s="347">
        <v>0</v>
      </c>
      <c r="D3862" s="347">
        <v>0</v>
      </c>
      <c r="E3862" s="347">
        <v>0</v>
      </c>
      <c r="F3862" s="347">
        <v>0</v>
      </c>
      <c r="G3862" s="151"/>
    </row>
    <row r="3863" spans="1:7" ht="30" hidden="1">
      <c r="A3863" s="346" t="s">
        <v>7805</v>
      </c>
      <c r="B3863" s="151" t="s">
        <v>7806</v>
      </c>
      <c r="C3863" s="347">
        <v>0</v>
      </c>
      <c r="D3863" s="347">
        <v>0</v>
      </c>
      <c r="E3863" s="347">
        <v>0</v>
      </c>
      <c r="F3863" s="347">
        <v>0</v>
      </c>
      <c r="G3863" s="151"/>
    </row>
    <row r="3864" spans="1:7" hidden="1">
      <c r="A3864" s="346" t="s">
        <v>7807</v>
      </c>
      <c r="B3864" s="151" t="s">
        <v>3575</v>
      </c>
      <c r="C3864" s="347">
        <v>0</v>
      </c>
      <c r="D3864" s="347">
        <v>0</v>
      </c>
      <c r="E3864" s="347">
        <v>0</v>
      </c>
      <c r="F3864" s="347">
        <v>0</v>
      </c>
      <c r="G3864" s="151"/>
    </row>
    <row r="3865" spans="1:7" hidden="1">
      <c r="A3865" s="346" t="s">
        <v>8180</v>
      </c>
      <c r="B3865" s="151" t="s">
        <v>777</v>
      </c>
      <c r="C3865" s="347">
        <v>0</v>
      </c>
      <c r="D3865" s="347">
        <v>0</v>
      </c>
      <c r="E3865" s="347">
        <v>0</v>
      </c>
      <c r="F3865" s="347">
        <v>0</v>
      </c>
      <c r="G3865" s="151"/>
    </row>
    <row r="3866" spans="1:7" hidden="1">
      <c r="A3866" s="346" t="s">
        <v>9704</v>
      </c>
      <c r="B3866" s="151" t="s">
        <v>8303</v>
      </c>
      <c r="C3866" s="347">
        <v>0</v>
      </c>
      <c r="D3866" s="347">
        <v>0</v>
      </c>
      <c r="E3866" s="347">
        <v>0</v>
      </c>
      <c r="F3866" s="347">
        <v>0</v>
      </c>
      <c r="G3866" s="151"/>
    </row>
    <row r="3867" spans="1:7" hidden="1">
      <c r="A3867" s="346" t="s">
        <v>9705</v>
      </c>
      <c r="B3867" s="151" t="s">
        <v>3202</v>
      </c>
      <c r="C3867" s="347">
        <v>0</v>
      </c>
      <c r="D3867" s="347">
        <v>0</v>
      </c>
      <c r="E3867" s="347">
        <v>0</v>
      </c>
      <c r="F3867" s="347">
        <v>0</v>
      </c>
      <c r="G3867" s="151"/>
    </row>
    <row r="3868" spans="1:7" hidden="1">
      <c r="A3868" s="346" t="s">
        <v>9706</v>
      </c>
      <c r="B3868" s="151" t="s">
        <v>8303</v>
      </c>
      <c r="C3868" s="347">
        <v>0</v>
      </c>
      <c r="D3868" s="347">
        <v>0</v>
      </c>
      <c r="E3868" s="347">
        <v>0</v>
      </c>
      <c r="F3868" s="347">
        <v>0</v>
      </c>
      <c r="G3868" s="151"/>
    </row>
    <row r="3869" spans="1:7" hidden="1">
      <c r="A3869" s="346" t="s">
        <v>9707</v>
      </c>
      <c r="B3869" s="151" t="s">
        <v>8307</v>
      </c>
      <c r="C3869" s="347">
        <v>0</v>
      </c>
      <c r="D3869" s="347">
        <v>0</v>
      </c>
      <c r="E3869" s="347">
        <v>0</v>
      </c>
      <c r="F3869" s="347">
        <v>0</v>
      </c>
      <c r="G3869" s="151"/>
    </row>
    <row r="3870" spans="1:7" hidden="1">
      <c r="A3870" s="346" t="s">
        <v>454</v>
      </c>
      <c r="B3870" s="151" t="s">
        <v>454</v>
      </c>
      <c r="C3870" s="347"/>
      <c r="D3870" s="347"/>
      <c r="E3870" s="347"/>
      <c r="F3870" s="347"/>
      <c r="G3870" s="151"/>
    </row>
    <row r="3871" spans="1:7" hidden="1">
      <c r="A3871"/>
      <c r="B3871"/>
      <c r="C3871"/>
      <c r="D3871"/>
      <c r="E3871"/>
      <c r="F3871"/>
    </row>
  </sheetData>
  <autoFilter ref="A7:G3871" xr:uid="{00000000-0009-0000-0000-000004000000}">
    <filterColumn colId="5">
      <filters>
        <filter val="1,512,028.00"/>
        <filter val="1,577,487.00"/>
        <filter val="1,681,474.38"/>
        <filter val="15,378,782.11"/>
        <filter val="16,194,542.16"/>
        <filter val="17,632,630.92"/>
        <filter val="170,986.55"/>
        <filter val="2,209,884.78"/>
        <filter val="254,852.00"/>
        <filter val="320,875.00"/>
        <filter val="4,001,706.23"/>
        <filter val="4,551,213.30"/>
        <filter val="4,705,043.98"/>
        <filter val="4,790,303.98"/>
        <filter val="43,401,673.41"/>
        <filter val="456,422.00"/>
        <filter val="485,836.26"/>
        <filter val="5,802,702.17"/>
        <filter val="5,839,047.08"/>
        <filter val="632,397.78"/>
        <filter val="719,368.10"/>
        <filter val="8,500.00"/>
        <filter val="800,754.00"/>
        <filter val="85,260.00"/>
        <filter val="952,252.50"/>
      </filters>
    </filterColumn>
  </autoFilter>
  <mergeCells count="1">
    <mergeCell ref="C4:F4"/>
  </mergeCells>
  <dataValidations count="1">
    <dataValidation type="list" allowBlank="1" showInputMessage="1" showErrorMessage="1" sqref="B4" xr:uid="{00000000-0002-0000-0400-000000000000}">
      <formula1>$X$2:$X$5</formula1>
    </dataValidation>
  </dataValidations>
  <pageMargins left="0.70866141732283472" right="0.70866141732283472" top="0.74803149606299213" bottom="0.74803149606299213" header="0.31496062992125984" footer="0.31496062992125984"/>
  <pageSetup scale="67" fitToHeight="0" orientation="portrait" horizontalDpi="4294967293" r:id="rId2"/>
  <drawing r:id="rId3"/>
  <legacyDrawing r:id="rId4"/>
  <mc:AlternateContent xmlns:mc="http://schemas.openxmlformats.org/markup-compatibility/2006">
    <mc:Choice Requires="x14">
      <controls>
        <mc:AlternateContent xmlns:mc="http://schemas.openxmlformats.org/markup-compatibility/2006">
          <mc:Choice Requires="x14">
            <control shapeId="12302" r:id="rId5" name="Button 14">
              <controlPr defaultSize="0" print="0" autoFill="0" autoPict="0" macro="[0]!REPORTEXNOMBRE">
                <anchor>
                  <from>
                    <xdr:col>6</xdr:col>
                    <xdr:colOff>533400</xdr:colOff>
                    <xdr:row>0</xdr:row>
                    <xdr:rowOff>180975</xdr:rowOff>
                  </from>
                  <to>
                    <xdr:col>7</xdr:col>
                    <xdr:colOff>219075</xdr:colOff>
                    <xdr:row>2</xdr:row>
                    <xdr:rowOff>171450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CATALOGOS!$AF$2:$AF$473</xm:f>
          </x14:formula1>
          <xm:sqref>C4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3"/>
  <dimension ref="A1:Z783"/>
  <sheetViews>
    <sheetView topLeftCell="P22" workbookViewId="0">
      <selection activeCell="Y28" sqref="Y28"/>
    </sheetView>
  </sheetViews>
  <sheetFormatPr baseColWidth="10" defaultRowHeight="15"/>
  <cols>
    <col min="1" max="1" width="6.28515625" customWidth="1"/>
    <col min="2" max="2" width="16.28515625" style="225" customWidth="1"/>
    <col min="3" max="3" width="14.85546875" customWidth="1"/>
    <col min="11" max="11" width="43.5703125" customWidth="1"/>
    <col min="12" max="12" width="16.42578125" customWidth="1"/>
    <col min="25" max="25" width="19" customWidth="1"/>
    <col min="26" max="26" width="43.5703125" customWidth="1"/>
  </cols>
  <sheetData>
    <row r="1" spans="1:26" s="223" customFormat="1" ht="30">
      <c r="A1" s="223" t="s">
        <v>6596</v>
      </c>
      <c r="B1" s="224" t="s">
        <v>6597</v>
      </c>
      <c r="C1" s="150" t="s">
        <v>6595</v>
      </c>
      <c r="Y1" t="s">
        <v>6353</v>
      </c>
      <c r="Z1" t="s">
        <v>6963</v>
      </c>
    </row>
    <row r="2" spans="1:26">
      <c r="A2" s="226" t="s">
        <v>485</v>
      </c>
      <c r="B2" s="227" t="s">
        <v>3262</v>
      </c>
      <c r="C2" s="226" t="s">
        <v>3021</v>
      </c>
      <c r="H2" t="s">
        <v>6871</v>
      </c>
      <c r="K2" t="s">
        <v>6928</v>
      </c>
      <c r="L2" t="s">
        <v>6613</v>
      </c>
      <c r="M2" t="str">
        <f>VLOOKUP(L2,$P$2:$Q$275,2,0)</f>
        <v>OFICIALIA MAYOR - M - 181</v>
      </c>
      <c r="P2" t="s">
        <v>7028</v>
      </c>
      <c r="Q2" t="s">
        <v>7029</v>
      </c>
      <c r="W2" s="223"/>
      <c r="Y2" t="s">
        <v>6355</v>
      </c>
      <c r="Z2" t="s">
        <v>6952</v>
      </c>
    </row>
    <row r="3" spans="1:26">
      <c r="A3" t="s">
        <v>486</v>
      </c>
      <c r="B3" t="s">
        <v>21</v>
      </c>
      <c r="C3" t="s">
        <v>3021</v>
      </c>
      <c r="H3" t="s">
        <v>6872</v>
      </c>
      <c r="K3" t="s">
        <v>6929</v>
      </c>
      <c r="L3" t="s">
        <v>6356</v>
      </c>
      <c r="M3" t="str">
        <f t="shared" ref="M3:M66" si="0">VLOOKUP(L3,$P$2:$Q$275,2,0)</f>
        <v>TESORERIA MUNICIPAL - E - 152</v>
      </c>
      <c r="P3" t="s">
        <v>7030</v>
      </c>
      <c r="Q3" t="s">
        <v>7031</v>
      </c>
      <c r="W3" s="223"/>
      <c r="Y3" t="s">
        <v>6354</v>
      </c>
      <c r="Z3" t="s">
        <v>7251</v>
      </c>
    </row>
    <row r="4" spans="1:26">
      <c r="A4" t="s">
        <v>484</v>
      </c>
      <c r="B4" t="s">
        <v>3263</v>
      </c>
      <c r="C4" t="s">
        <v>3021</v>
      </c>
      <c r="H4" t="s">
        <v>6873</v>
      </c>
      <c r="K4" t="s">
        <v>6929</v>
      </c>
      <c r="L4" t="s">
        <v>6356</v>
      </c>
      <c r="M4" t="str">
        <f t="shared" si="0"/>
        <v>TESORERIA MUNICIPAL - E - 152</v>
      </c>
      <c r="P4" t="s">
        <v>6742</v>
      </c>
      <c r="Q4" t="s">
        <v>6932</v>
      </c>
      <c r="W4" s="223"/>
      <c r="Y4" t="s">
        <v>6983</v>
      </c>
      <c r="Z4" t="s">
        <v>7063</v>
      </c>
    </row>
    <row r="5" spans="1:26">
      <c r="A5" s="226" t="s">
        <v>487</v>
      </c>
      <c r="B5" s="227" t="s">
        <v>3264</v>
      </c>
      <c r="C5" s="226" t="s">
        <v>3021</v>
      </c>
      <c r="H5" t="s">
        <v>6855</v>
      </c>
      <c r="K5" t="s">
        <v>6929</v>
      </c>
      <c r="L5" t="s">
        <v>6356</v>
      </c>
      <c r="M5" t="str">
        <f t="shared" si="0"/>
        <v>TESORERIA MUNICIPAL - E - 152</v>
      </c>
      <c r="P5" t="s">
        <v>7032</v>
      </c>
      <c r="Q5" t="s">
        <v>6973</v>
      </c>
      <c r="W5" s="223"/>
      <c r="Y5" t="s">
        <v>7006</v>
      </c>
      <c r="Z5" t="s">
        <v>7269</v>
      </c>
    </row>
    <row r="6" spans="1:26">
      <c r="A6" s="226" t="s">
        <v>471</v>
      </c>
      <c r="B6" s="227" t="s">
        <v>3266</v>
      </c>
      <c r="C6" s="226" t="s">
        <v>3021</v>
      </c>
      <c r="H6" t="s">
        <v>6861</v>
      </c>
      <c r="K6" t="s">
        <v>6929</v>
      </c>
      <c r="L6" t="s">
        <v>6356</v>
      </c>
      <c r="M6" t="str">
        <f t="shared" si="0"/>
        <v>TESORERIA MUNICIPAL - E - 152</v>
      </c>
      <c r="P6" t="s">
        <v>6943</v>
      </c>
      <c r="Q6" t="s">
        <v>6942</v>
      </c>
      <c r="W6" s="223"/>
      <c r="Y6" t="s">
        <v>6356</v>
      </c>
      <c r="Z6" t="s">
        <v>6929</v>
      </c>
    </row>
    <row r="7" spans="1:26">
      <c r="A7" t="s">
        <v>457</v>
      </c>
      <c r="B7" t="s">
        <v>3267</v>
      </c>
      <c r="C7" t="s">
        <v>3021</v>
      </c>
      <c r="H7" t="s">
        <v>6854</v>
      </c>
      <c r="K7" t="s">
        <v>6929</v>
      </c>
      <c r="L7" t="s">
        <v>6356</v>
      </c>
      <c r="M7" t="str">
        <f t="shared" si="0"/>
        <v>TESORERIA MUNICIPAL - E - 152</v>
      </c>
      <c r="P7" t="s">
        <v>7033</v>
      </c>
      <c r="Q7" t="s">
        <v>7034</v>
      </c>
      <c r="W7" s="223"/>
      <c r="Y7" t="s">
        <v>6742</v>
      </c>
      <c r="Z7" t="s">
        <v>6932</v>
      </c>
    </row>
    <row r="8" spans="1:26">
      <c r="A8" s="226" t="s">
        <v>475</v>
      </c>
      <c r="B8" s="227" t="s">
        <v>3268</v>
      </c>
      <c r="C8" s="226" t="s">
        <v>3021</v>
      </c>
      <c r="H8" t="s">
        <v>6859</v>
      </c>
      <c r="K8" t="s">
        <v>6929</v>
      </c>
      <c r="L8" t="s">
        <v>6356</v>
      </c>
      <c r="M8" t="str">
        <f t="shared" si="0"/>
        <v>TESORERIA MUNICIPAL - E - 152</v>
      </c>
      <c r="P8" t="s">
        <v>6956</v>
      </c>
      <c r="Q8" t="s">
        <v>6955</v>
      </c>
      <c r="W8" s="223"/>
      <c r="Y8" t="s">
        <v>6943</v>
      </c>
      <c r="Z8" t="s">
        <v>6942</v>
      </c>
    </row>
    <row r="9" spans="1:26">
      <c r="A9" s="226" t="s">
        <v>472</v>
      </c>
      <c r="B9" s="227" t="s">
        <v>3269</v>
      </c>
      <c r="C9" s="226" t="s">
        <v>3021</v>
      </c>
      <c r="H9" t="s">
        <v>6860</v>
      </c>
      <c r="K9" t="s">
        <v>6928</v>
      </c>
      <c r="L9" t="s">
        <v>6613</v>
      </c>
      <c r="M9" t="str">
        <f t="shared" si="0"/>
        <v>OFICIALIA MAYOR - M - 181</v>
      </c>
      <c r="P9" t="s">
        <v>7035</v>
      </c>
      <c r="Q9" t="s">
        <v>7036</v>
      </c>
      <c r="W9" s="223"/>
      <c r="Y9" t="s">
        <v>6956</v>
      </c>
      <c r="Z9" t="s">
        <v>6955</v>
      </c>
    </row>
    <row r="10" spans="1:26">
      <c r="A10" t="s">
        <v>488</v>
      </c>
      <c r="B10" t="s">
        <v>3270</v>
      </c>
      <c r="C10" t="s">
        <v>3021</v>
      </c>
      <c r="H10" t="s">
        <v>6862</v>
      </c>
      <c r="K10" t="s">
        <v>6930</v>
      </c>
      <c r="L10" t="s">
        <v>6931</v>
      </c>
      <c r="M10" t="str">
        <f t="shared" si="0"/>
        <v>REGLAMENTOS Y ESPECTACULOS - G - 181</v>
      </c>
      <c r="P10" t="s">
        <v>7037</v>
      </c>
      <c r="Q10" t="s">
        <v>7038</v>
      </c>
      <c r="W10" s="223"/>
      <c r="Y10" t="s">
        <v>6978</v>
      </c>
      <c r="Z10" t="s">
        <v>7047</v>
      </c>
    </row>
    <row r="11" spans="1:26">
      <c r="A11" t="s">
        <v>489</v>
      </c>
      <c r="B11" t="s">
        <v>3271</v>
      </c>
      <c r="C11" t="s">
        <v>3021</v>
      </c>
      <c r="H11" t="s">
        <v>6870</v>
      </c>
      <c r="K11" t="s">
        <v>6928</v>
      </c>
      <c r="L11" t="s">
        <v>6613</v>
      </c>
      <c r="M11" t="str">
        <f t="shared" si="0"/>
        <v>OFICIALIA MAYOR - M - 181</v>
      </c>
      <c r="P11" t="s">
        <v>7039</v>
      </c>
      <c r="Q11" t="s">
        <v>7040</v>
      </c>
      <c r="W11" s="223"/>
      <c r="Y11" t="s">
        <v>6958</v>
      </c>
      <c r="Z11" t="s">
        <v>6957</v>
      </c>
    </row>
    <row r="12" spans="1:26">
      <c r="A12" t="s">
        <v>497</v>
      </c>
      <c r="B12" t="s">
        <v>3272</v>
      </c>
      <c r="C12" t="s">
        <v>3021</v>
      </c>
      <c r="H12" t="s">
        <v>6869</v>
      </c>
      <c r="K12" t="s">
        <v>6932</v>
      </c>
      <c r="L12" t="s">
        <v>6742</v>
      </c>
      <c r="M12" t="str">
        <f t="shared" si="0"/>
        <v>AGUA POTABLE - E - 212</v>
      </c>
      <c r="P12" t="s">
        <v>7041</v>
      </c>
      <c r="Q12" t="s">
        <v>7042</v>
      </c>
      <c r="W12" s="223"/>
      <c r="Y12" t="s">
        <v>6981</v>
      </c>
      <c r="Z12" t="s">
        <v>7058</v>
      </c>
    </row>
    <row r="13" spans="1:26">
      <c r="A13" t="s">
        <v>493</v>
      </c>
      <c r="B13" t="s">
        <v>3273</v>
      </c>
      <c r="C13" t="s">
        <v>3021</v>
      </c>
      <c r="H13" t="s">
        <v>6864</v>
      </c>
      <c r="K13" t="s">
        <v>6933</v>
      </c>
      <c r="L13" t="s">
        <v>6934</v>
      </c>
      <c r="M13" t="str">
        <f t="shared" si="0"/>
        <v>OBRAS PUBLICAS - E - 226</v>
      </c>
      <c r="P13" t="s">
        <v>7043</v>
      </c>
      <c r="Q13" t="s">
        <v>7044</v>
      </c>
      <c r="W13" s="223"/>
      <c r="Y13" t="s">
        <v>6962</v>
      </c>
      <c r="Z13" t="s">
        <v>6961</v>
      </c>
    </row>
    <row r="14" spans="1:26">
      <c r="A14" s="226" t="s">
        <v>491</v>
      </c>
      <c r="B14" s="227" t="s">
        <v>45</v>
      </c>
      <c r="C14" s="226" t="s">
        <v>3021</v>
      </c>
      <c r="H14" t="s">
        <v>6863</v>
      </c>
      <c r="K14" t="s">
        <v>6933</v>
      </c>
      <c r="L14" t="s">
        <v>6934</v>
      </c>
      <c r="M14" t="str">
        <f t="shared" si="0"/>
        <v>OBRAS PUBLICAS - E - 226</v>
      </c>
      <c r="P14" t="s">
        <v>7045</v>
      </c>
      <c r="Q14" t="s">
        <v>7046</v>
      </c>
      <c r="W14" s="223"/>
      <c r="Y14" t="s">
        <v>6949</v>
      </c>
      <c r="Z14" t="s">
        <v>6948</v>
      </c>
    </row>
    <row r="15" spans="1:26">
      <c r="A15" s="226" t="s">
        <v>490</v>
      </c>
      <c r="B15" s="227" t="s">
        <v>3274</v>
      </c>
      <c r="C15" s="226" t="s">
        <v>3021</v>
      </c>
      <c r="H15" t="s">
        <v>6853</v>
      </c>
      <c r="K15" t="s">
        <v>6935</v>
      </c>
      <c r="L15" t="s">
        <v>6352</v>
      </c>
      <c r="M15" t="str">
        <f t="shared" si="0"/>
        <v>DIF MUNICIPAL - E - 242</v>
      </c>
      <c r="P15" t="s">
        <v>6978</v>
      </c>
      <c r="Q15" t="s">
        <v>7047</v>
      </c>
      <c r="W15" s="223"/>
      <c r="Y15" t="s">
        <v>6937</v>
      </c>
      <c r="Z15" t="s">
        <v>6936</v>
      </c>
    </row>
    <row r="16" spans="1:26">
      <c r="A16" s="226" t="s">
        <v>492</v>
      </c>
      <c r="B16" s="227" t="s">
        <v>3275</v>
      </c>
      <c r="C16" s="226" t="s">
        <v>3021</v>
      </c>
      <c r="H16" t="s">
        <v>6867</v>
      </c>
      <c r="K16" t="s">
        <v>6935</v>
      </c>
      <c r="L16" t="s">
        <v>6352</v>
      </c>
      <c r="M16" t="str">
        <f t="shared" si="0"/>
        <v>DIF MUNICIPAL - E - 242</v>
      </c>
      <c r="P16" t="s">
        <v>7048</v>
      </c>
      <c r="Q16" t="s">
        <v>7049</v>
      </c>
      <c r="W16" s="223"/>
      <c r="Y16" t="s">
        <v>6352</v>
      </c>
      <c r="Z16" t="s">
        <v>6935</v>
      </c>
    </row>
    <row r="17" spans="1:26">
      <c r="A17" t="s">
        <v>495</v>
      </c>
      <c r="B17" t="s">
        <v>48</v>
      </c>
      <c r="C17" t="s">
        <v>3021</v>
      </c>
      <c r="H17" t="s">
        <v>6856</v>
      </c>
      <c r="K17" t="s">
        <v>6936</v>
      </c>
      <c r="L17" t="s">
        <v>6937</v>
      </c>
      <c r="M17" t="str">
        <f t="shared" si="0"/>
        <v>DESARROLLO RURAL - E - 321</v>
      </c>
      <c r="P17" t="s">
        <v>7050</v>
      </c>
      <c r="Q17" t="s">
        <v>7051</v>
      </c>
      <c r="W17" s="223"/>
      <c r="Y17" t="s">
        <v>6986</v>
      </c>
      <c r="Z17" t="s">
        <v>7104</v>
      </c>
    </row>
    <row r="18" spans="1:26">
      <c r="A18" t="s">
        <v>502</v>
      </c>
      <c r="B18" t="s">
        <v>3276</v>
      </c>
      <c r="C18" t="s">
        <v>3022</v>
      </c>
      <c r="H18" t="s">
        <v>6868</v>
      </c>
      <c r="K18" t="s">
        <v>6929</v>
      </c>
      <c r="L18" t="s">
        <v>6356</v>
      </c>
      <c r="M18" t="str">
        <f t="shared" si="0"/>
        <v>TESORERIA MUNICIPAL - E - 152</v>
      </c>
      <c r="P18" t="s">
        <v>7052</v>
      </c>
      <c r="Q18" t="s">
        <v>7053</v>
      </c>
      <c r="W18" s="223"/>
      <c r="Y18" t="s">
        <v>6988</v>
      </c>
      <c r="Z18" t="s">
        <v>7105</v>
      </c>
    </row>
    <row r="19" spans="1:26">
      <c r="A19" s="226" t="s">
        <v>1593</v>
      </c>
      <c r="B19" s="227" t="s">
        <v>3277</v>
      </c>
      <c r="C19" s="226" t="s">
        <v>3022</v>
      </c>
      <c r="H19" t="s">
        <v>6866</v>
      </c>
      <c r="K19" t="s">
        <v>6929</v>
      </c>
      <c r="L19" t="s">
        <v>6356</v>
      </c>
      <c r="M19" t="str">
        <f t="shared" si="0"/>
        <v>TESORERIA MUNICIPAL - E - 152</v>
      </c>
      <c r="P19" t="s">
        <v>6958</v>
      </c>
      <c r="Q19" t="s">
        <v>6957</v>
      </c>
      <c r="W19" s="223"/>
      <c r="Y19" t="s">
        <v>6990</v>
      </c>
      <c r="Z19" t="s">
        <v>7106</v>
      </c>
    </row>
    <row r="20" spans="1:26">
      <c r="A20" s="226" t="s">
        <v>498</v>
      </c>
      <c r="B20" s="227" t="s">
        <v>3278</v>
      </c>
      <c r="C20" s="226" t="s">
        <v>3022</v>
      </c>
      <c r="H20" t="s">
        <v>6865</v>
      </c>
      <c r="K20" t="s">
        <v>6929</v>
      </c>
      <c r="L20" t="s">
        <v>6356</v>
      </c>
      <c r="M20" t="str">
        <f t="shared" si="0"/>
        <v>TESORERIA MUNICIPAL - E - 152</v>
      </c>
      <c r="P20" t="s">
        <v>7054</v>
      </c>
      <c r="Q20" t="s">
        <v>7055</v>
      </c>
      <c r="W20" s="223"/>
      <c r="Y20" t="s">
        <v>6960</v>
      </c>
      <c r="Z20" t="s">
        <v>6959</v>
      </c>
    </row>
    <row r="21" spans="1:26">
      <c r="A21" t="s">
        <v>458</v>
      </c>
      <c r="B21" t="s">
        <v>3279</v>
      </c>
      <c r="C21" t="s">
        <v>3022</v>
      </c>
      <c r="H21" t="s">
        <v>6858</v>
      </c>
      <c r="K21" t="s">
        <v>6929</v>
      </c>
      <c r="L21" t="s">
        <v>6356</v>
      </c>
      <c r="M21" t="str">
        <f t="shared" si="0"/>
        <v>TESORERIA MUNICIPAL - E - 152</v>
      </c>
      <c r="P21" t="s">
        <v>7056</v>
      </c>
      <c r="Q21" t="s">
        <v>7057</v>
      </c>
      <c r="W21" s="223"/>
      <c r="Y21" t="s">
        <v>6993</v>
      </c>
      <c r="Z21" t="s">
        <v>7111</v>
      </c>
    </row>
    <row r="22" spans="1:26">
      <c r="A22" s="226" t="s">
        <v>6359</v>
      </c>
      <c r="B22" s="227" t="s">
        <v>3280</v>
      </c>
      <c r="C22" s="226" t="s">
        <v>3021</v>
      </c>
      <c r="H22" t="s">
        <v>6857</v>
      </c>
      <c r="K22" t="s">
        <v>6929</v>
      </c>
      <c r="L22" t="s">
        <v>6356</v>
      </c>
      <c r="M22" t="str">
        <f t="shared" si="0"/>
        <v>TESORERIA MUNICIPAL - E - 152</v>
      </c>
      <c r="P22" t="s">
        <v>6981</v>
      </c>
      <c r="Q22" t="s">
        <v>7058</v>
      </c>
      <c r="W22" s="223"/>
      <c r="Y22" t="s">
        <v>6995</v>
      </c>
      <c r="Z22" t="s">
        <v>7118</v>
      </c>
    </row>
    <row r="23" spans="1:26">
      <c r="A23" t="s">
        <v>2681</v>
      </c>
      <c r="B23" t="s">
        <v>3281</v>
      </c>
      <c r="C23" t="s">
        <v>3021</v>
      </c>
      <c r="K23" t="s">
        <v>6935</v>
      </c>
      <c r="L23" t="s">
        <v>6352</v>
      </c>
      <c r="M23" t="str">
        <f t="shared" si="0"/>
        <v>DIF MUNICIPAL - E - 242</v>
      </c>
      <c r="P23" t="s">
        <v>7059</v>
      </c>
      <c r="Q23" t="s">
        <v>7060</v>
      </c>
      <c r="W23" s="223"/>
      <c r="Y23" t="s">
        <v>6951</v>
      </c>
      <c r="Z23" t="s">
        <v>6950</v>
      </c>
    </row>
    <row r="24" spans="1:26">
      <c r="A24" s="226" t="s">
        <v>6360</v>
      </c>
      <c r="B24" s="227" t="s">
        <v>3282</v>
      </c>
      <c r="C24" s="226" t="s">
        <v>3021</v>
      </c>
      <c r="K24" t="s">
        <v>6929</v>
      </c>
      <c r="L24" t="s">
        <v>6356</v>
      </c>
      <c r="M24" t="str">
        <f t="shared" si="0"/>
        <v>TESORERIA MUNICIPAL - E - 152</v>
      </c>
      <c r="P24" t="s">
        <v>7061</v>
      </c>
      <c r="Q24" t="s">
        <v>7062</v>
      </c>
      <c r="W24" s="223"/>
      <c r="Y24" t="s">
        <v>6997</v>
      </c>
      <c r="Z24" t="s">
        <v>7189</v>
      </c>
    </row>
    <row r="25" spans="1:26">
      <c r="A25" t="s">
        <v>3051</v>
      </c>
      <c r="B25" t="s">
        <v>3283</v>
      </c>
      <c r="C25" t="s">
        <v>3021</v>
      </c>
      <c r="K25" t="s">
        <v>6929</v>
      </c>
      <c r="L25" t="s">
        <v>6356</v>
      </c>
      <c r="M25" t="str">
        <f t="shared" si="0"/>
        <v>TESORERIA MUNICIPAL - E - 152</v>
      </c>
      <c r="P25" t="s">
        <v>6983</v>
      </c>
      <c r="Q25" t="s">
        <v>7063</v>
      </c>
      <c r="W25" s="223"/>
      <c r="Y25" t="s">
        <v>6998</v>
      </c>
      <c r="Z25" t="s">
        <v>7200</v>
      </c>
    </row>
    <row r="26" spans="1:26">
      <c r="A26" s="226" t="s">
        <v>6361</v>
      </c>
      <c r="B26" s="227" t="s">
        <v>3284</v>
      </c>
      <c r="C26" s="226" t="s">
        <v>3021</v>
      </c>
      <c r="K26" t="s">
        <v>6929</v>
      </c>
      <c r="L26" t="s">
        <v>6356</v>
      </c>
      <c r="M26" t="str">
        <f t="shared" si="0"/>
        <v>TESORERIA MUNICIPAL - E - 152</v>
      </c>
      <c r="P26" t="s">
        <v>7064</v>
      </c>
      <c r="Q26" t="s">
        <v>7065</v>
      </c>
      <c r="W26" s="223"/>
      <c r="Y26" t="s">
        <v>6934</v>
      </c>
      <c r="Z26" t="s">
        <v>6933</v>
      </c>
    </row>
    <row r="27" spans="1:26">
      <c r="A27" t="s">
        <v>3052</v>
      </c>
      <c r="B27" t="s">
        <v>3285</v>
      </c>
      <c r="C27" t="s">
        <v>3021</v>
      </c>
      <c r="K27" t="s">
        <v>6929</v>
      </c>
      <c r="L27" t="s">
        <v>6356</v>
      </c>
      <c r="M27" t="str">
        <f t="shared" si="0"/>
        <v>TESORERIA MUNICIPAL - E - 152</v>
      </c>
      <c r="P27" t="s">
        <v>7066</v>
      </c>
      <c r="Q27" t="s">
        <v>7067</v>
      </c>
      <c r="W27" s="223"/>
      <c r="Y27" t="s">
        <v>6613</v>
      </c>
      <c r="Z27" t="s">
        <v>6928</v>
      </c>
    </row>
    <row r="28" spans="1:26">
      <c r="A28" t="s">
        <v>6358</v>
      </c>
      <c r="B28" t="s">
        <v>3286</v>
      </c>
      <c r="C28" t="s">
        <v>3021</v>
      </c>
      <c r="K28" t="s">
        <v>6929</v>
      </c>
      <c r="L28" t="s">
        <v>6356</v>
      </c>
      <c r="M28" t="str">
        <f t="shared" si="0"/>
        <v>TESORERIA MUNICIPAL - E - 152</v>
      </c>
      <c r="P28" t="s">
        <v>7068</v>
      </c>
      <c r="Q28" t="s">
        <v>7069</v>
      </c>
      <c r="W28" s="223"/>
      <c r="Y28" t="s">
        <v>7001</v>
      </c>
      <c r="Z28" t="s">
        <v>7214</v>
      </c>
    </row>
    <row r="29" spans="1:26">
      <c r="A29" t="s">
        <v>2688</v>
      </c>
      <c r="B29" t="s">
        <v>3287</v>
      </c>
      <c r="C29" t="s">
        <v>3021</v>
      </c>
      <c r="K29" t="s">
        <v>6929</v>
      </c>
      <c r="L29" t="s">
        <v>6356</v>
      </c>
      <c r="M29" t="str">
        <f t="shared" si="0"/>
        <v>TESORERIA MUNICIPAL - E - 152</v>
      </c>
      <c r="P29" t="s">
        <v>7070</v>
      </c>
      <c r="Q29" t="s">
        <v>7071</v>
      </c>
      <c r="W29" s="223"/>
      <c r="Y29" t="s">
        <v>6947</v>
      </c>
      <c r="Z29" t="s">
        <v>6946</v>
      </c>
    </row>
    <row r="30" spans="1:26">
      <c r="A30" s="226" t="s">
        <v>6362</v>
      </c>
      <c r="B30" s="227" t="s">
        <v>3288</v>
      </c>
      <c r="C30" s="226" t="s">
        <v>3021</v>
      </c>
      <c r="K30" t="s">
        <v>6929</v>
      </c>
      <c r="L30" t="s">
        <v>6356</v>
      </c>
      <c r="M30" t="str">
        <f t="shared" si="0"/>
        <v>TESORERIA MUNICIPAL - E - 152</v>
      </c>
      <c r="P30" t="s">
        <v>7072</v>
      </c>
      <c r="Q30" t="s">
        <v>7073</v>
      </c>
      <c r="W30" s="223"/>
      <c r="Y30" t="s">
        <v>6941</v>
      </c>
      <c r="Z30" t="s">
        <v>6940</v>
      </c>
    </row>
    <row r="31" spans="1:26">
      <c r="A31" t="s">
        <v>3053</v>
      </c>
      <c r="B31" t="s">
        <v>3289</v>
      </c>
      <c r="C31" t="s">
        <v>3054</v>
      </c>
      <c r="K31" t="s">
        <v>6929</v>
      </c>
      <c r="L31" t="s">
        <v>6356</v>
      </c>
      <c r="M31" t="str">
        <f t="shared" si="0"/>
        <v>TESORERIA MUNICIPAL - E - 152</v>
      </c>
      <c r="P31" t="s">
        <v>6962</v>
      </c>
      <c r="Q31" t="s">
        <v>6961</v>
      </c>
      <c r="W31" s="223"/>
      <c r="Y31" t="s">
        <v>7005</v>
      </c>
      <c r="Z31" t="s">
        <v>7252</v>
      </c>
    </row>
    <row r="32" spans="1:26">
      <c r="A32" t="s">
        <v>3055</v>
      </c>
      <c r="B32" t="s">
        <v>3290</v>
      </c>
      <c r="C32" t="s">
        <v>3054</v>
      </c>
      <c r="K32" t="s">
        <v>6928</v>
      </c>
      <c r="L32" t="s">
        <v>6613</v>
      </c>
      <c r="M32" t="str">
        <f t="shared" si="0"/>
        <v>OFICIALIA MAYOR - M - 181</v>
      </c>
      <c r="P32" t="s">
        <v>7074</v>
      </c>
      <c r="Q32" t="s">
        <v>7075</v>
      </c>
      <c r="W32" s="223"/>
      <c r="Y32" t="s">
        <v>6931</v>
      </c>
      <c r="Z32" t="s">
        <v>6930</v>
      </c>
    </row>
    <row r="33" spans="1:26">
      <c r="A33" s="226" t="s">
        <v>6363</v>
      </c>
      <c r="B33" s="227" t="s">
        <v>3291</v>
      </c>
      <c r="C33" s="226" t="s">
        <v>3054</v>
      </c>
      <c r="K33" t="s">
        <v>6928</v>
      </c>
      <c r="L33" t="s">
        <v>6613</v>
      </c>
      <c r="M33" t="str">
        <f t="shared" si="0"/>
        <v>OFICIALIA MAYOR - M - 181</v>
      </c>
      <c r="P33" t="s">
        <v>7076</v>
      </c>
      <c r="Q33" t="s">
        <v>7077</v>
      </c>
      <c r="W33" s="223"/>
      <c r="Y33" t="s">
        <v>6945</v>
      </c>
      <c r="Z33" t="s">
        <v>6944</v>
      </c>
    </row>
    <row r="34" spans="1:26">
      <c r="A34" t="s">
        <v>3056</v>
      </c>
      <c r="B34" t="s">
        <v>3292</v>
      </c>
      <c r="C34" t="s">
        <v>3054</v>
      </c>
      <c r="K34" t="s">
        <v>6932</v>
      </c>
      <c r="L34" t="s">
        <v>6742</v>
      </c>
      <c r="M34" t="str">
        <f t="shared" si="0"/>
        <v>AGUA POTABLE - E - 212</v>
      </c>
      <c r="P34" t="s">
        <v>7078</v>
      </c>
      <c r="Q34" t="s">
        <v>7079</v>
      </c>
      <c r="W34" s="223"/>
      <c r="Y34" t="s">
        <v>7009</v>
      </c>
      <c r="Z34" t="s">
        <v>7315</v>
      </c>
    </row>
    <row r="35" spans="1:26">
      <c r="A35" t="s">
        <v>6342</v>
      </c>
      <c r="B35" t="s">
        <v>3293</v>
      </c>
      <c r="C35" t="s">
        <v>3054</v>
      </c>
      <c r="K35" t="s">
        <v>6932</v>
      </c>
      <c r="L35" t="s">
        <v>6742</v>
      </c>
      <c r="M35" t="str">
        <f t="shared" si="0"/>
        <v>AGUA POTABLE - E - 212</v>
      </c>
      <c r="P35" t="s">
        <v>7080</v>
      </c>
      <c r="Q35" t="s">
        <v>7081</v>
      </c>
      <c r="W35" s="223"/>
      <c r="Y35" t="s">
        <v>7011</v>
      </c>
      <c r="Z35" t="s">
        <v>7320</v>
      </c>
    </row>
    <row r="36" spans="1:26">
      <c r="A36" t="s">
        <v>2684</v>
      </c>
      <c r="B36" t="s">
        <v>2172</v>
      </c>
      <c r="C36" t="s">
        <v>3054</v>
      </c>
      <c r="K36" t="s">
        <v>6938</v>
      </c>
      <c r="L36" t="s">
        <v>6939</v>
      </c>
      <c r="M36" t="str">
        <f t="shared" si="0"/>
        <v>PANTEON - E - 226</v>
      </c>
      <c r="P36" t="s">
        <v>7082</v>
      </c>
      <c r="Q36" t="s">
        <v>7083</v>
      </c>
      <c r="W36" s="223"/>
      <c r="Y36" t="s">
        <v>7013</v>
      </c>
      <c r="Z36" t="s">
        <v>7325</v>
      </c>
    </row>
    <row r="37" spans="1:26">
      <c r="A37" s="226" t="s">
        <v>6364</v>
      </c>
      <c r="B37" s="227" t="s">
        <v>3294</v>
      </c>
      <c r="C37" s="226" t="s">
        <v>3054</v>
      </c>
      <c r="K37" t="s">
        <v>6940</v>
      </c>
      <c r="L37" t="s">
        <v>6941</v>
      </c>
      <c r="M37" t="str">
        <f t="shared" si="0"/>
        <v>RASTRO MUNICIPAL - E - 226</v>
      </c>
      <c r="P37" t="s">
        <v>7084</v>
      </c>
      <c r="Q37" t="s">
        <v>7085</v>
      </c>
      <c r="W37" s="223"/>
      <c r="Y37" t="s">
        <v>7015</v>
      </c>
      <c r="Z37" t="s">
        <v>7016</v>
      </c>
    </row>
    <row r="38" spans="1:26">
      <c r="A38" s="226" t="s">
        <v>6365</v>
      </c>
      <c r="B38" s="227" t="s">
        <v>3295</v>
      </c>
      <c r="C38" s="226" t="s">
        <v>3054</v>
      </c>
      <c r="K38" t="s">
        <v>6942</v>
      </c>
      <c r="L38" t="s">
        <v>6943</v>
      </c>
      <c r="M38" t="str">
        <f t="shared" si="0"/>
        <v>AREAS VERDES - E - 226</v>
      </c>
      <c r="P38" t="s">
        <v>7086</v>
      </c>
      <c r="Q38" t="s">
        <v>7087</v>
      </c>
      <c r="W38" s="223"/>
      <c r="Y38" t="s">
        <v>6743</v>
      </c>
      <c r="Z38" t="s">
        <v>7331</v>
      </c>
    </row>
    <row r="39" spans="1:26">
      <c r="A39" t="s">
        <v>2686</v>
      </c>
      <c r="B39" t="s">
        <v>3296</v>
      </c>
      <c r="C39" t="s">
        <v>3054</v>
      </c>
      <c r="K39" t="s">
        <v>6942</v>
      </c>
      <c r="L39" t="s">
        <v>6943</v>
      </c>
      <c r="M39" t="str">
        <f t="shared" si="0"/>
        <v>AREAS VERDES - E - 226</v>
      </c>
      <c r="P39" t="s">
        <v>7088</v>
      </c>
      <c r="Q39" t="s">
        <v>7089</v>
      </c>
      <c r="W39" s="223"/>
      <c r="Y39" t="s">
        <v>6954</v>
      </c>
      <c r="Z39" t="s">
        <v>7334</v>
      </c>
    </row>
    <row r="40" spans="1:26">
      <c r="A40" s="226" t="s">
        <v>6366</v>
      </c>
      <c r="B40" s="227" t="s">
        <v>3297</v>
      </c>
      <c r="C40" s="226" t="s">
        <v>3054</v>
      </c>
      <c r="K40" t="s">
        <v>6940</v>
      </c>
      <c r="L40" t="s">
        <v>6941</v>
      </c>
      <c r="M40" t="str">
        <f t="shared" si="0"/>
        <v>RASTRO MUNICIPAL - E - 226</v>
      </c>
      <c r="P40" t="s">
        <v>6949</v>
      </c>
      <c r="Q40" t="s">
        <v>6948</v>
      </c>
      <c r="W40" s="223"/>
      <c r="Y40" t="s">
        <v>7019</v>
      </c>
      <c r="Z40" t="s">
        <v>7020</v>
      </c>
    </row>
    <row r="41" spans="1:26">
      <c r="A41" t="s">
        <v>2682</v>
      </c>
      <c r="B41" t="s">
        <v>3298</v>
      </c>
      <c r="C41" t="s">
        <v>3054</v>
      </c>
      <c r="K41" t="s">
        <v>6944</v>
      </c>
      <c r="L41" t="s">
        <v>6945</v>
      </c>
      <c r="M41" t="str">
        <f t="shared" si="0"/>
        <v>SALUD - E - 231</v>
      </c>
      <c r="P41" t="s">
        <v>7090</v>
      </c>
      <c r="Q41" t="s">
        <v>7091</v>
      </c>
      <c r="W41" s="223"/>
      <c r="Y41" t="s">
        <v>7021</v>
      </c>
      <c r="Z41" t="s">
        <v>7340</v>
      </c>
    </row>
    <row r="42" spans="1:26">
      <c r="A42" s="226" t="s">
        <v>6367</v>
      </c>
      <c r="B42" s="227" t="s">
        <v>115</v>
      </c>
      <c r="C42" s="226" t="s">
        <v>3054</v>
      </c>
      <c r="K42" t="s">
        <v>6935</v>
      </c>
      <c r="L42" t="s">
        <v>6352</v>
      </c>
      <c r="M42" t="str">
        <f t="shared" si="0"/>
        <v>DIF MUNICIPAL - E - 242</v>
      </c>
      <c r="P42" t="s">
        <v>7092</v>
      </c>
      <c r="Q42" t="s">
        <v>7093</v>
      </c>
      <c r="W42" s="223"/>
      <c r="Y42" t="s">
        <v>7023</v>
      </c>
      <c r="Z42" t="s">
        <v>7024</v>
      </c>
    </row>
    <row r="43" spans="1:26">
      <c r="A43" s="226" t="s">
        <v>6368</v>
      </c>
      <c r="B43" s="227" t="s">
        <v>3299</v>
      </c>
      <c r="C43" s="226" t="s">
        <v>3054</v>
      </c>
      <c r="K43" t="s">
        <v>6935</v>
      </c>
      <c r="L43" t="s">
        <v>6352</v>
      </c>
      <c r="M43" t="str">
        <f t="shared" si="0"/>
        <v>DIF MUNICIPAL - E - 242</v>
      </c>
      <c r="P43" t="s">
        <v>6937</v>
      </c>
      <c r="Q43" t="s">
        <v>6936</v>
      </c>
      <c r="W43" s="223"/>
      <c r="Y43" t="s">
        <v>6339</v>
      </c>
      <c r="Z43" t="s">
        <v>6969</v>
      </c>
    </row>
    <row r="44" spans="1:26">
      <c r="A44" s="226" t="s">
        <v>6369</v>
      </c>
      <c r="B44" s="227" t="s">
        <v>3300</v>
      </c>
      <c r="C44" s="226" t="s">
        <v>3054</v>
      </c>
      <c r="K44" t="s">
        <v>6929</v>
      </c>
      <c r="L44" t="s">
        <v>6356</v>
      </c>
      <c r="M44" t="str">
        <f t="shared" si="0"/>
        <v>TESORERIA MUNICIPAL - E - 152</v>
      </c>
      <c r="P44" t="s">
        <v>7094</v>
      </c>
      <c r="Q44" t="s">
        <v>7095</v>
      </c>
      <c r="W44" s="223"/>
      <c r="Y44" t="s">
        <v>6340</v>
      </c>
      <c r="Z44" t="s">
        <v>6976</v>
      </c>
    </row>
    <row r="45" spans="1:26">
      <c r="A45" s="226" t="s">
        <v>6370</v>
      </c>
      <c r="B45" s="227" t="s">
        <v>3301</v>
      </c>
      <c r="C45" s="226" t="s">
        <v>3054</v>
      </c>
      <c r="K45" t="s">
        <v>6928</v>
      </c>
      <c r="L45" t="s">
        <v>6613</v>
      </c>
      <c r="M45" t="str">
        <f t="shared" si="0"/>
        <v>OFICIALIA MAYOR - M - 181</v>
      </c>
      <c r="P45" t="s">
        <v>7096</v>
      </c>
      <c r="Q45" t="s">
        <v>7097</v>
      </c>
      <c r="W45" s="223"/>
      <c r="Y45" t="s">
        <v>6341</v>
      </c>
      <c r="Z45" t="s">
        <v>6972</v>
      </c>
    </row>
    <row r="46" spans="1:26">
      <c r="A46" s="226" t="s">
        <v>6371</v>
      </c>
      <c r="B46" s="227" t="s">
        <v>3302</v>
      </c>
      <c r="C46" s="226" t="s">
        <v>3054</v>
      </c>
      <c r="K46" t="s">
        <v>6946</v>
      </c>
      <c r="L46" t="s">
        <v>6947</v>
      </c>
      <c r="M46" t="str">
        <f t="shared" si="0"/>
        <v>PARQUE VEHICULAR - E - 185</v>
      </c>
      <c r="P46" t="s">
        <v>7098</v>
      </c>
      <c r="Q46" t="s">
        <v>7099</v>
      </c>
      <c r="W46" s="223"/>
      <c r="Y46" t="s">
        <v>6614</v>
      </c>
      <c r="Z46" t="s">
        <v>6973</v>
      </c>
    </row>
    <row r="47" spans="1:26">
      <c r="A47" s="226" t="s">
        <v>6372</v>
      </c>
      <c r="B47" s="227" t="s">
        <v>3303</v>
      </c>
      <c r="C47" s="226" t="s">
        <v>3054</v>
      </c>
      <c r="K47" t="s">
        <v>6929</v>
      </c>
      <c r="L47" t="s">
        <v>6356</v>
      </c>
      <c r="M47" t="str">
        <f t="shared" si="0"/>
        <v>TESORERIA MUNICIPAL - E - 152</v>
      </c>
      <c r="P47" t="s">
        <v>6352</v>
      </c>
      <c r="Q47" t="s">
        <v>6935</v>
      </c>
      <c r="W47" s="223"/>
      <c r="Y47" t="s">
        <v>6975</v>
      </c>
      <c r="Z47" t="s">
        <v>6974</v>
      </c>
    </row>
    <row r="48" spans="1:26">
      <c r="A48" s="226" t="s">
        <v>6373</v>
      </c>
      <c r="B48" s="227" t="s">
        <v>3304</v>
      </c>
      <c r="C48" s="226" t="s">
        <v>3054</v>
      </c>
      <c r="K48" t="s">
        <v>6929</v>
      </c>
      <c r="L48" t="s">
        <v>6356</v>
      </c>
      <c r="M48" t="str">
        <f t="shared" si="0"/>
        <v>TESORERIA MUNICIPAL - E - 152</v>
      </c>
      <c r="P48" t="s">
        <v>7100</v>
      </c>
      <c r="Q48" t="s">
        <v>7101</v>
      </c>
      <c r="W48" s="223"/>
      <c r="Y48" t="s">
        <v>6971</v>
      </c>
      <c r="Z48" t="s">
        <v>6970</v>
      </c>
    </row>
    <row r="49" spans="1:26">
      <c r="A49" s="226" t="s">
        <v>6374</v>
      </c>
      <c r="B49" s="227" t="s">
        <v>3305</v>
      </c>
      <c r="C49" s="226" t="s">
        <v>3054</v>
      </c>
      <c r="K49" t="s">
        <v>6929</v>
      </c>
      <c r="L49" t="s">
        <v>6356</v>
      </c>
      <c r="M49" t="str">
        <f t="shared" si="0"/>
        <v>TESORERIA MUNICIPAL - E - 152</v>
      </c>
      <c r="P49" t="s">
        <v>7102</v>
      </c>
      <c r="Q49" t="s">
        <v>7103</v>
      </c>
      <c r="W49" s="223"/>
      <c r="Y49" s="223"/>
      <c r="Z49" s="223"/>
    </row>
    <row r="50" spans="1:26">
      <c r="A50" s="226" t="s">
        <v>6375</v>
      </c>
      <c r="B50" s="227" t="s">
        <v>3306</v>
      </c>
      <c r="C50" s="226" t="s">
        <v>3054</v>
      </c>
      <c r="K50" t="s">
        <v>6929</v>
      </c>
      <c r="L50" t="s">
        <v>6356</v>
      </c>
      <c r="M50" t="str">
        <f t="shared" si="0"/>
        <v>TESORERIA MUNICIPAL - E - 152</v>
      </c>
      <c r="P50" t="s">
        <v>6986</v>
      </c>
      <c r="Q50" t="s">
        <v>7104</v>
      </c>
    </row>
    <row r="51" spans="1:26">
      <c r="A51" s="226" t="s">
        <v>6376</v>
      </c>
      <c r="B51" s="227" t="s">
        <v>3307</v>
      </c>
      <c r="C51" s="226" t="s">
        <v>3054</v>
      </c>
      <c r="K51" t="s">
        <v>6929</v>
      </c>
      <c r="L51" t="s">
        <v>6356</v>
      </c>
      <c r="M51" t="str">
        <f t="shared" si="0"/>
        <v>TESORERIA MUNICIPAL - E - 152</v>
      </c>
      <c r="P51" t="s">
        <v>6988</v>
      </c>
      <c r="Q51" t="s">
        <v>7105</v>
      </c>
    </row>
    <row r="52" spans="1:26">
      <c r="A52" s="226" t="s">
        <v>6377</v>
      </c>
      <c r="B52" s="227" t="s">
        <v>3308</v>
      </c>
      <c r="C52" s="226" t="s">
        <v>3054</v>
      </c>
      <c r="K52" t="s">
        <v>6948</v>
      </c>
      <c r="L52" t="s">
        <v>6949</v>
      </c>
      <c r="M52" t="str">
        <f t="shared" si="0"/>
        <v>DEPORTE - E - 241</v>
      </c>
      <c r="P52" t="s">
        <v>6990</v>
      </c>
      <c r="Q52" t="s">
        <v>7106</v>
      </c>
    </row>
    <row r="53" spans="1:26">
      <c r="A53" s="226" t="s">
        <v>6378</v>
      </c>
      <c r="B53" s="227" t="s">
        <v>3309</v>
      </c>
      <c r="C53" s="226" t="s">
        <v>3054</v>
      </c>
      <c r="K53" t="s">
        <v>6950</v>
      </c>
      <c r="L53" t="s">
        <v>6951</v>
      </c>
      <c r="M53" t="str">
        <f t="shared" si="0"/>
        <v>DIRECCION DE TURISMO - E - 371</v>
      </c>
      <c r="P53" t="s">
        <v>7107</v>
      </c>
      <c r="Q53" t="s">
        <v>7108</v>
      </c>
    </row>
    <row r="54" spans="1:26">
      <c r="A54" s="226" t="s">
        <v>6379</v>
      </c>
      <c r="B54" s="227" t="s">
        <v>3310</v>
      </c>
      <c r="C54" s="226" t="s">
        <v>3054</v>
      </c>
      <c r="K54" t="s">
        <v>6929</v>
      </c>
      <c r="L54" t="s">
        <v>6356</v>
      </c>
      <c r="M54" t="str">
        <f t="shared" si="0"/>
        <v>TESORERIA MUNICIPAL - E - 152</v>
      </c>
      <c r="P54" t="s">
        <v>6960</v>
      </c>
      <c r="Q54" t="s">
        <v>6959</v>
      </c>
    </row>
    <row r="55" spans="1:26">
      <c r="A55" s="226" t="s">
        <v>6380</v>
      </c>
      <c r="B55" s="227" t="s">
        <v>3311</v>
      </c>
      <c r="C55" s="226" t="s">
        <v>3054</v>
      </c>
      <c r="K55" t="s">
        <v>6929</v>
      </c>
      <c r="L55" t="s">
        <v>6356</v>
      </c>
      <c r="M55" t="str">
        <f t="shared" si="0"/>
        <v>TESORERIA MUNICIPAL - E - 152</v>
      </c>
      <c r="P55" t="s">
        <v>7109</v>
      </c>
      <c r="Q55" t="s">
        <v>7110</v>
      </c>
    </row>
    <row r="56" spans="1:26">
      <c r="A56" t="s">
        <v>3057</v>
      </c>
      <c r="B56" t="s">
        <v>3312</v>
      </c>
      <c r="C56" t="s">
        <v>3054</v>
      </c>
      <c r="K56" t="s">
        <v>6929</v>
      </c>
      <c r="L56" t="s">
        <v>6356</v>
      </c>
      <c r="M56" t="str">
        <f t="shared" si="0"/>
        <v>TESORERIA MUNICIPAL - E - 152</v>
      </c>
      <c r="P56" t="s">
        <v>6993</v>
      </c>
      <c r="Q56" t="s">
        <v>7111</v>
      </c>
    </row>
    <row r="57" spans="1:26">
      <c r="A57" t="s">
        <v>6343</v>
      </c>
      <c r="B57" t="s">
        <v>3313</v>
      </c>
      <c r="C57" t="s">
        <v>3054</v>
      </c>
      <c r="K57" t="s">
        <v>6929</v>
      </c>
      <c r="L57" t="s">
        <v>6356</v>
      </c>
      <c r="M57" t="str">
        <f t="shared" si="0"/>
        <v>TESORERIA MUNICIPAL - E - 152</v>
      </c>
      <c r="P57" t="s">
        <v>7112</v>
      </c>
      <c r="Q57" t="s">
        <v>7113</v>
      </c>
    </row>
    <row r="58" spans="1:26">
      <c r="A58" s="226" t="s">
        <v>6381</v>
      </c>
      <c r="B58" s="227" t="s">
        <v>3314</v>
      </c>
      <c r="C58" s="226" t="s">
        <v>3054</v>
      </c>
      <c r="K58" t="s">
        <v>6929</v>
      </c>
      <c r="L58" t="s">
        <v>6356</v>
      </c>
      <c r="M58" t="str">
        <f t="shared" si="0"/>
        <v>TESORERIA MUNICIPAL - E - 152</v>
      </c>
      <c r="P58" t="s">
        <v>7114</v>
      </c>
      <c r="Q58" t="s">
        <v>7115</v>
      </c>
    </row>
    <row r="59" spans="1:26">
      <c r="A59" t="s">
        <v>3058</v>
      </c>
      <c r="B59" t="s">
        <v>3315</v>
      </c>
      <c r="C59" t="s">
        <v>3054</v>
      </c>
      <c r="K59" t="s">
        <v>6929</v>
      </c>
      <c r="L59" t="s">
        <v>6356</v>
      </c>
      <c r="M59" t="str">
        <f t="shared" si="0"/>
        <v>TESORERIA MUNICIPAL - E - 152</v>
      </c>
      <c r="P59" t="s">
        <v>7116</v>
      </c>
      <c r="Q59" t="s">
        <v>7117</v>
      </c>
    </row>
    <row r="60" spans="1:26">
      <c r="A60" s="226" t="s">
        <v>476</v>
      </c>
      <c r="B60" s="227" t="s">
        <v>3316</v>
      </c>
      <c r="C60" s="226" t="s">
        <v>3054</v>
      </c>
      <c r="K60" t="s">
        <v>6928</v>
      </c>
      <c r="L60" t="s">
        <v>6613</v>
      </c>
      <c r="M60" t="str">
        <f t="shared" si="0"/>
        <v>OFICIALIA MAYOR - M - 181</v>
      </c>
      <c r="P60" t="s">
        <v>6995</v>
      </c>
      <c r="Q60" t="s">
        <v>7118</v>
      </c>
    </row>
    <row r="61" spans="1:26">
      <c r="A61" t="s">
        <v>477</v>
      </c>
      <c r="B61" t="s">
        <v>3317</v>
      </c>
      <c r="C61" t="s">
        <v>3054</v>
      </c>
      <c r="K61" t="s">
        <v>6928</v>
      </c>
      <c r="L61" t="s">
        <v>6613</v>
      </c>
      <c r="M61" t="str">
        <f t="shared" si="0"/>
        <v>OFICIALIA MAYOR - M - 181</v>
      </c>
      <c r="P61" t="s">
        <v>7119</v>
      </c>
      <c r="Q61" t="s">
        <v>7120</v>
      </c>
    </row>
    <row r="62" spans="1:26">
      <c r="A62" t="s">
        <v>1752</v>
      </c>
      <c r="B62" t="s">
        <v>3318</v>
      </c>
      <c r="C62" t="s">
        <v>3054</v>
      </c>
      <c r="K62" t="s">
        <v>6946</v>
      </c>
      <c r="L62" t="s">
        <v>6947</v>
      </c>
      <c r="M62" t="str">
        <f t="shared" si="0"/>
        <v>PARQUE VEHICULAR - E - 185</v>
      </c>
      <c r="P62" t="s">
        <v>7121</v>
      </c>
      <c r="Q62" t="s">
        <v>7122</v>
      </c>
    </row>
    <row r="63" spans="1:26">
      <c r="A63" t="s">
        <v>504</v>
      </c>
      <c r="B63" t="s">
        <v>3319</v>
      </c>
      <c r="C63" t="s">
        <v>3054</v>
      </c>
      <c r="K63" t="s">
        <v>6946</v>
      </c>
      <c r="L63" t="s">
        <v>6947</v>
      </c>
      <c r="M63" t="str">
        <f t="shared" si="0"/>
        <v>PARQUE VEHICULAR - E - 185</v>
      </c>
      <c r="P63" t="s">
        <v>7123</v>
      </c>
      <c r="Q63" t="s">
        <v>7124</v>
      </c>
    </row>
    <row r="64" spans="1:26">
      <c r="A64" s="226" t="s">
        <v>467</v>
      </c>
      <c r="B64" s="227" t="s">
        <v>3320</v>
      </c>
      <c r="C64" s="226" t="s">
        <v>3054</v>
      </c>
      <c r="K64" t="s">
        <v>6933</v>
      </c>
      <c r="L64" t="s">
        <v>6934</v>
      </c>
      <c r="M64" t="str">
        <f t="shared" si="0"/>
        <v>OBRAS PUBLICAS - E - 226</v>
      </c>
      <c r="P64" t="s">
        <v>7125</v>
      </c>
      <c r="Q64" t="s">
        <v>7126</v>
      </c>
    </row>
    <row r="65" spans="1:17">
      <c r="A65" s="226" t="s">
        <v>470</v>
      </c>
      <c r="B65" s="227" t="s">
        <v>3321</v>
      </c>
      <c r="C65" s="226" t="s">
        <v>3054</v>
      </c>
      <c r="K65" t="s">
        <v>6935</v>
      </c>
      <c r="L65" t="s">
        <v>6352</v>
      </c>
      <c r="M65" t="str">
        <f t="shared" si="0"/>
        <v>DIF MUNICIPAL - E - 242</v>
      </c>
      <c r="P65" t="s">
        <v>7127</v>
      </c>
      <c r="Q65" t="s">
        <v>7128</v>
      </c>
    </row>
    <row r="66" spans="1:17">
      <c r="A66" s="226" t="s">
        <v>456</v>
      </c>
      <c r="B66" s="227" t="s">
        <v>3322</v>
      </c>
      <c r="C66" s="226" t="s">
        <v>3054</v>
      </c>
      <c r="K66" t="s">
        <v>6935</v>
      </c>
      <c r="L66" t="s">
        <v>6352</v>
      </c>
      <c r="M66" t="str">
        <f t="shared" si="0"/>
        <v>DIF MUNICIPAL - E - 242</v>
      </c>
      <c r="P66" t="s">
        <v>7129</v>
      </c>
      <c r="Q66" t="s">
        <v>7130</v>
      </c>
    </row>
    <row r="67" spans="1:17">
      <c r="A67" t="s">
        <v>478</v>
      </c>
      <c r="B67" t="s">
        <v>3323</v>
      </c>
      <c r="C67" t="s">
        <v>3054</v>
      </c>
      <c r="K67" t="s">
        <v>6952</v>
      </c>
      <c r="L67" t="s">
        <v>6355</v>
      </c>
      <c r="M67" t="str">
        <f t="shared" ref="M67:M130" si="1">VLOOKUP(L67,$P$2:$Q$275,2,0)</f>
        <v>SINDICATURA MUNICIPAL - E - 131</v>
      </c>
      <c r="P67" t="s">
        <v>7131</v>
      </c>
      <c r="Q67" t="s">
        <v>7132</v>
      </c>
    </row>
    <row r="68" spans="1:17">
      <c r="A68" s="226" t="s">
        <v>1958</v>
      </c>
      <c r="B68" s="227" t="s">
        <v>3324</v>
      </c>
      <c r="C68" s="226" t="s">
        <v>3054</v>
      </c>
      <c r="K68" t="s">
        <v>6929</v>
      </c>
      <c r="L68" t="s">
        <v>6356</v>
      </c>
      <c r="M68" t="str">
        <f t="shared" si="1"/>
        <v>TESORERIA MUNICIPAL - E - 152</v>
      </c>
      <c r="P68" t="s">
        <v>7133</v>
      </c>
      <c r="Q68" t="s">
        <v>7134</v>
      </c>
    </row>
    <row r="69" spans="1:17">
      <c r="A69" t="s">
        <v>1985</v>
      </c>
      <c r="B69" t="s">
        <v>3326</v>
      </c>
      <c r="C69" t="s">
        <v>3054</v>
      </c>
      <c r="K69" t="s">
        <v>6929</v>
      </c>
      <c r="L69" t="s">
        <v>6356</v>
      </c>
      <c r="M69" t="str">
        <f t="shared" si="1"/>
        <v>TESORERIA MUNICIPAL - E - 152</v>
      </c>
      <c r="P69" t="s">
        <v>7135</v>
      </c>
      <c r="Q69" t="s">
        <v>7136</v>
      </c>
    </row>
    <row r="70" spans="1:17">
      <c r="A70" t="s">
        <v>1991</v>
      </c>
      <c r="B70" t="s">
        <v>3327</v>
      </c>
      <c r="C70" t="s">
        <v>3054</v>
      </c>
      <c r="K70" t="s">
        <v>6929</v>
      </c>
      <c r="L70" t="s">
        <v>6356</v>
      </c>
      <c r="M70" t="str">
        <f t="shared" si="1"/>
        <v>TESORERIA MUNICIPAL - E - 152</v>
      </c>
      <c r="P70" t="s">
        <v>7137</v>
      </c>
      <c r="Q70" t="s">
        <v>7138</v>
      </c>
    </row>
    <row r="71" spans="1:17">
      <c r="A71" s="226" t="s">
        <v>2011</v>
      </c>
      <c r="B71" s="227" t="s">
        <v>3328</v>
      </c>
      <c r="C71" s="226" t="s">
        <v>3054</v>
      </c>
      <c r="K71" t="s">
        <v>6929</v>
      </c>
      <c r="L71" t="s">
        <v>6356</v>
      </c>
      <c r="M71" t="str">
        <f t="shared" si="1"/>
        <v>TESORERIA MUNICIPAL - E - 152</v>
      </c>
      <c r="P71" t="s">
        <v>7139</v>
      </c>
      <c r="Q71" t="s">
        <v>7140</v>
      </c>
    </row>
    <row r="72" spans="1:17">
      <c r="A72" s="226" t="s">
        <v>2025</v>
      </c>
      <c r="B72" s="227" t="s">
        <v>3329</v>
      </c>
      <c r="C72" s="226" t="s">
        <v>3054</v>
      </c>
      <c r="K72" t="s">
        <v>6929</v>
      </c>
      <c r="L72" t="s">
        <v>6356</v>
      </c>
      <c r="M72" t="str">
        <f t="shared" si="1"/>
        <v>TESORERIA MUNICIPAL - E - 152</v>
      </c>
      <c r="P72" t="s">
        <v>7141</v>
      </c>
      <c r="Q72" t="s">
        <v>7142</v>
      </c>
    </row>
    <row r="73" spans="1:17">
      <c r="A73" s="226" t="s">
        <v>2045</v>
      </c>
      <c r="B73" s="227" t="s">
        <v>169</v>
      </c>
      <c r="C73" s="226" t="s">
        <v>3054</v>
      </c>
      <c r="K73" t="s">
        <v>6929</v>
      </c>
      <c r="L73" t="s">
        <v>6356</v>
      </c>
      <c r="M73" t="str">
        <f t="shared" si="1"/>
        <v>TESORERIA MUNICIPAL - E - 152</v>
      </c>
      <c r="P73" t="s">
        <v>7143</v>
      </c>
      <c r="Q73" t="s">
        <v>7144</v>
      </c>
    </row>
    <row r="74" spans="1:17">
      <c r="A74" t="s">
        <v>2081</v>
      </c>
      <c r="B74" t="s">
        <v>3330</v>
      </c>
      <c r="C74" t="s">
        <v>2850</v>
      </c>
      <c r="K74" t="s">
        <v>6929</v>
      </c>
      <c r="L74" t="s">
        <v>6356</v>
      </c>
      <c r="M74" t="str">
        <f t="shared" si="1"/>
        <v>TESORERIA MUNICIPAL - E - 152</v>
      </c>
      <c r="P74" t="s">
        <v>7145</v>
      </c>
      <c r="Q74" t="s">
        <v>7146</v>
      </c>
    </row>
    <row r="75" spans="1:17">
      <c r="A75" t="s">
        <v>3059</v>
      </c>
      <c r="B75" t="s">
        <v>3331</v>
      </c>
      <c r="C75" t="s">
        <v>2850</v>
      </c>
      <c r="K75" t="s">
        <v>6929</v>
      </c>
      <c r="L75" t="s">
        <v>6356</v>
      </c>
      <c r="M75" t="str">
        <f t="shared" si="1"/>
        <v>TESORERIA MUNICIPAL - E - 152</v>
      </c>
      <c r="P75" t="s">
        <v>7147</v>
      </c>
      <c r="Q75" t="s">
        <v>7148</v>
      </c>
    </row>
    <row r="76" spans="1:17">
      <c r="A76" t="s">
        <v>2095</v>
      </c>
      <c r="B76" t="s">
        <v>3332</v>
      </c>
      <c r="C76" t="s">
        <v>2850</v>
      </c>
      <c r="K76" t="s">
        <v>6929</v>
      </c>
      <c r="L76" t="s">
        <v>6356</v>
      </c>
      <c r="M76" t="str">
        <f t="shared" si="1"/>
        <v>TESORERIA MUNICIPAL - E - 152</v>
      </c>
      <c r="P76" t="s">
        <v>7149</v>
      </c>
      <c r="Q76" t="s">
        <v>7150</v>
      </c>
    </row>
    <row r="77" spans="1:17">
      <c r="A77" t="s">
        <v>2117</v>
      </c>
      <c r="B77" t="s">
        <v>181</v>
      </c>
      <c r="C77" t="s">
        <v>3054</v>
      </c>
      <c r="K77" t="s">
        <v>6929</v>
      </c>
      <c r="L77" t="s">
        <v>6356</v>
      </c>
      <c r="M77" t="str">
        <f t="shared" si="1"/>
        <v>TESORERIA MUNICIPAL - E - 152</v>
      </c>
      <c r="P77" t="s">
        <v>6951</v>
      </c>
      <c r="Q77" t="s">
        <v>6950</v>
      </c>
    </row>
    <row r="78" spans="1:17">
      <c r="A78" t="s">
        <v>2135</v>
      </c>
      <c r="B78" t="s">
        <v>3333</v>
      </c>
      <c r="C78" t="s">
        <v>3054</v>
      </c>
      <c r="K78" t="s">
        <v>6946</v>
      </c>
      <c r="L78" t="s">
        <v>6947</v>
      </c>
      <c r="M78" t="str">
        <f t="shared" si="1"/>
        <v>PARQUE VEHICULAR - E - 185</v>
      </c>
      <c r="P78" t="s">
        <v>7151</v>
      </c>
      <c r="Q78" t="s">
        <v>7152</v>
      </c>
    </row>
    <row r="79" spans="1:17">
      <c r="A79" s="226" t="s">
        <v>2153</v>
      </c>
      <c r="B79" s="227" t="s">
        <v>3334</v>
      </c>
      <c r="C79" s="226" t="s">
        <v>3054</v>
      </c>
      <c r="K79" t="s">
        <v>6953</v>
      </c>
      <c r="L79" t="s">
        <v>6954</v>
      </c>
      <c r="M79" t="str">
        <f t="shared" si="1"/>
        <v>EVALUACION AL DESEMPEÃ‘O</v>
      </c>
      <c r="P79" t="s">
        <v>7153</v>
      </c>
      <c r="Q79" t="s">
        <v>7154</v>
      </c>
    </row>
    <row r="80" spans="1:17">
      <c r="A80" t="s">
        <v>2159</v>
      </c>
      <c r="B80" t="s">
        <v>3335</v>
      </c>
      <c r="C80" t="s">
        <v>3054</v>
      </c>
      <c r="K80" t="s">
        <v>6955</v>
      </c>
      <c r="L80" t="s">
        <v>6956</v>
      </c>
      <c r="M80" t="str">
        <f t="shared" si="1"/>
        <v>DIRECCION DE ASUNTOS INDIGENAS - E - 137</v>
      </c>
      <c r="P80" t="s">
        <v>7155</v>
      </c>
      <c r="Q80" t="s">
        <v>7156</v>
      </c>
    </row>
    <row r="81" spans="1:17">
      <c r="A81" s="226" t="s">
        <v>6382</v>
      </c>
      <c r="B81" s="227" t="s">
        <v>3336</v>
      </c>
      <c r="C81" s="226" t="s">
        <v>3054</v>
      </c>
      <c r="K81" t="s">
        <v>6929</v>
      </c>
      <c r="L81" t="s">
        <v>6356</v>
      </c>
      <c r="M81" t="str">
        <f t="shared" si="1"/>
        <v>TESORERIA MUNICIPAL - E - 152</v>
      </c>
      <c r="P81" t="s">
        <v>7157</v>
      </c>
      <c r="Q81" t="s">
        <v>7158</v>
      </c>
    </row>
    <row r="82" spans="1:17">
      <c r="A82" t="s">
        <v>3060</v>
      </c>
      <c r="B82" t="s">
        <v>3337</v>
      </c>
      <c r="C82" t="s">
        <v>3054</v>
      </c>
      <c r="K82" t="s">
        <v>6929</v>
      </c>
      <c r="L82" t="s">
        <v>6356</v>
      </c>
      <c r="M82" t="str">
        <f t="shared" si="1"/>
        <v>TESORERIA MUNICIPAL - E - 152</v>
      </c>
      <c r="P82" t="s">
        <v>7159</v>
      </c>
      <c r="Q82" t="s">
        <v>7160</v>
      </c>
    </row>
    <row r="83" spans="1:17">
      <c r="A83" s="226" t="s">
        <v>6383</v>
      </c>
      <c r="B83" s="227" t="s">
        <v>189</v>
      </c>
      <c r="C83" s="226" t="s">
        <v>3054</v>
      </c>
      <c r="K83" t="s">
        <v>6929</v>
      </c>
      <c r="L83" t="s">
        <v>6356</v>
      </c>
      <c r="M83" t="str">
        <f t="shared" si="1"/>
        <v>TESORERIA MUNICIPAL - E - 152</v>
      </c>
      <c r="P83" t="s">
        <v>7161</v>
      </c>
      <c r="Q83" t="s">
        <v>7162</v>
      </c>
    </row>
    <row r="84" spans="1:17">
      <c r="A84" t="s">
        <v>6344</v>
      </c>
      <c r="B84" t="s">
        <v>190</v>
      </c>
      <c r="C84" t="s">
        <v>3054</v>
      </c>
      <c r="K84" t="s">
        <v>6929</v>
      </c>
      <c r="L84" t="s">
        <v>6356</v>
      </c>
      <c r="M84" t="str">
        <f t="shared" si="1"/>
        <v>TESORERIA MUNICIPAL - E - 152</v>
      </c>
      <c r="P84" t="s">
        <v>7163</v>
      </c>
      <c r="Q84" t="s">
        <v>7164</v>
      </c>
    </row>
    <row r="85" spans="1:17">
      <c r="A85" t="s">
        <v>6345</v>
      </c>
      <c r="B85" t="s">
        <v>3338</v>
      </c>
      <c r="C85" t="s">
        <v>3054</v>
      </c>
      <c r="K85" t="s">
        <v>6957</v>
      </c>
      <c r="L85" t="s">
        <v>6958</v>
      </c>
      <c r="M85" t="str">
        <f t="shared" si="1"/>
        <v>CATASTRO MUNICIPAL - E - 181</v>
      </c>
      <c r="P85" t="s">
        <v>7165</v>
      </c>
      <c r="Q85" t="s">
        <v>7166</v>
      </c>
    </row>
    <row r="86" spans="1:17">
      <c r="A86" t="s">
        <v>3061</v>
      </c>
      <c r="B86" t="s">
        <v>3339</v>
      </c>
      <c r="C86" t="s">
        <v>3054</v>
      </c>
      <c r="K86" t="s">
        <v>6933</v>
      </c>
      <c r="L86" t="s">
        <v>6934</v>
      </c>
      <c r="M86" t="str">
        <f t="shared" si="1"/>
        <v>OBRAS PUBLICAS - E - 226</v>
      </c>
      <c r="P86" t="s">
        <v>7167</v>
      </c>
      <c r="Q86" t="s">
        <v>7168</v>
      </c>
    </row>
    <row r="87" spans="1:17">
      <c r="A87" t="s">
        <v>2687</v>
      </c>
      <c r="B87" t="s">
        <v>3340</v>
      </c>
      <c r="C87" t="s">
        <v>3054</v>
      </c>
      <c r="K87" t="s">
        <v>6944</v>
      </c>
      <c r="L87" t="s">
        <v>6945</v>
      </c>
      <c r="M87" t="str">
        <f t="shared" si="1"/>
        <v>SALUD - E - 231</v>
      </c>
      <c r="P87" t="s">
        <v>7169</v>
      </c>
      <c r="Q87" t="s">
        <v>7170</v>
      </c>
    </row>
    <row r="88" spans="1:17">
      <c r="A88" t="s">
        <v>3062</v>
      </c>
      <c r="B88" t="s">
        <v>3341</v>
      </c>
      <c r="C88" t="s">
        <v>3054</v>
      </c>
      <c r="K88" t="s">
        <v>6959</v>
      </c>
      <c r="L88" t="s">
        <v>6960</v>
      </c>
      <c r="M88" t="str">
        <f t="shared" si="1"/>
        <v>DIR. JUVENTUD - E - 271</v>
      </c>
      <c r="P88" t="s">
        <v>7171</v>
      </c>
      <c r="Q88" t="s">
        <v>7172</v>
      </c>
    </row>
    <row r="89" spans="1:17">
      <c r="A89" t="s">
        <v>3063</v>
      </c>
      <c r="B89" t="s">
        <v>3342</v>
      </c>
      <c r="C89" t="s">
        <v>3054</v>
      </c>
      <c r="K89" t="s">
        <v>6961</v>
      </c>
      <c r="L89" t="s">
        <v>6962</v>
      </c>
      <c r="M89" t="str">
        <f t="shared" si="1"/>
        <v>DELEGACION DE LA MUJER - E - 271</v>
      </c>
      <c r="P89" t="s">
        <v>7173</v>
      </c>
      <c r="Q89" t="s">
        <v>7174</v>
      </c>
    </row>
    <row r="90" spans="1:17">
      <c r="A90" t="s">
        <v>6346</v>
      </c>
      <c r="B90" t="s">
        <v>3343</v>
      </c>
      <c r="C90" t="s">
        <v>3054</v>
      </c>
      <c r="K90" t="s">
        <v>6936</v>
      </c>
      <c r="L90" t="s">
        <v>6937</v>
      </c>
      <c r="M90" t="str">
        <f t="shared" si="1"/>
        <v>DESARROLLO RURAL - E - 321</v>
      </c>
      <c r="P90" t="s">
        <v>7175</v>
      </c>
      <c r="Q90" t="s">
        <v>7176</v>
      </c>
    </row>
    <row r="91" spans="1:17">
      <c r="A91" s="226" t="s">
        <v>6384</v>
      </c>
      <c r="B91" s="227" t="s">
        <v>3344</v>
      </c>
      <c r="C91" s="226" t="s">
        <v>3054</v>
      </c>
      <c r="K91" t="s">
        <v>6963</v>
      </c>
      <c r="L91" t="s">
        <v>6353</v>
      </c>
      <c r="M91" t="str">
        <f t="shared" si="1"/>
        <v>PRESIDENCIA MUNCIPAL - P - 131</v>
      </c>
      <c r="P91" t="s">
        <v>7177</v>
      </c>
      <c r="Q91" t="s">
        <v>7178</v>
      </c>
    </row>
    <row r="92" spans="1:17">
      <c r="A92" t="s">
        <v>3064</v>
      </c>
      <c r="B92" t="s">
        <v>3345</v>
      </c>
      <c r="C92" t="s">
        <v>3054</v>
      </c>
      <c r="K92" t="s">
        <v>6929</v>
      </c>
      <c r="L92" t="s">
        <v>6356</v>
      </c>
      <c r="M92" t="str">
        <f t="shared" si="1"/>
        <v>TESORERIA MUNICIPAL - E - 152</v>
      </c>
      <c r="P92" t="s">
        <v>7179</v>
      </c>
      <c r="Q92" t="s">
        <v>7180</v>
      </c>
    </row>
    <row r="93" spans="1:17">
      <c r="A93" t="s">
        <v>3065</v>
      </c>
      <c r="B93" t="s">
        <v>3346</v>
      </c>
      <c r="C93" t="s">
        <v>3054</v>
      </c>
      <c r="K93" t="s">
        <v>6929</v>
      </c>
      <c r="L93" t="s">
        <v>6356</v>
      </c>
      <c r="M93" t="str">
        <f t="shared" si="1"/>
        <v>TESORERIA MUNICIPAL - E - 152</v>
      </c>
      <c r="P93" t="s">
        <v>7181</v>
      </c>
      <c r="Q93" t="s">
        <v>7182</v>
      </c>
    </row>
    <row r="94" spans="1:17">
      <c r="A94" s="226" t="s">
        <v>6385</v>
      </c>
      <c r="B94" s="227" t="s">
        <v>213</v>
      </c>
      <c r="C94" s="226" t="s">
        <v>3054</v>
      </c>
      <c r="K94" t="s">
        <v>6929</v>
      </c>
      <c r="L94" t="s">
        <v>6356</v>
      </c>
      <c r="M94" t="str">
        <f t="shared" si="1"/>
        <v>TESORERIA MUNICIPAL - E - 152</v>
      </c>
      <c r="P94" t="s">
        <v>7183</v>
      </c>
      <c r="Q94" t="s">
        <v>7184</v>
      </c>
    </row>
    <row r="95" spans="1:17">
      <c r="A95" t="s">
        <v>2683</v>
      </c>
      <c r="B95" t="s">
        <v>3347</v>
      </c>
      <c r="C95" t="s">
        <v>3066</v>
      </c>
      <c r="K95" t="s">
        <v>6964</v>
      </c>
      <c r="L95" t="s">
        <v>6743</v>
      </c>
      <c r="M95" t="str">
        <f t="shared" si="1"/>
        <v>DIRECCIÃ“N DE LA DIVERSIDAD SEXUAL DIRECCIÃ“N DE LA DIVERSIDAD SEXUAL</v>
      </c>
      <c r="P95" t="s">
        <v>7185</v>
      </c>
      <c r="Q95" t="s">
        <v>7186</v>
      </c>
    </row>
    <row r="96" spans="1:17">
      <c r="A96" t="s">
        <v>3067</v>
      </c>
      <c r="B96" t="s">
        <v>3348</v>
      </c>
      <c r="C96" t="s">
        <v>3054</v>
      </c>
      <c r="K96" t="s">
        <v>6965</v>
      </c>
      <c r="L96" t="s">
        <v>6966</v>
      </c>
      <c r="M96" t="str">
        <f t="shared" si="1"/>
        <v>REGIDURIA - E - 131</v>
      </c>
      <c r="P96" t="s">
        <v>7187</v>
      </c>
      <c r="Q96" t="s">
        <v>7188</v>
      </c>
    </row>
    <row r="97" spans="1:17">
      <c r="A97" t="s">
        <v>3068</v>
      </c>
      <c r="B97" t="s">
        <v>3349</v>
      </c>
      <c r="C97" t="s">
        <v>3054</v>
      </c>
      <c r="K97" t="s">
        <v>6929</v>
      </c>
      <c r="L97" t="s">
        <v>6356</v>
      </c>
      <c r="M97" t="str">
        <f t="shared" si="1"/>
        <v>TESORERIA MUNICIPAL - E - 152</v>
      </c>
      <c r="P97" t="s">
        <v>6997</v>
      </c>
      <c r="Q97" t="s">
        <v>7189</v>
      </c>
    </row>
    <row r="98" spans="1:17">
      <c r="A98" s="226" t="s">
        <v>6386</v>
      </c>
      <c r="B98" s="227" t="s">
        <v>3350</v>
      </c>
      <c r="C98" s="226" t="s">
        <v>3054</v>
      </c>
      <c r="K98" t="s">
        <v>6929</v>
      </c>
      <c r="L98" t="s">
        <v>6356</v>
      </c>
      <c r="M98" t="str">
        <f t="shared" si="1"/>
        <v>TESORERIA MUNICIPAL - E - 152</v>
      </c>
      <c r="P98" t="s">
        <v>7190</v>
      </c>
      <c r="Q98" t="s">
        <v>7191</v>
      </c>
    </row>
    <row r="99" spans="1:17">
      <c r="A99" t="s">
        <v>3069</v>
      </c>
      <c r="B99" t="s">
        <v>3351</v>
      </c>
      <c r="C99" t="s">
        <v>3054</v>
      </c>
      <c r="K99" t="s">
        <v>6967</v>
      </c>
      <c r="L99" t="s">
        <v>6968</v>
      </c>
      <c r="M99" t="str">
        <f t="shared" si="1"/>
        <v>TESORERIA - E - 152</v>
      </c>
      <c r="P99" t="s">
        <v>7192</v>
      </c>
      <c r="Q99" t="s">
        <v>7193</v>
      </c>
    </row>
    <row r="100" spans="1:17">
      <c r="A100" t="s">
        <v>3070</v>
      </c>
      <c r="B100" t="s">
        <v>224</v>
      </c>
      <c r="C100" t="s">
        <v>3054</v>
      </c>
      <c r="K100" t="s">
        <v>6967</v>
      </c>
      <c r="L100" t="s">
        <v>6968</v>
      </c>
      <c r="M100" t="str">
        <f t="shared" si="1"/>
        <v>TESORERIA - E - 152</v>
      </c>
      <c r="P100" t="s">
        <v>7194</v>
      </c>
      <c r="Q100" t="s">
        <v>7195</v>
      </c>
    </row>
    <row r="101" spans="1:17">
      <c r="A101" s="226" t="s">
        <v>6387</v>
      </c>
      <c r="B101" s="227" t="s">
        <v>3352</v>
      </c>
      <c r="C101" s="226" t="s">
        <v>3054</v>
      </c>
      <c r="K101" t="s">
        <v>6967</v>
      </c>
      <c r="L101" t="s">
        <v>6968</v>
      </c>
      <c r="M101" t="str">
        <f t="shared" si="1"/>
        <v>TESORERIA - E - 152</v>
      </c>
      <c r="P101" t="s">
        <v>7196</v>
      </c>
      <c r="Q101" t="s">
        <v>7197</v>
      </c>
    </row>
    <row r="102" spans="1:17">
      <c r="A102" s="226" t="s">
        <v>6388</v>
      </c>
      <c r="B102" s="227" t="s">
        <v>3353</v>
      </c>
      <c r="C102" s="226" t="s">
        <v>3054</v>
      </c>
      <c r="K102" t="s">
        <v>6967</v>
      </c>
      <c r="L102" t="s">
        <v>6968</v>
      </c>
      <c r="M102" t="str">
        <f t="shared" si="1"/>
        <v>TESORERIA - E - 152</v>
      </c>
      <c r="P102" t="s">
        <v>7198</v>
      </c>
      <c r="Q102" t="s">
        <v>7199</v>
      </c>
    </row>
    <row r="103" spans="1:17">
      <c r="A103" t="s">
        <v>6347</v>
      </c>
      <c r="B103" t="s">
        <v>2200</v>
      </c>
      <c r="C103" t="s">
        <v>3054</v>
      </c>
      <c r="K103" t="s">
        <v>6967</v>
      </c>
      <c r="L103" t="s">
        <v>6968</v>
      </c>
      <c r="M103" t="str">
        <f t="shared" si="1"/>
        <v>TESORERIA - E - 152</v>
      </c>
      <c r="P103" t="s">
        <v>6998</v>
      </c>
      <c r="Q103" t="s">
        <v>7200</v>
      </c>
    </row>
    <row r="104" spans="1:17">
      <c r="A104" t="s">
        <v>3071</v>
      </c>
      <c r="B104" t="s">
        <v>3354</v>
      </c>
      <c r="C104" t="s">
        <v>3054</v>
      </c>
      <c r="K104" t="s">
        <v>6929</v>
      </c>
      <c r="L104" t="s">
        <v>6356</v>
      </c>
      <c r="M104" t="str">
        <f t="shared" si="1"/>
        <v>TESORERIA MUNICIPAL - E - 152</v>
      </c>
      <c r="P104" t="s">
        <v>7201</v>
      </c>
      <c r="Q104" t="s">
        <v>7202</v>
      </c>
    </row>
    <row r="105" spans="1:17">
      <c r="A105" t="s">
        <v>6348</v>
      </c>
      <c r="B105" t="s">
        <v>3355</v>
      </c>
      <c r="C105" t="s">
        <v>3054</v>
      </c>
      <c r="K105" t="s">
        <v>6929</v>
      </c>
      <c r="L105" t="s">
        <v>6356</v>
      </c>
      <c r="M105" t="str">
        <f t="shared" si="1"/>
        <v>TESORERIA MUNICIPAL - E - 152</v>
      </c>
      <c r="P105" t="s">
        <v>7203</v>
      </c>
      <c r="Q105" t="s">
        <v>7204</v>
      </c>
    </row>
    <row r="106" spans="1:17">
      <c r="A106" t="s">
        <v>3072</v>
      </c>
      <c r="B106" t="s">
        <v>3356</v>
      </c>
      <c r="C106" t="s">
        <v>3054</v>
      </c>
      <c r="K106" t="s">
        <v>6969</v>
      </c>
      <c r="L106" t="s">
        <v>6339</v>
      </c>
      <c r="M106" t="str">
        <f t="shared" si="1"/>
        <v>SEGURIDAD PUBLICA - E - 171</v>
      </c>
      <c r="P106" t="s">
        <v>7205</v>
      </c>
      <c r="Q106" t="s">
        <v>6933</v>
      </c>
    </row>
    <row r="107" spans="1:17">
      <c r="A107" t="s">
        <v>3073</v>
      </c>
      <c r="B107" t="s">
        <v>3357</v>
      </c>
      <c r="C107" t="s">
        <v>3054</v>
      </c>
      <c r="K107" t="s">
        <v>6928</v>
      </c>
      <c r="L107" t="s">
        <v>6613</v>
      </c>
      <c r="M107" t="str">
        <f t="shared" si="1"/>
        <v>OFICIALIA MAYOR - M - 181</v>
      </c>
      <c r="P107" t="s">
        <v>6934</v>
      </c>
      <c r="Q107" t="s">
        <v>6933</v>
      </c>
    </row>
    <row r="108" spans="1:17">
      <c r="A108" s="226" t="s">
        <v>6389</v>
      </c>
      <c r="B108" s="227" t="s">
        <v>3358</v>
      </c>
      <c r="C108" s="226" t="s">
        <v>3054</v>
      </c>
      <c r="K108" t="s">
        <v>6944</v>
      </c>
      <c r="L108" t="s">
        <v>6945</v>
      </c>
      <c r="M108" t="str">
        <f t="shared" si="1"/>
        <v>SALUD - E - 231</v>
      </c>
      <c r="P108" t="s">
        <v>7206</v>
      </c>
      <c r="Q108" t="s">
        <v>7207</v>
      </c>
    </row>
    <row r="109" spans="1:17">
      <c r="A109" t="s">
        <v>3074</v>
      </c>
      <c r="B109" t="s">
        <v>3359</v>
      </c>
      <c r="C109" t="s">
        <v>3054</v>
      </c>
      <c r="K109" t="s">
        <v>6935</v>
      </c>
      <c r="L109" t="s">
        <v>6352</v>
      </c>
      <c r="M109" t="str">
        <f t="shared" si="1"/>
        <v>DIF MUNICIPAL - E - 242</v>
      </c>
      <c r="P109" t="s">
        <v>7208</v>
      </c>
      <c r="Q109" t="s">
        <v>7209</v>
      </c>
    </row>
    <row r="110" spans="1:17">
      <c r="A110" t="s">
        <v>3075</v>
      </c>
      <c r="B110" t="s">
        <v>3360</v>
      </c>
      <c r="C110" t="s">
        <v>3054</v>
      </c>
      <c r="K110" t="s">
        <v>6929</v>
      </c>
      <c r="L110" t="s">
        <v>6356</v>
      </c>
      <c r="M110" t="str">
        <f t="shared" si="1"/>
        <v>TESORERIA MUNICIPAL - E - 152</v>
      </c>
      <c r="P110" t="s">
        <v>7210</v>
      </c>
      <c r="Q110" t="s">
        <v>7211</v>
      </c>
    </row>
    <row r="111" spans="1:17">
      <c r="A111" s="226" t="s">
        <v>6390</v>
      </c>
      <c r="B111" s="227" t="s">
        <v>3361</v>
      </c>
      <c r="C111" s="226" t="s">
        <v>3054</v>
      </c>
      <c r="K111" t="s">
        <v>6929</v>
      </c>
      <c r="L111" t="s">
        <v>6356</v>
      </c>
      <c r="M111" t="str">
        <f t="shared" si="1"/>
        <v>TESORERIA MUNICIPAL - E - 152</v>
      </c>
      <c r="P111" t="s">
        <v>6613</v>
      </c>
      <c r="Q111" t="s">
        <v>6928</v>
      </c>
    </row>
    <row r="112" spans="1:17">
      <c r="A112" t="s">
        <v>6357</v>
      </c>
      <c r="B112" t="s">
        <v>3362</v>
      </c>
      <c r="C112" t="s">
        <v>3054</v>
      </c>
      <c r="K112" t="s">
        <v>6929</v>
      </c>
      <c r="L112" t="s">
        <v>6356</v>
      </c>
      <c r="M112" t="str">
        <f t="shared" si="1"/>
        <v>TESORERIA MUNICIPAL - E - 152</v>
      </c>
      <c r="P112" t="s">
        <v>7212</v>
      </c>
      <c r="Q112" t="s">
        <v>7213</v>
      </c>
    </row>
    <row r="113" spans="1:17">
      <c r="A113" t="s">
        <v>3076</v>
      </c>
      <c r="B113" t="s">
        <v>3363</v>
      </c>
      <c r="C113" t="s">
        <v>3054</v>
      </c>
      <c r="K113" t="s">
        <v>6929</v>
      </c>
      <c r="L113" t="s">
        <v>6356</v>
      </c>
      <c r="M113" t="str">
        <f t="shared" si="1"/>
        <v>TESORERIA MUNICIPAL - E - 152</v>
      </c>
      <c r="P113" t="s">
        <v>6939</v>
      </c>
      <c r="Q113" t="s">
        <v>6938</v>
      </c>
    </row>
    <row r="114" spans="1:17">
      <c r="A114" s="226" t="s">
        <v>6391</v>
      </c>
      <c r="B114" s="227" t="s">
        <v>3364</v>
      </c>
      <c r="C114" s="226" t="s">
        <v>3054</v>
      </c>
      <c r="K114" t="s">
        <v>6929</v>
      </c>
      <c r="L114" t="s">
        <v>6356</v>
      </c>
      <c r="M114" t="str">
        <f t="shared" si="1"/>
        <v>TESORERIA MUNICIPAL - E - 152</v>
      </c>
      <c r="P114" t="s">
        <v>7001</v>
      </c>
      <c r="Q114" t="s">
        <v>7214</v>
      </c>
    </row>
    <row r="115" spans="1:17">
      <c r="A115" t="s">
        <v>6349</v>
      </c>
      <c r="B115" t="s">
        <v>3365</v>
      </c>
      <c r="C115" t="s">
        <v>3054</v>
      </c>
      <c r="K115" t="s">
        <v>6929</v>
      </c>
      <c r="L115" t="s">
        <v>6356</v>
      </c>
      <c r="M115" t="str">
        <f t="shared" si="1"/>
        <v>TESORERIA MUNICIPAL - E - 152</v>
      </c>
      <c r="P115" t="s">
        <v>6947</v>
      </c>
      <c r="Q115" t="s">
        <v>6946</v>
      </c>
    </row>
    <row r="116" spans="1:17">
      <c r="A116" s="226" t="s">
        <v>6392</v>
      </c>
      <c r="B116" s="227" t="s">
        <v>3366</v>
      </c>
      <c r="C116" s="226" t="s">
        <v>3054</v>
      </c>
      <c r="K116" t="s">
        <v>6929</v>
      </c>
      <c r="L116" t="s">
        <v>6356</v>
      </c>
      <c r="M116" t="str">
        <f t="shared" si="1"/>
        <v>TESORERIA MUNICIPAL - E - 152</v>
      </c>
      <c r="P116" t="s">
        <v>7215</v>
      </c>
      <c r="Q116" t="s">
        <v>7216</v>
      </c>
    </row>
    <row r="117" spans="1:17">
      <c r="A117" s="226" t="s">
        <v>6393</v>
      </c>
      <c r="B117" s="227" t="s">
        <v>3367</v>
      </c>
      <c r="C117" s="226" t="s">
        <v>3054</v>
      </c>
      <c r="K117" t="s">
        <v>6929</v>
      </c>
      <c r="L117" t="s">
        <v>6356</v>
      </c>
      <c r="M117" t="str">
        <f t="shared" si="1"/>
        <v>TESORERIA MUNICIPAL - E - 152</v>
      </c>
      <c r="P117" t="s">
        <v>7217</v>
      </c>
      <c r="Q117" t="s">
        <v>7218</v>
      </c>
    </row>
    <row r="118" spans="1:17">
      <c r="A118" s="226" t="s">
        <v>6394</v>
      </c>
      <c r="B118" s="227" t="s">
        <v>3368</v>
      </c>
      <c r="C118" s="226" t="s">
        <v>3054</v>
      </c>
      <c r="K118" t="s">
        <v>6929</v>
      </c>
      <c r="L118" t="s">
        <v>6356</v>
      </c>
      <c r="M118" t="str">
        <f t="shared" si="1"/>
        <v>TESORERIA MUNICIPAL - E - 152</v>
      </c>
      <c r="P118" t="s">
        <v>7219</v>
      </c>
      <c r="Q118" t="s">
        <v>7220</v>
      </c>
    </row>
    <row r="119" spans="1:17">
      <c r="A119" t="s">
        <v>3077</v>
      </c>
      <c r="B119" t="s">
        <v>3369</v>
      </c>
      <c r="C119" t="s">
        <v>3054</v>
      </c>
      <c r="K119" t="s">
        <v>6929</v>
      </c>
      <c r="L119" t="s">
        <v>6356</v>
      </c>
      <c r="M119" t="str">
        <f t="shared" si="1"/>
        <v>TESORERIA MUNICIPAL - E - 152</v>
      </c>
      <c r="P119" t="s">
        <v>7221</v>
      </c>
      <c r="Q119" t="s">
        <v>7222</v>
      </c>
    </row>
    <row r="120" spans="1:17">
      <c r="A120" s="226" t="s">
        <v>6395</v>
      </c>
      <c r="B120" s="227" t="s">
        <v>3370</v>
      </c>
      <c r="C120" s="226" t="s">
        <v>3054</v>
      </c>
      <c r="K120" t="s">
        <v>6929</v>
      </c>
      <c r="L120" t="s">
        <v>6356</v>
      </c>
      <c r="M120" t="str">
        <f t="shared" si="1"/>
        <v>TESORERIA MUNICIPAL - E - 152</v>
      </c>
      <c r="P120" t="s">
        <v>7223</v>
      </c>
      <c r="Q120" t="s">
        <v>7224</v>
      </c>
    </row>
    <row r="121" spans="1:17">
      <c r="A121" s="226" t="s">
        <v>6396</v>
      </c>
      <c r="B121" s="227" t="s">
        <v>281</v>
      </c>
      <c r="C121" s="226" t="s">
        <v>3054</v>
      </c>
      <c r="K121" t="s">
        <v>6970</v>
      </c>
      <c r="L121" t="s">
        <v>6971</v>
      </c>
      <c r="M121" t="str">
        <f t="shared" si="1"/>
        <v>PRODIM Y GASTOS INDIRECTOS - K - 227</v>
      </c>
      <c r="P121" t="s">
        <v>7225</v>
      </c>
      <c r="Q121" t="s">
        <v>7226</v>
      </c>
    </row>
    <row r="122" spans="1:17">
      <c r="A122" t="s">
        <v>3078</v>
      </c>
      <c r="B122" t="s">
        <v>3371</v>
      </c>
      <c r="C122" t="s">
        <v>3054</v>
      </c>
      <c r="K122" t="s">
        <v>6970</v>
      </c>
      <c r="L122" t="s">
        <v>6971</v>
      </c>
      <c r="M122" t="str">
        <f t="shared" si="1"/>
        <v>PRODIM Y GASTOS INDIRECTOS - K - 227</v>
      </c>
      <c r="P122" t="s">
        <v>7227</v>
      </c>
      <c r="Q122" t="s">
        <v>7228</v>
      </c>
    </row>
    <row r="123" spans="1:17">
      <c r="A123" t="s">
        <v>3079</v>
      </c>
      <c r="B123" t="s">
        <v>3372</v>
      </c>
      <c r="C123" t="s">
        <v>3054</v>
      </c>
      <c r="K123" t="s">
        <v>6969</v>
      </c>
      <c r="L123" t="s">
        <v>6339</v>
      </c>
      <c r="M123" t="str">
        <f t="shared" si="1"/>
        <v>SEGURIDAD PUBLICA - E - 171</v>
      </c>
      <c r="P123" t="s">
        <v>7229</v>
      </c>
      <c r="Q123" t="s">
        <v>7230</v>
      </c>
    </row>
    <row r="124" spans="1:17">
      <c r="A124" t="s">
        <v>3080</v>
      </c>
      <c r="B124" t="s">
        <v>3373</v>
      </c>
      <c r="C124" t="s">
        <v>3054</v>
      </c>
      <c r="K124" t="s">
        <v>6969</v>
      </c>
      <c r="L124" t="s">
        <v>6339</v>
      </c>
      <c r="M124" t="str">
        <f t="shared" si="1"/>
        <v>SEGURIDAD PUBLICA - E - 171</v>
      </c>
      <c r="P124" t="s">
        <v>7231</v>
      </c>
      <c r="Q124" t="s">
        <v>7232</v>
      </c>
    </row>
    <row r="125" spans="1:17">
      <c r="A125" s="226" t="s">
        <v>6397</v>
      </c>
      <c r="B125" s="227" t="s">
        <v>3374</v>
      </c>
      <c r="C125" s="226" t="s">
        <v>3054</v>
      </c>
      <c r="K125" t="s">
        <v>6969</v>
      </c>
      <c r="L125" t="s">
        <v>6339</v>
      </c>
      <c r="M125" t="str">
        <f t="shared" si="1"/>
        <v>SEGURIDAD PUBLICA - E - 171</v>
      </c>
      <c r="P125" t="s">
        <v>7233</v>
      </c>
      <c r="Q125" t="s">
        <v>7234</v>
      </c>
    </row>
    <row r="126" spans="1:17">
      <c r="A126" t="s">
        <v>3081</v>
      </c>
      <c r="B126" t="s">
        <v>3375</v>
      </c>
      <c r="C126" t="s">
        <v>3054</v>
      </c>
      <c r="K126" t="s">
        <v>6969</v>
      </c>
      <c r="L126" t="s">
        <v>6339</v>
      </c>
      <c r="M126" t="str">
        <f t="shared" si="1"/>
        <v>SEGURIDAD PUBLICA - E - 171</v>
      </c>
      <c r="P126" t="s">
        <v>7235</v>
      </c>
      <c r="Q126" t="s">
        <v>7236</v>
      </c>
    </row>
    <row r="127" spans="1:17">
      <c r="A127" s="226" t="s">
        <v>6398</v>
      </c>
      <c r="B127" s="227" t="s">
        <v>3376</v>
      </c>
      <c r="C127" s="226" t="s">
        <v>3054</v>
      </c>
      <c r="K127" t="s">
        <v>6969</v>
      </c>
      <c r="L127" t="s">
        <v>6339</v>
      </c>
      <c r="M127" t="str">
        <f t="shared" si="1"/>
        <v>SEGURIDAD PUBLICA - E - 171</v>
      </c>
      <c r="P127" t="s">
        <v>6353</v>
      </c>
      <c r="Q127" t="s">
        <v>6963</v>
      </c>
    </row>
    <row r="128" spans="1:17">
      <c r="A128" t="s">
        <v>3082</v>
      </c>
      <c r="B128" t="s">
        <v>3377</v>
      </c>
      <c r="C128" t="s">
        <v>3054</v>
      </c>
      <c r="K128" t="s">
        <v>6972</v>
      </c>
      <c r="L128" t="s">
        <v>6341</v>
      </c>
      <c r="M128" t="str">
        <f t="shared" si="1"/>
        <v>TRANSITO - E - 173</v>
      </c>
      <c r="P128" t="s">
        <v>7237</v>
      </c>
      <c r="Q128" t="s">
        <v>7238</v>
      </c>
    </row>
    <row r="129" spans="1:17">
      <c r="A129" t="s">
        <v>3084</v>
      </c>
      <c r="B129" t="s">
        <v>3378</v>
      </c>
      <c r="C129" t="s">
        <v>3054</v>
      </c>
      <c r="K129" t="s">
        <v>6973</v>
      </c>
      <c r="L129" t="s">
        <v>6614</v>
      </c>
      <c r="M129" t="str">
        <f t="shared" si="1"/>
        <v>ALUMBRADO PUBLICO - E - 224</v>
      </c>
      <c r="P129" t="s">
        <v>7239</v>
      </c>
      <c r="Q129" t="s">
        <v>7240</v>
      </c>
    </row>
    <row r="130" spans="1:17">
      <c r="A130" t="s">
        <v>3083</v>
      </c>
      <c r="B130" t="s">
        <v>3379</v>
      </c>
      <c r="C130" t="s">
        <v>3054</v>
      </c>
      <c r="K130" t="s">
        <v>6973</v>
      </c>
      <c r="L130" t="s">
        <v>6614</v>
      </c>
      <c r="M130" t="str">
        <f t="shared" si="1"/>
        <v>ALUMBRADO PUBLICO - E - 224</v>
      </c>
      <c r="P130" t="s">
        <v>6941</v>
      </c>
      <c r="Q130" t="s">
        <v>6940</v>
      </c>
    </row>
    <row r="131" spans="1:17">
      <c r="A131" t="s">
        <v>3085</v>
      </c>
      <c r="B131" t="s">
        <v>3380</v>
      </c>
      <c r="C131" t="s">
        <v>3054</v>
      </c>
      <c r="K131" t="s">
        <v>6974</v>
      </c>
      <c r="L131" t="s">
        <v>6975</v>
      </c>
      <c r="M131" t="str">
        <f t="shared" ref="M131:M194" si="2">VLOOKUP(L131,$P$2:$Q$275,2,0)</f>
        <v>SANEAMIENTO - E - 000</v>
      </c>
      <c r="P131" t="s">
        <v>7241</v>
      </c>
      <c r="Q131" t="s">
        <v>7242</v>
      </c>
    </row>
    <row r="132" spans="1:17">
      <c r="A132" s="226" t="s">
        <v>6399</v>
      </c>
      <c r="B132" s="227" t="s">
        <v>3381</v>
      </c>
      <c r="C132" s="226" t="s">
        <v>3054</v>
      </c>
      <c r="K132" t="s">
        <v>6969</v>
      </c>
      <c r="L132" t="s">
        <v>6339</v>
      </c>
      <c r="M132" t="str">
        <f t="shared" si="2"/>
        <v>SEGURIDAD PUBLICA - E - 171</v>
      </c>
      <c r="P132" t="s">
        <v>7243</v>
      </c>
      <c r="Q132" t="s">
        <v>7244</v>
      </c>
    </row>
    <row r="133" spans="1:17">
      <c r="A133" s="226" t="s">
        <v>6400</v>
      </c>
      <c r="B133" s="227" t="s">
        <v>3382</v>
      </c>
      <c r="C133" s="226" t="s">
        <v>3054</v>
      </c>
      <c r="K133" t="s">
        <v>6969</v>
      </c>
      <c r="L133" t="s">
        <v>6339</v>
      </c>
      <c r="M133" t="str">
        <f t="shared" si="2"/>
        <v>SEGURIDAD PUBLICA - E - 171</v>
      </c>
      <c r="P133" t="s">
        <v>7245</v>
      </c>
      <c r="Q133" t="s">
        <v>7246</v>
      </c>
    </row>
    <row r="134" spans="1:17">
      <c r="A134" s="226" t="s">
        <v>6401</v>
      </c>
      <c r="B134" s="227" t="s">
        <v>3383</v>
      </c>
      <c r="C134" s="226" t="s">
        <v>3054</v>
      </c>
      <c r="K134" t="s">
        <v>6969</v>
      </c>
      <c r="L134" t="s">
        <v>6339</v>
      </c>
      <c r="M134" t="str">
        <f t="shared" si="2"/>
        <v>SEGURIDAD PUBLICA - E - 171</v>
      </c>
      <c r="P134" t="s">
        <v>7247</v>
      </c>
      <c r="Q134" t="s">
        <v>7248</v>
      </c>
    </row>
    <row r="135" spans="1:17">
      <c r="A135" s="226" t="s">
        <v>6402</v>
      </c>
      <c r="B135" s="227" t="s">
        <v>3384</v>
      </c>
      <c r="C135" s="226" t="s">
        <v>3054</v>
      </c>
      <c r="K135" t="s">
        <v>6969</v>
      </c>
      <c r="L135" t="s">
        <v>6339</v>
      </c>
      <c r="M135" t="str">
        <f t="shared" si="2"/>
        <v>SEGURIDAD PUBLICA - E - 171</v>
      </c>
      <c r="P135" t="s">
        <v>7249</v>
      </c>
      <c r="Q135" t="s">
        <v>7250</v>
      </c>
    </row>
    <row r="136" spans="1:17">
      <c r="A136" s="226" t="s">
        <v>6403</v>
      </c>
      <c r="B136" s="227" t="s">
        <v>3385</v>
      </c>
      <c r="C136" s="226" t="s">
        <v>3054</v>
      </c>
      <c r="K136" t="s">
        <v>6969</v>
      </c>
      <c r="L136" t="s">
        <v>6339</v>
      </c>
      <c r="M136" t="str">
        <f t="shared" si="2"/>
        <v>SEGURIDAD PUBLICA - E - 171</v>
      </c>
      <c r="P136" t="s">
        <v>6966</v>
      </c>
      <c r="Q136" t="s">
        <v>6965</v>
      </c>
    </row>
    <row r="137" spans="1:17">
      <c r="A137" s="226" t="s">
        <v>6404</v>
      </c>
      <c r="B137" s="227" t="s">
        <v>3386</v>
      </c>
      <c r="C137" s="226" t="s">
        <v>3054</v>
      </c>
      <c r="K137" t="s">
        <v>6969</v>
      </c>
      <c r="L137" t="s">
        <v>6339</v>
      </c>
      <c r="M137" t="str">
        <f t="shared" si="2"/>
        <v>SEGURIDAD PUBLICA - E - 171</v>
      </c>
      <c r="P137" t="s">
        <v>6354</v>
      </c>
      <c r="Q137" t="s">
        <v>7251</v>
      </c>
    </row>
    <row r="138" spans="1:17">
      <c r="A138" s="226" t="s">
        <v>6405</v>
      </c>
      <c r="B138" s="227" t="s">
        <v>3387</v>
      </c>
      <c r="C138" s="226" t="s">
        <v>3054</v>
      </c>
      <c r="K138" t="s">
        <v>6969</v>
      </c>
      <c r="L138" t="s">
        <v>6339</v>
      </c>
      <c r="M138" t="str">
        <f t="shared" si="2"/>
        <v>SEGURIDAD PUBLICA - E - 171</v>
      </c>
      <c r="P138" t="s">
        <v>7005</v>
      </c>
      <c r="Q138" t="s">
        <v>7252</v>
      </c>
    </row>
    <row r="139" spans="1:17">
      <c r="A139" t="s">
        <v>3086</v>
      </c>
      <c r="B139" t="s">
        <v>3388</v>
      </c>
      <c r="C139" t="s">
        <v>3054</v>
      </c>
      <c r="K139" t="s">
        <v>6969</v>
      </c>
      <c r="L139" t="s">
        <v>6339</v>
      </c>
      <c r="M139" t="str">
        <f t="shared" si="2"/>
        <v>SEGURIDAD PUBLICA - E - 171</v>
      </c>
      <c r="P139" t="s">
        <v>7253</v>
      </c>
      <c r="Q139" t="s">
        <v>7254</v>
      </c>
    </row>
    <row r="140" spans="1:17">
      <c r="A140" s="226" t="s">
        <v>6406</v>
      </c>
      <c r="B140" s="227" t="s">
        <v>3389</v>
      </c>
      <c r="C140" s="226" t="s">
        <v>3054</v>
      </c>
      <c r="K140" t="s">
        <v>6969</v>
      </c>
      <c r="L140" t="s">
        <v>6339</v>
      </c>
      <c r="M140" t="str">
        <f t="shared" si="2"/>
        <v>SEGURIDAD PUBLICA - E - 171</v>
      </c>
      <c r="P140" t="s">
        <v>6931</v>
      </c>
      <c r="Q140" t="s">
        <v>6930</v>
      </c>
    </row>
    <row r="141" spans="1:17">
      <c r="A141" s="226" t="s">
        <v>6407</v>
      </c>
      <c r="B141" s="227" t="s">
        <v>3390</v>
      </c>
      <c r="C141" s="226" t="s">
        <v>3054</v>
      </c>
      <c r="K141" t="s">
        <v>6969</v>
      </c>
      <c r="L141" t="s">
        <v>6339</v>
      </c>
      <c r="M141" t="str">
        <f t="shared" si="2"/>
        <v>SEGURIDAD PUBLICA - E - 171</v>
      </c>
      <c r="P141" t="s">
        <v>7255</v>
      </c>
      <c r="Q141" t="s">
        <v>7256</v>
      </c>
    </row>
    <row r="142" spans="1:17">
      <c r="A142" t="s">
        <v>3087</v>
      </c>
      <c r="B142" t="s">
        <v>3391</v>
      </c>
      <c r="C142" t="s">
        <v>3054</v>
      </c>
      <c r="K142" t="s">
        <v>6969</v>
      </c>
      <c r="L142" t="s">
        <v>6339</v>
      </c>
      <c r="M142" t="str">
        <f t="shared" si="2"/>
        <v>SEGURIDAD PUBLICA - E - 171</v>
      </c>
      <c r="P142" t="s">
        <v>6945</v>
      </c>
      <c r="Q142" t="s">
        <v>6944</v>
      </c>
    </row>
    <row r="143" spans="1:17">
      <c r="A143" s="226" t="s">
        <v>6408</v>
      </c>
      <c r="B143" s="227" t="s">
        <v>3392</v>
      </c>
      <c r="C143" s="226" t="s">
        <v>3054</v>
      </c>
      <c r="K143" t="s">
        <v>6976</v>
      </c>
      <c r="L143" t="s">
        <v>6340</v>
      </c>
      <c r="M143" t="str">
        <f t="shared" si="2"/>
        <v>PROTECCION CIVIL. - E - 172</v>
      </c>
      <c r="P143" t="s">
        <v>7257</v>
      </c>
      <c r="Q143" t="s">
        <v>7258</v>
      </c>
    </row>
    <row r="144" spans="1:17">
      <c r="A144" s="226" t="s">
        <v>6409</v>
      </c>
      <c r="B144" s="227" t="s">
        <v>3393</v>
      </c>
      <c r="C144" s="226" t="s">
        <v>3054</v>
      </c>
      <c r="K144" t="s">
        <v>6969</v>
      </c>
      <c r="L144" t="s">
        <v>6339</v>
      </c>
      <c r="M144" t="str">
        <f t="shared" si="2"/>
        <v>SEGURIDAD PUBLICA - E - 171</v>
      </c>
      <c r="P144" t="s">
        <v>7259</v>
      </c>
      <c r="Q144" t="s">
        <v>7260</v>
      </c>
    </row>
    <row r="145" spans="1:26">
      <c r="A145" s="226" t="s">
        <v>6410</v>
      </c>
      <c r="B145" s="227" t="s">
        <v>3394</v>
      </c>
      <c r="C145" s="226" t="s">
        <v>3054</v>
      </c>
      <c r="K145" t="s">
        <v>6929</v>
      </c>
      <c r="L145" t="s">
        <v>6356</v>
      </c>
      <c r="M145" t="str">
        <f t="shared" si="2"/>
        <v>TESORERIA MUNICIPAL - E - 152</v>
      </c>
      <c r="P145" t="s">
        <v>7261</v>
      </c>
      <c r="Q145" t="s">
        <v>7262</v>
      </c>
    </row>
    <row r="146" spans="1:26">
      <c r="A146" s="226" t="s">
        <v>6411</v>
      </c>
      <c r="B146" s="227" t="s">
        <v>3395</v>
      </c>
      <c r="C146" s="226" t="s">
        <v>3054</v>
      </c>
      <c r="K146" t="s">
        <v>6929</v>
      </c>
      <c r="L146" t="s">
        <v>6356</v>
      </c>
      <c r="M146" t="str">
        <f t="shared" si="2"/>
        <v>TESORERIA MUNICIPAL - E - 152</v>
      </c>
      <c r="P146" t="s">
        <v>7263</v>
      </c>
      <c r="Q146" t="s">
        <v>7264</v>
      </c>
    </row>
    <row r="147" spans="1:26">
      <c r="A147" s="226" t="s">
        <v>6412</v>
      </c>
      <c r="B147" s="227" t="s">
        <v>3396</v>
      </c>
      <c r="C147" s="226" t="s">
        <v>3054</v>
      </c>
      <c r="K147" t="s">
        <v>6929</v>
      </c>
      <c r="L147" t="s">
        <v>6356</v>
      </c>
      <c r="M147" t="str">
        <f t="shared" si="2"/>
        <v>TESORERIA MUNICIPAL - E - 152</v>
      </c>
      <c r="P147" t="s">
        <v>7265</v>
      </c>
      <c r="Q147" t="s">
        <v>7266</v>
      </c>
    </row>
    <row r="148" spans="1:26">
      <c r="A148" t="s">
        <v>3088</v>
      </c>
      <c r="B148" t="s">
        <v>3397</v>
      </c>
      <c r="C148" t="s">
        <v>3054</v>
      </c>
      <c r="K148" t="s">
        <v>6929</v>
      </c>
      <c r="L148" t="s">
        <v>6356</v>
      </c>
      <c r="M148" t="str">
        <f t="shared" si="2"/>
        <v>TESORERIA MUNICIPAL - E - 152</v>
      </c>
      <c r="P148" t="s">
        <v>7267</v>
      </c>
      <c r="Q148" t="s">
        <v>7268</v>
      </c>
    </row>
    <row r="149" spans="1:26">
      <c r="A149" s="226" t="s">
        <v>6413</v>
      </c>
      <c r="B149" s="227" t="s">
        <v>3398</v>
      </c>
      <c r="C149" s="226" t="s">
        <v>3054</v>
      </c>
      <c r="K149" t="s">
        <v>6929</v>
      </c>
      <c r="L149" t="s">
        <v>6356</v>
      </c>
      <c r="M149" t="str">
        <f t="shared" si="2"/>
        <v>TESORERIA MUNICIPAL - E - 152</v>
      </c>
      <c r="P149" t="s">
        <v>7006</v>
      </c>
      <c r="Q149" t="s">
        <v>7269</v>
      </c>
    </row>
    <row r="150" spans="1:26">
      <c r="A150" s="226" t="s">
        <v>6414</v>
      </c>
      <c r="B150" s="227" t="s">
        <v>3399</v>
      </c>
      <c r="C150" s="226" t="s">
        <v>3054</v>
      </c>
      <c r="K150" t="s">
        <v>6929</v>
      </c>
      <c r="L150" t="s">
        <v>6356</v>
      </c>
      <c r="M150" t="str">
        <f t="shared" si="2"/>
        <v>TESORERIA MUNICIPAL - E - 152</v>
      </c>
      <c r="P150" t="s">
        <v>7270</v>
      </c>
      <c r="Q150" t="s">
        <v>7271</v>
      </c>
    </row>
    <row r="151" spans="1:26">
      <c r="A151" t="s">
        <v>3089</v>
      </c>
      <c r="B151" t="s">
        <v>3400</v>
      </c>
      <c r="C151" t="s">
        <v>3054</v>
      </c>
      <c r="K151" t="s">
        <v>2506</v>
      </c>
      <c r="L151" t="s">
        <v>6742</v>
      </c>
      <c r="M151" t="str">
        <f t="shared" si="2"/>
        <v>AGUA POTABLE - E - 212</v>
      </c>
      <c r="P151" t="s">
        <v>7272</v>
      </c>
      <c r="Q151" t="s">
        <v>7273</v>
      </c>
    </row>
    <row r="152" spans="1:26">
      <c r="A152" s="226" t="s">
        <v>6415</v>
      </c>
      <c r="B152" s="227" t="s">
        <v>3401</v>
      </c>
      <c r="C152" s="226" t="s">
        <v>3054</v>
      </c>
      <c r="K152" t="s">
        <v>2506</v>
      </c>
      <c r="L152" t="s">
        <v>6742</v>
      </c>
      <c r="M152" t="str">
        <f t="shared" si="2"/>
        <v>AGUA POTABLE - E - 212</v>
      </c>
      <c r="P152" t="s">
        <v>7274</v>
      </c>
      <c r="Q152" t="s">
        <v>7275</v>
      </c>
    </row>
    <row r="153" spans="1:26">
      <c r="A153" t="s">
        <v>3090</v>
      </c>
      <c r="B153" t="s">
        <v>3402</v>
      </c>
      <c r="C153" t="s">
        <v>3054</v>
      </c>
      <c r="K153" t="s">
        <v>2506</v>
      </c>
      <c r="L153" t="s">
        <v>6742</v>
      </c>
      <c r="M153" t="str">
        <f t="shared" si="2"/>
        <v>AGUA POTABLE - E - 212</v>
      </c>
      <c r="P153" t="s">
        <v>7276</v>
      </c>
      <c r="Q153" t="s">
        <v>7277</v>
      </c>
    </row>
    <row r="154" spans="1:26">
      <c r="A154" s="226" t="s">
        <v>6416</v>
      </c>
      <c r="B154" s="227" t="s">
        <v>3403</v>
      </c>
      <c r="C154" s="226" t="s">
        <v>3054</v>
      </c>
      <c r="K154" t="s">
        <v>6977</v>
      </c>
      <c r="L154" t="s">
        <v>6943</v>
      </c>
      <c r="M154" t="str">
        <f t="shared" si="2"/>
        <v>AREAS VERDES - E - 226</v>
      </c>
      <c r="P154" t="s">
        <v>7278</v>
      </c>
      <c r="Q154" t="s">
        <v>7279</v>
      </c>
    </row>
    <row r="155" spans="1:26">
      <c r="A155" t="s">
        <v>3091</v>
      </c>
      <c r="B155" t="s">
        <v>3404</v>
      </c>
      <c r="C155" t="s">
        <v>3054</v>
      </c>
      <c r="K155" t="s">
        <v>6977</v>
      </c>
      <c r="L155" t="s">
        <v>6943</v>
      </c>
      <c r="M155" t="str">
        <f t="shared" si="2"/>
        <v>AREAS VERDES - E - 226</v>
      </c>
      <c r="P155" t="s">
        <v>7280</v>
      </c>
      <c r="Q155" t="s">
        <v>7281</v>
      </c>
    </row>
    <row r="156" spans="1:26">
      <c r="A156" t="s">
        <v>3092</v>
      </c>
      <c r="B156" t="s">
        <v>3405</v>
      </c>
      <c r="C156" t="s">
        <v>3054</v>
      </c>
      <c r="K156" t="s">
        <v>6977</v>
      </c>
      <c r="L156" t="s">
        <v>6943</v>
      </c>
      <c r="M156" t="str">
        <f t="shared" si="2"/>
        <v>AREAS VERDES - E - 226</v>
      </c>
      <c r="P156" t="s">
        <v>7007</v>
      </c>
      <c r="Q156" t="s">
        <v>7282</v>
      </c>
    </row>
    <row r="157" spans="1:26">
      <c r="A157" s="226" t="s">
        <v>6417</v>
      </c>
      <c r="B157" s="227" t="s">
        <v>3406</v>
      </c>
      <c r="C157" s="226" t="s">
        <v>3054</v>
      </c>
      <c r="K157" t="s">
        <v>6979</v>
      </c>
      <c r="L157" t="s">
        <v>6978</v>
      </c>
      <c r="M157" t="str">
        <f t="shared" si="2"/>
        <v>CASA DE LA CULTURA - E - 242</v>
      </c>
      <c r="P157" t="s">
        <v>7283</v>
      </c>
      <c r="Q157" t="s">
        <v>7284</v>
      </c>
    </row>
    <row r="158" spans="1:26" s="215" customFormat="1">
      <c r="A158" s="228" t="s">
        <v>6418</v>
      </c>
      <c r="B158" s="229" t="s">
        <v>1556</v>
      </c>
      <c r="C158" s="228" t="s">
        <v>3094</v>
      </c>
      <c r="K158" s="215" t="s">
        <v>6979</v>
      </c>
      <c r="L158" s="215" t="s">
        <v>6978</v>
      </c>
      <c r="M158" t="str">
        <f t="shared" si="2"/>
        <v>CASA DE LA CULTURA - E - 242</v>
      </c>
      <c r="P158" s="215" t="s">
        <v>7285</v>
      </c>
      <c r="Q158" s="215" t="s">
        <v>7286</v>
      </c>
      <c r="Y158"/>
      <c r="Z158"/>
    </row>
    <row r="159" spans="1:26">
      <c r="A159" t="s">
        <v>3093</v>
      </c>
      <c r="B159" t="s">
        <v>3407</v>
      </c>
      <c r="C159" t="s">
        <v>3094</v>
      </c>
      <c r="K159" t="s">
        <v>6979</v>
      </c>
      <c r="L159" t="s">
        <v>6978</v>
      </c>
      <c r="M159" t="str">
        <f t="shared" si="2"/>
        <v>CASA DE LA CULTURA - E - 242</v>
      </c>
      <c r="P159" t="s">
        <v>6355</v>
      </c>
      <c r="Q159" t="s">
        <v>6952</v>
      </c>
    </row>
    <row r="160" spans="1:26">
      <c r="A160" s="226" t="s">
        <v>6419</v>
      </c>
      <c r="B160" s="227" t="s">
        <v>579</v>
      </c>
      <c r="C160" s="226" t="s">
        <v>3054</v>
      </c>
      <c r="K160" t="s">
        <v>6980</v>
      </c>
      <c r="L160" t="s">
        <v>6958</v>
      </c>
      <c r="M160" t="str">
        <f t="shared" si="2"/>
        <v>CATASTRO MUNICIPAL - E - 181</v>
      </c>
      <c r="P160" t="s">
        <v>6968</v>
      </c>
      <c r="Q160" t="s">
        <v>6967</v>
      </c>
    </row>
    <row r="161" spans="1:17">
      <c r="A161" s="226" t="s">
        <v>6420</v>
      </c>
      <c r="B161" s="227" t="s">
        <v>3408</v>
      </c>
      <c r="C161" s="226" t="s">
        <v>6598</v>
      </c>
      <c r="K161" t="s">
        <v>6980</v>
      </c>
      <c r="L161" t="s">
        <v>6958</v>
      </c>
      <c r="M161" t="str">
        <f t="shared" si="2"/>
        <v>CATASTRO MUNICIPAL - E - 181</v>
      </c>
      <c r="P161" t="s">
        <v>6356</v>
      </c>
      <c r="Q161" t="s">
        <v>6929</v>
      </c>
    </row>
    <row r="162" spans="1:17">
      <c r="A162" s="226" t="s">
        <v>6421</v>
      </c>
      <c r="B162" s="227" t="s">
        <v>3409</v>
      </c>
      <c r="C162" s="226" t="s">
        <v>6598</v>
      </c>
      <c r="K162" t="s">
        <v>6980</v>
      </c>
      <c r="L162" t="s">
        <v>6958</v>
      </c>
      <c r="M162" t="str">
        <f t="shared" si="2"/>
        <v>CATASTRO MUNICIPAL - E - 181</v>
      </c>
      <c r="P162" t="s">
        <v>7287</v>
      </c>
      <c r="Q162" t="s">
        <v>7288</v>
      </c>
    </row>
    <row r="163" spans="1:17">
      <c r="A163" s="226" t="s">
        <v>6422</v>
      </c>
      <c r="B163" s="227" t="s">
        <v>3410</v>
      </c>
      <c r="C163" s="226" t="s">
        <v>6598</v>
      </c>
      <c r="K163" t="s">
        <v>6982</v>
      </c>
      <c r="L163" t="s">
        <v>6981</v>
      </c>
      <c r="M163" t="str">
        <f t="shared" si="2"/>
        <v>COMERCIO Y ABASTO - E - 311</v>
      </c>
      <c r="P163" t="s">
        <v>7289</v>
      </c>
      <c r="Q163" t="s">
        <v>7290</v>
      </c>
    </row>
    <row r="164" spans="1:17">
      <c r="A164" s="226" t="s">
        <v>6423</v>
      </c>
      <c r="B164" s="227" t="s">
        <v>3411</v>
      </c>
      <c r="C164" s="226" t="s">
        <v>6598</v>
      </c>
      <c r="K164" t="s">
        <v>6982</v>
      </c>
      <c r="L164" t="s">
        <v>6981</v>
      </c>
      <c r="M164" t="str">
        <f t="shared" si="2"/>
        <v>COMERCIO Y ABASTO - E - 311</v>
      </c>
      <c r="P164" t="s">
        <v>7291</v>
      </c>
      <c r="Q164" t="s">
        <v>7292</v>
      </c>
    </row>
    <row r="165" spans="1:17">
      <c r="A165" s="226" t="s">
        <v>6424</v>
      </c>
      <c r="B165" s="227" t="s">
        <v>1580</v>
      </c>
      <c r="C165" s="226" t="s">
        <v>6598</v>
      </c>
      <c r="K165" t="s">
        <v>6982</v>
      </c>
      <c r="L165" t="s">
        <v>6981</v>
      </c>
      <c r="M165" t="str">
        <f t="shared" si="2"/>
        <v>COMERCIO Y ABASTO - E - 311</v>
      </c>
      <c r="P165" t="s">
        <v>7293</v>
      </c>
      <c r="Q165" t="s">
        <v>7294</v>
      </c>
    </row>
    <row r="166" spans="1:17">
      <c r="A166" s="226" t="s">
        <v>6425</v>
      </c>
      <c r="B166" s="227" t="s">
        <v>1582</v>
      </c>
      <c r="C166" s="226" t="s">
        <v>6598</v>
      </c>
      <c r="K166" t="s">
        <v>6984</v>
      </c>
      <c r="L166" t="s">
        <v>6983</v>
      </c>
      <c r="M166" t="str">
        <f t="shared" si="2"/>
        <v>CONTRALORIA - O - 131</v>
      </c>
      <c r="P166" t="s">
        <v>7295</v>
      </c>
      <c r="Q166" t="s">
        <v>7296</v>
      </c>
    </row>
    <row r="167" spans="1:17">
      <c r="A167" s="226" t="s">
        <v>6426</v>
      </c>
      <c r="B167" s="227" t="s">
        <v>3412</v>
      </c>
      <c r="C167" s="226" t="s">
        <v>6598</v>
      </c>
      <c r="K167" t="s">
        <v>6984</v>
      </c>
      <c r="L167" t="s">
        <v>6983</v>
      </c>
      <c r="M167" t="str">
        <f t="shared" si="2"/>
        <v>CONTRALORIA - O - 131</v>
      </c>
      <c r="P167" t="s">
        <v>7297</v>
      </c>
      <c r="Q167" t="s">
        <v>7298</v>
      </c>
    </row>
    <row r="168" spans="1:17">
      <c r="A168" s="226" t="s">
        <v>6427</v>
      </c>
      <c r="B168" s="227" t="s">
        <v>3413</v>
      </c>
      <c r="C168" s="226" t="s">
        <v>6598</v>
      </c>
      <c r="K168" t="s">
        <v>6984</v>
      </c>
      <c r="L168" t="s">
        <v>6983</v>
      </c>
      <c r="M168" t="str">
        <f t="shared" si="2"/>
        <v>CONTRALORIA - O - 131</v>
      </c>
      <c r="P168" t="s">
        <v>7299</v>
      </c>
      <c r="Q168" t="s">
        <v>7300</v>
      </c>
    </row>
    <row r="169" spans="1:17">
      <c r="A169" s="226" t="s">
        <v>6428</v>
      </c>
      <c r="B169" s="227" t="s">
        <v>3414</v>
      </c>
      <c r="C169" s="226" t="s">
        <v>6598</v>
      </c>
      <c r="K169" t="s">
        <v>2572</v>
      </c>
      <c r="L169" t="s">
        <v>6937</v>
      </c>
      <c r="M169" t="str">
        <f t="shared" si="2"/>
        <v>DESARROLLO RURAL - E - 321</v>
      </c>
      <c r="P169" t="s">
        <v>7301</v>
      </c>
      <c r="Q169" t="s">
        <v>7302</v>
      </c>
    </row>
    <row r="170" spans="1:17">
      <c r="A170" t="s">
        <v>3095</v>
      </c>
      <c r="B170" t="s">
        <v>1596</v>
      </c>
      <c r="C170" t="s">
        <v>3096</v>
      </c>
      <c r="K170" t="s">
        <v>2572</v>
      </c>
      <c r="L170" t="s">
        <v>6937</v>
      </c>
      <c r="M170" t="str">
        <f t="shared" si="2"/>
        <v>DESARROLLO RURAL - E - 321</v>
      </c>
      <c r="P170" t="s">
        <v>7303</v>
      </c>
      <c r="Q170" t="s">
        <v>7304</v>
      </c>
    </row>
    <row r="171" spans="1:17">
      <c r="A171" t="s">
        <v>3097</v>
      </c>
      <c r="B171" t="s">
        <v>3415</v>
      </c>
      <c r="C171" t="s">
        <v>3096</v>
      </c>
      <c r="K171" t="s">
        <v>2572</v>
      </c>
      <c r="L171" t="s">
        <v>6937</v>
      </c>
      <c r="M171" t="str">
        <f t="shared" si="2"/>
        <v>DESARROLLO RURAL - E - 321</v>
      </c>
      <c r="P171" t="s">
        <v>7305</v>
      </c>
      <c r="Q171" t="s">
        <v>7306</v>
      </c>
    </row>
    <row r="172" spans="1:17">
      <c r="A172" t="s">
        <v>3098</v>
      </c>
      <c r="B172" t="s">
        <v>3416</v>
      </c>
      <c r="C172" t="s">
        <v>3096</v>
      </c>
      <c r="K172" t="s">
        <v>6985</v>
      </c>
      <c r="L172" t="s">
        <v>6352</v>
      </c>
      <c r="M172" t="str">
        <f t="shared" si="2"/>
        <v>DIF MUNICIPAL - E - 242</v>
      </c>
      <c r="P172" t="s">
        <v>7307</v>
      </c>
      <c r="Q172" t="s">
        <v>7308</v>
      </c>
    </row>
    <row r="173" spans="1:17">
      <c r="A173" s="226" t="s">
        <v>6429</v>
      </c>
      <c r="B173" s="227" t="s">
        <v>3417</v>
      </c>
      <c r="C173" s="226" t="s">
        <v>3096</v>
      </c>
      <c r="K173" t="s">
        <v>6985</v>
      </c>
      <c r="L173" t="s">
        <v>6352</v>
      </c>
      <c r="M173" t="str">
        <f t="shared" si="2"/>
        <v>DIF MUNICIPAL - E - 242</v>
      </c>
      <c r="P173" t="s">
        <v>7309</v>
      </c>
      <c r="Q173" t="s">
        <v>7310</v>
      </c>
    </row>
    <row r="174" spans="1:17">
      <c r="A174" t="s">
        <v>3099</v>
      </c>
      <c r="B174" t="s">
        <v>1606</v>
      </c>
      <c r="C174" t="s">
        <v>3096</v>
      </c>
      <c r="K174" t="s">
        <v>6985</v>
      </c>
      <c r="L174" t="s">
        <v>6352</v>
      </c>
      <c r="M174" t="str">
        <f t="shared" si="2"/>
        <v>DIF MUNICIPAL - E - 242</v>
      </c>
      <c r="P174" t="s">
        <v>7311</v>
      </c>
      <c r="Q174" t="s">
        <v>7312</v>
      </c>
    </row>
    <row r="175" spans="1:17">
      <c r="A175" s="226" t="s">
        <v>6430</v>
      </c>
      <c r="B175" s="227" t="s">
        <v>3418</v>
      </c>
      <c r="C175" s="226" t="s">
        <v>2767</v>
      </c>
      <c r="K175" t="s">
        <v>6987</v>
      </c>
      <c r="L175" t="s">
        <v>6986</v>
      </c>
      <c r="M175" t="str">
        <f t="shared" si="2"/>
        <v>DIRECCION DE DEPORTES - E - 241</v>
      </c>
      <c r="P175" t="s">
        <v>7313</v>
      </c>
      <c r="Q175" t="s">
        <v>7314</v>
      </c>
    </row>
    <row r="176" spans="1:17">
      <c r="A176" s="226" t="s">
        <v>6431</v>
      </c>
      <c r="B176" s="227" t="s">
        <v>3419</v>
      </c>
      <c r="C176" s="226" t="s">
        <v>2767</v>
      </c>
      <c r="K176" t="s">
        <v>6987</v>
      </c>
      <c r="L176" t="s">
        <v>6986</v>
      </c>
      <c r="M176" t="str">
        <f t="shared" si="2"/>
        <v>DIRECCION DE DEPORTES - E - 241</v>
      </c>
      <c r="P176" t="s">
        <v>7009</v>
      </c>
      <c r="Q176" t="s">
        <v>7315</v>
      </c>
    </row>
    <row r="177" spans="1:17">
      <c r="A177" s="226" t="s">
        <v>6432</v>
      </c>
      <c r="B177" s="227" t="s">
        <v>3420</v>
      </c>
      <c r="C177" s="226" t="s">
        <v>2767</v>
      </c>
      <c r="K177" t="s">
        <v>6987</v>
      </c>
      <c r="L177" t="s">
        <v>6986</v>
      </c>
      <c r="M177" t="str">
        <f t="shared" si="2"/>
        <v>DIRECCION DE DEPORTES - E - 241</v>
      </c>
      <c r="P177" t="s">
        <v>7316</v>
      </c>
      <c r="Q177" t="s">
        <v>7317</v>
      </c>
    </row>
    <row r="178" spans="1:17">
      <c r="A178" t="s">
        <v>3100</v>
      </c>
      <c r="B178" t="s">
        <v>3421</v>
      </c>
      <c r="C178" t="s">
        <v>2767</v>
      </c>
      <c r="K178" t="s">
        <v>6989</v>
      </c>
      <c r="L178" t="s">
        <v>6988</v>
      </c>
      <c r="M178" t="str">
        <f t="shared" si="2"/>
        <v>DIR. ECOLOGIA - E - 185</v>
      </c>
      <c r="P178" t="s">
        <v>7318</v>
      </c>
      <c r="Q178" t="s">
        <v>7319</v>
      </c>
    </row>
    <row r="179" spans="1:17">
      <c r="A179" s="226" t="s">
        <v>6433</v>
      </c>
      <c r="B179" s="227" t="s">
        <v>3422</v>
      </c>
      <c r="C179" s="226" t="s">
        <v>3125</v>
      </c>
      <c r="K179" t="s">
        <v>6989</v>
      </c>
      <c r="L179" t="s">
        <v>6988</v>
      </c>
      <c r="M179" t="str">
        <f t="shared" si="2"/>
        <v>DIR. ECOLOGIA - E - 185</v>
      </c>
      <c r="P179" t="s">
        <v>7011</v>
      </c>
      <c r="Q179" t="s">
        <v>7320</v>
      </c>
    </row>
    <row r="180" spans="1:17">
      <c r="A180" s="226" t="s">
        <v>6434</v>
      </c>
      <c r="B180" s="227" t="s">
        <v>3423</v>
      </c>
      <c r="C180" s="226" t="s">
        <v>2767</v>
      </c>
      <c r="K180" t="s">
        <v>6989</v>
      </c>
      <c r="L180" t="s">
        <v>6988</v>
      </c>
      <c r="M180" t="str">
        <f t="shared" si="2"/>
        <v>DIR. ECOLOGIA - E - 185</v>
      </c>
      <c r="P180" t="s">
        <v>7321</v>
      </c>
      <c r="Q180" t="s">
        <v>7322</v>
      </c>
    </row>
    <row r="181" spans="1:17">
      <c r="A181" s="226" t="s">
        <v>6435</v>
      </c>
      <c r="B181" s="227" t="s">
        <v>3424</v>
      </c>
      <c r="C181" s="226" t="s">
        <v>2767</v>
      </c>
      <c r="K181" t="s">
        <v>6991</v>
      </c>
      <c r="L181" t="s">
        <v>6990</v>
      </c>
      <c r="M181" t="str">
        <f t="shared" si="2"/>
        <v>DIR. EDUCACION - E - 242</v>
      </c>
      <c r="P181" t="s">
        <v>7323</v>
      </c>
      <c r="Q181" t="s">
        <v>7324</v>
      </c>
    </row>
    <row r="182" spans="1:17">
      <c r="A182" s="226" t="s">
        <v>6436</v>
      </c>
      <c r="B182" s="227" t="s">
        <v>3425</v>
      </c>
      <c r="C182" s="226" t="s">
        <v>2767</v>
      </c>
      <c r="K182" t="s">
        <v>6991</v>
      </c>
      <c r="L182" t="s">
        <v>6990</v>
      </c>
      <c r="M182" t="str">
        <f t="shared" si="2"/>
        <v>DIR. EDUCACION - E - 242</v>
      </c>
      <c r="P182" t="s">
        <v>7013</v>
      </c>
      <c r="Q182" t="s">
        <v>7325</v>
      </c>
    </row>
    <row r="183" spans="1:17">
      <c r="A183" s="226" t="s">
        <v>6437</v>
      </c>
      <c r="B183" s="227" t="s">
        <v>3426</v>
      </c>
      <c r="C183" s="226" t="s">
        <v>3034</v>
      </c>
      <c r="K183" t="s">
        <v>6991</v>
      </c>
      <c r="L183" t="s">
        <v>6990</v>
      </c>
      <c r="M183" t="str">
        <f t="shared" si="2"/>
        <v>DIR. EDUCACION - E - 242</v>
      </c>
      <c r="P183" t="s">
        <v>7326</v>
      </c>
      <c r="Q183" t="s">
        <v>7327</v>
      </c>
    </row>
    <row r="184" spans="1:17">
      <c r="A184" t="s">
        <v>3101</v>
      </c>
      <c r="B184" t="s">
        <v>395</v>
      </c>
      <c r="C184" t="s">
        <v>3028</v>
      </c>
      <c r="K184" t="s">
        <v>6992</v>
      </c>
      <c r="L184" t="s">
        <v>6960</v>
      </c>
      <c r="M184" t="str">
        <f t="shared" si="2"/>
        <v>DIR. JUVENTUD - E - 271</v>
      </c>
      <c r="P184" t="s">
        <v>7328</v>
      </c>
      <c r="Q184" t="s">
        <v>7024</v>
      </c>
    </row>
    <row r="185" spans="1:17">
      <c r="A185" t="s">
        <v>3102</v>
      </c>
      <c r="B185" t="s">
        <v>3427</v>
      </c>
      <c r="C185" t="s">
        <v>3029</v>
      </c>
      <c r="K185" t="s">
        <v>6992</v>
      </c>
      <c r="L185" t="s">
        <v>6960</v>
      </c>
      <c r="M185" t="str">
        <f t="shared" si="2"/>
        <v>DIR. JUVENTUD - E - 271</v>
      </c>
      <c r="P185" t="s">
        <v>7329</v>
      </c>
      <c r="Q185" t="s">
        <v>7024</v>
      </c>
    </row>
    <row r="186" spans="1:17">
      <c r="A186" s="226" t="s">
        <v>6438</v>
      </c>
      <c r="B186" s="227" t="s">
        <v>397</v>
      </c>
      <c r="C186" s="226" t="s">
        <v>3030</v>
      </c>
      <c r="K186" t="s">
        <v>6992</v>
      </c>
      <c r="L186" t="s">
        <v>6960</v>
      </c>
      <c r="M186" t="str">
        <f t="shared" si="2"/>
        <v>DIR. JUVENTUD - E - 271</v>
      </c>
      <c r="P186" t="s">
        <v>7330</v>
      </c>
      <c r="Q186" t="s">
        <v>7016</v>
      </c>
    </row>
    <row r="187" spans="1:17">
      <c r="A187" s="226" t="s">
        <v>6439</v>
      </c>
      <c r="B187" s="227" t="s">
        <v>3428</v>
      </c>
      <c r="C187" s="226" t="s">
        <v>3030</v>
      </c>
      <c r="K187" t="s">
        <v>6994</v>
      </c>
      <c r="L187" t="s">
        <v>6993</v>
      </c>
      <c r="M187" t="str">
        <f t="shared" si="2"/>
        <v>DIR. TURISMO - E - 371</v>
      </c>
      <c r="P187" t="s">
        <v>6743</v>
      </c>
      <c r="Q187" t="s">
        <v>7331</v>
      </c>
    </row>
    <row r="188" spans="1:17">
      <c r="A188" s="226" t="s">
        <v>6440</v>
      </c>
      <c r="B188" s="227" t="s">
        <v>3429</v>
      </c>
      <c r="C188" s="226" t="s">
        <v>3030</v>
      </c>
      <c r="K188" t="s">
        <v>6994</v>
      </c>
      <c r="L188" t="s">
        <v>6993</v>
      </c>
      <c r="M188" t="str">
        <f t="shared" si="2"/>
        <v>DIR. TURISMO - E - 371</v>
      </c>
      <c r="P188" t="s">
        <v>7332</v>
      </c>
      <c r="Q188" t="s">
        <v>7016</v>
      </c>
    </row>
    <row r="189" spans="1:17">
      <c r="A189" s="226" t="s">
        <v>6441</v>
      </c>
      <c r="B189" s="227" t="s">
        <v>401</v>
      </c>
      <c r="C189" s="226" t="s">
        <v>3030</v>
      </c>
      <c r="K189" t="s">
        <v>6994</v>
      </c>
      <c r="L189" t="s">
        <v>6993</v>
      </c>
      <c r="M189" t="str">
        <f t="shared" si="2"/>
        <v>DIR. TURISMO - E - 371</v>
      </c>
      <c r="P189" t="s">
        <v>7015</v>
      </c>
      <c r="Q189" t="s">
        <v>7016</v>
      </c>
    </row>
    <row r="190" spans="1:17">
      <c r="A190" s="226" t="s">
        <v>6442</v>
      </c>
      <c r="B190" s="227" t="s">
        <v>3430</v>
      </c>
      <c r="C190" s="226" t="s">
        <v>3031</v>
      </c>
      <c r="K190" t="s">
        <v>6996</v>
      </c>
      <c r="L190" t="s">
        <v>6995</v>
      </c>
      <c r="M190" t="str">
        <f t="shared" si="2"/>
        <v>DIRECCION DE COMUNICACIÃ“N - E - 183</v>
      </c>
      <c r="P190" t="s">
        <v>7333</v>
      </c>
      <c r="Q190" t="s">
        <v>7334</v>
      </c>
    </row>
    <row r="191" spans="1:17">
      <c r="A191" s="226" t="s">
        <v>6443</v>
      </c>
      <c r="B191" s="227" t="s">
        <v>3431</v>
      </c>
      <c r="C191" s="226" t="s">
        <v>3032</v>
      </c>
      <c r="K191" t="s">
        <v>6996</v>
      </c>
      <c r="L191" t="s">
        <v>6995</v>
      </c>
      <c r="M191" t="str">
        <f t="shared" si="2"/>
        <v>DIRECCION DE COMUNICACIÃ“N - E - 183</v>
      </c>
      <c r="P191" t="s">
        <v>6954</v>
      </c>
      <c r="Q191" t="s">
        <v>7334</v>
      </c>
    </row>
    <row r="192" spans="1:17">
      <c r="A192" t="s">
        <v>3103</v>
      </c>
      <c r="B192" t="s">
        <v>405</v>
      </c>
      <c r="C192" t="s">
        <v>2747</v>
      </c>
      <c r="K192" t="s">
        <v>6996</v>
      </c>
      <c r="L192" t="s">
        <v>6995</v>
      </c>
      <c r="M192" t="str">
        <f t="shared" si="2"/>
        <v>DIRECCION DE COMUNICACIÃ“N - E - 183</v>
      </c>
      <c r="P192" t="s">
        <v>7335</v>
      </c>
      <c r="Q192" t="s">
        <v>7334</v>
      </c>
    </row>
    <row r="193" spans="1:17">
      <c r="A193" t="s">
        <v>3104</v>
      </c>
      <c r="B193" t="s">
        <v>3432</v>
      </c>
      <c r="C193" t="s">
        <v>2747</v>
      </c>
      <c r="K193" t="s">
        <v>2627</v>
      </c>
      <c r="L193" t="s">
        <v>6997</v>
      </c>
      <c r="M193" t="str">
        <f t="shared" si="2"/>
        <v>JURIDICO - E - 135</v>
      </c>
      <c r="P193" t="s">
        <v>7017</v>
      </c>
      <c r="Q193" t="s">
        <v>7334</v>
      </c>
    </row>
    <row r="194" spans="1:17">
      <c r="A194" s="226" t="s">
        <v>6444</v>
      </c>
      <c r="B194" s="227" t="s">
        <v>406</v>
      </c>
      <c r="C194" s="226"/>
      <c r="K194" t="s">
        <v>2627</v>
      </c>
      <c r="L194" t="s">
        <v>6997</v>
      </c>
      <c r="M194" t="str">
        <f t="shared" si="2"/>
        <v>JURIDICO - E - 135</v>
      </c>
      <c r="P194" t="s">
        <v>7336</v>
      </c>
      <c r="Q194" t="s">
        <v>7020</v>
      </c>
    </row>
    <row r="195" spans="1:17">
      <c r="A195" s="226" t="s">
        <v>6445</v>
      </c>
      <c r="B195" s="227" t="s">
        <v>408</v>
      </c>
      <c r="C195" s="226" t="s">
        <v>6599</v>
      </c>
      <c r="K195" t="s">
        <v>2627</v>
      </c>
      <c r="L195" t="s">
        <v>6997</v>
      </c>
      <c r="M195" t="str">
        <f t="shared" ref="M195:M258" si="3">VLOOKUP(L195,$P$2:$Q$275,2,0)</f>
        <v>JURIDICO - E - 135</v>
      </c>
      <c r="P195" t="s">
        <v>7337</v>
      </c>
      <c r="Q195" t="s">
        <v>7020</v>
      </c>
    </row>
    <row r="196" spans="1:17">
      <c r="A196" s="226" t="s">
        <v>6446</v>
      </c>
      <c r="B196" s="227" t="s">
        <v>409</v>
      </c>
      <c r="C196" s="226" t="s">
        <v>6599</v>
      </c>
      <c r="K196" t="s">
        <v>6999</v>
      </c>
      <c r="L196" t="s">
        <v>6998</v>
      </c>
      <c r="M196" t="str">
        <f t="shared" si="3"/>
        <v>MIGRANTES - E - 137</v>
      </c>
      <c r="P196" t="s">
        <v>7338</v>
      </c>
      <c r="Q196" t="s">
        <v>7020</v>
      </c>
    </row>
    <row r="197" spans="1:17">
      <c r="A197" s="226" t="s">
        <v>6447</v>
      </c>
      <c r="B197" s="227" t="s">
        <v>410</v>
      </c>
      <c r="C197" s="226" t="s">
        <v>6599</v>
      </c>
      <c r="K197" t="s">
        <v>6999</v>
      </c>
      <c r="L197" t="s">
        <v>6998</v>
      </c>
      <c r="M197" t="str">
        <f t="shared" si="3"/>
        <v>MIGRANTES - E - 137</v>
      </c>
      <c r="P197" t="s">
        <v>7019</v>
      </c>
      <c r="Q197" t="s">
        <v>7020</v>
      </c>
    </row>
    <row r="198" spans="1:17">
      <c r="A198" s="226" t="s">
        <v>6448</v>
      </c>
      <c r="B198" s="227" t="s">
        <v>3433</v>
      </c>
      <c r="C198" s="226" t="s">
        <v>6599</v>
      </c>
      <c r="K198" t="s">
        <v>6999</v>
      </c>
      <c r="L198" t="s">
        <v>6998</v>
      </c>
      <c r="M198" t="str">
        <f t="shared" si="3"/>
        <v>MIGRANTES - E - 137</v>
      </c>
      <c r="P198" t="s">
        <v>7339</v>
      </c>
      <c r="Q198" t="s">
        <v>7010</v>
      </c>
    </row>
    <row r="199" spans="1:17">
      <c r="A199" s="226" t="s">
        <v>6449</v>
      </c>
      <c r="B199" s="227" t="s">
        <v>3434</v>
      </c>
      <c r="C199" s="226" t="s">
        <v>6599</v>
      </c>
      <c r="K199" t="s">
        <v>2573</v>
      </c>
      <c r="L199" t="s">
        <v>6934</v>
      </c>
      <c r="M199" t="str">
        <f t="shared" si="3"/>
        <v>OBRAS PUBLICAS - E - 226</v>
      </c>
      <c r="P199" t="s">
        <v>7021</v>
      </c>
      <c r="Q199" t="s">
        <v>7340</v>
      </c>
    </row>
    <row r="200" spans="1:17">
      <c r="A200" s="226" t="s">
        <v>6450</v>
      </c>
      <c r="B200" s="227" t="s">
        <v>3435</v>
      </c>
      <c r="C200" s="226" t="s">
        <v>6599</v>
      </c>
      <c r="K200" t="s">
        <v>2573</v>
      </c>
      <c r="L200" t="s">
        <v>6934</v>
      </c>
      <c r="M200" t="str">
        <f t="shared" si="3"/>
        <v>OBRAS PUBLICAS - E - 226</v>
      </c>
      <c r="P200" t="s">
        <v>7023</v>
      </c>
      <c r="Q200" t="s">
        <v>7024</v>
      </c>
    </row>
    <row r="201" spans="1:17">
      <c r="A201" s="226" t="s">
        <v>6451</v>
      </c>
      <c r="B201" s="227" t="s">
        <v>3436</v>
      </c>
      <c r="C201" s="226" t="s">
        <v>6599</v>
      </c>
      <c r="K201" t="s">
        <v>2573</v>
      </c>
      <c r="L201" t="s">
        <v>6934</v>
      </c>
      <c r="M201" t="str">
        <f t="shared" si="3"/>
        <v>OBRAS PUBLICAS - E - 226</v>
      </c>
      <c r="P201" t="s">
        <v>6339</v>
      </c>
      <c r="Q201" t="s">
        <v>6969</v>
      </c>
    </row>
    <row r="202" spans="1:17">
      <c r="A202" s="226" t="s">
        <v>6452</v>
      </c>
      <c r="B202" s="227" t="s">
        <v>3437</v>
      </c>
      <c r="C202" s="226" t="s">
        <v>6600</v>
      </c>
      <c r="K202" t="s">
        <v>7000</v>
      </c>
      <c r="L202" t="s">
        <v>6613</v>
      </c>
      <c r="M202" t="str">
        <f t="shared" si="3"/>
        <v>OFICIALIA MAYOR - M - 181</v>
      </c>
      <c r="P202" t="s">
        <v>6340</v>
      </c>
      <c r="Q202" t="s">
        <v>6976</v>
      </c>
    </row>
    <row r="203" spans="1:17">
      <c r="A203" s="226" t="s">
        <v>6453</v>
      </c>
      <c r="B203" s="227" t="s">
        <v>417</v>
      </c>
      <c r="C203" s="226" t="s">
        <v>6600</v>
      </c>
      <c r="K203" t="s">
        <v>7000</v>
      </c>
      <c r="L203" t="s">
        <v>6613</v>
      </c>
      <c r="M203" t="str">
        <f t="shared" si="3"/>
        <v>OFICIALIA MAYOR - M - 181</v>
      </c>
      <c r="P203" t="s">
        <v>6341</v>
      </c>
      <c r="Q203" t="s">
        <v>6972</v>
      </c>
    </row>
    <row r="204" spans="1:17">
      <c r="A204" s="226" t="s">
        <v>6454</v>
      </c>
      <c r="B204" s="227" t="s">
        <v>418</v>
      </c>
      <c r="C204" s="226" t="s">
        <v>2776</v>
      </c>
      <c r="K204" t="s">
        <v>7000</v>
      </c>
      <c r="L204" t="s">
        <v>6613</v>
      </c>
      <c r="M204" t="str">
        <f t="shared" si="3"/>
        <v>OFICIALIA MAYOR - M - 181</v>
      </c>
      <c r="P204" t="s">
        <v>7341</v>
      </c>
      <c r="Q204" t="s">
        <v>7342</v>
      </c>
    </row>
    <row r="205" spans="1:17">
      <c r="A205" s="226" t="s">
        <v>6455</v>
      </c>
      <c r="B205" s="227" t="s">
        <v>419</v>
      </c>
      <c r="C205" s="226" t="s">
        <v>3033</v>
      </c>
      <c r="K205" t="s">
        <v>7002</v>
      </c>
      <c r="L205" t="s">
        <v>7001</v>
      </c>
      <c r="M205" t="str">
        <f t="shared" si="3"/>
        <v>PANTEON MUNICIPAL - E - 226</v>
      </c>
      <c r="P205" t="s">
        <v>7343</v>
      </c>
      <c r="Q205" t="s">
        <v>7344</v>
      </c>
    </row>
    <row r="206" spans="1:17">
      <c r="A206" s="226" t="s">
        <v>6456</v>
      </c>
      <c r="B206" s="227" t="s">
        <v>420</v>
      </c>
      <c r="C206" s="226" t="s">
        <v>2776</v>
      </c>
      <c r="K206" t="s">
        <v>7002</v>
      </c>
      <c r="L206" t="s">
        <v>7001</v>
      </c>
      <c r="M206" t="str">
        <f t="shared" si="3"/>
        <v>PANTEON MUNICIPAL - E - 226</v>
      </c>
      <c r="P206" t="s">
        <v>7345</v>
      </c>
      <c r="Q206" t="s">
        <v>7346</v>
      </c>
    </row>
    <row r="207" spans="1:17">
      <c r="A207" s="226" t="s">
        <v>6457</v>
      </c>
      <c r="B207" s="227" t="s">
        <v>421</v>
      </c>
      <c r="C207" s="226" t="s">
        <v>3127</v>
      </c>
      <c r="K207" t="s">
        <v>7002</v>
      </c>
      <c r="L207" t="s">
        <v>7001</v>
      </c>
      <c r="M207" t="str">
        <f t="shared" si="3"/>
        <v>PANTEON MUNICIPAL - E - 226</v>
      </c>
      <c r="P207" t="s">
        <v>7347</v>
      </c>
      <c r="Q207" t="s">
        <v>7348</v>
      </c>
    </row>
    <row r="208" spans="1:17">
      <c r="A208" s="226" t="s">
        <v>6458</v>
      </c>
      <c r="B208" s="227" t="s">
        <v>423</v>
      </c>
      <c r="C208" s="226" t="s">
        <v>2781</v>
      </c>
      <c r="K208" t="s">
        <v>2622</v>
      </c>
      <c r="L208" t="s">
        <v>6353</v>
      </c>
      <c r="M208" t="str">
        <f t="shared" si="3"/>
        <v>PRESIDENCIA MUNCIPAL - P - 131</v>
      </c>
      <c r="P208" t="s">
        <v>6614</v>
      </c>
      <c r="Q208" t="s">
        <v>6973</v>
      </c>
    </row>
    <row r="209" spans="1:17">
      <c r="A209" s="226" t="s">
        <v>6459</v>
      </c>
      <c r="B209" s="227" t="s">
        <v>424</v>
      </c>
      <c r="C209" s="226" t="s">
        <v>2783</v>
      </c>
      <c r="K209" t="s">
        <v>2622</v>
      </c>
      <c r="L209" t="s">
        <v>6353</v>
      </c>
      <c r="M209" t="str">
        <f t="shared" si="3"/>
        <v>PRESIDENCIA MUNCIPAL - P - 131</v>
      </c>
      <c r="P209" t="s">
        <v>7349</v>
      </c>
      <c r="Q209" t="s">
        <v>7350</v>
      </c>
    </row>
    <row r="210" spans="1:17">
      <c r="A210" s="226" t="s">
        <v>6460</v>
      </c>
      <c r="B210" s="227" t="s">
        <v>3438</v>
      </c>
      <c r="C210" s="226" t="s">
        <v>2785</v>
      </c>
      <c r="K210" t="s">
        <v>2622</v>
      </c>
      <c r="L210" t="s">
        <v>6353</v>
      </c>
      <c r="M210" t="str">
        <f t="shared" si="3"/>
        <v>PRESIDENCIA MUNCIPAL - P - 131</v>
      </c>
      <c r="P210" t="s">
        <v>6975</v>
      </c>
      <c r="Q210" t="s">
        <v>6974</v>
      </c>
    </row>
    <row r="211" spans="1:17">
      <c r="A211" s="226" t="s">
        <v>6461</v>
      </c>
      <c r="B211" s="227" t="s">
        <v>3440</v>
      </c>
      <c r="C211" s="226" t="s">
        <v>2817</v>
      </c>
      <c r="K211" t="s">
        <v>7003</v>
      </c>
      <c r="L211" t="s">
        <v>6941</v>
      </c>
      <c r="M211" t="str">
        <f t="shared" si="3"/>
        <v>RASTRO MUNICIPAL - E - 226</v>
      </c>
      <c r="P211" t="s">
        <v>7351</v>
      </c>
      <c r="Q211" t="s">
        <v>7352</v>
      </c>
    </row>
    <row r="212" spans="1:17">
      <c r="A212" s="226" t="s">
        <v>6462</v>
      </c>
      <c r="B212" s="227" t="s">
        <v>3441</v>
      </c>
      <c r="C212" s="226" t="s">
        <v>2817</v>
      </c>
      <c r="K212" t="s">
        <v>7003</v>
      </c>
      <c r="L212" t="s">
        <v>6941</v>
      </c>
      <c r="M212" t="str">
        <f t="shared" si="3"/>
        <v>RASTRO MUNICIPAL - E - 226</v>
      </c>
      <c r="P212" t="s">
        <v>7353</v>
      </c>
      <c r="Q212" t="s">
        <v>7354</v>
      </c>
    </row>
    <row r="213" spans="1:17">
      <c r="A213" s="226" t="s">
        <v>6463</v>
      </c>
      <c r="B213" s="227" t="s">
        <v>3442</v>
      </c>
      <c r="C213" s="226" t="s">
        <v>2855</v>
      </c>
      <c r="K213" t="s">
        <v>7003</v>
      </c>
      <c r="L213" t="s">
        <v>6941</v>
      </c>
      <c r="M213" t="str">
        <f t="shared" si="3"/>
        <v>RASTRO MUNICIPAL - E - 226</v>
      </c>
      <c r="P213" t="s">
        <v>7355</v>
      </c>
      <c r="Q213" t="s">
        <v>7356</v>
      </c>
    </row>
    <row r="214" spans="1:17">
      <c r="A214" s="226" t="s">
        <v>6464</v>
      </c>
      <c r="B214" s="227" t="s">
        <v>3443</v>
      </c>
      <c r="C214" s="226" t="s">
        <v>2853</v>
      </c>
      <c r="K214" t="s">
        <v>7004</v>
      </c>
      <c r="L214" t="s">
        <v>6354</v>
      </c>
      <c r="M214" t="str">
        <f t="shared" si="3"/>
        <v>REGIDURIAS - E - 131</v>
      </c>
      <c r="P214" t="s">
        <v>7357</v>
      </c>
      <c r="Q214" t="s">
        <v>7358</v>
      </c>
    </row>
    <row r="215" spans="1:17">
      <c r="A215" t="s">
        <v>3105</v>
      </c>
      <c r="B215" t="s">
        <v>3444</v>
      </c>
      <c r="C215" t="s">
        <v>2815</v>
      </c>
      <c r="K215" t="s">
        <v>7004</v>
      </c>
      <c r="L215" t="s">
        <v>6354</v>
      </c>
      <c r="M215" t="str">
        <f t="shared" si="3"/>
        <v>REGIDURIAS - E - 131</v>
      </c>
      <c r="P215" t="s">
        <v>7359</v>
      </c>
      <c r="Q215" t="s">
        <v>7360</v>
      </c>
    </row>
    <row r="216" spans="1:17">
      <c r="A216" s="226" t="s">
        <v>6465</v>
      </c>
      <c r="B216" s="227" t="s">
        <v>3445</v>
      </c>
      <c r="C216" s="226" t="s">
        <v>2817</v>
      </c>
      <c r="K216" t="s">
        <v>7004</v>
      </c>
      <c r="L216" t="s">
        <v>6354</v>
      </c>
      <c r="M216" t="str">
        <f t="shared" si="3"/>
        <v>REGIDURIAS - E - 131</v>
      </c>
      <c r="P216" t="s">
        <v>7361</v>
      </c>
      <c r="Q216" t="s">
        <v>7362</v>
      </c>
    </row>
    <row r="217" spans="1:17">
      <c r="A217" s="226" t="s">
        <v>6466</v>
      </c>
      <c r="B217" s="227" t="s">
        <v>3446</v>
      </c>
      <c r="C217" s="226" t="s">
        <v>2817</v>
      </c>
      <c r="K217" t="s">
        <v>2582</v>
      </c>
      <c r="L217" t="s">
        <v>7005</v>
      </c>
      <c r="M217" t="str">
        <f t="shared" si="3"/>
        <v>REGISTRO CIVIL - E - 181</v>
      </c>
      <c r="P217" t="s">
        <v>7363</v>
      </c>
      <c r="Q217" t="s">
        <v>7364</v>
      </c>
    </row>
    <row r="218" spans="1:17">
      <c r="A218" s="226" t="s">
        <v>6467</v>
      </c>
      <c r="B218" s="227" t="s">
        <v>3447</v>
      </c>
      <c r="C218" s="226" t="s">
        <v>2817</v>
      </c>
      <c r="K218" t="s">
        <v>2582</v>
      </c>
      <c r="L218" t="s">
        <v>7005</v>
      </c>
      <c r="M218" t="str">
        <f t="shared" si="3"/>
        <v>REGISTRO CIVIL - E - 181</v>
      </c>
      <c r="P218" t="s">
        <v>7365</v>
      </c>
      <c r="Q218" t="s">
        <v>7366</v>
      </c>
    </row>
    <row r="219" spans="1:17">
      <c r="A219" s="226" t="s">
        <v>6468</v>
      </c>
      <c r="B219" s="227" t="s">
        <v>3448</v>
      </c>
      <c r="C219" s="226" t="s">
        <v>2817</v>
      </c>
      <c r="K219" t="s">
        <v>2582</v>
      </c>
      <c r="L219" t="s">
        <v>7005</v>
      </c>
      <c r="M219" t="str">
        <f t="shared" si="3"/>
        <v>REGISTRO CIVIL - E - 181</v>
      </c>
      <c r="P219" t="s">
        <v>7367</v>
      </c>
      <c r="Q219" t="s">
        <v>7368</v>
      </c>
    </row>
    <row r="220" spans="1:17">
      <c r="A220" s="226" t="s">
        <v>6469</v>
      </c>
      <c r="B220" s="227" t="s">
        <v>3449</v>
      </c>
      <c r="C220" s="226" t="s">
        <v>2817</v>
      </c>
      <c r="K220" t="s">
        <v>14</v>
      </c>
      <c r="L220" t="s">
        <v>6945</v>
      </c>
      <c r="M220" t="str">
        <f t="shared" si="3"/>
        <v>SALUD - E - 231</v>
      </c>
      <c r="P220" t="s">
        <v>6971</v>
      </c>
      <c r="Q220" t="s">
        <v>6970</v>
      </c>
    </row>
    <row r="221" spans="1:17">
      <c r="A221" s="226" t="s">
        <v>6470</v>
      </c>
      <c r="B221" s="227" t="s">
        <v>3450</v>
      </c>
      <c r="C221" s="226" t="s">
        <v>2817</v>
      </c>
      <c r="K221" t="s">
        <v>14</v>
      </c>
      <c r="L221" t="s">
        <v>6945</v>
      </c>
      <c r="M221" t="str">
        <f t="shared" si="3"/>
        <v>SALUD - E - 231</v>
      </c>
      <c r="P221" t="s">
        <v>7369</v>
      </c>
      <c r="Q221" t="s">
        <v>7370</v>
      </c>
    </row>
    <row r="222" spans="1:17">
      <c r="A222" s="226" t="s">
        <v>6471</v>
      </c>
      <c r="B222" s="227" t="s">
        <v>3451</v>
      </c>
      <c r="C222" s="226" t="s">
        <v>2817</v>
      </c>
      <c r="K222" t="s">
        <v>14</v>
      </c>
      <c r="L222" t="s">
        <v>6945</v>
      </c>
      <c r="M222" t="str">
        <f t="shared" si="3"/>
        <v>SALUD - E - 231</v>
      </c>
      <c r="P222" t="s">
        <v>7371</v>
      </c>
      <c r="Q222" t="s">
        <v>7352</v>
      </c>
    </row>
    <row r="223" spans="1:17">
      <c r="A223" t="s">
        <v>3106</v>
      </c>
      <c r="B223" t="s">
        <v>3452</v>
      </c>
      <c r="C223" t="s">
        <v>2813</v>
      </c>
      <c r="K223" t="s">
        <v>2575</v>
      </c>
      <c r="L223" t="s">
        <v>7006</v>
      </c>
      <c r="M223" t="str">
        <f t="shared" si="3"/>
        <v>SECRETARIA GENERAL - E - 131</v>
      </c>
      <c r="P223" t="s">
        <v>7372</v>
      </c>
      <c r="Q223" t="s">
        <v>7354</v>
      </c>
    </row>
    <row r="224" spans="1:17">
      <c r="A224" s="226" t="s">
        <v>6472</v>
      </c>
      <c r="B224" s="227" t="s">
        <v>3453</v>
      </c>
      <c r="C224" s="226" t="s">
        <v>2817</v>
      </c>
      <c r="K224" t="s">
        <v>2575</v>
      </c>
      <c r="L224" t="s">
        <v>7006</v>
      </c>
      <c r="M224" t="str">
        <f t="shared" si="3"/>
        <v>SECRETARIA GENERAL - E - 131</v>
      </c>
      <c r="P224" t="s">
        <v>7373</v>
      </c>
      <c r="Q224" t="s">
        <v>7356</v>
      </c>
    </row>
    <row r="225" spans="1:17">
      <c r="A225" s="226" t="s">
        <v>6473</v>
      </c>
      <c r="B225" s="227" t="s">
        <v>3454</v>
      </c>
      <c r="C225" s="226" t="s">
        <v>2817</v>
      </c>
      <c r="K225" t="s">
        <v>2575</v>
      </c>
      <c r="L225" t="s">
        <v>7006</v>
      </c>
      <c r="M225" t="str">
        <f t="shared" si="3"/>
        <v>SECRETARIA GENERAL - E - 131</v>
      </c>
      <c r="P225" t="s">
        <v>7374</v>
      </c>
      <c r="Q225" t="s">
        <v>7358</v>
      </c>
    </row>
    <row r="226" spans="1:17">
      <c r="A226" s="226" t="s">
        <v>6474</v>
      </c>
      <c r="B226" s="227" t="s">
        <v>3455</v>
      </c>
      <c r="C226" s="226" t="s">
        <v>2817</v>
      </c>
      <c r="K226" t="s">
        <v>2624</v>
      </c>
      <c r="L226" t="s">
        <v>7007</v>
      </c>
      <c r="M226" t="str">
        <f t="shared" si="3"/>
        <v>SINDICACTURA - E - 131</v>
      </c>
      <c r="P226" t="s">
        <v>7375</v>
      </c>
      <c r="Q226" t="s">
        <v>7360</v>
      </c>
    </row>
    <row r="227" spans="1:17">
      <c r="A227" s="226" t="s">
        <v>6475</v>
      </c>
      <c r="B227" s="227" t="s">
        <v>3456</v>
      </c>
      <c r="C227" s="226" t="s">
        <v>2817</v>
      </c>
      <c r="K227" t="s">
        <v>2624</v>
      </c>
      <c r="L227" t="s">
        <v>7007</v>
      </c>
      <c r="M227" t="str">
        <f t="shared" si="3"/>
        <v>SINDICACTURA - E - 131</v>
      </c>
      <c r="P227" t="s">
        <v>7376</v>
      </c>
      <c r="Q227" t="s">
        <v>7364</v>
      </c>
    </row>
    <row r="228" spans="1:17">
      <c r="A228" s="226" t="s">
        <v>6476</v>
      </c>
      <c r="B228" s="227" t="s">
        <v>3457</v>
      </c>
      <c r="C228" s="226" t="s">
        <v>2817</v>
      </c>
      <c r="K228" t="s">
        <v>2624</v>
      </c>
      <c r="L228" t="s">
        <v>7007</v>
      </c>
      <c r="M228" t="str">
        <f t="shared" si="3"/>
        <v>SINDICACTURA - E - 131</v>
      </c>
      <c r="P228" t="s">
        <v>7377</v>
      </c>
      <c r="Q228" t="s">
        <v>7366</v>
      </c>
    </row>
    <row r="229" spans="1:17">
      <c r="A229" t="s">
        <v>3107</v>
      </c>
      <c r="B229" t="s">
        <v>3458</v>
      </c>
      <c r="C229" t="s">
        <v>2817</v>
      </c>
      <c r="K229" t="s">
        <v>7008</v>
      </c>
      <c r="L229" t="s">
        <v>6356</v>
      </c>
      <c r="M229" t="str">
        <f t="shared" si="3"/>
        <v>TESORERIA MUNICIPAL - E - 152</v>
      </c>
      <c r="P229" t="s">
        <v>7378</v>
      </c>
      <c r="Q229" t="s">
        <v>7368</v>
      </c>
    </row>
    <row r="230" spans="1:17">
      <c r="A230" s="226" t="s">
        <v>6477</v>
      </c>
      <c r="B230" s="227" t="s">
        <v>3459</v>
      </c>
      <c r="C230" s="226" t="s">
        <v>2817</v>
      </c>
      <c r="K230" t="s">
        <v>7008</v>
      </c>
      <c r="L230" t="s">
        <v>6356</v>
      </c>
      <c r="M230" t="str">
        <f t="shared" si="3"/>
        <v>TESORERIA MUNICIPAL - E - 152</v>
      </c>
      <c r="P230" t="s">
        <v>7379</v>
      </c>
      <c r="Q230" t="s">
        <v>6970</v>
      </c>
    </row>
    <row r="231" spans="1:17">
      <c r="A231" s="226" t="s">
        <v>6478</v>
      </c>
      <c r="B231" s="227" t="s">
        <v>3460</v>
      </c>
      <c r="C231" s="226" t="s">
        <v>2817</v>
      </c>
      <c r="K231" t="s">
        <v>7008</v>
      </c>
      <c r="L231" t="s">
        <v>6356</v>
      </c>
      <c r="M231" t="str">
        <f t="shared" si="3"/>
        <v>TESORERIA MUNICIPAL - E - 152</v>
      </c>
      <c r="P231" t="s">
        <v>7380</v>
      </c>
      <c r="Q231" t="s">
        <v>7352</v>
      </c>
    </row>
    <row r="232" spans="1:17">
      <c r="A232" s="226" t="s">
        <v>6479</v>
      </c>
      <c r="B232" s="227" t="s">
        <v>3461</v>
      </c>
      <c r="C232" s="226" t="s">
        <v>2817</v>
      </c>
      <c r="K232" t="s">
        <v>7010</v>
      </c>
      <c r="L232" t="s">
        <v>7009</v>
      </c>
      <c r="M232" t="str">
        <f t="shared" si="3"/>
        <v>DIRECCION DE LA DIVERSIDAD SEXUAL - E - 271</v>
      </c>
      <c r="P232" t="s">
        <v>7381</v>
      </c>
      <c r="Q232" t="s">
        <v>7354</v>
      </c>
    </row>
    <row r="233" spans="1:17">
      <c r="A233" s="226" t="s">
        <v>6480</v>
      </c>
      <c r="B233" s="227" t="s">
        <v>3462</v>
      </c>
      <c r="C233" s="226" t="s">
        <v>2817</v>
      </c>
      <c r="K233" t="s">
        <v>7010</v>
      </c>
      <c r="L233" t="s">
        <v>7009</v>
      </c>
      <c r="M233" t="str">
        <f t="shared" si="3"/>
        <v>DIRECCION DE LA DIVERSIDAD SEXUAL - E - 271</v>
      </c>
      <c r="P233" t="s">
        <v>7382</v>
      </c>
      <c r="Q233" t="s">
        <v>7356</v>
      </c>
    </row>
    <row r="234" spans="1:17">
      <c r="A234" t="s">
        <v>3108</v>
      </c>
      <c r="B234" t="s">
        <v>3463</v>
      </c>
      <c r="C234" t="s">
        <v>2817</v>
      </c>
      <c r="K234" t="s">
        <v>7010</v>
      </c>
      <c r="L234" t="s">
        <v>7009</v>
      </c>
      <c r="M234" t="str">
        <f t="shared" si="3"/>
        <v>DIRECCION DE LA DIVERSIDAD SEXUAL - E - 271</v>
      </c>
      <c r="P234" t="s">
        <v>7383</v>
      </c>
      <c r="Q234" t="s">
        <v>7358</v>
      </c>
    </row>
    <row r="235" spans="1:17">
      <c r="A235" s="226" t="s">
        <v>6481</v>
      </c>
      <c r="B235" s="227" t="s">
        <v>3464</v>
      </c>
      <c r="C235" s="226" t="s">
        <v>2817</v>
      </c>
      <c r="K235" t="s">
        <v>7012</v>
      </c>
      <c r="L235" t="s">
        <v>7011</v>
      </c>
      <c r="M235" t="str">
        <f t="shared" si="3"/>
        <v>DESARROLLO URBANO - E - 000</v>
      </c>
      <c r="P235" t="s">
        <v>7384</v>
      </c>
      <c r="Q235" t="s">
        <v>7360</v>
      </c>
    </row>
    <row r="236" spans="1:17">
      <c r="A236" t="s">
        <v>3109</v>
      </c>
      <c r="B236" t="s">
        <v>3465</v>
      </c>
      <c r="C236" t="s">
        <v>2817</v>
      </c>
      <c r="K236" t="s">
        <v>7012</v>
      </c>
      <c r="L236" t="s">
        <v>7011</v>
      </c>
      <c r="M236" t="str">
        <f t="shared" si="3"/>
        <v>DESARROLLO URBANO - E - 000</v>
      </c>
      <c r="P236" t="s">
        <v>7385</v>
      </c>
      <c r="Q236" t="s">
        <v>7364</v>
      </c>
    </row>
    <row r="237" spans="1:17">
      <c r="A237" s="226" t="s">
        <v>6482</v>
      </c>
      <c r="B237" s="227" t="s">
        <v>3466</v>
      </c>
      <c r="C237" s="226" t="s">
        <v>2817</v>
      </c>
      <c r="K237" t="s">
        <v>7012</v>
      </c>
      <c r="L237" t="s">
        <v>7011</v>
      </c>
      <c r="M237" t="str">
        <f t="shared" si="3"/>
        <v>DESARROLLO URBANO - E - 000</v>
      </c>
      <c r="P237" t="s">
        <v>7386</v>
      </c>
      <c r="Q237" t="s">
        <v>7366</v>
      </c>
    </row>
    <row r="238" spans="1:17">
      <c r="A238" s="226" t="s">
        <v>6483</v>
      </c>
      <c r="B238" s="227" t="s">
        <v>3467</v>
      </c>
      <c r="C238" s="226" t="s">
        <v>2823</v>
      </c>
      <c r="K238" t="s">
        <v>7014</v>
      </c>
      <c r="L238" t="s">
        <v>7013</v>
      </c>
      <c r="M238" t="str">
        <f t="shared" si="3"/>
        <v>DESARROLLO SOCIAL Y ECONOMICO - E - 271</v>
      </c>
      <c r="P238" t="s">
        <v>7387</v>
      </c>
      <c r="Q238" t="s">
        <v>7368</v>
      </c>
    </row>
    <row r="239" spans="1:17">
      <c r="A239" s="226" t="s">
        <v>6484</v>
      </c>
      <c r="B239" s="227" t="s">
        <v>3468</v>
      </c>
      <c r="C239" s="226" t="s">
        <v>2823</v>
      </c>
      <c r="K239" t="s">
        <v>7014</v>
      </c>
      <c r="L239" t="s">
        <v>7013</v>
      </c>
      <c r="M239" t="str">
        <f t="shared" si="3"/>
        <v>DESARROLLO SOCIAL Y ECONOMICO - E - 271</v>
      </c>
      <c r="P239" t="s">
        <v>7388</v>
      </c>
      <c r="Q239" t="s">
        <v>6970</v>
      </c>
    </row>
    <row r="240" spans="1:17">
      <c r="A240" s="226" t="s">
        <v>6485</v>
      </c>
      <c r="B240" s="227" t="s">
        <v>3469</v>
      </c>
      <c r="C240" s="226" t="s">
        <v>2823</v>
      </c>
      <c r="K240" t="s">
        <v>7014</v>
      </c>
      <c r="L240" t="s">
        <v>7013</v>
      </c>
      <c r="M240" t="str">
        <f t="shared" si="3"/>
        <v>DESARROLLO SOCIAL Y ECONOMICO - E - 271</v>
      </c>
      <c r="P240" t="s">
        <v>7389</v>
      </c>
      <c r="Q240" t="s">
        <v>7352</v>
      </c>
    </row>
    <row r="241" spans="1:17">
      <c r="A241" s="226" t="s">
        <v>6486</v>
      </c>
      <c r="B241" s="227" t="s">
        <v>3470</v>
      </c>
      <c r="C241" s="226" t="s">
        <v>2823</v>
      </c>
      <c r="K241" t="s">
        <v>7016</v>
      </c>
      <c r="L241" t="s">
        <v>7015</v>
      </c>
      <c r="M241" t="str">
        <f t="shared" si="3"/>
        <v>CONTROL PATRIMONIAL</v>
      </c>
      <c r="P241" t="s">
        <v>7390</v>
      </c>
      <c r="Q241" t="s">
        <v>7354</v>
      </c>
    </row>
    <row r="242" spans="1:17">
      <c r="A242" s="226" t="s">
        <v>6487</v>
      </c>
      <c r="B242" s="227" t="s">
        <v>3471</v>
      </c>
      <c r="C242" s="226" t="s">
        <v>2823</v>
      </c>
      <c r="K242" t="s">
        <v>7016</v>
      </c>
      <c r="L242" t="s">
        <v>7015</v>
      </c>
      <c r="M242" t="str">
        <f t="shared" si="3"/>
        <v>CONTROL PATRIMONIAL</v>
      </c>
      <c r="P242" t="s">
        <v>7391</v>
      </c>
      <c r="Q242" t="s">
        <v>7356</v>
      </c>
    </row>
    <row r="243" spans="1:17">
      <c r="A243" s="226" t="s">
        <v>6488</v>
      </c>
      <c r="B243" s="227" t="s">
        <v>3472</v>
      </c>
      <c r="C243" s="226" t="s">
        <v>2823</v>
      </c>
      <c r="K243" t="s">
        <v>7016</v>
      </c>
      <c r="L243" t="s">
        <v>7015</v>
      </c>
      <c r="M243" t="str">
        <f t="shared" si="3"/>
        <v>CONTROL PATRIMONIAL</v>
      </c>
      <c r="P243" t="s">
        <v>7392</v>
      </c>
      <c r="Q243" t="s">
        <v>7358</v>
      </c>
    </row>
    <row r="244" spans="1:17">
      <c r="A244" s="226" t="s">
        <v>6489</v>
      </c>
      <c r="B244" s="227" t="s">
        <v>3473</v>
      </c>
      <c r="C244" s="226" t="s">
        <v>2823</v>
      </c>
      <c r="K244" t="s">
        <v>7018</v>
      </c>
      <c r="L244" t="s">
        <v>7017</v>
      </c>
      <c r="M244" t="str">
        <f t="shared" si="3"/>
        <v>EVALUACION AL DESEMPEÃ‘O</v>
      </c>
      <c r="P244" t="s">
        <v>7393</v>
      </c>
      <c r="Q244" t="s">
        <v>7360</v>
      </c>
    </row>
    <row r="245" spans="1:17">
      <c r="A245" s="226" t="s">
        <v>6490</v>
      </c>
      <c r="B245" s="227" t="s">
        <v>3474</v>
      </c>
      <c r="C245" s="226" t="s">
        <v>2823</v>
      </c>
      <c r="K245" t="s">
        <v>7018</v>
      </c>
      <c r="L245" t="s">
        <v>7017</v>
      </c>
      <c r="M245" t="str">
        <f t="shared" si="3"/>
        <v>EVALUACION AL DESEMPEÃ‘O</v>
      </c>
      <c r="P245" t="s">
        <v>7394</v>
      </c>
      <c r="Q245" t="s">
        <v>7364</v>
      </c>
    </row>
    <row r="246" spans="1:17">
      <c r="A246" s="226" t="s">
        <v>6491</v>
      </c>
      <c r="B246" s="227" t="s">
        <v>3475</v>
      </c>
      <c r="C246" s="226" t="s">
        <v>2823</v>
      </c>
      <c r="K246" t="s">
        <v>7018</v>
      </c>
      <c r="L246" t="s">
        <v>7017</v>
      </c>
      <c r="M246" t="str">
        <f t="shared" si="3"/>
        <v>EVALUACION AL DESEMPEÃ‘O</v>
      </c>
      <c r="P246" t="s">
        <v>7395</v>
      </c>
      <c r="Q246" t="s">
        <v>7366</v>
      </c>
    </row>
    <row r="247" spans="1:17">
      <c r="A247" s="226" t="s">
        <v>6492</v>
      </c>
      <c r="B247" s="227" t="s">
        <v>3476</v>
      </c>
      <c r="C247" s="226" t="s">
        <v>2863</v>
      </c>
      <c r="K247" t="s">
        <v>7020</v>
      </c>
      <c r="L247" t="s">
        <v>7019</v>
      </c>
      <c r="M247" t="str">
        <f t="shared" si="3"/>
        <v>CULTURA DEL AGUA</v>
      </c>
      <c r="P247" t="s">
        <v>7396</v>
      </c>
      <c r="Q247" t="s">
        <v>7368</v>
      </c>
    </row>
    <row r="248" spans="1:17">
      <c r="A248" s="226" t="s">
        <v>6493</v>
      </c>
      <c r="B248" s="227" t="s">
        <v>3477</v>
      </c>
      <c r="C248" s="226"/>
      <c r="K248" t="s">
        <v>7020</v>
      </c>
      <c r="L248" t="s">
        <v>7019</v>
      </c>
      <c r="M248" t="str">
        <f t="shared" si="3"/>
        <v>CULTURA DEL AGUA</v>
      </c>
      <c r="P248" t="s">
        <v>7397</v>
      </c>
      <c r="Q248" t="s">
        <v>6970</v>
      </c>
    </row>
    <row r="249" spans="1:17">
      <c r="A249" s="226" t="s">
        <v>6494</v>
      </c>
      <c r="B249" s="227" t="s">
        <v>3478</v>
      </c>
      <c r="C249" s="226"/>
      <c r="K249" t="s">
        <v>7020</v>
      </c>
      <c r="L249" t="s">
        <v>7019</v>
      </c>
      <c r="M249" t="str">
        <f t="shared" si="3"/>
        <v>CULTURA DEL AGUA</v>
      </c>
      <c r="P249" t="s">
        <v>7398</v>
      </c>
      <c r="Q249" t="s">
        <v>7352</v>
      </c>
    </row>
    <row r="250" spans="1:17">
      <c r="A250" s="226" t="s">
        <v>6495</v>
      </c>
      <c r="B250" s="227" t="s">
        <v>3479</v>
      </c>
      <c r="C250" s="226"/>
      <c r="K250" t="s">
        <v>7022</v>
      </c>
      <c r="L250" t="s">
        <v>7021</v>
      </c>
      <c r="M250" t="str">
        <f t="shared" si="3"/>
        <v>DIRECCION DE TRANSPARENCIA</v>
      </c>
      <c r="P250" t="s">
        <v>7399</v>
      </c>
      <c r="Q250" t="s">
        <v>7354</v>
      </c>
    </row>
    <row r="251" spans="1:17">
      <c r="A251" s="226" t="s">
        <v>6496</v>
      </c>
      <c r="B251" s="227" t="s">
        <v>3480</v>
      </c>
      <c r="C251" s="226" t="s">
        <v>2833</v>
      </c>
      <c r="K251" t="s">
        <v>7022</v>
      </c>
      <c r="L251" t="s">
        <v>7021</v>
      </c>
      <c r="M251" t="str">
        <f t="shared" si="3"/>
        <v>DIRECCION DE TRANSPARENCIA</v>
      </c>
      <c r="P251" t="s">
        <v>7400</v>
      </c>
      <c r="Q251" t="s">
        <v>7356</v>
      </c>
    </row>
    <row r="252" spans="1:17">
      <c r="A252" s="226" t="s">
        <v>6497</v>
      </c>
      <c r="B252" s="227" t="s">
        <v>3481</v>
      </c>
      <c r="C252" s="226"/>
      <c r="K252" t="s">
        <v>7022</v>
      </c>
      <c r="L252" t="s">
        <v>7021</v>
      </c>
      <c r="M252" t="str">
        <f t="shared" si="3"/>
        <v>DIRECCION DE TRANSPARENCIA</v>
      </c>
      <c r="P252" t="s">
        <v>7401</v>
      </c>
      <c r="Q252" t="s">
        <v>7358</v>
      </c>
    </row>
    <row r="253" spans="1:17">
      <c r="A253" s="226" t="s">
        <v>6498</v>
      </c>
      <c r="B253" s="227" t="s">
        <v>3482</v>
      </c>
      <c r="C253" s="226" t="s">
        <v>2873</v>
      </c>
      <c r="K253" t="s">
        <v>7024</v>
      </c>
      <c r="L253" t="s">
        <v>7023</v>
      </c>
      <c r="M253" t="str">
        <f t="shared" si="3"/>
        <v>DIRECCION DE RECREACION Y ESPECTACULOS</v>
      </c>
      <c r="P253" t="s">
        <v>7402</v>
      </c>
      <c r="Q253" t="s">
        <v>7360</v>
      </c>
    </row>
    <row r="254" spans="1:17">
      <c r="A254" s="226" t="s">
        <v>6499</v>
      </c>
      <c r="B254" s="227" t="s">
        <v>3483</v>
      </c>
      <c r="C254" s="226" t="s">
        <v>2873</v>
      </c>
      <c r="K254" t="s">
        <v>7024</v>
      </c>
      <c r="L254" t="s">
        <v>7023</v>
      </c>
      <c r="M254" t="str">
        <f t="shared" si="3"/>
        <v>DIRECCION DE RECREACION Y ESPECTACULOS</v>
      </c>
      <c r="P254" t="s">
        <v>7403</v>
      </c>
      <c r="Q254" t="s">
        <v>7364</v>
      </c>
    </row>
    <row r="255" spans="1:17">
      <c r="A255" s="226" t="s">
        <v>6500</v>
      </c>
      <c r="B255" s="227" t="s">
        <v>3484</v>
      </c>
      <c r="C255" s="226" t="s">
        <v>2873</v>
      </c>
      <c r="K255" t="s">
        <v>7024</v>
      </c>
      <c r="L255" t="s">
        <v>7023</v>
      </c>
      <c r="M255" t="str">
        <f t="shared" si="3"/>
        <v>DIRECCION DE RECREACION Y ESPECTACULOS</v>
      </c>
      <c r="P255" t="s">
        <v>7404</v>
      </c>
      <c r="Q255" t="s">
        <v>7366</v>
      </c>
    </row>
    <row r="256" spans="1:17">
      <c r="A256" s="226" t="s">
        <v>6501</v>
      </c>
      <c r="B256" s="227" t="s">
        <v>3485</v>
      </c>
      <c r="C256" s="226" t="s">
        <v>2873</v>
      </c>
      <c r="K256" t="s">
        <v>7025</v>
      </c>
      <c r="L256" t="s">
        <v>6339</v>
      </c>
      <c r="M256" t="str">
        <f t="shared" si="3"/>
        <v>SEGURIDAD PUBLICA - E - 171</v>
      </c>
      <c r="P256" t="s">
        <v>7405</v>
      </c>
      <c r="Q256" t="s">
        <v>7368</v>
      </c>
    </row>
    <row r="257" spans="1:17">
      <c r="A257" s="226" t="s">
        <v>6502</v>
      </c>
      <c r="B257" s="227" t="s">
        <v>3486</v>
      </c>
      <c r="C257" s="226" t="s">
        <v>2833</v>
      </c>
      <c r="K257" t="s">
        <v>7025</v>
      </c>
      <c r="L257" t="s">
        <v>6339</v>
      </c>
      <c r="M257" t="str">
        <f t="shared" si="3"/>
        <v>SEGURIDAD PUBLICA - E - 171</v>
      </c>
      <c r="P257" t="s">
        <v>7406</v>
      </c>
      <c r="Q257" t="s">
        <v>6970</v>
      </c>
    </row>
    <row r="258" spans="1:17">
      <c r="A258" s="226" t="s">
        <v>6503</v>
      </c>
      <c r="B258" s="227" t="s">
        <v>3487</v>
      </c>
      <c r="C258" s="226" t="s">
        <v>2873</v>
      </c>
      <c r="K258" t="s">
        <v>7025</v>
      </c>
      <c r="L258" t="s">
        <v>6339</v>
      </c>
      <c r="M258" t="str">
        <f t="shared" si="3"/>
        <v>SEGURIDAD PUBLICA - E - 171</v>
      </c>
      <c r="P258" t="s">
        <v>7407</v>
      </c>
      <c r="Q258" t="s">
        <v>7352</v>
      </c>
    </row>
    <row r="259" spans="1:17">
      <c r="A259" s="226" t="s">
        <v>6504</v>
      </c>
      <c r="B259" s="227" t="s">
        <v>3488</v>
      </c>
      <c r="C259" s="226" t="s">
        <v>2837</v>
      </c>
      <c r="K259" t="s">
        <v>2577</v>
      </c>
      <c r="L259" t="s">
        <v>6340</v>
      </c>
      <c r="M259" t="str">
        <f t="shared" ref="M259:M270" si="4">VLOOKUP(L259,$P$2:$Q$275,2,0)</f>
        <v>PROTECCION CIVIL. - E - 172</v>
      </c>
      <c r="P259" t="s">
        <v>7408</v>
      </c>
      <c r="Q259" t="s">
        <v>7354</v>
      </c>
    </row>
    <row r="260" spans="1:17">
      <c r="A260" t="s">
        <v>3110</v>
      </c>
      <c r="B260" t="s">
        <v>3489</v>
      </c>
      <c r="C260" t="s">
        <v>2800</v>
      </c>
      <c r="K260" t="s">
        <v>2577</v>
      </c>
      <c r="L260" t="s">
        <v>6340</v>
      </c>
      <c r="M260" t="str">
        <f t="shared" si="4"/>
        <v>PROTECCION CIVIL. - E - 172</v>
      </c>
      <c r="P260" t="s">
        <v>7409</v>
      </c>
      <c r="Q260" t="s">
        <v>7356</v>
      </c>
    </row>
    <row r="261" spans="1:17">
      <c r="A261" t="s">
        <v>3111</v>
      </c>
      <c r="B261" t="s">
        <v>3490</v>
      </c>
      <c r="C261" t="s">
        <v>2800</v>
      </c>
      <c r="K261" t="s">
        <v>2577</v>
      </c>
      <c r="L261" t="s">
        <v>6340</v>
      </c>
      <c r="M261" t="str">
        <f t="shared" si="4"/>
        <v>PROTECCION CIVIL. - E - 172</v>
      </c>
      <c r="P261" t="s">
        <v>7410</v>
      </c>
      <c r="Q261" t="s">
        <v>7358</v>
      </c>
    </row>
    <row r="262" spans="1:17">
      <c r="A262" t="s">
        <v>3112</v>
      </c>
      <c r="B262" t="s">
        <v>3491</v>
      </c>
      <c r="C262" t="s">
        <v>2800</v>
      </c>
      <c r="K262" t="s">
        <v>7026</v>
      </c>
      <c r="L262" t="s">
        <v>6341</v>
      </c>
      <c r="M262" t="str">
        <f t="shared" si="4"/>
        <v>TRANSITO - E - 173</v>
      </c>
      <c r="P262" t="s">
        <v>7411</v>
      </c>
      <c r="Q262" t="s">
        <v>7360</v>
      </c>
    </row>
    <row r="263" spans="1:17">
      <c r="A263" t="s">
        <v>3113</v>
      </c>
      <c r="B263" t="s">
        <v>3492</v>
      </c>
      <c r="C263" t="s">
        <v>2800</v>
      </c>
      <c r="K263" t="s">
        <v>7026</v>
      </c>
      <c r="L263" t="s">
        <v>6341</v>
      </c>
      <c r="M263" t="str">
        <f t="shared" si="4"/>
        <v>TRANSITO - E - 173</v>
      </c>
      <c r="P263" t="s">
        <v>7412</v>
      </c>
      <c r="Q263" t="s">
        <v>7364</v>
      </c>
    </row>
    <row r="264" spans="1:17">
      <c r="A264" s="226" t="s">
        <v>6505</v>
      </c>
      <c r="B264" s="227" t="s">
        <v>3493</v>
      </c>
      <c r="C264" s="226"/>
      <c r="K264" t="s">
        <v>7026</v>
      </c>
      <c r="L264" t="s">
        <v>6341</v>
      </c>
      <c r="M264" t="str">
        <f t="shared" si="4"/>
        <v>TRANSITO - E - 173</v>
      </c>
      <c r="P264" t="s">
        <v>7413</v>
      </c>
      <c r="Q264" t="s">
        <v>7366</v>
      </c>
    </row>
    <row r="265" spans="1:17">
      <c r="A265" s="226" t="s">
        <v>6506</v>
      </c>
      <c r="B265" s="227" t="s">
        <v>3494</v>
      </c>
      <c r="C265" s="226"/>
      <c r="K265" t="s">
        <v>196</v>
      </c>
      <c r="L265" t="s">
        <v>6614</v>
      </c>
      <c r="M265" t="str">
        <f t="shared" si="4"/>
        <v>ALUMBRADO PUBLICO - E - 224</v>
      </c>
      <c r="P265" t="s">
        <v>7414</v>
      </c>
      <c r="Q265" t="s">
        <v>7368</v>
      </c>
    </row>
    <row r="266" spans="1:17">
      <c r="A266" s="226" t="s">
        <v>6507</v>
      </c>
      <c r="B266" s="227" t="s">
        <v>3495</v>
      </c>
      <c r="C266" s="226"/>
      <c r="K266" t="s">
        <v>196</v>
      </c>
      <c r="L266" t="s">
        <v>6614</v>
      </c>
      <c r="M266" t="str">
        <f t="shared" si="4"/>
        <v>ALUMBRADO PUBLICO - E - 224</v>
      </c>
      <c r="P266" t="s">
        <v>7415</v>
      </c>
      <c r="Q266" t="s">
        <v>6970</v>
      </c>
    </row>
    <row r="267" spans="1:17">
      <c r="A267" s="226" t="s">
        <v>6508</v>
      </c>
      <c r="B267" s="227" t="s">
        <v>3496</v>
      </c>
      <c r="C267" s="226"/>
      <c r="K267" t="s">
        <v>196</v>
      </c>
      <c r="L267" t="s">
        <v>6614</v>
      </c>
      <c r="M267" t="str">
        <f t="shared" si="4"/>
        <v>ALUMBRADO PUBLICO - E - 224</v>
      </c>
      <c r="P267" t="s">
        <v>7416</v>
      </c>
      <c r="Q267" t="s">
        <v>7352</v>
      </c>
    </row>
    <row r="268" spans="1:17">
      <c r="A268" s="226" t="s">
        <v>6509</v>
      </c>
      <c r="B268" s="227" t="s">
        <v>3489</v>
      </c>
      <c r="C268" s="226"/>
      <c r="K268" t="s">
        <v>7027</v>
      </c>
      <c r="L268" t="s">
        <v>6975</v>
      </c>
      <c r="M268" t="str">
        <f t="shared" si="4"/>
        <v>SANEAMIENTO - E - 000</v>
      </c>
      <c r="P268" t="s">
        <v>7417</v>
      </c>
      <c r="Q268" t="s">
        <v>7354</v>
      </c>
    </row>
    <row r="269" spans="1:17">
      <c r="A269" s="226" t="s">
        <v>6510</v>
      </c>
      <c r="B269" s="227" t="s">
        <v>3490</v>
      </c>
      <c r="C269" s="226"/>
      <c r="K269" t="s">
        <v>7027</v>
      </c>
      <c r="L269" t="s">
        <v>6975</v>
      </c>
      <c r="M269" t="str">
        <f t="shared" si="4"/>
        <v>SANEAMIENTO - E - 000</v>
      </c>
      <c r="P269" t="s">
        <v>7418</v>
      </c>
      <c r="Q269" t="s">
        <v>7356</v>
      </c>
    </row>
    <row r="270" spans="1:17">
      <c r="A270" s="226" t="s">
        <v>6511</v>
      </c>
      <c r="B270" s="227" t="s">
        <v>3491</v>
      </c>
      <c r="C270" s="226"/>
      <c r="K270" t="s">
        <v>7027</v>
      </c>
      <c r="L270" t="s">
        <v>6975</v>
      </c>
      <c r="M270" t="str">
        <f t="shared" si="4"/>
        <v>SANEAMIENTO - E - 000</v>
      </c>
      <c r="P270" t="s">
        <v>7419</v>
      </c>
      <c r="Q270" t="s">
        <v>7358</v>
      </c>
    </row>
    <row r="271" spans="1:17">
      <c r="A271" s="226" t="s">
        <v>6512</v>
      </c>
      <c r="B271" s="227" t="s">
        <v>3492</v>
      </c>
      <c r="C271" s="226"/>
      <c r="P271" t="s">
        <v>7420</v>
      </c>
      <c r="Q271" t="s">
        <v>7360</v>
      </c>
    </row>
    <row r="272" spans="1:17">
      <c r="A272" s="226" t="s">
        <v>6513</v>
      </c>
      <c r="B272" s="227" t="s">
        <v>3493</v>
      </c>
      <c r="C272" s="226"/>
      <c r="P272" t="s">
        <v>7421</v>
      </c>
      <c r="Q272" t="s">
        <v>7364</v>
      </c>
    </row>
    <row r="273" spans="1:17">
      <c r="A273" s="226" t="s">
        <v>6514</v>
      </c>
      <c r="B273" s="227" t="s">
        <v>3494</v>
      </c>
      <c r="C273" s="226"/>
      <c r="P273" t="s">
        <v>7422</v>
      </c>
      <c r="Q273" t="s">
        <v>7423</v>
      </c>
    </row>
    <row r="274" spans="1:17">
      <c r="A274" s="226" t="s">
        <v>6515</v>
      </c>
      <c r="B274" s="227" t="s">
        <v>3495</v>
      </c>
      <c r="C274" s="226"/>
      <c r="P274" t="s">
        <v>7424</v>
      </c>
      <c r="Q274" t="s">
        <v>7368</v>
      </c>
    </row>
    <row r="275" spans="1:17">
      <c r="A275" s="226" t="s">
        <v>6516</v>
      </c>
      <c r="B275" s="227" t="s">
        <v>3496</v>
      </c>
      <c r="C275" s="226"/>
      <c r="P275" t="s">
        <v>7425</v>
      </c>
      <c r="Q275" t="s">
        <v>6970</v>
      </c>
    </row>
    <row r="276" spans="1:17">
      <c r="A276" s="226" t="s">
        <v>6517</v>
      </c>
      <c r="B276" s="227" t="s">
        <v>3497</v>
      </c>
      <c r="C276" s="226"/>
    </row>
    <row r="277" spans="1:17">
      <c r="A277" s="226" t="s">
        <v>6518</v>
      </c>
      <c r="B277" s="227" t="s">
        <v>3498</v>
      </c>
      <c r="C277" s="226"/>
    </row>
    <row r="278" spans="1:17">
      <c r="A278" s="226" t="s">
        <v>6519</v>
      </c>
      <c r="B278" s="227" t="s">
        <v>3500</v>
      </c>
      <c r="C278" s="226" t="s">
        <v>6606</v>
      </c>
    </row>
    <row r="279" spans="1:17">
      <c r="A279" s="226" t="s">
        <v>6520</v>
      </c>
      <c r="B279" s="227" t="s">
        <v>3501</v>
      </c>
      <c r="C279" s="226" t="s">
        <v>6607</v>
      </c>
    </row>
    <row r="280" spans="1:17">
      <c r="A280" s="226" t="s">
        <v>6521</v>
      </c>
      <c r="B280" s="227" t="s">
        <v>3502</v>
      </c>
      <c r="C280" s="226" t="s">
        <v>6608</v>
      </c>
    </row>
    <row r="281" spans="1:17">
      <c r="A281" s="226" t="s">
        <v>6522</v>
      </c>
      <c r="B281" s="227" t="s">
        <v>3503</v>
      </c>
      <c r="C281" s="226" t="s">
        <v>6608</v>
      </c>
    </row>
    <row r="282" spans="1:17">
      <c r="A282" s="226" t="s">
        <v>6523</v>
      </c>
      <c r="B282" s="227" t="s">
        <v>3504</v>
      </c>
      <c r="C282" s="226" t="s">
        <v>6608</v>
      </c>
    </row>
    <row r="283" spans="1:17">
      <c r="A283" s="226" t="s">
        <v>6524</v>
      </c>
      <c r="B283" s="227" t="s">
        <v>3505</v>
      </c>
      <c r="C283" s="226" t="s">
        <v>6609</v>
      </c>
    </row>
    <row r="284" spans="1:17">
      <c r="A284" s="226" t="s">
        <v>6525</v>
      </c>
      <c r="B284" s="227" t="s">
        <v>3506</v>
      </c>
      <c r="C284" s="226" t="s">
        <v>6610</v>
      </c>
    </row>
    <row r="285" spans="1:17">
      <c r="A285" s="226" t="s">
        <v>6526</v>
      </c>
      <c r="B285" s="227" t="s">
        <v>3507</v>
      </c>
      <c r="C285" s="226" t="s">
        <v>6610</v>
      </c>
    </row>
    <row r="286" spans="1:17">
      <c r="A286" s="226" t="s">
        <v>6527</v>
      </c>
      <c r="B286" s="227" t="s">
        <v>3508</v>
      </c>
      <c r="C286" s="226" t="s">
        <v>6610</v>
      </c>
    </row>
    <row r="287" spans="1:17">
      <c r="A287" s="226" t="s">
        <v>6528</v>
      </c>
      <c r="B287" s="227" t="s">
        <v>3509</v>
      </c>
      <c r="C287" s="226" t="s">
        <v>6610</v>
      </c>
    </row>
    <row r="288" spans="1:17">
      <c r="A288" s="226" t="s">
        <v>6529</v>
      </c>
      <c r="B288" s="227" t="s">
        <v>3510</v>
      </c>
      <c r="C288" s="226"/>
    </row>
    <row r="289" spans="1:3">
      <c r="A289" s="226" t="s">
        <v>6530</v>
      </c>
      <c r="B289" s="227" t="s">
        <v>877</v>
      </c>
      <c r="C289" s="226" t="s">
        <v>2899</v>
      </c>
    </row>
    <row r="290" spans="1:3">
      <c r="A290" s="226" t="s">
        <v>6531</v>
      </c>
      <c r="B290" s="227" t="s">
        <v>3511</v>
      </c>
      <c r="C290" s="226" t="s">
        <v>2899</v>
      </c>
    </row>
    <row r="291" spans="1:3">
      <c r="A291" s="226" t="s">
        <v>6532</v>
      </c>
      <c r="B291" s="227" t="s">
        <v>3512</v>
      </c>
      <c r="C291" s="226" t="s">
        <v>2899</v>
      </c>
    </row>
    <row r="292" spans="1:3">
      <c r="A292" s="226" t="s">
        <v>6533</v>
      </c>
      <c r="B292" s="227" t="s">
        <v>3513</v>
      </c>
      <c r="C292" s="226" t="s">
        <v>2899</v>
      </c>
    </row>
    <row r="293" spans="1:3">
      <c r="A293" s="226" t="s">
        <v>6534</v>
      </c>
      <c r="B293" s="227" t="s">
        <v>3514</v>
      </c>
      <c r="C293" s="226"/>
    </row>
    <row r="294" spans="1:3">
      <c r="A294" s="226" t="s">
        <v>6535</v>
      </c>
      <c r="B294" s="227" t="s">
        <v>3515</v>
      </c>
      <c r="C294" s="226"/>
    </row>
    <row r="295" spans="1:3">
      <c r="A295" s="226" t="s">
        <v>6536</v>
      </c>
      <c r="B295" s="227" t="s">
        <v>3516</v>
      </c>
      <c r="C295" s="226" t="s">
        <v>6607</v>
      </c>
    </row>
    <row r="296" spans="1:3">
      <c r="A296" s="226" t="s">
        <v>6537</v>
      </c>
      <c r="B296" s="227" t="s">
        <v>3517</v>
      </c>
      <c r="C296" s="226" t="s">
        <v>6607</v>
      </c>
    </row>
    <row r="297" spans="1:3">
      <c r="A297" s="226" t="s">
        <v>6538</v>
      </c>
      <c r="B297" s="227" t="s">
        <v>3518</v>
      </c>
      <c r="C297" s="226" t="s">
        <v>6607</v>
      </c>
    </row>
    <row r="298" spans="1:3">
      <c r="A298" s="226" t="s">
        <v>6539</v>
      </c>
      <c r="B298" s="227" t="s">
        <v>3519</v>
      </c>
      <c r="C298" s="226" t="s">
        <v>6607</v>
      </c>
    </row>
    <row r="299" spans="1:3">
      <c r="A299" s="226" t="s">
        <v>6540</v>
      </c>
      <c r="B299" s="227" t="s">
        <v>3520</v>
      </c>
      <c r="C299" s="226" t="s">
        <v>6606</v>
      </c>
    </row>
    <row r="300" spans="1:3">
      <c r="A300" s="226" t="s">
        <v>6541</v>
      </c>
      <c r="B300" s="227" t="s">
        <v>3521</v>
      </c>
      <c r="C300" s="226" t="s">
        <v>6611</v>
      </c>
    </row>
    <row r="301" spans="1:3">
      <c r="A301" s="226" t="s">
        <v>6542</v>
      </c>
      <c r="B301" s="227" t="s">
        <v>3522</v>
      </c>
      <c r="C301" s="226"/>
    </row>
    <row r="302" spans="1:3">
      <c r="A302" s="226" t="s">
        <v>6543</v>
      </c>
      <c r="B302" s="227" t="s">
        <v>3523</v>
      </c>
      <c r="C302" s="226"/>
    </row>
    <row r="303" spans="1:3">
      <c r="A303" s="226" t="s">
        <v>6544</v>
      </c>
      <c r="B303" s="227" t="s">
        <v>3524</v>
      </c>
      <c r="C303" s="226"/>
    </row>
    <row r="304" spans="1:3">
      <c r="A304" s="226" t="s">
        <v>6545</v>
      </c>
      <c r="B304" s="227" t="s">
        <v>3525</v>
      </c>
      <c r="C304" s="226"/>
    </row>
    <row r="305" spans="1:3">
      <c r="A305" s="226" t="s">
        <v>6546</v>
      </c>
      <c r="B305" s="227" t="s">
        <v>3526</v>
      </c>
      <c r="C305" s="226"/>
    </row>
    <row r="306" spans="1:3">
      <c r="A306" s="226" t="s">
        <v>6547</v>
      </c>
      <c r="B306" s="227" t="s">
        <v>3527</v>
      </c>
      <c r="C306" s="226"/>
    </row>
    <row r="307" spans="1:3">
      <c r="A307" s="226" t="s">
        <v>6548</v>
      </c>
      <c r="B307" s="227" t="s">
        <v>3528</v>
      </c>
      <c r="C307" s="226"/>
    </row>
    <row r="308" spans="1:3">
      <c r="A308" s="226" t="s">
        <v>6549</v>
      </c>
      <c r="B308" s="227" t="s">
        <v>3529</v>
      </c>
      <c r="C308" s="226"/>
    </row>
    <row r="309" spans="1:3">
      <c r="A309" s="226" t="s">
        <v>6550</v>
      </c>
      <c r="B309" s="227" t="s">
        <v>3530</v>
      </c>
      <c r="C309" s="226"/>
    </row>
    <row r="310" spans="1:3">
      <c r="A310" s="226" t="s">
        <v>6551</v>
      </c>
      <c r="B310" s="227" t="s">
        <v>3531</v>
      </c>
      <c r="C310" s="226"/>
    </row>
    <row r="311" spans="1:3">
      <c r="A311" s="226" t="s">
        <v>6552</v>
      </c>
      <c r="B311" s="227" t="s">
        <v>3532</v>
      </c>
      <c r="C311" s="226"/>
    </row>
    <row r="312" spans="1:3">
      <c r="A312" s="226" t="s">
        <v>6553</v>
      </c>
      <c r="B312" s="227" t="s">
        <v>3533</v>
      </c>
      <c r="C312" s="226"/>
    </row>
    <row r="313" spans="1:3">
      <c r="A313" s="226" t="s">
        <v>6554</v>
      </c>
      <c r="B313" s="227" t="s">
        <v>3534</v>
      </c>
      <c r="C313" s="226"/>
    </row>
    <row r="314" spans="1:3">
      <c r="A314" s="226" t="s">
        <v>6555</v>
      </c>
      <c r="B314" s="227" t="s">
        <v>3535</v>
      </c>
      <c r="C314" s="226"/>
    </row>
    <row r="315" spans="1:3">
      <c r="A315" s="226" t="s">
        <v>6556</v>
      </c>
      <c r="B315" s="227" t="s">
        <v>3536</v>
      </c>
      <c r="C315" s="226"/>
    </row>
    <row r="316" spans="1:3">
      <c r="A316" s="226" t="s">
        <v>6557</v>
      </c>
      <c r="B316" s="227" t="s">
        <v>3537</v>
      </c>
      <c r="C316" s="226"/>
    </row>
    <row r="317" spans="1:3">
      <c r="A317" s="226" t="s">
        <v>6558</v>
      </c>
      <c r="B317" s="227" t="s">
        <v>3538</v>
      </c>
      <c r="C317" s="226"/>
    </row>
    <row r="318" spans="1:3">
      <c r="A318" s="226" t="s">
        <v>6559</v>
      </c>
      <c r="B318" s="227" t="s">
        <v>777</v>
      </c>
      <c r="C318" s="226"/>
    </row>
    <row r="319" spans="1:3">
      <c r="A319" s="226" t="s">
        <v>6560</v>
      </c>
      <c r="B319" s="227" t="s">
        <v>3539</v>
      </c>
      <c r="C319" s="226"/>
    </row>
    <row r="320" spans="1:3">
      <c r="A320" s="226" t="s">
        <v>6561</v>
      </c>
      <c r="B320" s="227" t="s">
        <v>3540</v>
      </c>
      <c r="C320" s="226"/>
    </row>
    <row r="321" spans="1:3">
      <c r="A321" s="226" t="s">
        <v>6562</v>
      </c>
      <c r="B321" s="227" t="s">
        <v>3541</v>
      </c>
      <c r="C321" s="226"/>
    </row>
    <row r="322" spans="1:3">
      <c r="A322" s="226" t="s">
        <v>6563</v>
      </c>
      <c r="B322" s="227" t="s">
        <v>3542</v>
      </c>
      <c r="C322" s="226"/>
    </row>
    <row r="323" spans="1:3">
      <c r="A323" s="226" t="s">
        <v>6564</v>
      </c>
      <c r="B323" s="227" t="s">
        <v>3543</v>
      </c>
      <c r="C323" s="226"/>
    </row>
    <row r="324" spans="1:3">
      <c r="A324" s="226" t="s">
        <v>6565</v>
      </c>
      <c r="B324" s="227" t="s">
        <v>3544</v>
      </c>
      <c r="C324" s="226"/>
    </row>
    <row r="325" spans="1:3">
      <c r="A325" s="226" t="s">
        <v>6566</v>
      </c>
      <c r="B325" s="227" t="s">
        <v>3545</v>
      </c>
      <c r="C325" s="226"/>
    </row>
    <row r="326" spans="1:3">
      <c r="A326" s="226" t="s">
        <v>6567</v>
      </c>
      <c r="B326" s="227" t="s">
        <v>3546</v>
      </c>
      <c r="C326" s="226"/>
    </row>
    <row r="327" spans="1:3">
      <c r="A327" s="226" t="s">
        <v>6568</v>
      </c>
      <c r="B327" s="227" t="s">
        <v>3547</v>
      </c>
      <c r="C327" s="226"/>
    </row>
    <row r="328" spans="1:3">
      <c r="A328" s="226" t="s">
        <v>6569</v>
      </c>
      <c r="B328" s="227" t="s">
        <v>3548</v>
      </c>
      <c r="C328" s="226"/>
    </row>
    <row r="329" spans="1:3">
      <c r="A329" s="226" t="s">
        <v>6570</v>
      </c>
      <c r="B329" s="227" t="s">
        <v>3549</v>
      </c>
      <c r="C329" s="226"/>
    </row>
    <row r="330" spans="1:3">
      <c r="A330" s="226" t="s">
        <v>6571</v>
      </c>
      <c r="B330" s="227" t="s">
        <v>3550</v>
      </c>
      <c r="C330" s="226"/>
    </row>
    <row r="331" spans="1:3">
      <c r="A331" s="226" t="s">
        <v>6572</v>
      </c>
      <c r="B331" s="227" t="s">
        <v>3551</v>
      </c>
      <c r="C331" s="226"/>
    </row>
    <row r="332" spans="1:3">
      <c r="A332" t="s">
        <v>3114</v>
      </c>
      <c r="B332" t="s">
        <v>3552</v>
      </c>
      <c r="C332" t="s">
        <v>2752</v>
      </c>
    </row>
    <row r="333" spans="1:3">
      <c r="A333" s="226" t="s">
        <v>6573</v>
      </c>
      <c r="B333" s="227" t="s">
        <v>3553</v>
      </c>
      <c r="C333" s="226"/>
    </row>
    <row r="334" spans="1:3">
      <c r="A334" s="226" t="s">
        <v>6574</v>
      </c>
      <c r="B334" s="227" t="s">
        <v>3554</v>
      </c>
      <c r="C334" s="226"/>
    </row>
    <row r="335" spans="1:3">
      <c r="A335" s="226" t="s">
        <v>6575</v>
      </c>
      <c r="B335" s="227" t="s">
        <v>3555</v>
      </c>
      <c r="C335" s="226"/>
    </row>
    <row r="336" spans="1:3">
      <c r="A336" s="226" t="s">
        <v>6576</v>
      </c>
      <c r="B336" s="227" t="s">
        <v>3556</v>
      </c>
      <c r="C336" s="226"/>
    </row>
    <row r="337" spans="1:3">
      <c r="A337" s="226" t="s">
        <v>6577</v>
      </c>
      <c r="B337" s="227" t="s">
        <v>3557</v>
      </c>
      <c r="C337" s="226"/>
    </row>
    <row r="338" spans="1:3">
      <c r="A338" s="226" t="s">
        <v>6578</v>
      </c>
      <c r="B338" s="227" t="s">
        <v>3558</v>
      </c>
      <c r="C338" s="226"/>
    </row>
    <row r="339" spans="1:3">
      <c r="A339" s="226" t="s">
        <v>6579</v>
      </c>
      <c r="B339" s="227" t="s">
        <v>3559</v>
      </c>
      <c r="C339" s="226"/>
    </row>
    <row r="340" spans="1:3">
      <c r="A340" t="s">
        <v>3115</v>
      </c>
      <c r="B340" t="s">
        <v>3560</v>
      </c>
      <c r="C340" t="s">
        <v>2752</v>
      </c>
    </row>
    <row r="341" spans="1:3">
      <c r="A341" s="226" t="s">
        <v>6580</v>
      </c>
      <c r="B341" s="227" t="s">
        <v>3561</v>
      </c>
      <c r="C341" s="226" t="s">
        <v>2752</v>
      </c>
    </row>
    <row r="342" spans="1:3">
      <c r="A342" s="226" t="s">
        <v>6581</v>
      </c>
      <c r="B342" s="227" t="s">
        <v>3562</v>
      </c>
      <c r="C342" s="226" t="s">
        <v>2752</v>
      </c>
    </row>
    <row r="343" spans="1:3">
      <c r="A343" s="226" t="s">
        <v>6582</v>
      </c>
      <c r="B343" s="227" t="s">
        <v>3563</v>
      </c>
      <c r="C343" s="226" t="s">
        <v>2752</v>
      </c>
    </row>
    <row r="344" spans="1:3">
      <c r="A344" s="226" t="s">
        <v>6583</v>
      </c>
      <c r="B344" s="227" t="s">
        <v>3564</v>
      </c>
      <c r="C344" s="226" t="s">
        <v>2754</v>
      </c>
    </row>
    <row r="345" spans="1:3">
      <c r="A345" s="226" t="s">
        <v>6584</v>
      </c>
      <c r="B345" s="227" t="s">
        <v>3565</v>
      </c>
      <c r="C345" s="226" t="s">
        <v>2754</v>
      </c>
    </row>
    <row r="346" spans="1:3">
      <c r="A346" s="226" t="s">
        <v>6585</v>
      </c>
      <c r="B346" s="227" t="s">
        <v>3566</v>
      </c>
      <c r="C346" s="226" t="s">
        <v>2754</v>
      </c>
    </row>
    <row r="347" spans="1:3">
      <c r="A347" s="226" t="s">
        <v>6586</v>
      </c>
      <c r="B347" s="227" t="s">
        <v>3567</v>
      </c>
      <c r="C347" s="226" t="s">
        <v>2754</v>
      </c>
    </row>
    <row r="348" spans="1:3">
      <c r="A348" s="226" t="s">
        <v>6587</v>
      </c>
      <c r="B348" s="227" t="s">
        <v>3568</v>
      </c>
      <c r="C348" s="226"/>
    </row>
    <row r="349" spans="1:3">
      <c r="A349" s="226" t="s">
        <v>6588</v>
      </c>
      <c r="B349" s="227" t="s">
        <v>3569</v>
      </c>
      <c r="C349" s="226"/>
    </row>
    <row r="350" spans="1:3">
      <c r="A350" s="226" t="s">
        <v>6589</v>
      </c>
      <c r="B350" s="227" t="s">
        <v>3570</v>
      </c>
      <c r="C350" s="226"/>
    </row>
    <row r="351" spans="1:3">
      <c r="A351" s="226" t="s">
        <v>6590</v>
      </c>
      <c r="B351" s="227" t="s">
        <v>3571</v>
      </c>
      <c r="C351" s="226"/>
    </row>
    <row r="352" spans="1:3">
      <c r="A352" s="226" t="s">
        <v>6591</v>
      </c>
      <c r="B352" s="227" t="s">
        <v>3572</v>
      </c>
      <c r="C352" s="226"/>
    </row>
    <row r="353" spans="1:3">
      <c r="A353" s="226" t="s">
        <v>6592</v>
      </c>
      <c r="B353" s="227" t="s">
        <v>3573</v>
      </c>
      <c r="C353" s="226"/>
    </row>
    <row r="354" spans="1:3">
      <c r="A354" s="226" t="s">
        <v>6593</v>
      </c>
      <c r="B354" s="227" t="s">
        <v>3574</v>
      </c>
      <c r="C354" s="226"/>
    </row>
    <row r="355" spans="1:3">
      <c r="A355" s="226" t="s">
        <v>6594</v>
      </c>
      <c r="B355" s="227" t="s">
        <v>3575</v>
      </c>
      <c r="C355" s="226"/>
    </row>
    <row r="356" spans="1:3">
      <c r="B356"/>
    </row>
    <row r="357" spans="1:3">
      <c r="B357"/>
    </row>
    <row r="358" spans="1:3">
      <c r="B358"/>
    </row>
    <row r="359" spans="1:3">
      <c r="B359"/>
    </row>
    <row r="360" spans="1:3">
      <c r="B360"/>
    </row>
    <row r="361" spans="1:3">
      <c r="B361"/>
    </row>
    <row r="362" spans="1:3">
      <c r="B362"/>
    </row>
    <row r="363" spans="1:3">
      <c r="B363"/>
    </row>
    <row r="364" spans="1:3">
      <c r="B364"/>
    </row>
    <row r="365" spans="1:3">
      <c r="B365"/>
    </row>
    <row r="366" spans="1:3">
      <c r="B366"/>
    </row>
    <row r="367" spans="1:3">
      <c r="B367"/>
    </row>
    <row r="368" spans="1:3">
      <c r="B368"/>
    </row>
    <row r="369" spans="2:2">
      <c r="B369"/>
    </row>
    <row r="370" spans="2:2">
      <c r="B370"/>
    </row>
    <row r="371" spans="2:2">
      <c r="B371"/>
    </row>
    <row r="372" spans="2:2">
      <c r="B372"/>
    </row>
    <row r="373" spans="2:2">
      <c r="B373"/>
    </row>
    <row r="374" spans="2:2">
      <c r="B374"/>
    </row>
    <row r="375" spans="2:2">
      <c r="B375"/>
    </row>
    <row r="376" spans="2:2">
      <c r="B376"/>
    </row>
    <row r="377" spans="2:2">
      <c r="B377"/>
    </row>
    <row r="378" spans="2:2">
      <c r="B378"/>
    </row>
    <row r="379" spans="2:2">
      <c r="B379"/>
    </row>
    <row r="380" spans="2:2">
      <c r="B380"/>
    </row>
    <row r="381" spans="2:2">
      <c r="B381"/>
    </row>
    <row r="382" spans="2:2">
      <c r="B382"/>
    </row>
    <row r="383" spans="2:2">
      <c r="B383"/>
    </row>
    <row r="384" spans="2:2">
      <c r="B384"/>
    </row>
    <row r="385" spans="2:2">
      <c r="B385"/>
    </row>
    <row r="386" spans="2:2">
      <c r="B386"/>
    </row>
    <row r="387" spans="2:2">
      <c r="B387"/>
    </row>
    <row r="388" spans="2:2">
      <c r="B388"/>
    </row>
    <row r="389" spans="2:2">
      <c r="B389"/>
    </row>
    <row r="390" spans="2:2">
      <c r="B390"/>
    </row>
    <row r="391" spans="2:2">
      <c r="B391"/>
    </row>
    <row r="392" spans="2:2">
      <c r="B392"/>
    </row>
    <row r="393" spans="2:2">
      <c r="B393"/>
    </row>
    <row r="394" spans="2:2">
      <c r="B394"/>
    </row>
    <row r="395" spans="2:2">
      <c r="B395"/>
    </row>
    <row r="396" spans="2:2">
      <c r="B396"/>
    </row>
    <row r="397" spans="2:2">
      <c r="B397"/>
    </row>
    <row r="398" spans="2:2">
      <c r="B398"/>
    </row>
    <row r="399" spans="2:2">
      <c r="B399"/>
    </row>
    <row r="400" spans="2:2">
      <c r="B400"/>
    </row>
    <row r="401" spans="2:2">
      <c r="B401"/>
    </row>
    <row r="402" spans="2:2">
      <c r="B402"/>
    </row>
    <row r="403" spans="2:2">
      <c r="B403"/>
    </row>
    <row r="404" spans="2:2">
      <c r="B404"/>
    </row>
    <row r="405" spans="2:2">
      <c r="B405"/>
    </row>
    <row r="406" spans="2:2">
      <c r="B406"/>
    </row>
    <row r="407" spans="2:2">
      <c r="B407"/>
    </row>
    <row r="408" spans="2:2">
      <c r="B408"/>
    </row>
    <row r="409" spans="2:2">
      <c r="B409"/>
    </row>
    <row r="410" spans="2:2">
      <c r="B410"/>
    </row>
    <row r="411" spans="2:2">
      <c r="B411"/>
    </row>
    <row r="412" spans="2:2">
      <c r="B412"/>
    </row>
    <row r="413" spans="2:2">
      <c r="B413"/>
    </row>
    <row r="414" spans="2:2">
      <c r="B414"/>
    </row>
    <row r="415" spans="2:2">
      <c r="B415"/>
    </row>
    <row r="416" spans="2:2">
      <c r="B416"/>
    </row>
    <row r="417" spans="2:2">
      <c r="B417"/>
    </row>
    <row r="418" spans="2:2">
      <c r="B418"/>
    </row>
    <row r="419" spans="2:2">
      <c r="B419"/>
    </row>
    <row r="420" spans="2:2">
      <c r="B420"/>
    </row>
    <row r="421" spans="2:2">
      <c r="B421"/>
    </row>
    <row r="422" spans="2:2">
      <c r="B422"/>
    </row>
    <row r="423" spans="2:2">
      <c r="B423"/>
    </row>
    <row r="424" spans="2:2">
      <c r="B424"/>
    </row>
    <row r="425" spans="2:2">
      <c r="B425"/>
    </row>
    <row r="426" spans="2:2">
      <c r="B426"/>
    </row>
    <row r="427" spans="2:2">
      <c r="B427"/>
    </row>
    <row r="428" spans="2:2">
      <c r="B428"/>
    </row>
    <row r="429" spans="2:2">
      <c r="B429"/>
    </row>
    <row r="430" spans="2:2">
      <c r="B430"/>
    </row>
    <row r="431" spans="2:2">
      <c r="B431"/>
    </row>
    <row r="432" spans="2:2">
      <c r="B432"/>
    </row>
    <row r="433" spans="2:2">
      <c r="B433"/>
    </row>
    <row r="434" spans="2:2">
      <c r="B434"/>
    </row>
    <row r="435" spans="2:2">
      <c r="B435"/>
    </row>
    <row r="436" spans="2:2">
      <c r="B436"/>
    </row>
    <row r="437" spans="2:2">
      <c r="B437"/>
    </row>
    <row r="438" spans="2:2">
      <c r="B438"/>
    </row>
    <row r="439" spans="2:2">
      <c r="B439"/>
    </row>
    <row r="440" spans="2:2">
      <c r="B440"/>
    </row>
    <row r="441" spans="2:2">
      <c r="B441"/>
    </row>
    <row r="442" spans="2:2">
      <c r="B442"/>
    </row>
    <row r="443" spans="2:2">
      <c r="B443"/>
    </row>
    <row r="444" spans="2:2">
      <c r="B444"/>
    </row>
    <row r="445" spans="2:2">
      <c r="B445"/>
    </row>
    <row r="446" spans="2:2">
      <c r="B446"/>
    </row>
    <row r="447" spans="2:2">
      <c r="B447"/>
    </row>
    <row r="448" spans="2:2">
      <c r="B448"/>
    </row>
    <row r="449" spans="2:2">
      <c r="B449"/>
    </row>
    <row r="450" spans="2:2">
      <c r="B450"/>
    </row>
    <row r="451" spans="2:2">
      <c r="B451"/>
    </row>
    <row r="452" spans="2:2">
      <c r="B452"/>
    </row>
    <row r="453" spans="2:2">
      <c r="B453"/>
    </row>
    <row r="454" spans="2:2">
      <c r="B454"/>
    </row>
    <row r="455" spans="2:2">
      <c r="B455"/>
    </row>
    <row r="456" spans="2:2">
      <c r="B456"/>
    </row>
    <row r="457" spans="2:2">
      <c r="B457"/>
    </row>
    <row r="458" spans="2:2">
      <c r="B458"/>
    </row>
    <row r="459" spans="2:2">
      <c r="B459"/>
    </row>
    <row r="460" spans="2:2">
      <c r="B460"/>
    </row>
    <row r="461" spans="2:2">
      <c r="B461"/>
    </row>
    <row r="462" spans="2:2">
      <c r="B462"/>
    </row>
    <row r="463" spans="2:2">
      <c r="B463"/>
    </row>
    <row r="464" spans="2:2">
      <c r="B464"/>
    </row>
    <row r="465" spans="2:2">
      <c r="B465"/>
    </row>
    <row r="466" spans="2:2">
      <c r="B466"/>
    </row>
    <row r="467" spans="2:2">
      <c r="B467"/>
    </row>
    <row r="468" spans="2:2">
      <c r="B468"/>
    </row>
    <row r="469" spans="2:2">
      <c r="B469"/>
    </row>
    <row r="470" spans="2:2">
      <c r="B470"/>
    </row>
    <row r="471" spans="2:2">
      <c r="B471"/>
    </row>
    <row r="472" spans="2:2">
      <c r="B472"/>
    </row>
    <row r="473" spans="2:2">
      <c r="B473"/>
    </row>
    <row r="474" spans="2:2">
      <c r="B474"/>
    </row>
    <row r="475" spans="2:2">
      <c r="B475"/>
    </row>
    <row r="476" spans="2:2">
      <c r="B476"/>
    </row>
    <row r="477" spans="2:2">
      <c r="B477"/>
    </row>
    <row r="478" spans="2:2">
      <c r="B478"/>
    </row>
    <row r="479" spans="2:2">
      <c r="B479"/>
    </row>
    <row r="480" spans="2:2">
      <c r="B480"/>
    </row>
    <row r="481" spans="2:2">
      <c r="B481"/>
    </row>
    <row r="482" spans="2:2">
      <c r="B482"/>
    </row>
    <row r="483" spans="2:2">
      <c r="B483"/>
    </row>
    <row r="484" spans="2:2">
      <c r="B484"/>
    </row>
    <row r="485" spans="2:2">
      <c r="B485"/>
    </row>
    <row r="486" spans="2:2">
      <c r="B486"/>
    </row>
    <row r="487" spans="2:2">
      <c r="B487"/>
    </row>
    <row r="488" spans="2:2">
      <c r="B488"/>
    </row>
    <row r="489" spans="2:2">
      <c r="B489"/>
    </row>
    <row r="490" spans="2:2">
      <c r="B490"/>
    </row>
    <row r="491" spans="2:2">
      <c r="B491"/>
    </row>
    <row r="492" spans="2:2">
      <c r="B492"/>
    </row>
    <row r="493" spans="2:2">
      <c r="B493"/>
    </row>
    <row r="494" spans="2:2">
      <c r="B494"/>
    </row>
    <row r="495" spans="2:2">
      <c r="B495"/>
    </row>
    <row r="496" spans="2:2">
      <c r="B496"/>
    </row>
    <row r="497" spans="2:2">
      <c r="B497"/>
    </row>
    <row r="498" spans="2:2">
      <c r="B498"/>
    </row>
    <row r="499" spans="2:2">
      <c r="B499"/>
    </row>
    <row r="500" spans="2:2">
      <c r="B500"/>
    </row>
    <row r="501" spans="2:2">
      <c r="B501"/>
    </row>
    <row r="502" spans="2:2">
      <c r="B502"/>
    </row>
    <row r="503" spans="2:2">
      <c r="B503"/>
    </row>
    <row r="504" spans="2:2">
      <c r="B504"/>
    </row>
    <row r="505" spans="2:2">
      <c r="B505"/>
    </row>
    <row r="506" spans="2:2">
      <c r="B506"/>
    </row>
    <row r="507" spans="2:2">
      <c r="B507"/>
    </row>
    <row r="508" spans="2:2">
      <c r="B508"/>
    </row>
    <row r="509" spans="2:2">
      <c r="B509"/>
    </row>
    <row r="510" spans="2:2">
      <c r="B510"/>
    </row>
    <row r="511" spans="2:2">
      <c r="B511"/>
    </row>
    <row r="512" spans="2:2">
      <c r="B512"/>
    </row>
    <row r="513" spans="2:2">
      <c r="B513"/>
    </row>
    <row r="514" spans="2:2">
      <c r="B514"/>
    </row>
    <row r="515" spans="2:2">
      <c r="B515"/>
    </row>
    <row r="516" spans="2:2">
      <c r="B516"/>
    </row>
    <row r="517" spans="2:2">
      <c r="B517"/>
    </row>
    <row r="518" spans="2:2">
      <c r="B518"/>
    </row>
    <row r="519" spans="2:2">
      <c r="B519"/>
    </row>
    <row r="520" spans="2:2">
      <c r="B520"/>
    </row>
    <row r="521" spans="2:2">
      <c r="B521"/>
    </row>
    <row r="522" spans="2:2">
      <c r="B522"/>
    </row>
    <row r="523" spans="2:2">
      <c r="B523"/>
    </row>
    <row r="524" spans="2:2">
      <c r="B524"/>
    </row>
    <row r="525" spans="2:2">
      <c r="B525"/>
    </row>
    <row r="526" spans="2:2">
      <c r="B526"/>
    </row>
    <row r="527" spans="2:2">
      <c r="B527"/>
    </row>
    <row r="528" spans="2:2">
      <c r="B528"/>
    </row>
    <row r="529" spans="2:2">
      <c r="B529"/>
    </row>
    <row r="530" spans="2:2">
      <c r="B530"/>
    </row>
    <row r="531" spans="2:2">
      <c r="B531"/>
    </row>
    <row r="532" spans="2:2">
      <c r="B532"/>
    </row>
    <row r="533" spans="2:2">
      <c r="B533"/>
    </row>
    <row r="534" spans="2:2">
      <c r="B534"/>
    </row>
    <row r="535" spans="2:2">
      <c r="B535"/>
    </row>
    <row r="536" spans="2:2">
      <c r="B536"/>
    </row>
    <row r="537" spans="2:2">
      <c r="B537"/>
    </row>
    <row r="538" spans="2:2">
      <c r="B538"/>
    </row>
    <row r="539" spans="2:2">
      <c r="B539"/>
    </row>
    <row r="540" spans="2:2">
      <c r="B540"/>
    </row>
    <row r="541" spans="2:2">
      <c r="B541"/>
    </row>
    <row r="542" spans="2:2">
      <c r="B542"/>
    </row>
    <row r="543" spans="2:2">
      <c r="B543"/>
    </row>
    <row r="544" spans="2:2">
      <c r="B544"/>
    </row>
    <row r="545" spans="2:2">
      <c r="B545"/>
    </row>
    <row r="546" spans="2:2">
      <c r="B546"/>
    </row>
    <row r="547" spans="2:2">
      <c r="B547"/>
    </row>
    <row r="548" spans="2:2">
      <c r="B548"/>
    </row>
    <row r="549" spans="2:2">
      <c r="B549"/>
    </row>
    <row r="550" spans="2:2">
      <c r="B550"/>
    </row>
    <row r="551" spans="2:2">
      <c r="B551"/>
    </row>
    <row r="552" spans="2:2">
      <c r="B552"/>
    </row>
    <row r="553" spans="2:2">
      <c r="B553"/>
    </row>
    <row r="554" spans="2:2">
      <c r="B554"/>
    </row>
    <row r="555" spans="2:2">
      <c r="B555"/>
    </row>
    <row r="556" spans="2:2">
      <c r="B556"/>
    </row>
    <row r="557" spans="2:2">
      <c r="B557"/>
    </row>
    <row r="558" spans="2:2">
      <c r="B558"/>
    </row>
    <row r="559" spans="2:2">
      <c r="B559"/>
    </row>
    <row r="560" spans="2:2">
      <c r="B560"/>
    </row>
    <row r="561" spans="2:2">
      <c r="B561"/>
    </row>
    <row r="562" spans="2:2">
      <c r="B562"/>
    </row>
    <row r="563" spans="2:2">
      <c r="B563"/>
    </row>
    <row r="564" spans="2:2">
      <c r="B564"/>
    </row>
    <row r="565" spans="2:2">
      <c r="B565"/>
    </row>
    <row r="566" spans="2:2">
      <c r="B566"/>
    </row>
    <row r="567" spans="2:2">
      <c r="B567"/>
    </row>
    <row r="568" spans="2:2">
      <c r="B568"/>
    </row>
    <row r="569" spans="2:2">
      <c r="B569"/>
    </row>
    <row r="570" spans="2:2">
      <c r="B570"/>
    </row>
    <row r="571" spans="2:2">
      <c r="B571"/>
    </row>
    <row r="572" spans="2:2">
      <c r="B572"/>
    </row>
    <row r="573" spans="2:2">
      <c r="B573"/>
    </row>
    <row r="574" spans="2:2">
      <c r="B574"/>
    </row>
    <row r="575" spans="2:2">
      <c r="B575"/>
    </row>
    <row r="576" spans="2:2">
      <c r="B576"/>
    </row>
    <row r="577" spans="2:2">
      <c r="B577"/>
    </row>
    <row r="578" spans="2:2">
      <c r="B578"/>
    </row>
    <row r="579" spans="2:2">
      <c r="B579"/>
    </row>
    <row r="580" spans="2:2">
      <c r="B580"/>
    </row>
    <row r="581" spans="2:2">
      <c r="B581"/>
    </row>
    <row r="582" spans="2:2">
      <c r="B582"/>
    </row>
    <row r="583" spans="2:2">
      <c r="B583"/>
    </row>
    <row r="584" spans="2:2">
      <c r="B584"/>
    </row>
    <row r="585" spans="2:2">
      <c r="B585"/>
    </row>
    <row r="586" spans="2:2">
      <c r="B586"/>
    </row>
    <row r="587" spans="2:2">
      <c r="B587"/>
    </row>
    <row r="588" spans="2:2">
      <c r="B588"/>
    </row>
    <row r="589" spans="2:2">
      <c r="B589"/>
    </row>
    <row r="590" spans="2:2">
      <c r="B590"/>
    </row>
    <row r="591" spans="2:2">
      <c r="B591"/>
    </row>
    <row r="592" spans="2:2">
      <c r="B592"/>
    </row>
    <row r="593" spans="2:2">
      <c r="B593"/>
    </row>
    <row r="594" spans="2:2">
      <c r="B594"/>
    </row>
    <row r="595" spans="2:2">
      <c r="B595"/>
    </row>
    <row r="596" spans="2:2">
      <c r="B596"/>
    </row>
    <row r="597" spans="2:2">
      <c r="B597"/>
    </row>
    <row r="598" spans="2:2">
      <c r="B598"/>
    </row>
    <row r="599" spans="2:2">
      <c r="B599"/>
    </row>
    <row r="600" spans="2:2">
      <c r="B600"/>
    </row>
    <row r="601" spans="2:2">
      <c r="B601"/>
    </row>
    <row r="602" spans="2:2">
      <c r="B602"/>
    </row>
    <row r="603" spans="2:2">
      <c r="B603"/>
    </row>
    <row r="604" spans="2:2">
      <c r="B604"/>
    </row>
    <row r="605" spans="2:2">
      <c r="B605"/>
    </row>
    <row r="606" spans="2:2">
      <c r="B606"/>
    </row>
    <row r="607" spans="2:2">
      <c r="B607"/>
    </row>
    <row r="608" spans="2:2">
      <c r="B608"/>
    </row>
    <row r="609" spans="2:2">
      <c r="B609"/>
    </row>
    <row r="610" spans="2:2">
      <c r="B610"/>
    </row>
    <row r="611" spans="2:2">
      <c r="B611"/>
    </row>
    <row r="612" spans="2:2">
      <c r="B612"/>
    </row>
    <row r="613" spans="2:2">
      <c r="B613"/>
    </row>
    <row r="614" spans="2:2">
      <c r="B614"/>
    </row>
    <row r="615" spans="2:2">
      <c r="B615"/>
    </row>
    <row r="616" spans="2:2">
      <c r="B616"/>
    </row>
    <row r="617" spans="2:2">
      <c r="B617"/>
    </row>
    <row r="618" spans="2:2">
      <c r="B618"/>
    </row>
    <row r="619" spans="2:2">
      <c r="B619"/>
    </row>
    <row r="620" spans="2:2">
      <c r="B620"/>
    </row>
    <row r="621" spans="2:2">
      <c r="B621"/>
    </row>
    <row r="622" spans="2:2">
      <c r="B622"/>
    </row>
    <row r="623" spans="2:2">
      <c r="B623"/>
    </row>
    <row r="624" spans="2:2">
      <c r="B624"/>
    </row>
    <row r="625" spans="2:2">
      <c r="B625"/>
    </row>
    <row r="626" spans="2:2">
      <c r="B626"/>
    </row>
    <row r="627" spans="2:2">
      <c r="B627"/>
    </row>
    <row r="628" spans="2:2">
      <c r="B628"/>
    </row>
    <row r="629" spans="2:2">
      <c r="B629"/>
    </row>
    <row r="630" spans="2:2">
      <c r="B630"/>
    </row>
    <row r="631" spans="2:2">
      <c r="B631"/>
    </row>
    <row r="632" spans="2:2">
      <c r="B632"/>
    </row>
    <row r="633" spans="2:2">
      <c r="B633"/>
    </row>
    <row r="634" spans="2:2">
      <c r="B634"/>
    </row>
    <row r="635" spans="2:2">
      <c r="B635"/>
    </row>
    <row r="636" spans="2:2">
      <c r="B636"/>
    </row>
    <row r="637" spans="2:2">
      <c r="B637"/>
    </row>
    <row r="638" spans="2:2">
      <c r="B638"/>
    </row>
    <row r="639" spans="2:2">
      <c r="B639"/>
    </row>
    <row r="640" spans="2:2">
      <c r="B640"/>
    </row>
    <row r="641" spans="2:2">
      <c r="B641"/>
    </row>
    <row r="642" spans="2:2">
      <c r="B642"/>
    </row>
    <row r="643" spans="2:2">
      <c r="B643"/>
    </row>
    <row r="644" spans="2:2">
      <c r="B644"/>
    </row>
    <row r="645" spans="2:2">
      <c r="B645"/>
    </row>
    <row r="646" spans="2:2">
      <c r="B646"/>
    </row>
    <row r="647" spans="2:2">
      <c r="B647"/>
    </row>
    <row r="648" spans="2:2">
      <c r="B648"/>
    </row>
    <row r="649" spans="2:2">
      <c r="B649"/>
    </row>
    <row r="650" spans="2:2">
      <c r="B650"/>
    </row>
    <row r="651" spans="2:2">
      <c r="B651"/>
    </row>
    <row r="652" spans="2:2">
      <c r="B652"/>
    </row>
    <row r="653" spans="2:2">
      <c r="B653"/>
    </row>
    <row r="654" spans="2:2">
      <c r="B654"/>
    </row>
    <row r="655" spans="2:2">
      <c r="B655"/>
    </row>
    <row r="656" spans="2:2">
      <c r="B656"/>
    </row>
    <row r="657" spans="2:2">
      <c r="B657"/>
    </row>
    <row r="658" spans="2:2">
      <c r="B658"/>
    </row>
    <row r="659" spans="2:2">
      <c r="B659"/>
    </row>
    <row r="660" spans="2:2">
      <c r="B660"/>
    </row>
    <row r="661" spans="2:2">
      <c r="B661"/>
    </row>
    <row r="662" spans="2:2">
      <c r="B662"/>
    </row>
    <row r="663" spans="2:2">
      <c r="B663"/>
    </row>
    <row r="664" spans="2:2">
      <c r="B664"/>
    </row>
    <row r="665" spans="2:2">
      <c r="B665"/>
    </row>
    <row r="666" spans="2:2">
      <c r="B666"/>
    </row>
    <row r="667" spans="2:2">
      <c r="B667"/>
    </row>
    <row r="668" spans="2:2">
      <c r="B668"/>
    </row>
    <row r="669" spans="2:2">
      <c r="B669"/>
    </row>
    <row r="670" spans="2:2">
      <c r="B670"/>
    </row>
    <row r="671" spans="2:2">
      <c r="B671"/>
    </row>
    <row r="672" spans="2:2">
      <c r="B672"/>
    </row>
    <row r="673" spans="2:2">
      <c r="B673"/>
    </row>
    <row r="674" spans="2:2">
      <c r="B674"/>
    </row>
    <row r="675" spans="2:2">
      <c r="B675"/>
    </row>
    <row r="676" spans="2:2">
      <c r="B676"/>
    </row>
    <row r="677" spans="2:2">
      <c r="B677"/>
    </row>
    <row r="678" spans="2:2">
      <c r="B678"/>
    </row>
    <row r="679" spans="2:2">
      <c r="B679"/>
    </row>
    <row r="680" spans="2:2">
      <c r="B680"/>
    </row>
    <row r="681" spans="2:2">
      <c r="B681"/>
    </row>
    <row r="682" spans="2:2">
      <c r="B682"/>
    </row>
    <row r="683" spans="2:2">
      <c r="B683"/>
    </row>
    <row r="684" spans="2:2">
      <c r="B684"/>
    </row>
    <row r="685" spans="2:2">
      <c r="B685"/>
    </row>
    <row r="686" spans="2:2">
      <c r="B686"/>
    </row>
    <row r="687" spans="2:2">
      <c r="B687"/>
    </row>
    <row r="688" spans="2:2">
      <c r="B688"/>
    </row>
    <row r="689" spans="2:2">
      <c r="B689"/>
    </row>
    <row r="690" spans="2:2">
      <c r="B690"/>
    </row>
    <row r="691" spans="2:2">
      <c r="B691"/>
    </row>
    <row r="692" spans="2:2">
      <c r="B692"/>
    </row>
    <row r="693" spans="2:2">
      <c r="B693"/>
    </row>
    <row r="694" spans="2:2">
      <c r="B694"/>
    </row>
    <row r="695" spans="2:2">
      <c r="B695"/>
    </row>
    <row r="696" spans="2:2">
      <c r="B696"/>
    </row>
    <row r="697" spans="2:2">
      <c r="B697"/>
    </row>
    <row r="698" spans="2:2">
      <c r="B698"/>
    </row>
    <row r="699" spans="2:2">
      <c r="B699"/>
    </row>
    <row r="700" spans="2:2">
      <c r="B700"/>
    </row>
    <row r="701" spans="2:2">
      <c r="B701"/>
    </row>
    <row r="702" spans="2:2">
      <c r="B702"/>
    </row>
    <row r="703" spans="2:2">
      <c r="B703"/>
    </row>
    <row r="704" spans="2:2">
      <c r="B704"/>
    </row>
    <row r="705" spans="2:2">
      <c r="B705"/>
    </row>
    <row r="706" spans="2:2">
      <c r="B706"/>
    </row>
    <row r="707" spans="2:2">
      <c r="B707"/>
    </row>
    <row r="708" spans="2:2">
      <c r="B708"/>
    </row>
    <row r="709" spans="2:2">
      <c r="B709"/>
    </row>
    <row r="710" spans="2:2">
      <c r="B710"/>
    </row>
    <row r="711" spans="2:2">
      <c r="B711"/>
    </row>
    <row r="712" spans="2:2">
      <c r="B712"/>
    </row>
    <row r="713" spans="2:2">
      <c r="B713"/>
    </row>
    <row r="714" spans="2:2">
      <c r="B714"/>
    </row>
    <row r="715" spans="2:2">
      <c r="B715"/>
    </row>
    <row r="716" spans="2:2">
      <c r="B716"/>
    </row>
    <row r="717" spans="2:2">
      <c r="B717"/>
    </row>
    <row r="718" spans="2:2">
      <c r="B718"/>
    </row>
    <row r="719" spans="2:2">
      <c r="B719"/>
    </row>
    <row r="720" spans="2:2">
      <c r="B720"/>
    </row>
    <row r="721" spans="2:2">
      <c r="B721"/>
    </row>
    <row r="722" spans="2:2">
      <c r="B722"/>
    </row>
    <row r="723" spans="2:2">
      <c r="B723"/>
    </row>
    <row r="724" spans="2:2">
      <c r="B724"/>
    </row>
    <row r="725" spans="2:2">
      <c r="B725"/>
    </row>
    <row r="726" spans="2:2">
      <c r="B726"/>
    </row>
    <row r="727" spans="2:2">
      <c r="B727"/>
    </row>
    <row r="728" spans="2:2">
      <c r="B728"/>
    </row>
    <row r="729" spans="2:2">
      <c r="B729"/>
    </row>
    <row r="730" spans="2:2">
      <c r="B730"/>
    </row>
    <row r="731" spans="2:2">
      <c r="B731"/>
    </row>
    <row r="732" spans="2:2">
      <c r="B732"/>
    </row>
    <row r="733" spans="2:2">
      <c r="B733"/>
    </row>
    <row r="734" spans="2:2">
      <c r="B734"/>
    </row>
    <row r="735" spans="2:2">
      <c r="B735"/>
    </row>
    <row r="736" spans="2:2">
      <c r="B736"/>
    </row>
    <row r="737" spans="2:2">
      <c r="B737"/>
    </row>
    <row r="738" spans="2:2">
      <c r="B738"/>
    </row>
    <row r="739" spans="2:2">
      <c r="B739"/>
    </row>
    <row r="740" spans="2:2">
      <c r="B740"/>
    </row>
    <row r="741" spans="2:2">
      <c r="B741"/>
    </row>
    <row r="742" spans="2:2">
      <c r="B742"/>
    </row>
    <row r="743" spans="2:2">
      <c r="B743"/>
    </row>
    <row r="744" spans="2:2">
      <c r="B744"/>
    </row>
    <row r="745" spans="2:2">
      <c r="B745"/>
    </row>
    <row r="746" spans="2:2">
      <c r="B746"/>
    </row>
    <row r="747" spans="2:2">
      <c r="B747"/>
    </row>
    <row r="748" spans="2:2">
      <c r="B748"/>
    </row>
    <row r="749" spans="2:2">
      <c r="B749"/>
    </row>
    <row r="750" spans="2:2">
      <c r="B750"/>
    </row>
    <row r="751" spans="2:2">
      <c r="B751"/>
    </row>
    <row r="752" spans="2:2">
      <c r="B752"/>
    </row>
    <row r="753" spans="2:2">
      <c r="B753"/>
    </row>
    <row r="754" spans="2:2">
      <c r="B754"/>
    </row>
    <row r="755" spans="2:2">
      <c r="B755"/>
    </row>
    <row r="756" spans="2:2">
      <c r="B756"/>
    </row>
    <row r="757" spans="2:2">
      <c r="B757"/>
    </row>
    <row r="758" spans="2:2">
      <c r="B758"/>
    </row>
    <row r="759" spans="2:2">
      <c r="B759"/>
    </row>
    <row r="760" spans="2:2">
      <c r="B760"/>
    </row>
    <row r="761" spans="2:2">
      <c r="B761"/>
    </row>
    <row r="762" spans="2:2">
      <c r="B762"/>
    </row>
    <row r="763" spans="2:2">
      <c r="B763"/>
    </row>
    <row r="764" spans="2:2">
      <c r="B764"/>
    </row>
    <row r="765" spans="2:2">
      <c r="B765"/>
    </row>
    <row r="766" spans="2:2">
      <c r="B766"/>
    </row>
    <row r="767" spans="2:2">
      <c r="B767"/>
    </row>
    <row r="768" spans="2:2">
      <c r="B768"/>
    </row>
    <row r="769" spans="2:2">
      <c r="B769"/>
    </row>
    <row r="770" spans="2:2">
      <c r="B770"/>
    </row>
    <row r="771" spans="2:2">
      <c r="B771"/>
    </row>
    <row r="772" spans="2:2">
      <c r="B772"/>
    </row>
    <row r="773" spans="2:2">
      <c r="B773"/>
    </row>
    <row r="774" spans="2:2">
      <c r="B774"/>
    </row>
    <row r="775" spans="2:2">
      <c r="B775"/>
    </row>
    <row r="776" spans="2:2">
      <c r="B776"/>
    </row>
    <row r="777" spans="2:2">
      <c r="B777"/>
    </row>
    <row r="778" spans="2:2">
      <c r="B778"/>
    </row>
    <row r="779" spans="2:2">
      <c r="B779"/>
    </row>
    <row r="780" spans="2:2">
      <c r="B780"/>
    </row>
    <row r="781" spans="2:2">
      <c r="B781"/>
    </row>
    <row r="782" spans="2:2">
      <c r="B782"/>
    </row>
    <row r="783" spans="2:2">
      <c r="B783"/>
    </row>
  </sheetData>
  <autoFilter ref="A2:C783" xr:uid="{00000000-0009-0000-0000-000005000000}"/>
  <sortState xmlns:xlrd2="http://schemas.microsoft.com/office/spreadsheetml/2017/richdata2" ref="W1:Z783">
    <sortCondition ref="W1:W783"/>
  </sortState>
  <conditionalFormatting sqref="Z59:Z1048576 Z10:Z18 Z22:Z27 Z29:Z48 Z51:Z57 Z1:Z8">
    <cfRule type="duplicateValues" dxfId="56" priority="274"/>
  </conditionalFormatting>
  <pageMargins left="0.25" right="0.25" top="0.75" bottom="0.75" header="0.3" footer="0.3"/>
  <pageSetup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dimension ref="B1:P16"/>
  <sheetViews>
    <sheetView zoomScale="70" zoomScaleNormal="70" workbookViewId="0">
      <selection activeCell="D12" sqref="D12"/>
    </sheetView>
  </sheetViews>
  <sheetFormatPr baseColWidth="10" defaultRowHeight="15"/>
  <cols>
    <col min="2" max="2" width="68.7109375" customWidth="1"/>
    <col min="3" max="3" width="21.42578125" style="7" customWidth="1"/>
    <col min="4" max="4" width="26.5703125" style="7" customWidth="1"/>
    <col min="5" max="5" width="21.42578125" style="7" customWidth="1"/>
    <col min="7" max="7" width="15.140625" style="35" bestFit="1" customWidth="1"/>
    <col min="8" max="8" width="14" customWidth="1"/>
    <col min="13" max="13" width="53" customWidth="1"/>
    <col min="14" max="15" width="25.5703125" customWidth="1"/>
    <col min="16" max="16" width="20.7109375" customWidth="1"/>
  </cols>
  <sheetData>
    <row r="1" spans="2:16" ht="15.75">
      <c r="B1" s="371" t="s">
        <v>8254</v>
      </c>
      <c r="C1" s="371"/>
      <c r="D1" s="371"/>
      <c r="E1" s="371"/>
      <c r="M1" t="s">
        <v>2570</v>
      </c>
    </row>
    <row r="2" spans="2:16" ht="15.75">
      <c r="B2" s="371" t="s">
        <v>507</v>
      </c>
      <c r="C2" s="371"/>
      <c r="D2" s="371"/>
      <c r="E2" s="371"/>
    </row>
    <row r="3" spans="2:16" ht="15.75">
      <c r="B3" s="371" t="s">
        <v>8181</v>
      </c>
      <c r="C3" s="371"/>
      <c r="D3" s="371"/>
      <c r="E3" s="371"/>
    </row>
    <row r="4" spans="2:16">
      <c r="M4" t="s">
        <v>2570</v>
      </c>
      <c r="N4" s="7">
        <f>IFERROR(VLOOKUP($M$1,$B$6:$E$14,2,0),0)</f>
        <v>0</v>
      </c>
      <c r="O4" s="7">
        <f>IFERROR(VLOOKUP($M$1,$B$6:$E$14,3,0),0)</f>
        <v>0</v>
      </c>
      <c r="P4" s="7">
        <f>IFERROR(VLOOKUP($M$1,$B$6:$E$14,4,0),0)</f>
        <v>0</v>
      </c>
    </row>
    <row r="5" spans="2:16" ht="37.5">
      <c r="B5" s="197" t="s">
        <v>758</v>
      </c>
      <c r="C5" s="198" t="s">
        <v>2579</v>
      </c>
      <c r="D5" s="198" t="s">
        <v>507</v>
      </c>
      <c r="E5" s="198" t="s">
        <v>754</v>
      </c>
      <c r="F5" s="7"/>
    </row>
    <row r="6" spans="2:16" ht="18.75">
      <c r="B6" s="112" t="s">
        <v>9</v>
      </c>
      <c r="C6" s="113">
        <v>0</v>
      </c>
      <c r="D6" s="113">
        <f>SUMIF(DATOS!$C$4:$C$4805,B6,DATOS!$F$4:$F$4805)</f>
        <v>0</v>
      </c>
      <c r="E6" s="113">
        <f t="shared" ref="E6:E14" si="0">C6-D6</f>
        <v>0</v>
      </c>
      <c r="F6" s="7"/>
    </row>
    <row r="7" spans="2:16" ht="18.75">
      <c r="B7" s="112" t="s">
        <v>4</v>
      </c>
      <c r="C7" s="113">
        <v>2849562.7739999997</v>
      </c>
      <c r="D7" s="113">
        <f>SUMIF(DATOS!$C$4:$C$4805,B7,DATOS!$F$4:$F$4805)</f>
        <v>2849562.7699999996</v>
      </c>
      <c r="E7" s="113">
        <f t="shared" si="0"/>
        <v>4.0000001899898052E-3</v>
      </c>
    </row>
    <row r="8" spans="2:16" ht="18.75">
      <c r="B8" s="112" t="s">
        <v>756</v>
      </c>
      <c r="C8" s="113">
        <v>0</v>
      </c>
      <c r="D8" s="113">
        <f>SUMIF(DATOS!$C$4:$C$4805,B8,DATOS!$F$4:$F$4805)</f>
        <v>0</v>
      </c>
      <c r="E8" s="113">
        <f t="shared" si="0"/>
        <v>0</v>
      </c>
    </row>
    <row r="9" spans="2:16" ht="18.75">
      <c r="B9" s="112" t="s">
        <v>6</v>
      </c>
      <c r="C9" s="113">
        <v>43401673.409999996</v>
      </c>
      <c r="D9" s="113">
        <f>SUMIF(DATOS!$C$4:$C$4805,B9,DATOS!$F$4:$F$4805)</f>
        <v>43401673.414800018</v>
      </c>
      <c r="E9" s="113">
        <f t="shared" si="0"/>
        <v>-4.8000216484069824E-3</v>
      </c>
    </row>
    <row r="10" spans="2:16" ht="18.75">
      <c r="B10" s="112" t="s">
        <v>5</v>
      </c>
      <c r="C10" s="113">
        <v>210461744.72999999</v>
      </c>
      <c r="D10" s="113">
        <f>SUMIF(DATOS!$C$4:$C$4805,B10,DATOS!$F$4:$F$4805)</f>
        <v>210461744.72999999</v>
      </c>
      <c r="E10" s="113">
        <f t="shared" si="0"/>
        <v>0</v>
      </c>
    </row>
    <row r="11" spans="2:16" ht="18.75">
      <c r="B11" s="112" t="s">
        <v>3</v>
      </c>
      <c r="C11" s="113">
        <v>59858950.43</v>
      </c>
      <c r="D11" s="113">
        <f>SUMIF(DATOS!$C$4:$C$4805,B11,DATOS!$F$4:$F$4805)</f>
        <v>59858950.432799973</v>
      </c>
      <c r="E11" s="113">
        <f t="shared" si="0"/>
        <v>-2.7999728918075562E-3</v>
      </c>
    </row>
    <row r="12" spans="2:16" ht="18.75">
      <c r="B12" s="112" t="s">
        <v>2680</v>
      </c>
      <c r="C12" s="113">
        <v>1335433.32</v>
      </c>
      <c r="D12" s="113">
        <f>SUMIF(DATOS!$C$4:$C$4805,B12,DATOS!$F$4:$F$4805)</f>
        <v>1335433.3199999998</v>
      </c>
      <c r="E12" s="113">
        <f t="shared" si="0"/>
        <v>0</v>
      </c>
    </row>
    <row r="13" spans="2:16" ht="18.75">
      <c r="B13" s="112" t="s">
        <v>7</v>
      </c>
      <c r="C13" s="113">
        <v>0</v>
      </c>
      <c r="D13" s="113">
        <f>SUMIF(DATOS!$C$4:$C$4805,B13,DATOS!$F$4:$F$4805)</f>
        <v>0</v>
      </c>
      <c r="E13" s="113">
        <f t="shared" si="0"/>
        <v>0</v>
      </c>
    </row>
    <row r="14" spans="2:16" ht="18.75">
      <c r="B14" s="112" t="s">
        <v>8</v>
      </c>
      <c r="C14" s="113">
        <v>0</v>
      </c>
      <c r="D14" s="113">
        <f>SUMIF(DATOS!$C$4:$C$4805,B14,DATOS!$F$4:$F$4805)</f>
        <v>0</v>
      </c>
      <c r="E14" s="113">
        <f t="shared" si="0"/>
        <v>0</v>
      </c>
    </row>
    <row r="15" spans="2:16" ht="18.75">
      <c r="E15" s="113"/>
    </row>
    <row r="16" spans="2:16" ht="18.75">
      <c r="B16" s="199" t="s">
        <v>535</v>
      </c>
      <c r="C16" s="200">
        <f>SUM(C6:C15)</f>
        <v>317907364.66399997</v>
      </c>
      <c r="D16" s="200">
        <f>SUM(D6:D15)</f>
        <v>317907364.66759998</v>
      </c>
      <c r="E16" s="200">
        <f>SUM(E6:E15)</f>
        <v>-3.5999943502247334E-3</v>
      </c>
    </row>
  </sheetData>
  <mergeCells count="3">
    <mergeCell ref="B1:E1"/>
    <mergeCell ref="B2:E2"/>
    <mergeCell ref="B3:E3"/>
  </mergeCells>
  <pageMargins left="0.70866141732283472" right="0.70866141732283472" top="0.78740157480314965" bottom="0.74803149606299213" header="0.31496062992125984" footer="0.31496062992125984"/>
  <pageSetup scale="7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2"/>
  <dimension ref="A2:B27"/>
  <sheetViews>
    <sheetView workbookViewId="0">
      <selection activeCell="B28" sqref="B28"/>
    </sheetView>
  </sheetViews>
  <sheetFormatPr baseColWidth="10" defaultColWidth="10.85546875" defaultRowHeight="15"/>
  <cols>
    <col min="1" max="1" width="33.42578125" bestFit="1" customWidth="1"/>
    <col min="2" max="2" width="14.5703125" style="216" bestFit="1" customWidth="1"/>
  </cols>
  <sheetData>
    <row r="2" spans="1:2">
      <c r="A2" t="s">
        <v>3190</v>
      </c>
    </row>
    <row r="4" spans="1:2" s="16" customFormat="1">
      <c r="A4" s="16" t="s">
        <v>3191</v>
      </c>
      <c r="B4" s="217">
        <f>SUM(B5:B10)</f>
        <v>2770505.94</v>
      </c>
    </row>
    <row r="5" spans="1:2">
      <c r="A5" t="s">
        <v>3192</v>
      </c>
      <c r="B5" s="216">
        <v>0</v>
      </c>
    </row>
    <row r="6" spans="1:2">
      <c r="A6" t="s">
        <v>3193</v>
      </c>
      <c r="B6" s="216">
        <v>0</v>
      </c>
    </row>
    <row r="7" spans="1:2">
      <c r="A7" t="s">
        <v>3194</v>
      </c>
      <c r="B7" s="216">
        <v>0</v>
      </c>
    </row>
    <row r="8" spans="1:2">
      <c r="A8" t="s">
        <v>3195</v>
      </c>
      <c r="B8" s="216">
        <v>2770505.94</v>
      </c>
    </row>
    <row r="9" spans="1:2">
      <c r="A9" t="s">
        <v>3196</v>
      </c>
      <c r="B9" s="216">
        <v>0</v>
      </c>
    </row>
    <row r="10" spans="1:2">
      <c r="A10" t="s">
        <v>3197</v>
      </c>
    </row>
    <row r="12" spans="1:2" s="16" customFormat="1">
      <c r="A12" s="16" t="s">
        <v>3198</v>
      </c>
      <c r="B12" s="217">
        <f>+B13+B14+B17+B18</f>
        <v>126168609.27000001</v>
      </c>
    </row>
    <row r="13" spans="1:2">
      <c r="A13" t="s">
        <v>3199</v>
      </c>
      <c r="B13" s="216">
        <v>19358971.960000001</v>
      </c>
    </row>
    <row r="14" spans="1:2">
      <c r="A14" t="s">
        <v>3200</v>
      </c>
      <c r="B14" s="216">
        <f>+B15+B16</f>
        <v>106809637.31</v>
      </c>
    </row>
    <row r="15" spans="1:2">
      <c r="A15" t="s">
        <v>3201</v>
      </c>
      <c r="B15" s="216">
        <v>93479461.769999996</v>
      </c>
    </row>
    <row r="16" spans="1:2">
      <c r="A16" t="s">
        <v>3202</v>
      </c>
      <c r="B16" s="216">
        <v>13330175.539999999</v>
      </c>
    </row>
    <row r="17" spans="1:2">
      <c r="A17" t="s">
        <v>9</v>
      </c>
    </row>
    <row r="18" spans="1:2">
      <c r="A18" t="s">
        <v>3203</v>
      </c>
    </row>
    <row r="21" spans="1:2" s="16" customFormat="1">
      <c r="A21" s="16" t="s">
        <v>753</v>
      </c>
      <c r="B21" s="217">
        <f>+B4+B12</f>
        <v>128939115.21000001</v>
      </c>
    </row>
    <row r="25" spans="1:2">
      <c r="A25" t="s">
        <v>2790</v>
      </c>
      <c r="B25" s="216">
        <f>+B13</f>
        <v>19358971.960000001</v>
      </c>
    </row>
    <row r="26" spans="1:2">
      <c r="A26" t="s">
        <v>2660</v>
      </c>
      <c r="B26" s="216">
        <v>1131418.44</v>
      </c>
    </row>
    <row r="27" spans="1:2">
      <c r="B27" s="216">
        <f>+B25-B26</f>
        <v>18227553.52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0"/>
  <dimension ref="A1:E29"/>
  <sheetViews>
    <sheetView topLeftCell="B1" workbookViewId="0">
      <selection activeCell="C8" sqref="C8"/>
    </sheetView>
  </sheetViews>
  <sheetFormatPr baseColWidth="10" defaultRowHeight="15"/>
  <cols>
    <col min="1" max="1" width="40.28515625" style="222" customWidth="1"/>
    <col min="2" max="5" width="18.7109375" style="222" customWidth="1"/>
    <col min="6" max="16384" width="11.42578125" style="222"/>
  </cols>
  <sheetData>
    <row r="1" spans="1:5" ht="15.75" thickBot="1">
      <c r="A1" s="372" t="s">
        <v>6916</v>
      </c>
      <c r="B1" s="373"/>
      <c r="C1" s="373"/>
      <c r="D1" s="373"/>
      <c r="E1" s="374"/>
    </row>
    <row r="2" spans="1:5" ht="15.75" thickBot="1">
      <c r="A2" s="372" t="s">
        <v>6752</v>
      </c>
      <c r="B2" s="373"/>
      <c r="C2" s="373"/>
      <c r="D2" s="373"/>
      <c r="E2" s="374"/>
    </row>
    <row r="3" spans="1:5" ht="15.75" thickBot="1">
      <c r="A3" s="263" t="s">
        <v>2732</v>
      </c>
      <c r="B3" s="372" t="s">
        <v>6917</v>
      </c>
      <c r="C3" s="373"/>
      <c r="D3" s="373"/>
      <c r="E3" s="374"/>
    </row>
    <row r="4" spans="1:5" ht="15.75" thickBot="1">
      <c r="A4" s="263" t="s">
        <v>2733</v>
      </c>
      <c r="B4" s="372">
        <v>2025</v>
      </c>
      <c r="C4" s="373"/>
      <c r="D4" s="373"/>
      <c r="E4" s="374"/>
    </row>
    <row r="5" spans="1:5" ht="15.75" thickBot="1">
      <c r="A5" s="317" t="s">
        <v>6918</v>
      </c>
      <c r="B5" s="318">
        <v>2021</v>
      </c>
      <c r="C5" s="318">
        <v>2022</v>
      </c>
      <c r="D5" s="318">
        <v>2023</v>
      </c>
      <c r="E5" s="318">
        <v>2024</v>
      </c>
    </row>
    <row r="6" spans="1:5" ht="15.75" thickBot="1">
      <c r="A6" s="264" t="s">
        <v>6755</v>
      </c>
      <c r="B6" s="265">
        <f t="shared" ref="B6:D6" si="0">SUBTOTAL(9,B7:B15)</f>
        <v>46215074.999999993</v>
      </c>
      <c r="C6" s="265">
        <f t="shared" si="0"/>
        <v>52205073.579999991</v>
      </c>
      <c r="D6" s="265">
        <f t="shared" si="0"/>
        <v>63062768.819999993</v>
      </c>
      <c r="E6" s="265"/>
    </row>
    <row r="7" spans="1:5" ht="15.75" thickBot="1">
      <c r="A7" s="266" t="s">
        <v>6756</v>
      </c>
      <c r="B7" s="319">
        <v>30562605.649999999</v>
      </c>
      <c r="C7" s="319">
        <v>19328372.239999998</v>
      </c>
      <c r="D7" s="319">
        <v>23063475.399999999</v>
      </c>
      <c r="E7" s="319"/>
    </row>
    <row r="8" spans="1:5" ht="15.75" thickBot="1">
      <c r="A8" s="266" t="s">
        <v>6757</v>
      </c>
      <c r="B8" s="319">
        <v>8388463.7300000004</v>
      </c>
      <c r="C8" s="319">
        <v>17598674.219999999</v>
      </c>
      <c r="D8" s="319">
        <v>19253184.260000002</v>
      </c>
      <c r="E8" s="319"/>
    </row>
    <row r="9" spans="1:5" ht="15.75" thickBot="1">
      <c r="A9" s="266" t="s">
        <v>6758</v>
      </c>
      <c r="B9" s="319">
        <v>5003243.4000000004</v>
      </c>
      <c r="C9" s="319">
        <v>8853428.6899999995</v>
      </c>
      <c r="D9" s="319">
        <v>10523512.289999999</v>
      </c>
      <c r="E9" s="319"/>
    </row>
    <row r="10" spans="1:5" ht="26.25" thickBot="1">
      <c r="A10" s="266" t="s">
        <v>6759</v>
      </c>
      <c r="B10" s="319">
        <v>750962.22</v>
      </c>
      <c r="C10" s="319">
        <v>4618876.51</v>
      </c>
      <c r="D10" s="319">
        <v>9464558.7300000004</v>
      </c>
      <c r="E10" s="319"/>
    </row>
    <row r="11" spans="1:5" ht="15.75" thickBot="1">
      <c r="A11" s="266" t="s">
        <v>6760</v>
      </c>
      <c r="B11" s="319">
        <v>1509800</v>
      </c>
      <c r="C11" s="319">
        <v>1805721.92</v>
      </c>
      <c r="D11" s="319">
        <v>758038.14</v>
      </c>
      <c r="E11" s="319"/>
    </row>
    <row r="12" spans="1:5" ht="15.75" thickBot="1">
      <c r="A12" s="266" t="s">
        <v>6761</v>
      </c>
      <c r="B12" s="319"/>
      <c r="C12" s="319"/>
      <c r="D12" s="319"/>
      <c r="E12" s="319"/>
    </row>
    <row r="13" spans="1:5" ht="26.25" thickBot="1">
      <c r="A13" s="266" t="s">
        <v>6762</v>
      </c>
      <c r="B13" s="319">
        <v>0</v>
      </c>
      <c r="C13" s="319">
        <v>0</v>
      </c>
      <c r="D13" s="319">
        <v>0</v>
      </c>
      <c r="E13" s="319"/>
    </row>
    <row r="14" spans="1:5" ht="15.75" thickBot="1">
      <c r="A14" s="266" t="s">
        <v>6763</v>
      </c>
      <c r="B14" s="319">
        <v>0</v>
      </c>
      <c r="C14" s="319">
        <v>0</v>
      </c>
      <c r="D14" s="319">
        <v>0</v>
      </c>
      <c r="E14" s="319"/>
    </row>
    <row r="15" spans="1:5" ht="15.75" thickBot="1">
      <c r="A15" s="266" t="s">
        <v>6764</v>
      </c>
      <c r="B15" s="319">
        <v>0</v>
      </c>
      <c r="C15" s="319">
        <v>0</v>
      </c>
      <c r="D15" s="319">
        <v>0</v>
      </c>
      <c r="E15" s="319"/>
    </row>
    <row r="16" spans="1:5" ht="15.75" thickBot="1">
      <c r="A16" s="268"/>
      <c r="B16" s="269">
        <v>0</v>
      </c>
      <c r="C16" s="269">
        <v>0</v>
      </c>
      <c r="D16" s="269">
        <v>0</v>
      </c>
      <c r="E16" s="269"/>
    </row>
    <row r="17" spans="1:5" ht="15.75" thickBot="1">
      <c r="A17" s="264" t="s">
        <v>6919</v>
      </c>
      <c r="B17" s="265">
        <f t="shared" ref="B17:D17" si="1">SUBTOTAL(9,B18:B26)</f>
        <v>196559437</v>
      </c>
      <c r="C17" s="265">
        <f t="shared" si="1"/>
        <v>238090053.87</v>
      </c>
      <c r="D17" s="265">
        <f t="shared" si="1"/>
        <v>256427459.52000001</v>
      </c>
      <c r="E17" s="265"/>
    </row>
    <row r="18" spans="1:5" ht="15.75" thickBot="1">
      <c r="A18" s="266" t="s">
        <v>6756</v>
      </c>
      <c r="B18" s="319">
        <v>19487292.670000002</v>
      </c>
      <c r="C18" s="319">
        <v>17152573.09</v>
      </c>
      <c r="D18" s="319">
        <v>23894846.629999999</v>
      </c>
      <c r="E18" s="319"/>
    </row>
    <row r="19" spans="1:5" ht="15.75" thickBot="1">
      <c r="A19" s="266" t="s">
        <v>6757</v>
      </c>
      <c r="B19" s="319">
        <v>4210271.7</v>
      </c>
      <c r="C19" s="319">
        <v>7697652.7300000004</v>
      </c>
      <c r="D19" s="319">
        <v>11457479.57</v>
      </c>
      <c r="E19" s="319"/>
    </row>
    <row r="20" spans="1:5" ht="15.75" thickBot="1">
      <c r="A20" s="266" t="s">
        <v>6758</v>
      </c>
      <c r="B20" s="319">
        <v>4657556.7699999996</v>
      </c>
      <c r="C20" s="319">
        <v>9886658.3000000007</v>
      </c>
      <c r="D20" s="319">
        <v>5829212.0700000003</v>
      </c>
      <c r="E20" s="319"/>
    </row>
    <row r="21" spans="1:5" ht="26.25" thickBot="1">
      <c r="A21" s="266" t="s">
        <v>6759</v>
      </c>
      <c r="B21" s="319">
        <v>4612000</v>
      </c>
      <c r="C21" s="319">
        <v>5139478.01</v>
      </c>
      <c r="D21" s="319">
        <v>4243148</v>
      </c>
      <c r="E21" s="319"/>
    </row>
    <row r="22" spans="1:5" ht="15.75" thickBot="1">
      <c r="A22" s="266" t="s">
        <v>6760</v>
      </c>
      <c r="B22" s="319">
        <v>628400</v>
      </c>
      <c r="C22" s="319">
        <v>1571016.8</v>
      </c>
      <c r="D22" s="319">
        <v>151399</v>
      </c>
      <c r="E22" s="319"/>
    </row>
    <row r="23" spans="1:5" ht="15.75" thickBot="1">
      <c r="A23" s="266" t="s">
        <v>6761</v>
      </c>
      <c r="B23" s="319">
        <v>162963915.86000001</v>
      </c>
      <c r="C23" s="319">
        <v>196642674.94</v>
      </c>
      <c r="D23" s="319">
        <v>210851374.25</v>
      </c>
      <c r="E23" s="319"/>
    </row>
    <row r="24" spans="1:5" ht="26.25" thickBot="1">
      <c r="A24" s="266" t="s">
        <v>6762</v>
      </c>
      <c r="B24" s="319"/>
      <c r="C24" s="319"/>
      <c r="D24" s="319"/>
      <c r="E24" s="319"/>
    </row>
    <row r="25" spans="1:5" ht="15.75" thickBot="1">
      <c r="A25" s="266" t="s">
        <v>6766</v>
      </c>
      <c r="B25" s="319"/>
      <c r="C25" s="319"/>
      <c r="D25" s="319"/>
      <c r="E25" s="319"/>
    </row>
    <row r="26" spans="1:5" ht="15.75" thickBot="1">
      <c r="A26" s="266" t="s">
        <v>6764</v>
      </c>
      <c r="B26" s="319"/>
      <c r="C26" s="319"/>
      <c r="D26" s="319"/>
      <c r="E26" s="319"/>
    </row>
    <row r="27" spans="1:5" ht="15.75" thickBot="1">
      <c r="A27" s="268"/>
      <c r="B27" s="269">
        <v>0</v>
      </c>
      <c r="C27" s="269">
        <v>0</v>
      </c>
      <c r="D27" s="269">
        <v>0</v>
      </c>
      <c r="E27" s="269"/>
    </row>
    <row r="28" spans="1:5" ht="15.75" thickBot="1">
      <c r="A28" s="264" t="s">
        <v>6920</v>
      </c>
      <c r="B28" s="265">
        <f t="shared" ref="B28:D28" si="2">SUBTOTAL(9,B7:B26)</f>
        <v>242774512</v>
      </c>
      <c r="C28" s="265">
        <f t="shared" si="2"/>
        <v>290295127.44999999</v>
      </c>
      <c r="D28" s="265">
        <f t="shared" si="2"/>
        <v>319490228.33999997</v>
      </c>
      <c r="E28" s="265"/>
    </row>
    <row r="29" spans="1:5" ht="15.75" thickBot="1">
      <c r="A29" s="268"/>
      <c r="B29" s="270"/>
      <c r="C29" s="270"/>
      <c r="D29" s="270"/>
      <c r="E29" s="270"/>
    </row>
  </sheetData>
  <mergeCells count="4">
    <mergeCell ref="A1:E1"/>
    <mergeCell ref="A2:E2"/>
    <mergeCell ref="B3:E3"/>
    <mergeCell ref="B4:E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G e m i n i   x m l n s = " h t t p : / / g e m i n i / p i v o t c u s t o m i z a t i o n / I s S a n d b o x E m b e d d e d " > < C u s t o m C o n t e n t > < ! [ C D A T A [ y e s ] ] > < / C u s t o m C o n t e n t > < / G e m i n i > 
</file>

<file path=customXml/item2.xml>��< ? x m l   v e r s i o n = " 1 . 0 "   e n c o d i n g = " U T F - 1 6 " ? > < G e m i n i   x m l n s = " h t t p : / / g e m i n i / p i v o t c u s t o m i z a t i o n / R e l a t i o n s h i p A u t o D e t e c t i o n E n a b l e d " > < C u s t o m C o n t e n t > < ! [ C D A T A [ T r u e ] ] > < / 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 T a b l a 1 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 T a b l a 1 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 C o l u m n s \ T P < / K e y > < / a : K e y > < a : V a l u e   i : t y p e = " T a b l e W i d g e t B a s e V i e w S t a t e " / > < / a : K e y V a l u e O f D i a g r a m O b j e c t K e y a n y T y p e z b w N T n L X > < a : K e y V a l u e O f D i a g r a m O b j e c t K e y a n y T y p e z b w N T n L X > < a : K e y > < K e y > C o l u m n s \ C U E N T A < / K e y > < / a : K e y > < a : V a l u e   i : t y p e = " T a b l e W i d g e t B a s e V i e w S t a t e " / > < / a : K e y V a l u e O f D i a g r a m O b j e c t K e y a n y T y p e z b w N T n L X > < a : K e y V a l u e O f D i a g r a m O b j e c t K e y a n y T y p e z b w N T n L X > < a : K e y > < K e y > C o l u m n s \ C L A V C U E N T A < / K e y > < / a : K e y > < a : V a l u e   i : t y p e = " T a b l e W i d g e t B a s e V i e w S t a t e " / > < / a : K e y V a l u e O f D i a g r a m O b j e c t K e y a n y T y p e z b w N T n L X > < a : K e y V a l u e O f D i a g r a m O b j e c t K e y a n y T y p e z b w N T n L X > < a : K e y > < K e y > C o l u m n s \ N O M B R E < / K e y > < / a : K e y > < a : V a l u e   i : t y p e = " T a b l e W i d g e t B a s e V i e w S t a t e " / > < / a : K e y V a l u e O f D i a g r a m O b j e c t K e y a n y T y p e z b w N T n L X > < a : K e y V a l u e O f D i a g r a m O b j e c t K e y a n y T y p e z b w N T n L X > < a : K e y > < K e y > C o l u m n s \ 0 1   G A S T O S   C O N T A B L E S < / K e y > < / a : K e y > < a : V a l u e   i : t y p e = " T a b l e W i d g e t B a s e V i e w S t a t e " / > < / a : K e y V a l u e O f D i a g r a m O b j e c t K e y a n y T y p e z b w N T n L X > < a : K e y V a l u e O f D i a g r a m O b j e c t K e y a n y T y p e z b w N T n L X > < a : K e y > < K e y > C o l u m n s \ 0 2   G A S T O S   C A P I T A L < / K e y > < / a : K e y > < a : V a l u e   i : t y p e = " T a b l e W i d g e t B a s e V i e w S t a t e " / > < / a : K e y V a l u e O f D i a g r a m O b j e c t K e y a n y T y p e z b w N T n L X > < a : K e y V a l u e O f D i a g r a m O b j e c t K e y a n y T y p e z b w N T n L X > < a : K e y > < K e y > C o l u m n s \ 0 2   D E U D A   P U B L I C A < / K e y > < / a : K e y > < a : V a l u e   i : t y p e = " T a b l e W i d g e t B a s e V i e w S t a t e " / > < / a : K e y V a l u e O f D i a g r a m O b j e c t K e y a n y T y p e z b w N T n L X > < a : K e y V a l u e O f D i a g r a m O b j e c t K e y a n y T y p e z b w N T n L X > < a : K e y > < K e y > C o l u m n s \ T O T A L   D E L   P R E S U P U E S T O < / K e y > < / a : K e y > < a : V a l u e   i : t y p e = " T a b l e W i d g e t B a s e V i e w S t a t e " / > < / a : K e y V a l u e O f D i a g r a m O b j e c t K e y a n y T y p e z b w N T n L X > < a : K e y V a l u e O f D i a g r a m O b j e c t K e y a n y T y p e z b w N T n L X > < a : K e y > < K e y > C o l u m n s \ D I G < / K e y > < / a : K e y > < a : V a l u e   i : t y p e = " T a b l e W i d g e t B a s e V i e w S t a t e " / > < / a : K e y V a l u e O f D i a g r a m O b j e c t K e y a n y T y p e z b w N T n L X > < a : K e y V a l u e O f D i a g r a m O b j e c t K e y a n y T y p e z b w N T n L X > < a : K e y > < K e y > C o l u m n s \ C L A V S U M A 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S a n d b o x N o n E m p t y " > < C u s t o m C o n t e n t > < ! [ C D A T A [ 1 ] ] > < / 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6.xml>��< ? x m l   v e r s i o n = " 1 . 0 "   e n c o d i n g = " U T F - 1 6 " ? > < G e m i n i   x m l n s = " h t t p : / / g e m i n i / p i v o t c u s t o m i z a t i o n / P o w e r P i v o t V e r s i o n " > < C u s t o m C o n t e n t > < ! [ C D A T A [ 2 0 1 5 . 1 3 0 . 8 0 0 . 7 6 9 ] ] > < / 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 2 0 1 8 - 0 4 - 2 5 T 1 4 : 5 7 : 5 5 . 1 8 6 0 1 5 4 - 0 5 : 0 0 < / L a s t P r o c e s s e d T i m e > < / D a t a M o d e l i n g S a n d b o x . S e r i a l i z e d S a n d b o x E r r o r C a c h e > ] ] > < / C u s t o m C o n t e n t > < / G e m i n i > 
</file>

<file path=customXml/itemProps1.xml><?xml version="1.0" encoding="utf-8"?>
<ds:datastoreItem xmlns:ds="http://schemas.openxmlformats.org/officeDocument/2006/customXml" ds:itemID="{999777E4-08DA-421B-8F87-2BFDD73943FF}">
  <ds:schemaRefs/>
</ds:datastoreItem>
</file>

<file path=customXml/itemProps2.xml><?xml version="1.0" encoding="utf-8"?>
<ds:datastoreItem xmlns:ds="http://schemas.openxmlformats.org/officeDocument/2006/customXml" ds:itemID="{B64A8EFD-8DEE-474D-9594-2E4928B83ED6}">
  <ds:schemaRefs/>
</ds:datastoreItem>
</file>

<file path=customXml/itemProps3.xml><?xml version="1.0" encoding="utf-8"?>
<ds:datastoreItem xmlns:ds="http://schemas.openxmlformats.org/officeDocument/2006/customXml" ds:itemID="{1FCCD072-9183-4B03-875A-1E7BF5DE973D}">
  <ds:schemaRefs/>
</ds:datastoreItem>
</file>

<file path=customXml/itemProps4.xml><?xml version="1.0" encoding="utf-8"?>
<ds:datastoreItem xmlns:ds="http://schemas.openxmlformats.org/officeDocument/2006/customXml" ds:itemID="{C8FC2EF0-4624-49CC-B254-52B9AD2F2A24}">
  <ds:schemaRefs/>
</ds:datastoreItem>
</file>

<file path=customXml/itemProps5.xml><?xml version="1.0" encoding="utf-8"?>
<ds:datastoreItem xmlns:ds="http://schemas.openxmlformats.org/officeDocument/2006/customXml" ds:itemID="{4B5C396C-CD32-4242-8D59-26754CBDF7C0}">
  <ds:schemaRefs/>
</ds:datastoreItem>
</file>

<file path=customXml/itemProps6.xml><?xml version="1.0" encoding="utf-8"?>
<ds:datastoreItem xmlns:ds="http://schemas.openxmlformats.org/officeDocument/2006/customXml" ds:itemID="{67C4BCFF-D8D6-444A-85DB-FDEE105BA465}">
  <ds:schemaRefs/>
</ds:datastoreItem>
</file>

<file path=customXml/itemProps7.xml><?xml version="1.0" encoding="utf-8"?>
<ds:datastoreItem xmlns:ds="http://schemas.openxmlformats.org/officeDocument/2006/customXml" ds:itemID="{9CAF2171-2E7D-4716-86F6-BB1888433D5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25</vt:i4>
      </vt:variant>
    </vt:vector>
  </HeadingPairs>
  <TitlesOfParts>
    <vt:vector size="50" baseType="lpstr">
      <vt:lpstr>DATOS</vt:lpstr>
      <vt:lpstr>CATALOGOS</vt:lpstr>
      <vt:lpstr>CALCULOS</vt:lpstr>
      <vt:lpstr>CUENTACATALOGO</vt:lpstr>
      <vt:lpstr>REPORTES</vt:lpstr>
      <vt:lpstr>Hoja4</vt:lpstr>
      <vt:lpstr>CONTROLPRESUPUESTO</vt:lpstr>
      <vt:lpstr>Hoja4 (2)</vt:lpstr>
      <vt:lpstr>RESULTADO DE EGRESOS</vt:lpstr>
      <vt:lpstr>PROYECION EGRESOS</vt:lpstr>
      <vt:lpstr>Propuesta egresos proyectados</vt:lpstr>
      <vt:lpstr>CALENDARIO</vt:lpstr>
      <vt:lpstr>CADMTUA</vt:lpstr>
      <vt:lpstr>CPROG</vt:lpstr>
      <vt:lpstr>CFUNCIONAL</vt:lpstr>
      <vt:lpstr>CECONOMICO</vt:lpstr>
      <vt:lpstr>CFUENTE</vt:lpstr>
      <vt:lpstr>CTG</vt:lpstr>
      <vt:lpstr>FPE-02</vt:lpstr>
      <vt:lpstr>UNIDAD-CAPITULO </vt:lpstr>
      <vt:lpstr>DETALLADAS</vt:lpstr>
      <vt:lpstr>Hoja3</vt:lpstr>
      <vt:lpstr>Hoja1</vt:lpstr>
      <vt:lpstr>AUXCAL</vt:lpstr>
      <vt:lpstr>Hoja2</vt:lpstr>
      <vt:lpstr>ADMI</vt:lpstr>
      <vt:lpstr>CADMTUA!Área_de_impresión</vt:lpstr>
      <vt:lpstr>CECONOMICO!Área_de_impresión</vt:lpstr>
      <vt:lpstr>CFUNCIONAL!Área_de_impresión</vt:lpstr>
      <vt:lpstr>CONTROLPRESUPUESTO!Área_de_impresión</vt:lpstr>
      <vt:lpstr>'FPE-02'!Área_de_impresión</vt:lpstr>
      <vt:lpstr>Hoja4!Área_de_impresión</vt:lpstr>
      <vt:lpstr>REPORTES!Área_de_impresión</vt:lpstr>
      <vt:lpstr>AREANUM</vt:lpstr>
      <vt:lpstr>AREANUMERO</vt:lpstr>
      <vt:lpstr>CATAREPORTE</vt:lpstr>
      <vt:lpstr>CUENTANUM</vt:lpstr>
      <vt:lpstr>DDIGITO</vt:lpstr>
      <vt:lpstr>DIMPORTE</vt:lpstr>
      <vt:lpstr>DNUMAREA</vt:lpstr>
      <vt:lpstr>DNUMCUENTA</vt:lpstr>
      <vt:lpstr>NAR</vt:lpstr>
      <vt:lpstr>PROG</vt:lpstr>
      <vt:lpstr>REPORTE</vt:lpstr>
      <vt:lpstr>CADMTUA!Títulos_a_imprimir</vt:lpstr>
      <vt:lpstr>CALENDARIO!Títulos_a_imprimir</vt:lpstr>
      <vt:lpstr>CECONOMICO!Títulos_a_imprimir</vt:lpstr>
      <vt:lpstr>CFUNCIONAL!Títulos_a_imprimir</vt:lpstr>
      <vt:lpstr>CPROG!Títulos_a_imprimir</vt:lpstr>
      <vt:lpstr>REPORTES!Títulos_a_imprimir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dc:creator>
  <cp:lastModifiedBy>Usuario 96</cp:lastModifiedBy>
  <cp:lastPrinted>2024-12-18T01:04:26Z</cp:lastPrinted>
  <dcterms:created xsi:type="dcterms:W3CDTF">2018-03-16T18:59:02Z</dcterms:created>
  <dcterms:modified xsi:type="dcterms:W3CDTF">2025-05-16T21:47:47Z</dcterms:modified>
</cp:coreProperties>
</file>